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10.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11.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tables/table12.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tables/table13.xml" ContentType="application/vnd.openxmlformats-officedocument.spreadsheetml.table+xml"/>
  <Override PartName="/xl/comments6.xml" ContentType="application/vnd.openxmlformats-officedocument.spreadsheetml.comments+xml"/>
  <Override PartName="/xl/threadedComments/threadedComment5.xml" ContentType="application/vnd.ms-excel.threadedcomments+xml"/>
  <Override PartName="/xl/tables/table14.xml" ContentType="application/vnd.openxmlformats-officedocument.spreadsheetml.table+xml"/>
  <Override PartName="/xl/comments7.xml" ContentType="application/vnd.openxmlformats-officedocument.spreadsheetml.comments+xml"/>
  <Override PartName="/xl/threadedComments/threadedComment6.xml" ContentType="application/vnd.ms-excel.threadedcomments+xml"/>
  <Override PartName="/xl/tables/table15.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tables/table16.xml" ContentType="application/vnd.openxmlformats-officedocument.spreadsheetml.table+xml"/>
  <Override PartName="/xl/comments9.xml" ContentType="application/vnd.openxmlformats-officedocument.spreadsheetml.comments+xml"/>
  <Override PartName="/xl/threadedComments/threadedComment8.xml" ContentType="application/vnd.ms-excel.threadedcomments+xml"/>
  <Override PartName="/xl/tables/table17.xml" ContentType="application/vnd.openxmlformats-officedocument.spreadsheetml.table+xml"/>
  <Override PartName="/xl/comments10.xml" ContentType="application/vnd.openxmlformats-officedocument.spreadsheetml.comments+xml"/>
  <Override PartName="/xl/threadedComments/threadedComment9.xml" ContentType="application/vnd.ms-excel.threadedcomments+xml"/>
  <Override PartName="/xl/tables/table18.xml" ContentType="application/vnd.openxmlformats-officedocument.spreadsheetml.table+xml"/>
  <Override PartName="/xl/comments11.xml" ContentType="application/vnd.openxmlformats-officedocument.spreadsheetml.comments+xml"/>
  <Override PartName="/xl/threadedComments/threadedComment10.xml" ContentType="application/vnd.ms-excel.threadedcomments+xml"/>
  <Override PartName="/xl/tables/table19.xml" ContentType="application/vnd.openxmlformats-officedocument.spreadsheetml.table+xml"/>
  <Override PartName="/xl/comments12.xml" ContentType="application/vnd.openxmlformats-officedocument.spreadsheetml.comments+xml"/>
  <Override PartName="/xl/threadedComments/threadedComment11.xml" ContentType="application/vnd.ms-excel.threadedcomments+xml"/>
  <Override PartName="/xl/tables/table20.xml" ContentType="application/vnd.openxmlformats-officedocument.spreadsheetml.table+xml"/>
  <Override PartName="/xl/comments13.xml" ContentType="application/vnd.openxmlformats-officedocument.spreadsheetml.comments+xml"/>
  <Override PartName="/xl/threadedComments/threadedComment12.xml" ContentType="application/vnd.ms-excel.threadedcomments+xml"/>
  <Override PartName="/xl/tables/table21.xml" ContentType="application/vnd.openxmlformats-officedocument.spreadsheetml.table+xml"/>
  <Override PartName="/xl/comments14.xml" ContentType="application/vnd.openxmlformats-officedocument.spreadsheetml.comments+xml"/>
  <Override PartName="/xl/threadedComments/threadedComment13.xml" ContentType="application/vnd.ms-excel.threadedcomments+xml"/>
  <Override PartName="/xl/tables/table22.xml" ContentType="application/vnd.openxmlformats-officedocument.spreadsheetml.table+xml"/>
  <Override PartName="/xl/comments15.xml" ContentType="application/vnd.openxmlformats-officedocument.spreadsheetml.comments+xml"/>
  <Override PartName="/xl/threadedComments/threadedComment14.xml" ContentType="application/vnd.ms-excel.threadedcomments+xml"/>
  <Override PartName="/xl/tables/table23.xml" ContentType="application/vnd.openxmlformats-officedocument.spreadsheetml.table+xml"/>
  <Override PartName="/xl/comments16.xml" ContentType="application/vnd.openxmlformats-officedocument.spreadsheetml.comments+xml"/>
  <Override PartName="/xl/threadedComments/threadedComment15.xml" ContentType="application/vnd.ms-excel.threadedcomments+xml"/>
  <Override PartName="/xl/tables/table24.xml" ContentType="application/vnd.openxmlformats-officedocument.spreadsheetml.table+xml"/>
  <Override PartName="/xl/comments17.xml" ContentType="application/vnd.openxmlformats-officedocument.spreadsheetml.comments+xml"/>
  <Override PartName="/xl/threadedComments/threadedComment16.xml" ContentType="application/vnd.ms-excel.threadedcomments+xml"/>
  <Override PartName="/xl/tables/table25.xml" ContentType="application/vnd.openxmlformats-officedocument.spreadsheetml.table+xml"/>
  <Override PartName="/xl/comments18.xml" ContentType="application/vnd.openxmlformats-officedocument.spreadsheetml.comments+xml"/>
  <Override PartName="/xl/threadedComments/threadedComment17.xml" ContentType="application/vnd.ms-excel.threadedcomments+xml"/>
  <Override PartName="/xl/tables/table26.xml" ContentType="application/vnd.openxmlformats-officedocument.spreadsheetml.table+xml"/>
  <Override PartName="/xl/comments19.xml" ContentType="application/vnd.openxmlformats-officedocument.spreadsheetml.comments+xml"/>
  <Override PartName="/xl/threadedComments/threadedComment18.xml" ContentType="application/vnd.ms-excel.threadedcomments+xml"/>
  <Override PartName="/xl/tables/table27.xml" ContentType="application/vnd.openxmlformats-officedocument.spreadsheetml.table+xml"/>
  <Override PartName="/xl/comments20.xml" ContentType="application/vnd.openxmlformats-officedocument.spreadsheetml.comments+xml"/>
  <Override PartName="/xl/threadedComments/threadedComment19.xml" ContentType="application/vnd.ms-excel.threadedcomments+xml"/>
  <Override PartName="/xl/tables/table28.xml" ContentType="application/vnd.openxmlformats-officedocument.spreadsheetml.table+xml"/>
  <Override PartName="/xl/comments21.xml" ContentType="application/vnd.openxmlformats-officedocument.spreadsheetml.comments+xml"/>
  <Override PartName="/xl/threadedComments/threadedComment20.xml" ContentType="application/vnd.ms-excel.threadedcomments+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always" defaultThemeVersion="166925"/>
  <mc:AlternateContent xmlns:mc="http://schemas.openxmlformats.org/markup-compatibility/2006">
    <mc:Choice Requires="x15">
      <x15ac:absPath xmlns:x15ac="http://schemas.microsoft.com/office/spreadsheetml/2010/11/ac" url="C:\Users\itsup\OneDrive\Desktop\Claude Projects\Flex Q 4.0\"/>
    </mc:Choice>
  </mc:AlternateContent>
  <xr:revisionPtr revIDLastSave="0" documentId="13_ncr:1_{E974CFF1-1767-4BE8-B031-D297132E236C}" xr6:coauthVersionLast="47" xr6:coauthVersionMax="47" xr10:uidLastSave="{00000000-0000-0000-0000-000000000000}"/>
  <bookViews>
    <workbookView xWindow="28680" yWindow="-3510" windowWidth="29040" windowHeight="15720" tabRatio="670" firstSheet="1" activeTab="15" xr2:uid="{00000000-000D-0000-FFFF-FFFF00000000}"/>
  </bookViews>
  <sheets>
    <sheet name="Activity Tracker &amp; Pipeline" sheetId="75" r:id="rId1"/>
    <sheet name="Start Sheet For Flex" sheetId="177" r:id="rId2"/>
    <sheet name="Hired" sheetId="167" r:id="rId3"/>
    <sheet name="Scorecard" sheetId="176" r:id="rId4"/>
    <sheet name="Variables" sheetId="76" state="hidden" r:id="rId5"/>
    <sheet name="Dashboard For Flex" sheetId="79" state="hidden" r:id="rId6"/>
    <sheet name="Dashboard" sheetId="78" state="hidden" r:id="rId7"/>
    <sheet name="Office Goals" sheetId="81" state="hidden" r:id="rId8"/>
    <sheet name="MGR&amp;Shifts" sheetId="99" state="hidden" r:id="rId9"/>
    <sheet name="Completed Orientation" sheetId="108" state="hidden" r:id="rId10"/>
    <sheet name="Ready to Start" sheetId="143" state="hidden" r:id="rId11"/>
    <sheet name="Orientations Old" sheetId="84" state="hidden" r:id="rId12"/>
    <sheet name="START TEMPLATE" sheetId="174" r:id="rId13"/>
    <sheet name="1.PrepList" sheetId="77" r:id="rId14"/>
    <sheet name="2.Mini Orientation" sheetId="168" r:id="rId15"/>
    <sheet name="8.24.26" sheetId="173" r:id="rId16"/>
    <sheet name="8.20.26" sheetId="172" r:id="rId17"/>
    <sheet name="8.17.26" sheetId="171" r:id="rId18"/>
    <sheet name="8.13.26" sheetId="170" r:id="rId19"/>
    <sheet name="8.10.26" sheetId="169" r:id="rId20"/>
    <sheet name="4.20.26" sheetId="166" r:id="rId21"/>
    <sheet name="4.16.26" sheetId="165" r:id="rId22"/>
    <sheet name="3.23.26" sheetId="164" r:id="rId23"/>
    <sheet name="3.16.26" sheetId="162" r:id="rId24"/>
    <sheet name="3.19.26" sheetId="163" r:id="rId25"/>
    <sheet name="3.12.26" sheetId="161" r:id="rId26"/>
    <sheet name="3.9.26" sheetId="160" r:id="rId27"/>
    <sheet name="3.5.26" sheetId="159" r:id="rId28"/>
    <sheet name="3.2.26" sheetId="158" r:id="rId29"/>
    <sheet name="2.19.26" sheetId="157" r:id="rId30"/>
    <sheet name="2.16.26" sheetId="156" r:id="rId31"/>
    <sheet name="2.12.26" sheetId="155" r:id="rId32"/>
    <sheet name="2.9.26" sheetId="154" r:id="rId33"/>
    <sheet name="2.5.26" sheetId="153" r:id="rId34"/>
    <sheet name="2.2.26" sheetId="152" r:id="rId35"/>
    <sheet name="1.29.26" sheetId="151" r:id="rId36"/>
    <sheet name="1.26.26" sheetId="150" r:id="rId37"/>
    <sheet name="1.15.26" sheetId="149" r:id="rId38"/>
    <sheet name="1.12.26" sheetId="148" r:id="rId39"/>
    <sheet name="1.8.26" sheetId="147" r:id="rId40"/>
    <sheet name="1.05.26" sheetId="146" r:id="rId41"/>
    <sheet name="Mini Dates" sheetId="92" state="hidden" r:id="rId42"/>
    <sheet name="_StartedStatus" sheetId="175" state="hidden" r:id="rId43"/>
  </sheets>
  <definedNames>
    <definedName name="_xlnm._FilterDatabase" localSheetId="13" hidden="1">'1.PrepList'!#REF!</definedName>
    <definedName name="_xlnm._FilterDatabase" localSheetId="14" hidden="1">'Orientations Old'!$A$984:$I$1596</definedName>
    <definedName name="_xlnm._FilterDatabase" localSheetId="18" hidden="1">'8.13.26'!$B$1:$V$36</definedName>
    <definedName name="_xlnm._FilterDatabase" localSheetId="17" hidden="1">'8.17.26'!$B$1:$T$37</definedName>
    <definedName name="_xlnm._FilterDatabase" localSheetId="16" hidden="1">'8.20.26'!$B$1:$T$38</definedName>
    <definedName name="_xlnm._FilterDatabase" localSheetId="15" hidden="1">'8.24.26'!$A$1:$S$38</definedName>
    <definedName name="_xlnm._FilterDatabase" localSheetId="9" hidden="1">'Completed Orientation'!$A$1:$D$1</definedName>
    <definedName name="_xlnm._FilterDatabase" localSheetId="11" hidden="1">'Orientations Old'!$A$984:$I$1596</definedName>
    <definedName name="ExternalData_1" localSheetId="42" hidden="1">_StartedStatus!$A$1:$Z$104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75" l="1"/>
  <c r="AA3" i="175"/>
  <c r="AA4" i="175"/>
  <c r="AA5" i="175"/>
  <c r="AA6" i="175"/>
  <c r="AA7" i="175"/>
  <c r="AA8" i="175"/>
  <c r="AA9" i="175"/>
  <c r="AA10" i="175"/>
  <c r="AA11" i="175"/>
  <c r="AA12" i="175"/>
  <c r="AA13" i="175"/>
  <c r="AA14" i="175"/>
  <c r="AA15" i="175"/>
  <c r="AA16" i="175"/>
  <c r="AA17" i="175"/>
  <c r="AA18" i="175"/>
  <c r="AA19" i="175"/>
  <c r="AA20" i="175"/>
  <c r="AA21" i="175"/>
  <c r="AA22" i="175"/>
  <c r="AA23" i="175"/>
  <c r="AA24" i="175"/>
  <c r="AA25" i="175"/>
  <c r="AA26" i="175"/>
  <c r="AA27" i="175"/>
  <c r="AA28" i="175"/>
  <c r="AA29" i="175"/>
  <c r="AA30" i="175"/>
  <c r="AA31" i="175"/>
  <c r="AA32" i="175"/>
  <c r="AA33" i="175"/>
  <c r="AA34" i="175"/>
  <c r="AA35" i="175"/>
  <c r="AA36" i="175"/>
  <c r="AA37" i="175"/>
  <c r="AA38" i="175"/>
  <c r="AA39" i="175"/>
  <c r="AA40" i="175"/>
  <c r="AA41" i="175"/>
  <c r="AA42" i="175"/>
  <c r="AA43" i="175"/>
  <c r="AA44" i="175"/>
  <c r="AA45" i="175"/>
  <c r="AA46" i="175"/>
  <c r="AA47" i="175"/>
  <c r="AA48" i="175"/>
  <c r="AA49" i="175"/>
  <c r="AA50" i="175"/>
  <c r="AA51" i="175"/>
  <c r="AA52" i="175"/>
  <c r="AA53" i="175"/>
  <c r="AA54" i="175"/>
  <c r="AA55" i="175"/>
  <c r="AA56" i="175"/>
  <c r="AA57" i="175"/>
  <c r="AA58" i="175"/>
  <c r="AA59" i="175"/>
  <c r="AA60" i="175"/>
  <c r="AA61" i="175"/>
  <c r="AA62" i="175"/>
  <c r="AA63" i="175"/>
  <c r="AA64" i="175"/>
  <c r="AA65" i="175"/>
  <c r="AA66" i="175"/>
  <c r="AA67" i="175"/>
  <c r="AA68" i="175"/>
  <c r="AA69" i="175"/>
  <c r="AA70" i="175"/>
  <c r="AA71" i="175"/>
  <c r="AA72" i="175"/>
  <c r="AA73" i="175"/>
  <c r="AA74" i="175"/>
  <c r="AA75" i="175"/>
  <c r="AA76" i="175"/>
  <c r="AA77" i="175"/>
  <c r="AA78" i="175"/>
  <c r="AA79" i="175"/>
  <c r="AA80" i="175"/>
  <c r="AA81" i="175"/>
  <c r="AA82" i="175"/>
  <c r="AA83" i="175"/>
  <c r="AA84" i="175"/>
  <c r="AA85" i="175"/>
  <c r="AA86" i="175"/>
  <c r="AA87" i="175"/>
  <c r="AA88" i="175"/>
  <c r="AA89" i="175"/>
  <c r="AA90" i="175"/>
  <c r="AA91" i="175"/>
  <c r="AA92" i="175"/>
  <c r="AA93" i="175"/>
  <c r="AA94" i="175"/>
  <c r="AA95" i="175"/>
  <c r="AA96" i="175"/>
  <c r="AA97" i="175"/>
  <c r="AA98" i="175"/>
  <c r="AA99" i="175"/>
  <c r="AA100" i="175"/>
  <c r="AA101" i="175"/>
  <c r="AA102" i="175"/>
  <c r="AA103" i="175"/>
  <c r="AA104" i="175"/>
  <c r="A502" i="168"/>
  <c r="B502" i="168"/>
  <c r="D502" i="168"/>
  <c r="E502" i="168"/>
  <c r="F502" i="168"/>
  <c r="A501" i="168"/>
  <c r="B501" i="168"/>
  <c r="D501" i="168"/>
  <c r="E501" i="168"/>
  <c r="F501" i="168"/>
  <c r="A500" i="168"/>
  <c r="B500" i="168"/>
  <c r="D500" i="168"/>
  <c r="E500" i="168"/>
  <c r="F500" i="168"/>
  <c r="A499" i="168"/>
  <c r="B499" i="168"/>
  <c r="D499" i="168"/>
  <c r="E499" i="168"/>
  <c r="F499" i="168"/>
  <c r="A498" i="168"/>
  <c r="B498" i="168"/>
  <c r="D498" i="168"/>
  <c r="E498" i="168"/>
  <c r="F498" i="168"/>
  <c r="A497" i="168"/>
  <c r="B497" i="168"/>
  <c r="D497" i="168"/>
  <c r="E497" i="168"/>
  <c r="F497" i="168"/>
  <c r="A496" i="168"/>
  <c r="B496" i="168"/>
  <c r="D496" i="168"/>
  <c r="E496" i="168"/>
  <c r="F496" i="168"/>
  <c r="A495" i="168"/>
  <c r="B495" i="168"/>
  <c r="D495" i="168"/>
  <c r="E495" i="168"/>
  <c r="F495" i="168"/>
  <c r="A494" i="168"/>
  <c r="B494" i="168"/>
  <c r="D494" i="168"/>
  <c r="E494" i="168"/>
  <c r="F494" i="168"/>
  <c r="A493" i="168"/>
  <c r="B493" i="168"/>
  <c r="D493" i="168"/>
  <c r="E493" i="168"/>
  <c r="F493" i="168"/>
  <c r="A492" i="168"/>
  <c r="B492" i="168"/>
  <c r="D492" i="168"/>
  <c r="E492" i="168"/>
  <c r="F492" i="168"/>
  <c r="A491" i="168"/>
  <c r="B491" i="168"/>
  <c r="D491" i="168"/>
  <c r="E491" i="168"/>
  <c r="F491" i="168"/>
  <c r="A490" i="168"/>
  <c r="B490" i="168"/>
  <c r="D490" i="168"/>
  <c r="E490" i="168"/>
  <c r="F490" i="168"/>
  <c r="A489" i="168"/>
  <c r="B489" i="168"/>
  <c r="D489" i="168"/>
  <c r="E489" i="168"/>
  <c r="F489" i="168"/>
  <c r="A488" i="168"/>
  <c r="B488" i="168"/>
  <c r="D488" i="168"/>
  <c r="E488" i="168"/>
  <c r="F488" i="168"/>
  <c r="A487" i="168"/>
  <c r="B487" i="168"/>
  <c r="D487" i="168"/>
  <c r="E487" i="168"/>
  <c r="F487" i="168"/>
  <c r="A486" i="168"/>
  <c r="B486" i="168"/>
  <c r="D486" i="168"/>
  <c r="E486" i="168"/>
  <c r="F486" i="168"/>
  <c r="A485" i="168"/>
  <c r="B485" i="168"/>
  <c r="D485" i="168"/>
  <c r="E485" i="168"/>
  <c r="F485" i="168"/>
  <c r="A484" i="168"/>
  <c r="B484" i="168"/>
  <c r="D484" i="168"/>
  <c r="E484" i="168"/>
  <c r="F484" i="168"/>
  <c r="A483" i="168"/>
  <c r="B483" i="168"/>
  <c r="D483" i="168"/>
  <c r="E483" i="168"/>
  <c r="F483" i="168"/>
  <c r="A482" i="168"/>
  <c r="B482" i="168"/>
  <c r="D482" i="168"/>
  <c r="E482" i="168"/>
  <c r="F482" i="168"/>
  <c r="A479" i="168"/>
  <c r="B479" i="168"/>
  <c r="D479" i="168"/>
  <c r="E479" i="168"/>
  <c r="F479" i="168"/>
  <c r="A478" i="168"/>
  <c r="B478" i="168"/>
  <c r="D478" i="168"/>
  <c r="E478" i="168"/>
  <c r="F478" i="168"/>
  <c r="A477" i="168"/>
  <c r="B477" i="168"/>
  <c r="D477" i="168"/>
  <c r="E477" i="168"/>
  <c r="F477" i="168"/>
  <c r="A476" i="168"/>
  <c r="B476" i="168"/>
  <c r="D476" i="168"/>
  <c r="E476" i="168"/>
  <c r="F476" i="168"/>
  <c r="A475" i="168"/>
  <c r="B475" i="168"/>
  <c r="D475" i="168"/>
  <c r="E475" i="168"/>
  <c r="F475" i="168"/>
  <c r="A474" i="168"/>
  <c r="B474" i="168"/>
  <c r="D474" i="168"/>
  <c r="E474" i="168"/>
  <c r="F474" i="168"/>
  <c r="A473" i="168"/>
  <c r="B473" i="168"/>
  <c r="D473" i="168"/>
  <c r="E473" i="168"/>
  <c r="F473" i="168"/>
  <c r="A472" i="168"/>
  <c r="B472" i="168"/>
  <c r="D472" i="168"/>
  <c r="E472" i="168"/>
  <c r="F472" i="168"/>
  <c r="A471" i="168"/>
  <c r="B471" i="168"/>
  <c r="D471" i="168"/>
  <c r="E471" i="168"/>
  <c r="F471" i="168"/>
  <c r="A470" i="168"/>
  <c r="B470" i="168"/>
  <c r="D470" i="168"/>
  <c r="E470" i="168"/>
  <c r="F470" i="168"/>
  <c r="A469" i="168"/>
  <c r="B469" i="168"/>
  <c r="D469" i="168"/>
  <c r="E469" i="168"/>
  <c r="F469" i="168"/>
  <c r="A468" i="168"/>
  <c r="B468" i="168"/>
  <c r="D468" i="168"/>
  <c r="E468" i="168"/>
  <c r="F468" i="168"/>
  <c r="A467" i="168"/>
  <c r="B467" i="168"/>
  <c r="D467" i="168"/>
  <c r="E467" i="168"/>
  <c r="F467" i="168"/>
  <c r="A466" i="168"/>
  <c r="B466" i="168"/>
  <c r="D466" i="168"/>
  <c r="E466" i="168"/>
  <c r="F466" i="168"/>
  <c r="A465" i="168"/>
  <c r="B465" i="168"/>
  <c r="D465" i="168"/>
  <c r="E465" i="168"/>
  <c r="F465" i="168"/>
  <c r="A464" i="168"/>
  <c r="B464" i="168"/>
  <c r="D464" i="168"/>
  <c r="E464" i="168"/>
  <c r="F464" i="168"/>
  <c r="A463" i="168"/>
  <c r="B463" i="168"/>
  <c r="D463" i="168"/>
  <c r="E463" i="168"/>
  <c r="F463" i="168"/>
  <c r="A462" i="168"/>
  <c r="B462" i="168"/>
  <c r="D462" i="168"/>
  <c r="E462" i="168"/>
  <c r="F462" i="168"/>
  <c r="A461" i="168"/>
  <c r="B461" i="168"/>
  <c r="D461" i="168"/>
  <c r="E461" i="168"/>
  <c r="F461" i="168"/>
  <c r="A460" i="168"/>
  <c r="B460" i="168"/>
  <c r="D460" i="168"/>
  <c r="E460" i="168"/>
  <c r="F460" i="168"/>
  <c r="A408" i="168"/>
  <c r="B408" i="168"/>
  <c r="D408" i="168"/>
  <c r="E408" i="168"/>
  <c r="F408" i="168"/>
  <c r="A407" i="168"/>
  <c r="B407" i="168"/>
  <c r="D407" i="168"/>
  <c r="E407" i="168"/>
  <c r="F407" i="168"/>
  <c r="A406" i="168"/>
  <c r="B406" i="168"/>
  <c r="D406" i="168"/>
  <c r="E406" i="168"/>
  <c r="F406" i="168"/>
  <c r="A405" i="168"/>
  <c r="B405" i="168"/>
  <c r="D405" i="168"/>
  <c r="E405" i="168"/>
  <c r="F405" i="168"/>
  <c r="A404" i="168"/>
  <c r="B404" i="168"/>
  <c r="D404" i="168"/>
  <c r="E404" i="168"/>
  <c r="F404" i="168"/>
  <c r="A403" i="168"/>
  <c r="B403" i="168"/>
  <c r="D403" i="168"/>
  <c r="E403" i="168"/>
  <c r="F403" i="168"/>
  <c r="A402" i="168"/>
  <c r="B402" i="168"/>
  <c r="D402" i="168"/>
  <c r="E402" i="168"/>
  <c r="F402" i="168"/>
  <c r="A337" i="168"/>
  <c r="B337" i="168"/>
  <c r="D337" i="168"/>
  <c r="E337" i="168"/>
  <c r="F337" i="168"/>
  <c r="A336" i="168"/>
  <c r="B336" i="168"/>
  <c r="D336" i="168"/>
  <c r="E336" i="168"/>
  <c r="F336" i="168"/>
  <c r="A335" i="168"/>
  <c r="B335" i="168"/>
  <c r="D335" i="168"/>
  <c r="E335" i="168"/>
  <c r="F335" i="168"/>
  <c r="A334" i="168"/>
  <c r="B334" i="168"/>
  <c r="D334" i="168"/>
  <c r="E334" i="168"/>
  <c r="F334" i="168"/>
  <c r="A333" i="168"/>
  <c r="B333" i="168"/>
  <c r="D333" i="168"/>
  <c r="E333" i="168"/>
  <c r="F333" i="168"/>
  <c r="A268" i="168"/>
  <c r="B268" i="168"/>
  <c r="D268" i="168"/>
  <c r="E268" i="168"/>
  <c r="F268" i="168"/>
  <c r="A267" i="168"/>
  <c r="B267" i="168"/>
  <c r="D267" i="168"/>
  <c r="E267" i="168"/>
  <c r="F267" i="168"/>
  <c r="A266" i="168"/>
  <c r="B266" i="168"/>
  <c r="D266" i="168"/>
  <c r="E266" i="168"/>
  <c r="F266" i="168"/>
  <c r="A265" i="168"/>
  <c r="B265" i="168"/>
  <c r="D265" i="168"/>
  <c r="E265" i="168"/>
  <c r="F265" i="168"/>
  <c r="A264" i="168"/>
  <c r="B264" i="168"/>
  <c r="D264" i="168"/>
  <c r="E264" i="168"/>
  <c r="F264" i="168"/>
  <c r="A263" i="168"/>
  <c r="B263" i="168"/>
  <c r="D263" i="168"/>
  <c r="E263" i="168"/>
  <c r="F263" i="168"/>
  <c r="A131" i="168"/>
  <c r="B131" i="168"/>
  <c r="D131" i="168"/>
  <c r="E131" i="168"/>
  <c r="F131" i="168"/>
  <c r="A130" i="168"/>
  <c r="B130" i="168"/>
  <c r="D130" i="168"/>
  <c r="E130" i="168"/>
  <c r="F130" i="168"/>
  <c r="A129" i="168"/>
  <c r="B129" i="168"/>
  <c r="D129" i="168"/>
  <c r="E129" i="168"/>
  <c r="F129" i="168"/>
  <c r="A128" i="168"/>
  <c r="B128" i="168"/>
  <c r="D128" i="168"/>
  <c r="E128" i="168"/>
  <c r="F128" i="168"/>
  <c r="A127" i="168"/>
  <c r="B127" i="168"/>
  <c r="D127" i="168"/>
  <c r="E127" i="168"/>
  <c r="F127" i="168"/>
  <c r="A126" i="168"/>
  <c r="B126" i="168"/>
  <c r="D126" i="168"/>
  <c r="E126" i="168"/>
  <c r="F126" i="168"/>
  <c r="A125" i="168"/>
  <c r="B125" i="168"/>
  <c r="D125" i="168"/>
  <c r="E125" i="168"/>
  <c r="F125" i="168"/>
  <c r="A124" i="168"/>
  <c r="B124" i="168"/>
  <c r="D124" i="168"/>
  <c r="E124" i="168"/>
  <c r="F124" i="168"/>
  <c r="A109" i="168"/>
  <c r="B109" i="168"/>
  <c r="D109" i="168"/>
  <c r="E109" i="168"/>
  <c r="F109" i="168"/>
  <c r="A61" i="168"/>
  <c r="B61" i="168"/>
  <c r="D61" i="168"/>
  <c r="E61" i="168"/>
  <c r="F61" i="168"/>
  <c r="A60" i="168"/>
  <c r="B60" i="168"/>
  <c r="D60" i="168"/>
  <c r="E60" i="168"/>
  <c r="F60" i="168"/>
  <c r="A59" i="168"/>
  <c r="B59" i="168"/>
  <c r="D59" i="168"/>
  <c r="E59" i="168"/>
  <c r="F59" i="168"/>
  <c r="A58" i="168"/>
  <c r="B58" i="168"/>
  <c r="D58" i="168"/>
  <c r="E58" i="168"/>
  <c r="F58" i="168"/>
  <c r="A57" i="168"/>
  <c r="B57" i="168"/>
  <c r="D57" i="168"/>
  <c r="E57" i="168"/>
  <c r="F57" i="168"/>
  <c r="A56" i="168"/>
  <c r="B56" i="168"/>
  <c r="D56" i="168"/>
  <c r="E56" i="168"/>
  <c r="F56" i="168"/>
  <c r="A32" i="168"/>
  <c r="B32" i="168"/>
  <c r="D32" i="168"/>
  <c r="E32" i="168"/>
  <c r="F32" i="168"/>
  <c r="A19" i="168"/>
  <c r="B19" i="168"/>
  <c r="D19" i="168"/>
  <c r="E19" i="168"/>
  <c r="F19" i="168"/>
  <c r="A18" i="168"/>
  <c r="B18" i="168"/>
  <c r="D18" i="168"/>
  <c r="E18" i="168"/>
  <c r="F18" i="168"/>
  <c r="A17" i="168"/>
  <c r="B17" i="168"/>
  <c r="D17" i="168"/>
  <c r="E17" i="168"/>
  <c r="F17" i="168"/>
  <c r="A16" i="168"/>
  <c r="B16" i="168"/>
  <c r="D16" i="168"/>
  <c r="E16" i="168"/>
  <c r="F16" i="168"/>
  <c r="A15" i="168"/>
  <c r="B15" i="168"/>
  <c r="D15" i="168"/>
  <c r="E15" i="168"/>
  <c r="F15" i="168"/>
  <c r="A14" i="168"/>
  <c r="B14" i="168"/>
  <c r="D14" i="168"/>
  <c r="E14" i="168"/>
  <c r="F14" i="168"/>
  <c r="A10" i="168"/>
  <c r="B10" i="168"/>
  <c r="D10" i="168"/>
  <c r="E10" i="168"/>
  <c r="F10" i="168"/>
  <c r="H482" i="168"/>
  <c r="H483" i="168"/>
  <c r="H484" i="168"/>
  <c r="H485" i="168"/>
  <c r="H486" i="168"/>
  <c r="H487" i="168"/>
  <c r="H488" i="168"/>
  <c r="H489" i="168"/>
  <c r="H490" i="168"/>
  <c r="H491" i="168"/>
  <c r="H492" i="168"/>
  <c r="H493" i="168"/>
  <c r="H494" i="168"/>
  <c r="H495" i="168"/>
  <c r="H496" i="168"/>
  <c r="H497" i="168"/>
  <c r="H498" i="168"/>
  <c r="H499" i="168"/>
  <c r="H500" i="168"/>
  <c r="H501" i="168"/>
  <c r="H502" i="168"/>
  <c r="H460" i="168"/>
  <c r="H461" i="168"/>
  <c r="H462" i="168"/>
  <c r="H463" i="168"/>
  <c r="H464" i="168"/>
  <c r="H465" i="168"/>
  <c r="H466" i="168"/>
  <c r="H467" i="168"/>
  <c r="H468" i="168"/>
  <c r="H469" i="168"/>
  <c r="H470" i="168"/>
  <c r="H471" i="168"/>
  <c r="H472" i="168"/>
  <c r="H473" i="168"/>
  <c r="H474" i="168"/>
  <c r="H475" i="168"/>
  <c r="H476" i="168"/>
  <c r="H477" i="168"/>
  <c r="H478" i="168"/>
  <c r="H479" i="168"/>
  <c r="H480" i="168"/>
  <c r="H435" i="168"/>
  <c r="H436" i="168"/>
  <c r="H437" i="168"/>
  <c r="H438" i="168"/>
  <c r="H439" i="168"/>
  <c r="H440" i="168"/>
  <c r="H441" i="168"/>
  <c r="H442" i="168"/>
  <c r="H443" i="168"/>
  <c r="H444" i="168"/>
  <c r="H445" i="168"/>
  <c r="H446" i="168"/>
  <c r="H447" i="168"/>
  <c r="H448" i="168"/>
  <c r="H449" i="168"/>
  <c r="H450" i="168"/>
  <c r="H451" i="168"/>
  <c r="H452" i="168"/>
  <c r="H453" i="168"/>
  <c r="H454" i="168"/>
  <c r="H455" i="168"/>
  <c r="H456" i="168"/>
  <c r="H457" i="168"/>
  <c r="H458" i="168"/>
  <c r="H411" i="168"/>
  <c r="H412" i="168"/>
  <c r="H413" i="168"/>
  <c r="H414" i="168"/>
  <c r="H415" i="168"/>
  <c r="H416" i="168"/>
  <c r="H417" i="168"/>
  <c r="H418" i="168"/>
  <c r="H419" i="168"/>
  <c r="H420" i="168"/>
  <c r="H421" i="168"/>
  <c r="H422" i="168"/>
  <c r="H423" i="168"/>
  <c r="H424" i="168"/>
  <c r="H425" i="168"/>
  <c r="H426" i="168"/>
  <c r="H427" i="168"/>
  <c r="H428" i="168"/>
  <c r="H429" i="168"/>
  <c r="H430" i="168"/>
  <c r="H431" i="168"/>
  <c r="H432" i="168"/>
  <c r="H433" i="168"/>
  <c r="H389" i="168"/>
  <c r="H390" i="168"/>
  <c r="H391" i="168"/>
  <c r="H392" i="168"/>
  <c r="H393" i="168"/>
  <c r="H394" i="168"/>
  <c r="H395" i="168"/>
  <c r="H396" i="168"/>
  <c r="H397" i="168"/>
  <c r="H398" i="168"/>
  <c r="H399" i="168"/>
  <c r="H400" i="168"/>
  <c r="H401" i="168"/>
  <c r="H402" i="168"/>
  <c r="H403" i="168"/>
  <c r="H404" i="168"/>
  <c r="H405" i="168"/>
  <c r="H406" i="168"/>
  <c r="H407" i="168"/>
  <c r="H408" i="168"/>
  <c r="H409" i="168"/>
  <c r="H364" i="168"/>
  <c r="H365" i="168"/>
  <c r="H366" i="168"/>
  <c r="H367" i="168"/>
  <c r="H368" i="168"/>
  <c r="H369" i="168"/>
  <c r="H370" i="168"/>
  <c r="H371" i="168"/>
  <c r="H372" i="168"/>
  <c r="H373" i="168"/>
  <c r="H374" i="168"/>
  <c r="H375" i="168"/>
  <c r="H376" i="168"/>
  <c r="H377" i="168"/>
  <c r="H378" i="168"/>
  <c r="H379" i="168"/>
  <c r="H380" i="168"/>
  <c r="H381" i="168"/>
  <c r="H382" i="168"/>
  <c r="H383" i="168"/>
  <c r="H384" i="168"/>
  <c r="H385" i="168"/>
  <c r="H386" i="168"/>
  <c r="H387" i="168"/>
  <c r="H340" i="168"/>
  <c r="H341" i="168"/>
  <c r="H342" i="168"/>
  <c r="H343" i="168"/>
  <c r="H344" i="168"/>
  <c r="H345" i="168"/>
  <c r="H346" i="168"/>
  <c r="H347" i="168"/>
  <c r="H348" i="168"/>
  <c r="H349" i="168"/>
  <c r="H350" i="168"/>
  <c r="H351" i="168"/>
  <c r="H352" i="168"/>
  <c r="H353" i="168"/>
  <c r="H354" i="168"/>
  <c r="H355" i="168"/>
  <c r="H356" i="168"/>
  <c r="H357" i="168"/>
  <c r="H358" i="168"/>
  <c r="H359" i="168"/>
  <c r="H360" i="168"/>
  <c r="H361" i="168"/>
  <c r="H362" i="168"/>
  <c r="H320" i="168"/>
  <c r="H321" i="168"/>
  <c r="H322" i="168"/>
  <c r="H323" i="168"/>
  <c r="H324" i="168"/>
  <c r="H325" i="168"/>
  <c r="H326" i="168"/>
  <c r="H327" i="168"/>
  <c r="H328" i="168"/>
  <c r="H329" i="168"/>
  <c r="H330" i="168"/>
  <c r="H331" i="168"/>
  <c r="H332" i="168"/>
  <c r="H333" i="168"/>
  <c r="H334" i="168"/>
  <c r="H335" i="168"/>
  <c r="H336" i="168"/>
  <c r="H337" i="168"/>
  <c r="H338" i="168"/>
  <c r="H296" i="168"/>
  <c r="H297" i="168"/>
  <c r="H298" i="168"/>
  <c r="H299" i="168"/>
  <c r="H300" i="168"/>
  <c r="H301" i="168"/>
  <c r="H302" i="168"/>
  <c r="H303" i="168"/>
  <c r="H304" i="168"/>
  <c r="H305" i="168"/>
  <c r="H306" i="168"/>
  <c r="H307" i="168"/>
  <c r="H308" i="168"/>
  <c r="H309" i="168"/>
  <c r="H310" i="168"/>
  <c r="H311" i="168"/>
  <c r="H312" i="168"/>
  <c r="H313" i="168"/>
  <c r="H314" i="168"/>
  <c r="H315" i="168"/>
  <c r="H316" i="168"/>
  <c r="H317" i="168"/>
  <c r="H318" i="168"/>
  <c r="H271" i="168"/>
  <c r="H272" i="168"/>
  <c r="H273" i="168"/>
  <c r="H274" i="168"/>
  <c r="H275" i="168"/>
  <c r="H276" i="168"/>
  <c r="H277" i="168"/>
  <c r="H278" i="168"/>
  <c r="H279" i="168"/>
  <c r="H280" i="168"/>
  <c r="H281" i="168"/>
  <c r="H282" i="168"/>
  <c r="H283" i="168"/>
  <c r="H284" i="168"/>
  <c r="H285" i="168"/>
  <c r="H286" i="168"/>
  <c r="H287" i="168"/>
  <c r="H288" i="168"/>
  <c r="H289" i="168"/>
  <c r="H290" i="168"/>
  <c r="H291" i="168"/>
  <c r="H292" i="168"/>
  <c r="H293" i="168"/>
  <c r="H294" i="168"/>
  <c r="H249" i="168"/>
  <c r="H250" i="168"/>
  <c r="H251" i="168"/>
  <c r="H252" i="168"/>
  <c r="H253" i="168"/>
  <c r="H254" i="168"/>
  <c r="H255" i="168"/>
  <c r="H256" i="168"/>
  <c r="H257" i="168"/>
  <c r="H258" i="168"/>
  <c r="H259" i="168"/>
  <c r="H260" i="168"/>
  <c r="H261" i="168"/>
  <c r="H262" i="168"/>
  <c r="H263" i="168"/>
  <c r="H264" i="168"/>
  <c r="H265" i="168"/>
  <c r="H266" i="168"/>
  <c r="H267" i="168"/>
  <c r="H268" i="168"/>
  <c r="H269" i="168"/>
  <c r="H226" i="168"/>
  <c r="H227" i="168"/>
  <c r="H228" i="168"/>
  <c r="H229" i="168"/>
  <c r="H230" i="168"/>
  <c r="H231" i="168"/>
  <c r="H232" i="168"/>
  <c r="H233" i="168"/>
  <c r="H234" i="168"/>
  <c r="H235" i="168"/>
  <c r="H236" i="168"/>
  <c r="H237" i="168"/>
  <c r="H238" i="168"/>
  <c r="H239" i="168"/>
  <c r="H240" i="168"/>
  <c r="H241" i="168"/>
  <c r="H242" i="168"/>
  <c r="H243" i="168"/>
  <c r="H244" i="168"/>
  <c r="H245" i="168"/>
  <c r="H246" i="168"/>
  <c r="H247" i="168"/>
  <c r="H203" i="168"/>
  <c r="H204" i="168"/>
  <c r="H205" i="168"/>
  <c r="H206" i="168"/>
  <c r="H207" i="168"/>
  <c r="H208" i="168"/>
  <c r="H209" i="168"/>
  <c r="H210" i="168"/>
  <c r="H211" i="168"/>
  <c r="H212" i="168"/>
  <c r="H213" i="168"/>
  <c r="H214" i="168"/>
  <c r="H215" i="168"/>
  <c r="H216" i="168"/>
  <c r="H217" i="168"/>
  <c r="H218" i="168"/>
  <c r="H219" i="168"/>
  <c r="H220" i="168"/>
  <c r="H221" i="168"/>
  <c r="H222" i="168"/>
  <c r="H223" i="168"/>
  <c r="H224" i="168"/>
  <c r="H180" i="168"/>
  <c r="H181" i="168"/>
  <c r="H182" i="168"/>
  <c r="H183" i="168"/>
  <c r="H184" i="168"/>
  <c r="H185" i="168"/>
  <c r="H186" i="168"/>
  <c r="H187" i="168"/>
  <c r="H188" i="168"/>
  <c r="H189" i="168"/>
  <c r="H190" i="168"/>
  <c r="H191" i="168"/>
  <c r="H192" i="168"/>
  <c r="H193" i="168"/>
  <c r="H194" i="168"/>
  <c r="H195" i="168"/>
  <c r="H196" i="168"/>
  <c r="H197" i="168"/>
  <c r="H198" i="168"/>
  <c r="H199" i="168"/>
  <c r="H200" i="168"/>
  <c r="H201" i="168"/>
  <c r="H157" i="168"/>
  <c r="H158" i="168"/>
  <c r="H159" i="168"/>
  <c r="H160" i="168"/>
  <c r="H161" i="168"/>
  <c r="H162" i="168"/>
  <c r="H163" i="168"/>
  <c r="H164" i="168"/>
  <c r="H165" i="168"/>
  <c r="H166" i="168"/>
  <c r="H167" i="168"/>
  <c r="H168" i="168"/>
  <c r="H169" i="168"/>
  <c r="H170" i="168"/>
  <c r="H171" i="168"/>
  <c r="H172" i="168"/>
  <c r="H173" i="168"/>
  <c r="H174" i="168"/>
  <c r="H175" i="168"/>
  <c r="H176" i="168"/>
  <c r="H177" i="168"/>
  <c r="H178" i="168"/>
  <c r="H134" i="168"/>
  <c r="H135" i="168"/>
  <c r="H136" i="168"/>
  <c r="H137" i="168"/>
  <c r="H138" i="168"/>
  <c r="H139" i="168"/>
  <c r="H140" i="168"/>
  <c r="H141" i="168"/>
  <c r="H142" i="168"/>
  <c r="H143" i="168"/>
  <c r="H144" i="168"/>
  <c r="H145" i="168"/>
  <c r="H146" i="168"/>
  <c r="H147" i="168"/>
  <c r="H148" i="168"/>
  <c r="H149" i="168"/>
  <c r="H150" i="168"/>
  <c r="H151" i="168"/>
  <c r="H152" i="168"/>
  <c r="H153" i="168"/>
  <c r="H154" i="168"/>
  <c r="H155" i="168"/>
  <c r="H112" i="168"/>
  <c r="H113" i="168"/>
  <c r="H114" i="168"/>
  <c r="H115" i="168"/>
  <c r="H116" i="168"/>
  <c r="H117" i="168"/>
  <c r="H118" i="168"/>
  <c r="H119" i="168"/>
  <c r="H120" i="168"/>
  <c r="H121" i="168"/>
  <c r="H122" i="168"/>
  <c r="H123" i="168"/>
  <c r="H124" i="168"/>
  <c r="H125" i="168"/>
  <c r="H126" i="168"/>
  <c r="H127" i="168"/>
  <c r="H128" i="168"/>
  <c r="H129" i="168"/>
  <c r="H130" i="168"/>
  <c r="H131" i="168"/>
  <c r="H132" i="168"/>
  <c r="H90" i="168"/>
  <c r="H91" i="168"/>
  <c r="H92" i="168"/>
  <c r="H93" i="168"/>
  <c r="H94" i="168"/>
  <c r="H95" i="168"/>
  <c r="H96" i="168"/>
  <c r="H97" i="168"/>
  <c r="H98" i="168"/>
  <c r="H99" i="168"/>
  <c r="H100" i="168"/>
  <c r="H101" i="168"/>
  <c r="H102" i="168"/>
  <c r="H103" i="168"/>
  <c r="H104" i="168"/>
  <c r="H105" i="168"/>
  <c r="H106" i="168"/>
  <c r="H107" i="168"/>
  <c r="H108" i="168"/>
  <c r="H109" i="168"/>
  <c r="H110" i="168"/>
  <c r="H67" i="168"/>
  <c r="H68" i="168"/>
  <c r="H69" i="168"/>
  <c r="H70" i="168"/>
  <c r="H71" i="168"/>
  <c r="H72" i="168"/>
  <c r="H73" i="168"/>
  <c r="H74" i="168"/>
  <c r="H75" i="168"/>
  <c r="H76" i="168"/>
  <c r="H77" i="168"/>
  <c r="H78" i="168"/>
  <c r="H79" i="168"/>
  <c r="H80" i="168"/>
  <c r="H81" i="168"/>
  <c r="H82" i="168"/>
  <c r="H83" i="168"/>
  <c r="H84" i="168"/>
  <c r="H85" i="168"/>
  <c r="H86" i="168"/>
  <c r="H87" i="168"/>
  <c r="H88" i="168"/>
  <c r="H45" i="168"/>
  <c r="H46" i="168"/>
  <c r="H47" i="168"/>
  <c r="H48" i="168"/>
  <c r="H49" i="168"/>
  <c r="H50" i="168"/>
  <c r="H51" i="168"/>
  <c r="H52" i="168"/>
  <c r="H53" i="168"/>
  <c r="H54" i="168"/>
  <c r="H55" i="168"/>
  <c r="H56" i="168"/>
  <c r="H57" i="168"/>
  <c r="H58" i="168"/>
  <c r="H59" i="168"/>
  <c r="H60" i="168"/>
  <c r="H61" i="168"/>
  <c r="H62" i="168"/>
  <c r="H63" i="168"/>
  <c r="H64" i="168"/>
  <c r="H65" i="168"/>
  <c r="H22" i="168"/>
  <c r="H23" i="168"/>
  <c r="H24" i="168"/>
  <c r="H25" i="168"/>
  <c r="H26" i="168"/>
  <c r="H27" i="168"/>
  <c r="H28" i="168"/>
  <c r="H29" i="168"/>
  <c r="H30" i="168"/>
  <c r="H31" i="168"/>
  <c r="H32" i="168"/>
  <c r="H33" i="168"/>
  <c r="H34" i="168"/>
  <c r="H35" i="168"/>
  <c r="H36" i="168"/>
  <c r="H37" i="168"/>
  <c r="H38" i="168"/>
  <c r="H39" i="168"/>
  <c r="H40" i="168"/>
  <c r="H41" i="168"/>
  <c r="H42" i="168"/>
  <c r="H43" i="168"/>
  <c r="H3" i="168"/>
  <c r="H4" i="168"/>
  <c r="H5" i="168"/>
  <c r="H6" i="168"/>
  <c r="H7" i="168"/>
  <c r="H8" i="168"/>
  <c r="H9" i="168"/>
  <c r="H10" i="168"/>
  <c r="H11" i="168"/>
  <c r="H12" i="168"/>
  <c r="H13" i="168"/>
  <c r="H14" i="168"/>
  <c r="H15" i="168"/>
  <c r="H16" i="168"/>
  <c r="H17" i="168"/>
  <c r="H18" i="168"/>
  <c r="H19" i="168"/>
  <c r="H20" i="168"/>
  <c r="W3" i="170"/>
  <c r="W12" i="170"/>
  <c r="W13" i="170"/>
  <c r="W26" i="170"/>
  <c r="W27" i="170"/>
  <c r="W28" i="170"/>
  <c r="W29" i="170"/>
  <c r="W31" i="170"/>
  <c r="W32" i="170"/>
  <c r="W33" i="170"/>
  <c r="Z1" i="170"/>
  <c r="W1" i="171"/>
  <c r="U8" i="172"/>
  <c r="U12" i="172"/>
  <c r="U13" i="172"/>
  <c r="U16" i="172"/>
  <c r="U19" i="172"/>
  <c r="U21" i="172"/>
  <c r="U22" i="172"/>
  <c r="U23" i="172"/>
  <c r="U24" i="172"/>
  <c r="U26" i="172"/>
  <c r="U31" i="172"/>
  <c r="U32" i="172"/>
  <c r="U33" i="172"/>
  <c r="U34" i="172"/>
  <c r="U35" i="172"/>
  <c r="U36" i="172"/>
  <c r="W1" i="172"/>
  <c r="P11" i="176"/>
  <c r="R281" i="77"/>
  <c r="A281" i="77" s="1"/>
  <c r="A514" i="77"/>
  <c r="A515" i="77"/>
  <c r="A516" i="77"/>
  <c r="A517" i="77"/>
  <c r="A518" i="77"/>
  <c r="A519" i="77"/>
  <c r="A520" i="77"/>
  <c r="A521" i="77"/>
  <c r="A522" i="77"/>
  <c r="A523" i="77"/>
  <c r="A524" i="77"/>
  <c r="A525" i="77"/>
  <c r="A526" i="77"/>
  <c r="A527" i="77"/>
  <c r="A528" i="77"/>
  <c r="A529" i="77"/>
  <c r="A530" i="77"/>
  <c r="A531" i="77"/>
  <c r="A532" i="77"/>
  <c r="A533" i="77"/>
  <c r="A534" i="77"/>
  <c r="A535" i="77"/>
  <c r="A536" i="77"/>
  <c r="A537" i="77"/>
  <c r="A538" i="77"/>
  <c r="A539" i="77"/>
  <c r="A540" i="77"/>
  <c r="A541" i="77"/>
  <c r="A542" i="77"/>
  <c r="A543" i="77"/>
  <c r="A544" i="77"/>
  <c r="A545" i="77"/>
  <c r="A546" i="77"/>
  <c r="A547" i="77"/>
  <c r="A548" i="77"/>
  <c r="A549" i="77"/>
  <c r="A550" i="77"/>
  <c r="A551" i="77"/>
  <c r="A552" i="77"/>
  <c r="A553" i="77"/>
  <c r="A554" i="77"/>
  <c r="A555" i="77"/>
  <c r="A556" i="77"/>
  <c r="A557" i="77"/>
  <c r="A558" i="77"/>
  <c r="A559" i="77"/>
  <c r="A560" i="77"/>
  <c r="A561" i="77"/>
  <c r="A562" i="77"/>
  <c r="A563" i="77"/>
  <c r="A564" i="77"/>
  <c r="A565" i="77"/>
  <c r="A566" i="77"/>
  <c r="A567" i="77"/>
  <c r="A568" i="77"/>
  <c r="A569" i="77"/>
  <c r="A570" i="77"/>
  <c r="A571" i="77"/>
  <c r="A572" i="77"/>
  <c r="A573" i="77"/>
  <c r="A574" i="77"/>
  <c r="A575" i="77"/>
  <c r="A576" i="77"/>
  <c r="A577" i="77"/>
  <c r="A578" i="77"/>
  <c r="A579" i="77"/>
  <c r="A580" i="77"/>
  <c r="A581" i="77"/>
  <c r="A582" i="77"/>
  <c r="A583" i="77"/>
  <c r="A584" i="77"/>
  <c r="A585" i="77"/>
  <c r="A586" i="77"/>
  <c r="A587" i="77"/>
  <c r="A588" i="77"/>
  <c r="A589" i="77"/>
  <c r="A590" i="77"/>
  <c r="A591" i="77"/>
  <c r="A592" i="77"/>
  <c r="A593" i="77"/>
  <c r="A594" i="77"/>
  <c r="A595" i="77"/>
  <c r="A596" i="77"/>
  <c r="A597" i="77"/>
  <c r="A598" i="77"/>
  <c r="A599" i="77"/>
  <c r="A600" i="77"/>
  <c r="A601" i="77"/>
  <c r="A602" i="77"/>
  <c r="A603" i="77"/>
  <c r="A604" i="77"/>
  <c r="A605" i="77"/>
  <c r="A606" i="77"/>
  <c r="A607" i="77"/>
  <c r="A608" i="77"/>
  <c r="A609" i="77"/>
  <c r="A610" i="77"/>
  <c r="A611" i="77"/>
  <c r="A612" i="77"/>
  <c r="A613" i="77"/>
  <c r="A614" i="77"/>
  <c r="A615" i="77"/>
  <c r="A616" i="77"/>
  <c r="A617" i="77"/>
  <c r="A618" i="77"/>
  <c r="A619" i="77"/>
  <c r="A620" i="77"/>
  <c r="A621" i="77"/>
  <c r="A622" i="77"/>
  <c r="A623" i="77"/>
  <c r="A624" i="77"/>
  <c r="A625" i="77"/>
  <c r="A626" i="77"/>
  <c r="A627" i="77"/>
  <c r="A628" i="77"/>
  <c r="A629" i="77"/>
  <c r="A630" i="77"/>
  <c r="A631" i="77"/>
  <c r="A632" i="77"/>
  <c r="A633" i="77"/>
  <c r="A634" i="77"/>
  <c r="A635" i="77"/>
  <c r="A636" i="77"/>
  <c r="A637" i="77"/>
  <c r="A638" i="77"/>
  <c r="A639" i="77"/>
  <c r="A640" i="77"/>
  <c r="A641" i="77"/>
  <c r="A642" i="77"/>
  <c r="A643" i="77"/>
  <c r="A644" i="77"/>
  <c r="A645" i="77"/>
  <c r="A646" i="77"/>
  <c r="A647" i="77"/>
  <c r="A648" i="77"/>
  <c r="A649" i="77"/>
  <c r="A650" i="77"/>
  <c r="A651" i="77"/>
  <c r="A652" i="77"/>
  <c r="A653" i="77"/>
  <c r="A654" i="77"/>
  <c r="A655" i="77"/>
  <c r="A656" i="77"/>
  <c r="A657" i="77"/>
  <c r="A658" i="77"/>
  <c r="A659" i="77"/>
  <c r="A660" i="77"/>
  <c r="A661" i="77"/>
  <c r="A662" i="77"/>
  <c r="A663" i="77"/>
  <c r="A664" i="77"/>
  <c r="A665" i="77"/>
  <c r="A666" i="77"/>
  <c r="A667" i="77"/>
  <c r="A668" i="77"/>
  <c r="A669" i="77"/>
  <c r="A670" i="77"/>
  <c r="A671" i="77"/>
  <c r="A672" i="77"/>
  <c r="A673" i="77"/>
  <c r="A674" i="77"/>
  <c r="A675" i="77"/>
  <c r="A676" i="77"/>
  <c r="A677" i="77"/>
  <c r="A678" i="77"/>
  <c r="A679" i="77"/>
  <c r="A680" i="77"/>
  <c r="A681" i="77"/>
  <c r="A682" i="77"/>
  <c r="A683" i="77"/>
  <c r="A684" i="77"/>
  <c r="A685" i="77"/>
  <c r="A686" i="77"/>
  <c r="A687" i="77"/>
  <c r="A688" i="77"/>
  <c r="A689" i="77"/>
  <c r="A690" i="77"/>
  <c r="A691" i="77"/>
  <c r="A692" i="77"/>
  <c r="A693" i="77"/>
  <c r="A694" i="77"/>
  <c r="A695" i="77"/>
  <c r="A696" i="77"/>
  <c r="A697" i="77"/>
  <c r="A698" i="77"/>
  <c r="A699" i="77"/>
  <c r="A700" i="77"/>
  <c r="A701" i="77"/>
  <c r="A702" i="77"/>
  <c r="A703" i="77"/>
  <c r="A704" i="77"/>
  <c r="A705" i="77"/>
  <c r="A706" i="77"/>
  <c r="A707" i="77"/>
  <c r="A708" i="77"/>
  <c r="A709" i="77"/>
  <c r="A710" i="77"/>
  <c r="A711" i="77"/>
  <c r="A712" i="77"/>
  <c r="A713" i="77"/>
  <c r="A714" i="77"/>
  <c r="A715" i="77"/>
  <c r="A716" i="77"/>
  <c r="A717" i="77"/>
  <c r="A718" i="77"/>
  <c r="A719" i="77"/>
  <c r="A720" i="77"/>
  <c r="A721" i="77"/>
  <c r="A722" i="77"/>
  <c r="A723" i="77"/>
  <c r="A724" i="77"/>
  <c r="A725" i="77"/>
  <c r="A726" i="77"/>
  <c r="A727" i="77"/>
  <c r="A728" i="77"/>
  <c r="A729" i="77"/>
  <c r="A730" i="77"/>
  <c r="A731" i="77"/>
  <c r="A732" i="77"/>
  <c r="A733" i="77"/>
  <c r="A734" i="77"/>
  <c r="A735" i="77"/>
  <c r="A736" i="77"/>
  <c r="A737" i="77"/>
  <c r="A738" i="77"/>
  <c r="A739" i="77"/>
  <c r="A740" i="77"/>
  <c r="A741" i="77"/>
  <c r="A742" i="77"/>
  <c r="A743" i="77"/>
  <c r="A744" i="77"/>
  <c r="A745" i="77"/>
  <c r="A746" i="77"/>
  <c r="A747" i="77"/>
  <c r="A748" i="77"/>
  <c r="A749" i="77"/>
  <c r="A750" i="77"/>
  <c r="A751" i="77"/>
  <c r="A752" i="77"/>
  <c r="A753" i="77"/>
  <c r="A754" i="77"/>
  <c r="A755" i="77"/>
  <c r="A756" i="77"/>
  <c r="A757" i="77"/>
  <c r="A758" i="77"/>
  <c r="A759" i="77"/>
  <c r="A760" i="77"/>
  <c r="A761" i="77"/>
  <c r="A762" i="77"/>
  <c r="A763" i="77"/>
  <c r="A764" i="77"/>
  <c r="A765" i="77"/>
  <c r="A766" i="77"/>
  <c r="A767" i="77"/>
  <c r="A768" i="77"/>
  <c r="A769" i="77"/>
  <c r="A770" i="77"/>
  <c r="A771" i="77"/>
  <c r="A772" i="77"/>
  <c r="A773" i="77"/>
  <c r="A774" i="77"/>
  <c r="A775" i="77"/>
  <c r="A776" i="77"/>
  <c r="A777" i="77"/>
  <c r="A778" i="77"/>
  <c r="A779" i="77"/>
  <c r="A780" i="77"/>
  <c r="A781" i="77"/>
  <c r="A782" i="77"/>
  <c r="A783" i="77"/>
  <c r="A784" i="77"/>
  <c r="A785" i="77"/>
  <c r="A786" i="77"/>
  <c r="A787" i="77"/>
  <c r="A788" i="77"/>
  <c r="A789" i="77"/>
  <c r="A790" i="77"/>
  <c r="A791" i="77"/>
  <c r="A792" i="77"/>
  <c r="A793" i="77"/>
  <c r="A794" i="77"/>
  <c r="A795" i="77"/>
  <c r="A796" i="77"/>
  <c r="A797" i="77"/>
  <c r="A798" i="77"/>
  <c r="A799" i="77"/>
  <c r="A800" i="77"/>
  <c r="A801" i="77"/>
  <c r="A802" i="77"/>
  <c r="A803" i="77"/>
  <c r="A804" i="77"/>
  <c r="A805" i="77"/>
  <c r="A806" i="77"/>
  <c r="A807" i="77"/>
  <c r="A808" i="77"/>
  <c r="A809" i="77"/>
  <c r="A810" i="77"/>
  <c r="A811" i="77"/>
  <c r="A812" i="77"/>
  <c r="A813" i="77"/>
  <c r="A814" i="77"/>
  <c r="A815" i="77"/>
  <c r="A816" i="77"/>
  <c r="A817" i="77"/>
  <c r="A818" i="77"/>
  <c r="A819" i="77"/>
  <c r="A820" i="77"/>
  <c r="A821" i="77"/>
  <c r="A822" i="77"/>
  <c r="A823" i="77"/>
  <c r="A824" i="77"/>
  <c r="A825" i="77"/>
  <c r="A826" i="77"/>
  <c r="A827" i="77"/>
  <c r="A828" i="77"/>
  <c r="A829" i="77"/>
  <c r="A830" i="77"/>
  <c r="A831" i="77"/>
  <c r="A832" i="77"/>
  <c r="A833" i="77"/>
  <c r="A834" i="77"/>
  <c r="A835" i="77"/>
  <c r="A836" i="77"/>
  <c r="A837" i="77"/>
  <c r="A838" i="77"/>
  <c r="A839" i="77"/>
  <c r="A840" i="77"/>
  <c r="A841" i="77"/>
  <c r="A842" i="77"/>
  <c r="A843" i="77"/>
  <c r="A844" i="77"/>
  <c r="A845" i="77"/>
  <c r="A846" i="77"/>
  <c r="A847" i="77"/>
  <c r="A848" i="77"/>
  <c r="A849" i="77"/>
  <c r="A850" i="77"/>
  <c r="A851" i="77"/>
  <c r="A852" i="77"/>
  <c r="A853" i="77"/>
  <c r="A854" i="77"/>
  <c r="A855" i="77"/>
  <c r="A856" i="77"/>
  <c r="A857" i="77"/>
  <c r="A858" i="77"/>
  <c r="A859" i="77"/>
  <c r="A860" i="77"/>
  <c r="A861" i="77"/>
  <c r="A862" i="77"/>
  <c r="A863" i="77"/>
  <c r="A864" i="77"/>
  <c r="A865" i="77"/>
  <c r="A866" i="77"/>
  <c r="A867" i="77"/>
  <c r="A868" i="77"/>
  <c r="A869" i="77"/>
  <c r="A870" i="77"/>
  <c r="A871" i="77"/>
  <c r="A872" i="77"/>
  <c r="A873" i="77"/>
  <c r="A874" i="77"/>
  <c r="A875" i="77"/>
  <c r="A876" i="77"/>
  <c r="A877" i="77"/>
  <c r="A878" i="77"/>
  <c r="A879" i="77"/>
  <c r="A880" i="77"/>
  <c r="A881" i="77"/>
  <c r="A882" i="77"/>
  <c r="A883" i="77"/>
  <c r="A884" i="77"/>
  <c r="A885" i="77"/>
  <c r="A886" i="77"/>
  <c r="A887" i="77"/>
  <c r="A888" i="77"/>
  <c r="A889" i="77"/>
  <c r="A890" i="77"/>
  <c r="A891" i="77"/>
  <c r="A892" i="77"/>
  <c r="A893" i="77"/>
  <c r="A894" i="77"/>
  <c r="A895" i="77"/>
  <c r="A896" i="77"/>
  <c r="A897" i="77"/>
  <c r="A898" i="77"/>
  <c r="A899" i="77"/>
  <c r="A900" i="77"/>
  <c r="A901" i="77"/>
  <c r="A902" i="77"/>
  <c r="A903" i="77"/>
  <c r="A904" i="77"/>
  <c r="A905" i="77"/>
  <c r="A906" i="77"/>
  <c r="A907" i="77"/>
  <c r="A908" i="77"/>
  <c r="A909" i="77"/>
  <c r="A910" i="77"/>
  <c r="A911" i="77"/>
  <c r="A912" i="77"/>
  <c r="A913" i="77"/>
  <c r="A914" i="77"/>
  <c r="A915" i="77"/>
  <c r="A916" i="77"/>
  <c r="A917" i="77"/>
  <c r="A918" i="77"/>
  <c r="A919" i="77"/>
  <c r="A920" i="77"/>
  <c r="A921" i="77"/>
  <c r="A922" i="77"/>
  <c r="A923" i="77"/>
  <c r="A924" i="77"/>
  <c r="A925" i="77"/>
  <c r="A926" i="77"/>
  <c r="A927" i="77"/>
  <c r="A928" i="77"/>
  <c r="A929" i="77"/>
  <c r="A930" i="77"/>
  <c r="A931" i="77"/>
  <c r="A932" i="77"/>
  <c r="A933" i="77"/>
  <c r="A934" i="77"/>
  <c r="A935" i="77"/>
  <c r="A936" i="77"/>
  <c r="A937" i="77"/>
  <c r="A938" i="77"/>
  <c r="A939" i="77"/>
  <c r="A940" i="77"/>
  <c r="A941" i="77"/>
  <c r="A942" i="77"/>
  <c r="A943" i="77"/>
  <c r="A944" i="77"/>
  <c r="A945" i="77"/>
  <c r="A946" i="77"/>
  <c r="A947" i="77"/>
  <c r="A948" i="77"/>
  <c r="A949" i="77"/>
  <c r="A950" i="77"/>
  <c r="A951" i="77"/>
  <c r="A952" i="77"/>
  <c r="A953" i="77"/>
  <c r="A954" i="77"/>
  <c r="A955" i="77"/>
  <c r="A956" i="77"/>
  <c r="A957" i="77"/>
  <c r="A958" i="77"/>
  <c r="A959" i="77"/>
  <c r="A960" i="77"/>
  <c r="A961" i="77"/>
  <c r="A962" i="77"/>
  <c r="A963" i="77"/>
  <c r="A964" i="77"/>
  <c r="A965" i="77"/>
  <c r="A966" i="77"/>
  <c r="A967" i="77"/>
  <c r="A968" i="77"/>
  <c r="A969" i="77"/>
  <c r="A970" i="77"/>
  <c r="A971" i="77"/>
  <c r="A972" i="77"/>
  <c r="A973" i="77"/>
  <c r="A974" i="77"/>
  <c r="A975" i="77"/>
  <c r="A976" i="77"/>
  <c r="A977" i="77"/>
  <c r="A978" i="77"/>
  <c r="A979" i="77"/>
  <c r="A980" i="77"/>
  <c r="A981" i="77"/>
  <c r="A982" i="77"/>
  <c r="A983" i="77"/>
  <c r="A984" i="77"/>
  <c r="A985" i="77"/>
  <c r="A986" i="77"/>
  <c r="A987" i="77"/>
  <c r="A988" i="77"/>
  <c r="A989" i="77"/>
  <c r="A990" i="77"/>
  <c r="A991" i="77"/>
  <c r="A992" i="77"/>
  <c r="A993" i="77"/>
  <c r="A994" i="77"/>
  <c r="A995" i="77"/>
  <c r="A996" i="77"/>
  <c r="A997" i="77"/>
  <c r="A998" i="77"/>
  <c r="A999" i="77"/>
  <c r="A1000" i="77"/>
  <c r="A1001" i="77"/>
  <c r="A1002" i="77"/>
  <c r="A1003" i="77"/>
  <c r="A1004" i="77"/>
  <c r="A1005" i="77"/>
  <c r="A1006" i="77"/>
  <c r="A1007" i="77"/>
  <c r="A1008" i="77"/>
  <c r="A1009" i="77"/>
  <c r="A1010" i="77"/>
  <c r="A1011" i="77"/>
  <c r="A1012" i="77"/>
  <c r="A1013" i="77"/>
  <c r="A1014" i="77"/>
  <c r="A1015" i="77"/>
  <c r="A1016" i="77"/>
  <c r="A1017" i="77"/>
  <c r="A1018" i="77"/>
  <c r="A1019" i="77"/>
  <c r="A1020" i="77"/>
  <c r="A1021" i="77"/>
  <c r="A1022" i="77"/>
  <c r="A1023" i="77"/>
  <c r="A1024" i="77"/>
  <c r="A1025" i="77"/>
  <c r="A1026" i="77"/>
  <c r="A1027" i="77"/>
  <c r="A1028" i="77"/>
  <c r="A1029" i="77"/>
  <c r="A1030" i="77"/>
  <c r="A1031" i="77"/>
  <c r="A1032" i="77"/>
  <c r="A1033" i="77"/>
  <c r="A1034" i="77"/>
  <c r="A1035" i="77"/>
  <c r="A1036" i="77"/>
  <c r="A1037" i="77"/>
  <c r="A1038" i="77"/>
  <c r="A1039" i="77"/>
  <c r="A1040" i="77"/>
  <c r="A1041" i="77"/>
  <c r="A1042" i="77"/>
  <c r="A1043" i="77"/>
  <c r="A1044" i="77"/>
  <c r="A1045" i="77"/>
  <c r="A1046" i="77"/>
  <c r="A1047" i="77"/>
  <c r="A1048" i="77"/>
  <c r="A1049" i="77"/>
  <c r="A1050" i="77"/>
  <c r="A1051" i="77"/>
  <c r="A1052" i="77"/>
  <c r="A1053" i="77"/>
  <c r="A1054" i="77"/>
  <c r="A1055" i="77"/>
  <c r="A1056" i="77"/>
  <c r="A1057" i="77"/>
  <c r="A1058" i="77"/>
  <c r="A1059" i="77"/>
  <c r="A1060" i="77"/>
  <c r="A1061" i="77"/>
  <c r="A1062" i="77"/>
  <c r="A1063" i="77"/>
  <c r="A1064" i="77"/>
  <c r="A1065" i="77"/>
  <c r="A1066" i="77"/>
  <c r="A1067" i="77"/>
  <c r="A1068" i="77"/>
  <c r="A1069" i="77"/>
  <c r="A1070" i="77"/>
  <c r="A1071" i="77"/>
  <c r="A1072" i="77"/>
  <c r="A1073" i="77"/>
  <c r="A1074" i="77"/>
  <c r="A1075" i="77"/>
  <c r="A1076" i="77"/>
  <c r="A1077" i="77"/>
  <c r="A1078" i="77"/>
  <c r="A1079" i="77"/>
  <c r="A1080" i="77"/>
  <c r="A1081" i="77"/>
  <c r="A1082" i="77"/>
  <c r="A1083" i="77"/>
  <c r="A1084" i="77"/>
  <c r="A1085" i="77"/>
  <c r="A1086" i="77"/>
  <c r="A1087" i="77"/>
  <c r="A1088" i="77"/>
  <c r="A1089" i="77"/>
  <c r="A1090" i="77"/>
  <c r="A1091" i="77"/>
  <c r="A1092" i="77"/>
  <c r="A1093" i="77"/>
  <c r="A1094" i="77"/>
  <c r="A1095" i="77"/>
  <c r="A1096" i="77"/>
  <c r="A1097" i="77"/>
  <c r="A1098" i="77"/>
  <c r="A1099" i="77"/>
  <c r="A1100" i="77"/>
  <c r="A1101" i="77"/>
  <c r="A1102" i="77"/>
  <c r="A1103" i="77"/>
  <c r="A1104" i="77"/>
  <c r="A1105" i="77"/>
  <c r="A1106" i="77"/>
  <c r="A1107" i="77"/>
  <c r="A1108" i="77"/>
  <c r="A1109" i="77"/>
  <c r="A1110" i="77"/>
  <c r="A1111" i="77"/>
  <c r="A1112" i="77"/>
  <c r="A1113" i="77"/>
  <c r="A1114" i="77"/>
  <c r="A1115" i="77"/>
  <c r="A1116" i="77"/>
  <c r="A1117" i="77"/>
  <c r="A1118" i="77"/>
  <c r="A1119" i="77"/>
  <c r="A1120" i="77"/>
  <c r="A1121" i="77"/>
  <c r="A1122" i="77"/>
  <c r="A1123" i="77"/>
  <c r="A1124" i="77"/>
  <c r="A1125" i="77"/>
  <c r="A1126" i="77"/>
  <c r="A1127" i="77"/>
  <c r="A1128" i="77"/>
  <c r="A1129" i="77"/>
  <c r="A1130" i="77"/>
  <c r="A1131" i="77"/>
  <c r="A1132" i="77"/>
  <c r="A1133" i="77"/>
  <c r="A1134" i="77"/>
  <c r="A1135" i="77"/>
  <c r="A1136" i="77"/>
  <c r="A1137" i="77"/>
  <c r="A1138" i="77"/>
  <c r="A1139" i="77"/>
  <c r="A1140" i="77"/>
  <c r="A1141" i="77"/>
  <c r="A1142" i="77"/>
  <c r="A1143" i="77"/>
  <c r="A1144" i="77"/>
  <c r="A1145" i="77"/>
  <c r="A1146" i="77"/>
  <c r="A1147" i="77"/>
  <c r="A1148" i="77"/>
  <c r="A1149" i="77"/>
  <c r="A1150" i="77"/>
  <c r="A1151" i="77"/>
  <c r="A1152" i="77"/>
  <c r="A1153" i="77"/>
  <c r="A1154" i="77"/>
  <c r="A1155" i="77"/>
  <c r="A1156" i="77"/>
  <c r="A1157" i="77"/>
  <c r="A1158" i="77"/>
  <c r="A1159" i="77"/>
  <c r="A1160" i="77"/>
  <c r="A1161" i="77"/>
  <c r="A1162" i="77"/>
  <c r="A1163" i="77"/>
  <c r="A1164" i="77"/>
  <c r="A1165" i="77"/>
  <c r="A1166" i="77"/>
  <c r="A1167" i="77"/>
  <c r="A1168" i="77"/>
  <c r="A1169" i="77"/>
  <c r="A1170" i="77"/>
  <c r="A1171" i="77"/>
  <c r="A1172" i="77"/>
  <c r="A1173" i="77"/>
  <c r="A1174" i="77"/>
  <c r="A1175" i="77"/>
  <c r="A1176" i="77"/>
  <c r="A1177" i="77"/>
  <c r="A1178" i="77"/>
  <c r="A1179" i="77"/>
  <c r="A1180" i="77"/>
  <c r="A1181" i="77"/>
  <c r="A1182" i="77"/>
  <c r="A1183" i="77"/>
  <c r="A1184" i="77"/>
  <c r="A1185" i="77"/>
  <c r="A1186" i="77"/>
  <c r="A1187" i="77"/>
  <c r="A1188" i="77"/>
  <c r="A1189" i="77"/>
  <c r="A1190" i="77"/>
  <c r="A1191" i="77"/>
  <c r="A1192" i="77"/>
  <c r="A1193" i="77"/>
  <c r="A1194" i="77"/>
  <c r="A1195" i="77"/>
  <c r="A1196" i="77"/>
  <c r="A1197" i="77"/>
  <c r="A1198" i="77"/>
  <c r="A1199" i="77"/>
  <c r="A1200" i="77"/>
  <c r="A1201" i="77"/>
  <c r="A1202" i="77"/>
  <c r="A1203" i="77"/>
  <c r="A1204" i="77"/>
  <c r="A1205" i="77"/>
  <c r="A1206" i="77"/>
  <c r="A1207" i="77"/>
  <c r="A1208" i="77"/>
  <c r="A1209" i="77"/>
  <c r="A1210" i="77"/>
  <c r="A1211" i="77"/>
  <c r="A1212" i="77"/>
  <c r="A1213" i="77"/>
  <c r="A1214" i="77"/>
  <c r="A1215" i="77"/>
  <c r="A1216" i="77"/>
  <c r="A1217" i="77"/>
  <c r="A1218" i="77"/>
  <c r="A1219" i="77"/>
  <c r="A1220" i="77"/>
  <c r="A1221" i="77"/>
  <c r="A1222" i="77"/>
  <c r="A1223" i="77"/>
  <c r="A1224" i="77"/>
  <c r="A1225" i="77"/>
  <c r="A1226" i="77"/>
  <c r="A1227" i="77"/>
  <c r="A1228" i="77"/>
  <c r="A1229" i="77"/>
  <c r="A1230" i="77"/>
  <c r="A1231" i="77"/>
  <c r="A1232" i="77"/>
  <c r="A1233" i="77"/>
  <c r="A1234" i="77"/>
  <c r="A1235" i="77"/>
  <c r="A1236" i="77"/>
  <c r="A1237" i="77"/>
  <c r="A1238" i="77"/>
  <c r="A1239" i="77"/>
  <c r="A1240" i="77"/>
  <c r="A1241" i="77"/>
  <c r="A1242" i="77"/>
  <c r="A1243" i="77"/>
  <c r="A1244" i="77"/>
  <c r="A1245" i="77"/>
  <c r="A1246" i="77"/>
  <c r="A1247" i="77"/>
  <c r="A1248" i="77"/>
  <c r="A1249" i="77"/>
  <c r="A1250" i="77"/>
  <c r="A1251" i="77"/>
  <c r="A1252" i="77"/>
  <c r="A1253" i="77"/>
  <c r="A1254" i="77"/>
  <c r="A1255" i="77"/>
  <c r="A1256" i="77"/>
  <c r="A1257" i="77"/>
  <c r="A1258" i="77"/>
  <c r="A1259" i="77"/>
  <c r="A1260" i="77"/>
  <c r="A1261" i="77"/>
  <c r="A1262" i="77"/>
  <c r="A1263" i="77"/>
  <c r="A1264" i="77"/>
  <c r="A1265" i="77"/>
  <c r="A1266" i="77"/>
  <c r="A1267" i="77"/>
  <c r="A1268" i="77"/>
  <c r="A1269" i="77"/>
  <c r="A1270" i="77"/>
  <c r="A1271" i="77"/>
  <c r="A1272" i="77"/>
  <c r="A1273" i="77"/>
  <c r="A1274" i="77"/>
  <c r="A1275" i="77"/>
  <c r="A1276" i="77"/>
  <c r="A1277" i="77"/>
  <c r="A1278" i="77"/>
  <c r="A1279" i="77"/>
  <c r="A1280" i="77"/>
  <c r="A1281" i="77"/>
  <c r="A1282" i="77"/>
  <c r="A1283" i="77"/>
  <c r="A1284" i="77"/>
  <c r="A1285" i="77"/>
  <c r="A1286" i="77"/>
  <c r="A1287" i="77"/>
  <c r="A1288" i="77"/>
  <c r="A1289" i="77"/>
  <c r="A1290" i="77"/>
  <c r="A1291" i="77"/>
  <c r="A1292" i="77"/>
  <c r="A1293" i="77"/>
  <c r="A1294" i="77"/>
  <c r="A1295" i="77"/>
  <c r="A1296" i="77"/>
  <c r="A1297" i="77"/>
  <c r="A1298" i="77"/>
  <c r="A1299" i="77"/>
  <c r="A1300" i="77"/>
  <c r="A1301" i="77"/>
  <c r="A1302" i="77"/>
  <c r="A1303" i="77"/>
  <c r="A1304" i="77"/>
  <c r="A1305" i="77"/>
  <c r="A1306" i="77"/>
  <c r="A1307" i="77"/>
  <c r="A1308" i="77"/>
  <c r="A1309" i="77"/>
  <c r="A1310" i="77"/>
  <c r="A1311" i="77"/>
  <c r="A1312" i="77"/>
  <c r="A1313" i="77"/>
  <c r="A1314" i="77"/>
  <c r="A1315" i="77"/>
  <c r="A1316" i="77"/>
  <c r="A1317" i="77"/>
  <c r="A1318" i="77"/>
  <c r="A1319" i="77"/>
  <c r="A1320" i="77"/>
  <c r="A1321" i="77"/>
  <c r="A1322" i="77"/>
  <c r="A1323" i="77"/>
  <c r="A1324" i="77"/>
  <c r="A1325" i="77"/>
  <c r="A1326" i="77"/>
  <c r="A1327" i="77"/>
  <c r="A1328" i="77"/>
  <c r="A1329" i="77"/>
  <c r="A1330" i="77"/>
  <c r="A1331" i="77"/>
  <c r="A1332" i="77"/>
  <c r="A1333" i="77"/>
  <c r="A1334" i="77"/>
  <c r="A1335" i="77"/>
  <c r="A1336" i="77"/>
  <c r="A1337" i="77"/>
  <c r="A1338" i="77"/>
  <c r="A1339" i="77"/>
  <c r="A1340" i="77"/>
  <c r="A1341" i="77"/>
  <c r="A1342" i="77"/>
  <c r="A1343" i="77"/>
  <c r="A1344" i="77"/>
  <c r="A1345" i="77"/>
  <c r="A1346" i="77"/>
  <c r="A1347" i="77"/>
  <c r="A1348" i="77"/>
  <c r="A1349" i="77"/>
  <c r="A1350" i="77"/>
  <c r="A1351" i="77"/>
  <c r="A1352" i="77"/>
  <c r="A1353" i="77"/>
  <c r="A1354" i="77"/>
  <c r="A1355" i="77"/>
  <c r="A1356" i="77"/>
  <c r="A1357" i="77"/>
  <c r="A1358" i="77"/>
  <c r="A1359" i="77"/>
  <c r="A1360" i="77"/>
  <c r="A1361" i="77"/>
  <c r="A1362" i="77"/>
  <c r="A1363" i="77"/>
  <c r="A1364" i="77"/>
  <c r="A1365" i="77"/>
  <c r="A1366" i="77"/>
  <c r="A1367" i="77"/>
  <c r="A1368" i="77"/>
  <c r="A1369" i="77"/>
  <c r="A1370" i="77"/>
  <c r="A1371" i="77"/>
  <c r="A1372" i="77"/>
  <c r="A1373" i="77"/>
  <c r="A1374" i="77"/>
  <c r="A1375" i="77"/>
  <c r="A1376" i="77"/>
  <c r="A1377" i="77"/>
  <c r="A1378" i="77"/>
  <c r="A1379" i="77"/>
  <c r="A1380" i="77"/>
  <c r="A1381" i="77"/>
  <c r="A1382" i="77"/>
  <c r="A1383" i="77"/>
  <c r="A1384" i="77"/>
  <c r="A1385" i="77"/>
  <c r="A1386" i="77"/>
  <c r="A1387" i="77"/>
  <c r="A1388" i="77"/>
  <c r="A1389" i="77"/>
  <c r="A1390" i="77"/>
  <c r="A1391" i="77"/>
  <c r="A1392" i="77"/>
  <c r="A1393" i="77"/>
  <c r="A1394" i="77"/>
  <c r="A1395" i="77"/>
  <c r="A1396" i="77"/>
  <c r="A1397" i="77"/>
  <c r="A1398" i="77"/>
  <c r="A1399" i="77"/>
  <c r="A1400" i="77"/>
  <c r="A1401" i="77"/>
  <c r="A1402" i="77"/>
  <c r="A1403" i="77"/>
  <c r="A1404" i="77"/>
  <c r="A1405" i="77"/>
  <c r="A1406" i="77"/>
  <c r="A1407" i="77"/>
  <c r="A1408" i="77"/>
  <c r="A1409" i="77"/>
  <c r="A1410" i="77"/>
  <c r="A1411" i="77"/>
  <c r="A1412" i="77"/>
  <c r="A1413" i="77"/>
  <c r="A1414" i="77"/>
  <c r="A1415" i="77"/>
  <c r="A1416" i="77"/>
  <c r="A1417" i="77"/>
  <c r="A1418" i="77"/>
  <c r="A1419" i="77"/>
  <c r="A1420" i="77"/>
  <c r="A1421" i="77"/>
  <c r="A1422" i="77"/>
  <c r="A1423" i="77"/>
  <c r="A1424" i="77"/>
  <c r="A1425" i="77"/>
  <c r="A1426" i="77"/>
  <c r="A1427" i="77"/>
  <c r="A1428" i="77"/>
  <c r="A1429" i="77"/>
  <c r="A1430" i="77"/>
  <c r="A1431" i="77"/>
  <c r="A1432" i="77"/>
  <c r="A1433" i="77"/>
  <c r="A1434" i="77"/>
  <c r="A1435" i="77"/>
  <c r="A1436" i="77"/>
  <c r="A1437" i="77"/>
  <c r="A1438" i="77"/>
  <c r="A1439" i="77"/>
  <c r="A1440" i="77"/>
  <c r="A1441" i="77"/>
  <c r="A1442" i="77"/>
  <c r="A1443" i="77"/>
  <c r="A1444" i="77"/>
  <c r="A1445" i="77"/>
  <c r="A1446" i="77"/>
  <c r="A1447" i="77"/>
  <c r="A1448" i="77"/>
  <c r="A1449" i="77"/>
  <c r="A1450" i="77"/>
  <c r="A1451" i="77"/>
  <c r="A1452" i="77"/>
  <c r="A1453" i="77"/>
  <c r="A1454" i="77"/>
  <c r="A1455" i="77"/>
  <c r="A1456" i="77"/>
  <c r="A1457" i="77"/>
  <c r="A1458" i="77"/>
  <c r="A1459" i="77"/>
  <c r="A1460" i="77"/>
  <c r="A1461" i="77"/>
  <c r="A1462" i="77"/>
  <c r="A1463" i="77"/>
  <c r="A1464" i="77"/>
  <c r="A1465" i="77"/>
  <c r="A1466" i="77"/>
  <c r="A1467" i="77"/>
  <c r="A1468" i="77"/>
  <c r="A1469" i="77"/>
  <c r="A1470" i="77"/>
  <c r="A1471" i="77"/>
  <c r="A1472" i="77"/>
  <c r="A1473" i="77"/>
  <c r="A1474" i="77"/>
  <c r="A1475" i="77"/>
  <c r="A1476" i="77"/>
  <c r="A1477" i="77"/>
  <c r="A1478" i="77"/>
  <c r="A1479" i="77"/>
  <c r="A1480" i="77"/>
  <c r="A1481" i="77"/>
  <c r="A1482" i="77"/>
  <c r="A1483" i="77"/>
  <c r="A1484" i="77"/>
  <c r="A1485" i="77"/>
  <c r="A1486" i="77"/>
  <c r="A1487" i="77"/>
  <c r="A1488" i="77"/>
  <c r="A1489" i="77"/>
  <c r="A1490" i="77"/>
  <c r="A1491" i="77"/>
  <c r="A1492" i="77"/>
  <c r="A1493" i="77"/>
  <c r="A1494" i="77"/>
  <c r="A1495" i="77"/>
  <c r="A1496" i="77"/>
  <c r="A1497" i="77"/>
  <c r="A1498" i="77"/>
  <c r="A1499" i="77"/>
  <c r="A1500" i="77"/>
  <c r="X1" i="173"/>
  <c r="T1" i="174"/>
  <c r="R4" i="174" s="1"/>
  <c r="P4" i="174"/>
  <c r="P5" i="174"/>
  <c r="P6" i="174"/>
  <c r="P7" i="174"/>
  <c r="P8" i="174"/>
  <c r="P9" i="174"/>
  <c r="P10" i="174"/>
  <c r="P11" i="174"/>
  <c r="P12" i="174"/>
  <c r="P13" i="174"/>
  <c r="P14" i="174"/>
  <c r="P15" i="174"/>
  <c r="P16" i="174"/>
  <c r="P17" i="174"/>
  <c r="P18" i="174"/>
  <c r="P19" i="174"/>
  <c r="P20" i="174"/>
  <c r="P21" i="174"/>
  <c r="P22" i="174"/>
  <c r="P23" i="174"/>
  <c r="P24" i="174"/>
  <c r="P25" i="174"/>
  <c r="P26" i="174"/>
  <c r="P27" i="174"/>
  <c r="P28" i="174"/>
  <c r="P29" i="174"/>
  <c r="P30" i="174"/>
  <c r="P31" i="174"/>
  <c r="P32" i="174"/>
  <c r="P33" i="174"/>
  <c r="P34" i="174"/>
  <c r="P35" i="174"/>
  <c r="P36" i="174"/>
  <c r="P37" i="174"/>
  <c r="P38" i="174"/>
  <c r="P39" i="174"/>
  <c r="P40" i="174"/>
  <c r="P41" i="174"/>
  <c r="P42" i="174"/>
  <c r="P43" i="174"/>
  <c r="P44" i="174"/>
  <c r="P45" i="174"/>
  <c r="P46" i="174"/>
  <c r="P47" i="174"/>
  <c r="P48" i="174"/>
  <c r="P49" i="174"/>
  <c r="P50" i="174"/>
  <c r="P51" i="174"/>
  <c r="P52" i="174"/>
  <c r="P53" i="174"/>
  <c r="P54" i="174"/>
  <c r="P55" i="174"/>
  <c r="P56" i="174"/>
  <c r="P57" i="174"/>
  <c r="P58" i="174"/>
  <c r="P59" i="174"/>
  <c r="P60" i="174"/>
  <c r="P61" i="174"/>
  <c r="P62" i="174"/>
  <c r="P63" i="174"/>
  <c r="P64" i="174"/>
  <c r="P65" i="174"/>
  <c r="P66" i="174"/>
  <c r="P67" i="174"/>
  <c r="P68" i="174"/>
  <c r="P69" i="174"/>
  <c r="P70" i="174"/>
  <c r="P71" i="174"/>
  <c r="P72" i="174"/>
  <c r="P73" i="174"/>
  <c r="P74" i="174"/>
  <c r="P75" i="174"/>
  <c r="P76" i="174"/>
  <c r="P77" i="174"/>
  <c r="P78" i="174"/>
  <c r="P79" i="174"/>
  <c r="P80" i="174"/>
  <c r="P81" i="174"/>
  <c r="P82" i="174"/>
  <c r="P83" i="174"/>
  <c r="P84" i="174"/>
  <c r="P85" i="174"/>
  <c r="P86" i="174"/>
  <c r="P87" i="174"/>
  <c r="P88" i="174"/>
  <c r="P89" i="174"/>
  <c r="P90" i="174"/>
  <c r="P91" i="174"/>
  <c r="P92" i="174"/>
  <c r="P93" i="174"/>
  <c r="P94" i="174"/>
  <c r="P95" i="174"/>
  <c r="P96" i="174"/>
  <c r="P97" i="174"/>
  <c r="P98" i="174"/>
  <c r="P99" i="174"/>
  <c r="P100" i="174"/>
  <c r="P101" i="174"/>
  <c r="P102" i="174"/>
  <c r="P103" i="174"/>
  <c r="O4" i="174"/>
  <c r="O5" i="174"/>
  <c r="O6" i="174"/>
  <c r="O7" i="174"/>
  <c r="O8" i="174"/>
  <c r="O9" i="174"/>
  <c r="O10" i="174"/>
  <c r="O11" i="174"/>
  <c r="O12" i="174"/>
  <c r="O13" i="174"/>
  <c r="O14" i="174"/>
  <c r="O15" i="174"/>
  <c r="O16" i="174"/>
  <c r="O17" i="174"/>
  <c r="O18" i="174"/>
  <c r="O19" i="174"/>
  <c r="O20" i="174"/>
  <c r="O21" i="174"/>
  <c r="O22" i="174"/>
  <c r="O23" i="174"/>
  <c r="O24" i="174"/>
  <c r="O25" i="174"/>
  <c r="O26" i="174"/>
  <c r="O27" i="174"/>
  <c r="O28" i="174"/>
  <c r="O29" i="174"/>
  <c r="O30" i="174"/>
  <c r="O31" i="174"/>
  <c r="O32" i="174"/>
  <c r="O33" i="174"/>
  <c r="O34" i="174"/>
  <c r="O35" i="174"/>
  <c r="O36" i="174"/>
  <c r="O37" i="174"/>
  <c r="O38" i="174"/>
  <c r="O39" i="174"/>
  <c r="O40" i="174"/>
  <c r="O41" i="174"/>
  <c r="O42" i="174"/>
  <c r="O43" i="174"/>
  <c r="O44" i="174"/>
  <c r="O45" i="174"/>
  <c r="O46" i="174"/>
  <c r="O47" i="174"/>
  <c r="O48" i="174"/>
  <c r="O49" i="174"/>
  <c r="O50" i="174"/>
  <c r="O51" i="174"/>
  <c r="O52" i="174"/>
  <c r="O53" i="174"/>
  <c r="O54" i="174"/>
  <c r="O55" i="174"/>
  <c r="O56" i="174"/>
  <c r="O57" i="174"/>
  <c r="O58" i="174"/>
  <c r="O59" i="174"/>
  <c r="O60" i="174"/>
  <c r="O61" i="174"/>
  <c r="O62" i="174"/>
  <c r="O63" i="174"/>
  <c r="O64" i="174"/>
  <c r="O65" i="174"/>
  <c r="O66" i="174"/>
  <c r="O67" i="174"/>
  <c r="O68" i="174"/>
  <c r="O69" i="174"/>
  <c r="O70" i="174"/>
  <c r="O71" i="174"/>
  <c r="O72" i="174"/>
  <c r="O73" i="174"/>
  <c r="O74" i="174"/>
  <c r="O75" i="174"/>
  <c r="O76" i="174"/>
  <c r="O77" i="174"/>
  <c r="O78" i="174"/>
  <c r="O79" i="174"/>
  <c r="O80" i="174"/>
  <c r="O81" i="174"/>
  <c r="O82" i="174"/>
  <c r="O83" i="174"/>
  <c r="O84" i="174"/>
  <c r="O85" i="174"/>
  <c r="O86" i="174"/>
  <c r="O87" i="174"/>
  <c r="O88" i="174"/>
  <c r="O89" i="174"/>
  <c r="O90" i="174"/>
  <c r="O91" i="174"/>
  <c r="O92" i="174"/>
  <c r="O93" i="174"/>
  <c r="O94" i="174"/>
  <c r="O95" i="174"/>
  <c r="O96" i="174"/>
  <c r="O97" i="174"/>
  <c r="O98" i="174"/>
  <c r="O99" i="174"/>
  <c r="O100" i="174"/>
  <c r="O101" i="174"/>
  <c r="O102" i="174"/>
  <c r="O103" i="174"/>
  <c r="N4" i="174"/>
  <c r="N5" i="174"/>
  <c r="N6" i="174"/>
  <c r="N7" i="174"/>
  <c r="N8" i="174"/>
  <c r="N9" i="174"/>
  <c r="N10" i="174"/>
  <c r="N11" i="174"/>
  <c r="N12" i="174"/>
  <c r="N13" i="174"/>
  <c r="N14" i="174"/>
  <c r="N15" i="174"/>
  <c r="N16" i="174"/>
  <c r="N17" i="174"/>
  <c r="N18" i="174"/>
  <c r="N19" i="174"/>
  <c r="N20" i="174"/>
  <c r="N21" i="174"/>
  <c r="N22" i="174"/>
  <c r="N23" i="174"/>
  <c r="N24" i="174"/>
  <c r="N25" i="174"/>
  <c r="N26" i="174"/>
  <c r="N27" i="174"/>
  <c r="N28" i="174"/>
  <c r="N29" i="174"/>
  <c r="N30" i="174"/>
  <c r="N31" i="174"/>
  <c r="N32" i="174"/>
  <c r="N33" i="174"/>
  <c r="N34" i="174"/>
  <c r="N35" i="174"/>
  <c r="N36" i="174"/>
  <c r="N37" i="174"/>
  <c r="N38" i="174"/>
  <c r="N39" i="174"/>
  <c r="N40" i="174"/>
  <c r="N41" i="174"/>
  <c r="N42" i="174"/>
  <c r="N43" i="174"/>
  <c r="N44" i="174"/>
  <c r="N45" i="174"/>
  <c r="N46" i="174"/>
  <c r="N47" i="174"/>
  <c r="N48" i="174"/>
  <c r="N49" i="174"/>
  <c r="N50" i="174"/>
  <c r="N51" i="174"/>
  <c r="N52" i="174"/>
  <c r="N53" i="174"/>
  <c r="N54" i="174"/>
  <c r="N55" i="174"/>
  <c r="N56" i="174"/>
  <c r="N57" i="174"/>
  <c r="N58" i="174"/>
  <c r="N59" i="174"/>
  <c r="N60" i="174"/>
  <c r="N61" i="174"/>
  <c r="N62" i="174"/>
  <c r="N63" i="174"/>
  <c r="N64" i="174"/>
  <c r="N65" i="174"/>
  <c r="N66" i="174"/>
  <c r="N67" i="174"/>
  <c r="N68" i="174"/>
  <c r="N69" i="174"/>
  <c r="N70" i="174"/>
  <c r="N71" i="174"/>
  <c r="N72" i="174"/>
  <c r="N73" i="174"/>
  <c r="N74" i="174"/>
  <c r="N75" i="174"/>
  <c r="N76" i="174"/>
  <c r="N77" i="174"/>
  <c r="N78" i="174"/>
  <c r="N79" i="174"/>
  <c r="N80" i="174"/>
  <c r="N81" i="174"/>
  <c r="N82" i="174"/>
  <c r="N83" i="174"/>
  <c r="N84" i="174"/>
  <c r="N85" i="174"/>
  <c r="N86" i="174"/>
  <c r="N87" i="174"/>
  <c r="N88" i="174"/>
  <c r="N89" i="174"/>
  <c r="N90" i="174"/>
  <c r="N91" i="174"/>
  <c r="N92" i="174"/>
  <c r="N93" i="174"/>
  <c r="N94" i="174"/>
  <c r="N95" i="174"/>
  <c r="N96" i="174"/>
  <c r="N97" i="174"/>
  <c r="N98" i="174"/>
  <c r="N99" i="174"/>
  <c r="N100" i="174"/>
  <c r="N101" i="174"/>
  <c r="N102" i="174"/>
  <c r="N103" i="174"/>
  <c r="F10000" i="168"/>
  <c r="F9999" i="168"/>
  <c r="F9998" i="168"/>
  <c r="F9997" i="168"/>
  <c r="F9996" i="168"/>
  <c r="F9995" i="168"/>
  <c r="F9994" i="168"/>
  <c r="F9993" i="168"/>
  <c r="F9992" i="168"/>
  <c r="F9991" i="168"/>
  <c r="F9990" i="168"/>
  <c r="F9989" i="168"/>
  <c r="F9988" i="168"/>
  <c r="F9987" i="168"/>
  <c r="F9986" i="168"/>
  <c r="F9985" i="168"/>
  <c r="F9984" i="168"/>
  <c r="F9983" i="168"/>
  <c r="F9982" i="168"/>
  <c r="F9981" i="168"/>
  <c r="F9980" i="168"/>
  <c r="F9979" i="168"/>
  <c r="F9978" i="168"/>
  <c r="F9977" i="168"/>
  <c r="F9976" i="168"/>
  <c r="F9975" i="168"/>
  <c r="F9974" i="168"/>
  <c r="F9973" i="168"/>
  <c r="F9972" i="168"/>
  <c r="F9971" i="168"/>
  <c r="F9970" i="168"/>
  <c r="F9969" i="168"/>
  <c r="F9968" i="168"/>
  <c r="F9967" i="168"/>
  <c r="F9966" i="168"/>
  <c r="F9965" i="168"/>
  <c r="F9964" i="168"/>
  <c r="F9963" i="168"/>
  <c r="F9962" i="168"/>
  <c r="F9961" i="168"/>
  <c r="F9960" i="168"/>
  <c r="F9959" i="168"/>
  <c r="F9958" i="168"/>
  <c r="F9957" i="168"/>
  <c r="F9956" i="168"/>
  <c r="F9955" i="168"/>
  <c r="F9954" i="168"/>
  <c r="F9953" i="168"/>
  <c r="F9952" i="168"/>
  <c r="F9951" i="168"/>
  <c r="F9950" i="168"/>
  <c r="F9949" i="168"/>
  <c r="F9948" i="168"/>
  <c r="F9947" i="168"/>
  <c r="F9946" i="168"/>
  <c r="F9945" i="168"/>
  <c r="F9944" i="168"/>
  <c r="F9943" i="168"/>
  <c r="F9942" i="168"/>
  <c r="F9941" i="168"/>
  <c r="F9940" i="168"/>
  <c r="F9939" i="168"/>
  <c r="F9938" i="168"/>
  <c r="F9937" i="168"/>
  <c r="F9936" i="168"/>
  <c r="F9935" i="168"/>
  <c r="F9934" i="168"/>
  <c r="F9933" i="168"/>
  <c r="F9932" i="168"/>
  <c r="F9931" i="168"/>
  <c r="F9930" i="168"/>
  <c r="F9929" i="168"/>
  <c r="F9928" i="168"/>
  <c r="F9927" i="168"/>
  <c r="F9926" i="168"/>
  <c r="F9925" i="168"/>
  <c r="F9924" i="168"/>
  <c r="F9923" i="168"/>
  <c r="F9922" i="168"/>
  <c r="F9921" i="168"/>
  <c r="F9920" i="168"/>
  <c r="F9919" i="168"/>
  <c r="F9918" i="168"/>
  <c r="F9917" i="168"/>
  <c r="F9916" i="168"/>
  <c r="F9915" i="168"/>
  <c r="F9914" i="168"/>
  <c r="F9913" i="168"/>
  <c r="F9912" i="168"/>
  <c r="F9911" i="168"/>
  <c r="F9910" i="168"/>
  <c r="F9909" i="168"/>
  <c r="F9908" i="168"/>
  <c r="F9907" i="168"/>
  <c r="F9906" i="168"/>
  <c r="F9905" i="168"/>
  <c r="F9904" i="168"/>
  <c r="F9903" i="168"/>
  <c r="F9902" i="168"/>
  <c r="F9901" i="168"/>
  <c r="F9900" i="168"/>
  <c r="F9899" i="168"/>
  <c r="F9898" i="168"/>
  <c r="F9897" i="168"/>
  <c r="F9896" i="168"/>
  <c r="F9895" i="168"/>
  <c r="F9894" i="168"/>
  <c r="F9893" i="168"/>
  <c r="F9892" i="168"/>
  <c r="F9891" i="168"/>
  <c r="F9890" i="168"/>
  <c r="F9889" i="168"/>
  <c r="F9888" i="168"/>
  <c r="F9887" i="168"/>
  <c r="F9886" i="168"/>
  <c r="F9885" i="168"/>
  <c r="F9884" i="168"/>
  <c r="F9883" i="168"/>
  <c r="F9882" i="168"/>
  <c r="F9881" i="168"/>
  <c r="F9880" i="168"/>
  <c r="F9879" i="168"/>
  <c r="F9878" i="168"/>
  <c r="F9877" i="168"/>
  <c r="F9876" i="168"/>
  <c r="F9875" i="168"/>
  <c r="F9874" i="168"/>
  <c r="F9873" i="168"/>
  <c r="F9872" i="168"/>
  <c r="F9871" i="168"/>
  <c r="F9870" i="168"/>
  <c r="F9869" i="168"/>
  <c r="F9868" i="168"/>
  <c r="F9867" i="168"/>
  <c r="F9866" i="168"/>
  <c r="F9865" i="168"/>
  <c r="F9864" i="168"/>
  <c r="F9863" i="168"/>
  <c r="F9862" i="168"/>
  <c r="F9861" i="168"/>
  <c r="F9860" i="168"/>
  <c r="F9859" i="168"/>
  <c r="F9858" i="168"/>
  <c r="F9857" i="168"/>
  <c r="F9856" i="168"/>
  <c r="F9855" i="168"/>
  <c r="F9854" i="168"/>
  <c r="F9853" i="168"/>
  <c r="F9852" i="168"/>
  <c r="F9851" i="168"/>
  <c r="F9850" i="168"/>
  <c r="F9849" i="168"/>
  <c r="F9848" i="168"/>
  <c r="F9847" i="168"/>
  <c r="F9846" i="168"/>
  <c r="F9845" i="168"/>
  <c r="F9844" i="168"/>
  <c r="F9843" i="168"/>
  <c r="F9842" i="168"/>
  <c r="F9841" i="168"/>
  <c r="F9840" i="168"/>
  <c r="F9839" i="168"/>
  <c r="F9838" i="168"/>
  <c r="F9837" i="168"/>
  <c r="F9836" i="168"/>
  <c r="F9835" i="168"/>
  <c r="F9834" i="168"/>
  <c r="F9833" i="168"/>
  <c r="F9832" i="168"/>
  <c r="F9831" i="168"/>
  <c r="F9830" i="168"/>
  <c r="F9829" i="168"/>
  <c r="F9828" i="168"/>
  <c r="F9827" i="168"/>
  <c r="F9826" i="168"/>
  <c r="F9825" i="168"/>
  <c r="F9824" i="168"/>
  <c r="F9823" i="168"/>
  <c r="F9822" i="168"/>
  <c r="F9821" i="168"/>
  <c r="F9820" i="168"/>
  <c r="F9819" i="168"/>
  <c r="F9818" i="168"/>
  <c r="F9817" i="168"/>
  <c r="F9816" i="168"/>
  <c r="F9815" i="168"/>
  <c r="F9814" i="168"/>
  <c r="F9813" i="168"/>
  <c r="F9812" i="168"/>
  <c r="F9811" i="168"/>
  <c r="F9810" i="168"/>
  <c r="F9809" i="168"/>
  <c r="F9808" i="168"/>
  <c r="F9807" i="168"/>
  <c r="F9806" i="168"/>
  <c r="F9805" i="168"/>
  <c r="F9804" i="168"/>
  <c r="F9803" i="168"/>
  <c r="F9802" i="168"/>
  <c r="F9801" i="168"/>
  <c r="F9800" i="168"/>
  <c r="F9799" i="168"/>
  <c r="F9798" i="168"/>
  <c r="F9797" i="168"/>
  <c r="F9796" i="168"/>
  <c r="F9795" i="168"/>
  <c r="F9794" i="168"/>
  <c r="F9793" i="168"/>
  <c r="F9792" i="168"/>
  <c r="F9791" i="168"/>
  <c r="F9790" i="168"/>
  <c r="F9789" i="168"/>
  <c r="F9788" i="168"/>
  <c r="F9787" i="168"/>
  <c r="F9786" i="168"/>
  <c r="F9785" i="168"/>
  <c r="F9784" i="168"/>
  <c r="F9783" i="168"/>
  <c r="F9782" i="168"/>
  <c r="F9781" i="168"/>
  <c r="F9780" i="168"/>
  <c r="F9779" i="168"/>
  <c r="F9778" i="168"/>
  <c r="F9777" i="168"/>
  <c r="F9776" i="168"/>
  <c r="F9775" i="168"/>
  <c r="F9774" i="168"/>
  <c r="F9773" i="168"/>
  <c r="F9772" i="168"/>
  <c r="F9771" i="168"/>
  <c r="F9770" i="168"/>
  <c r="F9769" i="168"/>
  <c r="F9768" i="168"/>
  <c r="F9767" i="168"/>
  <c r="F9766" i="168"/>
  <c r="F9765" i="168"/>
  <c r="F9764" i="168"/>
  <c r="F9763" i="168"/>
  <c r="F9762" i="168"/>
  <c r="F9761" i="168"/>
  <c r="F9760" i="168"/>
  <c r="F9759" i="168"/>
  <c r="F9758" i="168"/>
  <c r="F9757" i="168"/>
  <c r="F9756" i="168"/>
  <c r="F9755" i="168"/>
  <c r="F9754" i="168"/>
  <c r="F9753" i="168"/>
  <c r="F9752" i="168"/>
  <c r="F9751" i="168"/>
  <c r="F9750" i="168"/>
  <c r="F9749" i="168"/>
  <c r="F9748" i="168"/>
  <c r="F9747" i="168"/>
  <c r="F9746" i="168"/>
  <c r="F9745" i="168"/>
  <c r="F9744" i="168"/>
  <c r="F9743" i="168"/>
  <c r="F9742" i="168"/>
  <c r="F9741" i="168"/>
  <c r="F9740" i="168"/>
  <c r="F9739" i="168"/>
  <c r="F9738" i="168"/>
  <c r="F9737" i="168"/>
  <c r="F9736" i="168"/>
  <c r="F9735" i="168"/>
  <c r="F9734" i="168"/>
  <c r="F9733" i="168"/>
  <c r="F9732" i="168"/>
  <c r="F9731" i="168"/>
  <c r="F9730" i="168"/>
  <c r="F9729" i="168"/>
  <c r="F9728" i="168"/>
  <c r="F9727" i="168"/>
  <c r="F9726" i="168"/>
  <c r="F9725" i="168"/>
  <c r="F9724" i="168"/>
  <c r="F9723" i="168"/>
  <c r="F9722" i="168"/>
  <c r="F9721" i="168"/>
  <c r="F9720" i="168"/>
  <c r="F9719" i="168"/>
  <c r="F9718" i="168"/>
  <c r="F9717" i="168"/>
  <c r="F9716" i="168"/>
  <c r="F9715" i="168"/>
  <c r="F9714" i="168"/>
  <c r="F9713" i="168"/>
  <c r="F9712" i="168"/>
  <c r="F9711" i="168"/>
  <c r="F9710" i="168"/>
  <c r="F9709" i="168"/>
  <c r="F9708" i="168"/>
  <c r="F9707" i="168"/>
  <c r="F9706" i="168"/>
  <c r="F9705" i="168"/>
  <c r="F9704" i="168"/>
  <c r="F9703" i="168"/>
  <c r="F9702" i="168"/>
  <c r="F9701" i="168"/>
  <c r="F9700" i="168"/>
  <c r="F9699" i="168"/>
  <c r="F9698" i="168"/>
  <c r="F9697" i="168"/>
  <c r="F9696" i="168"/>
  <c r="F9695" i="168"/>
  <c r="F9694" i="168"/>
  <c r="F9693" i="168"/>
  <c r="F9692" i="168"/>
  <c r="F9691" i="168"/>
  <c r="F9690" i="168"/>
  <c r="F9689" i="168"/>
  <c r="F9688" i="168"/>
  <c r="F9687" i="168"/>
  <c r="F9686" i="168"/>
  <c r="F9685" i="168"/>
  <c r="F9684" i="168"/>
  <c r="F9683" i="168"/>
  <c r="F9682" i="168"/>
  <c r="F9681" i="168"/>
  <c r="F9680" i="168"/>
  <c r="F9679" i="168"/>
  <c r="F9678" i="168"/>
  <c r="F9677" i="168"/>
  <c r="F9676" i="168"/>
  <c r="F9675" i="168"/>
  <c r="F9674" i="168"/>
  <c r="F9673" i="168"/>
  <c r="F9672" i="168"/>
  <c r="F9671" i="168"/>
  <c r="F9670" i="168"/>
  <c r="F9669" i="168"/>
  <c r="F9668" i="168"/>
  <c r="F9667" i="168"/>
  <c r="F9666" i="168"/>
  <c r="F9665" i="168"/>
  <c r="F9664" i="168"/>
  <c r="F9663" i="168"/>
  <c r="F9662" i="168"/>
  <c r="F9661" i="168"/>
  <c r="F9660" i="168"/>
  <c r="F9659" i="168"/>
  <c r="F9658" i="168"/>
  <c r="F9657" i="168"/>
  <c r="F9656" i="168"/>
  <c r="F9655" i="168"/>
  <c r="F9654" i="168"/>
  <c r="F9653" i="168"/>
  <c r="F9652" i="168"/>
  <c r="F9651" i="168"/>
  <c r="F9650" i="168"/>
  <c r="F9649" i="168"/>
  <c r="F9648" i="168"/>
  <c r="F9647" i="168"/>
  <c r="F9646" i="168"/>
  <c r="F9645" i="168"/>
  <c r="F9644" i="168"/>
  <c r="F9643" i="168"/>
  <c r="F9642" i="168"/>
  <c r="F9641" i="168"/>
  <c r="F9640" i="168"/>
  <c r="F9639" i="168"/>
  <c r="F9638" i="168"/>
  <c r="F9637" i="168"/>
  <c r="F9636" i="168"/>
  <c r="F9635" i="168"/>
  <c r="F9634" i="168"/>
  <c r="F9633" i="168"/>
  <c r="F9632" i="168"/>
  <c r="F9631" i="168"/>
  <c r="F9630" i="168"/>
  <c r="F9629" i="168"/>
  <c r="F9628" i="168"/>
  <c r="F9627" i="168"/>
  <c r="F9626" i="168"/>
  <c r="F9625" i="168"/>
  <c r="F9624" i="168"/>
  <c r="F9623" i="168"/>
  <c r="F9622" i="168"/>
  <c r="F9621" i="168"/>
  <c r="F9620" i="168"/>
  <c r="F9619" i="168"/>
  <c r="F9618" i="168"/>
  <c r="F9617" i="168"/>
  <c r="F9616" i="168"/>
  <c r="F9615" i="168"/>
  <c r="F9614" i="168"/>
  <c r="F9613" i="168"/>
  <c r="F9612" i="168"/>
  <c r="F9611" i="168"/>
  <c r="F9610" i="168"/>
  <c r="F9609" i="168"/>
  <c r="F9608" i="168"/>
  <c r="F9607" i="168"/>
  <c r="F9606" i="168"/>
  <c r="F9605" i="168"/>
  <c r="F9604" i="168"/>
  <c r="F9603" i="168"/>
  <c r="F9602" i="168"/>
  <c r="F9601" i="168"/>
  <c r="F9600" i="168"/>
  <c r="F9599" i="168"/>
  <c r="F9598" i="168"/>
  <c r="F9597" i="168"/>
  <c r="F9596" i="168"/>
  <c r="F9595" i="168"/>
  <c r="F9594" i="168"/>
  <c r="F9593" i="168"/>
  <c r="F9592" i="168"/>
  <c r="F9591" i="168"/>
  <c r="F9590" i="168"/>
  <c r="F9589" i="168"/>
  <c r="F9588" i="168"/>
  <c r="F9587" i="168"/>
  <c r="F9586" i="168"/>
  <c r="F9585" i="168"/>
  <c r="F9584" i="168"/>
  <c r="F9583" i="168"/>
  <c r="F9582" i="168"/>
  <c r="F9581" i="168"/>
  <c r="F9580" i="168"/>
  <c r="F9579" i="168"/>
  <c r="F9578" i="168"/>
  <c r="F9577" i="168"/>
  <c r="F9576" i="168"/>
  <c r="F9575" i="168"/>
  <c r="F9574" i="168"/>
  <c r="F9573" i="168"/>
  <c r="F9572" i="168"/>
  <c r="F9571" i="168"/>
  <c r="F9570" i="168"/>
  <c r="F9569" i="168"/>
  <c r="F9568" i="168"/>
  <c r="F9567" i="168"/>
  <c r="F9566" i="168"/>
  <c r="F9565" i="168"/>
  <c r="F9564" i="168"/>
  <c r="F9563" i="168"/>
  <c r="F9562" i="168"/>
  <c r="F9561" i="168"/>
  <c r="F9560" i="168"/>
  <c r="F9559" i="168"/>
  <c r="F9558" i="168"/>
  <c r="F9557" i="168"/>
  <c r="F9556" i="168"/>
  <c r="F9555" i="168"/>
  <c r="F9554" i="168"/>
  <c r="F9553" i="168"/>
  <c r="F9552" i="168"/>
  <c r="F9551" i="168"/>
  <c r="F9550" i="168"/>
  <c r="F9549" i="168"/>
  <c r="F9548" i="168"/>
  <c r="F9547" i="168"/>
  <c r="F9546" i="168"/>
  <c r="F9545" i="168"/>
  <c r="F9544" i="168"/>
  <c r="F9543" i="168"/>
  <c r="F9542" i="168"/>
  <c r="F9541" i="168"/>
  <c r="F9540" i="168"/>
  <c r="F9539" i="168"/>
  <c r="F9538" i="168"/>
  <c r="F9537" i="168"/>
  <c r="F9536" i="168"/>
  <c r="F9535" i="168"/>
  <c r="F9534" i="168"/>
  <c r="F9533" i="168"/>
  <c r="F9532" i="168"/>
  <c r="F9531" i="168"/>
  <c r="F9530" i="168"/>
  <c r="F9529" i="168"/>
  <c r="F9528" i="168"/>
  <c r="F9527" i="168"/>
  <c r="F9526" i="168"/>
  <c r="F9525" i="168"/>
  <c r="F9524" i="168"/>
  <c r="F9523" i="168"/>
  <c r="F9522" i="168"/>
  <c r="F9521" i="168"/>
  <c r="F9520" i="168"/>
  <c r="F9519" i="168"/>
  <c r="F9518" i="168"/>
  <c r="F9517" i="168"/>
  <c r="F9516" i="168"/>
  <c r="F9515" i="168"/>
  <c r="F9514" i="168"/>
  <c r="F9513" i="168"/>
  <c r="F9512" i="168"/>
  <c r="F9511" i="168"/>
  <c r="F9510" i="168"/>
  <c r="F9509" i="168"/>
  <c r="F9508" i="168"/>
  <c r="F9507" i="168"/>
  <c r="F9506" i="168"/>
  <c r="F9505" i="168"/>
  <c r="F9504" i="168"/>
  <c r="F9503" i="168"/>
  <c r="F9502" i="168"/>
  <c r="F9501" i="168"/>
  <c r="F9500" i="168"/>
  <c r="F9499" i="168"/>
  <c r="F9498" i="168"/>
  <c r="F9497" i="168"/>
  <c r="F9496" i="168"/>
  <c r="F9495" i="168"/>
  <c r="F9494" i="168"/>
  <c r="F9493" i="168"/>
  <c r="F9492" i="168"/>
  <c r="F9491" i="168"/>
  <c r="F9490" i="168"/>
  <c r="F9489" i="168"/>
  <c r="F9488" i="168"/>
  <c r="F9487" i="168"/>
  <c r="F9486" i="168"/>
  <c r="F9485" i="168"/>
  <c r="F9484" i="168"/>
  <c r="F9483" i="168"/>
  <c r="F9482" i="168"/>
  <c r="F9481" i="168"/>
  <c r="F9480" i="168"/>
  <c r="F9479" i="168"/>
  <c r="F9478" i="168"/>
  <c r="F9477" i="168"/>
  <c r="F9476" i="168"/>
  <c r="F9475" i="168"/>
  <c r="F9474" i="168"/>
  <c r="F9473" i="168"/>
  <c r="F9472" i="168"/>
  <c r="F9471" i="168"/>
  <c r="F9470" i="168"/>
  <c r="F9469" i="168"/>
  <c r="F9468" i="168"/>
  <c r="F9467" i="168"/>
  <c r="F9466" i="168"/>
  <c r="F9465" i="168"/>
  <c r="F9464" i="168"/>
  <c r="F9463" i="168"/>
  <c r="F9462" i="168"/>
  <c r="F9461" i="168"/>
  <c r="F9460" i="168"/>
  <c r="F9459" i="168"/>
  <c r="F9458" i="168"/>
  <c r="F9457" i="168"/>
  <c r="F9456" i="168"/>
  <c r="F9455" i="168"/>
  <c r="F9454" i="168"/>
  <c r="F9453" i="168"/>
  <c r="F9452" i="168"/>
  <c r="F9451" i="168"/>
  <c r="F9450" i="168"/>
  <c r="F9449" i="168"/>
  <c r="F9448" i="168"/>
  <c r="F9447" i="168"/>
  <c r="F9446" i="168"/>
  <c r="F9445" i="168"/>
  <c r="F9444" i="168"/>
  <c r="F9443" i="168"/>
  <c r="F9442" i="168"/>
  <c r="F9441" i="168"/>
  <c r="F9440" i="168"/>
  <c r="F9439" i="168"/>
  <c r="F9438" i="168"/>
  <c r="F9437" i="168"/>
  <c r="F9436" i="168"/>
  <c r="F9435" i="168"/>
  <c r="F9434" i="168"/>
  <c r="F9433" i="168"/>
  <c r="F9432" i="168"/>
  <c r="F9431" i="168"/>
  <c r="F9430" i="168"/>
  <c r="F9429" i="168"/>
  <c r="F9428" i="168"/>
  <c r="F9427" i="168"/>
  <c r="F9426" i="168"/>
  <c r="F9425" i="168"/>
  <c r="F9424" i="168"/>
  <c r="F9423" i="168"/>
  <c r="F9422" i="168"/>
  <c r="F9421" i="168"/>
  <c r="F9420" i="168"/>
  <c r="F9419" i="168"/>
  <c r="F9418" i="168"/>
  <c r="F9417" i="168"/>
  <c r="F9416" i="168"/>
  <c r="F9415" i="168"/>
  <c r="F9414" i="168"/>
  <c r="F9413" i="168"/>
  <c r="F9412" i="168"/>
  <c r="F9411" i="168"/>
  <c r="F9410" i="168"/>
  <c r="F9409" i="168"/>
  <c r="F9408" i="168"/>
  <c r="F9407" i="168"/>
  <c r="F9406" i="168"/>
  <c r="F9405" i="168"/>
  <c r="F9404" i="168"/>
  <c r="F9403" i="168"/>
  <c r="F9402" i="168"/>
  <c r="F9401" i="168"/>
  <c r="F9400" i="168"/>
  <c r="F9399" i="168"/>
  <c r="F9398" i="168"/>
  <c r="F9397" i="168"/>
  <c r="F9396" i="168"/>
  <c r="F9395" i="168"/>
  <c r="F9394" i="168"/>
  <c r="F9393" i="168"/>
  <c r="F9392" i="168"/>
  <c r="F9391" i="168"/>
  <c r="F9390" i="168"/>
  <c r="F9389" i="168"/>
  <c r="F9388" i="168"/>
  <c r="F9387" i="168"/>
  <c r="F9386" i="168"/>
  <c r="F9385" i="168"/>
  <c r="F9384" i="168"/>
  <c r="F9383" i="168"/>
  <c r="F9382" i="168"/>
  <c r="F9381" i="168"/>
  <c r="F9380" i="168"/>
  <c r="F9379" i="168"/>
  <c r="F9378" i="168"/>
  <c r="F9377" i="168"/>
  <c r="F9376" i="168"/>
  <c r="F9375" i="168"/>
  <c r="F9374" i="168"/>
  <c r="F9373" i="168"/>
  <c r="F9372" i="168"/>
  <c r="F9371" i="168"/>
  <c r="F9370" i="168"/>
  <c r="F9369" i="168"/>
  <c r="F9368" i="168"/>
  <c r="F9367" i="168"/>
  <c r="F9366" i="168"/>
  <c r="F9365" i="168"/>
  <c r="F9364" i="168"/>
  <c r="F9363" i="168"/>
  <c r="F9362" i="168"/>
  <c r="F9361" i="168"/>
  <c r="F9360" i="168"/>
  <c r="F9359" i="168"/>
  <c r="F9358" i="168"/>
  <c r="F9357" i="168"/>
  <c r="F9356" i="168"/>
  <c r="F9355" i="168"/>
  <c r="F9354" i="168"/>
  <c r="F9353" i="168"/>
  <c r="F9352" i="168"/>
  <c r="F9351" i="168"/>
  <c r="F9350" i="168"/>
  <c r="F9349" i="168"/>
  <c r="F9348" i="168"/>
  <c r="F9347" i="168"/>
  <c r="F9346" i="168"/>
  <c r="F9345" i="168"/>
  <c r="F9344" i="168"/>
  <c r="F9343" i="168"/>
  <c r="F9342" i="168"/>
  <c r="F9341" i="168"/>
  <c r="F9340" i="168"/>
  <c r="F9339" i="168"/>
  <c r="F9338" i="168"/>
  <c r="F9337" i="168"/>
  <c r="F9336" i="168"/>
  <c r="F9335" i="168"/>
  <c r="F9334" i="168"/>
  <c r="F9333" i="168"/>
  <c r="F9332" i="168"/>
  <c r="F9331" i="168"/>
  <c r="F9330" i="168"/>
  <c r="F9329" i="168"/>
  <c r="F9328" i="168"/>
  <c r="F9327" i="168"/>
  <c r="F9326" i="168"/>
  <c r="F9325" i="168"/>
  <c r="F9324" i="168"/>
  <c r="F9323" i="168"/>
  <c r="F9322" i="168"/>
  <c r="F9321" i="168"/>
  <c r="F9320" i="168"/>
  <c r="F9319" i="168"/>
  <c r="F9318" i="168"/>
  <c r="F9317" i="168"/>
  <c r="F9316" i="168"/>
  <c r="F9315" i="168"/>
  <c r="F9314" i="168"/>
  <c r="F9313" i="168"/>
  <c r="F9312" i="168"/>
  <c r="F9311" i="168"/>
  <c r="F9310" i="168"/>
  <c r="F9309" i="168"/>
  <c r="F9308" i="168"/>
  <c r="F9307" i="168"/>
  <c r="F9306" i="168"/>
  <c r="F9305" i="168"/>
  <c r="F9304" i="168"/>
  <c r="F9303" i="168"/>
  <c r="F9302" i="168"/>
  <c r="F9301" i="168"/>
  <c r="F9300" i="168"/>
  <c r="F9299" i="168"/>
  <c r="F9298" i="168"/>
  <c r="F9297" i="168"/>
  <c r="F9296" i="168"/>
  <c r="F9295" i="168"/>
  <c r="F9294" i="168"/>
  <c r="F9293" i="168"/>
  <c r="F9292" i="168"/>
  <c r="F9291" i="168"/>
  <c r="F9290" i="168"/>
  <c r="F9289" i="168"/>
  <c r="F9288" i="168"/>
  <c r="F9287" i="168"/>
  <c r="F9286" i="168"/>
  <c r="F9285" i="168"/>
  <c r="F9284" i="168"/>
  <c r="F9283" i="168"/>
  <c r="F9282" i="168"/>
  <c r="F9281" i="168"/>
  <c r="F9280" i="168"/>
  <c r="F9279" i="168"/>
  <c r="F9278" i="168"/>
  <c r="F9277" i="168"/>
  <c r="F9276" i="168"/>
  <c r="F9275" i="168"/>
  <c r="F9274" i="168"/>
  <c r="F9273" i="168"/>
  <c r="F9272" i="168"/>
  <c r="F9271" i="168"/>
  <c r="F9270" i="168"/>
  <c r="F9269" i="168"/>
  <c r="F9268" i="168"/>
  <c r="F9267" i="168"/>
  <c r="F9266" i="168"/>
  <c r="F9265" i="168"/>
  <c r="F9264" i="168"/>
  <c r="F9263" i="168"/>
  <c r="F9262" i="168"/>
  <c r="F9261" i="168"/>
  <c r="F9260" i="168"/>
  <c r="F9259" i="168"/>
  <c r="F9258" i="168"/>
  <c r="F9257" i="168"/>
  <c r="F9256" i="168"/>
  <c r="F9255" i="168"/>
  <c r="F9254" i="168"/>
  <c r="F9253" i="168"/>
  <c r="F9252" i="168"/>
  <c r="F9251" i="168"/>
  <c r="F9250" i="168"/>
  <c r="F9249" i="168"/>
  <c r="F9248" i="168"/>
  <c r="F9247" i="168"/>
  <c r="F9246" i="168"/>
  <c r="F9245" i="168"/>
  <c r="F9244" i="168"/>
  <c r="F9243" i="168"/>
  <c r="F9242" i="168"/>
  <c r="F9241" i="168"/>
  <c r="F9240" i="168"/>
  <c r="F9239" i="168"/>
  <c r="F9238" i="168"/>
  <c r="F9237" i="168"/>
  <c r="F9236" i="168"/>
  <c r="F9235" i="168"/>
  <c r="F9234" i="168"/>
  <c r="F9233" i="168"/>
  <c r="F9232" i="168"/>
  <c r="F9231" i="168"/>
  <c r="F9230" i="168"/>
  <c r="F9229" i="168"/>
  <c r="F9228" i="168"/>
  <c r="F9227" i="168"/>
  <c r="F9226" i="168"/>
  <c r="F9225" i="168"/>
  <c r="F9224" i="168"/>
  <c r="F9223" i="168"/>
  <c r="F9222" i="168"/>
  <c r="F9221" i="168"/>
  <c r="F9220" i="168"/>
  <c r="F9219" i="168"/>
  <c r="F9218" i="168"/>
  <c r="F9217" i="168"/>
  <c r="F9216" i="168"/>
  <c r="F9215" i="168"/>
  <c r="F9214" i="168"/>
  <c r="F9213" i="168"/>
  <c r="F9212" i="168"/>
  <c r="F9211" i="168"/>
  <c r="F9210" i="168"/>
  <c r="F9209" i="168"/>
  <c r="F9208" i="168"/>
  <c r="F9207" i="168"/>
  <c r="F9206" i="168"/>
  <c r="F9205" i="168"/>
  <c r="F9204" i="168"/>
  <c r="F9203" i="168"/>
  <c r="F9202" i="168"/>
  <c r="F9201" i="168"/>
  <c r="F9200" i="168"/>
  <c r="F9199" i="168"/>
  <c r="F9198" i="168"/>
  <c r="F9197" i="168"/>
  <c r="F9196" i="168"/>
  <c r="F9195" i="168"/>
  <c r="F9194" i="168"/>
  <c r="F9193" i="168"/>
  <c r="F9192" i="168"/>
  <c r="F9191" i="168"/>
  <c r="F9190" i="168"/>
  <c r="F9189" i="168"/>
  <c r="F9188" i="168"/>
  <c r="F9187" i="168"/>
  <c r="F9186" i="168"/>
  <c r="F9185" i="168"/>
  <c r="F9184" i="168"/>
  <c r="F9183" i="168"/>
  <c r="F9182" i="168"/>
  <c r="F9181" i="168"/>
  <c r="F9180" i="168"/>
  <c r="F9179" i="168"/>
  <c r="F9178" i="168"/>
  <c r="F9177" i="168"/>
  <c r="F9176" i="168"/>
  <c r="F9175" i="168"/>
  <c r="F9174" i="168"/>
  <c r="F9173" i="168"/>
  <c r="F9172" i="168"/>
  <c r="F9171" i="168"/>
  <c r="F9170" i="168"/>
  <c r="F9169" i="168"/>
  <c r="F9168" i="168"/>
  <c r="F9167" i="168"/>
  <c r="F9166" i="168"/>
  <c r="F9165" i="168"/>
  <c r="F9164" i="168"/>
  <c r="F9163" i="168"/>
  <c r="F9162" i="168"/>
  <c r="F9161" i="168"/>
  <c r="F9160" i="168"/>
  <c r="F9159" i="168"/>
  <c r="F9158" i="168"/>
  <c r="F9157" i="168"/>
  <c r="F9156" i="168"/>
  <c r="F9155" i="168"/>
  <c r="F9154" i="168"/>
  <c r="F9153" i="168"/>
  <c r="F9152" i="168"/>
  <c r="F9151" i="168"/>
  <c r="F9150" i="168"/>
  <c r="F9149" i="168"/>
  <c r="F9148" i="168"/>
  <c r="F9147" i="168"/>
  <c r="F9146" i="168"/>
  <c r="F9145" i="168"/>
  <c r="F9144" i="168"/>
  <c r="F9143" i="168"/>
  <c r="F9142" i="168"/>
  <c r="F9141" i="168"/>
  <c r="F9140" i="168"/>
  <c r="F9139" i="168"/>
  <c r="F9138" i="168"/>
  <c r="F9137" i="168"/>
  <c r="F9136" i="168"/>
  <c r="F9135" i="168"/>
  <c r="F9134" i="168"/>
  <c r="F9133" i="168"/>
  <c r="F9132" i="168"/>
  <c r="F9131" i="168"/>
  <c r="F9130" i="168"/>
  <c r="F9129" i="168"/>
  <c r="F9128" i="168"/>
  <c r="F9127" i="168"/>
  <c r="F9126" i="168"/>
  <c r="F9125" i="168"/>
  <c r="F9124" i="168"/>
  <c r="F9123" i="168"/>
  <c r="F9122" i="168"/>
  <c r="F9121" i="168"/>
  <c r="F9120" i="168"/>
  <c r="F9119" i="168"/>
  <c r="F9118" i="168"/>
  <c r="F9117" i="168"/>
  <c r="F9116" i="168"/>
  <c r="F9115" i="168"/>
  <c r="F9114" i="168"/>
  <c r="F9113" i="168"/>
  <c r="F9112" i="168"/>
  <c r="F9111" i="168"/>
  <c r="F9110" i="168"/>
  <c r="F9109" i="168"/>
  <c r="F9108" i="168"/>
  <c r="F9107" i="168"/>
  <c r="F9106" i="168"/>
  <c r="F9105" i="168"/>
  <c r="F9104" i="168"/>
  <c r="F9103" i="168"/>
  <c r="F9102" i="168"/>
  <c r="F9101" i="168"/>
  <c r="F9100" i="168"/>
  <c r="F9099" i="168"/>
  <c r="F9098" i="168"/>
  <c r="F9097" i="168"/>
  <c r="F9096" i="168"/>
  <c r="F9095" i="168"/>
  <c r="F9094" i="168"/>
  <c r="F9093" i="168"/>
  <c r="F9092" i="168"/>
  <c r="F9091" i="168"/>
  <c r="F9090" i="168"/>
  <c r="F9089" i="168"/>
  <c r="F9088" i="168"/>
  <c r="F9087" i="168"/>
  <c r="F9086" i="168"/>
  <c r="F9085" i="168"/>
  <c r="F9084" i="168"/>
  <c r="F9083" i="168"/>
  <c r="F9082" i="168"/>
  <c r="F9081" i="168"/>
  <c r="F9080" i="168"/>
  <c r="F9079" i="168"/>
  <c r="F9078" i="168"/>
  <c r="F9077" i="168"/>
  <c r="F9076" i="168"/>
  <c r="F9075" i="168"/>
  <c r="F9074" i="168"/>
  <c r="F9073" i="168"/>
  <c r="F9072" i="168"/>
  <c r="F9071" i="168"/>
  <c r="F9070" i="168"/>
  <c r="F9069" i="168"/>
  <c r="F9068" i="168"/>
  <c r="F9067" i="168"/>
  <c r="F9066" i="168"/>
  <c r="F9065" i="168"/>
  <c r="F9064" i="168"/>
  <c r="F9063" i="168"/>
  <c r="F9062" i="168"/>
  <c r="F9061" i="168"/>
  <c r="F9060" i="168"/>
  <c r="F9059" i="168"/>
  <c r="F9058" i="168"/>
  <c r="F9057" i="168"/>
  <c r="F9056" i="168"/>
  <c r="F9055" i="168"/>
  <c r="F9054" i="168"/>
  <c r="F9053" i="168"/>
  <c r="F9052" i="168"/>
  <c r="F9051" i="168"/>
  <c r="F9050" i="168"/>
  <c r="F9049" i="168"/>
  <c r="F9048" i="168"/>
  <c r="F9047" i="168"/>
  <c r="F9046" i="168"/>
  <c r="F9045" i="168"/>
  <c r="F9044" i="168"/>
  <c r="F9043" i="168"/>
  <c r="F9042" i="168"/>
  <c r="F9041" i="168"/>
  <c r="F9040" i="168"/>
  <c r="F9039" i="168"/>
  <c r="F9038" i="168"/>
  <c r="F9037" i="168"/>
  <c r="F9036" i="168"/>
  <c r="F9035" i="168"/>
  <c r="F9034" i="168"/>
  <c r="F9033" i="168"/>
  <c r="F9032" i="168"/>
  <c r="F9031" i="168"/>
  <c r="F9030" i="168"/>
  <c r="F9029" i="168"/>
  <c r="F9028" i="168"/>
  <c r="F9027" i="168"/>
  <c r="F9026" i="168"/>
  <c r="F9025" i="168"/>
  <c r="F9024" i="168"/>
  <c r="F9023" i="168"/>
  <c r="F9022" i="168"/>
  <c r="F9021" i="168"/>
  <c r="F9020" i="168"/>
  <c r="F9019" i="168"/>
  <c r="F9018" i="168"/>
  <c r="F9017" i="168"/>
  <c r="F9016" i="168"/>
  <c r="F9015" i="168"/>
  <c r="F9014" i="168"/>
  <c r="F9013" i="168"/>
  <c r="F9012" i="168"/>
  <c r="F9011" i="168"/>
  <c r="F9010" i="168"/>
  <c r="F9009" i="168"/>
  <c r="F9008" i="168"/>
  <c r="F9007" i="168"/>
  <c r="F9006" i="168"/>
  <c r="F9005" i="168"/>
  <c r="F9004" i="168"/>
  <c r="F9003" i="168"/>
  <c r="F9002" i="168"/>
  <c r="F9001" i="168"/>
  <c r="F9000" i="168"/>
  <c r="F8999" i="168"/>
  <c r="F8998" i="168"/>
  <c r="F8997" i="168"/>
  <c r="F8996" i="168"/>
  <c r="F8995" i="168"/>
  <c r="F8994" i="168"/>
  <c r="F8993" i="168"/>
  <c r="F8992" i="168"/>
  <c r="F8991" i="168"/>
  <c r="F8990" i="168"/>
  <c r="F8989" i="168"/>
  <c r="F8988" i="168"/>
  <c r="F8987" i="168"/>
  <c r="F8986" i="168"/>
  <c r="F8985" i="168"/>
  <c r="F8984" i="168"/>
  <c r="F8983" i="168"/>
  <c r="F8982" i="168"/>
  <c r="F8981" i="168"/>
  <c r="F8980" i="168"/>
  <c r="F8979" i="168"/>
  <c r="F8978" i="168"/>
  <c r="F8977" i="168"/>
  <c r="F8976" i="168"/>
  <c r="F8975" i="168"/>
  <c r="F8974" i="168"/>
  <c r="F8973" i="168"/>
  <c r="F8972" i="168"/>
  <c r="F8971" i="168"/>
  <c r="F8970" i="168"/>
  <c r="F8969" i="168"/>
  <c r="F8968" i="168"/>
  <c r="F8967" i="168"/>
  <c r="F8966" i="168"/>
  <c r="F8965" i="168"/>
  <c r="F8964" i="168"/>
  <c r="F8963" i="168"/>
  <c r="F8962" i="168"/>
  <c r="F8961" i="168"/>
  <c r="F8960" i="168"/>
  <c r="F8959" i="168"/>
  <c r="F8958" i="168"/>
  <c r="F8957" i="168"/>
  <c r="F8956" i="168"/>
  <c r="F8955" i="168"/>
  <c r="F8954" i="168"/>
  <c r="F8953" i="168"/>
  <c r="F8952" i="168"/>
  <c r="F8951" i="168"/>
  <c r="F8950" i="168"/>
  <c r="F8949" i="168"/>
  <c r="F8948" i="168"/>
  <c r="F8947" i="168"/>
  <c r="F8946" i="168"/>
  <c r="F8945" i="168"/>
  <c r="F8944" i="168"/>
  <c r="F8943" i="168"/>
  <c r="F8942" i="168"/>
  <c r="F8941" i="168"/>
  <c r="F8940" i="168"/>
  <c r="F8939" i="168"/>
  <c r="F8938" i="168"/>
  <c r="F8937" i="168"/>
  <c r="F8936" i="168"/>
  <c r="F8935" i="168"/>
  <c r="F8934" i="168"/>
  <c r="F8933" i="168"/>
  <c r="F8932" i="168"/>
  <c r="F8931" i="168"/>
  <c r="F8930" i="168"/>
  <c r="F8929" i="168"/>
  <c r="F8928" i="168"/>
  <c r="F8927" i="168"/>
  <c r="F8926" i="168"/>
  <c r="F8925" i="168"/>
  <c r="F8924" i="168"/>
  <c r="F8923" i="168"/>
  <c r="F8922" i="168"/>
  <c r="F8921" i="168"/>
  <c r="F8920" i="168"/>
  <c r="F8919" i="168"/>
  <c r="F8918" i="168"/>
  <c r="F8917" i="168"/>
  <c r="F8916" i="168"/>
  <c r="F8915" i="168"/>
  <c r="F8914" i="168"/>
  <c r="F8913" i="168"/>
  <c r="F8912" i="168"/>
  <c r="F8911" i="168"/>
  <c r="F8910" i="168"/>
  <c r="F8909" i="168"/>
  <c r="F8908" i="168"/>
  <c r="F8907" i="168"/>
  <c r="F8906" i="168"/>
  <c r="F8905" i="168"/>
  <c r="F8904" i="168"/>
  <c r="F8903" i="168"/>
  <c r="F8902" i="168"/>
  <c r="F8901" i="168"/>
  <c r="F8900" i="168"/>
  <c r="F8899" i="168"/>
  <c r="F8898" i="168"/>
  <c r="F8897" i="168"/>
  <c r="F8896" i="168"/>
  <c r="F8895" i="168"/>
  <c r="F8894" i="168"/>
  <c r="F8893" i="168"/>
  <c r="F8892" i="168"/>
  <c r="F8891" i="168"/>
  <c r="F8890" i="168"/>
  <c r="F8889" i="168"/>
  <c r="F8888" i="168"/>
  <c r="F8887" i="168"/>
  <c r="F8886" i="168"/>
  <c r="F8885" i="168"/>
  <c r="F8884" i="168"/>
  <c r="F8883" i="168"/>
  <c r="F8882" i="168"/>
  <c r="F8881" i="168"/>
  <c r="F8880" i="168"/>
  <c r="F8879" i="168"/>
  <c r="F8878" i="168"/>
  <c r="F8877" i="168"/>
  <c r="F8876" i="168"/>
  <c r="F8875" i="168"/>
  <c r="F8874" i="168"/>
  <c r="F8873" i="168"/>
  <c r="F8872" i="168"/>
  <c r="F8871" i="168"/>
  <c r="F8870" i="168"/>
  <c r="F8869" i="168"/>
  <c r="F8868" i="168"/>
  <c r="F8867" i="168"/>
  <c r="F8866" i="168"/>
  <c r="F8865" i="168"/>
  <c r="F8864" i="168"/>
  <c r="F8863" i="168"/>
  <c r="F8862" i="168"/>
  <c r="F8861" i="168"/>
  <c r="F8860" i="168"/>
  <c r="F8859" i="168"/>
  <c r="F8858" i="168"/>
  <c r="F8857" i="168"/>
  <c r="F8856" i="168"/>
  <c r="F8855" i="168"/>
  <c r="F8854" i="168"/>
  <c r="F8853" i="168"/>
  <c r="F8852" i="168"/>
  <c r="F8851" i="168"/>
  <c r="F8850" i="168"/>
  <c r="F8849" i="168"/>
  <c r="F8848" i="168"/>
  <c r="F8847" i="168"/>
  <c r="F8846" i="168"/>
  <c r="F8845" i="168"/>
  <c r="F8844" i="168"/>
  <c r="F8843" i="168"/>
  <c r="F8842" i="168"/>
  <c r="F8841" i="168"/>
  <c r="F8840" i="168"/>
  <c r="F8839" i="168"/>
  <c r="F8838" i="168"/>
  <c r="F8837" i="168"/>
  <c r="F8836" i="168"/>
  <c r="F8835" i="168"/>
  <c r="F8834" i="168"/>
  <c r="F8833" i="168"/>
  <c r="F8832" i="168"/>
  <c r="F8831" i="168"/>
  <c r="F8830" i="168"/>
  <c r="F8829" i="168"/>
  <c r="F8828" i="168"/>
  <c r="F8827" i="168"/>
  <c r="F8826" i="168"/>
  <c r="F8825" i="168"/>
  <c r="F8824" i="168"/>
  <c r="F8823" i="168"/>
  <c r="F8822" i="168"/>
  <c r="F8821" i="168"/>
  <c r="F8820" i="168"/>
  <c r="F8819" i="168"/>
  <c r="F8818" i="168"/>
  <c r="F8817" i="168"/>
  <c r="F8816" i="168"/>
  <c r="F8815" i="168"/>
  <c r="F8814" i="168"/>
  <c r="F8813" i="168"/>
  <c r="F8812" i="168"/>
  <c r="F8811" i="168"/>
  <c r="F8810" i="168"/>
  <c r="F8809" i="168"/>
  <c r="F8808" i="168"/>
  <c r="F8807" i="168"/>
  <c r="F8806" i="168"/>
  <c r="F8805" i="168"/>
  <c r="F8804" i="168"/>
  <c r="F8803" i="168"/>
  <c r="F8802" i="168"/>
  <c r="F8801" i="168"/>
  <c r="F8800" i="168"/>
  <c r="F8799" i="168"/>
  <c r="F8798" i="168"/>
  <c r="F8797" i="168"/>
  <c r="F8796" i="168"/>
  <c r="F8795" i="168"/>
  <c r="F8794" i="168"/>
  <c r="F8793" i="168"/>
  <c r="F8792" i="168"/>
  <c r="F8791" i="168"/>
  <c r="F8790" i="168"/>
  <c r="F8789" i="168"/>
  <c r="F8788" i="168"/>
  <c r="F8787" i="168"/>
  <c r="F8786" i="168"/>
  <c r="F8785" i="168"/>
  <c r="F8784" i="168"/>
  <c r="F8783" i="168"/>
  <c r="F8782" i="168"/>
  <c r="F8781" i="168"/>
  <c r="F8780" i="168"/>
  <c r="F8779" i="168"/>
  <c r="F8778" i="168"/>
  <c r="F8777" i="168"/>
  <c r="F8776" i="168"/>
  <c r="F8775" i="168"/>
  <c r="F8774" i="168"/>
  <c r="F8773" i="168"/>
  <c r="F8772" i="168"/>
  <c r="F8771" i="168"/>
  <c r="F8770" i="168"/>
  <c r="F8769" i="168"/>
  <c r="F8768" i="168"/>
  <c r="F8767" i="168"/>
  <c r="F8766" i="168"/>
  <c r="F8765" i="168"/>
  <c r="F8764" i="168"/>
  <c r="F8763" i="168"/>
  <c r="F8762" i="168"/>
  <c r="F8761" i="168"/>
  <c r="F8760" i="168"/>
  <c r="F8759" i="168"/>
  <c r="F8758" i="168"/>
  <c r="F8757" i="168"/>
  <c r="F8756" i="168"/>
  <c r="F8755" i="168"/>
  <c r="F8754" i="168"/>
  <c r="F8753" i="168"/>
  <c r="F8752" i="168"/>
  <c r="F8751" i="168"/>
  <c r="F8750" i="168"/>
  <c r="F8749" i="168"/>
  <c r="F8748" i="168"/>
  <c r="F8747" i="168"/>
  <c r="F8746" i="168"/>
  <c r="F8745" i="168"/>
  <c r="F8744" i="168"/>
  <c r="F8743" i="168"/>
  <c r="F8742" i="168"/>
  <c r="F8741" i="168"/>
  <c r="F8740" i="168"/>
  <c r="F8739" i="168"/>
  <c r="F8738" i="168"/>
  <c r="F8737" i="168"/>
  <c r="F8736" i="168"/>
  <c r="F8735" i="168"/>
  <c r="F8734" i="168"/>
  <c r="F8733" i="168"/>
  <c r="F8732" i="168"/>
  <c r="F8731" i="168"/>
  <c r="F8730" i="168"/>
  <c r="F8729" i="168"/>
  <c r="F8728" i="168"/>
  <c r="F8727" i="168"/>
  <c r="F8726" i="168"/>
  <c r="F8725" i="168"/>
  <c r="F8724" i="168"/>
  <c r="F8723" i="168"/>
  <c r="F8722" i="168"/>
  <c r="F8721" i="168"/>
  <c r="F8720" i="168"/>
  <c r="F8719" i="168"/>
  <c r="F8718" i="168"/>
  <c r="F8717" i="168"/>
  <c r="F8716" i="168"/>
  <c r="F8715" i="168"/>
  <c r="F8714" i="168"/>
  <c r="F8713" i="168"/>
  <c r="F8712" i="168"/>
  <c r="F8711" i="168"/>
  <c r="F8710" i="168"/>
  <c r="F8709" i="168"/>
  <c r="F8708" i="168"/>
  <c r="F8707" i="168"/>
  <c r="F8706" i="168"/>
  <c r="F8705" i="168"/>
  <c r="F8704" i="168"/>
  <c r="F8703" i="168"/>
  <c r="F8702" i="168"/>
  <c r="F8701" i="168"/>
  <c r="F8700" i="168"/>
  <c r="F8699" i="168"/>
  <c r="F8698" i="168"/>
  <c r="F8697" i="168"/>
  <c r="F8696" i="168"/>
  <c r="F8695" i="168"/>
  <c r="F8694" i="168"/>
  <c r="F8693" i="168"/>
  <c r="F8692" i="168"/>
  <c r="F8691" i="168"/>
  <c r="F8690" i="168"/>
  <c r="F8689" i="168"/>
  <c r="F8688" i="168"/>
  <c r="F8687" i="168"/>
  <c r="F8686" i="168"/>
  <c r="F8685" i="168"/>
  <c r="F8684" i="168"/>
  <c r="F8683" i="168"/>
  <c r="F8682" i="168"/>
  <c r="F8681" i="168"/>
  <c r="F8680" i="168"/>
  <c r="F8679" i="168"/>
  <c r="F8678" i="168"/>
  <c r="F8677" i="168"/>
  <c r="F8676" i="168"/>
  <c r="F8675" i="168"/>
  <c r="F8674" i="168"/>
  <c r="F8673" i="168"/>
  <c r="F8672" i="168"/>
  <c r="F8671" i="168"/>
  <c r="F8670" i="168"/>
  <c r="F8669" i="168"/>
  <c r="F8668" i="168"/>
  <c r="F8667" i="168"/>
  <c r="F8666" i="168"/>
  <c r="F8665" i="168"/>
  <c r="F8664" i="168"/>
  <c r="F8663" i="168"/>
  <c r="F8662" i="168"/>
  <c r="F8661" i="168"/>
  <c r="F8660" i="168"/>
  <c r="F8659" i="168"/>
  <c r="F8658" i="168"/>
  <c r="F8657" i="168"/>
  <c r="F8656" i="168"/>
  <c r="F8655" i="168"/>
  <c r="F8654" i="168"/>
  <c r="F8653" i="168"/>
  <c r="F8652" i="168"/>
  <c r="F8651" i="168"/>
  <c r="F8650" i="168"/>
  <c r="F8649" i="168"/>
  <c r="F8648" i="168"/>
  <c r="F8647" i="168"/>
  <c r="F8646" i="168"/>
  <c r="F8645" i="168"/>
  <c r="F8644" i="168"/>
  <c r="F8643" i="168"/>
  <c r="F8642" i="168"/>
  <c r="F8641" i="168"/>
  <c r="F8640" i="168"/>
  <c r="F8639" i="168"/>
  <c r="F8638" i="168"/>
  <c r="F8637" i="168"/>
  <c r="F8636" i="168"/>
  <c r="F8635" i="168"/>
  <c r="F8634" i="168"/>
  <c r="F8633" i="168"/>
  <c r="F8632" i="168"/>
  <c r="F8631" i="168"/>
  <c r="F8630" i="168"/>
  <c r="F8629" i="168"/>
  <c r="F8628" i="168"/>
  <c r="F8627" i="168"/>
  <c r="F8626" i="168"/>
  <c r="F8625" i="168"/>
  <c r="F8624" i="168"/>
  <c r="F8623" i="168"/>
  <c r="F8622" i="168"/>
  <c r="F8621" i="168"/>
  <c r="F8620" i="168"/>
  <c r="F8619" i="168"/>
  <c r="F8618" i="168"/>
  <c r="F8617" i="168"/>
  <c r="F8616" i="168"/>
  <c r="F8615" i="168"/>
  <c r="F8614" i="168"/>
  <c r="F8613" i="168"/>
  <c r="F8612" i="168"/>
  <c r="F8611" i="168"/>
  <c r="F8610" i="168"/>
  <c r="F8609" i="168"/>
  <c r="F8608" i="168"/>
  <c r="F8607" i="168"/>
  <c r="F8606" i="168"/>
  <c r="F8605" i="168"/>
  <c r="F8604" i="168"/>
  <c r="F8603" i="168"/>
  <c r="F8602" i="168"/>
  <c r="F8601" i="168"/>
  <c r="F8600" i="168"/>
  <c r="F8599" i="168"/>
  <c r="F8598" i="168"/>
  <c r="F8597" i="168"/>
  <c r="F8596" i="168"/>
  <c r="F8595" i="168"/>
  <c r="F8594" i="168"/>
  <c r="F8593" i="168"/>
  <c r="F8592" i="168"/>
  <c r="F8591" i="168"/>
  <c r="F8590" i="168"/>
  <c r="F8589" i="168"/>
  <c r="F8588" i="168"/>
  <c r="F8587" i="168"/>
  <c r="F8586" i="168"/>
  <c r="F8585" i="168"/>
  <c r="F8584" i="168"/>
  <c r="F8583" i="168"/>
  <c r="F8582" i="168"/>
  <c r="F8581" i="168"/>
  <c r="F8580" i="168"/>
  <c r="F8579" i="168"/>
  <c r="F8578" i="168"/>
  <c r="F8577" i="168"/>
  <c r="F8576" i="168"/>
  <c r="F8575" i="168"/>
  <c r="F8574" i="168"/>
  <c r="F8573" i="168"/>
  <c r="F8572" i="168"/>
  <c r="F8571" i="168"/>
  <c r="F8570" i="168"/>
  <c r="F8569" i="168"/>
  <c r="F8568" i="168"/>
  <c r="F8567" i="168"/>
  <c r="F8566" i="168"/>
  <c r="F8565" i="168"/>
  <c r="F8564" i="168"/>
  <c r="F8563" i="168"/>
  <c r="F8562" i="168"/>
  <c r="F8561" i="168"/>
  <c r="F8560" i="168"/>
  <c r="F8559" i="168"/>
  <c r="F8558" i="168"/>
  <c r="F8557" i="168"/>
  <c r="F8556" i="168"/>
  <c r="F8555" i="168"/>
  <c r="F8554" i="168"/>
  <c r="F8553" i="168"/>
  <c r="F8552" i="168"/>
  <c r="F8551" i="168"/>
  <c r="F8550" i="168"/>
  <c r="F8549" i="168"/>
  <c r="F8548" i="168"/>
  <c r="F8547" i="168"/>
  <c r="F8546" i="168"/>
  <c r="F8545" i="168"/>
  <c r="F8544" i="168"/>
  <c r="F8543" i="168"/>
  <c r="F8542" i="168"/>
  <c r="F8541" i="168"/>
  <c r="F8540" i="168"/>
  <c r="F8539" i="168"/>
  <c r="F8538" i="168"/>
  <c r="F8537" i="168"/>
  <c r="F8536" i="168"/>
  <c r="F8535" i="168"/>
  <c r="F8534" i="168"/>
  <c r="F8533" i="168"/>
  <c r="F8532" i="168"/>
  <c r="F8531" i="168"/>
  <c r="F8530" i="168"/>
  <c r="F8529" i="168"/>
  <c r="F8528" i="168"/>
  <c r="F8527" i="168"/>
  <c r="F8526" i="168"/>
  <c r="F8525" i="168"/>
  <c r="F8524" i="168"/>
  <c r="F8523" i="168"/>
  <c r="F8522" i="168"/>
  <c r="F8521" i="168"/>
  <c r="F8520" i="168"/>
  <c r="F8519" i="168"/>
  <c r="F8518" i="168"/>
  <c r="F8517" i="168"/>
  <c r="F8516" i="168"/>
  <c r="F8515" i="168"/>
  <c r="F8514" i="168"/>
  <c r="F8513" i="168"/>
  <c r="F8512" i="168"/>
  <c r="F8511" i="168"/>
  <c r="F8510" i="168"/>
  <c r="F8509" i="168"/>
  <c r="F8508" i="168"/>
  <c r="F8507" i="168"/>
  <c r="F8506" i="168"/>
  <c r="F8505" i="168"/>
  <c r="F8504" i="168"/>
  <c r="F8503" i="168"/>
  <c r="F8502" i="168"/>
  <c r="F8501" i="168"/>
  <c r="F8500" i="168"/>
  <c r="F8499" i="168"/>
  <c r="F8498" i="168"/>
  <c r="F8497" i="168"/>
  <c r="F8496" i="168"/>
  <c r="F8495" i="168"/>
  <c r="F8494" i="168"/>
  <c r="F8493" i="168"/>
  <c r="F8492" i="168"/>
  <c r="F8491" i="168"/>
  <c r="F8490" i="168"/>
  <c r="F8489" i="168"/>
  <c r="F8488" i="168"/>
  <c r="F8487" i="168"/>
  <c r="F8486" i="168"/>
  <c r="F8485" i="168"/>
  <c r="F8484" i="168"/>
  <c r="F8483" i="168"/>
  <c r="F8482" i="168"/>
  <c r="F8481" i="168"/>
  <c r="F8480" i="168"/>
  <c r="F8479" i="168"/>
  <c r="F8478" i="168"/>
  <c r="F8477" i="168"/>
  <c r="F8476" i="168"/>
  <c r="F8475" i="168"/>
  <c r="F8474" i="168"/>
  <c r="F8473" i="168"/>
  <c r="F8472" i="168"/>
  <c r="F8471" i="168"/>
  <c r="F8470" i="168"/>
  <c r="F8469" i="168"/>
  <c r="F8468" i="168"/>
  <c r="F8467" i="168"/>
  <c r="F8466" i="168"/>
  <c r="F8465" i="168"/>
  <c r="F8464" i="168"/>
  <c r="F8463" i="168"/>
  <c r="F8462" i="168"/>
  <c r="F8461" i="168"/>
  <c r="F8460" i="168"/>
  <c r="F8459" i="168"/>
  <c r="F8458" i="168"/>
  <c r="F8457" i="168"/>
  <c r="F8456" i="168"/>
  <c r="F8455" i="168"/>
  <c r="F8454" i="168"/>
  <c r="F8453" i="168"/>
  <c r="F8452" i="168"/>
  <c r="F8451" i="168"/>
  <c r="F8450" i="168"/>
  <c r="F8449" i="168"/>
  <c r="F8448" i="168"/>
  <c r="F8447" i="168"/>
  <c r="F8446" i="168"/>
  <c r="F8445" i="168"/>
  <c r="F8444" i="168"/>
  <c r="F8443" i="168"/>
  <c r="F8442" i="168"/>
  <c r="F8441" i="168"/>
  <c r="F8440" i="168"/>
  <c r="F8439" i="168"/>
  <c r="F8438" i="168"/>
  <c r="F8437" i="168"/>
  <c r="F8436" i="168"/>
  <c r="F8435" i="168"/>
  <c r="F8434" i="168"/>
  <c r="F8433" i="168"/>
  <c r="F8432" i="168"/>
  <c r="F8431" i="168"/>
  <c r="F8430" i="168"/>
  <c r="F8429" i="168"/>
  <c r="F8428" i="168"/>
  <c r="F8427" i="168"/>
  <c r="F8426" i="168"/>
  <c r="F8425" i="168"/>
  <c r="F8424" i="168"/>
  <c r="F8423" i="168"/>
  <c r="F8422" i="168"/>
  <c r="F8421" i="168"/>
  <c r="F8420" i="168"/>
  <c r="F8419" i="168"/>
  <c r="F8418" i="168"/>
  <c r="F8417" i="168"/>
  <c r="F8416" i="168"/>
  <c r="F8415" i="168"/>
  <c r="F8414" i="168"/>
  <c r="F8413" i="168"/>
  <c r="F8412" i="168"/>
  <c r="F8411" i="168"/>
  <c r="F8410" i="168"/>
  <c r="F8409" i="168"/>
  <c r="F8408" i="168"/>
  <c r="F8407" i="168"/>
  <c r="F8406" i="168"/>
  <c r="F8405" i="168"/>
  <c r="F8404" i="168"/>
  <c r="F8403" i="168"/>
  <c r="F8402" i="168"/>
  <c r="F8401" i="168"/>
  <c r="F8400" i="168"/>
  <c r="F8399" i="168"/>
  <c r="F8398" i="168"/>
  <c r="F8397" i="168"/>
  <c r="F8396" i="168"/>
  <c r="F8395" i="168"/>
  <c r="F8394" i="168"/>
  <c r="F8393" i="168"/>
  <c r="F8392" i="168"/>
  <c r="F8391" i="168"/>
  <c r="F8390" i="168"/>
  <c r="F8389" i="168"/>
  <c r="F8388" i="168"/>
  <c r="F8387" i="168"/>
  <c r="F8386" i="168"/>
  <c r="F8385" i="168"/>
  <c r="F8384" i="168"/>
  <c r="F8383" i="168"/>
  <c r="F8382" i="168"/>
  <c r="F8381" i="168"/>
  <c r="F8380" i="168"/>
  <c r="F8379" i="168"/>
  <c r="F8378" i="168"/>
  <c r="F8377" i="168"/>
  <c r="F8376" i="168"/>
  <c r="F8375" i="168"/>
  <c r="F8374" i="168"/>
  <c r="F8373" i="168"/>
  <c r="F8372" i="168"/>
  <c r="F8371" i="168"/>
  <c r="F8370" i="168"/>
  <c r="F8369" i="168"/>
  <c r="F8368" i="168"/>
  <c r="F8367" i="168"/>
  <c r="F8366" i="168"/>
  <c r="F8365" i="168"/>
  <c r="F8364" i="168"/>
  <c r="F8363" i="168"/>
  <c r="F8362" i="168"/>
  <c r="F8361" i="168"/>
  <c r="F8360" i="168"/>
  <c r="F8359" i="168"/>
  <c r="F8358" i="168"/>
  <c r="F8357" i="168"/>
  <c r="F8356" i="168"/>
  <c r="F8355" i="168"/>
  <c r="F8354" i="168"/>
  <c r="F8353" i="168"/>
  <c r="F8352" i="168"/>
  <c r="F8351" i="168"/>
  <c r="F8350" i="168"/>
  <c r="F8349" i="168"/>
  <c r="F8348" i="168"/>
  <c r="F8347" i="168"/>
  <c r="F8346" i="168"/>
  <c r="F8345" i="168"/>
  <c r="F8344" i="168"/>
  <c r="F8343" i="168"/>
  <c r="F8342" i="168"/>
  <c r="F8341" i="168"/>
  <c r="F8340" i="168"/>
  <c r="F8339" i="168"/>
  <c r="F8338" i="168"/>
  <c r="F8337" i="168"/>
  <c r="F8336" i="168"/>
  <c r="F8335" i="168"/>
  <c r="F8334" i="168"/>
  <c r="F8333" i="168"/>
  <c r="F8332" i="168"/>
  <c r="F8331" i="168"/>
  <c r="F8330" i="168"/>
  <c r="F8329" i="168"/>
  <c r="F8328" i="168"/>
  <c r="F8327" i="168"/>
  <c r="F8326" i="168"/>
  <c r="F8325" i="168"/>
  <c r="F8324" i="168"/>
  <c r="F8323" i="168"/>
  <c r="F8322" i="168"/>
  <c r="F8321" i="168"/>
  <c r="F8320" i="168"/>
  <c r="F8319" i="168"/>
  <c r="F8318" i="168"/>
  <c r="F8317" i="168"/>
  <c r="F8316" i="168"/>
  <c r="F8315" i="168"/>
  <c r="F8314" i="168"/>
  <c r="F8313" i="168"/>
  <c r="F8312" i="168"/>
  <c r="F8311" i="168"/>
  <c r="F8310" i="168"/>
  <c r="F8309" i="168"/>
  <c r="F8308" i="168"/>
  <c r="F8307" i="168"/>
  <c r="F8306" i="168"/>
  <c r="F8305" i="168"/>
  <c r="F8304" i="168"/>
  <c r="F8303" i="168"/>
  <c r="F8302" i="168"/>
  <c r="F8301" i="168"/>
  <c r="F8300" i="168"/>
  <c r="F8299" i="168"/>
  <c r="F8298" i="168"/>
  <c r="F8297" i="168"/>
  <c r="F8296" i="168"/>
  <c r="F8295" i="168"/>
  <c r="F8294" i="168"/>
  <c r="F8293" i="168"/>
  <c r="F8292" i="168"/>
  <c r="F8291" i="168"/>
  <c r="F8290" i="168"/>
  <c r="F8289" i="168"/>
  <c r="F8288" i="168"/>
  <c r="F8287" i="168"/>
  <c r="F8286" i="168"/>
  <c r="F8285" i="168"/>
  <c r="F8284" i="168"/>
  <c r="F8283" i="168"/>
  <c r="F8282" i="168"/>
  <c r="F8281" i="168"/>
  <c r="F8280" i="168"/>
  <c r="F8279" i="168"/>
  <c r="F8278" i="168"/>
  <c r="F8277" i="168"/>
  <c r="F8276" i="168"/>
  <c r="F8275" i="168"/>
  <c r="F8274" i="168"/>
  <c r="F8273" i="168"/>
  <c r="F8272" i="168"/>
  <c r="F8271" i="168"/>
  <c r="F8270" i="168"/>
  <c r="F8269" i="168"/>
  <c r="F8268" i="168"/>
  <c r="F8267" i="168"/>
  <c r="F8266" i="168"/>
  <c r="F8265" i="168"/>
  <c r="F8264" i="168"/>
  <c r="F8263" i="168"/>
  <c r="F8262" i="168"/>
  <c r="F8261" i="168"/>
  <c r="F8260" i="168"/>
  <c r="F8259" i="168"/>
  <c r="F8258" i="168"/>
  <c r="F8257" i="168"/>
  <c r="F8256" i="168"/>
  <c r="F8255" i="168"/>
  <c r="F8254" i="168"/>
  <c r="F8253" i="168"/>
  <c r="F8252" i="168"/>
  <c r="F8251" i="168"/>
  <c r="F8250" i="168"/>
  <c r="F8249" i="168"/>
  <c r="F8248" i="168"/>
  <c r="F8247" i="168"/>
  <c r="F8246" i="168"/>
  <c r="F8245" i="168"/>
  <c r="F8244" i="168"/>
  <c r="F8243" i="168"/>
  <c r="F8242" i="168"/>
  <c r="F8241" i="168"/>
  <c r="F8240" i="168"/>
  <c r="F8239" i="168"/>
  <c r="F8238" i="168"/>
  <c r="F8237" i="168"/>
  <c r="F8236" i="168"/>
  <c r="F8235" i="168"/>
  <c r="F8234" i="168"/>
  <c r="F8233" i="168"/>
  <c r="F8232" i="168"/>
  <c r="F8231" i="168"/>
  <c r="F8230" i="168"/>
  <c r="F8229" i="168"/>
  <c r="F8228" i="168"/>
  <c r="F8227" i="168"/>
  <c r="F8226" i="168"/>
  <c r="F8225" i="168"/>
  <c r="F8224" i="168"/>
  <c r="F8223" i="168"/>
  <c r="F8222" i="168"/>
  <c r="F8221" i="168"/>
  <c r="F8220" i="168"/>
  <c r="F8219" i="168"/>
  <c r="F8218" i="168"/>
  <c r="F8217" i="168"/>
  <c r="F8216" i="168"/>
  <c r="F8215" i="168"/>
  <c r="F8214" i="168"/>
  <c r="F8213" i="168"/>
  <c r="F8212" i="168"/>
  <c r="F8211" i="168"/>
  <c r="F8210" i="168"/>
  <c r="F8209" i="168"/>
  <c r="F8208" i="168"/>
  <c r="F8207" i="168"/>
  <c r="F8206" i="168"/>
  <c r="F8205" i="168"/>
  <c r="F8204" i="168"/>
  <c r="F8203" i="168"/>
  <c r="F8202" i="168"/>
  <c r="F8201" i="168"/>
  <c r="F8200" i="168"/>
  <c r="F8199" i="168"/>
  <c r="F8198" i="168"/>
  <c r="F8197" i="168"/>
  <c r="F8196" i="168"/>
  <c r="F8195" i="168"/>
  <c r="F8194" i="168"/>
  <c r="F8193" i="168"/>
  <c r="F8192" i="168"/>
  <c r="F8191" i="168"/>
  <c r="F8190" i="168"/>
  <c r="F8189" i="168"/>
  <c r="F8188" i="168"/>
  <c r="F8187" i="168"/>
  <c r="F8186" i="168"/>
  <c r="F8185" i="168"/>
  <c r="F8184" i="168"/>
  <c r="F8183" i="168"/>
  <c r="F8182" i="168"/>
  <c r="F8181" i="168"/>
  <c r="F8180" i="168"/>
  <c r="F8179" i="168"/>
  <c r="F8178" i="168"/>
  <c r="F8177" i="168"/>
  <c r="F8176" i="168"/>
  <c r="F8175" i="168"/>
  <c r="F8174" i="168"/>
  <c r="F8173" i="168"/>
  <c r="F8172" i="168"/>
  <c r="F8171" i="168"/>
  <c r="F8170" i="168"/>
  <c r="F8169" i="168"/>
  <c r="F8168" i="168"/>
  <c r="F8167" i="168"/>
  <c r="F8166" i="168"/>
  <c r="F8165" i="168"/>
  <c r="F8164" i="168"/>
  <c r="F8163" i="168"/>
  <c r="F8162" i="168"/>
  <c r="F8161" i="168"/>
  <c r="F8160" i="168"/>
  <c r="F8159" i="168"/>
  <c r="F8158" i="168"/>
  <c r="F8157" i="168"/>
  <c r="F8156" i="168"/>
  <c r="F8155" i="168"/>
  <c r="F8154" i="168"/>
  <c r="F8153" i="168"/>
  <c r="F8152" i="168"/>
  <c r="F8151" i="168"/>
  <c r="F8150" i="168"/>
  <c r="F8149" i="168"/>
  <c r="F8148" i="168"/>
  <c r="F8147" i="168"/>
  <c r="F8146" i="168"/>
  <c r="F8145" i="168"/>
  <c r="F8144" i="168"/>
  <c r="F8143" i="168"/>
  <c r="F8142" i="168"/>
  <c r="F8141" i="168"/>
  <c r="F8140" i="168"/>
  <c r="F8139" i="168"/>
  <c r="F8138" i="168"/>
  <c r="F8137" i="168"/>
  <c r="F8136" i="168"/>
  <c r="F8135" i="168"/>
  <c r="F8134" i="168"/>
  <c r="F8133" i="168"/>
  <c r="F8132" i="168"/>
  <c r="F8131" i="168"/>
  <c r="F8130" i="168"/>
  <c r="F8129" i="168"/>
  <c r="F8128" i="168"/>
  <c r="F8127" i="168"/>
  <c r="F8126" i="168"/>
  <c r="F8125" i="168"/>
  <c r="F8124" i="168"/>
  <c r="F8123" i="168"/>
  <c r="F8122" i="168"/>
  <c r="F8121" i="168"/>
  <c r="F8120" i="168"/>
  <c r="F8119" i="168"/>
  <c r="F8118" i="168"/>
  <c r="F8117" i="168"/>
  <c r="F8116" i="168"/>
  <c r="F8115" i="168"/>
  <c r="F8114" i="168"/>
  <c r="F8113" i="168"/>
  <c r="F8112" i="168"/>
  <c r="F8111" i="168"/>
  <c r="F8110" i="168"/>
  <c r="F8109" i="168"/>
  <c r="F8108" i="168"/>
  <c r="F8107" i="168"/>
  <c r="F8106" i="168"/>
  <c r="F8105" i="168"/>
  <c r="F8104" i="168"/>
  <c r="F8103" i="168"/>
  <c r="F8102" i="168"/>
  <c r="F8101" i="168"/>
  <c r="F8100" i="168"/>
  <c r="F8099" i="168"/>
  <c r="F8098" i="168"/>
  <c r="F8097" i="168"/>
  <c r="F8096" i="168"/>
  <c r="F8095" i="168"/>
  <c r="F8094" i="168"/>
  <c r="F8093" i="168"/>
  <c r="F8092" i="168"/>
  <c r="F8091" i="168"/>
  <c r="F8090" i="168"/>
  <c r="F8089" i="168"/>
  <c r="F8088" i="168"/>
  <c r="F8087" i="168"/>
  <c r="F8086" i="168"/>
  <c r="F8085" i="168"/>
  <c r="F8084" i="168"/>
  <c r="F8083" i="168"/>
  <c r="F8082" i="168"/>
  <c r="F8081" i="168"/>
  <c r="F8080" i="168"/>
  <c r="F8079" i="168"/>
  <c r="F8078" i="168"/>
  <c r="F8077" i="168"/>
  <c r="F8076" i="168"/>
  <c r="F8075" i="168"/>
  <c r="F8074" i="168"/>
  <c r="F8073" i="168"/>
  <c r="F8072" i="168"/>
  <c r="F8071" i="168"/>
  <c r="F8070" i="168"/>
  <c r="F8069" i="168"/>
  <c r="F8068" i="168"/>
  <c r="F8067" i="168"/>
  <c r="F8066" i="168"/>
  <c r="F8065" i="168"/>
  <c r="F8064" i="168"/>
  <c r="F8063" i="168"/>
  <c r="F8062" i="168"/>
  <c r="F8061" i="168"/>
  <c r="F8060" i="168"/>
  <c r="F8059" i="168"/>
  <c r="F8058" i="168"/>
  <c r="F8057" i="168"/>
  <c r="F8056" i="168"/>
  <c r="F8055" i="168"/>
  <c r="F8054" i="168"/>
  <c r="F8053" i="168"/>
  <c r="F8052" i="168"/>
  <c r="F8051" i="168"/>
  <c r="F8050" i="168"/>
  <c r="F8049" i="168"/>
  <c r="F8048" i="168"/>
  <c r="F8047" i="168"/>
  <c r="F8046" i="168"/>
  <c r="F8045" i="168"/>
  <c r="F8044" i="168"/>
  <c r="F8043" i="168"/>
  <c r="F8042" i="168"/>
  <c r="F8041" i="168"/>
  <c r="F8040" i="168"/>
  <c r="F8039" i="168"/>
  <c r="F8038" i="168"/>
  <c r="F8037" i="168"/>
  <c r="F8036" i="168"/>
  <c r="F8035" i="168"/>
  <c r="F8034" i="168"/>
  <c r="F8033" i="168"/>
  <c r="F8032" i="168"/>
  <c r="F8031" i="168"/>
  <c r="F8030" i="168"/>
  <c r="F8029" i="168"/>
  <c r="F8028" i="168"/>
  <c r="F8027" i="168"/>
  <c r="F8026" i="168"/>
  <c r="F8025" i="168"/>
  <c r="F8024" i="168"/>
  <c r="F8023" i="168"/>
  <c r="F8022" i="168"/>
  <c r="F8021" i="168"/>
  <c r="F8020" i="168"/>
  <c r="F8019" i="168"/>
  <c r="F8018" i="168"/>
  <c r="F8017" i="168"/>
  <c r="F8016" i="168"/>
  <c r="F8015" i="168"/>
  <c r="F8014" i="168"/>
  <c r="F8013" i="168"/>
  <c r="F8012" i="168"/>
  <c r="F8011" i="168"/>
  <c r="F8010" i="168"/>
  <c r="F8009" i="168"/>
  <c r="F8008" i="168"/>
  <c r="F8007" i="168"/>
  <c r="F8006" i="168"/>
  <c r="F8005" i="168"/>
  <c r="F8004" i="168"/>
  <c r="F8003" i="168"/>
  <c r="F8002" i="168"/>
  <c r="F8001" i="168"/>
  <c r="F8000" i="168"/>
  <c r="F7999" i="168"/>
  <c r="F7998" i="168"/>
  <c r="F7997" i="168"/>
  <c r="F7996" i="168"/>
  <c r="F7995" i="168"/>
  <c r="F7994" i="168"/>
  <c r="F7993" i="168"/>
  <c r="F7992" i="168"/>
  <c r="F7991" i="168"/>
  <c r="F7990" i="168"/>
  <c r="F7989" i="168"/>
  <c r="F7988" i="168"/>
  <c r="F7987" i="168"/>
  <c r="F7986" i="168"/>
  <c r="F7985" i="168"/>
  <c r="F7984" i="168"/>
  <c r="F7983" i="168"/>
  <c r="F7982" i="168"/>
  <c r="F7981" i="168"/>
  <c r="F7980" i="168"/>
  <c r="F7979" i="168"/>
  <c r="F7978" i="168"/>
  <c r="F7977" i="168"/>
  <c r="F7976" i="168"/>
  <c r="F7975" i="168"/>
  <c r="F7974" i="168"/>
  <c r="F7973" i="168"/>
  <c r="F7972" i="168"/>
  <c r="F7971" i="168"/>
  <c r="F7970" i="168"/>
  <c r="F7969" i="168"/>
  <c r="F7968" i="168"/>
  <c r="F7967" i="168"/>
  <c r="F7966" i="168"/>
  <c r="F7965" i="168"/>
  <c r="F7964" i="168"/>
  <c r="F7963" i="168"/>
  <c r="F7962" i="168"/>
  <c r="F7961" i="168"/>
  <c r="F7960" i="168"/>
  <c r="F7959" i="168"/>
  <c r="F7958" i="168"/>
  <c r="F7957" i="168"/>
  <c r="F7956" i="168"/>
  <c r="F7955" i="168"/>
  <c r="F7954" i="168"/>
  <c r="F7953" i="168"/>
  <c r="F7952" i="168"/>
  <c r="F7951" i="168"/>
  <c r="F7950" i="168"/>
  <c r="F7949" i="168"/>
  <c r="F7948" i="168"/>
  <c r="F7947" i="168"/>
  <c r="F7946" i="168"/>
  <c r="F7945" i="168"/>
  <c r="F7944" i="168"/>
  <c r="F7943" i="168"/>
  <c r="F7942" i="168"/>
  <c r="F7941" i="168"/>
  <c r="F7940" i="168"/>
  <c r="F7939" i="168"/>
  <c r="F7938" i="168"/>
  <c r="F7937" i="168"/>
  <c r="F7936" i="168"/>
  <c r="F7935" i="168"/>
  <c r="F7934" i="168"/>
  <c r="F7933" i="168"/>
  <c r="F7932" i="168"/>
  <c r="F7931" i="168"/>
  <c r="F7930" i="168"/>
  <c r="F7929" i="168"/>
  <c r="F7928" i="168"/>
  <c r="F7927" i="168"/>
  <c r="F7926" i="168"/>
  <c r="F7925" i="168"/>
  <c r="F7924" i="168"/>
  <c r="F7923" i="168"/>
  <c r="F7922" i="168"/>
  <c r="F7921" i="168"/>
  <c r="F7920" i="168"/>
  <c r="F7919" i="168"/>
  <c r="F7918" i="168"/>
  <c r="F7917" i="168"/>
  <c r="F7916" i="168"/>
  <c r="F7915" i="168"/>
  <c r="F7914" i="168"/>
  <c r="F7913" i="168"/>
  <c r="F7912" i="168"/>
  <c r="F7911" i="168"/>
  <c r="F7910" i="168"/>
  <c r="F7909" i="168"/>
  <c r="F7908" i="168"/>
  <c r="F7907" i="168"/>
  <c r="F7906" i="168"/>
  <c r="F7905" i="168"/>
  <c r="F7904" i="168"/>
  <c r="F7903" i="168"/>
  <c r="F7902" i="168"/>
  <c r="F7901" i="168"/>
  <c r="F7900" i="168"/>
  <c r="F7899" i="168"/>
  <c r="F7898" i="168"/>
  <c r="F7897" i="168"/>
  <c r="F7896" i="168"/>
  <c r="F7895" i="168"/>
  <c r="F7894" i="168"/>
  <c r="F7893" i="168"/>
  <c r="F7892" i="168"/>
  <c r="F7891" i="168"/>
  <c r="F7890" i="168"/>
  <c r="F7889" i="168"/>
  <c r="F7888" i="168"/>
  <c r="F7887" i="168"/>
  <c r="F7886" i="168"/>
  <c r="F7885" i="168"/>
  <c r="F7884" i="168"/>
  <c r="F7883" i="168"/>
  <c r="F7882" i="168"/>
  <c r="F7881" i="168"/>
  <c r="F7880" i="168"/>
  <c r="F7879" i="168"/>
  <c r="F7878" i="168"/>
  <c r="F7877" i="168"/>
  <c r="F7876" i="168"/>
  <c r="F7875" i="168"/>
  <c r="F7874" i="168"/>
  <c r="F7873" i="168"/>
  <c r="F7872" i="168"/>
  <c r="F7871" i="168"/>
  <c r="F7870" i="168"/>
  <c r="F7869" i="168"/>
  <c r="F7868" i="168"/>
  <c r="F7867" i="168"/>
  <c r="F7866" i="168"/>
  <c r="F7865" i="168"/>
  <c r="F7864" i="168"/>
  <c r="F7863" i="168"/>
  <c r="F7862" i="168"/>
  <c r="F7861" i="168"/>
  <c r="F7860" i="168"/>
  <c r="F7859" i="168"/>
  <c r="F7858" i="168"/>
  <c r="F7857" i="168"/>
  <c r="F7856" i="168"/>
  <c r="F7855" i="168"/>
  <c r="F7854" i="168"/>
  <c r="F7853" i="168"/>
  <c r="F7852" i="168"/>
  <c r="F7851" i="168"/>
  <c r="F7850" i="168"/>
  <c r="F7849" i="168"/>
  <c r="F7848" i="168"/>
  <c r="F7847" i="168"/>
  <c r="F7846" i="168"/>
  <c r="F7845" i="168"/>
  <c r="F7844" i="168"/>
  <c r="F7843" i="168"/>
  <c r="F7842" i="168"/>
  <c r="F7841" i="168"/>
  <c r="F7840" i="168"/>
  <c r="F7839" i="168"/>
  <c r="F7838" i="168"/>
  <c r="F7837" i="168"/>
  <c r="F7836" i="168"/>
  <c r="F7835" i="168"/>
  <c r="F7834" i="168"/>
  <c r="F7833" i="168"/>
  <c r="F7832" i="168"/>
  <c r="F7831" i="168"/>
  <c r="F7830" i="168"/>
  <c r="F7829" i="168"/>
  <c r="F7828" i="168"/>
  <c r="F7827" i="168"/>
  <c r="F7826" i="168"/>
  <c r="F7825" i="168"/>
  <c r="F7824" i="168"/>
  <c r="F7823" i="168"/>
  <c r="F7822" i="168"/>
  <c r="F7821" i="168"/>
  <c r="F7820" i="168"/>
  <c r="F7819" i="168"/>
  <c r="F7818" i="168"/>
  <c r="F7817" i="168"/>
  <c r="F7816" i="168"/>
  <c r="F7815" i="168"/>
  <c r="F7814" i="168"/>
  <c r="F7813" i="168"/>
  <c r="F7812" i="168"/>
  <c r="F7811" i="168"/>
  <c r="F7810" i="168"/>
  <c r="F7809" i="168"/>
  <c r="F7808" i="168"/>
  <c r="F7807" i="168"/>
  <c r="F7806" i="168"/>
  <c r="F7805" i="168"/>
  <c r="F7804" i="168"/>
  <c r="F7803" i="168"/>
  <c r="F7802" i="168"/>
  <c r="F7801" i="168"/>
  <c r="F7800" i="168"/>
  <c r="F7799" i="168"/>
  <c r="F7798" i="168"/>
  <c r="F7797" i="168"/>
  <c r="F7796" i="168"/>
  <c r="F7795" i="168"/>
  <c r="F7794" i="168"/>
  <c r="F7793" i="168"/>
  <c r="F7792" i="168"/>
  <c r="F7791" i="168"/>
  <c r="F7790" i="168"/>
  <c r="F7789" i="168"/>
  <c r="F7788" i="168"/>
  <c r="F7787" i="168"/>
  <c r="F7786" i="168"/>
  <c r="F7785" i="168"/>
  <c r="F7784" i="168"/>
  <c r="F7783" i="168"/>
  <c r="F7782" i="168"/>
  <c r="F7781" i="168"/>
  <c r="F7780" i="168"/>
  <c r="F7779" i="168"/>
  <c r="F7778" i="168"/>
  <c r="F7777" i="168"/>
  <c r="F7776" i="168"/>
  <c r="F7775" i="168"/>
  <c r="F7774" i="168"/>
  <c r="F7773" i="168"/>
  <c r="F7772" i="168"/>
  <c r="F7771" i="168"/>
  <c r="F7770" i="168"/>
  <c r="F7769" i="168"/>
  <c r="F7768" i="168"/>
  <c r="F7767" i="168"/>
  <c r="F7766" i="168"/>
  <c r="F7765" i="168"/>
  <c r="F7764" i="168"/>
  <c r="F7763" i="168"/>
  <c r="F7762" i="168"/>
  <c r="F7761" i="168"/>
  <c r="F7760" i="168"/>
  <c r="F7759" i="168"/>
  <c r="F7758" i="168"/>
  <c r="F7757" i="168"/>
  <c r="F7756" i="168"/>
  <c r="F7755" i="168"/>
  <c r="F7754" i="168"/>
  <c r="F7753" i="168"/>
  <c r="F7752" i="168"/>
  <c r="F7751" i="168"/>
  <c r="F7750" i="168"/>
  <c r="F7749" i="168"/>
  <c r="F7748" i="168"/>
  <c r="F7747" i="168"/>
  <c r="F7746" i="168"/>
  <c r="F7745" i="168"/>
  <c r="F7744" i="168"/>
  <c r="F7743" i="168"/>
  <c r="F7742" i="168"/>
  <c r="F7741" i="168"/>
  <c r="F7740" i="168"/>
  <c r="F7739" i="168"/>
  <c r="F7738" i="168"/>
  <c r="F7737" i="168"/>
  <c r="F7736" i="168"/>
  <c r="F7735" i="168"/>
  <c r="F7734" i="168"/>
  <c r="F7733" i="168"/>
  <c r="F7732" i="168"/>
  <c r="F7731" i="168"/>
  <c r="F7730" i="168"/>
  <c r="F7729" i="168"/>
  <c r="F7728" i="168"/>
  <c r="F7727" i="168"/>
  <c r="F7726" i="168"/>
  <c r="F7725" i="168"/>
  <c r="F7724" i="168"/>
  <c r="F7723" i="168"/>
  <c r="F7722" i="168"/>
  <c r="F7721" i="168"/>
  <c r="F7720" i="168"/>
  <c r="F7719" i="168"/>
  <c r="F7718" i="168"/>
  <c r="F7717" i="168"/>
  <c r="F7716" i="168"/>
  <c r="F7715" i="168"/>
  <c r="F7714" i="168"/>
  <c r="F7713" i="168"/>
  <c r="F7712" i="168"/>
  <c r="F7711" i="168"/>
  <c r="F7710" i="168"/>
  <c r="F7709" i="168"/>
  <c r="F7708" i="168"/>
  <c r="F7707" i="168"/>
  <c r="F7706" i="168"/>
  <c r="F7705" i="168"/>
  <c r="F7704" i="168"/>
  <c r="F7703" i="168"/>
  <c r="F7702" i="168"/>
  <c r="F7701" i="168"/>
  <c r="F7700" i="168"/>
  <c r="F7699" i="168"/>
  <c r="F7698" i="168"/>
  <c r="F7697" i="168"/>
  <c r="F7696" i="168"/>
  <c r="F7695" i="168"/>
  <c r="F7694" i="168"/>
  <c r="F7693" i="168"/>
  <c r="F7692" i="168"/>
  <c r="F7691" i="168"/>
  <c r="F7690" i="168"/>
  <c r="F7689" i="168"/>
  <c r="F7688" i="168"/>
  <c r="F7687" i="168"/>
  <c r="F7686" i="168"/>
  <c r="F7685" i="168"/>
  <c r="F7684" i="168"/>
  <c r="F7683" i="168"/>
  <c r="F7682" i="168"/>
  <c r="F7681" i="168"/>
  <c r="F7680" i="168"/>
  <c r="F7679" i="168"/>
  <c r="F7678" i="168"/>
  <c r="F7677" i="168"/>
  <c r="F7676" i="168"/>
  <c r="F7675" i="168"/>
  <c r="F7674" i="168"/>
  <c r="F7673" i="168"/>
  <c r="F7672" i="168"/>
  <c r="F7671" i="168"/>
  <c r="F7670" i="168"/>
  <c r="F7669" i="168"/>
  <c r="F7668" i="168"/>
  <c r="F7667" i="168"/>
  <c r="F7666" i="168"/>
  <c r="F7665" i="168"/>
  <c r="F7664" i="168"/>
  <c r="F7663" i="168"/>
  <c r="F7662" i="168"/>
  <c r="F7661" i="168"/>
  <c r="F7660" i="168"/>
  <c r="F7659" i="168"/>
  <c r="F7658" i="168"/>
  <c r="F7657" i="168"/>
  <c r="F7656" i="168"/>
  <c r="F7655" i="168"/>
  <c r="F7654" i="168"/>
  <c r="F7653" i="168"/>
  <c r="F7652" i="168"/>
  <c r="F7651" i="168"/>
  <c r="F7650" i="168"/>
  <c r="F7649" i="168"/>
  <c r="F7648" i="168"/>
  <c r="F7647" i="168"/>
  <c r="F7646" i="168"/>
  <c r="F7645" i="168"/>
  <c r="F7644" i="168"/>
  <c r="F7643" i="168"/>
  <c r="F7642" i="168"/>
  <c r="F7641" i="168"/>
  <c r="F7640" i="168"/>
  <c r="F7639" i="168"/>
  <c r="F7638" i="168"/>
  <c r="F7637" i="168"/>
  <c r="F7636" i="168"/>
  <c r="F7635" i="168"/>
  <c r="F7634" i="168"/>
  <c r="F7633" i="168"/>
  <c r="F7632" i="168"/>
  <c r="F7631" i="168"/>
  <c r="F7630" i="168"/>
  <c r="F7629" i="168"/>
  <c r="F7628" i="168"/>
  <c r="F7627" i="168"/>
  <c r="F7626" i="168"/>
  <c r="F7625" i="168"/>
  <c r="F7624" i="168"/>
  <c r="F7623" i="168"/>
  <c r="F7622" i="168"/>
  <c r="F7621" i="168"/>
  <c r="F7620" i="168"/>
  <c r="F7619" i="168"/>
  <c r="F7618" i="168"/>
  <c r="F7617" i="168"/>
  <c r="F7616" i="168"/>
  <c r="F7615" i="168"/>
  <c r="F7614" i="168"/>
  <c r="F7613" i="168"/>
  <c r="F7612" i="168"/>
  <c r="F7611" i="168"/>
  <c r="F7610" i="168"/>
  <c r="F7609" i="168"/>
  <c r="F7608" i="168"/>
  <c r="F7607" i="168"/>
  <c r="F7606" i="168"/>
  <c r="F7605" i="168"/>
  <c r="F7604" i="168"/>
  <c r="F7603" i="168"/>
  <c r="F7602" i="168"/>
  <c r="F7601" i="168"/>
  <c r="F7600" i="168"/>
  <c r="F7599" i="168"/>
  <c r="F7598" i="168"/>
  <c r="F7597" i="168"/>
  <c r="F7596" i="168"/>
  <c r="F7595" i="168"/>
  <c r="F7594" i="168"/>
  <c r="F7593" i="168"/>
  <c r="F7592" i="168"/>
  <c r="F7591" i="168"/>
  <c r="F7590" i="168"/>
  <c r="F7589" i="168"/>
  <c r="F7588" i="168"/>
  <c r="F7587" i="168"/>
  <c r="F7586" i="168"/>
  <c r="F7585" i="168"/>
  <c r="F7584" i="168"/>
  <c r="F7583" i="168"/>
  <c r="F7582" i="168"/>
  <c r="F7581" i="168"/>
  <c r="F7580" i="168"/>
  <c r="F7579" i="168"/>
  <c r="F7578" i="168"/>
  <c r="F7577" i="168"/>
  <c r="F7576" i="168"/>
  <c r="F7575" i="168"/>
  <c r="F7574" i="168"/>
  <c r="F7573" i="168"/>
  <c r="F7572" i="168"/>
  <c r="F7571" i="168"/>
  <c r="F7570" i="168"/>
  <c r="F7569" i="168"/>
  <c r="F7568" i="168"/>
  <c r="F7567" i="168"/>
  <c r="F7566" i="168"/>
  <c r="F7565" i="168"/>
  <c r="F7564" i="168"/>
  <c r="F7563" i="168"/>
  <c r="F7562" i="168"/>
  <c r="F7561" i="168"/>
  <c r="F7560" i="168"/>
  <c r="F7559" i="168"/>
  <c r="F7558" i="168"/>
  <c r="F7557" i="168"/>
  <c r="F7556" i="168"/>
  <c r="F7555" i="168"/>
  <c r="F7554" i="168"/>
  <c r="F7553" i="168"/>
  <c r="F7552" i="168"/>
  <c r="F7551" i="168"/>
  <c r="F7550" i="168"/>
  <c r="F7549" i="168"/>
  <c r="F7548" i="168"/>
  <c r="F7547" i="168"/>
  <c r="F7546" i="168"/>
  <c r="F7545" i="168"/>
  <c r="F7544" i="168"/>
  <c r="F7543" i="168"/>
  <c r="F7542" i="168"/>
  <c r="F7541" i="168"/>
  <c r="F7540" i="168"/>
  <c r="F7539" i="168"/>
  <c r="F7538" i="168"/>
  <c r="F7537" i="168"/>
  <c r="F7536" i="168"/>
  <c r="F7535" i="168"/>
  <c r="F7534" i="168"/>
  <c r="F7533" i="168"/>
  <c r="F7532" i="168"/>
  <c r="F7531" i="168"/>
  <c r="F7530" i="168"/>
  <c r="F7529" i="168"/>
  <c r="F7528" i="168"/>
  <c r="F7527" i="168"/>
  <c r="F7526" i="168"/>
  <c r="F7525" i="168"/>
  <c r="F7524" i="168"/>
  <c r="F7523" i="168"/>
  <c r="F7522" i="168"/>
  <c r="F7521" i="168"/>
  <c r="F7520" i="168"/>
  <c r="F7519" i="168"/>
  <c r="F7518" i="168"/>
  <c r="F7517" i="168"/>
  <c r="F7516" i="168"/>
  <c r="F7515" i="168"/>
  <c r="F7514" i="168"/>
  <c r="F7513" i="168"/>
  <c r="F7512" i="168"/>
  <c r="F7511" i="168"/>
  <c r="F7510" i="168"/>
  <c r="F7509" i="168"/>
  <c r="F7508" i="168"/>
  <c r="F7507" i="168"/>
  <c r="F7506" i="168"/>
  <c r="F7505" i="168"/>
  <c r="F7504" i="168"/>
  <c r="F7503" i="168"/>
  <c r="F7502" i="168"/>
  <c r="F7501" i="168"/>
  <c r="F7500" i="168"/>
  <c r="F7499" i="168"/>
  <c r="F7498" i="168"/>
  <c r="F7497" i="168"/>
  <c r="F7496" i="168"/>
  <c r="F7495" i="168"/>
  <c r="F7494" i="168"/>
  <c r="F7493" i="168"/>
  <c r="F7492" i="168"/>
  <c r="F7491" i="168"/>
  <c r="F7490" i="168"/>
  <c r="F7489" i="168"/>
  <c r="F7488" i="168"/>
  <c r="F7487" i="168"/>
  <c r="F7486" i="168"/>
  <c r="F7485" i="168"/>
  <c r="F7484" i="168"/>
  <c r="F7483" i="168"/>
  <c r="F7482" i="168"/>
  <c r="F7481" i="168"/>
  <c r="F7480" i="168"/>
  <c r="F7479" i="168"/>
  <c r="F7478" i="168"/>
  <c r="F7477" i="168"/>
  <c r="F7476" i="168"/>
  <c r="F7475" i="168"/>
  <c r="F7474" i="168"/>
  <c r="F7473" i="168"/>
  <c r="F7472" i="168"/>
  <c r="F7471" i="168"/>
  <c r="F7470" i="168"/>
  <c r="F7469" i="168"/>
  <c r="F7468" i="168"/>
  <c r="F7467" i="168"/>
  <c r="F7466" i="168"/>
  <c r="F7465" i="168"/>
  <c r="F7464" i="168"/>
  <c r="F7463" i="168"/>
  <c r="F7462" i="168"/>
  <c r="F7461" i="168"/>
  <c r="F7460" i="168"/>
  <c r="F7459" i="168"/>
  <c r="F7458" i="168"/>
  <c r="F7457" i="168"/>
  <c r="F7456" i="168"/>
  <c r="F7455" i="168"/>
  <c r="F7454" i="168"/>
  <c r="F7453" i="168"/>
  <c r="F7452" i="168"/>
  <c r="F7451" i="168"/>
  <c r="F7450" i="168"/>
  <c r="F7449" i="168"/>
  <c r="F7448" i="168"/>
  <c r="F7447" i="168"/>
  <c r="F7446" i="168"/>
  <c r="F7445" i="168"/>
  <c r="F7444" i="168"/>
  <c r="F7443" i="168"/>
  <c r="F7442" i="168"/>
  <c r="F7441" i="168"/>
  <c r="F7440" i="168"/>
  <c r="F7439" i="168"/>
  <c r="F7438" i="168"/>
  <c r="F7437" i="168"/>
  <c r="F7436" i="168"/>
  <c r="F7435" i="168"/>
  <c r="F7434" i="168"/>
  <c r="F7433" i="168"/>
  <c r="F7432" i="168"/>
  <c r="F7431" i="168"/>
  <c r="F7430" i="168"/>
  <c r="F7429" i="168"/>
  <c r="F7428" i="168"/>
  <c r="F7427" i="168"/>
  <c r="F7426" i="168"/>
  <c r="F7425" i="168"/>
  <c r="F7424" i="168"/>
  <c r="F7423" i="168"/>
  <c r="F7422" i="168"/>
  <c r="F7421" i="168"/>
  <c r="F7420" i="168"/>
  <c r="F7419" i="168"/>
  <c r="F7418" i="168"/>
  <c r="F7417" i="168"/>
  <c r="F7416" i="168"/>
  <c r="F7415" i="168"/>
  <c r="F7414" i="168"/>
  <c r="F7413" i="168"/>
  <c r="F7412" i="168"/>
  <c r="F7411" i="168"/>
  <c r="F7410" i="168"/>
  <c r="F7409" i="168"/>
  <c r="F7408" i="168"/>
  <c r="F7407" i="168"/>
  <c r="F7406" i="168"/>
  <c r="F7405" i="168"/>
  <c r="F7404" i="168"/>
  <c r="F7403" i="168"/>
  <c r="F7402" i="168"/>
  <c r="F7401" i="168"/>
  <c r="F7400" i="168"/>
  <c r="F7399" i="168"/>
  <c r="F7398" i="168"/>
  <c r="F7397" i="168"/>
  <c r="F7396" i="168"/>
  <c r="F7395" i="168"/>
  <c r="F7394" i="168"/>
  <c r="F7393" i="168"/>
  <c r="F7392" i="168"/>
  <c r="F7391" i="168"/>
  <c r="F7390" i="168"/>
  <c r="F7389" i="168"/>
  <c r="F7388" i="168"/>
  <c r="F7387" i="168"/>
  <c r="F7386" i="168"/>
  <c r="F7385" i="168"/>
  <c r="F7384" i="168"/>
  <c r="F7383" i="168"/>
  <c r="F7382" i="168"/>
  <c r="F7381" i="168"/>
  <c r="F7380" i="168"/>
  <c r="F7379" i="168"/>
  <c r="F7378" i="168"/>
  <c r="F7377" i="168"/>
  <c r="F7376" i="168"/>
  <c r="F7375" i="168"/>
  <c r="F7374" i="168"/>
  <c r="F7373" i="168"/>
  <c r="F7372" i="168"/>
  <c r="F7371" i="168"/>
  <c r="F7370" i="168"/>
  <c r="F7369" i="168"/>
  <c r="F7368" i="168"/>
  <c r="F7367" i="168"/>
  <c r="F7366" i="168"/>
  <c r="F7365" i="168"/>
  <c r="F7364" i="168"/>
  <c r="F7363" i="168"/>
  <c r="F7362" i="168"/>
  <c r="F7361" i="168"/>
  <c r="F7360" i="168"/>
  <c r="F7359" i="168"/>
  <c r="F7358" i="168"/>
  <c r="F7357" i="168"/>
  <c r="F7356" i="168"/>
  <c r="F7355" i="168"/>
  <c r="F7354" i="168"/>
  <c r="F7353" i="168"/>
  <c r="F7352" i="168"/>
  <c r="F7351" i="168"/>
  <c r="F7350" i="168"/>
  <c r="F7349" i="168"/>
  <c r="F7348" i="168"/>
  <c r="F7347" i="168"/>
  <c r="F7346" i="168"/>
  <c r="F7345" i="168"/>
  <c r="F7344" i="168"/>
  <c r="F7343" i="168"/>
  <c r="F7342" i="168"/>
  <c r="F7341" i="168"/>
  <c r="F7340" i="168"/>
  <c r="F7339" i="168"/>
  <c r="F7338" i="168"/>
  <c r="F7337" i="168"/>
  <c r="F7336" i="168"/>
  <c r="F7335" i="168"/>
  <c r="F7334" i="168"/>
  <c r="F7333" i="168"/>
  <c r="F7332" i="168"/>
  <c r="F7331" i="168"/>
  <c r="F7330" i="168"/>
  <c r="F7329" i="168"/>
  <c r="F7328" i="168"/>
  <c r="F7327" i="168"/>
  <c r="F7326" i="168"/>
  <c r="F7325" i="168"/>
  <c r="F7324" i="168"/>
  <c r="F7323" i="168"/>
  <c r="F7322" i="168"/>
  <c r="F7321" i="168"/>
  <c r="F7320" i="168"/>
  <c r="F7319" i="168"/>
  <c r="F7318" i="168"/>
  <c r="F7317" i="168"/>
  <c r="F7316" i="168"/>
  <c r="F7315" i="168"/>
  <c r="F7314" i="168"/>
  <c r="F7313" i="168"/>
  <c r="F7312" i="168"/>
  <c r="F7311" i="168"/>
  <c r="F7310" i="168"/>
  <c r="F7309" i="168"/>
  <c r="F7308" i="168"/>
  <c r="F7307" i="168"/>
  <c r="F7306" i="168"/>
  <c r="F7305" i="168"/>
  <c r="F7304" i="168"/>
  <c r="F7303" i="168"/>
  <c r="F7302" i="168"/>
  <c r="F7301" i="168"/>
  <c r="F7300" i="168"/>
  <c r="F7299" i="168"/>
  <c r="F7298" i="168"/>
  <c r="F7297" i="168"/>
  <c r="F7296" i="168"/>
  <c r="F7295" i="168"/>
  <c r="F7294" i="168"/>
  <c r="F7293" i="168"/>
  <c r="F7292" i="168"/>
  <c r="F7291" i="168"/>
  <c r="F7290" i="168"/>
  <c r="F7289" i="168"/>
  <c r="F7288" i="168"/>
  <c r="F7287" i="168"/>
  <c r="F7286" i="168"/>
  <c r="F7285" i="168"/>
  <c r="F7284" i="168"/>
  <c r="F7283" i="168"/>
  <c r="F7282" i="168"/>
  <c r="F7281" i="168"/>
  <c r="F7280" i="168"/>
  <c r="F7279" i="168"/>
  <c r="F7278" i="168"/>
  <c r="F7277" i="168"/>
  <c r="F7276" i="168"/>
  <c r="F7275" i="168"/>
  <c r="F7274" i="168"/>
  <c r="F7273" i="168"/>
  <c r="F7272" i="168"/>
  <c r="F7271" i="168"/>
  <c r="F7270" i="168"/>
  <c r="F7269" i="168"/>
  <c r="F7268" i="168"/>
  <c r="F7267" i="168"/>
  <c r="F7266" i="168"/>
  <c r="F7265" i="168"/>
  <c r="F7264" i="168"/>
  <c r="F7263" i="168"/>
  <c r="F7262" i="168"/>
  <c r="F7261" i="168"/>
  <c r="F7260" i="168"/>
  <c r="F7259" i="168"/>
  <c r="F7258" i="168"/>
  <c r="F7257" i="168"/>
  <c r="F7256" i="168"/>
  <c r="F7255" i="168"/>
  <c r="F7254" i="168"/>
  <c r="F7253" i="168"/>
  <c r="F7252" i="168"/>
  <c r="F7251" i="168"/>
  <c r="F7250" i="168"/>
  <c r="F7249" i="168"/>
  <c r="F7248" i="168"/>
  <c r="F7247" i="168"/>
  <c r="F7246" i="168"/>
  <c r="F7245" i="168"/>
  <c r="F7244" i="168"/>
  <c r="F7243" i="168"/>
  <c r="F7242" i="168"/>
  <c r="F7241" i="168"/>
  <c r="F7240" i="168"/>
  <c r="F7239" i="168"/>
  <c r="F7238" i="168"/>
  <c r="F7237" i="168"/>
  <c r="F7236" i="168"/>
  <c r="F7235" i="168"/>
  <c r="F7234" i="168"/>
  <c r="F7233" i="168"/>
  <c r="F7232" i="168"/>
  <c r="F7231" i="168"/>
  <c r="F7230" i="168"/>
  <c r="F7229" i="168"/>
  <c r="F7228" i="168"/>
  <c r="F7227" i="168"/>
  <c r="F7226" i="168"/>
  <c r="F7225" i="168"/>
  <c r="F7224" i="168"/>
  <c r="F7223" i="168"/>
  <c r="F7222" i="168"/>
  <c r="F7221" i="168"/>
  <c r="F7220" i="168"/>
  <c r="F7219" i="168"/>
  <c r="F7218" i="168"/>
  <c r="F7217" i="168"/>
  <c r="F7216" i="168"/>
  <c r="F7215" i="168"/>
  <c r="F7214" i="168"/>
  <c r="F7213" i="168"/>
  <c r="F7212" i="168"/>
  <c r="F7211" i="168"/>
  <c r="F7210" i="168"/>
  <c r="F7209" i="168"/>
  <c r="F7208" i="168"/>
  <c r="F7207" i="168"/>
  <c r="F7206" i="168"/>
  <c r="F7205" i="168"/>
  <c r="F7204" i="168"/>
  <c r="F7203" i="168"/>
  <c r="F7202" i="168"/>
  <c r="F7201" i="168"/>
  <c r="F7200" i="168"/>
  <c r="F7199" i="168"/>
  <c r="F7198" i="168"/>
  <c r="F7197" i="168"/>
  <c r="F7196" i="168"/>
  <c r="F7195" i="168"/>
  <c r="F7194" i="168"/>
  <c r="F7193" i="168"/>
  <c r="F7192" i="168"/>
  <c r="F7191" i="168"/>
  <c r="F7190" i="168"/>
  <c r="F7189" i="168"/>
  <c r="F7188" i="168"/>
  <c r="F7187" i="168"/>
  <c r="F7186" i="168"/>
  <c r="F7185" i="168"/>
  <c r="F7184" i="168"/>
  <c r="F7183" i="168"/>
  <c r="F7182" i="168"/>
  <c r="F7181" i="168"/>
  <c r="F7180" i="168"/>
  <c r="F7179" i="168"/>
  <c r="F7178" i="168"/>
  <c r="F7177" i="168"/>
  <c r="F7176" i="168"/>
  <c r="F7175" i="168"/>
  <c r="F7174" i="168"/>
  <c r="F7173" i="168"/>
  <c r="F7172" i="168"/>
  <c r="F7171" i="168"/>
  <c r="F7170" i="168"/>
  <c r="F7169" i="168"/>
  <c r="F7168" i="168"/>
  <c r="F7167" i="168"/>
  <c r="F7166" i="168"/>
  <c r="F7165" i="168"/>
  <c r="F7164" i="168"/>
  <c r="F7163" i="168"/>
  <c r="F7162" i="168"/>
  <c r="F7161" i="168"/>
  <c r="F7160" i="168"/>
  <c r="F7159" i="168"/>
  <c r="F7158" i="168"/>
  <c r="F7157" i="168"/>
  <c r="F7156" i="168"/>
  <c r="F7155" i="168"/>
  <c r="F7154" i="168"/>
  <c r="F7153" i="168"/>
  <c r="F7152" i="168"/>
  <c r="F7151" i="168"/>
  <c r="F7150" i="168"/>
  <c r="F7149" i="168"/>
  <c r="F7148" i="168"/>
  <c r="F7147" i="168"/>
  <c r="F7146" i="168"/>
  <c r="F7145" i="168"/>
  <c r="F7144" i="168"/>
  <c r="F7143" i="168"/>
  <c r="F7142" i="168"/>
  <c r="F7141" i="168"/>
  <c r="F7140" i="168"/>
  <c r="F7139" i="168"/>
  <c r="F7138" i="168"/>
  <c r="F7137" i="168"/>
  <c r="F7136" i="168"/>
  <c r="F7135" i="168"/>
  <c r="F7134" i="168"/>
  <c r="F7133" i="168"/>
  <c r="F7132" i="168"/>
  <c r="F7131" i="168"/>
  <c r="F7130" i="168"/>
  <c r="F7129" i="168"/>
  <c r="F7128" i="168"/>
  <c r="F7127" i="168"/>
  <c r="F7126" i="168"/>
  <c r="F7125" i="168"/>
  <c r="F7124" i="168"/>
  <c r="F7123" i="168"/>
  <c r="F7122" i="168"/>
  <c r="F7121" i="168"/>
  <c r="F7120" i="168"/>
  <c r="F7119" i="168"/>
  <c r="F7118" i="168"/>
  <c r="F7117" i="168"/>
  <c r="F7116" i="168"/>
  <c r="F7115" i="168"/>
  <c r="F7114" i="168"/>
  <c r="F7113" i="168"/>
  <c r="F7112" i="168"/>
  <c r="F7111" i="168"/>
  <c r="F7110" i="168"/>
  <c r="F7109" i="168"/>
  <c r="F7108" i="168"/>
  <c r="F7107" i="168"/>
  <c r="F7106" i="168"/>
  <c r="F7105" i="168"/>
  <c r="F7104" i="168"/>
  <c r="F7103" i="168"/>
  <c r="F7102" i="168"/>
  <c r="F7101" i="168"/>
  <c r="F7100" i="168"/>
  <c r="F7099" i="168"/>
  <c r="F7098" i="168"/>
  <c r="F7097" i="168"/>
  <c r="F7096" i="168"/>
  <c r="F7095" i="168"/>
  <c r="F7094" i="168"/>
  <c r="F7093" i="168"/>
  <c r="F7092" i="168"/>
  <c r="F7091" i="168"/>
  <c r="F7090" i="168"/>
  <c r="F7089" i="168"/>
  <c r="F7088" i="168"/>
  <c r="F7087" i="168"/>
  <c r="F7086" i="168"/>
  <c r="F7085" i="168"/>
  <c r="F7084" i="168"/>
  <c r="F7083" i="168"/>
  <c r="F7082" i="168"/>
  <c r="F7081" i="168"/>
  <c r="F7080" i="168"/>
  <c r="F7079" i="168"/>
  <c r="F7078" i="168"/>
  <c r="F7077" i="168"/>
  <c r="F7076" i="168"/>
  <c r="F7075" i="168"/>
  <c r="F7074" i="168"/>
  <c r="F7073" i="168"/>
  <c r="F7072" i="168"/>
  <c r="F7071" i="168"/>
  <c r="F7070" i="168"/>
  <c r="F7069" i="168"/>
  <c r="F7068" i="168"/>
  <c r="F7067" i="168"/>
  <c r="F7066" i="168"/>
  <c r="F7065" i="168"/>
  <c r="F7064" i="168"/>
  <c r="F7063" i="168"/>
  <c r="F7062" i="168"/>
  <c r="F7061" i="168"/>
  <c r="F7060" i="168"/>
  <c r="F7059" i="168"/>
  <c r="F7058" i="168"/>
  <c r="F7057" i="168"/>
  <c r="F7056" i="168"/>
  <c r="F7055" i="168"/>
  <c r="F7054" i="168"/>
  <c r="F7053" i="168"/>
  <c r="F7052" i="168"/>
  <c r="F7051" i="168"/>
  <c r="F7050" i="168"/>
  <c r="F7049" i="168"/>
  <c r="F7048" i="168"/>
  <c r="F7047" i="168"/>
  <c r="F7046" i="168"/>
  <c r="F7045" i="168"/>
  <c r="F7044" i="168"/>
  <c r="F7043" i="168"/>
  <c r="F7042" i="168"/>
  <c r="F7041" i="168"/>
  <c r="F7040" i="168"/>
  <c r="F7039" i="168"/>
  <c r="F7038" i="168"/>
  <c r="F7037" i="168"/>
  <c r="F7036" i="168"/>
  <c r="F7035" i="168"/>
  <c r="F7034" i="168"/>
  <c r="F7033" i="168"/>
  <c r="F7032" i="168"/>
  <c r="F7031" i="168"/>
  <c r="F7030" i="168"/>
  <c r="F7029" i="168"/>
  <c r="F7028" i="168"/>
  <c r="F7027" i="168"/>
  <c r="F7026" i="168"/>
  <c r="F7025" i="168"/>
  <c r="F7024" i="168"/>
  <c r="F7023" i="168"/>
  <c r="F7022" i="168"/>
  <c r="F7021" i="168"/>
  <c r="F7020" i="168"/>
  <c r="F7019" i="168"/>
  <c r="F7018" i="168"/>
  <c r="F7017" i="168"/>
  <c r="F7016" i="168"/>
  <c r="F7015" i="168"/>
  <c r="F7014" i="168"/>
  <c r="F7013" i="168"/>
  <c r="F7012" i="168"/>
  <c r="F7011" i="168"/>
  <c r="F7010" i="168"/>
  <c r="F7009" i="168"/>
  <c r="F7008" i="168"/>
  <c r="F7007" i="168"/>
  <c r="F7006" i="168"/>
  <c r="F7005" i="168"/>
  <c r="F7004" i="168"/>
  <c r="F7003" i="168"/>
  <c r="F7002" i="168"/>
  <c r="F7001" i="168"/>
  <c r="F7000" i="168"/>
  <c r="F6999" i="168"/>
  <c r="F6998" i="168"/>
  <c r="F6997" i="168"/>
  <c r="F6996" i="168"/>
  <c r="F6995" i="168"/>
  <c r="F6994" i="168"/>
  <c r="F6993" i="168"/>
  <c r="F6992" i="168"/>
  <c r="F6991" i="168"/>
  <c r="F6990" i="168"/>
  <c r="F6989" i="168"/>
  <c r="F6988" i="168"/>
  <c r="F6987" i="168"/>
  <c r="F6986" i="168"/>
  <c r="F6985" i="168"/>
  <c r="F6984" i="168"/>
  <c r="F6983" i="168"/>
  <c r="F6982" i="168"/>
  <c r="F6981" i="168"/>
  <c r="F6980" i="168"/>
  <c r="F6979" i="168"/>
  <c r="F6978" i="168"/>
  <c r="F6977" i="168"/>
  <c r="F6976" i="168"/>
  <c r="F6975" i="168"/>
  <c r="F6974" i="168"/>
  <c r="F6973" i="168"/>
  <c r="F6972" i="168"/>
  <c r="F6971" i="168"/>
  <c r="F6970" i="168"/>
  <c r="F6969" i="168"/>
  <c r="F6968" i="168"/>
  <c r="F6967" i="168"/>
  <c r="F6966" i="168"/>
  <c r="F6965" i="168"/>
  <c r="F6964" i="168"/>
  <c r="F6963" i="168"/>
  <c r="F6962" i="168"/>
  <c r="F6961" i="168"/>
  <c r="F6960" i="168"/>
  <c r="F6959" i="168"/>
  <c r="F6958" i="168"/>
  <c r="F6957" i="168"/>
  <c r="F6956" i="168"/>
  <c r="F6955" i="168"/>
  <c r="F6954" i="168"/>
  <c r="F6953" i="168"/>
  <c r="F6952" i="168"/>
  <c r="F6951" i="168"/>
  <c r="F6950" i="168"/>
  <c r="F6949" i="168"/>
  <c r="F6948" i="168"/>
  <c r="F6947" i="168"/>
  <c r="F6946" i="168"/>
  <c r="F6945" i="168"/>
  <c r="F6944" i="168"/>
  <c r="F6943" i="168"/>
  <c r="F6942" i="168"/>
  <c r="F6941" i="168"/>
  <c r="F6940" i="168"/>
  <c r="F6939" i="168"/>
  <c r="F6938" i="168"/>
  <c r="F6937" i="168"/>
  <c r="F6936" i="168"/>
  <c r="F6935" i="168"/>
  <c r="F6934" i="168"/>
  <c r="F6933" i="168"/>
  <c r="F6932" i="168"/>
  <c r="F6931" i="168"/>
  <c r="F6930" i="168"/>
  <c r="F6929" i="168"/>
  <c r="F6928" i="168"/>
  <c r="F6927" i="168"/>
  <c r="F6926" i="168"/>
  <c r="F6925" i="168"/>
  <c r="F6924" i="168"/>
  <c r="F6923" i="168"/>
  <c r="F6922" i="168"/>
  <c r="F6921" i="168"/>
  <c r="F6920" i="168"/>
  <c r="F6919" i="168"/>
  <c r="F6918" i="168"/>
  <c r="F6917" i="168"/>
  <c r="F6916" i="168"/>
  <c r="F6915" i="168"/>
  <c r="F6914" i="168"/>
  <c r="F6913" i="168"/>
  <c r="F6912" i="168"/>
  <c r="F6911" i="168"/>
  <c r="F6910" i="168"/>
  <c r="F6909" i="168"/>
  <c r="F6908" i="168"/>
  <c r="F6907" i="168"/>
  <c r="F6906" i="168"/>
  <c r="F6905" i="168"/>
  <c r="F6904" i="168"/>
  <c r="F6903" i="168"/>
  <c r="F6902" i="168"/>
  <c r="F6901" i="168"/>
  <c r="F6900" i="168"/>
  <c r="F6899" i="168"/>
  <c r="F6898" i="168"/>
  <c r="F6897" i="168"/>
  <c r="F6896" i="168"/>
  <c r="F6895" i="168"/>
  <c r="F6894" i="168"/>
  <c r="F6893" i="168"/>
  <c r="F6892" i="168"/>
  <c r="F6891" i="168"/>
  <c r="F6890" i="168"/>
  <c r="F6889" i="168"/>
  <c r="F6888" i="168"/>
  <c r="F6887" i="168"/>
  <c r="F6886" i="168"/>
  <c r="F6885" i="168"/>
  <c r="F6884" i="168"/>
  <c r="F6883" i="168"/>
  <c r="F6882" i="168"/>
  <c r="F6881" i="168"/>
  <c r="F6880" i="168"/>
  <c r="F6879" i="168"/>
  <c r="F6878" i="168"/>
  <c r="F6877" i="168"/>
  <c r="F6876" i="168"/>
  <c r="F6875" i="168"/>
  <c r="F6874" i="168"/>
  <c r="F6873" i="168"/>
  <c r="F6872" i="168"/>
  <c r="F6871" i="168"/>
  <c r="F6870" i="168"/>
  <c r="F6869" i="168"/>
  <c r="F6868" i="168"/>
  <c r="F6867" i="168"/>
  <c r="F6866" i="168"/>
  <c r="F6865" i="168"/>
  <c r="F6864" i="168"/>
  <c r="F6863" i="168"/>
  <c r="F6862" i="168"/>
  <c r="F6861" i="168"/>
  <c r="F6860" i="168"/>
  <c r="F6859" i="168"/>
  <c r="F6858" i="168"/>
  <c r="F6857" i="168"/>
  <c r="F6856" i="168"/>
  <c r="F6855" i="168"/>
  <c r="F6854" i="168"/>
  <c r="F6853" i="168"/>
  <c r="F6852" i="168"/>
  <c r="F6851" i="168"/>
  <c r="F6850" i="168"/>
  <c r="F6849" i="168"/>
  <c r="F6848" i="168"/>
  <c r="F6847" i="168"/>
  <c r="F6846" i="168"/>
  <c r="F6845" i="168"/>
  <c r="F6844" i="168"/>
  <c r="F6843" i="168"/>
  <c r="F6842" i="168"/>
  <c r="F6841" i="168"/>
  <c r="F6840" i="168"/>
  <c r="F6839" i="168"/>
  <c r="F6838" i="168"/>
  <c r="F6837" i="168"/>
  <c r="F6836" i="168"/>
  <c r="F6835" i="168"/>
  <c r="F6834" i="168"/>
  <c r="F6833" i="168"/>
  <c r="F6832" i="168"/>
  <c r="F6831" i="168"/>
  <c r="F6830" i="168"/>
  <c r="F6829" i="168"/>
  <c r="F6828" i="168"/>
  <c r="F6827" i="168"/>
  <c r="F6826" i="168"/>
  <c r="F6825" i="168"/>
  <c r="F6824" i="168"/>
  <c r="F6823" i="168"/>
  <c r="F6822" i="168"/>
  <c r="F6821" i="168"/>
  <c r="F6820" i="168"/>
  <c r="F6819" i="168"/>
  <c r="F6818" i="168"/>
  <c r="F6817" i="168"/>
  <c r="F6816" i="168"/>
  <c r="F6815" i="168"/>
  <c r="F6814" i="168"/>
  <c r="F6813" i="168"/>
  <c r="F6812" i="168"/>
  <c r="F6811" i="168"/>
  <c r="F6810" i="168"/>
  <c r="F6809" i="168"/>
  <c r="F6808" i="168"/>
  <c r="F6807" i="168"/>
  <c r="F6806" i="168"/>
  <c r="F6805" i="168"/>
  <c r="F6804" i="168"/>
  <c r="F6803" i="168"/>
  <c r="F6802" i="168"/>
  <c r="F6801" i="168"/>
  <c r="F6800" i="168"/>
  <c r="F6799" i="168"/>
  <c r="F6798" i="168"/>
  <c r="F6797" i="168"/>
  <c r="F6796" i="168"/>
  <c r="F6795" i="168"/>
  <c r="F6794" i="168"/>
  <c r="F6793" i="168"/>
  <c r="F6792" i="168"/>
  <c r="F6791" i="168"/>
  <c r="F6790" i="168"/>
  <c r="F6789" i="168"/>
  <c r="F6788" i="168"/>
  <c r="F6787" i="168"/>
  <c r="F6786" i="168"/>
  <c r="F6785" i="168"/>
  <c r="F6784" i="168"/>
  <c r="F6783" i="168"/>
  <c r="F6782" i="168"/>
  <c r="F6781" i="168"/>
  <c r="F6780" i="168"/>
  <c r="F6779" i="168"/>
  <c r="F6778" i="168"/>
  <c r="F6777" i="168"/>
  <c r="F6776" i="168"/>
  <c r="F6775" i="168"/>
  <c r="F6774" i="168"/>
  <c r="F6773" i="168"/>
  <c r="F6772" i="168"/>
  <c r="F6771" i="168"/>
  <c r="F6770" i="168"/>
  <c r="F6769" i="168"/>
  <c r="F6768" i="168"/>
  <c r="F6767" i="168"/>
  <c r="F6766" i="168"/>
  <c r="F6765" i="168"/>
  <c r="F6764" i="168"/>
  <c r="F6763" i="168"/>
  <c r="F6762" i="168"/>
  <c r="F6761" i="168"/>
  <c r="F6760" i="168"/>
  <c r="F6759" i="168"/>
  <c r="F6758" i="168"/>
  <c r="F6757" i="168"/>
  <c r="F6756" i="168"/>
  <c r="F6755" i="168"/>
  <c r="F6754" i="168"/>
  <c r="F6753" i="168"/>
  <c r="F6752" i="168"/>
  <c r="F6751" i="168"/>
  <c r="F6750" i="168"/>
  <c r="F6749" i="168"/>
  <c r="F6748" i="168"/>
  <c r="F6747" i="168"/>
  <c r="F6746" i="168"/>
  <c r="F6745" i="168"/>
  <c r="F6744" i="168"/>
  <c r="F6743" i="168"/>
  <c r="F6742" i="168"/>
  <c r="F6741" i="168"/>
  <c r="F6740" i="168"/>
  <c r="F6739" i="168"/>
  <c r="F6738" i="168"/>
  <c r="F6737" i="168"/>
  <c r="F6736" i="168"/>
  <c r="F6735" i="168"/>
  <c r="F6734" i="168"/>
  <c r="F6733" i="168"/>
  <c r="F6732" i="168"/>
  <c r="F6731" i="168"/>
  <c r="F6730" i="168"/>
  <c r="F6729" i="168"/>
  <c r="F6728" i="168"/>
  <c r="F6727" i="168"/>
  <c r="F6726" i="168"/>
  <c r="F6725" i="168"/>
  <c r="F6724" i="168"/>
  <c r="F6723" i="168"/>
  <c r="F6722" i="168"/>
  <c r="F6721" i="168"/>
  <c r="F6720" i="168"/>
  <c r="F6719" i="168"/>
  <c r="F6718" i="168"/>
  <c r="F6717" i="168"/>
  <c r="F6716" i="168"/>
  <c r="F6715" i="168"/>
  <c r="F6714" i="168"/>
  <c r="F6713" i="168"/>
  <c r="F6712" i="168"/>
  <c r="F6711" i="168"/>
  <c r="F6710" i="168"/>
  <c r="F6709" i="168"/>
  <c r="F6708" i="168"/>
  <c r="F6707" i="168"/>
  <c r="F6706" i="168"/>
  <c r="F6705" i="168"/>
  <c r="F6704" i="168"/>
  <c r="F6703" i="168"/>
  <c r="F6702" i="168"/>
  <c r="F6701" i="168"/>
  <c r="F6700" i="168"/>
  <c r="F6699" i="168"/>
  <c r="F6698" i="168"/>
  <c r="F6697" i="168"/>
  <c r="F6696" i="168"/>
  <c r="F6695" i="168"/>
  <c r="F6694" i="168"/>
  <c r="F6693" i="168"/>
  <c r="F6692" i="168"/>
  <c r="F6691" i="168"/>
  <c r="F6690" i="168"/>
  <c r="F6689" i="168"/>
  <c r="F6688" i="168"/>
  <c r="F6687" i="168"/>
  <c r="F6686" i="168"/>
  <c r="F6685" i="168"/>
  <c r="F6684" i="168"/>
  <c r="F6683" i="168"/>
  <c r="F6682" i="168"/>
  <c r="F6681" i="168"/>
  <c r="F6680" i="168"/>
  <c r="F6679" i="168"/>
  <c r="F6678" i="168"/>
  <c r="F6677" i="168"/>
  <c r="F6676" i="168"/>
  <c r="F6675" i="168"/>
  <c r="F6674" i="168"/>
  <c r="F6673" i="168"/>
  <c r="F6672" i="168"/>
  <c r="F6671" i="168"/>
  <c r="F6670" i="168"/>
  <c r="F6669" i="168"/>
  <c r="F6668" i="168"/>
  <c r="F6667" i="168"/>
  <c r="F6666" i="168"/>
  <c r="F6665" i="168"/>
  <c r="F6664" i="168"/>
  <c r="F6663" i="168"/>
  <c r="F6662" i="168"/>
  <c r="F6661" i="168"/>
  <c r="F6660" i="168"/>
  <c r="F6659" i="168"/>
  <c r="F6658" i="168"/>
  <c r="F6657" i="168"/>
  <c r="F6656" i="168"/>
  <c r="F6655" i="168"/>
  <c r="F6654" i="168"/>
  <c r="F6653" i="168"/>
  <c r="F6652" i="168"/>
  <c r="F6651" i="168"/>
  <c r="F6650" i="168"/>
  <c r="F6649" i="168"/>
  <c r="F6648" i="168"/>
  <c r="F6647" i="168"/>
  <c r="F6646" i="168"/>
  <c r="F6645" i="168"/>
  <c r="F6644" i="168"/>
  <c r="F6643" i="168"/>
  <c r="F6642" i="168"/>
  <c r="F6641" i="168"/>
  <c r="F6640" i="168"/>
  <c r="F6639" i="168"/>
  <c r="F6638" i="168"/>
  <c r="F6637" i="168"/>
  <c r="F6636" i="168"/>
  <c r="F6635" i="168"/>
  <c r="F6634" i="168"/>
  <c r="F6633" i="168"/>
  <c r="F6632" i="168"/>
  <c r="F6631" i="168"/>
  <c r="F6630" i="168"/>
  <c r="F6629" i="168"/>
  <c r="F6628" i="168"/>
  <c r="F6627" i="168"/>
  <c r="F6626" i="168"/>
  <c r="F6625" i="168"/>
  <c r="F6624" i="168"/>
  <c r="F6623" i="168"/>
  <c r="F6622" i="168"/>
  <c r="F6621" i="168"/>
  <c r="F6620" i="168"/>
  <c r="F6619" i="168"/>
  <c r="F6618" i="168"/>
  <c r="F6617" i="168"/>
  <c r="F6616" i="168"/>
  <c r="F6615" i="168"/>
  <c r="F6614" i="168"/>
  <c r="F6613" i="168"/>
  <c r="F6612" i="168"/>
  <c r="F6611" i="168"/>
  <c r="F6610" i="168"/>
  <c r="F6609" i="168"/>
  <c r="F6608" i="168"/>
  <c r="F6607" i="168"/>
  <c r="F6606" i="168"/>
  <c r="F6605" i="168"/>
  <c r="F6604" i="168"/>
  <c r="F6603" i="168"/>
  <c r="F6602" i="168"/>
  <c r="F6601" i="168"/>
  <c r="F6600" i="168"/>
  <c r="F6599" i="168"/>
  <c r="F6598" i="168"/>
  <c r="F6597" i="168"/>
  <c r="F6596" i="168"/>
  <c r="F6595" i="168"/>
  <c r="F6594" i="168"/>
  <c r="F6593" i="168"/>
  <c r="F6592" i="168"/>
  <c r="F6591" i="168"/>
  <c r="F6590" i="168"/>
  <c r="F6589" i="168"/>
  <c r="F6588" i="168"/>
  <c r="F6587" i="168"/>
  <c r="F6586" i="168"/>
  <c r="F6585" i="168"/>
  <c r="F6584" i="168"/>
  <c r="F6583" i="168"/>
  <c r="F6582" i="168"/>
  <c r="F6581" i="168"/>
  <c r="F6580" i="168"/>
  <c r="F6579" i="168"/>
  <c r="F6578" i="168"/>
  <c r="F6577" i="168"/>
  <c r="F6576" i="168"/>
  <c r="F6575" i="168"/>
  <c r="F6574" i="168"/>
  <c r="F6573" i="168"/>
  <c r="F6572" i="168"/>
  <c r="F6571" i="168"/>
  <c r="F6570" i="168"/>
  <c r="F6569" i="168"/>
  <c r="F6568" i="168"/>
  <c r="F6567" i="168"/>
  <c r="F6566" i="168"/>
  <c r="F6565" i="168"/>
  <c r="F6564" i="168"/>
  <c r="F6563" i="168"/>
  <c r="F6562" i="168"/>
  <c r="F6561" i="168"/>
  <c r="F6560" i="168"/>
  <c r="F6559" i="168"/>
  <c r="F6558" i="168"/>
  <c r="F6557" i="168"/>
  <c r="F6556" i="168"/>
  <c r="F6555" i="168"/>
  <c r="F6554" i="168"/>
  <c r="F6553" i="168"/>
  <c r="F6552" i="168"/>
  <c r="F6551" i="168"/>
  <c r="F6550" i="168"/>
  <c r="F6549" i="168"/>
  <c r="F6548" i="168"/>
  <c r="F6547" i="168"/>
  <c r="F6546" i="168"/>
  <c r="F6545" i="168"/>
  <c r="F6544" i="168"/>
  <c r="F6543" i="168"/>
  <c r="F6542" i="168"/>
  <c r="F6541" i="168"/>
  <c r="F6540" i="168"/>
  <c r="F6539" i="168"/>
  <c r="F6538" i="168"/>
  <c r="F6537" i="168"/>
  <c r="F6536" i="168"/>
  <c r="F6535" i="168"/>
  <c r="F6534" i="168"/>
  <c r="F6533" i="168"/>
  <c r="F6532" i="168"/>
  <c r="F6531" i="168"/>
  <c r="F6530" i="168"/>
  <c r="F6529" i="168"/>
  <c r="F6528" i="168"/>
  <c r="F6527" i="168"/>
  <c r="F6526" i="168"/>
  <c r="F6525" i="168"/>
  <c r="F6524" i="168"/>
  <c r="F6523" i="168"/>
  <c r="F6522" i="168"/>
  <c r="F6521" i="168"/>
  <c r="F6520" i="168"/>
  <c r="F6519" i="168"/>
  <c r="F6518" i="168"/>
  <c r="F6517" i="168"/>
  <c r="F6516" i="168"/>
  <c r="F6515" i="168"/>
  <c r="F6514" i="168"/>
  <c r="F6513" i="168"/>
  <c r="F6512" i="168"/>
  <c r="F6511" i="168"/>
  <c r="F6510" i="168"/>
  <c r="F6509" i="168"/>
  <c r="F6508" i="168"/>
  <c r="F6507" i="168"/>
  <c r="F6506" i="168"/>
  <c r="F6505" i="168"/>
  <c r="F6504" i="168"/>
  <c r="F6503" i="168"/>
  <c r="F6502" i="168"/>
  <c r="F6501" i="168"/>
  <c r="F6500" i="168"/>
  <c r="F6499" i="168"/>
  <c r="F6498" i="168"/>
  <c r="F6497" i="168"/>
  <c r="F6496" i="168"/>
  <c r="F6495" i="168"/>
  <c r="F6494" i="168"/>
  <c r="F6493" i="168"/>
  <c r="F6492" i="168"/>
  <c r="F6491" i="168"/>
  <c r="F6490" i="168"/>
  <c r="F6489" i="168"/>
  <c r="F6488" i="168"/>
  <c r="F6487" i="168"/>
  <c r="F6486" i="168"/>
  <c r="F6485" i="168"/>
  <c r="F6484" i="168"/>
  <c r="F6483" i="168"/>
  <c r="F6482" i="168"/>
  <c r="F6481" i="168"/>
  <c r="F6480" i="168"/>
  <c r="F6479" i="168"/>
  <c r="F6478" i="168"/>
  <c r="F6477" i="168"/>
  <c r="F6476" i="168"/>
  <c r="F6475" i="168"/>
  <c r="F6474" i="168"/>
  <c r="F6473" i="168"/>
  <c r="F6472" i="168"/>
  <c r="F6471" i="168"/>
  <c r="F6470" i="168"/>
  <c r="F6469" i="168"/>
  <c r="F6468" i="168"/>
  <c r="F6467" i="168"/>
  <c r="F6466" i="168"/>
  <c r="F6465" i="168"/>
  <c r="F6464" i="168"/>
  <c r="F6463" i="168"/>
  <c r="F6462" i="168"/>
  <c r="F6461" i="168"/>
  <c r="F6460" i="168"/>
  <c r="F6459" i="168"/>
  <c r="F6458" i="168"/>
  <c r="F6457" i="168"/>
  <c r="F6456" i="168"/>
  <c r="F6455" i="168"/>
  <c r="F6454" i="168"/>
  <c r="F6453" i="168"/>
  <c r="F6452" i="168"/>
  <c r="F6451" i="168"/>
  <c r="F6450" i="168"/>
  <c r="F6449" i="168"/>
  <c r="F6448" i="168"/>
  <c r="F6447" i="168"/>
  <c r="F6446" i="168"/>
  <c r="F6445" i="168"/>
  <c r="F6444" i="168"/>
  <c r="F6443" i="168"/>
  <c r="F6442" i="168"/>
  <c r="F6441" i="168"/>
  <c r="F6440" i="168"/>
  <c r="F6439" i="168"/>
  <c r="F6438" i="168"/>
  <c r="F6437" i="168"/>
  <c r="F6436" i="168"/>
  <c r="F6435" i="168"/>
  <c r="F6434" i="168"/>
  <c r="F6433" i="168"/>
  <c r="F6432" i="168"/>
  <c r="F6431" i="168"/>
  <c r="F6430" i="168"/>
  <c r="F6429" i="168"/>
  <c r="F6428" i="168"/>
  <c r="F6427" i="168"/>
  <c r="F6426" i="168"/>
  <c r="F6425" i="168"/>
  <c r="F6424" i="168"/>
  <c r="F6423" i="168"/>
  <c r="F6422" i="168"/>
  <c r="F6421" i="168"/>
  <c r="F6420" i="168"/>
  <c r="F6419" i="168"/>
  <c r="F6418" i="168"/>
  <c r="F6417" i="168"/>
  <c r="F6416" i="168"/>
  <c r="F6415" i="168"/>
  <c r="F6414" i="168"/>
  <c r="F6413" i="168"/>
  <c r="F6412" i="168"/>
  <c r="F6411" i="168"/>
  <c r="F6410" i="168"/>
  <c r="F6409" i="168"/>
  <c r="F6408" i="168"/>
  <c r="F6407" i="168"/>
  <c r="F6406" i="168"/>
  <c r="F6405" i="168"/>
  <c r="F6404" i="168"/>
  <c r="F6403" i="168"/>
  <c r="F6402" i="168"/>
  <c r="F6401" i="168"/>
  <c r="F6400" i="168"/>
  <c r="F6399" i="168"/>
  <c r="F6398" i="168"/>
  <c r="F6397" i="168"/>
  <c r="F6396" i="168"/>
  <c r="F6395" i="168"/>
  <c r="F6394" i="168"/>
  <c r="F6393" i="168"/>
  <c r="F6392" i="168"/>
  <c r="F6391" i="168"/>
  <c r="F6390" i="168"/>
  <c r="F6389" i="168"/>
  <c r="F6388" i="168"/>
  <c r="F6387" i="168"/>
  <c r="F6386" i="168"/>
  <c r="F6385" i="168"/>
  <c r="F6384" i="168"/>
  <c r="F6383" i="168"/>
  <c r="F6382" i="168"/>
  <c r="F6381" i="168"/>
  <c r="F6380" i="168"/>
  <c r="F6379" i="168"/>
  <c r="F6378" i="168"/>
  <c r="F6377" i="168"/>
  <c r="F6376" i="168"/>
  <c r="F6375" i="168"/>
  <c r="F6374" i="168"/>
  <c r="F6373" i="168"/>
  <c r="F6372" i="168"/>
  <c r="F6371" i="168"/>
  <c r="F6370" i="168"/>
  <c r="F6369" i="168"/>
  <c r="F6368" i="168"/>
  <c r="F6367" i="168"/>
  <c r="F6366" i="168"/>
  <c r="F6365" i="168"/>
  <c r="F6364" i="168"/>
  <c r="F6363" i="168"/>
  <c r="F6362" i="168"/>
  <c r="F6361" i="168"/>
  <c r="F6360" i="168"/>
  <c r="F6359" i="168"/>
  <c r="F6358" i="168"/>
  <c r="F6357" i="168"/>
  <c r="F6356" i="168"/>
  <c r="F6355" i="168"/>
  <c r="F6354" i="168"/>
  <c r="F6353" i="168"/>
  <c r="F6352" i="168"/>
  <c r="F6351" i="168"/>
  <c r="F6350" i="168"/>
  <c r="F6349" i="168"/>
  <c r="F6348" i="168"/>
  <c r="F6347" i="168"/>
  <c r="F6346" i="168"/>
  <c r="F6345" i="168"/>
  <c r="F6344" i="168"/>
  <c r="F6343" i="168"/>
  <c r="F6342" i="168"/>
  <c r="F6341" i="168"/>
  <c r="F6340" i="168"/>
  <c r="F6339" i="168"/>
  <c r="F6338" i="168"/>
  <c r="F6337" i="168"/>
  <c r="F6336" i="168"/>
  <c r="F6335" i="168"/>
  <c r="F6334" i="168"/>
  <c r="F6333" i="168"/>
  <c r="F6332" i="168"/>
  <c r="F6331" i="168"/>
  <c r="F6330" i="168"/>
  <c r="F6329" i="168"/>
  <c r="F6328" i="168"/>
  <c r="F6327" i="168"/>
  <c r="F6326" i="168"/>
  <c r="F6325" i="168"/>
  <c r="F6324" i="168"/>
  <c r="F6323" i="168"/>
  <c r="F6322" i="168"/>
  <c r="F6321" i="168"/>
  <c r="F6320" i="168"/>
  <c r="F6319" i="168"/>
  <c r="F6318" i="168"/>
  <c r="F6317" i="168"/>
  <c r="F6316" i="168"/>
  <c r="F6315" i="168"/>
  <c r="F6314" i="168"/>
  <c r="F6313" i="168"/>
  <c r="F6312" i="168"/>
  <c r="F6311" i="168"/>
  <c r="F6310" i="168"/>
  <c r="F6309" i="168"/>
  <c r="F6308" i="168"/>
  <c r="F6307" i="168"/>
  <c r="F6306" i="168"/>
  <c r="F6305" i="168"/>
  <c r="F6304" i="168"/>
  <c r="F6303" i="168"/>
  <c r="F6302" i="168"/>
  <c r="F6301" i="168"/>
  <c r="F6300" i="168"/>
  <c r="F6299" i="168"/>
  <c r="F6298" i="168"/>
  <c r="F6297" i="168"/>
  <c r="F6296" i="168"/>
  <c r="F6295" i="168"/>
  <c r="F6294" i="168"/>
  <c r="F6293" i="168"/>
  <c r="F6292" i="168"/>
  <c r="F6291" i="168"/>
  <c r="F6290" i="168"/>
  <c r="F6289" i="168"/>
  <c r="F6288" i="168"/>
  <c r="F6287" i="168"/>
  <c r="F6286" i="168"/>
  <c r="F6285" i="168"/>
  <c r="F6284" i="168"/>
  <c r="F6283" i="168"/>
  <c r="F6282" i="168"/>
  <c r="F6281" i="168"/>
  <c r="F6280" i="168"/>
  <c r="F6279" i="168"/>
  <c r="F6278" i="168"/>
  <c r="F6277" i="168"/>
  <c r="F6276" i="168"/>
  <c r="F6275" i="168"/>
  <c r="F6274" i="168"/>
  <c r="F6273" i="168"/>
  <c r="F6272" i="168"/>
  <c r="F6271" i="168"/>
  <c r="F6270" i="168"/>
  <c r="F6269" i="168"/>
  <c r="F6268" i="168"/>
  <c r="F6267" i="168"/>
  <c r="F6266" i="168"/>
  <c r="F6265" i="168"/>
  <c r="F6264" i="168"/>
  <c r="F6263" i="168"/>
  <c r="F6262" i="168"/>
  <c r="F6261" i="168"/>
  <c r="F6260" i="168"/>
  <c r="F6259" i="168"/>
  <c r="F6258" i="168"/>
  <c r="F6257" i="168"/>
  <c r="F6256" i="168"/>
  <c r="F6255" i="168"/>
  <c r="F6254" i="168"/>
  <c r="F6253" i="168"/>
  <c r="F6252" i="168"/>
  <c r="F6251" i="168"/>
  <c r="F6250" i="168"/>
  <c r="F6249" i="168"/>
  <c r="F6248" i="168"/>
  <c r="F6247" i="168"/>
  <c r="F6246" i="168"/>
  <c r="F6245" i="168"/>
  <c r="F6244" i="168"/>
  <c r="F6243" i="168"/>
  <c r="F6242" i="168"/>
  <c r="F6241" i="168"/>
  <c r="F6240" i="168"/>
  <c r="F6239" i="168"/>
  <c r="F6238" i="168"/>
  <c r="F6237" i="168"/>
  <c r="F6236" i="168"/>
  <c r="F6235" i="168"/>
  <c r="F6234" i="168"/>
  <c r="F6233" i="168"/>
  <c r="F6232" i="168"/>
  <c r="F6231" i="168"/>
  <c r="F6230" i="168"/>
  <c r="F6229" i="168"/>
  <c r="F6228" i="168"/>
  <c r="F6227" i="168"/>
  <c r="F6226" i="168"/>
  <c r="F6225" i="168"/>
  <c r="F6224" i="168"/>
  <c r="F6223" i="168"/>
  <c r="F6222" i="168"/>
  <c r="F6221" i="168"/>
  <c r="F6220" i="168"/>
  <c r="F6219" i="168"/>
  <c r="F6218" i="168"/>
  <c r="F6217" i="168"/>
  <c r="F6216" i="168"/>
  <c r="F6215" i="168"/>
  <c r="F6214" i="168"/>
  <c r="F6213" i="168"/>
  <c r="F6212" i="168"/>
  <c r="F6211" i="168"/>
  <c r="F6210" i="168"/>
  <c r="F6209" i="168"/>
  <c r="F6208" i="168"/>
  <c r="F6207" i="168"/>
  <c r="F6206" i="168"/>
  <c r="F6205" i="168"/>
  <c r="F6204" i="168"/>
  <c r="F6203" i="168"/>
  <c r="F6202" i="168"/>
  <c r="F6201" i="168"/>
  <c r="F6200" i="168"/>
  <c r="F6199" i="168"/>
  <c r="F6198" i="168"/>
  <c r="F6197" i="168"/>
  <c r="F6196" i="168"/>
  <c r="F6195" i="168"/>
  <c r="F6194" i="168"/>
  <c r="F6193" i="168"/>
  <c r="F6192" i="168"/>
  <c r="F6191" i="168"/>
  <c r="F6190" i="168"/>
  <c r="F6189" i="168"/>
  <c r="F6188" i="168"/>
  <c r="F6187" i="168"/>
  <c r="F6186" i="168"/>
  <c r="F6185" i="168"/>
  <c r="F6184" i="168"/>
  <c r="F6183" i="168"/>
  <c r="F6182" i="168"/>
  <c r="F6181" i="168"/>
  <c r="F6180" i="168"/>
  <c r="F6179" i="168"/>
  <c r="F6178" i="168"/>
  <c r="F6177" i="168"/>
  <c r="F6176" i="168"/>
  <c r="F6175" i="168"/>
  <c r="F6174" i="168"/>
  <c r="F6173" i="168"/>
  <c r="F6172" i="168"/>
  <c r="F6171" i="168"/>
  <c r="F6170" i="168"/>
  <c r="F6169" i="168"/>
  <c r="F6168" i="168"/>
  <c r="F6167" i="168"/>
  <c r="F6166" i="168"/>
  <c r="F6165" i="168"/>
  <c r="F6164" i="168"/>
  <c r="F6163" i="168"/>
  <c r="F6162" i="168"/>
  <c r="F6161" i="168"/>
  <c r="F6160" i="168"/>
  <c r="F6159" i="168"/>
  <c r="F6158" i="168"/>
  <c r="F6157" i="168"/>
  <c r="F6156" i="168"/>
  <c r="F6155" i="168"/>
  <c r="F6154" i="168"/>
  <c r="F6153" i="168"/>
  <c r="F6152" i="168"/>
  <c r="F6151" i="168"/>
  <c r="F6150" i="168"/>
  <c r="F6149" i="168"/>
  <c r="F6148" i="168"/>
  <c r="F6147" i="168"/>
  <c r="F6146" i="168"/>
  <c r="F6145" i="168"/>
  <c r="F6144" i="168"/>
  <c r="F6143" i="168"/>
  <c r="F6142" i="168"/>
  <c r="F6141" i="168"/>
  <c r="F6140" i="168"/>
  <c r="F6139" i="168"/>
  <c r="F6138" i="168"/>
  <c r="F6137" i="168"/>
  <c r="F6136" i="168"/>
  <c r="F6135" i="168"/>
  <c r="F6134" i="168"/>
  <c r="F6133" i="168"/>
  <c r="F6132" i="168"/>
  <c r="F6131" i="168"/>
  <c r="F6130" i="168"/>
  <c r="F6129" i="168"/>
  <c r="F6128" i="168"/>
  <c r="F6127" i="168"/>
  <c r="F6126" i="168"/>
  <c r="F6125" i="168"/>
  <c r="F6124" i="168"/>
  <c r="F6123" i="168"/>
  <c r="F6122" i="168"/>
  <c r="F6121" i="168"/>
  <c r="F6120" i="168"/>
  <c r="F6119" i="168"/>
  <c r="F6118" i="168"/>
  <c r="F6117" i="168"/>
  <c r="F6116" i="168"/>
  <c r="F6115" i="168"/>
  <c r="F6114" i="168"/>
  <c r="F6113" i="168"/>
  <c r="F6112" i="168"/>
  <c r="F6111" i="168"/>
  <c r="F6110" i="168"/>
  <c r="F6109" i="168"/>
  <c r="F6108" i="168"/>
  <c r="F6107" i="168"/>
  <c r="F6106" i="168"/>
  <c r="F6105" i="168"/>
  <c r="F6104" i="168"/>
  <c r="F6103" i="168"/>
  <c r="F6102" i="168"/>
  <c r="F6101" i="168"/>
  <c r="F6100" i="168"/>
  <c r="F6099" i="168"/>
  <c r="F6098" i="168"/>
  <c r="F6097" i="168"/>
  <c r="F6096" i="168"/>
  <c r="F6095" i="168"/>
  <c r="F6094" i="168"/>
  <c r="F6093" i="168"/>
  <c r="F6092" i="168"/>
  <c r="F6091" i="168"/>
  <c r="F6090" i="168"/>
  <c r="F6089" i="168"/>
  <c r="F6088" i="168"/>
  <c r="F6087" i="168"/>
  <c r="F6086" i="168"/>
  <c r="F6085" i="168"/>
  <c r="F6084" i="168"/>
  <c r="F6083" i="168"/>
  <c r="F6082" i="168"/>
  <c r="F6081" i="168"/>
  <c r="F6080" i="168"/>
  <c r="F6079" i="168"/>
  <c r="F6078" i="168"/>
  <c r="F6077" i="168"/>
  <c r="F6076" i="168"/>
  <c r="F6075" i="168"/>
  <c r="F6074" i="168"/>
  <c r="F6073" i="168"/>
  <c r="F6072" i="168"/>
  <c r="F6071" i="168"/>
  <c r="F6070" i="168"/>
  <c r="F6069" i="168"/>
  <c r="F6068" i="168"/>
  <c r="F6067" i="168"/>
  <c r="F6066" i="168"/>
  <c r="F6065" i="168"/>
  <c r="F6064" i="168"/>
  <c r="F6063" i="168"/>
  <c r="F6062" i="168"/>
  <c r="F6061" i="168"/>
  <c r="F6060" i="168"/>
  <c r="F6059" i="168"/>
  <c r="F6058" i="168"/>
  <c r="F6057" i="168"/>
  <c r="F6056" i="168"/>
  <c r="F6055" i="168"/>
  <c r="F6054" i="168"/>
  <c r="F6053" i="168"/>
  <c r="F6052" i="168"/>
  <c r="F6051" i="168"/>
  <c r="F6050" i="168"/>
  <c r="F6049" i="168"/>
  <c r="F6048" i="168"/>
  <c r="F6047" i="168"/>
  <c r="F6046" i="168"/>
  <c r="F6045" i="168"/>
  <c r="F6044" i="168"/>
  <c r="F6043" i="168"/>
  <c r="F6042" i="168"/>
  <c r="F6041" i="168"/>
  <c r="F6040" i="168"/>
  <c r="F6039" i="168"/>
  <c r="F6038" i="168"/>
  <c r="F6037" i="168"/>
  <c r="F6036" i="168"/>
  <c r="F6035" i="168"/>
  <c r="F6034" i="168"/>
  <c r="F6033" i="168"/>
  <c r="F6032" i="168"/>
  <c r="F6031" i="168"/>
  <c r="F6030" i="168"/>
  <c r="F6029" i="168"/>
  <c r="F6028" i="168"/>
  <c r="F6027" i="168"/>
  <c r="F6026" i="168"/>
  <c r="F6025" i="168"/>
  <c r="F6024" i="168"/>
  <c r="F6023" i="168"/>
  <c r="F6022" i="168"/>
  <c r="F6021" i="168"/>
  <c r="F6020" i="168"/>
  <c r="F6019" i="168"/>
  <c r="F6018" i="168"/>
  <c r="F6017" i="168"/>
  <c r="F6016" i="168"/>
  <c r="F6015" i="168"/>
  <c r="F6014" i="168"/>
  <c r="F6013" i="168"/>
  <c r="F6012" i="168"/>
  <c r="F6011" i="168"/>
  <c r="F6010" i="168"/>
  <c r="F6009" i="168"/>
  <c r="F6008" i="168"/>
  <c r="F6007" i="168"/>
  <c r="F6006" i="168"/>
  <c r="F6005" i="168"/>
  <c r="F6004" i="168"/>
  <c r="F6003" i="168"/>
  <c r="F6002" i="168"/>
  <c r="F6001" i="168"/>
  <c r="F6000" i="168"/>
  <c r="F5999" i="168"/>
  <c r="F5998" i="168"/>
  <c r="F5997" i="168"/>
  <c r="F5996" i="168"/>
  <c r="F5995" i="168"/>
  <c r="F5994" i="168"/>
  <c r="F5993" i="168"/>
  <c r="F5992" i="168"/>
  <c r="F5991" i="168"/>
  <c r="F5990" i="168"/>
  <c r="F5989" i="168"/>
  <c r="F5988" i="168"/>
  <c r="F5987" i="168"/>
  <c r="F5986" i="168"/>
  <c r="F5985" i="168"/>
  <c r="F5984" i="168"/>
  <c r="F5983" i="168"/>
  <c r="F5982" i="168"/>
  <c r="F5981" i="168"/>
  <c r="F5980" i="168"/>
  <c r="F5979" i="168"/>
  <c r="F5978" i="168"/>
  <c r="F5977" i="168"/>
  <c r="F5976" i="168"/>
  <c r="F5975" i="168"/>
  <c r="F5974" i="168"/>
  <c r="F5973" i="168"/>
  <c r="F5972" i="168"/>
  <c r="F5971" i="168"/>
  <c r="F5970" i="168"/>
  <c r="F5969" i="168"/>
  <c r="F5968" i="168"/>
  <c r="F5967" i="168"/>
  <c r="F5966" i="168"/>
  <c r="F5965" i="168"/>
  <c r="F5964" i="168"/>
  <c r="F5963" i="168"/>
  <c r="F5962" i="168"/>
  <c r="F5961" i="168"/>
  <c r="F5960" i="168"/>
  <c r="F5959" i="168"/>
  <c r="F5958" i="168"/>
  <c r="F5957" i="168"/>
  <c r="F5956" i="168"/>
  <c r="F5955" i="168"/>
  <c r="F5954" i="168"/>
  <c r="F5953" i="168"/>
  <c r="F5952" i="168"/>
  <c r="F5951" i="168"/>
  <c r="F5950" i="168"/>
  <c r="F5949" i="168"/>
  <c r="F5948" i="168"/>
  <c r="F5947" i="168"/>
  <c r="F5946" i="168"/>
  <c r="F5945" i="168"/>
  <c r="F5944" i="168"/>
  <c r="F5943" i="168"/>
  <c r="F5942" i="168"/>
  <c r="F5941" i="168"/>
  <c r="F5940" i="168"/>
  <c r="F5939" i="168"/>
  <c r="F5938" i="168"/>
  <c r="F5937" i="168"/>
  <c r="F5936" i="168"/>
  <c r="F5935" i="168"/>
  <c r="F5934" i="168"/>
  <c r="F5933" i="168"/>
  <c r="F5932" i="168"/>
  <c r="F5931" i="168"/>
  <c r="F5930" i="168"/>
  <c r="F5929" i="168"/>
  <c r="F5928" i="168"/>
  <c r="F5927" i="168"/>
  <c r="F5926" i="168"/>
  <c r="F5925" i="168"/>
  <c r="F5924" i="168"/>
  <c r="F5923" i="168"/>
  <c r="F5922" i="168"/>
  <c r="F5921" i="168"/>
  <c r="F5920" i="168"/>
  <c r="F5919" i="168"/>
  <c r="F5918" i="168"/>
  <c r="F5917" i="168"/>
  <c r="F5916" i="168"/>
  <c r="F5915" i="168"/>
  <c r="F5914" i="168"/>
  <c r="F5913" i="168"/>
  <c r="F5912" i="168"/>
  <c r="F5911" i="168"/>
  <c r="F5910" i="168"/>
  <c r="F5909" i="168"/>
  <c r="F5908" i="168"/>
  <c r="F5907" i="168"/>
  <c r="F5906" i="168"/>
  <c r="F5905" i="168"/>
  <c r="F5904" i="168"/>
  <c r="F5903" i="168"/>
  <c r="F5902" i="168"/>
  <c r="F5901" i="168"/>
  <c r="F5900" i="168"/>
  <c r="F5899" i="168"/>
  <c r="F5898" i="168"/>
  <c r="F5897" i="168"/>
  <c r="F5896" i="168"/>
  <c r="F5895" i="168"/>
  <c r="F5894" i="168"/>
  <c r="F5893" i="168"/>
  <c r="F5892" i="168"/>
  <c r="F5891" i="168"/>
  <c r="F5890" i="168"/>
  <c r="F5889" i="168"/>
  <c r="F5888" i="168"/>
  <c r="F5887" i="168"/>
  <c r="F5886" i="168"/>
  <c r="F5885" i="168"/>
  <c r="F5884" i="168"/>
  <c r="F5883" i="168"/>
  <c r="F5882" i="168"/>
  <c r="F5881" i="168"/>
  <c r="F5880" i="168"/>
  <c r="F5879" i="168"/>
  <c r="F5878" i="168"/>
  <c r="F5877" i="168"/>
  <c r="F5876" i="168"/>
  <c r="F5875" i="168"/>
  <c r="F5874" i="168"/>
  <c r="F5873" i="168"/>
  <c r="F5872" i="168"/>
  <c r="F5871" i="168"/>
  <c r="F5870" i="168"/>
  <c r="F5869" i="168"/>
  <c r="F5868" i="168"/>
  <c r="F5867" i="168"/>
  <c r="F5866" i="168"/>
  <c r="F5865" i="168"/>
  <c r="F5864" i="168"/>
  <c r="F5863" i="168"/>
  <c r="F5862" i="168"/>
  <c r="F5861" i="168"/>
  <c r="F5860" i="168"/>
  <c r="F5859" i="168"/>
  <c r="F5858" i="168"/>
  <c r="F5857" i="168"/>
  <c r="F5856" i="168"/>
  <c r="F5855" i="168"/>
  <c r="F5854" i="168"/>
  <c r="F5853" i="168"/>
  <c r="F5852" i="168"/>
  <c r="F5851" i="168"/>
  <c r="F5850" i="168"/>
  <c r="F5849" i="168"/>
  <c r="F5848" i="168"/>
  <c r="F5847" i="168"/>
  <c r="F5846" i="168"/>
  <c r="F5845" i="168"/>
  <c r="F5844" i="168"/>
  <c r="F5843" i="168"/>
  <c r="F5842" i="168"/>
  <c r="F5841" i="168"/>
  <c r="F5840" i="168"/>
  <c r="F5839" i="168"/>
  <c r="F5838" i="168"/>
  <c r="F5837" i="168"/>
  <c r="F5836" i="168"/>
  <c r="F5835" i="168"/>
  <c r="F5834" i="168"/>
  <c r="F5833" i="168"/>
  <c r="F5832" i="168"/>
  <c r="F5831" i="168"/>
  <c r="F5830" i="168"/>
  <c r="F5829" i="168"/>
  <c r="F5828" i="168"/>
  <c r="F5827" i="168"/>
  <c r="F5826" i="168"/>
  <c r="F5825" i="168"/>
  <c r="F5824" i="168"/>
  <c r="F5823" i="168"/>
  <c r="F5822" i="168"/>
  <c r="F5821" i="168"/>
  <c r="F5820" i="168"/>
  <c r="F5819" i="168"/>
  <c r="F5818" i="168"/>
  <c r="F5817" i="168"/>
  <c r="F5816" i="168"/>
  <c r="F5815" i="168"/>
  <c r="F5814" i="168"/>
  <c r="F5813" i="168"/>
  <c r="F5812" i="168"/>
  <c r="F5811" i="168"/>
  <c r="F5810" i="168"/>
  <c r="F5809" i="168"/>
  <c r="F5808" i="168"/>
  <c r="F5807" i="168"/>
  <c r="F5806" i="168"/>
  <c r="F5805" i="168"/>
  <c r="F5804" i="168"/>
  <c r="F5803" i="168"/>
  <c r="F5802" i="168"/>
  <c r="F5801" i="168"/>
  <c r="F5800" i="168"/>
  <c r="F5799" i="168"/>
  <c r="F5798" i="168"/>
  <c r="F5797" i="168"/>
  <c r="F5796" i="168"/>
  <c r="F5795" i="168"/>
  <c r="F5794" i="168"/>
  <c r="F5793" i="168"/>
  <c r="F5792" i="168"/>
  <c r="F5791" i="168"/>
  <c r="F5790" i="168"/>
  <c r="F5789" i="168"/>
  <c r="F5788" i="168"/>
  <c r="F5787" i="168"/>
  <c r="F5786" i="168"/>
  <c r="F5785" i="168"/>
  <c r="F5784" i="168"/>
  <c r="F5783" i="168"/>
  <c r="F5782" i="168"/>
  <c r="F5781" i="168"/>
  <c r="F5780" i="168"/>
  <c r="F5779" i="168"/>
  <c r="F5778" i="168"/>
  <c r="F5777" i="168"/>
  <c r="F5776" i="168"/>
  <c r="F5775" i="168"/>
  <c r="F5774" i="168"/>
  <c r="F5773" i="168"/>
  <c r="F5772" i="168"/>
  <c r="F5771" i="168"/>
  <c r="F5770" i="168"/>
  <c r="F5769" i="168"/>
  <c r="F5768" i="168"/>
  <c r="F5767" i="168"/>
  <c r="F5766" i="168"/>
  <c r="F5765" i="168"/>
  <c r="F5764" i="168"/>
  <c r="F5763" i="168"/>
  <c r="F5762" i="168"/>
  <c r="F5761" i="168"/>
  <c r="F5760" i="168"/>
  <c r="F5759" i="168"/>
  <c r="F5758" i="168"/>
  <c r="F5757" i="168"/>
  <c r="F5756" i="168"/>
  <c r="F5755" i="168"/>
  <c r="F5754" i="168"/>
  <c r="F5753" i="168"/>
  <c r="F5752" i="168"/>
  <c r="F5751" i="168"/>
  <c r="F5750" i="168"/>
  <c r="F5749" i="168"/>
  <c r="F5748" i="168"/>
  <c r="F5747" i="168"/>
  <c r="F5746" i="168"/>
  <c r="F5745" i="168"/>
  <c r="F5744" i="168"/>
  <c r="F5743" i="168"/>
  <c r="F5742" i="168"/>
  <c r="F5741" i="168"/>
  <c r="F5740" i="168"/>
  <c r="F5739" i="168"/>
  <c r="F5738" i="168"/>
  <c r="F5737" i="168"/>
  <c r="F5736" i="168"/>
  <c r="F5735" i="168"/>
  <c r="F5734" i="168"/>
  <c r="F5733" i="168"/>
  <c r="F5732" i="168"/>
  <c r="F5731" i="168"/>
  <c r="F5730" i="168"/>
  <c r="F5729" i="168"/>
  <c r="F5728" i="168"/>
  <c r="F5727" i="168"/>
  <c r="F5726" i="168"/>
  <c r="F5725" i="168"/>
  <c r="F5724" i="168"/>
  <c r="F5723" i="168"/>
  <c r="F5722" i="168"/>
  <c r="F5721" i="168"/>
  <c r="F5720" i="168"/>
  <c r="F5719" i="168"/>
  <c r="F5718" i="168"/>
  <c r="F5717" i="168"/>
  <c r="F5716" i="168"/>
  <c r="F5715" i="168"/>
  <c r="F5714" i="168"/>
  <c r="F5713" i="168"/>
  <c r="F5712" i="168"/>
  <c r="F5711" i="168"/>
  <c r="F5710" i="168"/>
  <c r="F5709" i="168"/>
  <c r="F5708" i="168"/>
  <c r="F5707" i="168"/>
  <c r="F5706" i="168"/>
  <c r="F5705" i="168"/>
  <c r="F5704" i="168"/>
  <c r="F5703" i="168"/>
  <c r="F5702" i="168"/>
  <c r="F5701" i="168"/>
  <c r="F5700" i="168"/>
  <c r="F5699" i="168"/>
  <c r="F5698" i="168"/>
  <c r="F5697" i="168"/>
  <c r="F5696" i="168"/>
  <c r="F5695" i="168"/>
  <c r="F5694" i="168"/>
  <c r="F5693" i="168"/>
  <c r="F5692" i="168"/>
  <c r="F5691" i="168"/>
  <c r="F5690" i="168"/>
  <c r="F5689" i="168"/>
  <c r="F5688" i="168"/>
  <c r="F5687" i="168"/>
  <c r="F5686" i="168"/>
  <c r="F5685" i="168"/>
  <c r="F5684" i="168"/>
  <c r="F5683" i="168"/>
  <c r="F5682" i="168"/>
  <c r="F5681" i="168"/>
  <c r="F5680" i="168"/>
  <c r="F5679" i="168"/>
  <c r="F5678" i="168"/>
  <c r="F5677" i="168"/>
  <c r="F5676" i="168"/>
  <c r="F5675" i="168"/>
  <c r="F5674" i="168"/>
  <c r="F5673" i="168"/>
  <c r="F5672" i="168"/>
  <c r="F5671" i="168"/>
  <c r="F5670" i="168"/>
  <c r="F5669" i="168"/>
  <c r="F5668" i="168"/>
  <c r="F5667" i="168"/>
  <c r="F5666" i="168"/>
  <c r="F5665" i="168"/>
  <c r="F5664" i="168"/>
  <c r="F5663" i="168"/>
  <c r="F5662" i="168"/>
  <c r="F5661" i="168"/>
  <c r="F5660" i="168"/>
  <c r="F5659" i="168"/>
  <c r="F5658" i="168"/>
  <c r="F5657" i="168"/>
  <c r="F5656" i="168"/>
  <c r="F5655" i="168"/>
  <c r="F5654" i="168"/>
  <c r="F5653" i="168"/>
  <c r="F5652" i="168"/>
  <c r="F5651" i="168"/>
  <c r="F5650" i="168"/>
  <c r="F5649" i="168"/>
  <c r="F5648" i="168"/>
  <c r="F5647" i="168"/>
  <c r="F5646" i="168"/>
  <c r="F5645" i="168"/>
  <c r="F5644" i="168"/>
  <c r="F5643" i="168"/>
  <c r="F5642" i="168"/>
  <c r="F5641" i="168"/>
  <c r="F5640" i="168"/>
  <c r="F5639" i="168"/>
  <c r="F5638" i="168"/>
  <c r="F5637" i="168"/>
  <c r="F5636" i="168"/>
  <c r="F5635" i="168"/>
  <c r="F5634" i="168"/>
  <c r="F5633" i="168"/>
  <c r="F5632" i="168"/>
  <c r="F5631" i="168"/>
  <c r="F5630" i="168"/>
  <c r="F5629" i="168"/>
  <c r="F5628" i="168"/>
  <c r="F5627" i="168"/>
  <c r="F5626" i="168"/>
  <c r="F5625" i="168"/>
  <c r="F5624" i="168"/>
  <c r="F5623" i="168"/>
  <c r="F5622" i="168"/>
  <c r="F5621" i="168"/>
  <c r="F5620" i="168"/>
  <c r="F5619" i="168"/>
  <c r="F5618" i="168"/>
  <c r="F5617" i="168"/>
  <c r="F5616" i="168"/>
  <c r="F5615" i="168"/>
  <c r="F5614" i="168"/>
  <c r="F5613" i="168"/>
  <c r="F5612" i="168"/>
  <c r="F5611" i="168"/>
  <c r="F5610" i="168"/>
  <c r="F5609" i="168"/>
  <c r="F5608" i="168"/>
  <c r="F5607" i="168"/>
  <c r="F5606" i="168"/>
  <c r="F5605" i="168"/>
  <c r="F5604" i="168"/>
  <c r="F5603" i="168"/>
  <c r="F5602" i="168"/>
  <c r="F5601" i="168"/>
  <c r="F5600" i="168"/>
  <c r="F5599" i="168"/>
  <c r="F5598" i="168"/>
  <c r="F5597" i="168"/>
  <c r="F5596" i="168"/>
  <c r="F5595" i="168"/>
  <c r="F5594" i="168"/>
  <c r="F5593" i="168"/>
  <c r="F5592" i="168"/>
  <c r="F5591" i="168"/>
  <c r="F5590" i="168"/>
  <c r="F5589" i="168"/>
  <c r="F5588" i="168"/>
  <c r="F5587" i="168"/>
  <c r="F5586" i="168"/>
  <c r="F5585" i="168"/>
  <c r="F5584" i="168"/>
  <c r="F5583" i="168"/>
  <c r="F5582" i="168"/>
  <c r="F5581" i="168"/>
  <c r="F5580" i="168"/>
  <c r="F5579" i="168"/>
  <c r="F5578" i="168"/>
  <c r="F5577" i="168"/>
  <c r="F5576" i="168"/>
  <c r="F5575" i="168"/>
  <c r="F5574" i="168"/>
  <c r="F5573" i="168"/>
  <c r="F5572" i="168"/>
  <c r="F5571" i="168"/>
  <c r="F5570" i="168"/>
  <c r="F5569" i="168"/>
  <c r="F5568" i="168"/>
  <c r="F5567" i="168"/>
  <c r="F5566" i="168"/>
  <c r="F5565" i="168"/>
  <c r="F5564" i="168"/>
  <c r="F5563" i="168"/>
  <c r="F5562" i="168"/>
  <c r="F5561" i="168"/>
  <c r="F5560" i="168"/>
  <c r="F5559" i="168"/>
  <c r="F5558" i="168"/>
  <c r="F5557" i="168"/>
  <c r="F5556" i="168"/>
  <c r="F5555" i="168"/>
  <c r="F5554" i="168"/>
  <c r="F5553" i="168"/>
  <c r="F5552" i="168"/>
  <c r="F5551" i="168"/>
  <c r="F5550" i="168"/>
  <c r="F5549" i="168"/>
  <c r="F5548" i="168"/>
  <c r="F5547" i="168"/>
  <c r="F5546" i="168"/>
  <c r="F5545" i="168"/>
  <c r="F5544" i="168"/>
  <c r="F5543" i="168"/>
  <c r="F5542" i="168"/>
  <c r="F5541" i="168"/>
  <c r="F5540" i="168"/>
  <c r="F5539" i="168"/>
  <c r="F5538" i="168"/>
  <c r="F5537" i="168"/>
  <c r="F5536" i="168"/>
  <c r="F5535" i="168"/>
  <c r="F5534" i="168"/>
  <c r="F5533" i="168"/>
  <c r="F5532" i="168"/>
  <c r="F5531" i="168"/>
  <c r="F5530" i="168"/>
  <c r="F5529" i="168"/>
  <c r="F5528" i="168"/>
  <c r="F5527" i="168"/>
  <c r="F5526" i="168"/>
  <c r="F5525" i="168"/>
  <c r="F5524" i="168"/>
  <c r="F5523" i="168"/>
  <c r="F5522" i="168"/>
  <c r="F5521" i="168"/>
  <c r="F5520" i="168"/>
  <c r="F5519" i="168"/>
  <c r="F5518" i="168"/>
  <c r="F5517" i="168"/>
  <c r="F5516" i="168"/>
  <c r="F5515" i="168"/>
  <c r="F5514" i="168"/>
  <c r="F5513" i="168"/>
  <c r="F5512" i="168"/>
  <c r="F5511" i="168"/>
  <c r="F5510" i="168"/>
  <c r="F5509" i="168"/>
  <c r="F5508" i="168"/>
  <c r="F5507" i="168"/>
  <c r="F5506" i="168"/>
  <c r="F5505" i="168"/>
  <c r="F5504" i="168"/>
  <c r="F5503" i="168"/>
  <c r="F5502" i="168"/>
  <c r="F5501" i="168"/>
  <c r="F5500" i="168"/>
  <c r="F5499" i="168"/>
  <c r="F5498" i="168"/>
  <c r="F5497" i="168"/>
  <c r="F5496" i="168"/>
  <c r="F5495" i="168"/>
  <c r="F5494" i="168"/>
  <c r="F5493" i="168"/>
  <c r="F5492" i="168"/>
  <c r="F5491" i="168"/>
  <c r="F5490" i="168"/>
  <c r="F5489" i="168"/>
  <c r="F5488" i="168"/>
  <c r="F5487" i="168"/>
  <c r="F5486" i="168"/>
  <c r="F5485" i="168"/>
  <c r="F5484" i="168"/>
  <c r="F5483" i="168"/>
  <c r="F5482" i="168"/>
  <c r="F5481" i="168"/>
  <c r="F5480" i="168"/>
  <c r="F5479" i="168"/>
  <c r="F5478" i="168"/>
  <c r="F5477" i="168"/>
  <c r="F5476" i="168"/>
  <c r="F5475" i="168"/>
  <c r="F5474" i="168"/>
  <c r="F5473" i="168"/>
  <c r="F5472" i="168"/>
  <c r="F5471" i="168"/>
  <c r="F5470" i="168"/>
  <c r="F5469" i="168"/>
  <c r="F5468" i="168"/>
  <c r="F5467" i="168"/>
  <c r="F5466" i="168"/>
  <c r="F5465" i="168"/>
  <c r="F5464" i="168"/>
  <c r="F5463" i="168"/>
  <c r="F5462" i="168"/>
  <c r="F5461" i="168"/>
  <c r="F5460" i="168"/>
  <c r="F5459" i="168"/>
  <c r="F5458" i="168"/>
  <c r="F5457" i="168"/>
  <c r="F5456" i="168"/>
  <c r="F5455" i="168"/>
  <c r="F5454" i="168"/>
  <c r="F5453" i="168"/>
  <c r="F5452" i="168"/>
  <c r="F5451" i="168"/>
  <c r="F5450" i="168"/>
  <c r="F5449" i="168"/>
  <c r="F5448" i="168"/>
  <c r="F5447" i="168"/>
  <c r="F5446" i="168"/>
  <c r="F5445" i="168"/>
  <c r="F5444" i="168"/>
  <c r="F5443" i="168"/>
  <c r="F5442" i="168"/>
  <c r="F5441" i="168"/>
  <c r="F5440" i="168"/>
  <c r="F5439" i="168"/>
  <c r="F5438" i="168"/>
  <c r="F5437" i="168"/>
  <c r="F5436" i="168"/>
  <c r="F5435" i="168"/>
  <c r="F5434" i="168"/>
  <c r="F5433" i="168"/>
  <c r="F5432" i="168"/>
  <c r="F5431" i="168"/>
  <c r="F5430" i="168"/>
  <c r="F5429" i="168"/>
  <c r="F5428" i="168"/>
  <c r="F5427" i="168"/>
  <c r="F5426" i="168"/>
  <c r="F5425" i="168"/>
  <c r="F5424" i="168"/>
  <c r="F5423" i="168"/>
  <c r="F5422" i="168"/>
  <c r="F5421" i="168"/>
  <c r="F5420" i="168"/>
  <c r="F5419" i="168"/>
  <c r="F5418" i="168"/>
  <c r="F5417" i="168"/>
  <c r="F5416" i="168"/>
  <c r="F5415" i="168"/>
  <c r="F5414" i="168"/>
  <c r="F5413" i="168"/>
  <c r="F5412" i="168"/>
  <c r="F5411" i="168"/>
  <c r="F5410" i="168"/>
  <c r="F5409" i="168"/>
  <c r="F5408" i="168"/>
  <c r="F5407" i="168"/>
  <c r="F5406" i="168"/>
  <c r="F5405" i="168"/>
  <c r="F5404" i="168"/>
  <c r="F5403" i="168"/>
  <c r="F5402" i="168"/>
  <c r="F5401" i="168"/>
  <c r="F5400" i="168"/>
  <c r="F5399" i="168"/>
  <c r="F5398" i="168"/>
  <c r="F5397" i="168"/>
  <c r="F5396" i="168"/>
  <c r="F5395" i="168"/>
  <c r="F5394" i="168"/>
  <c r="F5393" i="168"/>
  <c r="F5392" i="168"/>
  <c r="F5391" i="168"/>
  <c r="F5390" i="168"/>
  <c r="F5389" i="168"/>
  <c r="F5388" i="168"/>
  <c r="F5387" i="168"/>
  <c r="F5386" i="168"/>
  <c r="F5385" i="168"/>
  <c r="F5384" i="168"/>
  <c r="F5383" i="168"/>
  <c r="F5382" i="168"/>
  <c r="F5381" i="168"/>
  <c r="F5380" i="168"/>
  <c r="F5379" i="168"/>
  <c r="F5378" i="168"/>
  <c r="F5377" i="168"/>
  <c r="F5376" i="168"/>
  <c r="F5375" i="168"/>
  <c r="F5374" i="168"/>
  <c r="F5373" i="168"/>
  <c r="F5372" i="168"/>
  <c r="F5371" i="168"/>
  <c r="F5370" i="168"/>
  <c r="F5369" i="168"/>
  <c r="F5368" i="168"/>
  <c r="F5367" i="168"/>
  <c r="F5366" i="168"/>
  <c r="F5365" i="168"/>
  <c r="F5364" i="168"/>
  <c r="F5363" i="168"/>
  <c r="F5362" i="168"/>
  <c r="F5361" i="168"/>
  <c r="F5360" i="168"/>
  <c r="F5359" i="168"/>
  <c r="F5358" i="168"/>
  <c r="F5357" i="168"/>
  <c r="F5356" i="168"/>
  <c r="F5355" i="168"/>
  <c r="F5354" i="168"/>
  <c r="F5353" i="168"/>
  <c r="F5352" i="168"/>
  <c r="F5351" i="168"/>
  <c r="F5350" i="168"/>
  <c r="F5349" i="168"/>
  <c r="F5348" i="168"/>
  <c r="F5347" i="168"/>
  <c r="F5346" i="168"/>
  <c r="F5345" i="168"/>
  <c r="F5344" i="168"/>
  <c r="F5343" i="168"/>
  <c r="F5342" i="168"/>
  <c r="F5341" i="168"/>
  <c r="F5340" i="168"/>
  <c r="F5339" i="168"/>
  <c r="F5338" i="168"/>
  <c r="F5337" i="168"/>
  <c r="F5336" i="168"/>
  <c r="F5335" i="168"/>
  <c r="F5334" i="168"/>
  <c r="F5333" i="168"/>
  <c r="F5332" i="168"/>
  <c r="F5331" i="168"/>
  <c r="F5330" i="168"/>
  <c r="F5329" i="168"/>
  <c r="F5328" i="168"/>
  <c r="F5327" i="168"/>
  <c r="F5326" i="168"/>
  <c r="F5325" i="168"/>
  <c r="F5324" i="168"/>
  <c r="F5323" i="168"/>
  <c r="F5322" i="168"/>
  <c r="F5321" i="168"/>
  <c r="F5320" i="168"/>
  <c r="F5319" i="168"/>
  <c r="F5318" i="168"/>
  <c r="F5317" i="168"/>
  <c r="F5316" i="168"/>
  <c r="F5315" i="168"/>
  <c r="F5314" i="168"/>
  <c r="F5313" i="168"/>
  <c r="F5312" i="168"/>
  <c r="F5311" i="168"/>
  <c r="F5310" i="168"/>
  <c r="F5309" i="168"/>
  <c r="F5308" i="168"/>
  <c r="F5307" i="168"/>
  <c r="F5306" i="168"/>
  <c r="F5305" i="168"/>
  <c r="F5304" i="168"/>
  <c r="F5303" i="168"/>
  <c r="F5302" i="168"/>
  <c r="F5301" i="168"/>
  <c r="F5300" i="168"/>
  <c r="F5299" i="168"/>
  <c r="F5298" i="168"/>
  <c r="F5297" i="168"/>
  <c r="F5296" i="168"/>
  <c r="F5295" i="168"/>
  <c r="F5294" i="168"/>
  <c r="F5293" i="168"/>
  <c r="F5292" i="168"/>
  <c r="F5291" i="168"/>
  <c r="F5290" i="168"/>
  <c r="F5289" i="168"/>
  <c r="F5288" i="168"/>
  <c r="F5287" i="168"/>
  <c r="F5286" i="168"/>
  <c r="F5285" i="168"/>
  <c r="F5284" i="168"/>
  <c r="F5283" i="168"/>
  <c r="F5282" i="168"/>
  <c r="F5281" i="168"/>
  <c r="F5280" i="168"/>
  <c r="F5279" i="168"/>
  <c r="F5278" i="168"/>
  <c r="F5277" i="168"/>
  <c r="F5276" i="168"/>
  <c r="F5275" i="168"/>
  <c r="F5274" i="168"/>
  <c r="F5273" i="168"/>
  <c r="F5272" i="168"/>
  <c r="F5271" i="168"/>
  <c r="F5270" i="168"/>
  <c r="F5269" i="168"/>
  <c r="F5268" i="168"/>
  <c r="F5267" i="168"/>
  <c r="F5266" i="168"/>
  <c r="F5265" i="168"/>
  <c r="F5264" i="168"/>
  <c r="F5263" i="168"/>
  <c r="F5262" i="168"/>
  <c r="F5261" i="168"/>
  <c r="F5260" i="168"/>
  <c r="F5259" i="168"/>
  <c r="F5258" i="168"/>
  <c r="F5257" i="168"/>
  <c r="F5256" i="168"/>
  <c r="F5255" i="168"/>
  <c r="F5254" i="168"/>
  <c r="F5253" i="168"/>
  <c r="F5252" i="168"/>
  <c r="F5251" i="168"/>
  <c r="F5250" i="168"/>
  <c r="F5249" i="168"/>
  <c r="F5248" i="168"/>
  <c r="F5247" i="168"/>
  <c r="F5246" i="168"/>
  <c r="F5245" i="168"/>
  <c r="F5244" i="168"/>
  <c r="F5243" i="168"/>
  <c r="F5242" i="168"/>
  <c r="F5241" i="168"/>
  <c r="F5240" i="168"/>
  <c r="F5239" i="168"/>
  <c r="F5238" i="168"/>
  <c r="F5237" i="168"/>
  <c r="F5236" i="168"/>
  <c r="F5235" i="168"/>
  <c r="F5234" i="168"/>
  <c r="F5233" i="168"/>
  <c r="F5232" i="168"/>
  <c r="F5231" i="168"/>
  <c r="F5230" i="168"/>
  <c r="F5229" i="168"/>
  <c r="F5228" i="168"/>
  <c r="F5227" i="168"/>
  <c r="F5226" i="168"/>
  <c r="F5225" i="168"/>
  <c r="F5224" i="168"/>
  <c r="F5223" i="168"/>
  <c r="F5222" i="168"/>
  <c r="F5221" i="168"/>
  <c r="F5220" i="168"/>
  <c r="F5219" i="168"/>
  <c r="F5218" i="168"/>
  <c r="F5217" i="168"/>
  <c r="F5216" i="168"/>
  <c r="F5215" i="168"/>
  <c r="F5214" i="168"/>
  <c r="F5213" i="168"/>
  <c r="F5212" i="168"/>
  <c r="F5211" i="168"/>
  <c r="F5210" i="168"/>
  <c r="F5209" i="168"/>
  <c r="F5208" i="168"/>
  <c r="F5207" i="168"/>
  <c r="F5206" i="168"/>
  <c r="F5205" i="168"/>
  <c r="F5204" i="168"/>
  <c r="F5203" i="168"/>
  <c r="F5202" i="168"/>
  <c r="F5201" i="168"/>
  <c r="F5200" i="168"/>
  <c r="F5199" i="168"/>
  <c r="F5198" i="168"/>
  <c r="F5197" i="168"/>
  <c r="F5196" i="168"/>
  <c r="F5195" i="168"/>
  <c r="F5194" i="168"/>
  <c r="F5193" i="168"/>
  <c r="F5192" i="168"/>
  <c r="F5191" i="168"/>
  <c r="F5190" i="168"/>
  <c r="F5189" i="168"/>
  <c r="F5188" i="168"/>
  <c r="F5187" i="168"/>
  <c r="F5186" i="168"/>
  <c r="F5185" i="168"/>
  <c r="F5184" i="168"/>
  <c r="F5183" i="168"/>
  <c r="F5182" i="168"/>
  <c r="F5181" i="168"/>
  <c r="F5180" i="168"/>
  <c r="F5179" i="168"/>
  <c r="F5178" i="168"/>
  <c r="F5177" i="168"/>
  <c r="F5176" i="168"/>
  <c r="F5175" i="168"/>
  <c r="F5174" i="168"/>
  <c r="F5173" i="168"/>
  <c r="F5172" i="168"/>
  <c r="F5171" i="168"/>
  <c r="F5170" i="168"/>
  <c r="F5169" i="168"/>
  <c r="F5168" i="168"/>
  <c r="F5167" i="168"/>
  <c r="F5166" i="168"/>
  <c r="F5165" i="168"/>
  <c r="F5164" i="168"/>
  <c r="F5163" i="168"/>
  <c r="F5162" i="168"/>
  <c r="F5161" i="168"/>
  <c r="F5160" i="168"/>
  <c r="F5159" i="168"/>
  <c r="F5158" i="168"/>
  <c r="F5157" i="168"/>
  <c r="F5156" i="168"/>
  <c r="F5155" i="168"/>
  <c r="F5154" i="168"/>
  <c r="F5153" i="168"/>
  <c r="F5152" i="168"/>
  <c r="F5151" i="168"/>
  <c r="F5150" i="168"/>
  <c r="F5149" i="168"/>
  <c r="F5148" i="168"/>
  <c r="F5147" i="168"/>
  <c r="F5146" i="168"/>
  <c r="F5145" i="168"/>
  <c r="F5144" i="168"/>
  <c r="F5143" i="168"/>
  <c r="F5142" i="168"/>
  <c r="F5141" i="168"/>
  <c r="F5140" i="168"/>
  <c r="F5139" i="168"/>
  <c r="F5138" i="168"/>
  <c r="F5137" i="168"/>
  <c r="F5136" i="168"/>
  <c r="F5135" i="168"/>
  <c r="F5134" i="168"/>
  <c r="F5133" i="168"/>
  <c r="F5132" i="168"/>
  <c r="F5131" i="168"/>
  <c r="F5130" i="168"/>
  <c r="F5129" i="168"/>
  <c r="F5128" i="168"/>
  <c r="F5127" i="168"/>
  <c r="F5126" i="168"/>
  <c r="F5125" i="168"/>
  <c r="F5124" i="168"/>
  <c r="F5123" i="168"/>
  <c r="F5122" i="168"/>
  <c r="F5121" i="168"/>
  <c r="F5120" i="168"/>
  <c r="F5119" i="168"/>
  <c r="F5118" i="168"/>
  <c r="F5117" i="168"/>
  <c r="F5116" i="168"/>
  <c r="F5115" i="168"/>
  <c r="F5114" i="168"/>
  <c r="F5113" i="168"/>
  <c r="F5112" i="168"/>
  <c r="F5111" i="168"/>
  <c r="F5110" i="168"/>
  <c r="F5109" i="168"/>
  <c r="F5108" i="168"/>
  <c r="F5107" i="168"/>
  <c r="F5106" i="168"/>
  <c r="F5105" i="168"/>
  <c r="F5104" i="168"/>
  <c r="F5103" i="168"/>
  <c r="F5102" i="168"/>
  <c r="F5101" i="168"/>
  <c r="F5100" i="168"/>
  <c r="F5099" i="168"/>
  <c r="F5098" i="168"/>
  <c r="F5097" i="168"/>
  <c r="F5096" i="168"/>
  <c r="F5095" i="168"/>
  <c r="F5094" i="168"/>
  <c r="F5093" i="168"/>
  <c r="F5092" i="168"/>
  <c r="F5091" i="168"/>
  <c r="F5090" i="168"/>
  <c r="F5089" i="168"/>
  <c r="F5088" i="168"/>
  <c r="F5087" i="168"/>
  <c r="F5086" i="168"/>
  <c r="F5085" i="168"/>
  <c r="F5084" i="168"/>
  <c r="F5083" i="168"/>
  <c r="F5082" i="168"/>
  <c r="F5081" i="168"/>
  <c r="F5080" i="168"/>
  <c r="F5079" i="168"/>
  <c r="F5078" i="168"/>
  <c r="F5077" i="168"/>
  <c r="F5076" i="168"/>
  <c r="F5075" i="168"/>
  <c r="F5074" i="168"/>
  <c r="F5073" i="168"/>
  <c r="F5072" i="168"/>
  <c r="F5071" i="168"/>
  <c r="F5070" i="168"/>
  <c r="F5069" i="168"/>
  <c r="F5068" i="168"/>
  <c r="F5067" i="168"/>
  <c r="F5066" i="168"/>
  <c r="F5065" i="168"/>
  <c r="F5064" i="168"/>
  <c r="F5063" i="168"/>
  <c r="F5062" i="168"/>
  <c r="F5061" i="168"/>
  <c r="F5060" i="168"/>
  <c r="F5059" i="168"/>
  <c r="F5058" i="168"/>
  <c r="F5057" i="168"/>
  <c r="F5056" i="168"/>
  <c r="F5055" i="168"/>
  <c r="F5054" i="168"/>
  <c r="F5053" i="168"/>
  <c r="F5052" i="168"/>
  <c r="F5051" i="168"/>
  <c r="F5050" i="168"/>
  <c r="F5049" i="168"/>
  <c r="F5048" i="168"/>
  <c r="F5047" i="168"/>
  <c r="F5046" i="168"/>
  <c r="F5045" i="168"/>
  <c r="F5044" i="168"/>
  <c r="F5043" i="168"/>
  <c r="F5042" i="168"/>
  <c r="F5041" i="168"/>
  <c r="F5040" i="168"/>
  <c r="F5039" i="168"/>
  <c r="F5038" i="168"/>
  <c r="F5037" i="168"/>
  <c r="F5036" i="168"/>
  <c r="F5035" i="168"/>
  <c r="F5034" i="168"/>
  <c r="F5033" i="168"/>
  <c r="F5032" i="168"/>
  <c r="F5031" i="168"/>
  <c r="F5030" i="168"/>
  <c r="F5029" i="168"/>
  <c r="F5028" i="168"/>
  <c r="F5027" i="168"/>
  <c r="F5026" i="168"/>
  <c r="F5025" i="168"/>
  <c r="F5024" i="168"/>
  <c r="F5023" i="168"/>
  <c r="F5022" i="168"/>
  <c r="F5021" i="168"/>
  <c r="F5020" i="168"/>
  <c r="F5019" i="168"/>
  <c r="F5018" i="168"/>
  <c r="F5017" i="168"/>
  <c r="F5016" i="168"/>
  <c r="F5015" i="168"/>
  <c r="F5014" i="168"/>
  <c r="F5013" i="168"/>
  <c r="F5012" i="168"/>
  <c r="F5011" i="168"/>
  <c r="F5010" i="168"/>
  <c r="F5009" i="168"/>
  <c r="F5008" i="168"/>
  <c r="F5007" i="168"/>
  <c r="F5006" i="168"/>
  <c r="F5005" i="168"/>
  <c r="F5004" i="168"/>
  <c r="F5003" i="168"/>
  <c r="F5002" i="168"/>
  <c r="F5001" i="168"/>
  <c r="F5000" i="168"/>
  <c r="F4999" i="168"/>
  <c r="F4998" i="168"/>
  <c r="F4997" i="168"/>
  <c r="F4996" i="168"/>
  <c r="F4995" i="168"/>
  <c r="F4994" i="168"/>
  <c r="F4993" i="168"/>
  <c r="F4992" i="168"/>
  <c r="F4991" i="168"/>
  <c r="F4990" i="168"/>
  <c r="F4989" i="168"/>
  <c r="F4988" i="168"/>
  <c r="F4987" i="168"/>
  <c r="F4986" i="168"/>
  <c r="F4985" i="168"/>
  <c r="F4984" i="168"/>
  <c r="F4983" i="168"/>
  <c r="F4982" i="168"/>
  <c r="F4981" i="168"/>
  <c r="F4980" i="168"/>
  <c r="F4979" i="168"/>
  <c r="F4978" i="168"/>
  <c r="F4977" i="168"/>
  <c r="F4976" i="168"/>
  <c r="F4975" i="168"/>
  <c r="F4974" i="168"/>
  <c r="F4973" i="168"/>
  <c r="F4972" i="168"/>
  <c r="F4971" i="168"/>
  <c r="F4970" i="168"/>
  <c r="F4969" i="168"/>
  <c r="F4968" i="168"/>
  <c r="F4967" i="168"/>
  <c r="F4966" i="168"/>
  <c r="F4965" i="168"/>
  <c r="F4964" i="168"/>
  <c r="F4963" i="168"/>
  <c r="F4962" i="168"/>
  <c r="F4961" i="168"/>
  <c r="F4960" i="168"/>
  <c r="F4959" i="168"/>
  <c r="F4958" i="168"/>
  <c r="F4957" i="168"/>
  <c r="F4956" i="168"/>
  <c r="F4955" i="168"/>
  <c r="F4954" i="168"/>
  <c r="F4953" i="168"/>
  <c r="F4952" i="168"/>
  <c r="F4951" i="168"/>
  <c r="F4950" i="168"/>
  <c r="F4949" i="168"/>
  <c r="F4948" i="168"/>
  <c r="F4947" i="168"/>
  <c r="F4946" i="168"/>
  <c r="F4945" i="168"/>
  <c r="F4944" i="168"/>
  <c r="F4943" i="168"/>
  <c r="F4942" i="168"/>
  <c r="F4941" i="168"/>
  <c r="F4940" i="168"/>
  <c r="F4939" i="168"/>
  <c r="F4938" i="168"/>
  <c r="F4937" i="168"/>
  <c r="F4936" i="168"/>
  <c r="F4935" i="168"/>
  <c r="F4934" i="168"/>
  <c r="F4933" i="168"/>
  <c r="F4932" i="168"/>
  <c r="F4931" i="168"/>
  <c r="F4930" i="168"/>
  <c r="F4929" i="168"/>
  <c r="F4928" i="168"/>
  <c r="F4927" i="168"/>
  <c r="F4926" i="168"/>
  <c r="F4925" i="168"/>
  <c r="F4924" i="168"/>
  <c r="F4923" i="168"/>
  <c r="F4922" i="168"/>
  <c r="F4921" i="168"/>
  <c r="F4920" i="168"/>
  <c r="F4919" i="168"/>
  <c r="F4918" i="168"/>
  <c r="F4917" i="168"/>
  <c r="F4916" i="168"/>
  <c r="F4915" i="168"/>
  <c r="F4914" i="168"/>
  <c r="F4913" i="168"/>
  <c r="F4912" i="168"/>
  <c r="F4911" i="168"/>
  <c r="F4910" i="168"/>
  <c r="F4909" i="168"/>
  <c r="F4908" i="168"/>
  <c r="F4907" i="168"/>
  <c r="F4906" i="168"/>
  <c r="F4905" i="168"/>
  <c r="F4904" i="168"/>
  <c r="F4903" i="168"/>
  <c r="F4902" i="168"/>
  <c r="F4901" i="168"/>
  <c r="F4900" i="168"/>
  <c r="F4899" i="168"/>
  <c r="F4898" i="168"/>
  <c r="F4897" i="168"/>
  <c r="F4896" i="168"/>
  <c r="F4895" i="168"/>
  <c r="F4894" i="168"/>
  <c r="F4893" i="168"/>
  <c r="F4892" i="168"/>
  <c r="F4891" i="168"/>
  <c r="F4890" i="168"/>
  <c r="F4889" i="168"/>
  <c r="F4888" i="168"/>
  <c r="F4887" i="168"/>
  <c r="F4886" i="168"/>
  <c r="F4885" i="168"/>
  <c r="F4884" i="168"/>
  <c r="F4883" i="168"/>
  <c r="F4882" i="168"/>
  <c r="F4881" i="168"/>
  <c r="F4880" i="168"/>
  <c r="F4879" i="168"/>
  <c r="F4878" i="168"/>
  <c r="F4877" i="168"/>
  <c r="F4876" i="168"/>
  <c r="F4875" i="168"/>
  <c r="F4874" i="168"/>
  <c r="F4873" i="168"/>
  <c r="F4872" i="168"/>
  <c r="F4871" i="168"/>
  <c r="F4870" i="168"/>
  <c r="F4869" i="168"/>
  <c r="F4868" i="168"/>
  <c r="F4867" i="168"/>
  <c r="F4866" i="168"/>
  <c r="F4865" i="168"/>
  <c r="F4864" i="168"/>
  <c r="F4863" i="168"/>
  <c r="F4862" i="168"/>
  <c r="F4861" i="168"/>
  <c r="F4860" i="168"/>
  <c r="F4859" i="168"/>
  <c r="F4858" i="168"/>
  <c r="F4857" i="168"/>
  <c r="F4856" i="168"/>
  <c r="F4855" i="168"/>
  <c r="F4854" i="168"/>
  <c r="F4853" i="168"/>
  <c r="F4852" i="168"/>
  <c r="F4851" i="168"/>
  <c r="F4850" i="168"/>
  <c r="F4849" i="168"/>
  <c r="F4848" i="168"/>
  <c r="F4847" i="168"/>
  <c r="F4846" i="168"/>
  <c r="F4845" i="168"/>
  <c r="F4844" i="168"/>
  <c r="F4843" i="168"/>
  <c r="F4842" i="168"/>
  <c r="F4841" i="168"/>
  <c r="F4840" i="168"/>
  <c r="F4839" i="168"/>
  <c r="F4838" i="168"/>
  <c r="F4837" i="168"/>
  <c r="F4836" i="168"/>
  <c r="F4835" i="168"/>
  <c r="F4834" i="168"/>
  <c r="F4833" i="168"/>
  <c r="F4832" i="168"/>
  <c r="F4831" i="168"/>
  <c r="F4830" i="168"/>
  <c r="F4829" i="168"/>
  <c r="F4828" i="168"/>
  <c r="F4827" i="168"/>
  <c r="F4826" i="168"/>
  <c r="F4825" i="168"/>
  <c r="F4824" i="168"/>
  <c r="F4823" i="168"/>
  <c r="F4822" i="168"/>
  <c r="F4821" i="168"/>
  <c r="F4820" i="168"/>
  <c r="F4819" i="168"/>
  <c r="F4818" i="168"/>
  <c r="F4817" i="168"/>
  <c r="F4816" i="168"/>
  <c r="F4815" i="168"/>
  <c r="F4814" i="168"/>
  <c r="F4813" i="168"/>
  <c r="F4812" i="168"/>
  <c r="F4811" i="168"/>
  <c r="F4810" i="168"/>
  <c r="F4809" i="168"/>
  <c r="F4808" i="168"/>
  <c r="F4807" i="168"/>
  <c r="F4806" i="168"/>
  <c r="F4805" i="168"/>
  <c r="F4804" i="168"/>
  <c r="F4803" i="168"/>
  <c r="F4802" i="168"/>
  <c r="F4801" i="168"/>
  <c r="F4800" i="168"/>
  <c r="F4799" i="168"/>
  <c r="F4798" i="168"/>
  <c r="F4797" i="168"/>
  <c r="F4796" i="168"/>
  <c r="F4795" i="168"/>
  <c r="F4794" i="168"/>
  <c r="F4793" i="168"/>
  <c r="F4792" i="168"/>
  <c r="F4791" i="168"/>
  <c r="F4790" i="168"/>
  <c r="F4789" i="168"/>
  <c r="F4788" i="168"/>
  <c r="F4787" i="168"/>
  <c r="F4786" i="168"/>
  <c r="F4785" i="168"/>
  <c r="F4784" i="168"/>
  <c r="F4783" i="168"/>
  <c r="F4782" i="168"/>
  <c r="F4781" i="168"/>
  <c r="F4780" i="168"/>
  <c r="F4779" i="168"/>
  <c r="F4778" i="168"/>
  <c r="F4777" i="168"/>
  <c r="F4776" i="168"/>
  <c r="F4775" i="168"/>
  <c r="F4774" i="168"/>
  <c r="F4773" i="168"/>
  <c r="F4772" i="168"/>
  <c r="F4771" i="168"/>
  <c r="F4770" i="168"/>
  <c r="F4769" i="168"/>
  <c r="F4768" i="168"/>
  <c r="F4767" i="168"/>
  <c r="F4766" i="168"/>
  <c r="F4765" i="168"/>
  <c r="F4764" i="168"/>
  <c r="F4763" i="168"/>
  <c r="F4762" i="168"/>
  <c r="F4761" i="168"/>
  <c r="F4760" i="168"/>
  <c r="F4759" i="168"/>
  <c r="F4758" i="168"/>
  <c r="F4757" i="168"/>
  <c r="F4756" i="168"/>
  <c r="F4755" i="168"/>
  <c r="F4754" i="168"/>
  <c r="F4753" i="168"/>
  <c r="F4752" i="168"/>
  <c r="F4751" i="168"/>
  <c r="F4750" i="168"/>
  <c r="F4749" i="168"/>
  <c r="F4748" i="168"/>
  <c r="F4747" i="168"/>
  <c r="F4746" i="168"/>
  <c r="F4745" i="168"/>
  <c r="F4744" i="168"/>
  <c r="F4743" i="168"/>
  <c r="F4742" i="168"/>
  <c r="F4741" i="168"/>
  <c r="F4740" i="168"/>
  <c r="F4739" i="168"/>
  <c r="F4738" i="168"/>
  <c r="F4737" i="168"/>
  <c r="F4736" i="168"/>
  <c r="F4735" i="168"/>
  <c r="F4734" i="168"/>
  <c r="F4733" i="168"/>
  <c r="F4732" i="168"/>
  <c r="F4731" i="168"/>
  <c r="F4730" i="168"/>
  <c r="F4729" i="168"/>
  <c r="F4728" i="168"/>
  <c r="F4727" i="168"/>
  <c r="F4726" i="168"/>
  <c r="F4725" i="168"/>
  <c r="F4724" i="168"/>
  <c r="F4723" i="168"/>
  <c r="F4722" i="168"/>
  <c r="F4721" i="168"/>
  <c r="F4720" i="168"/>
  <c r="F4719" i="168"/>
  <c r="F4718" i="168"/>
  <c r="F4717" i="168"/>
  <c r="F4716" i="168"/>
  <c r="F4715" i="168"/>
  <c r="F4714" i="168"/>
  <c r="F4713" i="168"/>
  <c r="F4712" i="168"/>
  <c r="F4711" i="168"/>
  <c r="F4710" i="168"/>
  <c r="F4709" i="168"/>
  <c r="F4708" i="168"/>
  <c r="F4707" i="168"/>
  <c r="F4706" i="168"/>
  <c r="F4705" i="168"/>
  <c r="F4704" i="168"/>
  <c r="F4703" i="168"/>
  <c r="F4702" i="168"/>
  <c r="F4701" i="168"/>
  <c r="F4700" i="168"/>
  <c r="F4699" i="168"/>
  <c r="F4698" i="168"/>
  <c r="F4697" i="168"/>
  <c r="F4696" i="168"/>
  <c r="F4695" i="168"/>
  <c r="F4694" i="168"/>
  <c r="F4693" i="168"/>
  <c r="F4692" i="168"/>
  <c r="F4691" i="168"/>
  <c r="F4690" i="168"/>
  <c r="F4689" i="168"/>
  <c r="F4688" i="168"/>
  <c r="F4687" i="168"/>
  <c r="F4686" i="168"/>
  <c r="F4685" i="168"/>
  <c r="F4684" i="168"/>
  <c r="F4683" i="168"/>
  <c r="F4682" i="168"/>
  <c r="F4681" i="168"/>
  <c r="F4680" i="168"/>
  <c r="F4679" i="168"/>
  <c r="F4678" i="168"/>
  <c r="F4677" i="168"/>
  <c r="F4676" i="168"/>
  <c r="F4675" i="168"/>
  <c r="F4674" i="168"/>
  <c r="F4673" i="168"/>
  <c r="F4672" i="168"/>
  <c r="F4671" i="168"/>
  <c r="F4670" i="168"/>
  <c r="F4669" i="168"/>
  <c r="F4668" i="168"/>
  <c r="F4667" i="168"/>
  <c r="F4666" i="168"/>
  <c r="F4665" i="168"/>
  <c r="F4664" i="168"/>
  <c r="F4663" i="168"/>
  <c r="F4662" i="168"/>
  <c r="F4661" i="168"/>
  <c r="F4660" i="168"/>
  <c r="F4659" i="168"/>
  <c r="F4658" i="168"/>
  <c r="F4657" i="168"/>
  <c r="F4656" i="168"/>
  <c r="F4655" i="168"/>
  <c r="F4654" i="168"/>
  <c r="F4653" i="168"/>
  <c r="F4652" i="168"/>
  <c r="F4651" i="168"/>
  <c r="F4650" i="168"/>
  <c r="F4649" i="168"/>
  <c r="F4648" i="168"/>
  <c r="F4647" i="168"/>
  <c r="F4646" i="168"/>
  <c r="F4645" i="168"/>
  <c r="F4644" i="168"/>
  <c r="F4643" i="168"/>
  <c r="F4642" i="168"/>
  <c r="F4641" i="168"/>
  <c r="F4640" i="168"/>
  <c r="F4639" i="168"/>
  <c r="F4638" i="168"/>
  <c r="F4637" i="168"/>
  <c r="F4636" i="168"/>
  <c r="F4635" i="168"/>
  <c r="F4634" i="168"/>
  <c r="F4633" i="168"/>
  <c r="F4632" i="168"/>
  <c r="F4631" i="168"/>
  <c r="F4630" i="168"/>
  <c r="F4629" i="168"/>
  <c r="F4628" i="168"/>
  <c r="F4627" i="168"/>
  <c r="F4626" i="168"/>
  <c r="F4625" i="168"/>
  <c r="F4624" i="168"/>
  <c r="F4623" i="168"/>
  <c r="F4622" i="168"/>
  <c r="F4621" i="168"/>
  <c r="F4620" i="168"/>
  <c r="F4619" i="168"/>
  <c r="F4618" i="168"/>
  <c r="F4617" i="168"/>
  <c r="F4616" i="168"/>
  <c r="F4615" i="168"/>
  <c r="F4614" i="168"/>
  <c r="F4613" i="168"/>
  <c r="F4612" i="168"/>
  <c r="F4611" i="168"/>
  <c r="F4610" i="168"/>
  <c r="F4609" i="168"/>
  <c r="F4608" i="168"/>
  <c r="F4607" i="168"/>
  <c r="F4606" i="168"/>
  <c r="F4605" i="168"/>
  <c r="F4604" i="168"/>
  <c r="F4603" i="168"/>
  <c r="F4602" i="168"/>
  <c r="F4601" i="168"/>
  <c r="F4600" i="168"/>
  <c r="F4599" i="168"/>
  <c r="F4598" i="168"/>
  <c r="F4597" i="168"/>
  <c r="F4596" i="168"/>
  <c r="F4595" i="168"/>
  <c r="F4594" i="168"/>
  <c r="F4593" i="168"/>
  <c r="F4592" i="168"/>
  <c r="F4591" i="168"/>
  <c r="F4590" i="168"/>
  <c r="F4589" i="168"/>
  <c r="F4588" i="168"/>
  <c r="F4587" i="168"/>
  <c r="F4586" i="168"/>
  <c r="F4585" i="168"/>
  <c r="F4584" i="168"/>
  <c r="F4583" i="168"/>
  <c r="F4582" i="168"/>
  <c r="F4581" i="168"/>
  <c r="F4580" i="168"/>
  <c r="F4579" i="168"/>
  <c r="F4578" i="168"/>
  <c r="F4577" i="168"/>
  <c r="F4576" i="168"/>
  <c r="F4575" i="168"/>
  <c r="F4574" i="168"/>
  <c r="F4573" i="168"/>
  <c r="F4572" i="168"/>
  <c r="F4571" i="168"/>
  <c r="F4570" i="168"/>
  <c r="F4569" i="168"/>
  <c r="F4568" i="168"/>
  <c r="F4567" i="168"/>
  <c r="F4566" i="168"/>
  <c r="F4565" i="168"/>
  <c r="F4564" i="168"/>
  <c r="F4563" i="168"/>
  <c r="F4562" i="168"/>
  <c r="F4561" i="168"/>
  <c r="F4560" i="168"/>
  <c r="F4559" i="168"/>
  <c r="F4558" i="168"/>
  <c r="F4557" i="168"/>
  <c r="F4556" i="168"/>
  <c r="F4555" i="168"/>
  <c r="F4554" i="168"/>
  <c r="F4553" i="168"/>
  <c r="F4552" i="168"/>
  <c r="F4551" i="168"/>
  <c r="F4550" i="168"/>
  <c r="F4549" i="168"/>
  <c r="F4548" i="168"/>
  <c r="F4547" i="168"/>
  <c r="F4546" i="168"/>
  <c r="F4545" i="168"/>
  <c r="F4544" i="168"/>
  <c r="F4543" i="168"/>
  <c r="F4542" i="168"/>
  <c r="F4541" i="168"/>
  <c r="F4540" i="168"/>
  <c r="F4539" i="168"/>
  <c r="F4538" i="168"/>
  <c r="F4537" i="168"/>
  <c r="F4536" i="168"/>
  <c r="F4535" i="168"/>
  <c r="F4534" i="168"/>
  <c r="F4533" i="168"/>
  <c r="F4532" i="168"/>
  <c r="F4531" i="168"/>
  <c r="F4530" i="168"/>
  <c r="F4529" i="168"/>
  <c r="F4528" i="168"/>
  <c r="F4527" i="168"/>
  <c r="F4526" i="168"/>
  <c r="F4525" i="168"/>
  <c r="F4524" i="168"/>
  <c r="F4523" i="168"/>
  <c r="F4522" i="168"/>
  <c r="F4521" i="168"/>
  <c r="F4520" i="168"/>
  <c r="F4519" i="168"/>
  <c r="F4518" i="168"/>
  <c r="F4517" i="168"/>
  <c r="F4516" i="168"/>
  <c r="F4515" i="168"/>
  <c r="F4514" i="168"/>
  <c r="F4513" i="168"/>
  <c r="F4512" i="168"/>
  <c r="F4511" i="168"/>
  <c r="F4510" i="168"/>
  <c r="F4509" i="168"/>
  <c r="F4508" i="168"/>
  <c r="F4507" i="168"/>
  <c r="F4506" i="168"/>
  <c r="F4505" i="168"/>
  <c r="F4504" i="168"/>
  <c r="F4503" i="168"/>
  <c r="F4502" i="168"/>
  <c r="F4501" i="168"/>
  <c r="F4500" i="168"/>
  <c r="F4499" i="168"/>
  <c r="F4498" i="168"/>
  <c r="F4497" i="168"/>
  <c r="F4496" i="168"/>
  <c r="F4495" i="168"/>
  <c r="F4494" i="168"/>
  <c r="F4493" i="168"/>
  <c r="F4492" i="168"/>
  <c r="F4491" i="168"/>
  <c r="F4490" i="168"/>
  <c r="F4489" i="168"/>
  <c r="F4488" i="168"/>
  <c r="F4487" i="168"/>
  <c r="F4486" i="168"/>
  <c r="F4485" i="168"/>
  <c r="F4484" i="168"/>
  <c r="F4483" i="168"/>
  <c r="F4482" i="168"/>
  <c r="F4481" i="168"/>
  <c r="F4480" i="168"/>
  <c r="F4479" i="168"/>
  <c r="F4478" i="168"/>
  <c r="F4477" i="168"/>
  <c r="F4476" i="168"/>
  <c r="F4475" i="168"/>
  <c r="F4474" i="168"/>
  <c r="F4473" i="168"/>
  <c r="F4472" i="168"/>
  <c r="F4471" i="168"/>
  <c r="F4470" i="168"/>
  <c r="F4469" i="168"/>
  <c r="F4468" i="168"/>
  <c r="F4467" i="168"/>
  <c r="F4466" i="168"/>
  <c r="F4465" i="168"/>
  <c r="F4464" i="168"/>
  <c r="F4463" i="168"/>
  <c r="F4462" i="168"/>
  <c r="F4461" i="168"/>
  <c r="F4460" i="168"/>
  <c r="F4459" i="168"/>
  <c r="F4458" i="168"/>
  <c r="F4457" i="168"/>
  <c r="F4456" i="168"/>
  <c r="F4455" i="168"/>
  <c r="F4454" i="168"/>
  <c r="F4453" i="168"/>
  <c r="F4452" i="168"/>
  <c r="F4451" i="168"/>
  <c r="F4450" i="168"/>
  <c r="F4449" i="168"/>
  <c r="F4448" i="168"/>
  <c r="F4447" i="168"/>
  <c r="F4446" i="168"/>
  <c r="F4445" i="168"/>
  <c r="F4444" i="168"/>
  <c r="F4443" i="168"/>
  <c r="F4442" i="168"/>
  <c r="F4441" i="168"/>
  <c r="F4440" i="168"/>
  <c r="F4439" i="168"/>
  <c r="F4438" i="168"/>
  <c r="F4437" i="168"/>
  <c r="F4436" i="168"/>
  <c r="F4435" i="168"/>
  <c r="F4434" i="168"/>
  <c r="F4433" i="168"/>
  <c r="F4432" i="168"/>
  <c r="F4431" i="168"/>
  <c r="F4430" i="168"/>
  <c r="F4429" i="168"/>
  <c r="F4428" i="168"/>
  <c r="F4427" i="168"/>
  <c r="F4426" i="168"/>
  <c r="F4425" i="168"/>
  <c r="F4424" i="168"/>
  <c r="F4423" i="168"/>
  <c r="F4422" i="168"/>
  <c r="F4421" i="168"/>
  <c r="F4420" i="168"/>
  <c r="F4419" i="168"/>
  <c r="F4418" i="168"/>
  <c r="F4417" i="168"/>
  <c r="F4416" i="168"/>
  <c r="F4415" i="168"/>
  <c r="F4414" i="168"/>
  <c r="F4413" i="168"/>
  <c r="F4412" i="168"/>
  <c r="F4411" i="168"/>
  <c r="F4410" i="168"/>
  <c r="F4409" i="168"/>
  <c r="F4408" i="168"/>
  <c r="F4407" i="168"/>
  <c r="F4406" i="168"/>
  <c r="F4405" i="168"/>
  <c r="F4404" i="168"/>
  <c r="F4403" i="168"/>
  <c r="F4402" i="168"/>
  <c r="F4401" i="168"/>
  <c r="F4400" i="168"/>
  <c r="F4399" i="168"/>
  <c r="F4398" i="168"/>
  <c r="F4397" i="168"/>
  <c r="F4396" i="168"/>
  <c r="F4395" i="168"/>
  <c r="F4394" i="168"/>
  <c r="F4393" i="168"/>
  <c r="F4392" i="168"/>
  <c r="F4391" i="168"/>
  <c r="F4390" i="168"/>
  <c r="F4389" i="168"/>
  <c r="F4388" i="168"/>
  <c r="F4387" i="168"/>
  <c r="F4386" i="168"/>
  <c r="F4385" i="168"/>
  <c r="F4384" i="168"/>
  <c r="F4383" i="168"/>
  <c r="F4382" i="168"/>
  <c r="F4381" i="168"/>
  <c r="F4380" i="168"/>
  <c r="F4379" i="168"/>
  <c r="F4378" i="168"/>
  <c r="F4377" i="168"/>
  <c r="F4376" i="168"/>
  <c r="F4375" i="168"/>
  <c r="F4374" i="168"/>
  <c r="F4373" i="168"/>
  <c r="F4372" i="168"/>
  <c r="F4371" i="168"/>
  <c r="F4370" i="168"/>
  <c r="F4369" i="168"/>
  <c r="F4368" i="168"/>
  <c r="F4367" i="168"/>
  <c r="F4366" i="168"/>
  <c r="F4365" i="168"/>
  <c r="F4364" i="168"/>
  <c r="F4363" i="168"/>
  <c r="F4362" i="168"/>
  <c r="F4361" i="168"/>
  <c r="F4360" i="168"/>
  <c r="F4359" i="168"/>
  <c r="F4358" i="168"/>
  <c r="F4357" i="168"/>
  <c r="F4356" i="168"/>
  <c r="F4355" i="168"/>
  <c r="F4354" i="168"/>
  <c r="F4353" i="168"/>
  <c r="F4352" i="168"/>
  <c r="F4351" i="168"/>
  <c r="F4350" i="168"/>
  <c r="F4349" i="168"/>
  <c r="F4348" i="168"/>
  <c r="F4347" i="168"/>
  <c r="F4346" i="168"/>
  <c r="F4345" i="168"/>
  <c r="F4344" i="168"/>
  <c r="F4343" i="168"/>
  <c r="F4342" i="168"/>
  <c r="F4341" i="168"/>
  <c r="F4340" i="168"/>
  <c r="F4339" i="168"/>
  <c r="F4338" i="168"/>
  <c r="F4337" i="168"/>
  <c r="F4336" i="168"/>
  <c r="F4335" i="168"/>
  <c r="F4334" i="168"/>
  <c r="F4333" i="168"/>
  <c r="F4332" i="168"/>
  <c r="F4331" i="168"/>
  <c r="F4330" i="168"/>
  <c r="F4329" i="168"/>
  <c r="F4328" i="168"/>
  <c r="F4327" i="168"/>
  <c r="F4326" i="168"/>
  <c r="F4325" i="168"/>
  <c r="F4324" i="168"/>
  <c r="F4323" i="168"/>
  <c r="F4322" i="168"/>
  <c r="F4321" i="168"/>
  <c r="F4320" i="168"/>
  <c r="F4319" i="168"/>
  <c r="F4318" i="168"/>
  <c r="F4317" i="168"/>
  <c r="F4316" i="168"/>
  <c r="F4315" i="168"/>
  <c r="F4314" i="168"/>
  <c r="F4313" i="168"/>
  <c r="F4312" i="168"/>
  <c r="F4311" i="168"/>
  <c r="F4310" i="168"/>
  <c r="F4309" i="168"/>
  <c r="F4308" i="168"/>
  <c r="F4307" i="168"/>
  <c r="F4306" i="168"/>
  <c r="F4305" i="168"/>
  <c r="F4304" i="168"/>
  <c r="F4303" i="168"/>
  <c r="F4302" i="168"/>
  <c r="F4301" i="168"/>
  <c r="F4300" i="168"/>
  <c r="F4299" i="168"/>
  <c r="F4298" i="168"/>
  <c r="F4297" i="168"/>
  <c r="F4296" i="168"/>
  <c r="F4295" i="168"/>
  <c r="F4294" i="168"/>
  <c r="F4293" i="168"/>
  <c r="F4292" i="168"/>
  <c r="F4291" i="168"/>
  <c r="F4290" i="168"/>
  <c r="F4289" i="168"/>
  <c r="F4288" i="168"/>
  <c r="F4287" i="168"/>
  <c r="F4286" i="168"/>
  <c r="F4285" i="168"/>
  <c r="F4284" i="168"/>
  <c r="F4283" i="168"/>
  <c r="F4282" i="168"/>
  <c r="F4281" i="168"/>
  <c r="F4280" i="168"/>
  <c r="F4279" i="168"/>
  <c r="F4278" i="168"/>
  <c r="F4277" i="168"/>
  <c r="F4276" i="168"/>
  <c r="F4275" i="168"/>
  <c r="F4274" i="168"/>
  <c r="F4273" i="168"/>
  <c r="F4272" i="168"/>
  <c r="F4271" i="168"/>
  <c r="F4270" i="168"/>
  <c r="F4269" i="168"/>
  <c r="F4268" i="168"/>
  <c r="F4267" i="168"/>
  <c r="F4266" i="168"/>
  <c r="F4265" i="168"/>
  <c r="F4264" i="168"/>
  <c r="F4263" i="168"/>
  <c r="F4262" i="168"/>
  <c r="F4261" i="168"/>
  <c r="F4260" i="168"/>
  <c r="F4259" i="168"/>
  <c r="F4258" i="168"/>
  <c r="F4257" i="168"/>
  <c r="F4256" i="168"/>
  <c r="F4255" i="168"/>
  <c r="F4254" i="168"/>
  <c r="F4253" i="168"/>
  <c r="F4252" i="168"/>
  <c r="F4251" i="168"/>
  <c r="F4250" i="168"/>
  <c r="F4249" i="168"/>
  <c r="F4248" i="168"/>
  <c r="F4247" i="168"/>
  <c r="F4246" i="168"/>
  <c r="F4245" i="168"/>
  <c r="F4244" i="168"/>
  <c r="F4243" i="168"/>
  <c r="F4242" i="168"/>
  <c r="F4241" i="168"/>
  <c r="F4240" i="168"/>
  <c r="F4239" i="168"/>
  <c r="F4238" i="168"/>
  <c r="F4237" i="168"/>
  <c r="F4236" i="168"/>
  <c r="F4235" i="168"/>
  <c r="F4234" i="168"/>
  <c r="F4233" i="168"/>
  <c r="F4232" i="168"/>
  <c r="F4231" i="168"/>
  <c r="F4230" i="168"/>
  <c r="F4229" i="168"/>
  <c r="F4228" i="168"/>
  <c r="F4227" i="168"/>
  <c r="F4226" i="168"/>
  <c r="F4225" i="168"/>
  <c r="F4224" i="168"/>
  <c r="F4223" i="168"/>
  <c r="F4222" i="168"/>
  <c r="F4221" i="168"/>
  <c r="F4220" i="168"/>
  <c r="F4219" i="168"/>
  <c r="F4218" i="168"/>
  <c r="F4217" i="168"/>
  <c r="F4216" i="168"/>
  <c r="F4215" i="168"/>
  <c r="F4214" i="168"/>
  <c r="F4213" i="168"/>
  <c r="F4212" i="168"/>
  <c r="F4211" i="168"/>
  <c r="F4210" i="168"/>
  <c r="F4209" i="168"/>
  <c r="F4208" i="168"/>
  <c r="F4207" i="168"/>
  <c r="F4206" i="168"/>
  <c r="F4205" i="168"/>
  <c r="F4204" i="168"/>
  <c r="F4203" i="168"/>
  <c r="F4202" i="168"/>
  <c r="F4201" i="168"/>
  <c r="F4200" i="168"/>
  <c r="F4199" i="168"/>
  <c r="F4198" i="168"/>
  <c r="F4197" i="168"/>
  <c r="F4196" i="168"/>
  <c r="F4195" i="168"/>
  <c r="F4194" i="168"/>
  <c r="F4193" i="168"/>
  <c r="F4192" i="168"/>
  <c r="F4191" i="168"/>
  <c r="F4190" i="168"/>
  <c r="F4189" i="168"/>
  <c r="F4188" i="168"/>
  <c r="F4187" i="168"/>
  <c r="F4186" i="168"/>
  <c r="F4185" i="168"/>
  <c r="F4184" i="168"/>
  <c r="F4183" i="168"/>
  <c r="F4182" i="168"/>
  <c r="F4181" i="168"/>
  <c r="F4180" i="168"/>
  <c r="F4179" i="168"/>
  <c r="F4178" i="168"/>
  <c r="F4177" i="168"/>
  <c r="F4176" i="168"/>
  <c r="F4175" i="168"/>
  <c r="F4174" i="168"/>
  <c r="F4173" i="168"/>
  <c r="F4172" i="168"/>
  <c r="F4171" i="168"/>
  <c r="F4170" i="168"/>
  <c r="F4169" i="168"/>
  <c r="F4168" i="168"/>
  <c r="F4167" i="168"/>
  <c r="F4166" i="168"/>
  <c r="F4165" i="168"/>
  <c r="F4164" i="168"/>
  <c r="F4163" i="168"/>
  <c r="F4162" i="168"/>
  <c r="F4161" i="168"/>
  <c r="F4160" i="168"/>
  <c r="F4159" i="168"/>
  <c r="F4158" i="168"/>
  <c r="F4157" i="168"/>
  <c r="F4156" i="168"/>
  <c r="F4155" i="168"/>
  <c r="F4154" i="168"/>
  <c r="F4153" i="168"/>
  <c r="F4152" i="168"/>
  <c r="F4151" i="168"/>
  <c r="F4150" i="168"/>
  <c r="F4149" i="168"/>
  <c r="F4148" i="168"/>
  <c r="F4147" i="168"/>
  <c r="F4146" i="168"/>
  <c r="F4145" i="168"/>
  <c r="F4144" i="168"/>
  <c r="F4143" i="168"/>
  <c r="F4142" i="168"/>
  <c r="F4141" i="168"/>
  <c r="F4140" i="168"/>
  <c r="F4139" i="168"/>
  <c r="F4138" i="168"/>
  <c r="F4137" i="168"/>
  <c r="F4136" i="168"/>
  <c r="F4135" i="168"/>
  <c r="F4134" i="168"/>
  <c r="F4133" i="168"/>
  <c r="F4132" i="168"/>
  <c r="F4131" i="168"/>
  <c r="F4130" i="168"/>
  <c r="F4129" i="168"/>
  <c r="F4128" i="168"/>
  <c r="F4127" i="168"/>
  <c r="F4126" i="168"/>
  <c r="F4125" i="168"/>
  <c r="F4124" i="168"/>
  <c r="F4123" i="168"/>
  <c r="F4122" i="168"/>
  <c r="F4121" i="168"/>
  <c r="F4120" i="168"/>
  <c r="F4119" i="168"/>
  <c r="F4118" i="168"/>
  <c r="F4117" i="168"/>
  <c r="F4116" i="168"/>
  <c r="F4115" i="168"/>
  <c r="F4114" i="168"/>
  <c r="F4113" i="168"/>
  <c r="F4112" i="168"/>
  <c r="F4111" i="168"/>
  <c r="F4110" i="168"/>
  <c r="F4109" i="168"/>
  <c r="F4108" i="168"/>
  <c r="F4107" i="168"/>
  <c r="F4106" i="168"/>
  <c r="F4105" i="168"/>
  <c r="F4104" i="168"/>
  <c r="F4103" i="168"/>
  <c r="F4102" i="168"/>
  <c r="F4101" i="168"/>
  <c r="F4100" i="168"/>
  <c r="F4099" i="168"/>
  <c r="F4098" i="168"/>
  <c r="F4097" i="168"/>
  <c r="F4096" i="168"/>
  <c r="F4095" i="168"/>
  <c r="F4094" i="168"/>
  <c r="F4093" i="168"/>
  <c r="F4092" i="168"/>
  <c r="F4091" i="168"/>
  <c r="F4090" i="168"/>
  <c r="F4089" i="168"/>
  <c r="F4088" i="168"/>
  <c r="F4087" i="168"/>
  <c r="F4086" i="168"/>
  <c r="F4085" i="168"/>
  <c r="F4084" i="168"/>
  <c r="F4083" i="168"/>
  <c r="F4082" i="168"/>
  <c r="F4081" i="168"/>
  <c r="F4080" i="168"/>
  <c r="F4079" i="168"/>
  <c r="F4078" i="168"/>
  <c r="F4077" i="168"/>
  <c r="F4076" i="168"/>
  <c r="F4075" i="168"/>
  <c r="F4074" i="168"/>
  <c r="F4073" i="168"/>
  <c r="F4072" i="168"/>
  <c r="F4071" i="168"/>
  <c r="F4070" i="168"/>
  <c r="F4069" i="168"/>
  <c r="F4068" i="168"/>
  <c r="F4067" i="168"/>
  <c r="F4066" i="168"/>
  <c r="F4065" i="168"/>
  <c r="F4064" i="168"/>
  <c r="F4063" i="168"/>
  <c r="F4062" i="168"/>
  <c r="F4061" i="168"/>
  <c r="F4060" i="168"/>
  <c r="F4059" i="168"/>
  <c r="F4058" i="168"/>
  <c r="F4057" i="168"/>
  <c r="F4056" i="168"/>
  <c r="F4055" i="168"/>
  <c r="F4054" i="168"/>
  <c r="F4053" i="168"/>
  <c r="F4052" i="168"/>
  <c r="F4051" i="168"/>
  <c r="F4050" i="168"/>
  <c r="F4049" i="168"/>
  <c r="F4048" i="168"/>
  <c r="F4047" i="168"/>
  <c r="F4046" i="168"/>
  <c r="F4045" i="168"/>
  <c r="F4044" i="168"/>
  <c r="F4043" i="168"/>
  <c r="F4042" i="168"/>
  <c r="F4041" i="168"/>
  <c r="F4040" i="168"/>
  <c r="F4039" i="168"/>
  <c r="F4038" i="168"/>
  <c r="F4037" i="168"/>
  <c r="F4036" i="168"/>
  <c r="F4035" i="168"/>
  <c r="F4034" i="168"/>
  <c r="F4033" i="168"/>
  <c r="F4032" i="168"/>
  <c r="F4031" i="168"/>
  <c r="F4030" i="168"/>
  <c r="F4029" i="168"/>
  <c r="F4028" i="168"/>
  <c r="F4027" i="168"/>
  <c r="F4026" i="168"/>
  <c r="F4025" i="168"/>
  <c r="F4024" i="168"/>
  <c r="F4023" i="168"/>
  <c r="F4022" i="168"/>
  <c r="F4021" i="168"/>
  <c r="F4020" i="168"/>
  <c r="F4019" i="168"/>
  <c r="F4018" i="168"/>
  <c r="F4017" i="168"/>
  <c r="F4016" i="168"/>
  <c r="F4015" i="168"/>
  <c r="F4014" i="168"/>
  <c r="F4013" i="168"/>
  <c r="F4012" i="168"/>
  <c r="F4011" i="168"/>
  <c r="F4010" i="168"/>
  <c r="F4009" i="168"/>
  <c r="F4008" i="168"/>
  <c r="F4007" i="168"/>
  <c r="F4006" i="168"/>
  <c r="F4005" i="168"/>
  <c r="F4004" i="168"/>
  <c r="F4003" i="168"/>
  <c r="F4002" i="168"/>
  <c r="F4001" i="168"/>
  <c r="F4000" i="168"/>
  <c r="F3999" i="168"/>
  <c r="F3998" i="168"/>
  <c r="F3997" i="168"/>
  <c r="F3996" i="168"/>
  <c r="F3995" i="168"/>
  <c r="F3994" i="168"/>
  <c r="F3993" i="168"/>
  <c r="F3992" i="168"/>
  <c r="F3991" i="168"/>
  <c r="F3990" i="168"/>
  <c r="F3989" i="168"/>
  <c r="F3988" i="168"/>
  <c r="F3987" i="168"/>
  <c r="F3986" i="168"/>
  <c r="F3985" i="168"/>
  <c r="F3984" i="168"/>
  <c r="F3983" i="168"/>
  <c r="F3982" i="168"/>
  <c r="F3981" i="168"/>
  <c r="F3980" i="168"/>
  <c r="F3979" i="168"/>
  <c r="F3978" i="168"/>
  <c r="F3977" i="168"/>
  <c r="F3976" i="168"/>
  <c r="F3975" i="168"/>
  <c r="F3974" i="168"/>
  <c r="F3973" i="168"/>
  <c r="F3972" i="168"/>
  <c r="F3971" i="168"/>
  <c r="F3970" i="168"/>
  <c r="F3969" i="168"/>
  <c r="F3968" i="168"/>
  <c r="F3967" i="168"/>
  <c r="F3966" i="168"/>
  <c r="F3965" i="168"/>
  <c r="F3964" i="168"/>
  <c r="F3963" i="168"/>
  <c r="F3962" i="168"/>
  <c r="F3961" i="168"/>
  <c r="F3960" i="168"/>
  <c r="F3959" i="168"/>
  <c r="F3958" i="168"/>
  <c r="F3957" i="168"/>
  <c r="F3956" i="168"/>
  <c r="F3955" i="168"/>
  <c r="F3954" i="168"/>
  <c r="F3953" i="168"/>
  <c r="F3952" i="168"/>
  <c r="F3951" i="168"/>
  <c r="F3950" i="168"/>
  <c r="F3949" i="168"/>
  <c r="F3948" i="168"/>
  <c r="F3947" i="168"/>
  <c r="F3946" i="168"/>
  <c r="F3945" i="168"/>
  <c r="F3944" i="168"/>
  <c r="F3943" i="168"/>
  <c r="F3942" i="168"/>
  <c r="F3941" i="168"/>
  <c r="F3940" i="168"/>
  <c r="F3939" i="168"/>
  <c r="F3938" i="168"/>
  <c r="F3937" i="168"/>
  <c r="F3936" i="168"/>
  <c r="F3935" i="168"/>
  <c r="F3934" i="168"/>
  <c r="F3933" i="168"/>
  <c r="F3932" i="168"/>
  <c r="F3931" i="168"/>
  <c r="F3930" i="168"/>
  <c r="F3929" i="168"/>
  <c r="F3928" i="168"/>
  <c r="F3927" i="168"/>
  <c r="F3926" i="168"/>
  <c r="F3925" i="168"/>
  <c r="F3924" i="168"/>
  <c r="F3923" i="168"/>
  <c r="F3922" i="168"/>
  <c r="F3921" i="168"/>
  <c r="F3920" i="168"/>
  <c r="F3919" i="168"/>
  <c r="F3918" i="168"/>
  <c r="F3917" i="168"/>
  <c r="F3916" i="168"/>
  <c r="F3915" i="168"/>
  <c r="F3914" i="168"/>
  <c r="F3913" i="168"/>
  <c r="F3912" i="168"/>
  <c r="F3911" i="168"/>
  <c r="F3910" i="168"/>
  <c r="F3909" i="168"/>
  <c r="F3908" i="168"/>
  <c r="F3907" i="168"/>
  <c r="F3906" i="168"/>
  <c r="F3905" i="168"/>
  <c r="F3904" i="168"/>
  <c r="F3903" i="168"/>
  <c r="F3902" i="168"/>
  <c r="F3901" i="168"/>
  <c r="F3900" i="168"/>
  <c r="F3899" i="168"/>
  <c r="F3898" i="168"/>
  <c r="F3897" i="168"/>
  <c r="F3896" i="168"/>
  <c r="F3895" i="168"/>
  <c r="F3894" i="168"/>
  <c r="F3893" i="168"/>
  <c r="F3892" i="168"/>
  <c r="F3891" i="168"/>
  <c r="F3890" i="168"/>
  <c r="F3889" i="168"/>
  <c r="F3888" i="168"/>
  <c r="F3887" i="168"/>
  <c r="F3886" i="168"/>
  <c r="F3885" i="168"/>
  <c r="F3884" i="168"/>
  <c r="F3883" i="168"/>
  <c r="F3882" i="168"/>
  <c r="F3881" i="168"/>
  <c r="F3880" i="168"/>
  <c r="F3879" i="168"/>
  <c r="F3878" i="168"/>
  <c r="F3877" i="168"/>
  <c r="F3876" i="168"/>
  <c r="F3875" i="168"/>
  <c r="F3874" i="168"/>
  <c r="F3873" i="168"/>
  <c r="F3872" i="168"/>
  <c r="F3871" i="168"/>
  <c r="F3870" i="168"/>
  <c r="F3869" i="168"/>
  <c r="F3868" i="168"/>
  <c r="F3867" i="168"/>
  <c r="F3866" i="168"/>
  <c r="F3865" i="168"/>
  <c r="F3864" i="168"/>
  <c r="F3863" i="168"/>
  <c r="F3862" i="168"/>
  <c r="F3861" i="168"/>
  <c r="F3860" i="168"/>
  <c r="F3859" i="168"/>
  <c r="F3858" i="168"/>
  <c r="F3857" i="168"/>
  <c r="F3856" i="168"/>
  <c r="F3855" i="168"/>
  <c r="F3854" i="168"/>
  <c r="F3853" i="168"/>
  <c r="F3852" i="168"/>
  <c r="F3851" i="168"/>
  <c r="F3850" i="168"/>
  <c r="F3849" i="168"/>
  <c r="F3848" i="168"/>
  <c r="F3847" i="168"/>
  <c r="F3846" i="168"/>
  <c r="F3845" i="168"/>
  <c r="F3844" i="168"/>
  <c r="F3843" i="168"/>
  <c r="F3842" i="168"/>
  <c r="F3841" i="168"/>
  <c r="F3840" i="168"/>
  <c r="F3839" i="168"/>
  <c r="F3838" i="168"/>
  <c r="F3837" i="168"/>
  <c r="F3836" i="168"/>
  <c r="F3835" i="168"/>
  <c r="F3834" i="168"/>
  <c r="F3833" i="168"/>
  <c r="F3832" i="168"/>
  <c r="F3831" i="168"/>
  <c r="F3830" i="168"/>
  <c r="F3829" i="168"/>
  <c r="F3828" i="168"/>
  <c r="F3827" i="168"/>
  <c r="F3826" i="168"/>
  <c r="F3825" i="168"/>
  <c r="F3824" i="168"/>
  <c r="F3823" i="168"/>
  <c r="F3822" i="168"/>
  <c r="F3821" i="168"/>
  <c r="F3820" i="168"/>
  <c r="F3819" i="168"/>
  <c r="F3818" i="168"/>
  <c r="F3817" i="168"/>
  <c r="F3816" i="168"/>
  <c r="F3815" i="168"/>
  <c r="F3814" i="168"/>
  <c r="F3813" i="168"/>
  <c r="F3812" i="168"/>
  <c r="F3811" i="168"/>
  <c r="F3810" i="168"/>
  <c r="F3809" i="168"/>
  <c r="F3808" i="168"/>
  <c r="F3807" i="168"/>
  <c r="F3806" i="168"/>
  <c r="F3805" i="168"/>
  <c r="F3804" i="168"/>
  <c r="F3803" i="168"/>
  <c r="F3802" i="168"/>
  <c r="F3801" i="168"/>
  <c r="F3800" i="168"/>
  <c r="F3799" i="168"/>
  <c r="F3798" i="168"/>
  <c r="F3797" i="168"/>
  <c r="F3796" i="168"/>
  <c r="F3795" i="168"/>
  <c r="F3794" i="168"/>
  <c r="F3793" i="168"/>
  <c r="F3792" i="168"/>
  <c r="F3791" i="168"/>
  <c r="F3790" i="168"/>
  <c r="F3789" i="168"/>
  <c r="F3788" i="168"/>
  <c r="F3787" i="168"/>
  <c r="F3786" i="168"/>
  <c r="F3785" i="168"/>
  <c r="F3784" i="168"/>
  <c r="F3783" i="168"/>
  <c r="F3782" i="168"/>
  <c r="F3781" i="168"/>
  <c r="F3780" i="168"/>
  <c r="F3779" i="168"/>
  <c r="F3778" i="168"/>
  <c r="F3777" i="168"/>
  <c r="F3776" i="168"/>
  <c r="F3775" i="168"/>
  <c r="F3774" i="168"/>
  <c r="F3773" i="168"/>
  <c r="F3772" i="168"/>
  <c r="F3771" i="168"/>
  <c r="F3770" i="168"/>
  <c r="F3769" i="168"/>
  <c r="F3768" i="168"/>
  <c r="F3767" i="168"/>
  <c r="F3766" i="168"/>
  <c r="F3765" i="168"/>
  <c r="F3764" i="168"/>
  <c r="F3763" i="168"/>
  <c r="F3762" i="168"/>
  <c r="F3761" i="168"/>
  <c r="F3760" i="168"/>
  <c r="F3759" i="168"/>
  <c r="F3758" i="168"/>
  <c r="F3757" i="168"/>
  <c r="F3756" i="168"/>
  <c r="F3755" i="168"/>
  <c r="F3754" i="168"/>
  <c r="F3753" i="168"/>
  <c r="F3752" i="168"/>
  <c r="F3751" i="168"/>
  <c r="F3750" i="168"/>
  <c r="F3749" i="168"/>
  <c r="F3748" i="168"/>
  <c r="F3747" i="168"/>
  <c r="F3746" i="168"/>
  <c r="F3745" i="168"/>
  <c r="F3744" i="168"/>
  <c r="F3743" i="168"/>
  <c r="F3742" i="168"/>
  <c r="F3741" i="168"/>
  <c r="F3740" i="168"/>
  <c r="F3739" i="168"/>
  <c r="F3738" i="168"/>
  <c r="F3737" i="168"/>
  <c r="F3736" i="168"/>
  <c r="F3735" i="168"/>
  <c r="F3734" i="168"/>
  <c r="F3733" i="168"/>
  <c r="F3732" i="168"/>
  <c r="F3731" i="168"/>
  <c r="F3730" i="168"/>
  <c r="F3729" i="168"/>
  <c r="F3728" i="168"/>
  <c r="F3727" i="168"/>
  <c r="F3726" i="168"/>
  <c r="F3725" i="168"/>
  <c r="F3724" i="168"/>
  <c r="F3723" i="168"/>
  <c r="F3722" i="168"/>
  <c r="F3721" i="168"/>
  <c r="F3720" i="168"/>
  <c r="F3719" i="168"/>
  <c r="F3718" i="168"/>
  <c r="F3717" i="168"/>
  <c r="F3716" i="168"/>
  <c r="F3715" i="168"/>
  <c r="F3714" i="168"/>
  <c r="F3713" i="168"/>
  <c r="F3712" i="168"/>
  <c r="F3711" i="168"/>
  <c r="F3710" i="168"/>
  <c r="F3709" i="168"/>
  <c r="F3708" i="168"/>
  <c r="F3707" i="168"/>
  <c r="F3706" i="168"/>
  <c r="F3705" i="168"/>
  <c r="F3704" i="168"/>
  <c r="F3703" i="168"/>
  <c r="F3702" i="168"/>
  <c r="F3701" i="168"/>
  <c r="F3700" i="168"/>
  <c r="F3699" i="168"/>
  <c r="F3698" i="168"/>
  <c r="F3697" i="168"/>
  <c r="F3696" i="168"/>
  <c r="F3695" i="168"/>
  <c r="F3694" i="168"/>
  <c r="F3693" i="168"/>
  <c r="F3692" i="168"/>
  <c r="F3691" i="168"/>
  <c r="F3690" i="168"/>
  <c r="F3689" i="168"/>
  <c r="F3688" i="168"/>
  <c r="F3687" i="168"/>
  <c r="F3686" i="168"/>
  <c r="F3685" i="168"/>
  <c r="F3684" i="168"/>
  <c r="F3683" i="168"/>
  <c r="F3682" i="168"/>
  <c r="F3681" i="168"/>
  <c r="F3680" i="168"/>
  <c r="F3679" i="168"/>
  <c r="F3678" i="168"/>
  <c r="F3677" i="168"/>
  <c r="F3676" i="168"/>
  <c r="F3675" i="168"/>
  <c r="F3674" i="168"/>
  <c r="F3673" i="168"/>
  <c r="F3672" i="168"/>
  <c r="F3671" i="168"/>
  <c r="F3670" i="168"/>
  <c r="F3669" i="168"/>
  <c r="F3668" i="168"/>
  <c r="F3667" i="168"/>
  <c r="F3666" i="168"/>
  <c r="F3665" i="168"/>
  <c r="F3664" i="168"/>
  <c r="F3663" i="168"/>
  <c r="F3662" i="168"/>
  <c r="F3661" i="168"/>
  <c r="F3660" i="168"/>
  <c r="F3659" i="168"/>
  <c r="F3658" i="168"/>
  <c r="F3657" i="168"/>
  <c r="F3656" i="168"/>
  <c r="F3655" i="168"/>
  <c r="F3654" i="168"/>
  <c r="F3653" i="168"/>
  <c r="F3652" i="168"/>
  <c r="F3651" i="168"/>
  <c r="F3650" i="168"/>
  <c r="F3649" i="168"/>
  <c r="F3648" i="168"/>
  <c r="F3647" i="168"/>
  <c r="F3646" i="168"/>
  <c r="F3645" i="168"/>
  <c r="F3644" i="168"/>
  <c r="F3643" i="168"/>
  <c r="F3642" i="168"/>
  <c r="F3641" i="168"/>
  <c r="F3640" i="168"/>
  <c r="F3639" i="168"/>
  <c r="F3638" i="168"/>
  <c r="F3637" i="168"/>
  <c r="F3636" i="168"/>
  <c r="F3635" i="168"/>
  <c r="F3634" i="168"/>
  <c r="F3633" i="168"/>
  <c r="F3632" i="168"/>
  <c r="F3631" i="168"/>
  <c r="F3630" i="168"/>
  <c r="F3629" i="168"/>
  <c r="F3628" i="168"/>
  <c r="F3627" i="168"/>
  <c r="F3626" i="168"/>
  <c r="F3625" i="168"/>
  <c r="F3624" i="168"/>
  <c r="F3623" i="168"/>
  <c r="F3622" i="168"/>
  <c r="F3621" i="168"/>
  <c r="F3620" i="168"/>
  <c r="F3619" i="168"/>
  <c r="F3618" i="168"/>
  <c r="F3617" i="168"/>
  <c r="F3616" i="168"/>
  <c r="F3615" i="168"/>
  <c r="F3614" i="168"/>
  <c r="F3613" i="168"/>
  <c r="F3612" i="168"/>
  <c r="F3611" i="168"/>
  <c r="F3610" i="168"/>
  <c r="F3609" i="168"/>
  <c r="F3608" i="168"/>
  <c r="F3607" i="168"/>
  <c r="F3606" i="168"/>
  <c r="F3605" i="168"/>
  <c r="F3604" i="168"/>
  <c r="F3603" i="168"/>
  <c r="F3602" i="168"/>
  <c r="F3601" i="168"/>
  <c r="F3600" i="168"/>
  <c r="F3599" i="168"/>
  <c r="F3598" i="168"/>
  <c r="F3597" i="168"/>
  <c r="F3596" i="168"/>
  <c r="F3595" i="168"/>
  <c r="F3594" i="168"/>
  <c r="F3593" i="168"/>
  <c r="F3592" i="168"/>
  <c r="F3591" i="168"/>
  <c r="F3590" i="168"/>
  <c r="F3589" i="168"/>
  <c r="F3588" i="168"/>
  <c r="F3587" i="168"/>
  <c r="F3586" i="168"/>
  <c r="F3585" i="168"/>
  <c r="F3584" i="168"/>
  <c r="F3583" i="168"/>
  <c r="F3582" i="168"/>
  <c r="F3581" i="168"/>
  <c r="F3580" i="168"/>
  <c r="F3579" i="168"/>
  <c r="F3578" i="168"/>
  <c r="F3577" i="168"/>
  <c r="F3576" i="168"/>
  <c r="F3575" i="168"/>
  <c r="F3574" i="168"/>
  <c r="F3573" i="168"/>
  <c r="F3572" i="168"/>
  <c r="F3571" i="168"/>
  <c r="F3570" i="168"/>
  <c r="F3569" i="168"/>
  <c r="F3568" i="168"/>
  <c r="F3567" i="168"/>
  <c r="F3566" i="168"/>
  <c r="F3565" i="168"/>
  <c r="F3564" i="168"/>
  <c r="F3563" i="168"/>
  <c r="F3562" i="168"/>
  <c r="F3561" i="168"/>
  <c r="F3560" i="168"/>
  <c r="F3559" i="168"/>
  <c r="F3558" i="168"/>
  <c r="F3557" i="168"/>
  <c r="F3556" i="168"/>
  <c r="F3555" i="168"/>
  <c r="F3554" i="168"/>
  <c r="F3553" i="168"/>
  <c r="F3552" i="168"/>
  <c r="F3551" i="168"/>
  <c r="F3550" i="168"/>
  <c r="F3549" i="168"/>
  <c r="F3548" i="168"/>
  <c r="F3547" i="168"/>
  <c r="F3546" i="168"/>
  <c r="F3545" i="168"/>
  <c r="F3544" i="168"/>
  <c r="F3543" i="168"/>
  <c r="F3542" i="168"/>
  <c r="F3541" i="168"/>
  <c r="F3540" i="168"/>
  <c r="F3539" i="168"/>
  <c r="F3538" i="168"/>
  <c r="F3537" i="168"/>
  <c r="F3536" i="168"/>
  <c r="F3535" i="168"/>
  <c r="F3534" i="168"/>
  <c r="F3533" i="168"/>
  <c r="F3532" i="168"/>
  <c r="F3531" i="168"/>
  <c r="F3530" i="168"/>
  <c r="F3529" i="168"/>
  <c r="F3528" i="168"/>
  <c r="F3527" i="168"/>
  <c r="F3526" i="168"/>
  <c r="F3525" i="168"/>
  <c r="F3524" i="168"/>
  <c r="F3523" i="168"/>
  <c r="F3522" i="168"/>
  <c r="F3521" i="168"/>
  <c r="F3520" i="168"/>
  <c r="F3519" i="168"/>
  <c r="F3518" i="168"/>
  <c r="F3517" i="168"/>
  <c r="F3516" i="168"/>
  <c r="F3515" i="168"/>
  <c r="F3514" i="168"/>
  <c r="F3513" i="168"/>
  <c r="F3512" i="168"/>
  <c r="F3511" i="168"/>
  <c r="F3510" i="168"/>
  <c r="F3509" i="168"/>
  <c r="F3508" i="168"/>
  <c r="F3507" i="168"/>
  <c r="F3506" i="168"/>
  <c r="F3505" i="168"/>
  <c r="F3504" i="168"/>
  <c r="F3503" i="168"/>
  <c r="F3502" i="168"/>
  <c r="F3501" i="168"/>
  <c r="F3500" i="168"/>
  <c r="F3499" i="168"/>
  <c r="F3498" i="168"/>
  <c r="F3497" i="168"/>
  <c r="F3496" i="168"/>
  <c r="F3495" i="168"/>
  <c r="F3494" i="168"/>
  <c r="F3493" i="168"/>
  <c r="F3492" i="168"/>
  <c r="F3491" i="168"/>
  <c r="F3490" i="168"/>
  <c r="F3489" i="168"/>
  <c r="F3488" i="168"/>
  <c r="F3487" i="168"/>
  <c r="F3486" i="168"/>
  <c r="F3485" i="168"/>
  <c r="F3484" i="168"/>
  <c r="F3483" i="168"/>
  <c r="F3482" i="168"/>
  <c r="F3481" i="168"/>
  <c r="F3480" i="168"/>
  <c r="F3479" i="168"/>
  <c r="F3478" i="168"/>
  <c r="F3477" i="168"/>
  <c r="F3476" i="168"/>
  <c r="F3475" i="168"/>
  <c r="F3474" i="168"/>
  <c r="F3473" i="168"/>
  <c r="F3472" i="168"/>
  <c r="F3471" i="168"/>
  <c r="F3470" i="168"/>
  <c r="F3469" i="168"/>
  <c r="F3468" i="168"/>
  <c r="F3467" i="168"/>
  <c r="F3466" i="168"/>
  <c r="F3465" i="168"/>
  <c r="F3464" i="168"/>
  <c r="F3463" i="168"/>
  <c r="F3462" i="168"/>
  <c r="F3461" i="168"/>
  <c r="F3460" i="168"/>
  <c r="F3459" i="168"/>
  <c r="F3458" i="168"/>
  <c r="F3457" i="168"/>
  <c r="F3456" i="168"/>
  <c r="F3455" i="168"/>
  <c r="F3454" i="168"/>
  <c r="F3453" i="168"/>
  <c r="F3452" i="168"/>
  <c r="F3451" i="168"/>
  <c r="F3450" i="168"/>
  <c r="F3449" i="168"/>
  <c r="F3448" i="168"/>
  <c r="F3447" i="168"/>
  <c r="F3446" i="168"/>
  <c r="F3445" i="168"/>
  <c r="F3444" i="168"/>
  <c r="F3443" i="168"/>
  <c r="F3442" i="168"/>
  <c r="F3441" i="168"/>
  <c r="F3440" i="168"/>
  <c r="F3439" i="168"/>
  <c r="F3438" i="168"/>
  <c r="F3437" i="168"/>
  <c r="F3436" i="168"/>
  <c r="F3435" i="168"/>
  <c r="F3434" i="168"/>
  <c r="F3433" i="168"/>
  <c r="F3432" i="168"/>
  <c r="F3431" i="168"/>
  <c r="F3430" i="168"/>
  <c r="F3429" i="168"/>
  <c r="F3428" i="168"/>
  <c r="F3427" i="168"/>
  <c r="F3426" i="168"/>
  <c r="F3425" i="168"/>
  <c r="F3424" i="168"/>
  <c r="F3423" i="168"/>
  <c r="F3422" i="168"/>
  <c r="F3421" i="168"/>
  <c r="F3420" i="168"/>
  <c r="F3419" i="168"/>
  <c r="F3418" i="168"/>
  <c r="F3417" i="168"/>
  <c r="F3416" i="168"/>
  <c r="F3415" i="168"/>
  <c r="F3414" i="168"/>
  <c r="F3413" i="168"/>
  <c r="F3412" i="168"/>
  <c r="F3411" i="168"/>
  <c r="F3410" i="168"/>
  <c r="F3409" i="168"/>
  <c r="F3408" i="168"/>
  <c r="F3407" i="168"/>
  <c r="F3406" i="168"/>
  <c r="F3405" i="168"/>
  <c r="F3404" i="168"/>
  <c r="F3403" i="168"/>
  <c r="F3402" i="168"/>
  <c r="F3401" i="168"/>
  <c r="F3400" i="168"/>
  <c r="F3399" i="168"/>
  <c r="F3398" i="168"/>
  <c r="F3397" i="168"/>
  <c r="F3396" i="168"/>
  <c r="F3395" i="168"/>
  <c r="F3394" i="168"/>
  <c r="F3393" i="168"/>
  <c r="F3392" i="168"/>
  <c r="F3391" i="168"/>
  <c r="F3390" i="168"/>
  <c r="F3389" i="168"/>
  <c r="F3388" i="168"/>
  <c r="F3387" i="168"/>
  <c r="F3386" i="168"/>
  <c r="F3385" i="168"/>
  <c r="F3384" i="168"/>
  <c r="F3383" i="168"/>
  <c r="F3382" i="168"/>
  <c r="F3381" i="168"/>
  <c r="F3380" i="168"/>
  <c r="F3379" i="168"/>
  <c r="F3378" i="168"/>
  <c r="F3377" i="168"/>
  <c r="F3376" i="168"/>
  <c r="F3375" i="168"/>
  <c r="F3374" i="168"/>
  <c r="F3373" i="168"/>
  <c r="F3372" i="168"/>
  <c r="F3371" i="168"/>
  <c r="F3370" i="168"/>
  <c r="F3369" i="168"/>
  <c r="F3368" i="168"/>
  <c r="F3367" i="168"/>
  <c r="F3366" i="168"/>
  <c r="F3365" i="168"/>
  <c r="F3364" i="168"/>
  <c r="F3363" i="168"/>
  <c r="F3362" i="168"/>
  <c r="F3361" i="168"/>
  <c r="F3360" i="168"/>
  <c r="F3359" i="168"/>
  <c r="F3358" i="168"/>
  <c r="F3357" i="168"/>
  <c r="F3356" i="168"/>
  <c r="F3355" i="168"/>
  <c r="F3354" i="168"/>
  <c r="F3353" i="168"/>
  <c r="F3352" i="168"/>
  <c r="F3351" i="168"/>
  <c r="F3350" i="168"/>
  <c r="F3349" i="168"/>
  <c r="F3348" i="168"/>
  <c r="F3347" i="168"/>
  <c r="F3346" i="168"/>
  <c r="F3345" i="168"/>
  <c r="F3344" i="168"/>
  <c r="F3343" i="168"/>
  <c r="F3342" i="168"/>
  <c r="F3341" i="168"/>
  <c r="F3340" i="168"/>
  <c r="F3339" i="168"/>
  <c r="F3338" i="168"/>
  <c r="F3337" i="168"/>
  <c r="F3336" i="168"/>
  <c r="F3335" i="168"/>
  <c r="F3334" i="168"/>
  <c r="F3333" i="168"/>
  <c r="F3332" i="168"/>
  <c r="F3331" i="168"/>
  <c r="F3330" i="168"/>
  <c r="F3329" i="168"/>
  <c r="F3328" i="168"/>
  <c r="F3327" i="168"/>
  <c r="F3326" i="168"/>
  <c r="F3325" i="168"/>
  <c r="F3324" i="168"/>
  <c r="F3323" i="168"/>
  <c r="F3322" i="168"/>
  <c r="F3321" i="168"/>
  <c r="F3320" i="168"/>
  <c r="F3319" i="168"/>
  <c r="F3318" i="168"/>
  <c r="F3317" i="168"/>
  <c r="F3316" i="168"/>
  <c r="F3315" i="168"/>
  <c r="F3314" i="168"/>
  <c r="F3313" i="168"/>
  <c r="F3312" i="168"/>
  <c r="F3311" i="168"/>
  <c r="F3310" i="168"/>
  <c r="F3309" i="168"/>
  <c r="F3308" i="168"/>
  <c r="F3307" i="168"/>
  <c r="F3306" i="168"/>
  <c r="F3305" i="168"/>
  <c r="F3304" i="168"/>
  <c r="F3303" i="168"/>
  <c r="F3302" i="168"/>
  <c r="F3301" i="168"/>
  <c r="F3300" i="168"/>
  <c r="F3299" i="168"/>
  <c r="F3298" i="168"/>
  <c r="F3297" i="168"/>
  <c r="F3296" i="168"/>
  <c r="F3295" i="168"/>
  <c r="F3294" i="168"/>
  <c r="F3293" i="168"/>
  <c r="F3292" i="168"/>
  <c r="F3291" i="168"/>
  <c r="F3290" i="168"/>
  <c r="F3289" i="168"/>
  <c r="F3288" i="168"/>
  <c r="F3287" i="168"/>
  <c r="F3286" i="168"/>
  <c r="F3285" i="168"/>
  <c r="F3284" i="168"/>
  <c r="F3283" i="168"/>
  <c r="F3282" i="168"/>
  <c r="F3281" i="168"/>
  <c r="F3280" i="168"/>
  <c r="F3279" i="168"/>
  <c r="F3278" i="168"/>
  <c r="F3277" i="168"/>
  <c r="F3276" i="168"/>
  <c r="F3275" i="168"/>
  <c r="F3274" i="168"/>
  <c r="F3273" i="168"/>
  <c r="F3272" i="168"/>
  <c r="F3271" i="168"/>
  <c r="F3270" i="168"/>
  <c r="F3269" i="168"/>
  <c r="F3268" i="168"/>
  <c r="F3267" i="168"/>
  <c r="F3266" i="168"/>
  <c r="F3265" i="168"/>
  <c r="F3264" i="168"/>
  <c r="F3263" i="168"/>
  <c r="F3262" i="168"/>
  <c r="F3261" i="168"/>
  <c r="F3260" i="168"/>
  <c r="F3259" i="168"/>
  <c r="F3258" i="168"/>
  <c r="F3257" i="168"/>
  <c r="F3256" i="168"/>
  <c r="F3255" i="168"/>
  <c r="F3254" i="168"/>
  <c r="F3253" i="168"/>
  <c r="F3252" i="168"/>
  <c r="F3251" i="168"/>
  <c r="F3250" i="168"/>
  <c r="F3249" i="168"/>
  <c r="F3248" i="168"/>
  <c r="F3247" i="168"/>
  <c r="F3246" i="168"/>
  <c r="F3245" i="168"/>
  <c r="F3244" i="168"/>
  <c r="F3243" i="168"/>
  <c r="F3242" i="168"/>
  <c r="F3241" i="168"/>
  <c r="F3240" i="168"/>
  <c r="F3239" i="168"/>
  <c r="F3238" i="168"/>
  <c r="F3237" i="168"/>
  <c r="F3236" i="168"/>
  <c r="F3235" i="168"/>
  <c r="F3234" i="168"/>
  <c r="F3233" i="168"/>
  <c r="F3232" i="168"/>
  <c r="F3231" i="168"/>
  <c r="F3230" i="168"/>
  <c r="F3229" i="168"/>
  <c r="F3228" i="168"/>
  <c r="F3227" i="168"/>
  <c r="F3226" i="168"/>
  <c r="F3225" i="168"/>
  <c r="F3224" i="168"/>
  <c r="F3223" i="168"/>
  <c r="F3222" i="168"/>
  <c r="F3221" i="168"/>
  <c r="F3220" i="168"/>
  <c r="F3219" i="168"/>
  <c r="F3218" i="168"/>
  <c r="F3217" i="168"/>
  <c r="F3216" i="168"/>
  <c r="F3215" i="168"/>
  <c r="F3214" i="168"/>
  <c r="F3213" i="168"/>
  <c r="F3212" i="168"/>
  <c r="F3211" i="168"/>
  <c r="F3210" i="168"/>
  <c r="F3209" i="168"/>
  <c r="F3208" i="168"/>
  <c r="F3207" i="168"/>
  <c r="F3206" i="168"/>
  <c r="F3205" i="168"/>
  <c r="F3204" i="168"/>
  <c r="F3203" i="168"/>
  <c r="F3202" i="168"/>
  <c r="F3201" i="168"/>
  <c r="F3200" i="168"/>
  <c r="F3199" i="168"/>
  <c r="F3198" i="168"/>
  <c r="F3197" i="168"/>
  <c r="F3196" i="168"/>
  <c r="F3195" i="168"/>
  <c r="F3194" i="168"/>
  <c r="F3193" i="168"/>
  <c r="F3192" i="168"/>
  <c r="F3191" i="168"/>
  <c r="F3190" i="168"/>
  <c r="F3189" i="168"/>
  <c r="F3188" i="168"/>
  <c r="F3187" i="168"/>
  <c r="F3186" i="168"/>
  <c r="F3185" i="168"/>
  <c r="F3184" i="168"/>
  <c r="F3183" i="168"/>
  <c r="F3182" i="168"/>
  <c r="F3181" i="168"/>
  <c r="F3180" i="168"/>
  <c r="F3179" i="168"/>
  <c r="F3178" i="168"/>
  <c r="F3177" i="168"/>
  <c r="F3176" i="168"/>
  <c r="F3175" i="168"/>
  <c r="F3174" i="168"/>
  <c r="F3173" i="168"/>
  <c r="F3172" i="168"/>
  <c r="F3171" i="168"/>
  <c r="F3170" i="168"/>
  <c r="F3169" i="168"/>
  <c r="F3168" i="168"/>
  <c r="F3167" i="168"/>
  <c r="F3166" i="168"/>
  <c r="F3165" i="168"/>
  <c r="F3164" i="168"/>
  <c r="F3163" i="168"/>
  <c r="F3162" i="168"/>
  <c r="F3161" i="168"/>
  <c r="F3160" i="168"/>
  <c r="F3159" i="168"/>
  <c r="F3158" i="168"/>
  <c r="F3157" i="168"/>
  <c r="F3156" i="168"/>
  <c r="F3155" i="168"/>
  <c r="F3154" i="168"/>
  <c r="F3153" i="168"/>
  <c r="F3152" i="168"/>
  <c r="F3151" i="168"/>
  <c r="F3150" i="168"/>
  <c r="F3149" i="168"/>
  <c r="F3148" i="168"/>
  <c r="F3147" i="168"/>
  <c r="F3146" i="168"/>
  <c r="F3145" i="168"/>
  <c r="F3144" i="168"/>
  <c r="F3143" i="168"/>
  <c r="F3142" i="168"/>
  <c r="F3141" i="168"/>
  <c r="F3140" i="168"/>
  <c r="F3139" i="168"/>
  <c r="F3138" i="168"/>
  <c r="F3137" i="168"/>
  <c r="F3136" i="168"/>
  <c r="F3135" i="168"/>
  <c r="F3134" i="168"/>
  <c r="F3133" i="168"/>
  <c r="F3132" i="168"/>
  <c r="F3131" i="168"/>
  <c r="F3130" i="168"/>
  <c r="F3129" i="168"/>
  <c r="F3128" i="168"/>
  <c r="F3127" i="168"/>
  <c r="F3126" i="168"/>
  <c r="F3125" i="168"/>
  <c r="F3124" i="168"/>
  <c r="F3123" i="168"/>
  <c r="F3122" i="168"/>
  <c r="F3121" i="168"/>
  <c r="F3120" i="168"/>
  <c r="F3119" i="168"/>
  <c r="F3118" i="168"/>
  <c r="F3117" i="168"/>
  <c r="F3116" i="168"/>
  <c r="F3115" i="168"/>
  <c r="F3114" i="168"/>
  <c r="F3113" i="168"/>
  <c r="F3112" i="168"/>
  <c r="F3111" i="168"/>
  <c r="F3110" i="168"/>
  <c r="F3109" i="168"/>
  <c r="F3108" i="168"/>
  <c r="F3107" i="168"/>
  <c r="F3106" i="168"/>
  <c r="F3105" i="168"/>
  <c r="F3104" i="168"/>
  <c r="F3103" i="168"/>
  <c r="F3102" i="168"/>
  <c r="F3101" i="168"/>
  <c r="F3100" i="168"/>
  <c r="F3099" i="168"/>
  <c r="F3098" i="168"/>
  <c r="F3097" i="168"/>
  <c r="F3096" i="168"/>
  <c r="F3095" i="168"/>
  <c r="F3094" i="168"/>
  <c r="F3093" i="168"/>
  <c r="F3092" i="168"/>
  <c r="F3091" i="168"/>
  <c r="F3090" i="168"/>
  <c r="F3089" i="168"/>
  <c r="F3088" i="168"/>
  <c r="F3087" i="168"/>
  <c r="F3086" i="168"/>
  <c r="F3085" i="168"/>
  <c r="F3084" i="168"/>
  <c r="F3083" i="168"/>
  <c r="F3082" i="168"/>
  <c r="F3081" i="168"/>
  <c r="F3080" i="168"/>
  <c r="F3079" i="168"/>
  <c r="F3078" i="168"/>
  <c r="F3077" i="168"/>
  <c r="F3076" i="168"/>
  <c r="F3075" i="168"/>
  <c r="F3074" i="168"/>
  <c r="F3073" i="168"/>
  <c r="F3072" i="168"/>
  <c r="F3071" i="168"/>
  <c r="F3070" i="168"/>
  <c r="F3069" i="168"/>
  <c r="F3068" i="168"/>
  <c r="F3067" i="168"/>
  <c r="F3066" i="168"/>
  <c r="F3065" i="168"/>
  <c r="F3064" i="168"/>
  <c r="F3063" i="168"/>
  <c r="F3062" i="168"/>
  <c r="F3061" i="168"/>
  <c r="F3060" i="168"/>
  <c r="F3059" i="168"/>
  <c r="F3058" i="168"/>
  <c r="F3057" i="168"/>
  <c r="F3056" i="168"/>
  <c r="F3055" i="168"/>
  <c r="F3054" i="168"/>
  <c r="F3053" i="168"/>
  <c r="F3052" i="168"/>
  <c r="F3051" i="168"/>
  <c r="F3050" i="168"/>
  <c r="F3049" i="168"/>
  <c r="F3048" i="168"/>
  <c r="F3047" i="168"/>
  <c r="F3046" i="168"/>
  <c r="F3045" i="168"/>
  <c r="F3044" i="168"/>
  <c r="F3043" i="168"/>
  <c r="F3042" i="168"/>
  <c r="F3041" i="168"/>
  <c r="F3040" i="168"/>
  <c r="F3039" i="168"/>
  <c r="F3038" i="168"/>
  <c r="F3037" i="168"/>
  <c r="F3036" i="168"/>
  <c r="F3035" i="168"/>
  <c r="F3034" i="168"/>
  <c r="F3033" i="168"/>
  <c r="F3032" i="168"/>
  <c r="F3031" i="168"/>
  <c r="F3030" i="168"/>
  <c r="F3029" i="168"/>
  <c r="F3028" i="168"/>
  <c r="F3027" i="168"/>
  <c r="F3026" i="168"/>
  <c r="F3025" i="168"/>
  <c r="F3024" i="168"/>
  <c r="F3023" i="168"/>
  <c r="F3022" i="168"/>
  <c r="F3021" i="168"/>
  <c r="F3020" i="168"/>
  <c r="F3019" i="168"/>
  <c r="F3018" i="168"/>
  <c r="F3017" i="168"/>
  <c r="F3016" i="168"/>
  <c r="F3015" i="168"/>
  <c r="F3014" i="168"/>
  <c r="F3013" i="168"/>
  <c r="F3012" i="168"/>
  <c r="F3011" i="168"/>
  <c r="F3010" i="168"/>
  <c r="F3009" i="168"/>
  <c r="F3008" i="168"/>
  <c r="F3007" i="168"/>
  <c r="F3006" i="168"/>
  <c r="F3005" i="168"/>
  <c r="F3004" i="168"/>
  <c r="F3003" i="168"/>
  <c r="F3002" i="168"/>
  <c r="F3001" i="168"/>
  <c r="F3000" i="168"/>
  <c r="F2999" i="168"/>
  <c r="F2998" i="168"/>
  <c r="F2997" i="168"/>
  <c r="F2996" i="168"/>
  <c r="F2995" i="168"/>
  <c r="F2994" i="168"/>
  <c r="F2993" i="168"/>
  <c r="F2992" i="168"/>
  <c r="F2991" i="168"/>
  <c r="F2990" i="168"/>
  <c r="F2989" i="168"/>
  <c r="F2988" i="168"/>
  <c r="F2987" i="168"/>
  <c r="F2986" i="168"/>
  <c r="F2985" i="168"/>
  <c r="F2984" i="168"/>
  <c r="F2983" i="168"/>
  <c r="F2982" i="168"/>
  <c r="F2981" i="168"/>
  <c r="F2980" i="168"/>
  <c r="F2979" i="168"/>
  <c r="F2978" i="168"/>
  <c r="F2977" i="168"/>
  <c r="F2976" i="168"/>
  <c r="F2975" i="168"/>
  <c r="F2974" i="168"/>
  <c r="F2973" i="168"/>
  <c r="F2972" i="168"/>
  <c r="F2971" i="168"/>
  <c r="F2970" i="168"/>
  <c r="F2969" i="168"/>
  <c r="F2968" i="168"/>
  <c r="F2967" i="168"/>
  <c r="F2966" i="168"/>
  <c r="F2965" i="168"/>
  <c r="F2964" i="168"/>
  <c r="F2963" i="168"/>
  <c r="F2962" i="168"/>
  <c r="F2961" i="168"/>
  <c r="F2960" i="168"/>
  <c r="F2959" i="168"/>
  <c r="F2958" i="168"/>
  <c r="F2957" i="168"/>
  <c r="F2956" i="168"/>
  <c r="F2955" i="168"/>
  <c r="F2954" i="168"/>
  <c r="F2953" i="168"/>
  <c r="F2952" i="168"/>
  <c r="F2951" i="168"/>
  <c r="F2950" i="168"/>
  <c r="F2949" i="168"/>
  <c r="F2948" i="168"/>
  <c r="F2947" i="168"/>
  <c r="F2946" i="168"/>
  <c r="F2945" i="168"/>
  <c r="F2944" i="168"/>
  <c r="F2943" i="168"/>
  <c r="F2942" i="168"/>
  <c r="F2941" i="168"/>
  <c r="F2940" i="168"/>
  <c r="F2939" i="168"/>
  <c r="F2938" i="168"/>
  <c r="F2937" i="168"/>
  <c r="F2936" i="168"/>
  <c r="F2935" i="168"/>
  <c r="F2934" i="168"/>
  <c r="F2933" i="168"/>
  <c r="F2932" i="168"/>
  <c r="F2931" i="168"/>
  <c r="F2930" i="168"/>
  <c r="F2929" i="168"/>
  <c r="F2928" i="168"/>
  <c r="F2927" i="168"/>
  <c r="F2926" i="168"/>
  <c r="F2925" i="168"/>
  <c r="F2924" i="168"/>
  <c r="F2923" i="168"/>
  <c r="F2922" i="168"/>
  <c r="F2921" i="168"/>
  <c r="F2920" i="168"/>
  <c r="F2919" i="168"/>
  <c r="F2918" i="168"/>
  <c r="F2917" i="168"/>
  <c r="F2916" i="168"/>
  <c r="F2915" i="168"/>
  <c r="F2914" i="168"/>
  <c r="F2913" i="168"/>
  <c r="F2912" i="168"/>
  <c r="F2911" i="168"/>
  <c r="F2910" i="168"/>
  <c r="F2909" i="168"/>
  <c r="F2908" i="168"/>
  <c r="F2907" i="168"/>
  <c r="F2906" i="168"/>
  <c r="F2905" i="168"/>
  <c r="F2904" i="168"/>
  <c r="F2903" i="168"/>
  <c r="F2902" i="168"/>
  <c r="F2901" i="168"/>
  <c r="F2900" i="168"/>
  <c r="F2899" i="168"/>
  <c r="F2898" i="168"/>
  <c r="F2897" i="168"/>
  <c r="F2896" i="168"/>
  <c r="F2895" i="168"/>
  <c r="F2894" i="168"/>
  <c r="F2893" i="168"/>
  <c r="F2892" i="168"/>
  <c r="F2891" i="168"/>
  <c r="F2890" i="168"/>
  <c r="F2889" i="168"/>
  <c r="F2888" i="168"/>
  <c r="F2887" i="168"/>
  <c r="F2886" i="168"/>
  <c r="F2885" i="168"/>
  <c r="F2884" i="168"/>
  <c r="F2883" i="168"/>
  <c r="F2882" i="168"/>
  <c r="F2881" i="168"/>
  <c r="F2880" i="168"/>
  <c r="F2879" i="168"/>
  <c r="F2878" i="168"/>
  <c r="F2877" i="168"/>
  <c r="F2876" i="168"/>
  <c r="F2875" i="168"/>
  <c r="F2874" i="168"/>
  <c r="F2873" i="168"/>
  <c r="F2872" i="168"/>
  <c r="F2871" i="168"/>
  <c r="F2870" i="168"/>
  <c r="F2869" i="168"/>
  <c r="F2868" i="168"/>
  <c r="F2867" i="168"/>
  <c r="F2866" i="168"/>
  <c r="F2865" i="168"/>
  <c r="F2864" i="168"/>
  <c r="F2863" i="168"/>
  <c r="F2862" i="168"/>
  <c r="F2861" i="168"/>
  <c r="F2860" i="168"/>
  <c r="F2859" i="168"/>
  <c r="F2858" i="168"/>
  <c r="F2857" i="168"/>
  <c r="F2856" i="168"/>
  <c r="F2855" i="168"/>
  <c r="F2854" i="168"/>
  <c r="F2853" i="168"/>
  <c r="F2852" i="168"/>
  <c r="F2851" i="168"/>
  <c r="F2850" i="168"/>
  <c r="F2849" i="168"/>
  <c r="F2848" i="168"/>
  <c r="F2847" i="168"/>
  <c r="F2846" i="168"/>
  <c r="F2845" i="168"/>
  <c r="F2844" i="168"/>
  <c r="F2843" i="168"/>
  <c r="F2842" i="168"/>
  <c r="F2841" i="168"/>
  <c r="F2840" i="168"/>
  <c r="F2839" i="168"/>
  <c r="F2838" i="168"/>
  <c r="F2837" i="168"/>
  <c r="F2836" i="168"/>
  <c r="F2835" i="168"/>
  <c r="F2834" i="168"/>
  <c r="F2833" i="168"/>
  <c r="F2832" i="168"/>
  <c r="F2831" i="168"/>
  <c r="F2830" i="168"/>
  <c r="F2829" i="168"/>
  <c r="F2828" i="168"/>
  <c r="F2827" i="168"/>
  <c r="F2826" i="168"/>
  <c r="F2825" i="168"/>
  <c r="F2824" i="168"/>
  <c r="F2823" i="168"/>
  <c r="F2822" i="168"/>
  <c r="F2821" i="168"/>
  <c r="F2820" i="168"/>
  <c r="F2819" i="168"/>
  <c r="F2818" i="168"/>
  <c r="F2817" i="168"/>
  <c r="F2816" i="168"/>
  <c r="F2815" i="168"/>
  <c r="F2814" i="168"/>
  <c r="F2813" i="168"/>
  <c r="F2812" i="168"/>
  <c r="F2811" i="168"/>
  <c r="F2810" i="168"/>
  <c r="F2809" i="168"/>
  <c r="F2808" i="168"/>
  <c r="F2807" i="168"/>
  <c r="F2806" i="168"/>
  <c r="F2805" i="168"/>
  <c r="F2804" i="168"/>
  <c r="F2803" i="168"/>
  <c r="F2802" i="168"/>
  <c r="F2801" i="168"/>
  <c r="F2800" i="168"/>
  <c r="F2799" i="168"/>
  <c r="F2798" i="168"/>
  <c r="F2797" i="168"/>
  <c r="F2796" i="168"/>
  <c r="F2795" i="168"/>
  <c r="F2794" i="168"/>
  <c r="F2793" i="168"/>
  <c r="F2792" i="168"/>
  <c r="F2791" i="168"/>
  <c r="F2790" i="168"/>
  <c r="F2789" i="168"/>
  <c r="F2788" i="168"/>
  <c r="F2787" i="168"/>
  <c r="F2786" i="168"/>
  <c r="F2785" i="168"/>
  <c r="F2784" i="168"/>
  <c r="F2783" i="168"/>
  <c r="F2782" i="168"/>
  <c r="F2781" i="168"/>
  <c r="F2780" i="168"/>
  <c r="F2779" i="168"/>
  <c r="F2778" i="168"/>
  <c r="F2777" i="168"/>
  <c r="F2776" i="168"/>
  <c r="F2775" i="168"/>
  <c r="F2774" i="168"/>
  <c r="F2773" i="168"/>
  <c r="F2772" i="168"/>
  <c r="F2771" i="168"/>
  <c r="F2770" i="168"/>
  <c r="F2769" i="168"/>
  <c r="F2768" i="168"/>
  <c r="F2767" i="168"/>
  <c r="F2766" i="168"/>
  <c r="F2765" i="168"/>
  <c r="F2764" i="168"/>
  <c r="F2763" i="168"/>
  <c r="F2762" i="168"/>
  <c r="F2761" i="168"/>
  <c r="F2760" i="168"/>
  <c r="F2759" i="168"/>
  <c r="F2758" i="168"/>
  <c r="F2757" i="168"/>
  <c r="F2756" i="168"/>
  <c r="F2755" i="168"/>
  <c r="F2754" i="168"/>
  <c r="F2753" i="168"/>
  <c r="F2752" i="168"/>
  <c r="F2751" i="168"/>
  <c r="F2750" i="168"/>
  <c r="F2749" i="168"/>
  <c r="F2748" i="168"/>
  <c r="F2747" i="168"/>
  <c r="F2746" i="168"/>
  <c r="F2745" i="168"/>
  <c r="F2744" i="168"/>
  <c r="F2743" i="168"/>
  <c r="F2742" i="168"/>
  <c r="F2741" i="168"/>
  <c r="F2740" i="168"/>
  <c r="F2739" i="168"/>
  <c r="F2738" i="168"/>
  <c r="F2737" i="168"/>
  <c r="F2736" i="168"/>
  <c r="F2735" i="168"/>
  <c r="F2734" i="168"/>
  <c r="F2733" i="168"/>
  <c r="F2732" i="168"/>
  <c r="F2731" i="168"/>
  <c r="F2730" i="168"/>
  <c r="F2729" i="168"/>
  <c r="F2728" i="168"/>
  <c r="F2727" i="168"/>
  <c r="F2726" i="168"/>
  <c r="F2725" i="168"/>
  <c r="F2724" i="168"/>
  <c r="F2723" i="168"/>
  <c r="F2722" i="168"/>
  <c r="F2721" i="168"/>
  <c r="F2720" i="168"/>
  <c r="F2719" i="168"/>
  <c r="F2718" i="168"/>
  <c r="F2717" i="168"/>
  <c r="F2716" i="168"/>
  <c r="F2715" i="168"/>
  <c r="F2714" i="168"/>
  <c r="F2713" i="168"/>
  <c r="F2712" i="168"/>
  <c r="F2711" i="168"/>
  <c r="F2710" i="168"/>
  <c r="F2709" i="168"/>
  <c r="F2708" i="168"/>
  <c r="F2707" i="168"/>
  <c r="F2706" i="168"/>
  <c r="F2705" i="168"/>
  <c r="F2704" i="168"/>
  <c r="F2703" i="168"/>
  <c r="F2702" i="168"/>
  <c r="F2701" i="168"/>
  <c r="F2700" i="168"/>
  <c r="F2699" i="168"/>
  <c r="F2698" i="168"/>
  <c r="F2697" i="168"/>
  <c r="F2696" i="168"/>
  <c r="F2695" i="168"/>
  <c r="F2694" i="168"/>
  <c r="F2693" i="168"/>
  <c r="F2692" i="168"/>
  <c r="F2691" i="168"/>
  <c r="F2690" i="168"/>
  <c r="F2689" i="168"/>
  <c r="F2688" i="168"/>
  <c r="F2687" i="168"/>
  <c r="F2686" i="168"/>
  <c r="F2685" i="168"/>
  <c r="F2684" i="168"/>
  <c r="F2683" i="168"/>
  <c r="F2682" i="168"/>
  <c r="F2681" i="168"/>
  <c r="F2680" i="168"/>
  <c r="F2679" i="168"/>
  <c r="F2678" i="168"/>
  <c r="F2677" i="168"/>
  <c r="F2676" i="168"/>
  <c r="F2675" i="168"/>
  <c r="F2674" i="168"/>
  <c r="F2673" i="168"/>
  <c r="F2672" i="168"/>
  <c r="F2671" i="168"/>
  <c r="F2670" i="168"/>
  <c r="F2669" i="168"/>
  <c r="F2668" i="168"/>
  <c r="F2667" i="168"/>
  <c r="F2666" i="168"/>
  <c r="F2665" i="168"/>
  <c r="F2664" i="168"/>
  <c r="F2663" i="168"/>
  <c r="F2662" i="168"/>
  <c r="F2661" i="168"/>
  <c r="F2660" i="168"/>
  <c r="F2659" i="168"/>
  <c r="F2658" i="168"/>
  <c r="F2657" i="168"/>
  <c r="F2656" i="168"/>
  <c r="F2655" i="168"/>
  <c r="F2654" i="168"/>
  <c r="F2653" i="168"/>
  <c r="F2652" i="168"/>
  <c r="F2651" i="168"/>
  <c r="F2650" i="168"/>
  <c r="F2649" i="168"/>
  <c r="F2648" i="168"/>
  <c r="F2647" i="168"/>
  <c r="F2646" i="168"/>
  <c r="F2645" i="168"/>
  <c r="F2644" i="168"/>
  <c r="F2643" i="168"/>
  <c r="F2642" i="168"/>
  <c r="F2641" i="168"/>
  <c r="F2640" i="168"/>
  <c r="F2639" i="168"/>
  <c r="F2638" i="168"/>
  <c r="F2637" i="168"/>
  <c r="F2636" i="168"/>
  <c r="F2635" i="168"/>
  <c r="F2634" i="168"/>
  <c r="F2633" i="168"/>
  <c r="F2632" i="168"/>
  <c r="F2631" i="168"/>
  <c r="F2630" i="168"/>
  <c r="F2629" i="168"/>
  <c r="F2628" i="168"/>
  <c r="F2627" i="168"/>
  <c r="F2626" i="168"/>
  <c r="F2625" i="168"/>
  <c r="F2624" i="168"/>
  <c r="F2623" i="168"/>
  <c r="F2622" i="168"/>
  <c r="F2621" i="168"/>
  <c r="F2620" i="168"/>
  <c r="F2619" i="168"/>
  <c r="F2618" i="168"/>
  <c r="F2617" i="168"/>
  <c r="F2616" i="168"/>
  <c r="F2615" i="168"/>
  <c r="F2614" i="168"/>
  <c r="F2613" i="168"/>
  <c r="F2612" i="168"/>
  <c r="F2611" i="168"/>
  <c r="F2610" i="168"/>
  <c r="F2609" i="168"/>
  <c r="F2608" i="168"/>
  <c r="F2607" i="168"/>
  <c r="F2606" i="168"/>
  <c r="F2605" i="168"/>
  <c r="F2604" i="168"/>
  <c r="F2603" i="168"/>
  <c r="F2602" i="168"/>
  <c r="F2601" i="168"/>
  <c r="F2600" i="168"/>
  <c r="F2599" i="168"/>
  <c r="F2598" i="168"/>
  <c r="F2597" i="168"/>
  <c r="F2596" i="168"/>
  <c r="F2595" i="168"/>
  <c r="F2594" i="168"/>
  <c r="F2593" i="168"/>
  <c r="F2592" i="168"/>
  <c r="F2591" i="168"/>
  <c r="F2590" i="168"/>
  <c r="F2589" i="168"/>
  <c r="F2588" i="168"/>
  <c r="F2587" i="168"/>
  <c r="F2586" i="168"/>
  <c r="F2585" i="168"/>
  <c r="F2584" i="168"/>
  <c r="F2583" i="168"/>
  <c r="F2582" i="168"/>
  <c r="F2581" i="168"/>
  <c r="F2580" i="168"/>
  <c r="F2579" i="168"/>
  <c r="F2578" i="168"/>
  <c r="F2577" i="168"/>
  <c r="F2576" i="168"/>
  <c r="F2575" i="168"/>
  <c r="F2574" i="168"/>
  <c r="F2573" i="168"/>
  <c r="F2572" i="168"/>
  <c r="F2571" i="168"/>
  <c r="F2570" i="168"/>
  <c r="F2569" i="168"/>
  <c r="F2568" i="168"/>
  <c r="F2567" i="168"/>
  <c r="F2566" i="168"/>
  <c r="F2565" i="168"/>
  <c r="F2564" i="168"/>
  <c r="F2563" i="168"/>
  <c r="F2562" i="168"/>
  <c r="F2561" i="168"/>
  <c r="F2560" i="168"/>
  <c r="F2559" i="168"/>
  <c r="F2558" i="168"/>
  <c r="F2557" i="168"/>
  <c r="F2556" i="168"/>
  <c r="F2555" i="168"/>
  <c r="F2554" i="168"/>
  <c r="F2553" i="168"/>
  <c r="F2552" i="168"/>
  <c r="F2551" i="168"/>
  <c r="F2550" i="168"/>
  <c r="F2549" i="168"/>
  <c r="F2548" i="168"/>
  <c r="F2547" i="168"/>
  <c r="F2546" i="168"/>
  <c r="F2545" i="168"/>
  <c r="F2544" i="168"/>
  <c r="F2543" i="168"/>
  <c r="F2542" i="168"/>
  <c r="F2541" i="168"/>
  <c r="F2540" i="168"/>
  <c r="F2539" i="168"/>
  <c r="F2538" i="168"/>
  <c r="F2537" i="168"/>
  <c r="F2536" i="168"/>
  <c r="F2535" i="168"/>
  <c r="F2534" i="168"/>
  <c r="F2533" i="168"/>
  <c r="F2532" i="168"/>
  <c r="F2531" i="168"/>
  <c r="F2530" i="168"/>
  <c r="F2529" i="168"/>
  <c r="F2528" i="168"/>
  <c r="F2527" i="168"/>
  <c r="F2526" i="168"/>
  <c r="F2525" i="168"/>
  <c r="F2524" i="168"/>
  <c r="F2523" i="168"/>
  <c r="F2522" i="168"/>
  <c r="F2521" i="168"/>
  <c r="F2520" i="168"/>
  <c r="F2519" i="168"/>
  <c r="F2518" i="168"/>
  <c r="F2517" i="168"/>
  <c r="F2516" i="168"/>
  <c r="F2515" i="168"/>
  <c r="F2514" i="168"/>
  <c r="F2513" i="168"/>
  <c r="F2512" i="168"/>
  <c r="F2511" i="168"/>
  <c r="F2510" i="168"/>
  <c r="F2509" i="168"/>
  <c r="F2508" i="168"/>
  <c r="F2507" i="168"/>
  <c r="F2506" i="168"/>
  <c r="F2505" i="168"/>
  <c r="F2504" i="168"/>
  <c r="F2503" i="168"/>
  <c r="F2502" i="168"/>
  <c r="F2501" i="168"/>
  <c r="F2500" i="168"/>
  <c r="F2499" i="168"/>
  <c r="F2498" i="168"/>
  <c r="F2497" i="168"/>
  <c r="F2496" i="168"/>
  <c r="F2495" i="168"/>
  <c r="F2494" i="168"/>
  <c r="F2493" i="168"/>
  <c r="F2492" i="168"/>
  <c r="F2491" i="168"/>
  <c r="F2490" i="168"/>
  <c r="F2489" i="168"/>
  <c r="F2488" i="168"/>
  <c r="F2487" i="168"/>
  <c r="F2486" i="168"/>
  <c r="F2485" i="168"/>
  <c r="F2484" i="168"/>
  <c r="F2483" i="168"/>
  <c r="F2482" i="168"/>
  <c r="F2481" i="168"/>
  <c r="F2480" i="168"/>
  <c r="F2479" i="168"/>
  <c r="F2478" i="168"/>
  <c r="F2477" i="168"/>
  <c r="F2476" i="168"/>
  <c r="F2475" i="168"/>
  <c r="F2474" i="168"/>
  <c r="F2473" i="168"/>
  <c r="F2472" i="168"/>
  <c r="F2471" i="168"/>
  <c r="F2470" i="168"/>
  <c r="F2469" i="168"/>
  <c r="F2468" i="168"/>
  <c r="F2467" i="168"/>
  <c r="F2466" i="168"/>
  <c r="F2465" i="168"/>
  <c r="F2464" i="168"/>
  <c r="F2463" i="168"/>
  <c r="F2462" i="168"/>
  <c r="F2461" i="168"/>
  <c r="F2460" i="168"/>
  <c r="F2459" i="168"/>
  <c r="F2458" i="168"/>
  <c r="F2457" i="168"/>
  <c r="F2456" i="168"/>
  <c r="F2455" i="168"/>
  <c r="F2454" i="168"/>
  <c r="F2453" i="168"/>
  <c r="F2452" i="168"/>
  <c r="F2451" i="168"/>
  <c r="F2450" i="168"/>
  <c r="F2449" i="168"/>
  <c r="F2448" i="168"/>
  <c r="F2447" i="168"/>
  <c r="F2446" i="168"/>
  <c r="F2445" i="168"/>
  <c r="F2444" i="168"/>
  <c r="F2443" i="168"/>
  <c r="F2442" i="168"/>
  <c r="F2441" i="168"/>
  <c r="F2440" i="168"/>
  <c r="F2439" i="168"/>
  <c r="F2438" i="168"/>
  <c r="F2437" i="168"/>
  <c r="F2436" i="168"/>
  <c r="F2435" i="168"/>
  <c r="F2434" i="168"/>
  <c r="F2433" i="168"/>
  <c r="F2432" i="168"/>
  <c r="F2431" i="168"/>
  <c r="F2430" i="168"/>
  <c r="F2429" i="168"/>
  <c r="F2428" i="168"/>
  <c r="F2427" i="168"/>
  <c r="F2426" i="168"/>
  <c r="F2425" i="168"/>
  <c r="F2424" i="168"/>
  <c r="F2423" i="168"/>
  <c r="F2422" i="168"/>
  <c r="F2421" i="168"/>
  <c r="F2420" i="168"/>
  <c r="F2419" i="168"/>
  <c r="F2418" i="168"/>
  <c r="F2417" i="168"/>
  <c r="F2416" i="168"/>
  <c r="F2415" i="168"/>
  <c r="F2414" i="168"/>
  <c r="F2413" i="168"/>
  <c r="F2412" i="168"/>
  <c r="F2411" i="168"/>
  <c r="F2410" i="168"/>
  <c r="F2409" i="168"/>
  <c r="F2408" i="168"/>
  <c r="F2407" i="168"/>
  <c r="F2406" i="168"/>
  <c r="F2405" i="168"/>
  <c r="F2404" i="168"/>
  <c r="F2403" i="168"/>
  <c r="F2402" i="168"/>
  <c r="F2401" i="168"/>
  <c r="F2400" i="168"/>
  <c r="F2399" i="168"/>
  <c r="F2398" i="168"/>
  <c r="F2397" i="168"/>
  <c r="F2396" i="168"/>
  <c r="F2395" i="168"/>
  <c r="F2394" i="168"/>
  <c r="F2393" i="168"/>
  <c r="F2392" i="168"/>
  <c r="F2391" i="168"/>
  <c r="F2390" i="168"/>
  <c r="F2389" i="168"/>
  <c r="F2388" i="168"/>
  <c r="F2387" i="168"/>
  <c r="F2386" i="168"/>
  <c r="F2385" i="168"/>
  <c r="F2384" i="168"/>
  <c r="F2383" i="168"/>
  <c r="F2382" i="168"/>
  <c r="F2381" i="168"/>
  <c r="F2380" i="168"/>
  <c r="F2379" i="168"/>
  <c r="F2378" i="168"/>
  <c r="F2377" i="168"/>
  <c r="F2376" i="168"/>
  <c r="F2375" i="168"/>
  <c r="F2374" i="168"/>
  <c r="F2373" i="168"/>
  <c r="F2372" i="168"/>
  <c r="F2371" i="168"/>
  <c r="F2370" i="168"/>
  <c r="F2369" i="168"/>
  <c r="F2368" i="168"/>
  <c r="F2367" i="168"/>
  <c r="F2366" i="168"/>
  <c r="F2365" i="168"/>
  <c r="F2364" i="168"/>
  <c r="F2363" i="168"/>
  <c r="F2362" i="168"/>
  <c r="F2361" i="168"/>
  <c r="F2360" i="168"/>
  <c r="F2359" i="168"/>
  <c r="F2358" i="168"/>
  <c r="F2357" i="168"/>
  <c r="F2356" i="168"/>
  <c r="F2355" i="168"/>
  <c r="F2354" i="168"/>
  <c r="F2353" i="168"/>
  <c r="F2352" i="168"/>
  <c r="F2351" i="168"/>
  <c r="F2350" i="168"/>
  <c r="F2349" i="168"/>
  <c r="F2348" i="168"/>
  <c r="F2347" i="168"/>
  <c r="F2346" i="168"/>
  <c r="F2345" i="168"/>
  <c r="F2344" i="168"/>
  <c r="F2343" i="168"/>
  <c r="F2342" i="168"/>
  <c r="F2341" i="168"/>
  <c r="F2340" i="168"/>
  <c r="F2339" i="168"/>
  <c r="F2338" i="168"/>
  <c r="F2337" i="168"/>
  <c r="F2336" i="168"/>
  <c r="F2335" i="168"/>
  <c r="F2334" i="168"/>
  <c r="F2333" i="168"/>
  <c r="F2332" i="168"/>
  <c r="F2331" i="168"/>
  <c r="F2330" i="168"/>
  <c r="F2329" i="168"/>
  <c r="F2328" i="168"/>
  <c r="F2327" i="168"/>
  <c r="F2326" i="168"/>
  <c r="F2325" i="168"/>
  <c r="F2324" i="168"/>
  <c r="F2323" i="168"/>
  <c r="F2322" i="168"/>
  <c r="F2321" i="168"/>
  <c r="F2320" i="168"/>
  <c r="F2319" i="168"/>
  <c r="F2318" i="168"/>
  <c r="F2317" i="168"/>
  <c r="F2316" i="168"/>
  <c r="F2315" i="168"/>
  <c r="F2314" i="168"/>
  <c r="F2313" i="168"/>
  <c r="F2312" i="168"/>
  <c r="F2311" i="168"/>
  <c r="F2310" i="168"/>
  <c r="F2309" i="168"/>
  <c r="F2308" i="168"/>
  <c r="F2307" i="168"/>
  <c r="F2306" i="168"/>
  <c r="F2305" i="168"/>
  <c r="F2304" i="168"/>
  <c r="F2303" i="168"/>
  <c r="F2302" i="168"/>
  <c r="F2301" i="168"/>
  <c r="F2300" i="168"/>
  <c r="F2299" i="168"/>
  <c r="F2298" i="168"/>
  <c r="F2297" i="168"/>
  <c r="F2296" i="168"/>
  <c r="F2295" i="168"/>
  <c r="F2294" i="168"/>
  <c r="F2293" i="168"/>
  <c r="F2292" i="168"/>
  <c r="F2291" i="168"/>
  <c r="F2290" i="168"/>
  <c r="F2289" i="168"/>
  <c r="F2288" i="168"/>
  <c r="F2287" i="168"/>
  <c r="F2286" i="168"/>
  <c r="F2285" i="168"/>
  <c r="F2284" i="168"/>
  <c r="F2283" i="168"/>
  <c r="F2282" i="168"/>
  <c r="F2281" i="168"/>
  <c r="F2280" i="168"/>
  <c r="F2279" i="168"/>
  <c r="F2278" i="168"/>
  <c r="F2277" i="168"/>
  <c r="F2276" i="168"/>
  <c r="F2275" i="168"/>
  <c r="F2274" i="168"/>
  <c r="F2273" i="168"/>
  <c r="F2272" i="168"/>
  <c r="F2271" i="168"/>
  <c r="F2270" i="168"/>
  <c r="F2269" i="168"/>
  <c r="F2268" i="168"/>
  <c r="F2267" i="168"/>
  <c r="F2266" i="168"/>
  <c r="F2265" i="168"/>
  <c r="F2264" i="168"/>
  <c r="F2263" i="168"/>
  <c r="F2262" i="168"/>
  <c r="F2261" i="168"/>
  <c r="F2260" i="168"/>
  <c r="F2259" i="168"/>
  <c r="F2258" i="168"/>
  <c r="F2257" i="168"/>
  <c r="F2256" i="168"/>
  <c r="F2255" i="168"/>
  <c r="F2254" i="168"/>
  <c r="F2253" i="168"/>
  <c r="F2252" i="168"/>
  <c r="F2251" i="168"/>
  <c r="F2250" i="168"/>
  <c r="F2249" i="168"/>
  <c r="F2248" i="168"/>
  <c r="F2247" i="168"/>
  <c r="F2246" i="168"/>
  <c r="F2245" i="168"/>
  <c r="F2244" i="168"/>
  <c r="F2243" i="168"/>
  <c r="F2242" i="168"/>
  <c r="F2241" i="168"/>
  <c r="F2240" i="168"/>
  <c r="F2239" i="168"/>
  <c r="F2238" i="168"/>
  <c r="F2237" i="168"/>
  <c r="F2236" i="168"/>
  <c r="F2235" i="168"/>
  <c r="F2234" i="168"/>
  <c r="F2233" i="168"/>
  <c r="F2232" i="168"/>
  <c r="F2231" i="168"/>
  <c r="F2230" i="168"/>
  <c r="F2229" i="168"/>
  <c r="F2228" i="168"/>
  <c r="F2227" i="168"/>
  <c r="F2226" i="168"/>
  <c r="F2225" i="168"/>
  <c r="F2224" i="168"/>
  <c r="F2223" i="168"/>
  <c r="F2222" i="168"/>
  <c r="F2221" i="168"/>
  <c r="F2220" i="168"/>
  <c r="F2219" i="168"/>
  <c r="F2218" i="168"/>
  <c r="F2217" i="168"/>
  <c r="F2216" i="168"/>
  <c r="F2215" i="168"/>
  <c r="F2214" i="168"/>
  <c r="F2213" i="168"/>
  <c r="F2212" i="168"/>
  <c r="F2211" i="168"/>
  <c r="F2210" i="168"/>
  <c r="F2209" i="168"/>
  <c r="F2208" i="168"/>
  <c r="F2207" i="168"/>
  <c r="F2206" i="168"/>
  <c r="F2205" i="168"/>
  <c r="F2204" i="168"/>
  <c r="F2203" i="168"/>
  <c r="F2202" i="168"/>
  <c r="F2201" i="168"/>
  <c r="F2200" i="168"/>
  <c r="F2199" i="168"/>
  <c r="F2198" i="168"/>
  <c r="F2197" i="168"/>
  <c r="F2196" i="168"/>
  <c r="F2195" i="168"/>
  <c r="F2194" i="168"/>
  <c r="F2193" i="168"/>
  <c r="F2192" i="168"/>
  <c r="F2191" i="168"/>
  <c r="F2190" i="168"/>
  <c r="F2189" i="168"/>
  <c r="F2188" i="168"/>
  <c r="F2187" i="168"/>
  <c r="F2186" i="168"/>
  <c r="F2185" i="168"/>
  <c r="F2184" i="168"/>
  <c r="F2183" i="168"/>
  <c r="F2182" i="168"/>
  <c r="F2181" i="168"/>
  <c r="F2180" i="168"/>
  <c r="F2179" i="168"/>
  <c r="F2178" i="168"/>
  <c r="F2177" i="168"/>
  <c r="F2176" i="168"/>
  <c r="F2175" i="168"/>
  <c r="F2174" i="168"/>
  <c r="F2173" i="168"/>
  <c r="F2172" i="168"/>
  <c r="F2171" i="168"/>
  <c r="F2170" i="168"/>
  <c r="F2169" i="168"/>
  <c r="F2168" i="168"/>
  <c r="F2167" i="168"/>
  <c r="F2166" i="168"/>
  <c r="F2165" i="168"/>
  <c r="F2164" i="168"/>
  <c r="F2163" i="168"/>
  <c r="F2162" i="168"/>
  <c r="F2161" i="168"/>
  <c r="F2160" i="168"/>
  <c r="F2159" i="168"/>
  <c r="F2158" i="168"/>
  <c r="F2157" i="168"/>
  <c r="F2156" i="168"/>
  <c r="F2155" i="168"/>
  <c r="F2154" i="168"/>
  <c r="F2153" i="168"/>
  <c r="F2152" i="168"/>
  <c r="F2151" i="168"/>
  <c r="F2150" i="168"/>
  <c r="F2149" i="168"/>
  <c r="F2148" i="168"/>
  <c r="F2147" i="168"/>
  <c r="F2146" i="168"/>
  <c r="F2145" i="168"/>
  <c r="F2144" i="168"/>
  <c r="F2143" i="168"/>
  <c r="F2142" i="168"/>
  <c r="F2141" i="168"/>
  <c r="F2140" i="168"/>
  <c r="F2139" i="168"/>
  <c r="F2138" i="168"/>
  <c r="F2137" i="168"/>
  <c r="F2136" i="168"/>
  <c r="F2135" i="168"/>
  <c r="F2134" i="168"/>
  <c r="F2133" i="168"/>
  <c r="F2132" i="168"/>
  <c r="F2131" i="168"/>
  <c r="F2130" i="168"/>
  <c r="F2129" i="168"/>
  <c r="F2128" i="168"/>
  <c r="F2127" i="168"/>
  <c r="F2126" i="168"/>
  <c r="F2125" i="168"/>
  <c r="F2124" i="168"/>
  <c r="F2123" i="168"/>
  <c r="F2122" i="168"/>
  <c r="F2121" i="168"/>
  <c r="F2120" i="168"/>
  <c r="F2119" i="168"/>
  <c r="F2118" i="168"/>
  <c r="F2117" i="168"/>
  <c r="F2116" i="168"/>
  <c r="F2115" i="168"/>
  <c r="F2114" i="168"/>
  <c r="F2113" i="168"/>
  <c r="F2112" i="168"/>
  <c r="F2111" i="168"/>
  <c r="F2110" i="168"/>
  <c r="F2109" i="168"/>
  <c r="F2108" i="168"/>
  <c r="F2107" i="168"/>
  <c r="F2106" i="168"/>
  <c r="F2105" i="168"/>
  <c r="F2104" i="168"/>
  <c r="F2103" i="168"/>
  <c r="F2102" i="168"/>
  <c r="F2101" i="168"/>
  <c r="F2100" i="168"/>
  <c r="F2099" i="168"/>
  <c r="F2098" i="168"/>
  <c r="F2097" i="168"/>
  <c r="F2096" i="168"/>
  <c r="F2095" i="168"/>
  <c r="F2094" i="168"/>
  <c r="F2093" i="168"/>
  <c r="F2092" i="168"/>
  <c r="F2091" i="168"/>
  <c r="F2090" i="168"/>
  <c r="F2089" i="168"/>
  <c r="F2088" i="168"/>
  <c r="F2087" i="168"/>
  <c r="F2086" i="168"/>
  <c r="F2085" i="168"/>
  <c r="F2084" i="168"/>
  <c r="F2083" i="168"/>
  <c r="F2082" i="168"/>
  <c r="F2081" i="168"/>
  <c r="F2080" i="168"/>
  <c r="F2079" i="168"/>
  <c r="F2078" i="168"/>
  <c r="F2077" i="168"/>
  <c r="F2076" i="168"/>
  <c r="F2075" i="168"/>
  <c r="F2074" i="168"/>
  <c r="F2073" i="168"/>
  <c r="F2072" i="168"/>
  <c r="F2071" i="168"/>
  <c r="F2070" i="168"/>
  <c r="F2069" i="168"/>
  <c r="F2068" i="168"/>
  <c r="F2067" i="168"/>
  <c r="F2066" i="168"/>
  <c r="F2065" i="168"/>
  <c r="F2064" i="168"/>
  <c r="F2063" i="168"/>
  <c r="F2062" i="168"/>
  <c r="F2061" i="168"/>
  <c r="F2060" i="168"/>
  <c r="F2059" i="168"/>
  <c r="F2058" i="168"/>
  <c r="F2057" i="168"/>
  <c r="F2056" i="168"/>
  <c r="F2055" i="168"/>
  <c r="F2054" i="168"/>
  <c r="F2053" i="168"/>
  <c r="F2052" i="168"/>
  <c r="F2051" i="168"/>
  <c r="F2050" i="168"/>
  <c r="F2049" i="168"/>
  <c r="F2048" i="168"/>
  <c r="F2047" i="168"/>
  <c r="F2046" i="168"/>
  <c r="F2045" i="168"/>
  <c r="F2044" i="168"/>
  <c r="F2043" i="168"/>
  <c r="F2042" i="168"/>
  <c r="F2041" i="168"/>
  <c r="F2040" i="168"/>
  <c r="F2039" i="168"/>
  <c r="F2038" i="168"/>
  <c r="F2037" i="168"/>
  <c r="F2036" i="168"/>
  <c r="F2035" i="168"/>
  <c r="F2034" i="168"/>
  <c r="F2033" i="168"/>
  <c r="F2032" i="168"/>
  <c r="F2031" i="168"/>
  <c r="F2030" i="168"/>
  <c r="F2029" i="168"/>
  <c r="F2028" i="168"/>
  <c r="F2027" i="168"/>
  <c r="F2026" i="168"/>
  <c r="F2025" i="168"/>
  <c r="F2024" i="168"/>
  <c r="F2023" i="168"/>
  <c r="F2022" i="168"/>
  <c r="F2021" i="168"/>
  <c r="F2020" i="168"/>
  <c r="F2019" i="168"/>
  <c r="F2018" i="168"/>
  <c r="F2017" i="168"/>
  <c r="F2016" i="168"/>
  <c r="F2015" i="168"/>
  <c r="F2014" i="168"/>
  <c r="F2013" i="168"/>
  <c r="F2012" i="168"/>
  <c r="F2011" i="168"/>
  <c r="F2010" i="168"/>
  <c r="F2009" i="168"/>
  <c r="F2008" i="168"/>
  <c r="F2007" i="168"/>
  <c r="F2006" i="168"/>
  <c r="F2005" i="168"/>
  <c r="F2004" i="168"/>
  <c r="F2003" i="168"/>
  <c r="F2002" i="168"/>
  <c r="F2001" i="168"/>
  <c r="F2000" i="168"/>
  <c r="F1999" i="168"/>
  <c r="F1998" i="168"/>
  <c r="F1997" i="168"/>
  <c r="F1996" i="168"/>
  <c r="F1995" i="168"/>
  <c r="F1994" i="168"/>
  <c r="F1993" i="168"/>
  <c r="F1992" i="168"/>
  <c r="F1991" i="168"/>
  <c r="F1990" i="168"/>
  <c r="F1989" i="168"/>
  <c r="F1988" i="168"/>
  <c r="F1987" i="168"/>
  <c r="F1986" i="168"/>
  <c r="F1985" i="168"/>
  <c r="F1984" i="168"/>
  <c r="F1981" i="168"/>
  <c r="F1980" i="168"/>
  <c r="F1979" i="168"/>
  <c r="F1978" i="168"/>
  <c r="F1977" i="168"/>
  <c r="F1976" i="168"/>
  <c r="F1975" i="168"/>
  <c r="F1974" i="168"/>
  <c r="F1973" i="168"/>
  <c r="F1971" i="168"/>
  <c r="F1970" i="168"/>
  <c r="F1969" i="168"/>
  <c r="F1968" i="168"/>
  <c r="F1967" i="168"/>
  <c r="F1966" i="168"/>
  <c r="F1965" i="168"/>
  <c r="F1964" i="168"/>
  <c r="F1963" i="168"/>
  <c r="F1962" i="168"/>
  <c r="F1958" i="168"/>
  <c r="F1957" i="168"/>
  <c r="F1956" i="168"/>
  <c r="F1955" i="168"/>
  <c r="F1954" i="168"/>
  <c r="F1953" i="168"/>
  <c r="F1952" i="168"/>
  <c r="F1951" i="168"/>
  <c r="F1950" i="168"/>
  <c r="F1949" i="168"/>
  <c r="F1948" i="168"/>
  <c r="F1947" i="168"/>
  <c r="F1946" i="168"/>
  <c r="F1945" i="168"/>
  <c r="F1911" i="168"/>
  <c r="F1910" i="168"/>
  <c r="F1909" i="168"/>
  <c r="F1908" i="168"/>
  <c r="F1907" i="168"/>
  <c r="F1906" i="168"/>
  <c r="F1905" i="168"/>
  <c r="F1904" i="168"/>
  <c r="F1903" i="168"/>
  <c r="F1901" i="168"/>
  <c r="F1900" i="168"/>
  <c r="F1899" i="168"/>
  <c r="F1898" i="168"/>
  <c r="F1897" i="168"/>
  <c r="F1896" i="168"/>
  <c r="F1895" i="168"/>
  <c r="F1894" i="168"/>
  <c r="F1893" i="168"/>
  <c r="F1841" i="168"/>
  <c r="F1840" i="168"/>
  <c r="F1839" i="168"/>
  <c r="F1838" i="168"/>
  <c r="F1837" i="168"/>
  <c r="F1836" i="168"/>
  <c r="F1835" i="168"/>
  <c r="F1834" i="168"/>
  <c r="F1833" i="168"/>
  <c r="F1831" i="168"/>
  <c r="F1830" i="168"/>
  <c r="F1829" i="168"/>
  <c r="F1828" i="168"/>
  <c r="F1827" i="168"/>
  <c r="F1826" i="168"/>
  <c r="F1825" i="168"/>
  <c r="F1824" i="168"/>
  <c r="F1823" i="168"/>
  <c r="F1773" i="168"/>
  <c r="F1772" i="168"/>
  <c r="F1771" i="168"/>
  <c r="F1770" i="168"/>
  <c r="F1769" i="168"/>
  <c r="F1768" i="168"/>
  <c r="F1767" i="168"/>
  <c r="F1766" i="168"/>
  <c r="F1765" i="168"/>
  <c r="F1763" i="168"/>
  <c r="F1762" i="168"/>
  <c r="F1761" i="168"/>
  <c r="F1760" i="168"/>
  <c r="F1759" i="168"/>
  <c r="F1758" i="168"/>
  <c r="F1757" i="168"/>
  <c r="F1701" i="168"/>
  <c r="F1700" i="168"/>
  <c r="F1699" i="168"/>
  <c r="F1698" i="168"/>
  <c r="F1697" i="168"/>
  <c r="F1696" i="168"/>
  <c r="F1695" i="168"/>
  <c r="F1694" i="168"/>
  <c r="F1693" i="168"/>
  <c r="F1080" i="168"/>
  <c r="F1079" i="168"/>
  <c r="F1059" i="168"/>
  <c r="F1034" i="168"/>
  <c r="F1009" i="168"/>
  <c r="F867" i="168"/>
  <c r="F866" i="168"/>
  <c r="F865" i="168"/>
  <c r="F864" i="168"/>
  <c r="F863" i="168"/>
  <c r="F862" i="168"/>
  <c r="F861" i="168"/>
  <c r="F860" i="168"/>
  <c r="F859" i="168"/>
  <c r="F858" i="168"/>
  <c r="F857" i="168"/>
  <c r="F856" i="168"/>
  <c r="F855" i="168"/>
  <c r="F854" i="168"/>
  <c r="F853" i="168"/>
  <c r="F852" i="168"/>
  <c r="F851" i="168"/>
  <c r="F850" i="168"/>
  <c r="F849" i="168"/>
  <c r="F848" i="168"/>
  <c r="F847" i="168"/>
  <c r="F846" i="168"/>
  <c r="F845" i="168"/>
  <c r="F844" i="168"/>
  <c r="F843" i="168"/>
  <c r="F842" i="168"/>
  <c r="F841" i="168"/>
  <c r="F840" i="168"/>
  <c r="F839" i="168"/>
  <c r="F838" i="168"/>
  <c r="F837" i="168"/>
  <c r="F836" i="168"/>
  <c r="F835" i="168"/>
  <c r="F834" i="168"/>
  <c r="F833" i="168"/>
  <c r="F832" i="168"/>
  <c r="F831" i="168"/>
  <c r="F830" i="168"/>
  <c r="F829" i="168"/>
  <c r="F828" i="168"/>
  <c r="F827" i="168"/>
  <c r="F826" i="168"/>
  <c r="F825" i="168"/>
  <c r="F824" i="168"/>
  <c r="F823" i="168"/>
  <c r="F822" i="168"/>
  <c r="F821" i="168"/>
  <c r="F820" i="168"/>
  <c r="F819" i="168"/>
  <c r="F818" i="168"/>
  <c r="F817" i="168"/>
  <c r="F816" i="168"/>
  <c r="F815" i="168"/>
  <c r="F814" i="168"/>
  <c r="F813" i="168"/>
  <c r="F812" i="168"/>
  <c r="F811" i="168"/>
  <c r="F810" i="168"/>
  <c r="F809" i="168"/>
  <c r="F808" i="168"/>
  <c r="F807" i="168"/>
  <c r="F806" i="168"/>
  <c r="F805" i="168"/>
  <c r="F804" i="168"/>
  <c r="F803" i="168"/>
  <c r="F802" i="168"/>
  <c r="F801" i="168"/>
  <c r="F800" i="168"/>
  <c r="F799" i="168"/>
  <c r="F798" i="168"/>
  <c r="F797" i="168"/>
  <c r="F796" i="168"/>
  <c r="F795" i="168"/>
  <c r="F794" i="168"/>
  <c r="F793" i="168"/>
  <c r="F792" i="168"/>
  <c r="F791" i="168"/>
  <c r="F790" i="168"/>
  <c r="F789" i="168"/>
  <c r="F788" i="168"/>
  <c r="F787" i="168"/>
  <c r="F786" i="168"/>
  <c r="F785" i="168"/>
  <c r="F784" i="168"/>
  <c r="F783" i="168"/>
  <c r="F782" i="168"/>
  <c r="F781" i="168"/>
  <c r="F780" i="168"/>
  <c r="F779" i="168"/>
  <c r="F778" i="168"/>
  <c r="F777" i="168"/>
  <c r="F776" i="168"/>
  <c r="F775" i="168"/>
  <c r="F774" i="168"/>
  <c r="F773" i="168"/>
  <c r="F772" i="168"/>
  <c r="F771" i="168"/>
  <c r="F770" i="168"/>
  <c r="F769" i="168"/>
  <c r="F768" i="168"/>
  <c r="F767" i="168"/>
  <c r="F766" i="168"/>
  <c r="F765" i="168"/>
  <c r="F764" i="168"/>
  <c r="F763" i="168"/>
  <c r="F762" i="168"/>
  <c r="F761" i="168"/>
  <c r="F760" i="168"/>
  <c r="F759" i="168"/>
  <c r="F758" i="168"/>
  <c r="F757" i="168"/>
  <c r="F756" i="168"/>
  <c r="F755" i="168"/>
  <c r="F754" i="168"/>
  <c r="F753" i="168"/>
  <c r="F752" i="168"/>
  <c r="F751" i="168"/>
  <c r="F750" i="168"/>
  <c r="F749" i="168"/>
  <c r="F748" i="168"/>
  <c r="F747" i="168"/>
  <c r="F746" i="168"/>
  <c r="F745" i="168"/>
  <c r="F744" i="168"/>
  <c r="F743" i="168"/>
  <c r="F742" i="168"/>
  <c r="F741" i="168"/>
  <c r="F740" i="168"/>
  <c r="F739" i="168"/>
  <c r="F738" i="168"/>
  <c r="F737" i="168"/>
  <c r="F736" i="168"/>
  <c r="F735" i="168"/>
  <c r="F734" i="168"/>
  <c r="F733" i="168"/>
  <c r="F732" i="168"/>
  <c r="F731" i="168"/>
  <c r="F730" i="168"/>
  <c r="F729" i="168"/>
  <c r="F728" i="168"/>
  <c r="F727" i="168"/>
  <c r="F726" i="168"/>
  <c r="F725" i="168"/>
  <c r="F724" i="168"/>
  <c r="F723" i="168"/>
  <c r="F722" i="168"/>
  <c r="F721" i="168"/>
  <c r="F720" i="168"/>
  <c r="F719" i="168"/>
  <c r="F718" i="168"/>
  <c r="F717" i="168"/>
  <c r="F716" i="168"/>
  <c r="F715" i="168"/>
  <c r="F714" i="168"/>
  <c r="F713" i="168"/>
  <c r="F712" i="168"/>
  <c r="F711" i="168"/>
  <c r="F710" i="168"/>
  <c r="F709" i="168"/>
  <c r="F708" i="168"/>
  <c r="F707" i="168"/>
  <c r="F706" i="168"/>
  <c r="F705" i="168"/>
  <c r="F704" i="168"/>
  <c r="F703" i="168"/>
  <c r="F702" i="168"/>
  <c r="F701" i="168"/>
  <c r="F700" i="168"/>
  <c r="F699" i="168"/>
  <c r="F698" i="168"/>
  <c r="F697" i="168"/>
  <c r="F696" i="168"/>
  <c r="F695" i="168"/>
  <c r="F694" i="168"/>
  <c r="F693" i="168"/>
  <c r="F692" i="168"/>
  <c r="F691" i="168"/>
  <c r="F690" i="168"/>
  <c r="F689" i="168"/>
  <c r="F688" i="168"/>
  <c r="F687" i="168"/>
  <c r="F686" i="168"/>
  <c r="F685" i="168"/>
  <c r="F684" i="168"/>
  <c r="F683" i="168"/>
  <c r="F682" i="168"/>
  <c r="F681" i="168"/>
  <c r="F680" i="168"/>
  <c r="F679" i="168"/>
  <c r="F678" i="168"/>
  <c r="F677" i="168"/>
  <c r="F675" i="168"/>
  <c r="F674" i="168"/>
  <c r="F673" i="168"/>
  <c r="F672" i="168"/>
  <c r="F671" i="168"/>
  <c r="F670" i="168"/>
  <c r="F669" i="168"/>
  <c r="F668" i="168"/>
  <c r="F667" i="168"/>
  <c r="F666" i="168"/>
  <c r="F665" i="168"/>
  <c r="F664" i="168"/>
  <c r="F663" i="168"/>
  <c r="F662" i="168"/>
  <c r="F661" i="168"/>
  <c r="F660" i="168"/>
  <c r="F659" i="168"/>
  <c r="F658" i="168"/>
  <c r="F657" i="168"/>
  <c r="F656" i="168"/>
  <c r="F655" i="168"/>
  <c r="F654" i="168"/>
  <c r="F653" i="168"/>
  <c r="F652" i="168"/>
  <c r="F651" i="168"/>
  <c r="F650" i="168"/>
  <c r="F649" i="168"/>
  <c r="F648" i="168"/>
  <c r="F647" i="168"/>
  <c r="F646" i="168"/>
  <c r="F645" i="168"/>
  <c r="F644" i="168"/>
  <c r="F643" i="168"/>
  <c r="F642" i="168"/>
  <c r="F641" i="168"/>
  <c r="F640" i="168"/>
  <c r="F639" i="168"/>
  <c r="F638" i="168"/>
  <c r="F637" i="168"/>
  <c r="F636" i="168"/>
  <c r="F635" i="168"/>
  <c r="F634" i="168"/>
  <c r="F633" i="168"/>
  <c r="F632" i="168"/>
  <c r="F631" i="168"/>
  <c r="F630" i="168"/>
  <c r="F629" i="168"/>
  <c r="F628" i="168"/>
  <c r="F627" i="168"/>
  <c r="F626" i="168"/>
  <c r="F625" i="168"/>
  <c r="F624" i="168"/>
  <c r="F623" i="168"/>
  <c r="F622" i="168"/>
  <c r="F621" i="168"/>
  <c r="F620" i="168"/>
  <c r="F619" i="168"/>
  <c r="F618" i="168"/>
  <c r="F617" i="168"/>
  <c r="F616" i="168"/>
  <c r="F615" i="168"/>
  <c r="F614" i="168"/>
  <c r="F613" i="168"/>
  <c r="F612" i="168"/>
  <c r="F611" i="168"/>
  <c r="F610" i="168"/>
  <c r="F609" i="168"/>
  <c r="F608" i="168"/>
  <c r="F607" i="168"/>
  <c r="F606" i="168"/>
  <c r="F605" i="168"/>
  <c r="F604" i="168"/>
  <c r="F603" i="168"/>
  <c r="F602" i="168"/>
  <c r="F601" i="168"/>
  <c r="F600" i="168"/>
  <c r="F599" i="168"/>
  <c r="F598" i="168"/>
  <c r="F597" i="168"/>
  <c r="F596" i="168"/>
  <c r="F595" i="168"/>
  <c r="F594" i="168"/>
  <c r="F593" i="168"/>
  <c r="F592" i="168"/>
  <c r="F591" i="168"/>
  <c r="F590" i="168"/>
  <c r="F589" i="168"/>
  <c r="F588" i="168"/>
  <c r="F587" i="168"/>
  <c r="F586" i="168"/>
  <c r="F585" i="168"/>
  <c r="F584" i="168"/>
  <c r="F583" i="168"/>
  <c r="F582" i="168"/>
  <c r="F581" i="168"/>
  <c r="F580" i="168"/>
  <c r="F579" i="168"/>
  <c r="F578" i="168"/>
  <c r="F577" i="168"/>
  <c r="F576" i="168"/>
  <c r="F575" i="168"/>
  <c r="F574" i="168"/>
  <c r="F573" i="168"/>
  <c r="F572" i="168"/>
  <c r="F571" i="168"/>
  <c r="F570" i="168"/>
  <c r="F569" i="168"/>
  <c r="F568" i="168"/>
  <c r="F567" i="168"/>
  <c r="F566" i="168"/>
  <c r="F565" i="168"/>
  <c r="F564" i="168"/>
  <c r="F563" i="168"/>
  <c r="F562" i="168"/>
  <c r="F561" i="168"/>
  <c r="F560" i="168"/>
  <c r="F559" i="168"/>
  <c r="F558" i="168"/>
  <c r="F557" i="168"/>
  <c r="F556" i="168"/>
  <c r="F555" i="168"/>
  <c r="F554" i="168"/>
  <c r="F553" i="168"/>
  <c r="F552" i="168"/>
  <c r="F551" i="168"/>
  <c r="F550" i="168"/>
  <c r="F549" i="168"/>
  <c r="F548" i="168"/>
  <c r="F547" i="168"/>
  <c r="F546" i="168"/>
  <c r="F545" i="168"/>
  <c r="F544" i="168"/>
  <c r="F543" i="168"/>
  <c r="F542" i="168"/>
  <c r="F541" i="168"/>
  <c r="F540" i="168"/>
  <c r="F539" i="168"/>
  <c r="F538" i="168"/>
  <c r="F537" i="168"/>
  <c r="F536" i="168"/>
  <c r="F535" i="168"/>
  <c r="F534" i="168"/>
  <c r="F533" i="168"/>
  <c r="F532" i="168"/>
  <c r="F531" i="168"/>
  <c r="F530" i="168"/>
  <c r="F529" i="168"/>
  <c r="F528" i="168"/>
  <c r="F527" i="168"/>
  <c r="F526" i="168"/>
  <c r="F525" i="168"/>
  <c r="F524" i="168"/>
  <c r="F523" i="168"/>
  <c r="F522" i="168"/>
  <c r="F521" i="168"/>
  <c r="F520" i="168"/>
  <c r="F519" i="168"/>
  <c r="F518" i="168"/>
  <c r="F517" i="168"/>
  <c r="F516" i="168"/>
  <c r="F515" i="168"/>
  <c r="F514" i="168"/>
  <c r="F513" i="168"/>
  <c r="F512" i="168"/>
  <c r="F511" i="168"/>
  <c r="E10000" i="168"/>
  <c r="E9999" i="168"/>
  <c r="E9998" i="168"/>
  <c r="E9997" i="168"/>
  <c r="E9996" i="168"/>
  <c r="E9995" i="168"/>
  <c r="E9994" i="168"/>
  <c r="E9993" i="168"/>
  <c r="E9992" i="168"/>
  <c r="E9991" i="168"/>
  <c r="E9990" i="168"/>
  <c r="E9989" i="168"/>
  <c r="E9988" i="168"/>
  <c r="E9987" i="168"/>
  <c r="E9986" i="168"/>
  <c r="E9985" i="168"/>
  <c r="E9984" i="168"/>
  <c r="E9983" i="168"/>
  <c r="E9982" i="168"/>
  <c r="E9981" i="168"/>
  <c r="E9980" i="168"/>
  <c r="E9979" i="168"/>
  <c r="E9978" i="168"/>
  <c r="E9977" i="168"/>
  <c r="E9976" i="168"/>
  <c r="E9975" i="168"/>
  <c r="E9974" i="168"/>
  <c r="E9973" i="168"/>
  <c r="E9972" i="168"/>
  <c r="E9971" i="168"/>
  <c r="E9970" i="168"/>
  <c r="E9969" i="168"/>
  <c r="E9968" i="168"/>
  <c r="E9967" i="168"/>
  <c r="E9966" i="168"/>
  <c r="E9965" i="168"/>
  <c r="E9964" i="168"/>
  <c r="E9963" i="168"/>
  <c r="E9962" i="168"/>
  <c r="E9961" i="168"/>
  <c r="E9960" i="168"/>
  <c r="E9959" i="168"/>
  <c r="E9958" i="168"/>
  <c r="E9957" i="168"/>
  <c r="E9956" i="168"/>
  <c r="E9955" i="168"/>
  <c r="E9954" i="168"/>
  <c r="E9953" i="168"/>
  <c r="E9952" i="168"/>
  <c r="E9951" i="168"/>
  <c r="E9950" i="168"/>
  <c r="E9949" i="168"/>
  <c r="E9948" i="168"/>
  <c r="E9947" i="168"/>
  <c r="E9946" i="168"/>
  <c r="E9945" i="168"/>
  <c r="E9944" i="168"/>
  <c r="E9943" i="168"/>
  <c r="E9942" i="168"/>
  <c r="E9941" i="168"/>
  <c r="E9940" i="168"/>
  <c r="E9939" i="168"/>
  <c r="E9938" i="168"/>
  <c r="E9937" i="168"/>
  <c r="E9936" i="168"/>
  <c r="E9935" i="168"/>
  <c r="E9934" i="168"/>
  <c r="E9933" i="168"/>
  <c r="E9932" i="168"/>
  <c r="E9931" i="168"/>
  <c r="E9930" i="168"/>
  <c r="E9929" i="168"/>
  <c r="E9928" i="168"/>
  <c r="E9927" i="168"/>
  <c r="E9926" i="168"/>
  <c r="E9925" i="168"/>
  <c r="E9924" i="168"/>
  <c r="E9923" i="168"/>
  <c r="E9922" i="168"/>
  <c r="E9921" i="168"/>
  <c r="E9920" i="168"/>
  <c r="E9919" i="168"/>
  <c r="E9918" i="168"/>
  <c r="E9917" i="168"/>
  <c r="E9916" i="168"/>
  <c r="E9915" i="168"/>
  <c r="E9914" i="168"/>
  <c r="E9913" i="168"/>
  <c r="E9912" i="168"/>
  <c r="E9911" i="168"/>
  <c r="E9910" i="168"/>
  <c r="E9909" i="168"/>
  <c r="E9908" i="168"/>
  <c r="E9907" i="168"/>
  <c r="E9906" i="168"/>
  <c r="E9905" i="168"/>
  <c r="E9904" i="168"/>
  <c r="E9903" i="168"/>
  <c r="E9902" i="168"/>
  <c r="E9901" i="168"/>
  <c r="E9900" i="168"/>
  <c r="E9899" i="168"/>
  <c r="E9898" i="168"/>
  <c r="E9897" i="168"/>
  <c r="E9896" i="168"/>
  <c r="E9895" i="168"/>
  <c r="E9894" i="168"/>
  <c r="E9893" i="168"/>
  <c r="E9892" i="168"/>
  <c r="E9891" i="168"/>
  <c r="E9890" i="168"/>
  <c r="E9889" i="168"/>
  <c r="E9888" i="168"/>
  <c r="E9887" i="168"/>
  <c r="E9886" i="168"/>
  <c r="E9885" i="168"/>
  <c r="E9884" i="168"/>
  <c r="E9883" i="168"/>
  <c r="E9882" i="168"/>
  <c r="E9881" i="168"/>
  <c r="E9880" i="168"/>
  <c r="E9879" i="168"/>
  <c r="E9878" i="168"/>
  <c r="E9877" i="168"/>
  <c r="E9876" i="168"/>
  <c r="E9875" i="168"/>
  <c r="E9874" i="168"/>
  <c r="E9873" i="168"/>
  <c r="E9872" i="168"/>
  <c r="E9871" i="168"/>
  <c r="E9870" i="168"/>
  <c r="E9869" i="168"/>
  <c r="E9868" i="168"/>
  <c r="E9867" i="168"/>
  <c r="E9866" i="168"/>
  <c r="E9865" i="168"/>
  <c r="E9864" i="168"/>
  <c r="E9863" i="168"/>
  <c r="E9862" i="168"/>
  <c r="E9861" i="168"/>
  <c r="E9860" i="168"/>
  <c r="E9859" i="168"/>
  <c r="E9858" i="168"/>
  <c r="E9857" i="168"/>
  <c r="E9856" i="168"/>
  <c r="E9855" i="168"/>
  <c r="E9854" i="168"/>
  <c r="E9853" i="168"/>
  <c r="E9852" i="168"/>
  <c r="E9851" i="168"/>
  <c r="E9850" i="168"/>
  <c r="E9849" i="168"/>
  <c r="E9848" i="168"/>
  <c r="E9847" i="168"/>
  <c r="E9846" i="168"/>
  <c r="E9845" i="168"/>
  <c r="E9844" i="168"/>
  <c r="E9843" i="168"/>
  <c r="E9842" i="168"/>
  <c r="E9841" i="168"/>
  <c r="E9840" i="168"/>
  <c r="E9839" i="168"/>
  <c r="E9838" i="168"/>
  <c r="E9837" i="168"/>
  <c r="E9836" i="168"/>
  <c r="E9835" i="168"/>
  <c r="E9834" i="168"/>
  <c r="E9833" i="168"/>
  <c r="E9832" i="168"/>
  <c r="E9831" i="168"/>
  <c r="E9830" i="168"/>
  <c r="E9829" i="168"/>
  <c r="E9828" i="168"/>
  <c r="E9827" i="168"/>
  <c r="E9826" i="168"/>
  <c r="E9825" i="168"/>
  <c r="E9824" i="168"/>
  <c r="E9823" i="168"/>
  <c r="E9822" i="168"/>
  <c r="E9821" i="168"/>
  <c r="E9820" i="168"/>
  <c r="E9819" i="168"/>
  <c r="E9818" i="168"/>
  <c r="E9817" i="168"/>
  <c r="E9816" i="168"/>
  <c r="E9815" i="168"/>
  <c r="E9814" i="168"/>
  <c r="E9813" i="168"/>
  <c r="E9812" i="168"/>
  <c r="E9811" i="168"/>
  <c r="E9810" i="168"/>
  <c r="E9809" i="168"/>
  <c r="E9808" i="168"/>
  <c r="E9807" i="168"/>
  <c r="E9806" i="168"/>
  <c r="E9805" i="168"/>
  <c r="E9804" i="168"/>
  <c r="E9803" i="168"/>
  <c r="E9802" i="168"/>
  <c r="E9801" i="168"/>
  <c r="E9800" i="168"/>
  <c r="E9799" i="168"/>
  <c r="E9798" i="168"/>
  <c r="E9797" i="168"/>
  <c r="E9796" i="168"/>
  <c r="E9795" i="168"/>
  <c r="E9794" i="168"/>
  <c r="E9793" i="168"/>
  <c r="E9792" i="168"/>
  <c r="E9791" i="168"/>
  <c r="E9790" i="168"/>
  <c r="E9789" i="168"/>
  <c r="E9788" i="168"/>
  <c r="E9787" i="168"/>
  <c r="E9786" i="168"/>
  <c r="E9785" i="168"/>
  <c r="E9784" i="168"/>
  <c r="E9783" i="168"/>
  <c r="E9782" i="168"/>
  <c r="E9781" i="168"/>
  <c r="E9780" i="168"/>
  <c r="E9779" i="168"/>
  <c r="E9778" i="168"/>
  <c r="E9777" i="168"/>
  <c r="E9776" i="168"/>
  <c r="E9775" i="168"/>
  <c r="E9774" i="168"/>
  <c r="E9773" i="168"/>
  <c r="E9772" i="168"/>
  <c r="E9771" i="168"/>
  <c r="E9770" i="168"/>
  <c r="E9769" i="168"/>
  <c r="E9768" i="168"/>
  <c r="E9767" i="168"/>
  <c r="E9766" i="168"/>
  <c r="E9765" i="168"/>
  <c r="E9764" i="168"/>
  <c r="E9763" i="168"/>
  <c r="E9762" i="168"/>
  <c r="E9761" i="168"/>
  <c r="E9760" i="168"/>
  <c r="E9759" i="168"/>
  <c r="E9758" i="168"/>
  <c r="E9757" i="168"/>
  <c r="E9756" i="168"/>
  <c r="E9755" i="168"/>
  <c r="E9754" i="168"/>
  <c r="E9753" i="168"/>
  <c r="E9752" i="168"/>
  <c r="E9751" i="168"/>
  <c r="E9750" i="168"/>
  <c r="E9749" i="168"/>
  <c r="E9748" i="168"/>
  <c r="E9747" i="168"/>
  <c r="E9746" i="168"/>
  <c r="E9745" i="168"/>
  <c r="E9744" i="168"/>
  <c r="E9743" i="168"/>
  <c r="E9742" i="168"/>
  <c r="E9741" i="168"/>
  <c r="E9740" i="168"/>
  <c r="E9739" i="168"/>
  <c r="E9738" i="168"/>
  <c r="E9737" i="168"/>
  <c r="E9736" i="168"/>
  <c r="E9735" i="168"/>
  <c r="E9734" i="168"/>
  <c r="E9733" i="168"/>
  <c r="E9732" i="168"/>
  <c r="E9731" i="168"/>
  <c r="E9730" i="168"/>
  <c r="E9729" i="168"/>
  <c r="E9728" i="168"/>
  <c r="E9727" i="168"/>
  <c r="E9726" i="168"/>
  <c r="E9725" i="168"/>
  <c r="E9724" i="168"/>
  <c r="E9723" i="168"/>
  <c r="E9722" i="168"/>
  <c r="E9721" i="168"/>
  <c r="E9720" i="168"/>
  <c r="E9719" i="168"/>
  <c r="E9718" i="168"/>
  <c r="E9717" i="168"/>
  <c r="E9716" i="168"/>
  <c r="E9715" i="168"/>
  <c r="E9714" i="168"/>
  <c r="E9713" i="168"/>
  <c r="E9712" i="168"/>
  <c r="E9711" i="168"/>
  <c r="E9710" i="168"/>
  <c r="E9709" i="168"/>
  <c r="E9708" i="168"/>
  <c r="E9707" i="168"/>
  <c r="E9706" i="168"/>
  <c r="E9705" i="168"/>
  <c r="E9704" i="168"/>
  <c r="E9703" i="168"/>
  <c r="E9702" i="168"/>
  <c r="E9701" i="168"/>
  <c r="E9700" i="168"/>
  <c r="E9699" i="168"/>
  <c r="E9698" i="168"/>
  <c r="E9697" i="168"/>
  <c r="E9696" i="168"/>
  <c r="E9695" i="168"/>
  <c r="E9694" i="168"/>
  <c r="E9693" i="168"/>
  <c r="E9692" i="168"/>
  <c r="E9691" i="168"/>
  <c r="E9690" i="168"/>
  <c r="E9689" i="168"/>
  <c r="E9688" i="168"/>
  <c r="E9687" i="168"/>
  <c r="E9686" i="168"/>
  <c r="E9685" i="168"/>
  <c r="E9684" i="168"/>
  <c r="E9683" i="168"/>
  <c r="E9682" i="168"/>
  <c r="E9681" i="168"/>
  <c r="E9680" i="168"/>
  <c r="E9679" i="168"/>
  <c r="E9678" i="168"/>
  <c r="E9677" i="168"/>
  <c r="E9676" i="168"/>
  <c r="E9675" i="168"/>
  <c r="E9674" i="168"/>
  <c r="E9673" i="168"/>
  <c r="E9672" i="168"/>
  <c r="E9671" i="168"/>
  <c r="E9670" i="168"/>
  <c r="E9669" i="168"/>
  <c r="E9668" i="168"/>
  <c r="E9667" i="168"/>
  <c r="E9666" i="168"/>
  <c r="E9665" i="168"/>
  <c r="E9664" i="168"/>
  <c r="E9663" i="168"/>
  <c r="E9662" i="168"/>
  <c r="E9661" i="168"/>
  <c r="E9660" i="168"/>
  <c r="E9659" i="168"/>
  <c r="E9658" i="168"/>
  <c r="E9657" i="168"/>
  <c r="E9656" i="168"/>
  <c r="E9655" i="168"/>
  <c r="E9654" i="168"/>
  <c r="E9653" i="168"/>
  <c r="E9652" i="168"/>
  <c r="E9651" i="168"/>
  <c r="E9650" i="168"/>
  <c r="E9649" i="168"/>
  <c r="E9648" i="168"/>
  <c r="E9647" i="168"/>
  <c r="E9646" i="168"/>
  <c r="E9645" i="168"/>
  <c r="E9644" i="168"/>
  <c r="E9643" i="168"/>
  <c r="E9642" i="168"/>
  <c r="E9641" i="168"/>
  <c r="E9640" i="168"/>
  <c r="E9639" i="168"/>
  <c r="E9638" i="168"/>
  <c r="E9637" i="168"/>
  <c r="E9636" i="168"/>
  <c r="E9635" i="168"/>
  <c r="E9634" i="168"/>
  <c r="E9633" i="168"/>
  <c r="E9632" i="168"/>
  <c r="E9631" i="168"/>
  <c r="E9630" i="168"/>
  <c r="E9629" i="168"/>
  <c r="E9628" i="168"/>
  <c r="E9627" i="168"/>
  <c r="E9626" i="168"/>
  <c r="E9625" i="168"/>
  <c r="E9624" i="168"/>
  <c r="E9623" i="168"/>
  <c r="E9622" i="168"/>
  <c r="E9621" i="168"/>
  <c r="E9620" i="168"/>
  <c r="E9619" i="168"/>
  <c r="E9618" i="168"/>
  <c r="E9617" i="168"/>
  <c r="E9616" i="168"/>
  <c r="E9615" i="168"/>
  <c r="E9614" i="168"/>
  <c r="E9613" i="168"/>
  <c r="E9612" i="168"/>
  <c r="E9611" i="168"/>
  <c r="E9610" i="168"/>
  <c r="E9609" i="168"/>
  <c r="E9608" i="168"/>
  <c r="E9607" i="168"/>
  <c r="E9606" i="168"/>
  <c r="E9605" i="168"/>
  <c r="E9604" i="168"/>
  <c r="E9603" i="168"/>
  <c r="E9602" i="168"/>
  <c r="E9601" i="168"/>
  <c r="E9600" i="168"/>
  <c r="E9599" i="168"/>
  <c r="E9598" i="168"/>
  <c r="E9597" i="168"/>
  <c r="E9596" i="168"/>
  <c r="E9595" i="168"/>
  <c r="E9594" i="168"/>
  <c r="E9593" i="168"/>
  <c r="E9592" i="168"/>
  <c r="E9591" i="168"/>
  <c r="E9590" i="168"/>
  <c r="E9589" i="168"/>
  <c r="E9588" i="168"/>
  <c r="E9587" i="168"/>
  <c r="E9586" i="168"/>
  <c r="E9585" i="168"/>
  <c r="E9584" i="168"/>
  <c r="E9583" i="168"/>
  <c r="E9582" i="168"/>
  <c r="E9581" i="168"/>
  <c r="E9580" i="168"/>
  <c r="E9579" i="168"/>
  <c r="E9578" i="168"/>
  <c r="E9577" i="168"/>
  <c r="E9576" i="168"/>
  <c r="E9575" i="168"/>
  <c r="E9574" i="168"/>
  <c r="E9573" i="168"/>
  <c r="E9572" i="168"/>
  <c r="E9571" i="168"/>
  <c r="E9570" i="168"/>
  <c r="E9569" i="168"/>
  <c r="E9568" i="168"/>
  <c r="E9567" i="168"/>
  <c r="E9566" i="168"/>
  <c r="E9565" i="168"/>
  <c r="E9564" i="168"/>
  <c r="E9563" i="168"/>
  <c r="E9562" i="168"/>
  <c r="E9561" i="168"/>
  <c r="E9560" i="168"/>
  <c r="E9559" i="168"/>
  <c r="E9558" i="168"/>
  <c r="E9557" i="168"/>
  <c r="E9556" i="168"/>
  <c r="E9555" i="168"/>
  <c r="E9554" i="168"/>
  <c r="E9553" i="168"/>
  <c r="E9552" i="168"/>
  <c r="E9551" i="168"/>
  <c r="E9550" i="168"/>
  <c r="E9549" i="168"/>
  <c r="E9548" i="168"/>
  <c r="E9547" i="168"/>
  <c r="E9546" i="168"/>
  <c r="E9545" i="168"/>
  <c r="E9544" i="168"/>
  <c r="E9543" i="168"/>
  <c r="E9542" i="168"/>
  <c r="E9541" i="168"/>
  <c r="E9540" i="168"/>
  <c r="E9539" i="168"/>
  <c r="E9538" i="168"/>
  <c r="E9537" i="168"/>
  <c r="E9536" i="168"/>
  <c r="E9535" i="168"/>
  <c r="E9534" i="168"/>
  <c r="E9533" i="168"/>
  <c r="E9532" i="168"/>
  <c r="E9531" i="168"/>
  <c r="E9530" i="168"/>
  <c r="E9529" i="168"/>
  <c r="E9528" i="168"/>
  <c r="E9527" i="168"/>
  <c r="E9526" i="168"/>
  <c r="E9525" i="168"/>
  <c r="E9524" i="168"/>
  <c r="E9523" i="168"/>
  <c r="E9522" i="168"/>
  <c r="E9521" i="168"/>
  <c r="E9520" i="168"/>
  <c r="E9519" i="168"/>
  <c r="E9518" i="168"/>
  <c r="E9517" i="168"/>
  <c r="E9516" i="168"/>
  <c r="E9515" i="168"/>
  <c r="E9514" i="168"/>
  <c r="E9513" i="168"/>
  <c r="E9512" i="168"/>
  <c r="E9511" i="168"/>
  <c r="E9510" i="168"/>
  <c r="E9509" i="168"/>
  <c r="E9508" i="168"/>
  <c r="E9507" i="168"/>
  <c r="E9506" i="168"/>
  <c r="E9505" i="168"/>
  <c r="E9504" i="168"/>
  <c r="E9503" i="168"/>
  <c r="E9502" i="168"/>
  <c r="E9501" i="168"/>
  <c r="E9500" i="168"/>
  <c r="E9499" i="168"/>
  <c r="E9498" i="168"/>
  <c r="E9497" i="168"/>
  <c r="E9496" i="168"/>
  <c r="E9495" i="168"/>
  <c r="E9494" i="168"/>
  <c r="E9493" i="168"/>
  <c r="E9492" i="168"/>
  <c r="E9491" i="168"/>
  <c r="E9490" i="168"/>
  <c r="E9489" i="168"/>
  <c r="E9488" i="168"/>
  <c r="E9487" i="168"/>
  <c r="E9486" i="168"/>
  <c r="E9485" i="168"/>
  <c r="E9484" i="168"/>
  <c r="E9483" i="168"/>
  <c r="E9482" i="168"/>
  <c r="E9481" i="168"/>
  <c r="E9480" i="168"/>
  <c r="E9479" i="168"/>
  <c r="E9478" i="168"/>
  <c r="E9477" i="168"/>
  <c r="E9476" i="168"/>
  <c r="E9475" i="168"/>
  <c r="E9474" i="168"/>
  <c r="E9473" i="168"/>
  <c r="E9472" i="168"/>
  <c r="E9471" i="168"/>
  <c r="E9470" i="168"/>
  <c r="E9469" i="168"/>
  <c r="E9468" i="168"/>
  <c r="E9467" i="168"/>
  <c r="E9466" i="168"/>
  <c r="E9465" i="168"/>
  <c r="E9464" i="168"/>
  <c r="E9463" i="168"/>
  <c r="E9462" i="168"/>
  <c r="E9461" i="168"/>
  <c r="E9460" i="168"/>
  <c r="E9459" i="168"/>
  <c r="E9458" i="168"/>
  <c r="E9457" i="168"/>
  <c r="E9456" i="168"/>
  <c r="E9455" i="168"/>
  <c r="E9454" i="168"/>
  <c r="E9453" i="168"/>
  <c r="E9452" i="168"/>
  <c r="E9451" i="168"/>
  <c r="E9450" i="168"/>
  <c r="E9449" i="168"/>
  <c r="E9448" i="168"/>
  <c r="E9447" i="168"/>
  <c r="E9446" i="168"/>
  <c r="E9445" i="168"/>
  <c r="E9444" i="168"/>
  <c r="E9443" i="168"/>
  <c r="E9442" i="168"/>
  <c r="E9441" i="168"/>
  <c r="E9440" i="168"/>
  <c r="E9439" i="168"/>
  <c r="E9438" i="168"/>
  <c r="E9437" i="168"/>
  <c r="E9436" i="168"/>
  <c r="E9435" i="168"/>
  <c r="E9434" i="168"/>
  <c r="E9433" i="168"/>
  <c r="E9432" i="168"/>
  <c r="E9431" i="168"/>
  <c r="E9430" i="168"/>
  <c r="E9429" i="168"/>
  <c r="E9428" i="168"/>
  <c r="E9427" i="168"/>
  <c r="E9426" i="168"/>
  <c r="E9425" i="168"/>
  <c r="E9424" i="168"/>
  <c r="E9423" i="168"/>
  <c r="E9422" i="168"/>
  <c r="E9421" i="168"/>
  <c r="E9420" i="168"/>
  <c r="E9419" i="168"/>
  <c r="E9418" i="168"/>
  <c r="E9417" i="168"/>
  <c r="E9416" i="168"/>
  <c r="E9415" i="168"/>
  <c r="E9414" i="168"/>
  <c r="E9413" i="168"/>
  <c r="E9412" i="168"/>
  <c r="E9411" i="168"/>
  <c r="E9410" i="168"/>
  <c r="E9409" i="168"/>
  <c r="E9408" i="168"/>
  <c r="E9407" i="168"/>
  <c r="E9406" i="168"/>
  <c r="E9405" i="168"/>
  <c r="E9404" i="168"/>
  <c r="E9403" i="168"/>
  <c r="E9402" i="168"/>
  <c r="E9401" i="168"/>
  <c r="E9400" i="168"/>
  <c r="E9399" i="168"/>
  <c r="E9398" i="168"/>
  <c r="E9397" i="168"/>
  <c r="E9396" i="168"/>
  <c r="E9395" i="168"/>
  <c r="E9394" i="168"/>
  <c r="E9393" i="168"/>
  <c r="E9392" i="168"/>
  <c r="E9391" i="168"/>
  <c r="E9390" i="168"/>
  <c r="E9389" i="168"/>
  <c r="E9388" i="168"/>
  <c r="E9387" i="168"/>
  <c r="E9386" i="168"/>
  <c r="E9385" i="168"/>
  <c r="E9384" i="168"/>
  <c r="E9383" i="168"/>
  <c r="E9382" i="168"/>
  <c r="E9381" i="168"/>
  <c r="E9380" i="168"/>
  <c r="E9379" i="168"/>
  <c r="E9378" i="168"/>
  <c r="E9377" i="168"/>
  <c r="E9376" i="168"/>
  <c r="E9375" i="168"/>
  <c r="E9374" i="168"/>
  <c r="E9373" i="168"/>
  <c r="E9372" i="168"/>
  <c r="E9371" i="168"/>
  <c r="E9370" i="168"/>
  <c r="E9369" i="168"/>
  <c r="E9368" i="168"/>
  <c r="E9367" i="168"/>
  <c r="E9366" i="168"/>
  <c r="E9365" i="168"/>
  <c r="E9364" i="168"/>
  <c r="E9363" i="168"/>
  <c r="E9362" i="168"/>
  <c r="E9361" i="168"/>
  <c r="E9360" i="168"/>
  <c r="E9359" i="168"/>
  <c r="E9358" i="168"/>
  <c r="E9357" i="168"/>
  <c r="E9356" i="168"/>
  <c r="E9355" i="168"/>
  <c r="E9354" i="168"/>
  <c r="E9353" i="168"/>
  <c r="E9352" i="168"/>
  <c r="E9351" i="168"/>
  <c r="E9350" i="168"/>
  <c r="E9349" i="168"/>
  <c r="E9348" i="168"/>
  <c r="E9347" i="168"/>
  <c r="E9346" i="168"/>
  <c r="E9345" i="168"/>
  <c r="E9344" i="168"/>
  <c r="E9343" i="168"/>
  <c r="E9342" i="168"/>
  <c r="E9341" i="168"/>
  <c r="E9340" i="168"/>
  <c r="E9339" i="168"/>
  <c r="E9338" i="168"/>
  <c r="E9337" i="168"/>
  <c r="E9336" i="168"/>
  <c r="E9335" i="168"/>
  <c r="E9334" i="168"/>
  <c r="E9333" i="168"/>
  <c r="E9332" i="168"/>
  <c r="E9331" i="168"/>
  <c r="E9330" i="168"/>
  <c r="E9329" i="168"/>
  <c r="E9328" i="168"/>
  <c r="E9327" i="168"/>
  <c r="E9326" i="168"/>
  <c r="E9325" i="168"/>
  <c r="E9324" i="168"/>
  <c r="E9323" i="168"/>
  <c r="E9322" i="168"/>
  <c r="E9321" i="168"/>
  <c r="E9320" i="168"/>
  <c r="E9319" i="168"/>
  <c r="E9318" i="168"/>
  <c r="E9317" i="168"/>
  <c r="E9316" i="168"/>
  <c r="E9315" i="168"/>
  <c r="E9314" i="168"/>
  <c r="E9313" i="168"/>
  <c r="E9312" i="168"/>
  <c r="E9311" i="168"/>
  <c r="E9310" i="168"/>
  <c r="E9309" i="168"/>
  <c r="E9308" i="168"/>
  <c r="E9307" i="168"/>
  <c r="E9306" i="168"/>
  <c r="E9305" i="168"/>
  <c r="E9304" i="168"/>
  <c r="E9303" i="168"/>
  <c r="E9302" i="168"/>
  <c r="E9301" i="168"/>
  <c r="E9300" i="168"/>
  <c r="E9299" i="168"/>
  <c r="E9298" i="168"/>
  <c r="E9297" i="168"/>
  <c r="E9296" i="168"/>
  <c r="E9295" i="168"/>
  <c r="E9294" i="168"/>
  <c r="E9293" i="168"/>
  <c r="E9292" i="168"/>
  <c r="E9291" i="168"/>
  <c r="E9290" i="168"/>
  <c r="E9289" i="168"/>
  <c r="E9288" i="168"/>
  <c r="E9287" i="168"/>
  <c r="E9286" i="168"/>
  <c r="E9285" i="168"/>
  <c r="E9284" i="168"/>
  <c r="E9283" i="168"/>
  <c r="E9282" i="168"/>
  <c r="E9281" i="168"/>
  <c r="E9280" i="168"/>
  <c r="E9279" i="168"/>
  <c r="E9278" i="168"/>
  <c r="E9277" i="168"/>
  <c r="E9276" i="168"/>
  <c r="E9275" i="168"/>
  <c r="E9274" i="168"/>
  <c r="E9273" i="168"/>
  <c r="E9272" i="168"/>
  <c r="E9271" i="168"/>
  <c r="E9270" i="168"/>
  <c r="E9269" i="168"/>
  <c r="E9268" i="168"/>
  <c r="E9267" i="168"/>
  <c r="E9266" i="168"/>
  <c r="E9265" i="168"/>
  <c r="E9264" i="168"/>
  <c r="E9263" i="168"/>
  <c r="E9262" i="168"/>
  <c r="E9261" i="168"/>
  <c r="E9260" i="168"/>
  <c r="E9259" i="168"/>
  <c r="E9258" i="168"/>
  <c r="E9257" i="168"/>
  <c r="E9256" i="168"/>
  <c r="E9255" i="168"/>
  <c r="E9254" i="168"/>
  <c r="E9253" i="168"/>
  <c r="E9252" i="168"/>
  <c r="E9251" i="168"/>
  <c r="E9250" i="168"/>
  <c r="E9249" i="168"/>
  <c r="E9248" i="168"/>
  <c r="E9247" i="168"/>
  <c r="E9246" i="168"/>
  <c r="E9245" i="168"/>
  <c r="E9244" i="168"/>
  <c r="E9243" i="168"/>
  <c r="E9242" i="168"/>
  <c r="E9241" i="168"/>
  <c r="E9240" i="168"/>
  <c r="E9239" i="168"/>
  <c r="E9238" i="168"/>
  <c r="E9237" i="168"/>
  <c r="E9236" i="168"/>
  <c r="E9235" i="168"/>
  <c r="E9234" i="168"/>
  <c r="E9233" i="168"/>
  <c r="E9232" i="168"/>
  <c r="E9231" i="168"/>
  <c r="E9230" i="168"/>
  <c r="E9229" i="168"/>
  <c r="E9228" i="168"/>
  <c r="E9227" i="168"/>
  <c r="E9226" i="168"/>
  <c r="E9225" i="168"/>
  <c r="E9224" i="168"/>
  <c r="E9223" i="168"/>
  <c r="E9222" i="168"/>
  <c r="E9221" i="168"/>
  <c r="E9220" i="168"/>
  <c r="E9219" i="168"/>
  <c r="E9218" i="168"/>
  <c r="E9217" i="168"/>
  <c r="E9216" i="168"/>
  <c r="E9215" i="168"/>
  <c r="E9214" i="168"/>
  <c r="E9213" i="168"/>
  <c r="E9212" i="168"/>
  <c r="E9211" i="168"/>
  <c r="E9210" i="168"/>
  <c r="E9209" i="168"/>
  <c r="E9208" i="168"/>
  <c r="E9207" i="168"/>
  <c r="E9206" i="168"/>
  <c r="E9205" i="168"/>
  <c r="E9204" i="168"/>
  <c r="E9203" i="168"/>
  <c r="E9202" i="168"/>
  <c r="E9201" i="168"/>
  <c r="E9200" i="168"/>
  <c r="E9199" i="168"/>
  <c r="E9198" i="168"/>
  <c r="E9197" i="168"/>
  <c r="E9196" i="168"/>
  <c r="E9195" i="168"/>
  <c r="E9194" i="168"/>
  <c r="E9193" i="168"/>
  <c r="E9192" i="168"/>
  <c r="E9191" i="168"/>
  <c r="E9190" i="168"/>
  <c r="E9189" i="168"/>
  <c r="E9188" i="168"/>
  <c r="E9187" i="168"/>
  <c r="E9186" i="168"/>
  <c r="E9185" i="168"/>
  <c r="E9184" i="168"/>
  <c r="E9183" i="168"/>
  <c r="E9182" i="168"/>
  <c r="E9181" i="168"/>
  <c r="E9180" i="168"/>
  <c r="E9179" i="168"/>
  <c r="E9178" i="168"/>
  <c r="E9177" i="168"/>
  <c r="E9176" i="168"/>
  <c r="E9175" i="168"/>
  <c r="E9174" i="168"/>
  <c r="E9173" i="168"/>
  <c r="E9172" i="168"/>
  <c r="E9171" i="168"/>
  <c r="E9170" i="168"/>
  <c r="E9169" i="168"/>
  <c r="E9168" i="168"/>
  <c r="E9167" i="168"/>
  <c r="E9166" i="168"/>
  <c r="E9165" i="168"/>
  <c r="E9164" i="168"/>
  <c r="E9163" i="168"/>
  <c r="E9162" i="168"/>
  <c r="E9161" i="168"/>
  <c r="E9160" i="168"/>
  <c r="E9159" i="168"/>
  <c r="E9158" i="168"/>
  <c r="E9157" i="168"/>
  <c r="E9156" i="168"/>
  <c r="E9155" i="168"/>
  <c r="E9154" i="168"/>
  <c r="E9153" i="168"/>
  <c r="E9152" i="168"/>
  <c r="E9151" i="168"/>
  <c r="E9150" i="168"/>
  <c r="E9149" i="168"/>
  <c r="E9148" i="168"/>
  <c r="E9147" i="168"/>
  <c r="E9146" i="168"/>
  <c r="E9145" i="168"/>
  <c r="E9144" i="168"/>
  <c r="E9143" i="168"/>
  <c r="E9142" i="168"/>
  <c r="E9141" i="168"/>
  <c r="E9140" i="168"/>
  <c r="E9139" i="168"/>
  <c r="E9138" i="168"/>
  <c r="E9137" i="168"/>
  <c r="E9136" i="168"/>
  <c r="E9135" i="168"/>
  <c r="E9134" i="168"/>
  <c r="E9133" i="168"/>
  <c r="E9132" i="168"/>
  <c r="E9131" i="168"/>
  <c r="E9130" i="168"/>
  <c r="E9129" i="168"/>
  <c r="E9128" i="168"/>
  <c r="E9127" i="168"/>
  <c r="E9126" i="168"/>
  <c r="E9125" i="168"/>
  <c r="E9124" i="168"/>
  <c r="E9123" i="168"/>
  <c r="E9122" i="168"/>
  <c r="E9121" i="168"/>
  <c r="E9120" i="168"/>
  <c r="E9119" i="168"/>
  <c r="E9118" i="168"/>
  <c r="E9117" i="168"/>
  <c r="E9116" i="168"/>
  <c r="E9115" i="168"/>
  <c r="E9114" i="168"/>
  <c r="E9113" i="168"/>
  <c r="E9112" i="168"/>
  <c r="E9111" i="168"/>
  <c r="E9110" i="168"/>
  <c r="E9109" i="168"/>
  <c r="E9108" i="168"/>
  <c r="E9107" i="168"/>
  <c r="E9106" i="168"/>
  <c r="E9105" i="168"/>
  <c r="E9104" i="168"/>
  <c r="E9103" i="168"/>
  <c r="E9102" i="168"/>
  <c r="E9101" i="168"/>
  <c r="E9100" i="168"/>
  <c r="E9099" i="168"/>
  <c r="E9098" i="168"/>
  <c r="E9097" i="168"/>
  <c r="E9096" i="168"/>
  <c r="E9095" i="168"/>
  <c r="E9094" i="168"/>
  <c r="E9093" i="168"/>
  <c r="E9092" i="168"/>
  <c r="E9091" i="168"/>
  <c r="E9090" i="168"/>
  <c r="E9089" i="168"/>
  <c r="E9088" i="168"/>
  <c r="E9087" i="168"/>
  <c r="E9086" i="168"/>
  <c r="E9085" i="168"/>
  <c r="E9084" i="168"/>
  <c r="E9083" i="168"/>
  <c r="E9082" i="168"/>
  <c r="E9081" i="168"/>
  <c r="E9080" i="168"/>
  <c r="E9079" i="168"/>
  <c r="E9078" i="168"/>
  <c r="E9077" i="168"/>
  <c r="E9076" i="168"/>
  <c r="E9075" i="168"/>
  <c r="E9074" i="168"/>
  <c r="E9073" i="168"/>
  <c r="E9072" i="168"/>
  <c r="E9071" i="168"/>
  <c r="E9070" i="168"/>
  <c r="E9069" i="168"/>
  <c r="E9068" i="168"/>
  <c r="E9067" i="168"/>
  <c r="E9066" i="168"/>
  <c r="E9065" i="168"/>
  <c r="E9064" i="168"/>
  <c r="E9063" i="168"/>
  <c r="E9062" i="168"/>
  <c r="E9061" i="168"/>
  <c r="E9060" i="168"/>
  <c r="E9059" i="168"/>
  <c r="E9058" i="168"/>
  <c r="E9057" i="168"/>
  <c r="E9056" i="168"/>
  <c r="E9055" i="168"/>
  <c r="E9054" i="168"/>
  <c r="E9053" i="168"/>
  <c r="E9052" i="168"/>
  <c r="E9051" i="168"/>
  <c r="E9050" i="168"/>
  <c r="E9049" i="168"/>
  <c r="E9048" i="168"/>
  <c r="E9047" i="168"/>
  <c r="E9046" i="168"/>
  <c r="E9045" i="168"/>
  <c r="E9044" i="168"/>
  <c r="E9043" i="168"/>
  <c r="E9042" i="168"/>
  <c r="E9041" i="168"/>
  <c r="E9040" i="168"/>
  <c r="E9039" i="168"/>
  <c r="E9038" i="168"/>
  <c r="E9037" i="168"/>
  <c r="E9036" i="168"/>
  <c r="E9035" i="168"/>
  <c r="E9034" i="168"/>
  <c r="E9033" i="168"/>
  <c r="E9032" i="168"/>
  <c r="E9031" i="168"/>
  <c r="E9030" i="168"/>
  <c r="E9029" i="168"/>
  <c r="E9028" i="168"/>
  <c r="E9027" i="168"/>
  <c r="E9026" i="168"/>
  <c r="E9025" i="168"/>
  <c r="E9024" i="168"/>
  <c r="E9023" i="168"/>
  <c r="E9022" i="168"/>
  <c r="E9021" i="168"/>
  <c r="E9020" i="168"/>
  <c r="E9019" i="168"/>
  <c r="E9018" i="168"/>
  <c r="E9017" i="168"/>
  <c r="E9016" i="168"/>
  <c r="E9015" i="168"/>
  <c r="E9014" i="168"/>
  <c r="E9013" i="168"/>
  <c r="E9012" i="168"/>
  <c r="E9011" i="168"/>
  <c r="E9010" i="168"/>
  <c r="E9009" i="168"/>
  <c r="E9008" i="168"/>
  <c r="E9007" i="168"/>
  <c r="E9006" i="168"/>
  <c r="E9005" i="168"/>
  <c r="E9004" i="168"/>
  <c r="E9003" i="168"/>
  <c r="E9002" i="168"/>
  <c r="E9001" i="168"/>
  <c r="E9000" i="168"/>
  <c r="E8999" i="168"/>
  <c r="E8998" i="168"/>
  <c r="E8997" i="168"/>
  <c r="E8996" i="168"/>
  <c r="E8995" i="168"/>
  <c r="E8994" i="168"/>
  <c r="E8993" i="168"/>
  <c r="E8992" i="168"/>
  <c r="E8991" i="168"/>
  <c r="E8990" i="168"/>
  <c r="E8989" i="168"/>
  <c r="E8988" i="168"/>
  <c r="E8987" i="168"/>
  <c r="E8986" i="168"/>
  <c r="E8985" i="168"/>
  <c r="E8984" i="168"/>
  <c r="E8983" i="168"/>
  <c r="E8982" i="168"/>
  <c r="E8981" i="168"/>
  <c r="E8980" i="168"/>
  <c r="E8979" i="168"/>
  <c r="E8978" i="168"/>
  <c r="E8977" i="168"/>
  <c r="E8976" i="168"/>
  <c r="E8975" i="168"/>
  <c r="E8974" i="168"/>
  <c r="E8973" i="168"/>
  <c r="E8972" i="168"/>
  <c r="E8971" i="168"/>
  <c r="E8970" i="168"/>
  <c r="E8969" i="168"/>
  <c r="E8968" i="168"/>
  <c r="E8967" i="168"/>
  <c r="E8966" i="168"/>
  <c r="E8965" i="168"/>
  <c r="E8964" i="168"/>
  <c r="E8963" i="168"/>
  <c r="E8962" i="168"/>
  <c r="E8961" i="168"/>
  <c r="E8960" i="168"/>
  <c r="E8959" i="168"/>
  <c r="E8958" i="168"/>
  <c r="E8957" i="168"/>
  <c r="E8956" i="168"/>
  <c r="E8955" i="168"/>
  <c r="E8954" i="168"/>
  <c r="E8953" i="168"/>
  <c r="E8952" i="168"/>
  <c r="E8951" i="168"/>
  <c r="E8950" i="168"/>
  <c r="E8949" i="168"/>
  <c r="E8948" i="168"/>
  <c r="E8947" i="168"/>
  <c r="E8946" i="168"/>
  <c r="E8945" i="168"/>
  <c r="E8944" i="168"/>
  <c r="E8943" i="168"/>
  <c r="E8942" i="168"/>
  <c r="E8941" i="168"/>
  <c r="E8940" i="168"/>
  <c r="E8939" i="168"/>
  <c r="E8938" i="168"/>
  <c r="E8937" i="168"/>
  <c r="E8936" i="168"/>
  <c r="E8935" i="168"/>
  <c r="E8934" i="168"/>
  <c r="E8933" i="168"/>
  <c r="E8932" i="168"/>
  <c r="E8931" i="168"/>
  <c r="E8930" i="168"/>
  <c r="E8929" i="168"/>
  <c r="E8928" i="168"/>
  <c r="E8927" i="168"/>
  <c r="E8926" i="168"/>
  <c r="E8925" i="168"/>
  <c r="E8924" i="168"/>
  <c r="E8923" i="168"/>
  <c r="E8922" i="168"/>
  <c r="E8921" i="168"/>
  <c r="E8920" i="168"/>
  <c r="E8919" i="168"/>
  <c r="E8918" i="168"/>
  <c r="E8917" i="168"/>
  <c r="E8916" i="168"/>
  <c r="E8915" i="168"/>
  <c r="E8914" i="168"/>
  <c r="E8913" i="168"/>
  <c r="E8912" i="168"/>
  <c r="E8911" i="168"/>
  <c r="E8910" i="168"/>
  <c r="E8909" i="168"/>
  <c r="E8908" i="168"/>
  <c r="E8907" i="168"/>
  <c r="E8906" i="168"/>
  <c r="E8905" i="168"/>
  <c r="E8904" i="168"/>
  <c r="E8903" i="168"/>
  <c r="E8902" i="168"/>
  <c r="E8901" i="168"/>
  <c r="E8900" i="168"/>
  <c r="E8899" i="168"/>
  <c r="E8898" i="168"/>
  <c r="E8897" i="168"/>
  <c r="E8896" i="168"/>
  <c r="E8895" i="168"/>
  <c r="E8894" i="168"/>
  <c r="E8893" i="168"/>
  <c r="E8892" i="168"/>
  <c r="E8891" i="168"/>
  <c r="E8890" i="168"/>
  <c r="E8889" i="168"/>
  <c r="E8888" i="168"/>
  <c r="E8887" i="168"/>
  <c r="E8886" i="168"/>
  <c r="E8885" i="168"/>
  <c r="E8884" i="168"/>
  <c r="E8883" i="168"/>
  <c r="E8882" i="168"/>
  <c r="E8881" i="168"/>
  <c r="E8880" i="168"/>
  <c r="E8879" i="168"/>
  <c r="E8878" i="168"/>
  <c r="E8877" i="168"/>
  <c r="E8876" i="168"/>
  <c r="E8875" i="168"/>
  <c r="E8874" i="168"/>
  <c r="E8873" i="168"/>
  <c r="E8872" i="168"/>
  <c r="E8871" i="168"/>
  <c r="E8870" i="168"/>
  <c r="E8869" i="168"/>
  <c r="E8868" i="168"/>
  <c r="E8867" i="168"/>
  <c r="E8866" i="168"/>
  <c r="E8865" i="168"/>
  <c r="E8864" i="168"/>
  <c r="E8863" i="168"/>
  <c r="E8862" i="168"/>
  <c r="E8861" i="168"/>
  <c r="E8860" i="168"/>
  <c r="E8859" i="168"/>
  <c r="E8858" i="168"/>
  <c r="E8857" i="168"/>
  <c r="E8856" i="168"/>
  <c r="E8855" i="168"/>
  <c r="E8854" i="168"/>
  <c r="E8853" i="168"/>
  <c r="E8852" i="168"/>
  <c r="E8851" i="168"/>
  <c r="E8850" i="168"/>
  <c r="E8849" i="168"/>
  <c r="E8848" i="168"/>
  <c r="E8847" i="168"/>
  <c r="E8846" i="168"/>
  <c r="E8845" i="168"/>
  <c r="E8844" i="168"/>
  <c r="E8843" i="168"/>
  <c r="E8842" i="168"/>
  <c r="E8841" i="168"/>
  <c r="E8840" i="168"/>
  <c r="E8839" i="168"/>
  <c r="E8838" i="168"/>
  <c r="E8837" i="168"/>
  <c r="E8836" i="168"/>
  <c r="E8835" i="168"/>
  <c r="E8834" i="168"/>
  <c r="E8833" i="168"/>
  <c r="E8832" i="168"/>
  <c r="E8831" i="168"/>
  <c r="E8830" i="168"/>
  <c r="E8829" i="168"/>
  <c r="E8828" i="168"/>
  <c r="E8827" i="168"/>
  <c r="E8826" i="168"/>
  <c r="E8825" i="168"/>
  <c r="E8824" i="168"/>
  <c r="E8823" i="168"/>
  <c r="E8822" i="168"/>
  <c r="E8821" i="168"/>
  <c r="E8820" i="168"/>
  <c r="E8819" i="168"/>
  <c r="E8818" i="168"/>
  <c r="E8817" i="168"/>
  <c r="E8816" i="168"/>
  <c r="E8815" i="168"/>
  <c r="E8814" i="168"/>
  <c r="E8813" i="168"/>
  <c r="E8812" i="168"/>
  <c r="E8811" i="168"/>
  <c r="E8810" i="168"/>
  <c r="E8809" i="168"/>
  <c r="E8808" i="168"/>
  <c r="E8807" i="168"/>
  <c r="E8806" i="168"/>
  <c r="E8805" i="168"/>
  <c r="E8804" i="168"/>
  <c r="E8803" i="168"/>
  <c r="E8802" i="168"/>
  <c r="E8801" i="168"/>
  <c r="E8800" i="168"/>
  <c r="E8799" i="168"/>
  <c r="E8798" i="168"/>
  <c r="E8797" i="168"/>
  <c r="E8796" i="168"/>
  <c r="E8795" i="168"/>
  <c r="E8794" i="168"/>
  <c r="E8793" i="168"/>
  <c r="E8792" i="168"/>
  <c r="E8791" i="168"/>
  <c r="E8790" i="168"/>
  <c r="E8789" i="168"/>
  <c r="E8788" i="168"/>
  <c r="E8787" i="168"/>
  <c r="E8786" i="168"/>
  <c r="E8785" i="168"/>
  <c r="E8784" i="168"/>
  <c r="E8783" i="168"/>
  <c r="E8782" i="168"/>
  <c r="E8781" i="168"/>
  <c r="E8780" i="168"/>
  <c r="E8779" i="168"/>
  <c r="E8778" i="168"/>
  <c r="E8777" i="168"/>
  <c r="E8776" i="168"/>
  <c r="E8775" i="168"/>
  <c r="E8774" i="168"/>
  <c r="E8773" i="168"/>
  <c r="E8772" i="168"/>
  <c r="E8771" i="168"/>
  <c r="E8770" i="168"/>
  <c r="E8769" i="168"/>
  <c r="E8768" i="168"/>
  <c r="E8767" i="168"/>
  <c r="E8766" i="168"/>
  <c r="E8765" i="168"/>
  <c r="E8764" i="168"/>
  <c r="E8763" i="168"/>
  <c r="E8762" i="168"/>
  <c r="E8761" i="168"/>
  <c r="E8760" i="168"/>
  <c r="E8759" i="168"/>
  <c r="E8758" i="168"/>
  <c r="E8757" i="168"/>
  <c r="E8756" i="168"/>
  <c r="E8755" i="168"/>
  <c r="E8754" i="168"/>
  <c r="E8753" i="168"/>
  <c r="E8752" i="168"/>
  <c r="E8751" i="168"/>
  <c r="E8750" i="168"/>
  <c r="E8749" i="168"/>
  <c r="E8748" i="168"/>
  <c r="E8747" i="168"/>
  <c r="E8746" i="168"/>
  <c r="E8745" i="168"/>
  <c r="E8744" i="168"/>
  <c r="E8743" i="168"/>
  <c r="E8742" i="168"/>
  <c r="E8741" i="168"/>
  <c r="E8740" i="168"/>
  <c r="E8739" i="168"/>
  <c r="E8738" i="168"/>
  <c r="E8737" i="168"/>
  <c r="E8736" i="168"/>
  <c r="E8735" i="168"/>
  <c r="E8734" i="168"/>
  <c r="E8733" i="168"/>
  <c r="E8732" i="168"/>
  <c r="E8731" i="168"/>
  <c r="E8730" i="168"/>
  <c r="E8729" i="168"/>
  <c r="E8728" i="168"/>
  <c r="E8727" i="168"/>
  <c r="E8726" i="168"/>
  <c r="E8725" i="168"/>
  <c r="E8724" i="168"/>
  <c r="E8723" i="168"/>
  <c r="E8722" i="168"/>
  <c r="E8721" i="168"/>
  <c r="E8720" i="168"/>
  <c r="E8719" i="168"/>
  <c r="E8718" i="168"/>
  <c r="E8717" i="168"/>
  <c r="E8716" i="168"/>
  <c r="E8715" i="168"/>
  <c r="E8714" i="168"/>
  <c r="E8713" i="168"/>
  <c r="E8712" i="168"/>
  <c r="E8711" i="168"/>
  <c r="E8710" i="168"/>
  <c r="E8709" i="168"/>
  <c r="E8708" i="168"/>
  <c r="E8707" i="168"/>
  <c r="E8706" i="168"/>
  <c r="E8705" i="168"/>
  <c r="E8704" i="168"/>
  <c r="E8703" i="168"/>
  <c r="E8702" i="168"/>
  <c r="E8701" i="168"/>
  <c r="E8700" i="168"/>
  <c r="E8699" i="168"/>
  <c r="E8698" i="168"/>
  <c r="E8697" i="168"/>
  <c r="E8696" i="168"/>
  <c r="E8695" i="168"/>
  <c r="E8694" i="168"/>
  <c r="E8693" i="168"/>
  <c r="E8692" i="168"/>
  <c r="E8691" i="168"/>
  <c r="E8690" i="168"/>
  <c r="E8689" i="168"/>
  <c r="E8688" i="168"/>
  <c r="E8687" i="168"/>
  <c r="E8686" i="168"/>
  <c r="E8685" i="168"/>
  <c r="E8684" i="168"/>
  <c r="E8683" i="168"/>
  <c r="E8682" i="168"/>
  <c r="E8681" i="168"/>
  <c r="E8680" i="168"/>
  <c r="E8679" i="168"/>
  <c r="E8678" i="168"/>
  <c r="E8677" i="168"/>
  <c r="E8676" i="168"/>
  <c r="E8675" i="168"/>
  <c r="E8674" i="168"/>
  <c r="E8673" i="168"/>
  <c r="E8672" i="168"/>
  <c r="E8671" i="168"/>
  <c r="E8670" i="168"/>
  <c r="E8669" i="168"/>
  <c r="E8668" i="168"/>
  <c r="E8667" i="168"/>
  <c r="E8666" i="168"/>
  <c r="E8665" i="168"/>
  <c r="E8664" i="168"/>
  <c r="E8663" i="168"/>
  <c r="E8662" i="168"/>
  <c r="E8661" i="168"/>
  <c r="E8660" i="168"/>
  <c r="E8659" i="168"/>
  <c r="E8658" i="168"/>
  <c r="E8657" i="168"/>
  <c r="E8656" i="168"/>
  <c r="E8655" i="168"/>
  <c r="E8654" i="168"/>
  <c r="E8653" i="168"/>
  <c r="E8652" i="168"/>
  <c r="E8651" i="168"/>
  <c r="E8650" i="168"/>
  <c r="E8649" i="168"/>
  <c r="E8648" i="168"/>
  <c r="E8647" i="168"/>
  <c r="E8646" i="168"/>
  <c r="E8645" i="168"/>
  <c r="E8644" i="168"/>
  <c r="E8643" i="168"/>
  <c r="E8642" i="168"/>
  <c r="E8641" i="168"/>
  <c r="E8640" i="168"/>
  <c r="E8639" i="168"/>
  <c r="E8638" i="168"/>
  <c r="E8637" i="168"/>
  <c r="E8636" i="168"/>
  <c r="E8635" i="168"/>
  <c r="E8634" i="168"/>
  <c r="E8633" i="168"/>
  <c r="E8632" i="168"/>
  <c r="E8631" i="168"/>
  <c r="E8630" i="168"/>
  <c r="E8629" i="168"/>
  <c r="E8628" i="168"/>
  <c r="E8627" i="168"/>
  <c r="E8626" i="168"/>
  <c r="E8625" i="168"/>
  <c r="E8624" i="168"/>
  <c r="E8623" i="168"/>
  <c r="E8622" i="168"/>
  <c r="E8621" i="168"/>
  <c r="E8620" i="168"/>
  <c r="E8619" i="168"/>
  <c r="E8618" i="168"/>
  <c r="E8617" i="168"/>
  <c r="E8616" i="168"/>
  <c r="E8615" i="168"/>
  <c r="E8614" i="168"/>
  <c r="E8613" i="168"/>
  <c r="E8612" i="168"/>
  <c r="E8611" i="168"/>
  <c r="E8610" i="168"/>
  <c r="E8609" i="168"/>
  <c r="E8608" i="168"/>
  <c r="E8607" i="168"/>
  <c r="E8606" i="168"/>
  <c r="E8605" i="168"/>
  <c r="E8604" i="168"/>
  <c r="E8603" i="168"/>
  <c r="E8602" i="168"/>
  <c r="E8601" i="168"/>
  <c r="E8600" i="168"/>
  <c r="E8599" i="168"/>
  <c r="E8598" i="168"/>
  <c r="E8597" i="168"/>
  <c r="E8596" i="168"/>
  <c r="E8595" i="168"/>
  <c r="E8594" i="168"/>
  <c r="E8593" i="168"/>
  <c r="E8592" i="168"/>
  <c r="E8591" i="168"/>
  <c r="E8590" i="168"/>
  <c r="E8589" i="168"/>
  <c r="E8588" i="168"/>
  <c r="E8587" i="168"/>
  <c r="E8586" i="168"/>
  <c r="E8585" i="168"/>
  <c r="E8584" i="168"/>
  <c r="E8583" i="168"/>
  <c r="E8582" i="168"/>
  <c r="E8581" i="168"/>
  <c r="E8580" i="168"/>
  <c r="E8579" i="168"/>
  <c r="E8578" i="168"/>
  <c r="E8577" i="168"/>
  <c r="E8576" i="168"/>
  <c r="E8575" i="168"/>
  <c r="E8574" i="168"/>
  <c r="E8573" i="168"/>
  <c r="E8572" i="168"/>
  <c r="E8571" i="168"/>
  <c r="E8570" i="168"/>
  <c r="E8569" i="168"/>
  <c r="E8568" i="168"/>
  <c r="E8567" i="168"/>
  <c r="E8566" i="168"/>
  <c r="E8565" i="168"/>
  <c r="E8564" i="168"/>
  <c r="E8563" i="168"/>
  <c r="E8562" i="168"/>
  <c r="E8561" i="168"/>
  <c r="E8560" i="168"/>
  <c r="E8559" i="168"/>
  <c r="E8558" i="168"/>
  <c r="E8557" i="168"/>
  <c r="E8556" i="168"/>
  <c r="E8555" i="168"/>
  <c r="E8554" i="168"/>
  <c r="E8553" i="168"/>
  <c r="E8552" i="168"/>
  <c r="E8551" i="168"/>
  <c r="E8550" i="168"/>
  <c r="E8549" i="168"/>
  <c r="E8548" i="168"/>
  <c r="E8547" i="168"/>
  <c r="E8546" i="168"/>
  <c r="E8545" i="168"/>
  <c r="E8544" i="168"/>
  <c r="E8543" i="168"/>
  <c r="E8542" i="168"/>
  <c r="E8541" i="168"/>
  <c r="E8540" i="168"/>
  <c r="E8539" i="168"/>
  <c r="E8538" i="168"/>
  <c r="E8537" i="168"/>
  <c r="E8536" i="168"/>
  <c r="E8535" i="168"/>
  <c r="E8534" i="168"/>
  <c r="E8533" i="168"/>
  <c r="E8532" i="168"/>
  <c r="E8531" i="168"/>
  <c r="E8530" i="168"/>
  <c r="E8529" i="168"/>
  <c r="E8528" i="168"/>
  <c r="E8527" i="168"/>
  <c r="E8526" i="168"/>
  <c r="E8525" i="168"/>
  <c r="E8524" i="168"/>
  <c r="E8523" i="168"/>
  <c r="E8522" i="168"/>
  <c r="E8521" i="168"/>
  <c r="E8520" i="168"/>
  <c r="E8519" i="168"/>
  <c r="E8518" i="168"/>
  <c r="E8517" i="168"/>
  <c r="E8516" i="168"/>
  <c r="E8515" i="168"/>
  <c r="E8514" i="168"/>
  <c r="E8513" i="168"/>
  <c r="E8512" i="168"/>
  <c r="E8511" i="168"/>
  <c r="E8510" i="168"/>
  <c r="E8509" i="168"/>
  <c r="E8508" i="168"/>
  <c r="E8507" i="168"/>
  <c r="E8506" i="168"/>
  <c r="E8505" i="168"/>
  <c r="E8504" i="168"/>
  <c r="E8503" i="168"/>
  <c r="E8502" i="168"/>
  <c r="E8501" i="168"/>
  <c r="E8500" i="168"/>
  <c r="E8499" i="168"/>
  <c r="E8498" i="168"/>
  <c r="E8497" i="168"/>
  <c r="E8496" i="168"/>
  <c r="E8495" i="168"/>
  <c r="E8494" i="168"/>
  <c r="E8493" i="168"/>
  <c r="E8492" i="168"/>
  <c r="E8491" i="168"/>
  <c r="E8490" i="168"/>
  <c r="E8489" i="168"/>
  <c r="E8488" i="168"/>
  <c r="E8487" i="168"/>
  <c r="E8486" i="168"/>
  <c r="E8485" i="168"/>
  <c r="E8484" i="168"/>
  <c r="E8483" i="168"/>
  <c r="E8482" i="168"/>
  <c r="E8481" i="168"/>
  <c r="E8480" i="168"/>
  <c r="E8479" i="168"/>
  <c r="E8478" i="168"/>
  <c r="E8477" i="168"/>
  <c r="E8476" i="168"/>
  <c r="E8475" i="168"/>
  <c r="E8474" i="168"/>
  <c r="E8473" i="168"/>
  <c r="E8472" i="168"/>
  <c r="E8471" i="168"/>
  <c r="E8470" i="168"/>
  <c r="E8469" i="168"/>
  <c r="E8468" i="168"/>
  <c r="E8467" i="168"/>
  <c r="E8466" i="168"/>
  <c r="E8465" i="168"/>
  <c r="E8464" i="168"/>
  <c r="E8463" i="168"/>
  <c r="E8462" i="168"/>
  <c r="E8461" i="168"/>
  <c r="E8460" i="168"/>
  <c r="E8459" i="168"/>
  <c r="E8458" i="168"/>
  <c r="E8457" i="168"/>
  <c r="E8456" i="168"/>
  <c r="E8455" i="168"/>
  <c r="E8454" i="168"/>
  <c r="E8453" i="168"/>
  <c r="E8452" i="168"/>
  <c r="E8451" i="168"/>
  <c r="E8450" i="168"/>
  <c r="E8449" i="168"/>
  <c r="E8448" i="168"/>
  <c r="E8447" i="168"/>
  <c r="E8446" i="168"/>
  <c r="E8445" i="168"/>
  <c r="E8444" i="168"/>
  <c r="E8443" i="168"/>
  <c r="E8442" i="168"/>
  <c r="E8441" i="168"/>
  <c r="E8440" i="168"/>
  <c r="E8439" i="168"/>
  <c r="E8438" i="168"/>
  <c r="E8437" i="168"/>
  <c r="E8436" i="168"/>
  <c r="E8435" i="168"/>
  <c r="E8434" i="168"/>
  <c r="E8433" i="168"/>
  <c r="E8432" i="168"/>
  <c r="E8431" i="168"/>
  <c r="E8430" i="168"/>
  <c r="E8429" i="168"/>
  <c r="E8428" i="168"/>
  <c r="E8427" i="168"/>
  <c r="E8426" i="168"/>
  <c r="E8425" i="168"/>
  <c r="E8424" i="168"/>
  <c r="E8423" i="168"/>
  <c r="E8422" i="168"/>
  <c r="E8421" i="168"/>
  <c r="E8420" i="168"/>
  <c r="E8419" i="168"/>
  <c r="E8418" i="168"/>
  <c r="E8417" i="168"/>
  <c r="E8416" i="168"/>
  <c r="E8415" i="168"/>
  <c r="E8414" i="168"/>
  <c r="E8413" i="168"/>
  <c r="E8412" i="168"/>
  <c r="E8411" i="168"/>
  <c r="E8410" i="168"/>
  <c r="E8409" i="168"/>
  <c r="E8408" i="168"/>
  <c r="E8407" i="168"/>
  <c r="E8406" i="168"/>
  <c r="E8405" i="168"/>
  <c r="E8404" i="168"/>
  <c r="E8403" i="168"/>
  <c r="E8402" i="168"/>
  <c r="E8401" i="168"/>
  <c r="E8400" i="168"/>
  <c r="E8399" i="168"/>
  <c r="E8398" i="168"/>
  <c r="E8397" i="168"/>
  <c r="E8396" i="168"/>
  <c r="E8395" i="168"/>
  <c r="E8394" i="168"/>
  <c r="E8393" i="168"/>
  <c r="E8392" i="168"/>
  <c r="E8391" i="168"/>
  <c r="E8390" i="168"/>
  <c r="E8389" i="168"/>
  <c r="E8388" i="168"/>
  <c r="E8387" i="168"/>
  <c r="E8386" i="168"/>
  <c r="E8385" i="168"/>
  <c r="E8384" i="168"/>
  <c r="E8383" i="168"/>
  <c r="E8382" i="168"/>
  <c r="E8381" i="168"/>
  <c r="E8380" i="168"/>
  <c r="E8379" i="168"/>
  <c r="E8378" i="168"/>
  <c r="E8377" i="168"/>
  <c r="E8376" i="168"/>
  <c r="E8375" i="168"/>
  <c r="E8374" i="168"/>
  <c r="E8373" i="168"/>
  <c r="E8372" i="168"/>
  <c r="E8371" i="168"/>
  <c r="E8370" i="168"/>
  <c r="E8369" i="168"/>
  <c r="E8368" i="168"/>
  <c r="E8367" i="168"/>
  <c r="E8366" i="168"/>
  <c r="E8365" i="168"/>
  <c r="E8364" i="168"/>
  <c r="E8363" i="168"/>
  <c r="E8362" i="168"/>
  <c r="E8361" i="168"/>
  <c r="E8360" i="168"/>
  <c r="E8359" i="168"/>
  <c r="E8358" i="168"/>
  <c r="E8357" i="168"/>
  <c r="E8356" i="168"/>
  <c r="E8355" i="168"/>
  <c r="E8354" i="168"/>
  <c r="E8353" i="168"/>
  <c r="E8352" i="168"/>
  <c r="E8351" i="168"/>
  <c r="E8350" i="168"/>
  <c r="E8349" i="168"/>
  <c r="E8348" i="168"/>
  <c r="E8347" i="168"/>
  <c r="E8346" i="168"/>
  <c r="E8345" i="168"/>
  <c r="E8344" i="168"/>
  <c r="E8343" i="168"/>
  <c r="E8342" i="168"/>
  <c r="E8341" i="168"/>
  <c r="E8340" i="168"/>
  <c r="E8339" i="168"/>
  <c r="E8338" i="168"/>
  <c r="E8337" i="168"/>
  <c r="E8336" i="168"/>
  <c r="E8335" i="168"/>
  <c r="E8334" i="168"/>
  <c r="E8333" i="168"/>
  <c r="E8332" i="168"/>
  <c r="E8331" i="168"/>
  <c r="E8330" i="168"/>
  <c r="E8329" i="168"/>
  <c r="E8328" i="168"/>
  <c r="E8327" i="168"/>
  <c r="E8326" i="168"/>
  <c r="E8325" i="168"/>
  <c r="E8324" i="168"/>
  <c r="E8323" i="168"/>
  <c r="E8322" i="168"/>
  <c r="E8321" i="168"/>
  <c r="E8320" i="168"/>
  <c r="E8319" i="168"/>
  <c r="E8318" i="168"/>
  <c r="E8317" i="168"/>
  <c r="E8316" i="168"/>
  <c r="E8315" i="168"/>
  <c r="E8314" i="168"/>
  <c r="E8313" i="168"/>
  <c r="E8312" i="168"/>
  <c r="E8311" i="168"/>
  <c r="E8310" i="168"/>
  <c r="E8309" i="168"/>
  <c r="E8308" i="168"/>
  <c r="E8307" i="168"/>
  <c r="E8306" i="168"/>
  <c r="E8305" i="168"/>
  <c r="E8304" i="168"/>
  <c r="E8303" i="168"/>
  <c r="E8302" i="168"/>
  <c r="E8301" i="168"/>
  <c r="E8300" i="168"/>
  <c r="E8299" i="168"/>
  <c r="E8298" i="168"/>
  <c r="E8297" i="168"/>
  <c r="E8296" i="168"/>
  <c r="E8295" i="168"/>
  <c r="E8294" i="168"/>
  <c r="E8293" i="168"/>
  <c r="E8292" i="168"/>
  <c r="E8291" i="168"/>
  <c r="E8290" i="168"/>
  <c r="E8289" i="168"/>
  <c r="E8288" i="168"/>
  <c r="E8287" i="168"/>
  <c r="E8286" i="168"/>
  <c r="E8285" i="168"/>
  <c r="E8284" i="168"/>
  <c r="E8283" i="168"/>
  <c r="E8282" i="168"/>
  <c r="E8281" i="168"/>
  <c r="E8280" i="168"/>
  <c r="E8279" i="168"/>
  <c r="E8278" i="168"/>
  <c r="E8277" i="168"/>
  <c r="E8276" i="168"/>
  <c r="E8275" i="168"/>
  <c r="E8274" i="168"/>
  <c r="E8273" i="168"/>
  <c r="E8272" i="168"/>
  <c r="E8271" i="168"/>
  <c r="E8270" i="168"/>
  <c r="E8269" i="168"/>
  <c r="E8268" i="168"/>
  <c r="E8267" i="168"/>
  <c r="E8266" i="168"/>
  <c r="E8265" i="168"/>
  <c r="E8264" i="168"/>
  <c r="E8263" i="168"/>
  <c r="E8262" i="168"/>
  <c r="E8261" i="168"/>
  <c r="E8260" i="168"/>
  <c r="E8259" i="168"/>
  <c r="E8258" i="168"/>
  <c r="E8257" i="168"/>
  <c r="E8256" i="168"/>
  <c r="E8255" i="168"/>
  <c r="E8254" i="168"/>
  <c r="E8253" i="168"/>
  <c r="E8252" i="168"/>
  <c r="E8251" i="168"/>
  <c r="E8250" i="168"/>
  <c r="E8249" i="168"/>
  <c r="E8248" i="168"/>
  <c r="E8247" i="168"/>
  <c r="E8246" i="168"/>
  <c r="E8245" i="168"/>
  <c r="E8244" i="168"/>
  <c r="E8243" i="168"/>
  <c r="E8242" i="168"/>
  <c r="E8241" i="168"/>
  <c r="E8240" i="168"/>
  <c r="E8239" i="168"/>
  <c r="E8238" i="168"/>
  <c r="E8237" i="168"/>
  <c r="E8236" i="168"/>
  <c r="E8235" i="168"/>
  <c r="E8234" i="168"/>
  <c r="E8233" i="168"/>
  <c r="E8232" i="168"/>
  <c r="E8231" i="168"/>
  <c r="E8230" i="168"/>
  <c r="E8229" i="168"/>
  <c r="E8228" i="168"/>
  <c r="E8227" i="168"/>
  <c r="E8226" i="168"/>
  <c r="E8225" i="168"/>
  <c r="E8224" i="168"/>
  <c r="E8223" i="168"/>
  <c r="E8222" i="168"/>
  <c r="E8221" i="168"/>
  <c r="E8220" i="168"/>
  <c r="E8219" i="168"/>
  <c r="E8218" i="168"/>
  <c r="E8217" i="168"/>
  <c r="E8216" i="168"/>
  <c r="E8215" i="168"/>
  <c r="E8214" i="168"/>
  <c r="E8213" i="168"/>
  <c r="E8212" i="168"/>
  <c r="E8211" i="168"/>
  <c r="E8210" i="168"/>
  <c r="E8209" i="168"/>
  <c r="E8208" i="168"/>
  <c r="E8207" i="168"/>
  <c r="E8206" i="168"/>
  <c r="E8205" i="168"/>
  <c r="E8204" i="168"/>
  <c r="E8203" i="168"/>
  <c r="E8202" i="168"/>
  <c r="E8201" i="168"/>
  <c r="E8200" i="168"/>
  <c r="E8199" i="168"/>
  <c r="E8198" i="168"/>
  <c r="E8197" i="168"/>
  <c r="E8196" i="168"/>
  <c r="E8195" i="168"/>
  <c r="E8194" i="168"/>
  <c r="E8193" i="168"/>
  <c r="E8192" i="168"/>
  <c r="E8191" i="168"/>
  <c r="E8190" i="168"/>
  <c r="E8189" i="168"/>
  <c r="E8188" i="168"/>
  <c r="E8187" i="168"/>
  <c r="E8186" i="168"/>
  <c r="E8185" i="168"/>
  <c r="E8184" i="168"/>
  <c r="E8183" i="168"/>
  <c r="E8182" i="168"/>
  <c r="E8181" i="168"/>
  <c r="E8180" i="168"/>
  <c r="E8179" i="168"/>
  <c r="E8178" i="168"/>
  <c r="E8177" i="168"/>
  <c r="E8176" i="168"/>
  <c r="E8175" i="168"/>
  <c r="E8174" i="168"/>
  <c r="E8173" i="168"/>
  <c r="E8172" i="168"/>
  <c r="E8171" i="168"/>
  <c r="E8170" i="168"/>
  <c r="E8169" i="168"/>
  <c r="E8168" i="168"/>
  <c r="E8167" i="168"/>
  <c r="E8166" i="168"/>
  <c r="E8165" i="168"/>
  <c r="E8164" i="168"/>
  <c r="E8163" i="168"/>
  <c r="E8162" i="168"/>
  <c r="E8161" i="168"/>
  <c r="E8160" i="168"/>
  <c r="E8159" i="168"/>
  <c r="E8158" i="168"/>
  <c r="E8157" i="168"/>
  <c r="E8156" i="168"/>
  <c r="E8155" i="168"/>
  <c r="E8154" i="168"/>
  <c r="E8153" i="168"/>
  <c r="E8152" i="168"/>
  <c r="E8151" i="168"/>
  <c r="E8150" i="168"/>
  <c r="E8149" i="168"/>
  <c r="E8148" i="168"/>
  <c r="E8147" i="168"/>
  <c r="E8146" i="168"/>
  <c r="E8145" i="168"/>
  <c r="E8144" i="168"/>
  <c r="E8143" i="168"/>
  <c r="E8142" i="168"/>
  <c r="E8141" i="168"/>
  <c r="E8140" i="168"/>
  <c r="E8139" i="168"/>
  <c r="E8138" i="168"/>
  <c r="E8137" i="168"/>
  <c r="E8136" i="168"/>
  <c r="E8135" i="168"/>
  <c r="E8134" i="168"/>
  <c r="E8133" i="168"/>
  <c r="E8132" i="168"/>
  <c r="E8131" i="168"/>
  <c r="E8130" i="168"/>
  <c r="E8129" i="168"/>
  <c r="E8128" i="168"/>
  <c r="E8127" i="168"/>
  <c r="E8126" i="168"/>
  <c r="E8125" i="168"/>
  <c r="E8124" i="168"/>
  <c r="E8123" i="168"/>
  <c r="E8122" i="168"/>
  <c r="E8121" i="168"/>
  <c r="E8120" i="168"/>
  <c r="E8119" i="168"/>
  <c r="E8118" i="168"/>
  <c r="E8117" i="168"/>
  <c r="E8116" i="168"/>
  <c r="E8115" i="168"/>
  <c r="E8114" i="168"/>
  <c r="E8113" i="168"/>
  <c r="E8112" i="168"/>
  <c r="E8111" i="168"/>
  <c r="E8110" i="168"/>
  <c r="E8109" i="168"/>
  <c r="E8108" i="168"/>
  <c r="E8107" i="168"/>
  <c r="E8106" i="168"/>
  <c r="E8105" i="168"/>
  <c r="E8104" i="168"/>
  <c r="E8103" i="168"/>
  <c r="E8102" i="168"/>
  <c r="E8101" i="168"/>
  <c r="E8100" i="168"/>
  <c r="E8099" i="168"/>
  <c r="E8098" i="168"/>
  <c r="E8097" i="168"/>
  <c r="E8096" i="168"/>
  <c r="E8095" i="168"/>
  <c r="E8094" i="168"/>
  <c r="E8093" i="168"/>
  <c r="E8092" i="168"/>
  <c r="E8091" i="168"/>
  <c r="E8090" i="168"/>
  <c r="E8089" i="168"/>
  <c r="E8088" i="168"/>
  <c r="E8087" i="168"/>
  <c r="E8086" i="168"/>
  <c r="E8085" i="168"/>
  <c r="E8084" i="168"/>
  <c r="E8083" i="168"/>
  <c r="E8082" i="168"/>
  <c r="E8081" i="168"/>
  <c r="E8080" i="168"/>
  <c r="E8079" i="168"/>
  <c r="E8078" i="168"/>
  <c r="E8077" i="168"/>
  <c r="E8076" i="168"/>
  <c r="E8075" i="168"/>
  <c r="E8074" i="168"/>
  <c r="E8073" i="168"/>
  <c r="E8072" i="168"/>
  <c r="E8071" i="168"/>
  <c r="E8070" i="168"/>
  <c r="E8069" i="168"/>
  <c r="E8068" i="168"/>
  <c r="E8067" i="168"/>
  <c r="E8066" i="168"/>
  <c r="E8065" i="168"/>
  <c r="E8064" i="168"/>
  <c r="E8063" i="168"/>
  <c r="E8062" i="168"/>
  <c r="E8061" i="168"/>
  <c r="E8060" i="168"/>
  <c r="E8059" i="168"/>
  <c r="E8058" i="168"/>
  <c r="E8057" i="168"/>
  <c r="E8056" i="168"/>
  <c r="E8055" i="168"/>
  <c r="E8054" i="168"/>
  <c r="E8053" i="168"/>
  <c r="E8052" i="168"/>
  <c r="E8051" i="168"/>
  <c r="E8050" i="168"/>
  <c r="E8049" i="168"/>
  <c r="E8048" i="168"/>
  <c r="E8047" i="168"/>
  <c r="E8046" i="168"/>
  <c r="E8045" i="168"/>
  <c r="E8044" i="168"/>
  <c r="E8043" i="168"/>
  <c r="E8042" i="168"/>
  <c r="E8041" i="168"/>
  <c r="E8040" i="168"/>
  <c r="E8039" i="168"/>
  <c r="E8038" i="168"/>
  <c r="E8037" i="168"/>
  <c r="E8036" i="168"/>
  <c r="E8035" i="168"/>
  <c r="E8034" i="168"/>
  <c r="E8033" i="168"/>
  <c r="E8032" i="168"/>
  <c r="E8031" i="168"/>
  <c r="E8030" i="168"/>
  <c r="E8029" i="168"/>
  <c r="E8028" i="168"/>
  <c r="E8027" i="168"/>
  <c r="E8026" i="168"/>
  <c r="E8025" i="168"/>
  <c r="E8024" i="168"/>
  <c r="E8023" i="168"/>
  <c r="E8022" i="168"/>
  <c r="E8021" i="168"/>
  <c r="E8020" i="168"/>
  <c r="E8019" i="168"/>
  <c r="E8018" i="168"/>
  <c r="E8017" i="168"/>
  <c r="E8016" i="168"/>
  <c r="E8015" i="168"/>
  <c r="E8014" i="168"/>
  <c r="E8013" i="168"/>
  <c r="E8012" i="168"/>
  <c r="E8011" i="168"/>
  <c r="E8010" i="168"/>
  <c r="E8009" i="168"/>
  <c r="E8008" i="168"/>
  <c r="E8007" i="168"/>
  <c r="E8006" i="168"/>
  <c r="E8005" i="168"/>
  <c r="E8004" i="168"/>
  <c r="E8003" i="168"/>
  <c r="E8002" i="168"/>
  <c r="E8001" i="168"/>
  <c r="E8000" i="168"/>
  <c r="E7999" i="168"/>
  <c r="E7998" i="168"/>
  <c r="E7997" i="168"/>
  <c r="E7996" i="168"/>
  <c r="E7995" i="168"/>
  <c r="E7994" i="168"/>
  <c r="E7993" i="168"/>
  <c r="E7992" i="168"/>
  <c r="E7991" i="168"/>
  <c r="E7990" i="168"/>
  <c r="E7989" i="168"/>
  <c r="E7988" i="168"/>
  <c r="E7987" i="168"/>
  <c r="E7986" i="168"/>
  <c r="E7985" i="168"/>
  <c r="E7984" i="168"/>
  <c r="E7983" i="168"/>
  <c r="E7982" i="168"/>
  <c r="E7981" i="168"/>
  <c r="E7980" i="168"/>
  <c r="E7979" i="168"/>
  <c r="E7978" i="168"/>
  <c r="E7977" i="168"/>
  <c r="E7976" i="168"/>
  <c r="E7975" i="168"/>
  <c r="E7974" i="168"/>
  <c r="E7973" i="168"/>
  <c r="E7972" i="168"/>
  <c r="E7971" i="168"/>
  <c r="E7970" i="168"/>
  <c r="E7969" i="168"/>
  <c r="E7968" i="168"/>
  <c r="E7967" i="168"/>
  <c r="E7966" i="168"/>
  <c r="E7965" i="168"/>
  <c r="E7964" i="168"/>
  <c r="E7963" i="168"/>
  <c r="E7962" i="168"/>
  <c r="E7961" i="168"/>
  <c r="E7960" i="168"/>
  <c r="E7959" i="168"/>
  <c r="E7958" i="168"/>
  <c r="E7957" i="168"/>
  <c r="E7956" i="168"/>
  <c r="E7955" i="168"/>
  <c r="E7954" i="168"/>
  <c r="E7953" i="168"/>
  <c r="E7952" i="168"/>
  <c r="E7951" i="168"/>
  <c r="E7950" i="168"/>
  <c r="E7949" i="168"/>
  <c r="E7948" i="168"/>
  <c r="E7947" i="168"/>
  <c r="E7946" i="168"/>
  <c r="E7945" i="168"/>
  <c r="E7944" i="168"/>
  <c r="E7943" i="168"/>
  <c r="E7942" i="168"/>
  <c r="E7941" i="168"/>
  <c r="E7940" i="168"/>
  <c r="E7939" i="168"/>
  <c r="E7938" i="168"/>
  <c r="E7937" i="168"/>
  <c r="E7936" i="168"/>
  <c r="E7935" i="168"/>
  <c r="E7934" i="168"/>
  <c r="E7933" i="168"/>
  <c r="E7932" i="168"/>
  <c r="E7931" i="168"/>
  <c r="E7930" i="168"/>
  <c r="E7929" i="168"/>
  <c r="E7928" i="168"/>
  <c r="E7927" i="168"/>
  <c r="E7926" i="168"/>
  <c r="E7925" i="168"/>
  <c r="E7924" i="168"/>
  <c r="E7923" i="168"/>
  <c r="E7922" i="168"/>
  <c r="E7921" i="168"/>
  <c r="E7920" i="168"/>
  <c r="E7919" i="168"/>
  <c r="E7918" i="168"/>
  <c r="E7917" i="168"/>
  <c r="E7916" i="168"/>
  <c r="E7915" i="168"/>
  <c r="E7914" i="168"/>
  <c r="E7913" i="168"/>
  <c r="E7912" i="168"/>
  <c r="E7911" i="168"/>
  <c r="E7910" i="168"/>
  <c r="E7909" i="168"/>
  <c r="E7908" i="168"/>
  <c r="E7907" i="168"/>
  <c r="E7906" i="168"/>
  <c r="E7905" i="168"/>
  <c r="E7904" i="168"/>
  <c r="E7903" i="168"/>
  <c r="E7902" i="168"/>
  <c r="E7901" i="168"/>
  <c r="E7900" i="168"/>
  <c r="E7899" i="168"/>
  <c r="E7898" i="168"/>
  <c r="E7897" i="168"/>
  <c r="E7896" i="168"/>
  <c r="E7895" i="168"/>
  <c r="E7894" i="168"/>
  <c r="E7893" i="168"/>
  <c r="E7892" i="168"/>
  <c r="E7891" i="168"/>
  <c r="E7890" i="168"/>
  <c r="E7889" i="168"/>
  <c r="E7888" i="168"/>
  <c r="E7887" i="168"/>
  <c r="E7886" i="168"/>
  <c r="E7885" i="168"/>
  <c r="E7884" i="168"/>
  <c r="E7883" i="168"/>
  <c r="E7882" i="168"/>
  <c r="E7881" i="168"/>
  <c r="E7880" i="168"/>
  <c r="E7879" i="168"/>
  <c r="E7878" i="168"/>
  <c r="E7877" i="168"/>
  <c r="E7876" i="168"/>
  <c r="E7875" i="168"/>
  <c r="E7874" i="168"/>
  <c r="E7873" i="168"/>
  <c r="E7872" i="168"/>
  <c r="E7871" i="168"/>
  <c r="E7870" i="168"/>
  <c r="E7869" i="168"/>
  <c r="E7868" i="168"/>
  <c r="E7867" i="168"/>
  <c r="E7866" i="168"/>
  <c r="E7865" i="168"/>
  <c r="E7864" i="168"/>
  <c r="E7863" i="168"/>
  <c r="E7862" i="168"/>
  <c r="E7861" i="168"/>
  <c r="E7860" i="168"/>
  <c r="E7859" i="168"/>
  <c r="E7858" i="168"/>
  <c r="E7857" i="168"/>
  <c r="E7856" i="168"/>
  <c r="E7855" i="168"/>
  <c r="E7854" i="168"/>
  <c r="E7853" i="168"/>
  <c r="E7852" i="168"/>
  <c r="E7851" i="168"/>
  <c r="E7850" i="168"/>
  <c r="E7849" i="168"/>
  <c r="E7848" i="168"/>
  <c r="E7847" i="168"/>
  <c r="E7846" i="168"/>
  <c r="E7845" i="168"/>
  <c r="E7844" i="168"/>
  <c r="E7843" i="168"/>
  <c r="E7842" i="168"/>
  <c r="E7841" i="168"/>
  <c r="E7840" i="168"/>
  <c r="E7839" i="168"/>
  <c r="E7838" i="168"/>
  <c r="E7837" i="168"/>
  <c r="E7836" i="168"/>
  <c r="E7835" i="168"/>
  <c r="E7834" i="168"/>
  <c r="E7833" i="168"/>
  <c r="E7832" i="168"/>
  <c r="E7831" i="168"/>
  <c r="E7830" i="168"/>
  <c r="E7829" i="168"/>
  <c r="E7828" i="168"/>
  <c r="E7827" i="168"/>
  <c r="E7826" i="168"/>
  <c r="E7825" i="168"/>
  <c r="E7824" i="168"/>
  <c r="E7823" i="168"/>
  <c r="E7822" i="168"/>
  <c r="E7821" i="168"/>
  <c r="E7820" i="168"/>
  <c r="E7819" i="168"/>
  <c r="E7818" i="168"/>
  <c r="E7817" i="168"/>
  <c r="E7816" i="168"/>
  <c r="E7815" i="168"/>
  <c r="E7814" i="168"/>
  <c r="E7813" i="168"/>
  <c r="E7812" i="168"/>
  <c r="E7811" i="168"/>
  <c r="E7810" i="168"/>
  <c r="E7809" i="168"/>
  <c r="E7808" i="168"/>
  <c r="E7807" i="168"/>
  <c r="E7806" i="168"/>
  <c r="E7805" i="168"/>
  <c r="E7804" i="168"/>
  <c r="E7803" i="168"/>
  <c r="E7802" i="168"/>
  <c r="E7801" i="168"/>
  <c r="E7800" i="168"/>
  <c r="E7799" i="168"/>
  <c r="E7798" i="168"/>
  <c r="E7797" i="168"/>
  <c r="E7796" i="168"/>
  <c r="E7795" i="168"/>
  <c r="E7794" i="168"/>
  <c r="E7793" i="168"/>
  <c r="E7792" i="168"/>
  <c r="E7791" i="168"/>
  <c r="E7790" i="168"/>
  <c r="E7789" i="168"/>
  <c r="E7788" i="168"/>
  <c r="E7787" i="168"/>
  <c r="E7786" i="168"/>
  <c r="E7785" i="168"/>
  <c r="E7784" i="168"/>
  <c r="E7783" i="168"/>
  <c r="E7782" i="168"/>
  <c r="E7781" i="168"/>
  <c r="E7780" i="168"/>
  <c r="E7779" i="168"/>
  <c r="E7778" i="168"/>
  <c r="E7777" i="168"/>
  <c r="E7776" i="168"/>
  <c r="E7775" i="168"/>
  <c r="E7774" i="168"/>
  <c r="E7773" i="168"/>
  <c r="E7772" i="168"/>
  <c r="E7771" i="168"/>
  <c r="E7770" i="168"/>
  <c r="E7769" i="168"/>
  <c r="E7768" i="168"/>
  <c r="E7767" i="168"/>
  <c r="E7766" i="168"/>
  <c r="E7765" i="168"/>
  <c r="E7764" i="168"/>
  <c r="E7763" i="168"/>
  <c r="E7762" i="168"/>
  <c r="E7761" i="168"/>
  <c r="E7760" i="168"/>
  <c r="E7759" i="168"/>
  <c r="E7758" i="168"/>
  <c r="E7757" i="168"/>
  <c r="E7756" i="168"/>
  <c r="E7755" i="168"/>
  <c r="E7754" i="168"/>
  <c r="E7753" i="168"/>
  <c r="E7752" i="168"/>
  <c r="E7751" i="168"/>
  <c r="E7750" i="168"/>
  <c r="E7749" i="168"/>
  <c r="E7748" i="168"/>
  <c r="E7747" i="168"/>
  <c r="E7746" i="168"/>
  <c r="E7745" i="168"/>
  <c r="E7744" i="168"/>
  <c r="E7743" i="168"/>
  <c r="E7742" i="168"/>
  <c r="E7741" i="168"/>
  <c r="E7740" i="168"/>
  <c r="E7739" i="168"/>
  <c r="E7738" i="168"/>
  <c r="E7737" i="168"/>
  <c r="E7736" i="168"/>
  <c r="E7735" i="168"/>
  <c r="E7734" i="168"/>
  <c r="E7733" i="168"/>
  <c r="E7732" i="168"/>
  <c r="E7731" i="168"/>
  <c r="E7730" i="168"/>
  <c r="E7729" i="168"/>
  <c r="E7728" i="168"/>
  <c r="E7727" i="168"/>
  <c r="E7726" i="168"/>
  <c r="E7725" i="168"/>
  <c r="E7724" i="168"/>
  <c r="E7723" i="168"/>
  <c r="E7722" i="168"/>
  <c r="E7721" i="168"/>
  <c r="E7720" i="168"/>
  <c r="E7719" i="168"/>
  <c r="E7718" i="168"/>
  <c r="E7717" i="168"/>
  <c r="E7716" i="168"/>
  <c r="E7715" i="168"/>
  <c r="E7714" i="168"/>
  <c r="E7713" i="168"/>
  <c r="E7712" i="168"/>
  <c r="E7711" i="168"/>
  <c r="E7710" i="168"/>
  <c r="E7709" i="168"/>
  <c r="E7708" i="168"/>
  <c r="E7707" i="168"/>
  <c r="E7706" i="168"/>
  <c r="E7705" i="168"/>
  <c r="E7704" i="168"/>
  <c r="E7703" i="168"/>
  <c r="E7702" i="168"/>
  <c r="E7701" i="168"/>
  <c r="E7700" i="168"/>
  <c r="E7699" i="168"/>
  <c r="E7698" i="168"/>
  <c r="E7697" i="168"/>
  <c r="E7696" i="168"/>
  <c r="E7695" i="168"/>
  <c r="E7694" i="168"/>
  <c r="E7693" i="168"/>
  <c r="E7692" i="168"/>
  <c r="E7691" i="168"/>
  <c r="E7690" i="168"/>
  <c r="E7689" i="168"/>
  <c r="E7688" i="168"/>
  <c r="E7687" i="168"/>
  <c r="E7686" i="168"/>
  <c r="E7685" i="168"/>
  <c r="E7684" i="168"/>
  <c r="E7683" i="168"/>
  <c r="E7682" i="168"/>
  <c r="E7681" i="168"/>
  <c r="E7680" i="168"/>
  <c r="E7679" i="168"/>
  <c r="E7678" i="168"/>
  <c r="E7677" i="168"/>
  <c r="E7676" i="168"/>
  <c r="E7675" i="168"/>
  <c r="E7674" i="168"/>
  <c r="E7673" i="168"/>
  <c r="E7672" i="168"/>
  <c r="E7671" i="168"/>
  <c r="E7670" i="168"/>
  <c r="E7669" i="168"/>
  <c r="E7668" i="168"/>
  <c r="E7667" i="168"/>
  <c r="E7666" i="168"/>
  <c r="E7665" i="168"/>
  <c r="E7664" i="168"/>
  <c r="E7663" i="168"/>
  <c r="E7662" i="168"/>
  <c r="E7661" i="168"/>
  <c r="E7660" i="168"/>
  <c r="E7659" i="168"/>
  <c r="E7658" i="168"/>
  <c r="E7657" i="168"/>
  <c r="E7656" i="168"/>
  <c r="E7655" i="168"/>
  <c r="E7654" i="168"/>
  <c r="E7653" i="168"/>
  <c r="E7652" i="168"/>
  <c r="E7651" i="168"/>
  <c r="E7650" i="168"/>
  <c r="E7649" i="168"/>
  <c r="E7648" i="168"/>
  <c r="E7647" i="168"/>
  <c r="E7646" i="168"/>
  <c r="E7645" i="168"/>
  <c r="E7644" i="168"/>
  <c r="E7643" i="168"/>
  <c r="E7642" i="168"/>
  <c r="E7641" i="168"/>
  <c r="E7640" i="168"/>
  <c r="E7639" i="168"/>
  <c r="E7638" i="168"/>
  <c r="E7637" i="168"/>
  <c r="E7636" i="168"/>
  <c r="E7635" i="168"/>
  <c r="E7634" i="168"/>
  <c r="E7633" i="168"/>
  <c r="E7632" i="168"/>
  <c r="E7631" i="168"/>
  <c r="E7630" i="168"/>
  <c r="E7629" i="168"/>
  <c r="E7628" i="168"/>
  <c r="E7627" i="168"/>
  <c r="E7626" i="168"/>
  <c r="E7625" i="168"/>
  <c r="E7624" i="168"/>
  <c r="E7623" i="168"/>
  <c r="E7622" i="168"/>
  <c r="E7621" i="168"/>
  <c r="E7620" i="168"/>
  <c r="E7619" i="168"/>
  <c r="E7618" i="168"/>
  <c r="E7617" i="168"/>
  <c r="E7616" i="168"/>
  <c r="E7615" i="168"/>
  <c r="E7614" i="168"/>
  <c r="E7613" i="168"/>
  <c r="E7612" i="168"/>
  <c r="E7611" i="168"/>
  <c r="E7610" i="168"/>
  <c r="E7609" i="168"/>
  <c r="E7608" i="168"/>
  <c r="E7607" i="168"/>
  <c r="E7606" i="168"/>
  <c r="E7605" i="168"/>
  <c r="E7604" i="168"/>
  <c r="E7603" i="168"/>
  <c r="E7602" i="168"/>
  <c r="E7601" i="168"/>
  <c r="E7600" i="168"/>
  <c r="E7599" i="168"/>
  <c r="E7598" i="168"/>
  <c r="E7597" i="168"/>
  <c r="E7596" i="168"/>
  <c r="E7595" i="168"/>
  <c r="E7594" i="168"/>
  <c r="E7593" i="168"/>
  <c r="E7592" i="168"/>
  <c r="E7591" i="168"/>
  <c r="E7590" i="168"/>
  <c r="E7589" i="168"/>
  <c r="E7588" i="168"/>
  <c r="E7587" i="168"/>
  <c r="E7586" i="168"/>
  <c r="E7585" i="168"/>
  <c r="E7584" i="168"/>
  <c r="E7583" i="168"/>
  <c r="E7582" i="168"/>
  <c r="E7581" i="168"/>
  <c r="E7580" i="168"/>
  <c r="E7579" i="168"/>
  <c r="E7578" i="168"/>
  <c r="E7577" i="168"/>
  <c r="E7576" i="168"/>
  <c r="E7575" i="168"/>
  <c r="E7574" i="168"/>
  <c r="E7573" i="168"/>
  <c r="E7572" i="168"/>
  <c r="E7571" i="168"/>
  <c r="E7570" i="168"/>
  <c r="E7569" i="168"/>
  <c r="E7568" i="168"/>
  <c r="E7567" i="168"/>
  <c r="E7566" i="168"/>
  <c r="E7565" i="168"/>
  <c r="E7564" i="168"/>
  <c r="E7563" i="168"/>
  <c r="E7562" i="168"/>
  <c r="E7561" i="168"/>
  <c r="E7560" i="168"/>
  <c r="E7559" i="168"/>
  <c r="E7558" i="168"/>
  <c r="E7557" i="168"/>
  <c r="E7556" i="168"/>
  <c r="E7555" i="168"/>
  <c r="E7554" i="168"/>
  <c r="E7553" i="168"/>
  <c r="E7552" i="168"/>
  <c r="E7551" i="168"/>
  <c r="E7550" i="168"/>
  <c r="E7549" i="168"/>
  <c r="E7548" i="168"/>
  <c r="E7547" i="168"/>
  <c r="E7546" i="168"/>
  <c r="E7545" i="168"/>
  <c r="E7544" i="168"/>
  <c r="E7543" i="168"/>
  <c r="E7542" i="168"/>
  <c r="E7541" i="168"/>
  <c r="E7540" i="168"/>
  <c r="E7539" i="168"/>
  <c r="E7538" i="168"/>
  <c r="E7537" i="168"/>
  <c r="E7536" i="168"/>
  <c r="E7535" i="168"/>
  <c r="E7534" i="168"/>
  <c r="E7533" i="168"/>
  <c r="E7532" i="168"/>
  <c r="E7531" i="168"/>
  <c r="E7530" i="168"/>
  <c r="E7529" i="168"/>
  <c r="E7528" i="168"/>
  <c r="E7527" i="168"/>
  <c r="E7526" i="168"/>
  <c r="E7525" i="168"/>
  <c r="E7524" i="168"/>
  <c r="E7523" i="168"/>
  <c r="E7522" i="168"/>
  <c r="E7521" i="168"/>
  <c r="E7520" i="168"/>
  <c r="E7519" i="168"/>
  <c r="E7518" i="168"/>
  <c r="E7517" i="168"/>
  <c r="E7516" i="168"/>
  <c r="E7515" i="168"/>
  <c r="E7514" i="168"/>
  <c r="E7513" i="168"/>
  <c r="E7512" i="168"/>
  <c r="E7511" i="168"/>
  <c r="E7510" i="168"/>
  <c r="E7509" i="168"/>
  <c r="E7508" i="168"/>
  <c r="E7507" i="168"/>
  <c r="E7506" i="168"/>
  <c r="E7505" i="168"/>
  <c r="E7504" i="168"/>
  <c r="E7503" i="168"/>
  <c r="E7502" i="168"/>
  <c r="E7501" i="168"/>
  <c r="E7500" i="168"/>
  <c r="E7499" i="168"/>
  <c r="E7498" i="168"/>
  <c r="E7497" i="168"/>
  <c r="E7496" i="168"/>
  <c r="E7495" i="168"/>
  <c r="E7494" i="168"/>
  <c r="E7493" i="168"/>
  <c r="E7492" i="168"/>
  <c r="E7491" i="168"/>
  <c r="E7490" i="168"/>
  <c r="E7489" i="168"/>
  <c r="E7488" i="168"/>
  <c r="E7487" i="168"/>
  <c r="E7486" i="168"/>
  <c r="E7485" i="168"/>
  <c r="E7484" i="168"/>
  <c r="E7483" i="168"/>
  <c r="E7482" i="168"/>
  <c r="E7481" i="168"/>
  <c r="E7480" i="168"/>
  <c r="E7479" i="168"/>
  <c r="E7478" i="168"/>
  <c r="E7477" i="168"/>
  <c r="E7476" i="168"/>
  <c r="E7475" i="168"/>
  <c r="E7474" i="168"/>
  <c r="E7473" i="168"/>
  <c r="E7472" i="168"/>
  <c r="E7471" i="168"/>
  <c r="E7470" i="168"/>
  <c r="E7469" i="168"/>
  <c r="E7468" i="168"/>
  <c r="E7467" i="168"/>
  <c r="E7466" i="168"/>
  <c r="E7465" i="168"/>
  <c r="E7464" i="168"/>
  <c r="E7463" i="168"/>
  <c r="E7462" i="168"/>
  <c r="E7461" i="168"/>
  <c r="E7460" i="168"/>
  <c r="E7459" i="168"/>
  <c r="E7458" i="168"/>
  <c r="E7457" i="168"/>
  <c r="E7456" i="168"/>
  <c r="E7455" i="168"/>
  <c r="E7454" i="168"/>
  <c r="E7453" i="168"/>
  <c r="E7452" i="168"/>
  <c r="E7451" i="168"/>
  <c r="E7450" i="168"/>
  <c r="E7449" i="168"/>
  <c r="E7448" i="168"/>
  <c r="E7447" i="168"/>
  <c r="E7446" i="168"/>
  <c r="E7445" i="168"/>
  <c r="E7444" i="168"/>
  <c r="E7443" i="168"/>
  <c r="E7442" i="168"/>
  <c r="E7441" i="168"/>
  <c r="E7440" i="168"/>
  <c r="E7439" i="168"/>
  <c r="E7438" i="168"/>
  <c r="E7437" i="168"/>
  <c r="E7436" i="168"/>
  <c r="E7435" i="168"/>
  <c r="E7434" i="168"/>
  <c r="E7433" i="168"/>
  <c r="E7432" i="168"/>
  <c r="E7431" i="168"/>
  <c r="E7430" i="168"/>
  <c r="E7429" i="168"/>
  <c r="E7428" i="168"/>
  <c r="E7427" i="168"/>
  <c r="E7426" i="168"/>
  <c r="E7425" i="168"/>
  <c r="E7424" i="168"/>
  <c r="E7423" i="168"/>
  <c r="E7422" i="168"/>
  <c r="E7421" i="168"/>
  <c r="E7420" i="168"/>
  <c r="E7419" i="168"/>
  <c r="E7418" i="168"/>
  <c r="E7417" i="168"/>
  <c r="E7416" i="168"/>
  <c r="E7415" i="168"/>
  <c r="E7414" i="168"/>
  <c r="E7413" i="168"/>
  <c r="E7412" i="168"/>
  <c r="E7411" i="168"/>
  <c r="E7410" i="168"/>
  <c r="E7409" i="168"/>
  <c r="E7408" i="168"/>
  <c r="E7407" i="168"/>
  <c r="E7406" i="168"/>
  <c r="E7405" i="168"/>
  <c r="E7404" i="168"/>
  <c r="E7403" i="168"/>
  <c r="E7402" i="168"/>
  <c r="E7401" i="168"/>
  <c r="E7400" i="168"/>
  <c r="E7399" i="168"/>
  <c r="E7398" i="168"/>
  <c r="E7397" i="168"/>
  <c r="E7396" i="168"/>
  <c r="E7395" i="168"/>
  <c r="E7394" i="168"/>
  <c r="E7393" i="168"/>
  <c r="E7392" i="168"/>
  <c r="E7391" i="168"/>
  <c r="E7390" i="168"/>
  <c r="E7389" i="168"/>
  <c r="E7388" i="168"/>
  <c r="E7387" i="168"/>
  <c r="E7386" i="168"/>
  <c r="E7385" i="168"/>
  <c r="E7384" i="168"/>
  <c r="E7383" i="168"/>
  <c r="E7382" i="168"/>
  <c r="E7381" i="168"/>
  <c r="E7380" i="168"/>
  <c r="E7379" i="168"/>
  <c r="E7378" i="168"/>
  <c r="E7377" i="168"/>
  <c r="E7376" i="168"/>
  <c r="E7375" i="168"/>
  <c r="E7374" i="168"/>
  <c r="E7373" i="168"/>
  <c r="E7372" i="168"/>
  <c r="E7371" i="168"/>
  <c r="E7370" i="168"/>
  <c r="E7369" i="168"/>
  <c r="E7368" i="168"/>
  <c r="E7367" i="168"/>
  <c r="E7366" i="168"/>
  <c r="E7365" i="168"/>
  <c r="E7364" i="168"/>
  <c r="E7363" i="168"/>
  <c r="E7362" i="168"/>
  <c r="E7361" i="168"/>
  <c r="E7360" i="168"/>
  <c r="E7359" i="168"/>
  <c r="E7358" i="168"/>
  <c r="E7357" i="168"/>
  <c r="E7356" i="168"/>
  <c r="E7355" i="168"/>
  <c r="E7354" i="168"/>
  <c r="E7353" i="168"/>
  <c r="E7352" i="168"/>
  <c r="E7351" i="168"/>
  <c r="E7350" i="168"/>
  <c r="E7349" i="168"/>
  <c r="E7348" i="168"/>
  <c r="E7347" i="168"/>
  <c r="E7346" i="168"/>
  <c r="E7345" i="168"/>
  <c r="E7344" i="168"/>
  <c r="E7343" i="168"/>
  <c r="E7342" i="168"/>
  <c r="E7341" i="168"/>
  <c r="E7340" i="168"/>
  <c r="E7339" i="168"/>
  <c r="E7338" i="168"/>
  <c r="E7337" i="168"/>
  <c r="E7336" i="168"/>
  <c r="E7335" i="168"/>
  <c r="E7334" i="168"/>
  <c r="E7333" i="168"/>
  <c r="E7332" i="168"/>
  <c r="E7331" i="168"/>
  <c r="E7330" i="168"/>
  <c r="E7329" i="168"/>
  <c r="E7328" i="168"/>
  <c r="E7327" i="168"/>
  <c r="E7326" i="168"/>
  <c r="E7325" i="168"/>
  <c r="E7324" i="168"/>
  <c r="E7323" i="168"/>
  <c r="E7322" i="168"/>
  <c r="E7321" i="168"/>
  <c r="E7320" i="168"/>
  <c r="E7319" i="168"/>
  <c r="E7318" i="168"/>
  <c r="E7317" i="168"/>
  <c r="E7316" i="168"/>
  <c r="E7315" i="168"/>
  <c r="E7314" i="168"/>
  <c r="E7313" i="168"/>
  <c r="E7312" i="168"/>
  <c r="E7311" i="168"/>
  <c r="E7310" i="168"/>
  <c r="E7309" i="168"/>
  <c r="E7308" i="168"/>
  <c r="E7307" i="168"/>
  <c r="E7306" i="168"/>
  <c r="E7305" i="168"/>
  <c r="E7304" i="168"/>
  <c r="E7303" i="168"/>
  <c r="E7302" i="168"/>
  <c r="E7301" i="168"/>
  <c r="E7300" i="168"/>
  <c r="E7299" i="168"/>
  <c r="E7298" i="168"/>
  <c r="E7297" i="168"/>
  <c r="E7296" i="168"/>
  <c r="E7295" i="168"/>
  <c r="E7294" i="168"/>
  <c r="E7293" i="168"/>
  <c r="E7292" i="168"/>
  <c r="E7291" i="168"/>
  <c r="E7290" i="168"/>
  <c r="E7289" i="168"/>
  <c r="E7288" i="168"/>
  <c r="E7287" i="168"/>
  <c r="E7286" i="168"/>
  <c r="E7285" i="168"/>
  <c r="E7284" i="168"/>
  <c r="E7283" i="168"/>
  <c r="E7282" i="168"/>
  <c r="E7281" i="168"/>
  <c r="E7280" i="168"/>
  <c r="E7279" i="168"/>
  <c r="E7278" i="168"/>
  <c r="E7277" i="168"/>
  <c r="E7276" i="168"/>
  <c r="E7275" i="168"/>
  <c r="E7274" i="168"/>
  <c r="E7273" i="168"/>
  <c r="E7272" i="168"/>
  <c r="E7271" i="168"/>
  <c r="E7270" i="168"/>
  <c r="E7269" i="168"/>
  <c r="E7268" i="168"/>
  <c r="E7267" i="168"/>
  <c r="E7266" i="168"/>
  <c r="E7265" i="168"/>
  <c r="E7264" i="168"/>
  <c r="E7263" i="168"/>
  <c r="E7262" i="168"/>
  <c r="E7261" i="168"/>
  <c r="E7260" i="168"/>
  <c r="E7259" i="168"/>
  <c r="E7258" i="168"/>
  <c r="E7257" i="168"/>
  <c r="E7256" i="168"/>
  <c r="E7255" i="168"/>
  <c r="E7254" i="168"/>
  <c r="E7253" i="168"/>
  <c r="E7252" i="168"/>
  <c r="E7251" i="168"/>
  <c r="E7250" i="168"/>
  <c r="E7249" i="168"/>
  <c r="E7248" i="168"/>
  <c r="E7247" i="168"/>
  <c r="E7246" i="168"/>
  <c r="E7245" i="168"/>
  <c r="E7244" i="168"/>
  <c r="E7243" i="168"/>
  <c r="E7242" i="168"/>
  <c r="E7241" i="168"/>
  <c r="E7240" i="168"/>
  <c r="E7239" i="168"/>
  <c r="E7238" i="168"/>
  <c r="E7237" i="168"/>
  <c r="E7236" i="168"/>
  <c r="E7235" i="168"/>
  <c r="E7234" i="168"/>
  <c r="E7233" i="168"/>
  <c r="E7232" i="168"/>
  <c r="E7231" i="168"/>
  <c r="E7230" i="168"/>
  <c r="E7229" i="168"/>
  <c r="E7228" i="168"/>
  <c r="E7227" i="168"/>
  <c r="E7226" i="168"/>
  <c r="E7225" i="168"/>
  <c r="E7224" i="168"/>
  <c r="E7223" i="168"/>
  <c r="E7222" i="168"/>
  <c r="E7221" i="168"/>
  <c r="E7220" i="168"/>
  <c r="E7219" i="168"/>
  <c r="E7218" i="168"/>
  <c r="E7217" i="168"/>
  <c r="E7216" i="168"/>
  <c r="E7215" i="168"/>
  <c r="E7214" i="168"/>
  <c r="E7213" i="168"/>
  <c r="E7212" i="168"/>
  <c r="E7211" i="168"/>
  <c r="E7210" i="168"/>
  <c r="E7209" i="168"/>
  <c r="E7208" i="168"/>
  <c r="E7207" i="168"/>
  <c r="E7206" i="168"/>
  <c r="E7205" i="168"/>
  <c r="E7204" i="168"/>
  <c r="E7203" i="168"/>
  <c r="E7202" i="168"/>
  <c r="E7201" i="168"/>
  <c r="E7200" i="168"/>
  <c r="E7199" i="168"/>
  <c r="E7198" i="168"/>
  <c r="E7197" i="168"/>
  <c r="E7196" i="168"/>
  <c r="E7195" i="168"/>
  <c r="E7194" i="168"/>
  <c r="E7193" i="168"/>
  <c r="E7192" i="168"/>
  <c r="E7191" i="168"/>
  <c r="E7190" i="168"/>
  <c r="E7189" i="168"/>
  <c r="E7188" i="168"/>
  <c r="E7187" i="168"/>
  <c r="E7186" i="168"/>
  <c r="E7185" i="168"/>
  <c r="E7184" i="168"/>
  <c r="E7183" i="168"/>
  <c r="E7182" i="168"/>
  <c r="E7181" i="168"/>
  <c r="E7180" i="168"/>
  <c r="E7179" i="168"/>
  <c r="E7178" i="168"/>
  <c r="E7177" i="168"/>
  <c r="E7176" i="168"/>
  <c r="E7175" i="168"/>
  <c r="E7174" i="168"/>
  <c r="E7173" i="168"/>
  <c r="E7172" i="168"/>
  <c r="E7171" i="168"/>
  <c r="E7170" i="168"/>
  <c r="E7169" i="168"/>
  <c r="E7168" i="168"/>
  <c r="E7167" i="168"/>
  <c r="E7166" i="168"/>
  <c r="E7165" i="168"/>
  <c r="E7164" i="168"/>
  <c r="E7163" i="168"/>
  <c r="E7162" i="168"/>
  <c r="E7161" i="168"/>
  <c r="E7160" i="168"/>
  <c r="E7159" i="168"/>
  <c r="E7158" i="168"/>
  <c r="E7157" i="168"/>
  <c r="E7156" i="168"/>
  <c r="E7155" i="168"/>
  <c r="E7154" i="168"/>
  <c r="E7153" i="168"/>
  <c r="E7152" i="168"/>
  <c r="E7151" i="168"/>
  <c r="E7150" i="168"/>
  <c r="E7149" i="168"/>
  <c r="E7148" i="168"/>
  <c r="E7147" i="168"/>
  <c r="E7146" i="168"/>
  <c r="E7145" i="168"/>
  <c r="E7144" i="168"/>
  <c r="E7143" i="168"/>
  <c r="E7142" i="168"/>
  <c r="E7141" i="168"/>
  <c r="E7140" i="168"/>
  <c r="E7139" i="168"/>
  <c r="E7138" i="168"/>
  <c r="E7137" i="168"/>
  <c r="E7136" i="168"/>
  <c r="E7135" i="168"/>
  <c r="E7134" i="168"/>
  <c r="E7133" i="168"/>
  <c r="E7132" i="168"/>
  <c r="E7131" i="168"/>
  <c r="E7130" i="168"/>
  <c r="E7129" i="168"/>
  <c r="E7128" i="168"/>
  <c r="E7127" i="168"/>
  <c r="E7126" i="168"/>
  <c r="E7125" i="168"/>
  <c r="E7124" i="168"/>
  <c r="E7123" i="168"/>
  <c r="E7122" i="168"/>
  <c r="E7121" i="168"/>
  <c r="E7120" i="168"/>
  <c r="E7119" i="168"/>
  <c r="E7118" i="168"/>
  <c r="E7117" i="168"/>
  <c r="E7116" i="168"/>
  <c r="E7115" i="168"/>
  <c r="E7114" i="168"/>
  <c r="E7113" i="168"/>
  <c r="E7112" i="168"/>
  <c r="E7111" i="168"/>
  <c r="E7110" i="168"/>
  <c r="E7109" i="168"/>
  <c r="E7108" i="168"/>
  <c r="E7107" i="168"/>
  <c r="E7106" i="168"/>
  <c r="E7105" i="168"/>
  <c r="E7104" i="168"/>
  <c r="E7103" i="168"/>
  <c r="E7102" i="168"/>
  <c r="E7101" i="168"/>
  <c r="E7100" i="168"/>
  <c r="E7099" i="168"/>
  <c r="E7098" i="168"/>
  <c r="E7097" i="168"/>
  <c r="E7096" i="168"/>
  <c r="E7095" i="168"/>
  <c r="E7094" i="168"/>
  <c r="E7093" i="168"/>
  <c r="E7092" i="168"/>
  <c r="E7091" i="168"/>
  <c r="E7090" i="168"/>
  <c r="E7089" i="168"/>
  <c r="E7088" i="168"/>
  <c r="E7087" i="168"/>
  <c r="E7086" i="168"/>
  <c r="E7085" i="168"/>
  <c r="E7084" i="168"/>
  <c r="E7083" i="168"/>
  <c r="E7082" i="168"/>
  <c r="E7081" i="168"/>
  <c r="E7080" i="168"/>
  <c r="E7079" i="168"/>
  <c r="E7078" i="168"/>
  <c r="E7077" i="168"/>
  <c r="E7076" i="168"/>
  <c r="E7075" i="168"/>
  <c r="E7074" i="168"/>
  <c r="E7073" i="168"/>
  <c r="E7072" i="168"/>
  <c r="E7071" i="168"/>
  <c r="E7070" i="168"/>
  <c r="E7069" i="168"/>
  <c r="E7068" i="168"/>
  <c r="E7067" i="168"/>
  <c r="E7066" i="168"/>
  <c r="E7065" i="168"/>
  <c r="E7064" i="168"/>
  <c r="E7063" i="168"/>
  <c r="E7062" i="168"/>
  <c r="E7061" i="168"/>
  <c r="E7060" i="168"/>
  <c r="E7059" i="168"/>
  <c r="E7058" i="168"/>
  <c r="E7057" i="168"/>
  <c r="E7056" i="168"/>
  <c r="E7055" i="168"/>
  <c r="E7054" i="168"/>
  <c r="E7053" i="168"/>
  <c r="E7052" i="168"/>
  <c r="E7051" i="168"/>
  <c r="E7050" i="168"/>
  <c r="E7049" i="168"/>
  <c r="E7048" i="168"/>
  <c r="E7047" i="168"/>
  <c r="E7046" i="168"/>
  <c r="E7045" i="168"/>
  <c r="E7044" i="168"/>
  <c r="E7043" i="168"/>
  <c r="E7042" i="168"/>
  <c r="E7041" i="168"/>
  <c r="E7040" i="168"/>
  <c r="E7039" i="168"/>
  <c r="E7038" i="168"/>
  <c r="E7037" i="168"/>
  <c r="E7036" i="168"/>
  <c r="E7035" i="168"/>
  <c r="E7034" i="168"/>
  <c r="E7033" i="168"/>
  <c r="E7032" i="168"/>
  <c r="E7031" i="168"/>
  <c r="E7030" i="168"/>
  <c r="E7029" i="168"/>
  <c r="E7028" i="168"/>
  <c r="E7027" i="168"/>
  <c r="E7026" i="168"/>
  <c r="E7025" i="168"/>
  <c r="E7024" i="168"/>
  <c r="E7023" i="168"/>
  <c r="E7022" i="168"/>
  <c r="E7021" i="168"/>
  <c r="E7020" i="168"/>
  <c r="E7019" i="168"/>
  <c r="E7018" i="168"/>
  <c r="E7017" i="168"/>
  <c r="E7016" i="168"/>
  <c r="E7015" i="168"/>
  <c r="E7014" i="168"/>
  <c r="E7013" i="168"/>
  <c r="E7012" i="168"/>
  <c r="E7011" i="168"/>
  <c r="E7010" i="168"/>
  <c r="E7009" i="168"/>
  <c r="E7008" i="168"/>
  <c r="E7007" i="168"/>
  <c r="E7006" i="168"/>
  <c r="E7005" i="168"/>
  <c r="E7004" i="168"/>
  <c r="E7003" i="168"/>
  <c r="E7002" i="168"/>
  <c r="E7001" i="168"/>
  <c r="E7000" i="168"/>
  <c r="E6999" i="168"/>
  <c r="E6998" i="168"/>
  <c r="E6997" i="168"/>
  <c r="E6996" i="168"/>
  <c r="E6995" i="168"/>
  <c r="E6994" i="168"/>
  <c r="E6993" i="168"/>
  <c r="E6992" i="168"/>
  <c r="E6991" i="168"/>
  <c r="E6990" i="168"/>
  <c r="E6989" i="168"/>
  <c r="E6988" i="168"/>
  <c r="E6987" i="168"/>
  <c r="E6986" i="168"/>
  <c r="E6985" i="168"/>
  <c r="E6984" i="168"/>
  <c r="E6983" i="168"/>
  <c r="E6982" i="168"/>
  <c r="E6981" i="168"/>
  <c r="E6980" i="168"/>
  <c r="E6979" i="168"/>
  <c r="E6978" i="168"/>
  <c r="E6977" i="168"/>
  <c r="E6976" i="168"/>
  <c r="E6975" i="168"/>
  <c r="E6974" i="168"/>
  <c r="E6973" i="168"/>
  <c r="E6972" i="168"/>
  <c r="E6971" i="168"/>
  <c r="E6970" i="168"/>
  <c r="E6969" i="168"/>
  <c r="E6968" i="168"/>
  <c r="E6967" i="168"/>
  <c r="E6966" i="168"/>
  <c r="E6965" i="168"/>
  <c r="E6964" i="168"/>
  <c r="E6963" i="168"/>
  <c r="E6962" i="168"/>
  <c r="E6961" i="168"/>
  <c r="E6960" i="168"/>
  <c r="E6959" i="168"/>
  <c r="E6958" i="168"/>
  <c r="E6957" i="168"/>
  <c r="E6956" i="168"/>
  <c r="E6955" i="168"/>
  <c r="E6954" i="168"/>
  <c r="E6953" i="168"/>
  <c r="E6952" i="168"/>
  <c r="E6951" i="168"/>
  <c r="E6950" i="168"/>
  <c r="E6949" i="168"/>
  <c r="E6948" i="168"/>
  <c r="E6947" i="168"/>
  <c r="E6946" i="168"/>
  <c r="E6945" i="168"/>
  <c r="E6944" i="168"/>
  <c r="E6943" i="168"/>
  <c r="E6942" i="168"/>
  <c r="E6941" i="168"/>
  <c r="E6940" i="168"/>
  <c r="E6939" i="168"/>
  <c r="E6938" i="168"/>
  <c r="E6937" i="168"/>
  <c r="E6936" i="168"/>
  <c r="E6935" i="168"/>
  <c r="E6934" i="168"/>
  <c r="E6933" i="168"/>
  <c r="E6932" i="168"/>
  <c r="E6931" i="168"/>
  <c r="E6930" i="168"/>
  <c r="E6929" i="168"/>
  <c r="E6928" i="168"/>
  <c r="E6927" i="168"/>
  <c r="E6926" i="168"/>
  <c r="E6925" i="168"/>
  <c r="E6924" i="168"/>
  <c r="E6923" i="168"/>
  <c r="E6922" i="168"/>
  <c r="E6921" i="168"/>
  <c r="E6920" i="168"/>
  <c r="E6919" i="168"/>
  <c r="E6918" i="168"/>
  <c r="E6917" i="168"/>
  <c r="E6916" i="168"/>
  <c r="E6915" i="168"/>
  <c r="E6914" i="168"/>
  <c r="E6913" i="168"/>
  <c r="E6912" i="168"/>
  <c r="E6911" i="168"/>
  <c r="E6910" i="168"/>
  <c r="E6909" i="168"/>
  <c r="E6908" i="168"/>
  <c r="E6907" i="168"/>
  <c r="E6906" i="168"/>
  <c r="E6905" i="168"/>
  <c r="E6904" i="168"/>
  <c r="E6903" i="168"/>
  <c r="E6902" i="168"/>
  <c r="E6901" i="168"/>
  <c r="E6900" i="168"/>
  <c r="E6899" i="168"/>
  <c r="E6898" i="168"/>
  <c r="E6897" i="168"/>
  <c r="E6896" i="168"/>
  <c r="E6895" i="168"/>
  <c r="E6894" i="168"/>
  <c r="E6893" i="168"/>
  <c r="E6892" i="168"/>
  <c r="E6891" i="168"/>
  <c r="E6890" i="168"/>
  <c r="E6889" i="168"/>
  <c r="E6888" i="168"/>
  <c r="E6887" i="168"/>
  <c r="E6886" i="168"/>
  <c r="E6885" i="168"/>
  <c r="E6884" i="168"/>
  <c r="E6883" i="168"/>
  <c r="E6882" i="168"/>
  <c r="E6881" i="168"/>
  <c r="E6880" i="168"/>
  <c r="E6879" i="168"/>
  <c r="E6878" i="168"/>
  <c r="E6877" i="168"/>
  <c r="E6876" i="168"/>
  <c r="E6875" i="168"/>
  <c r="E6874" i="168"/>
  <c r="E6873" i="168"/>
  <c r="E6872" i="168"/>
  <c r="E6871" i="168"/>
  <c r="E6870" i="168"/>
  <c r="E6869" i="168"/>
  <c r="E6868" i="168"/>
  <c r="E6867" i="168"/>
  <c r="E6866" i="168"/>
  <c r="E6865" i="168"/>
  <c r="E6864" i="168"/>
  <c r="E6863" i="168"/>
  <c r="E6862" i="168"/>
  <c r="E6861" i="168"/>
  <c r="E6860" i="168"/>
  <c r="E6859" i="168"/>
  <c r="E6858" i="168"/>
  <c r="E6857" i="168"/>
  <c r="E6856" i="168"/>
  <c r="E6855" i="168"/>
  <c r="E6854" i="168"/>
  <c r="E6853" i="168"/>
  <c r="E6852" i="168"/>
  <c r="E6851" i="168"/>
  <c r="E6850" i="168"/>
  <c r="E6849" i="168"/>
  <c r="E6848" i="168"/>
  <c r="E6847" i="168"/>
  <c r="E6846" i="168"/>
  <c r="E6845" i="168"/>
  <c r="E6844" i="168"/>
  <c r="E6843" i="168"/>
  <c r="E6842" i="168"/>
  <c r="E6841" i="168"/>
  <c r="E6840" i="168"/>
  <c r="E6839" i="168"/>
  <c r="E6838" i="168"/>
  <c r="E6837" i="168"/>
  <c r="E6836" i="168"/>
  <c r="E6835" i="168"/>
  <c r="E6834" i="168"/>
  <c r="E6833" i="168"/>
  <c r="E6832" i="168"/>
  <c r="E6831" i="168"/>
  <c r="E6830" i="168"/>
  <c r="E6829" i="168"/>
  <c r="E6828" i="168"/>
  <c r="E6827" i="168"/>
  <c r="E6826" i="168"/>
  <c r="E6825" i="168"/>
  <c r="E6824" i="168"/>
  <c r="E6823" i="168"/>
  <c r="E6822" i="168"/>
  <c r="E6821" i="168"/>
  <c r="E6820" i="168"/>
  <c r="E6819" i="168"/>
  <c r="E6818" i="168"/>
  <c r="E6817" i="168"/>
  <c r="E6816" i="168"/>
  <c r="E6815" i="168"/>
  <c r="E6814" i="168"/>
  <c r="E6813" i="168"/>
  <c r="E6812" i="168"/>
  <c r="E6811" i="168"/>
  <c r="E6810" i="168"/>
  <c r="E6809" i="168"/>
  <c r="E6808" i="168"/>
  <c r="E6807" i="168"/>
  <c r="E6806" i="168"/>
  <c r="E6805" i="168"/>
  <c r="E6804" i="168"/>
  <c r="E6803" i="168"/>
  <c r="E6802" i="168"/>
  <c r="E6801" i="168"/>
  <c r="E6800" i="168"/>
  <c r="E6799" i="168"/>
  <c r="E6798" i="168"/>
  <c r="E6797" i="168"/>
  <c r="E6796" i="168"/>
  <c r="E6795" i="168"/>
  <c r="E6794" i="168"/>
  <c r="E6793" i="168"/>
  <c r="E6792" i="168"/>
  <c r="E6791" i="168"/>
  <c r="E6790" i="168"/>
  <c r="E6789" i="168"/>
  <c r="E6788" i="168"/>
  <c r="E6787" i="168"/>
  <c r="E6786" i="168"/>
  <c r="E6785" i="168"/>
  <c r="E6784" i="168"/>
  <c r="E6783" i="168"/>
  <c r="E6782" i="168"/>
  <c r="E6781" i="168"/>
  <c r="E6780" i="168"/>
  <c r="E6779" i="168"/>
  <c r="E6778" i="168"/>
  <c r="E6777" i="168"/>
  <c r="E6776" i="168"/>
  <c r="E6775" i="168"/>
  <c r="E6774" i="168"/>
  <c r="E6773" i="168"/>
  <c r="E6772" i="168"/>
  <c r="E6771" i="168"/>
  <c r="E6770" i="168"/>
  <c r="E6769" i="168"/>
  <c r="E6768" i="168"/>
  <c r="E6767" i="168"/>
  <c r="E6766" i="168"/>
  <c r="E6765" i="168"/>
  <c r="E6764" i="168"/>
  <c r="E6763" i="168"/>
  <c r="E6762" i="168"/>
  <c r="E6761" i="168"/>
  <c r="E6760" i="168"/>
  <c r="E6759" i="168"/>
  <c r="E6758" i="168"/>
  <c r="E6757" i="168"/>
  <c r="E6756" i="168"/>
  <c r="E6755" i="168"/>
  <c r="E6754" i="168"/>
  <c r="E6753" i="168"/>
  <c r="E6752" i="168"/>
  <c r="E6751" i="168"/>
  <c r="E6750" i="168"/>
  <c r="E6749" i="168"/>
  <c r="E6748" i="168"/>
  <c r="E6747" i="168"/>
  <c r="E6746" i="168"/>
  <c r="E6745" i="168"/>
  <c r="E6744" i="168"/>
  <c r="E6743" i="168"/>
  <c r="E6742" i="168"/>
  <c r="E6741" i="168"/>
  <c r="E6740" i="168"/>
  <c r="E6739" i="168"/>
  <c r="E6738" i="168"/>
  <c r="E6737" i="168"/>
  <c r="E6736" i="168"/>
  <c r="E6735" i="168"/>
  <c r="E6734" i="168"/>
  <c r="E6733" i="168"/>
  <c r="E6732" i="168"/>
  <c r="E6731" i="168"/>
  <c r="E6730" i="168"/>
  <c r="E6729" i="168"/>
  <c r="E6728" i="168"/>
  <c r="E6727" i="168"/>
  <c r="E6726" i="168"/>
  <c r="E6725" i="168"/>
  <c r="E6724" i="168"/>
  <c r="E6723" i="168"/>
  <c r="E6722" i="168"/>
  <c r="E6721" i="168"/>
  <c r="E6720" i="168"/>
  <c r="E6719" i="168"/>
  <c r="E6718" i="168"/>
  <c r="E6717" i="168"/>
  <c r="E6716" i="168"/>
  <c r="E6715" i="168"/>
  <c r="E6714" i="168"/>
  <c r="E6713" i="168"/>
  <c r="E6712" i="168"/>
  <c r="E6711" i="168"/>
  <c r="E6710" i="168"/>
  <c r="E6709" i="168"/>
  <c r="E6708" i="168"/>
  <c r="E6707" i="168"/>
  <c r="E6706" i="168"/>
  <c r="E6705" i="168"/>
  <c r="E6704" i="168"/>
  <c r="E6703" i="168"/>
  <c r="E6702" i="168"/>
  <c r="E6701" i="168"/>
  <c r="E6700" i="168"/>
  <c r="E6699" i="168"/>
  <c r="E6698" i="168"/>
  <c r="E6697" i="168"/>
  <c r="E6696" i="168"/>
  <c r="E6695" i="168"/>
  <c r="E6694" i="168"/>
  <c r="E6693" i="168"/>
  <c r="E6692" i="168"/>
  <c r="E6691" i="168"/>
  <c r="E6690" i="168"/>
  <c r="E6689" i="168"/>
  <c r="E6688" i="168"/>
  <c r="E6687" i="168"/>
  <c r="E6686" i="168"/>
  <c r="E6685" i="168"/>
  <c r="E6684" i="168"/>
  <c r="E6683" i="168"/>
  <c r="E6682" i="168"/>
  <c r="E6681" i="168"/>
  <c r="E6680" i="168"/>
  <c r="E6679" i="168"/>
  <c r="E6678" i="168"/>
  <c r="E6677" i="168"/>
  <c r="E6676" i="168"/>
  <c r="E6675" i="168"/>
  <c r="E6674" i="168"/>
  <c r="E6673" i="168"/>
  <c r="E6672" i="168"/>
  <c r="E6671" i="168"/>
  <c r="E6670" i="168"/>
  <c r="E6669" i="168"/>
  <c r="E6668" i="168"/>
  <c r="E6667" i="168"/>
  <c r="E6666" i="168"/>
  <c r="E6665" i="168"/>
  <c r="E6664" i="168"/>
  <c r="E6663" i="168"/>
  <c r="E6662" i="168"/>
  <c r="E6661" i="168"/>
  <c r="E6660" i="168"/>
  <c r="E6659" i="168"/>
  <c r="E6658" i="168"/>
  <c r="E6657" i="168"/>
  <c r="E6656" i="168"/>
  <c r="E6655" i="168"/>
  <c r="E6654" i="168"/>
  <c r="E6653" i="168"/>
  <c r="E6652" i="168"/>
  <c r="E6651" i="168"/>
  <c r="E6650" i="168"/>
  <c r="E6649" i="168"/>
  <c r="E6648" i="168"/>
  <c r="E6647" i="168"/>
  <c r="E6646" i="168"/>
  <c r="E6645" i="168"/>
  <c r="E6644" i="168"/>
  <c r="E6643" i="168"/>
  <c r="E6642" i="168"/>
  <c r="E6641" i="168"/>
  <c r="E6640" i="168"/>
  <c r="E6639" i="168"/>
  <c r="E6638" i="168"/>
  <c r="E6637" i="168"/>
  <c r="E6636" i="168"/>
  <c r="E6635" i="168"/>
  <c r="E6634" i="168"/>
  <c r="E6633" i="168"/>
  <c r="E6632" i="168"/>
  <c r="E6631" i="168"/>
  <c r="E6630" i="168"/>
  <c r="E6629" i="168"/>
  <c r="E6628" i="168"/>
  <c r="E6627" i="168"/>
  <c r="E6626" i="168"/>
  <c r="E6625" i="168"/>
  <c r="E6624" i="168"/>
  <c r="E6623" i="168"/>
  <c r="E6622" i="168"/>
  <c r="E6621" i="168"/>
  <c r="E6620" i="168"/>
  <c r="E6619" i="168"/>
  <c r="E6618" i="168"/>
  <c r="E6617" i="168"/>
  <c r="E6616" i="168"/>
  <c r="E6615" i="168"/>
  <c r="E6614" i="168"/>
  <c r="E6613" i="168"/>
  <c r="E6612" i="168"/>
  <c r="E6611" i="168"/>
  <c r="E6610" i="168"/>
  <c r="E6609" i="168"/>
  <c r="E6608" i="168"/>
  <c r="E6607" i="168"/>
  <c r="E6606" i="168"/>
  <c r="E6605" i="168"/>
  <c r="E6604" i="168"/>
  <c r="E6603" i="168"/>
  <c r="E6602" i="168"/>
  <c r="E6601" i="168"/>
  <c r="E6600" i="168"/>
  <c r="E6599" i="168"/>
  <c r="E6598" i="168"/>
  <c r="E6597" i="168"/>
  <c r="E6596" i="168"/>
  <c r="E6595" i="168"/>
  <c r="E6594" i="168"/>
  <c r="E6593" i="168"/>
  <c r="E6592" i="168"/>
  <c r="E6591" i="168"/>
  <c r="E6590" i="168"/>
  <c r="E6589" i="168"/>
  <c r="E6588" i="168"/>
  <c r="E6587" i="168"/>
  <c r="E6586" i="168"/>
  <c r="E6585" i="168"/>
  <c r="E6584" i="168"/>
  <c r="E6583" i="168"/>
  <c r="E6582" i="168"/>
  <c r="E6581" i="168"/>
  <c r="E6580" i="168"/>
  <c r="E6579" i="168"/>
  <c r="E6578" i="168"/>
  <c r="E6577" i="168"/>
  <c r="E6576" i="168"/>
  <c r="E6575" i="168"/>
  <c r="E6574" i="168"/>
  <c r="E6573" i="168"/>
  <c r="E6572" i="168"/>
  <c r="E6571" i="168"/>
  <c r="E6570" i="168"/>
  <c r="E6569" i="168"/>
  <c r="E6568" i="168"/>
  <c r="E6567" i="168"/>
  <c r="E6566" i="168"/>
  <c r="E6565" i="168"/>
  <c r="E6564" i="168"/>
  <c r="E6563" i="168"/>
  <c r="E6562" i="168"/>
  <c r="E6561" i="168"/>
  <c r="E6560" i="168"/>
  <c r="E6559" i="168"/>
  <c r="E6558" i="168"/>
  <c r="E6557" i="168"/>
  <c r="E6556" i="168"/>
  <c r="E6555" i="168"/>
  <c r="E6554" i="168"/>
  <c r="E6553" i="168"/>
  <c r="E6552" i="168"/>
  <c r="E6551" i="168"/>
  <c r="E6550" i="168"/>
  <c r="E6549" i="168"/>
  <c r="E6548" i="168"/>
  <c r="E6547" i="168"/>
  <c r="E6546" i="168"/>
  <c r="E6545" i="168"/>
  <c r="E6544" i="168"/>
  <c r="E6543" i="168"/>
  <c r="E6542" i="168"/>
  <c r="E6541" i="168"/>
  <c r="E6540" i="168"/>
  <c r="E6539" i="168"/>
  <c r="E6538" i="168"/>
  <c r="E6537" i="168"/>
  <c r="E6536" i="168"/>
  <c r="E6535" i="168"/>
  <c r="E6534" i="168"/>
  <c r="E6533" i="168"/>
  <c r="E6532" i="168"/>
  <c r="E6531" i="168"/>
  <c r="E6530" i="168"/>
  <c r="E6529" i="168"/>
  <c r="E6528" i="168"/>
  <c r="E6527" i="168"/>
  <c r="E6526" i="168"/>
  <c r="E6525" i="168"/>
  <c r="E6524" i="168"/>
  <c r="E6523" i="168"/>
  <c r="E6522" i="168"/>
  <c r="E6521" i="168"/>
  <c r="E6520" i="168"/>
  <c r="E6519" i="168"/>
  <c r="E6518" i="168"/>
  <c r="E6517" i="168"/>
  <c r="E6516" i="168"/>
  <c r="E6515" i="168"/>
  <c r="E6514" i="168"/>
  <c r="E6513" i="168"/>
  <c r="E6512" i="168"/>
  <c r="E6511" i="168"/>
  <c r="E6510" i="168"/>
  <c r="E6509" i="168"/>
  <c r="E6508" i="168"/>
  <c r="E6507" i="168"/>
  <c r="E6506" i="168"/>
  <c r="E6505" i="168"/>
  <c r="E6504" i="168"/>
  <c r="E6503" i="168"/>
  <c r="E6502" i="168"/>
  <c r="E6501" i="168"/>
  <c r="E6500" i="168"/>
  <c r="E6499" i="168"/>
  <c r="E6498" i="168"/>
  <c r="E6497" i="168"/>
  <c r="E6496" i="168"/>
  <c r="E6495" i="168"/>
  <c r="E6494" i="168"/>
  <c r="E6493" i="168"/>
  <c r="E6492" i="168"/>
  <c r="E6491" i="168"/>
  <c r="E6490" i="168"/>
  <c r="E6489" i="168"/>
  <c r="E6488" i="168"/>
  <c r="E6487" i="168"/>
  <c r="E6486" i="168"/>
  <c r="E6485" i="168"/>
  <c r="E6484" i="168"/>
  <c r="E6483" i="168"/>
  <c r="E6482" i="168"/>
  <c r="E6481" i="168"/>
  <c r="E6480" i="168"/>
  <c r="E6479" i="168"/>
  <c r="E6478" i="168"/>
  <c r="E6477" i="168"/>
  <c r="E6476" i="168"/>
  <c r="E6475" i="168"/>
  <c r="E6474" i="168"/>
  <c r="E6473" i="168"/>
  <c r="E6472" i="168"/>
  <c r="E6471" i="168"/>
  <c r="E6470" i="168"/>
  <c r="E6469" i="168"/>
  <c r="E6468" i="168"/>
  <c r="E6467" i="168"/>
  <c r="E6466" i="168"/>
  <c r="E6465" i="168"/>
  <c r="E6464" i="168"/>
  <c r="E6463" i="168"/>
  <c r="E6462" i="168"/>
  <c r="E6461" i="168"/>
  <c r="E6460" i="168"/>
  <c r="E6459" i="168"/>
  <c r="E6458" i="168"/>
  <c r="E6457" i="168"/>
  <c r="E6456" i="168"/>
  <c r="E6455" i="168"/>
  <c r="E6454" i="168"/>
  <c r="E6453" i="168"/>
  <c r="E6452" i="168"/>
  <c r="E6451" i="168"/>
  <c r="E6450" i="168"/>
  <c r="E6449" i="168"/>
  <c r="E6448" i="168"/>
  <c r="E6447" i="168"/>
  <c r="E6446" i="168"/>
  <c r="E6445" i="168"/>
  <c r="E6444" i="168"/>
  <c r="E6443" i="168"/>
  <c r="E6442" i="168"/>
  <c r="E6441" i="168"/>
  <c r="E6440" i="168"/>
  <c r="E6439" i="168"/>
  <c r="E6438" i="168"/>
  <c r="E6437" i="168"/>
  <c r="E6436" i="168"/>
  <c r="E6435" i="168"/>
  <c r="E6434" i="168"/>
  <c r="E6433" i="168"/>
  <c r="E6432" i="168"/>
  <c r="E6431" i="168"/>
  <c r="E6430" i="168"/>
  <c r="E6429" i="168"/>
  <c r="E6428" i="168"/>
  <c r="E6427" i="168"/>
  <c r="E6426" i="168"/>
  <c r="E6425" i="168"/>
  <c r="E6424" i="168"/>
  <c r="E6423" i="168"/>
  <c r="E6422" i="168"/>
  <c r="E6421" i="168"/>
  <c r="E6420" i="168"/>
  <c r="E6419" i="168"/>
  <c r="E6418" i="168"/>
  <c r="E6417" i="168"/>
  <c r="E6416" i="168"/>
  <c r="E6415" i="168"/>
  <c r="E6414" i="168"/>
  <c r="E6413" i="168"/>
  <c r="E6412" i="168"/>
  <c r="E6411" i="168"/>
  <c r="E6410" i="168"/>
  <c r="E6409" i="168"/>
  <c r="E6408" i="168"/>
  <c r="E6407" i="168"/>
  <c r="E6406" i="168"/>
  <c r="E6405" i="168"/>
  <c r="E6404" i="168"/>
  <c r="E6403" i="168"/>
  <c r="E6402" i="168"/>
  <c r="E6401" i="168"/>
  <c r="E6400" i="168"/>
  <c r="E6399" i="168"/>
  <c r="E6398" i="168"/>
  <c r="E6397" i="168"/>
  <c r="E6396" i="168"/>
  <c r="E6395" i="168"/>
  <c r="E6394" i="168"/>
  <c r="E6393" i="168"/>
  <c r="E6392" i="168"/>
  <c r="E6391" i="168"/>
  <c r="E6390" i="168"/>
  <c r="E6389" i="168"/>
  <c r="E6388" i="168"/>
  <c r="E6387" i="168"/>
  <c r="E6386" i="168"/>
  <c r="E6385" i="168"/>
  <c r="E6384" i="168"/>
  <c r="E6383" i="168"/>
  <c r="E6382" i="168"/>
  <c r="E6381" i="168"/>
  <c r="E6380" i="168"/>
  <c r="E6379" i="168"/>
  <c r="E6378" i="168"/>
  <c r="E6377" i="168"/>
  <c r="E6376" i="168"/>
  <c r="E6375" i="168"/>
  <c r="E6374" i="168"/>
  <c r="E6373" i="168"/>
  <c r="E6372" i="168"/>
  <c r="E6371" i="168"/>
  <c r="E6370" i="168"/>
  <c r="E6369" i="168"/>
  <c r="E6368" i="168"/>
  <c r="E6367" i="168"/>
  <c r="E6366" i="168"/>
  <c r="E6365" i="168"/>
  <c r="E6364" i="168"/>
  <c r="E6363" i="168"/>
  <c r="E6362" i="168"/>
  <c r="E6361" i="168"/>
  <c r="E6360" i="168"/>
  <c r="E6359" i="168"/>
  <c r="E6358" i="168"/>
  <c r="E6357" i="168"/>
  <c r="E6356" i="168"/>
  <c r="E6355" i="168"/>
  <c r="E6354" i="168"/>
  <c r="E6353" i="168"/>
  <c r="E6352" i="168"/>
  <c r="E6351" i="168"/>
  <c r="E6350" i="168"/>
  <c r="E6349" i="168"/>
  <c r="E6348" i="168"/>
  <c r="E6347" i="168"/>
  <c r="E6346" i="168"/>
  <c r="E6345" i="168"/>
  <c r="E6344" i="168"/>
  <c r="E6343" i="168"/>
  <c r="E6342" i="168"/>
  <c r="E6341" i="168"/>
  <c r="E6340" i="168"/>
  <c r="E6339" i="168"/>
  <c r="E6338" i="168"/>
  <c r="E6337" i="168"/>
  <c r="E6336" i="168"/>
  <c r="E6335" i="168"/>
  <c r="E6334" i="168"/>
  <c r="E6333" i="168"/>
  <c r="E6332" i="168"/>
  <c r="E6331" i="168"/>
  <c r="E6330" i="168"/>
  <c r="E6329" i="168"/>
  <c r="E6328" i="168"/>
  <c r="E6327" i="168"/>
  <c r="E6326" i="168"/>
  <c r="E6325" i="168"/>
  <c r="E6324" i="168"/>
  <c r="E6323" i="168"/>
  <c r="E6322" i="168"/>
  <c r="E6321" i="168"/>
  <c r="E6320" i="168"/>
  <c r="E6319" i="168"/>
  <c r="E6318" i="168"/>
  <c r="E6317" i="168"/>
  <c r="E6316" i="168"/>
  <c r="E6315" i="168"/>
  <c r="E6314" i="168"/>
  <c r="E6313" i="168"/>
  <c r="E6312" i="168"/>
  <c r="E6311" i="168"/>
  <c r="E6310" i="168"/>
  <c r="E6309" i="168"/>
  <c r="E6308" i="168"/>
  <c r="E6307" i="168"/>
  <c r="E6306" i="168"/>
  <c r="E6305" i="168"/>
  <c r="E6304" i="168"/>
  <c r="E6303" i="168"/>
  <c r="E6302" i="168"/>
  <c r="E6301" i="168"/>
  <c r="E6300" i="168"/>
  <c r="E6299" i="168"/>
  <c r="E6298" i="168"/>
  <c r="E6297" i="168"/>
  <c r="E6296" i="168"/>
  <c r="E6295" i="168"/>
  <c r="E6294" i="168"/>
  <c r="E6293" i="168"/>
  <c r="E6292" i="168"/>
  <c r="E6291" i="168"/>
  <c r="E6290" i="168"/>
  <c r="E6289" i="168"/>
  <c r="E6288" i="168"/>
  <c r="E6287" i="168"/>
  <c r="E6286" i="168"/>
  <c r="E6285" i="168"/>
  <c r="E6284" i="168"/>
  <c r="E6283" i="168"/>
  <c r="E6282" i="168"/>
  <c r="E6281" i="168"/>
  <c r="E6280" i="168"/>
  <c r="E6279" i="168"/>
  <c r="E6278" i="168"/>
  <c r="E6277" i="168"/>
  <c r="E6276" i="168"/>
  <c r="E6275" i="168"/>
  <c r="E6274" i="168"/>
  <c r="E6273" i="168"/>
  <c r="E6272" i="168"/>
  <c r="E6271" i="168"/>
  <c r="E6270" i="168"/>
  <c r="E6269" i="168"/>
  <c r="E6268" i="168"/>
  <c r="E6267" i="168"/>
  <c r="E6266" i="168"/>
  <c r="E6265" i="168"/>
  <c r="E6264" i="168"/>
  <c r="E6263" i="168"/>
  <c r="E6262" i="168"/>
  <c r="E6261" i="168"/>
  <c r="E6260" i="168"/>
  <c r="E6259" i="168"/>
  <c r="E6258" i="168"/>
  <c r="E6257" i="168"/>
  <c r="E6256" i="168"/>
  <c r="E6255" i="168"/>
  <c r="E6254" i="168"/>
  <c r="E6253" i="168"/>
  <c r="E6252" i="168"/>
  <c r="E6251" i="168"/>
  <c r="E6250" i="168"/>
  <c r="E6249" i="168"/>
  <c r="E6248" i="168"/>
  <c r="E6247" i="168"/>
  <c r="E6246" i="168"/>
  <c r="E6245" i="168"/>
  <c r="E6244" i="168"/>
  <c r="E6243" i="168"/>
  <c r="E6242" i="168"/>
  <c r="E6241" i="168"/>
  <c r="E6240" i="168"/>
  <c r="E6239" i="168"/>
  <c r="E6238" i="168"/>
  <c r="E6237" i="168"/>
  <c r="E6236" i="168"/>
  <c r="E6235" i="168"/>
  <c r="E6234" i="168"/>
  <c r="E6233" i="168"/>
  <c r="E6232" i="168"/>
  <c r="E6231" i="168"/>
  <c r="E6230" i="168"/>
  <c r="E6229" i="168"/>
  <c r="E6228" i="168"/>
  <c r="E6227" i="168"/>
  <c r="E6226" i="168"/>
  <c r="E6225" i="168"/>
  <c r="E6224" i="168"/>
  <c r="E6223" i="168"/>
  <c r="E6222" i="168"/>
  <c r="E6221" i="168"/>
  <c r="E6220" i="168"/>
  <c r="E6219" i="168"/>
  <c r="E6218" i="168"/>
  <c r="E6217" i="168"/>
  <c r="E6216" i="168"/>
  <c r="E6215" i="168"/>
  <c r="E6214" i="168"/>
  <c r="E6213" i="168"/>
  <c r="E6212" i="168"/>
  <c r="E6211" i="168"/>
  <c r="E6210" i="168"/>
  <c r="E6209" i="168"/>
  <c r="E6208" i="168"/>
  <c r="E6207" i="168"/>
  <c r="E6206" i="168"/>
  <c r="E6205" i="168"/>
  <c r="E6204" i="168"/>
  <c r="E6203" i="168"/>
  <c r="E6202" i="168"/>
  <c r="E6201" i="168"/>
  <c r="E6200" i="168"/>
  <c r="E6199" i="168"/>
  <c r="E6198" i="168"/>
  <c r="E6197" i="168"/>
  <c r="E6196" i="168"/>
  <c r="E6195" i="168"/>
  <c r="E6194" i="168"/>
  <c r="E6193" i="168"/>
  <c r="E6192" i="168"/>
  <c r="E6191" i="168"/>
  <c r="E6190" i="168"/>
  <c r="E6189" i="168"/>
  <c r="E6188" i="168"/>
  <c r="E6187" i="168"/>
  <c r="E6186" i="168"/>
  <c r="E6185" i="168"/>
  <c r="E6184" i="168"/>
  <c r="E6183" i="168"/>
  <c r="E6182" i="168"/>
  <c r="E6181" i="168"/>
  <c r="E6180" i="168"/>
  <c r="E6179" i="168"/>
  <c r="E6178" i="168"/>
  <c r="E6177" i="168"/>
  <c r="E6176" i="168"/>
  <c r="E6175" i="168"/>
  <c r="E6174" i="168"/>
  <c r="E6173" i="168"/>
  <c r="E6172" i="168"/>
  <c r="E6171" i="168"/>
  <c r="E6170" i="168"/>
  <c r="E6169" i="168"/>
  <c r="E6168" i="168"/>
  <c r="E6167" i="168"/>
  <c r="E6166" i="168"/>
  <c r="E6165" i="168"/>
  <c r="E6164" i="168"/>
  <c r="E6163" i="168"/>
  <c r="E6162" i="168"/>
  <c r="E6161" i="168"/>
  <c r="E6160" i="168"/>
  <c r="E6159" i="168"/>
  <c r="E6158" i="168"/>
  <c r="E6157" i="168"/>
  <c r="E6156" i="168"/>
  <c r="E6155" i="168"/>
  <c r="E6154" i="168"/>
  <c r="E6153" i="168"/>
  <c r="E6152" i="168"/>
  <c r="E6151" i="168"/>
  <c r="E6150" i="168"/>
  <c r="E6149" i="168"/>
  <c r="E6148" i="168"/>
  <c r="E6147" i="168"/>
  <c r="E6146" i="168"/>
  <c r="E6145" i="168"/>
  <c r="E6144" i="168"/>
  <c r="E6143" i="168"/>
  <c r="E6142" i="168"/>
  <c r="E6141" i="168"/>
  <c r="E6140" i="168"/>
  <c r="E6139" i="168"/>
  <c r="E6138" i="168"/>
  <c r="E6137" i="168"/>
  <c r="E6136" i="168"/>
  <c r="E6135" i="168"/>
  <c r="E6134" i="168"/>
  <c r="E6133" i="168"/>
  <c r="E6132" i="168"/>
  <c r="E6131" i="168"/>
  <c r="E6130" i="168"/>
  <c r="E6129" i="168"/>
  <c r="E6128" i="168"/>
  <c r="E6127" i="168"/>
  <c r="E6126" i="168"/>
  <c r="E6125" i="168"/>
  <c r="E6124" i="168"/>
  <c r="E6123" i="168"/>
  <c r="E6122" i="168"/>
  <c r="E6121" i="168"/>
  <c r="E6120" i="168"/>
  <c r="E6119" i="168"/>
  <c r="E6118" i="168"/>
  <c r="E6117" i="168"/>
  <c r="E6116" i="168"/>
  <c r="E6115" i="168"/>
  <c r="E6114" i="168"/>
  <c r="E6113" i="168"/>
  <c r="E6112" i="168"/>
  <c r="E6111" i="168"/>
  <c r="E6110" i="168"/>
  <c r="E6109" i="168"/>
  <c r="E6108" i="168"/>
  <c r="E6107" i="168"/>
  <c r="E6106" i="168"/>
  <c r="E6105" i="168"/>
  <c r="E6104" i="168"/>
  <c r="E6103" i="168"/>
  <c r="E6102" i="168"/>
  <c r="E6101" i="168"/>
  <c r="E6100" i="168"/>
  <c r="E6099" i="168"/>
  <c r="E6098" i="168"/>
  <c r="E6097" i="168"/>
  <c r="E6096" i="168"/>
  <c r="E6095" i="168"/>
  <c r="E6094" i="168"/>
  <c r="E6093" i="168"/>
  <c r="E6092" i="168"/>
  <c r="E6091" i="168"/>
  <c r="E6090" i="168"/>
  <c r="E6089" i="168"/>
  <c r="E6088" i="168"/>
  <c r="E6087" i="168"/>
  <c r="E6086" i="168"/>
  <c r="E6085" i="168"/>
  <c r="E6084" i="168"/>
  <c r="E6083" i="168"/>
  <c r="E6082" i="168"/>
  <c r="E6081" i="168"/>
  <c r="E6080" i="168"/>
  <c r="E6079" i="168"/>
  <c r="E6078" i="168"/>
  <c r="E6077" i="168"/>
  <c r="E6076" i="168"/>
  <c r="E6075" i="168"/>
  <c r="E6074" i="168"/>
  <c r="E6073" i="168"/>
  <c r="E6072" i="168"/>
  <c r="E6071" i="168"/>
  <c r="E6070" i="168"/>
  <c r="E6069" i="168"/>
  <c r="E6068" i="168"/>
  <c r="E6067" i="168"/>
  <c r="E6066" i="168"/>
  <c r="E6065" i="168"/>
  <c r="E6064" i="168"/>
  <c r="E6063" i="168"/>
  <c r="E6062" i="168"/>
  <c r="E6061" i="168"/>
  <c r="E6060" i="168"/>
  <c r="E6059" i="168"/>
  <c r="E6058" i="168"/>
  <c r="E6057" i="168"/>
  <c r="E6056" i="168"/>
  <c r="E6055" i="168"/>
  <c r="E6054" i="168"/>
  <c r="E6053" i="168"/>
  <c r="E6052" i="168"/>
  <c r="E6051" i="168"/>
  <c r="E6050" i="168"/>
  <c r="E6049" i="168"/>
  <c r="E6048" i="168"/>
  <c r="E6047" i="168"/>
  <c r="E6046" i="168"/>
  <c r="E6045" i="168"/>
  <c r="E6044" i="168"/>
  <c r="E6043" i="168"/>
  <c r="E6042" i="168"/>
  <c r="E6041" i="168"/>
  <c r="E6040" i="168"/>
  <c r="E6039" i="168"/>
  <c r="E6038" i="168"/>
  <c r="E6037" i="168"/>
  <c r="E6036" i="168"/>
  <c r="E6035" i="168"/>
  <c r="E6034" i="168"/>
  <c r="E6033" i="168"/>
  <c r="E6032" i="168"/>
  <c r="E6031" i="168"/>
  <c r="E6030" i="168"/>
  <c r="E6029" i="168"/>
  <c r="E6028" i="168"/>
  <c r="E6027" i="168"/>
  <c r="E6026" i="168"/>
  <c r="E6025" i="168"/>
  <c r="E6024" i="168"/>
  <c r="E6023" i="168"/>
  <c r="E6022" i="168"/>
  <c r="E6021" i="168"/>
  <c r="E6020" i="168"/>
  <c r="E6019" i="168"/>
  <c r="E6018" i="168"/>
  <c r="E6017" i="168"/>
  <c r="E6016" i="168"/>
  <c r="E6015" i="168"/>
  <c r="E6014" i="168"/>
  <c r="E6013" i="168"/>
  <c r="E6012" i="168"/>
  <c r="E6011" i="168"/>
  <c r="E6010" i="168"/>
  <c r="E6009" i="168"/>
  <c r="E6008" i="168"/>
  <c r="E6007" i="168"/>
  <c r="E6006" i="168"/>
  <c r="E6005" i="168"/>
  <c r="E6004" i="168"/>
  <c r="E6003" i="168"/>
  <c r="E6002" i="168"/>
  <c r="E6001" i="168"/>
  <c r="E6000" i="168"/>
  <c r="E5999" i="168"/>
  <c r="E5998" i="168"/>
  <c r="E5997" i="168"/>
  <c r="E5996" i="168"/>
  <c r="E5995" i="168"/>
  <c r="E5994" i="168"/>
  <c r="E5993" i="168"/>
  <c r="E5992" i="168"/>
  <c r="E5991" i="168"/>
  <c r="E5990" i="168"/>
  <c r="E5989" i="168"/>
  <c r="E5988" i="168"/>
  <c r="E5987" i="168"/>
  <c r="E5986" i="168"/>
  <c r="E5985" i="168"/>
  <c r="E5984" i="168"/>
  <c r="E5983" i="168"/>
  <c r="E5982" i="168"/>
  <c r="E5981" i="168"/>
  <c r="E5980" i="168"/>
  <c r="E5979" i="168"/>
  <c r="E5978" i="168"/>
  <c r="E5977" i="168"/>
  <c r="E5976" i="168"/>
  <c r="E5975" i="168"/>
  <c r="E5974" i="168"/>
  <c r="E5973" i="168"/>
  <c r="E5972" i="168"/>
  <c r="E5971" i="168"/>
  <c r="E5970" i="168"/>
  <c r="E5969" i="168"/>
  <c r="E5968" i="168"/>
  <c r="E5967" i="168"/>
  <c r="E5966" i="168"/>
  <c r="E5965" i="168"/>
  <c r="E5964" i="168"/>
  <c r="E5963" i="168"/>
  <c r="E5962" i="168"/>
  <c r="E5961" i="168"/>
  <c r="E5960" i="168"/>
  <c r="E5959" i="168"/>
  <c r="E5958" i="168"/>
  <c r="E5957" i="168"/>
  <c r="E5956" i="168"/>
  <c r="E5955" i="168"/>
  <c r="E5954" i="168"/>
  <c r="E5953" i="168"/>
  <c r="E5952" i="168"/>
  <c r="E5951" i="168"/>
  <c r="E5950" i="168"/>
  <c r="E5949" i="168"/>
  <c r="E5948" i="168"/>
  <c r="E5947" i="168"/>
  <c r="E5946" i="168"/>
  <c r="E5945" i="168"/>
  <c r="E5944" i="168"/>
  <c r="E5943" i="168"/>
  <c r="E5942" i="168"/>
  <c r="E5941" i="168"/>
  <c r="E5940" i="168"/>
  <c r="E5939" i="168"/>
  <c r="E5938" i="168"/>
  <c r="E5937" i="168"/>
  <c r="E5936" i="168"/>
  <c r="E5935" i="168"/>
  <c r="E5934" i="168"/>
  <c r="E5933" i="168"/>
  <c r="E5932" i="168"/>
  <c r="E5931" i="168"/>
  <c r="E5930" i="168"/>
  <c r="E5929" i="168"/>
  <c r="E5928" i="168"/>
  <c r="E5927" i="168"/>
  <c r="E5926" i="168"/>
  <c r="E5925" i="168"/>
  <c r="E5924" i="168"/>
  <c r="E5923" i="168"/>
  <c r="E5922" i="168"/>
  <c r="E5921" i="168"/>
  <c r="E5920" i="168"/>
  <c r="E5919" i="168"/>
  <c r="E5918" i="168"/>
  <c r="E5917" i="168"/>
  <c r="E5916" i="168"/>
  <c r="E5915" i="168"/>
  <c r="E5914" i="168"/>
  <c r="E5913" i="168"/>
  <c r="E5912" i="168"/>
  <c r="E5911" i="168"/>
  <c r="E5910" i="168"/>
  <c r="E5909" i="168"/>
  <c r="E5908" i="168"/>
  <c r="E5907" i="168"/>
  <c r="E5906" i="168"/>
  <c r="E5905" i="168"/>
  <c r="E5904" i="168"/>
  <c r="E5903" i="168"/>
  <c r="E5902" i="168"/>
  <c r="E5901" i="168"/>
  <c r="E5900" i="168"/>
  <c r="E5899" i="168"/>
  <c r="E5898" i="168"/>
  <c r="E5897" i="168"/>
  <c r="E5896" i="168"/>
  <c r="E5895" i="168"/>
  <c r="E5894" i="168"/>
  <c r="E5893" i="168"/>
  <c r="E5892" i="168"/>
  <c r="E5891" i="168"/>
  <c r="E5890" i="168"/>
  <c r="E5889" i="168"/>
  <c r="E5888" i="168"/>
  <c r="E5887" i="168"/>
  <c r="E5886" i="168"/>
  <c r="E5885" i="168"/>
  <c r="E5884" i="168"/>
  <c r="E5883" i="168"/>
  <c r="E5882" i="168"/>
  <c r="E5881" i="168"/>
  <c r="E5880" i="168"/>
  <c r="E5879" i="168"/>
  <c r="E5878" i="168"/>
  <c r="E5877" i="168"/>
  <c r="E5876" i="168"/>
  <c r="E5875" i="168"/>
  <c r="E5874" i="168"/>
  <c r="E5873" i="168"/>
  <c r="E5872" i="168"/>
  <c r="E5871" i="168"/>
  <c r="E5870" i="168"/>
  <c r="E5869" i="168"/>
  <c r="E5868" i="168"/>
  <c r="E5867" i="168"/>
  <c r="E5866" i="168"/>
  <c r="E5865" i="168"/>
  <c r="E5864" i="168"/>
  <c r="E5863" i="168"/>
  <c r="E5862" i="168"/>
  <c r="E5861" i="168"/>
  <c r="E5860" i="168"/>
  <c r="E5859" i="168"/>
  <c r="E5858" i="168"/>
  <c r="E5857" i="168"/>
  <c r="E5856" i="168"/>
  <c r="E5855" i="168"/>
  <c r="E5854" i="168"/>
  <c r="E5853" i="168"/>
  <c r="E5852" i="168"/>
  <c r="E5851" i="168"/>
  <c r="E5850" i="168"/>
  <c r="E5849" i="168"/>
  <c r="E5848" i="168"/>
  <c r="E5847" i="168"/>
  <c r="E5846" i="168"/>
  <c r="E5845" i="168"/>
  <c r="E5844" i="168"/>
  <c r="E5843" i="168"/>
  <c r="E5842" i="168"/>
  <c r="E5841" i="168"/>
  <c r="E5840" i="168"/>
  <c r="E5839" i="168"/>
  <c r="E5838" i="168"/>
  <c r="E5837" i="168"/>
  <c r="E5836" i="168"/>
  <c r="E5835" i="168"/>
  <c r="E5834" i="168"/>
  <c r="E5833" i="168"/>
  <c r="E5832" i="168"/>
  <c r="E5831" i="168"/>
  <c r="E5830" i="168"/>
  <c r="E5829" i="168"/>
  <c r="E5828" i="168"/>
  <c r="E5827" i="168"/>
  <c r="E5826" i="168"/>
  <c r="E5825" i="168"/>
  <c r="E5824" i="168"/>
  <c r="E5823" i="168"/>
  <c r="E5822" i="168"/>
  <c r="E5821" i="168"/>
  <c r="E5820" i="168"/>
  <c r="E5819" i="168"/>
  <c r="E5818" i="168"/>
  <c r="E5817" i="168"/>
  <c r="E5816" i="168"/>
  <c r="E5815" i="168"/>
  <c r="E5814" i="168"/>
  <c r="E5813" i="168"/>
  <c r="E5812" i="168"/>
  <c r="E5811" i="168"/>
  <c r="E5810" i="168"/>
  <c r="E5809" i="168"/>
  <c r="E5808" i="168"/>
  <c r="E5807" i="168"/>
  <c r="E5806" i="168"/>
  <c r="E5805" i="168"/>
  <c r="E5804" i="168"/>
  <c r="E5803" i="168"/>
  <c r="E5802" i="168"/>
  <c r="E5801" i="168"/>
  <c r="E5800" i="168"/>
  <c r="E5799" i="168"/>
  <c r="E5798" i="168"/>
  <c r="E5797" i="168"/>
  <c r="E5796" i="168"/>
  <c r="E5795" i="168"/>
  <c r="E5794" i="168"/>
  <c r="E5793" i="168"/>
  <c r="E5792" i="168"/>
  <c r="E5791" i="168"/>
  <c r="E5790" i="168"/>
  <c r="E5789" i="168"/>
  <c r="E5788" i="168"/>
  <c r="E5787" i="168"/>
  <c r="E5786" i="168"/>
  <c r="E5785" i="168"/>
  <c r="E5784" i="168"/>
  <c r="E5783" i="168"/>
  <c r="E5782" i="168"/>
  <c r="E5781" i="168"/>
  <c r="E5780" i="168"/>
  <c r="E5779" i="168"/>
  <c r="E5778" i="168"/>
  <c r="E5777" i="168"/>
  <c r="E5776" i="168"/>
  <c r="E5775" i="168"/>
  <c r="E5774" i="168"/>
  <c r="E5773" i="168"/>
  <c r="E5772" i="168"/>
  <c r="E5771" i="168"/>
  <c r="E5770" i="168"/>
  <c r="E5769" i="168"/>
  <c r="E5768" i="168"/>
  <c r="E5767" i="168"/>
  <c r="E5766" i="168"/>
  <c r="E5765" i="168"/>
  <c r="E5764" i="168"/>
  <c r="E5763" i="168"/>
  <c r="E5762" i="168"/>
  <c r="E5761" i="168"/>
  <c r="E5760" i="168"/>
  <c r="E5759" i="168"/>
  <c r="E5758" i="168"/>
  <c r="E5757" i="168"/>
  <c r="E5756" i="168"/>
  <c r="E5755" i="168"/>
  <c r="E5754" i="168"/>
  <c r="E5753" i="168"/>
  <c r="E5752" i="168"/>
  <c r="E5751" i="168"/>
  <c r="E5750" i="168"/>
  <c r="E5749" i="168"/>
  <c r="E5748" i="168"/>
  <c r="E5747" i="168"/>
  <c r="E5746" i="168"/>
  <c r="E5745" i="168"/>
  <c r="E5744" i="168"/>
  <c r="E5743" i="168"/>
  <c r="E5742" i="168"/>
  <c r="E5741" i="168"/>
  <c r="E5740" i="168"/>
  <c r="E5739" i="168"/>
  <c r="E5738" i="168"/>
  <c r="E5737" i="168"/>
  <c r="E5736" i="168"/>
  <c r="E5735" i="168"/>
  <c r="E5734" i="168"/>
  <c r="E5733" i="168"/>
  <c r="E5732" i="168"/>
  <c r="E5731" i="168"/>
  <c r="E5730" i="168"/>
  <c r="E5729" i="168"/>
  <c r="E5728" i="168"/>
  <c r="E5727" i="168"/>
  <c r="E5726" i="168"/>
  <c r="E5725" i="168"/>
  <c r="E5724" i="168"/>
  <c r="E5723" i="168"/>
  <c r="E5722" i="168"/>
  <c r="E5721" i="168"/>
  <c r="E5720" i="168"/>
  <c r="E5719" i="168"/>
  <c r="E5718" i="168"/>
  <c r="E5717" i="168"/>
  <c r="E5716" i="168"/>
  <c r="E5715" i="168"/>
  <c r="E5714" i="168"/>
  <c r="E5713" i="168"/>
  <c r="E5712" i="168"/>
  <c r="E5711" i="168"/>
  <c r="E5710" i="168"/>
  <c r="E5709" i="168"/>
  <c r="E5708" i="168"/>
  <c r="E5707" i="168"/>
  <c r="E5706" i="168"/>
  <c r="E5705" i="168"/>
  <c r="E5704" i="168"/>
  <c r="E5703" i="168"/>
  <c r="E5702" i="168"/>
  <c r="E5701" i="168"/>
  <c r="E5700" i="168"/>
  <c r="E5699" i="168"/>
  <c r="E5698" i="168"/>
  <c r="E5697" i="168"/>
  <c r="E5696" i="168"/>
  <c r="E5695" i="168"/>
  <c r="E5694" i="168"/>
  <c r="E5693" i="168"/>
  <c r="E5692" i="168"/>
  <c r="E5691" i="168"/>
  <c r="E5690" i="168"/>
  <c r="E5689" i="168"/>
  <c r="E5688" i="168"/>
  <c r="E5687" i="168"/>
  <c r="E5686" i="168"/>
  <c r="E5685" i="168"/>
  <c r="E5684" i="168"/>
  <c r="E5683" i="168"/>
  <c r="E5682" i="168"/>
  <c r="E5681" i="168"/>
  <c r="E5680" i="168"/>
  <c r="E5679" i="168"/>
  <c r="E5678" i="168"/>
  <c r="E5677" i="168"/>
  <c r="E5676" i="168"/>
  <c r="E5675" i="168"/>
  <c r="E5674" i="168"/>
  <c r="E5673" i="168"/>
  <c r="E5672" i="168"/>
  <c r="E5671" i="168"/>
  <c r="E5670" i="168"/>
  <c r="E5669" i="168"/>
  <c r="E5668" i="168"/>
  <c r="E5667" i="168"/>
  <c r="E5666" i="168"/>
  <c r="E5665" i="168"/>
  <c r="E5664" i="168"/>
  <c r="E5663" i="168"/>
  <c r="E5662" i="168"/>
  <c r="E5661" i="168"/>
  <c r="E5660" i="168"/>
  <c r="E5659" i="168"/>
  <c r="E5658" i="168"/>
  <c r="E5657" i="168"/>
  <c r="E5656" i="168"/>
  <c r="E5655" i="168"/>
  <c r="E5654" i="168"/>
  <c r="E5653" i="168"/>
  <c r="E5652" i="168"/>
  <c r="E5651" i="168"/>
  <c r="E5650" i="168"/>
  <c r="E5649" i="168"/>
  <c r="E5648" i="168"/>
  <c r="E5647" i="168"/>
  <c r="E5646" i="168"/>
  <c r="E5645" i="168"/>
  <c r="E5644" i="168"/>
  <c r="E5643" i="168"/>
  <c r="E5642" i="168"/>
  <c r="E5641" i="168"/>
  <c r="E5640" i="168"/>
  <c r="E5639" i="168"/>
  <c r="E5638" i="168"/>
  <c r="E5637" i="168"/>
  <c r="E5636" i="168"/>
  <c r="E5635" i="168"/>
  <c r="E5634" i="168"/>
  <c r="E5633" i="168"/>
  <c r="E5632" i="168"/>
  <c r="E5631" i="168"/>
  <c r="E5630" i="168"/>
  <c r="E5629" i="168"/>
  <c r="E5628" i="168"/>
  <c r="E5627" i="168"/>
  <c r="E5626" i="168"/>
  <c r="E5625" i="168"/>
  <c r="E5624" i="168"/>
  <c r="E5623" i="168"/>
  <c r="E5622" i="168"/>
  <c r="E5621" i="168"/>
  <c r="E5620" i="168"/>
  <c r="E5619" i="168"/>
  <c r="E5618" i="168"/>
  <c r="E5617" i="168"/>
  <c r="E5616" i="168"/>
  <c r="E5615" i="168"/>
  <c r="E5614" i="168"/>
  <c r="E5613" i="168"/>
  <c r="E5612" i="168"/>
  <c r="E5611" i="168"/>
  <c r="E5610" i="168"/>
  <c r="E5609" i="168"/>
  <c r="E5608" i="168"/>
  <c r="E5607" i="168"/>
  <c r="E5606" i="168"/>
  <c r="E5605" i="168"/>
  <c r="E5604" i="168"/>
  <c r="E5603" i="168"/>
  <c r="E5602" i="168"/>
  <c r="E5601" i="168"/>
  <c r="E5600" i="168"/>
  <c r="E5599" i="168"/>
  <c r="E5598" i="168"/>
  <c r="E5597" i="168"/>
  <c r="E5596" i="168"/>
  <c r="E5595" i="168"/>
  <c r="E5594" i="168"/>
  <c r="E5593" i="168"/>
  <c r="E5592" i="168"/>
  <c r="E5591" i="168"/>
  <c r="E5590" i="168"/>
  <c r="E5589" i="168"/>
  <c r="E5588" i="168"/>
  <c r="E5587" i="168"/>
  <c r="E5586" i="168"/>
  <c r="E5585" i="168"/>
  <c r="E5584" i="168"/>
  <c r="E5583" i="168"/>
  <c r="E5582" i="168"/>
  <c r="E5581" i="168"/>
  <c r="E5580" i="168"/>
  <c r="E5579" i="168"/>
  <c r="E5578" i="168"/>
  <c r="E5577" i="168"/>
  <c r="E5576" i="168"/>
  <c r="E5575" i="168"/>
  <c r="E5574" i="168"/>
  <c r="E5573" i="168"/>
  <c r="E5572" i="168"/>
  <c r="E5571" i="168"/>
  <c r="E5570" i="168"/>
  <c r="E5569" i="168"/>
  <c r="E5568" i="168"/>
  <c r="E5567" i="168"/>
  <c r="E5566" i="168"/>
  <c r="E5565" i="168"/>
  <c r="E5564" i="168"/>
  <c r="E5563" i="168"/>
  <c r="E5562" i="168"/>
  <c r="E5561" i="168"/>
  <c r="E5560" i="168"/>
  <c r="E5559" i="168"/>
  <c r="E5558" i="168"/>
  <c r="E5557" i="168"/>
  <c r="E5556" i="168"/>
  <c r="E5555" i="168"/>
  <c r="E5554" i="168"/>
  <c r="E5553" i="168"/>
  <c r="E5552" i="168"/>
  <c r="E5551" i="168"/>
  <c r="E5550" i="168"/>
  <c r="E5549" i="168"/>
  <c r="E5548" i="168"/>
  <c r="E5547" i="168"/>
  <c r="E5546" i="168"/>
  <c r="E5545" i="168"/>
  <c r="E5544" i="168"/>
  <c r="E5543" i="168"/>
  <c r="E5542" i="168"/>
  <c r="E5541" i="168"/>
  <c r="E5540" i="168"/>
  <c r="E5539" i="168"/>
  <c r="E5538" i="168"/>
  <c r="E5537" i="168"/>
  <c r="E5536" i="168"/>
  <c r="E5535" i="168"/>
  <c r="E5534" i="168"/>
  <c r="E5533" i="168"/>
  <c r="E5532" i="168"/>
  <c r="E5531" i="168"/>
  <c r="E5530" i="168"/>
  <c r="E5529" i="168"/>
  <c r="E5528" i="168"/>
  <c r="E5527" i="168"/>
  <c r="E5526" i="168"/>
  <c r="E5525" i="168"/>
  <c r="E5524" i="168"/>
  <c r="E5523" i="168"/>
  <c r="E5522" i="168"/>
  <c r="E5521" i="168"/>
  <c r="E5520" i="168"/>
  <c r="E5519" i="168"/>
  <c r="E5518" i="168"/>
  <c r="E5517" i="168"/>
  <c r="E5516" i="168"/>
  <c r="E5515" i="168"/>
  <c r="E5514" i="168"/>
  <c r="E5513" i="168"/>
  <c r="E5512" i="168"/>
  <c r="E5511" i="168"/>
  <c r="E5510" i="168"/>
  <c r="E5509" i="168"/>
  <c r="E5508" i="168"/>
  <c r="E5507" i="168"/>
  <c r="E5506" i="168"/>
  <c r="E5505" i="168"/>
  <c r="E5504" i="168"/>
  <c r="E5503" i="168"/>
  <c r="E5502" i="168"/>
  <c r="E5501" i="168"/>
  <c r="E5500" i="168"/>
  <c r="E5499" i="168"/>
  <c r="E5498" i="168"/>
  <c r="E5497" i="168"/>
  <c r="E5496" i="168"/>
  <c r="E5495" i="168"/>
  <c r="E5494" i="168"/>
  <c r="E5493" i="168"/>
  <c r="E5492" i="168"/>
  <c r="E5491" i="168"/>
  <c r="E5490" i="168"/>
  <c r="E5489" i="168"/>
  <c r="E5488" i="168"/>
  <c r="E5487" i="168"/>
  <c r="E5486" i="168"/>
  <c r="E5485" i="168"/>
  <c r="E5484" i="168"/>
  <c r="E5483" i="168"/>
  <c r="E5482" i="168"/>
  <c r="E5481" i="168"/>
  <c r="E5480" i="168"/>
  <c r="E5479" i="168"/>
  <c r="E5478" i="168"/>
  <c r="E5477" i="168"/>
  <c r="E5476" i="168"/>
  <c r="E5475" i="168"/>
  <c r="E5474" i="168"/>
  <c r="E5473" i="168"/>
  <c r="E5472" i="168"/>
  <c r="E5471" i="168"/>
  <c r="E5470" i="168"/>
  <c r="E5469" i="168"/>
  <c r="E5468" i="168"/>
  <c r="E5467" i="168"/>
  <c r="E5466" i="168"/>
  <c r="E5465" i="168"/>
  <c r="E5464" i="168"/>
  <c r="E5463" i="168"/>
  <c r="E5462" i="168"/>
  <c r="E5461" i="168"/>
  <c r="E5460" i="168"/>
  <c r="E5459" i="168"/>
  <c r="E5458" i="168"/>
  <c r="E5457" i="168"/>
  <c r="E5456" i="168"/>
  <c r="E5455" i="168"/>
  <c r="E5454" i="168"/>
  <c r="E5453" i="168"/>
  <c r="E5452" i="168"/>
  <c r="E5451" i="168"/>
  <c r="E5450" i="168"/>
  <c r="E5449" i="168"/>
  <c r="E5448" i="168"/>
  <c r="E5447" i="168"/>
  <c r="E5446" i="168"/>
  <c r="E5445" i="168"/>
  <c r="E5444" i="168"/>
  <c r="E5443" i="168"/>
  <c r="E5442" i="168"/>
  <c r="E5441" i="168"/>
  <c r="E5440" i="168"/>
  <c r="E5439" i="168"/>
  <c r="E5438" i="168"/>
  <c r="E5437" i="168"/>
  <c r="E5436" i="168"/>
  <c r="E5435" i="168"/>
  <c r="E5434" i="168"/>
  <c r="E5433" i="168"/>
  <c r="E5432" i="168"/>
  <c r="E5431" i="168"/>
  <c r="E5430" i="168"/>
  <c r="E5429" i="168"/>
  <c r="E5428" i="168"/>
  <c r="E5427" i="168"/>
  <c r="E5426" i="168"/>
  <c r="E5425" i="168"/>
  <c r="E5424" i="168"/>
  <c r="E5423" i="168"/>
  <c r="E5422" i="168"/>
  <c r="E5421" i="168"/>
  <c r="E5420" i="168"/>
  <c r="E5419" i="168"/>
  <c r="E5418" i="168"/>
  <c r="E5417" i="168"/>
  <c r="E5416" i="168"/>
  <c r="E5415" i="168"/>
  <c r="E5414" i="168"/>
  <c r="E5413" i="168"/>
  <c r="E5412" i="168"/>
  <c r="E5411" i="168"/>
  <c r="E5410" i="168"/>
  <c r="E5409" i="168"/>
  <c r="E5408" i="168"/>
  <c r="E5407" i="168"/>
  <c r="E5406" i="168"/>
  <c r="E5405" i="168"/>
  <c r="E5404" i="168"/>
  <c r="E5403" i="168"/>
  <c r="E5402" i="168"/>
  <c r="E5401" i="168"/>
  <c r="E5400" i="168"/>
  <c r="E5399" i="168"/>
  <c r="E5398" i="168"/>
  <c r="E5397" i="168"/>
  <c r="E5396" i="168"/>
  <c r="E5395" i="168"/>
  <c r="E5394" i="168"/>
  <c r="E5393" i="168"/>
  <c r="E5392" i="168"/>
  <c r="E5391" i="168"/>
  <c r="E5390" i="168"/>
  <c r="E5389" i="168"/>
  <c r="E5388" i="168"/>
  <c r="E5387" i="168"/>
  <c r="E5386" i="168"/>
  <c r="E5385" i="168"/>
  <c r="E5384" i="168"/>
  <c r="E5383" i="168"/>
  <c r="E5382" i="168"/>
  <c r="E5381" i="168"/>
  <c r="E5380" i="168"/>
  <c r="E5379" i="168"/>
  <c r="E5378" i="168"/>
  <c r="E5377" i="168"/>
  <c r="E5376" i="168"/>
  <c r="E5375" i="168"/>
  <c r="E5374" i="168"/>
  <c r="E5373" i="168"/>
  <c r="E5372" i="168"/>
  <c r="E5371" i="168"/>
  <c r="E5370" i="168"/>
  <c r="E5369" i="168"/>
  <c r="E5368" i="168"/>
  <c r="E5367" i="168"/>
  <c r="E5366" i="168"/>
  <c r="E5365" i="168"/>
  <c r="E5364" i="168"/>
  <c r="E5363" i="168"/>
  <c r="E5362" i="168"/>
  <c r="E5361" i="168"/>
  <c r="E5360" i="168"/>
  <c r="E5359" i="168"/>
  <c r="E5358" i="168"/>
  <c r="E5357" i="168"/>
  <c r="E5356" i="168"/>
  <c r="E5355" i="168"/>
  <c r="E5354" i="168"/>
  <c r="E5353" i="168"/>
  <c r="E5352" i="168"/>
  <c r="E5351" i="168"/>
  <c r="E5350" i="168"/>
  <c r="E5349" i="168"/>
  <c r="E5348" i="168"/>
  <c r="E5347" i="168"/>
  <c r="E5346" i="168"/>
  <c r="E5345" i="168"/>
  <c r="E5344" i="168"/>
  <c r="E5343" i="168"/>
  <c r="E5342" i="168"/>
  <c r="E5341" i="168"/>
  <c r="E5340" i="168"/>
  <c r="E5339" i="168"/>
  <c r="E5338" i="168"/>
  <c r="E5337" i="168"/>
  <c r="E5336" i="168"/>
  <c r="E5335" i="168"/>
  <c r="E5334" i="168"/>
  <c r="E5333" i="168"/>
  <c r="E5332" i="168"/>
  <c r="E5331" i="168"/>
  <c r="E5330" i="168"/>
  <c r="E5329" i="168"/>
  <c r="E5328" i="168"/>
  <c r="E5327" i="168"/>
  <c r="E5326" i="168"/>
  <c r="E5325" i="168"/>
  <c r="E5324" i="168"/>
  <c r="E5323" i="168"/>
  <c r="E5322" i="168"/>
  <c r="E5321" i="168"/>
  <c r="E5320" i="168"/>
  <c r="E5319" i="168"/>
  <c r="E5318" i="168"/>
  <c r="E5317" i="168"/>
  <c r="E5316" i="168"/>
  <c r="E5315" i="168"/>
  <c r="E5314" i="168"/>
  <c r="E5313" i="168"/>
  <c r="E5312" i="168"/>
  <c r="E5311" i="168"/>
  <c r="E5310" i="168"/>
  <c r="E5309" i="168"/>
  <c r="E5308" i="168"/>
  <c r="E5307" i="168"/>
  <c r="E5306" i="168"/>
  <c r="E5305" i="168"/>
  <c r="E5304" i="168"/>
  <c r="E5303" i="168"/>
  <c r="E5302" i="168"/>
  <c r="E5301" i="168"/>
  <c r="E5300" i="168"/>
  <c r="E5299" i="168"/>
  <c r="E5298" i="168"/>
  <c r="E5297" i="168"/>
  <c r="E5296" i="168"/>
  <c r="E5295" i="168"/>
  <c r="E5294" i="168"/>
  <c r="E5293" i="168"/>
  <c r="E5292" i="168"/>
  <c r="E5291" i="168"/>
  <c r="E5290" i="168"/>
  <c r="E5289" i="168"/>
  <c r="E5288" i="168"/>
  <c r="E5287" i="168"/>
  <c r="E5286" i="168"/>
  <c r="E5285" i="168"/>
  <c r="E5284" i="168"/>
  <c r="E5283" i="168"/>
  <c r="E5282" i="168"/>
  <c r="E5281" i="168"/>
  <c r="E5280" i="168"/>
  <c r="E5279" i="168"/>
  <c r="E5278" i="168"/>
  <c r="E5277" i="168"/>
  <c r="E5276" i="168"/>
  <c r="E5275" i="168"/>
  <c r="E5274" i="168"/>
  <c r="E5273" i="168"/>
  <c r="E5272" i="168"/>
  <c r="E5271" i="168"/>
  <c r="E5270" i="168"/>
  <c r="E5269" i="168"/>
  <c r="E5268" i="168"/>
  <c r="E5267" i="168"/>
  <c r="E5266" i="168"/>
  <c r="E5265" i="168"/>
  <c r="E5264" i="168"/>
  <c r="E5263" i="168"/>
  <c r="E5262" i="168"/>
  <c r="E5261" i="168"/>
  <c r="E5260" i="168"/>
  <c r="E5259" i="168"/>
  <c r="E5258" i="168"/>
  <c r="E5257" i="168"/>
  <c r="E5256" i="168"/>
  <c r="E5255" i="168"/>
  <c r="E5254" i="168"/>
  <c r="E5253" i="168"/>
  <c r="E5252" i="168"/>
  <c r="E5251" i="168"/>
  <c r="E5250" i="168"/>
  <c r="E5249" i="168"/>
  <c r="E5248" i="168"/>
  <c r="E5247" i="168"/>
  <c r="E5246" i="168"/>
  <c r="E5245" i="168"/>
  <c r="E5244" i="168"/>
  <c r="E5243" i="168"/>
  <c r="E5242" i="168"/>
  <c r="E5241" i="168"/>
  <c r="E5240" i="168"/>
  <c r="E5239" i="168"/>
  <c r="E5238" i="168"/>
  <c r="E5237" i="168"/>
  <c r="E5236" i="168"/>
  <c r="E5235" i="168"/>
  <c r="E5234" i="168"/>
  <c r="E5233" i="168"/>
  <c r="E5232" i="168"/>
  <c r="E5231" i="168"/>
  <c r="E5230" i="168"/>
  <c r="E5229" i="168"/>
  <c r="E5228" i="168"/>
  <c r="E5227" i="168"/>
  <c r="E5226" i="168"/>
  <c r="E5225" i="168"/>
  <c r="E5224" i="168"/>
  <c r="E5223" i="168"/>
  <c r="E5222" i="168"/>
  <c r="E5221" i="168"/>
  <c r="E5220" i="168"/>
  <c r="E5219" i="168"/>
  <c r="E5218" i="168"/>
  <c r="E5217" i="168"/>
  <c r="E5216" i="168"/>
  <c r="E5215" i="168"/>
  <c r="E5214" i="168"/>
  <c r="E5213" i="168"/>
  <c r="E5212" i="168"/>
  <c r="E5211" i="168"/>
  <c r="E5210" i="168"/>
  <c r="E5209" i="168"/>
  <c r="E5208" i="168"/>
  <c r="E5207" i="168"/>
  <c r="E5206" i="168"/>
  <c r="E5205" i="168"/>
  <c r="E5204" i="168"/>
  <c r="E5203" i="168"/>
  <c r="E5202" i="168"/>
  <c r="E5201" i="168"/>
  <c r="E5200" i="168"/>
  <c r="E5199" i="168"/>
  <c r="E5198" i="168"/>
  <c r="E5197" i="168"/>
  <c r="E5196" i="168"/>
  <c r="E5195" i="168"/>
  <c r="E5194" i="168"/>
  <c r="E5193" i="168"/>
  <c r="E5192" i="168"/>
  <c r="E5191" i="168"/>
  <c r="E5190" i="168"/>
  <c r="E5189" i="168"/>
  <c r="E5188" i="168"/>
  <c r="E5187" i="168"/>
  <c r="E5186" i="168"/>
  <c r="E5185" i="168"/>
  <c r="E5184" i="168"/>
  <c r="E5183" i="168"/>
  <c r="E5182" i="168"/>
  <c r="E5181" i="168"/>
  <c r="E5180" i="168"/>
  <c r="E5179" i="168"/>
  <c r="E5178" i="168"/>
  <c r="E5177" i="168"/>
  <c r="E5176" i="168"/>
  <c r="E5175" i="168"/>
  <c r="E5174" i="168"/>
  <c r="E5173" i="168"/>
  <c r="E5172" i="168"/>
  <c r="E5171" i="168"/>
  <c r="E5170" i="168"/>
  <c r="E5169" i="168"/>
  <c r="E5168" i="168"/>
  <c r="E5167" i="168"/>
  <c r="E5166" i="168"/>
  <c r="E5165" i="168"/>
  <c r="E5164" i="168"/>
  <c r="E5163" i="168"/>
  <c r="E5162" i="168"/>
  <c r="E5161" i="168"/>
  <c r="E5160" i="168"/>
  <c r="E5159" i="168"/>
  <c r="E5158" i="168"/>
  <c r="E5157" i="168"/>
  <c r="E5156" i="168"/>
  <c r="E5155" i="168"/>
  <c r="E5154" i="168"/>
  <c r="E5153" i="168"/>
  <c r="E5152" i="168"/>
  <c r="E5151" i="168"/>
  <c r="E5150" i="168"/>
  <c r="E5149" i="168"/>
  <c r="E5148" i="168"/>
  <c r="E5147" i="168"/>
  <c r="E5146" i="168"/>
  <c r="E5145" i="168"/>
  <c r="E5144" i="168"/>
  <c r="E5143" i="168"/>
  <c r="E5142" i="168"/>
  <c r="E5141" i="168"/>
  <c r="E5140" i="168"/>
  <c r="E5139" i="168"/>
  <c r="E5138" i="168"/>
  <c r="E5137" i="168"/>
  <c r="E5136" i="168"/>
  <c r="E5135" i="168"/>
  <c r="E5134" i="168"/>
  <c r="E5133" i="168"/>
  <c r="E5132" i="168"/>
  <c r="E5131" i="168"/>
  <c r="E5130" i="168"/>
  <c r="E5129" i="168"/>
  <c r="E5128" i="168"/>
  <c r="E5127" i="168"/>
  <c r="E5126" i="168"/>
  <c r="E5125" i="168"/>
  <c r="E5124" i="168"/>
  <c r="E5123" i="168"/>
  <c r="E5122" i="168"/>
  <c r="E5121" i="168"/>
  <c r="E5120" i="168"/>
  <c r="E5119" i="168"/>
  <c r="E5118" i="168"/>
  <c r="E5117" i="168"/>
  <c r="E5116" i="168"/>
  <c r="E5115" i="168"/>
  <c r="E5114" i="168"/>
  <c r="E5113" i="168"/>
  <c r="E5112" i="168"/>
  <c r="E5111" i="168"/>
  <c r="E5110" i="168"/>
  <c r="E5109" i="168"/>
  <c r="E5108" i="168"/>
  <c r="E5107" i="168"/>
  <c r="E5106" i="168"/>
  <c r="E5105" i="168"/>
  <c r="E5104" i="168"/>
  <c r="E5103" i="168"/>
  <c r="E5102" i="168"/>
  <c r="E5101" i="168"/>
  <c r="E5100" i="168"/>
  <c r="E5099" i="168"/>
  <c r="E5098" i="168"/>
  <c r="E5097" i="168"/>
  <c r="E5096" i="168"/>
  <c r="E5095" i="168"/>
  <c r="E5094" i="168"/>
  <c r="E5093" i="168"/>
  <c r="E5092" i="168"/>
  <c r="E5091" i="168"/>
  <c r="E5090" i="168"/>
  <c r="E5089" i="168"/>
  <c r="E5088" i="168"/>
  <c r="E5087" i="168"/>
  <c r="E5086" i="168"/>
  <c r="E5085" i="168"/>
  <c r="E5084" i="168"/>
  <c r="E5083" i="168"/>
  <c r="E5082" i="168"/>
  <c r="E5081" i="168"/>
  <c r="E5080" i="168"/>
  <c r="E5079" i="168"/>
  <c r="E5078" i="168"/>
  <c r="E5077" i="168"/>
  <c r="E5076" i="168"/>
  <c r="E5075" i="168"/>
  <c r="E5074" i="168"/>
  <c r="E5073" i="168"/>
  <c r="E5072" i="168"/>
  <c r="E5071" i="168"/>
  <c r="E5070" i="168"/>
  <c r="E5069" i="168"/>
  <c r="E5068" i="168"/>
  <c r="E5067" i="168"/>
  <c r="E5066" i="168"/>
  <c r="E5065" i="168"/>
  <c r="E5064" i="168"/>
  <c r="E5063" i="168"/>
  <c r="E5062" i="168"/>
  <c r="E5061" i="168"/>
  <c r="E5060" i="168"/>
  <c r="E5059" i="168"/>
  <c r="E5058" i="168"/>
  <c r="E5057" i="168"/>
  <c r="E5056" i="168"/>
  <c r="E5055" i="168"/>
  <c r="E5054" i="168"/>
  <c r="E5053" i="168"/>
  <c r="E5052" i="168"/>
  <c r="E5051" i="168"/>
  <c r="E5050" i="168"/>
  <c r="E5049" i="168"/>
  <c r="E5048" i="168"/>
  <c r="E5047" i="168"/>
  <c r="E5046" i="168"/>
  <c r="E5045" i="168"/>
  <c r="E5044" i="168"/>
  <c r="E5043" i="168"/>
  <c r="E5042" i="168"/>
  <c r="E5041" i="168"/>
  <c r="E5040" i="168"/>
  <c r="E5039" i="168"/>
  <c r="E5038" i="168"/>
  <c r="E5037" i="168"/>
  <c r="E5036" i="168"/>
  <c r="E5035" i="168"/>
  <c r="E5034" i="168"/>
  <c r="E5033" i="168"/>
  <c r="E5032" i="168"/>
  <c r="E5031" i="168"/>
  <c r="E5030" i="168"/>
  <c r="E5029" i="168"/>
  <c r="E5028" i="168"/>
  <c r="E5027" i="168"/>
  <c r="E5026" i="168"/>
  <c r="E5025" i="168"/>
  <c r="E5024" i="168"/>
  <c r="E5023" i="168"/>
  <c r="E5022" i="168"/>
  <c r="E5021" i="168"/>
  <c r="E5020" i="168"/>
  <c r="E5019" i="168"/>
  <c r="E5018" i="168"/>
  <c r="E5017" i="168"/>
  <c r="E5016" i="168"/>
  <c r="E5015" i="168"/>
  <c r="E5014" i="168"/>
  <c r="E5013" i="168"/>
  <c r="E5012" i="168"/>
  <c r="E5011" i="168"/>
  <c r="E5010" i="168"/>
  <c r="E5009" i="168"/>
  <c r="E5008" i="168"/>
  <c r="E5007" i="168"/>
  <c r="E5006" i="168"/>
  <c r="E5005" i="168"/>
  <c r="E5004" i="168"/>
  <c r="E5003" i="168"/>
  <c r="E5002" i="168"/>
  <c r="E5001" i="168"/>
  <c r="E5000" i="168"/>
  <c r="E4999" i="168"/>
  <c r="E4998" i="168"/>
  <c r="E4997" i="168"/>
  <c r="E4996" i="168"/>
  <c r="E4995" i="168"/>
  <c r="E4994" i="168"/>
  <c r="E4993" i="168"/>
  <c r="E4992" i="168"/>
  <c r="E4991" i="168"/>
  <c r="E4990" i="168"/>
  <c r="E4989" i="168"/>
  <c r="E4988" i="168"/>
  <c r="E4987" i="168"/>
  <c r="E4986" i="168"/>
  <c r="E4985" i="168"/>
  <c r="E4984" i="168"/>
  <c r="E4983" i="168"/>
  <c r="E4982" i="168"/>
  <c r="E4981" i="168"/>
  <c r="E4980" i="168"/>
  <c r="E4979" i="168"/>
  <c r="E4978" i="168"/>
  <c r="E4977" i="168"/>
  <c r="E4976" i="168"/>
  <c r="E4975" i="168"/>
  <c r="E4974" i="168"/>
  <c r="E4973" i="168"/>
  <c r="E4972" i="168"/>
  <c r="E4971" i="168"/>
  <c r="E4970" i="168"/>
  <c r="E4969" i="168"/>
  <c r="E4968" i="168"/>
  <c r="E4967" i="168"/>
  <c r="E4966" i="168"/>
  <c r="E4965" i="168"/>
  <c r="E4964" i="168"/>
  <c r="E4963" i="168"/>
  <c r="E4962" i="168"/>
  <c r="E4961" i="168"/>
  <c r="E4960" i="168"/>
  <c r="E4959" i="168"/>
  <c r="E4958" i="168"/>
  <c r="E4957" i="168"/>
  <c r="E4956" i="168"/>
  <c r="E4955" i="168"/>
  <c r="E4954" i="168"/>
  <c r="E4953" i="168"/>
  <c r="E4952" i="168"/>
  <c r="E4951" i="168"/>
  <c r="E4950" i="168"/>
  <c r="E4949" i="168"/>
  <c r="E4948" i="168"/>
  <c r="E4947" i="168"/>
  <c r="E4946" i="168"/>
  <c r="E4945" i="168"/>
  <c r="E4944" i="168"/>
  <c r="E4943" i="168"/>
  <c r="E4942" i="168"/>
  <c r="E4941" i="168"/>
  <c r="E4940" i="168"/>
  <c r="E4939" i="168"/>
  <c r="E4938" i="168"/>
  <c r="E4937" i="168"/>
  <c r="E4936" i="168"/>
  <c r="E4935" i="168"/>
  <c r="E4934" i="168"/>
  <c r="E4933" i="168"/>
  <c r="E4932" i="168"/>
  <c r="E4931" i="168"/>
  <c r="E4930" i="168"/>
  <c r="E4929" i="168"/>
  <c r="E4928" i="168"/>
  <c r="E4927" i="168"/>
  <c r="E4926" i="168"/>
  <c r="E4925" i="168"/>
  <c r="E4924" i="168"/>
  <c r="E4923" i="168"/>
  <c r="E4922" i="168"/>
  <c r="E4921" i="168"/>
  <c r="E4920" i="168"/>
  <c r="E4919" i="168"/>
  <c r="E4918" i="168"/>
  <c r="E4917" i="168"/>
  <c r="E4916" i="168"/>
  <c r="E4915" i="168"/>
  <c r="E4914" i="168"/>
  <c r="E4913" i="168"/>
  <c r="E4912" i="168"/>
  <c r="E4911" i="168"/>
  <c r="E4910" i="168"/>
  <c r="E4909" i="168"/>
  <c r="E4908" i="168"/>
  <c r="E4907" i="168"/>
  <c r="E4906" i="168"/>
  <c r="E4905" i="168"/>
  <c r="E4904" i="168"/>
  <c r="E4903" i="168"/>
  <c r="E4902" i="168"/>
  <c r="E4901" i="168"/>
  <c r="E4900" i="168"/>
  <c r="E4899" i="168"/>
  <c r="E4898" i="168"/>
  <c r="E4897" i="168"/>
  <c r="E4896" i="168"/>
  <c r="E4895" i="168"/>
  <c r="E4894" i="168"/>
  <c r="E4893" i="168"/>
  <c r="E4892" i="168"/>
  <c r="E4891" i="168"/>
  <c r="E4890" i="168"/>
  <c r="E4889" i="168"/>
  <c r="E4888" i="168"/>
  <c r="E4887" i="168"/>
  <c r="E4886" i="168"/>
  <c r="E4885" i="168"/>
  <c r="E4884" i="168"/>
  <c r="E4883" i="168"/>
  <c r="E4882" i="168"/>
  <c r="E4881" i="168"/>
  <c r="E4880" i="168"/>
  <c r="E4879" i="168"/>
  <c r="E4878" i="168"/>
  <c r="E4877" i="168"/>
  <c r="E4876" i="168"/>
  <c r="E4875" i="168"/>
  <c r="E4874" i="168"/>
  <c r="E4873" i="168"/>
  <c r="E4872" i="168"/>
  <c r="E4871" i="168"/>
  <c r="E4870" i="168"/>
  <c r="E4869" i="168"/>
  <c r="E4868" i="168"/>
  <c r="E4867" i="168"/>
  <c r="E4866" i="168"/>
  <c r="E4865" i="168"/>
  <c r="E4864" i="168"/>
  <c r="E4863" i="168"/>
  <c r="E4862" i="168"/>
  <c r="E4861" i="168"/>
  <c r="E4860" i="168"/>
  <c r="E4859" i="168"/>
  <c r="E4858" i="168"/>
  <c r="E4857" i="168"/>
  <c r="E4856" i="168"/>
  <c r="E4855" i="168"/>
  <c r="E4854" i="168"/>
  <c r="E4853" i="168"/>
  <c r="E4852" i="168"/>
  <c r="E4851" i="168"/>
  <c r="E4850" i="168"/>
  <c r="E4849" i="168"/>
  <c r="E4848" i="168"/>
  <c r="E4847" i="168"/>
  <c r="E4846" i="168"/>
  <c r="E4845" i="168"/>
  <c r="E4844" i="168"/>
  <c r="E4843" i="168"/>
  <c r="E4842" i="168"/>
  <c r="E4841" i="168"/>
  <c r="E4840" i="168"/>
  <c r="E4839" i="168"/>
  <c r="E4838" i="168"/>
  <c r="E4837" i="168"/>
  <c r="E4836" i="168"/>
  <c r="E4835" i="168"/>
  <c r="E4834" i="168"/>
  <c r="E4833" i="168"/>
  <c r="E4832" i="168"/>
  <c r="E4831" i="168"/>
  <c r="E4830" i="168"/>
  <c r="E4829" i="168"/>
  <c r="E4828" i="168"/>
  <c r="E4827" i="168"/>
  <c r="E4826" i="168"/>
  <c r="E4825" i="168"/>
  <c r="E4824" i="168"/>
  <c r="E4823" i="168"/>
  <c r="E4822" i="168"/>
  <c r="E4821" i="168"/>
  <c r="E4820" i="168"/>
  <c r="E4819" i="168"/>
  <c r="E4818" i="168"/>
  <c r="E4817" i="168"/>
  <c r="E4816" i="168"/>
  <c r="E4815" i="168"/>
  <c r="E4814" i="168"/>
  <c r="E4813" i="168"/>
  <c r="E4812" i="168"/>
  <c r="E4811" i="168"/>
  <c r="E4810" i="168"/>
  <c r="E4809" i="168"/>
  <c r="E4808" i="168"/>
  <c r="E4807" i="168"/>
  <c r="E4806" i="168"/>
  <c r="E4805" i="168"/>
  <c r="E4804" i="168"/>
  <c r="E4803" i="168"/>
  <c r="E4802" i="168"/>
  <c r="E4801" i="168"/>
  <c r="E4800" i="168"/>
  <c r="E4799" i="168"/>
  <c r="E4798" i="168"/>
  <c r="E4797" i="168"/>
  <c r="E4796" i="168"/>
  <c r="E4795" i="168"/>
  <c r="E4794" i="168"/>
  <c r="E4793" i="168"/>
  <c r="E4792" i="168"/>
  <c r="E4791" i="168"/>
  <c r="E4790" i="168"/>
  <c r="E4789" i="168"/>
  <c r="E4788" i="168"/>
  <c r="E4787" i="168"/>
  <c r="E4786" i="168"/>
  <c r="E4785" i="168"/>
  <c r="E4784" i="168"/>
  <c r="E4783" i="168"/>
  <c r="E4782" i="168"/>
  <c r="E4781" i="168"/>
  <c r="E4780" i="168"/>
  <c r="E4779" i="168"/>
  <c r="E4778" i="168"/>
  <c r="E4777" i="168"/>
  <c r="E4776" i="168"/>
  <c r="E4775" i="168"/>
  <c r="E4774" i="168"/>
  <c r="E4773" i="168"/>
  <c r="E4772" i="168"/>
  <c r="E4771" i="168"/>
  <c r="E4770" i="168"/>
  <c r="E4769" i="168"/>
  <c r="E4768" i="168"/>
  <c r="E4767" i="168"/>
  <c r="E4766" i="168"/>
  <c r="E4765" i="168"/>
  <c r="E4764" i="168"/>
  <c r="E4763" i="168"/>
  <c r="E4762" i="168"/>
  <c r="E4761" i="168"/>
  <c r="E4760" i="168"/>
  <c r="E4759" i="168"/>
  <c r="E4758" i="168"/>
  <c r="E4757" i="168"/>
  <c r="E4756" i="168"/>
  <c r="E4755" i="168"/>
  <c r="E4754" i="168"/>
  <c r="E4753" i="168"/>
  <c r="E4752" i="168"/>
  <c r="E4751" i="168"/>
  <c r="E4750" i="168"/>
  <c r="E4749" i="168"/>
  <c r="E4748" i="168"/>
  <c r="E4747" i="168"/>
  <c r="E4746" i="168"/>
  <c r="E4745" i="168"/>
  <c r="E4744" i="168"/>
  <c r="E4743" i="168"/>
  <c r="E4742" i="168"/>
  <c r="E4741" i="168"/>
  <c r="E4740" i="168"/>
  <c r="E4739" i="168"/>
  <c r="E4738" i="168"/>
  <c r="E4737" i="168"/>
  <c r="E4736" i="168"/>
  <c r="E4735" i="168"/>
  <c r="E4734" i="168"/>
  <c r="E4733" i="168"/>
  <c r="E4732" i="168"/>
  <c r="E4731" i="168"/>
  <c r="E4730" i="168"/>
  <c r="E4729" i="168"/>
  <c r="E4728" i="168"/>
  <c r="E4727" i="168"/>
  <c r="E4726" i="168"/>
  <c r="E4725" i="168"/>
  <c r="E4724" i="168"/>
  <c r="E4723" i="168"/>
  <c r="E4722" i="168"/>
  <c r="E4721" i="168"/>
  <c r="E4720" i="168"/>
  <c r="E4719" i="168"/>
  <c r="E4718" i="168"/>
  <c r="E4717" i="168"/>
  <c r="E4716" i="168"/>
  <c r="E4715" i="168"/>
  <c r="E4714" i="168"/>
  <c r="E4713" i="168"/>
  <c r="E4712" i="168"/>
  <c r="E4711" i="168"/>
  <c r="E4710" i="168"/>
  <c r="E4709" i="168"/>
  <c r="E4708" i="168"/>
  <c r="E4707" i="168"/>
  <c r="E4706" i="168"/>
  <c r="E4705" i="168"/>
  <c r="E4704" i="168"/>
  <c r="E4703" i="168"/>
  <c r="E4702" i="168"/>
  <c r="E4701" i="168"/>
  <c r="E4700" i="168"/>
  <c r="E4699" i="168"/>
  <c r="E4698" i="168"/>
  <c r="E4697" i="168"/>
  <c r="E4696" i="168"/>
  <c r="E4695" i="168"/>
  <c r="E4694" i="168"/>
  <c r="E4693" i="168"/>
  <c r="E4692" i="168"/>
  <c r="E4691" i="168"/>
  <c r="E4690" i="168"/>
  <c r="E4689" i="168"/>
  <c r="E4688" i="168"/>
  <c r="E4687" i="168"/>
  <c r="E4686" i="168"/>
  <c r="E4685" i="168"/>
  <c r="E4684" i="168"/>
  <c r="E4683" i="168"/>
  <c r="E4682" i="168"/>
  <c r="E4681" i="168"/>
  <c r="E4680" i="168"/>
  <c r="E4679" i="168"/>
  <c r="E4678" i="168"/>
  <c r="E4677" i="168"/>
  <c r="E4676" i="168"/>
  <c r="E4675" i="168"/>
  <c r="E4674" i="168"/>
  <c r="E4673" i="168"/>
  <c r="E4672" i="168"/>
  <c r="E4671" i="168"/>
  <c r="E4670" i="168"/>
  <c r="E4669" i="168"/>
  <c r="E4668" i="168"/>
  <c r="E4667" i="168"/>
  <c r="E4666" i="168"/>
  <c r="E4665" i="168"/>
  <c r="E4664" i="168"/>
  <c r="E4663" i="168"/>
  <c r="E4662" i="168"/>
  <c r="E4661" i="168"/>
  <c r="E4660" i="168"/>
  <c r="E4659" i="168"/>
  <c r="E4658" i="168"/>
  <c r="E4657" i="168"/>
  <c r="E4656" i="168"/>
  <c r="E4655" i="168"/>
  <c r="E4654" i="168"/>
  <c r="E4653" i="168"/>
  <c r="E4652" i="168"/>
  <c r="E4651" i="168"/>
  <c r="E4650" i="168"/>
  <c r="E4649" i="168"/>
  <c r="E4648" i="168"/>
  <c r="E4647" i="168"/>
  <c r="E4646" i="168"/>
  <c r="E4645" i="168"/>
  <c r="E4644" i="168"/>
  <c r="E4643" i="168"/>
  <c r="E4642" i="168"/>
  <c r="E4641" i="168"/>
  <c r="E4640" i="168"/>
  <c r="E4639" i="168"/>
  <c r="E4638" i="168"/>
  <c r="E4637" i="168"/>
  <c r="E4636" i="168"/>
  <c r="E4635" i="168"/>
  <c r="E4634" i="168"/>
  <c r="E4633" i="168"/>
  <c r="E4632" i="168"/>
  <c r="E4631" i="168"/>
  <c r="E4630" i="168"/>
  <c r="E4629" i="168"/>
  <c r="E4628" i="168"/>
  <c r="E4627" i="168"/>
  <c r="E4626" i="168"/>
  <c r="E4625" i="168"/>
  <c r="E4624" i="168"/>
  <c r="E4623" i="168"/>
  <c r="E4622" i="168"/>
  <c r="E4621" i="168"/>
  <c r="E4620" i="168"/>
  <c r="E4619" i="168"/>
  <c r="E4618" i="168"/>
  <c r="E4617" i="168"/>
  <c r="E4616" i="168"/>
  <c r="E4615" i="168"/>
  <c r="E4614" i="168"/>
  <c r="E4613" i="168"/>
  <c r="E4612" i="168"/>
  <c r="E4611" i="168"/>
  <c r="E4610" i="168"/>
  <c r="E4609" i="168"/>
  <c r="E4608" i="168"/>
  <c r="E4607" i="168"/>
  <c r="E4606" i="168"/>
  <c r="E4605" i="168"/>
  <c r="E4604" i="168"/>
  <c r="E4603" i="168"/>
  <c r="E4602" i="168"/>
  <c r="E4601" i="168"/>
  <c r="E4600" i="168"/>
  <c r="E4599" i="168"/>
  <c r="E4598" i="168"/>
  <c r="E4597" i="168"/>
  <c r="E4596" i="168"/>
  <c r="E4595" i="168"/>
  <c r="E4594" i="168"/>
  <c r="E4593" i="168"/>
  <c r="E4592" i="168"/>
  <c r="E4591" i="168"/>
  <c r="E4590" i="168"/>
  <c r="E4589" i="168"/>
  <c r="E4588" i="168"/>
  <c r="E4587" i="168"/>
  <c r="E4586" i="168"/>
  <c r="E4585" i="168"/>
  <c r="E4584" i="168"/>
  <c r="E4583" i="168"/>
  <c r="E4582" i="168"/>
  <c r="E4581" i="168"/>
  <c r="E4580" i="168"/>
  <c r="E4579" i="168"/>
  <c r="E4578" i="168"/>
  <c r="E4577" i="168"/>
  <c r="E4576" i="168"/>
  <c r="E4575" i="168"/>
  <c r="E4574" i="168"/>
  <c r="E4573" i="168"/>
  <c r="E4572" i="168"/>
  <c r="E4571" i="168"/>
  <c r="E4570" i="168"/>
  <c r="E4569" i="168"/>
  <c r="E4568" i="168"/>
  <c r="E4567" i="168"/>
  <c r="E4566" i="168"/>
  <c r="E4565" i="168"/>
  <c r="E4564" i="168"/>
  <c r="E4563" i="168"/>
  <c r="E4562" i="168"/>
  <c r="E4561" i="168"/>
  <c r="E4560" i="168"/>
  <c r="E4559" i="168"/>
  <c r="E4558" i="168"/>
  <c r="E4557" i="168"/>
  <c r="E4556" i="168"/>
  <c r="E4555" i="168"/>
  <c r="E4554" i="168"/>
  <c r="E4553" i="168"/>
  <c r="E4552" i="168"/>
  <c r="E4551" i="168"/>
  <c r="E4550" i="168"/>
  <c r="E4549" i="168"/>
  <c r="E4548" i="168"/>
  <c r="E4547" i="168"/>
  <c r="E4546" i="168"/>
  <c r="E4545" i="168"/>
  <c r="E4544" i="168"/>
  <c r="E4543" i="168"/>
  <c r="E4542" i="168"/>
  <c r="E4541" i="168"/>
  <c r="E4540" i="168"/>
  <c r="E4539" i="168"/>
  <c r="E4538" i="168"/>
  <c r="E4537" i="168"/>
  <c r="E4536" i="168"/>
  <c r="E4535" i="168"/>
  <c r="E4534" i="168"/>
  <c r="E4533" i="168"/>
  <c r="E4532" i="168"/>
  <c r="E4531" i="168"/>
  <c r="E4530" i="168"/>
  <c r="E4529" i="168"/>
  <c r="E4528" i="168"/>
  <c r="E4527" i="168"/>
  <c r="E4526" i="168"/>
  <c r="E4525" i="168"/>
  <c r="E4524" i="168"/>
  <c r="E4523" i="168"/>
  <c r="E4522" i="168"/>
  <c r="E4521" i="168"/>
  <c r="E4520" i="168"/>
  <c r="E4519" i="168"/>
  <c r="E4518" i="168"/>
  <c r="E4517" i="168"/>
  <c r="E4516" i="168"/>
  <c r="E4515" i="168"/>
  <c r="E4514" i="168"/>
  <c r="E4513" i="168"/>
  <c r="E4512" i="168"/>
  <c r="E4511" i="168"/>
  <c r="E4510" i="168"/>
  <c r="E4509" i="168"/>
  <c r="E4508" i="168"/>
  <c r="E4507" i="168"/>
  <c r="E4506" i="168"/>
  <c r="E4505" i="168"/>
  <c r="E4504" i="168"/>
  <c r="E4503" i="168"/>
  <c r="E4502" i="168"/>
  <c r="E4501" i="168"/>
  <c r="E4500" i="168"/>
  <c r="E4499" i="168"/>
  <c r="E4498" i="168"/>
  <c r="E4497" i="168"/>
  <c r="E4496" i="168"/>
  <c r="E4495" i="168"/>
  <c r="E4494" i="168"/>
  <c r="E4493" i="168"/>
  <c r="E4492" i="168"/>
  <c r="E4491" i="168"/>
  <c r="E4490" i="168"/>
  <c r="E4489" i="168"/>
  <c r="E4488" i="168"/>
  <c r="E4487" i="168"/>
  <c r="E4486" i="168"/>
  <c r="E4485" i="168"/>
  <c r="E4484" i="168"/>
  <c r="E4483" i="168"/>
  <c r="E4482" i="168"/>
  <c r="E4481" i="168"/>
  <c r="E4480" i="168"/>
  <c r="E4479" i="168"/>
  <c r="E4478" i="168"/>
  <c r="E4477" i="168"/>
  <c r="E4476" i="168"/>
  <c r="E4475" i="168"/>
  <c r="E4474" i="168"/>
  <c r="E4473" i="168"/>
  <c r="E4472" i="168"/>
  <c r="E4471" i="168"/>
  <c r="E4470" i="168"/>
  <c r="E4469" i="168"/>
  <c r="E4468" i="168"/>
  <c r="E4467" i="168"/>
  <c r="E4466" i="168"/>
  <c r="E4465" i="168"/>
  <c r="E4464" i="168"/>
  <c r="E4463" i="168"/>
  <c r="E4462" i="168"/>
  <c r="E4461" i="168"/>
  <c r="E4460" i="168"/>
  <c r="E4459" i="168"/>
  <c r="E4458" i="168"/>
  <c r="E4457" i="168"/>
  <c r="E4456" i="168"/>
  <c r="E4455" i="168"/>
  <c r="E4454" i="168"/>
  <c r="E4453" i="168"/>
  <c r="E4452" i="168"/>
  <c r="E4451" i="168"/>
  <c r="E4450" i="168"/>
  <c r="E4449" i="168"/>
  <c r="E4448" i="168"/>
  <c r="E4447" i="168"/>
  <c r="E4446" i="168"/>
  <c r="E4445" i="168"/>
  <c r="E4444" i="168"/>
  <c r="E4443" i="168"/>
  <c r="E4442" i="168"/>
  <c r="E4441" i="168"/>
  <c r="E4440" i="168"/>
  <c r="E4439" i="168"/>
  <c r="E4438" i="168"/>
  <c r="E4437" i="168"/>
  <c r="E4436" i="168"/>
  <c r="E4435" i="168"/>
  <c r="E4434" i="168"/>
  <c r="E4433" i="168"/>
  <c r="E4432" i="168"/>
  <c r="E4431" i="168"/>
  <c r="E4430" i="168"/>
  <c r="E4429" i="168"/>
  <c r="E4428" i="168"/>
  <c r="E4427" i="168"/>
  <c r="E4426" i="168"/>
  <c r="E4425" i="168"/>
  <c r="E4424" i="168"/>
  <c r="E4423" i="168"/>
  <c r="E4422" i="168"/>
  <c r="E4421" i="168"/>
  <c r="E4420" i="168"/>
  <c r="E4419" i="168"/>
  <c r="E4418" i="168"/>
  <c r="E4417" i="168"/>
  <c r="E4416" i="168"/>
  <c r="E4415" i="168"/>
  <c r="E4414" i="168"/>
  <c r="E4413" i="168"/>
  <c r="E4412" i="168"/>
  <c r="E4411" i="168"/>
  <c r="E4410" i="168"/>
  <c r="E4409" i="168"/>
  <c r="E4408" i="168"/>
  <c r="E4407" i="168"/>
  <c r="E4406" i="168"/>
  <c r="E4405" i="168"/>
  <c r="E4404" i="168"/>
  <c r="E4403" i="168"/>
  <c r="E4402" i="168"/>
  <c r="E4401" i="168"/>
  <c r="E4400" i="168"/>
  <c r="E4399" i="168"/>
  <c r="E4398" i="168"/>
  <c r="E4397" i="168"/>
  <c r="E4396" i="168"/>
  <c r="E4395" i="168"/>
  <c r="E4394" i="168"/>
  <c r="E4393" i="168"/>
  <c r="E4392" i="168"/>
  <c r="E4391" i="168"/>
  <c r="E4390" i="168"/>
  <c r="E4389" i="168"/>
  <c r="E4388" i="168"/>
  <c r="E4387" i="168"/>
  <c r="E4386" i="168"/>
  <c r="E4385" i="168"/>
  <c r="E4384" i="168"/>
  <c r="E4383" i="168"/>
  <c r="E4382" i="168"/>
  <c r="E4381" i="168"/>
  <c r="E4380" i="168"/>
  <c r="E4379" i="168"/>
  <c r="E4378" i="168"/>
  <c r="E4377" i="168"/>
  <c r="E4376" i="168"/>
  <c r="E4375" i="168"/>
  <c r="E4374" i="168"/>
  <c r="E4373" i="168"/>
  <c r="E4372" i="168"/>
  <c r="E4371" i="168"/>
  <c r="E4370" i="168"/>
  <c r="E4369" i="168"/>
  <c r="E4368" i="168"/>
  <c r="E4367" i="168"/>
  <c r="E4366" i="168"/>
  <c r="E4365" i="168"/>
  <c r="E4364" i="168"/>
  <c r="E4363" i="168"/>
  <c r="E4362" i="168"/>
  <c r="E4361" i="168"/>
  <c r="E4360" i="168"/>
  <c r="E4359" i="168"/>
  <c r="E4358" i="168"/>
  <c r="E4357" i="168"/>
  <c r="E4356" i="168"/>
  <c r="E4355" i="168"/>
  <c r="E4354" i="168"/>
  <c r="E4353" i="168"/>
  <c r="E4352" i="168"/>
  <c r="E4351" i="168"/>
  <c r="E4350" i="168"/>
  <c r="E4349" i="168"/>
  <c r="E4348" i="168"/>
  <c r="E4347" i="168"/>
  <c r="E4346" i="168"/>
  <c r="E4345" i="168"/>
  <c r="E4344" i="168"/>
  <c r="E4343" i="168"/>
  <c r="E4342" i="168"/>
  <c r="E4341" i="168"/>
  <c r="E4340" i="168"/>
  <c r="E4339" i="168"/>
  <c r="E4338" i="168"/>
  <c r="E4337" i="168"/>
  <c r="E4336" i="168"/>
  <c r="E4335" i="168"/>
  <c r="E4334" i="168"/>
  <c r="E4333" i="168"/>
  <c r="E4332" i="168"/>
  <c r="E4331" i="168"/>
  <c r="E4330" i="168"/>
  <c r="E4329" i="168"/>
  <c r="E4328" i="168"/>
  <c r="E4327" i="168"/>
  <c r="E4326" i="168"/>
  <c r="E4325" i="168"/>
  <c r="E4324" i="168"/>
  <c r="E4323" i="168"/>
  <c r="E4322" i="168"/>
  <c r="E4321" i="168"/>
  <c r="E4320" i="168"/>
  <c r="E4319" i="168"/>
  <c r="E4318" i="168"/>
  <c r="E4317" i="168"/>
  <c r="E4316" i="168"/>
  <c r="E4315" i="168"/>
  <c r="E4314" i="168"/>
  <c r="E4313" i="168"/>
  <c r="E4312" i="168"/>
  <c r="E4311" i="168"/>
  <c r="E4310" i="168"/>
  <c r="E4309" i="168"/>
  <c r="E4308" i="168"/>
  <c r="E4307" i="168"/>
  <c r="E4306" i="168"/>
  <c r="E4305" i="168"/>
  <c r="E4304" i="168"/>
  <c r="E4303" i="168"/>
  <c r="E4302" i="168"/>
  <c r="E4301" i="168"/>
  <c r="E4300" i="168"/>
  <c r="E4299" i="168"/>
  <c r="E4298" i="168"/>
  <c r="E4297" i="168"/>
  <c r="E4296" i="168"/>
  <c r="E4295" i="168"/>
  <c r="E4294" i="168"/>
  <c r="E4293" i="168"/>
  <c r="E4292" i="168"/>
  <c r="E4291" i="168"/>
  <c r="E4290" i="168"/>
  <c r="E4289" i="168"/>
  <c r="E4288" i="168"/>
  <c r="E4287" i="168"/>
  <c r="E4286" i="168"/>
  <c r="E4285" i="168"/>
  <c r="E4284" i="168"/>
  <c r="E4283" i="168"/>
  <c r="E4282" i="168"/>
  <c r="E4281" i="168"/>
  <c r="E4280" i="168"/>
  <c r="E4279" i="168"/>
  <c r="E4278" i="168"/>
  <c r="E4277" i="168"/>
  <c r="E4276" i="168"/>
  <c r="E4275" i="168"/>
  <c r="E4274" i="168"/>
  <c r="E4273" i="168"/>
  <c r="E4272" i="168"/>
  <c r="E4271" i="168"/>
  <c r="E4270" i="168"/>
  <c r="E4269" i="168"/>
  <c r="E4268" i="168"/>
  <c r="E4267" i="168"/>
  <c r="E4266" i="168"/>
  <c r="E4265" i="168"/>
  <c r="E4264" i="168"/>
  <c r="E4263" i="168"/>
  <c r="E4262" i="168"/>
  <c r="E4261" i="168"/>
  <c r="E4260" i="168"/>
  <c r="E4259" i="168"/>
  <c r="E4258" i="168"/>
  <c r="E4257" i="168"/>
  <c r="E4256" i="168"/>
  <c r="E4255" i="168"/>
  <c r="E4254" i="168"/>
  <c r="E4253" i="168"/>
  <c r="E4252" i="168"/>
  <c r="E4251" i="168"/>
  <c r="E4250" i="168"/>
  <c r="E4249" i="168"/>
  <c r="E4248" i="168"/>
  <c r="E4247" i="168"/>
  <c r="E4246" i="168"/>
  <c r="E4245" i="168"/>
  <c r="E4244" i="168"/>
  <c r="E4243" i="168"/>
  <c r="E4242" i="168"/>
  <c r="E4241" i="168"/>
  <c r="E4240" i="168"/>
  <c r="E4239" i="168"/>
  <c r="E4238" i="168"/>
  <c r="E4237" i="168"/>
  <c r="E4236" i="168"/>
  <c r="E4235" i="168"/>
  <c r="E4234" i="168"/>
  <c r="E4233" i="168"/>
  <c r="E4232" i="168"/>
  <c r="E4231" i="168"/>
  <c r="E4230" i="168"/>
  <c r="E4229" i="168"/>
  <c r="E4228" i="168"/>
  <c r="E4227" i="168"/>
  <c r="E4226" i="168"/>
  <c r="E4225" i="168"/>
  <c r="E4224" i="168"/>
  <c r="E4223" i="168"/>
  <c r="E4222" i="168"/>
  <c r="E4221" i="168"/>
  <c r="E4220" i="168"/>
  <c r="E4219" i="168"/>
  <c r="E4218" i="168"/>
  <c r="E4217" i="168"/>
  <c r="E4216" i="168"/>
  <c r="E4215" i="168"/>
  <c r="E4214" i="168"/>
  <c r="E4213" i="168"/>
  <c r="E4212" i="168"/>
  <c r="E4211" i="168"/>
  <c r="E4210" i="168"/>
  <c r="E4209" i="168"/>
  <c r="E4208" i="168"/>
  <c r="E4207" i="168"/>
  <c r="E4206" i="168"/>
  <c r="E4205" i="168"/>
  <c r="E4204" i="168"/>
  <c r="E4203" i="168"/>
  <c r="E4202" i="168"/>
  <c r="E4201" i="168"/>
  <c r="E4200" i="168"/>
  <c r="E4199" i="168"/>
  <c r="E4198" i="168"/>
  <c r="E4197" i="168"/>
  <c r="E4196" i="168"/>
  <c r="E4195" i="168"/>
  <c r="E4194" i="168"/>
  <c r="E4193" i="168"/>
  <c r="E4192" i="168"/>
  <c r="E4191" i="168"/>
  <c r="E4190" i="168"/>
  <c r="E4189" i="168"/>
  <c r="E4188" i="168"/>
  <c r="E4187" i="168"/>
  <c r="E4186" i="168"/>
  <c r="E4185" i="168"/>
  <c r="E4184" i="168"/>
  <c r="E4183" i="168"/>
  <c r="E4182" i="168"/>
  <c r="E4181" i="168"/>
  <c r="E4180" i="168"/>
  <c r="E4179" i="168"/>
  <c r="E4178" i="168"/>
  <c r="E4177" i="168"/>
  <c r="E4176" i="168"/>
  <c r="E4175" i="168"/>
  <c r="E4174" i="168"/>
  <c r="E4173" i="168"/>
  <c r="E4172" i="168"/>
  <c r="E4171" i="168"/>
  <c r="E4170" i="168"/>
  <c r="E4169" i="168"/>
  <c r="E4168" i="168"/>
  <c r="E4167" i="168"/>
  <c r="E4166" i="168"/>
  <c r="E4165" i="168"/>
  <c r="E4164" i="168"/>
  <c r="E4163" i="168"/>
  <c r="E4162" i="168"/>
  <c r="E4161" i="168"/>
  <c r="E4160" i="168"/>
  <c r="E4159" i="168"/>
  <c r="E4158" i="168"/>
  <c r="E4157" i="168"/>
  <c r="E4156" i="168"/>
  <c r="E4155" i="168"/>
  <c r="E4154" i="168"/>
  <c r="E4153" i="168"/>
  <c r="E4152" i="168"/>
  <c r="E4151" i="168"/>
  <c r="E4150" i="168"/>
  <c r="E4149" i="168"/>
  <c r="E4148" i="168"/>
  <c r="E4147" i="168"/>
  <c r="E4146" i="168"/>
  <c r="E4145" i="168"/>
  <c r="E4144" i="168"/>
  <c r="E4143" i="168"/>
  <c r="E4142" i="168"/>
  <c r="E4141" i="168"/>
  <c r="E4140" i="168"/>
  <c r="E4139" i="168"/>
  <c r="E4138" i="168"/>
  <c r="E4137" i="168"/>
  <c r="E4136" i="168"/>
  <c r="E4135" i="168"/>
  <c r="E4134" i="168"/>
  <c r="E4133" i="168"/>
  <c r="E4132" i="168"/>
  <c r="E4131" i="168"/>
  <c r="E4130" i="168"/>
  <c r="E4129" i="168"/>
  <c r="E4128" i="168"/>
  <c r="E4127" i="168"/>
  <c r="E4126" i="168"/>
  <c r="E4125" i="168"/>
  <c r="E4124" i="168"/>
  <c r="E4123" i="168"/>
  <c r="E4122" i="168"/>
  <c r="E4121" i="168"/>
  <c r="E4120" i="168"/>
  <c r="E4119" i="168"/>
  <c r="E4118" i="168"/>
  <c r="E4117" i="168"/>
  <c r="E4116" i="168"/>
  <c r="E4115" i="168"/>
  <c r="E4114" i="168"/>
  <c r="E4113" i="168"/>
  <c r="E4112" i="168"/>
  <c r="E4111" i="168"/>
  <c r="E4110" i="168"/>
  <c r="E4109" i="168"/>
  <c r="E4108" i="168"/>
  <c r="E4107" i="168"/>
  <c r="E4106" i="168"/>
  <c r="E4105" i="168"/>
  <c r="E4104" i="168"/>
  <c r="E4103" i="168"/>
  <c r="E4102" i="168"/>
  <c r="E4101" i="168"/>
  <c r="E4100" i="168"/>
  <c r="E4099" i="168"/>
  <c r="E4098" i="168"/>
  <c r="E4097" i="168"/>
  <c r="E4096" i="168"/>
  <c r="E4095" i="168"/>
  <c r="E4094" i="168"/>
  <c r="E4093" i="168"/>
  <c r="E4092" i="168"/>
  <c r="E4091" i="168"/>
  <c r="E4090" i="168"/>
  <c r="E4089" i="168"/>
  <c r="E4088" i="168"/>
  <c r="E4087" i="168"/>
  <c r="E4086" i="168"/>
  <c r="E4085" i="168"/>
  <c r="E4084" i="168"/>
  <c r="E4083" i="168"/>
  <c r="E4082" i="168"/>
  <c r="E4081" i="168"/>
  <c r="E4080" i="168"/>
  <c r="E4079" i="168"/>
  <c r="E4078" i="168"/>
  <c r="E4077" i="168"/>
  <c r="E4076" i="168"/>
  <c r="E4075" i="168"/>
  <c r="E4074" i="168"/>
  <c r="E4073" i="168"/>
  <c r="E4072" i="168"/>
  <c r="E4071" i="168"/>
  <c r="E4070" i="168"/>
  <c r="E4069" i="168"/>
  <c r="E4068" i="168"/>
  <c r="E4067" i="168"/>
  <c r="E4066" i="168"/>
  <c r="E4065" i="168"/>
  <c r="E4064" i="168"/>
  <c r="E4063" i="168"/>
  <c r="E4062" i="168"/>
  <c r="E4061" i="168"/>
  <c r="E4060" i="168"/>
  <c r="E4059" i="168"/>
  <c r="E4058" i="168"/>
  <c r="E4057" i="168"/>
  <c r="E4056" i="168"/>
  <c r="E4055" i="168"/>
  <c r="E4054" i="168"/>
  <c r="E4053" i="168"/>
  <c r="E4052" i="168"/>
  <c r="E4051" i="168"/>
  <c r="E4050" i="168"/>
  <c r="E4049" i="168"/>
  <c r="E4048" i="168"/>
  <c r="E4047" i="168"/>
  <c r="E4046" i="168"/>
  <c r="E4045" i="168"/>
  <c r="E4044" i="168"/>
  <c r="E4043" i="168"/>
  <c r="E4042" i="168"/>
  <c r="E4041" i="168"/>
  <c r="E4040" i="168"/>
  <c r="E4039" i="168"/>
  <c r="E4038" i="168"/>
  <c r="E4037" i="168"/>
  <c r="E4036" i="168"/>
  <c r="E4035" i="168"/>
  <c r="E4034" i="168"/>
  <c r="E4033" i="168"/>
  <c r="E4032" i="168"/>
  <c r="E4031" i="168"/>
  <c r="E4030" i="168"/>
  <c r="E4029" i="168"/>
  <c r="E4028" i="168"/>
  <c r="E4027" i="168"/>
  <c r="E4026" i="168"/>
  <c r="E4025" i="168"/>
  <c r="E4024" i="168"/>
  <c r="E4023" i="168"/>
  <c r="E4022" i="168"/>
  <c r="E4021" i="168"/>
  <c r="E4020" i="168"/>
  <c r="E4019" i="168"/>
  <c r="E4018" i="168"/>
  <c r="E4017" i="168"/>
  <c r="E4016" i="168"/>
  <c r="E4015" i="168"/>
  <c r="E4014" i="168"/>
  <c r="E4013" i="168"/>
  <c r="E4012" i="168"/>
  <c r="E4011" i="168"/>
  <c r="E4010" i="168"/>
  <c r="E4009" i="168"/>
  <c r="E4008" i="168"/>
  <c r="E4007" i="168"/>
  <c r="E4006" i="168"/>
  <c r="E4005" i="168"/>
  <c r="E4004" i="168"/>
  <c r="E4003" i="168"/>
  <c r="E4002" i="168"/>
  <c r="E4001" i="168"/>
  <c r="E4000" i="168"/>
  <c r="E3999" i="168"/>
  <c r="E3998" i="168"/>
  <c r="E3997" i="168"/>
  <c r="E3996" i="168"/>
  <c r="E3995" i="168"/>
  <c r="E3994" i="168"/>
  <c r="E3993" i="168"/>
  <c r="E3992" i="168"/>
  <c r="E3991" i="168"/>
  <c r="E3990" i="168"/>
  <c r="E3989" i="168"/>
  <c r="E3988" i="168"/>
  <c r="E3987" i="168"/>
  <c r="E3986" i="168"/>
  <c r="E3985" i="168"/>
  <c r="E3984" i="168"/>
  <c r="E3983" i="168"/>
  <c r="E3982" i="168"/>
  <c r="E3981" i="168"/>
  <c r="E3980" i="168"/>
  <c r="E3979" i="168"/>
  <c r="E3978" i="168"/>
  <c r="E3977" i="168"/>
  <c r="E3976" i="168"/>
  <c r="E3975" i="168"/>
  <c r="E3974" i="168"/>
  <c r="E3973" i="168"/>
  <c r="E3972" i="168"/>
  <c r="E3971" i="168"/>
  <c r="E3970" i="168"/>
  <c r="E3969" i="168"/>
  <c r="E3968" i="168"/>
  <c r="E3967" i="168"/>
  <c r="E3966" i="168"/>
  <c r="E3965" i="168"/>
  <c r="E3964" i="168"/>
  <c r="E3963" i="168"/>
  <c r="E3962" i="168"/>
  <c r="E3961" i="168"/>
  <c r="E3960" i="168"/>
  <c r="E3959" i="168"/>
  <c r="E3958" i="168"/>
  <c r="E3957" i="168"/>
  <c r="E3956" i="168"/>
  <c r="E3955" i="168"/>
  <c r="E3954" i="168"/>
  <c r="E3953" i="168"/>
  <c r="E3952" i="168"/>
  <c r="E3951" i="168"/>
  <c r="E3950" i="168"/>
  <c r="E3949" i="168"/>
  <c r="E3948" i="168"/>
  <c r="E3947" i="168"/>
  <c r="E3946" i="168"/>
  <c r="E3945" i="168"/>
  <c r="E3944" i="168"/>
  <c r="E3943" i="168"/>
  <c r="E3942" i="168"/>
  <c r="E3941" i="168"/>
  <c r="E3940" i="168"/>
  <c r="E3939" i="168"/>
  <c r="E3938" i="168"/>
  <c r="E3937" i="168"/>
  <c r="E3936" i="168"/>
  <c r="E3935" i="168"/>
  <c r="E3934" i="168"/>
  <c r="E3933" i="168"/>
  <c r="E3932" i="168"/>
  <c r="E3931" i="168"/>
  <c r="E3930" i="168"/>
  <c r="E3929" i="168"/>
  <c r="E3928" i="168"/>
  <c r="E3927" i="168"/>
  <c r="E3926" i="168"/>
  <c r="E3925" i="168"/>
  <c r="E3924" i="168"/>
  <c r="E3923" i="168"/>
  <c r="E3922" i="168"/>
  <c r="E3921" i="168"/>
  <c r="E3920" i="168"/>
  <c r="E3919" i="168"/>
  <c r="E3918" i="168"/>
  <c r="E3917" i="168"/>
  <c r="E3916" i="168"/>
  <c r="E3915" i="168"/>
  <c r="E3914" i="168"/>
  <c r="E3913" i="168"/>
  <c r="E3912" i="168"/>
  <c r="E3911" i="168"/>
  <c r="E3910" i="168"/>
  <c r="E3909" i="168"/>
  <c r="E3908" i="168"/>
  <c r="E3907" i="168"/>
  <c r="E3906" i="168"/>
  <c r="E3905" i="168"/>
  <c r="E3904" i="168"/>
  <c r="E3903" i="168"/>
  <c r="E3902" i="168"/>
  <c r="E3901" i="168"/>
  <c r="E3900" i="168"/>
  <c r="E3899" i="168"/>
  <c r="E3898" i="168"/>
  <c r="E3897" i="168"/>
  <c r="E3896" i="168"/>
  <c r="E3895" i="168"/>
  <c r="E3894" i="168"/>
  <c r="E3893" i="168"/>
  <c r="E3892" i="168"/>
  <c r="E3891" i="168"/>
  <c r="E3890" i="168"/>
  <c r="E3889" i="168"/>
  <c r="E3888" i="168"/>
  <c r="E3887" i="168"/>
  <c r="E3886" i="168"/>
  <c r="E3885" i="168"/>
  <c r="E3884" i="168"/>
  <c r="E3883" i="168"/>
  <c r="E3882" i="168"/>
  <c r="E3881" i="168"/>
  <c r="E3880" i="168"/>
  <c r="E3879" i="168"/>
  <c r="E3878" i="168"/>
  <c r="E3877" i="168"/>
  <c r="E3876" i="168"/>
  <c r="E3875" i="168"/>
  <c r="E3874" i="168"/>
  <c r="E3873" i="168"/>
  <c r="E3872" i="168"/>
  <c r="E3871" i="168"/>
  <c r="E3870" i="168"/>
  <c r="E3869" i="168"/>
  <c r="E3868" i="168"/>
  <c r="E3867" i="168"/>
  <c r="E3866" i="168"/>
  <c r="E3865" i="168"/>
  <c r="E3864" i="168"/>
  <c r="E3863" i="168"/>
  <c r="E3862" i="168"/>
  <c r="E3861" i="168"/>
  <c r="E3860" i="168"/>
  <c r="E3859" i="168"/>
  <c r="E3858" i="168"/>
  <c r="E3857" i="168"/>
  <c r="E3856" i="168"/>
  <c r="E3855" i="168"/>
  <c r="E3854" i="168"/>
  <c r="E3853" i="168"/>
  <c r="E3852" i="168"/>
  <c r="E3851" i="168"/>
  <c r="E3850" i="168"/>
  <c r="E3849" i="168"/>
  <c r="E3848" i="168"/>
  <c r="E3847" i="168"/>
  <c r="E3846" i="168"/>
  <c r="E3845" i="168"/>
  <c r="E3844" i="168"/>
  <c r="E3843" i="168"/>
  <c r="E3842" i="168"/>
  <c r="E3841" i="168"/>
  <c r="E3840" i="168"/>
  <c r="E3839" i="168"/>
  <c r="E3838" i="168"/>
  <c r="E3837" i="168"/>
  <c r="E3836" i="168"/>
  <c r="E3835" i="168"/>
  <c r="E3834" i="168"/>
  <c r="E3833" i="168"/>
  <c r="E3832" i="168"/>
  <c r="E3831" i="168"/>
  <c r="E3830" i="168"/>
  <c r="E3829" i="168"/>
  <c r="E3828" i="168"/>
  <c r="E3827" i="168"/>
  <c r="E3826" i="168"/>
  <c r="E3825" i="168"/>
  <c r="E3824" i="168"/>
  <c r="E3823" i="168"/>
  <c r="E3822" i="168"/>
  <c r="E3821" i="168"/>
  <c r="E3820" i="168"/>
  <c r="E3819" i="168"/>
  <c r="E3818" i="168"/>
  <c r="E3817" i="168"/>
  <c r="E3816" i="168"/>
  <c r="E3815" i="168"/>
  <c r="E3814" i="168"/>
  <c r="E3813" i="168"/>
  <c r="E3812" i="168"/>
  <c r="E3811" i="168"/>
  <c r="E3810" i="168"/>
  <c r="E3809" i="168"/>
  <c r="E3808" i="168"/>
  <c r="E3807" i="168"/>
  <c r="E3806" i="168"/>
  <c r="E3805" i="168"/>
  <c r="E3804" i="168"/>
  <c r="E3803" i="168"/>
  <c r="E3802" i="168"/>
  <c r="E3801" i="168"/>
  <c r="E3800" i="168"/>
  <c r="E3799" i="168"/>
  <c r="E3798" i="168"/>
  <c r="E3797" i="168"/>
  <c r="E3796" i="168"/>
  <c r="E3795" i="168"/>
  <c r="E3794" i="168"/>
  <c r="E3793" i="168"/>
  <c r="E3792" i="168"/>
  <c r="E3791" i="168"/>
  <c r="E3790" i="168"/>
  <c r="E3789" i="168"/>
  <c r="E3788" i="168"/>
  <c r="E3787" i="168"/>
  <c r="E3786" i="168"/>
  <c r="E3785" i="168"/>
  <c r="E3784" i="168"/>
  <c r="E3783" i="168"/>
  <c r="E3782" i="168"/>
  <c r="E3781" i="168"/>
  <c r="E3780" i="168"/>
  <c r="E3779" i="168"/>
  <c r="E3778" i="168"/>
  <c r="E3777" i="168"/>
  <c r="E3776" i="168"/>
  <c r="E3775" i="168"/>
  <c r="E3774" i="168"/>
  <c r="E3773" i="168"/>
  <c r="E3772" i="168"/>
  <c r="E3771" i="168"/>
  <c r="E3770" i="168"/>
  <c r="E3769" i="168"/>
  <c r="E3768" i="168"/>
  <c r="E3767" i="168"/>
  <c r="E3766" i="168"/>
  <c r="E3765" i="168"/>
  <c r="E3764" i="168"/>
  <c r="E3763" i="168"/>
  <c r="E3762" i="168"/>
  <c r="E3761" i="168"/>
  <c r="E3760" i="168"/>
  <c r="E3759" i="168"/>
  <c r="E3758" i="168"/>
  <c r="E3757" i="168"/>
  <c r="E3756" i="168"/>
  <c r="E3755" i="168"/>
  <c r="E3754" i="168"/>
  <c r="E3753" i="168"/>
  <c r="E3752" i="168"/>
  <c r="E3751" i="168"/>
  <c r="E3750" i="168"/>
  <c r="E3749" i="168"/>
  <c r="E3748" i="168"/>
  <c r="E3747" i="168"/>
  <c r="E3746" i="168"/>
  <c r="E3745" i="168"/>
  <c r="E3744" i="168"/>
  <c r="E3743" i="168"/>
  <c r="E3742" i="168"/>
  <c r="E3741" i="168"/>
  <c r="E3740" i="168"/>
  <c r="E3739" i="168"/>
  <c r="E3738" i="168"/>
  <c r="E3737" i="168"/>
  <c r="E3736" i="168"/>
  <c r="E3735" i="168"/>
  <c r="E3734" i="168"/>
  <c r="E3733" i="168"/>
  <c r="E3732" i="168"/>
  <c r="E3731" i="168"/>
  <c r="E3730" i="168"/>
  <c r="E3729" i="168"/>
  <c r="E3728" i="168"/>
  <c r="E3727" i="168"/>
  <c r="E3726" i="168"/>
  <c r="E3725" i="168"/>
  <c r="E3724" i="168"/>
  <c r="E3723" i="168"/>
  <c r="E3722" i="168"/>
  <c r="E3721" i="168"/>
  <c r="E3720" i="168"/>
  <c r="E3719" i="168"/>
  <c r="E3718" i="168"/>
  <c r="E3717" i="168"/>
  <c r="E3716" i="168"/>
  <c r="E3715" i="168"/>
  <c r="E3714" i="168"/>
  <c r="E3713" i="168"/>
  <c r="E3712" i="168"/>
  <c r="E3711" i="168"/>
  <c r="E3710" i="168"/>
  <c r="E3709" i="168"/>
  <c r="E3708" i="168"/>
  <c r="E3707" i="168"/>
  <c r="E3706" i="168"/>
  <c r="E3705" i="168"/>
  <c r="E3704" i="168"/>
  <c r="E3703" i="168"/>
  <c r="E3702" i="168"/>
  <c r="E3701" i="168"/>
  <c r="E3700" i="168"/>
  <c r="E3699" i="168"/>
  <c r="E3698" i="168"/>
  <c r="E3697" i="168"/>
  <c r="E3696" i="168"/>
  <c r="E3695" i="168"/>
  <c r="E3694" i="168"/>
  <c r="E3693" i="168"/>
  <c r="E3692" i="168"/>
  <c r="E3691" i="168"/>
  <c r="E3690" i="168"/>
  <c r="E3689" i="168"/>
  <c r="E3688" i="168"/>
  <c r="E3687" i="168"/>
  <c r="E3686" i="168"/>
  <c r="E3685" i="168"/>
  <c r="E3684" i="168"/>
  <c r="E3683" i="168"/>
  <c r="E3682" i="168"/>
  <c r="E3681" i="168"/>
  <c r="E3680" i="168"/>
  <c r="E3679" i="168"/>
  <c r="E3678" i="168"/>
  <c r="E3677" i="168"/>
  <c r="E3676" i="168"/>
  <c r="E3675" i="168"/>
  <c r="E3674" i="168"/>
  <c r="E3673" i="168"/>
  <c r="E3672" i="168"/>
  <c r="E3671" i="168"/>
  <c r="E3670" i="168"/>
  <c r="E3669" i="168"/>
  <c r="E3668" i="168"/>
  <c r="E3667" i="168"/>
  <c r="E3666" i="168"/>
  <c r="E3665" i="168"/>
  <c r="E3664" i="168"/>
  <c r="E3663" i="168"/>
  <c r="E3662" i="168"/>
  <c r="E3661" i="168"/>
  <c r="E3660" i="168"/>
  <c r="E3659" i="168"/>
  <c r="E3658" i="168"/>
  <c r="E3657" i="168"/>
  <c r="E3656" i="168"/>
  <c r="E3655" i="168"/>
  <c r="E3654" i="168"/>
  <c r="E3653" i="168"/>
  <c r="E3652" i="168"/>
  <c r="E3651" i="168"/>
  <c r="E3650" i="168"/>
  <c r="E3649" i="168"/>
  <c r="E3648" i="168"/>
  <c r="E3647" i="168"/>
  <c r="E3646" i="168"/>
  <c r="E3645" i="168"/>
  <c r="E3644" i="168"/>
  <c r="E3643" i="168"/>
  <c r="E3642" i="168"/>
  <c r="E3641" i="168"/>
  <c r="E3640" i="168"/>
  <c r="E3639" i="168"/>
  <c r="E3638" i="168"/>
  <c r="E3637" i="168"/>
  <c r="E3636" i="168"/>
  <c r="E3635" i="168"/>
  <c r="E3634" i="168"/>
  <c r="E3633" i="168"/>
  <c r="E3632" i="168"/>
  <c r="E3631" i="168"/>
  <c r="E3630" i="168"/>
  <c r="E3629" i="168"/>
  <c r="E3628" i="168"/>
  <c r="E3627" i="168"/>
  <c r="E3626" i="168"/>
  <c r="E3625" i="168"/>
  <c r="E3624" i="168"/>
  <c r="E3623" i="168"/>
  <c r="E3622" i="168"/>
  <c r="E3621" i="168"/>
  <c r="E3620" i="168"/>
  <c r="E3619" i="168"/>
  <c r="E3618" i="168"/>
  <c r="E3617" i="168"/>
  <c r="E3616" i="168"/>
  <c r="E3615" i="168"/>
  <c r="E3614" i="168"/>
  <c r="E3613" i="168"/>
  <c r="E3612" i="168"/>
  <c r="E3611" i="168"/>
  <c r="E3610" i="168"/>
  <c r="E3609" i="168"/>
  <c r="E3608" i="168"/>
  <c r="E3607" i="168"/>
  <c r="E3606" i="168"/>
  <c r="E3605" i="168"/>
  <c r="E3604" i="168"/>
  <c r="E3603" i="168"/>
  <c r="E3602" i="168"/>
  <c r="E3601" i="168"/>
  <c r="E3600" i="168"/>
  <c r="E3599" i="168"/>
  <c r="E3598" i="168"/>
  <c r="E3597" i="168"/>
  <c r="E3596" i="168"/>
  <c r="E3595" i="168"/>
  <c r="E3594" i="168"/>
  <c r="E3593" i="168"/>
  <c r="E3592" i="168"/>
  <c r="E3591" i="168"/>
  <c r="E3590" i="168"/>
  <c r="E3589" i="168"/>
  <c r="E3588" i="168"/>
  <c r="E3587" i="168"/>
  <c r="E3586" i="168"/>
  <c r="E3585" i="168"/>
  <c r="E3584" i="168"/>
  <c r="E3583" i="168"/>
  <c r="E3582" i="168"/>
  <c r="E3581" i="168"/>
  <c r="E3580" i="168"/>
  <c r="E3579" i="168"/>
  <c r="E3578" i="168"/>
  <c r="E3577" i="168"/>
  <c r="E3576" i="168"/>
  <c r="E3575" i="168"/>
  <c r="E3574" i="168"/>
  <c r="E3573" i="168"/>
  <c r="E3572" i="168"/>
  <c r="E3571" i="168"/>
  <c r="E3570" i="168"/>
  <c r="E3569" i="168"/>
  <c r="E3568" i="168"/>
  <c r="E3567" i="168"/>
  <c r="E3566" i="168"/>
  <c r="E3565" i="168"/>
  <c r="E3564" i="168"/>
  <c r="E3563" i="168"/>
  <c r="E3562" i="168"/>
  <c r="E3561" i="168"/>
  <c r="E3560" i="168"/>
  <c r="E3559" i="168"/>
  <c r="E3558" i="168"/>
  <c r="E3557" i="168"/>
  <c r="E3556" i="168"/>
  <c r="E3555" i="168"/>
  <c r="E3554" i="168"/>
  <c r="E3553" i="168"/>
  <c r="E3552" i="168"/>
  <c r="E3551" i="168"/>
  <c r="E3550" i="168"/>
  <c r="E3549" i="168"/>
  <c r="E3548" i="168"/>
  <c r="E3547" i="168"/>
  <c r="E3546" i="168"/>
  <c r="E3545" i="168"/>
  <c r="E3544" i="168"/>
  <c r="E3543" i="168"/>
  <c r="E3542" i="168"/>
  <c r="E3541" i="168"/>
  <c r="E3540" i="168"/>
  <c r="E3539" i="168"/>
  <c r="E3538" i="168"/>
  <c r="E3537" i="168"/>
  <c r="E3536" i="168"/>
  <c r="E3535" i="168"/>
  <c r="E3534" i="168"/>
  <c r="E3533" i="168"/>
  <c r="E3532" i="168"/>
  <c r="E3531" i="168"/>
  <c r="E3530" i="168"/>
  <c r="E3529" i="168"/>
  <c r="E3528" i="168"/>
  <c r="E3527" i="168"/>
  <c r="E3526" i="168"/>
  <c r="E3525" i="168"/>
  <c r="E3524" i="168"/>
  <c r="E3523" i="168"/>
  <c r="E3522" i="168"/>
  <c r="E3521" i="168"/>
  <c r="E3520" i="168"/>
  <c r="E3519" i="168"/>
  <c r="E3518" i="168"/>
  <c r="E3517" i="168"/>
  <c r="E3516" i="168"/>
  <c r="E3515" i="168"/>
  <c r="E3514" i="168"/>
  <c r="E3513" i="168"/>
  <c r="E3512" i="168"/>
  <c r="E3511" i="168"/>
  <c r="E3510" i="168"/>
  <c r="E3509" i="168"/>
  <c r="E3508" i="168"/>
  <c r="E3507" i="168"/>
  <c r="E3506" i="168"/>
  <c r="E3505" i="168"/>
  <c r="E3504" i="168"/>
  <c r="E3503" i="168"/>
  <c r="E3502" i="168"/>
  <c r="E3501" i="168"/>
  <c r="E3500" i="168"/>
  <c r="E3499" i="168"/>
  <c r="E3498" i="168"/>
  <c r="E3497" i="168"/>
  <c r="E3496" i="168"/>
  <c r="E3495" i="168"/>
  <c r="E3494" i="168"/>
  <c r="E3493" i="168"/>
  <c r="E3492" i="168"/>
  <c r="E3491" i="168"/>
  <c r="E3490" i="168"/>
  <c r="E3489" i="168"/>
  <c r="E3488" i="168"/>
  <c r="E3487" i="168"/>
  <c r="E3486" i="168"/>
  <c r="E3485" i="168"/>
  <c r="E3484" i="168"/>
  <c r="E3483" i="168"/>
  <c r="E3482" i="168"/>
  <c r="E3481" i="168"/>
  <c r="E3480" i="168"/>
  <c r="E3479" i="168"/>
  <c r="E3478" i="168"/>
  <c r="E3477" i="168"/>
  <c r="E3476" i="168"/>
  <c r="E3475" i="168"/>
  <c r="E3474" i="168"/>
  <c r="E3473" i="168"/>
  <c r="E3472" i="168"/>
  <c r="E3471" i="168"/>
  <c r="E3470" i="168"/>
  <c r="E3469" i="168"/>
  <c r="E3468" i="168"/>
  <c r="E3467" i="168"/>
  <c r="E3466" i="168"/>
  <c r="E3465" i="168"/>
  <c r="E3464" i="168"/>
  <c r="E3463" i="168"/>
  <c r="E3462" i="168"/>
  <c r="E3461" i="168"/>
  <c r="E3460" i="168"/>
  <c r="E3459" i="168"/>
  <c r="E3458" i="168"/>
  <c r="E3457" i="168"/>
  <c r="E3456" i="168"/>
  <c r="E3455" i="168"/>
  <c r="E3454" i="168"/>
  <c r="E3453" i="168"/>
  <c r="E3452" i="168"/>
  <c r="E3451" i="168"/>
  <c r="E3450" i="168"/>
  <c r="E3449" i="168"/>
  <c r="E3448" i="168"/>
  <c r="E3447" i="168"/>
  <c r="E3446" i="168"/>
  <c r="E3445" i="168"/>
  <c r="E3444" i="168"/>
  <c r="E3443" i="168"/>
  <c r="E3442" i="168"/>
  <c r="E3441" i="168"/>
  <c r="E3440" i="168"/>
  <c r="E3439" i="168"/>
  <c r="E3438" i="168"/>
  <c r="E3437" i="168"/>
  <c r="E3436" i="168"/>
  <c r="E3435" i="168"/>
  <c r="E3434" i="168"/>
  <c r="E3433" i="168"/>
  <c r="E3432" i="168"/>
  <c r="E3431" i="168"/>
  <c r="E3430" i="168"/>
  <c r="E3429" i="168"/>
  <c r="E3428" i="168"/>
  <c r="E3427" i="168"/>
  <c r="E3426" i="168"/>
  <c r="E3425" i="168"/>
  <c r="E3424" i="168"/>
  <c r="E3423" i="168"/>
  <c r="E3422" i="168"/>
  <c r="E3421" i="168"/>
  <c r="E3420" i="168"/>
  <c r="E3419" i="168"/>
  <c r="E3418" i="168"/>
  <c r="E3417" i="168"/>
  <c r="E3416" i="168"/>
  <c r="E3415" i="168"/>
  <c r="E3414" i="168"/>
  <c r="E3413" i="168"/>
  <c r="E3412" i="168"/>
  <c r="E3411" i="168"/>
  <c r="E3410" i="168"/>
  <c r="E3409" i="168"/>
  <c r="E3408" i="168"/>
  <c r="E3407" i="168"/>
  <c r="E3406" i="168"/>
  <c r="E3405" i="168"/>
  <c r="E3404" i="168"/>
  <c r="E3403" i="168"/>
  <c r="E3402" i="168"/>
  <c r="E3401" i="168"/>
  <c r="E3400" i="168"/>
  <c r="E3399" i="168"/>
  <c r="E3398" i="168"/>
  <c r="E3397" i="168"/>
  <c r="E3396" i="168"/>
  <c r="E3395" i="168"/>
  <c r="E3394" i="168"/>
  <c r="E3393" i="168"/>
  <c r="E3392" i="168"/>
  <c r="E3391" i="168"/>
  <c r="E3390" i="168"/>
  <c r="E3389" i="168"/>
  <c r="E3388" i="168"/>
  <c r="E3387" i="168"/>
  <c r="E3386" i="168"/>
  <c r="E3385" i="168"/>
  <c r="E3384" i="168"/>
  <c r="E3383" i="168"/>
  <c r="E3382" i="168"/>
  <c r="E3381" i="168"/>
  <c r="E3380" i="168"/>
  <c r="E3379" i="168"/>
  <c r="E3378" i="168"/>
  <c r="E3377" i="168"/>
  <c r="E3376" i="168"/>
  <c r="E3375" i="168"/>
  <c r="E3374" i="168"/>
  <c r="E3373" i="168"/>
  <c r="E3372" i="168"/>
  <c r="E3371" i="168"/>
  <c r="E3370" i="168"/>
  <c r="E3369" i="168"/>
  <c r="E3368" i="168"/>
  <c r="E3367" i="168"/>
  <c r="E3366" i="168"/>
  <c r="E3365" i="168"/>
  <c r="E3364" i="168"/>
  <c r="E3363" i="168"/>
  <c r="E3362" i="168"/>
  <c r="E3361" i="168"/>
  <c r="E3360" i="168"/>
  <c r="E3359" i="168"/>
  <c r="E3358" i="168"/>
  <c r="E3357" i="168"/>
  <c r="E3356" i="168"/>
  <c r="E3355" i="168"/>
  <c r="E3354" i="168"/>
  <c r="E3353" i="168"/>
  <c r="E3352" i="168"/>
  <c r="E3351" i="168"/>
  <c r="E3350" i="168"/>
  <c r="E3349" i="168"/>
  <c r="E3348" i="168"/>
  <c r="E3347" i="168"/>
  <c r="E3346" i="168"/>
  <c r="E3345" i="168"/>
  <c r="E3344" i="168"/>
  <c r="E3343" i="168"/>
  <c r="E3342" i="168"/>
  <c r="E3341" i="168"/>
  <c r="E3340" i="168"/>
  <c r="E3339" i="168"/>
  <c r="E3338" i="168"/>
  <c r="E3337" i="168"/>
  <c r="E3336" i="168"/>
  <c r="E3335" i="168"/>
  <c r="E3334" i="168"/>
  <c r="E3333" i="168"/>
  <c r="E3332" i="168"/>
  <c r="E3331" i="168"/>
  <c r="E3330" i="168"/>
  <c r="E3329" i="168"/>
  <c r="E3328" i="168"/>
  <c r="E3327" i="168"/>
  <c r="E3326" i="168"/>
  <c r="E3325" i="168"/>
  <c r="E3324" i="168"/>
  <c r="E3323" i="168"/>
  <c r="E3322" i="168"/>
  <c r="E3321" i="168"/>
  <c r="E3320" i="168"/>
  <c r="E3319" i="168"/>
  <c r="E3318" i="168"/>
  <c r="E3317" i="168"/>
  <c r="E3316" i="168"/>
  <c r="E3315" i="168"/>
  <c r="E3314" i="168"/>
  <c r="E3313" i="168"/>
  <c r="E3312" i="168"/>
  <c r="E3311" i="168"/>
  <c r="E3310" i="168"/>
  <c r="E3309" i="168"/>
  <c r="E3308" i="168"/>
  <c r="E3307" i="168"/>
  <c r="E3306" i="168"/>
  <c r="E3305" i="168"/>
  <c r="E3304" i="168"/>
  <c r="E3303" i="168"/>
  <c r="E3302" i="168"/>
  <c r="E3301" i="168"/>
  <c r="E3300" i="168"/>
  <c r="E3299" i="168"/>
  <c r="E3298" i="168"/>
  <c r="E3297" i="168"/>
  <c r="E3296" i="168"/>
  <c r="E3295" i="168"/>
  <c r="E3294" i="168"/>
  <c r="E3293" i="168"/>
  <c r="E3292" i="168"/>
  <c r="E3291" i="168"/>
  <c r="E3290" i="168"/>
  <c r="E3289" i="168"/>
  <c r="E3288" i="168"/>
  <c r="E3287" i="168"/>
  <c r="E3286" i="168"/>
  <c r="E3285" i="168"/>
  <c r="E3284" i="168"/>
  <c r="E3283" i="168"/>
  <c r="E3282" i="168"/>
  <c r="E3281" i="168"/>
  <c r="E3280" i="168"/>
  <c r="E3279" i="168"/>
  <c r="E3278" i="168"/>
  <c r="E3277" i="168"/>
  <c r="E3276" i="168"/>
  <c r="E3275" i="168"/>
  <c r="E3274" i="168"/>
  <c r="E3273" i="168"/>
  <c r="E3272" i="168"/>
  <c r="E3271" i="168"/>
  <c r="E3270" i="168"/>
  <c r="E3269" i="168"/>
  <c r="E3268" i="168"/>
  <c r="E3267" i="168"/>
  <c r="E3266" i="168"/>
  <c r="E3265" i="168"/>
  <c r="E3264" i="168"/>
  <c r="E3263" i="168"/>
  <c r="E3262" i="168"/>
  <c r="E3261" i="168"/>
  <c r="E3260" i="168"/>
  <c r="E3259" i="168"/>
  <c r="E3258" i="168"/>
  <c r="E3257" i="168"/>
  <c r="E3256" i="168"/>
  <c r="E3255" i="168"/>
  <c r="E3254" i="168"/>
  <c r="E3253" i="168"/>
  <c r="E3252" i="168"/>
  <c r="E3251" i="168"/>
  <c r="E3250" i="168"/>
  <c r="E3249" i="168"/>
  <c r="E3248" i="168"/>
  <c r="E3247" i="168"/>
  <c r="E3246" i="168"/>
  <c r="E3245" i="168"/>
  <c r="E3244" i="168"/>
  <c r="E3243" i="168"/>
  <c r="E3242" i="168"/>
  <c r="E3241" i="168"/>
  <c r="E3240" i="168"/>
  <c r="E3239" i="168"/>
  <c r="E3238" i="168"/>
  <c r="E3237" i="168"/>
  <c r="E3236" i="168"/>
  <c r="E3235" i="168"/>
  <c r="E3234" i="168"/>
  <c r="E3233" i="168"/>
  <c r="E3232" i="168"/>
  <c r="E3231" i="168"/>
  <c r="E3230" i="168"/>
  <c r="E3229" i="168"/>
  <c r="E3228" i="168"/>
  <c r="E3227" i="168"/>
  <c r="E3226" i="168"/>
  <c r="E3225" i="168"/>
  <c r="E3224" i="168"/>
  <c r="E3223" i="168"/>
  <c r="E3222" i="168"/>
  <c r="E3221" i="168"/>
  <c r="E3220" i="168"/>
  <c r="E3219" i="168"/>
  <c r="E3218" i="168"/>
  <c r="E3217" i="168"/>
  <c r="E3216" i="168"/>
  <c r="E3215" i="168"/>
  <c r="E3214" i="168"/>
  <c r="E3213" i="168"/>
  <c r="E3212" i="168"/>
  <c r="E3211" i="168"/>
  <c r="E3210" i="168"/>
  <c r="E3209" i="168"/>
  <c r="E3208" i="168"/>
  <c r="E3207" i="168"/>
  <c r="E3206" i="168"/>
  <c r="E3205" i="168"/>
  <c r="E3204" i="168"/>
  <c r="E3203" i="168"/>
  <c r="E3202" i="168"/>
  <c r="E3201" i="168"/>
  <c r="E3200" i="168"/>
  <c r="E3199" i="168"/>
  <c r="E3198" i="168"/>
  <c r="E3197" i="168"/>
  <c r="E3196" i="168"/>
  <c r="E3195" i="168"/>
  <c r="E3194" i="168"/>
  <c r="E3193" i="168"/>
  <c r="E3192" i="168"/>
  <c r="E3191" i="168"/>
  <c r="E3190" i="168"/>
  <c r="E3189" i="168"/>
  <c r="E3188" i="168"/>
  <c r="E3187" i="168"/>
  <c r="E3186" i="168"/>
  <c r="E3185" i="168"/>
  <c r="E3184" i="168"/>
  <c r="E3183" i="168"/>
  <c r="E3182" i="168"/>
  <c r="E3181" i="168"/>
  <c r="E3180" i="168"/>
  <c r="E3179" i="168"/>
  <c r="E3178" i="168"/>
  <c r="E3177" i="168"/>
  <c r="E3176" i="168"/>
  <c r="E3175" i="168"/>
  <c r="E3174" i="168"/>
  <c r="E3173" i="168"/>
  <c r="E3172" i="168"/>
  <c r="E3171" i="168"/>
  <c r="E3170" i="168"/>
  <c r="E3169" i="168"/>
  <c r="E3168" i="168"/>
  <c r="E3167" i="168"/>
  <c r="E3166" i="168"/>
  <c r="E3165" i="168"/>
  <c r="E3164" i="168"/>
  <c r="E3163" i="168"/>
  <c r="E3162" i="168"/>
  <c r="E3161" i="168"/>
  <c r="E3160" i="168"/>
  <c r="E3159" i="168"/>
  <c r="E3158" i="168"/>
  <c r="E3157" i="168"/>
  <c r="E3156" i="168"/>
  <c r="E3155" i="168"/>
  <c r="E3154" i="168"/>
  <c r="E3153" i="168"/>
  <c r="E3152" i="168"/>
  <c r="E3151" i="168"/>
  <c r="E3150" i="168"/>
  <c r="E3149" i="168"/>
  <c r="E3148" i="168"/>
  <c r="E3147" i="168"/>
  <c r="E3146" i="168"/>
  <c r="E3145" i="168"/>
  <c r="E3144" i="168"/>
  <c r="E3143" i="168"/>
  <c r="E3142" i="168"/>
  <c r="E3141" i="168"/>
  <c r="E3140" i="168"/>
  <c r="E3139" i="168"/>
  <c r="E3138" i="168"/>
  <c r="E3137" i="168"/>
  <c r="E3136" i="168"/>
  <c r="E3135" i="168"/>
  <c r="E3134" i="168"/>
  <c r="E3133" i="168"/>
  <c r="E3132" i="168"/>
  <c r="E3131" i="168"/>
  <c r="E3130" i="168"/>
  <c r="E3129" i="168"/>
  <c r="E3128" i="168"/>
  <c r="E3127" i="168"/>
  <c r="E3126" i="168"/>
  <c r="E3125" i="168"/>
  <c r="E3124" i="168"/>
  <c r="E3123" i="168"/>
  <c r="E3122" i="168"/>
  <c r="E3121" i="168"/>
  <c r="E3120" i="168"/>
  <c r="E3119" i="168"/>
  <c r="E3118" i="168"/>
  <c r="E3117" i="168"/>
  <c r="E3116" i="168"/>
  <c r="E3115" i="168"/>
  <c r="E3114" i="168"/>
  <c r="E3113" i="168"/>
  <c r="E3112" i="168"/>
  <c r="E3111" i="168"/>
  <c r="E3110" i="168"/>
  <c r="E3109" i="168"/>
  <c r="E3108" i="168"/>
  <c r="E3107" i="168"/>
  <c r="E3106" i="168"/>
  <c r="E3105" i="168"/>
  <c r="E3104" i="168"/>
  <c r="E3103" i="168"/>
  <c r="E3102" i="168"/>
  <c r="E3101" i="168"/>
  <c r="E3100" i="168"/>
  <c r="E3099" i="168"/>
  <c r="E3098" i="168"/>
  <c r="E3097" i="168"/>
  <c r="E3096" i="168"/>
  <c r="E3095" i="168"/>
  <c r="E3094" i="168"/>
  <c r="E3093" i="168"/>
  <c r="E3092" i="168"/>
  <c r="E3091" i="168"/>
  <c r="E3090" i="168"/>
  <c r="E3089" i="168"/>
  <c r="E3088" i="168"/>
  <c r="E3087" i="168"/>
  <c r="E3086" i="168"/>
  <c r="E3085" i="168"/>
  <c r="E3084" i="168"/>
  <c r="E3083" i="168"/>
  <c r="E3082" i="168"/>
  <c r="E3081" i="168"/>
  <c r="E3080" i="168"/>
  <c r="E3079" i="168"/>
  <c r="E3078" i="168"/>
  <c r="E3077" i="168"/>
  <c r="E3076" i="168"/>
  <c r="E3075" i="168"/>
  <c r="E3074" i="168"/>
  <c r="E3073" i="168"/>
  <c r="E3072" i="168"/>
  <c r="E3071" i="168"/>
  <c r="E3070" i="168"/>
  <c r="E3069" i="168"/>
  <c r="E3068" i="168"/>
  <c r="E3067" i="168"/>
  <c r="E3066" i="168"/>
  <c r="E3065" i="168"/>
  <c r="E3064" i="168"/>
  <c r="E3063" i="168"/>
  <c r="E3062" i="168"/>
  <c r="E3061" i="168"/>
  <c r="E3060" i="168"/>
  <c r="E3059" i="168"/>
  <c r="E3058" i="168"/>
  <c r="E3057" i="168"/>
  <c r="E3056" i="168"/>
  <c r="E3055" i="168"/>
  <c r="E3054" i="168"/>
  <c r="E3053" i="168"/>
  <c r="E3052" i="168"/>
  <c r="E3051" i="168"/>
  <c r="E3050" i="168"/>
  <c r="E3049" i="168"/>
  <c r="E3048" i="168"/>
  <c r="E3047" i="168"/>
  <c r="E3046" i="168"/>
  <c r="E3045" i="168"/>
  <c r="E3044" i="168"/>
  <c r="E3043" i="168"/>
  <c r="E3042" i="168"/>
  <c r="E3041" i="168"/>
  <c r="E3040" i="168"/>
  <c r="E3039" i="168"/>
  <c r="E3038" i="168"/>
  <c r="E3037" i="168"/>
  <c r="E3036" i="168"/>
  <c r="E3035" i="168"/>
  <c r="E3034" i="168"/>
  <c r="E3033" i="168"/>
  <c r="E3032" i="168"/>
  <c r="E3031" i="168"/>
  <c r="E3030" i="168"/>
  <c r="E3029" i="168"/>
  <c r="E3028" i="168"/>
  <c r="E3027" i="168"/>
  <c r="E3026" i="168"/>
  <c r="E3025" i="168"/>
  <c r="E3024" i="168"/>
  <c r="E3023" i="168"/>
  <c r="E3022" i="168"/>
  <c r="E3021" i="168"/>
  <c r="E3020" i="168"/>
  <c r="E3019" i="168"/>
  <c r="E3018" i="168"/>
  <c r="E3017" i="168"/>
  <c r="E3016" i="168"/>
  <c r="E3015" i="168"/>
  <c r="E3014" i="168"/>
  <c r="E3013" i="168"/>
  <c r="E3012" i="168"/>
  <c r="E3011" i="168"/>
  <c r="E3010" i="168"/>
  <c r="E3009" i="168"/>
  <c r="E3008" i="168"/>
  <c r="E3007" i="168"/>
  <c r="E3006" i="168"/>
  <c r="E3005" i="168"/>
  <c r="E3004" i="168"/>
  <c r="E3003" i="168"/>
  <c r="E3002" i="168"/>
  <c r="E3001" i="168"/>
  <c r="E3000" i="168"/>
  <c r="E2999" i="168"/>
  <c r="E2998" i="168"/>
  <c r="E2997" i="168"/>
  <c r="E2996" i="168"/>
  <c r="E2995" i="168"/>
  <c r="E2994" i="168"/>
  <c r="E2993" i="168"/>
  <c r="E2992" i="168"/>
  <c r="E2991" i="168"/>
  <c r="E2990" i="168"/>
  <c r="E2989" i="168"/>
  <c r="E2988" i="168"/>
  <c r="E2987" i="168"/>
  <c r="E2986" i="168"/>
  <c r="E2985" i="168"/>
  <c r="E2984" i="168"/>
  <c r="E2983" i="168"/>
  <c r="E2982" i="168"/>
  <c r="E2981" i="168"/>
  <c r="E2980" i="168"/>
  <c r="E2979" i="168"/>
  <c r="E2978" i="168"/>
  <c r="E2977" i="168"/>
  <c r="E2976" i="168"/>
  <c r="E2975" i="168"/>
  <c r="E2974" i="168"/>
  <c r="E2973" i="168"/>
  <c r="E2972" i="168"/>
  <c r="E2971" i="168"/>
  <c r="E2970" i="168"/>
  <c r="E2969" i="168"/>
  <c r="E2968" i="168"/>
  <c r="E2967" i="168"/>
  <c r="E2966" i="168"/>
  <c r="E2965" i="168"/>
  <c r="E2964" i="168"/>
  <c r="E2963" i="168"/>
  <c r="E2962" i="168"/>
  <c r="E2961" i="168"/>
  <c r="E2960" i="168"/>
  <c r="E2959" i="168"/>
  <c r="E2958" i="168"/>
  <c r="E2957" i="168"/>
  <c r="E2956" i="168"/>
  <c r="E2955" i="168"/>
  <c r="E2954" i="168"/>
  <c r="E2953" i="168"/>
  <c r="E2952" i="168"/>
  <c r="E2951" i="168"/>
  <c r="E2950" i="168"/>
  <c r="E2949" i="168"/>
  <c r="E2948" i="168"/>
  <c r="E2947" i="168"/>
  <c r="E2946" i="168"/>
  <c r="E2945" i="168"/>
  <c r="E2944" i="168"/>
  <c r="E2943" i="168"/>
  <c r="E2942" i="168"/>
  <c r="E2941" i="168"/>
  <c r="E2940" i="168"/>
  <c r="E2939" i="168"/>
  <c r="E2938" i="168"/>
  <c r="E2937" i="168"/>
  <c r="E2936" i="168"/>
  <c r="E2935" i="168"/>
  <c r="E2934" i="168"/>
  <c r="E2933" i="168"/>
  <c r="E2932" i="168"/>
  <c r="E2931" i="168"/>
  <c r="E2930" i="168"/>
  <c r="E2929" i="168"/>
  <c r="E2928" i="168"/>
  <c r="E2927" i="168"/>
  <c r="E2926" i="168"/>
  <c r="E2925" i="168"/>
  <c r="E2924" i="168"/>
  <c r="E2923" i="168"/>
  <c r="E2922" i="168"/>
  <c r="E2921" i="168"/>
  <c r="E2920" i="168"/>
  <c r="E2919" i="168"/>
  <c r="E2918" i="168"/>
  <c r="E2917" i="168"/>
  <c r="E2916" i="168"/>
  <c r="E2915" i="168"/>
  <c r="E2914" i="168"/>
  <c r="E2913" i="168"/>
  <c r="E2912" i="168"/>
  <c r="E2911" i="168"/>
  <c r="E2910" i="168"/>
  <c r="E2909" i="168"/>
  <c r="E2908" i="168"/>
  <c r="E2907" i="168"/>
  <c r="E2906" i="168"/>
  <c r="E2905" i="168"/>
  <c r="E2904" i="168"/>
  <c r="E2903" i="168"/>
  <c r="E2902" i="168"/>
  <c r="E2901" i="168"/>
  <c r="E2900" i="168"/>
  <c r="E2899" i="168"/>
  <c r="E2898" i="168"/>
  <c r="E2897" i="168"/>
  <c r="E2896" i="168"/>
  <c r="E2895" i="168"/>
  <c r="E2894" i="168"/>
  <c r="E2893" i="168"/>
  <c r="E2892" i="168"/>
  <c r="E2891" i="168"/>
  <c r="E2890" i="168"/>
  <c r="E2889" i="168"/>
  <c r="E2888" i="168"/>
  <c r="E2887" i="168"/>
  <c r="E2886" i="168"/>
  <c r="E2885" i="168"/>
  <c r="E2884" i="168"/>
  <c r="E2883" i="168"/>
  <c r="E2882" i="168"/>
  <c r="E2881" i="168"/>
  <c r="E2880" i="168"/>
  <c r="E2879" i="168"/>
  <c r="E2878" i="168"/>
  <c r="E2877" i="168"/>
  <c r="E2876" i="168"/>
  <c r="E2875" i="168"/>
  <c r="E2874" i="168"/>
  <c r="E2873" i="168"/>
  <c r="E2872" i="168"/>
  <c r="E2871" i="168"/>
  <c r="E2870" i="168"/>
  <c r="E2869" i="168"/>
  <c r="E2868" i="168"/>
  <c r="E2867" i="168"/>
  <c r="E2866" i="168"/>
  <c r="E2865" i="168"/>
  <c r="E2864" i="168"/>
  <c r="E2863" i="168"/>
  <c r="E2862" i="168"/>
  <c r="E2861" i="168"/>
  <c r="E2860" i="168"/>
  <c r="E2859" i="168"/>
  <c r="E2858" i="168"/>
  <c r="E2857" i="168"/>
  <c r="E2856" i="168"/>
  <c r="E2855" i="168"/>
  <c r="E2854" i="168"/>
  <c r="E2853" i="168"/>
  <c r="E2852" i="168"/>
  <c r="E2851" i="168"/>
  <c r="E2850" i="168"/>
  <c r="E2849" i="168"/>
  <c r="E2848" i="168"/>
  <c r="E2847" i="168"/>
  <c r="E2846" i="168"/>
  <c r="E2845" i="168"/>
  <c r="E2844" i="168"/>
  <c r="E2843" i="168"/>
  <c r="E2842" i="168"/>
  <c r="E2841" i="168"/>
  <c r="E2840" i="168"/>
  <c r="E2839" i="168"/>
  <c r="E2838" i="168"/>
  <c r="E2837" i="168"/>
  <c r="E2836" i="168"/>
  <c r="E2835" i="168"/>
  <c r="E2834" i="168"/>
  <c r="E2833" i="168"/>
  <c r="E2832" i="168"/>
  <c r="E2831" i="168"/>
  <c r="E2830" i="168"/>
  <c r="E2829" i="168"/>
  <c r="E2828" i="168"/>
  <c r="E2827" i="168"/>
  <c r="E2826" i="168"/>
  <c r="E2825" i="168"/>
  <c r="E2824" i="168"/>
  <c r="E2823" i="168"/>
  <c r="E2822" i="168"/>
  <c r="E2821" i="168"/>
  <c r="E2820" i="168"/>
  <c r="E2819" i="168"/>
  <c r="E2818" i="168"/>
  <c r="E2817" i="168"/>
  <c r="E2816" i="168"/>
  <c r="E2815" i="168"/>
  <c r="E2814" i="168"/>
  <c r="E2813" i="168"/>
  <c r="E2812" i="168"/>
  <c r="E2811" i="168"/>
  <c r="E2810" i="168"/>
  <c r="E2809" i="168"/>
  <c r="E2808" i="168"/>
  <c r="E2807" i="168"/>
  <c r="E2806" i="168"/>
  <c r="E2805" i="168"/>
  <c r="E2804" i="168"/>
  <c r="E2803" i="168"/>
  <c r="E2802" i="168"/>
  <c r="E2801" i="168"/>
  <c r="E2800" i="168"/>
  <c r="E2799" i="168"/>
  <c r="E2798" i="168"/>
  <c r="E2797" i="168"/>
  <c r="E2796" i="168"/>
  <c r="E2795" i="168"/>
  <c r="E2794" i="168"/>
  <c r="E2793" i="168"/>
  <c r="E2792" i="168"/>
  <c r="E2791" i="168"/>
  <c r="E2790" i="168"/>
  <c r="E2789" i="168"/>
  <c r="E2788" i="168"/>
  <c r="E2787" i="168"/>
  <c r="E2786" i="168"/>
  <c r="E2785" i="168"/>
  <c r="E2784" i="168"/>
  <c r="E2783" i="168"/>
  <c r="E2782" i="168"/>
  <c r="E2781" i="168"/>
  <c r="E2780" i="168"/>
  <c r="E2779" i="168"/>
  <c r="E2778" i="168"/>
  <c r="E2777" i="168"/>
  <c r="E2776" i="168"/>
  <c r="E2775" i="168"/>
  <c r="E2774" i="168"/>
  <c r="E2773" i="168"/>
  <c r="E2772" i="168"/>
  <c r="E2771" i="168"/>
  <c r="E2770" i="168"/>
  <c r="E2769" i="168"/>
  <c r="E2768" i="168"/>
  <c r="E2767" i="168"/>
  <c r="E2766" i="168"/>
  <c r="E2765" i="168"/>
  <c r="E2764" i="168"/>
  <c r="E2763" i="168"/>
  <c r="E2762" i="168"/>
  <c r="E2761" i="168"/>
  <c r="E2760" i="168"/>
  <c r="E2759" i="168"/>
  <c r="E2758" i="168"/>
  <c r="E2757" i="168"/>
  <c r="E2756" i="168"/>
  <c r="E2755" i="168"/>
  <c r="E2754" i="168"/>
  <c r="E2753" i="168"/>
  <c r="E2752" i="168"/>
  <c r="E2751" i="168"/>
  <c r="E2750" i="168"/>
  <c r="E2749" i="168"/>
  <c r="E2748" i="168"/>
  <c r="E2747" i="168"/>
  <c r="E2746" i="168"/>
  <c r="E2745" i="168"/>
  <c r="E2744" i="168"/>
  <c r="E2743" i="168"/>
  <c r="E2742" i="168"/>
  <c r="E2741" i="168"/>
  <c r="E2740" i="168"/>
  <c r="E2739" i="168"/>
  <c r="E2738" i="168"/>
  <c r="E2737" i="168"/>
  <c r="E2736" i="168"/>
  <c r="E2735" i="168"/>
  <c r="E2734" i="168"/>
  <c r="E2733" i="168"/>
  <c r="E2732" i="168"/>
  <c r="E2731" i="168"/>
  <c r="E2730" i="168"/>
  <c r="E2729" i="168"/>
  <c r="E2728" i="168"/>
  <c r="E2727" i="168"/>
  <c r="E2726" i="168"/>
  <c r="E2725" i="168"/>
  <c r="E2724" i="168"/>
  <c r="E2723" i="168"/>
  <c r="E2722" i="168"/>
  <c r="E2721" i="168"/>
  <c r="E2720" i="168"/>
  <c r="E2719" i="168"/>
  <c r="E2718" i="168"/>
  <c r="E2717" i="168"/>
  <c r="E2716" i="168"/>
  <c r="E2715" i="168"/>
  <c r="E2714" i="168"/>
  <c r="E2713" i="168"/>
  <c r="E2712" i="168"/>
  <c r="E2711" i="168"/>
  <c r="E2710" i="168"/>
  <c r="E2709" i="168"/>
  <c r="E2708" i="168"/>
  <c r="E2707" i="168"/>
  <c r="E2706" i="168"/>
  <c r="E2705" i="168"/>
  <c r="E2704" i="168"/>
  <c r="E2703" i="168"/>
  <c r="E2702" i="168"/>
  <c r="E2701" i="168"/>
  <c r="E2700" i="168"/>
  <c r="E2699" i="168"/>
  <c r="E2698" i="168"/>
  <c r="E2697" i="168"/>
  <c r="E2696" i="168"/>
  <c r="E2695" i="168"/>
  <c r="E2694" i="168"/>
  <c r="E2693" i="168"/>
  <c r="E2692" i="168"/>
  <c r="E2691" i="168"/>
  <c r="E2690" i="168"/>
  <c r="E2689" i="168"/>
  <c r="E2688" i="168"/>
  <c r="E2687" i="168"/>
  <c r="E2686" i="168"/>
  <c r="E2685" i="168"/>
  <c r="E2684" i="168"/>
  <c r="E2683" i="168"/>
  <c r="E2682" i="168"/>
  <c r="E2681" i="168"/>
  <c r="E2680" i="168"/>
  <c r="E2679" i="168"/>
  <c r="E2678" i="168"/>
  <c r="E2677" i="168"/>
  <c r="E2676" i="168"/>
  <c r="E2675" i="168"/>
  <c r="E2674" i="168"/>
  <c r="E2673" i="168"/>
  <c r="E2672" i="168"/>
  <c r="E2671" i="168"/>
  <c r="E2670" i="168"/>
  <c r="E2669" i="168"/>
  <c r="E2668" i="168"/>
  <c r="E2667" i="168"/>
  <c r="E2666" i="168"/>
  <c r="E2665" i="168"/>
  <c r="E2664" i="168"/>
  <c r="E2663" i="168"/>
  <c r="E2662" i="168"/>
  <c r="E2661" i="168"/>
  <c r="E2660" i="168"/>
  <c r="E2659" i="168"/>
  <c r="E2658" i="168"/>
  <c r="E2657" i="168"/>
  <c r="E2656" i="168"/>
  <c r="E2655" i="168"/>
  <c r="E2654" i="168"/>
  <c r="E2653" i="168"/>
  <c r="E2652" i="168"/>
  <c r="E2651" i="168"/>
  <c r="E2650" i="168"/>
  <c r="E2649" i="168"/>
  <c r="E2648" i="168"/>
  <c r="E2647" i="168"/>
  <c r="E2646" i="168"/>
  <c r="E2645" i="168"/>
  <c r="E2644" i="168"/>
  <c r="E2643" i="168"/>
  <c r="E2642" i="168"/>
  <c r="E2641" i="168"/>
  <c r="E2640" i="168"/>
  <c r="E2639" i="168"/>
  <c r="E2638" i="168"/>
  <c r="E2637" i="168"/>
  <c r="E2636" i="168"/>
  <c r="E2635" i="168"/>
  <c r="E2634" i="168"/>
  <c r="E2633" i="168"/>
  <c r="E2632" i="168"/>
  <c r="E2631" i="168"/>
  <c r="E2630" i="168"/>
  <c r="E2629" i="168"/>
  <c r="E2628" i="168"/>
  <c r="E2627" i="168"/>
  <c r="E2626" i="168"/>
  <c r="E2625" i="168"/>
  <c r="E2624" i="168"/>
  <c r="E2623" i="168"/>
  <c r="E2622" i="168"/>
  <c r="E2621" i="168"/>
  <c r="E2620" i="168"/>
  <c r="E2619" i="168"/>
  <c r="E2618" i="168"/>
  <c r="E2617" i="168"/>
  <c r="E2616" i="168"/>
  <c r="E2615" i="168"/>
  <c r="E2614" i="168"/>
  <c r="E2613" i="168"/>
  <c r="E2612" i="168"/>
  <c r="E2611" i="168"/>
  <c r="E2610" i="168"/>
  <c r="E2609" i="168"/>
  <c r="E2608" i="168"/>
  <c r="E2607" i="168"/>
  <c r="E2606" i="168"/>
  <c r="E2605" i="168"/>
  <c r="E2604" i="168"/>
  <c r="E2603" i="168"/>
  <c r="E2602" i="168"/>
  <c r="E2601" i="168"/>
  <c r="E2600" i="168"/>
  <c r="E2599" i="168"/>
  <c r="E2598" i="168"/>
  <c r="E2597" i="168"/>
  <c r="E2596" i="168"/>
  <c r="E2595" i="168"/>
  <c r="E2594" i="168"/>
  <c r="E2593" i="168"/>
  <c r="E2592" i="168"/>
  <c r="E2591" i="168"/>
  <c r="E2590" i="168"/>
  <c r="E2589" i="168"/>
  <c r="E2588" i="168"/>
  <c r="E2587" i="168"/>
  <c r="E2586" i="168"/>
  <c r="E2585" i="168"/>
  <c r="E2584" i="168"/>
  <c r="E2583" i="168"/>
  <c r="E2582" i="168"/>
  <c r="E2581" i="168"/>
  <c r="E2580" i="168"/>
  <c r="E2579" i="168"/>
  <c r="E2578" i="168"/>
  <c r="E2577" i="168"/>
  <c r="E2576" i="168"/>
  <c r="E2575" i="168"/>
  <c r="E2574" i="168"/>
  <c r="E2573" i="168"/>
  <c r="E2572" i="168"/>
  <c r="E2571" i="168"/>
  <c r="E2570" i="168"/>
  <c r="E2569" i="168"/>
  <c r="E2568" i="168"/>
  <c r="E2567" i="168"/>
  <c r="E2566" i="168"/>
  <c r="E2565" i="168"/>
  <c r="E2564" i="168"/>
  <c r="E2563" i="168"/>
  <c r="E2562" i="168"/>
  <c r="E2561" i="168"/>
  <c r="E2560" i="168"/>
  <c r="E2559" i="168"/>
  <c r="E2558" i="168"/>
  <c r="E2557" i="168"/>
  <c r="E2556" i="168"/>
  <c r="E2555" i="168"/>
  <c r="E2554" i="168"/>
  <c r="E2553" i="168"/>
  <c r="E2552" i="168"/>
  <c r="E2551" i="168"/>
  <c r="E2550" i="168"/>
  <c r="E2549" i="168"/>
  <c r="E2548" i="168"/>
  <c r="E2547" i="168"/>
  <c r="E2546" i="168"/>
  <c r="E2545" i="168"/>
  <c r="E2544" i="168"/>
  <c r="E2543" i="168"/>
  <c r="E2542" i="168"/>
  <c r="E2541" i="168"/>
  <c r="E2540" i="168"/>
  <c r="E2539" i="168"/>
  <c r="E2538" i="168"/>
  <c r="E2537" i="168"/>
  <c r="E2536" i="168"/>
  <c r="E2535" i="168"/>
  <c r="E2534" i="168"/>
  <c r="E2533" i="168"/>
  <c r="E2532" i="168"/>
  <c r="E2531" i="168"/>
  <c r="E2530" i="168"/>
  <c r="E2529" i="168"/>
  <c r="E2528" i="168"/>
  <c r="E2527" i="168"/>
  <c r="E2526" i="168"/>
  <c r="E2525" i="168"/>
  <c r="E2524" i="168"/>
  <c r="E2523" i="168"/>
  <c r="E2522" i="168"/>
  <c r="E2521" i="168"/>
  <c r="E2520" i="168"/>
  <c r="E2519" i="168"/>
  <c r="E2518" i="168"/>
  <c r="E2517" i="168"/>
  <c r="E2516" i="168"/>
  <c r="E2515" i="168"/>
  <c r="E2514" i="168"/>
  <c r="E2513" i="168"/>
  <c r="E2512" i="168"/>
  <c r="E2511" i="168"/>
  <c r="E2510" i="168"/>
  <c r="E2509" i="168"/>
  <c r="E2508" i="168"/>
  <c r="E2507" i="168"/>
  <c r="E2506" i="168"/>
  <c r="E2505" i="168"/>
  <c r="E2504" i="168"/>
  <c r="E2503" i="168"/>
  <c r="E2502" i="168"/>
  <c r="E2501" i="168"/>
  <c r="E2500" i="168"/>
  <c r="E2499" i="168"/>
  <c r="E2498" i="168"/>
  <c r="E2497" i="168"/>
  <c r="E2496" i="168"/>
  <c r="E2495" i="168"/>
  <c r="E2494" i="168"/>
  <c r="E2493" i="168"/>
  <c r="E2492" i="168"/>
  <c r="E2491" i="168"/>
  <c r="E2490" i="168"/>
  <c r="E2489" i="168"/>
  <c r="E2488" i="168"/>
  <c r="E2487" i="168"/>
  <c r="E2486" i="168"/>
  <c r="E2485" i="168"/>
  <c r="E2484" i="168"/>
  <c r="E2483" i="168"/>
  <c r="E2482" i="168"/>
  <c r="E2481" i="168"/>
  <c r="E2480" i="168"/>
  <c r="E2479" i="168"/>
  <c r="E2478" i="168"/>
  <c r="E2477" i="168"/>
  <c r="E2476" i="168"/>
  <c r="E2475" i="168"/>
  <c r="E2474" i="168"/>
  <c r="E2473" i="168"/>
  <c r="E2472" i="168"/>
  <c r="E2471" i="168"/>
  <c r="E2470" i="168"/>
  <c r="E2469" i="168"/>
  <c r="E2468" i="168"/>
  <c r="E2467" i="168"/>
  <c r="E2466" i="168"/>
  <c r="E2465" i="168"/>
  <c r="E2464" i="168"/>
  <c r="E2463" i="168"/>
  <c r="E2462" i="168"/>
  <c r="E2461" i="168"/>
  <c r="E2460" i="168"/>
  <c r="E2459" i="168"/>
  <c r="E2458" i="168"/>
  <c r="E2457" i="168"/>
  <c r="E2456" i="168"/>
  <c r="E2455" i="168"/>
  <c r="E2454" i="168"/>
  <c r="E2453" i="168"/>
  <c r="E2452" i="168"/>
  <c r="E2451" i="168"/>
  <c r="E2450" i="168"/>
  <c r="E2449" i="168"/>
  <c r="E2448" i="168"/>
  <c r="E2447" i="168"/>
  <c r="E2446" i="168"/>
  <c r="E2445" i="168"/>
  <c r="E2444" i="168"/>
  <c r="E2443" i="168"/>
  <c r="E2442" i="168"/>
  <c r="E2441" i="168"/>
  <c r="E2440" i="168"/>
  <c r="E2439" i="168"/>
  <c r="E2438" i="168"/>
  <c r="E2437" i="168"/>
  <c r="E2436" i="168"/>
  <c r="E2435" i="168"/>
  <c r="E2434" i="168"/>
  <c r="E2433" i="168"/>
  <c r="E2432" i="168"/>
  <c r="E2431" i="168"/>
  <c r="E2430" i="168"/>
  <c r="E2429" i="168"/>
  <c r="E2428" i="168"/>
  <c r="E2427" i="168"/>
  <c r="E2426" i="168"/>
  <c r="E2425" i="168"/>
  <c r="E2424" i="168"/>
  <c r="E2423" i="168"/>
  <c r="E2422" i="168"/>
  <c r="E2421" i="168"/>
  <c r="E2420" i="168"/>
  <c r="E2419" i="168"/>
  <c r="E2418" i="168"/>
  <c r="E2417" i="168"/>
  <c r="E2416" i="168"/>
  <c r="E2415" i="168"/>
  <c r="E2414" i="168"/>
  <c r="E2413" i="168"/>
  <c r="E2412" i="168"/>
  <c r="E2411" i="168"/>
  <c r="E2410" i="168"/>
  <c r="E2409" i="168"/>
  <c r="E2408" i="168"/>
  <c r="E2407" i="168"/>
  <c r="E2406" i="168"/>
  <c r="E2405" i="168"/>
  <c r="E2404" i="168"/>
  <c r="E2403" i="168"/>
  <c r="E2402" i="168"/>
  <c r="E2401" i="168"/>
  <c r="E2400" i="168"/>
  <c r="E2399" i="168"/>
  <c r="E2398" i="168"/>
  <c r="E2397" i="168"/>
  <c r="E2396" i="168"/>
  <c r="E2395" i="168"/>
  <c r="E2394" i="168"/>
  <c r="E2393" i="168"/>
  <c r="E2392" i="168"/>
  <c r="E2391" i="168"/>
  <c r="E2390" i="168"/>
  <c r="E2389" i="168"/>
  <c r="E2388" i="168"/>
  <c r="E2387" i="168"/>
  <c r="E2386" i="168"/>
  <c r="E2385" i="168"/>
  <c r="E2384" i="168"/>
  <c r="E2383" i="168"/>
  <c r="E2382" i="168"/>
  <c r="E2381" i="168"/>
  <c r="E2380" i="168"/>
  <c r="E2379" i="168"/>
  <c r="E2378" i="168"/>
  <c r="E2377" i="168"/>
  <c r="E2376" i="168"/>
  <c r="E2375" i="168"/>
  <c r="E2374" i="168"/>
  <c r="E2373" i="168"/>
  <c r="E2372" i="168"/>
  <c r="E2371" i="168"/>
  <c r="E2370" i="168"/>
  <c r="E2369" i="168"/>
  <c r="E2368" i="168"/>
  <c r="E2367" i="168"/>
  <c r="E2366" i="168"/>
  <c r="E2365" i="168"/>
  <c r="E2364" i="168"/>
  <c r="E2363" i="168"/>
  <c r="E2362" i="168"/>
  <c r="E2361" i="168"/>
  <c r="E2360" i="168"/>
  <c r="E2359" i="168"/>
  <c r="E2358" i="168"/>
  <c r="E2357" i="168"/>
  <c r="E2356" i="168"/>
  <c r="E2355" i="168"/>
  <c r="E2354" i="168"/>
  <c r="E2353" i="168"/>
  <c r="E2352" i="168"/>
  <c r="E2351" i="168"/>
  <c r="E2350" i="168"/>
  <c r="E2349" i="168"/>
  <c r="E2348" i="168"/>
  <c r="E2347" i="168"/>
  <c r="E2346" i="168"/>
  <c r="E2345" i="168"/>
  <c r="E2344" i="168"/>
  <c r="E2343" i="168"/>
  <c r="E2342" i="168"/>
  <c r="E2341" i="168"/>
  <c r="E2340" i="168"/>
  <c r="E2339" i="168"/>
  <c r="E2338" i="168"/>
  <c r="E2337" i="168"/>
  <c r="E2336" i="168"/>
  <c r="E2335" i="168"/>
  <c r="E2334" i="168"/>
  <c r="E2333" i="168"/>
  <c r="E2332" i="168"/>
  <c r="E2331" i="168"/>
  <c r="E2330" i="168"/>
  <c r="E2329" i="168"/>
  <c r="E2328" i="168"/>
  <c r="E2327" i="168"/>
  <c r="E2326" i="168"/>
  <c r="E2325" i="168"/>
  <c r="E2324" i="168"/>
  <c r="E2323" i="168"/>
  <c r="E2322" i="168"/>
  <c r="E2321" i="168"/>
  <c r="E2320" i="168"/>
  <c r="E2319" i="168"/>
  <c r="E2318" i="168"/>
  <c r="E2317" i="168"/>
  <c r="E2316" i="168"/>
  <c r="E2315" i="168"/>
  <c r="E2314" i="168"/>
  <c r="E2313" i="168"/>
  <c r="E2312" i="168"/>
  <c r="E2311" i="168"/>
  <c r="E2310" i="168"/>
  <c r="E2309" i="168"/>
  <c r="E2308" i="168"/>
  <c r="E2307" i="168"/>
  <c r="E2306" i="168"/>
  <c r="E2305" i="168"/>
  <c r="E2304" i="168"/>
  <c r="E2303" i="168"/>
  <c r="E2302" i="168"/>
  <c r="E2301" i="168"/>
  <c r="E2300" i="168"/>
  <c r="E2299" i="168"/>
  <c r="E2298" i="168"/>
  <c r="E2297" i="168"/>
  <c r="E2296" i="168"/>
  <c r="E2295" i="168"/>
  <c r="E2294" i="168"/>
  <c r="E2293" i="168"/>
  <c r="E2292" i="168"/>
  <c r="E2291" i="168"/>
  <c r="E2290" i="168"/>
  <c r="E2289" i="168"/>
  <c r="E2288" i="168"/>
  <c r="E2287" i="168"/>
  <c r="E2286" i="168"/>
  <c r="E2285" i="168"/>
  <c r="E2284" i="168"/>
  <c r="E2283" i="168"/>
  <c r="E2282" i="168"/>
  <c r="E2281" i="168"/>
  <c r="E2280" i="168"/>
  <c r="E2279" i="168"/>
  <c r="E2278" i="168"/>
  <c r="E2277" i="168"/>
  <c r="E2276" i="168"/>
  <c r="E2275" i="168"/>
  <c r="E2274" i="168"/>
  <c r="E2273" i="168"/>
  <c r="E2272" i="168"/>
  <c r="E2271" i="168"/>
  <c r="E2270" i="168"/>
  <c r="E2269" i="168"/>
  <c r="E2268" i="168"/>
  <c r="E2267" i="168"/>
  <c r="E2266" i="168"/>
  <c r="E2265" i="168"/>
  <c r="E2264" i="168"/>
  <c r="E2263" i="168"/>
  <c r="E2262" i="168"/>
  <c r="E2261" i="168"/>
  <c r="E2260" i="168"/>
  <c r="E2259" i="168"/>
  <c r="E2258" i="168"/>
  <c r="E2257" i="168"/>
  <c r="E2256" i="168"/>
  <c r="E2255" i="168"/>
  <c r="E2254" i="168"/>
  <c r="E2253" i="168"/>
  <c r="E2252" i="168"/>
  <c r="E2251" i="168"/>
  <c r="E2250" i="168"/>
  <c r="E2249" i="168"/>
  <c r="E2248" i="168"/>
  <c r="E2247" i="168"/>
  <c r="E2246" i="168"/>
  <c r="E2245" i="168"/>
  <c r="E2244" i="168"/>
  <c r="E2243" i="168"/>
  <c r="E2242" i="168"/>
  <c r="E2241" i="168"/>
  <c r="E2240" i="168"/>
  <c r="E2239" i="168"/>
  <c r="E2238" i="168"/>
  <c r="E2237" i="168"/>
  <c r="E2236" i="168"/>
  <c r="E2235" i="168"/>
  <c r="E2234" i="168"/>
  <c r="E2233" i="168"/>
  <c r="E2232" i="168"/>
  <c r="E2231" i="168"/>
  <c r="E2230" i="168"/>
  <c r="E2229" i="168"/>
  <c r="E2228" i="168"/>
  <c r="E2227" i="168"/>
  <c r="E2226" i="168"/>
  <c r="E2225" i="168"/>
  <c r="E2224" i="168"/>
  <c r="E2223" i="168"/>
  <c r="E2222" i="168"/>
  <c r="E2221" i="168"/>
  <c r="E2220" i="168"/>
  <c r="E2219" i="168"/>
  <c r="E2218" i="168"/>
  <c r="E2217" i="168"/>
  <c r="E2216" i="168"/>
  <c r="E2215" i="168"/>
  <c r="E2214" i="168"/>
  <c r="E2213" i="168"/>
  <c r="E2212" i="168"/>
  <c r="E2211" i="168"/>
  <c r="E2210" i="168"/>
  <c r="E2209" i="168"/>
  <c r="E2208" i="168"/>
  <c r="E2207" i="168"/>
  <c r="E2206" i="168"/>
  <c r="E2205" i="168"/>
  <c r="E2204" i="168"/>
  <c r="E2203" i="168"/>
  <c r="E2202" i="168"/>
  <c r="E2201" i="168"/>
  <c r="E2200" i="168"/>
  <c r="E2199" i="168"/>
  <c r="E2198" i="168"/>
  <c r="E2197" i="168"/>
  <c r="E2196" i="168"/>
  <c r="E2195" i="168"/>
  <c r="E2194" i="168"/>
  <c r="E2193" i="168"/>
  <c r="E2192" i="168"/>
  <c r="E2191" i="168"/>
  <c r="E2190" i="168"/>
  <c r="E2189" i="168"/>
  <c r="E2188" i="168"/>
  <c r="E2187" i="168"/>
  <c r="E2186" i="168"/>
  <c r="E2185" i="168"/>
  <c r="E2184" i="168"/>
  <c r="E2183" i="168"/>
  <c r="E2182" i="168"/>
  <c r="E2181" i="168"/>
  <c r="E2180" i="168"/>
  <c r="E2179" i="168"/>
  <c r="E2178" i="168"/>
  <c r="E2177" i="168"/>
  <c r="E2176" i="168"/>
  <c r="E2175" i="168"/>
  <c r="E2174" i="168"/>
  <c r="E2173" i="168"/>
  <c r="E2172" i="168"/>
  <c r="E2171" i="168"/>
  <c r="E2170" i="168"/>
  <c r="E2169" i="168"/>
  <c r="E2168" i="168"/>
  <c r="E2167" i="168"/>
  <c r="E2166" i="168"/>
  <c r="E2165" i="168"/>
  <c r="E2164" i="168"/>
  <c r="E2163" i="168"/>
  <c r="E2162" i="168"/>
  <c r="E2161" i="168"/>
  <c r="E2160" i="168"/>
  <c r="E2159" i="168"/>
  <c r="E2158" i="168"/>
  <c r="E2157" i="168"/>
  <c r="E2156" i="168"/>
  <c r="E2155" i="168"/>
  <c r="E2154" i="168"/>
  <c r="E2153" i="168"/>
  <c r="E2152" i="168"/>
  <c r="E2151" i="168"/>
  <c r="E2150" i="168"/>
  <c r="E2149" i="168"/>
  <c r="E2148" i="168"/>
  <c r="E2147" i="168"/>
  <c r="E2146" i="168"/>
  <c r="E2145" i="168"/>
  <c r="E2144" i="168"/>
  <c r="E2143" i="168"/>
  <c r="E2142" i="168"/>
  <c r="E2141" i="168"/>
  <c r="E2140" i="168"/>
  <c r="E2139" i="168"/>
  <c r="E2138" i="168"/>
  <c r="E2137" i="168"/>
  <c r="E2136" i="168"/>
  <c r="E2135" i="168"/>
  <c r="E2134" i="168"/>
  <c r="E2133" i="168"/>
  <c r="E2132" i="168"/>
  <c r="E2131" i="168"/>
  <c r="E2130" i="168"/>
  <c r="E2129" i="168"/>
  <c r="E2128" i="168"/>
  <c r="E2127" i="168"/>
  <c r="E2126" i="168"/>
  <c r="E2125" i="168"/>
  <c r="E2124" i="168"/>
  <c r="E2123" i="168"/>
  <c r="E2122" i="168"/>
  <c r="E2121" i="168"/>
  <c r="E2120" i="168"/>
  <c r="E2119" i="168"/>
  <c r="E2118" i="168"/>
  <c r="E2117" i="168"/>
  <c r="E2116" i="168"/>
  <c r="E2115" i="168"/>
  <c r="E2114" i="168"/>
  <c r="E2113" i="168"/>
  <c r="E2112" i="168"/>
  <c r="E2111" i="168"/>
  <c r="E2110" i="168"/>
  <c r="E2109" i="168"/>
  <c r="E2108" i="168"/>
  <c r="E2107" i="168"/>
  <c r="E2106" i="168"/>
  <c r="E2105" i="168"/>
  <c r="E2104" i="168"/>
  <c r="E2103" i="168"/>
  <c r="E2102" i="168"/>
  <c r="E2101" i="168"/>
  <c r="E2100" i="168"/>
  <c r="E2099" i="168"/>
  <c r="E2098" i="168"/>
  <c r="E2097" i="168"/>
  <c r="E2096" i="168"/>
  <c r="E2095" i="168"/>
  <c r="E2094" i="168"/>
  <c r="E2093" i="168"/>
  <c r="E2092" i="168"/>
  <c r="E2091" i="168"/>
  <c r="E2090" i="168"/>
  <c r="E2089" i="168"/>
  <c r="E2088" i="168"/>
  <c r="E2087" i="168"/>
  <c r="E2086" i="168"/>
  <c r="E2085" i="168"/>
  <c r="E2084" i="168"/>
  <c r="E2083" i="168"/>
  <c r="E2082" i="168"/>
  <c r="E2081" i="168"/>
  <c r="E2080" i="168"/>
  <c r="E2079" i="168"/>
  <c r="E2078" i="168"/>
  <c r="E2077" i="168"/>
  <c r="E2076" i="168"/>
  <c r="E2075" i="168"/>
  <c r="E2074" i="168"/>
  <c r="E2073" i="168"/>
  <c r="E2072" i="168"/>
  <c r="E2071" i="168"/>
  <c r="E2070" i="168"/>
  <c r="E2069" i="168"/>
  <c r="E2068" i="168"/>
  <c r="E2067" i="168"/>
  <c r="E2066" i="168"/>
  <c r="E2065" i="168"/>
  <c r="E2064" i="168"/>
  <c r="E2063" i="168"/>
  <c r="E2062" i="168"/>
  <c r="E2061" i="168"/>
  <c r="E2060" i="168"/>
  <c r="E2059" i="168"/>
  <c r="E2058" i="168"/>
  <c r="E2057" i="168"/>
  <c r="E2056" i="168"/>
  <c r="E2055" i="168"/>
  <c r="E2054" i="168"/>
  <c r="E2053" i="168"/>
  <c r="E2052" i="168"/>
  <c r="E2051" i="168"/>
  <c r="E2050" i="168"/>
  <c r="E2049" i="168"/>
  <c r="E2048" i="168"/>
  <c r="E2047" i="168"/>
  <c r="E2046" i="168"/>
  <c r="E2045" i="168"/>
  <c r="E2044" i="168"/>
  <c r="E2043" i="168"/>
  <c r="E2042" i="168"/>
  <c r="E2041" i="168"/>
  <c r="E2040" i="168"/>
  <c r="E2039" i="168"/>
  <c r="E2038" i="168"/>
  <c r="E2037" i="168"/>
  <c r="E2036" i="168"/>
  <c r="E2035" i="168"/>
  <c r="E2034" i="168"/>
  <c r="E2033" i="168"/>
  <c r="E2032" i="168"/>
  <c r="E2031" i="168"/>
  <c r="E2030" i="168"/>
  <c r="E2029" i="168"/>
  <c r="E2028" i="168"/>
  <c r="E2027" i="168"/>
  <c r="E2026" i="168"/>
  <c r="E2025" i="168"/>
  <c r="E2024" i="168"/>
  <c r="E2023" i="168"/>
  <c r="E2022" i="168"/>
  <c r="E2021" i="168"/>
  <c r="E2020" i="168"/>
  <c r="E2019" i="168"/>
  <c r="E2018" i="168"/>
  <c r="E2017" i="168"/>
  <c r="E2016" i="168"/>
  <c r="E2015" i="168"/>
  <c r="E2014" i="168"/>
  <c r="E2013" i="168"/>
  <c r="E2012" i="168"/>
  <c r="E2011" i="168"/>
  <c r="E2010" i="168"/>
  <c r="E2009" i="168"/>
  <c r="E2008" i="168"/>
  <c r="E2007" i="168"/>
  <c r="E2006" i="168"/>
  <c r="E2005" i="168"/>
  <c r="E2004" i="168"/>
  <c r="E2003" i="168"/>
  <c r="E2002" i="168"/>
  <c r="E2001" i="168"/>
  <c r="E2000" i="168"/>
  <c r="E1999" i="168"/>
  <c r="E1998" i="168"/>
  <c r="E1997" i="168"/>
  <c r="E1996" i="168"/>
  <c r="E1995" i="168"/>
  <c r="E1994" i="168"/>
  <c r="E1993" i="168"/>
  <c r="E1992" i="168"/>
  <c r="E1991" i="168"/>
  <c r="E1990" i="168"/>
  <c r="E1989" i="168"/>
  <c r="E1988" i="168"/>
  <c r="E1987" i="168"/>
  <c r="E1986" i="168"/>
  <c r="E1985" i="168"/>
  <c r="E1984" i="168"/>
  <c r="E1981" i="168"/>
  <c r="E1980" i="168"/>
  <c r="E1979" i="168"/>
  <c r="E1978" i="168"/>
  <c r="E1977" i="168"/>
  <c r="E1976" i="168"/>
  <c r="E1975" i="168"/>
  <c r="E1974" i="168"/>
  <c r="E1973" i="168"/>
  <c r="E1971" i="168"/>
  <c r="E1970" i="168"/>
  <c r="E1969" i="168"/>
  <c r="E1968" i="168"/>
  <c r="E1967" i="168"/>
  <c r="E1966" i="168"/>
  <c r="E1965" i="168"/>
  <c r="E1964" i="168"/>
  <c r="E1963" i="168"/>
  <c r="E1962" i="168"/>
  <c r="E1958" i="168"/>
  <c r="E1957" i="168"/>
  <c r="E1956" i="168"/>
  <c r="E1955" i="168"/>
  <c r="E1954" i="168"/>
  <c r="E1953" i="168"/>
  <c r="E1952" i="168"/>
  <c r="E1951" i="168"/>
  <c r="E1950" i="168"/>
  <c r="E1949" i="168"/>
  <c r="E1948" i="168"/>
  <c r="E1947" i="168"/>
  <c r="E1946" i="168"/>
  <c r="E1945" i="168"/>
  <c r="E1911" i="168"/>
  <c r="E1910" i="168"/>
  <c r="E1909" i="168"/>
  <c r="E1908" i="168"/>
  <c r="E1907" i="168"/>
  <c r="E1906" i="168"/>
  <c r="E1905" i="168"/>
  <c r="E1904" i="168"/>
  <c r="E1903" i="168"/>
  <c r="E1901" i="168"/>
  <c r="E1900" i="168"/>
  <c r="E1899" i="168"/>
  <c r="E1898" i="168"/>
  <c r="E1897" i="168"/>
  <c r="E1896" i="168"/>
  <c r="E1895" i="168"/>
  <c r="E1894" i="168"/>
  <c r="E1893" i="168"/>
  <c r="E1841" i="168"/>
  <c r="E1840" i="168"/>
  <c r="E1839" i="168"/>
  <c r="E1838" i="168"/>
  <c r="E1837" i="168"/>
  <c r="E1836" i="168"/>
  <c r="E1835" i="168"/>
  <c r="E1834" i="168"/>
  <c r="E1833" i="168"/>
  <c r="E1831" i="168"/>
  <c r="E1830" i="168"/>
  <c r="E1829" i="168"/>
  <c r="E1828" i="168"/>
  <c r="E1827" i="168"/>
  <c r="E1826" i="168"/>
  <c r="E1825" i="168"/>
  <c r="E1824" i="168"/>
  <c r="E1823" i="168"/>
  <c r="E1773" i="168"/>
  <c r="E1772" i="168"/>
  <c r="E1771" i="168"/>
  <c r="E1770" i="168"/>
  <c r="E1769" i="168"/>
  <c r="E1768" i="168"/>
  <c r="E1767" i="168"/>
  <c r="E1766" i="168"/>
  <c r="E1765" i="168"/>
  <c r="E1763" i="168"/>
  <c r="E1762" i="168"/>
  <c r="E1761" i="168"/>
  <c r="E1760" i="168"/>
  <c r="E1759" i="168"/>
  <c r="E1758" i="168"/>
  <c r="E1757" i="168"/>
  <c r="E1701" i="168"/>
  <c r="E1700" i="168"/>
  <c r="E1699" i="168"/>
  <c r="E1698" i="168"/>
  <c r="E1697" i="168"/>
  <c r="E1696" i="168"/>
  <c r="E1695" i="168"/>
  <c r="E1694" i="168"/>
  <c r="E1693" i="168"/>
  <c r="E1080" i="168"/>
  <c r="E1079" i="168"/>
  <c r="E1059" i="168"/>
  <c r="E1034" i="168"/>
  <c r="E1009" i="168"/>
  <c r="E867" i="168"/>
  <c r="E866" i="168"/>
  <c r="E865" i="168"/>
  <c r="E864" i="168"/>
  <c r="E863" i="168"/>
  <c r="E862" i="168"/>
  <c r="E861" i="168"/>
  <c r="E860" i="168"/>
  <c r="E859" i="168"/>
  <c r="E858" i="168"/>
  <c r="E857" i="168"/>
  <c r="E856" i="168"/>
  <c r="E855" i="168"/>
  <c r="E854" i="168"/>
  <c r="E853" i="168"/>
  <c r="E852" i="168"/>
  <c r="E851" i="168"/>
  <c r="E850" i="168"/>
  <c r="E849" i="168"/>
  <c r="E848" i="168"/>
  <c r="E847" i="168"/>
  <c r="E846" i="168"/>
  <c r="E845" i="168"/>
  <c r="E844" i="168"/>
  <c r="E843" i="168"/>
  <c r="E842" i="168"/>
  <c r="E841" i="168"/>
  <c r="E840" i="168"/>
  <c r="E839" i="168"/>
  <c r="E838" i="168"/>
  <c r="E837" i="168"/>
  <c r="E836" i="168"/>
  <c r="E835" i="168"/>
  <c r="E834" i="168"/>
  <c r="E833" i="168"/>
  <c r="E832" i="168"/>
  <c r="E831" i="168"/>
  <c r="E830" i="168"/>
  <c r="E829" i="168"/>
  <c r="E828" i="168"/>
  <c r="E827" i="168"/>
  <c r="E826" i="168"/>
  <c r="E825" i="168"/>
  <c r="E824" i="168"/>
  <c r="E823" i="168"/>
  <c r="E822" i="168"/>
  <c r="E821" i="168"/>
  <c r="E820" i="168"/>
  <c r="E819" i="168"/>
  <c r="E818" i="168"/>
  <c r="E817" i="168"/>
  <c r="E816" i="168"/>
  <c r="E815" i="168"/>
  <c r="E814" i="168"/>
  <c r="E813" i="168"/>
  <c r="E812" i="168"/>
  <c r="E811" i="168"/>
  <c r="E810" i="168"/>
  <c r="E809" i="168"/>
  <c r="E808" i="168"/>
  <c r="E807" i="168"/>
  <c r="E806" i="168"/>
  <c r="E805" i="168"/>
  <c r="E804" i="168"/>
  <c r="E803" i="168"/>
  <c r="E802" i="168"/>
  <c r="E801" i="168"/>
  <c r="E800" i="168"/>
  <c r="E799" i="168"/>
  <c r="E798" i="168"/>
  <c r="E797" i="168"/>
  <c r="E796" i="168"/>
  <c r="E795" i="168"/>
  <c r="E794" i="168"/>
  <c r="E793" i="168"/>
  <c r="E792" i="168"/>
  <c r="E791" i="168"/>
  <c r="E790" i="168"/>
  <c r="E789" i="168"/>
  <c r="E788" i="168"/>
  <c r="E787" i="168"/>
  <c r="E786" i="168"/>
  <c r="E785" i="168"/>
  <c r="E784" i="168"/>
  <c r="E783" i="168"/>
  <c r="E782" i="168"/>
  <c r="E781" i="168"/>
  <c r="E780" i="168"/>
  <c r="E779" i="168"/>
  <c r="E778" i="168"/>
  <c r="E777" i="168"/>
  <c r="E776" i="168"/>
  <c r="E775" i="168"/>
  <c r="E774" i="168"/>
  <c r="E773" i="168"/>
  <c r="E772" i="168"/>
  <c r="E771" i="168"/>
  <c r="E770" i="168"/>
  <c r="E769" i="168"/>
  <c r="E768" i="168"/>
  <c r="E767" i="168"/>
  <c r="E766" i="168"/>
  <c r="E765" i="168"/>
  <c r="E764" i="168"/>
  <c r="E763" i="168"/>
  <c r="E762" i="168"/>
  <c r="E761" i="168"/>
  <c r="E760" i="168"/>
  <c r="E759" i="168"/>
  <c r="E758" i="168"/>
  <c r="E757" i="168"/>
  <c r="E756" i="168"/>
  <c r="E755" i="168"/>
  <c r="E754" i="168"/>
  <c r="E753" i="168"/>
  <c r="E752" i="168"/>
  <c r="E751" i="168"/>
  <c r="E750" i="168"/>
  <c r="E749" i="168"/>
  <c r="E748" i="168"/>
  <c r="E747" i="168"/>
  <c r="E746" i="168"/>
  <c r="E745" i="168"/>
  <c r="E744" i="168"/>
  <c r="E743" i="168"/>
  <c r="E742" i="168"/>
  <c r="E741" i="168"/>
  <c r="E740" i="168"/>
  <c r="E739" i="168"/>
  <c r="E738" i="168"/>
  <c r="E737" i="168"/>
  <c r="E736" i="168"/>
  <c r="E735" i="168"/>
  <c r="E734" i="168"/>
  <c r="E733" i="168"/>
  <c r="E732" i="168"/>
  <c r="E731" i="168"/>
  <c r="E730" i="168"/>
  <c r="E729" i="168"/>
  <c r="E728" i="168"/>
  <c r="E727" i="168"/>
  <c r="E726" i="168"/>
  <c r="E725" i="168"/>
  <c r="E724" i="168"/>
  <c r="E723" i="168"/>
  <c r="E722" i="168"/>
  <c r="E721" i="168"/>
  <c r="E720" i="168"/>
  <c r="E719" i="168"/>
  <c r="E718" i="168"/>
  <c r="E717" i="168"/>
  <c r="E716" i="168"/>
  <c r="E715" i="168"/>
  <c r="E714" i="168"/>
  <c r="E713" i="168"/>
  <c r="E712" i="168"/>
  <c r="E711" i="168"/>
  <c r="E710" i="168"/>
  <c r="E709" i="168"/>
  <c r="E708" i="168"/>
  <c r="E707" i="168"/>
  <c r="E706" i="168"/>
  <c r="E705" i="168"/>
  <c r="E704" i="168"/>
  <c r="E703" i="168"/>
  <c r="E702" i="168"/>
  <c r="E701" i="168"/>
  <c r="E700" i="168"/>
  <c r="E699" i="168"/>
  <c r="E698" i="168"/>
  <c r="E697" i="168"/>
  <c r="E696" i="168"/>
  <c r="E695" i="168"/>
  <c r="E694" i="168"/>
  <c r="E693" i="168"/>
  <c r="E692" i="168"/>
  <c r="E691" i="168"/>
  <c r="E690" i="168"/>
  <c r="E689" i="168"/>
  <c r="E688" i="168"/>
  <c r="E687" i="168"/>
  <c r="E686" i="168"/>
  <c r="E685" i="168"/>
  <c r="E684" i="168"/>
  <c r="E683" i="168"/>
  <c r="E682" i="168"/>
  <c r="E681" i="168"/>
  <c r="E680" i="168"/>
  <c r="E679" i="168"/>
  <c r="E678" i="168"/>
  <c r="E677" i="168"/>
  <c r="E675" i="168"/>
  <c r="E674" i="168"/>
  <c r="E673" i="168"/>
  <c r="E672" i="168"/>
  <c r="E671" i="168"/>
  <c r="E670" i="168"/>
  <c r="E669" i="168"/>
  <c r="E668" i="168"/>
  <c r="E667" i="168"/>
  <c r="E666" i="168"/>
  <c r="E665" i="168"/>
  <c r="E664" i="168"/>
  <c r="E663" i="168"/>
  <c r="E662" i="168"/>
  <c r="E661" i="168"/>
  <c r="E660" i="168"/>
  <c r="E659" i="168"/>
  <c r="E658" i="168"/>
  <c r="E657" i="168"/>
  <c r="E656" i="168"/>
  <c r="E655" i="168"/>
  <c r="E654" i="168"/>
  <c r="E653" i="168"/>
  <c r="E652" i="168"/>
  <c r="E651" i="168"/>
  <c r="E650" i="168"/>
  <c r="E649" i="168"/>
  <c r="E648" i="168"/>
  <c r="E647" i="168"/>
  <c r="E646" i="168"/>
  <c r="E645" i="168"/>
  <c r="E644" i="168"/>
  <c r="E643" i="168"/>
  <c r="E642" i="168"/>
  <c r="E641" i="168"/>
  <c r="E640" i="168"/>
  <c r="E639" i="168"/>
  <c r="E638" i="168"/>
  <c r="E637" i="168"/>
  <c r="E636" i="168"/>
  <c r="E635" i="168"/>
  <c r="E634" i="168"/>
  <c r="E633" i="168"/>
  <c r="E632" i="168"/>
  <c r="E631" i="168"/>
  <c r="E630" i="168"/>
  <c r="E629" i="168"/>
  <c r="E628" i="168"/>
  <c r="E627" i="168"/>
  <c r="E626" i="168"/>
  <c r="E625" i="168"/>
  <c r="E624" i="168"/>
  <c r="E623" i="168"/>
  <c r="E622" i="168"/>
  <c r="E621" i="168"/>
  <c r="E620" i="168"/>
  <c r="E619" i="168"/>
  <c r="E618" i="168"/>
  <c r="E617" i="168"/>
  <c r="E616" i="168"/>
  <c r="E615" i="168"/>
  <c r="E614" i="168"/>
  <c r="E613" i="168"/>
  <c r="E612" i="168"/>
  <c r="E611" i="168"/>
  <c r="E610" i="168"/>
  <c r="E609" i="168"/>
  <c r="E608" i="168"/>
  <c r="E607" i="168"/>
  <c r="E606" i="168"/>
  <c r="E605" i="168"/>
  <c r="E604" i="168"/>
  <c r="E603" i="168"/>
  <c r="E602" i="168"/>
  <c r="E601" i="168"/>
  <c r="E600" i="168"/>
  <c r="E599" i="168"/>
  <c r="E598" i="168"/>
  <c r="E597" i="168"/>
  <c r="E596" i="168"/>
  <c r="E595" i="168"/>
  <c r="E594" i="168"/>
  <c r="E593" i="168"/>
  <c r="E592" i="168"/>
  <c r="E591" i="168"/>
  <c r="E590" i="168"/>
  <c r="E589" i="168"/>
  <c r="E588" i="168"/>
  <c r="E587" i="168"/>
  <c r="E586" i="168"/>
  <c r="E585" i="168"/>
  <c r="E584" i="168"/>
  <c r="E583" i="168"/>
  <c r="E582" i="168"/>
  <c r="E581" i="168"/>
  <c r="E580" i="168"/>
  <c r="E579" i="168"/>
  <c r="E578" i="168"/>
  <c r="E577" i="168"/>
  <c r="E576" i="168"/>
  <c r="E575" i="168"/>
  <c r="E574" i="168"/>
  <c r="E573" i="168"/>
  <c r="E572" i="168"/>
  <c r="E571" i="168"/>
  <c r="E570" i="168"/>
  <c r="E569" i="168"/>
  <c r="E568" i="168"/>
  <c r="E567" i="168"/>
  <c r="E566" i="168"/>
  <c r="E565" i="168"/>
  <c r="E564" i="168"/>
  <c r="E563" i="168"/>
  <c r="E562" i="168"/>
  <c r="E561" i="168"/>
  <c r="E560" i="168"/>
  <c r="E559" i="168"/>
  <c r="E558" i="168"/>
  <c r="E557" i="168"/>
  <c r="E556" i="168"/>
  <c r="E555" i="168"/>
  <c r="E554" i="168"/>
  <c r="E553" i="168"/>
  <c r="E552" i="168"/>
  <c r="E551" i="168"/>
  <c r="E550" i="168"/>
  <c r="E549" i="168"/>
  <c r="E548" i="168"/>
  <c r="E547" i="168"/>
  <c r="E546" i="168"/>
  <c r="E545" i="168"/>
  <c r="E544" i="168"/>
  <c r="E543" i="168"/>
  <c r="E542" i="168"/>
  <c r="E541" i="168"/>
  <c r="E540" i="168"/>
  <c r="E539" i="168"/>
  <c r="E538" i="168"/>
  <c r="E537" i="168"/>
  <c r="E536" i="168"/>
  <c r="E535" i="168"/>
  <c r="E534" i="168"/>
  <c r="E533" i="168"/>
  <c r="E532" i="168"/>
  <c r="E531" i="168"/>
  <c r="E530" i="168"/>
  <c r="E529" i="168"/>
  <c r="E528" i="168"/>
  <c r="E527" i="168"/>
  <c r="E526" i="168"/>
  <c r="E525" i="168"/>
  <c r="E524" i="168"/>
  <c r="E523" i="168"/>
  <c r="E522" i="168"/>
  <c r="E521" i="168"/>
  <c r="E520" i="168"/>
  <c r="E519" i="168"/>
  <c r="E518" i="168"/>
  <c r="E517" i="168"/>
  <c r="E516" i="168"/>
  <c r="E515" i="168"/>
  <c r="E514" i="168"/>
  <c r="E513" i="168"/>
  <c r="E512" i="168"/>
  <c r="E511" i="168"/>
  <c r="D10000" i="168"/>
  <c r="D9999" i="168"/>
  <c r="D9998" i="168"/>
  <c r="D9997" i="168"/>
  <c r="D9996" i="168"/>
  <c r="D9995" i="168"/>
  <c r="D9994" i="168"/>
  <c r="D9993" i="168"/>
  <c r="D9992" i="168"/>
  <c r="D9991" i="168"/>
  <c r="D9990" i="168"/>
  <c r="D9989" i="168"/>
  <c r="D9988" i="168"/>
  <c r="D9987" i="168"/>
  <c r="D9986" i="168"/>
  <c r="D9985" i="168"/>
  <c r="D9984" i="168"/>
  <c r="D9983" i="168"/>
  <c r="D9982" i="168"/>
  <c r="D9981" i="168"/>
  <c r="D9980" i="168"/>
  <c r="D9979" i="168"/>
  <c r="D9978" i="168"/>
  <c r="D9977" i="168"/>
  <c r="D9976" i="168"/>
  <c r="D9975" i="168"/>
  <c r="D9974" i="168"/>
  <c r="D9973" i="168"/>
  <c r="D9972" i="168"/>
  <c r="D9971" i="168"/>
  <c r="D9970" i="168"/>
  <c r="D9969" i="168"/>
  <c r="D9968" i="168"/>
  <c r="D9967" i="168"/>
  <c r="D9966" i="168"/>
  <c r="D9965" i="168"/>
  <c r="D9964" i="168"/>
  <c r="D9963" i="168"/>
  <c r="D9962" i="168"/>
  <c r="D9961" i="168"/>
  <c r="D9960" i="168"/>
  <c r="D9959" i="168"/>
  <c r="D9958" i="168"/>
  <c r="D9957" i="168"/>
  <c r="D9956" i="168"/>
  <c r="D9955" i="168"/>
  <c r="D9954" i="168"/>
  <c r="D9953" i="168"/>
  <c r="D9952" i="168"/>
  <c r="D9951" i="168"/>
  <c r="D9950" i="168"/>
  <c r="D9949" i="168"/>
  <c r="D9948" i="168"/>
  <c r="D9947" i="168"/>
  <c r="D9946" i="168"/>
  <c r="D9945" i="168"/>
  <c r="D9944" i="168"/>
  <c r="D9943" i="168"/>
  <c r="D9942" i="168"/>
  <c r="D9941" i="168"/>
  <c r="D9940" i="168"/>
  <c r="D9939" i="168"/>
  <c r="D9938" i="168"/>
  <c r="D9937" i="168"/>
  <c r="D9936" i="168"/>
  <c r="D9935" i="168"/>
  <c r="D9934" i="168"/>
  <c r="D9933" i="168"/>
  <c r="D9932" i="168"/>
  <c r="D9931" i="168"/>
  <c r="D9930" i="168"/>
  <c r="D9929" i="168"/>
  <c r="D9928" i="168"/>
  <c r="D9927" i="168"/>
  <c r="D9926" i="168"/>
  <c r="D9925" i="168"/>
  <c r="D9924" i="168"/>
  <c r="D9923" i="168"/>
  <c r="D9922" i="168"/>
  <c r="D9921" i="168"/>
  <c r="D9920" i="168"/>
  <c r="D9919" i="168"/>
  <c r="D9918" i="168"/>
  <c r="D9917" i="168"/>
  <c r="D9916" i="168"/>
  <c r="D9915" i="168"/>
  <c r="D9914" i="168"/>
  <c r="D9913" i="168"/>
  <c r="D9912" i="168"/>
  <c r="D9911" i="168"/>
  <c r="D9910" i="168"/>
  <c r="D9909" i="168"/>
  <c r="D9908" i="168"/>
  <c r="D9907" i="168"/>
  <c r="D9906" i="168"/>
  <c r="D9905" i="168"/>
  <c r="D9904" i="168"/>
  <c r="D9903" i="168"/>
  <c r="D9902" i="168"/>
  <c r="D9901" i="168"/>
  <c r="D9900" i="168"/>
  <c r="D9899" i="168"/>
  <c r="D9898" i="168"/>
  <c r="D9897" i="168"/>
  <c r="D9896" i="168"/>
  <c r="D9895" i="168"/>
  <c r="D9894" i="168"/>
  <c r="D9893" i="168"/>
  <c r="D9892" i="168"/>
  <c r="D9891" i="168"/>
  <c r="D9890" i="168"/>
  <c r="D9889" i="168"/>
  <c r="D9888" i="168"/>
  <c r="D9887" i="168"/>
  <c r="D9886" i="168"/>
  <c r="D9885" i="168"/>
  <c r="D9884" i="168"/>
  <c r="D9883" i="168"/>
  <c r="D9882" i="168"/>
  <c r="D9881" i="168"/>
  <c r="D9880" i="168"/>
  <c r="D9879" i="168"/>
  <c r="D9878" i="168"/>
  <c r="D9877" i="168"/>
  <c r="D9876" i="168"/>
  <c r="D9875" i="168"/>
  <c r="D9874" i="168"/>
  <c r="D9873" i="168"/>
  <c r="D9872" i="168"/>
  <c r="D9871" i="168"/>
  <c r="D9870" i="168"/>
  <c r="D9869" i="168"/>
  <c r="D9868" i="168"/>
  <c r="D9867" i="168"/>
  <c r="D9866" i="168"/>
  <c r="D9865" i="168"/>
  <c r="D9864" i="168"/>
  <c r="D9863" i="168"/>
  <c r="D9862" i="168"/>
  <c r="D9861" i="168"/>
  <c r="D9860" i="168"/>
  <c r="D9859" i="168"/>
  <c r="D9858" i="168"/>
  <c r="D9857" i="168"/>
  <c r="D9856" i="168"/>
  <c r="D9855" i="168"/>
  <c r="D9854" i="168"/>
  <c r="D9853" i="168"/>
  <c r="D9852" i="168"/>
  <c r="D9851" i="168"/>
  <c r="D9850" i="168"/>
  <c r="D9849" i="168"/>
  <c r="D9848" i="168"/>
  <c r="D9847" i="168"/>
  <c r="D9846" i="168"/>
  <c r="D9845" i="168"/>
  <c r="D9844" i="168"/>
  <c r="D9843" i="168"/>
  <c r="D9842" i="168"/>
  <c r="D9841" i="168"/>
  <c r="D9840" i="168"/>
  <c r="D9839" i="168"/>
  <c r="D9838" i="168"/>
  <c r="D9837" i="168"/>
  <c r="D9836" i="168"/>
  <c r="D9835" i="168"/>
  <c r="D9834" i="168"/>
  <c r="D9833" i="168"/>
  <c r="D9832" i="168"/>
  <c r="D9831" i="168"/>
  <c r="D9830" i="168"/>
  <c r="D9829" i="168"/>
  <c r="D9828" i="168"/>
  <c r="D9827" i="168"/>
  <c r="D9826" i="168"/>
  <c r="D9825" i="168"/>
  <c r="D9824" i="168"/>
  <c r="D9823" i="168"/>
  <c r="D9822" i="168"/>
  <c r="D9821" i="168"/>
  <c r="D9820" i="168"/>
  <c r="D9819" i="168"/>
  <c r="D9818" i="168"/>
  <c r="D9817" i="168"/>
  <c r="D9816" i="168"/>
  <c r="D9815" i="168"/>
  <c r="D9814" i="168"/>
  <c r="D9813" i="168"/>
  <c r="D9812" i="168"/>
  <c r="D9811" i="168"/>
  <c r="D9810" i="168"/>
  <c r="D9809" i="168"/>
  <c r="D9808" i="168"/>
  <c r="D9807" i="168"/>
  <c r="D9806" i="168"/>
  <c r="D9805" i="168"/>
  <c r="D9804" i="168"/>
  <c r="D9803" i="168"/>
  <c r="D9802" i="168"/>
  <c r="D9801" i="168"/>
  <c r="D9800" i="168"/>
  <c r="D9799" i="168"/>
  <c r="D9798" i="168"/>
  <c r="D9797" i="168"/>
  <c r="D9796" i="168"/>
  <c r="D9795" i="168"/>
  <c r="D9794" i="168"/>
  <c r="D9793" i="168"/>
  <c r="D9792" i="168"/>
  <c r="D9791" i="168"/>
  <c r="D9790" i="168"/>
  <c r="D9789" i="168"/>
  <c r="D9788" i="168"/>
  <c r="D9787" i="168"/>
  <c r="D9786" i="168"/>
  <c r="D9785" i="168"/>
  <c r="D9784" i="168"/>
  <c r="D9783" i="168"/>
  <c r="D9782" i="168"/>
  <c r="D9781" i="168"/>
  <c r="D9780" i="168"/>
  <c r="D9779" i="168"/>
  <c r="D9778" i="168"/>
  <c r="D9777" i="168"/>
  <c r="D9776" i="168"/>
  <c r="D9775" i="168"/>
  <c r="D9774" i="168"/>
  <c r="D9773" i="168"/>
  <c r="D9772" i="168"/>
  <c r="D9771" i="168"/>
  <c r="D9770" i="168"/>
  <c r="D9769" i="168"/>
  <c r="D9768" i="168"/>
  <c r="D9767" i="168"/>
  <c r="D9766" i="168"/>
  <c r="D9765" i="168"/>
  <c r="D9764" i="168"/>
  <c r="D9763" i="168"/>
  <c r="D9762" i="168"/>
  <c r="D9761" i="168"/>
  <c r="D9760" i="168"/>
  <c r="D9759" i="168"/>
  <c r="D9758" i="168"/>
  <c r="D9757" i="168"/>
  <c r="D9756" i="168"/>
  <c r="D9755" i="168"/>
  <c r="D9754" i="168"/>
  <c r="D9753" i="168"/>
  <c r="D9752" i="168"/>
  <c r="D9751" i="168"/>
  <c r="D9750" i="168"/>
  <c r="D9749" i="168"/>
  <c r="D9748" i="168"/>
  <c r="D9747" i="168"/>
  <c r="D9746" i="168"/>
  <c r="D9745" i="168"/>
  <c r="D9744" i="168"/>
  <c r="D9743" i="168"/>
  <c r="D9742" i="168"/>
  <c r="D9741" i="168"/>
  <c r="D9740" i="168"/>
  <c r="D9739" i="168"/>
  <c r="D9738" i="168"/>
  <c r="D9737" i="168"/>
  <c r="D9736" i="168"/>
  <c r="D9735" i="168"/>
  <c r="D9734" i="168"/>
  <c r="D9733" i="168"/>
  <c r="D9732" i="168"/>
  <c r="D9731" i="168"/>
  <c r="D9730" i="168"/>
  <c r="D9729" i="168"/>
  <c r="D9728" i="168"/>
  <c r="D9727" i="168"/>
  <c r="D9726" i="168"/>
  <c r="D9725" i="168"/>
  <c r="D9724" i="168"/>
  <c r="D9723" i="168"/>
  <c r="D9722" i="168"/>
  <c r="D9721" i="168"/>
  <c r="D9720" i="168"/>
  <c r="D9719" i="168"/>
  <c r="D9718" i="168"/>
  <c r="D9717" i="168"/>
  <c r="D9716" i="168"/>
  <c r="D9715" i="168"/>
  <c r="D9714" i="168"/>
  <c r="D9713" i="168"/>
  <c r="D9712" i="168"/>
  <c r="D9711" i="168"/>
  <c r="D9710" i="168"/>
  <c r="D9709" i="168"/>
  <c r="D9708" i="168"/>
  <c r="D9707" i="168"/>
  <c r="D9706" i="168"/>
  <c r="D9705" i="168"/>
  <c r="D9704" i="168"/>
  <c r="D9703" i="168"/>
  <c r="D9702" i="168"/>
  <c r="D9701" i="168"/>
  <c r="D9700" i="168"/>
  <c r="D9699" i="168"/>
  <c r="D9698" i="168"/>
  <c r="D9697" i="168"/>
  <c r="D9696" i="168"/>
  <c r="D9695" i="168"/>
  <c r="D9694" i="168"/>
  <c r="D9693" i="168"/>
  <c r="D9692" i="168"/>
  <c r="D9691" i="168"/>
  <c r="D9690" i="168"/>
  <c r="D9689" i="168"/>
  <c r="D9688" i="168"/>
  <c r="D9687" i="168"/>
  <c r="D9686" i="168"/>
  <c r="D9685" i="168"/>
  <c r="D9684" i="168"/>
  <c r="D9683" i="168"/>
  <c r="D9682" i="168"/>
  <c r="D9681" i="168"/>
  <c r="D9680" i="168"/>
  <c r="D9679" i="168"/>
  <c r="D9678" i="168"/>
  <c r="D9677" i="168"/>
  <c r="D9676" i="168"/>
  <c r="D9675" i="168"/>
  <c r="D9674" i="168"/>
  <c r="D9673" i="168"/>
  <c r="D9672" i="168"/>
  <c r="D9671" i="168"/>
  <c r="D9670" i="168"/>
  <c r="D9669" i="168"/>
  <c r="D9668" i="168"/>
  <c r="D9667" i="168"/>
  <c r="D9666" i="168"/>
  <c r="D9665" i="168"/>
  <c r="D9664" i="168"/>
  <c r="D9663" i="168"/>
  <c r="D9662" i="168"/>
  <c r="D9661" i="168"/>
  <c r="D9660" i="168"/>
  <c r="D9659" i="168"/>
  <c r="D9658" i="168"/>
  <c r="D9657" i="168"/>
  <c r="D9656" i="168"/>
  <c r="D9655" i="168"/>
  <c r="D9654" i="168"/>
  <c r="D9653" i="168"/>
  <c r="D9652" i="168"/>
  <c r="D9651" i="168"/>
  <c r="D9650" i="168"/>
  <c r="D9649" i="168"/>
  <c r="D9648" i="168"/>
  <c r="D9647" i="168"/>
  <c r="D9646" i="168"/>
  <c r="D9645" i="168"/>
  <c r="D9644" i="168"/>
  <c r="D9643" i="168"/>
  <c r="D9642" i="168"/>
  <c r="D9641" i="168"/>
  <c r="D9640" i="168"/>
  <c r="D9639" i="168"/>
  <c r="D9638" i="168"/>
  <c r="D9637" i="168"/>
  <c r="D9636" i="168"/>
  <c r="D9635" i="168"/>
  <c r="D9634" i="168"/>
  <c r="D9633" i="168"/>
  <c r="D9632" i="168"/>
  <c r="D9631" i="168"/>
  <c r="D9630" i="168"/>
  <c r="D9629" i="168"/>
  <c r="D9628" i="168"/>
  <c r="D9627" i="168"/>
  <c r="D9626" i="168"/>
  <c r="D9625" i="168"/>
  <c r="D9624" i="168"/>
  <c r="D9623" i="168"/>
  <c r="D9622" i="168"/>
  <c r="D9621" i="168"/>
  <c r="D9620" i="168"/>
  <c r="D9619" i="168"/>
  <c r="D9618" i="168"/>
  <c r="D9617" i="168"/>
  <c r="D9616" i="168"/>
  <c r="D9615" i="168"/>
  <c r="D9614" i="168"/>
  <c r="D9613" i="168"/>
  <c r="D9612" i="168"/>
  <c r="D9611" i="168"/>
  <c r="D9610" i="168"/>
  <c r="D9609" i="168"/>
  <c r="D9608" i="168"/>
  <c r="D9607" i="168"/>
  <c r="D9606" i="168"/>
  <c r="D9605" i="168"/>
  <c r="D9604" i="168"/>
  <c r="D9603" i="168"/>
  <c r="D9602" i="168"/>
  <c r="D9601" i="168"/>
  <c r="D9600" i="168"/>
  <c r="D9599" i="168"/>
  <c r="D9598" i="168"/>
  <c r="D9597" i="168"/>
  <c r="D9596" i="168"/>
  <c r="D9595" i="168"/>
  <c r="D9594" i="168"/>
  <c r="D9593" i="168"/>
  <c r="D9592" i="168"/>
  <c r="D9591" i="168"/>
  <c r="D9590" i="168"/>
  <c r="D9589" i="168"/>
  <c r="D9588" i="168"/>
  <c r="D9587" i="168"/>
  <c r="D9586" i="168"/>
  <c r="D9585" i="168"/>
  <c r="D9584" i="168"/>
  <c r="D9583" i="168"/>
  <c r="D9582" i="168"/>
  <c r="D9581" i="168"/>
  <c r="D9580" i="168"/>
  <c r="D9579" i="168"/>
  <c r="D9578" i="168"/>
  <c r="D9577" i="168"/>
  <c r="D9576" i="168"/>
  <c r="D9575" i="168"/>
  <c r="D9574" i="168"/>
  <c r="D9573" i="168"/>
  <c r="D9572" i="168"/>
  <c r="D9571" i="168"/>
  <c r="D9570" i="168"/>
  <c r="D9569" i="168"/>
  <c r="D9568" i="168"/>
  <c r="D9567" i="168"/>
  <c r="D9566" i="168"/>
  <c r="D9565" i="168"/>
  <c r="D9564" i="168"/>
  <c r="D9563" i="168"/>
  <c r="D9562" i="168"/>
  <c r="D9561" i="168"/>
  <c r="D9560" i="168"/>
  <c r="D9559" i="168"/>
  <c r="D9558" i="168"/>
  <c r="D9557" i="168"/>
  <c r="D9556" i="168"/>
  <c r="D9555" i="168"/>
  <c r="D9554" i="168"/>
  <c r="D9553" i="168"/>
  <c r="D9552" i="168"/>
  <c r="D9551" i="168"/>
  <c r="D9550" i="168"/>
  <c r="D9549" i="168"/>
  <c r="D9548" i="168"/>
  <c r="D9547" i="168"/>
  <c r="D9546" i="168"/>
  <c r="D9545" i="168"/>
  <c r="D9544" i="168"/>
  <c r="D9543" i="168"/>
  <c r="D9542" i="168"/>
  <c r="D9541" i="168"/>
  <c r="D9540" i="168"/>
  <c r="D9539" i="168"/>
  <c r="D9538" i="168"/>
  <c r="D9537" i="168"/>
  <c r="D9536" i="168"/>
  <c r="D9535" i="168"/>
  <c r="D9534" i="168"/>
  <c r="D9533" i="168"/>
  <c r="D9532" i="168"/>
  <c r="D9531" i="168"/>
  <c r="D9530" i="168"/>
  <c r="D9529" i="168"/>
  <c r="D9528" i="168"/>
  <c r="D9527" i="168"/>
  <c r="D9526" i="168"/>
  <c r="D9525" i="168"/>
  <c r="D9524" i="168"/>
  <c r="D9523" i="168"/>
  <c r="D9522" i="168"/>
  <c r="D9521" i="168"/>
  <c r="D9520" i="168"/>
  <c r="D9519" i="168"/>
  <c r="D9518" i="168"/>
  <c r="D9517" i="168"/>
  <c r="D9516" i="168"/>
  <c r="D9515" i="168"/>
  <c r="D9514" i="168"/>
  <c r="D9513" i="168"/>
  <c r="D9512" i="168"/>
  <c r="D9511" i="168"/>
  <c r="D9510" i="168"/>
  <c r="D9509" i="168"/>
  <c r="D9508" i="168"/>
  <c r="D9507" i="168"/>
  <c r="D9506" i="168"/>
  <c r="D9505" i="168"/>
  <c r="D9504" i="168"/>
  <c r="D9503" i="168"/>
  <c r="D9502" i="168"/>
  <c r="D9501" i="168"/>
  <c r="D9500" i="168"/>
  <c r="D9499" i="168"/>
  <c r="D9498" i="168"/>
  <c r="D9497" i="168"/>
  <c r="D9496" i="168"/>
  <c r="D9495" i="168"/>
  <c r="D9494" i="168"/>
  <c r="D9493" i="168"/>
  <c r="D9492" i="168"/>
  <c r="D9491" i="168"/>
  <c r="D9490" i="168"/>
  <c r="D9489" i="168"/>
  <c r="D9488" i="168"/>
  <c r="D9487" i="168"/>
  <c r="D9486" i="168"/>
  <c r="D9485" i="168"/>
  <c r="D9484" i="168"/>
  <c r="D9483" i="168"/>
  <c r="D9482" i="168"/>
  <c r="D9481" i="168"/>
  <c r="D9480" i="168"/>
  <c r="D9479" i="168"/>
  <c r="D9478" i="168"/>
  <c r="D9477" i="168"/>
  <c r="D9476" i="168"/>
  <c r="D9475" i="168"/>
  <c r="D9474" i="168"/>
  <c r="D9473" i="168"/>
  <c r="D9472" i="168"/>
  <c r="D9471" i="168"/>
  <c r="D9470" i="168"/>
  <c r="D9469" i="168"/>
  <c r="D9468" i="168"/>
  <c r="D9467" i="168"/>
  <c r="D9466" i="168"/>
  <c r="D9465" i="168"/>
  <c r="D9464" i="168"/>
  <c r="D9463" i="168"/>
  <c r="D9462" i="168"/>
  <c r="D9461" i="168"/>
  <c r="D9460" i="168"/>
  <c r="D9459" i="168"/>
  <c r="D9458" i="168"/>
  <c r="D9457" i="168"/>
  <c r="D9456" i="168"/>
  <c r="D9455" i="168"/>
  <c r="D9454" i="168"/>
  <c r="D9453" i="168"/>
  <c r="D9452" i="168"/>
  <c r="D9451" i="168"/>
  <c r="D9450" i="168"/>
  <c r="D9449" i="168"/>
  <c r="D9448" i="168"/>
  <c r="D9447" i="168"/>
  <c r="D9446" i="168"/>
  <c r="D9445" i="168"/>
  <c r="D9444" i="168"/>
  <c r="D9443" i="168"/>
  <c r="D9442" i="168"/>
  <c r="D9441" i="168"/>
  <c r="D9440" i="168"/>
  <c r="D9439" i="168"/>
  <c r="D9438" i="168"/>
  <c r="D9437" i="168"/>
  <c r="D9436" i="168"/>
  <c r="D9435" i="168"/>
  <c r="D9434" i="168"/>
  <c r="D9433" i="168"/>
  <c r="D9432" i="168"/>
  <c r="D9431" i="168"/>
  <c r="D9430" i="168"/>
  <c r="D9429" i="168"/>
  <c r="D9428" i="168"/>
  <c r="D9427" i="168"/>
  <c r="D9426" i="168"/>
  <c r="D9425" i="168"/>
  <c r="D9424" i="168"/>
  <c r="D9423" i="168"/>
  <c r="D9422" i="168"/>
  <c r="D9421" i="168"/>
  <c r="D9420" i="168"/>
  <c r="D9419" i="168"/>
  <c r="D9418" i="168"/>
  <c r="D9417" i="168"/>
  <c r="D9416" i="168"/>
  <c r="D9415" i="168"/>
  <c r="D9414" i="168"/>
  <c r="D9413" i="168"/>
  <c r="D9412" i="168"/>
  <c r="D9411" i="168"/>
  <c r="D9410" i="168"/>
  <c r="D9409" i="168"/>
  <c r="D9408" i="168"/>
  <c r="D9407" i="168"/>
  <c r="D9406" i="168"/>
  <c r="D9405" i="168"/>
  <c r="D9404" i="168"/>
  <c r="D9403" i="168"/>
  <c r="D9402" i="168"/>
  <c r="D9401" i="168"/>
  <c r="D9400" i="168"/>
  <c r="D9399" i="168"/>
  <c r="D9398" i="168"/>
  <c r="D9397" i="168"/>
  <c r="D9396" i="168"/>
  <c r="D9395" i="168"/>
  <c r="D9394" i="168"/>
  <c r="D9393" i="168"/>
  <c r="D9392" i="168"/>
  <c r="D9391" i="168"/>
  <c r="D9390" i="168"/>
  <c r="D9389" i="168"/>
  <c r="D9388" i="168"/>
  <c r="D9387" i="168"/>
  <c r="D9386" i="168"/>
  <c r="D9385" i="168"/>
  <c r="D9384" i="168"/>
  <c r="D9383" i="168"/>
  <c r="D9382" i="168"/>
  <c r="D9381" i="168"/>
  <c r="D9380" i="168"/>
  <c r="D9379" i="168"/>
  <c r="D9378" i="168"/>
  <c r="D9377" i="168"/>
  <c r="D9376" i="168"/>
  <c r="D9375" i="168"/>
  <c r="D9374" i="168"/>
  <c r="D9373" i="168"/>
  <c r="D9372" i="168"/>
  <c r="D9371" i="168"/>
  <c r="D9370" i="168"/>
  <c r="D9369" i="168"/>
  <c r="D9368" i="168"/>
  <c r="D9367" i="168"/>
  <c r="D9366" i="168"/>
  <c r="D9365" i="168"/>
  <c r="D9364" i="168"/>
  <c r="D9363" i="168"/>
  <c r="D9362" i="168"/>
  <c r="D9361" i="168"/>
  <c r="D9360" i="168"/>
  <c r="D9359" i="168"/>
  <c r="D9358" i="168"/>
  <c r="D9357" i="168"/>
  <c r="D9356" i="168"/>
  <c r="D9355" i="168"/>
  <c r="D9354" i="168"/>
  <c r="D9353" i="168"/>
  <c r="D9352" i="168"/>
  <c r="D9351" i="168"/>
  <c r="D9350" i="168"/>
  <c r="D9349" i="168"/>
  <c r="D9348" i="168"/>
  <c r="D9347" i="168"/>
  <c r="D9346" i="168"/>
  <c r="D9345" i="168"/>
  <c r="D9344" i="168"/>
  <c r="D9343" i="168"/>
  <c r="D9342" i="168"/>
  <c r="D9341" i="168"/>
  <c r="D9340" i="168"/>
  <c r="D9339" i="168"/>
  <c r="D9338" i="168"/>
  <c r="D9337" i="168"/>
  <c r="D9336" i="168"/>
  <c r="D9335" i="168"/>
  <c r="D9334" i="168"/>
  <c r="D9333" i="168"/>
  <c r="D9332" i="168"/>
  <c r="D9331" i="168"/>
  <c r="D9330" i="168"/>
  <c r="D9329" i="168"/>
  <c r="D9328" i="168"/>
  <c r="D9327" i="168"/>
  <c r="D9326" i="168"/>
  <c r="D9325" i="168"/>
  <c r="D9324" i="168"/>
  <c r="D9323" i="168"/>
  <c r="D9322" i="168"/>
  <c r="D9321" i="168"/>
  <c r="D9320" i="168"/>
  <c r="D9319" i="168"/>
  <c r="D9318" i="168"/>
  <c r="D9317" i="168"/>
  <c r="D9316" i="168"/>
  <c r="D9315" i="168"/>
  <c r="D9314" i="168"/>
  <c r="D9313" i="168"/>
  <c r="D9312" i="168"/>
  <c r="D9311" i="168"/>
  <c r="D9310" i="168"/>
  <c r="D9309" i="168"/>
  <c r="D9308" i="168"/>
  <c r="D9307" i="168"/>
  <c r="D9306" i="168"/>
  <c r="D9305" i="168"/>
  <c r="D9304" i="168"/>
  <c r="D9303" i="168"/>
  <c r="D9302" i="168"/>
  <c r="D9301" i="168"/>
  <c r="D9300" i="168"/>
  <c r="D9299" i="168"/>
  <c r="D9298" i="168"/>
  <c r="D9297" i="168"/>
  <c r="D9296" i="168"/>
  <c r="D9295" i="168"/>
  <c r="D9294" i="168"/>
  <c r="D9293" i="168"/>
  <c r="D9292" i="168"/>
  <c r="D9291" i="168"/>
  <c r="D9290" i="168"/>
  <c r="D9289" i="168"/>
  <c r="D9288" i="168"/>
  <c r="D9287" i="168"/>
  <c r="D9286" i="168"/>
  <c r="D9285" i="168"/>
  <c r="D9284" i="168"/>
  <c r="D9283" i="168"/>
  <c r="D9282" i="168"/>
  <c r="D9281" i="168"/>
  <c r="D9280" i="168"/>
  <c r="D9279" i="168"/>
  <c r="D9278" i="168"/>
  <c r="D9277" i="168"/>
  <c r="D9276" i="168"/>
  <c r="D9275" i="168"/>
  <c r="D9274" i="168"/>
  <c r="D9273" i="168"/>
  <c r="D9272" i="168"/>
  <c r="D9271" i="168"/>
  <c r="D9270" i="168"/>
  <c r="D9269" i="168"/>
  <c r="D9268" i="168"/>
  <c r="D9267" i="168"/>
  <c r="D9266" i="168"/>
  <c r="D9265" i="168"/>
  <c r="D9264" i="168"/>
  <c r="D9263" i="168"/>
  <c r="D9262" i="168"/>
  <c r="D9261" i="168"/>
  <c r="D9260" i="168"/>
  <c r="D9259" i="168"/>
  <c r="D9258" i="168"/>
  <c r="D9257" i="168"/>
  <c r="D9256" i="168"/>
  <c r="D9255" i="168"/>
  <c r="D9254" i="168"/>
  <c r="D9253" i="168"/>
  <c r="D9252" i="168"/>
  <c r="D9251" i="168"/>
  <c r="D9250" i="168"/>
  <c r="D9249" i="168"/>
  <c r="D9248" i="168"/>
  <c r="D9247" i="168"/>
  <c r="D9246" i="168"/>
  <c r="D9245" i="168"/>
  <c r="D9244" i="168"/>
  <c r="D9243" i="168"/>
  <c r="D9242" i="168"/>
  <c r="D9241" i="168"/>
  <c r="D9240" i="168"/>
  <c r="D9239" i="168"/>
  <c r="D9238" i="168"/>
  <c r="D9237" i="168"/>
  <c r="D9236" i="168"/>
  <c r="D9235" i="168"/>
  <c r="D9234" i="168"/>
  <c r="D9233" i="168"/>
  <c r="D9232" i="168"/>
  <c r="D9231" i="168"/>
  <c r="D9230" i="168"/>
  <c r="D9229" i="168"/>
  <c r="D9228" i="168"/>
  <c r="D9227" i="168"/>
  <c r="D9226" i="168"/>
  <c r="D9225" i="168"/>
  <c r="D9224" i="168"/>
  <c r="D9223" i="168"/>
  <c r="D9222" i="168"/>
  <c r="D9221" i="168"/>
  <c r="D9220" i="168"/>
  <c r="D9219" i="168"/>
  <c r="D9218" i="168"/>
  <c r="D9217" i="168"/>
  <c r="D9216" i="168"/>
  <c r="D9215" i="168"/>
  <c r="D9214" i="168"/>
  <c r="D9213" i="168"/>
  <c r="D9212" i="168"/>
  <c r="D9211" i="168"/>
  <c r="D9210" i="168"/>
  <c r="D9209" i="168"/>
  <c r="D9208" i="168"/>
  <c r="D9207" i="168"/>
  <c r="D9206" i="168"/>
  <c r="D9205" i="168"/>
  <c r="D9204" i="168"/>
  <c r="D9203" i="168"/>
  <c r="D9202" i="168"/>
  <c r="D9201" i="168"/>
  <c r="D9200" i="168"/>
  <c r="D9199" i="168"/>
  <c r="D9198" i="168"/>
  <c r="D9197" i="168"/>
  <c r="D9196" i="168"/>
  <c r="D9195" i="168"/>
  <c r="D9194" i="168"/>
  <c r="D9193" i="168"/>
  <c r="D9192" i="168"/>
  <c r="D9191" i="168"/>
  <c r="D9190" i="168"/>
  <c r="D9189" i="168"/>
  <c r="D9188" i="168"/>
  <c r="D9187" i="168"/>
  <c r="D9186" i="168"/>
  <c r="D9185" i="168"/>
  <c r="D9184" i="168"/>
  <c r="D9183" i="168"/>
  <c r="D9182" i="168"/>
  <c r="D9181" i="168"/>
  <c r="D9180" i="168"/>
  <c r="D9179" i="168"/>
  <c r="D9178" i="168"/>
  <c r="D9177" i="168"/>
  <c r="D9176" i="168"/>
  <c r="D9175" i="168"/>
  <c r="D9174" i="168"/>
  <c r="D9173" i="168"/>
  <c r="D9172" i="168"/>
  <c r="D9171" i="168"/>
  <c r="D9170" i="168"/>
  <c r="D9169" i="168"/>
  <c r="D9168" i="168"/>
  <c r="D9167" i="168"/>
  <c r="D9166" i="168"/>
  <c r="D9165" i="168"/>
  <c r="D9164" i="168"/>
  <c r="D9163" i="168"/>
  <c r="D9162" i="168"/>
  <c r="D9161" i="168"/>
  <c r="D9160" i="168"/>
  <c r="D9159" i="168"/>
  <c r="D9158" i="168"/>
  <c r="D9157" i="168"/>
  <c r="D9156" i="168"/>
  <c r="D9155" i="168"/>
  <c r="D9154" i="168"/>
  <c r="D9153" i="168"/>
  <c r="D9152" i="168"/>
  <c r="D9151" i="168"/>
  <c r="D9150" i="168"/>
  <c r="D9149" i="168"/>
  <c r="D9148" i="168"/>
  <c r="D9147" i="168"/>
  <c r="D9146" i="168"/>
  <c r="D9145" i="168"/>
  <c r="D9144" i="168"/>
  <c r="D9143" i="168"/>
  <c r="D9142" i="168"/>
  <c r="D9141" i="168"/>
  <c r="D9140" i="168"/>
  <c r="D9139" i="168"/>
  <c r="D9138" i="168"/>
  <c r="D9137" i="168"/>
  <c r="D9136" i="168"/>
  <c r="D9135" i="168"/>
  <c r="D9134" i="168"/>
  <c r="D9133" i="168"/>
  <c r="D9132" i="168"/>
  <c r="D9131" i="168"/>
  <c r="D9130" i="168"/>
  <c r="D9129" i="168"/>
  <c r="D9128" i="168"/>
  <c r="D9127" i="168"/>
  <c r="D9126" i="168"/>
  <c r="D9125" i="168"/>
  <c r="D9124" i="168"/>
  <c r="D9123" i="168"/>
  <c r="D9122" i="168"/>
  <c r="D9121" i="168"/>
  <c r="D9120" i="168"/>
  <c r="D9119" i="168"/>
  <c r="D9118" i="168"/>
  <c r="D9117" i="168"/>
  <c r="D9116" i="168"/>
  <c r="D9115" i="168"/>
  <c r="D9114" i="168"/>
  <c r="D9113" i="168"/>
  <c r="D9112" i="168"/>
  <c r="D9111" i="168"/>
  <c r="D9110" i="168"/>
  <c r="D9109" i="168"/>
  <c r="D9108" i="168"/>
  <c r="D9107" i="168"/>
  <c r="D9106" i="168"/>
  <c r="D9105" i="168"/>
  <c r="D9104" i="168"/>
  <c r="D9103" i="168"/>
  <c r="D9102" i="168"/>
  <c r="D9101" i="168"/>
  <c r="D9100" i="168"/>
  <c r="D9099" i="168"/>
  <c r="D9098" i="168"/>
  <c r="D9097" i="168"/>
  <c r="D9096" i="168"/>
  <c r="D9095" i="168"/>
  <c r="D9094" i="168"/>
  <c r="D9093" i="168"/>
  <c r="D9092" i="168"/>
  <c r="D9091" i="168"/>
  <c r="D9090" i="168"/>
  <c r="D9089" i="168"/>
  <c r="D9088" i="168"/>
  <c r="D9087" i="168"/>
  <c r="D9086" i="168"/>
  <c r="D9085" i="168"/>
  <c r="D9084" i="168"/>
  <c r="D9083" i="168"/>
  <c r="D9082" i="168"/>
  <c r="D9081" i="168"/>
  <c r="D9080" i="168"/>
  <c r="D9079" i="168"/>
  <c r="D9078" i="168"/>
  <c r="D9077" i="168"/>
  <c r="D9076" i="168"/>
  <c r="D9075" i="168"/>
  <c r="D9074" i="168"/>
  <c r="D9073" i="168"/>
  <c r="D9072" i="168"/>
  <c r="D9071" i="168"/>
  <c r="D9070" i="168"/>
  <c r="D9069" i="168"/>
  <c r="D9068" i="168"/>
  <c r="D9067" i="168"/>
  <c r="D9066" i="168"/>
  <c r="D9065" i="168"/>
  <c r="D9064" i="168"/>
  <c r="D9063" i="168"/>
  <c r="D9062" i="168"/>
  <c r="D9061" i="168"/>
  <c r="D9060" i="168"/>
  <c r="D9059" i="168"/>
  <c r="D9058" i="168"/>
  <c r="D9057" i="168"/>
  <c r="D9056" i="168"/>
  <c r="D9055" i="168"/>
  <c r="D9054" i="168"/>
  <c r="D9053" i="168"/>
  <c r="D9052" i="168"/>
  <c r="D9051" i="168"/>
  <c r="D9050" i="168"/>
  <c r="D9049" i="168"/>
  <c r="D9048" i="168"/>
  <c r="D9047" i="168"/>
  <c r="D9046" i="168"/>
  <c r="D9045" i="168"/>
  <c r="D9044" i="168"/>
  <c r="D9043" i="168"/>
  <c r="D9042" i="168"/>
  <c r="D9041" i="168"/>
  <c r="D9040" i="168"/>
  <c r="D9039" i="168"/>
  <c r="D9038" i="168"/>
  <c r="D9037" i="168"/>
  <c r="D9036" i="168"/>
  <c r="D9035" i="168"/>
  <c r="D9034" i="168"/>
  <c r="D9033" i="168"/>
  <c r="D9032" i="168"/>
  <c r="D9031" i="168"/>
  <c r="D9030" i="168"/>
  <c r="D9029" i="168"/>
  <c r="D9028" i="168"/>
  <c r="D9027" i="168"/>
  <c r="D9026" i="168"/>
  <c r="D9025" i="168"/>
  <c r="D9024" i="168"/>
  <c r="D9023" i="168"/>
  <c r="D9022" i="168"/>
  <c r="D9021" i="168"/>
  <c r="D9020" i="168"/>
  <c r="D9019" i="168"/>
  <c r="D9018" i="168"/>
  <c r="D9017" i="168"/>
  <c r="D9016" i="168"/>
  <c r="D9015" i="168"/>
  <c r="D9014" i="168"/>
  <c r="D9013" i="168"/>
  <c r="D9012" i="168"/>
  <c r="D9011" i="168"/>
  <c r="D9010" i="168"/>
  <c r="D9009" i="168"/>
  <c r="D9008" i="168"/>
  <c r="D9007" i="168"/>
  <c r="D9006" i="168"/>
  <c r="D9005" i="168"/>
  <c r="D9004" i="168"/>
  <c r="D9003" i="168"/>
  <c r="D9002" i="168"/>
  <c r="D9001" i="168"/>
  <c r="D9000" i="168"/>
  <c r="D8999" i="168"/>
  <c r="D8998" i="168"/>
  <c r="D8997" i="168"/>
  <c r="D8996" i="168"/>
  <c r="D8995" i="168"/>
  <c r="D8994" i="168"/>
  <c r="D8993" i="168"/>
  <c r="D8992" i="168"/>
  <c r="D8991" i="168"/>
  <c r="D8990" i="168"/>
  <c r="D8989" i="168"/>
  <c r="D8988" i="168"/>
  <c r="D8987" i="168"/>
  <c r="D8986" i="168"/>
  <c r="D8985" i="168"/>
  <c r="D8984" i="168"/>
  <c r="D8983" i="168"/>
  <c r="D8982" i="168"/>
  <c r="D8981" i="168"/>
  <c r="D8980" i="168"/>
  <c r="D8979" i="168"/>
  <c r="D8978" i="168"/>
  <c r="D8977" i="168"/>
  <c r="D8976" i="168"/>
  <c r="D8975" i="168"/>
  <c r="D8974" i="168"/>
  <c r="D8973" i="168"/>
  <c r="D8972" i="168"/>
  <c r="D8971" i="168"/>
  <c r="D8970" i="168"/>
  <c r="D8969" i="168"/>
  <c r="D8968" i="168"/>
  <c r="D8967" i="168"/>
  <c r="D8966" i="168"/>
  <c r="D8965" i="168"/>
  <c r="D8964" i="168"/>
  <c r="D8963" i="168"/>
  <c r="D8962" i="168"/>
  <c r="D8961" i="168"/>
  <c r="D8960" i="168"/>
  <c r="D8959" i="168"/>
  <c r="D8958" i="168"/>
  <c r="D8957" i="168"/>
  <c r="D8956" i="168"/>
  <c r="D8955" i="168"/>
  <c r="D8954" i="168"/>
  <c r="D8953" i="168"/>
  <c r="D8952" i="168"/>
  <c r="D8951" i="168"/>
  <c r="D8950" i="168"/>
  <c r="D8949" i="168"/>
  <c r="D8948" i="168"/>
  <c r="D8947" i="168"/>
  <c r="D8946" i="168"/>
  <c r="D8945" i="168"/>
  <c r="D8944" i="168"/>
  <c r="D8943" i="168"/>
  <c r="D8942" i="168"/>
  <c r="D8941" i="168"/>
  <c r="D8940" i="168"/>
  <c r="D8939" i="168"/>
  <c r="D8938" i="168"/>
  <c r="D8937" i="168"/>
  <c r="D8936" i="168"/>
  <c r="D8935" i="168"/>
  <c r="D8934" i="168"/>
  <c r="D8933" i="168"/>
  <c r="D8932" i="168"/>
  <c r="D8931" i="168"/>
  <c r="D8930" i="168"/>
  <c r="D8929" i="168"/>
  <c r="D8928" i="168"/>
  <c r="D8927" i="168"/>
  <c r="D8926" i="168"/>
  <c r="D8925" i="168"/>
  <c r="D8924" i="168"/>
  <c r="D8923" i="168"/>
  <c r="D8922" i="168"/>
  <c r="D8921" i="168"/>
  <c r="D8920" i="168"/>
  <c r="D8919" i="168"/>
  <c r="D8918" i="168"/>
  <c r="D8917" i="168"/>
  <c r="D8916" i="168"/>
  <c r="D8915" i="168"/>
  <c r="D8914" i="168"/>
  <c r="D8913" i="168"/>
  <c r="D8912" i="168"/>
  <c r="D8911" i="168"/>
  <c r="D8910" i="168"/>
  <c r="D8909" i="168"/>
  <c r="D8908" i="168"/>
  <c r="D8907" i="168"/>
  <c r="D8906" i="168"/>
  <c r="D8905" i="168"/>
  <c r="D8904" i="168"/>
  <c r="D8903" i="168"/>
  <c r="D8902" i="168"/>
  <c r="D8901" i="168"/>
  <c r="D8900" i="168"/>
  <c r="D8899" i="168"/>
  <c r="D8898" i="168"/>
  <c r="D8897" i="168"/>
  <c r="D8896" i="168"/>
  <c r="D8895" i="168"/>
  <c r="D8894" i="168"/>
  <c r="D8893" i="168"/>
  <c r="D8892" i="168"/>
  <c r="D8891" i="168"/>
  <c r="D8890" i="168"/>
  <c r="D8889" i="168"/>
  <c r="D8888" i="168"/>
  <c r="D8887" i="168"/>
  <c r="D8886" i="168"/>
  <c r="D8885" i="168"/>
  <c r="D8884" i="168"/>
  <c r="D8883" i="168"/>
  <c r="D8882" i="168"/>
  <c r="D8881" i="168"/>
  <c r="D8880" i="168"/>
  <c r="D8879" i="168"/>
  <c r="D8878" i="168"/>
  <c r="D8877" i="168"/>
  <c r="D8876" i="168"/>
  <c r="D8875" i="168"/>
  <c r="D8874" i="168"/>
  <c r="D8873" i="168"/>
  <c r="D8872" i="168"/>
  <c r="D8871" i="168"/>
  <c r="D8870" i="168"/>
  <c r="D8869" i="168"/>
  <c r="D8868" i="168"/>
  <c r="D8867" i="168"/>
  <c r="D8866" i="168"/>
  <c r="D8865" i="168"/>
  <c r="D8864" i="168"/>
  <c r="D8863" i="168"/>
  <c r="D8862" i="168"/>
  <c r="D8861" i="168"/>
  <c r="D8860" i="168"/>
  <c r="D8859" i="168"/>
  <c r="D8858" i="168"/>
  <c r="D8857" i="168"/>
  <c r="D8856" i="168"/>
  <c r="D8855" i="168"/>
  <c r="D8854" i="168"/>
  <c r="D8853" i="168"/>
  <c r="D8852" i="168"/>
  <c r="D8851" i="168"/>
  <c r="D8850" i="168"/>
  <c r="D8849" i="168"/>
  <c r="D8848" i="168"/>
  <c r="D8847" i="168"/>
  <c r="D8846" i="168"/>
  <c r="D8845" i="168"/>
  <c r="D8844" i="168"/>
  <c r="D8843" i="168"/>
  <c r="D8842" i="168"/>
  <c r="D8841" i="168"/>
  <c r="D8840" i="168"/>
  <c r="D8839" i="168"/>
  <c r="D8838" i="168"/>
  <c r="D8837" i="168"/>
  <c r="D8836" i="168"/>
  <c r="D8835" i="168"/>
  <c r="D8834" i="168"/>
  <c r="D8833" i="168"/>
  <c r="D8832" i="168"/>
  <c r="D8831" i="168"/>
  <c r="D8830" i="168"/>
  <c r="D8829" i="168"/>
  <c r="D8828" i="168"/>
  <c r="D8827" i="168"/>
  <c r="D8826" i="168"/>
  <c r="D8825" i="168"/>
  <c r="D8824" i="168"/>
  <c r="D8823" i="168"/>
  <c r="D8822" i="168"/>
  <c r="D8821" i="168"/>
  <c r="D8820" i="168"/>
  <c r="D8819" i="168"/>
  <c r="D8818" i="168"/>
  <c r="D8817" i="168"/>
  <c r="D8816" i="168"/>
  <c r="D8815" i="168"/>
  <c r="D8814" i="168"/>
  <c r="D8813" i="168"/>
  <c r="D8812" i="168"/>
  <c r="D8811" i="168"/>
  <c r="D8810" i="168"/>
  <c r="D8809" i="168"/>
  <c r="D8808" i="168"/>
  <c r="D8807" i="168"/>
  <c r="D8806" i="168"/>
  <c r="D8805" i="168"/>
  <c r="D8804" i="168"/>
  <c r="D8803" i="168"/>
  <c r="D8802" i="168"/>
  <c r="D8801" i="168"/>
  <c r="D8800" i="168"/>
  <c r="D8799" i="168"/>
  <c r="D8798" i="168"/>
  <c r="D8797" i="168"/>
  <c r="D8796" i="168"/>
  <c r="D8795" i="168"/>
  <c r="D8794" i="168"/>
  <c r="D8793" i="168"/>
  <c r="D8792" i="168"/>
  <c r="D8791" i="168"/>
  <c r="D8790" i="168"/>
  <c r="D8789" i="168"/>
  <c r="D8788" i="168"/>
  <c r="D8787" i="168"/>
  <c r="D8786" i="168"/>
  <c r="D8785" i="168"/>
  <c r="D8784" i="168"/>
  <c r="D8783" i="168"/>
  <c r="D8782" i="168"/>
  <c r="D8781" i="168"/>
  <c r="D8780" i="168"/>
  <c r="D8779" i="168"/>
  <c r="D8778" i="168"/>
  <c r="D8777" i="168"/>
  <c r="D8776" i="168"/>
  <c r="D8775" i="168"/>
  <c r="D8774" i="168"/>
  <c r="D8773" i="168"/>
  <c r="D8772" i="168"/>
  <c r="D8771" i="168"/>
  <c r="D8770" i="168"/>
  <c r="D8769" i="168"/>
  <c r="D8768" i="168"/>
  <c r="D8767" i="168"/>
  <c r="D8766" i="168"/>
  <c r="D8765" i="168"/>
  <c r="D8764" i="168"/>
  <c r="D8763" i="168"/>
  <c r="D8762" i="168"/>
  <c r="D8761" i="168"/>
  <c r="D8760" i="168"/>
  <c r="D8759" i="168"/>
  <c r="D8758" i="168"/>
  <c r="D8757" i="168"/>
  <c r="D8756" i="168"/>
  <c r="D8755" i="168"/>
  <c r="D8754" i="168"/>
  <c r="D8753" i="168"/>
  <c r="D8752" i="168"/>
  <c r="D8751" i="168"/>
  <c r="D8750" i="168"/>
  <c r="D8749" i="168"/>
  <c r="D8748" i="168"/>
  <c r="D8747" i="168"/>
  <c r="D8746" i="168"/>
  <c r="D8745" i="168"/>
  <c r="D8744" i="168"/>
  <c r="D8743" i="168"/>
  <c r="D8742" i="168"/>
  <c r="D8741" i="168"/>
  <c r="D8740" i="168"/>
  <c r="D8739" i="168"/>
  <c r="D8738" i="168"/>
  <c r="D8737" i="168"/>
  <c r="D8736" i="168"/>
  <c r="D8735" i="168"/>
  <c r="D8734" i="168"/>
  <c r="D8733" i="168"/>
  <c r="D8732" i="168"/>
  <c r="D8731" i="168"/>
  <c r="D8730" i="168"/>
  <c r="D8729" i="168"/>
  <c r="D8728" i="168"/>
  <c r="D8727" i="168"/>
  <c r="D8726" i="168"/>
  <c r="D8725" i="168"/>
  <c r="D8724" i="168"/>
  <c r="D8723" i="168"/>
  <c r="D8722" i="168"/>
  <c r="D8721" i="168"/>
  <c r="D8720" i="168"/>
  <c r="D8719" i="168"/>
  <c r="D8718" i="168"/>
  <c r="D8717" i="168"/>
  <c r="D8716" i="168"/>
  <c r="D8715" i="168"/>
  <c r="D8714" i="168"/>
  <c r="D8713" i="168"/>
  <c r="D8712" i="168"/>
  <c r="D8711" i="168"/>
  <c r="D8710" i="168"/>
  <c r="D8709" i="168"/>
  <c r="D8708" i="168"/>
  <c r="D8707" i="168"/>
  <c r="D8706" i="168"/>
  <c r="D8705" i="168"/>
  <c r="D8704" i="168"/>
  <c r="D8703" i="168"/>
  <c r="D8702" i="168"/>
  <c r="D8701" i="168"/>
  <c r="D8700" i="168"/>
  <c r="D8699" i="168"/>
  <c r="D8698" i="168"/>
  <c r="D8697" i="168"/>
  <c r="D8696" i="168"/>
  <c r="D8695" i="168"/>
  <c r="D8694" i="168"/>
  <c r="D8693" i="168"/>
  <c r="D8692" i="168"/>
  <c r="D8691" i="168"/>
  <c r="D8690" i="168"/>
  <c r="D8689" i="168"/>
  <c r="D8688" i="168"/>
  <c r="D8687" i="168"/>
  <c r="D8686" i="168"/>
  <c r="D8685" i="168"/>
  <c r="D8684" i="168"/>
  <c r="D8683" i="168"/>
  <c r="D8682" i="168"/>
  <c r="D8681" i="168"/>
  <c r="D8680" i="168"/>
  <c r="D8679" i="168"/>
  <c r="D8678" i="168"/>
  <c r="D8677" i="168"/>
  <c r="D8676" i="168"/>
  <c r="D8675" i="168"/>
  <c r="D8674" i="168"/>
  <c r="D8673" i="168"/>
  <c r="D8672" i="168"/>
  <c r="D8671" i="168"/>
  <c r="D8670" i="168"/>
  <c r="D8669" i="168"/>
  <c r="D8668" i="168"/>
  <c r="D8667" i="168"/>
  <c r="D8666" i="168"/>
  <c r="D8665" i="168"/>
  <c r="D8664" i="168"/>
  <c r="D8663" i="168"/>
  <c r="D8662" i="168"/>
  <c r="D8661" i="168"/>
  <c r="D8660" i="168"/>
  <c r="D8659" i="168"/>
  <c r="D8658" i="168"/>
  <c r="D8657" i="168"/>
  <c r="D8656" i="168"/>
  <c r="D8655" i="168"/>
  <c r="D8654" i="168"/>
  <c r="D8653" i="168"/>
  <c r="D8652" i="168"/>
  <c r="D8651" i="168"/>
  <c r="D8650" i="168"/>
  <c r="D8649" i="168"/>
  <c r="D8648" i="168"/>
  <c r="D8647" i="168"/>
  <c r="D8646" i="168"/>
  <c r="D8645" i="168"/>
  <c r="D8644" i="168"/>
  <c r="D8643" i="168"/>
  <c r="D8642" i="168"/>
  <c r="D8641" i="168"/>
  <c r="D8640" i="168"/>
  <c r="D8639" i="168"/>
  <c r="D8638" i="168"/>
  <c r="D8637" i="168"/>
  <c r="D8636" i="168"/>
  <c r="D8635" i="168"/>
  <c r="D8634" i="168"/>
  <c r="D8633" i="168"/>
  <c r="D8632" i="168"/>
  <c r="D8631" i="168"/>
  <c r="D8630" i="168"/>
  <c r="D8629" i="168"/>
  <c r="D8628" i="168"/>
  <c r="D8627" i="168"/>
  <c r="D8626" i="168"/>
  <c r="D8625" i="168"/>
  <c r="D8624" i="168"/>
  <c r="D8623" i="168"/>
  <c r="D8622" i="168"/>
  <c r="D8621" i="168"/>
  <c r="D8620" i="168"/>
  <c r="D8619" i="168"/>
  <c r="D8618" i="168"/>
  <c r="D8617" i="168"/>
  <c r="D8616" i="168"/>
  <c r="D8615" i="168"/>
  <c r="D8614" i="168"/>
  <c r="D8613" i="168"/>
  <c r="D8612" i="168"/>
  <c r="D8611" i="168"/>
  <c r="D8610" i="168"/>
  <c r="D8609" i="168"/>
  <c r="D8608" i="168"/>
  <c r="D8607" i="168"/>
  <c r="D8606" i="168"/>
  <c r="D8605" i="168"/>
  <c r="D8604" i="168"/>
  <c r="D8603" i="168"/>
  <c r="D8602" i="168"/>
  <c r="D8601" i="168"/>
  <c r="D8600" i="168"/>
  <c r="D8599" i="168"/>
  <c r="D8598" i="168"/>
  <c r="D8597" i="168"/>
  <c r="D8596" i="168"/>
  <c r="D8595" i="168"/>
  <c r="D8594" i="168"/>
  <c r="D8593" i="168"/>
  <c r="D8592" i="168"/>
  <c r="D8591" i="168"/>
  <c r="D8590" i="168"/>
  <c r="D8589" i="168"/>
  <c r="D8588" i="168"/>
  <c r="D8587" i="168"/>
  <c r="D8586" i="168"/>
  <c r="D8585" i="168"/>
  <c r="D8584" i="168"/>
  <c r="D8583" i="168"/>
  <c r="D8582" i="168"/>
  <c r="D8581" i="168"/>
  <c r="D8580" i="168"/>
  <c r="D8579" i="168"/>
  <c r="D8578" i="168"/>
  <c r="D8577" i="168"/>
  <c r="D8576" i="168"/>
  <c r="D8575" i="168"/>
  <c r="D8574" i="168"/>
  <c r="D8573" i="168"/>
  <c r="D8572" i="168"/>
  <c r="D8571" i="168"/>
  <c r="D8570" i="168"/>
  <c r="D8569" i="168"/>
  <c r="D8568" i="168"/>
  <c r="D8567" i="168"/>
  <c r="D8566" i="168"/>
  <c r="D8565" i="168"/>
  <c r="D8564" i="168"/>
  <c r="D8563" i="168"/>
  <c r="D8562" i="168"/>
  <c r="D8561" i="168"/>
  <c r="D8560" i="168"/>
  <c r="D8559" i="168"/>
  <c r="D8558" i="168"/>
  <c r="D8557" i="168"/>
  <c r="D8556" i="168"/>
  <c r="D8555" i="168"/>
  <c r="D8554" i="168"/>
  <c r="D8553" i="168"/>
  <c r="D8552" i="168"/>
  <c r="D8551" i="168"/>
  <c r="D8550" i="168"/>
  <c r="D8549" i="168"/>
  <c r="D8548" i="168"/>
  <c r="D8547" i="168"/>
  <c r="D8546" i="168"/>
  <c r="D8545" i="168"/>
  <c r="D8544" i="168"/>
  <c r="D8543" i="168"/>
  <c r="D8542" i="168"/>
  <c r="D8541" i="168"/>
  <c r="D8540" i="168"/>
  <c r="D8539" i="168"/>
  <c r="D8538" i="168"/>
  <c r="D8537" i="168"/>
  <c r="D8536" i="168"/>
  <c r="D8535" i="168"/>
  <c r="D8534" i="168"/>
  <c r="D8533" i="168"/>
  <c r="D8532" i="168"/>
  <c r="D8531" i="168"/>
  <c r="D8530" i="168"/>
  <c r="D8529" i="168"/>
  <c r="D8528" i="168"/>
  <c r="D8527" i="168"/>
  <c r="D8526" i="168"/>
  <c r="D8525" i="168"/>
  <c r="D8524" i="168"/>
  <c r="D8523" i="168"/>
  <c r="D8522" i="168"/>
  <c r="D8521" i="168"/>
  <c r="D8520" i="168"/>
  <c r="D8519" i="168"/>
  <c r="D8518" i="168"/>
  <c r="D8517" i="168"/>
  <c r="D8516" i="168"/>
  <c r="D8515" i="168"/>
  <c r="D8514" i="168"/>
  <c r="D8513" i="168"/>
  <c r="D8512" i="168"/>
  <c r="D8511" i="168"/>
  <c r="D8510" i="168"/>
  <c r="D8509" i="168"/>
  <c r="D8508" i="168"/>
  <c r="D8507" i="168"/>
  <c r="D8506" i="168"/>
  <c r="D8505" i="168"/>
  <c r="D8504" i="168"/>
  <c r="D8503" i="168"/>
  <c r="D8502" i="168"/>
  <c r="D8501" i="168"/>
  <c r="D8500" i="168"/>
  <c r="D8499" i="168"/>
  <c r="D8498" i="168"/>
  <c r="D8497" i="168"/>
  <c r="D8496" i="168"/>
  <c r="D8495" i="168"/>
  <c r="D8494" i="168"/>
  <c r="D8493" i="168"/>
  <c r="D8492" i="168"/>
  <c r="D8491" i="168"/>
  <c r="D8490" i="168"/>
  <c r="D8489" i="168"/>
  <c r="D8488" i="168"/>
  <c r="D8487" i="168"/>
  <c r="D8486" i="168"/>
  <c r="D8485" i="168"/>
  <c r="D8484" i="168"/>
  <c r="D8483" i="168"/>
  <c r="D8482" i="168"/>
  <c r="D8481" i="168"/>
  <c r="D8480" i="168"/>
  <c r="D8479" i="168"/>
  <c r="D8478" i="168"/>
  <c r="D8477" i="168"/>
  <c r="D8476" i="168"/>
  <c r="D8475" i="168"/>
  <c r="D8474" i="168"/>
  <c r="D8473" i="168"/>
  <c r="D8472" i="168"/>
  <c r="D8471" i="168"/>
  <c r="D8470" i="168"/>
  <c r="D8469" i="168"/>
  <c r="D8468" i="168"/>
  <c r="D8467" i="168"/>
  <c r="D8466" i="168"/>
  <c r="D8465" i="168"/>
  <c r="D8464" i="168"/>
  <c r="D8463" i="168"/>
  <c r="D8462" i="168"/>
  <c r="D8461" i="168"/>
  <c r="D8460" i="168"/>
  <c r="D8459" i="168"/>
  <c r="D8458" i="168"/>
  <c r="D8457" i="168"/>
  <c r="D8456" i="168"/>
  <c r="D8455" i="168"/>
  <c r="D8454" i="168"/>
  <c r="D8453" i="168"/>
  <c r="D8452" i="168"/>
  <c r="D8451" i="168"/>
  <c r="D8450" i="168"/>
  <c r="D8449" i="168"/>
  <c r="D8448" i="168"/>
  <c r="D8447" i="168"/>
  <c r="D8446" i="168"/>
  <c r="D8445" i="168"/>
  <c r="D8444" i="168"/>
  <c r="D8443" i="168"/>
  <c r="D8442" i="168"/>
  <c r="D8441" i="168"/>
  <c r="D8440" i="168"/>
  <c r="D8439" i="168"/>
  <c r="D8438" i="168"/>
  <c r="D8437" i="168"/>
  <c r="D8436" i="168"/>
  <c r="D8435" i="168"/>
  <c r="D8434" i="168"/>
  <c r="D8433" i="168"/>
  <c r="D8432" i="168"/>
  <c r="D8431" i="168"/>
  <c r="D8430" i="168"/>
  <c r="D8429" i="168"/>
  <c r="D8428" i="168"/>
  <c r="D8427" i="168"/>
  <c r="D8426" i="168"/>
  <c r="D8425" i="168"/>
  <c r="D8424" i="168"/>
  <c r="D8423" i="168"/>
  <c r="D8422" i="168"/>
  <c r="D8421" i="168"/>
  <c r="D8420" i="168"/>
  <c r="D8419" i="168"/>
  <c r="D8418" i="168"/>
  <c r="D8417" i="168"/>
  <c r="D8416" i="168"/>
  <c r="D8415" i="168"/>
  <c r="D8414" i="168"/>
  <c r="D8413" i="168"/>
  <c r="D8412" i="168"/>
  <c r="D8411" i="168"/>
  <c r="D8410" i="168"/>
  <c r="D8409" i="168"/>
  <c r="D8408" i="168"/>
  <c r="D8407" i="168"/>
  <c r="D8406" i="168"/>
  <c r="D8405" i="168"/>
  <c r="D8404" i="168"/>
  <c r="D8403" i="168"/>
  <c r="D8402" i="168"/>
  <c r="D8401" i="168"/>
  <c r="D8400" i="168"/>
  <c r="D8399" i="168"/>
  <c r="D8398" i="168"/>
  <c r="D8397" i="168"/>
  <c r="D8396" i="168"/>
  <c r="D8395" i="168"/>
  <c r="D8394" i="168"/>
  <c r="D8393" i="168"/>
  <c r="D8392" i="168"/>
  <c r="D8391" i="168"/>
  <c r="D8390" i="168"/>
  <c r="D8389" i="168"/>
  <c r="D8388" i="168"/>
  <c r="D8387" i="168"/>
  <c r="D8386" i="168"/>
  <c r="D8385" i="168"/>
  <c r="D8384" i="168"/>
  <c r="D8383" i="168"/>
  <c r="D8382" i="168"/>
  <c r="D8381" i="168"/>
  <c r="D8380" i="168"/>
  <c r="D8379" i="168"/>
  <c r="D8378" i="168"/>
  <c r="D8377" i="168"/>
  <c r="D8376" i="168"/>
  <c r="D8375" i="168"/>
  <c r="D8374" i="168"/>
  <c r="D8373" i="168"/>
  <c r="D8372" i="168"/>
  <c r="D8371" i="168"/>
  <c r="D8370" i="168"/>
  <c r="D8369" i="168"/>
  <c r="D8368" i="168"/>
  <c r="D8367" i="168"/>
  <c r="D8366" i="168"/>
  <c r="D8365" i="168"/>
  <c r="D8364" i="168"/>
  <c r="D8363" i="168"/>
  <c r="D8362" i="168"/>
  <c r="D8361" i="168"/>
  <c r="D8360" i="168"/>
  <c r="D8359" i="168"/>
  <c r="D8358" i="168"/>
  <c r="D8357" i="168"/>
  <c r="D8356" i="168"/>
  <c r="D8355" i="168"/>
  <c r="D8354" i="168"/>
  <c r="D8353" i="168"/>
  <c r="D8352" i="168"/>
  <c r="D8351" i="168"/>
  <c r="D8350" i="168"/>
  <c r="D8349" i="168"/>
  <c r="D8348" i="168"/>
  <c r="D8347" i="168"/>
  <c r="D8346" i="168"/>
  <c r="D8345" i="168"/>
  <c r="D8344" i="168"/>
  <c r="D8343" i="168"/>
  <c r="D8342" i="168"/>
  <c r="D8341" i="168"/>
  <c r="D8340" i="168"/>
  <c r="D8339" i="168"/>
  <c r="D8338" i="168"/>
  <c r="D8337" i="168"/>
  <c r="D8336" i="168"/>
  <c r="D8335" i="168"/>
  <c r="D8334" i="168"/>
  <c r="D8333" i="168"/>
  <c r="D8332" i="168"/>
  <c r="D8331" i="168"/>
  <c r="D8330" i="168"/>
  <c r="D8329" i="168"/>
  <c r="D8328" i="168"/>
  <c r="D8327" i="168"/>
  <c r="D8326" i="168"/>
  <c r="D8325" i="168"/>
  <c r="D8324" i="168"/>
  <c r="D8323" i="168"/>
  <c r="D8322" i="168"/>
  <c r="D8321" i="168"/>
  <c r="D8320" i="168"/>
  <c r="D8319" i="168"/>
  <c r="D8318" i="168"/>
  <c r="D8317" i="168"/>
  <c r="D8316" i="168"/>
  <c r="D8315" i="168"/>
  <c r="D8314" i="168"/>
  <c r="D8313" i="168"/>
  <c r="D8312" i="168"/>
  <c r="D8311" i="168"/>
  <c r="D8310" i="168"/>
  <c r="D8309" i="168"/>
  <c r="D8308" i="168"/>
  <c r="D8307" i="168"/>
  <c r="D8306" i="168"/>
  <c r="D8305" i="168"/>
  <c r="D8304" i="168"/>
  <c r="D8303" i="168"/>
  <c r="D8302" i="168"/>
  <c r="D8301" i="168"/>
  <c r="D8300" i="168"/>
  <c r="D8299" i="168"/>
  <c r="D8298" i="168"/>
  <c r="D8297" i="168"/>
  <c r="D8296" i="168"/>
  <c r="D8295" i="168"/>
  <c r="D8294" i="168"/>
  <c r="D8293" i="168"/>
  <c r="D8292" i="168"/>
  <c r="D8291" i="168"/>
  <c r="D8290" i="168"/>
  <c r="D8289" i="168"/>
  <c r="D8288" i="168"/>
  <c r="D8287" i="168"/>
  <c r="D8286" i="168"/>
  <c r="D8285" i="168"/>
  <c r="D8284" i="168"/>
  <c r="D8283" i="168"/>
  <c r="D8282" i="168"/>
  <c r="D8281" i="168"/>
  <c r="D8280" i="168"/>
  <c r="D8279" i="168"/>
  <c r="D8278" i="168"/>
  <c r="D8277" i="168"/>
  <c r="D8276" i="168"/>
  <c r="D8275" i="168"/>
  <c r="D8274" i="168"/>
  <c r="D8273" i="168"/>
  <c r="D8272" i="168"/>
  <c r="D8271" i="168"/>
  <c r="D8270" i="168"/>
  <c r="D8269" i="168"/>
  <c r="D8268" i="168"/>
  <c r="D8267" i="168"/>
  <c r="D8266" i="168"/>
  <c r="D8265" i="168"/>
  <c r="D8264" i="168"/>
  <c r="D8263" i="168"/>
  <c r="D8262" i="168"/>
  <c r="D8261" i="168"/>
  <c r="D8260" i="168"/>
  <c r="D8259" i="168"/>
  <c r="D8258" i="168"/>
  <c r="D8257" i="168"/>
  <c r="D8256" i="168"/>
  <c r="D8255" i="168"/>
  <c r="D8254" i="168"/>
  <c r="D8253" i="168"/>
  <c r="D8252" i="168"/>
  <c r="D8251" i="168"/>
  <c r="D8250" i="168"/>
  <c r="D8249" i="168"/>
  <c r="D8248" i="168"/>
  <c r="D8247" i="168"/>
  <c r="D8246" i="168"/>
  <c r="D8245" i="168"/>
  <c r="D8244" i="168"/>
  <c r="D8243" i="168"/>
  <c r="D8242" i="168"/>
  <c r="D8241" i="168"/>
  <c r="D8240" i="168"/>
  <c r="D8239" i="168"/>
  <c r="D8238" i="168"/>
  <c r="D8237" i="168"/>
  <c r="D8236" i="168"/>
  <c r="D8235" i="168"/>
  <c r="D8234" i="168"/>
  <c r="D8233" i="168"/>
  <c r="D8232" i="168"/>
  <c r="D8231" i="168"/>
  <c r="D8230" i="168"/>
  <c r="D8229" i="168"/>
  <c r="D8228" i="168"/>
  <c r="D8227" i="168"/>
  <c r="D8226" i="168"/>
  <c r="D8225" i="168"/>
  <c r="D8224" i="168"/>
  <c r="D8223" i="168"/>
  <c r="D8222" i="168"/>
  <c r="D8221" i="168"/>
  <c r="D8220" i="168"/>
  <c r="D8219" i="168"/>
  <c r="D8218" i="168"/>
  <c r="D8217" i="168"/>
  <c r="D8216" i="168"/>
  <c r="D8215" i="168"/>
  <c r="D8214" i="168"/>
  <c r="D8213" i="168"/>
  <c r="D8212" i="168"/>
  <c r="D8211" i="168"/>
  <c r="D8210" i="168"/>
  <c r="D8209" i="168"/>
  <c r="D8208" i="168"/>
  <c r="D8207" i="168"/>
  <c r="D8206" i="168"/>
  <c r="D8205" i="168"/>
  <c r="D8204" i="168"/>
  <c r="D8203" i="168"/>
  <c r="D8202" i="168"/>
  <c r="D8201" i="168"/>
  <c r="D8200" i="168"/>
  <c r="D8199" i="168"/>
  <c r="D8198" i="168"/>
  <c r="D8197" i="168"/>
  <c r="D8196" i="168"/>
  <c r="D8195" i="168"/>
  <c r="D8194" i="168"/>
  <c r="D8193" i="168"/>
  <c r="D8192" i="168"/>
  <c r="D8191" i="168"/>
  <c r="D8190" i="168"/>
  <c r="D8189" i="168"/>
  <c r="D8188" i="168"/>
  <c r="D8187" i="168"/>
  <c r="D8186" i="168"/>
  <c r="D8185" i="168"/>
  <c r="D8184" i="168"/>
  <c r="D8183" i="168"/>
  <c r="D8182" i="168"/>
  <c r="D8181" i="168"/>
  <c r="D8180" i="168"/>
  <c r="D8179" i="168"/>
  <c r="D8178" i="168"/>
  <c r="D8177" i="168"/>
  <c r="D8176" i="168"/>
  <c r="D8175" i="168"/>
  <c r="D8174" i="168"/>
  <c r="D8173" i="168"/>
  <c r="D8172" i="168"/>
  <c r="D8171" i="168"/>
  <c r="D8170" i="168"/>
  <c r="D8169" i="168"/>
  <c r="D8168" i="168"/>
  <c r="D8167" i="168"/>
  <c r="D8166" i="168"/>
  <c r="D8165" i="168"/>
  <c r="D8164" i="168"/>
  <c r="D8163" i="168"/>
  <c r="D8162" i="168"/>
  <c r="D8161" i="168"/>
  <c r="D8160" i="168"/>
  <c r="D8159" i="168"/>
  <c r="D8158" i="168"/>
  <c r="D8157" i="168"/>
  <c r="D8156" i="168"/>
  <c r="D8155" i="168"/>
  <c r="D8154" i="168"/>
  <c r="D8153" i="168"/>
  <c r="D8152" i="168"/>
  <c r="D8151" i="168"/>
  <c r="D8150" i="168"/>
  <c r="D8149" i="168"/>
  <c r="D8148" i="168"/>
  <c r="D8147" i="168"/>
  <c r="D8146" i="168"/>
  <c r="D8145" i="168"/>
  <c r="D8144" i="168"/>
  <c r="D8143" i="168"/>
  <c r="D8142" i="168"/>
  <c r="D8141" i="168"/>
  <c r="D8140" i="168"/>
  <c r="D8139" i="168"/>
  <c r="D8138" i="168"/>
  <c r="D8137" i="168"/>
  <c r="D8136" i="168"/>
  <c r="D8135" i="168"/>
  <c r="D8134" i="168"/>
  <c r="D8133" i="168"/>
  <c r="D8132" i="168"/>
  <c r="D8131" i="168"/>
  <c r="D8130" i="168"/>
  <c r="D8129" i="168"/>
  <c r="D8128" i="168"/>
  <c r="D8127" i="168"/>
  <c r="D8126" i="168"/>
  <c r="D8125" i="168"/>
  <c r="D8124" i="168"/>
  <c r="D8123" i="168"/>
  <c r="D8122" i="168"/>
  <c r="D8121" i="168"/>
  <c r="D8120" i="168"/>
  <c r="D8119" i="168"/>
  <c r="D8118" i="168"/>
  <c r="D8117" i="168"/>
  <c r="D8116" i="168"/>
  <c r="D8115" i="168"/>
  <c r="D8114" i="168"/>
  <c r="D8113" i="168"/>
  <c r="D8112" i="168"/>
  <c r="D8111" i="168"/>
  <c r="D8110" i="168"/>
  <c r="D8109" i="168"/>
  <c r="D8108" i="168"/>
  <c r="D8107" i="168"/>
  <c r="D8106" i="168"/>
  <c r="D8105" i="168"/>
  <c r="D8104" i="168"/>
  <c r="D8103" i="168"/>
  <c r="D8102" i="168"/>
  <c r="D8101" i="168"/>
  <c r="D8100" i="168"/>
  <c r="D8099" i="168"/>
  <c r="D8098" i="168"/>
  <c r="D8097" i="168"/>
  <c r="D8096" i="168"/>
  <c r="D8095" i="168"/>
  <c r="D8094" i="168"/>
  <c r="D8093" i="168"/>
  <c r="D8092" i="168"/>
  <c r="D8091" i="168"/>
  <c r="D8090" i="168"/>
  <c r="D8089" i="168"/>
  <c r="D8088" i="168"/>
  <c r="D8087" i="168"/>
  <c r="D8086" i="168"/>
  <c r="D8085" i="168"/>
  <c r="D8084" i="168"/>
  <c r="D8083" i="168"/>
  <c r="D8082" i="168"/>
  <c r="D8081" i="168"/>
  <c r="D8080" i="168"/>
  <c r="D8079" i="168"/>
  <c r="D8078" i="168"/>
  <c r="D8077" i="168"/>
  <c r="D8076" i="168"/>
  <c r="D8075" i="168"/>
  <c r="D8074" i="168"/>
  <c r="D8073" i="168"/>
  <c r="D8072" i="168"/>
  <c r="D8071" i="168"/>
  <c r="D8070" i="168"/>
  <c r="D8069" i="168"/>
  <c r="D8068" i="168"/>
  <c r="D8067" i="168"/>
  <c r="D8066" i="168"/>
  <c r="D8065" i="168"/>
  <c r="D8064" i="168"/>
  <c r="D8063" i="168"/>
  <c r="D8062" i="168"/>
  <c r="D8061" i="168"/>
  <c r="D8060" i="168"/>
  <c r="D8059" i="168"/>
  <c r="D8058" i="168"/>
  <c r="D8057" i="168"/>
  <c r="D8056" i="168"/>
  <c r="D8055" i="168"/>
  <c r="D8054" i="168"/>
  <c r="D8053" i="168"/>
  <c r="D8052" i="168"/>
  <c r="D8051" i="168"/>
  <c r="D8050" i="168"/>
  <c r="D8049" i="168"/>
  <c r="D8048" i="168"/>
  <c r="D8047" i="168"/>
  <c r="D8046" i="168"/>
  <c r="D8045" i="168"/>
  <c r="D8044" i="168"/>
  <c r="D8043" i="168"/>
  <c r="D8042" i="168"/>
  <c r="D8041" i="168"/>
  <c r="D8040" i="168"/>
  <c r="D8039" i="168"/>
  <c r="D8038" i="168"/>
  <c r="D8037" i="168"/>
  <c r="D8036" i="168"/>
  <c r="D8035" i="168"/>
  <c r="D8034" i="168"/>
  <c r="D8033" i="168"/>
  <c r="D8032" i="168"/>
  <c r="D8031" i="168"/>
  <c r="D8030" i="168"/>
  <c r="D8029" i="168"/>
  <c r="D8028" i="168"/>
  <c r="D8027" i="168"/>
  <c r="D8026" i="168"/>
  <c r="D8025" i="168"/>
  <c r="D8024" i="168"/>
  <c r="D8023" i="168"/>
  <c r="D8022" i="168"/>
  <c r="D8021" i="168"/>
  <c r="D8020" i="168"/>
  <c r="D8019" i="168"/>
  <c r="D8018" i="168"/>
  <c r="D8017" i="168"/>
  <c r="D8016" i="168"/>
  <c r="D8015" i="168"/>
  <c r="D8014" i="168"/>
  <c r="D8013" i="168"/>
  <c r="D8012" i="168"/>
  <c r="D8011" i="168"/>
  <c r="D8010" i="168"/>
  <c r="D8009" i="168"/>
  <c r="D8008" i="168"/>
  <c r="D8007" i="168"/>
  <c r="D8006" i="168"/>
  <c r="D8005" i="168"/>
  <c r="D8004" i="168"/>
  <c r="D8003" i="168"/>
  <c r="D8002" i="168"/>
  <c r="D8001" i="168"/>
  <c r="D8000" i="168"/>
  <c r="D7999" i="168"/>
  <c r="D7998" i="168"/>
  <c r="D7997" i="168"/>
  <c r="D7996" i="168"/>
  <c r="D7995" i="168"/>
  <c r="D7994" i="168"/>
  <c r="D7993" i="168"/>
  <c r="D7992" i="168"/>
  <c r="D7991" i="168"/>
  <c r="D7990" i="168"/>
  <c r="D7989" i="168"/>
  <c r="D7988" i="168"/>
  <c r="D7987" i="168"/>
  <c r="D7986" i="168"/>
  <c r="D7985" i="168"/>
  <c r="D7984" i="168"/>
  <c r="D7983" i="168"/>
  <c r="D7982" i="168"/>
  <c r="D7981" i="168"/>
  <c r="D7980" i="168"/>
  <c r="D7979" i="168"/>
  <c r="D7978" i="168"/>
  <c r="D7977" i="168"/>
  <c r="D7976" i="168"/>
  <c r="D7975" i="168"/>
  <c r="D7974" i="168"/>
  <c r="D7973" i="168"/>
  <c r="D7972" i="168"/>
  <c r="D7971" i="168"/>
  <c r="D7970" i="168"/>
  <c r="D7969" i="168"/>
  <c r="D7968" i="168"/>
  <c r="D7967" i="168"/>
  <c r="D7966" i="168"/>
  <c r="D7965" i="168"/>
  <c r="D7964" i="168"/>
  <c r="D7963" i="168"/>
  <c r="D7962" i="168"/>
  <c r="D7961" i="168"/>
  <c r="D7960" i="168"/>
  <c r="D7959" i="168"/>
  <c r="D7958" i="168"/>
  <c r="D7957" i="168"/>
  <c r="D7956" i="168"/>
  <c r="D7955" i="168"/>
  <c r="D7954" i="168"/>
  <c r="D7953" i="168"/>
  <c r="D7952" i="168"/>
  <c r="D7951" i="168"/>
  <c r="D7950" i="168"/>
  <c r="D7949" i="168"/>
  <c r="D7948" i="168"/>
  <c r="D7947" i="168"/>
  <c r="D7946" i="168"/>
  <c r="D7945" i="168"/>
  <c r="D7944" i="168"/>
  <c r="D7943" i="168"/>
  <c r="D7942" i="168"/>
  <c r="D7941" i="168"/>
  <c r="D7940" i="168"/>
  <c r="D7939" i="168"/>
  <c r="D7938" i="168"/>
  <c r="D7937" i="168"/>
  <c r="D7936" i="168"/>
  <c r="D7935" i="168"/>
  <c r="D7934" i="168"/>
  <c r="D7933" i="168"/>
  <c r="D7932" i="168"/>
  <c r="D7931" i="168"/>
  <c r="D7930" i="168"/>
  <c r="D7929" i="168"/>
  <c r="D7928" i="168"/>
  <c r="D7927" i="168"/>
  <c r="D7926" i="168"/>
  <c r="D7925" i="168"/>
  <c r="D7924" i="168"/>
  <c r="D7923" i="168"/>
  <c r="D7922" i="168"/>
  <c r="D7921" i="168"/>
  <c r="D7920" i="168"/>
  <c r="D7919" i="168"/>
  <c r="D7918" i="168"/>
  <c r="D7917" i="168"/>
  <c r="D7916" i="168"/>
  <c r="D7915" i="168"/>
  <c r="D7914" i="168"/>
  <c r="D7913" i="168"/>
  <c r="D7912" i="168"/>
  <c r="D7911" i="168"/>
  <c r="D7910" i="168"/>
  <c r="D7909" i="168"/>
  <c r="D7908" i="168"/>
  <c r="D7907" i="168"/>
  <c r="D7906" i="168"/>
  <c r="D7905" i="168"/>
  <c r="D7904" i="168"/>
  <c r="D7903" i="168"/>
  <c r="D7902" i="168"/>
  <c r="D7901" i="168"/>
  <c r="D7900" i="168"/>
  <c r="D7899" i="168"/>
  <c r="D7898" i="168"/>
  <c r="D7897" i="168"/>
  <c r="D7896" i="168"/>
  <c r="D7895" i="168"/>
  <c r="D7894" i="168"/>
  <c r="D7893" i="168"/>
  <c r="D7892" i="168"/>
  <c r="D7891" i="168"/>
  <c r="D7890" i="168"/>
  <c r="D7889" i="168"/>
  <c r="D7888" i="168"/>
  <c r="D7887" i="168"/>
  <c r="D7886" i="168"/>
  <c r="D7885" i="168"/>
  <c r="D7884" i="168"/>
  <c r="D7883" i="168"/>
  <c r="D7882" i="168"/>
  <c r="D7881" i="168"/>
  <c r="D7880" i="168"/>
  <c r="D7879" i="168"/>
  <c r="D7878" i="168"/>
  <c r="D7877" i="168"/>
  <c r="D7876" i="168"/>
  <c r="D7875" i="168"/>
  <c r="D7874" i="168"/>
  <c r="D7873" i="168"/>
  <c r="D7872" i="168"/>
  <c r="D7871" i="168"/>
  <c r="D7870" i="168"/>
  <c r="D7869" i="168"/>
  <c r="D7868" i="168"/>
  <c r="D7867" i="168"/>
  <c r="D7866" i="168"/>
  <c r="D7865" i="168"/>
  <c r="D7864" i="168"/>
  <c r="D7863" i="168"/>
  <c r="D7862" i="168"/>
  <c r="D7861" i="168"/>
  <c r="D7860" i="168"/>
  <c r="D7859" i="168"/>
  <c r="D7858" i="168"/>
  <c r="D7857" i="168"/>
  <c r="D7856" i="168"/>
  <c r="D7855" i="168"/>
  <c r="D7854" i="168"/>
  <c r="D7853" i="168"/>
  <c r="D7852" i="168"/>
  <c r="D7851" i="168"/>
  <c r="D7850" i="168"/>
  <c r="D7849" i="168"/>
  <c r="D7848" i="168"/>
  <c r="D7847" i="168"/>
  <c r="D7846" i="168"/>
  <c r="D7845" i="168"/>
  <c r="D7844" i="168"/>
  <c r="D7843" i="168"/>
  <c r="D7842" i="168"/>
  <c r="D7841" i="168"/>
  <c r="D7840" i="168"/>
  <c r="D7839" i="168"/>
  <c r="D7838" i="168"/>
  <c r="D7837" i="168"/>
  <c r="D7836" i="168"/>
  <c r="D7835" i="168"/>
  <c r="D7834" i="168"/>
  <c r="D7833" i="168"/>
  <c r="D7832" i="168"/>
  <c r="D7831" i="168"/>
  <c r="D7830" i="168"/>
  <c r="D7829" i="168"/>
  <c r="D7828" i="168"/>
  <c r="D7827" i="168"/>
  <c r="D7826" i="168"/>
  <c r="D7825" i="168"/>
  <c r="D7824" i="168"/>
  <c r="D7823" i="168"/>
  <c r="D7822" i="168"/>
  <c r="D7821" i="168"/>
  <c r="D7820" i="168"/>
  <c r="D7819" i="168"/>
  <c r="D7818" i="168"/>
  <c r="D7817" i="168"/>
  <c r="D7816" i="168"/>
  <c r="D7815" i="168"/>
  <c r="D7814" i="168"/>
  <c r="D7813" i="168"/>
  <c r="D7812" i="168"/>
  <c r="D7811" i="168"/>
  <c r="D7810" i="168"/>
  <c r="D7809" i="168"/>
  <c r="D7808" i="168"/>
  <c r="D7807" i="168"/>
  <c r="D7806" i="168"/>
  <c r="D7805" i="168"/>
  <c r="D7804" i="168"/>
  <c r="D7803" i="168"/>
  <c r="D7802" i="168"/>
  <c r="D7801" i="168"/>
  <c r="D7800" i="168"/>
  <c r="D7799" i="168"/>
  <c r="D7798" i="168"/>
  <c r="D7797" i="168"/>
  <c r="D7796" i="168"/>
  <c r="D7795" i="168"/>
  <c r="D7794" i="168"/>
  <c r="D7793" i="168"/>
  <c r="D7792" i="168"/>
  <c r="D7791" i="168"/>
  <c r="D7790" i="168"/>
  <c r="D7789" i="168"/>
  <c r="D7788" i="168"/>
  <c r="D7787" i="168"/>
  <c r="D7786" i="168"/>
  <c r="D7785" i="168"/>
  <c r="D7784" i="168"/>
  <c r="D7783" i="168"/>
  <c r="D7782" i="168"/>
  <c r="D7781" i="168"/>
  <c r="D7780" i="168"/>
  <c r="D7779" i="168"/>
  <c r="D7778" i="168"/>
  <c r="D7777" i="168"/>
  <c r="D7776" i="168"/>
  <c r="D7775" i="168"/>
  <c r="D7774" i="168"/>
  <c r="D7773" i="168"/>
  <c r="D7772" i="168"/>
  <c r="D7771" i="168"/>
  <c r="D7770" i="168"/>
  <c r="D7769" i="168"/>
  <c r="D7768" i="168"/>
  <c r="D7767" i="168"/>
  <c r="D7766" i="168"/>
  <c r="D7765" i="168"/>
  <c r="D7764" i="168"/>
  <c r="D7763" i="168"/>
  <c r="D7762" i="168"/>
  <c r="D7761" i="168"/>
  <c r="D7760" i="168"/>
  <c r="D7759" i="168"/>
  <c r="D7758" i="168"/>
  <c r="D7757" i="168"/>
  <c r="D7756" i="168"/>
  <c r="D7755" i="168"/>
  <c r="D7754" i="168"/>
  <c r="D7753" i="168"/>
  <c r="D7752" i="168"/>
  <c r="D7751" i="168"/>
  <c r="D7750" i="168"/>
  <c r="D7749" i="168"/>
  <c r="D7748" i="168"/>
  <c r="D7747" i="168"/>
  <c r="D7746" i="168"/>
  <c r="D7745" i="168"/>
  <c r="D7744" i="168"/>
  <c r="D7743" i="168"/>
  <c r="D7742" i="168"/>
  <c r="D7741" i="168"/>
  <c r="D7740" i="168"/>
  <c r="D7739" i="168"/>
  <c r="D7738" i="168"/>
  <c r="D7737" i="168"/>
  <c r="D7736" i="168"/>
  <c r="D7735" i="168"/>
  <c r="D7734" i="168"/>
  <c r="D7733" i="168"/>
  <c r="D7732" i="168"/>
  <c r="D7731" i="168"/>
  <c r="D7730" i="168"/>
  <c r="D7729" i="168"/>
  <c r="D7728" i="168"/>
  <c r="D7727" i="168"/>
  <c r="D7726" i="168"/>
  <c r="D7725" i="168"/>
  <c r="D7724" i="168"/>
  <c r="D7723" i="168"/>
  <c r="D7722" i="168"/>
  <c r="D7721" i="168"/>
  <c r="D7720" i="168"/>
  <c r="D7719" i="168"/>
  <c r="D7718" i="168"/>
  <c r="D7717" i="168"/>
  <c r="D7716" i="168"/>
  <c r="D7715" i="168"/>
  <c r="D7714" i="168"/>
  <c r="D7713" i="168"/>
  <c r="D7712" i="168"/>
  <c r="D7711" i="168"/>
  <c r="D7710" i="168"/>
  <c r="D7709" i="168"/>
  <c r="D7708" i="168"/>
  <c r="D7707" i="168"/>
  <c r="D7706" i="168"/>
  <c r="D7705" i="168"/>
  <c r="D7704" i="168"/>
  <c r="D7703" i="168"/>
  <c r="D7702" i="168"/>
  <c r="D7701" i="168"/>
  <c r="D7700" i="168"/>
  <c r="D7699" i="168"/>
  <c r="D7698" i="168"/>
  <c r="D7697" i="168"/>
  <c r="D7696" i="168"/>
  <c r="D7695" i="168"/>
  <c r="D7694" i="168"/>
  <c r="D7693" i="168"/>
  <c r="D7692" i="168"/>
  <c r="D7691" i="168"/>
  <c r="D7690" i="168"/>
  <c r="D7689" i="168"/>
  <c r="D7688" i="168"/>
  <c r="D7687" i="168"/>
  <c r="D7686" i="168"/>
  <c r="D7685" i="168"/>
  <c r="D7684" i="168"/>
  <c r="D7683" i="168"/>
  <c r="D7682" i="168"/>
  <c r="D7681" i="168"/>
  <c r="D7680" i="168"/>
  <c r="D7679" i="168"/>
  <c r="D7678" i="168"/>
  <c r="D7677" i="168"/>
  <c r="D7676" i="168"/>
  <c r="D7675" i="168"/>
  <c r="D7674" i="168"/>
  <c r="D7673" i="168"/>
  <c r="D7672" i="168"/>
  <c r="D7671" i="168"/>
  <c r="D7670" i="168"/>
  <c r="D7669" i="168"/>
  <c r="D7668" i="168"/>
  <c r="D7667" i="168"/>
  <c r="D7666" i="168"/>
  <c r="D7665" i="168"/>
  <c r="D7664" i="168"/>
  <c r="D7663" i="168"/>
  <c r="D7662" i="168"/>
  <c r="D7661" i="168"/>
  <c r="D7660" i="168"/>
  <c r="D7659" i="168"/>
  <c r="D7658" i="168"/>
  <c r="D7657" i="168"/>
  <c r="D7656" i="168"/>
  <c r="D7655" i="168"/>
  <c r="D7654" i="168"/>
  <c r="D7653" i="168"/>
  <c r="D7652" i="168"/>
  <c r="D7651" i="168"/>
  <c r="D7650" i="168"/>
  <c r="D7649" i="168"/>
  <c r="D7648" i="168"/>
  <c r="D7647" i="168"/>
  <c r="D7646" i="168"/>
  <c r="D7645" i="168"/>
  <c r="D7644" i="168"/>
  <c r="D7643" i="168"/>
  <c r="D7642" i="168"/>
  <c r="D7641" i="168"/>
  <c r="D7640" i="168"/>
  <c r="D7639" i="168"/>
  <c r="D7638" i="168"/>
  <c r="D7637" i="168"/>
  <c r="D7636" i="168"/>
  <c r="D7635" i="168"/>
  <c r="D7634" i="168"/>
  <c r="D7633" i="168"/>
  <c r="D7632" i="168"/>
  <c r="D7631" i="168"/>
  <c r="D7630" i="168"/>
  <c r="D7629" i="168"/>
  <c r="D7628" i="168"/>
  <c r="D7627" i="168"/>
  <c r="D7626" i="168"/>
  <c r="D7625" i="168"/>
  <c r="D7624" i="168"/>
  <c r="D7623" i="168"/>
  <c r="D7622" i="168"/>
  <c r="D7621" i="168"/>
  <c r="D7620" i="168"/>
  <c r="D7619" i="168"/>
  <c r="D7618" i="168"/>
  <c r="D7617" i="168"/>
  <c r="D7616" i="168"/>
  <c r="D7615" i="168"/>
  <c r="D7614" i="168"/>
  <c r="D7613" i="168"/>
  <c r="D7612" i="168"/>
  <c r="D7611" i="168"/>
  <c r="D7610" i="168"/>
  <c r="D7609" i="168"/>
  <c r="D7608" i="168"/>
  <c r="D7607" i="168"/>
  <c r="D7606" i="168"/>
  <c r="D7605" i="168"/>
  <c r="D7604" i="168"/>
  <c r="D7603" i="168"/>
  <c r="D7602" i="168"/>
  <c r="D7601" i="168"/>
  <c r="D7600" i="168"/>
  <c r="D7599" i="168"/>
  <c r="D7598" i="168"/>
  <c r="D7597" i="168"/>
  <c r="D7596" i="168"/>
  <c r="D7595" i="168"/>
  <c r="D7594" i="168"/>
  <c r="D7593" i="168"/>
  <c r="D7592" i="168"/>
  <c r="D7591" i="168"/>
  <c r="D7590" i="168"/>
  <c r="D7589" i="168"/>
  <c r="D7588" i="168"/>
  <c r="D7587" i="168"/>
  <c r="D7586" i="168"/>
  <c r="D7585" i="168"/>
  <c r="D7584" i="168"/>
  <c r="D7583" i="168"/>
  <c r="D7582" i="168"/>
  <c r="D7581" i="168"/>
  <c r="D7580" i="168"/>
  <c r="D7579" i="168"/>
  <c r="D7578" i="168"/>
  <c r="D7577" i="168"/>
  <c r="D7576" i="168"/>
  <c r="D7575" i="168"/>
  <c r="D7574" i="168"/>
  <c r="D7573" i="168"/>
  <c r="D7572" i="168"/>
  <c r="D7571" i="168"/>
  <c r="D7570" i="168"/>
  <c r="D7569" i="168"/>
  <c r="D7568" i="168"/>
  <c r="D7567" i="168"/>
  <c r="D7566" i="168"/>
  <c r="D7565" i="168"/>
  <c r="D7564" i="168"/>
  <c r="D7563" i="168"/>
  <c r="D7562" i="168"/>
  <c r="D7561" i="168"/>
  <c r="D7560" i="168"/>
  <c r="D7559" i="168"/>
  <c r="D7558" i="168"/>
  <c r="D7557" i="168"/>
  <c r="D7556" i="168"/>
  <c r="D7555" i="168"/>
  <c r="D7554" i="168"/>
  <c r="D7553" i="168"/>
  <c r="D7552" i="168"/>
  <c r="D7551" i="168"/>
  <c r="D7550" i="168"/>
  <c r="D7549" i="168"/>
  <c r="D7548" i="168"/>
  <c r="D7547" i="168"/>
  <c r="D7546" i="168"/>
  <c r="D7545" i="168"/>
  <c r="D7544" i="168"/>
  <c r="D7543" i="168"/>
  <c r="D7542" i="168"/>
  <c r="D7541" i="168"/>
  <c r="D7540" i="168"/>
  <c r="D7539" i="168"/>
  <c r="D7538" i="168"/>
  <c r="D7537" i="168"/>
  <c r="D7536" i="168"/>
  <c r="D7535" i="168"/>
  <c r="D7534" i="168"/>
  <c r="D7533" i="168"/>
  <c r="D7532" i="168"/>
  <c r="D7531" i="168"/>
  <c r="D7530" i="168"/>
  <c r="D7529" i="168"/>
  <c r="D7528" i="168"/>
  <c r="D7527" i="168"/>
  <c r="D7526" i="168"/>
  <c r="D7525" i="168"/>
  <c r="D7524" i="168"/>
  <c r="D7523" i="168"/>
  <c r="D7522" i="168"/>
  <c r="D7521" i="168"/>
  <c r="D7520" i="168"/>
  <c r="D7519" i="168"/>
  <c r="D7518" i="168"/>
  <c r="D7517" i="168"/>
  <c r="D7516" i="168"/>
  <c r="D7515" i="168"/>
  <c r="D7514" i="168"/>
  <c r="D7513" i="168"/>
  <c r="D7512" i="168"/>
  <c r="D7511" i="168"/>
  <c r="D7510" i="168"/>
  <c r="D7509" i="168"/>
  <c r="D7508" i="168"/>
  <c r="D7507" i="168"/>
  <c r="D7506" i="168"/>
  <c r="D7505" i="168"/>
  <c r="D7504" i="168"/>
  <c r="D7503" i="168"/>
  <c r="D7502" i="168"/>
  <c r="D7501" i="168"/>
  <c r="D7500" i="168"/>
  <c r="D7499" i="168"/>
  <c r="D7498" i="168"/>
  <c r="D7497" i="168"/>
  <c r="D7496" i="168"/>
  <c r="D7495" i="168"/>
  <c r="D7494" i="168"/>
  <c r="D7493" i="168"/>
  <c r="D7492" i="168"/>
  <c r="D7491" i="168"/>
  <c r="D7490" i="168"/>
  <c r="D7489" i="168"/>
  <c r="D7488" i="168"/>
  <c r="D7487" i="168"/>
  <c r="D7486" i="168"/>
  <c r="D7485" i="168"/>
  <c r="D7484" i="168"/>
  <c r="D7483" i="168"/>
  <c r="D7482" i="168"/>
  <c r="D7481" i="168"/>
  <c r="D7480" i="168"/>
  <c r="D7479" i="168"/>
  <c r="D7478" i="168"/>
  <c r="D7477" i="168"/>
  <c r="D7476" i="168"/>
  <c r="D7475" i="168"/>
  <c r="D7474" i="168"/>
  <c r="D7473" i="168"/>
  <c r="D7472" i="168"/>
  <c r="D7471" i="168"/>
  <c r="D7470" i="168"/>
  <c r="D7469" i="168"/>
  <c r="D7468" i="168"/>
  <c r="D7467" i="168"/>
  <c r="D7466" i="168"/>
  <c r="D7465" i="168"/>
  <c r="D7464" i="168"/>
  <c r="D7463" i="168"/>
  <c r="D7462" i="168"/>
  <c r="D7461" i="168"/>
  <c r="D7460" i="168"/>
  <c r="D7459" i="168"/>
  <c r="D7458" i="168"/>
  <c r="D7457" i="168"/>
  <c r="D7456" i="168"/>
  <c r="D7455" i="168"/>
  <c r="D7454" i="168"/>
  <c r="D7453" i="168"/>
  <c r="D7452" i="168"/>
  <c r="D7451" i="168"/>
  <c r="D7450" i="168"/>
  <c r="D7449" i="168"/>
  <c r="D7448" i="168"/>
  <c r="D7447" i="168"/>
  <c r="D7446" i="168"/>
  <c r="D7445" i="168"/>
  <c r="D7444" i="168"/>
  <c r="D7443" i="168"/>
  <c r="D7442" i="168"/>
  <c r="D7441" i="168"/>
  <c r="D7440" i="168"/>
  <c r="D7439" i="168"/>
  <c r="D7438" i="168"/>
  <c r="D7437" i="168"/>
  <c r="D7436" i="168"/>
  <c r="D7435" i="168"/>
  <c r="D7434" i="168"/>
  <c r="D7433" i="168"/>
  <c r="D7432" i="168"/>
  <c r="D7431" i="168"/>
  <c r="D7430" i="168"/>
  <c r="D7429" i="168"/>
  <c r="D7428" i="168"/>
  <c r="D7427" i="168"/>
  <c r="D7426" i="168"/>
  <c r="D7425" i="168"/>
  <c r="D7424" i="168"/>
  <c r="D7423" i="168"/>
  <c r="D7422" i="168"/>
  <c r="D7421" i="168"/>
  <c r="D7420" i="168"/>
  <c r="D7419" i="168"/>
  <c r="D7418" i="168"/>
  <c r="D7417" i="168"/>
  <c r="D7416" i="168"/>
  <c r="D7415" i="168"/>
  <c r="D7414" i="168"/>
  <c r="D7413" i="168"/>
  <c r="D7412" i="168"/>
  <c r="D7411" i="168"/>
  <c r="D7410" i="168"/>
  <c r="D7409" i="168"/>
  <c r="D7408" i="168"/>
  <c r="D7407" i="168"/>
  <c r="D7406" i="168"/>
  <c r="D7405" i="168"/>
  <c r="D7404" i="168"/>
  <c r="D7403" i="168"/>
  <c r="D7402" i="168"/>
  <c r="D7401" i="168"/>
  <c r="D7400" i="168"/>
  <c r="D7399" i="168"/>
  <c r="D7398" i="168"/>
  <c r="D7397" i="168"/>
  <c r="D7396" i="168"/>
  <c r="D7395" i="168"/>
  <c r="D7394" i="168"/>
  <c r="D7393" i="168"/>
  <c r="D7392" i="168"/>
  <c r="D7391" i="168"/>
  <c r="D7390" i="168"/>
  <c r="D7389" i="168"/>
  <c r="D7388" i="168"/>
  <c r="D7387" i="168"/>
  <c r="D7386" i="168"/>
  <c r="D7385" i="168"/>
  <c r="D7384" i="168"/>
  <c r="D7383" i="168"/>
  <c r="D7382" i="168"/>
  <c r="D7381" i="168"/>
  <c r="D7380" i="168"/>
  <c r="D7379" i="168"/>
  <c r="D7378" i="168"/>
  <c r="D7377" i="168"/>
  <c r="D7376" i="168"/>
  <c r="D7375" i="168"/>
  <c r="D7374" i="168"/>
  <c r="D7373" i="168"/>
  <c r="D7372" i="168"/>
  <c r="D7371" i="168"/>
  <c r="D7370" i="168"/>
  <c r="D7369" i="168"/>
  <c r="D7368" i="168"/>
  <c r="D7367" i="168"/>
  <c r="D7366" i="168"/>
  <c r="D7365" i="168"/>
  <c r="D7364" i="168"/>
  <c r="D7363" i="168"/>
  <c r="D7362" i="168"/>
  <c r="D7361" i="168"/>
  <c r="D7360" i="168"/>
  <c r="D7359" i="168"/>
  <c r="D7358" i="168"/>
  <c r="D7357" i="168"/>
  <c r="D7356" i="168"/>
  <c r="D7355" i="168"/>
  <c r="D7354" i="168"/>
  <c r="D7353" i="168"/>
  <c r="D7352" i="168"/>
  <c r="D7351" i="168"/>
  <c r="D7350" i="168"/>
  <c r="D7349" i="168"/>
  <c r="D7348" i="168"/>
  <c r="D7347" i="168"/>
  <c r="D7346" i="168"/>
  <c r="D7345" i="168"/>
  <c r="D7344" i="168"/>
  <c r="D7343" i="168"/>
  <c r="D7342" i="168"/>
  <c r="D7341" i="168"/>
  <c r="D7340" i="168"/>
  <c r="D7339" i="168"/>
  <c r="D7338" i="168"/>
  <c r="D7337" i="168"/>
  <c r="D7336" i="168"/>
  <c r="D7335" i="168"/>
  <c r="D7334" i="168"/>
  <c r="D7333" i="168"/>
  <c r="D7332" i="168"/>
  <c r="D7331" i="168"/>
  <c r="D7330" i="168"/>
  <c r="D7329" i="168"/>
  <c r="D7328" i="168"/>
  <c r="D7327" i="168"/>
  <c r="D7326" i="168"/>
  <c r="D7325" i="168"/>
  <c r="D7324" i="168"/>
  <c r="D7323" i="168"/>
  <c r="D7322" i="168"/>
  <c r="D7321" i="168"/>
  <c r="D7320" i="168"/>
  <c r="D7319" i="168"/>
  <c r="D7318" i="168"/>
  <c r="D7317" i="168"/>
  <c r="D7316" i="168"/>
  <c r="D7315" i="168"/>
  <c r="D7314" i="168"/>
  <c r="D7313" i="168"/>
  <c r="D7312" i="168"/>
  <c r="D7311" i="168"/>
  <c r="D7310" i="168"/>
  <c r="D7309" i="168"/>
  <c r="D7308" i="168"/>
  <c r="D7307" i="168"/>
  <c r="D7306" i="168"/>
  <c r="D7305" i="168"/>
  <c r="D7304" i="168"/>
  <c r="D7303" i="168"/>
  <c r="D7302" i="168"/>
  <c r="D7301" i="168"/>
  <c r="D7300" i="168"/>
  <c r="D7299" i="168"/>
  <c r="D7298" i="168"/>
  <c r="D7297" i="168"/>
  <c r="D7296" i="168"/>
  <c r="D7295" i="168"/>
  <c r="D7294" i="168"/>
  <c r="D7293" i="168"/>
  <c r="D7292" i="168"/>
  <c r="D7291" i="168"/>
  <c r="D7290" i="168"/>
  <c r="D7289" i="168"/>
  <c r="D7288" i="168"/>
  <c r="D7287" i="168"/>
  <c r="D7286" i="168"/>
  <c r="D7285" i="168"/>
  <c r="D7284" i="168"/>
  <c r="D7283" i="168"/>
  <c r="D7282" i="168"/>
  <c r="D7281" i="168"/>
  <c r="D7280" i="168"/>
  <c r="D7279" i="168"/>
  <c r="D7278" i="168"/>
  <c r="D7277" i="168"/>
  <c r="D7276" i="168"/>
  <c r="D7275" i="168"/>
  <c r="D7274" i="168"/>
  <c r="D7273" i="168"/>
  <c r="D7272" i="168"/>
  <c r="D7271" i="168"/>
  <c r="D7270" i="168"/>
  <c r="D7269" i="168"/>
  <c r="D7268" i="168"/>
  <c r="D7267" i="168"/>
  <c r="D7266" i="168"/>
  <c r="D7265" i="168"/>
  <c r="D7264" i="168"/>
  <c r="D7263" i="168"/>
  <c r="D7262" i="168"/>
  <c r="D7261" i="168"/>
  <c r="D7260" i="168"/>
  <c r="D7259" i="168"/>
  <c r="D7258" i="168"/>
  <c r="D7257" i="168"/>
  <c r="D7256" i="168"/>
  <c r="D7255" i="168"/>
  <c r="D7254" i="168"/>
  <c r="D7253" i="168"/>
  <c r="D7252" i="168"/>
  <c r="D7251" i="168"/>
  <c r="D7250" i="168"/>
  <c r="D7249" i="168"/>
  <c r="D7248" i="168"/>
  <c r="D7247" i="168"/>
  <c r="D7246" i="168"/>
  <c r="D7245" i="168"/>
  <c r="D7244" i="168"/>
  <c r="D7243" i="168"/>
  <c r="D7242" i="168"/>
  <c r="D7241" i="168"/>
  <c r="D7240" i="168"/>
  <c r="D7239" i="168"/>
  <c r="D7238" i="168"/>
  <c r="D7237" i="168"/>
  <c r="D7236" i="168"/>
  <c r="D7235" i="168"/>
  <c r="D7234" i="168"/>
  <c r="D7233" i="168"/>
  <c r="D7232" i="168"/>
  <c r="D7231" i="168"/>
  <c r="D7230" i="168"/>
  <c r="D7229" i="168"/>
  <c r="D7228" i="168"/>
  <c r="D7227" i="168"/>
  <c r="D7226" i="168"/>
  <c r="D7225" i="168"/>
  <c r="D7224" i="168"/>
  <c r="D7223" i="168"/>
  <c r="D7222" i="168"/>
  <c r="D7221" i="168"/>
  <c r="D7220" i="168"/>
  <c r="D7219" i="168"/>
  <c r="D7218" i="168"/>
  <c r="D7217" i="168"/>
  <c r="D7216" i="168"/>
  <c r="D7215" i="168"/>
  <c r="D7214" i="168"/>
  <c r="D7213" i="168"/>
  <c r="D7212" i="168"/>
  <c r="D7211" i="168"/>
  <c r="D7210" i="168"/>
  <c r="D7209" i="168"/>
  <c r="D7208" i="168"/>
  <c r="D7207" i="168"/>
  <c r="D7206" i="168"/>
  <c r="D7205" i="168"/>
  <c r="D7204" i="168"/>
  <c r="D7203" i="168"/>
  <c r="D7202" i="168"/>
  <c r="D7201" i="168"/>
  <c r="D7200" i="168"/>
  <c r="D7199" i="168"/>
  <c r="D7198" i="168"/>
  <c r="D7197" i="168"/>
  <c r="D7196" i="168"/>
  <c r="D7195" i="168"/>
  <c r="D7194" i="168"/>
  <c r="D7193" i="168"/>
  <c r="D7192" i="168"/>
  <c r="D7191" i="168"/>
  <c r="D7190" i="168"/>
  <c r="D7189" i="168"/>
  <c r="D7188" i="168"/>
  <c r="D7187" i="168"/>
  <c r="D7186" i="168"/>
  <c r="D7185" i="168"/>
  <c r="D7184" i="168"/>
  <c r="D7183" i="168"/>
  <c r="D7182" i="168"/>
  <c r="D7181" i="168"/>
  <c r="D7180" i="168"/>
  <c r="D7179" i="168"/>
  <c r="D7178" i="168"/>
  <c r="D7177" i="168"/>
  <c r="D7176" i="168"/>
  <c r="D7175" i="168"/>
  <c r="D7174" i="168"/>
  <c r="D7173" i="168"/>
  <c r="D7172" i="168"/>
  <c r="D7171" i="168"/>
  <c r="D7170" i="168"/>
  <c r="D7169" i="168"/>
  <c r="D7168" i="168"/>
  <c r="D7167" i="168"/>
  <c r="D7166" i="168"/>
  <c r="D7165" i="168"/>
  <c r="D7164" i="168"/>
  <c r="D7163" i="168"/>
  <c r="D7162" i="168"/>
  <c r="D7161" i="168"/>
  <c r="D7160" i="168"/>
  <c r="D7159" i="168"/>
  <c r="D7158" i="168"/>
  <c r="D7157" i="168"/>
  <c r="D7156" i="168"/>
  <c r="D7155" i="168"/>
  <c r="D7154" i="168"/>
  <c r="D7153" i="168"/>
  <c r="D7152" i="168"/>
  <c r="D7151" i="168"/>
  <c r="D7150" i="168"/>
  <c r="D7149" i="168"/>
  <c r="D7148" i="168"/>
  <c r="D7147" i="168"/>
  <c r="D7146" i="168"/>
  <c r="D7145" i="168"/>
  <c r="D7144" i="168"/>
  <c r="D7143" i="168"/>
  <c r="D7142" i="168"/>
  <c r="D7141" i="168"/>
  <c r="D7140" i="168"/>
  <c r="D7139" i="168"/>
  <c r="D7138" i="168"/>
  <c r="D7137" i="168"/>
  <c r="D7136" i="168"/>
  <c r="D7135" i="168"/>
  <c r="D7134" i="168"/>
  <c r="D7133" i="168"/>
  <c r="D7132" i="168"/>
  <c r="D7131" i="168"/>
  <c r="D7130" i="168"/>
  <c r="D7129" i="168"/>
  <c r="D7128" i="168"/>
  <c r="D7127" i="168"/>
  <c r="D7126" i="168"/>
  <c r="D7125" i="168"/>
  <c r="D7124" i="168"/>
  <c r="D7123" i="168"/>
  <c r="D7122" i="168"/>
  <c r="D7121" i="168"/>
  <c r="D7120" i="168"/>
  <c r="D7119" i="168"/>
  <c r="D7118" i="168"/>
  <c r="D7117" i="168"/>
  <c r="D7116" i="168"/>
  <c r="D7115" i="168"/>
  <c r="D7114" i="168"/>
  <c r="D7113" i="168"/>
  <c r="D7112" i="168"/>
  <c r="D7111" i="168"/>
  <c r="D7110" i="168"/>
  <c r="D7109" i="168"/>
  <c r="D7108" i="168"/>
  <c r="D7107" i="168"/>
  <c r="D7106" i="168"/>
  <c r="D7105" i="168"/>
  <c r="D7104" i="168"/>
  <c r="D7103" i="168"/>
  <c r="D7102" i="168"/>
  <c r="D7101" i="168"/>
  <c r="D7100" i="168"/>
  <c r="D7099" i="168"/>
  <c r="D7098" i="168"/>
  <c r="D7097" i="168"/>
  <c r="D7096" i="168"/>
  <c r="D7095" i="168"/>
  <c r="D7094" i="168"/>
  <c r="D7093" i="168"/>
  <c r="D7092" i="168"/>
  <c r="D7091" i="168"/>
  <c r="D7090" i="168"/>
  <c r="D7089" i="168"/>
  <c r="D7088" i="168"/>
  <c r="D7087" i="168"/>
  <c r="D7086" i="168"/>
  <c r="D7085" i="168"/>
  <c r="D7084" i="168"/>
  <c r="D7083" i="168"/>
  <c r="D7082" i="168"/>
  <c r="D7081" i="168"/>
  <c r="D7080" i="168"/>
  <c r="D7079" i="168"/>
  <c r="D7078" i="168"/>
  <c r="D7077" i="168"/>
  <c r="D7076" i="168"/>
  <c r="D7075" i="168"/>
  <c r="D7074" i="168"/>
  <c r="D7073" i="168"/>
  <c r="D7072" i="168"/>
  <c r="D7071" i="168"/>
  <c r="D7070" i="168"/>
  <c r="D7069" i="168"/>
  <c r="D7068" i="168"/>
  <c r="D7067" i="168"/>
  <c r="D7066" i="168"/>
  <c r="D7065" i="168"/>
  <c r="D7064" i="168"/>
  <c r="D7063" i="168"/>
  <c r="D7062" i="168"/>
  <c r="D7061" i="168"/>
  <c r="D7060" i="168"/>
  <c r="D7059" i="168"/>
  <c r="D7058" i="168"/>
  <c r="D7057" i="168"/>
  <c r="D7056" i="168"/>
  <c r="D7055" i="168"/>
  <c r="D7054" i="168"/>
  <c r="D7053" i="168"/>
  <c r="D7052" i="168"/>
  <c r="D7051" i="168"/>
  <c r="D7050" i="168"/>
  <c r="D7049" i="168"/>
  <c r="D7048" i="168"/>
  <c r="D7047" i="168"/>
  <c r="D7046" i="168"/>
  <c r="D7045" i="168"/>
  <c r="D7044" i="168"/>
  <c r="D7043" i="168"/>
  <c r="D7042" i="168"/>
  <c r="D7041" i="168"/>
  <c r="D7040" i="168"/>
  <c r="D7039" i="168"/>
  <c r="D7038" i="168"/>
  <c r="D7037" i="168"/>
  <c r="D7036" i="168"/>
  <c r="D7035" i="168"/>
  <c r="D7034" i="168"/>
  <c r="D7033" i="168"/>
  <c r="D7032" i="168"/>
  <c r="D7031" i="168"/>
  <c r="D7030" i="168"/>
  <c r="D7029" i="168"/>
  <c r="D7028" i="168"/>
  <c r="D7027" i="168"/>
  <c r="D7026" i="168"/>
  <c r="D7025" i="168"/>
  <c r="D7024" i="168"/>
  <c r="D7023" i="168"/>
  <c r="D7022" i="168"/>
  <c r="D7021" i="168"/>
  <c r="D7020" i="168"/>
  <c r="D7019" i="168"/>
  <c r="D7018" i="168"/>
  <c r="D7017" i="168"/>
  <c r="D7016" i="168"/>
  <c r="D7015" i="168"/>
  <c r="D7014" i="168"/>
  <c r="D7013" i="168"/>
  <c r="D7012" i="168"/>
  <c r="D7011" i="168"/>
  <c r="D7010" i="168"/>
  <c r="D7009" i="168"/>
  <c r="D7008" i="168"/>
  <c r="D7007" i="168"/>
  <c r="D7006" i="168"/>
  <c r="D7005" i="168"/>
  <c r="D7004" i="168"/>
  <c r="D7003" i="168"/>
  <c r="D7002" i="168"/>
  <c r="D7001" i="168"/>
  <c r="D7000" i="168"/>
  <c r="D6999" i="168"/>
  <c r="D6998" i="168"/>
  <c r="D6997" i="168"/>
  <c r="D6996" i="168"/>
  <c r="D6995" i="168"/>
  <c r="D6994" i="168"/>
  <c r="D6993" i="168"/>
  <c r="D6992" i="168"/>
  <c r="D6991" i="168"/>
  <c r="D6990" i="168"/>
  <c r="D6989" i="168"/>
  <c r="D6988" i="168"/>
  <c r="D6987" i="168"/>
  <c r="D6986" i="168"/>
  <c r="D6985" i="168"/>
  <c r="D6984" i="168"/>
  <c r="D6983" i="168"/>
  <c r="D6982" i="168"/>
  <c r="D6981" i="168"/>
  <c r="D6980" i="168"/>
  <c r="D6979" i="168"/>
  <c r="D6978" i="168"/>
  <c r="D6977" i="168"/>
  <c r="D6976" i="168"/>
  <c r="D6975" i="168"/>
  <c r="D6974" i="168"/>
  <c r="D6973" i="168"/>
  <c r="D6972" i="168"/>
  <c r="D6971" i="168"/>
  <c r="D6970" i="168"/>
  <c r="D6969" i="168"/>
  <c r="D6968" i="168"/>
  <c r="D6967" i="168"/>
  <c r="D6966" i="168"/>
  <c r="D6965" i="168"/>
  <c r="D6964" i="168"/>
  <c r="D6963" i="168"/>
  <c r="D6962" i="168"/>
  <c r="D6961" i="168"/>
  <c r="D6960" i="168"/>
  <c r="D6959" i="168"/>
  <c r="D6958" i="168"/>
  <c r="D6957" i="168"/>
  <c r="D6956" i="168"/>
  <c r="D6955" i="168"/>
  <c r="D6954" i="168"/>
  <c r="D6953" i="168"/>
  <c r="D6952" i="168"/>
  <c r="D6951" i="168"/>
  <c r="D6950" i="168"/>
  <c r="D6949" i="168"/>
  <c r="D6948" i="168"/>
  <c r="D6947" i="168"/>
  <c r="D6946" i="168"/>
  <c r="D6945" i="168"/>
  <c r="D6944" i="168"/>
  <c r="D6943" i="168"/>
  <c r="D6942" i="168"/>
  <c r="D6941" i="168"/>
  <c r="D6940" i="168"/>
  <c r="D6939" i="168"/>
  <c r="D6938" i="168"/>
  <c r="D6937" i="168"/>
  <c r="D6936" i="168"/>
  <c r="D6935" i="168"/>
  <c r="D6934" i="168"/>
  <c r="D6933" i="168"/>
  <c r="D6932" i="168"/>
  <c r="D6931" i="168"/>
  <c r="D6930" i="168"/>
  <c r="D6929" i="168"/>
  <c r="D6928" i="168"/>
  <c r="D6927" i="168"/>
  <c r="D6926" i="168"/>
  <c r="D6925" i="168"/>
  <c r="D6924" i="168"/>
  <c r="D6923" i="168"/>
  <c r="D6922" i="168"/>
  <c r="D6921" i="168"/>
  <c r="D6920" i="168"/>
  <c r="D6919" i="168"/>
  <c r="D6918" i="168"/>
  <c r="D6917" i="168"/>
  <c r="D6916" i="168"/>
  <c r="D6915" i="168"/>
  <c r="D6914" i="168"/>
  <c r="D6913" i="168"/>
  <c r="D6912" i="168"/>
  <c r="D6911" i="168"/>
  <c r="D6910" i="168"/>
  <c r="D6909" i="168"/>
  <c r="D6908" i="168"/>
  <c r="D6907" i="168"/>
  <c r="D6906" i="168"/>
  <c r="D6905" i="168"/>
  <c r="D6904" i="168"/>
  <c r="D6903" i="168"/>
  <c r="D6902" i="168"/>
  <c r="D6901" i="168"/>
  <c r="D6900" i="168"/>
  <c r="D6899" i="168"/>
  <c r="D6898" i="168"/>
  <c r="D6897" i="168"/>
  <c r="D6896" i="168"/>
  <c r="D6895" i="168"/>
  <c r="D6894" i="168"/>
  <c r="D6893" i="168"/>
  <c r="D6892" i="168"/>
  <c r="D6891" i="168"/>
  <c r="D6890" i="168"/>
  <c r="D6889" i="168"/>
  <c r="D6888" i="168"/>
  <c r="D6887" i="168"/>
  <c r="D6886" i="168"/>
  <c r="D6885" i="168"/>
  <c r="D6884" i="168"/>
  <c r="D6883" i="168"/>
  <c r="D6882" i="168"/>
  <c r="D6881" i="168"/>
  <c r="D6880" i="168"/>
  <c r="D6879" i="168"/>
  <c r="D6878" i="168"/>
  <c r="D6877" i="168"/>
  <c r="D6876" i="168"/>
  <c r="D6875" i="168"/>
  <c r="D6874" i="168"/>
  <c r="D6873" i="168"/>
  <c r="D6872" i="168"/>
  <c r="D6871" i="168"/>
  <c r="D6870" i="168"/>
  <c r="D6869" i="168"/>
  <c r="D6868" i="168"/>
  <c r="D6867" i="168"/>
  <c r="D6866" i="168"/>
  <c r="D6865" i="168"/>
  <c r="D6864" i="168"/>
  <c r="D6863" i="168"/>
  <c r="D6862" i="168"/>
  <c r="D6861" i="168"/>
  <c r="D6860" i="168"/>
  <c r="D6859" i="168"/>
  <c r="D6858" i="168"/>
  <c r="D6857" i="168"/>
  <c r="D6856" i="168"/>
  <c r="D6855" i="168"/>
  <c r="D6854" i="168"/>
  <c r="D6853" i="168"/>
  <c r="D6852" i="168"/>
  <c r="D6851" i="168"/>
  <c r="D6850" i="168"/>
  <c r="D6849" i="168"/>
  <c r="D6848" i="168"/>
  <c r="D6847" i="168"/>
  <c r="D6846" i="168"/>
  <c r="D6845" i="168"/>
  <c r="D6844" i="168"/>
  <c r="D6843" i="168"/>
  <c r="D6842" i="168"/>
  <c r="D6841" i="168"/>
  <c r="D6840" i="168"/>
  <c r="D6839" i="168"/>
  <c r="D6838" i="168"/>
  <c r="D6837" i="168"/>
  <c r="D6836" i="168"/>
  <c r="D6835" i="168"/>
  <c r="D6834" i="168"/>
  <c r="D6833" i="168"/>
  <c r="D6832" i="168"/>
  <c r="D6831" i="168"/>
  <c r="D6830" i="168"/>
  <c r="D6829" i="168"/>
  <c r="D6828" i="168"/>
  <c r="D6827" i="168"/>
  <c r="D6826" i="168"/>
  <c r="D6825" i="168"/>
  <c r="D6824" i="168"/>
  <c r="D6823" i="168"/>
  <c r="D6822" i="168"/>
  <c r="D6821" i="168"/>
  <c r="D6820" i="168"/>
  <c r="D6819" i="168"/>
  <c r="D6818" i="168"/>
  <c r="D6817" i="168"/>
  <c r="D6816" i="168"/>
  <c r="D6815" i="168"/>
  <c r="D6814" i="168"/>
  <c r="D6813" i="168"/>
  <c r="D6812" i="168"/>
  <c r="D6811" i="168"/>
  <c r="D6810" i="168"/>
  <c r="D6809" i="168"/>
  <c r="D6808" i="168"/>
  <c r="D6807" i="168"/>
  <c r="D6806" i="168"/>
  <c r="D6805" i="168"/>
  <c r="D6804" i="168"/>
  <c r="D6803" i="168"/>
  <c r="D6802" i="168"/>
  <c r="D6801" i="168"/>
  <c r="D6800" i="168"/>
  <c r="D6799" i="168"/>
  <c r="D6798" i="168"/>
  <c r="D6797" i="168"/>
  <c r="D6796" i="168"/>
  <c r="D6795" i="168"/>
  <c r="D6794" i="168"/>
  <c r="D6793" i="168"/>
  <c r="D6792" i="168"/>
  <c r="D6791" i="168"/>
  <c r="D6790" i="168"/>
  <c r="D6789" i="168"/>
  <c r="D6788" i="168"/>
  <c r="D6787" i="168"/>
  <c r="D6786" i="168"/>
  <c r="D6785" i="168"/>
  <c r="D6784" i="168"/>
  <c r="D6783" i="168"/>
  <c r="D6782" i="168"/>
  <c r="D6781" i="168"/>
  <c r="D6780" i="168"/>
  <c r="D6779" i="168"/>
  <c r="D6778" i="168"/>
  <c r="D6777" i="168"/>
  <c r="D6776" i="168"/>
  <c r="D6775" i="168"/>
  <c r="D6774" i="168"/>
  <c r="D6773" i="168"/>
  <c r="D6772" i="168"/>
  <c r="D6771" i="168"/>
  <c r="D6770" i="168"/>
  <c r="D6769" i="168"/>
  <c r="D6768" i="168"/>
  <c r="D6767" i="168"/>
  <c r="D6766" i="168"/>
  <c r="D6765" i="168"/>
  <c r="D6764" i="168"/>
  <c r="D6763" i="168"/>
  <c r="D6762" i="168"/>
  <c r="D6761" i="168"/>
  <c r="D6760" i="168"/>
  <c r="D6759" i="168"/>
  <c r="D6758" i="168"/>
  <c r="D6757" i="168"/>
  <c r="D6756" i="168"/>
  <c r="D6755" i="168"/>
  <c r="D6754" i="168"/>
  <c r="D6753" i="168"/>
  <c r="D6752" i="168"/>
  <c r="D6751" i="168"/>
  <c r="D6750" i="168"/>
  <c r="D6749" i="168"/>
  <c r="D6748" i="168"/>
  <c r="D6747" i="168"/>
  <c r="D6746" i="168"/>
  <c r="D6745" i="168"/>
  <c r="D6744" i="168"/>
  <c r="D6743" i="168"/>
  <c r="D6742" i="168"/>
  <c r="D6741" i="168"/>
  <c r="D6740" i="168"/>
  <c r="D6739" i="168"/>
  <c r="D6738" i="168"/>
  <c r="D6737" i="168"/>
  <c r="D6736" i="168"/>
  <c r="D6735" i="168"/>
  <c r="D6734" i="168"/>
  <c r="D6733" i="168"/>
  <c r="D6732" i="168"/>
  <c r="D6731" i="168"/>
  <c r="D6730" i="168"/>
  <c r="D6729" i="168"/>
  <c r="D6728" i="168"/>
  <c r="D6727" i="168"/>
  <c r="D6726" i="168"/>
  <c r="D6725" i="168"/>
  <c r="D6724" i="168"/>
  <c r="D6723" i="168"/>
  <c r="D6722" i="168"/>
  <c r="D6721" i="168"/>
  <c r="D6720" i="168"/>
  <c r="D6719" i="168"/>
  <c r="D6718" i="168"/>
  <c r="D6717" i="168"/>
  <c r="D6716" i="168"/>
  <c r="D6715" i="168"/>
  <c r="D6714" i="168"/>
  <c r="D6713" i="168"/>
  <c r="D6712" i="168"/>
  <c r="D6711" i="168"/>
  <c r="D6710" i="168"/>
  <c r="D6709" i="168"/>
  <c r="D6708" i="168"/>
  <c r="D6707" i="168"/>
  <c r="D6706" i="168"/>
  <c r="D6705" i="168"/>
  <c r="D6704" i="168"/>
  <c r="D6703" i="168"/>
  <c r="D6702" i="168"/>
  <c r="D6701" i="168"/>
  <c r="D6700" i="168"/>
  <c r="D6699" i="168"/>
  <c r="D6698" i="168"/>
  <c r="D6697" i="168"/>
  <c r="D6696" i="168"/>
  <c r="D6695" i="168"/>
  <c r="D6694" i="168"/>
  <c r="D6693" i="168"/>
  <c r="D6692" i="168"/>
  <c r="D6691" i="168"/>
  <c r="D6690" i="168"/>
  <c r="D6689" i="168"/>
  <c r="D6688" i="168"/>
  <c r="D6687" i="168"/>
  <c r="D6686" i="168"/>
  <c r="D6685" i="168"/>
  <c r="D6684" i="168"/>
  <c r="D6683" i="168"/>
  <c r="D6682" i="168"/>
  <c r="D6681" i="168"/>
  <c r="D6680" i="168"/>
  <c r="D6679" i="168"/>
  <c r="D6678" i="168"/>
  <c r="D6677" i="168"/>
  <c r="D6676" i="168"/>
  <c r="D6675" i="168"/>
  <c r="D6674" i="168"/>
  <c r="D6673" i="168"/>
  <c r="D6672" i="168"/>
  <c r="D6671" i="168"/>
  <c r="D6670" i="168"/>
  <c r="D6669" i="168"/>
  <c r="D6668" i="168"/>
  <c r="D6667" i="168"/>
  <c r="D6666" i="168"/>
  <c r="D6665" i="168"/>
  <c r="D6664" i="168"/>
  <c r="D6663" i="168"/>
  <c r="D6662" i="168"/>
  <c r="D6661" i="168"/>
  <c r="D6660" i="168"/>
  <c r="D6659" i="168"/>
  <c r="D6658" i="168"/>
  <c r="D6657" i="168"/>
  <c r="D6656" i="168"/>
  <c r="D6655" i="168"/>
  <c r="D6654" i="168"/>
  <c r="D6653" i="168"/>
  <c r="D6652" i="168"/>
  <c r="D6651" i="168"/>
  <c r="D6650" i="168"/>
  <c r="D6649" i="168"/>
  <c r="D6648" i="168"/>
  <c r="D6647" i="168"/>
  <c r="D6646" i="168"/>
  <c r="D6645" i="168"/>
  <c r="D6644" i="168"/>
  <c r="D6643" i="168"/>
  <c r="D6642" i="168"/>
  <c r="D6641" i="168"/>
  <c r="D6640" i="168"/>
  <c r="D6639" i="168"/>
  <c r="D6638" i="168"/>
  <c r="D6637" i="168"/>
  <c r="D6636" i="168"/>
  <c r="D6635" i="168"/>
  <c r="D6634" i="168"/>
  <c r="D6633" i="168"/>
  <c r="D6632" i="168"/>
  <c r="D6631" i="168"/>
  <c r="D6630" i="168"/>
  <c r="D6629" i="168"/>
  <c r="D6628" i="168"/>
  <c r="D6627" i="168"/>
  <c r="D6626" i="168"/>
  <c r="D6625" i="168"/>
  <c r="D6624" i="168"/>
  <c r="D6623" i="168"/>
  <c r="D6622" i="168"/>
  <c r="D6621" i="168"/>
  <c r="D6620" i="168"/>
  <c r="D6619" i="168"/>
  <c r="D6618" i="168"/>
  <c r="D6617" i="168"/>
  <c r="D6616" i="168"/>
  <c r="D6615" i="168"/>
  <c r="D6614" i="168"/>
  <c r="D6613" i="168"/>
  <c r="D6612" i="168"/>
  <c r="D6611" i="168"/>
  <c r="D6610" i="168"/>
  <c r="D6609" i="168"/>
  <c r="D6608" i="168"/>
  <c r="D6607" i="168"/>
  <c r="D6606" i="168"/>
  <c r="D6605" i="168"/>
  <c r="D6604" i="168"/>
  <c r="D6603" i="168"/>
  <c r="D6602" i="168"/>
  <c r="D6601" i="168"/>
  <c r="D6600" i="168"/>
  <c r="D6599" i="168"/>
  <c r="D6598" i="168"/>
  <c r="D6597" i="168"/>
  <c r="D6596" i="168"/>
  <c r="D6595" i="168"/>
  <c r="D6594" i="168"/>
  <c r="D6593" i="168"/>
  <c r="D6592" i="168"/>
  <c r="D6591" i="168"/>
  <c r="D6590" i="168"/>
  <c r="D6589" i="168"/>
  <c r="D6588" i="168"/>
  <c r="D6587" i="168"/>
  <c r="D6586" i="168"/>
  <c r="D6585" i="168"/>
  <c r="D6584" i="168"/>
  <c r="D6583" i="168"/>
  <c r="D6582" i="168"/>
  <c r="D6581" i="168"/>
  <c r="D6580" i="168"/>
  <c r="D6579" i="168"/>
  <c r="D6578" i="168"/>
  <c r="D6577" i="168"/>
  <c r="D6576" i="168"/>
  <c r="D6575" i="168"/>
  <c r="D6574" i="168"/>
  <c r="D6573" i="168"/>
  <c r="D6572" i="168"/>
  <c r="D6571" i="168"/>
  <c r="D6570" i="168"/>
  <c r="D6569" i="168"/>
  <c r="D6568" i="168"/>
  <c r="D6567" i="168"/>
  <c r="D6566" i="168"/>
  <c r="D6565" i="168"/>
  <c r="D6564" i="168"/>
  <c r="D6563" i="168"/>
  <c r="D6562" i="168"/>
  <c r="D6561" i="168"/>
  <c r="D6560" i="168"/>
  <c r="D6559" i="168"/>
  <c r="D6558" i="168"/>
  <c r="D6557" i="168"/>
  <c r="D6556" i="168"/>
  <c r="D6555" i="168"/>
  <c r="D6554" i="168"/>
  <c r="D6553" i="168"/>
  <c r="D6552" i="168"/>
  <c r="D6551" i="168"/>
  <c r="D6550" i="168"/>
  <c r="D6549" i="168"/>
  <c r="D6548" i="168"/>
  <c r="D6547" i="168"/>
  <c r="D6546" i="168"/>
  <c r="D6545" i="168"/>
  <c r="D6544" i="168"/>
  <c r="D6543" i="168"/>
  <c r="D6542" i="168"/>
  <c r="D6541" i="168"/>
  <c r="D6540" i="168"/>
  <c r="D6539" i="168"/>
  <c r="D6538" i="168"/>
  <c r="D6537" i="168"/>
  <c r="D6536" i="168"/>
  <c r="D6535" i="168"/>
  <c r="D6534" i="168"/>
  <c r="D6533" i="168"/>
  <c r="D6532" i="168"/>
  <c r="D6531" i="168"/>
  <c r="D6530" i="168"/>
  <c r="D6529" i="168"/>
  <c r="D6528" i="168"/>
  <c r="D6527" i="168"/>
  <c r="D6526" i="168"/>
  <c r="D6525" i="168"/>
  <c r="D6524" i="168"/>
  <c r="D6523" i="168"/>
  <c r="D6522" i="168"/>
  <c r="D6521" i="168"/>
  <c r="D6520" i="168"/>
  <c r="D6519" i="168"/>
  <c r="D6518" i="168"/>
  <c r="D6517" i="168"/>
  <c r="D6516" i="168"/>
  <c r="D6515" i="168"/>
  <c r="D6514" i="168"/>
  <c r="D6513" i="168"/>
  <c r="D6512" i="168"/>
  <c r="D6511" i="168"/>
  <c r="D6510" i="168"/>
  <c r="D6509" i="168"/>
  <c r="D6508" i="168"/>
  <c r="D6507" i="168"/>
  <c r="D6506" i="168"/>
  <c r="D6505" i="168"/>
  <c r="D6504" i="168"/>
  <c r="D6503" i="168"/>
  <c r="D6502" i="168"/>
  <c r="D6501" i="168"/>
  <c r="D6500" i="168"/>
  <c r="D6499" i="168"/>
  <c r="D6498" i="168"/>
  <c r="D6497" i="168"/>
  <c r="D6496" i="168"/>
  <c r="D6495" i="168"/>
  <c r="D6494" i="168"/>
  <c r="D6493" i="168"/>
  <c r="D6492" i="168"/>
  <c r="D6491" i="168"/>
  <c r="D6490" i="168"/>
  <c r="D6489" i="168"/>
  <c r="D6488" i="168"/>
  <c r="D6487" i="168"/>
  <c r="D6486" i="168"/>
  <c r="D6485" i="168"/>
  <c r="D6484" i="168"/>
  <c r="D6483" i="168"/>
  <c r="D6482" i="168"/>
  <c r="D6481" i="168"/>
  <c r="D6480" i="168"/>
  <c r="D6479" i="168"/>
  <c r="D6478" i="168"/>
  <c r="D6477" i="168"/>
  <c r="D6476" i="168"/>
  <c r="D6475" i="168"/>
  <c r="D6474" i="168"/>
  <c r="D6473" i="168"/>
  <c r="D6472" i="168"/>
  <c r="D6471" i="168"/>
  <c r="D6470" i="168"/>
  <c r="D6469" i="168"/>
  <c r="D6468" i="168"/>
  <c r="D6467" i="168"/>
  <c r="D6466" i="168"/>
  <c r="D6465" i="168"/>
  <c r="D6464" i="168"/>
  <c r="D6463" i="168"/>
  <c r="D6462" i="168"/>
  <c r="D6461" i="168"/>
  <c r="D6460" i="168"/>
  <c r="D6459" i="168"/>
  <c r="D6458" i="168"/>
  <c r="D6457" i="168"/>
  <c r="D6456" i="168"/>
  <c r="D6455" i="168"/>
  <c r="D6454" i="168"/>
  <c r="D6453" i="168"/>
  <c r="D6452" i="168"/>
  <c r="D6451" i="168"/>
  <c r="D6450" i="168"/>
  <c r="D6449" i="168"/>
  <c r="D6448" i="168"/>
  <c r="D6447" i="168"/>
  <c r="D6446" i="168"/>
  <c r="D6445" i="168"/>
  <c r="D6444" i="168"/>
  <c r="D6443" i="168"/>
  <c r="D6442" i="168"/>
  <c r="D6441" i="168"/>
  <c r="D6440" i="168"/>
  <c r="D6439" i="168"/>
  <c r="D6438" i="168"/>
  <c r="D6437" i="168"/>
  <c r="D6436" i="168"/>
  <c r="D6435" i="168"/>
  <c r="D6434" i="168"/>
  <c r="D6433" i="168"/>
  <c r="D6432" i="168"/>
  <c r="D6431" i="168"/>
  <c r="D6430" i="168"/>
  <c r="D6429" i="168"/>
  <c r="D6428" i="168"/>
  <c r="D6427" i="168"/>
  <c r="D6426" i="168"/>
  <c r="D6425" i="168"/>
  <c r="D6424" i="168"/>
  <c r="D6423" i="168"/>
  <c r="D6422" i="168"/>
  <c r="D6421" i="168"/>
  <c r="D6420" i="168"/>
  <c r="D6419" i="168"/>
  <c r="D6418" i="168"/>
  <c r="D6417" i="168"/>
  <c r="D6416" i="168"/>
  <c r="D6415" i="168"/>
  <c r="D6414" i="168"/>
  <c r="D6413" i="168"/>
  <c r="D6412" i="168"/>
  <c r="D6411" i="168"/>
  <c r="D6410" i="168"/>
  <c r="D6409" i="168"/>
  <c r="D6408" i="168"/>
  <c r="D6407" i="168"/>
  <c r="D6406" i="168"/>
  <c r="D6405" i="168"/>
  <c r="D6404" i="168"/>
  <c r="D6403" i="168"/>
  <c r="D6402" i="168"/>
  <c r="D6401" i="168"/>
  <c r="D6400" i="168"/>
  <c r="D6399" i="168"/>
  <c r="D6398" i="168"/>
  <c r="D6397" i="168"/>
  <c r="D6396" i="168"/>
  <c r="D6395" i="168"/>
  <c r="D6394" i="168"/>
  <c r="D6393" i="168"/>
  <c r="D6392" i="168"/>
  <c r="D6391" i="168"/>
  <c r="D6390" i="168"/>
  <c r="D6389" i="168"/>
  <c r="D6388" i="168"/>
  <c r="D6387" i="168"/>
  <c r="D6386" i="168"/>
  <c r="D6385" i="168"/>
  <c r="D6384" i="168"/>
  <c r="D6383" i="168"/>
  <c r="D6382" i="168"/>
  <c r="D6381" i="168"/>
  <c r="D6380" i="168"/>
  <c r="D6379" i="168"/>
  <c r="D6378" i="168"/>
  <c r="D6377" i="168"/>
  <c r="D6376" i="168"/>
  <c r="D6375" i="168"/>
  <c r="D6374" i="168"/>
  <c r="D6373" i="168"/>
  <c r="D6372" i="168"/>
  <c r="D6371" i="168"/>
  <c r="D6370" i="168"/>
  <c r="D6369" i="168"/>
  <c r="D6368" i="168"/>
  <c r="D6367" i="168"/>
  <c r="D6366" i="168"/>
  <c r="D6365" i="168"/>
  <c r="D6364" i="168"/>
  <c r="D6363" i="168"/>
  <c r="D6362" i="168"/>
  <c r="D6361" i="168"/>
  <c r="D6360" i="168"/>
  <c r="D6359" i="168"/>
  <c r="D6358" i="168"/>
  <c r="D6357" i="168"/>
  <c r="D6356" i="168"/>
  <c r="D6355" i="168"/>
  <c r="D6354" i="168"/>
  <c r="D6353" i="168"/>
  <c r="D6352" i="168"/>
  <c r="D6351" i="168"/>
  <c r="D6350" i="168"/>
  <c r="D6349" i="168"/>
  <c r="D6348" i="168"/>
  <c r="D6347" i="168"/>
  <c r="D6346" i="168"/>
  <c r="D6345" i="168"/>
  <c r="D6344" i="168"/>
  <c r="D6343" i="168"/>
  <c r="D6342" i="168"/>
  <c r="D6341" i="168"/>
  <c r="D6340" i="168"/>
  <c r="D6339" i="168"/>
  <c r="D6338" i="168"/>
  <c r="D6337" i="168"/>
  <c r="D6336" i="168"/>
  <c r="D6335" i="168"/>
  <c r="D6334" i="168"/>
  <c r="D6333" i="168"/>
  <c r="D6332" i="168"/>
  <c r="D6331" i="168"/>
  <c r="D6330" i="168"/>
  <c r="D6329" i="168"/>
  <c r="D6328" i="168"/>
  <c r="D6327" i="168"/>
  <c r="D6326" i="168"/>
  <c r="D6325" i="168"/>
  <c r="D6324" i="168"/>
  <c r="D6323" i="168"/>
  <c r="D6322" i="168"/>
  <c r="D6321" i="168"/>
  <c r="D6320" i="168"/>
  <c r="D6319" i="168"/>
  <c r="D6318" i="168"/>
  <c r="D6317" i="168"/>
  <c r="D6316" i="168"/>
  <c r="D6315" i="168"/>
  <c r="D6314" i="168"/>
  <c r="D6313" i="168"/>
  <c r="D6312" i="168"/>
  <c r="D6311" i="168"/>
  <c r="D6310" i="168"/>
  <c r="D6309" i="168"/>
  <c r="D6308" i="168"/>
  <c r="D6307" i="168"/>
  <c r="D6306" i="168"/>
  <c r="D6305" i="168"/>
  <c r="D6304" i="168"/>
  <c r="D6303" i="168"/>
  <c r="D6302" i="168"/>
  <c r="D6301" i="168"/>
  <c r="D6300" i="168"/>
  <c r="D6299" i="168"/>
  <c r="D6298" i="168"/>
  <c r="D6297" i="168"/>
  <c r="D6296" i="168"/>
  <c r="D6295" i="168"/>
  <c r="D6294" i="168"/>
  <c r="D6293" i="168"/>
  <c r="D6292" i="168"/>
  <c r="D6291" i="168"/>
  <c r="D6290" i="168"/>
  <c r="D6289" i="168"/>
  <c r="D6288" i="168"/>
  <c r="D6287" i="168"/>
  <c r="D6286" i="168"/>
  <c r="D6285" i="168"/>
  <c r="D6284" i="168"/>
  <c r="D6283" i="168"/>
  <c r="D6282" i="168"/>
  <c r="D6281" i="168"/>
  <c r="D6280" i="168"/>
  <c r="D6279" i="168"/>
  <c r="D6278" i="168"/>
  <c r="D6277" i="168"/>
  <c r="D6276" i="168"/>
  <c r="D6275" i="168"/>
  <c r="D6274" i="168"/>
  <c r="D6273" i="168"/>
  <c r="D6272" i="168"/>
  <c r="D6271" i="168"/>
  <c r="D6270" i="168"/>
  <c r="D6269" i="168"/>
  <c r="D6268" i="168"/>
  <c r="D6267" i="168"/>
  <c r="D6266" i="168"/>
  <c r="D6265" i="168"/>
  <c r="D6264" i="168"/>
  <c r="D6263" i="168"/>
  <c r="D6262" i="168"/>
  <c r="D6261" i="168"/>
  <c r="D6260" i="168"/>
  <c r="D6259" i="168"/>
  <c r="D6258" i="168"/>
  <c r="D6257" i="168"/>
  <c r="D6256" i="168"/>
  <c r="D6255" i="168"/>
  <c r="D6254" i="168"/>
  <c r="D6253" i="168"/>
  <c r="D6252" i="168"/>
  <c r="D6251" i="168"/>
  <c r="D6250" i="168"/>
  <c r="D6249" i="168"/>
  <c r="D6248" i="168"/>
  <c r="D6247" i="168"/>
  <c r="D6246" i="168"/>
  <c r="D6245" i="168"/>
  <c r="D6244" i="168"/>
  <c r="D6243" i="168"/>
  <c r="D6242" i="168"/>
  <c r="D6241" i="168"/>
  <c r="D6240" i="168"/>
  <c r="D6239" i="168"/>
  <c r="D6238" i="168"/>
  <c r="D6237" i="168"/>
  <c r="D6236" i="168"/>
  <c r="D6235" i="168"/>
  <c r="D6234" i="168"/>
  <c r="D6233" i="168"/>
  <c r="D6232" i="168"/>
  <c r="D6231" i="168"/>
  <c r="D6230" i="168"/>
  <c r="D6229" i="168"/>
  <c r="D6228" i="168"/>
  <c r="D6227" i="168"/>
  <c r="D6226" i="168"/>
  <c r="D6225" i="168"/>
  <c r="D6224" i="168"/>
  <c r="D6223" i="168"/>
  <c r="D6222" i="168"/>
  <c r="D6221" i="168"/>
  <c r="D6220" i="168"/>
  <c r="D6219" i="168"/>
  <c r="D6218" i="168"/>
  <c r="D6217" i="168"/>
  <c r="D6216" i="168"/>
  <c r="D6215" i="168"/>
  <c r="D6214" i="168"/>
  <c r="D6213" i="168"/>
  <c r="D6212" i="168"/>
  <c r="D6211" i="168"/>
  <c r="D6210" i="168"/>
  <c r="D6209" i="168"/>
  <c r="D6208" i="168"/>
  <c r="D6207" i="168"/>
  <c r="D6206" i="168"/>
  <c r="D6205" i="168"/>
  <c r="D6204" i="168"/>
  <c r="D6203" i="168"/>
  <c r="D6202" i="168"/>
  <c r="D6201" i="168"/>
  <c r="D6200" i="168"/>
  <c r="D6199" i="168"/>
  <c r="D6198" i="168"/>
  <c r="D6197" i="168"/>
  <c r="D6196" i="168"/>
  <c r="D6195" i="168"/>
  <c r="D6194" i="168"/>
  <c r="D6193" i="168"/>
  <c r="D6192" i="168"/>
  <c r="D6191" i="168"/>
  <c r="D6190" i="168"/>
  <c r="D6189" i="168"/>
  <c r="D6188" i="168"/>
  <c r="D6187" i="168"/>
  <c r="D6186" i="168"/>
  <c r="D6185" i="168"/>
  <c r="D6184" i="168"/>
  <c r="D6183" i="168"/>
  <c r="D6182" i="168"/>
  <c r="D6181" i="168"/>
  <c r="D6180" i="168"/>
  <c r="D6179" i="168"/>
  <c r="D6178" i="168"/>
  <c r="D6177" i="168"/>
  <c r="D6176" i="168"/>
  <c r="D6175" i="168"/>
  <c r="D6174" i="168"/>
  <c r="D6173" i="168"/>
  <c r="D6172" i="168"/>
  <c r="D6171" i="168"/>
  <c r="D6170" i="168"/>
  <c r="D6169" i="168"/>
  <c r="D6168" i="168"/>
  <c r="D6167" i="168"/>
  <c r="D6166" i="168"/>
  <c r="D6165" i="168"/>
  <c r="D6164" i="168"/>
  <c r="D6163" i="168"/>
  <c r="D6162" i="168"/>
  <c r="D6161" i="168"/>
  <c r="D6160" i="168"/>
  <c r="D6159" i="168"/>
  <c r="D6158" i="168"/>
  <c r="D6157" i="168"/>
  <c r="D6156" i="168"/>
  <c r="D6155" i="168"/>
  <c r="D6154" i="168"/>
  <c r="D6153" i="168"/>
  <c r="D6152" i="168"/>
  <c r="D6151" i="168"/>
  <c r="D6150" i="168"/>
  <c r="D6149" i="168"/>
  <c r="D6148" i="168"/>
  <c r="D6147" i="168"/>
  <c r="D6146" i="168"/>
  <c r="D6145" i="168"/>
  <c r="D6144" i="168"/>
  <c r="D6143" i="168"/>
  <c r="D6142" i="168"/>
  <c r="D6141" i="168"/>
  <c r="D6140" i="168"/>
  <c r="D6139" i="168"/>
  <c r="D6138" i="168"/>
  <c r="D6137" i="168"/>
  <c r="D6136" i="168"/>
  <c r="D6135" i="168"/>
  <c r="D6134" i="168"/>
  <c r="D6133" i="168"/>
  <c r="D6132" i="168"/>
  <c r="D6131" i="168"/>
  <c r="D6130" i="168"/>
  <c r="D6129" i="168"/>
  <c r="D6128" i="168"/>
  <c r="D6127" i="168"/>
  <c r="D6126" i="168"/>
  <c r="D6125" i="168"/>
  <c r="D6124" i="168"/>
  <c r="D6123" i="168"/>
  <c r="D6122" i="168"/>
  <c r="D6121" i="168"/>
  <c r="D6120" i="168"/>
  <c r="D6119" i="168"/>
  <c r="D6118" i="168"/>
  <c r="D6117" i="168"/>
  <c r="D6116" i="168"/>
  <c r="D6115" i="168"/>
  <c r="D6114" i="168"/>
  <c r="D6113" i="168"/>
  <c r="D6112" i="168"/>
  <c r="D6111" i="168"/>
  <c r="D6110" i="168"/>
  <c r="D6109" i="168"/>
  <c r="D6108" i="168"/>
  <c r="D6107" i="168"/>
  <c r="D6106" i="168"/>
  <c r="D6105" i="168"/>
  <c r="D6104" i="168"/>
  <c r="D6103" i="168"/>
  <c r="D6102" i="168"/>
  <c r="D6101" i="168"/>
  <c r="D6100" i="168"/>
  <c r="D6099" i="168"/>
  <c r="D6098" i="168"/>
  <c r="D6097" i="168"/>
  <c r="D6096" i="168"/>
  <c r="D6095" i="168"/>
  <c r="D6094" i="168"/>
  <c r="D6093" i="168"/>
  <c r="D6092" i="168"/>
  <c r="D6091" i="168"/>
  <c r="D6090" i="168"/>
  <c r="D6089" i="168"/>
  <c r="D6088" i="168"/>
  <c r="D6087" i="168"/>
  <c r="D6086" i="168"/>
  <c r="D6085" i="168"/>
  <c r="D6084" i="168"/>
  <c r="D6083" i="168"/>
  <c r="D6082" i="168"/>
  <c r="D6081" i="168"/>
  <c r="D6080" i="168"/>
  <c r="D6079" i="168"/>
  <c r="D6078" i="168"/>
  <c r="D6077" i="168"/>
  <c r="D6076" i="168"/>
  <c r="D6075" i="168"/>
  <c r="D6074" i="168"/>
  <c r="D6073" i="168"/>
  <c r="D6072" i="168"/>
  <c r="D6071" i="168"/>
  <c r="D6070" i="168"/>
  <c r="D6069" i="168"/>
  <c r="D6068" i="168"/>
  <c r="D6067" i="168"/>
  <c r="D6066" i="168"/>
  <c r="D6065" i="168"/>
  <c r="D6064" i="168"/>
  <c r="D6063" i="168"/>
  <c r="D6062" i="168"/>
  <c r="D6061" i="168"/>
  <c r="D6060" i="168"/>
  <c r="D6059" i="168"/>
  <c r="D6058" i="168"/>
  <c r="D6057" i="168"/>
  <c r="D6056" i="168"/>
  <c r="D6055" i="168"/>
  <c r="D6054" i="168"/>
  <c r="D6053" i="168"/>
  <c r="D6052" i="168"/>
  <c r="D6051" i="168"/>
  <c r="D6050" i="168"/>
  <c r="D6049" i="168"/>
  <c r="D6048" i="168"/>
  <c r="D6047" i="168"/>
  <c r="D6046" i="168"/>
  <c r="D6045" i="168"/>
  <c r="D6044" i="168"/>
  <c r="D6043" i="168"/>
  <c r="D6042" i="168"/>
  <c r="D6041" i="168"/>
  <c r="D6040" i="168"/>
  <c r="D6039" i="168"/>
  <c r="D6038" i="168"/>
  <c r="D6037" i="168"/>
  <c r="D6036" i="168"/>
  <c r="D6035" i="168"/>
  <c r="D6034" i="168"/>
  <c r="D6033" i="168"/>
  <c r="D6032" i="168"/>
  <c r="D6031" i="168"/>
  <c r="D6030" i="168"/>
  <c r="D6029" i="168"/>
  <c r="D6028" i="168"/>
  <c r="D6027" i="168"/>
  <c r="D6026" i="168"/>
  <c r="D6025" i="168"/>
  <c r="D6024" i="168"/>
  <c r="D6023" i="168"/>
  <c r="D6022" i="168"/>
  <c r="D6021" i="168"/>
  <c r="D6020" i="168"/>
  <c r="D6019" i="168"/>
  <c r="D6018" i="168"/>
  <c r="D6017" i="168"/>
  <c r="D6016" i="168"/>
  <c r="D6015" i="168"/>
  <c r="D6014" i="168"/>
  <c r="D6013" i="168"/>
  <c r="D6012" i="168"/>
  <c r="D6011" i="168"/>
  <c r="D6010" i="168"/>
  <c r="D6009" i="168"/>
  <c r="D6008" i="168"/>
  <c r="D6007" i="168"/>
  <c r="D6006" i="168"/>
  <c r="D6005" i="168"/>
  <c r="D6004" i="168"/>
  <c r="D6003" i="168"/>
  <c r="D6002" i="168"/>
  <c r="D6001" i="168"/>
  <c r="D6000" i="168"/>
  <c r="D5999" i="168"/>
  <c r="D5998" i="168"/>
  <c r="D5997" i="168"/>
  <c r="D5996" i="168"/>
  <c r="D5995" i="168"/>
  <c r="D5994" i="168"/>
  <c r="D5993" i="168"/>
  <c r="D5992" i="168"/>
  <c r="D5991" i="168"/>
  <c r="D5990" i="168"/>
  <c r="D5989" i="168"/>
  <c r="D5988" i="168"/>
  <c r="D5987" i="168"/>
  <c r="D5986" i="168"/>
  <c r="D5985" i="168"/>
  <c r="D5984" i="168"/>
  <c r="D5983" i="168"/>
  <c r="D5982" i="168"/>
  <c r="D5981" i="168"/>
  <c r="D5980" i="168"/>
  <c r="D5979" i="168"/>
  <c r="D5978" i="168"/>
  <c r="D5977" i="168"/>
  <c r="D5976" i="168"/>
  <c r="D5975" i="168"/>
  <c r="D5974" i="168"/>
  <c r="D5973" i="168"/>
  <c r="D5972" i="168"/>
  <c r="D5971" i="168"/>
  <c r="D5970" i="168"/>
  <c r="D5969" i="168"/>
  <c r="D5968" i="168"/>
  <c r="D5967" i="168"/>
  <c r="D5966" i="168"/>
  <c r="D5965" i="168"/>
  <c r="D5964" i="168"/>
  <c r="D5963" i="168"/>
  <c r="D5962" i="168"/>
  <c r="D5961" i="168"/>
  <c r="D5960" i="168"/>
  <c r="D5959" i="168"/>
  <c r="D5958" i="168"/>
  <c r="D5957" i="168"/>
  <c r="D5956" i="168"/>
  <c r="D5955" i="168"/>
  <c r="D5954" i="168"/>
  <c r="D5953" i="168"/>
  <c r="D5952" i="168"/>
  <c r="D5951" i="168"/>
  <c r="D5950" i="168"/>
  <c r="D5949" i="168"/>
  <c r="D5948" i="168"/>
  <c r="D5947" i="168"/>
  <c r="D5946" i="168"/>
  <c r="D5945" i="168"/>
  <c r="D5944" i="168"/>
  <c r="D5943" i="168"/>
  <c r="D5942" i="168"/>
  <c r="D5941" i="168"/>
  <c r="D5940" i="168"/>
  <c r="D5939" i="168"/>
  <c r="D5938" i="168"/>
  <c r="D5937" i="168"/>
  <c r="D5936" i="168"/>
  <c r="D5935" i="168"/>
  <c r="D5934" i="168"/>
  <c r="D5933" i="168"/>
  <c r="D5932" i="168"/>
  <c r="D5931" i="168"/>
  <c r="D5930" i="168"/>
  <c r="D5929" i="168"/>
  <c r="D5928" i="168"/>
  <c r="D5927" i="168"/>
  <c r="D5926" i="168"/>
  <c r="D5925" i="168"/>
  <c r="D5924" i="168"/>
  <c r="D5923" i="168"/>
  <c r="D5922" i="168"/>
  <c r="D5921" i="168"/>
  <c r="D5920" i="168"/>
  <c r="D5919" i="168"/>
  <c r="D5918" i="168"/>
  <c r="D5917" i="168"/>
  <c r="D5916" i="168"/>
  <c r="D5915" i="168"/>
  <c r="D5914" i="168"/>
  <c r="D5913" i="168"/>
  <c r="D5912" i="168"/>
  <c r="D5911" i="168"/>
  <c r="D5910" i="168"/>
  <c r="D5909" i="168"/>
  <c r="D5908" i="168"/>
  <c r="D5907" i="168"/>
  <c r="D5906" i="168"/>
  <c r="D5905" i="168"/>
  <c r="D5904" i="168"/>
  <c r="D5903" i="168"/>
  <c r="D5902" i="168"/>
  <c r="D5901" i="168"/>
  <c r="D5900" i="168"/>
  <c r="D5899" i="168"/>
  <c r="D5898" i="168"/>
  <c r="D5897" i="168"/>
  <c r="D5896" i="168"/>
  <c r="D5895" i="168"/>
  <c r="D5894" i="168"/>
  <c r="D5893" i="168"/>
  <c r="D5892" i="168"/>
  <c r="D5891" i="168"/>
  <c r="D5890" i="168"/>
  <c r="D5889" i="168"/>
  <c r="D5888" i="168"/>
  <c r="D5887" i="168"/>
  <c r="D5886" i="168"/>
  <c r="D5885" i="168"/>
  <c r="D5884" i="168"/>
  <c r="D5883" i="168"/>
  <c r="D5882" i="168"/>
  <c r="D5881" i="168"/>
  <c r="D5880" i="168"/>
  <c r="D5879" i="168"/>
  <c r="D5878" i="168"/>
  <c r="D5877" i="168"/>
  <c r="D5876" i="168"/>
  <c r="D5875" i="168"/>
  <c r="D5874" i="168"/>
  <c r="D5873" i="168"/>
  <c r="D5872" i="168"/>
  <c r="D5871" i="168"/>
  <c r="D5870" i="168"/>
  <c r="D5869" i="168"/>
  <c r="D5868" i="168"/>
  <c r="D5867" i="168"/>
  <c r="D5866" i="168"/>
  <c r="D5865" i="168"/>
  <c r="D5864" i="168"/>
  <c r="D5863" i="168"/>
  <c r="D5862" i="168"/>
  <c r="D5861" i="168"/>
  <c r="D5860" i="168"/>
  <c r="D5859" i="168"/>
  <c r="D5858" i="168"/>
  <c r="D5857" i="168"/>
  <c r="D5856" i="168"/>
  <c r="D5855" i="168"/>
  <c r="D5854" i="168"/>
  <c r="D5853" i="168"/>
  <c r="D5852" i="168"/>
  <c r="D5851" i="168"/>
  <c r="D5850" i="168"/>
  <c r="D5849" i="168"/>
  <c r="D5848" i="168"/>
  <c r="D5847" i="168"/>
  <c r="D5846" i="168"/>
  <c r="D5845" i="168"/>
  <c r="D5844" i="168"/>
  <c r="D5843" i="168"/>
  <c r="D5842" i="168"/>
  <c r="D5841" i="168"/>
  <c r="D5840" i="168"/>
  <c r="D5839" i="168"/>
  <c r="D5838" i="168"/>
  <c r="D5837" i="168"/>
  <c r="D5836" i="168"/>
  <c r="D5835" i="168"/>
  <c r="D5834" i="168"/>
  <c r="D5833" i="168"/>
  <c r="D5832" i="168"/>
  <c r="D5831" i="168"/>
  <c r="D5830" i="168"/>
  <c r="D5829" i="168"/>
  <c r="D5828" i="168"/>
  <c r="D5827" i="168"/>
  <c r="D5826" i="168"/>
  <c r="D5825" i="168"/>
  <c r="D5824" i="168"/>
  <c r="D5823" i="168"/>
  <c r="D5822" i="168"/>
  <c r="D5821" i="168"/>
  <c r="D5820" i="168"/>
  <c r="D5819" i="168"/>
  <c r="D5818" i="168"/>
  <c r="D5817" i="168"/>
  <c r="D5816" i="168"/>
  <c r="D5815" i="168"/>
  <c r="D5814" i="168"/>
  <c r="D5813" i="168"/>
  <c r="D5812" i="168"/>
  <c r="D5811" i="168"/>
  <c r="D5810" i="168"/>
  <c r="D5809" i="168"/>
  <c r="D5808" i="168"/>
  <c r="D5807" i="168"/>
  <c r="D5806" i="168"/>
  <c r="D5805" i="168"/>
  <c r="D5804" i="168"/>
  <c r="D5803" i="168"/>
  <c r="D5802" i="168"/>
  <c r="D5801" i="168"/>
  <c r="D5800" i="168"/>
  <c r="D5799" i="168"/>
  <c r="D5798" i="168"/>
  <c r="D5797" i="168"/>
  <c r="D5796" i="168"/>
  <c r="D5795" i="168"/>
  <c r="D5794" i="168"/>
  <c r="D5793" i="168"/>
  <c r="D5792" i="168"/>
  <c r="D5791" i="168"/>
  <c r="D5790" i="168"/>
  <c r="D5789" i="168"/>
  <c r="D5788" i="168"/>
  <c r="D5787" i="168"/>
  <c r="D5786" i="168"/>
  <c r="D5785" i="168"/>
  <c r="D5784" i="168"/>
  <c r="D5783" i="168"/>
  <c r="D5782" i="168"/>
  <c r="D5781" i="168"/>
  <c r="D5780" i="168"/>
  <c r="D5779" i="168"/>
  <c r="D5778" i="168"/>
  <c r="D5777" i="168"/>
  <c r="D5776" i="168"/>
  <c r="D5775" i="168"/>
  <c r="D5774" i="168"/>
  <c r="D5773" i="168"/>
  <c r="D5772" i="168"/>
  <c r="D5771" i="168"/>
  <c r="D5770" i="168"/>
  <c r="D5769" i="168"/>
  <c r="D5768" i="168"/>
  <c r="D5767" i="168"/>
  <c r="D5766" i="168"/>
  <c r="D5765" i="168"/>
  <c r="D5764" i="168"/>
  <c r="D5763" i="168"/>
  <c r="D5762" i="168"/>
  <c r="D5761" i="168"/>
  <c r="D5760" i="168"/>
  <c r="D5759" i="168"/>
  <c r="D5758" i="168"/>
  <c r="D5757" i="168"/>
  <c r="D5756" i="168"/>
  <c r="D5755" i="168"/>
  <c r="D5754" i="168"/>
  <c r="D5753" i="168"/>
  <c r="D5752" i="168"/>
  <c r="D5751" i="168"/>
  <c r="D5750" i="168"/>
  <c r="D5749" i="168"/>
  <c r="D5748" i="168"/>
  <c r="D5747" i="168"/>
  <c r="D5746" i="168"/>
  <c r="D5745" i="168"/>
  <c r="D5744" i="168"/>
  <c r="D5743" i="168"/>
  <c r="D5742" i="168"/>
  <c r="D5741" i="168"/>
  <c r="D5740" i="168"/>
  <c r="D5739" i="168"/>
  <c r="D5738" i="168"/>
  <c r="D5737" i="168"/>
  <c r="D5736" i="168"/>
  <c r="D5735" i="168"/>
  <c r="D5734" i="168"/>
  <c r="D5733" i="168"/>
  <c r="D5732" i="168"/>
  <c r="D5731" i="168"/>
  <c r="D5730" i="168"/>
  <c r="D5729" i="168"/>
  <c r="D5728" i="168"/>
  <c r="D5727" i="168"/>
  <c r="D5726" i="168"/>
  <c r="D5725" i="168"/>
  <c r="D5724" i="168"/>
  <c r="D5723" i="168"/>
  <c r="D5722" i="168"/>
  <c r="D5721" i="168"/>
  <c r="D5720" i="168"/>
  <c r="D5719" i="168"/>
  <c r="D5718" i="168"/>
  <c r="D5717" i="168"/>
  <c r="D5716" i="168"/>
  <c r="D5715" i="168"/>
  <c r="D5714" i="168"/>
  <c r="D5713" i="168"/>
  <c r="D5712" i="168"/>
  <c r="D5711" i="168"/>
  <c r="D5710" i="168"/>
  <c r="D5709" i="168"/>
  <c r="D5708" i="168"/>
  <c r="D5707" i="168"/>
  <c r="D5706" i="168"/>
  <c r="D5705" i="168"/>
  <c r="D5704" i="168"/>
  <c r="D5703" i="168"/>
  <c r="D5702" i="168"/>
  <c r="D5701" i="168"/>
  <c r="D5700" i="168"/>
  <c r="D5699" i="168"/>
  <c r="D5698" i="168"/>
  <c r="D5697" i="168"/>
  <c r="D5696" i="168"/>
  <c r="D5695" i="168"/>
  <c r="D5694" i="168"/>
  <c r="D5693" i="168"/>
  <c r="D5692" i="168"/>
  <c r="D5691" i="168"/>
  <c r="D5690" i="168"/>
  <c r="D5689" i="168"/>
  <c r="D5688" i="168"/>
  <c r="D5687" i="168"/>
  <c r="D5686" i="168"/>
  <c r="D5685" i="168"/>
  <c r="D5684" i="168"/>
  <c r="D5683" i="168"/>
  <c r="D5682" i="168"/>
  <c r="D5681" i="168"/>
  <c r="D5680" i="168"/>
  <c r="D5679" i="168"/>
  <c r="D5678" i="168"/>
  <c r="D5677" i="168"/>
  <c r="D5676" i="168"/>
  <c r="D5675" i="168"/>
  <c r="D5674" i="168"/>
  <c r="D5673" i="168"/>
  <c r="D5672" i="168"/>
  <c r="D5671" i="168"/>
  <c r="D5670" i="168"/>
  <c r="D5669" i="168"/>
  <c r="D5668" i="168"/>
  <c r="D5667" i="168"/>
  <c r="D5666" i="168"/>
  <c r="D5665" i="168"/>
  <c r="D5664" i="168"/>
  <c r="D5663" i="168"/>
  <c r="D5662" i="168"/>
  <c r="D5661" i="168"/>
  <c r="D5660" i="168"/>
  <c r="D5659" i="168"/>
  <c r="D5658" i="168"/>
  <c r="D5657" i="168"/>
  <c r="D5656" i="168"/>
  <c r="D5655" i="168"/>
  <c r="D5654" i="168"/>
  <c r="D5653" i="168"/>
  <c r="D5652" i="168"/>
  <c r="D5651" i="168"/>
  <c r="D5650" i="168"/>
  <c r="D5649" i="168"/>
  <c r="D5648" i="168"/>
  <c r="D5647" i="168"/>
  <c r="D5646" i="168"/>
  <c r="D5645" i="168"/>
  <c r="D5644" i="168"/>
  <c r="D5643" i="168"/>
  <c r="D5642" i="168"/>
  <c r="D5641" i="168"/>
  <c r="D5640" i="168"/>
  <c r="D5639" i="168"/>
  <c r="D5638" i="168"/>
  <c r="D5637" i="168"/>
  <c r="D5636" i="168"/>
  <c r="D5635" i="168"/>
  <c r="D5634" i="168"/>
  <c r="D5633" i="168"/>
  <c r="D5632" i="168"/>
  <c r="D5631" i="168"/>
  <c r="D5630" i="168"/>
  <c r="D5629" i="168"/>
  <c r="D5628" i="168"/>
  <c r="D5627" i="168"/>
  <c r="D5626" i="168"/>
  <c r="D5625" i="168"/>
  <c r="D5624" i="168"/>
  <c r="D5623" i="168"/>
  <c r="D5622" i="168"/>
  <c r="D5621" i="168"/>
  <c r="D5620" i="168"/>
  <c r="D5619" i="168"/>
  <c r="D5618" i="168"/>
  <c r="D5617" i="168"/>
  <c r="D5616" i="168"/>
  <c r="D5615" i="168"/>
  <c r="D5614" i="168"/>
  <c r="D5613" i="168"/>
  <c r="D5612" i="168"/>
  <c r="D5611" i="168"/>
  <c r="D5610" i="168"/>
  <c r="D5609" i="168"/>
  <c r="D5608" i="168"/>
  <c r="D5607" i="168"/>
  <c r="D5606" i="168"/>
  <c r="D5605" i="168"/>
  <c r="D5604" i="168"/>
  <c r="D5603" i="168"/>
  <c r="D5602" i="168"/>
  <c r="D5601" i="168"/>
  <c r="D5600" i="168"/>
  <c r="D5599" i="168"/>
  <c r="D5598" i="168"/>
  <c r="D5597" i="168"/>
  <c r="D5596" i="168"/>
  <c r="D5595" i="168"/>
  <c r="D5594" i="168"/>
  <c r="D5593" i="168"/>
  <c r="D5592" i="168"/>
  <c r="D5591" i="168"/>
  <c r="D5590" i="168"/>
  <c r="D5589" i="168"/>
  <c r="D5588" i="168"/>
  <c r="D5587" i="168"/>
  <c r="D5586" i="168"/>
  <c r="D5585" i="168"/>
  <c r="D5584" i="168"/>
  <c r="D5583" i="168"/>
  <c r="D5582" i="168"/>
  <c r="D5581" i="168"/>
  <c r="D5580" i="168"/>
  <c r="D5579" i="168"/>
  <c r="D5578" i="168"/>
  <c r="D5577" i="168"/>
  <c r="D5576" i="168"/>
  <c r="D5575" i="168"/>
  <c r="D5574" i="168"/>
  <c r="D5573" i="168"/>
  <c r="D5572" i="168"/>
  <c r="D5571" i="168"/>
  <c r="D5570" i="168"/>
  <c r="D5569" i="168"/>
  <c r="D5568" i="168"/>
  <c r="D5567" i="168"/>
  <c r="D5566" i="168"/>
  <c r="D5565" i="168"/>
  <c r="D5564" i="168"/>
  <c r="D5563" i="168"/>
  <c r="D5562" i="168"/>
  <c r="D5561" i="168"/>
  <c r="D5560" i="168"/>
  <c r="D5559" i="168"/>
  <c r="D5558" i="168"/>
  <c r="D5557" i="168"/>
  <c r="D5556" i="168"/>
  <c r="D5555" i="168"/>
  <c r="D5554" i="168"/>
  <c r="D5553" i="168"/>
  <c r="D5552" i="168"/>
  <c r="D5551" i="168"/>
  <c r="D5550" i="168"/>
  <c r="D5549" i="168"/>
  <c r="D5548" i="168"/>
  <c r="D5547" i="168"/>
  <c r="D5546" i="168"/>
  <c r="D5545" i="168"/>
  <c r="D5544" i="168"/>
  <c r="D5543" i="168"/>
  <c r="D5542" i="168"/>
  <c r="D5541" i="168"/>
  <c r="D5540" i="168"/>
  <c r="D5539" i="168"/>
  <c r="D5538" i="168"/>
  <c r="D5537" i="168"/>
  <c r="D5536" i="168"/>
  <c r="D5535" i="168"/>
  <c r="D5534" i="168"/>
  <c r="D5533" i="168"/>
  <c r="D5532" i="168"/>
  <c r="D5531" i="168"/>
  <c r="D5530" i="168"/>
  <c r="D5529" i="168"/>
  <c r="D5528" i="168"/>
  <c r="D5527" i="168"/>
  <c r="D5526" i="168"/>
  <c r="D5525" i="168"/>
  <c r="D5524" i="168"/>
  <c r="D5523" i="168"/>
  <c r="D5522" i="168"/>
  <c r="D5521" i="168"/>
  <c r="D5520" i="168"/>
  <c r="D5519" i="168"/>
  <c r="D5518" i="168"/>
  <c r="D5517" i="168"/>
  <c r="D5516" i="168"/>
  <c r="D5515" i="168"/>
  <c r="D5514" i="168"/>
  <c r="D5513" i="168"/>
  <c r="D5512" i="168"/>
  <c r="D5511" i="168"/>
  <c r="D5510" i="168"/>
  <c r="D5509" i="168"/>
  <c r="D5508" i="168"/>
  <c r="D5507" i="168"/>
  <c r="D5506" i="168"/>
  <c r="D5505" i="168"/>
  <c r="D5504" i="168"/>
  <c r="D5503" i="168"/>
  <c r="D5502" i="168"/>
  <c r="D5501" i="168"/>
  <c r="D5500" i="168"/>
  <c r="D5499" i="168"/>
  <c r="D5498" i="168"/>
  <c r="D5497" i="168"/>
  <c r="D5496" i="168"/>
  <c r="D5495" i="168"/>
  <c r="D5494" i="168"/>
  <c r="D5493" i="168"/>
  <c r="D5492" i="168"/>
  <c r="D5491" i="168"/>
  <c r="D5490" i="168"/>
  <c r="D5489" i="168"/>
  <c r="D5488" i="168"/>
  <c r="D5487" i="168"/>
  <c r="D5486" i="168"/>
  <c r="D5485" i="168"/>
  <c r="D5484" i="168"/>
  <c r="D5483" i="168"/>
  <c r="D5482" i="168"/>
  <c r="D5481" i="168"/>
  <c r="D5480" i="168"/>
  <c r="D5479" i="168"/>
  <c r="D5478" i="168"/>
  <c r="D5477" i="168"/>
  <c r="D5476" i="168"/>
  <c r="D5475" i="168"/>
  <c r="D5474" i="168"/>
  <c r="D5473" i="168"/>
  <c r="D5472" i="168"/>
  <c r="D5471" i="168"/>
  <c r="D5470" i="168"/>
  <c r="D5469" i="168"/>
  <c r="D5468" i="168"/>
  <c r="D5467" i="168"/>
  <c r="D5466" i="168"/>
  <c r="D5465" i="168"/>
  <c r="D5464" i="168"/>
  <c r="D5463" i="168"/>
  <c r="D5462" i="168"/>
  <c r="D5461" i="168"/>
  <c r="D5460" i="168"/>
  <c r="D5459" i="168"/>
  <c r="D5458" i="168"/>
  <c r="D5457" i="168"/>
  <c r="D5456" i="168"/>
  <c r="D5455" i="168"/>
  <c r="D5454" i="168"/>
  <c r="D5453" i="168"/>
  <c r="D5452" i="168"/>
  <c r="D5451" i="168"/>
  <c r="D5450" i="168"/>
  <c r="D5449" i="168"/>
  <c r="D5448" i="168"/>
  <c r="D5447" i="168"/>
  <c r="D5446" i="168"/>
  <c r="D5445" i="168"/>
  <c r="D5444" i="168"/>
  <c r="D5443" i="168"/>
  <c r="D5442" i="168"/>
  <c r="D5441" i="168"/>
  <c r="D5440" i="168"/>
  <c r="D5439" i="168"/>
  <c r="D5438" i="168"/>
  <c r="D5437" i="168"/>
  <c r="D5436" i="168"/>
  <c r="D5435" i="168"/>
  <c r="D5434" i="168"/>
  <c r="D5433" i="168"/>
  <c r="D5432" i="168"/>
  <c r="D5431" i="168"/>
  <c r="D5430" i="168"/>
  <c r="D5429" i="168"/>
  <c r="D5428" i="168"/>
  <c r="D5427" i="168"/>
  <c r="D5426" i="168"/>
  <c r="D5425" i="168"/>
  <c r="D5424" i="168"/>
  <c r="D5423" i="168"/>
  <c r="D5422" i="168"/>
  <c r="D5421" i="168"/>
  <c r="D5420" i="168"/>
  <c r="D5419" i="168"/>
  <c r="D5418" i="168"/>
  <c r="D5417" i="168"/>
  <c r="D5416" i="168"/>
  <c r="D5415" i="168"/>
  <c r="D5414" i="168"/>
  <c r="D5413" i="168"/>
  <c r="D5412" i="168"/>
  <c r="D5411" i="168"/>
  <c r="D5410" i="168"/>
  <c r="D5409" i="168"/>
  <c r="D5408" i="168"/>
  <c r="D5407" i="168"/>
  <c r="D5406" i="168"/>
  <c r="D5405" i="168"/>
  <c r="D5404" i="168"/>
  <c r="D5403" i="168"/>
  <c r="D5402" i="168"/>
  <c r="D5401" i="168"/>
  <c r="D5400" i="168"/>
  <c r="D5399" i="168"/>
  <c r="D5398" i="168"/>
  <c r="D5397" i="168"/>
  <c r="D5396" i="168"/>
  <c r="D5395" i="168"/>
  <c r="D5394" i="168"/>
  <c r="D5393" i="168"/>
  <c r="D5392" i="168"/>
  <c r="D5391" i="168"/>
  <c r="D5390" i="168"/>
  <c r="D5389" i="168"/>
  <c r="D5388" i="168"/>
  <c r="D5387" i="168"/>
  <c r="D5386" i="168"/>
  <c r="D5385" i="168"/>
  <c r="D5384" i="168"/>
  <c r="D5383" i="168"/>
  <c r="D5382" i="168"/>
  <c r="D5381" i="168"/>
  <c r="D5380" i="168"/>
  <c r="D5379" i="168"/>
  <c r="D5378" i="168"/>
  <c r="D5377" i="168"/>
  <c r="D5376" i="168"/>
  <c r="D5375" i="168"/>
  <c r="D5374" i="168"/>
  <c r="D5373" i="168"/>
  <c r="D5372" i="168"/>
  <c r="D5371" i="168"/>
  <c r="D5370" i="168"/>
  <c r="D5369" i="168"/>
  <c r="D5368" i="168"/>
  <c r="D5367" i="168"/>
  <c r="D5366" i="168"/>
  <c r="D5365" i="168"/>
  <c r="D5364" i="168"/>
  <c r="D5363" i="168"/>
  <c r="D5362" i="168"/>
  <c r="D5361" i="168"/>
  <c r="D5360" i="168"/>
  <c r="D5359" i="168"/>
  <c r="D5358" i="168"/>
  <c r="D5357" i="168"/>
  <c r="D5356" i="168"/>
  <c r="D5355" i="168"/>
  <c r="D5354" i="168"/>
  <c r="D5353" i="168"/>
  <c r="D5352" i="168"/>
  <c r="D5351" i="168"/>
  <c r="D5350" i="168"/>
  <c r="D5349" i="168"/>
  <c r="D5348" i="168"/>
  <c r="D5347" i="168"/>
  <c r="D5346" i="168"/>
  <c r="D5345" i="168"/>
  <c r="D5344" i="168"/>
  <c r="D5343" i="168"/>
  <c r="D5342" i="168"/>
  <c r="D5341" i="168"/>
  <c r="D5340" i="168"/>
  <c r="D5339" i="168"/>
  <c r="D5338" i="168"/>
  <c r="D5337" i="168"/>
  <c r="D5336" i="168"/>
  <c r="D5335" i="168"/>
  <c r="D5334" i="168"/>
  <c r="D5333" i="168"/>
  <c r="D5332" i="168"/>
  <c r="D5331" i="168"/>
  <c r="D5330" i="168"/>
  <c r="D5329" i="168"/>
  <c r="D5328" i="168"/>
  <c r="D5327" i="168"/>
  <c r="D5326" i="168"/>
  <c r="D5325" i="168"/>
  <c r="D5324" i="168"/>
  <c r="D5323" i="168"/>
  <c r="D5322" i="168"/>
  <c r="D5321" i="168"/>
  <c r="D5320" i="168"/>
  <c r="D5319" i="168"/>
  <c r="D5318" i="168"/>
  <c r="D5317" i="168"/>
  <c r="D5316" i="168"/>
  <c r="D5315" i="168"/>
  <c r="D5314" i="168"/>
  <c r="D5313" i="168"/>
  <c r="D5312" i="168"/>
  <c r="D5311" i="168"/>
  <c r="D5310" i="168"/>
  <c r="D5309" i="168"/>
  <c r="D5308" i="168"/>
  <c r="D5307" i="168"/>
  <c r="D5306" i="168"/>
  <c r="D5305" i="168"/>
  <c r="D5304" i="168"/>
  <c r="D5303" i="168"/>
  <c r="D5302" i="168"/>
  <c r="D5301" i="168"/>
  <c r="D5300" i="168"/>
  <c r="D5299" i="168"/>
  <c r="D5298" i="168"/>
  <c r="D5297" i="168"/>
  <c r="D5296" i="168"/>
  <c r="D5295" i="168"/>
  <c r="D5294" i="168"/>
  <c r="D5293" i="168"/>
  <c r="D5292" i="168"/>
  <c r="D5291" i="168"/>
  <c r="D5290" i="168"/>
  <c r="D5289" i="168"/>
  <c r="D5288" i="168"/>
  <c r="D5287" i="168"/>
  <c r="D5286" i="168"/>
  <c r="D5285" i="168"/>
  <c r="D5284" i="168"/>
  <c r="D5283" i="168"/>
  <c r="D5282" i="168"/>
  <c r="D5281" i="168"/>
  <c r="D5280" i="168"/>
  <c r="D5279" i="168"/>
  <c r="D5278" i="168"/>
  <c r="D5277" i="168"/>
  <c r="D5276" i="168"/>
  <c r="D5275" i="168"/>
  <c r="D5274" i="168"/>
  <c r="D5273" i="168"/>
  <c r="D5272" i="168"/>
  <c r="D5271" i="168"/>
  <c r="D5270" i="168"/>
  <c r="D5269" i="168"/>
  <c r="D5268" i="168"/>
  <c r="D5267" i="168"/>
  <c r="D5266" i="168"/>
  <c r="D5265" i="168"/>
  <c r="D5264" i="168"/>
  <c r="D5263" i="168"/>
  <c r="D5262" i="168"/>
  <c r="D5261" i="168"/>
  <c r="D5260" i="168"/>
  <c r="D5259" i="168"/>
  <c r="D5258" i="168"/>
  <c r="D5257" i="168"/>
  <c r="D5256" i="168"/>
  <c r="D5255" i="168"/>
  <c r="D5254" i="168"/>
  <c r="D5253" i="168"/>
  <c r="D5252" i="168"/>
  <c r="D5251" i="168"/>
  <c r="D5250" i="168"/>
  <c r="D5249" i="168"/>
  <c r="D5248" i="168"/>
  <c r="D5247" i="168"/>
  <c r="D5246" i="168"/>
  <c r="D5245" i="168"/>
  <c r="D5244" i="168"/>
  <c r="D5243" i="168"/>
  <c r="D5242" i="168"/>
  <c r="D5241" i="168"/>
  <c r="D5240" i="168"/>
  <c r="D5239" i="168"/>
  <c r="D5238" i="168"/>
  <c r="D5237" i="168"/>
  <c r="D5236" i="168"/>
  <c r="D5235" i="168"/>
  <c r="D5234" i="168"/>
  <c r="D5233" i="168"/>
  <c r="D5232" i="168"/>
  <c r="D5231" i="168"/>
  <c r="D5230" i="168"/>
  <c r="D5229" i="168"/>
  <c r="D5228" i="168"/>
  <c r="D5227" i="168"/>
  <c r="D5226" i="168"/>
  <c r="D5225" i="168"/>
  <c r="D5224" i="168"/>
  <c r="D5223" i="168"/>
  <c r="D5222" i="168"/>
  <c r="D5221" i="168"/>
  <c r="D5220" i="168"/>
  <c r="D5219" i="168"/>
  <c r="D5218" i="168"/>
  <c r="D5217" i="168"/>
  <c r="D5216" i="168"/>
  <c r="D5215" i="168"/>
  <c r="D5214" i="168"/>
  <c r="D5213" i="168"/>
  <c r="D5212" i="168"/>
  <c r="D5211" i="168"/>
  <c r="D5210" i="168"/>
  <c r="D5209" i="168"/>
  <c r="D5208" i="168"/>
  <c r="D5207" i="168"/>
  <c r="D5206" i="168"/>
  <c r="D5205" i="168"/>
  <c r="D5204" i="168"/>
  <c r="D5203" i="168"/>
  <c r="D5202" i="168"/>
  <c r="D5201" i="168"/>
  <c r="D5200" i="168"/>
  <c r="D5199" i="168"/>
  <c r="D5198" i="168"/>
  <c r="D5197" i="168"/>
  <c r="D5196" i="168"/>
  <c r="D5195" i="168"/>
  <c r="D5194" i="168"/>
  <c r="D5193" i="168"/>
  <c r="D5192" i="168"/>
  <c r="D5191" i="168"/>
  <c r="D5190" i="168"/>
  <c r="D5189" i="168"/>
  <c r="D5188" i="168"/>
  <c r="D5187" i="168"/>
  <c r="D5186" i="168"/>
  <c r="D5185" i="168"/>
  <c r="D5184" i="168"/>
  <c r="D5183" i="168"/>
  <c r="D5182" i="168"/>
  <c r="D5181" i="168"/>
  <c r="D5180" i="168"/>
  <c r="D5179" i="168"/>
  <c r="D5178" i="168"/>
  <c r="D5177" i="168"/>
  <c r="D5176" i="168"/>
  <c r="D5175" i="168"/>
  <c r="D5174" i="168"/>
  <c r="D5173" i="168"/>
  <c r="D5172" i="168"/>
  <c r="D5171" i="168"/>
  <c r="D5170" i="168"/>
  <c r="D5169" i="168"/>
  <c r="D5168" i="168"/>
  <c r="D5167" i="168"/>
  <c r="D5166" i="168"/>
  <c r="D5165" i="168"/>
  <c r="D5164" i="168"/>
  <c r="D5163" i="168"/>
  <c r="D5162" i="168"/>
  <c r="D5161" i="168"/>
  <c r="D5160" i="168"/>
  <c r="D5159" i="168"/>
  <c r="D5158" i="168"/>
  <c r="D5157" i="168"/>
  <c r="D5156" i="168"/>
  <c r="D5155" i="168"/>
  <c r="D5154" i="168"/>
  <c r="D5153" i="168"/>
  <c r="D5152" i="168"/>
  <c r="D5151" i="168"/>
  <c r="D5150" i="168"/>
  <c r="D5149" i="168"/>
  <c r="D5148" i="168"/>
  <c r="D5147" i="168"/>
  <c r="D5146" i="168"/>
  <c r="D5145" i="168"/>
  <c r="D5144" i="168"/>
  <c r="D5143" i="168"/>
  <c r="D5142" i="168"/>
  <c r="D5141" i="168"/>
  <c r="D5140" i="168"/>
  <c r="D5139" i="168"/>
  <c r="D5138" i="168"/>
  <c r="D5137" i="168"/>
  <c r="D5136" i="168"/>
  <c r="D5135" i="168"/>
  <c r="D5134" i="168"/>
  <c r="D5133" i="168"/>
  <c r="D5132" i="168"/>
  <c r="D5131" i="168"/>
  <c r="D5130" i="168"/>
  <c r="D5129" i="168"/>
  <c r="D5128" i="168"/>
  <c r="D5127" i="168"/>
  <c r="D5126" i="168"/>
  <c r="D5125" i="168"/>
  <c r="D5124" i="168"/>
  <c r="D5123" i="168"/>
  <c r="D5122" i="168"/>
  <c r="D5121" i="168"/>
  <c r="D5120" i="168"/>
  <c r="D5119" i="168"/>
  <c r="D5118" i="168"/>
  <c r="D5117" i="168"/>
  <c r="D5116" i="168"/>
  <c r="D5115" i="168"/>
  <c r="D5114" i="168"/>
  <c r="D5113" i="168"/>
  <c r="D5112" i="168"/>
  <c r="D5111" i="168"/>
  <c r="D5110" i="168"/>
  <c r="D5109" i="168"/>
  <c r="D5108" i="168"/>
  <c r="D5107" i="168"/>
  <c r="D5106" i="168"/>
  <c r="D5105" i="168"/>
  <c r="D5104" i="168"/>
  <c r="D5103" i="168"/>
  <c r="D5102" i="168"/>
  <c r="D5101" i="168"/>
  <c r="D5100" i="168"/>
  <c r="D5099" i="168"/>
  <c r="D5098" i="168"/>
  <c r="D5097" i="168"/>
  <c r="D5096" i="168"/>
  <c r="D5095" i="168"/>
  <c r="D5094" i="168"/>
  <c r="D5093" i="168"/>
  <c r="D5092" i="168"/>
  <c r="D5091" i="168"/>
  <c r="D5090" i="168"/>
  <c r="D5089" i="168"/>
  <c r="D5088" i="168"/>
  <c r="D5087" i="168"/>
  <c r="D5086" i="168"/>
  <c r="D5085" i="168"/>
  <c r="D5084" i="168"/>
  <c r="D5083" i="168"/>
  <c r="D5082" i="168"/>
  <c r="D5081" i="168"/>
  <c r="D5080" i="168"/>
  <c r="D5079" i="168"/>
  <c r="D5078" i="168"/>
  <c r="D5077" i="168"/>
  <c r="D5076" i="168"/>
  <c r="D5075" i="168"/>
  <c r="D5074" i="168"/>
  <c r="D5073" i="168"/>
  <c r="D5072" i="168"/>
  <c r="D5071" i="168"/>
  <c r="D5070" i="168"/>
  <c r="D5069" i="168"/>
  <c r="D5068" i="168"/>
  <c r="D5067" i="168"/>
  <c r="D5066" i="168"/>
  <c r="D5065" i="168"/>
  <c r="D5064" i="168"/>
  <c r="D5063" i="168"/>
  <c r="D5062" i="168"/>
  <c r="D5061" i="168"/>
  <c r="D5060" i="168"/>
  <c r="D5059" i="168"/>
  <c r="D5058" i="168"/>
  <c r="D5057" i="168"/>
  <c r="D5056" i="168"/>
  <c r="D5055" i="168"/>
  <c r="D5054" i="168"/>
  <c r="D5053" i="168"/>
  <c r="D5052" i="168"/>
  <c r="D5051" i="168"/>
  <c r="D5050" i="168"/>
  <c r="D5049" i="168"/>
  <c r="D5048" i="168"/>
  <c r="D5047" i="168"/>
  <c r="D5046" i="168"/>
  <c r="D5045" i="168"/>
  <c r="D5044" i="168"/>
  <c r="D5043" i="168"/>
  <c r="D5042" i="168"/>
  <c r="D5041" i="168"/>
  <c r="D5040" i="168"/>
  <c r="D5039" i="168"/>
  <c r="D5038" i="168"/>
  <c r="D5037" i="168"/>
  <c r="D5036" i="168"/>
  <c r="D5035" i="168"/>
  <c r="D5034" i="168"/>
  <c r="D5033" i="168"/>
  <c r="D5032" i="168"/>
  <c r="D5031" i="168"/>
  <c r="D5030" i="168"/>
  <c r="D5029" i="168"/>
  <c r="D5028" i="168"/>
  <c r="D5027" i="168"/>
  <c r="D5026" i="168"/>
  <c r="D5025" i="168"/>
  <c r="D5024" i="168"/>
  <c r="D5023" i="168"/>
  <c r="D5022" i="168"/>
  <c r="D5021" i="168"/>
  <c r="D5020" i="168"/>
  <c r="D5019" i="168"/>
  <c r="D5018" i="168"/>
  <c r="D5017" i="168"/>
  <c r="D5016" i="168"/>
  <c r="D5015" i="168"/>
  <c r="D5014" i="168"/>
  <c r="D5013" i="168"/>
  <c r="D5012" i="168"/>
  <c r="D5011" i="168"/>
  <c r="D5010" i="168"/>
  <c r="D5009" i="168"/>
  <c r="D5008" i="168"/>
  <c r="D5007" i="168"/>
  <c r="D5006" i="168"/>
  <c r="D5005" i="168"/>
  <c r="D5004" i="168"/>
  <c r="D5003" i="168"/>
  <c r="D5002" i="168"/>
  <c r="D5001" i="168"/>
  <c r="D5000" i="168"/>
  <c r="D4999" i="168"/>
  <c r="D4998" i="168"/>
  <c r="D4997" i="168"/>
  <c r="D4996" i="168"/>
  <c r="D4995" i="168"/>
  <c r="D4994" i="168"/>
  <c r="D4993" i="168"/>
  <c r="D4992" i="168"/>
  <c r="D4991" i="168"/>
  <c r="D4990" i="168"/>
  <c r="D4989" i="168"/>
  <c r="D4988" i="168"/>
  <c r="D4987" i="168"/>
  <c r="D4986" i="168"/>
  <c r="D4985" i="168"/>
  <c r="D4984" i="168"/>
  <c r="D4983" i="168"/>
  <c r="D4982" i="168"/>
  <c r="D4981" i="168"/>
  <c r="D4980" i="168"/>
  <c r="D4979" i="168"/>
  <c r="D4978" i="168"/>
  <c r="D4977" i="168"/>
  <c r="D4976" i="168"/>
  <c r="D4975" i="168"/>
  <c r="D4974" i="168"/>
  <c r="D4973" i="168"/>
  <c r="D4972" i="168"/>
  <c r="D4971" i="168"/>
  <c r="D4970" i="168"/>
  <c r="D4969" i="168"/>
  <c r="D4968" i="168"/>
  <c r="D4967" i="168"/>
  <c r="D4966" i="168"/>
  <c r="D4965" i="168"/>
  <c r="D4964" i="168"/>
  <c r="D4963" i="168"/>
  <c r="D4962" i="168"/>
  <c r="D4961" i="168"/>
  <c r="D4960" i="168"/>
  <c r="D4959" i="168"/>
  <c r="D4958" i="168"/>
  <c r="D4957" i="168"/>
  <c r="D4956" i="168"/>
  <c r="D4955" i="168"/>
  <c r="D4954" i="168"/>
  <c r="D4953" i="168"/>
  <c r="D4952" i="168"/>
  <c r="D4951" i="168"/>
  <c r="D4950" i="168"/>
  <c r="D4949" i="168"/>
  <c r="D4948" i="168"/>
  <c r="D4947" i="168"/>
  <c r="D4946" i="168"/>
  <c r="D4945" i="168"/>
  <c r="D4944" i="168"/>
  <c r="D4943" i="168"/>
  <c r="D4942" i="168"/>
  <c r="D4941" i="168"/>
  <c r="D4940" i="168"/>
  <c r="D4939" i="168"/>
  <c r="D4938" i="168"/>
  <c r="D4937" i="168"/>
  <c r="D4936" i="168"/>
  <c r="D4935" i="168"/>
  <c r="D4934" i="168"/>
  <c r="D4933" i="168"/>
  <c r="D4932" i="168"/>
  <c r="D4931" i="168"/>
  <c r="D4930" i="168"/>
  <c r="D4929" i="168"/>
  <c r="D4928" i="168"/>
  <c r="D4927" i="168"/>
  <c r="D4926" i="168"/>
  <c r="D4925" i="168"/>
  <c r="D4924" i="168"/>
  <c r="D4923" i="168"/>
  <c r="D4922" i="168"/>
  <c r="D4921" i="168"/>
  <c r="D4920" i="168"/>
  <c r="D4919" i="168"/>
  <c r="D4918" i="168"/>
  <c r="D4917" i="168"/>
  <c r="D4916" i="168"/>
  <c r="D4915" i="168"/>
  <c r="D4914" i="168"/>
  <c r="D4913" i="168"/>
  <c r="D4912" i="168"/>
  <c r="D4911" i="168"/>
  <c r="D4910" i="168"/>
  <c r="D4909" i="168"/>
  <c r="D4908" i="168"/>
  <c r="D4907" i="168"/>
  <c r="D4906" i="168"/>
  <c r="D4905" i="168"/>
  <c r="D4904" i="168"/>
  <c r="D4903" i="168"/>
  <c r="D4902" i="168"/>
  <c r="D4901" i="168"/>
  <c r="D4900" i="168"/>
  <c r="D4899" i="168"/>
  <c r="D4898" i="168"/>
  <c r="D4897" i="168"/>
  <c r="D4896" i="168"/>
  <c r="D4895" i="168"/>
  <c r="D4894" i="168"/>
  <c r="D4893" i="168"/>
  <c r="D4892" i="168"/>
  <c r="D4891" i="168"/>
  <c r="D4890" i="168"/>
  <c r="D4889" i="168"/>
  <c r="D4888" i="168"/>
  <c r="D4887" i="168"/>
  <c r="D4886" i="168"/>
  <c r="D4885" i="168"/>
  <c r="D4884" i="168"/>
  <c r="D4883" i="168"/>
  <c r="D4882" i="168"/>
  <c r="D4881" i="168"/>
  <c r="D4880" i="168"/>
  <c r="D4879" i="168"/>
  <c r="D4878" i="168"/>
  <c r="D4877" i="168"/>
  <c r="D4876" i="168"/>
  <c r="D4875" i="168"/>
  <c r="D4874" i="168"/>
  <c r="D4873" i="168"/>
  <c r="D4872" i="168"/>
  <c r="D4871" i="168"/>
  <c r="D4870" i="168"/>
  <c r="D4869" i="168"/>
  <c r="D4868" i="168"/>
  <c r="D4867" i="168"/>
  <c r="D4866" i="168"/>
  <c r="D4865" i="168"/>
  <c r="D4864" i="168"/>
  <c r="D4863" i="168"/>
  <c r="D4862" i="168"/>
  <c r="D4861" i="168"/>
  <c r="D4860" i="168"/>
  <c r="D4859" i="168"/>
  <c r="D4858" i="168"/>
  <c r="D4857" i="168"/>
  <c r="D4856" i="168"/>
  <c r="D4855" i="168"/>
  <c r="D4854" i="168"/>
  <c r="D4853" i="168"/>
  <c r="D4852" i="168"/>
  <c r="D4851" i="168"/>
  <c r="D4850" i="168"/>
  <c r="D4849" i="168"/>
  <c r="D4848" i="168"/>
  <c r="D4847" i="168"/>
  <c r="D4846" i="168"/>
  <c r="D4845" i="168"/>
  <c r="D4844" i="168"/>
  <c r="D4843" i="168"/>
  <c r="D4842" i="168"/>
  <c r="D4841" i="168"/>
  <c r="D4840" i="168"/>
  <c r="D4839" i="168"/>
  <c r="D4838" i="168"/>
  <c r="D4837" i="168"/>
  <c r="D4836" i="168"/>
  <c r="D4835" i="168"/>
  <c r="D4834" i="168"/>
  <c r="D4833" i="168"/>
  <c r="D4832" i="168"/>
  <c r="D4831" i="168"/>
  <c r="D4830" i="168"/>
  <c r="D4829" i="168"/>
  <c r="D4828" i="168"/>
  <c r="D4827" i="168"/>
  <c r="D4826" i="168"/>
  <c r="D4825" i="168"/>
  <c r="D4824" i="168"/>
  <c r="D4823" i="168"/>
  <c r="D4822" i="168"/>
  <c r="D4821" i="168"/>
  <c r="D4820" i="168"/>
  <c r="D4819" i="168"/>
  <c r="D4818" i="168"/>
  <c r="D4817" i="168"/>
  <c r="D4816" i="168"/>
  <c r="D4815" i="168"/>
  <c r="D4814" i="168"/>
  <c r="D4813" i="168"/>
  <c r="D4812" i="168"/>
  <c r="D4811" i="168"/>
  <c r="D4810" i="168"/>
  <c r="D4809" i="168"/>
  <c r="D4808" i="168"/>
  <c r="D4807" i="168"/>
  <c r="D4806" i="168"/>
  <c r="D4805" i="168"/>
  <c r="D4804" i="168"/>
  <c r="D4803" i="168"/>
  <c r="D4802" i="168"/>
  <c r="D4801" i="168"/>
  <c r="D4800" i="168"/>
  <c r="D4799" i="168"/>
  <c r="D4798" i="168"/>
  <c r="D4797" i="168"/>
  <c r="D4796" i="168"/>
  <c r="D4795" i="168"/>
  <c r="D4794" i="168"/>
  <c r="D4793" i="168"/>
  <c r="D4792" i="168"/>
  <c r="D4791" i="168"/>
  <c r="D4790" i="168"/>
  <c r="D4789" i="168"/>
  <c r="D4788" i="168"/>
  <c r="D4787" i="168"/>
  <c r="D4786" i="168"/>
  <c r="D4785" i="168"/>
  <c r="D4784" i="168"/>
  <c r="D4783" i="168"/>
  <c r="D4782" i="168"/>
  <c r="D4781" i="168"/>
  <c r="D4780" i="168"/>
  <c r="D4779" i="168"/>
  <c r="D4778" i="168"/>
  <c r="D4777" i="168"/>
  <c r="D4776" i="168"/>
  <c r="D4775" i="168"/>
  <c r="D4774" i="168"/>
  <c r="D4773" i="168"/>
  <c r="D4772" i="168"/>
  <c r="D4771" i="168"/>
  <c r="D4770" i="168"/>
  <c r="D4769" i="168"/>
  <c r="D4768" i="168"/>
  <c r="D4767" i="168"/>
  <c r="D4766" i="168"/>
  <c r="D4765" i="168"/>
  <c r="D4764" i="168"/>
  <c r="D4763" i="168"/>
  <c r="D4762" i="168"/>
  <c r="D4761" i="168"/>
  <c r="D4760" i="168"/>
  <c r="D4759" i="168"/>
  <c r="D4758" i="168"/>
  <c r="D4757" i="168"/>
  <c r="D4756" i="168"/>
  <c r="D4755" i="168"/>
  <c r="D4754" i="168"/>
  <c r="D4753" i="168"/>
  <c r="D4752" i="168"/>
  <c r="D4751" i="168"/>
  <c r="D4750" i="168"/>
  <c r="D4749" i="168"/>
  <c r="D4748" i="168"/>
  <c r="D4747" i="168"/>
  <c r="D4746" i="168"/>
  <c r="D4745" i="168"/>
  <c r="D4744" i="168"/>
  <c r="D4743" i="168"/>
  <c r="D4742" i="168"/>
  <c r="D4741" i="168"/>
  <c r="D4740" i="168"/>
  <c r="D4739" i="168"/>
  <c r="D4738" i="168"/>
  <c r="D4737" i="168"/>
  <c r="D4736" i="168"/>
  <c r="D4735" i="168"/>
  <c r="D4734" i="168"/>
  <c r="D4733" i="168"/>
  <c r="D4732" i="168"/>
  <c r="D4731" i="168"/>
  <c r="D4730" i="168"/>
  <c r="D4729" i="168"/>
  <c r="D4728" i="168"/>
  <c r="D4727" i="168"/>
  <c r="D4726" i="168"/>
  <c r="D4725" i="168"/>
  <c r="D4724" i="168"/>
  <c r="D4723" i="168"/>
  <c r="D4722" i="168"/>
  <c r="D4721" i="168"/>
  <c r="D4720" i="168"/>
  <c r="D4719" i="168"/>
  <c r="D4718" i="168"/>
  <c r="D4717" i="168"/>
  <c r="D4716" i="168"/>
  <c r="D4715" i="168"/>
  <c r="D4714" i="168"/>
  <c r="D4713" i="168"/>
  <c r="D4712" i="168"/>
  <c r="D4711" i="168"/>
  <c r="D4710" i="168"/>
  <c r="D4709" i="168"/>
  <c r="D4708" i="168"/>
  <c r="D4707" i="168"/>
  <c r="D4706" i="168"/>
  <c r="D4705" i="168"/>
  <c r="D4704" i="168"/>
  <c r="D4703" i="168"/>
  <c r="D4702" i="168"/>
  <c r="D4701" i="168"/>
  <c r="D4700" i="168"/>
  <c r="D4699" i="168"/>
  <c r="D4698" i="168"/>
  <c r="D4697" i="168"/>
  <c r="D4696" i="168"/>
  <c r="D4695" i="168"/>
  <c r="D4694" i="168"/>
  <c r="D4693" i="168"/>
  <c r="D4692" i="168"/>
  <c r="D4691" i="168"/>
  <c r="D4690" i="168"/>
  <c r="D4689" i="168"/>
  <c r="D4688" i="168"/>
  <c r="D4687" i="168"/>
  <c r="D4686" i="168"/>
  <c r="D4685" i="168"/>
  <c r="D4684" i="168"/>
  <c r="D4683" i="168"/>
  <c r="D4682" i="168"/>
  <c r="D4681" i="168"/>
  <c r="D4680" i="168"/>
  <c r="D4679" i="168"/>
  <c r="D4678" i="168"/>
  <c r="D4677" i="168"/>
  <c r="D4676" i="168"/>
  <c r="D4675" i="168"/>
  <c r="D4674" i="168"/>
  <c r="D4673" i="168"/>
  <c r="D4672" i="168"/>
  <c r="D4671" i="168"/>
  <c r="D4670" i="168"/>
  <c r="D4669" i="168"/>
  <c r="D4668" i="168"/>
  <c r="D4667" i="168"/>
  <c r="D4666" i="168"/>
  <c r="D4665" i="168"/>
  <c r="D4664" i="168"/>
  <c r="D4663" i="168"/>
  <c r="D4662" i="168"/>
  <c r="D4661" i="168"/>
  <c r="D4660" i="168"/>
  <c r="D4659" i="168"/>
  <c r="D4658" i="168"/>
  <c r="D4657" i="168"/>
  <c r="D4656" i="168"/>
  <c r="D4655" i="168"/>
  <c r="D4654" i="168"/>
  <c r="D4653" i="168"/>
  <c r="D4652" i="168"/>
  <c r="D4651" i="168"/>
  <c r="D4650" i="168"/>
  <c r="D4649" i="168"/>
  <c r="D4648" i="168"/>
  <c r="D4647" i="168"/>
  <c r="D4646" i="168"/>
  <c r="D4645" i="168"/>
  <c r="D4644" i="168"/>
  <c r="D4643" i="168"/>
  <c r="D4642" i="168"/>
  <c r="D4641" i="168"/>
  <c r="D4640" i="168"/>
  <c r="D4639" i="168"/>
  <c r="D4638" i="168"/>
  <c r="D4637" i="168"/>
  <c r="D4636" i="168"/>
  <c r="D4635" i="168"/>
  <c r="D4634" i="168"/>
  <c r="D4633" i="168"/>
  <c r="D4632" i="168"/>
  <c r="D4631" i="168"/>
  <c r="D4630" i="168"/>
  <c r="D4629" i="168"/>
  <c r="D4628" i="168"/>
  <c r="D4627" i="168"/>
  <c r="D4626" i="168"/>
  <c r="D4625" i="168"/>
  <c r="D4624" i="168"/>
  <c r="D4623" i="168"/>
  <c r="D4622" i="168"/>
  <c r="D4621" i="168"/>
  <c r="D4620" i="168"/>
  <c r="D4619" i="168"/>
  <c r="D4618" i="168"/>
  <c r="D4617" i="168"/>
  <c r="D4616" i="168"/>
  <c r="D4615" i="168"/>
  <c r="D4614" i="168"/>
  <c r="D4613" i="168"/>
  <c r="D4612" i="168"/>
  <c r="D4611" i="168"/>
  <c r="D4610" i="168"/>
  <c r="D4609" i="168"/>
  <c r="D4608" i="168"/>
  <c r="D4607" i="168"/>
  <c r="D4606" i="168"/>
  <c r="D4605" i="168"/>
  <c r="D4604" i="168"/>
  <c r="D4603" i="168"/>
  <c r="D4602" i="168"/>
  <c r="D4601" i="168"/>
  <c r="D4600" i="168"/>
  <c r="D4599" i="168"/>
  <c r="D4598" i="168"/>
  <c r="D4597" i="168"/>
  <c r="D4596" i="168"/>
  <c r="D4595" i="168"/>
  <c r="D4594" i="168"/>
  <c r="D4593" i="168"/>
  <c r="D4592" i="168"/>
  <c r="D4591" i="168"/>
  <c r="D4590" i="168"/>
  <c r="D4589" i="168"/>
  <c r="D4588" i="168"/>
  <c r="D4587" i="168"/>
  <c r="D4586" i="168"/>
  <c r="D4585" i="168"/>
  <c r="D4584" i="168"/>
  <c r="D4583" i="168"/>
  <c r="D4582" i="168"/>
  <c r="D4581" i="168"/>
  <c r="D4580" i="168"/>
  <c r="D4579" i="168"/>
  <c r="D4578" i="168"/>
  <c r="D4577" i="168"/>
  <c r="D4576" i="168"/>
  <c r="D4575" i="168"/>
  <c r="D4574" i="168"/>
  <c r="D4573" i="168"/>
  <c r="D4572" i="168"/>
  <c r="D4571" i="168"/>
  <c r="D4570" i="168"/>
  <c r="D4569" i="168"/>
  <c r="D4568" i="168"/>
  <c r="D4567" i="168"/>
  <c r="D4566" i="168"/>
  <c r="D4565" i="168"/>
  <c r="D4564" i="168"/>
  <c r="D4563" i="168"/>
  <c r="D4562" i="168"/>
  <c r="D4561" i="168"/>
  <c r="D4560" i="168"/>
  <c r="D4559" i="168"/>
  <c r="D4558" i="168"/>
  <c r="D4557" i="168"/>
  <c r="D4556" i="168"/>
  <c r="D4555" i="168"/>
  <c r="D4554" i="168"/>
  <c r="D4553" i="168"/>
  <c r="D4552" i="168"/>
  <c r="D4551" i="168"/>
  <c r="D4550" i="168"/>
  <c r="D4549" i="168"/>
  <c r="D4548" i="168"/>
  <c r="D4547" i="168"/>
  <c r="D4546" i="168"/>
  <c r="D4545" i="168"/>
  <c r="D4544" i="168"/>
  <c r="D4543" i="168"/>
  <c r="D4542" i="168"/>
  <c r="D4541" i="168"/>
  <c r="D4540" i="168"/>
  <c r="D4539" i="168"/>
  <c r="D4538" i="168"/>
  <c r="D4537" i="168"/>
  <c r="D4536" i="168"/>
  <c r="D4535" i="168"/>
  <c r="D4534" i="168"/>
  <c r="D4533" i="168"/>
  <c r="D4532" i="168"/>
  <c r="D4531" i="168"/>
  <c r="D4530" i="168"/>
  <c r="D4529" i="168"/>
  <c r="D4528" i="168"/>
  <c r="D4527" i="168"/>
  <c r="D4526" i="168"/>
  <c r="D4525" i="168"/>
  <c r="D4524" i="168"/>
  <c r="D4523" i="168"/>
  <c r="D4522" i="168"/>
  <c r="D4521" i="168"/>
  <c r="D4520" i="168"/>
  <c r="D4519" i="168"/>
  <c r="D4518" i="168"/>
  <c r="D4517" i="168"/>
  <c r="D4516" i="168"/>
  <c r="D4515" i="168"/>
  <c r="D4514" i="168"/>
  <c r="D4513" i="168"/>
  <c r="D4512" i="168"/>
  <c r="D4511" i="168"/>
  <c r="D4510" i="168"/>
  <c r="D4509" i="168"/>
  <c r="D4508" i="168"/>
  <c r="D4507" i="168"/>
  <c r="D4506" i="168"/>
  <c r="D4505" i="168"/>
  <c r="D4504" i="168"/>
  <c r="D4503" i="168"/>
  <c r="D4502" i="168"/>
  <c r="D4501" i="168"/>
  <c r="D4500" i="168"/>
  <c r="D4499" i="168"/>
  <c r="D4498" i="168"/>
  <c r="D4497" i="168"/>
  <c r="D4496" i="168"/>
  <c r="D4495" i="168"/>
  <c r="D4494" i="168"/>
  <c r="D4493" i="168"/>
  <c r="D4492" i="168"/>
  <c r="D4491" i="168"/>
  <c r="D4490" i="168"/>
  <c r="D4489" i="168"/>
  <c r="D4488" i="168"/>
  <c r="D4487" i="168"/>
  <c r="D4486" i="168"/>
  <c r="D4485" i="168"/>
  <c r="D4484" i="168"/>
  <c r="D4483" i="168"/>
  <c r="D4482" i="168"/>
  <c r="D4481" i="168"/>
  <c r="D4480" i="168"/>
  <c r="D4479" i="168"/>
  <c r="D4478" i="168"/>
  <c r="D4477" i="168"/>
  <c r="D4476" i="168"/>
  <c r="D4475" i="168"/>
  <c r="D4474" i="168"/>
  <c r="D4473" i="168"/>
  <c r="D4472" i="168"/>
  <c r="D4471" i="168"/>
  <c r="D4470" i="168"/>
  <c r="D4469" i="168"/>
  <c r="D4468" i="168"/>
  <c r="D4467" i="168"/>
  <c r="D4466" i="168"/>
  <c r="D4465" i="168"/>
  <c r="D4464" i="168"/>
  <c r="D4463" i="168"/>
  <c r="D4462" i="168"/>
  <c r="D4461" i="168"/>
  <c r="D4460" i="168"/>
  <c r="D4459" i="168"/>
  <c r="D4458" i="168"/>
  <c r="D4457" i="168"/>
  <c r="D4456" i="168"/>
  <c r="D4455" i="168"/>
  <c r="D4454" i="168"/>
  <c r="D4453" i="168"/>
  <c r="D4452" i="168"/>
  <c r="D4451" i="168"/>
  <c r="D4450" i="168"/>
  <c r="D4449" i="168"/>
  <c r="D4448" i="168"/>
  <c r="D4447" i="168"/>
  <c r="D4446" i="168"/>
  <c r="D4445" i="168"/>
  <c r="D4444" i="168"/>
  <c r="D4443" i="168"/>
  <c r="D4442" i="168"/>
  <c r="D4441" i="168"/>
  <c r="D4440" i="168"/>
  <c r="D4439" i="168"/>
  <c r="D4438" i="168"/>
  <c r="D4437" i="168"/>
  <c r="D4436" i="168"/>
  <c r="D4435" i="168"/>
  <c r="D4434" i="168"/>
  <c r="D4433" i="168"/>
  <c r="D4432" i="168"/>
  <c r="D4431" i="168"/>
  <c r="D4430" i="168"/>
  <c r="D4429" i="168"/>
  <c r="D4428" i="168"/>
  <c r="D4427" i="168"/>
  <c r="D4426" i="168"/>
  <c r="D4425" i="168"/>
  <c r="D4424" i="168"/>
  <c r="D4423" i="168"/>
  <c r="D4422" i="168"/>
  <c r="D4421" i="168"/>
  <c r="D4420" i="168"/>
  <c r="D4419" i="168"/>
  <c r="D4418" i="168"/>
  <c r="D4417" i="168"/>
  <c r="D4416" i="168"/>
  <c r="D4415" i="168"/>
  <c r="D4414" i="168"/>
  <c r="D4413" i="168"/>
  <c r="D4412" i="168"/>
  <c r="D4411" i="168"/>
  <c r="D4410" i="168"/>
  <c r="D4409" i="168"/>
  <c r="D4408" i="168"/>
  <c r="D4407" i="168"/>
  <c r="D4406" i="168"/>
  <c r="D4405" i="168"/>
  <c r="D4404" i="168"/>
  <c r="D4403" i="168"/>
  <c r="D4402" i="168"/>
  <c r="D4401" i="168"/>
  <c r="D4400" i="168"/>
  <c r="D4399" i="168"/>
  <c r="D4398" i="168"/>
  <c r="D4397" i="168"/>
  <c r="D4396" i="168"/>
  <c r="D4395" i="168"/>
  <c r="D4394" i="168"/>
  <c r="D4393" i="168"/>
  <c r="D4392" i="168"/>
  <c r="D4391" i="168"/>
  <c r="D4390" i="168"/>
  <c r="D4389" i="168"/>
  <c r="D4388" i="168"/>
  <c r="D4387" i="168"/>
  <c r="D4386" i="168"/>
  <c r="D4385" i="168"/>
  <c r="D4384" i="168"/>
  <c r="D4383" i="168"/>
  <c r="D4382" i="168"/>
  <c r="D4381" i="168"/>
  <c r="D4380" i="168"/>
  <c r="D4379" i="168"/>
  <c r="D4378" i="168"/>
  <c r="D4377" i="168"/>
  <c r="D4376" i="168"/>
  <c r="D4375" i="168"/>
  <c r="D4374" i="168"/>
  <c r="D4373" i="168"/>
  <c r="D4372" i="168"/>
  <c r="D4371" i="168"/>
  <c r="D4370" i="168"/>
  <c r="D4369" i="168"/>
  <c r="D4368" i="168"/>
  <c r="D4367" i="168"/>
  <c r="D4366" i="168"/>
  <c r="D4365" i="168"/>
  <c r="D4364" i="168"/>
  <c r="D4363" i="168"/>
  <c r="D4362" i="168"/>
  <c r="D4361" i="168"/>
  <c r="D4360" i="168"/>
  <c r="D4359" i="168"/>
  <c r="D4358" i="168"/>
  <c r="D4357" i="168"/>
  <c r="D4356" i="168"/>
  <c r="D4355" i="168"/>
  <c r="D4354" i="168"/>
  <c r="D4353" i="168"/>
  <c r="D4352" i="168"/>
  <c r="D4351" i="168"/>
  <c r="D4350" i="168"/>
  <c r="D4349" i="168"/>
  <c r="D4348" i="168"/>
  <c r="D4347" i="168"/>
  <c r="D4346" i="168"/>
  <c r="D4345" i="168"/>
  <c r="D4344" i="168"/>
  <c r="D4343" i="168"/>
  <c r="D4342" i="168"/>
  <c r="D4341" i="168"/>
  <c r="D4340" i="168"/>
  <c r="D4339" i="168"/>
  <c r="D4338" i="168"/>
  <c r="D4337" i="168"/>
  <c r="D4336" i="168"/>
  <c r="D4335" i="168"/>
  <c r="D4334" i="168"/>
  <c r="D4333" i="168"/>
  <c r="D4332" i="168"/>
  <c r="D4331" i="168"/>
  <c r="D4330" i="168"/>
  <c r="D4329" i="168"/>
  <c r="D4328" i="168"/>
  <c r="D4327" i="168"/>
  <c r="D4326" i="168"/>
  <c r="D4325" i="168"/>
  <c r="D4324" i="168"/>
  <c r="D4323" i="168"/>
  <c r="D4322" i="168"/>
  <c r="D4321" i="168"/>
  <c r="D4320" i="168"/>
  <c r="D4319" i="168"/>
  <c r="D4318" i="168"/>
  <c r="D4317" i="168"/>
  <c r="D4316" i="168"/>
  <c r="D4315" i="168"/>
  <c r="D4314" i="168"/>
  <c r="D4313" i="168"/>
  <c r="D4312" i="168"/>
  <c r="D4311" i="168"/>
  <c r="D4310" i="168"/>
  <c r="D4309" i="168"/>
  <c r="D4308" i="168"/>
  <c r="D4307" i="168"/>
  <c r="D4306" i="168"/>
  <c r="D4305" i="168"/>
  <c r="D4304" i="168"/>
  <c r="D4303" i="168"/>
  <c r="D4302" i="168"/>
  <c r="D4301" i="168"/>
  <c r="D4300" i="168"/>
  <c r="D4299" i="168"/>
  <c r="D4298" i="168"/>
  <c r="D4297" i="168"/>
  <c r="D4296" i="168"/>
  <c r="D4295" i="168"/>
  <c r="D4294" i="168"/>
  <c r="D4293" i="168"/>
  <c r="D4292" i="168"/>
  <c r="D4291" i="168"/>
  <c r="D4290" i="168"/>
  <c r="D4289" i="168"/>
  <c r="D4288" i="168"/>
  <c r="D4287" i="168"/>
  <c r="D4286" i="168"/>
  <c r="D4285" i="168"/>
  <c r="D4284" i="168"/>
  <c r="D4283" i="168"/>
  <c r="D4282" i="168"/>
  <c r="D4281" i="168"/>
  <c r="D4280" i="168"/>
  <c r="D4279" i="168"/>
  <c r="D4278" i="168"/>
  <c r="D4277" i="168"/>
  <c r="D4276" i="168"/>
  <c r="D4275" i="168"/>
  <c r="D4274" i="168"/>
  <c r="D4273" i="168"/>
  <c r="D4272" i="168"/>
  <c r="D4271" i="168"/>
  <c r="D4270" i="168"/>
  <c r="D4269" i="168"/>
  <c r="D4268" i="168"/>
  <c r="D4267" i="168"/>
  <c r="D4266" i="168"/>
  <c r="D4265" i="168"/>
  <c r="D4264" i="168"/>
  <c r="D4263" i="168"/>
  <c r="D4262" i="168"/>
  <c r="D4261" i="168"/>
  <c r="D4260" i="168"/>
  <c r="D4259" i="168"/>
  <c r="D4258" i="168"/>
  <c r="D4257" i="168"/>
  <c r="D4256" i="168"/>
  <c r="D4255" i="168"/>
  <c r="D4254" i="168"/>
  <c r="D4253" i="168"/>
  <c r="D4252" i="168"/>
  <c r="D4251" i="168"/>
  <c r="D4250" i="168"/>
  <c r="D4249" i="168"/>
  <c r="D4248" i="168"/>
  <c r="D4247" i="168"/>
  <c r="D4246" i="168"/>
  <c r="D4245" i="168"/>
  <c r="D4244" i="168"/>
  <c r="D4243" i="168"/>
  <c r="D4242" i="168"/>
  <c r="D4241" i="168"/>
  <c r="D4240" i="168"/>
  <c r="D4239" i="168"/>
  <c r="D4238" i="168"/>
  <c r="D4237" i="168"/>
  <c r="D4236" i="168"/>
  <c r="D4235" i="168"/>
  <c r="D4234" i="168"/>
  <c r="D4233" i="168"/>
  <c r="D4232" i="168"/>
  <c r="D4231" i="168"/>
  <c r="D4230" i="168"/>
  <c r="D4229" i="168"/>
  <c r="D4228" i="168"/>
  <c r="D4227" i="168"/>
  <c r="D4226" i="168"/>
  <c r="D4225" i="168"/>
  <c r="D4224" i="168"/>
  <c r="D4223" i="168"/>
  <c r="D4222" i="168"/>
  <c r="D4221" i="168"/>
  <c r="D4220" i="168"/>
  <c r="D4219" i="168"/>
  <c r="D4218" i="168"/>
  <c r="D4217" i="168"/>
  <c r="D4216" i="168"/>
  <c r="D4215" i="168"/>
  <c r="D4214" i="168"/>
  <c r="D4213" i="168"/>
  <c r="D4212" i="168"/>
  <c r="D4211" i="168"/>
  <c r="D4210" i="168"/>
  <c r="D4209" i="168"/>
  <c r="D4208" i="168"/>
  <c r="D4207" i="168"/>
  <c r="D4206" i="168"/>
  <c r="D4205" i="168"/>
  <c r="D4204" i="168"/>
  <c r="D4203" i="168"/>
  <c r="D4202" i="168"/>
  <c r="D4201" i="168"/>
  <c r="D4200" i="168"/>
  <c r="D4199" i="168"/>
  <c r="D4198" i="168"/>
  <c r="D4197" i="168"/>
  <c r="D4196" i="168"/>
  <c r="D4195" i="168"/>
  <c r="D4194" i="168"/>
  <c r="D4193" i="168"/>
  <c r="D4192" i="168"/>
  <c r="D4191" i="168"/>
  <c r="D4190" i="168"/>
  <c r="D4189" i="168"/>
  <c r="D4188" i="168"/>
  <c r="D4187" i="168"/>
  <c r="D4186" i="168"/>
  <c r="D4185" i="168"/>
  <c r="D4184" i="168"/>
  <c r="D4183" i="168"/>
  <c r="D4182" i="168"/>
  <c r="D4181" i="168"/>
  <c r="D4180" i="168"/>
  <c r="D4179" i="168"/>
  <c r="D4178" i="168"/>
  <c r="D4177" i="168"/>
  <c r="D4176" i="168"/>
  <c r="D4175" i="168"/>
  <c r="D4174" i="168"/>
  <c r="D4173" i="168"/>
  <c r="D4172" i="168"/>
  <c r="D4171" i="168"/>
  <c r="D4170" i="168"/>
  <c r="D4169" i="168"/>
  <c r="D4168" i="168"/>
  <c r="D4167" i="168"/>
  <c r="D4166" i="168"/>
  <c r="D4165" i="168"/>
  <c r="D4164" i="168"/>
  <c r="D4163" i="168"/>
  <c r="D4162" i="168"/>
  <c r="D4161" i="168"/>
  <c r="D4160" i="168"/>
  <c r="D4159" i="168"/>
  <c r="D4158" i="168"/>
  <c r="D4157" i="168"/>
  <c r="D4156" i="168"/>
  <c r="D4155" i="168"/>
  <c r="D4154" i="168"/>
  <c r="D4153" i="168"/>
  <c r="D4152" i="168"/>
  <c r="D4151" i="168"/>
  <c r="D4150" i="168"/>
  <c r="D4149" i="168"/>
  <c r="D4148" i="168"/>
  <c r="D4147" i="168"/>
  <c r="D4146" i="168"/>
  <c r="D4145" i="168"/>
  <c r="D4144" i="168"/>
  <c r="D4143" i="168"/>
  <c r="D4142" i="168"/>
  <c r="D4141" i="168"/>
  <c r="D4140" i="168"/>
  <c r="D4139" i="168"/>
  <c r="D4138" i="168"/>
  <c r="D4137" i="168"/>
  <c r="D4136" i="168"/>
  <c r="D4135" i="168"/>
  <c r="D4134" i="168"/>
  <c r="D4133" i="168"/>
  <c r="D4132" i="168"/>
  <c r="D4131" i="168"/>
  <c r="D4130" i="168"/>
  <c r="D4129" i="168"/>
  <c r="D4128" i="168"/>
  <c r="D4127" i="168"/>
  <c r="D4126" i="168"/>
  <c r="D4125" i="168"/>
  <c r="D4124" i="168"/>
  <c r="D4123" i="168"/>
  <c r="D4122" i="168"/>
  <c r="D4121" i="168"/>
  <c r="D4120" i="168"/>
  <c r="D4119" i="168"/>
  <c r="D4118" i="168"/>
  <c r="D4117" i="168"/>
  <c r="D4116" i="168"/>
  <c r="D4115" i="168"/>
  <c r="D4114" i="168"/>
  <c r="D4113" i="168"/>
  <c r="D4112" i="168"/>
  <c r="D4111" i="168"/>
  <c r="D4110" i="168"/>
  <c r="D4109" i="168"/>
  <c r="D4108" i="168"/>
  <c r="D4107" i="168"/>
  <c r="D4106" i="168"/>
  <c r="D4105" i="168"/>
  <c r="D4104" i="168"/>
  <c r="D4103" i="168"/>
  <c r="D4102" i="168"/>
  <c r="D4101" i="168"/>
  <c r="D4100" i="168"/>
  <c r="D4099" i="168"/>
  <c r="D4098" i="168"/>
  <c r="D4097" i="168"/>
  <c r="D4096" i="168"/>
  <c r="D4095" i="168"/>
  <c r="D4094" i="168"/>
  <c r="D4093" i="168"/>
  <c r="D4092" i="168"/>
  <c r="D4091" i="168"/>
  <c r="D4090" i="168"/>
  <c r="D4089" i="168"/>
  <c r="D4088" i="168"/>
  <c r="D4087" i="168"/>
  <c r="D4086" i="168"/>
  <c r="D4085" i="168"/>
  <c r="D4084" i="168"/>
  <c r="D4083" i="168"/>
  <c r="D4082" i="168"/>
  <c r="D4081" i="168"/>
  <c r="D4080" i="168"/>
  <c r="D4079" i="168"/>
  <c r="D4078" i="168"/>
  <c r="D4077" i="168"/>
  <c r="D4076" i="168"/>
  <c r="D4075" i="168"/>
  <c r="D4074" i="168"/>
  <c r="D4073" i="168"/>
  <c r="D4072" i="168"/>
  <c r="D4071" i="168"/>
  <c r="D4070" i="168"/>
  <c r="D4069" i="168"/>
  <c r="D4068" i="168"/>
  <c r="D4067" i="168"/>
  <c r="D4066" i="168"/>
  <c r="D4065" i="168"/>
  <c r="D4064" i="168"/>
  <c r="D4063" i="168"/>
  <c r="D4062" i="168"/>
  <c r="D4061" i="168"/>
  <c r="D4060" i="168"/>
  <c r="D4059" i="168"/>
  <c r="D4058" i="168"/>
  <c r="D4057" i="168"/>
  <c r="D4056" i="168"/>
  <c r="D4055" i="168"/>
  <c r="D4054" i="168"/>
  <c r="D4053" i="168"/>
  <c r="D4052" i="168"/>
  <c r="D4051" i="168"/>
  <c r="D4050" i="168"/>
  <c r="D4049" i="168"/>
  <c r="D4048" i="168"/>
  <c r="D4047" i="168"/>
  <c r="D4046" i="168"/>
  <c r="D4045" i="168"/>
  <c r="D4044" i="168"/>
  <c r="D4043" i="168"/>
  <c r="D4042" i="168"/>
  <c r="D4041" i="168"/>
  <c r="D4040" i="168"/>
  <c r="D4039" i="168"/>
  <c r="D4038" i="168"/>
  <c r="D4037" i="168"/>
  <c r="D4036" i="168"/>
  <c r="D4035" i="168"/>
  <c r="D4034" i="168"/>
  <c r="D4033" i="168"/>
  <c r="D4032" i="168"/>
  <c r="D4031" i="168"/>
  <c r="D4030" i="168"/>
  <c r="D4029" i="168"/>
  <c r="D4028" i="168"/>
  <c r="D4027" i="168"/>
  <c r="D4026" i="168"/>
  <c r="D4025" i="168"/>
  <c r="D4024" i="168"/>
  <c r="D4023" i="168"/>
  <c r="D4022" i="168"/>
  <c r="D4021" i="168"/>
  <c r="D4020" i="168"/>
  <c r="D4019" i="168"/>
  <c r="D4018" i="168"/>
  <c r="D4017" i="168"/>
  <c r="D4016" i="168"/>
  <c r="D4015" i="168"/>
  <c r="D4014" i="168"/>
  <c r="D4013" i="168"/>
  <c r="D4012" i="168"/>
  <c r="D4011" i="168"/>
  <c r="D4010" i="168"/>
  <c r="D4009" i="168"/>
  <c r="D4008" i="168"/>
  <c r="D4007" i="168"/>
  <c r="D4006" i="168"/>
  <c r="D4005" i="168"/>
  <c r="D4004" i="168"/>
  <c r="D4003" i="168"/>
  <c r="D4002" i="168"/>
  <c r="D4001" i="168"/>
  <c r="D4000" i="168"/>
  <c r="D3999" i="168"/>
  <c r="D3998" i="168"/>
  <c r="D3997" i="168"/>
  <c r="D3996" i="168"/>
  <c r="D3995" i="168"/>
  <c r="D3994" i="168"/>
  <c r="D3993" i="168"/>
  <c r="D3992" i="168"/>
  <c r="D3991" i="168"/>
  <c r="D3990" i="168"/>
  <c r="D3989" i="168"/>
  <c r="D3988" i="168"/>
  <c r="D3987" i="168"/>
  <c r="D3986" i="168"/>
  <c r="D3985" i="168"/>
  <c r="D3984" i="168"/>
  <c r="D3983" i="168"/>
  <c r="D3982" i="168"/>
  <c r="D3981" i="168"/>
  <c r="D3980" i="168"/>
  <c r="D3979" i="168"/>
  <c r="D3978" i="168"/>
  <c r="D3977" i="168"/>
  <c r="D3976" i="168"/>
  <c r="D3975" i="168"/>
  <c r="D3974" i="168"/>
  <c r="D3973" i="168"/>
  <c r="D3972" i="168"/>
  <c r="D3971" i="168"/>
  <c r="D3970" i="168"/>
  <c r="D3969" i="168"/>
  <c r="D3968" i="168"/>
  <c r="D3967" i="168"/>
  <c r="D3966" i="168"/>
  <c r="D3965" i="168"/>
  <c r="D3964" i="168"/>
  <c r="D3963" i="168"/>
  <c r="D3962" i="168"/>
  <c r="D3961" i="168"/>
  <c r="D3960" i="168"/>
  <c r="D3959" i="168"/>
  <c r="D3958" i="168"/>
  <c r="D3957" i="168"/>
  <c r="D3956" i="168"/>
  <c r="D3955" i="168"/>
  <c r="D3954" i="168"/>
  <c r="D3953" i="168"/>
  <c r="D3952" i="168"/>
  <c r="D3951" i="168"/>
  <c r="D3950" i="168"/>
  <c r="D3949" i="168"/>
  <c r="D3948" i="168"/>
  <c r="D3947" i="168"/>
  <c r="D3946" i="168"/>
  <c r="D3945" i="168"/>
  <c r="D3944" i="168"/>
  <c r="D3943" i="168"/>
  <c r="D3942" i="168"/>
  <c r="D3941" i="168"/>
  <c r="D3940" i="168"/>
  <c r="D3939" i="168"/>
  <c r="D3938" i="168"/>
  <c r="D3937" i="168"/>
  <c r="D3936" i="168"/>
  <c r="D3935" i="168"/>
  <c r="D3934" i="168"/>
  <c r="D3933" i="168"/>
  <c r="D3932" i="168"/>
  <c r="D3931" i="168"/>
  <c r="D3930" i="168"/>
  <c r="D3929" i="168"/>
  <c r="D3928" i="168"/>
  <c r="D3927" i="168"/>
  <c r="D3926" i="168"/>
  <c r="D3925" i="168"/>
  <c r="D3924" i="168"/>
  <c r="D3923" i="168"/>
  <c r="D3922" i="168"/>
  <c r="D3921" i="168"/>
  <c r="D3920" i="168"/>
  <c r="D3919" i="168"/>
  <c r="D3918" i="168"/>
  <c r="D3917" i="168"/>
  <c r="D3916" i="168"/>
  <c r="D3915" i="168"/>
  <c r="D3914" i="168"/>
  <c r="D3913" i="168"/>
  <c r="D3912" i="168"/>
  <c r="D3911" i="168"/>
  <c r="D3910" i="168"/>
  <c r="D3909" i="168"/>
  <c r="D3908" i="168"/>
  <c r="D3907" i="168"/>
  <c r="D3906" i="168"/>
  <c r="D3905" i="168"/>
  <c r="D3904" i="168"/>
  <c r="D3903" i="168"/>
  <c r="D3902" i="168"/>
  <c r="D3901" i="168"/>
  <c r="D3900" i="168"/>
  <c r="D3899" i="168"/>
  <c r="D3898" i="168"/>
  <c r="D3897" i="168"/>
  <c r="D3896" i="168"/>
  <c r="D3895" i="168"/>
  <c r="D3894" i="168"/>
  <c r="D3893" i="168"/>
  <c r="D3892" i="168"/>
  <c r="D3891" i="168"/>
  <c r="D3890" i="168"/>
  <c r="D3889" i="168"/>
  <c r="D3888" i="168"/>
  <c r="D3887" i="168"/>
  <c r="D3886" i="168"/>
  <c r="D3885" i="168"/>
  <c r="D3884" i="168"/>
  <c r="D3883" i="168"/>
  <c r="D3882" i="168"/>
  <c r="D3881" i="168"/>
  <c r="D3880" i="168"/>
  <c r="D3879" i="168"/>
  <c r="D3878" i="168"/>
  <c r="D3877" i="168"/>
  <c r="D3876" i="168"/>
  <c r="D3875" i="168"/>
  <c r="D3874" i="168"/>
  <c r="D3873" i="168"/>
  <c r="D3872" i="168"/>
  <c r="D3871" i="168"/>
  <c r="D3870" i="168"/>
  <c r="D3869" i="168"/>
  <c r="D3868" i="168"/>
  <c r="D3867" i="168"/>
  <c r="D3866" i="168"/>
  <c r="D3865" i="168"/>
  <c r="D3864" i="168"/>
  <c r="D3863" i="168"/>
  <c r="D3862" i="168"/>
  <c r="D3861" i="168"/>
  <c r="D3860" i="168"/>
  <c r="D3859" i="168"/>
  <c r="D3858" i="168"/>
  <c r="D3857" i="168"/>
  <c r="D3856" i="168"/>
  <c r="D3855" i="168"/>
  <c r="D3854" i="168"/>
  <c r="D3853" i="168"/>
  <c r="D3852" i="168"/>
  <c r="D3851" i="168"/>
  <c r="D3850" i="168"/>
  <c r="D3849" i="168"/>
  <c r="D3848" i="168"/>
  <c r="D3847" i="168"/>
  <c r="D3846" i="168"/>
  <c r="D3845" i="168"/>
  <c r="D3844" i="168"/>
  <c r="D3843" i="168"/>
  <c r="D3842" i="168"/>
  <c r="D3841" i="168"/>
  <c r="D3840" i="168"/>
  <c r="D3839" i="168"/>
  <c r="D3838" i="168"/>
  <c r="D3837" i="168"/>
  <c r="D3836" i="168"/>
  <c r="D3835" i="168"/>
  <c r="D3834" i="168"/>
  <c r="D3833" i="168"/>
  <c r="D3832" i="168"/>
  <c r="D3831" i="168"/>
  <c r="D3830" i="168"/>
  <c r="D3829" i="168"/>
  <c r="D3828" i="168"/>
  <c r="D3827" i="168"/>
  <c r="D3826" i="168"/>
  <c r="D3825" i="168"/>
  <c r="D3824" i="168"/>
  <c r="D3823" i="168"/>
  <c r="D3822" i="168"/>
  <c r="D3821" i="168"/>
  <c r="D3820" i="168"/>
  <c r="D3819" i="168"/>
  <c r="D3818" i="168"/>
  <c r="D3817" i="168"/>
  <c r="D3816" i="168"/>
  <c r="D3815" i="168"/>
  <c r="D3814" i="168"/>
  <c r="D3813" i="168"/>
  <c r="D3812" i="168"/>
  <c r="D3811" i="168"/>
  <c r="D3810" i="168"/>
  <c r="D3809" i="168"/>
  <c r="D3808" i="168"/>
  <c r="D3807" i="168"/>
  <c r="D3806" i="168"/>
  <c r="D3805" i="168"/>
  <c r="D3804" i="168"/>
  <c r="D3803" i="168"/>
  <c r="D3802" i="168"/>
  <c r="D3801" i="168"/>
  <c r="D3800" i="168"/>
  <c r="D3799" i="168"/>
  <c r="D3798" i="168"/>
  <c r="D3797" i="168"/>
  <c r="D3796" i="168"/>
  <c r="D3795" i="168"/>
  <c r="D3794" i="168"/>
  <c r="D3793" i="168"/>
  <c r="D3792" i="168"/>
  <c r="D3791" i="168"/>
  <c r="D3790" i="168"/>
  <c r="D3789" i="168"/>
  <c r="D3788" i="168"/>
  <c r="D3787" i="168"/>
  <c r="D3786" i="168"/>
  <c r="D3785" i="168"/>
  <c r="D3784" i="168"/>
  <c r="D3783" i="168"/>
  <c r="D3782" i="168"/>
  <c r="D3781" i="168"/>
  <c r="D3780" i="168"/>
  <c r="D3779" i="168"/>
  <c r="D3778" i="168"/>
  <c r="D3777" i="168"/>
  <c r="D3776" i="168"/>
  <c r="D3775" i="168"/>
  <c r="D3774" i="168"/>
  <c r="D3773" i="168"/>
  <c r="D3772" i="168"/>
  <c r="D3771" i="168"/>
  <c r="D3770" i="168"/>
  <c r="D3769" i="168"/>
  <c r="D3768" i="168"/>
  <c r="D3767" i="168"/>
  <c r="D3766" i="168"/>
  <c r="D3765" i="168"/>
  <c r="D3764" i="168"/>
  <c r="D3763" i="168"/>
  <c r="D3762" i="168"/>
  <c r="D3761" i="168"/>
  <c r="D3760" i="168"/>
  <c r="D3759" i="168"/>
  <c r="D3758" i="168"/>
  <c r="D3757" i="168"/>
  <c r="D3756" i="168"/>
  <c r="D3755" i="168"/>
  <c r="D3754" i="168"/>
  <c r="D3753" i="168"/>
  <c r="D3752" i="168"/>
  <c r="D3751" i="168"/>
  <c r="D3750" i="168"/>
  <c r="D3749" i="168"/>
  <c r="D3748" i="168"/>
  <c r="D3747" i="168"/>
  <c r="D3746" i="168"/>
  <c r="D3745" i="168"/>
  <c r="D3744" i="168"/>
  <c r="D3743" i="168"/>
  <c r="D3742" i="168"/>
  <c r="D3741" i="168"/>
  <c r="D3740" i="168"/>
  <c r="D3739" i="168"/>
  <c r="D3738" i="168"/>
  <c r="D3737" i="168"/>
  <c r="D3736" i="168"/>
  <c r="D3735" i="168"/>
  <c r="D3734" i="168"/>
  <c r="D3733" i="168"/>
  <c r="D3732" i="168"/>
  <c r="D3731" i="168"/>
  <c r="D3730" i="168"/>
  <c r="D3729" i="168"/>
  <c r="D3728" i="168"/>
  <c r="D3727" i="168"/>
  <c r="D3726" i="168"/>
  <c r="D3725" i="168"/>
  <c r="D3724" i="168"/>
  <c r="D3723" i="168"/>
  <c r="D3722" i="168"/>
  <c r="D3721" i="168"/>
  <c r="D3720" i="168"/>
  <c r="D3719" i="168"/>
  <c r="D3718" i="168"/>
  <c r="D3717" i="168"/>
  <c r="D3716" i="168"/>
  <c r="D3715" i="168"/>
  <c r="D3714" i="168"/>
  <c r="D3713" i="168"/>
  <c r="D3712" i="168"/>
  <c r="D3711" i="168"/>
  <c r="D3710" i="168"/>
  <c r="D3709" i="168"/>
  <c r="D3708" i="168"/>
  <c r="D3707" i="168"/>
  <c r="D3706" i="168"/>
  <c r="D3705" i="168"/>
  <c r="D3704" i="168"/>
  <c r="D3703" i="168"/>
  <c r="D3702" i="168"/>
  <c r="D3701" i="168"/>
  <c r="D3700" i="168"/>
  <c r="D3699" i="168"/>
  <c r="D3698" i="168"/>
  <c r="D3697" i="168"/>
  <c r="D3696" i="168"/>
  <c r="D3695" i="168"/>
  <c r="D3694" i="168"/>
  <c r="D3693" i="168"/>
  <c r="D3692" i="168"/>
  <c r="D3691" i="168"/>
  <c r="D3690" i="168"/>
  <c r="D3689" i="168"/>
  <c r="D3688" i="168"/>
  <c r="D3687" i="168"/>
  <c r="D3686" i="168"/>
  <c r="D3685" i="168"/>
  <c r="D3684" i="168"/>
  <c r="D3683" i="168"/>
  <c r="D3682" i="168"/>
  <c r="D3681" i="168"/>
  <c r="D3680" i="168"/>
  <c r="D3679" i="168"/>
  <c r="D3678" i="168"/>
  <c r="D3677" i="168"/>
  <c r="D3676" i="168"/>
  <c r="D3675" i="168"/>
  <c r="D3674" i="168"/>
  <c r="D3673" i="168"/>
  <c r="D3672" i="168"/>
  <c r="D3671" i="168"/>
  <c r="D3670" i="168"/>
  <c r="D3669" i="168"/>
  <c r="D3668" i="168"/>
  <c r="D3667" i="168"/>
  <c r="D3666" i="168"/>
  <c r="D3665" i="168"/>
  <c r="D3664" i="168"/>
  <c r="D3663" i="168"/>
  <c r="D3662" i="168"/>
  <c r="D3661" i="168"/>
  <c r="D3660" i="168"/>
  <c r="D3659" i="168"/>
  <c r="D3658" i="168"/>
  <c r="D3657" i="168"/>
  <c r="D3656" i="168"/>
  <c r="D3655" i="168"/>
  <c r="D3654" i="168"/>
  <c r="D3653" i="168"/>
  <c r="D3652" i="168"/>
  <c r="D3651" i="168"/>
  <c r="D3650" i="168"/>
  <c r="D3649" i="168"/>
  <c r="D3648" i="168"/>
  <c r="D3647" i="168"/>
  <c r="D3646" i="168"/>
  <c r="D3645" i="168"/>
  <c r="D3644" i="168"/>
  <c r="D3643" i="168"/>
  <c r="D3642" i="168"/>
  <c r="D3641" i="168"/>
  <c r="D3640" i="168"/>
  <c r="D3639" i="168"/>
  <c r="D3638" i="168"/>
  <c r="D3637" i="168"/>
  <c r="D3636" i="168"/>
  <c r="D3635" i="168"/>
  <c r="D3634" i="168"/>
  <c r="D3633" i="168"/>
  <c r="D3632" i="168"/>
  <c r="D3631" i="168"/>
  <c r="D3630" i="168"/>
  <c r="D3629" i="168"/>
  <c r="D3628" i="168"/>
  <c r="D3627" i="168"/>
  <c r="D3626" i="168"/>
  <c r="D3625" i="168"/>
  <c r="D3624" i="168"/>
  <c r="D3623" i="168"/>
  <c r="D3622" i="168"/>
  <c r="D3621" i="168"/>
  <c r="D3620" i="168"/>
  <c r="D3619" i="168"/>
  <c r="D3618" i="168"/>
  <c r="D3617" i="168"/>
  <c r="D3616" i="168"/>
  <c r="D3615" i="168"/>
  <c r="D3614" i="168"/>
  <c r="D3613" i="168"/>
  <c r="D3612" i="168"/>
  <c r="D3611" i="168"/>
  <c r="D3610" i="168"/>
  <c r="D3609" i="168"/>
  <c r="D3608" i="168"/>
  <c r="D3607" i="168"/>
  <c r="D3606" i="168"/>
  <c r="D3605" i="168"/>
  <c r="D3604" i="168"/>
  <c r="D3603" i="168"/>
  <c r="D3602" i="168"/>
  <c r="D3601" i="168"/>
  <c r="D3600" i="168"/>
  <c r="D3599" i="168"/>
  <c r="D3598" i="168"/>
  <c r="D3597" i="168"/>
  <c r="D3596" i="168"/>
  <c r="D3595" i="168"/>
  <c r="D3594" i="168"/>
  <c r="D3593" i="168"/>
  <c r="D3592" i="168"/>
  <c r="D3591" i="168"/>
  <c r="D3590" i="168"/>
  <c r="D3589" i="168"/>
  <c r="D3588" i="168"/>
  <c r="D3587" i="168"/>
  <c r="D3586" i="168"/>
  <c r="D3585" i="168"/>
  <c r="D3584" i="168"/>
  <c r="D3583" i="168"/>
  <c r="D3582" i="168"/>
  <c r="D3581" i="168"/>
  <c r="D3580" i="168"/>
  <c r="D3579" i="168"/>
  <c r="D3578" i="168"/>
  <c r="D3577" i="168"/>
  <c r="D3576" i="168"/>
  <c r="D3575" i="168"/>
  <c r="D3574" i="168"/>
  <c r="D3573" i="168"/>
  <c r="D3572" i="168"/>
  <c r="D3571" i="168"/>
  <c r="D3570" i="168"/>
  <c r="D3569" i="168"/>
  <c r="D3568" i="168"/>
  <c r="D3567" i="168"/>
  <c r="D3566" i="168"/>
  <c r="D3565" i="168"/>
  <c r="D3564" i="168"/>
  <c r="D3563" i="168"/>
  <c r="D3562" i="168"/>
  <c r="D3561" i="168"/>
  <c r="D3560" i="168"/>
  <c r="D3559" i="168"/>
  <c r="D3558" i="168"/>
  <c r="D3557" i="168"/>
  <c r="D3556" i="168"/>
  <c r="D3555" i="168"/>
  <c r="D3554" i="168"/>
  <c r="D3553" i="168"/>
  <c r="D3552" i="168"/>
  <c r="D3551" i="168"/>
  <c r="D3550" i="168"/>
  <c r="D3549" i="168"/>
  <c r="D3548" i="168"/>
  <c r="D3547" i="168"/>
  <c r="D3546" i="168"/>
  <c r="D3545" i="168"/>
  <c r="D3544" i="168"/>
  <c r="D3543" i="168"/>
  <c r="D3542" i="168"/>
  <c r="D3541" i="168"/>
  <c r="D3540" i="168"/>
  <c r="D3539" i="168"/>
  <c r="D3538" i="168"/>
  <c r="D3537" i="168"/>
  <c r="D3536" i="168"/>
  <c r="D3535" i="168"/>
  <c r="D3534" i="168"/>
  <c r="D3533" i="168"/>
  <c r="D3532" i="168"/>
  <c r="D3531" i="168"/>
  <c r="D3530" i="168"/>
  <c r="D3529" i="168"/>
  <c r="D3528" i="168"/>
  <c r="D3527" i="168"/>
  <c r="D3526" i="168"/>
  <c r="D3525" i="168"/>
  <c r="D3524" i="168"/>
  <c r="D3523" i="168"/>
  <c r="D3522" i="168"/>
  <c r="D3521" i="168"/>
  <c r="D3520" i="168"/>
  <c r="D3519" i="168"/>
  <c r="D3518" i="168"/>
  <c r="D3517" i="168"/>
  <c r="D3516" i="168"/>
  <c r="D3515" i="168"/>
  <c r="D3514" i="168"/>
  <c r="D3513" i="168"/>
  <c r="D3512" i="168"/>
  <c r="D3511" i="168"/>
  <c r="D3510" i="168"/>
  <c r="D3509" i="168"/>
  <c r="D3508" i="168"/>
  <c r="D3507" i="168"/>
  <c r="D3506" i="168"/>
  <c r="D3505" i="168"/>
  <c r="D3504" i="168"/>
  <c r="D3503" i="168"/>
  <c r="D3502" i="168"/>
  <c r="D3501" i="168"/>
  <c r="D3500" i="168"/>
  <c r="D3499" i="168"/>
  <c r="D3498" i="168"/>
  <c r="D3497" i="168"/>
  <c r="D3496" i="168"/>
  <c r="D3495" i="168"/>
  <c r="D3494" i="168"/>
  <c r="D3493" i="168"/>
  <c r="D3492" i="168"/>
  <c r="D3491" i="168"/>
  <c r="D3490" i="168"/>
  <c r="D3489" i="168"/>
  <c r="D3488" i="168"/>
  <c r="D3487" i="168"/>
  <c r="D3486" i="168"/>
  <c r="D3485" i="168"/>
  <c r="D3484" i="168"/>
  <c r="D3483" i="168"/>
  <c r="D3482" i="168"/>
  <c r="D3481" i="168"/>
  <c r="D3480" i="168"/>
  <c r="D3479" i="168"/>
  <c r="D3478" i="168"/>
  <c r="D3477" i="168"/>
  <c r="D3476" i="168"/>
  <c r="D3475" i="168"/>
  <c r="D3474" i="168"/>
  <c r="D3473" i="168"/>
  <c r="D3472" i="168"/>
  <c r="D3471" i="168"/>
  <c r="D3470" i="168"/>
  <c r="D3469" i="168"/>
  <c r="D3468" i="168"/>
  <c r="D3467" i="168"/>
  <c r="D3466" i="168"/>
  <c r="D3465" i="168"/>
  <c r="D3464" i="168"/>
  <c r="D3463" i="168"/>
  <c r="D3462" i="168"/>
  <c r="D3461" i="168"/>
  <c r="D3460" i="168"/>
  <c r="D3459" i="168"/>
  <c r="D3458" i="168"/>
  <c r="D3457" i="168"/>
  <c r="D3456" i="168"/>
  <c r="D3455" i="168"/>
  <c r="D3454" i="168"/>
  <c r="D3453" i="168"/>
  <c r="D3452" i="168"/>
  <c r="D3451" i="168"/>
  <c r="D3450" i="168"/>
  <c r="D3449" i="168"/>
  <c r="D3448" i="168"/>
  <c r="D3447" i="168"/>
  <c r="D3446" i="168"/>
  <c r="D3445" i="168"/>
  <c r="D3444" i="168"/>
  <c r="D3443" i="168"/>
  <c r="D3442" i="168"/>
  <c r="D3441" i="168"/>
  <c r="D3440" i="168"/>
  <c r="D3439" i="168"/>
  <c r="D3438" i="168"/>
  <c r="D3437" i="168"/>
  <c r="D3436" i="168"/>
  <c r="D3435" i="168"/>
  <c r="D3434" i="168"/>
  <c r="D3433" i="168"/>
  <c r="D3432" i="168"/>
  <c r="D3431" i="168"/>
  <c r="D3430" i="168"/>
  <c r="D3429" i="168"/>
  <c r="D3428" i="168"/>
  <c r="D3427" i="168"/>
  <c r="D3426" i="168"/>
  <c r="D3425" i="168"/>
  <c r="D3424" i="168"/>
  <c r="D3423" i="168"/>
  <c r="D3422" i="168"/>
  <c r="D3421" i="168"/>
  <c r="D3420" i="168"/>
  <c r="D3419" i="168"/>
  <c r="D3418" i="168"/>
  <c r="D3417" i="168"/>
  <c r="D3416" i="168"/>
  <c r="D3415" i="168"/>
  <c r="D3414" i="168"/>
  <c r="D3413" i="168"/>
  <c r="D3412" i="168"/>
  <c r="D3411" i="168"/>
  <c r="D3410" i="168"/>
  <c r="D3409" i="168"/>
  <c r="D3408" i="168"/>
  <c r="D3407" i="168"/>
  <c r="D3406" i="168"/>
  <c r="D3405" i="168"/>
  <c r="D3404" i="168"/>
  <c r="D3403" i="168"/>
  <c r="D3402" i="168"/>
  <c r="D3401" i="168"/>
  <c r="D3400" i="168"/>
  <c r="D3399" i="168"/>
  <c r="D3398" i="168"/>
  <c r="D3397" i="168"/>
  <c r="D3396" i="168"/>
  <c r="D3395" i="168"/>
  <c r="D3394" i="168"/>
  <c r="D3393" i="168"/>
  <c r="D3392" i="168"/>
  <c r="D3391" i="168"/>
  <c r="D3390" i="168"/>
  <c r="D3389" i="168"/>
  <c r="D3388" i="168"/>
  <c r="D3387" i="168"/>
  <c r="D3386" i="168"/>
  <c r="D3385" i="168"/>
  <c r="D3384" i="168"/>
  <c r="D3383" i="168"/>
  <c r="D3382" i="168"/>
  <c r="D3381" i="168"/>
  <c r="D3380" i="168"/>
  <c r="D3379" i="168"/>
  <c r="D3378" i="168"/>
  <c r="D3377" i="168"/>
  <c r="D3376" i="168"/>
  <c r="D3375" i="168"/>
  <c r="D3374" i="168"/>
  <c r="D3373" i="168"/>
  <c r="D3372" i="168"/>
  <c r="D3371" i="168"/>
  <c r="D3370" i="168"/>
  <c r="D3369" i="168"/>
  <c r="D3368" i="168"/>
  <c r="D3367" i="168"/>
  <c r="D3366" i="168"/>
  <c r="D3365" i="168"/>
  <c r="D3364" i="168"/>
  <c r="D3363" i="168"/>
  <c r="D3362" i="168"/>
  <c r="D3361" i="168"/>
  <c r="D3360" i="168"/>
  <c r="D3359" i="168"/>
  <c r="D3358" i="168"/>
  <c r="D3357" i="168"/>
  <c r="D3356" i="168"/>
  <c r="D3355" i="168"/>
  <c r="D3354" i="168"/>
  <c r="D3353" i="168"/>
  <c r="D3352" i="168"/>
  <c r="D3351" i="168"/>
  <c r="D3350" i="168"/>
  <c r="D3349" i="168"/>
  <c r="D3348" i="168"/>
  <c r="D3347" i="168"/>
  <c r="D3346" i="168"/>
  <c r="D3345" i="168"/>
  <c r="D3344" i="168"/>
  <c r="D3343" i="168"/>
  <c r="D3342" i="168"/>
  <c r="D3341" i="168"/>
  <c r="D3340" i="168"/>
  <c r="D3339" i="168"/>
  <c r="D3338" i="168"/>
  <c r="D3337" i="168"/>
  <c r="D3336" i="168"/>
  <c r="D3335" i="168"/>
  <c r="D3334" i="168"/>
  <c r="D3333" i="168"/>
  <c r="D3332" i="168"/>
  <c r="D3331" i="168"/>
  <c r="D3330" i="168"/>
  <c r="D3329" i="168"/>
  <c r="D3328" i="168"/>
  <c r="D3327" i="168"/>
  <c r="D3326" i="168"/>
  <c r="D3325" i="168"/>
  <c r="D3324" i="168"/>
  <c r="D3323" i="168"/>
  <c r="D3322" i="168"/>
  <c r="D3321" i="168"/>
  <c r="D3320" i="168"/>
  <c r="D3319" i="168"/>
  <c r="D3318" i="168"/>
  <c r="D3317" i="168"/>
  <c r="D3316" i="168"/>
  <c r="D3315" i="168"/>
  <c r="D3314" i="168"/>
  <c r="D3313" i="168"/>
  <c r="D3312" i="168"/>
  <c r="D3311" i="168"/>
  <c r="D3310" i="168"/>
  <c r="D3309" i="168"/>
  <c r="D3308" i="168"/>
  <c r="D3307" i="168"/>
  <c r="D3306" i="168"/>
  <c r="D3305" i="168"/>
  <c r="D3304" i="168"/>
  <c r="D3303" i="168"/>
  <c r="D3302" i="168"/>
  <c r="D3301" i="168"/>
  <c r="D3300" i="168"/>
  <c r="D3299" i="168"/>
  <c r="D3298" i="168"/>
  <c r="D3297" i="168"/>
  <c r="D3296" i="168"/>
  <c r="D3295" i="168"/>
  <c r="D3294" i="168"/>
  <c r="D3293" i="168"/>
  <c r="D3292" i="168"/>
  <c r="D3291" i="168"/>
  <c r="D3290" i="168"/>
  <c r="D3289" i="168"/>
  <c r="D3288" i="168"/>
  <c r="D3287" i="168"/>
  <c r="D3286" i="168"/>
  <c r="D3285" i="168"/>
  <c r="D3284" i="168"/>
  <c r="D3283" i="168"/>
  <c r="D3282" i="168"/>
  <c r="D3281" i="168"/>
  <c r="D3280" i="168"/>
  <c r="D3279" i="168"/>
  <c r="D3278" i="168"/>
  <c r="D3277" i="168"/>
  <c r="D3276" i="168"/>
  <c r="D3275" i="168"/>
  <c r="D3274" i="168"/>
  <c r="D3273" i="168"/>
  <c r="D3272" i="168"/>
  <c r="D3271" i="168"/>
  <c r="D3270" i="168"/>
  <c r="D3269" i="168"/>
  <c r="D3268" i="168"/>
  <c r="D3267" i="168"/>
  <c r="D3266" i="168"/>
  <c r="D3265" i="168"/>
  <c r="D3264" i="168"/>
  <c r="D3263" i="168"/>
  <c r="D3262" i="168"/>
  <c r="D3261" i="168"/>
  <c r="D3260" i="168"/>
  <c r="D3259" i="168"/>
  <c r="D3258" i="168"/>
  <c r="D3257" i="168"/>
  <c r="D3256" i="168"/>
  <c r="D3255" i="168"/>
  <c r="D3254" i="168"/>
  <c r="D3253" i="168"/>
  <c r="D3252" i="168"/>
  <c r="D3251" i="168"/>
  <c r="D3250" i="168"/>
  <c r="D3249" i="168"/>
  <c r="D3248" i="168"/>
  <c r="D3247" i="168"/>
  <c r="D3246" i="168"/>
  <c r="D3245" i="168"/>
  <c r="D3244" i="168"/>
  <c r="D3243" i="168"/>
  <c r="D3242" i="168"/>
  <c r="D3241" i="168"/>
  <c r="D3240" i="168"/>
  <c r="D3239" i="168"/>
  <c r="D3238" i="168"/>
  <c r="D3237" i="168"/>
  <c r="D3236" i="168"/>
  <c r="D3235" i="168"/>
  <c r="D3234" i="168"/>
  <c r="D3233" i="168"/>
  <c r="D3232" i="168"/>
  <c r="D3231" i="168"/>
  <c r="D3230" i="168"/>
  <c r="D3229" i="168"/>
  <c r="D3228" i="168"/>
  <c r="D3227" i="168"/>
  <c r="D3226" i="168"/>
  <c r="D3225" i="168"/>
  <c r="D3224" i="168"/>
  <c r="D3223" i="168"/>
  <c r="D3222" i="168"/>
  <c r="D3221" i="168"/>
  <c r="D3220" i="168"/>
  <c r="D3219" i="168"/>
  <c r="D3218" i="168"/>
  <c r="D3217" i="168"/>
  <c r="D3216" i="168"/>
  <c r="D3215" i="168"/>
  <c r="D3214" i="168"/>
  <c r="D3213" i="168"/>
  <c r="D3212" i="168"/>
  <c r="D3211" i="168"/>
  <c r="D3210" i="168"/>
  <c r="D3209" i="168"/>
  <c r="D3208" i="168"/>
  <c r="D3207" i="168"/>
  <c r="D3206" i="168"/>
  <c r="D3205" i="168"/>
  <c r="D3204" i="168"/>
  <c r="D3203" i="168"/>
  <c r="D3202" i="168"/>
  <c r="D3201" i="168"/>
  <c r="D3200" i="168"/>
  <c r="D3199" i="168"/>
  <c r="D3198" i="168"/>
  <c r="D3197" i="168"/>
  <c r="D3196" i="168"/>
  <c r="D3195" i="168"/>
  <c r="D3194" i="168"/>
  <c r="D3193" i="168"/>
  <c r="D3192" i="168"/>
  <c r="D3191" i="168"/>
  <c r="D3190" i="168"/>
  <c r="D3189" i="168"/>
  <c r="D3188" i="168"/>
  <c r="D3187" i="168"/>
  <c r="D3186" i="168"/>
  <c r="D3185" i="168"/>
  <c r="D3184" i="168"/>
  <c r="D3183" i="168"/>
  <c r="D3182" i="168"/>
  <c r="D3181" i="168"/>
  <c r="D3180" i="168"/>
  <c r="D3179" i="168"/>
  <c r="D3178" i="168"/>
  <c r="D3177" i="168"/>
  <c r="D3176" i="168"/>
  <c r="D3175" i="168"/>
  <c r="D3174" i="168"/>
  <c r="D3173" i="168"/>
  <c r="D3172" i="168"/>
  <c r="D3171" i="168"/>
  <c r="D3170" i="168"/>
  <c r="D3169" i="168"/>
  <c r="D3168" i="168"/>
  <c r="D3167" i="168"/>
  <c r="D3166" i="168"/>
  <c r="D3165" i="168"/>
  <c r="D3164" i="168"/>
  <c r="D3163" i="168"/>
  <c r="D3162" i="168"/>
  <c r="D3161" i="168"/>
  <c r="D3160" i="168"/>
  <c r="D3159" i="168"/>
  <c r="D3158" i="168"/>
  <c r="D3157" i="168"/>
  <c r="D3156" i="168"/>
  <c r="D3155" i="168"/>
  <c r="D3154" i="168"/>
  <c r="D3153" i="168"/>
  <c r="D3152" i="168"/>
  <c r="D3151" i="168"/>
  <c r="D3150" i="168"/>
  <c r="D3149" i="168"/>
  <c r="D3148" i="168"/>
  <c r="D3147" i="168"/>
  <c r="D3146" i="168"/>
  <c r="D3145" i="168"/>
  <c r="D3144" i="168"/>
  <c r="D3143" i="168"/>
  <c r="D3142" i="168"/>
  <c r="D3141" i="168"/>
  <c r="D3140" i="168"/>
  <c r="D3139" i="168"/>
  <c r="D3138" i="168"/>
  <c r="D3137" i="168"/>
  <c r="D3136" i="168"/>
  <c r="D3135" i="168"/>
  <c r="D3134" i="168"/>
  <c r="D3133" i="168"/>
  <c r="D3132" i="168"/>
  <c r="D3131" i="168"/>
  <c r="D3130" i="168"/>
  <c r="D3129" i="168"/>
  <c r="D3128" i="168"/>
  <c r="D3127" i="168"/>
  <c r="D3126" i="168"/>
  <c r="D3125" i="168"/>
  <c r="D3124" i="168"/>
  <c r="D3123" i="168"/>
  <c r="D3122" i="168"/>
  <c r="D3121" i="168"/>
  <c r="D3120" i="168"/>
  <c r="D3119" i="168"/>
  <c r="D3118" i="168"/>
  <c r="D3117" i="168"/>
  <c r="D3116" i="168"/>
  <c r="D3115" i="168"/>
  <c r="D3114" i="168"/>
  <c r="D3113" i="168"/>
  <c r="D3112" i="168"/>
  <c r="D3111" i="168"/>
  <c r="D3110" i="168"/>
  <c r="D3109" i="168"/>
  <c r="D3108" i="168"/>
  <c r="D3107" i="168"/>
  <c r="D3106" i="168"/>
  <c r="D3105" i="168"/>
  <c r="D3104" i="168"/>
  <c r="D3103" i="168"/>
  <c r="D3102" i="168"/>
  <c r="D3101" i="168"/>
  <c r="D3100" i="168"/>
  <c r="D3099" i="168"/>
  <c r="D3098" i="168"/>
  <c r="D3097" i="168"/>
  <c r="D3096" i="168"/>
  <c r="D3095" i="168"/>
  <c r="D3094" i="168"/>
  <c r="D3093" i="168"/>
  <c r="D3092" i="168"/>
  <c r="D3091" i="168"/>
  <c r="D3090" i="168"/>
  <c r="D3089" i="168"/>
  <c r="D3088" i="168"/>
  <c r="D3087" i="168"/>
  <c r="D3086" i="168"/>
  <c r="D3085" i="168"/>
  <c r="D3084" i="168"/>
  <c r="D3083" i="168"/>
  <c r="D3082" i="168"/>
  <c r="D3081" i="168"/>
  <c r="D3080" i="168"/>
  <c r="D3079" i="168"/>
  <c r="D3078" i="168"/>
  <c r="D3077" i="168"/>
  <c r="D3076" i="168"/>
  <c r="D3075" i="168"/>
  <c r="D3074" i="168"/>
  <c r="D3073" i="168"/>
  <c r="D3072" i="168"/>
  <c r="D3071" i="168"/>
  <c r="D3070" i="168"/>
  <c r="D3069" i="168"/>
  <c r="D3068" i="168"/>
  <c r="D3067" i="168"/>
  <c r="D3066" i="168"/>
  <c r="D3065" i="168"/>
  <c r="D3064" i="168"/>
  <c r="D3063" i="168"/>
  <c r="D3062" i="168"/>
  <c r="D3061" i="168"/>
  <c r="D3060" i="168"/>
  <c r="D3059" i="168"/>
  <c r="D3058" i="168"/>
  <c r="D3057" i="168"/>
  <c r="D3056" i="168"/>
  <c r="D3055" i="168"/>
  <c r="D3054" i="168"/>
  <c r="D3053" i="168"/>
  <c r="D3052" i="168"/>
  <c r="D3051" i="168"/>
  <c r="D3050" i="168"/>
  <c r="D3049" i="168"/>
  <c r="D3048" i="168"/>
  <c r="D3047" i="168"/>
  <c r="D3046" i="168"/>
  <c r="D3045" i="168"/>
  <c r="D3044" i="168"/>
  <c r="D3043" i="168"/>
  <c r="D3042" i="168"/>
  <c r="D3041" i="168"/>
  <c r="D3040" i="168"/>
  <c r="D3039" i="168"/>
  <c r="D3038" i="168"/>
  <c r="D3037" i="168"/>
  <c r="D3036" i="168"/>
  <c r="D3035" i="168"/>
  <c r="D3034" i="168"/>
  <c r="D3033" i="168"/>
  <c r="D3032" i="168"/>
  <c r="D3031" i="168"/>
  <c r="D3030" i="168"/>
  <c r="D3029" i="168"/>
  <c r="D3028" i="168"/>
  <c r="D3027" i="168"/>
  <c r="D3026" i="168"/>
  <c r="D3025" i="168"/>
  <c r="D3024" i="168"/>
  <c r="D3023" i="168"/>
  <c r="D3022" i="168"/>
  <c r="D3021" i="168"/>
  <c r="D3020" i="168"/>
  <c r="D3019" i="168"/>
  <c r="D3018" i="168"/>
  <c r="D3017" i="168"/>
  <c r="D3016" i="168"/>
  <c r="D3015" i="168"/>
  <c r="D3014" i="168"/>
  <c r="D3013" i="168"/>
  <c r="D3012" i="168"/>
  <c r="D3011" i="168"/>
  <c r="D3010" i="168"/>
  <c r="D3009" i="168"/>
  <c r="D3008" i="168"/>
  <c r="D3007" i="168"/>
  <c r="D3006" i="168"/>
  <c r="D3005" i="168"/>
  <c r="D3004" i="168"/>
  <c r="D3003" i="168"/>
  <c r="D3002" i="168"/>
  <c r="D3001" i="168"/>
  <c r="D3000" i="168"/>
  <c r="D2999" i="168"/>
  <c r="D2998" i="168"/>
  <c r="D2997" i="168"/>
  <c r="D2996" i="168"/>
  <c r="D2995" i="168"/>
  <c r="D2994" i="168"/>
  <c r="D2993" i="168"/>
  <c r="D2992" i="168"/>
  <c r="D2991" i="168"/>
  <c r="D2990" i="168"/>
  <c r="D2989" i="168"/>
  <c r="D2988" i="168"/>
  <c r="D2987" i="168"/>
  <c r="D2986" i="168"/>
  <c r="D2985" i="168"/>
  <c r="D2984" i="168"/>
  <c r="D2983" i="168"/>
  <c r="D2982" i="168"/>
  <c r="D2981" i="168"/>
  <c r="D2980" i="168"/>
  <c r="D2979" i="168"/>
  <c r="D2978" i="168"/>
  <c r="D2977" i="168"/>
  <c r="D2976" i="168"/>
  <c r="D2975" i="168"/>
  <c r="D2974" i="168"/>
  <c r="D2973" i="168"/>
  <c r="D2972" i="168"/>
  <c r="D2971" i="168"/>
  <c r="D2970" i="168"/>
  <c r="D2969" i="168"/>
  <c r="D2968" i="168"/>
  <c r="D2967" i="168"/>
  <c r="D2966" i="168"/>
  <c r="D2965" i="168"/>
  <c r="D2964" i="168"/>
  <c r="D2963" i="168"/>
  <c r="D2962" i="168"/>
  <c r="D2961" i="168"/>
  <c r="D2960" i="168"/>
  <c r="D2959" i="168"/>
  <c r="D2958" i="168"/>
  <c r="D2957" i="168"/>
  <c r="D2956" i="168"/>
  <c r="D2955" i="168"/>
  <c r="D2954" i="168"/>
  <c r="D2953" i="168"/>
  <c r="D2952" i="168"/>
  <c r="D2951" i="168"/>
  <c r="D2950" i="168"/>
  <c r="D2949" i="168"/>
  <c r="D2948" i="168"/>
  <c r="D2947" i="168"/>
  <c r="D2946" i="168"/>
  <c r="D2945" i="168"/>
  <c r="D2944" i="168"/>
  <c r="D2943" i="168"/>
  <c r="D2942" i="168"/>
  <c r="D2941" i="168"/>
  <c r="D2940" i="168"/>
  <c r="D2939" i="168"/>
  <c r="D2938" i="168"/>
  <c r="D2937" i="168"/>
  <c r="D2936" i="168"/>
  <c r="D2935" i="168"/>
  <c r="D2934" i="168"/>
  <c r="D2933" i="168"/>
  <c r="D2932" i="168"/>
  <c r="D2931" i="168"/>
  <c r="D2930" i="168"/>
  <c r="D2929" i="168"/>
  <c r="D2928" i="168"/>
  <c r="D2927" i="168"/>
  <c r="D2926" i="168"/>
  <c r="D2925" i="168"/>
  <c r="D2924" i="168"/>
  <c r="D2923" i="168"/>
  <c r="D2922" i="168"/>
  <c r="D2921" i="168"/>
  <c r="D2920" i="168"/>
  <c r="D2919" i="168"/>
  <c r="D2918" i="168"/>
  <c r="D2917" i="168"/>
  <c r="D2916" i="168"/>
  <c r="D2915" i="168"/>
  <c r="D2914" i="168"/>
  <c r="D2913" i="168"/>
  <c r="D2912" i="168"/>
  <c r="D2911" i="168"/>
  <c r="D2910" i="168"/>
  <c r="D2909" i="168"/>
  <c r="D2908" i="168"/>
  <c r="D2907" i="168"/>
  <c r="D2906" i="168"/>
  <c r="D2905" i="168"/>
  <c r="D2904" i="168"/>
  <c r="D2903" i="168"/>
  <c r="D2902" i="168"/>
  <c r="D2901" i="168"/>
  <c r="D2900" i="168"/>
  <c r="D2899" i="168"/>
  <c r="D2898" i="168"/>
  <c r="D2897" i="168"/>
  <c r="D2896" i="168"/>
  <c r="D2895" i="168"/>
  <c r="D2894" i="168"/>
  <c r="D2893" i="168"/>
  <c r="D2892" i="168"/>
  <c r="D2891" i="168"/>
  <c r="D2890" i="168"/>
  <c r="D2889" i="168"/>
  <c r="D2888" i="168"/>
  <c r="D2887" i="168"/>
  <c r="D2886" i="168"/>
  <c r="D2885" i="168"/>
  <c r="D2884" i="168"/>
  <c r="D2883" i="168"/>
  <c r="D2882" i="168"/>
  <c r="D2881" i="168"/>
  <c r="D2880" i="168"/>
  <c r="D2879" i="168"/>
  <c r="D2878" i="168"/>
  <c r="D2877" i="168"/>
  <c r="D2876" i="168"/>
  <c r="D2875" i="168"/>
  <c r="D2874" i="168"/>
  <c r="D2873" i="168"/>
  <c r="D2872" i="168"/>
  <c r="D2871" i="168"/>
  <c r="D2870" i="168"/>
  <c r="D2869" i="168"/>
  <c r="D2868" i="168"/>
  <c r="D2867" i="168"/>
  <c r="D2866" i="168"/>
  <c r="D2865" i="168"/>
  <c r="D2864" i="168"/>
  <c r="D2863" i="168"/>
  <c r="D2862" i="168"/>
  <c r="D2861" i="168"/>
  <c r="D2860" i="168"/>
  <c r="D2859" i="168"/>
  <c r="D2858" i="168"/>
  <c r="D2857" i="168"/>
  <c r="D2856" i="168"/>
  <c r="D2855" i="168"/>
  <c r="D2854" i="168"/>
  <c r="D2853" i="168"/>
  <c r="D2852" i="168"/>
  <c r="D2851" i="168"/>
  <c r="D2850" i="168"/>
  <c r="D2849" i="168"/>
  <c r="D2848" i="168"/>
  <c r="D2847" i="168"/>
  <c r="D2846" i="168"/>
  <c r="D2845" i="168"/>
  <c r="D2844" i="168"/>
  <c r="D2843" i="168"/>
  <c r="D2842" i="168"/>
  <c r="D2841" i="168"/>
  <c r="D2840" i="168"/>
  <c r="D2839" i="168"/>
  <c r="D2838" i="168"/>
  <c r="D2837" i="168"/>
  <c r="D2836" i="168"/>
  <c r="D2835" i="168"/>
  <c r="D2834" i="168"/>
  <c r="D2833" i="168"/>
  <c r="D2832" i="168"/>
  <c r="D2831" i="168"/>
  <c r="D2830" i="168"/>
  <c r="D2829" i="168"/>
  <c r="D2828" i="168"/>
  <c r="D2827" i="168"/>
  <c r="D2826" i="168"/>
  <c r="D2825" i="168"/>
  <c r="D2824" i="168"/>
  <c r="D2823" i="168"/>
  <c r="D2822" i="168"/>
  <c r="D2821" i="168"/>
  <c r="D2820" i="168"/>
  <c r="D2819" i="168"/>
  <c r="D2818" i="168"/>
  <c r="D2817" i="168"/>
  <c r="D2816" i="168"/>
  <c r="D2815" i="168"/>
  <c r="D2814" i="168"/>
  <c r="D2813" i="168"/>
  <c r="D2812" i="168"/>
  <c r="D2811" i="168"/>
  <c r="D2810" i="168"/>
  <c r="D2809" i="168"/>
  <c r="D2808" i="168"/>
  <c r="D2807" i="168"/>
  <c r="D2806" i="168"/>
  <c r="D2805" i="168"/>
  <c r="D2804" i="168"/>
  <c r="D2803" i="168"/>
  <c r="D2802" i="168"/>
  <c r="D2801" i="168"/>
  <c r="D2800" i="168"/>
  <c r="D2799" i="168"/>
  <c r="D2798" i="168"/>
  <c r="D2797" i="168"/>
  <c r="D2796" i="168"/>
  <c r="D2795" i="168"/>
  <c r="D2794" i="168"/>
  <c r="D2793" i="168"/>
  <c r="D2792" i="168"/>
  <c r="D2791" i="168"/>
  <c r="D2790" i="168"/>
  <c r="D2789" i="168"/>
  <c r="D2788" i="168"/>
  <c r="D2787" i="168"/>
  <c r="D2786" i="168"/>
  <c r="D2785" i="168"/>
  <c r="D2784" i="168"/>
  <c r="D2783" i="168"/>
  <c r="D2782" i="168"/>
  <c r="D2781" i="168"/>
  <c r="D2780" i="168"/>
  <c r="D2779" i="168"/>
  <c r="D2778" i="168"/>
  <c r="D2777" i="168"/>
  <c r="D2776" i="168"/>
  <c r="D2775" i="168"/>
  <c r="D2774" i="168"/>
  <c r="D2773" i="168"/>
  <c r="D2772" i="168"/>
  <c r="D2771" i="168"/>
  <c r="D2770" i="168"/>
  <c r="D2769" i="168"/>
  <c r="D2768" i="168"/>
  <c r="D2767" i="168"/>
  <c r="D2766" i="168"/>
  <c r="D2765" i="168"/>
  <c r="D2764" i="168"/>
  <c r="D2763" i="168"/>
  <c r="D2762" i="168"/>
  <c r="D2761" i="168"/>
  <c r="D2760" i="168"/>
  <c r="D2759" i="168"/>
  <c r="D2758" i="168"/>
  <c r="D2757" i="168"/>
  <c r="D2756" i="168"/>
  <c r="D2755" i="168"/>
  <c r="D2754" i="168"/>
  <c r="D2753" i="168"/>
  <c r="D2752" i="168"/>
  <c r="D2751" i="168"/>
  <c r="D2750" i="168"/>
  <c r="D2749" i="168"/>
  <c r="D2748" i="168"/>
  <c r="D2747" i="168"/>
  <c r="D2746" i="168"/>
  <c r="D2745" i="168"/>
  <c r="D2744" i="168"/>
  <c r="D2743" i="168"/>
  <c r="D2742" i="168"/>
  <c r="D2741" i="168"/>
  <c r="D2740" i="168"/>
  <c r="D2739" i="168"/>
  <c r="D2738" i="168"/>
  <c r="D2737" i="168"/>
  <c r="D2736" i="168"/>
  <c r="D2735" i="168"/>
  <c r="D2734" i="168"/>
  <c r="D2733" i="168"/>
  <c r="D2732" i="168"/>
  <c r="D2731" i="168"/>
  <c r="D2730" i="168"/>
  <c r="D2729" i="168"/>
  <c r="D2728" i="168"/>
  <c r="D2727" i="168"/>
  <c r="D2726" i="168"/>
  <c r="D2725" i="168"/>
  <c r="D2724" i="168"/>
  <c r="D2723" i="168"/>
  <c r="D2722" i="168"/>
  <c r="D2721" i="168"/>
  <c r="D2720" i="168"/>
  <c r="D2719" i="168"/>
  <c r="D2718" i="168"/>
  <c r="D2717" i="168"/>
  <c r="D2716" i="168"/>
  <c r="D2715" i="168"/>
  <c r="D2714" i="168"/>
  <c r="D2713" i="168"/>
  <c r="D2712" i="168"/>
  <c r="D2711" i="168"/>
  <c r="D2710" i="168"/>
  <c r="D2709" i="168"/>
  <c r="D2708" i="168"/>
  <c r="D2707" i="168"/>
  <c r="D2706" i="168"/>
  <c r="D2705" i="168"/>
  <c r="D2704" i="168"/>
  <c r="D2703" i="168"/>
  <c r="D2702" i="168"/>
  <c r="D2701" i="168"/>
  <c r="D2700" i="168"/>
  <c r="D2699" i="168"/>
  <c r="D2698" i="168"/>
  <c r="D2697" i="168"/>
  <c r="D2696" i="168"/>
  <c r="D2695" i="168"/>
  <c r="D2694" i="168"/>
  <c r="D2693" i="168"/>
  <c r="D2692" i="168"/>
  <c r="D2691" i="168"/>
  <c r="D2690" i="168"/>
  <c r="D2689" i="168"/>
  <c r="D2688" i="168"/>
  <c r="D2687" i="168"/>
  <c r="D2686" i="168"/>
  <c r="D2685" i="168"/>
  <c r="D2684" i="168"/>
  <c r="D2683" i="168"/>
  <c r="D2682" i="168"/>
  <c r="D2681" i="168"/>
  <c r="D2680" i="168"/>
  <c r="D2679" i="168"/>
  <c r="D2678" i="168"/>
  <c r="D2677" i="168"/>
  <c r="D2676" i="168"/>
  <c r="D2675" i="168"/>
  <c r="D2674" i="168"/>
  <c r="D2673" i="168"/>
  <c r="D2672" i="168"/>
  <c r="D2671" i="168"/>
  <c r="D2670" i="168"/>
  <c r="D2669" i="168"/>
  <c r="D2668" i="168"/>
  <c r="D2667" i="168"/>
  <c r="D2666" i="168"/>
  <c r="D2665" i="168"/>
  <c r="D2664" i="168"/>
  <c r="D2663" i="168"/>
  <c r="D2662" i="168"/>
  <c r="D2661" i="168"/>
  <c r="D2660" i="168"/>
  <c r="D2659" i="168"/>
  <c r="D2658" i="168"/>
  <c r="D2657" i="168"/>
  <c r="D2656" i="168"/>
  <c r="D2655" i="168"/>
  <c r="D2654" i="168"/>
  <c r="D2653" i="168"/>
  <c r="D2652" i="168"/>
  <c r="D2651" i="168"/>
  <c r="D2650" i="168"/>
  <c r="D2649" i="168"/>
  <c r="D2648" i="168"/>
  <c r="D2647" i="168"/>
  <c r="D2646" i="168"/>
  <c r="D2645" i="168"/>
  <c r="D2644" i="168"/>
  <c r="D2643" i="168"/>
  <c r="D2642" i="168"/>
  <c r="D2641" i="168"/>
  <c r="D2640" i="168"/>
  <c r="D2639" i="168"/>
  <c r="D2638" i="168"/>
  <c r="D2637" i="168"/>
  <c r="D2636" i="168"/>
  <c r="D2635" i="168"/>
  <c r="D2634" i="168"/>
  <c r="D2633" i="168"/>
  <c r="D2632" i="168"/>
  <c r="D2631" i="168"/>
  <c r="D2630" i="168"/>
  <c r="D2629" i="168"/>
  <c r="D2628" i="168"/>
  <c r="D2627" i="168"/>
  <c r="D2626" i="168"/>
  <c r="D2625" i="168"/>
  <c r="D2624" i="168"/>
  <c r="D2623" i="168"/>
  <c r="D2622" i="168"/>
  <c r="D2621" i="168"/>
  <c r="D2620" i="168"/>
  <c r="D2619" i="168"/>
  <c r="D2618" i="168"/>
  <c r="D2617" i="168"/>
  <c r="D2616" i="168"/>
  <c r="D2615" i="168"/>
  <c r="D2614" i="168"/>
  <c r="D2613" i="168"/>
  <c r="D2612" i="168"/>
  <c r="D2611" i="168"/>
  <c r="D2610" i="168"/>
  <c r="D2609" i="168"/>
  <c r="D2608" i="168"/>
  <c r="D2607" i="168"/>
  <c r="D2606" i="168"/>
  <c r="D2605" i="168"/>
  <c r="D2604" i="168"/>
  <c r="D2603" i="168"/>
  <c r="D2602" i="168"/>
  <c r="D2601" i="168"/>
  <c r="D2600" i="168"/>
  <c r="D2599" i="168"/>
  <c r="D2598" i="168"/>
  <c r="D2597" i="168"/>
  <c r="D2596" i="168"/>
  <c r="D2595" i="168"/>
  <c r="D2594" i="168"/>
  <c r="D2593" i="168"/>
  <c r="D2592" i="168"/>
  <c r="D2591" i="168"/>
  <c r="D2590" i="168"/>
  <c r="D2589" i="168"/>
  <c r="D2588" i="168"/>
  <c r="D2587" i="168"/>
  <c r="D2586" i="168"/>
  <c r="D2585" i="168"/>
  <c r="D2584" i="168"/>
  <c r="D2583" i="168"/>
  <c r="D2582" i="168"/>
  <c r="D2581" i="168"/>
  <c r="D2580" i="168"/>
  <c r="D2579" i="168"/>
  <c r="D2578" i="168"/>
  <c r="D2577" i="168"/>
  <c r="D2576" i="168"/>
  <c r="D2575" i="168"/>
  <c r="D2574" i="168"/>
  <c r="D2573" i="168"/>
  <c r="D2572" i="168"/>
  <c r="D2571" i="168"/>
  <c r="D2570" i="168"/>
  <c r="D2569" i="168"/>
  <c r="D2568" i="168"/>
  <c r="D2567" i="168"/>
  <c r="D2566" i="168"/>
  <c r="D2565" i="168"/>
  <c r="D2564" i="168"/>
  <c r="D2563" i="168"/>
  <c r="D2562" i="168"/>
  <c r="D2561" i="168"/>
  <c r="D2560" i="168"/>
  <c r="D2559" i="168"/>
  <c r="D2558" i="168"/>
  <c r="D2557" i="168"/>
  <c r="D2556" i="168"/>
  <c r="D2555" i="168"/>
  <c r="D2554" i="168"/>
  <c r="D2553" i="168"/>
  <c r="D2552" i="168"/>
  <c r="D2551" i="168"/>
  <c r="D2550" i="168"/>
  <c r="D2549" i="168"/>
  <c r="D2548" i="168"/>
  <c r="D2547" i="168"/>
  <c r="D2546" i="168"/>
  <c r="D2545" i="168"/>
  <c r="D2544" i="168"/>
  <c r="D2543" i="168"/>
  <c r="D2542" i="168"/>
  <c r="D2541" i="168"/>
  <c r="D2540" i="168"/>
  <c r="D2539" i="168"/>
  <c r="D2538" i="168"/>
  <c r="D2537" i="168"/>
  <c r="D2536" i="168"/>
  <c r="D2535" i="168"/>
  <c r="D2534" i="168"/>
  <c r="D2533" i="168"/>
  <c r="D2532" i="168"/>
  <c r="D2531" i="168"/>
  <c r="D2530" i="168"/>
  <c r="D2529" i="168"/>
  <c r="D2528" i="168"/>
  <c r="D2527" i="168"/>
  <c r="D2526" i="168"/>
  <c r="D2525" i="168"/>
  <c r="D2524" i="168"/>
  <c r="D2523" i="168"/>
  <c r="D2522" i="168"/>
  <c r="D2521" i="168"/>
  <c r="D2520" i="168"/>
  <c r="D2519" i="168"/>
  <c r="D2518" i="168"/>
  <c r="D2517" i="168"/>
  <c r="D2516" i="168"/>
  <c r="D2515" i="168"/>
  <c r="D2514" i="168"/>
  <c r="D2513" i="168"/>
  <c r="D2512" i="168"/>
  <c r="D2511" i="168"/>
  <c r="D2510" i="168"/>
  <c r="D2509" i="168"/>
  <c r="D2508" i="168"/>
  <c r="D2507" i="168"/>
  <c r="D2506" i="168"/>
  <c r="D2505" i="168"/>
  <c r="D2504" i="168"/>
  <c r="D2503" i="168"/>
  <c r="D2502" i="168"/>
  <c r="D2501" i="168"/>
  <c r="D2500" i="168"/>
  <c r="D2499" i="168"/>
  <c r="D2498" i="168"/>
  <c r="D2497" i="168"/>
  <c r="D2496" i="168"/>
  <c r="D2495" i="168"/>
  <c r="D2494" i="168"/>
  <c r="D2493" i="168"/>
  <c r="D2492" i="168"/>
  <c r="D2491" i="168"/>
  <c r="D2490" i="168"/>
  <c r="D2489" i="168"/>
  <c r="D2488" i="168"/>
  <c r="D2487" i="168"/>
  <c r="D2486" i="168"/>
  <c r="D2485" i="168"/>
  <c r="D2484" i="168"/>
  <c r="D2483" i="168"/>
  <c r="D2482" i="168"/>
  <c r="D2481" i="168"/>
  <c r="D2480" i="168"/>
  <c r="D2479" i="168"/>
  <c r="D2478" i="168"/>
  <c r="D2477" i="168"/>
  <c r="D2476" i="168"/>
  <c r="D2475" i="168"/>
  <c r="D2474" i="168"/>
  <c r="D2473" i="168"/>
  <c r="D2472" i="168"/>
  <c r="D2471" i="168"/>
  <c r="D2470" i="168"/>
  <c r="D2469" i="168"/>
  <c r="D2468" i="168"/>
  <c r="D2467" i="168"/>
  <c r="D2466" i="168"/>
  <c r="D2465" i="168"/>
  <c r="D2464" i="168"/>
  <c r="D2463" i="168"/>
  <c r="D2462" i="168"/>
  <c r="D2461" i="168"/>
  <c r="D2460" i="168"/>
  <c r="D2459" i="168"/>
  <c r="D2458" i="168"/>
  <c r="D2457" i="168"/>
  <c r="D2456" i="168"/>
  <c r="D2455" i="168"/>
  <c r="D2454" i="168"/>
  <c r="D2453" i="168"/>
  <c r="D2452" i="168"/>
  <c r="D2451" i="168"/>
  <c r="D2450" i="168"/>
  <c r="D2449" i="168"/>
  <c r="D2448" i="168"/>
  <c r="D2447" i="168"/>
  <c r="D2446" i="168"/>
  <c r="D2445" i="168"/>
  <c r="D2444" i="168"/>
  <c r="D2443" i="168"/>
  <c r="D2442" i="168"/>
  <c r="D2441" i="168"/>
  <c r="D2440" i="168"/>
  <c r="D2439" i="168"/>
  <c r="D2438" i="168"/>
  <c r="D2437" i="168"/>
  <c r="D2436" i="168"/>
  <c r="D2435" i="168"/>
  <c r="D2434" i="168"/>
  <c r="D2433" i="168"/>
  <c r="D2432" i="168"/>
  <c r="D2431" i="168"/>
  <c r="D2430" i="168"/>
  <c r="D2429" i="168"/>
  <c r="D2428" i="168"/>
  <c r="D2427" i="168"/>
  <c r="D2426" i="168"/>
  <c r="D2425" i="168"/>
  <c r="D2424" i="168"/>
  <c r="D2423" i="168"/>
  <c r="D2422" i="168"/>
  <c r="D2421" i="168"/>
  <c r="D2420" i="168"/>
  <c r="D2419" i="168"/>
  <c r="D2418" i="168"/>
  <c r="D2417" i="168"/>
  <c r="D2416" i="168"/>
  <c r="D2415" i="168"/>
  <c r="D2414" i="168"/>
  <c r="D2413" i="168"/>
  <c r="D2412" i="168"/>
  <c r="D2411" i="168"/>
  <c r="D2410" i="168"/>
  <c r="D2409" i="168"/>
  <c r="D2408" i="168"/>
  <c r="D2407" i="168"/>
  <c r="D2406" i="168"/>
  <c r="D2405" i="168"/>
  <c r="D2404" i="168"/>
  <c r="D2403" i="168"/>
  <c r="D2402" i="168"/>
  <c r="D2401" i="168"/>
  <c r="D2400" i="168"/>
  <c r="D2399" i="168"/>
  <c r="D2398" i="168"/>
  <c r="D2397" i="168"/>
  <c r="D2396" i="168"/>
  <c r="D2395" i="168"/>
  <c r="D2394" i="168"/>
  <c r="D2393" i="168"/>
  <c r="D2392" i="168"/>
  <c r="D2391" i="168"/>
  <c r="D2390" i="168"/>
  <c r="D2389" i="168"/>
  <c r="D2388" i="168"/>
  <c r="D2387" i="168"/>
  <c r="D2386" i="168"/>
  <c r="D2385" i="168"/>
  <c r="D2384" i="168"/>
  <c r="D2383" i="168"/>
  <c r="D2382" i="168"/>
  <c r="D2381" i="168"/>
  <c r="D2380" i="168"/>
  <c r="D2379" i="168"/>
  <c r="D2378" i="168"/>
  <c r="D2377" i="168"/>
  <c r="D2376" i="168"/>
  <c r="D2375" i="168"/>
  <c r="D2374" i="168"/>
  <c r="D2373" i="168"/>
  <c r="D2372" i="168"/>
  <c r="D2371" i="168"/>
  <c r="D2370" i="168"/>
  <c r="D2369" i="168"/>
  <c r="D2368" i="168"/>
  <c r="D2367" i="168"/>
  <c r="D2366" i="168"/>
  <c r="D2365" i="168"/>
  <c r="D2364" i="168"/>
  <c r="D2363" i="168"/>
  <c r="D2362" i="168"/>
  <c r="D2361" i="168"/>
  <c r="D2360" i="168"/>
  <c r="D2359" i="168"/>
  <c r="D2358" i="168"/>
  <c r="D2357" i="168"/>
  <c r="D2356" i="168"/>
  <c r="D2355" i="168"/>
  <c r="D2354" i="168"/>
  <c r="D2353" i="168"/>
  <c r="D2352" i="168"/>
  <c r="D2351" i="168"/>
  <c r="D2350" i="168"/>
  <c r="D2349" i="168"/>
  <c r="D2348" i="168"/>
  <c r="D2347" i="168"/>
  <c r="D2346" i="168"/>
  <c r="D2345" i="168"/>
  <c r="D2344" i="168"/>
  <c r="D2343" i="168"/>
  <c r="D2342" i="168"/>
  <c r="D2341" i="168"/>
  <c r="D2340" i="168"/>
  <c r="D2339" i="168"/>
  <c r="D2338" i="168"/>
  <c r="D2337" i="168"/>
  <c r="D2336" i="168"/>
  <c r="D2335" i="168"/>
  <c r="D2334" i="168"/>
  <c r="D2333" i="168"/>
  <c r="D2332" i="168"/>
  <c r="D2331" i="168"/>
  <c r="D2330" i="168"/>
  <c r="D2329" i="168"/>
  <c r="D2328" i="168"/>
  <c r="D2327" i="168"/>
  <c r="D2326" i="168"/>
  <c r="D2325" i="168"/>
  <c r="D2324" i="168"/>
  <c r="D2323" i="168"/>
  <c r="D2322" i="168"/>
  <c r="D2321" i="168"/>
  <c r="D2320" i="168"/>
  <c r="D2319" i="168"/>
  <c r="D2318" i="168"/>
  <c r="D2317" i="168"/>
  <c r="D2316" i="168"/>
  <c r="D2315" i="168"/>
  <c r="D2314" i="168"/>
  <c r="D2313" i="168"/>
  <c r="D2312" i="168"/>
  <c r="D2311" i="168"/>
  <c r="D2310" i="168"/>
  <c r="D2309" i="168"/>
  <c r="D2308" i="168"/>
  <c r="D2307" i="168"/>
  <c r="D2306" i="168"/>
  <c r="D2305" i="168"/>
  <c r="D2304" i="168"/>
  <c r="D2303" i="168"/>
  <c r="D2302" i="168"/>
  <c r="D2301" i="168"/>
  <c r="D2300" i="168"/>
  <c r="D2299" i="168"/>
  <c r="D2298" i="168"/>
  <c r="D2297" i="168"/>
  <c r="D2296" i="168"/>
  <c r="D2295" i="168"/>
  <c r="D2294" i="168"/>
  <c r="D2293" i="168"/>
  <c r="D2292" i="168"/>
  <c r="D2291" i="168"/>
  <c r="D2290" i="168"/>
  <c r="D2289" i="168"/>
  <c r="D2288" i="168"/>
  <c r="D2287" i="168"/>
  <c r="D2286" i="168"/>
  <c r="D2285" i="168"/>
  <c r="D2284" i="168"/>
  <c r="D2283" i="168"/>
  <c r="D2282" i="168"/>
  <c r="D2281" i="168"/>
  <c r="D2280" i="168"/>
  <c r="D2279" i="168"/>
  <c r="D2278" i="168"/>
  <c r="D2277" i="168"/>
  <c r="D2276" i="168"/>
  <c r="D2275" i="168"/>
  <c r="D2274" i="168"/>
  <c r="D2273" i="168"/>
  <c r="D2272" i="168"/>
  <c r="D2271" i="168"/>
  <c r="D2270" i="168"/>
  <c r="D2269" i="168"/>
  <c r="D2268" i="168"/>
  <c r="D2267" i="168"/>
  <c r="D2266" i="168"/>
  <c r="D2265" i="168"/>
  <c r="D2264" i="168"/>
  <c r="D2263" i="168"/>
  <c r="D2262" i="168"/>
  <c r="D2261" i="168"/>
  <c r="D2260" i="168"/>
  <c r="D2259" i="168"/>
  <c r="D2258" i="168"/>
  <c r="D2257" i="168"/>
  <c r="D2256" i="168"/>
  <c r="D2255" i="168"/>
  <c r="D2254" i="168"/>
  <c r="D2253" i="168"/>
  <c r="D2252" i="168"/>
  <c r="D2251" i="168"/>
  <c r="D2250" i="168"/>
  <c r="D2249" i="168"/>
  <c r="D2248" i="168"/>
  <c r="D2247" i="168"/>
  <c r="D2246" i="168"/>
  <c r="D2245" i="168"/>
  <c r="D2244" i="168"/>
  <c r="D2243" i="168"/>
  <c r="D2242" i="168"/>
  <c r="D2241" i="168"/>
  <c r="D2240" i="168"/>
  <c r="D2239" i="168"/>
  <c r="D2238" i="168"/>
  <c r="D2237" i="168"/>
  <c r="D2236" i="168"/>
  <c r="D2235" i="168"/>
  <c r="D2234" i="168"/>
  <c r="D2233" i="168"/>
  <c r="D2232" i="168"/>
  <c r="D2231" i="168"/>
  <c r="D2230" i="168"/>
  <c r="D2229" i="168"/>
  <c r="D2228" i="168"/>
  <c r="D2227" i="168"/>
  <c r="D2226" i="168"/>
  <c r="D2225" i="168"/>
  <c r="D2224" i="168"/>
  <c r="D2223" i="168"/>
  <c r="D2222" i="168"/>
  <c r="D2221" i="168"/>
  <c r="D2220" i="168"/>
  <c r="D2219" i="168"/>
  <c r="D2218" i="168"/>
  <c r="D2217" i="168"/>
  <c r="D2216" i="168"/>
  <c r="D2215" i="168"/>
  <c r="D2214" i="168"/>
  <c r="D2213" i="168"/>
  <c r="D2212" i="168"/>
  <c r="D2211" i="168"/>
  <c r="D2210" i="168"/>
  <c r="D2209" i="168"/>
  <c r="D2208" i="168"/>
  <c r="D2207" i="168"/>
  <c r="D2206" i="168"/>
  <c r="D2205" i="168"/>
  <c r="D2204" i="168"/>
  <c r="D2203" i="168"/>
  <c r="D2202" i="168"/>
  <c r="D2201" i="168"/>
  <c r="D2200" i="168"/>
  <c r="D2199" i="168"/>
  <c r="D2198" i="168"/>
  <c r="D2197" i="168"/>
  <c r="D2196" i="168"/>
  <c r="D2195" i="168"/>
  <c r="D2194" i="168"/>
  <c r="D2193" i="168"/>
  <c r="D2192" i="168"/>
  <c r="D2191" i="168"/>
  <c r="D2190" i="168"/>
  <c r="D2189" i="168"/>
  <c r="D2188" i="168"/>
  <c r="D2187" i="168"/>
  <c r="D2186" i="168"/>
  <c r="D2185" i="168"/>
  <c r="D2184" i="168"/>
  <c r="D2183" i="168"/>
  <c r="D2182" i="168"/>
  <c r="D2181" i="168"/>
  <c r="D2180" i="168"/>
  <c r="D2179" i="168"/>
  <c r="D2178" i="168"/>
  <c r="D2177" i="168"/>
  <c r="D2176" i="168"/>
  <c r="D2175" i="168"/>
  <c r="D2174" i="168"/>
  <c r="D2173" i="168"/>
  <c r="D2172" i="168"/>
  <c r="D2171" i="168"/>
  <c r="D2170" i="168"/>
  <c r="D2169" i="168"/>
  <c r="D2168" i="168"/>
  <c r="D2167" i="168"/>
  <c r="D2166" i="168"/>
  <c r="D2165" i="168"/>
  <c r="D2164" i="168"/>
  <c r="D2163" i="168"/>
  <c r="D2162" i="168"/>
  <c r="D2161" i="168"/>
  <c r="D2160" i="168"/>
  <c r="D2159" i="168"/>
  <c r="D2158" i="168"/>
  <c r="D2157" i="168"/>
  <c r="D2156" i="168"/>
  <c r="D2155" i="168"/>
  <c r="D2154" i="168"/>
  <c r="D2153" i="168"/>
  <c r="D2152" i="168"/>
  <c r="D2151" i="168"/>
  <c r="D2150" i="168"/>
  <c r="D2149" i="168"/>
  <c r="D2148" i="168"/>
  <c r="D2147" i="168"/>
  <c r="D2146" i="168"/>
  <c r="D2145" i="168"/>
  <c r="D2144" i="168"/>
  <c r="D2143" i="168"/>
  <c r="D2142" i="168"/>
  <c r="D2141" i="168"/>
  <c r="D2140" i="168"/>
  <c r="D2139" i="168"/>
  <c r="D2138" i="168"/>
  <c r="D2137" i="168"/>
  <c r="D2136" i="168"/>
  <c r="D2135" i="168"/>
  <c r="D2134" i="168"/>
  <c r="D2133" i="168"/>
  <c r="D2132" i="168"/>
  <c r="D2131" i="168"/>
  <c r="D2130" i="168"/>
  <c r="D2129" i="168"/>
  <c r="D2128" i="168"/>
  <c r="D2127" i="168"/>
  <c r="D2126" i="168"/>
  <c r="D2125" i="168"/>
  <c r="D2124" i="168"/>
  <c r="D2123" i="168"/>
  <c r="D2122" i="168"/>
  <c r="D2121" i="168"/>
  <c r="D2120" i="168"/>
  <c r="D2119" i="168"/>
  <c r="D2118" i="168"/>
  <c r="D2117" i="168"/>
  <c r="D2116" i="168"/>
  <c r="D2115" i="168"/>
  <c r="D2114" i="168"/>
  <c r="D2113" i="168"/>
  <c r="D2112" i="168"/>
  <c r="D2111" i="168"/>
  <c r="D2110" i="168"/>
  <c r="D2109" i="168"/>
  <c r="D2108" i="168"/>
  <c r="D2107" i="168"/>
  <c r="D2106" i="168"/>
  <c r="D2105" i="168"/>
  <c r="D2104" i="168"/>
  <c r="D2103" i="168"/>
  <c r="D2102" i="168"/>
  <c r="D2101" i="168"/>
  <c r="D2100" i="168"/>
  <c r="D2099" i="168"/>
  <c r="D2098" i="168"/>
  <c r="D2097" i="168"/>
  <c r="D2096" i="168"/>
  <c r="D2095" i="168"/>
  <c r="D2094" i="168"/>
  <c r="D2093" i="168"/>
  <c r="D2092" i="168"/>
  <c r="D2091" i="168"/>
  <c r="D2090" i="168"/>
  <c r="D2089" i="168"/>
  <c r="D2088" i="168"/>
  <c r="D2087" i="168"/>
  <c r="D2086" i="168"/>
  <c r="D2085" i="168"/>
  <c r="D2084" i="168"/>
  <c r="D2083" i="168"/>
  <c r="D2082" i="168"/>
  <c r="D2081" i="168"/>
  <c r="D2080" i="168"/>
  <c r="D2079" i="168"/>
  <c r="D2078" i="168"/>
  <c r="D2077" i="168"/>
  <c r="D2076" i="168"/>
  <c r="D2075" i="168"/>
  <c r="D2074" i="168"/>
  <c r="D2073" i="168"/>
  <c r="D2072" i="168"/>
  <c r="D2071" i="168"/>
  <c r="D2070" i="168"/>
  <c r="D2069" i="168"/>
  <c r="D2068" i="168"/>
  <c r="D2067" i="168"/>
  <c r="D2066" i="168"/>
  <c r="D2065" i="168"/>
  <c r="D2064" i="168"/>
  <c r="D2063" i="168"/>
  <c r="D2062" i="168"/>
  <c r="D2061" i="168"/>
  <c r="D2060" i="168"/>
  <c r="D2059" i="168"/>
  <c r="D2058" i="168"/>
  <c r="D2057" i="168"/>
  <c r="D2056" i="168"/>
  <c r="D2055" i="168"/>
  <c r="D2054" i="168"/>
  <c r="D2053" i="168"/>
  <c r="D2052" i="168"/>
  <c r="D2051" i="168"/>
  <c r="D2050" i="168"/>
  <c r="D2049" i="168"/>
  <c r="D2048" i="168"/>
  <c r="D2047" i="168"/>
  <c r="D2046" i="168"/>
  <c r="D2045" i="168"/>
  <c r="D2044" i="168"/>
  <c r="D2043" i="168"/>
  <c r="D2042" i="168"/>
  <c r="D2041" i="168"/>
  <c r="D2040" i="168"/>
  <c r="D2039" i="168"/>
  <c r="D2038" i="168"/>
  <c r="D2037" i="168"/>
  <c r="D2036" i="168"/>
  <c r="D2035" i="168"/>
  <c r="D2034" i="168"/>
  <c r="D2033" i="168"/>
  <c r="D2032" i="168"/>
  <c r="D2031" i="168"/>
  <c r="D2030" i="168"/>
  <c r="D2029" i="168"/>
  <c r="D2028" i="168"/>
  <c r="D2027" i="168"/>
  <c r="D2026" i="168"/>
  <c r="D2025" i="168"/>
  <c r="D2024" i="168"/>
  <c r="D2023" i="168"/>
  <c r="D2022" i="168"/>
  <c r="D2021" i="168"/>
  <c r="D2020" i="168"/>
  <c r="D2019" i="168"/>
  <c r="D2018" i="168"/>
  <c r="D2017" i="168"/>
  <c r="D2016" i="168"/>
  <c r="D2015" i="168"/>
  <c r="D2014" i="168"/>
  <c r="D2013" i="168"/>
  <c r="D2012" i="168"/>
  <c r="D2011" i="168"/>
  <c r="D2010" i="168"/>
  <c r="D2009" i="168"/>
  <c r="D2008" i="168"/>
  <c r="D2007" i="168"/>
  <c r="D2006" i="168"/>
  <c r="D2005" i="168"/>
  <c r="D2004" i="168"/>
  <c r="D2003" i="168"/>
  <c r="D2002" i="168"/>
  <c r="D2001" i="168"/>
  <c r="D2000" i="168"/>
  <c r="D1999" i="168"/>
  <c r="D1998" i="168"/>
  <c r="D1997" i="168"/>
  <c r="D1996" i="168"/>
  <c r="D1995" i="168"/>
  <c r="D1994" i="168"/>
  <c r="D1993" i="168"/>
  <c r="D1992" i="168"/>
  <c r="D1991" i="168"/>
  <c r="D1990" i="168"/>
  <c r="D1989" i="168"/>
  <c r="D1988" i="168"/>
  <c r="D1987" i="168"/>
  <c r="D1986" i="168"/>
  <c r="D1985" i="168"/>
  <c r="D1984" i="168"/>
  <c r="D1981" i="168"/>
  <c r="D1980" i="168"/>
  <c r="D1979" i="168"/>
  <c r="D1978" i="168"/>
  <c r="D1977" i="168"/>
  <c r="D1976" i="168"/>
  <c r="D1975" i="168"/>
  <c r="D1974" i="168"/>
  <c r="D1973" i="168"/>
  <c r="D1971" i="168"/>
  <c r="D1970" i="168"/>
  <c r="D1969" i="168"/>
  <c r="D1968" i="168"/>
  <c r="D1967" i="168"/>
  <c r="D1966" i="168"/>
  <c r="D1965" i="168"/>
  <c r="D1964" i="168"/>
  <c r="D1963" i="168"/>
  <c r="D1962" i="168"/>
  <c r="D1958" i="168"/>
  <c r="D1957" i="168"/>
  <c r="D1956" i="168"/>
  <c r="D1955" i="168"/>
  <c r="D1954" i="168"/>
  <c r="D1953" i="168"/>
  <c r="D1952" i="168"/>
  <c r="D1951" i="168"/>
  <c r="D1950" i="168"/>
  <c r="D1949" i="168"/>
  <c r="D1948" i="168"/>
  <c r="D1947" i="168"/>
  <c r="D1946" i="168"/>
  <c r="D1945" i="168"/>
  <c r="D1911" i="168"/>
  <c r="D1910" i="168"/>
  <c r="D1909" i="168"/>
  <c r="D1908" i="168"/>
  <c r="D1907" i="168"/>
  <c r="D1906" i="168"/>
  <c r="D1905" i="168"/>
  <c r="D1904" i="168"/>
  <c r="D1903" i="168"/>
  <c r="D1901" i="168"/>
  <c r="D1900" i="168"/>
  <c r="D1899" i="168"/>
  <c r="D1898" i="168"/>
  <c r="D1897" i="168"/>
  <c r="D1896" i="168"/>
  <c r="D1895" i="168"/>
  <c r="D1894" i="168"/>
  <c r="D1893" i="168"/>
  <c r="D1841" i="168"/>
  <c r="D1840" i="168"/>
  <c r="D1839" i="168"/>
  <c r="D1838" i="168"/>
  <c r="D1837" i="168"/>
  <c r="D1836" i="168"/>
  <c r="D1835" i="168"/>
  <c r="D1834" i="168"/>
  <c r="D1833" i="168"/>
  <c r="D1831" i="168"/>
  <c r="D1830" i="168"/>
  <c r="D1829" i="168"/>
  <c r="D1828" i="168"/>
  <c r="D1827" i="168"/>
  <c r="D1826" i="168"/>
  <c r="D1825" i="168"/>
  <c r="D1824" i="168"/>
  <c r="D1823" i="168"/>
  <c r="D1773" i="168"/>
  <c r="D1772" i="168"/>
  <c r="D1771" i="168"/>
  <c r="D1770" i="168"/>
  <c r="D1769" i="168"/>
  <c r="D1768" i="168"/>
  <c r="D1767" i="168"/>
  <c r="D1766" i="168"/>
  <c r="D1765" i="168"/>
  <c r="D1763" i="168"/>
  <c r="D1762" i="168"/>
  <c r="D1761" i="168"/>
  <c r="D1760" i="168"/>
  <c r="D1759" i="168"/>
  <c r="D1758" i="168"/>
  <c r="D1757" i="168"/>
  <c r="D1701" i="168"/>
  <c r="D1700" i="168"/>
  <c r="D1699" i="168"/>
  <c r="D1698" i="168"/>
  <c r="D1697" i="168"/>
  <c r="D1696" i="168"/>
  <c r="D1695" i="168"/>
  <c r="D1694" i="168"/>
  <c r="D1693" i="168"/>
  <c r="D1080" i="168"/>
  <c r="D1079" i="168"/>
  <c r="D1059" i="168"/>
  <c r="D1034" i="168"/>
  <c r="D1009" i="168"/>
  <c r="D867" i="168"/>
  <c r="D866" i="168"/>
  <c r="D865" i="168"/>
  <c r="D864" i="168"/>
  <c r="D863" i="168"/>
  <c r="D862" i="168"/>
  <c r="D861" i="168"/>
  <c r="D860" i="168"/>
  <c r="D859" i="168"/>
  <c r="D858" i="168"/>
  <c r="D857" i="168"/>
  <c r="D856" i="168"/>
  <c r="D855" i="168"/>
  <c r="D854" i="168"/>
  <c r="D853" i="168"/>
  <c r="D852" i="168"/>
  <c r="D851" i="168"/>
  <c r="D850" i="168"/>
  <c r="D849" i="168"/>
  <c r="D848" i="168"/>
  <c r="D847" i="168"/>
  <c r="D846" i="168"/>
  <c r="D845" i="168"/>
  <c r="D844" i="168"/>
  <c r="D843" i="168"/>
  <c r="D842" i="168"/>
  <c r="D841" i="168"/>
  <c r="D840" i="168"/>
  <c r="D839" i="168"/>
  <c r="D838" i="168"/>
  <c r="D837" i="168"/>
  <c r="D836" i="168"/>
  <c r="D835" i="168"/>
  <c r="D834" i="168"/>
  <c r="D833" i="168"/>
  <c r="D832" i="168"/>
  <c r="D831" i="168"/>
  <c r="D830" i="168"/>
  <c r="D829" i="168"/>
  <c r="D828" i="168"/>
  <c r="D827" i="168"/>
  <c r="D826" i="168"/>
  <c r="D825" i="168"/>
  <c r="D824" i="168"/>
  <c r="D823" i="168"/>
  <c r="D822" i="168"/>
  <c r="D821" i="168"/>
  <c r="D820" i="168"/>
  <c r="D819" i="168"/>
  <c r="D818" i="168"/>
  <c r="D817" i="168"/>
  <c r="D816" i="168"/>
  <c r="D815" i="168"/>
  <c r="D814" i="168"/>
  <c r="D813" i="168"/>
  <c r="D812" i="168"/>
  <c r="D811" i="168"/>
  <c r="D810" i="168"/>
  <c r="D809" i="168"/>
  <c r="D808" i="168"/>
  <c r="D807" i="168"/>
  <c r="D806" i="168"/>
  <c r="D805" i="168"/>
  <c r="D804" i="168"/>
  <c r="D803" i="168"/>
  <c r="D802" i="168"/>
  <c r="D801" i="168"/>
  <c r="D800" i="168"/>
  <c r="D799" i="168"/>
  <c r="D798" i="168"/>
  <c r="D797" i="168"/>
  <c r="D796" i="168"/>
  <c r="D795" i="168"/>
  <c r="D794" i="168"/>
  <c r="D793" i="168"/>
  <c r="D792" i="168"/>
  <c r="D791" i="168"/>
  <c r="D790" i="168"/>
  <c r="D789" i="168"/>
  <c r="D788" i="168"/>
  <c r="D787" i="168"/>
  <c r="D786" i="168"/>
  <c r="D785" i="168"/>
  <c r="D784" i="168"/>
  <c r="D783" i="168"/>
  <c r="D782" i="168"/>
  <c r="D781" i="168"/>
  <c r="D780" i="168"/>
  <c r="D779" i="168"/>
  <c r="D778" i="168"/>
  <c r="D777" i="168"/>
  <c r="D776" i="168"/>
  <c r="D775" i="168"/>
  <c r="D774" i="168"/>
  <c r="D773" i="168"/>
  <c r="D772" i="168"/>
  <c r="D771" i="168"/>
  <c r="D770" i="168"/>
  <c r="D769" i="168"/>
  <c r="D768" i="168"/>
  <c r="D767" i="168"/>
  <c r="D766" i="168"/>
  <c r="D765" i="168"/>
  <c r="D764" i="168"/>
  <c r="D763" i="168"/>
  <c r="D762" i="168"/>
  <c r="D761" i="168"/>
  <c r="D760" i="168"/>
  <c r="D759" i="168"/>
  <c r="D758" i="168"/>
  <c r="D757" i="168"/>
  <c r="D756" i="168"/>
  <c r="D755" i="168"/>
  <c r="D754" i="168"/>
  <c r="D753" i="168"/>
  <c r="D752" i="168"/>
  <c r="D751" i="168"/>
  <c r="D750" i="168"/>
  <c r="D749" i="168"/>
  <c r="D748" i="168"/>
  <c r="D747" i="168"/>
  <c r="D746" i="168"/>
  <c r="D745" i="168"/>
  <c r="D744" i="168"/>
  <c r="D743" i="168"/>
  <c r="D742" i="168"/>
  <c r="D741" i="168"/>
  <c r="D740" i="168"/>
  <c r="D739" i="168"/>
  <c r="D738" i="168"/>
  <c r="D737" i="168"/>
  <c r="D736" i="168"/>
  <c r="D735" i="168"/>
  <c r="D734" i="168"/>
  <c r="D733" i="168"/>
  <c r="D732" i="168"/>
  <c r="D731" i="168"/>
  <c r="D730" i="168"/>
  <c r="D729" i="168"/>
  <c r="D728" i="168"/>
  <c r="D727" i="168"/>
  <c r="D726" i="168"/>
  <c r="D725" i="168"/>
  <c r="D724" i="168"/>
  <c r="D723" i="168"/>
  <c r="D722" i="168"/>
  <c r="D721" i="168"/>
  <c r="D720" i="168"/>
  <c r="D719" i="168"/>
  <c r="D718" i="168"/>
  <c r="D717" i="168"/>
  <c r="D716" i="168"/>
  <c r="D715" i="168"/>
  <c r="D714" i="168"/>
  <c r="D713" i="168"/>
  <c r="D712" i="168"/>
  <c r="D711" i="168"/>
  <c r="D710" i="168"/>
  <c r="D709" i="168"/>
  <c r="D708" i="168"/>
  <c r="D707" i="168"/>
  <c r="D706" i="168"/>
  <c r="D705" i="168"/>
  <c r="D704" i="168"/>
  <c r="D703" i="168"/>
  <c r="D702" i="168"/>
  <c r="D701" i="168"/>
  <c r="D700" i="168"/>
  <c r="D699" i="168"/>
  <c r="D698" i="168"/>
  <c r="D697" i="168"/>
  <c r="D696" i="168"/>
  <c r="D695" i="168"/>
  <c r="D694" i="168"/>
  <c r="D693" i="168"/>
  <c r="D692" i="168"/>
  <c r="D691" i="168"/>
  <c r="D690" i="168"/>
  <c r="D689" i="168"/>
  <c r="D688" i="168"/>
  <c r="D687" i="168"/>
  <c r="D686" i="168"/>
  <c r="D685" i="168"/>
  <c r="D684" i="168"/>
  <c r="D683" i="168"/>
  <c r="D682" i="168"/>
  <c r="D681" i="168"/>
  <c r="D680" i="168"/>
  <c r="D679" i="168"/>
  <c r="D678" i="168"/>
  <c r="D677" i="168"/>
  <c r="D675" i="168"/>
  <c r="D674" i="168"/>
  <c r="D673" i="168"/>
  <c r="D672" i="168"/>
  <c r="D671" i="168"/>
  <c r="D670" i="168"/>
  <c r="D669" i="168"/>
  <c r="D668" i="168"/>
  <c r="D667" i="168"/>
  <c r="D666" i="168"/>
  <c r="D665" i="168"/>
  <c r="D664" i="168"/>
  <c r="D663" i="168"/>
  <c r="D662" i="168"/>
  <c r="D661" i="168"/>
  <c r="D660" i="168"/>
  <c r="D659" i="168"/>
  <c r="D658" i="168"/>
  <c r="D657" i="168"/>
  <c r="D656" i="168"/>
  <c r="D655" i="168"/>
  <c r="D654" i="168"/>
  <c r="D653" i="168"/>
  <c r="D652" i="168"/>
  <c r="D651" i="168"/>
  <c r="D650" i="168"/>
  <c r="D649" i="168"/>
  <c r="D648" i="168"/>
  <c r="D647" i="168"/>
  <c r="D646" i="168"/>
  <c r="D645" i="168"/>
  <c r="D644" i="168"/>
  <c r="D643" i="168"/>
  <c r="D642" i="168"/>
  <c r="D641" i="168"/>
  <c r="D640" i="168"/>
  <c r="D639" i="168"/>
  <c r="D638" i="168"/>
  <c r="D637" i="168"/>
  <c r="D636" i="168"/>
  <c r="D635" i="168"/>
  <c r="D634" i="168"/>
  <c r="D633" i="168"/>
  <c r="D632" i="168"/>
  <c r="D631" i="168"/>
  <c r="D630" i="168"/>
  <c r="D629" i="168"/>
  <c r="D628" i="168"/>
  <c r="D627" i="168"/>
  <c r="D626" i="168"/>
  <c r="D625" i="168"/>
  <c r="D624" i="168"/>
  <c r="D623" i="168"/>
  <c r="D622" i="168"/>
  <c r="D621" i="168"/>
  <c r="D620" i="168"/>
  <c r="D619" i="168"/>
  <c r="D618" i="168"/>
  <c r="D617" i="168"/>
  <c r="D616" i="168"/>
  <c r="D615" i="168"/>
  <c r="D614" i="168"/>
  <c r="D613" i="168"/>
  <c r="D612" i="168"/>
  <c r="D611" i="168"/>
  <c r="D610" i="168"/>
  <c r="D609" i="168"/>
  <c r="D608" i="168"/>
  <c r="D607" i="168"/>
  <c r="D606" i="168"/>
  <c r="D605" i="168"/>
  <c r="D604" i="168"/>
  <c r="D603" i="168"/>
  <c r="D602" i="168"/>
  <c r="D601" i="168"/>
  <c r="D600" i="168"/>
  <c r="D599" i="168"/>
  <c r="D598" i="168"/>
  <c r="D597" i="168"/>
  <c r="D596" i="168"/>
  <c r="D595" i="168"/>
  <c r="D594" i="168"/>
  <c r="D593" i="168"/>
  <c r="D592" i="168"/>
  <c r="D591" i="168"/>
  <c r="D590" i="168"/>
  <c r="D589" i="168"/>
  <c r="D588" i="168"/>
  <c r="D587" i="168"/>
  <c r="D586" i="168"/>
  <c r="D585" i="168"/>
  <c r="D584" i="168"/>
  <c r="D583" i="168"/>
  <c r="D582" i="168"/>
  <c r="D581" i="168"/>
  <c r="D580" i="168"/>
  <c r="D579" i="168"/>
  <c r="D578" i="168"/>
  <c r="D577" i="168"/>
  <c r="D576" i="168"/>
  <c r="D575" i="168"/>
  <c r="D574" i="168"/>
  <c r="D573" i="168"/>
  <c r="D572" i="168"/>
  <c r="D571" i="168"/>
  <c r="D570" i="168"/>
  <c r="D569" i="168"/>
  <c r="D568" i="168"/>
  <c r="D567" i="168"/>
  <c r="D566" i="168"/>
  <c r="D565" i="168"/>
  <c r="D564" i="168"/>
  <c r="D563" i="168"/>
  <c r="D562" i="168"/>
  <c r="D561" i="168"/>
  <c r="D560" i="168"/>
  <c r="D559" i="168"/>
  <c r="D558" i="168"/>
  <c r="D557" i="168"/>
  <c r="D556" i="168"/>
  <c r="D555" i="168"/>
  <c r="D554" i="168"/>
  <c r="D553" i="168"/>
  <c r="D552" i="168"/>
  <c r="D551" i="168"/>
  <c r="D550" i="168"/>
  <c r="D549" i="168"/>
  <c r="D548" i="168"/>
  <c r="D547" i="168"/>
  <c r="D546" i="168"/>
  <c r="D545" i="168"/>
  <c r="D544" i="168"/>
  <c r="D543" i="168"/>
  <c r="D542" i="168"/>
  <c r="D541" i="168"/>
  <c r="D540" i="168"/>
  <c r="D539" i="168"/>
  <c r="D538" i="168"/>
  <c r="D537" i="168"/>
  <c r="D536" i="168"/>
  <c r="D535" i="168"/>
  <c r="D534" i="168"/>
  <c r="D533" i="168"/>
  <c r="D532" i="168"/>
  <c r="D531" i="168"/>
  <c r="D530" i="168"/>
  <c r="D529" i="168"/>
  <c r="D528" i="168"/>
  <c r="D527" i="168"/>
  <c r="D526" i="168"/>
  <c r="D525" i="168"/>
  <c r="D524" i="168"/>
  <c r="D523" i="168"/>
  <c r="D522" i="168"/>
  <c r="D521" i="168"/>
  <c r="D520" i="168"/>
  <c r="D519" i="168"/>
  <c r="D518" i="168"/>
  <c r="D517" i="168"/>
  <c r="D516" i="168"/>
  <c r="D515" i="168"/>
  <c r="D514" i="168"/>
  <c r="D513" i="168"/>
  <c r="D512" i="168"/>
  <c r="D511" i="168"/>
  <c r="B10000" i="168"/>
  <c r="B9999" i="168"/>
  <c r="B9998" i="168"/>
  <c r="B9997" i="168"/>
  <c r="B9996" i="168"/>
  <c r="B9995" i="168"/>
  <c r="B9994" i="168"/>
  <c r="B9993" i="168"/>
  <c r="B9992" i="168"/>
  <c r="B9991" i="168"/>
  <c r="B9990" i="168"/>
  <c r="B9989" i="168"/>
  <c r="B9988" i="168"/>
  <c r="B9987" i="168"/>
  <c r="B9986" i="168"/>
  <c r="B9985" i="168"/>
  <c r="B9984" i="168"/>
  <c r="B9983" i="168"/>
  <c r="B9982" i="168"/>
  <c r="B9981" i="168"/>
  <c r="B9980" i="168"/>
  <c r="B9979" i="168"/>
  <c r="B9978" i="168"/>
  <c r="B9977" i="168"/>
  <c r="B9976" i="168"/>
  <c r="B9975" i="168"/>
  <c r="B9974" i="168"/>
  <c r="B9973" i="168"/>
  <c r="B9972" i="168"/>
  <c r="B9971" i="168"/>
  <c r="B9970" i="168"/>
  <c r="B9969" i="168"/>
  <c r="B9968" i="168"/>
  <c r="B9967" i="168"/>
  <c r="B9966" i="168"/>
  <c r="B9965" i="168"/>
  <c r="B9964" i="168"/>
  <c r="B9963" i="168"/>
  <c r="B9962" i="168"/>
  <c r="B9961" i="168"/>
  <c r="B9960" i="168"/>
  <c r="B9959" i="168"/>
  <c r="B9958" i="168"/>
  <c r="B9957" i="168"/>
  <c r="B9956" i="168"/>
  <c r="B9955" i="168"/>
  <c r="B9954" i="168"/>
  <c r="B9953" i="168"/>
  <c r="B9952" i="168"/>
  <c r="B9951" i="168"/>
  <c r="B9950" i="168"/>
  <c r="B9949" i="168"/>
  <c r="B9948" i="168"/>
  <c r="B9947" i="168"/>
  <c r="B9946" i="168"/>
  <c r="B9945" i="168"/>
  <c r="B9944" i="168"/>
  <c r="B9943" i="168"/>
  <c r="B9942" i="168"/>
  <c r="B9941" i="168"/>
  <c r="B9940" i="168"/>
  <c r="B9939" i="168"/>
  <c r="B9938" i="168"/>
  <c r="B9937" i="168"/>
  <c r="B9936" i="168"/>
  <c r="B9935" i="168"/>
  <c r="B9934" i="168"/>
  <c r="B9933" i="168"/>
  <c r="B9932" i="168"/>
  <c r="B9931" i="168"/>
  <c r="B9930" i="168"/>
  <c r="B9929" i="168"/>
  <c r="B9928" i="168"/>
  <c r="B9927" i="168"/>
  <c r="B9926" i="168"/>
  <c r="B9925" i="168"/>
  <c r="B9924" i="168"/>
  <c r="B9923" i="168"/>
  <c r="B9922" i="168"/>
  <c r="B9921" i="168"/>
  <c r="B9920" i="168"/>
  <c r="B9919" i="168"/>
  <c r="B9918" i="168"/>
  <c r="B9917" i="168"/>
  <c r="B9916" i="168"/>
  <c r="B9915" i="168"/>
  <c r="B9914" i="168"/>
  <c r="B9913" i="168"/>
  <c r="B9912" i="168"/>
  <c r="B9911" i="168"/>
  <c r="B9910" i="168"/>
  <c r="B9909" i="168"/>
  <c r="B9908" i="168"/>
  <c r="B9907" i="168"/>
  <c r="B9906" i="168"/>
  <c r="B9905" i="168"/>
  <c r="B9904" i="168"/>
  <c r="B9903" i="168"/>
  <c r="B9902" i="168"/>
  <c r="B9901" i="168"/>
  <c r="B9900" i="168"/>
  <c r="B9899" i="168"/>
  <c r="B9898" i="168"/>
  <c r="B9897" i="168"/>
  <c r="B9896" i="168"/>
  <c r="B9895" i="168"/>
  <c r="B9894" i="168"/>
  <c r="B9893" i="168"/>
  <c r="B9892" i="168"/>
  <c r="B9891" i="168"/>
  <c r="B9890" i="168"/>
  <c r="B9889" i="168"/>
  <c r="B9888" i="168"/>
  <c r="B9887" i="168"/>
  <c r="B9886" i="168"/>
  <c r="B9885" i="168"/>
  <c r="B9884" i="168"/>
  <c r="B9883" i="168"/>
  <c r="B9882" i="168"/>
  <c r="B9881" i="168"/>
  <c r="B9880" i="168"/>
  <c r="B9879" i="168"/>
  <c r="B9878" i="168"/>
  <c r="B9877" i="168"/>
  <c r="B9876" i="168"/>
  <c r="B9875" i="168"/>
  <c r="B9874" i="168"/>
  <c r="B9873" i="168"/>
  <c r="B9872" i="168"/>
  <c r="B9871" i="168"/>
  <c r="B9870" i="168"/>
  <c r="B9869" i="168"/>
  <c r="B9868" i="168"/>
  <c r="B9867" i="168"/>
  <c r="B9866" i="168"/>
  <c r="B9865" i="168"/>
  <c r="B9864" i="168"/>
  <c r="B9863" i="168"/>
  <c r="B9862" i="168"/>
  <c r="B9861" i="168"/>
  <c r="B9860" i="168"/>
  <c r="B9859" i="168"/>
  <c r="B9858" i="168"/>
  <c r="B9857" i="168"/>
  <c r="B9856" i="168"/>
  <c r="B9855" i="168"/>
  <c r="B9854" i="168"/>
  <c r="B9853" i="168"/>
  <c r="B9852" i="168"/>
  <c r="B9851" i="168"/>
  <c r="B9850" i="168"/>
  <c r="B9849" i="168"/>
  <c r="B9848" i="168"/>
  <c r="B9847" i="168"/>
  <c r="B9846" i="168"/>
  <c r="B9845" i="168"/>
  <c r="B9844" i="168"/>
  <c r="B9843" i="168"/>
  <c r="B9842" i="168"/>
  <c r="B9841" i="168"/>
  <c r="B9840" i="168"/>
  <c r="B9839" i="168"/>
  <c r="B9838" i="168"/>
  <c r="B9837" i="168"/>
  <c r="B9836" i="168"/>
  <c r="B9835" i="168"/>
  <c r="B9834" i="168"/>
  <c r="B9833" i="168"/>
  <c r="B9832" i="168"/>
  <c r="B9831" i="168"/>
  <c r="B9830" i="168"/>
  <c r="B9829" i="168"/>
  <c r="B9828" i="168"/>
  <c r="B9827" i="168"/>
  <c r="B9826" i="168"/>
  <c r="B9825" i="168"/>
  <c r="B9824" i="168"/>
  <c r="B9823" i="168"/>
  <c r="B9822" i="168"/>
  <c r="B9821" i="168"/>
  <c r="B9820" i="168"/>
  <c r="B9819" i="168"/>
  <c r="B9818" i="168"/>
  <c r="B9817" i="168"/>
  <c r="B9816" i="168"/>
  <c r="B9815" i="168"/>
  <c r="B9814" i="168"/>
  <c r="B9813" i="168"/>
  <c r="B9812" i="168"/>
  <c r="B9811" i="168"/>
  <c r="B9810" i="168"/>
  <c r="B9809" i="168"/>
  <c r="B9808" i="168"/>
  <c r="B9807" i="168"/>
  <c r="B9806" i="168"/>
  <c r="B9805" i="168"/>
  <c r="B9804" i="168"/>
  <c r="B9803" i="168"/>
  <c r="B9802" i="168"/>
  <c r="B9801" i="168"/>
  <c r="B9800" i="168"/>
  <c r="B9799" i="168"/>
  <c r="B9798" i="168"/>
  <c r="B9797" i="168"/>
  <c r="B9796" i="168"/>
  <c r="B9795" i="168"/>
  <c r="B9794" i="168"/>
  <c r="B9793" i="168"/>
  <c r="B9792" i="168"/>
  <c r="B9791" i="168"/>
  <c r="B9790" i="168"/>
  <c r="B9789" i="168"/>
  <c r="B9788" i="168"/>
  <c r="B9787" i="168"/>
  <c r="B9786" i="168"/>
  <c r="B9785" i="168"/>
  <c r="B9784" i="168"/>
  <c r="B9783" i="168"/>
  <c r="B9782" i="168"/>
  <c r="B9781" i="168"/>
  <c r="B9780" i="168"/>
  <c r="B9779" i="168"/>
  <c r="B9778" i="168"/>
  <c r="B9777" i="168"/>
  <c r="B9776" i="168"/>
  <c r="B9775" i="168"/>
  <c r="B9774" i="168"/>
  <c r="B9773" i="168"/>
  <c r="B9772" i="168"/>
  <c r="B9771" i="168"/>
  <c r="B9770" i="168"/>
  <c r="B9769" i="168"/>
  <c r="B9768" i="168"/>
  <c r="B9767" i="168"/>
  <c r="B9766" i="168"/>
  <c r="B9765" i="168"/>
  <c r="B9764" i="168"/>
  <c r="B9763" i="168"/>
  <c r="B9762" i="168"/>
  <c r="B9761" i="168"/>
  <c r="B9760" i="168"/>
  <c r="B9759" i="168"/>
  <c r="B9758" i="168"/>
  <c r="B9757" i="168"/>
  <c r="B9756" i="168"/>
  <c r="B9755" i="168"/>
  <c r="B9754" i="168"/>
  <c r="B9753" i="168"/>
  <c r="B9752" i="168"/>
  <c r="B9751" i="168"/>
  <c r="B9750" i="168"/>
  <c r="B9749" i="168"/>
  <c r="B9748" i="168"/>
  <c r="B9747" i="168"/>
  <c r="B9746" i="168"/>
  <c r="B9745" i="168"/>
  <c r="B9744" i="168"/>
  <c r="B9743" i="168"/>
  <c r="B9742" i="168"/>
  <c r="B9741" i="168"/>
  <c r="B9740" i="168"/>
  <c r="B9739" i="168"/>
  <c r="B9738" i="168"/>
  <c r="B9737" i="168"/>
  <c r="B9736" i="168"/>
  <c r="B9735" i="168"/>
  <c r="B9734" i="168"/>
  <c r="B9733" i="168"/>
  <c r="B9732" i="168"/>
  <c r="B9731" i="168"/>
  <c r="B9730" i="168"/>
  <c r="B9729" i="168"/>
  <c r="B9728" i="168"/>
  <c r="B9727" i="168"/>
  <c r="B9726" i="168"/>
  <c r="B9725" i="168"/>
  <c r="B9724" i="168"/>
  <c r="B9723" i="168"/>
  <c r="B9722" i="168"/>
  <c r="B9721" i="168"/>
  <c r="B9720" i="168"/>
  <c r="B9719" i="168"/>
  <c r="B9718" i="168"/>
  <c r="B9717" i="168"/>
  <c r="B9716" i="168"/>
  <c r="B9715" i="168"/>
  <c r="B9714" i="168"/>
  <c r="B9713" i="168"/>
  <c r="B9712" i="168"/>
  <c r="B9711" i="168"/>
  <c r="B9710" i="168"/>
  <c r="B9709" i="168"/>
  <c r="B9708" i="168"/>
  <c r="B9707" i="168"/>
  <c r="B9706" i="168"/>
  <c r="B9705" i="168"/>
  <c r="B9704" i="168"/>
  <c r="B9703" i="168"/>
  <c r="B9702" i="168"/>
  <c r="B9701" i="168"/>
  <c r="B9700" i="168"/>
  <c r="B9699" i="168"/>
  <c r="B9698" i="168"/>
  <c r="B9697" i="168"/>
  <c r="B9696" i="168"/>
  <c r="B9695" i="168"/>
  <c r="B9694" i="168"/>
  <c r="B9693" i="168"/>
  <c r="B9692" i="168"/>
  <c r="B9691" i="168"/>
  <c r="B9690" i="168"/>
  <c r="B9689" i="168"/>
  <c r="B9688" i="168"/>
  <c r="B9687" i="168"/>
  <c r="B9686" i="168"/>
  <c r="B9685" i="168"/>
  <c r="B9684" i="168"/>
  <c r="B9683" i="168"/>
  <c r="B9682" i="168"/>
  <c r="B9681" i="168"/>
  <c r="B9680" i="168"/>
  <c r="B9679" i="168"/>
  <c r="B9678" i="168"/>
  <c r="B9677" i="168"/>
  <c r="B9676" i="168"/>
  <c r="B9675" i="168"/>
  <c r="B9674" i="168"/>
  <c r="B9673" i="168"/>
  <c r="B9672" i="168"/>
  <c r="B9671" i="168"/>
  <c r="B9670" i="168"/>
  <c r="B9669" i="168"/>
  <c r="B9668" i="168"/>
  <c r="B9667" i="168"/>
  <c r="B9666" i="168"/>
  <c r="B9665" i="168"/>
  <c r="B9664" i="168"/>
  <c r="B9663" i="168"/>
  <c r="B9662" i="168"/>
  <c r="B9661" i="168"/>
  <c r="B9660" i="168"/>
  <c r="B9659" i="168"/>
  <c r="B9658" i="168"/>
  <c r="B9657" i="168"/>
  <c r="B9656" i="168"/>
  <c r="B9655" i="168"/>
  <c r="B9654" i="168"/>
  <c r="B9653" i="168"/>
  <c r="B9652" i="168"/>
  <c r="B9651" i="168"/>
  <c r="B9650" i="168"/>
  <c r="B9649" i="168"/>
  <c r="B9648" i="168"/>
  <c r="B9647" i="168"/>
  <c r="B9646" i="168"/>
  <c r="B9645" i="168"/>
  <c r="B9644" i="168"/>
  <c r="B9643" i="168"/>
  <c r="B9642" i="168"/>
  <c r="B9641" i="168"/>
  <c r="B9640" i="168"/>
  <c r="B9639" i="168"/>
  <c r="B9638" i="168"/>
  <c r="B9637" i="168"/>
  <c r="B9636" i="168"/>
  <c r="B9635" i="168"/>
  <c r="B9634" i="168"/>
  <c r="B9633" i="168"/>
  <c r="B9632" i="168"/>
  <c r="B9631" i="168"/>
  <c r="B9630" i="168"/>
  <c r="B9629" i="168"/>
  <c r="B9628" i="168"/>
  <c r="B9627" i="168"/>
  <c r="B9626" i="168"/>
  <c r="B9625" i="168"/>
  <c r="B9624" i="168"/>
  <c r="B9623" i="168"/>
  <c r="B9622" i="168"/>
  <c r="B9621" i="168"/>
  <c r="B9620" i="168"/>
  <c r="B9619" i="168"/>
  <c r="B9618" i="168"/>
  <c r="B9617" i="168"/>
  <c r="B9616" i="168"/>
  <c r="B9615" i="168"/>
  <c r="B9614" i="168"/>
  <c r="B9613" i="168"/>
  <c r="B9612" i="168"/>
  <c r="B9611" i="168"/>
  <c r="B9610" i="168"/>
  <c r="B9609" i="168"/>
  <c r="B9608" i="168"/>
  <c r="B9607" i="168"/>
  <c r="B9606" i="168"/>
  <c r="B9605" i="168"/>
  <c r="B9604" i="168"/>
  <c r="B9603" i="168"/>
  <c r="B9602" i="168"/>
  <c r="B9601" i="168"/>
  <c r="B9600" i="168"/>
  <c r="B9599" i="168"/>
  <c r="B9598" i="168"/>
  <c r="B9597" i="168"/>
  <c r="B9596" i="168"/>
  <c r="B9595" i="168"/>
  <c r="B9594" i="168"/>
  <c r="B9593" i="168"/>
  <c r="B9592" i="168"/>
  <c r="B9591" i="168"/>
  <c r="B9590" i="168"/>
  <c r="B9589" i="168"/>
  <c r="B9588" i="168"/>
  <c r="B9587" i="168"/>
  <c r="B9586" i="168"/>
  <c r="B9585" i="168"/>
  <c r="B9584" i="168"/>
  <c r="B9583" i="168"/>
  <c r="B9582" i="168"/>
  <c r="B9581" i="168"/>
  <c r="B9580" i="168"/>
  <c r="B9579" i="168"/>
  <c r="B9578" i="168"/>
  <c r="B9577" i="168"/>
  <c r="B9576" i="168"/>
  <c r="B9575" i="168"/>
  <c r="B9574" i="168"/>
  <c r="B9573" i="168"/>
  <c r="B9572" i="168"/>
  <c r="B9571" i="168"/>
  <c r="B9570" i="168"/>
  <c r="B9569" i="168"/>
  <c r="B9568" i="168"/>
  <c r="B9567" i="168"/>
  <c r="B9566" i="168"/>
  <c r="B9565" i="168"/>
  <c r="B9564" i="168"/>
  <c r="B9563" i="168"/>
  <c r="B9562" i="168"/>
  <c r="B9561" i="168"/>
  <c r="B9560" i="168"/>
  <c r="B9559" i="168"/>
  <c r="B9558" i="168"/>
  <c r="B9557" i="168"/>
  <c r="B9556" i="168"/>
  <c r="B9555" i="168"/>
  <c r="B9554" i="168"/>
  <c r="B9553" i="168"/>
  <c r="B9552" i="168"/>
  <c r="B9551" i="168"/>
  <c r="B9550" i="168"/>
  <c r="B9549" i="168"/>
  <c r="B9548" i="168"/>
  <c r="B9547" i="168"/>
  <c r="B9546" i="168"/>
  <c r="B9545" i="168"/>
  <c r="B9544" i="168"/>
  <c r="B9543" i="168"/>
  <c r="B9542" i="168"/>
  <c r="B9541" i="168"/>
  <c r="B9540" i="168"/>
  <c r="B9539" i="168"/>
  <c r="B9538" i="168"/>
  <c r="B9537" i="168"/>
  <c r="B9536" i="168"/>
  <c r="B9535" i="168"/>
  <c r="B9534" i="168"/>
  <c r="B9533" i="168"/>
  <c r="B9532" i="168"/>
  <c r="B9531" i="168"/>
  <c r="B9530" i="168"/>
  <c r="B9529" i="168"/>
  <c r="B9528" i="168"/>
  <c r="B9527" i="168"/>
  <c r="B9526" i="168"/>
  <c r="B9525" i="168"/>
  <c r="B9524" i="168"/>
  <c r="B9523" i="168"/>
  <c r="B9522" i="168"/>
  <c r="B9521" i="168"/>
  <c r="B9520" i="168"/>
  <c r="B9519" i="168"/>
  <c r="B9518" i="168"/>
  <c r="B9517" i="168"/>
  <c r="B9516" i="168"/>
  <c r="B9515" i="168"/>
  <c r="B9514" i="168"/>
  <c r="B9513" i="168"/>
  <c r="B9512" i="168"/>
  <c r="B9511" i="168"/>
  <c r="B9510" i="168"/>
  <c r="B9509" i="168"/>
  <c r="B9508" i="168"/>
  <c r="B9507" i="168"/>
  <c r="B9506" i="168"/>
  <c r="B9505" i="168"/>
  <c r="B9504" i="168"/>
  <c r="B9503" i="168"/>
  <c r="B9502" i="168"/>
  <c r="B9501" i="168"/>
  <c r="B9500" i="168"/>
  <c r="B9499" i="168"/>
  <c r="B9498" i="168"/>
  <c r="B9497" i="168"/>
  <c r="B9496" i="168"/>
  <c r="B9495" i="168"/>
  <c r="B9494" i="168"/>
  <c r="B9493" i="168"/>
  <c r="B9492" i="168"/>
  <c r="B9491" i="168"/>
  <c r="B9490" i="168"/>
  <c r="B9489" i="168"/>
  <c r="B9488" i="168"/>
  <c r="B9487" i="168"/>
  <c r="B9486" i="168"/>
  <c r="B9485" i="168"/>
  <c r="B9484" i="168"/>
  <c r="B9483" i="168"/>
  <c r="B9482" i="168"/>
  <c r="B9481" i="168"/>
  <c r="B9480" i="168"/>
  <c r="B9479" i="168"/>
  <c r="B9478" i="168"/>
  <c r="B9477" i="168"/>
  <c r="B9476" i="168"/>
  <c r="B9475" i="168"/>
  <c r="B9474" i="168"/>
  <c r="B9473" i="168"/>
  <c r="B9472" i="168"/>
  <c r="B9471" i="168"/>
  <c r="B9470" i="168"/>
  <c r="B9469" i="168"/>
  <c r="B9468" i="168"/>
  <c r="B9467" i="168"/>
  <c r="B9466" i="168"/>
  <c r="B9465" i="168"/>
  <c r="B9464" i="168"/>
  <c r="B9463" i="168"/>
  <c r="B9462" i="168"/>
  <c r="B9461" i="168"/>
  <c r="B9460" i="168"/>
  <c r="B9459" i="168"/>
  <c r="B9458" i="168"/>
  <c r="B9457" i="168"/>
  <c r="B9456" i="168"/>
  <c r="B9455" i="168"/>
  <c r="B9454" i="168"/>
  <c r="B9453" i="168"/>
  <c r="B9452" i="168"/>
  <c r="B9451" i="168"/>
  <c r="B9450" i="168"/>
  <c r="B9449" i="168"/>
  <c r="B9448" i="168"/>
  <c r="B9447" i="168"/>
  <c r="B9446" i="168"/>
  <c r="B9445" i="168"/>
  <c r="B9444" i="168"/>
  <c r="B9443" i="168"/>
  <c r="B9442" i="168"/>
  <c r="B9441" i="168"/>
  <c r="B9440" i="168"/>
  <c r="B9439" i="168"/>
  <c r="B9438" i="168"/>
  <c r="B9437" i="168"/>
  <c r="B9436" i="168"/>
  <c r="B9435" i="168"/>
  <c r="B9434" i="168"/>
  <c r="B9433" i="168"/>
  <c r="B9432" i="168"/>
  <c r="B9431" i="168"/>
  <c r="B9430" i="168"/>
  <c r="B9429" i="168"/>
  <c r="B9428" i="168"/>
  <c r="B9427" i="168"/>
  <c r="B9426" i="168"/>
  <c r="B9425" i="168"/>
  <c r="B9424" i="168"/>
  <c r="B9423" i="168"/>
  <c r="B9422" i="168"/>
  <c r="B9421" i="168"/>
  <c r="B9420" i="168"/>
  <c r="B9419" i="168"/>
  <c r="B9418" i="168"/>
  <c r="B9417" i="168"/>
  <c r="B9416" i="168"/>
  <c r="B9415" i="168"/>
  <c r="B9414" i="168"/>
  <c r="B9413" i="168"/>
  <c r="B9412" i="168"/>
  <c r="B9411" i="168"/>
  <c r="B9410" i="168"/>
  <c r="B9409" i="168"/>
  <c r="B9408" i="168"/>
  <c r="B9407" i="168"/>
  <c r="B9406" i="168"/>
  <c r="B9405" i="168"/>
  <c r="B9404" i="168"/>
  <c r="B9403" i="168"/>
  <c r="B9402" i="168"/>
  <c r="B9401" i="168"/>
  <c r="B9400" i="168"/>
  <c r="B9399" i="168"/>
  <c r="B9398" i="168"/>
  <c r="B9397" i="168"/>
  <c r="B9396" i="168"/>
  <c r="B9395" i="168"/>
  <c r="B9394" i="168"/>
  <c r="B9393" i="168"/>
  <c r="B9392" i="168"/>
  <c r="B9391" i="168"/>
  <c r="B9390" i="168"/>
  <c r="B9389" i="168"/>
  <c r="B9388" i="168"/>
  <c r="B9387" i="168"/>
  <c r="B9386" i="168"/>
  <c r="B9385" i="168"/>
  <c r="B9384" i="168"/>
  <c r="B9383" i="168"/>
  <c r="B9382" i="168"/>
  <c r="B9381" i="168"/>
  <c r="B9380" i="168"/>
  <c r="B9379" i="168"/>
  <c r="B9378" i="168"/>
  <c r="B9377" i="168"/>
  <c r="B9376" i="168"/>
  <c r="B9375" i="168"/>
  <c r="B9374" i="168"/>
  <c r="B9373" i="168"/>
  <c r="B9372" i="168"/>
  <c r="B9371" i="168"/>
  <c r="B9370" i="168"/>
  <c r="B9369" i="168"/>
  <c r="B9368" i="168"/>
  <c r="B9367" i="168"/>
  <c r="B9366" i="168"/>
  <c r="B9365" i="168"/>
  <c r="B9364" i="168"/>
  <c r="B9363" i="168"/>
  <c r="B9362" i="168"/>
  <c r="B9361" i="168"/>
  <c r="B9360" i="168"/>
  <c r="B9359" i="168"/>
  <c r="B9358" i="168"/>
  <c r="B9357" i="168"/>
  <c r="B9356" i="168"/>
  <c r="B9355" i="168"/>
  <c r="B9354" i="168"/>
  <c r="B9353" i="168"/>
  <c r="B9352" i="168"/>
  <c r="B9351" i="168"/>
  <c r="B9350" i="168"/>
  <c r="B9349" i="168"/>
  <c r="B9348" i="168"/>
  <c r="B9347" i="168"/>
  <c r="B9346" i="168"/>
  <c r="B9345" i="168"/>
  <c r="B9344" i="168"/>
  <c r="B9343" i="168"/>
  <c r="B9342" i="168"/>
  <c r="B9341" i="168"/>
  <c r="B9340" i="168"/>
  <c r="B9339" i="168"/>
  <c r="B9338" i="168"/>
  <c r="B9337" i="168"/>
  <c r="B9336" i="168"/>
  <c r="B9335" i="168"/>
  <c r="B9334" i="168"/>
  <c r="B9333" i="168"/>
  <c r="B9332" i="168"/>
  <c r="B9331" i="168"/>
  <c r="B9330" i="168"/>
  <c r="B9329" i="168"/>
  <c r="B9328" i="168"/>
  <c r="B9327" i="168"/>
  <c r="B9326" i="168"/>
  <c r="B9325" i="168"/>
  <c r="B9324" i="168"/>
  <c r="B9323" i="168"/>
  <c r="B9322" i="168"/>
  <c r="B9321" i="168"/>
  <c r="B9320" i="168"/>
  <c r="B9319" i="168"/>
  <c r="B9318" i="168"/>
  <c r="B9317" i="168"/>
  <c r="B9316" i="168"/>
  <c r="B9315" i="168"/>
  <c r="B9314" i="168"/>
  <c r="B9313" i="168"/>
  <c r="B9312" i="168"/>
  <c r="B9311" i="168"/>
  <c r="B9310" i="168"/>
  <c r="B9309" i="168"/>
  <c r="B9308" i="168"/>
  <c r="B9307" i="168"/>
  <c r="B9306" i="168"/>
  <c r="B9305" i="168"/>
  <c r="B9304" i="168"/>
  <c r="B9303" i="168"/>
  <c r="B9302" i="168"/>
  <c r="B9301" i="168"/>
  <c r="B9300" i="168"/>
  <c r="B9299" i="168"/>
  <c r="B9298" i="168"/>
  <c r="B9297" i="168"/>
  <c r="B9296" i="168"/>
  <c r="B9295" i="168"/>
  <c r="B9294" i="168"/>
  <c r="B9293" i="168"/>
  <c r="B9292" i="168"/>
  <c r="B9291" i="168"/>
  <c r="B9290" i="168"/>
  <c r="B9289" i="168"/>
  <c r="B9288" i="168"/>
  <c r="B9287" i="168"/>
  <c r="B9286" i="168"/>
  <c r="B9285" i="168"/>
  <c r="B9284" i="168"/>
  <c r="B9283" i="168"/>
  <c r="B9282" i="168"/>
  <c r="B9281" i="168"/>
  <c r="B9280" i="168"/>
  <c r="B9279" i="168"/>
  <c r="B9278" i="168"/>
  <c r="B9277" i="168"/>
  <c r="B9276" i="168"/>
  <c r="B9275" i="168"/>
  <c r="B9274" i="168"/>
  <c r="B9273" i="168"/>
  <c r="B9272" i="168"/>
  <c r="B9271" i="168"/>
  <c r="B9270" i="168"/>
  <c r="B9269" i="168"/>
  <c r="B9268" i="168"/>
  <c r="B9267" i="168"/>
  <c r="B9266" i="168"/>
  <c r="B9265" i="168"/>
  <c r="B9264" i="168"/>
  <c r="B9263" i="168"/>
  <c r="B9262" i="168"/>
  <c r="B9261" i="168"/>
  <c r="B9260" i="168"/>
  <c r="B9259" i="168"/>
  <c r="B9258" i="168"/>
  <c r="B9257" i="168"/>
  <c r="B9256" i="168"/>
  <c r="B9255" i="168"/>
  <c r="B9254" i="168"/>
  <c r="B9253" i="168"/>
  <c r="B9252" i="168"/>
  <c r="B9251" i="168"/>
  <c r="B9250" i="168"/>
  <c r="B9249" i="168"/>
  <c r="B9248" i="168"/>
  <c r="B9247" i="168"/>
  <c r="B9246" i="168"/>
  <c r="B9245" i="168"/>
  <c r="B9244" i="168"/>
  <c r="B9243" i="168"/>
  <c r="B9242" i="168"/>
  <c r="B9241" i="168"/>
  <c r="B9240" i="168"/>
  <c r="B9239" i="168"/>
  <c r="B9238" i="168"/>
  <c r="B9237" i="168"/>
  <c r="B9236" i="168"/>
  <c r="B9235" i="168"/>
  <c r="B9234" i="168"/>
  <c r="B9233" i="168"/>
  <c r="B9232" i="168"/>
  <c r="B9231" i="168"/>
  <c r="B9230" i="168"/>
  <c r="B9229" i="168"/>
  <c r="B9228" i="168"/>
  <c r="B9227" i="168"/>
  <c r="B9226" i="168"/>
  <c r="B9225" i="168"/>
  <c r="B9224" i="168"/>
  <c r="B9223" i="168"/>
  <c r="B9222" i="168"/>
  <c r="B9221" i="168"/>
  <c r="B9220" i="168"/>
  <c r="B9219" i="168"/>
  <c r="B9218" i="168"/>
  <c r="B9217" i="168"/>
  <c r="B9216" i="168"/>
  <c r="B9215" i="168"/>
  <c r="B9214" i="168"/>
  <c r="B9213" i="168"/>
  <c r="B9212" i="168"/>
  <c r="B9211" i="168"/>
  <c r="B9210" i="168"/>
  <c r="B9209" i="168"/>
  <c r="B9208" i="168"/>
  <c r="B9207" i="168"/>
  <c r="B9206" i="168"/>
  <c r="B9205" i="168"/>
  <c r="B9204" i="168"/>
  <c r="B9203" i="168"/>
  <c r="B9202" i="168"/>
  <c r="B9201" i="168"/>
  <c r="B9200" i="168"/>
  <c r="B9199" i="168"/>
  <c r="B9198" i="168"/>
  <c r="B9197" i="168"/>
  <c r="B9196" i="168"/>
  <c r="B9195" i="168"/>
  <c r="B9194" i="168"/>
  <c r="B9193" i="168"/>
  <c r="B9192" i="168"/>
  <c r="B9191" i="168"/>
  <c r="B9190" i="168"/>
  <c r="B9189" i="168"/>
  <c r="B9188" i="168"/>
  <c r="B9187" i="168"/>
  <c r="B9186" i="168"/>
  <c r="B9185" i="168"/>
  <c r="B9184" i="168"/>
  <c r="B9183" i="168"/>
  <c r="B9182" i="168"/>
  <c r="B9181" i="168"/>
  <c r="B9180" i="168"/>
  <c r="B9179" i="168"/>
  <c r="B9178" i="168"/>
  <c r="B9177" i="168"/>
  <c r="B9176" i="168"/>
  <c r="B9175" i="168"/>
  <c r="B9174" i="168"/>
  <c r="B9173" i="168"/>
  <c r="B9172" i="168"/>
  <c r="B9171" i="168"/>
  <c r="B9170" i="168"/>
  <c r="B9169" i="168"/>
  <c r="B9168" i="168"/>
  <c r="B9167" i="168"/>
  <c r="B9166" i="168"/>
  <c r="B9165" i="168"/>
  <c r="B9164" i="168"/>
  <c r="B9163" i="168"/>
  <c r="B9162" i="168"/>
  <c r="B9161" i="168"/>
  <c r="B9160" i="168"/>
  <c r="B9159" i="168"/>
  <c r="B9158" i="168"/>
  <c r="B9157" i="168"/>
  <c r="B9156" i="168"/>
  <c r="B9155" i="168"/>
  <c r="B9154" i="168"/>
  <c r="B9153" i="168"/>
  <c r="B9152" i="168"/>
  <c r="B9151" i="168"/>
  <c r="B9150" i="168"/>
  <c r="B9149" i="168"/>
  <c r="B9148" i="168"/>
  <c r="B9147" i="168"/>
  <c r="B9146" i="168"/>
  <c r="B9145" i="168"/>
  <c r="B9144" i="168"/>
  <c r="B9143" i="168"/>
  <c r="B9142" i="168"/>
  <c r="B9141" i="168"/>
  <c r="B9140" i="168"/>
  <c r="B9139" i="168"/>
  <c r="B9138" i="168"/>
  <c r="B9137" i="168"/>
  <c r="B9136" i="168"/>
  <c r="B9135" i="168"/>
  <c r="B9134" i="168"/>
  <c r="B9133" i="168"/>
  <c r="B9132" i="168"/>
  <c r="B9131" i="168"/>
  <c r="B9130" i="168"/>
  <c r="B9129" i="168"/>
  <c r="B9128" i="168"/>
  <c r="B9127" i="168"/>
  <c r="B9126" i="168"/>
  <c r="B9125" i="168"/>
  <c r="B9124" i="168"/>
  <c r="B9123" i="168"/>
  <c r="B9122" i="168"/>
  <c r="B9121" i="168"/>
  <c r="B9120" i="168"/>
  <c r="B9119" i="168"/>
  <c r="B9118" i="168"/>
  <c r="B9117" i="168"/>
  <c r="B9116" i="168"/>
  <c r="B9115" i="168"/>
  <c r="B9114" i="168"/>
  <c r="B9113" i="168"/>
  <c r="B9112" i="168"/>
  <c r="B9111" i="168"/>
  <c r="B9110" i="168"/>
  <c r="B9109" i="168"/>
  <c r="B9108" i="168"/>
  <c r="B9107" i="168"/>
  <c r="B9106" i="168"/>
  <c r="B9105" i="168"/>
  <c r="B9104" i="168"/>
  <c r="B9103" i="168"/>
  <c r="B9102" i="168"/>
  <c r="B9101" i="168"/>
  <c r="B9100" i="168"/>
  <c r="B9099" i="168"/>
  <c r="B9098" i="168"/>
  <c r="B9097" i="168"/>
  <c r="B9096" i="168"/>
  <c r="B9095" i="168"/>
  <c r="B9094" i="168"/>
  <c r="B9093" i="168"/>
  <c r="B9092" i="168"/>
  <c r="B9091" i="168"/>
  <c r="B9090" i="168"/>
  <c r="B9089" i="168"/>
  <c r="B9088" i="168"/>
  <c r="B9087" i="168"/>
  <c r="B9086" i="168"/>
  <c r="B9085" i="168"/>
  <c r="B9084" i="168"/>
  <c r="B9083" i="168"/>
  <c r="B9082" i="168"/>
  <c r="B9081" i="168"/>
  <c r="B9080" i="168"/>
  <c r="B9079" i="168"/>
  <c r="B9078" i="168"/>
  <c r="B9077" i="168"/>
  <c r="B9076" i="168"/>
  <c r="B9075" i="168"/>
  <c r="B9074" i="168"/>
  <c r="B9073" i="168"/>
  <c r="B9072" i="168"/>
  <c r="B9071" i="168"/>
  <c r="B9070" i="168"/>
  <c r="B9069" i="168"/>
  <c r="B9068" i="168"/>
  <c r="B9067" i="168"/>
  <c r="B9066" i="168"/>
  <c r="B9065" i="168"/>
  <c r="B9064" i="168"/>
  <c r="B9063" i="168"/>
  <c r="B9062" i="168"/>
  <c r="B9061" i="168"/>
  <c r="B9060" i="168"/>
  <c r="B9059" i="168"/>
  <c r="B9058" i="168"/>
  <c r="B9057" i="168"/>
  <c r="B9056" i="168"/>
  <c r="B9055" i="168"/>
  <c r="B9054" i="168"/>
  <c r="B9053" i="168"/>
  <c r="B9052" i="168"/>
  <c r="B9051" i="168"/>
  <c r="B9050" i="168"/>
  <c r="B9049" i="168"/>
  <c r="B9048" i="168"/>
  <c r="B9047" i="168"/>
  <c r="B9046" i="168"/>
  <c r="B9045" i="168"/>
  <c r="B9044" i="168"/>
  <c r="B9043" i="168"/>
  <c r="B9042" i="168"/>
  <c r="B9041" i="168"/>
  <c r="B9040" i="168"/>
  <c r="B9039" i="168"/>
  <c r="B9038" i="168"/>
  <c r="B9037" i="168"/>
  <c r="B9036" i="168"/>
  <c r="B9035" i="168"/>
  <c r="B9034" i="168"/>
  <c r="B9033" i="168"/>
  <c r="B9032" i="168"/>
  <c r="B9031" i="168"/>
  <c r="B9030" i="168"/>
  <c r="B9029" i="168"/>
  <c r="B9028" i="168"/>
  <c r="B9027" i="168"/>
  <c r="B9026" i="168"/>
  <c r="B9025" i="168"/>
  <c r="B9024" i="168"/>
  <c r="B9023" i="168"/>
  <c r="B9022" i="168"/>
  <c r="B9021" i="168"/>
  <c r="B9020" i="168"/>
  <c r="B9019" i="168"/>
  <c r="B9018" i="168"/>
  <c r="B9017" i="168"/>
  <c r="B9016" i="168"/>
  <c r="B9015" i="168"/>
  <c r="B9014" i="168"/>
  <c r="B9013" i="168"/>
  <c r="B9012" i="168"/>
  <c r="B9011" i="168"/>
  <c r="B9010" i="168"/>
  <c r="B9009" i="168"/>
  <c r="B9008" i="168"/>
  <c r="B9007" i="168"/>
  <c r="B9006" i="168"/>
  <c r="B9005" i="168"/>
  <c r="B9004" i="168"/>
  <c r="B9003" i="168"/>
  <c r="B9002" i="168"/>
  <c r="B9001" i="168"/>
  <c r="B9000" i="168"/>
  <c r="B8999" i="168"/>
  <c r="B8998" i="168"/>
  <c r="B8997" i="168"/>
  <c r="B8996" i="168"/>
  <c r="B8995" i="168"/>
  <c r="B8994" i="168"/>
  <c r="B8993" i="168"/>
  <c r="B8992" i="168"/>
  <c r="B8991" i="168"/>
  <c r="B8990" i="168"/>
  <c r="B8989" i="168"/>
  <c r="B8988" i="168"/>
  <c r="B8987" i="168"/>
  <c r="B8986" i="168"/>
  <c r="B8985" i="168"/>
  <c r="B8984" i="168"/>
  <c r="B8983" i="168"/>
  <c r="B8982" i="168"/>
  <c r="B8981" i="168"/>
  <c r="B8980" i="168"/>
  <c r="B8979" i="168"/>
  <c r="B8978" i="168"/>
  <c r="B8977" i="168"/>
  <c r="B8976" i="168"/>
  <c r="B8975" i="168"/>
  <c r="B8974" i="168"/>
  <c r="B8973" i="168"/>
  <c r="B8972" i="168"/>
  <c r="B8971" i="168"/>
  <c r="B8970" i="168"/>
  <c r="B8969" i="168"/>
  <c r="B8968" i="168"/>
  <c r="B8967" i="168"/>
  <c r="B8966" i="168"/>
  <c r="B8965" i="168"/>
  <c r="B8964" i="168"/>
  <c r="B8963" i="168"/>
  <c r="B8962" i="168"/>
  <c r="B8961" i="168"/>
  <c r="B8960" i="168"/>
  <c r="B8959" i="168"/>
  <c r="B8958" i="168"/>
  <c r="B8957" i="168"/>
  <c r="B8956" i="168"/>
  <c r="B8955" i="168"/>
  <c r="B8954" i="168"/>
  <c r="B8953" i="168"/>
  <c r="B8952" i="168"/>
  <c r="B8951" i="168"/>
  <c r="B8950" i="168"/>
  <c r="B8949" i="168"/>
  <c r="B8948" i="168"/>
  <c r="B8947" i="168"/>
  <c r="B8946" i="168"/>
  <c r="B8945" i="168"/>
  <c r="B8944" i="168"/>
  <c r="B8943" i="168"/>
  <c r="B8942" i="168"/>
  <c r="B8941" i="168"/>
  <c r="B8940" i="168"/>
  <c r="B8939" i="168"/>
  <c r="B8938" i="168"/>
  <c r="B8937" i="168"/>
  <c r="B8936" i="168"/>
  <c r="B8935" i="168"/>
  <c r="B8934" i="168"/>
  <c r="B8933" i="168"/>
  <c r="B8932" i="168"/>
  <c r="B8931" i="168"/>
  <c r="B8930" i="168"/>
  <c r="B8929" i="168"/>
  <c r="B8928" i="168"/>
  <c r="B8927" i="168"/>
  <c r="B8926" i="168"/>
  <c r="B8925" i="168"/>
  <c r="B8924" i="168"/>
  <c r="B8923" i="168"/>
  <c r="B8922" i="168"/>
  <c r="B8921" i="168"/>
  <c r="B8920" i="168"/>
  <c r="B8919" i="168"/>
  <c r="B8918" i="168"/>
  <c r="B8917" i="168"/>
  <c r="B8916" i="168"/>
  <c r="B8915" i="168"/>
  <c r="B8914" i="168"/>
  <c r="B8913" i="168"/>
  <c r="B8912" i="168"/>
  <c r="B8911" i="168"/>
  <c r="B8910" i="168"/>
  <c r="B8909" i="168"/>
  <c r="B8908" i="168"/>
  <c r="B8907" i="168"/>
  <c r="B8906" i="168"/>
  <c r="B8905" i="168"/>
  <c r="B8904" i="168"/>
  <c r="B8903" i="168"/>
  <c r="B8902" i="168"/>
  <c r="B8901" i="168"/>
  <c r="B8900" i="168"/>
  <c r="B8899" i="168"/>
  <c r="B8898" i="168"/>
  <c r="B8897" i="168"/>
  <c r="B8896" i="168"/>
  <c r="B8895" i="168"/>
  <c r="B8894" i="168"/>
  <c r="B8893" i="168"/>
  <c r="B8892" i="168"/>
  <c r="B8891" i="168"/>
  <c r="B8890" i="168"/>
  <c r="B8889" i="168"/>
  <c r="B8888" i="168"/>
  <c r="B8887" i="168"/>
  <c r="B8886" i="168"/>
  <c r="B8885" i="168"/>
  <c r="B8884" i="168"/>
  <c r="B8883" i="168"/>
  <c r="B8882" i="168"/>
  <c r="B8881" i="168"/>
  <c r="B8880" i="168"/>
  <c r="B8879" i="168"/>
  <c r="B8878" i="168"/>
  <c r="B8877" i="168"/>
  <c r="B8876" i="168"/>
  <c r="B8875" i="168"/>
  <c r="B8874" i="168"/>
  <c r="B8873" i="168"/>
  <c r="B8872" i="168"/>
  <c r="B8871" i="168"/>
  <c r="B8870" i="168"/>
  <c r="B8869" i="168"/>
  <c r="B8868" i="168"/>
  <c r="B8867" i="168"/>
  <c r="B8866" i="168"/>
  <c r="B8865" i="168"/>
  <c r="B8864" i="168"/>
  <c r="B8863" i="168"/>
  <c r="B8862" i="168"/>
  <c r="B8861" i="168"/>
  <c r="B8860" i="168"/>
  <c r="B8859" i="168"/>
  <c r="B8858" i="168"/>
  <c r="B8857" i="168"/>
  <c r="B8856" i="168"/>
  <c r="B8855" i="168"/>
  <c r="B8854" i="168"/>
  <c r="B8853" i="168"/>
  <c r="B8852" i="168"/>
  <c r="B8851" i="168"/>
  <c r="B8850" i="168"/>
  <c r="B8849" i="168"/>
  <c r="B8848" i="168"/>
  <c r="B8847" i="168"/>
  <c r="B8846" i="168"/>
  <c r="B8845" i="168"/>
  <c r="B8844" i="168"/>
  <c r="B8843" i="168"/>
  <c r="B8842" i="168"/>
  <c r="B8841" i="168"/>
  <c r="B8840" i="168"/>
  <c r="B8839" i="168"/>
  <c r="B8838" i="168"/>
  <c r="B8837" i="168"/>
  <c r="B8836" i="168"/>
  <c r="B8835" i="168"/>
  <c r="B8834" i="168"/>
  <c r="B8833" i="168"/>
  <c r="B8832" i="168"/>
  <c r="B8831" i="168"/>
  <c r="B8830" i="168"/>
  <c r="B8829" i="168"/>
  <c r="B8828" i="168"/>
  <c r="B8827" i="168"/>
  <c r="B8826" i="168"/>
  <c r="B8825" i="168"/>
  <c r="B8824" i="168"/>
  <c r="B8823" i="168"/>
  <c r="B8822" i="168"/>
  <c r="B8821" i="168"/>
  <c r="B8820" i="168"/>
  <c r="B8819" i="168"/>
  <c r="B8818" i="168"/>
  <c r="B8817" i="168"/>
  <c r="B8816" i="168"/>
  <c r="B8815" i="168"/>
  <c r="B8814" i="168"/>
  <c r="B8813" i="168"/>
  <c r="B8812" i="168"/>
  <c r="B8811" i="168"/>
  <c r="B8810" i="168"/>
  <c r="B8809" i="168"/>
  <c r="B8808" i="168"/>
  <c r="B8807" i="168"/>
  <c r="B8806" i="168"/>
  <c r="B8805" i="168"/>
  <c r="B8804" i="168"/>
  <c r="B8803" i="168"/>
  <c r="B8802" i="168"/>
  <c r="B8801" i="168"/>
  <c r="B8800" i="168"/>
  <c r="B8799" i="168"/>
  <c r="B8798" i="168"/>
  <c r="B8797" i="168"/>
  <c r="B8796" i="168"/>
  <c r="B8795" i="168"/>
  <c r="B8794" i="168"/>
  <c r="B8793" i="168"/>
  <c r="B8792" i="168"/>
  <c r="B8791" i="168"/>
  <c r="B8790" i="168"/>
  <c r="B8789" i="168"/>
  <c r="B8788" i="168"/>
  <c r="B8787" i="168"/>
  <c r="B8786" i="168"/>
  <c r="B8785" i="168"/>
  <c r="B8784" i="168"/>
  <c r="B8783" i="168"/>
  <c r="B8782" i="168"/>
  <c r="B8781" i="168"/>
  <c r="B8780" i="168"/>
  <c r="B8779" i="168"/>
  <c r="B8778" i="168"/>
  <c r="B8777" i="168"/>
  <c r="B8776" i="168"/>
  <c r="B8775" i="168"/>
  <c r="B8774" i="168"/>
  <c r="B8773" i="168"/>
  <c r="B8772" i="168"/>
  <c r="B8771" i="168"/>
  <c r="B8770" i="168"/>
  <c r="B8769" i="168"/>
  <c r="B8768" i="168"/>
  <c r="B8767" i="168"/>
  <c r="B8766" i="168"/>
  <c r="B8765" i="168"/>
  <c r="B8764" i="168"/>
  <c r="B8763" i="168"/>
  <c r="B8762" i="168"/>
  <c r="B8761" i="168"/>
  <c r="B8760" i="168"/>
  <c r="B8759" i="168"/>
  <c r="B8758" i="168"/>
  <c r="B8757" i="168"/>
  <c r="B8756" i="168"/>
  <c r="B8755" i="168"/>
  <c r="B8754" i="168"/>
  <c r="B8753" i="168"/>
  <c r="B8752" i="168"/>
  <c r="B8751" i="168"/>
  <c r="B8750" i="168"/>
  <c r="B8749" i="168"/>
  <c r="B8748" i="168"/>
  <c r="B8747" i="168"/>
  <c r="B8746" i="168"/>
  <c r="B8745" i="168"/>
  <c r="B8744" i="168"/>
  <c r="B8743" i="168"/>
  <c r="B8742" i="168"/>
  <c r="B8741" i="168"/>
  <c r="B8740" i="168"/>
  <c r="B8739" i="168"/>
  <c r="B8738" i="168"/>
  <c r="B8737" i="168"/>
  <c r="B8736" i="168"/>
  <c r="B8735" i="168"/>
  <c r="B8734" i="168"/>
  <c r="B8733" i="168"/>
  <c r="B8732" i="168"/>
  <c r="B8731" i="168"/>
  <c r="B8730" i="168"/>
  <c r="B8729" i="168"/>
  <c r="B8728" i="168"/>
  <c r="B8727" i="168"/>
  <c r="B8726" i="168"/>
  <c r="B8725" i="168"/>
  <c r="B8724" i="168"/>
  <c r="B8723" i="168"/>
  <c r="B8722" i="168"/>
  <c r="B8721" i="168"/>
  <c r="B8720" i="168"/>
  <c r="B8719" i="168"/>
  <c r="B8718" i="168"/>
  <c r="B8717" i="168"/>
  <c r="B8716" i="168"/>
  <c r="B8715" i="168"/>
  <c r="B8714" i="168"/>
  <c r="B8713" i="168"/>
  <c r="B8712" i="168"/>
  <c r="B8711" i="168"/>
  <c r="B8710" i="168"/>
  <c r="B8709" i="168"/>
  <c r="B8708" i="168"/>
  <c r="B8707" i="168"/>
  <c r="B8706" i="168"/>
  <c r="B8705" i="168"/>
  <c r="B8704" i="168"/>
  <c r="B8703" i="168"/>
  <c r="B8702" i="168"/>
  <c r="B8701" i="168"/>
  <c r="B8700" i="168"/>
  <c r="B8699" i="168"/>
  <c r="B8698" i="168"/>
  <c r="B8697" i="168"/>
  <c r="B8696" i="168"/>
  <c r="B8695" i="168"/>
  <c r="B8694" i="168"/>
  <c r="B8693" i="168"/>
  <c r="B8692" i="168"/>
  <c r="B8691" i="168"/>
  <c r="B8690" i="168"/>
  <c r="B8689" i="168"/>
  <c r="B8688" i="168"/>
  <c r="B8687" i="168"/>
  <c r="B8686" i="168"/>
  <c r="B8685" i="168"/>
  <c r="B8684" i="168"/>
  <c r="B8683" i="168"/>
  <c r="B8682" i="168"/>
  <c r="B8681" i="168"/>
  <c r="B8680" i="168"/>
  <c r="B8679" i="168"/>
  <c r="B8678" i="168"/>
  <c r="B8677" i="168"/>
  <c r="B8676" i="168"/>
  <c r="B8675" i="168"/>
  <c r="B8674" i="168"/>
  <c r="B8673" i="168"/>
  <c r="B8672" i="168"/>
  <c r="B8671" i="168"/>
  <c r="B8670" i="168"/>
  <c r="B8669" i="168"/>
  <c r="B8668" i="168"/>
  <c r="B8667" i="168"/>
  <c r="B8666" i="168"/>
  <c r="B8665" i="168"/>
  <c r="B8664" i="168"/>
  <c r="B8663" i="168"/>
  <c r="B8662" i="168"/>
  <c r="B8661" i="168"/>
  <c r="B8660" i="168"/>
  <c r="B8659" i="168"/>
  <c r="B8658" i="168"/>
  <c r="B8657" i="168"/>
  <c r="B8656" i="168"/>
  <c r="B8655" i="168"/>
  <c r="B8654" i="168"/>
  <c r="B8653" i="168"/>
  <c r="B8652" i="168"/>
  <c r="B8651" i="168"/>
  <c r="B8650" i="168"/>
  <c r="B8649" i="168"/>
  <c r="B8648" i="168"/>
  <c r="B8647" i="168"/>
  <c r="B8646" i="168"/>
  <c r="B8645" i="168"/>
  <c r="B8644" i="168"/>
  <c r="B8643" i="168"/>
  <c r="B8642" i="168"/>
  <c r="B8641" i="168"/>
  <c r="B8640" i="168"/>
  <c r="B8639" i="168"/>
  <c r="B8638" i="168"/>
  <c r="B8637" i="168"/>
  <c r="B8636" i="168"/>
  <c r="B8635" i="168"/>
  <c r="B8634" i="168"/>
  <c r="B8633" i="168"/>
  <c r="B8632" i="168"/>
  <c r="B8631" i="168"/>
  <c r="B8630" i="168"/>
  <c r="B8629" i="168"/>
  <c r="B8628" i="168"/>
  <c r="B8627" i="168"/>
  <c r="B8626" i="168"/>
  <c r="B8625" i="168"/>
  <c r="B8624" i="168"/>
  <c r="B8623" i="168"/>
  <c r="B8622" i="168"/>
  <c r="B8621" i="168"/>
  <c r="B8620" i="168"/>
  <c r="B8619" i="168"/>
  <c r="B8618" i="168"/>
  <c r="B8617" i="168"/>
  <c r="B8616" i="168"/>
  <c r="B8615" i="168"/>
  <c r="B8614" i="168"/>
  <c r="B8613" i="168"/>
  <c r="B8612" i="168"/>
  <c r="B8611" i="168"/>
  <c r="B8610" i="168"/>
  <c r="B8609" i="168"/>
  <c r="B8608" i="168"/>
  <c r="B8607" i="168"/>
  <c r="B8606" i="168"/>
  <c r="B8605" i="168"/>
  <c r="B8604" i="168"/>
  <c r="B8603" i="168"/>
  <c r="B8602" i="168"/>
  <c r="B8601" i="168"/>
  <c r="B8600" i="168"/>
  <c r="B8599" i="168"/>
  <c r="B8598" i="168"/>
  <c r="B8597" i="168"/>
  <c r="B8596" i="168"/>
  <c r="B8595" i="168"/>
  <c r="B8594" i="168"/>
  <c r="B8593" i="168"/>
  <c r="B8592" i="168"/>
  <c r="B8591" i="168"/>
  <c r="B8590" i="168"/>
  <c r="B8589" i="168"/>
  <c r="B8588" i="168"/>
  <c r="B8587" i="168"/>
  <c r="B8586" i="168"/>
  <c r="B8585" i="168"/>
  <c r="B8584" i="168"/>
  <c r="B8583" i="168"/>
  <c r="B8582" i="168"/>
  <c r="B8581" i="168"/>
  <c r="B8580" i="168"/>
  <c r="B8579" i="168"/>
  <c r="B8578" i="168"/>
  <c r="B8577" i="168"/>
  <c r="B8576" i="168"/>
  <c r="B8575" i="168"/>
  <c r="B8574" i="168"/>
  <c r="B8573" i="168"/>
  <c r="B8572" i="168"/>
  <c r="B8571" i="168"/>
  <c r="B8570" i="168"/>
  <c r="B8569" i="168"/>
  <c r="B8568" i="168"/>
  <c r="B8567" i="168"/>
  <c r="B8566" i="168"/>
  <c r="B8565" i="168"/>
  <c r="B8564" i="168"/>
  <c r="B8563" i="168"/>
  <c r="B8562" i="168"/>
  <c r="B8561" i="168"/>
  <c r="B8560" i="168"/>
  <c r="B8559" i="168"/>
  <c r="B8558" i="168"/>
  <c r="B8557" i="168"/>
  <c r="B8556" i="168"/>
  <c r="B8555" i="168"/>
  <c r="B8554" i="168"/>
  <c r="B8553" i="168"/>
  <c r="B8552" i="168"/>
  <c r="B8551" i="168"/>
  <c r="B8550" i="168"/>
  <c r="B8549" i="168"/>
  <c r="B8548" i="168"/>
  <c r="B8547" i="168"/>
  <c r="B8546" i="168"/>
  <c r="B8545" i="168"/>
  <c r="B8544" i="168"/>
  <c r="B8543" i="168"/>
  <c r="B8542" i="168"/>
  <c r="B8541" i="168"/>
  <c r="B8540" i="168"/>
  <c r="B8539" i="168"/>
  <c r="B8538" i="168"/>
  <c r="B8537" i="168"/>
  <c r="B8536" i="168"/>
  <c r="B8535" i="168"/>
  <c r="B8534" i="168"/>
  <c r="B8533" i="168"/>
  <c r="B8532" i="168"/>
  <c r="B8531" i="168"/>
  <c r="B8530" i="168"/>
  <c r="B8529" i="168"/>
  <c r="B8528" i="168"/>
  <c r="B8527" i="168"/>
  <c r="B8526" i="168"/>
  <c r="B8525" i="168"/>
  <c r="B8524" i="168"/>
  <c r="B8523" i="168"/>
  <c r="B8522" i="168"/>
  <c r="B8521" i="168"/>
  <c r="B8520" i="168"/>
  <c r="B8519" i="168"/>
  <c r="B8518" i="168"/>
  <c r="B8517" i="168"/>
  <c r="B8516" i="168"/>
  <c r="B8515" i="168"/>
  <c r="B8514" i="168"/>
  <c r="B8513" i="168"/>
  <c r="B8512" i="168"/>
  <c r="B8511" i="168"/>
  <c r="B8510" i="168"/>
  <c r="B8509" i="168"/>
  <c r="B8508" i="168"/>
  <c r="B8507" i="168"/>
  <c r="B8506" i="168"/>
  <c r="B8505" i="168"/>
  <c r="B8504" i="168"/>
  <c r="B8503" i="168"/>
  <c r="B8502" i="168"/>
  <c r="B8501" i="168"/>
  <c r="B8500" i="168"/>
  <c r="B8499" i="168"/>
  <c r="B8498" i="168"/>
  <c r="B8497" i="168"/>
  <c r="B8496" i="168"/>
  <c r="B8495" i="168"/>
  <c r="B8494" i="168"/>
  <c r="B8493" i="168"/>
  <c r="B8492" i="168"/>
  <c r="B8491" i="168"/>
  <c r="B8490" i="168"/>
  <c r="B8489" i="168"/>
  <c r="B8488" i="168"/>
  <c r="B8487" i="168"/>
  <c r="B8486" i="168"/>
  <c r="B8485" i="168"/>
  <c r="B8484" i="168"/>
  <c r="B8483" i="168"/>
  <c r="B8482" i="168"/>
  <c r="B8481" i="168"/>
  <c r="B8480" i="168"/>
  <c r="B8479" i="168"/>
  <c r="B8478" i="168"/>
  <c r="B8477" i="168"/>
  <c r="B8476" i="168"/>
  <c r="B8475" i="168"/>
  <c r="B8474" i="168"/>
  <c r="B8473" i="168"/>
  <c r="B8472" i="168"/>
  <c r="B8471" i="168"/>
  <c r="B8470" i="168"/>
  <c r="B8469" i="168"/>
  <c r="B8468" i="168"/>
  <c r="B8467" i="168"/>
  <c r="B8466" i="168"/>
  <c r="B8465" i="168"/>
  <c r="B8464" i="168"/>
  <c r="B8463" i="168"/>
  <c r="B8462" i="168"/>
  <c r="B8461" i="168"/>
  <c r="B8460" i="168"/>
  <c r="B8459" i="168"/>
  <c r="B8458" i="168"/>
  <c r="B8457" i="168"/>
  <c r="B8456" i="168"/>
  <c r="B8455" i="168"/>
  <c r="B8454" i="168"/>
  <c r="B8453" i="168"/>
  <c r="B8452" i="168"/>
  <c r="B8451" i="168"/>
  <c r="B8450" i="168"/>
  <c r="B8449" i="168"/>
  <c r="B8448" i="168"/>
  <c r="B8447" i="168"/>
  <c r="B8446" i="168"/>
  <c r="B8445" i="168"/>
  <c r="B8444" i="168"/>
  <c r="B8443" i="168"/>
  <c r="B8442" i="168"/>
  <c r="B8441" i="168"/>
  <c r="B8440" i="168"/>
  <c r="B8439" i="168"/>
  <c r="B8438" i="168"/>
  <c r="B8437" i="168"/>
  <c r="B8436" i="168"/>
  <c r="B8435" i="168"/>
  <c r="B8434" i="168"/>
  <c r="B8433" i="168"/>
  <c r="B8432" i="168"/>
  <c r="B8431" i="168"/>
  <c r="B8430" i="168"/>
  <c r="B8429" i="168"/>
  <c r="B8428" i="168"/>
  <c r="B8427" i="168"/>
  <c r="B8426" i="168"/>
  <c r="B8425" i="168"/>
  <c r="B8424" i="168"/>
  <c r="B8423" i="168"/>
  <c r="B8422" i="168"/>
  <c r="B8421" i="168"/>
  <c r="B8420" i="168"/>
  <c r="B8419" i="168"/>
  <c r="B8418" i="168"/>
  <c r="B8417" i="168"/>
  <c r="B8416" i="168"/>
  <c r="B8415" i="168"/>
  <c r="B8414" i="168"/>
  <c r="B8413" i="168"/>
  <c r="B8412" i="168"/>
  <c r="B8411" i="168"/>
  <c r="B8410" i="168"/>
  <c r="B8409" i="168"/>
  <c r="B8408" i="168"/>
  <c r="B8407" i="168"/>
  <c r="B8406" i="168"/>
  <c r="B8405" i="168"/>
  <c r="B8404" i="168"/>
  <c r="B8403" i="168"/>
  <c r="B8402" i="168"/>
  <c r="B8401" i="168"/>
  <c r="B8400" i="168"/>
  <c r="B8399" i="168"/>
  <c r="B8398" i="168"/>
  <c r="B8397" i="168"/>
  <c r="B8396" i="168"/>
  <c r="B8395" i="168"/>
  <c r="B8394" i="168"/>
  <c r="B8393" i="168"/>
  <c r="B8392" i="168"/>
  <c r="B8391" i="168"/>
  <c r="B8390" i="168"/>
  <c r="B8389" i="168"/>
  <c r="B8388" i="168"/>
  <c r="B8387" i="168"/>
  <c r="B8386" i="168"/>
  <c r="B8385" i="168"/>
  <c r="B8384" i="168"/>
  <c r="B8383" i="168"/>
  <c r="B8382" i="168"/>
  <c r="B8381" i="168"/>
  <c r="B8380" i="168"/>
  <c r="B8379" i="168"/>
  <c r="B8378" i="168"/>
  <c r="B8377" i="168"/>
  <c r="B8376" i="168"/>
  <c r="B8375" i="168"/>
  <c r="B8374" i="168"/>
  <c r="B8373" i="168"/>
  <c r="B8372" i="168"/>
  <c r="B8371" i="168"/>
  <c r="B8370" i="168"/>
  <c r="B8369" i="168"/>
  <c r="B8368" i="168"/>
  <c r="B8367" i="168"/>
  <c r="B8366" i="168"/>
  <c r="B8365" i="168"/>
  <c r="B8364" i="168"/>
  <c r="B8363" i="168"/>
  <c r="B8362" i="168"/>
  <c r="B8361" i="168"/>
  <c r="B8360" i="168"/>
  <c r="B8359" i="168"/>
  <c r="B8358" i="168"/>
  <c r="B8357" i="168"/>
  <c r="B8356" i="168"/>
  <c r="B8355" i="168"/>
  <c r="B8354" i="168"/>
  <c r="B8353" i="168"/>
  <c r="B8352" i="168"/>
  <c r="B8351" i="168"/>
  <c r="B8350" i="168"/>
  <c r="B8349" i="168"/>
  <c r="B8348" i="168"/>
  <c r="B8347" i="168"/>
  <c r="B8346" i="168"/>
  <c r="B8345" i="168"/>
  <c r="B8344" i="168"/>
  <c r="B8343" i="168"/>
  <c r="B8342" i="168"/>
  <c r="B8341" i="168"/>
  <c r="B8340" i="168"/>
  <c r="B8339" i="168"/>
  <c r="B8338" i="168"/>
  <c r="B8337" i="168"/>
  <c r="B8336" i="168"/>
  <c r="B8335" i="168"/>
  <c r="B8334" i="168"/>
  <c r="B8333" i="168"/>
  <c r="B8332" i="168"/>
  <c r="B8331" i="168"/>
  <c r="B8330" i="168"/>
  <c r="B8329" i="168"/>
  <c r="B8328" i="168"/>
  <c r="B8327" i="168"/>
  <c r="B8326" i="168"/>
  <c r="B8325" i="168"/>
  <c r="B8324" i="168"/>
  <c r="B8323" i="168"/>
  <c r="B8322" i="168"/>
  <c r="B8321" i="168"/>
  <c r="B8320" i="168"/>
  <c r="B8319" i="168"/>
  <c r="B8318" i="168"/>
  <c r="B8317" i="168"/>
  <c r="B8316" i="168"/>
  <c r="B8315" i="168"/>
  <c r="B8314" i="168"/>
  <c r="B8313" i="168"/>
  <c r="B8312" i="168"/>
  <c r="B8311" i="168"/>
  <c r="B8310" i="168"/>
  <c r="B8309" i="168"/>
  <c r="B8308" i="168"/>
  <c r="B8307" i="168"/>
  <c r="B8306" i="168"/>
  <c r="B8305" i="168"/>
  <c r="B8304" i="168"/>
  <c r="B8303" i="168"/>
  <c r="B8302" i="168"/>
  <c r="B8301" i="168"/>
  <c r="B8300" i="168"/>
  <c r="B8299" i="168"/>
  <c r="B8298" i="168"/>
  <c r="B8297" i="168"/>
  <c r="B8296" i="168"/>
  <c r="B8295" i="168"/>
  <c r="B8294" i="168"/>
  <c r="B8293" i="168"/>
  <c r="B8292" i="168"/>
  <c r="B8291" i="168"/>
  <c r="B8290" i="168"/>
  <c r="B8289" i="168"/>
  <c r="B8288" i="168"/>
  <c r="B8287" i="168"/>
  <c r="B8286" i="168"/>
  <c r="B8285" i="168"/>
  <c r="B8284" i="168"/>
  <c r="B8283" i="168"/>
  <c r="B8282" i="168"/>
  <c r="B8281" i="168"/>
  <c r="B8280" i="168"/>
  <c r="B8279" i="168"/>
  <c r="B8278" i="168"/>
  <c r="B8277" i="168"/>
  <c r="B8276" i="168"/>
  <c r="B8275" i="168"/>
  <c r="B8274" i="168"/>
  <c r="B8273" i="168"/>
  <c r="B8272" i="168"/>
  <c r="B8271" i="168"/>
  <c r="B8270" i="168"/>
  <c r="B8269" i="168"/>
  <c r="B8268" i="168"/>
  <c r="B8267" i="168"/>
  <c r="B8266" i="168"/>
  <c r="B8265" i="168"/>
  <c r="B8264" i="168"/>
  <c r="B8263" i="168"/>
  <c r="B8262" i="168"/>
  <c r="B8261" i="168"/>
  <c r="B8260" i="168"/>
  <c r="B8259" i="168"/>
  <c r="B8258" i="168"/>
  <c r="B8257" i="168"/>
  <c r="B8256" i="168"/>
  <c r="B8255" i="168"/>
  <c r="B8254" i="168"/>
  <c r="B8253" i="168"/>
  <c r="B8252" i="168"/>
  <c r="B8251" i="168"/>
  <c r="B8250" i="168"/>
  <c r="B8249" i="168"/>
  <c r="B8248" i="168"/>
  <c r="B8247" i="168"/>
  <c r="B8246" i="168"/>
  <c r="B8245" i="168"/>
  <c r="B8244" i="168"/>
  <c r="B8243" i="168"/>
  <c r="B8242" i="168"/>
  <c r="B8241" i="168"/>
  <c r="B8240" i="168"/>
  <c r="B8239" i="168"/>
  <c r="B8238" i="168"/>
  <c r="B8237" i="168"/>
  <c r="B8236" i="168"/>
  <c r="B8235" i="168"/>
  <c r="B8234" i="168"/>
  <c r="B8233" i="168"/>
  <c r="B8232" i="168"/>
  <c r="B8231" i="168"/>
  <c r="B8230" i="168"/>
  <c r="B8229" i="168"/>
  <c r="B8228" i="168"/>
  <c r="B8227" i="168"/>
  <c r="B8226" i="168"/>
  <c r="B8225" i="168"/>
  <c r="B8224" i="168"/>
  <c r="B8223" i="168"/>
  <c r="B8222" i="168"/>
  <c r="B8221" i="168"/>
  <c r="B8220" i="168"/>
  <c r="B8219" i="168"/>
  <c r="B8218" i="168"/>
  <c r="B8217" i="168"/>
  <c r="B8216" i="168"/>
  <c r="B8215" i="168"/>
  <c r="B8214" i="168"/>
  <c r="B8213" i="168"/>
  <c r="B8212" i="168"/>
  <c r="B8211" i="168"/>
  <c r="B8210" i="168"/>
  <c r="B8209" i="168"/>
  <c r="B8208" i="168"/>
  <c r="B8207" i="168"/>
  <c r="B8206" i="168"/>
  <c r="B8205" i="168"/>
  <c r="B8204" i="168"/>
  <c r="B8203" i="168"/>
  <c r="B8202" i="168"/>
  <c r="B8201" i="168"/>
  <c r="B8200" i="168"/>
  <c r="B8199" i="168"/>
  <c r="B8198" i="168"/>
  <c r="B8197" i="168"/>
  <c r="B8196" i="168"/>
  <c r="B8195" i="168"/>
  <c r="B8194" i="168"/>
  <c r="B8193" i="168"/>
  <c r="B8192" i="168"/>
  <c r="B8191" i="168"/>
  <c r="B8190" i="168"/>
  <c r="B8189" i="168"/>
  <c r="B8188" i="168"/>
  <c r="B8187" i="168"/>
  <c r="B8186" i="168"/>
  <c r="B8185" i="168"/>
  <c r="B8184" i="168"/>
  <c r="B8183" i="168"/>
  <c r="B8182" i="168"/>
  <c r="B8181" i="168"/>
  <c r="B8180" i="168"/>
  <c r="B8179" i="168"/>
  <c r="B8178" i="168"/>
  <c r="B8177" i="168"/>
  <c r="B8176" i="168"/>
  <c r="B8175" i="168"/>
  <c r="B8174" i="168"/>
  <c r="B8173" i="168"/>
  <c r="B8172" i="168"/>
  <c r="B8171" i="168"/>
  <c r="B8170" i="168"/>
  <c r="B8169" i="168"/>
  <c r="B8168" i="168"/>
  <c r="B8167" i="168"/>
  <c r="B8166" i="168"/>
  <c r="B8165" i="168"/>
  <c r="B8164" i="168"/>
  <c r="B8163" i="168"/>
  <c r="B8162" i="168"/>
  <c r="B8161" i="168"/>
  <c r="B8160" i="168"/>
  <c r="B8159" i="168"/>
  <c r="B8158" i="168"/>
  <c r="B8157" i="168"/>
  <c r="B8156" i="168"/>
  <c r="B8155" i="168"/>
  <c r="B8154" i="168"/>
  <c r="B8153" i="168"/>
  <c r="B8152" i="168"/>
  <c r="B8151" i="168"/>
  <c r="B8150" i="168"/>
  <c r="B8149" i="168"/>
  <c r="B8148" i="168"/>
  <c r="B8147" i="168"/>
  <c r="B8146" i="168"/>
  <c r="B8145" i="168"/>
  <c r="B8144" i="168"/>
  <c r="B8143" i="168"/>
  <c r="B8142" i="168"/>
  <c r="B8141" i="168"/>
  <c r="B8140" i="168"/>
  <c r="B8139" i="168"/>
  <c r="B8138" i="168"/>
  <c r="B8137" i="168"/>
  <c r="B8136" i="168"/>
  <c r="B8135" i="168"/>
  <c r="B8134" i="168"/>
  <c r="B8133" i="168"/>
  <c r="B8132" i="168"/>
  <c r="B8131" i="168"/>
  <c r="B8130" i="168"/>
  <c r="B8129" i="168"/>
  <c r="B8128" i="168"/>
  <c r="B8127" i="168"/>
  <c r="B8126" i="168"/>
  <c r="B8125" i="168"/>
  <c r="B8124" i="168"/>
  <c r="B8123" i="168"/>
  <c r="B8122" i="168"/>
  <c r="B8121" i="168"/>
  <c r="B8120" i="168"/>
  <c r="B8119" i="168"/>
  <c r="B8118" i="168"/>
  <c r="B8117" i="168"/>
  <c r="B8116" i="168"/>
  <c r="B8115" i="168"/>
  <c r="B8114" i="168"/>
  <c r="B8113" i="168"/>
  <c r="B8112" i="168"/>
  <c r="B8111" i="168"/>
  <c r="B8110" i="168"/>
  <c r="B8109" i="168"/>
  <c r="B8108" i="168"/>
  <c r="B8107" i="168"/>
  <c r="B8106" i="168"/>
  <c r="B8105" i="168"/>
  <c r="B8104" i="168"/>
  <c r="B8103" i="168"/>
  <c r="B8102" i="168"/>
  <c r="B8101" i="168"/>
  <c r="B8100" i="168"/>
  <c r="B8099" i="168"/>
  <c r="B8098" i="168"/>
  <c r="B8097" i="168"/>
  <c r="B8096" i="168"/>
  <c r="B8095" i="168"/>
  <c r="B8094" i="168"/>
  <c r="B8093" i="168"/>
  <c r="B8092" i="168"/>
  <c r="B8091" i="168"/>
  <c r="B8090" i="168"/>
  <c r="B8089" i="168"/>
  <c r="B8088" i="168"/>
  <c r="B8087" i="168"/>
  <c r="B8086" i="168"/>
  <c r="B8085" i="168"/>
  <c r="B8084" i="168"/>
  <c r="B8083" i="168"/>
  <c r="B8082" i="168"/>
  <c r="B8081" i="168"/>
  <c r="B8080" i="168"/>
  <c r="B8079" i="168"/>
  <c r="B8078" i="168"/>
  <c r="B8077" i="168"/>
  <c r="B8076" i="168"/>
  <c r="B8075" i="168"/>
  <c r="B8074" i="168"/>
  <c r="B8073" i="168"/>
  <c r="B8072" i="168"/>
  <c r="B8071" i="168"/>
  <c r="B8070" i="168"/>
  <c r="B8069" i="168"/>
  <c r="B8068" i="168"/>
  <c r="B8067" i="168"/>
  <c r="B8066" i="168"/>
  <c r="B8065" i="168"/>
  <c r="B8064" i="168"/>
  <c r="B8063" i="168"/>
  <c r="B8062" i="168"/>
  <c r="B8061" i="168"/>
  <c r="B8060" i="168"/>
  <c r="B8059" i="168"/>
  <c r="B8058" i="168"/>
  <c r="B8057" i="168"/>
  <c r="B8056" i="168"/>
  <c r="B8055" i="168"/>
  <c r="B8054" i="168"/>
  <c r="B8053" i="168"/>
  <c r="B8052" i="168"/>
  <c r="B8051" i="168"/>
  <c r="B8050" i="168"/>
  <c r="B8049" i="168"/>
  <c r="B8048" i="168"/>
  <c r="B8047" i="168"/>
  <c r="B8046" i="168"/>
  <c r="B8045" i="168"/>
  <c r="B8044" i="168"/>
  <c r="B8043" i="168"/>
  <c r="B8042" i="168"/>
  <c r="B8041" i="168"/>
  <c r="B8040" i="168"/>
  <c r="B8039" i="168"/>
  <c r="B8038" i="168"/>
  <c r="B8037" i="168"/>
  <c r="B8036" i="168"/>
  <c r="B8035" i="168"/>
  <c r="B8034" i="168"/>
  <c r="B8033" i="168"/>
  <c r="B8032" i="168"/>
  <c r="B8031" i="168"/>
  <c r="B8030" i="168"/>
  <c r="B8029" i="168"/>
  <c r="B8028" i="168"/>
  <c r="B8027" i="168"/>
  <c r="B8026" i="168"/>
  <c r="B8025" i="168"/>
  <c r="B8024" i="168"/>
  <c r="B8023" i="168"/>
  <c r="B8022" i="168"/>
  <c r="B8021" i="168"/>
  <c r="B8020" i="168"/>
  <c r="B8019" i="168"/>
  <c r="B8018" i="168"/>
  <c r="B8017" i="168"/>
  <c r="B8016" i="168"/>
  <c r="B8015" i="168"/>
  <c r="B8014" i="168"/>
  <c r="B8013" i="168"/>
  <c r="B8012" i="168"/>
  <c r="B8011" i="168"/>
  <c r="B8010" i="168"/>
  <c r="B8009" i="168"/>
  <c r="B8008" i="168"/>
  <c r="B8007" i="168"/>
  <c r="B8006" i="168"/>
  <c r="B8005" i="168"/>
  <c r="B8004" i="168"/>
  <c r="B8003" i="168"/>
  <c r="B8002" i="168"/>
  <c r="B8001" i="168"/>
  <c r="B8000" i="168"/>
  <c r="B7999" i="168"/>
  <c r="B7998" i="168"/>
  <c r="B7997" i="168"/>
  <c r="B7996" i="168"/>
  <c r="B7995" i="168"/>
  <c r="B7994" i="168"/>
  <c r="B7993" i="168"/>
  <c r="B7992" i="168"/>
  <c r="B7991" i="168"/>
  <c r="B7990" i="168"/>
  <c r="B7989" i="168"/>
  <c r="B7988" i="168"/>
  <c r="B7987" i="168"/>
  <c r="B7986" i="168"/>
  <c r="B7985" i="168"/>
  <c r="B7984" i="168"/>
  <c r="B7983" i="168"/>
  <c r="B7982" i="168"/>
  <c r="B7981" i="168"/>
  <c r="B7980" i="168"/>
  <c r="B7979" i="168"/>
  <c r="B7978" i="168"/>
  <c r="B7977" i="168"/>
  <c r="B7976" i="168"/>
  <c r="B7975" i="168"/>
  <c r="B7974" i="168"/>
  <c r="B7973" i="168"/>
  <c r="B7972" i="168"/>
  <c r="B7971" i="168"/>
  <c r="B7970" i="168"/>
  <c r="B7969" i="168"/>
  <c r="B7968" i="168"/>
  <c r="B7967" i="168"/>
  <c r="B7966" i="168"/>
  <c r="B7965" i="168"/>
  <c r="B7964" i="168"/>
  <c r="B7963" i="168"/>
  <c r="B7962" i="168"/>
  <c r="B7961" i="168"/>
  <c r="B7960" i="168"/>
  <c r="B7959" i="168"/>
  <c r="B7958" i="168"/>
  <c r="B7957" i="168"/>
  <c r="B7956" i="168"/>
  <c r="B7955" i="168"/>
  <c r="B7954" i="168"/>
  <c r="B7953" i="168"/>
  <c r="B7952" i="168"/>
  <c r="B7951" i="168"/>
  <c r="B7950" i="168"/>
  <c r="B7949" i="168"/>
  <c r="B7948" i="168"/>
  <c r="B7947" i="168"/>
  <c r="B7946" i="168"/>
  <c r="B7945" i="168"/>
  <c r="B7944" i="168"/>
  <c r="B7943" i="168"/>
  <c r="B7942" i="168"/>
  <c r="B7941" i="168"/>
  <c r="B7940" i="168"/>
  <c r="B7939" i="168"/>
  <c r="B7938" i="168"/>
  <c r="B7937" i="168"/>
  <c r="B7936" i="168"/>
  <c r="B7935" i="168"/>
  <c r="B7934" i="168"/>
  <c r="B7933" i="168"/>
  <c r="B7932" i="168"/>
  <c r="B7931" i="168"/>
  <c r="B7930" i="168"/>
  <c r="B7929" i="168"/>
  <c r="B7928" i="168"/>
  <c r="B7927" i="168"/>
  <c r="B7926" i="168"/>
  <c r="B7925" i="168"/>
  <c r="B7924" i="168"/>
  <c r="B7923" i="168"/>
  <c r="B7922" i="168"/>
  <c r="B7921" i="168"/>
  <c r="B7920" i="168"/>
  <c r="B7919" i="168"/>
  <c r="B7918" i="168"/>
  <c r="B7917" i="168"/>
  <c r="B7916" i="168"/>
  <c r="B7915" i="168"/>
  <c r="B7914" i="168"/>
  <c r="B7913" i="168"/>
  <c r="B7912" i="168"/>
  <c r="B7911" i="168"/>
  <c r="B7910" i="168"/>
  <c r="B7909" i="168"/>
  <c r="B7908" i="168"/>
  <c r="B7907" i="168"/>
  <c r="B7906" i="168"/>
  <c r="B7905" i="168"/>
  <c r="B7904" i="168"/>
  <c r="B7903" i="168"/>
  <c r="B7902" i="168"/>
  <c r="B7901" i="168"/>
  <c r="B7900" i="168"/>
  <c r="B7899" i="168"/>
  <c r="B7898" i="168"/>
  <c r="B7897" i="168"/>
  <c r="B7896" i="168"/>
  <c r="B7895" i="168"/>
  <c r="B7894" i="168"/>
  <c r="B7893" i="168"/>
  <c r="B7892" i="168"/>
  <c r="B7891" i="168"/>
  <c r="B7890" i="168"/>
  <c r="B7889" i="168"/>
  <c r="B7888" i="168"/>
  <c r="B7887" i="168"/>
  <c r="B7886" i="168"/>
  <c r="B7885" i="168"/>
  <c r="B7884" i="168"/>
  <c r="B7883" i="168"/>
  <c r="B7882" i="168"/>
  <c r="B7881" i="168"/>
  <c r="B7880" i="168"/>
  <c r="B7879" i="168"/>
  <c r="B7878" i="168"/>
  <c r="B7877" i="168"/>
  <c r="B7876" i="168"/>
  <c r="B7875" i="168"/>
  <c r="B7874" i="168"/>
  <c r="B7873" i="168"/>
  <c r="B7872" i="168"/>
  <c r="B7871" i="168"/>
  <c r="B7870" i="168"/>
  <c r="B7869" i="168"/>
  <c r="B7868" i="168"/>
  <c r="B7867" i="168"/>
  <c r="B7866" i="168"/>
  <c r="B7865" i="168"/>
  <c r="B7864" i="168"/>
  <c r="B7863" i="168"/>
  <c r="B7862" i="168"/>
  <c r="B7861" i="168"/>
  <c r="B7860" i="168"/>
  <c r="B7859" i="168"/>
  <c r="B7858" i="168"/>
  <c r="B7857" i="168"/>
  <c r="B7856" i="168"/>
  <c r="B7855" i="168"/>
  <c r="B7854" i="168"/>
  <c r="B7853" i="168"/>
  <c r="B7852" i="168"/>
  <c r="B7851" i="168"/>
  <c r="B7850" i="168"/>
  <c r="B7849" i="168"/>
  <c r="B7848" i="168"/>
  <c r="B7847" i="168"/>
  <c r="B7846" i="168"/>
  <c r="B7845" i="168"/>
  <c r="B7844" i="168"/>
  <c r="B7843" i="168"/>
  <c r="B7842" i="168"/>
  <c r="B7841" i="168"/>
  <c r="B7840" i="168"/>
  <c r="B7839" i="168"/>
  <c r="B7838" i="168"/>
  <c r="B7837" i="168"/>
  <c r="B7836" i="168"/>
  <c r="B7835" i="168"/>
  <c r="B7834" i="168"/>
  <c r="B7833" i="168"/>
  <c r="B7832" i="168"/>
  <c r="B7831" i="168"/>
  <c r="B7830" i="168"/>
  <c r="B7829" i="168"/>
  <c r="B7828" i="168"/>
  <c r="B7827" i="168"/>
  <c r="B7826" i="168"/>
  <c r="B7825" i="168"/>
  <c r="B7824" i="168"/>
  <c r="B7823" i="168"/>
  <c r="B7822" i="168"/>
  <c r="B7821" i="168"/>
  <c r="B7820" i="168"/>
  <c r="B7819" i="168"/>
  <c r="B7818" i="168"/>
  <c r="B7817" i="168"/>
  <c r="B7816" i="168"/>
  <c r="B7815" i="168"/>
  <c r="B7814" i="168"/>
  <c r="B7813" i="168"/>
  <c r="B7812" i="168"/>
  <c r="B7811" i="168"/>
  <c r="B7810" i="168"/>
  <c r="B7809" i="168"/>
  <c r="B7808" i="168"/>
  <c r="B7807" i="168"/>
  <c r="B7806" i="168"/>
  <c r="B7805" i="168"/>
  <c r="B7804" i="168"/>
  <c r="B7803" i="168"/>
  <c r="B7802" i="168"/>
  <c r="B7801" i="168"/>
  <c r="B7800" i="168"/>
  <c r="B7799" i="168"/>
  <c r="B7798" i="168"/>
  <c r="B7797" i="168"/>
  <c r="B7796" i="168"/>
  <c r="B7795" i="168"/>
  <c r="B7794" i="168"/>
  <c r="B7793" i="168"/>
  <c r="B7792" i="168"/>
  <c r="B7791" i="168"/>
  <c r="B7790" i="168"/>
  <c r="B7789" i="168"/>
  <c r="B7788" i="168"/>
  <c r="B7787" i="168"/>
  <c r="B7786" i="168"/>
  <c r="B7785" i="168"/>
  <c r="B7784" i="168"/>
  <c r="B7783" i="168"/>
  <c r="B7782" i="168"/>
  <c r="B7781" i="168"/>
  <c r="B7780" i="168"/>
  <c r="B7779" i="168"/>
  <c r="B7778" i="168"/>
  <c r="B7777" i="168"/>
  <c r="B7776" i="168"/>
  <c r="B7775" i="168"/>
  <c r="B7774" i="168"/>
  <c r="B7773" i="168"/>
  <c r="B7772" i="168"/>
  <c r="B7771" i="168"/>
  <c r="B7770" i="168"/>
  <c r="B7769" i="168"/>
  <c r="B7768" i="168"/>
  <c r="B7767" i="168"/>
  <c r="B7766" i="168"/>
  <c r="B7765" i="168"/>
  <c r="B7764" i="168"/>
  <c r="B7763" i="168"/>
  <c r="B7762" i="168"/>
  <c r="B7761" i="168"/>
  <c r="B7760" i="168"/>
  <c r="B7759" i="168"/>
  <c r="B7758" i="168"/>
  <c r="B7757" i="168"/>
  <c r="B7756" i="168"/>
  <c r="B7755" i="168"/>
  <c r="B7754" i="168"/>
  <c r="B7753" i="168"/>
  <c r="B7752" i="168"/>
  <c r="B7751" i="168"/>
  <c r="B7750" i="168"/>
  <c r="B7749" i="168"/>
  <c r="B7748" i="168"/>
  <c r="B7747" i="168"/>
  <c r="B7746" i="168"/>
  <c r="B7745" i="168"/>
  <c r="B7744" i="168"/>
  <c r="B7743" i="168"/>
  <c r="B7742" i="168"/>
  <c r="B7741" i="168"/>
  <c r="B7740" i="168"/>
  <c r="B7739" i="168"/>
  <c r="B7738" i="168"/>
  <c r="B7737" i="168"/>
  <c r="B7736" i="168"/>
  <c r="B7735" i="168"/>
  <c r="B7734" i="168"/>
  <c r="B7733" i="168"/>
  <c r="B7732" i="168"/>
  <c r="B7731" i="168"/>
  <c r="B7730" i="168"/>
  <c r="B7729" i="168"/>
  <c r="B7728" i="168"/>
  <c r="B7727" i="168"/>
  <c r="B7726" i="168"/>
  <c r="B7725" i="168"/>
  <c r="B7724" i="168"/>
  <c r="B7723" i="168"/>
  <c r="B7722" i="168"/>
  <c r="B7721" i="168"/>
  <c r="B7720" i="168"/>
  <c r="B7719" i="168"/>
  <c r="B7718" i="168"/>
  <c r="B7717" i="168"/>
  <c r="B7716" i="168"/>
  <c r="B7715" i="168"/>
  <c r="B7714" i="168"/>
  <c r="B7713" i="168"/>
  <c r="B7712" i="168"/>
  <c r="B7711" i="168"/>
  <c r="B7710" i="168"/>
  <c r="B7709" i="168"/>
  <c r="B7708" i="168"/>
  <c r="B7707" i="168"/>
  <c r="B7706" i="168"/>
  <c r="B7705" i="168"/>
  <c r="B7704" i="168"/>
  <c r="B7703" i="168"/>
  <c r="B7702" i="168"/>
  <c r="B7701" i="168"/>
  <c r="B7700" i="168"/>
  <c r="B7699" i="168"/>
  <c r="B7698" i="168"/>
  <c r="B7697" i="168"/>
  <c r="B7696" i="168"/>
  <c r="B7695" i="168"/>
  <c r="B7694" i="168"/>
  <c r="B7693" i="168"/>
  <c r="B7692" i="168"/>
  <c r="B7691" i="168"/>
  <c r="B7690" i="168"/>
  <c r="B7689" i="168"/>
  <c r="B7688" i="168"/>
  <c r="B7687" i="168"/>
  <c r="B7686" i="168"/>
  <c r="B7685" i="168"/>
  <c r="B7684" i="168"/>
  <c r="B7683" i="168"/>
  <c r="B7682" i="168"/>
  <c r="B7681" i="168"/>
  <c r="B7680" i="168"/>
  <c r="B7679" i="168"/>
  <c r="B7678" i="168"/>
  <c r="B7677" i="168"/>
  <c r="B7676" i="168"/>
  <c r="B7675" i="168"/>
  <c r="B7674" i="168"/>
  <c r="B7673" i="168"/>
  <c r="B7672" i="168"/>
  <c r="B7671" i="168"/>
  <c r="B7670" i="168"/>
  <c r="B7669" i="168"/>
  <c r="B7668" i="168"/>
  <c r="B7667" i="168"/>
  <c r="B7666" i="168"/>
  <c r="B7665" i="168"/>
  <c r="B7664" i="168"/>
  <c r="B7663" i="168"/>
  <c r="B7662" i="168"/>
  <c r="B7661" i="168"/>
  <c r="B7660" i="168"/>
  <c r="B7659" i="168"/>
  <c r="B7658" i="168"/>
  <c r="B7657" i="168"/>
  <c r="B7656" i="168"/>
  <c r="B7655" i="168"/>
  <c r="B7654" i="168"/>
  <c r="B7653" i="168"/>
  <c r="B7652" i="168"/>
  <c r="B7651" i="168"/>
  <c r="B7650" i="168"/>
  <c r="B7649" i="168"/>
  <c r="B7648" i="168"/>
  <c r="B7647" i="168"/>
  <c r="B7646" i="168"/>
  <c r="B7645" i="168"/>
  <c r="B7644" i="168"/>
  <c r="B7643" i="168"/>
  <c r="B7642" i="168"/>
  <c r="B7641" i="168"/>
  <c r="B7640" i="168"/>
  <c r="B7639" i="168"/>
  <c r="B7638" i="168"/>
  <c r="B7637" i="168"/>
  <c r="B7636" i="168"/>
  <c r="B7635" i="168"/>
  <c r="B7634" i="168"/>
  <c r="B7633" i="168"/>
  <c r="B7632" i="168"/>
  <c r="B7631" i="168"/>
  <c r="B7630" i="168"/>
  <c r="B7629" i="168"/>
  <c r="B7628" i="168"/>
  <c r="B7627" i="168"/>
  <c r="B7626" i="168"/>
  <c r="B7625" i="168"/>
  <c r="B7624" i="168"/>
  <c r="B7623" i="168"/>
  <c r="B7622" i="168"/>
  <c r="B7621" i="168"/>
  <c r="B7620" i="168"/>
  <c r="B7619" i="168"/>
  <c r="B7618" i="168"/>
  <c r="B7617" i="168"/>
  <c r="B7616" i="168"/>
  <c r="B7615" i="168"/>
  <c r="B7614" i="168"/>
  <c r="B7613" i="168"/>
  <c r="B7612" i="168"/>
  <c r="B7611" i="168"/>
  <c r="B7610" i="168"/>
  <c r="B7609" i="168"/>
  <c r="B7608" i="168"/>
  <c r="B7607" i="168"/>
  <c r="B7606" i="168"/>
  <c r="B7605" i="168"/>
  <c r="B7604" i="168"/>
  <c r="B7603" i="168"/>
  <c r="B7602" i="168"/>
  <c r="B7601" i="168"/>
  <c r="B7600" i="168"/>
  <c r="B7599" i="168"/>
  <c r="B7598" i="168"/>
  <c r="B7597" i="168"/>
  <c r="B7596" i="168"/>
  <c r="B7595" i="168"/>
  <c r="B7594" i="168"/>
  <c r="B7593" i="168"/>
  <c r="B7592" i="168"/>
  <c r="B7591" i="168"/>
  <c r="B7590" i="168"/>
  <c r="B7589" i="168"/>
  <c r="B7588" i="168"/>
  <c r="B7587" i="168"/>
  <c r="B7586" i="168"/>
  <c r="B7585" i="168"/>
  <c r="B7584" i="168"/>
  <c r="B7583" i="168"/>
  <c r="B7582" i="168"/>
  <c r="B7581" i="168"/>
  <c r="B7580" i="168"/>
  <c r="B7579" i="168"/>
  <c r="B7578" i="168"/>
  <c r="B7577" i="168"/>
  <c r="B7576" i="168"/>
  <c r="B7575" i="168"/>
  <c r="B7574" i="168"/>
  <c r="B7573" i="168"/>
  <c r="B7572" i="168"/>
  <c r="B7571" i="168"/>
  <c r="B7570" i="168"/>
  <c r="B7569" i="168"/>
  <c r="B7568" i="168"/>
  <c r="B7567" i="168"/>
  <c r="B7566" i="168"/>
  <c r="B7565" i="168"/>
  <c r="B7564" i="168"/>
  <c r="B7563" i="168"/>
  <c r="B7562" i="168"/>
  <c r="B7561" i="168"/>
  <c r="B7560" i="168"/>
  <c r="B7559" i="168"/>
  <c r="B7558" i="168"/>
  <c r="B7557" i="168"/>
  <c r="B7556" i="168"/>
  <c r="B7555" i="168"/>
  <c r="B7554" i="168"/>
  <c r="B7553" i="168"/>
  <c r="B7552" i="168"/>
  <c r="B7551" i="168"/>
  <c r="B7550" i="168"/>
  <c r="B7549" i="168"/>
  <c r="B7548" i="168"/>
  <c r="B7547" i="168"/>
  <c r="B7546" i="168"/>
  <c r="B7545" i="168"/>
  <c r="B7544" i="168"/>
  <c r="B7543" i="168"/>
  <c r="B7542" i="168"/>
  <c r="B7541" i="168"/>
  <c r="B7540" i="168"/>
  <c r="B7539" i="168"/>
  <c r="B7538" i="168"/>
  <c r="B7537" i="168"/>
  <c r="B7536" i="168"/>
  <c r="B7535" i="168"/>
  <c r="B7534" i="168"/>
  <c r="B7533" i="168"/>
  <c r="B7532" i="168"/>
  <c r="B7531" i="168"/>
  <c r="B7530" i="168"/>
  <c r="B7529" i="168"/>
  <c r="B7528" i="168"/>
  <c r="B7527" i="168"/>
  <c r="B7526" i="168"/>
  <c r="B7525" i="168"/>
  <c r="B7524" i="168"/>
  <c r="B7523" i="168"/>
  <c r="B7522" i="168"/>
  <c r="B7521" i="168"/>
  <c r="B7520" i="168"/>
  <c r="B7519" i="168"/>
  <c r="B7518" i="168"/>
  <c r="B7517" i="168"/>
  <c r="B7516" i="168"/>
  <c r="B7515" i="168"/>
  <c r="B7514" i="168"/>
  <c r="B7513" i="168"/>
  <c r="B7512" i="168"/>
  <c r="B7511" i="168"/>
  <c r="B7510" i="168"/>
  <c r="B7509" i="168"/>
  <c r="B7508" i="168"/>
  <c r="B7507" i="168"/>
  <c r="B7506" i="168"/>
  <c r="B7505" i="168"/>
  <c r="B7504" i="168"/>
  <c r="B7503" i="168"/>
  <c r="B7502" i="168"/>
  <c r="B7501" i="168"/>
  <c r="B7500" i="168"/>
  <c r="B7499" i="168"/>
  <c r="B7498" i="168"/>
  <c r="B7497" i="168"/>
  <c r="B7496" i="168"/>
  <c r="B7495" i="168"/>
  <c r="B7494" i="168"/>
  <c r="B7493" i="168"/>
  <c r="B7492" i="168"/>
  <c r="B7491" i="168"/>
  <c r="B7490" i="168"/>
  <c r="B7489" i="168"/>
  <c r="B7488" i="168"/>
  <c r="B7487" i="168"/>
  <c r="B7486" i="168"/>
  <c r="B7485" i="168"/>
  <c r="B7484" i="168"/>
  <c r="B7483" i="168"/>
  <c r="B7482" i="168"/>
  <c r="B7481" i="168"/>
  <c r="B7480" i="168"/>
  <c r="B7479" i="168"/>
  <c r="B7478" i="168"/>
  <c r="B7477" i="168"/>
  <c r="B7476" i="168"/>
  <c r="B7475" i="168"/>
  <c r="B7474" i="168"/>
  <c r="B7473" i="168"/>
  <c r="B7472" i="168"/>
  <c r="B7471" i="168"/>
  <c r="B7470" i="168"/>
  <c r="B7469" i="168"/>
  <c r="B7468" i="168"/>
  <c r="B7467" i="168"/>
  <c r="B7466" i="168"/>
  <c r="B7465" i="168"/>
  <c r="B7464" i="168"/>
  <c r="B7463" i="168"/>
  <c r="B7462" i="168"/>
  <c r="B7461" i="168"/>
  <c r="B7460" i="168"/>
  <c r="B7459" i="168"/>
  <c r="B7458" i="168"/>
  <c r="B7457" i="168"/>
  <c r="B7456" i="168"/>
  <c r="B7455" i="168"/>
  <c r="B7454" i="168"/>
  <c r="B7453" i="168"/>
  <c r="B7452" i="168"/>
  <c r="B7451" i="168"/>
  <c r="B7450" i="168"/>
  <c r="B7449" i="168"/>
  <c r="B7448" i="168"/>
  <c r="B7447" i="168"/>
  <c r="B7446" i="168"/>
  <c r="B7445" i="168"/>
  <c r="B7444" i="168"/>
  <c r="B7443" i="168"/>
  <c r="B7442" i="168"/>
  <c r="B7441" i="168"/>
  <c r="B7440" i="168"/>
  <c r="B7439" i="168"/>
  <c r="B7438" i="168"/>
  <c r="B7437" i="168"/>
  <c r="B7436" i="168"/>
  <c r="B7435" i="168"/>
  <c r="B7434" i="168"/>
  <c r="B7433" i="168"/>
  <c r="B7432" i="168"/>
  <c r="B7431" i="168"/>
  <c r="B7430" i="168"/>
  <c r="B7429" i="168"/>
  <c r="B7428" i="168"/>
  <c r="B7427" i="168"/>
  <c r="B7426" i="168"/>
  <c r="B7425" i="168"/>
  <c r="B7424" i="168"/>
  <c r="B7423" i="168"/>
  <c r="B7422" i="168"/>
  <c r="B7421" i="168"/>
  <c r="B7420" i="168"/>
  <c r="B7419" i="168"/>
  <c r="B7418" i="168"/>
  <c r="B7417" i="168"/>
  <c r="B7416" i="168"/>
  <c r="B7415" i="168"/>
  <c r="B7414" i="168"/>
  <c r="B7413" i="168"/>
  <c r="B7412" i="168"/>
  <c r="B7411" i="168"/>
  <c r="B7410" i="168"/>
  <c r="B7409" i="168"/>
  <c r="B7408" i="168"/>
  <c r="B7407" i="168"/>
  <c r="B7406" i="168"/>
  <c r="B7405" i="168"/>
  <c r="B7404" i="168"/>
  <c r="B7403" i="168"/>
  <c r="B7402" i="168"/>
  <c r="B7401" i="168"/>
  <c r="B7400" i="168"/>
  <c r="B7399" i="168"/>
  <c r="B7398" i="168"/>
  <c r="B7397" i="168"/>
  <c r="B7396" i="168"/>
  <c r="B7395" i="168"/>
  <c r="B7394" i="168"/>
  <c r="B7393" i="168"/>
  <c r="B7392" i="168"/>
  <c r="B7391" i="168"/>
  <c r="B7390" i="168"/>
  <c r="B7389" i="168"/>
  <c r="B7388" i="168"/>
  <c r="B7387" i="168"/>
  <c r="B7386" i="168"/>
  <c r="B7385" i="168"/>
  <c r="B7384" i="168"/>
  <c r="B7383" i="168"/>
  <c r="B7382" i="168"/>
  <c r="B7381" i="168"/>
  <c r="B7380" i="168"/>
  <c r="B7379" i="168"/>
  <c r="B7378" i="168"/>
  <c r="B7377" i="168"/>
  <c r="B7376" i="168"/>
  <c r="B7375" i="168"/>
  <c r="B7374" i="168"/>
  <c r="B7373" i="168"/>
  <c r="B7372" i="168"/>
  <c r="B7371" i="168"/>
  <c r="B7370" i="168"/>
  <c r="B7369" i="168"/>
  <c r="B7368" i="168"/>
  <c r="B7367" i="168"/>
  <c r="B7366" i="168"/>
  <c r="B7365" i="168"/>
  <c r="B7364" i="168"/>
  <c r="B7363" i="168"/>
  <c r="B7362" i="168"/>
  <c r="B7361" i="168"/>
  <c r="B7360" i="168"/>
  <c r="B7359" i="168"/>
  <c r="B7358" i="168"/>
  <c r="B7357" i="168"/>
  <c r="B7356" i="168"/>
  <c r="B7355" i="168"/>
  <c r="B7354" i="168"/>
  <c r="B7353" i="168"/>
  <c r="B7352" i="168"/>
  <c r="B7351" i="168"/>
  <c r="B7350" i="168"/>
  <c r="B7349" i="168"/>
  <c r="B7348" i="168"/>
  <c r="B7347" i="168"/>
  <c r="B7346" i="168"/>
  <c r="B7345" i="168"/>
  <c r="B7344" i="168"/>
  <c r="B7343" i="168"/>
  <c r="B7342" i="168"/>
  <c r="B7341" i="168"/>
  <c r="B7340" i="168"/>
  <c r="B7339" i="168"/>
  <c r="B7338" i="168"/>
  <c r="B7337" i="168"/>
  <c r="B7336" i="168"/>
  <c r="B7335" i="168"/>
  <c r="B7334" i="168"/>
  <c r="B7333" i="168"/>
  <c r="B7332" i="168"/>
  <c r="B7331" i="168"/>
  <c r="B7330" i="168"/>
  <c r="B7329" i="168"/>
  <c r="B7328" i="168"/>
  <c r="B7327" i="168"/>
  <c r="B7326" i="168"/>
  <c r="B7325" i="168"/>
  <c r="B7324" i="168"/>
  <c r="B7323" i="168"/>
  <c r="B7322" i="168"/>
  <c r="B7321" i="168"/>
  <c r="B7320" i="168"/>
  <c r="B7319" i="168"/>
  <c r="B7318" i="168"/>
  <c r="B7317" i="168"/>
  <c r="B7316" i="168"/>
  <c r="B7315" i="168"/>
  <c r="B7314" i="168"/>
  <c r="B7313" i="168"/>
  <c r="B7312" i="168"/>
  <c r="B7311" i="168"/>
  <c r="B7310" i="168"/>
  <c r="B7309" i="168"/>
  <c r="B7308" i="168"/>
  <c r="B7307" i="168"/>
  <c r="B7306" i="168"/>
  <c r="B7305" i="168"/>
  <c r="B7304" i="168"/>
  <c r="B7303" i="168"/>
  <c r="B7302" i="168"/>
  <c r="B7301" i="168"/>
  <c r="B7300" i="168"/>
  <c r="B7299" i="168"/>
  <c r="B7298" i="168"/>
  <c r="B7297" i="168"/>
  <c r="B7296" i="168"/>
  <c r="B7295" i="168"/>
  <c r="B7294" i="168"/>
  <c r="B7293" i="168"/>
  <c r="B7292" i="168"/>
  <c r="B7291" i="168"/>
  <c r="B7290" i="168"/>
  <c r="B7289" i="168"/>
  <c r="B7288" i="168"/>
  <c r="B7287" i="168"/>
  <c r="B7286" i="168"/>
  <c r="B7285" i="168"/>
  <c r="B7284" i="168"/>
  <c r="B7283" i="168"/>
  <c r="B7282" i="168"/>
  <c r="B7281" i="168"/>
  <c r="B7280" i="168"/>
  <c r="B7279" i="168"/>
  <c r="B7278" i="168"/>
  <c r="B7277" i="168"/>
  <c r="B7276" i="168"/>
  <c r="B7275" i="168"/>
  <c r="B7274" i="168"/>
  <c r="B7273" i="168"/>
  <c r="B7272" i="168"/>
  <c r="B7271" i="168"/>
  <c r="B7270" i="168"/>
  <c r="B7269" i="168"/>
  <c r="B7268" i="168"/>
  <c r="B7267" i="168"/>
  <c r="B7266" i="168"/>
  <c r="B7265" i="168"/>
  <c r="B7264" i="168"/>
  <c r="B7263" i="168"/>
  <c r="B7262" i="168"/>
  <c r="B7261" i="168"/>
  <c r="B7260" i="168"/>
  <c r="B7259" i="168"/>
  <c r="B7258" i="168"/>
  <c r="B7257" i="168"/>
  <c r="B7256" i="168"/>
  <c r="B7255" i="168"/>
  <c r="B7254" i="168"/>
  <c r="B7253" i="168"/>
  <c r="B7252" i="168"/>
  <c r="B7251" i="168"/>
  <c r="B7250" i="168"/>
  <c r="B7249" i="168"/>
  <c r="B7248" i="168"/>
  <c r="B7247" i="168"/>
  <c r="B7246" i="168"/>
  <c r="B7245" i="168"/>
  <c r="B7244" i="168"/>
  <c r="B7243" i="168"/>
  <c r="B7242" i="168"/>
  <c r="B7241" i="168"/>
  <c r="B7240" i="168"/>
  <c r="B7239" i="168"/>
  <c r="B7238" i="168"/>
  <c r="B7237" i="168"/>
  <c r="B7236" i="168"/>
  <c r="B7235" i="168"/>
  <c r="B7234" i="168"/>
  <c r="B7233" i="168"/>
  <c r="B7232" i="168"/>
  <c r="B7231" i="168"/>
  <c r="B7230" i="168"/>
  <c r="B7229" i="168"/>
  <c r="B7228" i="168"/>
  <c r="B7227" i="168"/>
  <c r="B7226" i="168"/>
  <c r="B7225" i="168"/>
  <c r="B7224" i="168"/>
  <c r="B7223" i="168"/>
  <c r="B7222" i="168"/>
  <c r="B7221" i="168"/>
  <c r="B7220" i="168"/>
  <c r="B7219" i="168"/>
  <c r="B7218" i="168"/>
  <c r="B7217" i="168"/>
  <c r="B7216" i="168"/>
  <c r="B7215" i="168"/>
  <c r="B7214" i="168"/>
  <c r="B7213" i="168"/>
  <c r="B7212" i="168"/>
  <c r="B7211" i="168"/>
  <c r="B7210" i="168"/>
  <c r="B7209" i="168"/>
  <c r="B7208" i="168"/>
  <c r="B7207" i="168"/>
  <c r="B7206" i="168"/>
  <c r="B7205" i="168"/>
  <c r="B7204" i="168"/>
  <c r="B7203" i="168"/>
  <c r="B7202" i="168"/>
  <c r="B7201" i="168"/>
  <c r="B7200" i="168"/>
  <c r="B7199" i="168"/>
  <c r="B7198" i="168"/>
  <c r="B7197" i="168"/>
  <c r="B7196" i="168"/>
  <c r="B7195" i="168"/>
  <c r="B7194" i="168"/>
  <c r="B7193" i="168"/>
  <c r="B7192" i="168"/>
  <c r="B7191" i="168"/>
  <c r="B7190" i="168"/>
  <c r="B7189" i="168"/>
  <c r="B7188" i="168"/>
  <c r="B7187" i="168"/>
  <c r="B7186" i="168"/>
  <c r="B7185" i="168"/>
  <c r="B7184" i="168"/>
  <c r="B7183" i="168"/>
  <c r="B7182" i="168"/>
  <c r="B7181" i="168"/>
  <c r="B7180" i="168"/>
  <c r="B7179" i="168"/>
  <c r="B7178" i="168"/>
  <c r="B7177" i="168"/>
  <c r="B7176" i="168"/>
  <c r="B7175" i="168"/>
  <c r="B7174" i="168"/>
  <c r="B7173" i="168"/>
  <c r="B7172" i="168"/>
  <c r="B7171" i="168"/>
  <c r="B7170" i="168"/>
  <c r="B7169" i="168"/>
  <c r="B7168" i="168"/>
  <c r="B7167" i="168"/>
  <c r="B7166" i="168"/>
  <c r="B7165" i="168"/>
  <c r="B7164" i="168"/>
  <c r="B7163" i="168"/>
  <c r="B7162" i="168"/>
  <c r="B7161" i="168"/>
  <c r="B7160" i="168"/>
  <c r="B7159" i="168"/>
  <c r="B7158" i="168"/>
  <c r="B7157" i="168"/>
  <c r="B7156" i="168"/>
  <c r="B7155" i="168"/>
  <c r="B7154" i="168"/>
  <c r="B7153" i="168"/>
  <c r="B7152" i="168"/>
  <c r="B7151" i="168"/>
  <c r="B7150" i="168"/>
  <c r="B7149" i="168"/>
  <c r="B7148" i="168"/>
  <c r="B7147" i="168"/>
  <c r="B7146" i="168"/>
  <c r="B7145" i="168"/>
  <c r="B7144" i="168"/>
  <c r="B7143" i="168"/>
  <c r="B7142" i="168"/>
  <c r="B7141" i="168"/>
  <c r="B7140" i="168"/>
  <c r="B7139" i="168"/>
  <c r="B7138" i="168"/>
  <c r="B7137" i="168"/>
  <c r="B7136" i="168"/>
  <c r="B7135" i="168"/>
  <c r="B7134" i="168"/>
  <c r="B7133" i="168"/>
  <c r="B7132" i="168"/>
  <c r="B7131" i="168"/>
  <c r="B7130" i="168"/>
  <c r="B7129" i="168"/>
  <c r="B7128" i="168"/>
  <c r="B7127" i="168"/>
  <c r="B7126" i="168"/>
  <c r="B7125" i="168"/>
  <c r="B7124" i="168"/>
  <c r="B7123" i="168"/>
  <c r="B7122" i="168"/>
  <c r="B7121" i="168"/>
  <c r="B7120" i="168"/>
  <c r="B7119" i="168"/>
  <c r="B7118" i="168"/>
  <c r="B7117" i="168"/>
  <c r="B7116" i="168"/>
  <c r="B7115" i="168"/>
  <c r="B7114" i="168"/>
  <c r="B7113" i="168"/>
  <c r="B7112" i="168"/>
  <c r="B7111" i="168"/>
  <c r="B7110" i="168"/>
  <c r="B7109" i="168"/>
  <c r="B7108" i="168"/>
  <c r="B7107" i="168"/>
  <c r="B7106" i="168"/>
  <c r="B7105" i="168"/>
  <c r="B7104" i="168"/>
  <c r="B7103" i="168"/>
  <c r="B7102" i="168"/>
  <c r="B7101" i="168"/>
  <c r="B7100" i="168"/>
  <c r="B7099" i="168"/>
  <c r="B7098" i="168"/>
  <c r="B7097" i="168"/>
  <c r="B7096" i="168"/>
  <c r="B7095" i="168"/>
  <c r="B7094" i="168"/>
  <c r="B7093" i="168"/>
  <c r="B7092" i="168"/>
  <c r="B7091" i="168"/>
  <c r="B7090" i="168"/>
  <c r="B7089" i="168"/>
  <c r="B7088" i="168"/>
  <c r="B7087" i="168"/>
  <c r="B7086" i="168"/>
  <c r="B7085" i="168"/>
  <c r="B7084" i="168"/>
  <c r="B7083" i="168"/>
  <c r="B7082" i="168"/>
  <c r="B7081" i="168"/>
  <c r="B7080" i="168"/>
  <c r="B7079" i="168"/>
  <c r="B7078" i="168"/>
  <c r="B7077" i="168"/>
  <c r="B7076" i="168"/>
  <c r="B7075" i="168"/>
  <c r="B7074" i="168"/>
  <c r="B7073" i="168"/>
  <c r="B7072" i="168"/>
  <c r="B7071" i="168"/>
  <c r="B7070" i="168"/>
  <c r="B7069" i="168"/>
  <c r="B7068" i="168"/>
  <c r="B7067" i="168"/>
  <c r="B7066" i="168"/>
  <c r="B7065" i="168"/>
  <c r="B7064" i="168"/>
  <c r="B7063" i="168"/>
  <c r="B7062" i="168"/>
  <c r="B7061" i="168"/>
  <c r="B7060" i="168"/>
  <c r="B7059" i="168"/>
  <c r="B7058" i="168"/>
  <c r="B7057" i="168"/>
  <c r="B7056" i="168"/>
  <c r="B7055" i="168"/>
  <c r="B7054" i="168"/>
  <c r="B7053" i="168"/>
  <c r="B7052" i="168"/>
  <c r="B7051" i="168"/>
  <c r="B7050" i="168"/>
  <c r="B7049" i="168"/>
  <c r="B7048" i="168"/>
  <c r="B7047" i="168"/>
  <c r="B7046" i="168"/>
  <c r="B7045" i="168"/>
  <c r="B7044" i="168"/>
  <c r="B7043" i="168"/>
  <c r="B7042" i="168"/>
  <c r="B7041" i="168"/>
  <c r="B7040" i="168"/>
  <c r="B7039" i="168"/>
  <c r="B7038" i="168"/>
  <c r="B7037" i="168"/>
  <c r="B7036" i="168"/>
  <c r="B7035" i="168"/>
  <c r="B7034" i="168"/>
  <c r="B7033" i="168"/>
  <c r="B7032" i="168"/>
  <c r="B7031" i="168"/>
  <c r="B7030" i="168"/>
  <c r="B7029" i="168"/>
  <c r="B7028" i="168"/>
  <c r="B7027" i="168"/>
  <c r="B7026" i="168"/>
  <c r="B7025" i="168"/>
  <c r="B7024" i="168"/>
  <c r="B7023" i="168"/>
  <c r="B7022" i="168"/>
  <c r="B7021" i="168"/>
  <c r="B7020" i="168"/>
  <c r="B7019" i="168"/>
  <c r="B7018" i="168"/>
  <c r="B7017" i="168"/>
  <c r="B7016" i="168"/>
  <c r="B7015" i="168"/>
  <c r="B7014" i="168"/>
  <c r="B7013" i="168"/>
  <c r="B7012" i="168"/>
  <c r="B7011" i="168"/>
  <c r="B7010" i="168"/>
  <c r="B7009" i="168"/>
  <c r="B7008" i="168"/>
  <c r="B7007" i="168"/>
  <c r="B7006" i="168"/>
  <c r="B7005" i="168"/>
  <c r="B7004" i="168"/>
  <c r="B7003" i="168"/>
  <c r="B7002" i="168"/>
  <c r="B7001" i="168"/>
  <c r="B7000" i="168"/>
  <c r="B6999" i="168"/>
  <c r="B6998" i="168"/>
  <c r="B6997" i="168"/>
  <c r="B6996" i="168"/>
  <c r="B6995" i="168"/>
  <c r="B6994" i="168"/>
  <c r="B6993" i="168"/>
  <c r="B6992" i="168"/>
  <c r="B6991" i="168"/>
  <c r="B6990" i="168"/>
  <c r="B6989" i="168"/>
  <c r="B6988" i="168"/>
  <c r="B6987" i="168"/>
  <c r="B6986" i="168"/>
  <c r="B6985" i="168"/>
  <c r="B6984" i="168"/>
  <c r="B6983" i="168"/>
  <c r="B6982" i="168"/>
  <c r="B6981" i="168"/>
  <c r="B6980" i="168"/>
  <c r="B6979" i="168"/>
  <c r="B6978" i="168"/>
  <c r="B6977" i="168"/>
  <c r="B6976" i="168"/>
  <c r="B6975" i="168"/>
  <c r="B6974" i="168"/>
  <c r="B6973" i="168"/>
  <c r="B6972" i="168"/>
  <c r="B6971" i="168"/>
  <c r="B6970" i="168"/>
  <c r="B6969" i="168"/>
  <c r="B6968" i="168"/>
  <c r="B6967" i="168"/>
  <c r="B6966" i="168"/>
  <c r="B6965" i="168"/>
  <c r="B6964" i="168"/>
  <c r="B6963" i="168"/>
  <c r="B6962" i="168"/>
  <c r="B6961" i="168"/>
  <c r="B6960" i="168"/>
  <c r="B6959" i="168"/>
  <c r="B6958" i="168"/>
  <c r="B6957" i="168"/>
  <c r="B6956" i="168"/>
  <c r="B6955" i="168"/>
  <c r="B6954" i="168"/>
  <c r="B6953" i="168"/>
  <c r="B6952" i="168"/>
  <c r="B6951" i="168"/>
  <c r="B6950" i="168"/>
  <c r="B6949" i="168"/>
  <c r="B6948" i="168"/>
  <c r="B6947" i="168"/>
  <c r="B6946" i="168"/>
  <c r="B6945" i="168"/>
  <c r="B6944" i="168"/>
  <c r="B6943" i="168"/>
  <c r="B6942" i="168"/>
  <c r="B6941" i="168"/>
  <c r="B6940" i="168"/>
  <c r="B6939" i="168"/>
  <c r="B6938" i="168"/>
  <c r="B6937" i="168"/>
  <c r="B6936" i="168"/>
  <c r="B6935" i="168"/>
  <c r="B6934" i="168"/>
  <c r="B6933" i="168"/>
  <c r="B6932" i="168"/>
  <c r="B6931" i="168"/>
  <c r="B6930" i="168"/>
  <c r="B6929" i="168"/>
  <c r="B6928" i="168"/>
  <c r="B6927" i="168"/>
  <c r="B6926" i="168"/>
  <c r="B6925" i="168"/>
  <c r="B6924" i="168"/>
  <c r="B6923" i="168"/>
  <c r="B6922" i="168"/>
  <c r="B6921" i="168"/>
  <c r="B6920" i="168"/>
  <c r="B6919" i="168"/>
  <c r="B6918" i="168"/>
  <c r="B6917" i="168"/>
  <c r="B6916" i="168"/>
  <c r="B6915" i="168"/>
  <c r="B6914" i="168"/>
  <c r="B6913" i="168"/>
  <c r="B6912" i="168"/>
  <c r="B6911" i="168"/>
  <c r="B6910" i="168"/>
  <c r="B6909" i="168"/>
  <c r="B6908" i="168"/>
  <c r="B6907" i="168"/>
  <c r="B6906" i="168"/>
  <c r="B6905" i="168"/>
  <c r="B6904" i="168"/>
  <c r="B6903" i="168"/>
  <c r="B6902" i="168"/>
  <c r="B6901" i="168"/>
  <c r="B6900" i="168"/>
  <c r="B6899" i="168"/>
  <c r="B6898" i="168"/>
  <c r="B6897" i="168"/>
  <c r="B6896" i="168"/>
  <c r="B6895" i="168"/>
  <c r="B6894" i="168"/>
  <c r="B6893" i="168"/>
  <c r="B6892" i="168"/>
  <c r="B6891" i="168"/>
  <c r="B6890" i="168"/>
  <c r="B6889" i="168"/>
  <c r="B6888" i="168"/>
  <c r="B6887" i="168"/>
  <c r="B6886" i="168"/>
  <c r="B6885" i="168"/>
  <c r="B6884" i="168"/>
  <c r="B6883" i="168"/>
  <c r="B6882" i="168"/>
  <c r="B6881" i="168"/>
  <c r="B6880" i="168"/>
  <c r="B6879" i="168"/>
  <c r="B6878" i="168"/>
  <c r="B6877" i="168"/>
  <c r="B6876" i="168"/>
  <c r="B6875" i="168"/>
  <c r="B6874" i="168"/>
  <c r="B6873" i="168"/>
  <c r="B6872" i="168"/>
  <c r="B6871" i="168"/>
  <c r="B6870" i="168"/>
  <c r="B6869" i="168"/>
  <c r="B6868" i="168"/>
  <c r="B6867" i="168"/>
  <c r="B6866" i="168"/>
  <c r="B6865" i="168"/>
  <c r="B6864" i="168"/>
  <c r="B6863" i="168"/>
  <c r="B6862" i="168"/>
  <c r="B6861" i="168"/>
  <c r="B6860" i="168"/>
  <c r="B6859" i="168"/>
  <c r="B6858" i="168"/>
  <c r="B6857" i="168"/>
  <c r="B6856" i="168"/>
  <c r="B6855" i="168"/>
  <c r="B6854" i="168"/>
  <c r="B6853" i="168"/>
  <c r="B6852" i="168"/>
  <c r="B6851" i="168"/>
  <c r="B6850" i="168"/>
  <c r="B6849" i="168"/>
  <c r="B6848" i="168"/>
  <c r="B6847" i="168"/>
  <c r="B6846" i="168"/>
  <c r="B6845" i="168"/>
  <c r="B6844" i="168"/>
  <c r="B6843" i="168"/>
  <c r="B6842" i="168"/>
  <c r="B6841" i="168"/>
  <c r="B6840" i="168"/>
  <c r="B6839" i="168"/>
  <c r="B6838" i="168"/>
  <c r="B6837" i="168"/>
  <c r="B6836" i="168"/>
  <c r="B6835" i="168"/>
  <c r="B6834" i="168"/>
  <c r="B6833" i="168"/>
  <c r="B6832" i="168"/>
  <c r="B6831" i="168"/>
  <c r="B6830" i="168"/>
  <c r="B6829" i="168"/>
  <c r="B6828" i="168"/>
  <c r="B6827" i="168"/>
  <c r="B6826" i="168"/>
  <c r="B6825" i="168"/>
  <c r="B6824" i="168"/>
  <c r="B6823" i="168"/>
  <c r="B6822" i="168"/>
  <c r="B6821" i="168"/>
  <c r="B6820" i="168"/>
  <c r="B6819" i="168"/>
  <c r="B6818" i="168"/>
  <c r="B6817" i="168"/>
  <c r="B6816" i="168"/>
  <c r="B6815" i="168"/>
  <c r="B6814" i="168"/>
  <c r="B6813" i="168"/>
  <c r="B6812" i="168"/>
  <c r="B6811" i="168"/>
  <c r="B6810" i="168"/>
  <c r="B6809" i="168"/>
  <c r="B6808" i="168"/>
  <c r="B6807" i="168"/>
  <c r="B6806" i="168"/>
  <c r="B6805" i="168"/>
  <c r="B6804" i="168"/>
  <c r="B6803" i="168"/>
  <c r="B6802" i="168"/>
  <c r="B6801" i="168"/>
  <c r="B6800" i="168"/>
  <c r="B6799" i="168"/>
  <c r="B6798" i="168"/>
  <c r="B6797" i="168"/>
  <c r="B6796" i="168"/>
  <c r="B6795" i="168"/>
  <c r="B6794" i="168"/>
  <c r="B6793" i="168"/>
  <c r="B6792" i="168"/>
  <c r="B6791" i="168"/>
  <c r="B6790" i="168"/>
  <c r="B6789" i="168"/>
  <c r="B6788" i="168"/>
  <c r="B6787" i="168"/>
  <c r="B6786" i="168"/>
  <c r="B6785" i="168"/>
  <c r="B6784" i="168"/>
  <c r="B6783" i="168"/>
  <c r="B6782" i="168"/>
  <c r="B6781" i="168"/>
  <c r="B6780" i="168"/>
  <c r="B6779" i="168"/>
  <c r="B6778" i="168"/>
  <c r="B6777" i="168"/>
  <c r="B6776" i="168"/>
  <c r="B6775" i="168"/>
  <c r="B6774" i="168"/>
  <c r="B6773" i="168"/>
  <c r="B6772" i="168"/>
  <c r="B6771" i="168"/>
  <c r="B6770" i="168"/>
  <c r="B6769" i="168"/>
  <c r="B6768" i="168"/>
  <c r="B6767" i="168"/>
  <c r="B6766" i="168"/>
  <c r="B6765" i="168"/>
  <c r="B6764" i="168"/>
  <c r="B6763" i="168"/>
  <c r="B6762" i="168"/>
  <c r="B6761" i="168"/>
  <c r="B6760" i="168"/>
  <c r="B6759" i="168"/>
  <c r="B6758" i="168"/>
  <c r="B6757" i="168"/>
  <c r="B6756" i="168"/>
  <c r="B6755" i="168"/>
  <c r="B6754" i="168"/>
  <c r="B6753" i="168"/>
  <c r="B6752" i="168"/>
  <c r="B6751" i="168"/>
  <c r="B6750" i="168"/>
  <c r="B6749" i="168"/>
  <c r="B6748" i="168"/>
  <c r="B6747" i="168"/>
  <c r="B6746" i="168"/>
  <c r="B6745" i="168"/>
  <c r="B6744" i="168"/>
  <c r="B6743" i="168"/>
  <c r="B6742" i="168"/>
  <c r="B6741" i="168"/>
  <c r="B6740" i="168"/>
  <c r="B6739" i="168"/>
  <c r="B6738" i="168"/>
  <c r="B6737" i="168"/>
  <c r="B6736" i="168"/>
  <c r="B6735" i="168"/>
  <c r="B6734" i="168"/>
  <c r="B6733" i="168"/>
  <c r="B6732" i="168"/>
  <c r="B6731" i="168"/>
  <c r="B6730" i="168"/>
  <c r="B6729" i="168"/>
  <c r="B6728" i="168"/>
  <c r="B6727" i="168"/>
  <c r="B6726" i="168"/>
  <c r="B6725" i="168"/>
  <c r="B6724" i="168"/>
  <c r="B6723" i="168"/>
  <c r="B6722" i="168"/>
  <c r="B6721" i="168"/>
  <c r="B6720" i="168"/>
  <c r="B6719" i="168"/>
  <c r="B6718" i="168"/>
  <c r="B6717" i="168"/>
  <c r="B6716" i="168"/>
  <c r="B6715" i="168"/>
  <c r="B6714" i="168"/>
  <c r="B6713" i="168"/>
  <c r="B6712" i="168"/>
  <c r="B6711" i="168"/>
  <c r="B6710" i="168"/>
  <c r="B6709" i="168"/>
  <c r="B6708" i="168"/>
  <c r="B6707" i="168"/>
  <c r="B6706" i="168"/>
  <c r="B6705" i="168"/>
  <c r="B6704" i="168"/>
  <c r="B6703" i="168"/>
  <c r="B6702" i="168"/>
  <c r="B6701" i="168"/>
  <c r="B6700" i="168"/>
  <c r="B6699" i="168"/>
  <c r="B6698" i="168"/>
  <c r="B6697" i="168"/>
  <c r="B6696" i="168"/>
  <c r="B6695" i="168"/>
  <c r="B6694" i="168"/>
  <c r="B6693" i="168"/>
  <c r="B6692" i="168"/>
  <c r="B6691" i="168"/>
  <c r="B6690" i="168"/>
  <c r="B6689" i="168"/>
  <c r="B6688" i="168"/>
  <c r="B6687" i="168"/>
  <c r="B6686" i="168"/>
  <c r="B6685" i="168"/>
  <c r="B6684" i="168"/>
  <c r="B6683" i="168"/>
  <c r="B6682" i="168"/>
  <c r="B6681" i="168"/>
  <c r="B6680" i="168"/>
  <c r="B6679" i="168"/>
  <c r="B6678" i="168"/>
  <c r="B6677" i="168"/>
  <c r="B6676" i="168"/>
  <c r="B6675" i="168"/>
  <c r="B6674" i="168"/>
  <c r="B6673" i="168"/>
  <c r="B6672" i="168"/>
  <c r="B6671" i="168"/>
  <c r="B6670" i="168"/>
  <c r="B6669" i="168"/>
  <c r="B6668" i="168"/>
  <c r="B6667" i="168"/>
  <c r="B6666" i="168"/>
  <c r="B6665" i="168"/>
  <c r="B6664" i="168"/>
  <c r="B6663" i="168"/>
  <c r="B6662" i="168"/>
  <c r="B6661" i="168"/>
  <c r="B6660" i="168"/>
  <c r="B6659" i="168"/>
  <c r="B6658" i="168"/>
  <c r="B6657" i="168"/>
  <c r="B6656" i="168"/>
  <c r="B6655" i="168"/>
  <c r="B6654" i="168"/>
  <c r="B6653" i="168"/>
  <c r="B6652" i="168"/>
  <c r="B6651" i="168"/>
  <c r="B6650" i="168"/>
  <c r="B6649" i="168"/>
  <c r="B6648" i="168"/>
  <c r="B6647" i="168"/>
  <c r="B6646" i="168"/>
  <c r="B6645" i="168"/>
  <c r="B6644" i="168"/>
  <c r="B6643" i="168"/>
  <c r="B6642" i="168"/>
  <c r="B6641" i="168"/>
  <c r="B6640" i="168"/>
  <c r="B6639" i="168"/>
  <c r="B6638" i="168"/>
  <c r="B6637" i="168"/>
  <c r="B6636" i="168"/>
  <c r="B6635" i="168"/>
  <c r="B6634" i="168"/>
  <c r="B6633" i="168"/>
  <c r="B6632" i="168"/>
  <c r="B6631" i="168"/>
  <c r="B6630" i="168"/>
  <c r="B6629" i="168"/>
  <c r="B6628" i="168"/>
  <c r="B6627" i="168"/>
  <c r="B6626" i="168"/>
  <c r="B6625" i="168"/>
  <c r="B6624" i="168"/>
  <c r="B6623" i="168"/>
  <c r="B6622" i="168"/>
  <c r="B6621" i="168"/>
  <c r="B6620" i="168"/>
  <c r="B6619" i="168"/>
  <c r="B6618" i="168"/>
  <c r="B6617" i="168"/>
  <c r="B6616" i="168"/>
  <c r="B6615" i="168"/>
  <c r="B6614" i="168"/>
  <c r="B6613" i="168"/>
  <c r="B6612" i="168"/>
  <c r="B6611" i="168"/>
  <c r="B6610" i="168"/>
  <c r="B6609" i="168"/>
  <c r="B6608" i="168"/>
  <c r="B6607" i="168"/>
  <c r="B6606" i="168"/>
  <c r="B6605" i="168"/>
  <c r="B6604" i="168"/>
  <c r="B6603" i="168"/>
  <c r="B6602" i="168"/>
  <c r="B6601" i="168"/>
  <c r="B6600" i="168"/>
  <c r="B6599" i="168"/>
  <c r="B6598" i="168"/>
  <c r="B6597" i="168"/>
  <c r="B6596" i="168"/>
  <c r="B6595" i="168"/>
  <c r="B6594" i="168"/>
  <c r="B6593" i="168"/>
  <c r="B6592" i="168"/>
  <c r="B6591" i="168"/>
  <c r="B6590" i="168"/>
  <c r="B6589" i="168"/>
  <c r="B6588" i="168"/>
  <c r="B6587" i="168"/>
  <c r="B6586" i="168"/>
  <c r="B6585" i="168"/>
  <c r="B6584" i="168"/>
  <c r="B6583" i="168"/>
  <c r="B6582" i="168"/>
  <c r="B6581" i="168"/>
  <c r="B6580" i="168"/>
  <c r="B6579" i="168"/>
  <c r="B6578" i="168"/>
  <c r="B6577" i="168"/>
  <c r="B6576" i="168"/>
  <c r="B6575" i="168"/>
  <c r="B6574" i="168"/>
  <c r="B6573" i="168"/>
  <c r="B6572" i="168"/>
  <c r="B6571" i="168"/>
  <c r="B6570" i="168"/>
  <c r="B6569" i="168"/>
  <c r="B6568" i="168"/>
  <c r="B6567" i="168"/>
  <c r="B6566" i="168"/>
  <c r="B6565" i="168"/>
  <c r="B6564" i="168"/>
  <c r="B6563" i="168"/>
  <c r="B6562" i="168"/>
  <c r="B6561" i="168"/>
  <c r="B6560" i="168"/>
  <c r="B6559" i="168"/>
  <c r="B6558" i="168"/>
  <c r="B6557" i="168"/>
  <c r="B6556" i="168"/>
  <c r="B6555" i="168"/>
  <c r="B6554" i="168"/>
  <c r="B6553" i="168"/>
  <c r="B6552" i="168"/>
  <c r="B6551" i="168"/>
  <c r="B6550" i="168"/>
  <c r="B6549" i="168"/>
  <c r="B6548" i="168"/>
  <c r="B6547" i="168"/>
  <c r="B6546" i="168"/>
  <c r="B6545" i="168"/>
  <c r="B6544" i="168"/>
  <c r="B6543" i="168"/>
  <c r="B6542" i="168"/>
  <c r="B6541" i="168"/>
  <c r="B6540" i="168"/>
  <c r="B6539" i="168"/>
  <c r="B6538" i="168"/>
  <c r="B6537" i="168"/>
  <c r="B6536" i="168"/>
  <c r="B6535" i="168"/>
  <c r="B6534" i="168"/>
  <c r="B6533" i="168"/>
  <c r="B6532" i="168"/>
  <c r="B6531" i="168"/>
  <c r="B6530" i="168"/>
  <c r="B6529" i="168"/>
  <c r="B6528" i="168"/>
  <c r="B6527" i="168"/>
  <c r="B6526" i="168"/>
  <c r="B6525" i="168"/>
  <c r="B6524" i="168"/>
  <c r="B6523" i="168"/>
  <c r="B6522" i="168"/>
  <c r="B6521" i="168"/>
  <c r="B6520" i="168"/>
  <c r="B6519" i="168"/>
  <c r="B6518" i="168"/>
  <c r="B6517" i="168"/>
  <c r="B6516" i="168"/>
  <c r="B6515" i="168"/>
  <c r="B6514" i="168"/>
  <c r="B6513" i="168"/>
  <c r="B6512" i="168"/>
  <c r="B6511" i="168"/>
  <c r="B6510" i="168"/>
  <c r="B6509" i="168"/>
  <c r="B6508" i="168"/>
  <c r="B6507" i="168"/>
  <c r="B6506" i="168"/>
  <c r="B6505" i="168"/>
  <c r="B6504" i="168"/>
  <c r="B6503" i="168"/>
  <c r="B6502" i="168"/>
  <c r="B6501" i="168"/>
  <c r="B6500" i="168"/>
  <c r="B6499" i="168"/>
  <c r="B6498" i="168"/>
  <c r="B6497" i="168"/>
  <c r="B6496" i="168"/>
  <c r="B6495" i="168"/>
  <c r="B6494" i="168"/>
  <c r="B6493" i="168"/>
  <c r="B6492" i="168"/>
  <c r="B6491" i="168"/>
  <c r="B6490" i="168"/>
  <c r="B6489" i="168"/>
  <c r="B6488" i="168"/>
  <c r="B6487" i="168"/>
  <c r="B6486" i="168"/>
  <c r="B6485" i="168"/>
  <c r="B6484" i="168"/>
  <c r="B6483" i="168"/>
  <c r="B6482" i="168"/>
  <c r="B6481" i="168"/>
  <c r="B6480" i="168"/>
  <c r="B6479" i="168"/>
  <c r="B6478" i="168"/>
  <c r="B6477" i="168"/>
  <c r="B6476" i="168"/>
  <c r="B6475" i="168"/>
  <c r="B6474" i="168"/>
  <c r="B6473" i="168"/>
  <c r="B6472" i="168"/>
  <c r="B6471" i="168"/>
  <c r="B6470" i="168"/>
  <c r="B6469" i="168"/>
  <c r="B6468" i="168"/>
  <c r="B6467" i="168"/>
  <c r="B6466" i="168"/>
  <c r="B6465" i="168"/>
  <c r="B6464" i="168"/>
  <c r="B6463" i="168"/>
  <c r="B6462" i="168"/>
  <c r="B6461" i="168"/>
  <c r="B6460" i="168"/>
  <c r="B6459" i="168"/>
  <c r="B6458" i="168"/>
  <c r="B6457" i="168"/>
  <c r="B6456" i="168"/>
  <c r="B6455" i="168"/>
  <c r="B6454" i="168"/>
  <c r="B6453" i="168"/>
  <c r="B6452" i="168"/>
  <c r="B6451" i="168"/>
  <c r="B6450" i="168"/>
  <c r="B6449" i="168"/>
  <c r="B6448" i="168"/>
  <c r="B6447" i="168"/>
  <c r="B6446" i="168"/>
  <c r="B6445" i="168"/>
  <c r="B6444" i="168"/>
  <c r="B6443" i="168"/>
  <c r="B6442" i="168"/>
  <c r="B6441" i="168"/>
  <c r="B6440" i="168"/>
  <c r="B6439" i="168"/>
  <c r="B6438" i="168"/>
  <c r="B6437" i="168"/>
  <c r="B6436" i="168"/>
  <c r="B6435" i="168"/>
  <c r="B6434" i="168"/>
  <c r="B6433" i="168"/>
  <c r="B6432" i="168"/>
  <c r="B6431" i="168"/>
  <c r="B6430" i="168"/>
  <c r="B6429" i="168"/>
  <c r="B6428" i="168"/>
  <c r="B6427" i="168"/>
  <c r="B6426" i="168"/>
  <c r="B6425" i="168"/>
  <c r="B6424" i="168"/>
  <c r="B6423" i="168"/>
  <c r="B6422" i="168"/>
  <c r="B6421" i="168"/>
  <c r="B6420" i="168"/>
  <c r="B6419" i="168"/>
  <c r="B6418" i="168"/>
  <c r="B6417" i="168"/>
  <c r="B6416" i="168"/>
  <c r="B6415" i="168"/>
  <c r="B6414" i="168"/>
  <c r="B6413" i="168"/>
  <c r="B6412" i="168"/>
  <c r="B6411" i="168"/>
  <c r="B6410" i="168"/>
  <c r="B6409" i="168"/>
  <c r="B6408" i="168"/>
  <c r="B6407" i="168"/>
  <c r="B6406" i="168"/>
  <c r="B6405" i="168"/>
  <c r="B6404" i="168"/>
  <c r="B6403" i="168"/>
  <c r="B6402" i="168"/>
  <c r="B6401" i="168"/>
  <c r="B6400" i="168"/>
  <c r="B6399" i="168"/>
  <c r="B6398" i="168"/>
  <c r="B6397" i="168"/>
  <c r="B6396" i="168"/>
  <c r="B6395" i="168"/>
  <c r="B6394" i="168"/>
  <c r="B6393" i="168"/>
  <c r="B6392" i="168"/>
  <c r="B6391" i="168"/>
  <c r="B6390" i="168"/>
  <c r="B6389" i="168"/>
  <c r="B6388" i="168"/>
  <c r="B6387" i="168"/>
  <c r="B6386" i="168"/>
  <c r="B6385" i="168"/>
  <c r="B6384" i="168"/>
  <c r="B6383" i="168"/>
  <c r="B6382" i="168"/>
  <c r="B6381" i="168"/>
  <c r="B6380" i="168"/>
  <c r="B6379" i="168"/>
  <c r="B6378" i="168"/>
  <c r="B6377" i="168"/>
  <c r="B6376" i="168"/>
  <c r="B6375" i="168"/>
  <c r="B6374" i="168"/>
  <c r="B6373" i="168"/>
  <c r="B6372" i="168"/>
  <c r="B6371" i="168"/>
  <c r="B6370" i="168"/>
  <c r="B6369" i="168"/>
  <c r="B6368" i="168"/>
  <c r="B6367" i="168"/>
  <c r="B6366" i="168"/>
  <c r="B6365" i="168"/>
  <c r="B6364" i="168"/>
  <c r="B6363" i="168"/>
  <c r="B6362" i="168"/>
  <c r="B6361" i="168"/>
  <c r="B6360" i="168"/>
  <c r="B6359" i="168"/>
  <c r="B6358" i="168"/>
  <c r="B6357" i="168"/>
  <c r="B6356" i="168"/>
  <c r="B6355" i="168"/>
  <c r="B6354" i="168"/>
  <c r="B6353" i="168"/>
  <c r="B6352" i="168"/>
  <c r="B6351" i="168"/>
  <c r="B6350" i="168"/>
  <c r="B6349" i="168"/>
  <c r="B6348" i="168"/>
  <c r="B6347" i="168"/>
  <c r="B6346" i="168"/>
  <c r="B6345" i="168"/>
  <c r="B6344" i="168"/>
  <c r="B6343" i="168"/>
  <c r="B6342" i="168"/>
  <c r="B6341" i="168"/>
  <c r="B6340" i="168"/>
  <c r="B6339" i="168"/>
  <c r="B6338" i="168"/>
  <c r="B6337" i="168"/>
  <c r="B6336" i="168"/>
  <c r="B6335" i="168"/>
  <c r="B6334" i="168"/>
  <c r="B6333" i="168"/>
  <c r="B6332" i="168"/>
  <c r="B6331" i="168"/>
  <c r="B6330" i="168"/>
  <c r="B6329" i="168"/>
  <c r="B6328" i="168"/>
  <c r="B6327" i="168"/>
  <c r="B6326" i="168"/>
  <c r="B6325" i="168"/>
  <c r="B6324" i="168"/>
  <c r="B6323" i="168"/>
  <c r="B6322" i="168"/>
  <c r="B6321" i="168"/>
  <c r="B6320" i="168"/>
  <c r="B6319" i="168"/>
  <c r="B6318" i="168"/>
  <c r="B6317" i="168"/>
  <c r="B6316" i="168"/>
  <c r="B6315" i="168"/>
  <c r="B6314" i="168"/>
  <c r="B6313" i="168"/>
  <c r="B6312" i="168"/>
  <c r="B6311" i="168"/>
  <c r="B6310" i="168"/>
  <c r="B6309" i="168"/>
  <c r="B6308" i="168"/>
  <c r="B6307" i="168"/>
  <c r="B6306" i="168"/>
  <c r="B6305" i="168"/>
  <c r="B6304" i="168"/>
  <c r="B6303" i="168"/>
  <c r="B6302" i="168"/>
  <c r="B6301" i="168"/>
  <c r="B6300" i="168"/>
  <c r="B6299" i="168"/>
  <c r="B6298" i="168"/>
  <c r="B6297" i="168"/>
  <c r="B6296" i="168"/>
  <c r="B6295" i="168"/>
  <c r="B6294" i="168"/>
  <c r="B6293" i="168"/>
  <c r="B6292" i="168"/>
  <c r="B6291" i="168"/>
  <c r="B6290" i="168"/>
  <c r="B6289" i="168"/>
  <c r="B6288" i="168"/>
  <c r="B6287" i="168"/>
  <c r="B6286" i="168"/>
  <c r="B6285" i="168"/>
  <c r="B6284" i="168"/>
  <c r="B6283" i="168"/>
  <c r="B6282" i="168"/>
  <c r="B6281" i="168"/>
  <c r="B6280" i="168"/>
  <c r="B6279" i="168"/>
  <c r="B6278" i="168"/>
  <c r="B6277" i="168"/>
  <c r="B6276" i="168"/>
  <c r="B6275" i="168"/>
  <c r="B6274" i="168"/>
  <c r="B6273" i="168"/>
  <c r="B6272" i="168"/>
  <c r="B6271" i="168"/>
  <c r="B6270" i="168"/>
  <c r="B6269" i="168"/>
  <c r="B6268" i="168"/>
  <c r="B6267" i="168"/>
  <c r="B6266" i="168"/>
  <c r="B6265" i="168"/>
  <c r="B6264" i="168"/>
  <c r="B6263" i="168"/>
  <c r="B6262" i="168"/>
  <c r="B6261" i="168"/>
  <c r="B6260" i="168"/>
  <c r="B6259" i="168"/>
  <c r="B6258" i="168"/>
  <c r="B6257" i="168"/>
  <c r="B6256" i="168"/>
  <c r="B6255" i="168"/>
  <c r="B6254" i="168"/>
  <c r="B6253" i="168"/>
  <c r="B6252" i="168"/>
  <c r="B6251" i="168"/>
  <c r="B6250" i="168"/>
  <c r="B6249" i="168"/>
  <c r="B6248" i="168"/>
  <c r="B6247" i="168"/>
  <c r="B6246" i="168"/>
  <c r="B6245" i="168"/>
  <c r="B6244" i="168"/>
  <c r="B6243" i="168"/>
  <c r="B6242" i="168"/>
  <c r="B6241" i="168"/>
  <c r="B6240" i="168"/>
  <c r="B6239" i="168"/>
  <c r="B6238" i="168"/>
  <c r="B6237" i="168"/>
  <c r="B6236" i="168"/>
  <c r="B6235" i="168"/>
  <c r="B6234" i="168"/>
  <c r="B6233" i="168"/>
  <c r="B6232" i="168"/>
  <c r="B6231" i="168"/>
  <c r="B6230" i="168"/>
  <c r="B6229" i="168"/>
  <c r="B6228" i="168"/>
  <c r="B6227" i="168"/>
  <c r="B6226" i="168"/>
  <c r="B6225" i="168"/>
  <c r="B6224" i="168"/>
  <c r="B6223" i="168"/>
  <c r="B6222" i="168"/>
  <c r="B6221" i="168"/>
  <c r="B6220" i="168"/>
  <c r="B6219" i="168"/>
  <c r="B6218" i="168"/>
  <c r="B6217" i="168"/>
  <c r="B6216" i="168"/>
  <c r="B6215" i="168"/>
  <c r="B6214" i="168"/>
  <c r="B6213" i="168"/>
  <c r="B6212" i="168"/>
  <c r="B6211" i="168"/>
  <c r="B6210" i="168"/>
  <c r="B6209" i="168"/>
  <c r="B6208" i="168"/>
  <c r="B6207" i="168"/>
  <c r="B6206" i="168"/>
  <c r="B6205" i="168"/>
  <c r="B6204" i="168"/>
  <c r="B6203" i="168"/>
  <c r="B6202" i="168"/>
  <c r="B6201" i="168"/>
  <c r="B6200" i="168"/>
  <c r="B6199" i="168"/>
  <c r="B6198" i="168"/>
  <c r="B6197" i="168"/>
  <c r="B6196" i="168"/>
  <c r="B6195" i="168"/>
  <c r="B6194" i="168"/>
  <c r="B6193" i="168"/>
  <c r="B6192" i="168"/>
  <c r="B6191" i="168"/>
  <c r="B6190" i="168"/>
  <c r="B6189" i="168"/>
  <c r="B6188" i="168"/>
  <c r="B6187" i="168"/>
  <c r="B6186" i="168"/>
  <c r="B6185" i="168"/>
  <c r="B6184" i="168"/>
  <c r="B6183" i="168"/>
  <c r="B6182" i="168"/>
  <c r="B6181" i="168"/>
  <c r="B6180" i="168"/>
  <c r="B6179" i="168"/>
  <c r="B6178" i="168"/>
  <c r="B6177" i="168"/>
  <c r="B6176" i="168"/>
  <c r="B6175" i="168"/>
  <c r="B6174" i="168"/>
  <c r="B6173" i="168"/>
  <c r="B6172" i="168"/>
  <c r="B6171" i="168"/>
  <c r="B6170" i="168"/>
  <c r="B6169" i="168"/>
  <c r="B6168" i="168"/>
  <c r="B6167" i="168"/>
  <c r="B6166" i="168"/>
  <c r="B6165" i="168"/>
  <c r="B6164" i="168"/>
  <c r="B6163" i="168"/>
  <c r="B6162" i="168"/>
  <c r="B6161" i="168"/>
  <c r="B6160" i="168"/>
  <c r="B6159" i="168"/>
  <c r="B6158" i="168"/>
  <c r="B6157" i="168"/>
  <c r="B6156" i="168"/>
  <c r="B6155" i="168"/>
  <c r="B6154" i="168"/>
  <c r="B6153" i="168"/>
  <c r="B6152" i="168"/>
  <c r="B6151" i="168"/>
  <c r="B6150" i="168"/>
  <c r="B6149" i="168"/>
  <c r="B6148" i="168"/>
  <c r="B6147" i="168"/>
  <c r="B6146" i="168"/>
  <c r="B6145" i="168"/>
  <c r="B6144" i="168"/>
  <c r="B6143" i="168"/>
  <c r="B6142" i="168"/>
  <c r="B6141" i="168"/>
  <c r="B6140" i="168"/>
  <c r="B6139" i="168"/>
  <c r="B6138" i="168"/>
  <c r="B6137" i="168"/>
  <c r="B6136" i="168"/>
  <c r="B6135" i="168"/>
  <c r="B6134" i="168"/>
  <c r="B6133" i="168"/>
  <c r="B6132" i="168"/>
  <c r="B6131" i="168"/>
  <c r="B6130" i="168"/>
  <c r="B6129" i="168"/>
  <c r="B6128" i="168"/>
  <c r="B6127" i="168"/>
  <c r="B6126" i="168"/>
  <c r="B6125" i="168"/>
  <c r="B6124" i="168"/>
  <c r="B6123" i="168"/>
  <c r="B6122" i="168"/>
  <c r="B6121" i="168"/>
  <c r="B6120" i="168"/>
  <c r="B6119" i="168"/>
  <c r="B6118" i="168"/>
  <c r="B6117" i="168"/>
  <c r="B6116" i="168"/>
  <c r="B6115" i="168"/>
  <c r="B6114" i="168"/>
  <c r="B6113" i="168"/>
  <c r="B6112" i="168"/>
  <c r="B6111" i="168"/>
  <c r="B6110" i="168"/>
  <c r="B6109" i="168"/>
  <c r="B6108" i="168"/>
  <c r="B6107" i="168"/>
  <c r="B6106" i="168"/>
  <c r="B6105" i="168"/>
  <c r="B6104" i="168"/>
  <c r="B6103" i="168"/>
  <c r="B6102" i="168"/>
  <c r="B6101" i="168"/>
  <c r="B6100" i="168"/>
  <c r="B6099" i="168"/>
  <c r="B6098" i="168"/>
  <c r="B6097" i="168"/>
  <c r="B6096" i="168"/>
  <c r="B6095" i="168"/>
  <c r="B6094" i="168"/>
  <c r="B6093" i="168"/>
  <c r="B6092" i="168"/>
  <c r="B6091" i="168"/>
  <c r="B6090" i="168"/>
  <c r="B6089" i="168"/>
  <c r="B6088" i="168"/>
  <c r="B6087" i="168"/>
  <c r="B6086" i="168"/>
  <c r="B6085" i="168"/>
  <c r="B6084" i="168"/>
  <c r="B6083" i="168"/>
  <c r="B6082" i="168"/>
  <c r="B6081" i="168"/>
  <c r="B6080" i="168"/>
  <c r="B6079" i="168"/>
  <c r="B6078" i="168"/>
  <c r="B6077" i="168"/>
  <c r="B6076" i="168"/>
  <c r="B6075" i="168"/>
  <c r="B6074" i="168"/>
  <c r="B6073" i="168"/>
  <c r="B6072" i="168"/>
  <c r="B6071" i="168"/>
  <c r="B6070" i="168"/>
  <c r="B6069" i="168"/>
  <c r="B6068" i="168"/>
  <c r="B6067" i="168"/>
  <c r="B6066" i="168"/>
  <c r="B6065" i="168"/>
  <c r="B6064" i="168"/>
  <c r="B6063" i="168"/>
  <c r="B6062" i="168"/>
  <c r="B6061" i="168"/>
  <c r="B6060" i="168"/>
  <c r="B6059" i="168"/>
  <c r="B6058" i="168"/>
  <c r="B6057" i="168"/>
  <c r="B6056" i="168"/>
  <c r="B6055" i="168"/>
  <c r="B6054" i="168"/>
  <c r="B6053" i="168"/>
  <c r="B6052" i="168"/>
  <c r="B6051" i="168"/>
  <c r="B6050" i="168"/>
  <c r="B6049" i="168"/>
  <c r="B6048" i="168"/>
  <c r="B6047" i="168"/>
  <c r="B6046" i="168"/>
  <c r="B6045" i="168"/>
  <c r="B6044" i="168"/>
  <c r="B6043" i="168"/>
  <c r="B6042" i="168"/>
  <c r="B6041" i="168"/>
  <c r="B6040" i="168"/>
  <c r="B6039" i="168"/>
  <c r="B6038" i="168"/>
  <c r="B6037" i="168"/>
  <c r="B6036" i="168"/>
  <c r="B6035" i="168"/>
  <c r="B6034" i="168"/>
  <c r="B6033" i="168"/>
  <c r="B6032" i="168"/>
  <c r="B6031" i="168"/>
  <c r="B6030" i="168"/>
  <c r="B6029" i="168"/>
  <c r="B6028" i="168"/>
  <c r="B6027" i="168"/>
  <c r="B6026" i="168"/>
  <c r="B6025" i="168"/>
  <c r="B6024" i="168"/>
  <c r="B6023" i="168"/>
  <c r="B6022" i="168"/>
  <c r="B6021" i="168"/>
  <c r="B6020" i="168"/>
  <c r="B6019" i="168"/>
  <c r="B6018" i="168"/>
  <c r="B6017" i="168"/>
  <c r="B6016" i="168"/>
  <c r="B6015" i="168"/>
  <c r="B6014" i="168"/>
  <c r="B6013" i="168"/>
  <c r="B6012" i="168"/>
  <c r="B6011" i="168"/>
  <c r="B6010" i="168"/>
  <c r="B6009" i="168"/>
  <c r="B6008" i="168"/>
  <c r="B6007" i="168"/>
  <c r="B6006" i="168"/>
  <c r="B6005" i="168"/>
  <c r="B6004" i="168"/>
  <c r="B6003" i="168"/>
  <c r="B6002" i="168"/>
  <c r="B6001" i="168"/>
  <c r="B6000" i="168"/>
  <c r="B5999" i="168"/>
  <c r="B5998" i="168"/>
  <c r="B5997" i="168"/>
  <c r="B5996" i="168"/>
  <c r="B5995" i="168"/>
  <c r="B5994" i="168"/>
  <c r="B5993" i="168"/>
  <c r="B5992" i="168"/>
  <c r="B5991" i="168"/>
  <c r="B5990" i="168"/>
  <c r="B5989" i="168"/>
  <c r="B5988" i="168"/>
  <c r="B5987" i="168"/>
  <c r="B5986" i="168"/>
  <c r="B5985" i="168"/>
  <c r="B5984" i="168"/>
  <c r="B5983" i="168"/>
  <c r="B5982" i="168"/>
  <c r="B5981" i="168"/>
  <c r="B5980" i="168"/>
  <c r="B5979" i="168"/>
  <c r="B5978" i="168"/>
  <c r="B5977" i="168"/>
  <c r="B5976" i="168"/>
  <c r="B5975" i="168"/>
  <c r="B5974" i="168"/>
  <c r="B5973" i="168"/>
  <c r="B5972" i="168"/>
  <c r="B5971" i="168"/>
  <c r="B5970" i="168"/>
  <c r="B5969" i="168"/>
  <c r="B5968" i="168"/>
  <c r="B5967" i="168"/>
  <c r="B5966" i="168"/>
  <c r="B5965" i="168"/>
  <c r="B5964" i="168"/>
  <c r="B5963" i="168"/>
  <c r="B5962" i="168"/>
  <c r="B5961" i="168"/>
  <c r="B5960" i="168"/>
  <c r="B5959" i="168"/>
  <c r="B5958" i="168"/>
  <c r="B5957" i="168"/>
  <c r="B5956" i="168"/>
  <c r="B5955" i="168"/>
  <c r="B5954" i="168"/>
  <c r="B5953" i="168"/>
  <c r="B5952" i="168"/>
  <c r="B5951" i="168"/>
  <c r="B5950" i="168"/>
  <c r="B5949" i="168"/>
  <c r="B5948" i="168"/>
  <c r="B5947" i="168"/>
  <c r="B5946" i="168"/>
  <c r="B5945" i="168"/>
  <c r="B5944" i="168"/>
  <c r="B5943" i="168"/>
  <c r="B5942" i="168"/>
  <c r="B5941" i="168"/>
  <c r="B5940" i="168"/>
  <c r="B5939" i="168"/>
  <c r="B5938" i="168"/>
  <c r="B5937" i="168"/>
  <c r="B5936" i="168"/>
  <c r="B5935" i="168"/>
  <c r="B5934" i="168"/>
  <c r="B5933" i="168"/>
  <c r="B5932" i="168"/>
  <c r="B5931" i="168"/>
  <c r="B5930" i="168"/>
  <c r="B5929" i="168"/>
  <c r="B5928" i="168"/>
  <c r="B5927" i="168"/>
  <c r="B5926" i="168"/>
  <c r="B5925" i="168"/>
  <c r="B5924" i="168"/>
  <c r="B5923" i="168"/>
  <c r="B5922" i="168"/>
  <c r="B5921" i="168"/>
  <c r="B5920" i="168"/>
  <c r="B5919" i="168"/>
  <c r="B5918" i="168"/>
  <c r="B5917" i="168"/>
  <c r="B5916" i="168"/>
  <c r="B5915" i="168"/>
  <c r="B5914" i="168"/>
  <c r="B5913" i="168"/>
  <c r="B5912" i="168"/>
  <c r="B5911" i="168"/>
  <c r="B5910" i="168"/>
  <c r="B5909" i="168"/>
  <c r="B5908" i="168"/>
  <c r="B5907" i="168"/>
  <c r="B5906" i="168"/>
  <c r="B5905" i="168"/>
  <c r="B5904" i="168"/>
  <c r="B5903" i="168"/>
  <c r="B5902" i="168"/>
  <c r="B5901" i="168"/>
  <c r="B5900" i="168"/>
  <c r="B5899" i="168"/>
  <c r="B5898" i="168"/>
  <c r="B5897" i="168"/>
  <c r="B5896" i="168"/>
  <c r="B5895" i="168"/>
  <c r="B5894" i="168"/>
  <c r="B5893" i="168"/>
  <c r="B5892" i="168"/>
  <c r="B5891" i="168"/>
  <c r="B5890" i="168"/>
  <c r="B5889" i="168"/>
  <c r="B5888" i="168"/>
  <c r="B5887" i="168"/>
  <c r="B5886" i="168"/>
  <c r="B5885" i="168"/>
  <c r="B5884" i="168"/>
  <c r="B5883" i="168"/>
  <c r="B5882" i="168"/>
  <c r="B5881" i="168"/>
  <c r="B5880" i="168"/>
  <c r="B5879" i="168"/>
  <c r="B5878" i="168"/>
  <c r="B5877" i="168"/>
  <c r="B5876" i="168"/>
  <c r="B5875" i="168"/>
  <c r="B5874" i="168"/>
  <c r="B5873" i="168"/>
  <c r="B5872" i="168"/>
  <c r="B5871" i="168"/>
  <c r="B5870" i="168"/>
  <c r="B5869" i="168"/>
  <c r="B5868" i="168"/>
  <c r="B5867" i="168"/>
  <c r="B5866" i="168"/>
  <c r="B5865" i="168"/>
  <c r="B5864" i="168"/>
  <c r="B5863" i="168"/>
  <c r="B5862" i="168"/>
  <c r="B5861" i="168"/>
  <c r="B5860" i="168"/>
  <c r="B5859" i="168"/>
  <c r="B5858" i="168"/>
  <c r="B5857" i="168"/>
  <c r="B5856" i="168"/>
  <c r="B5855" i="168"/>
  <c r="B5854" i="168"/>
  <c r="B5853" i="168"/>
  <c r="B5852" i="168"/>
  <c r="B5851" i="168"/>
  <c r="B5850" i="168"/>
  <c r="B5849" i="168"/>
  <c r="B5848" i="168"/>
  <c r="B5847" i="168"/>
  <c r="B5846" i="168"/>
  <c r="B5845" i="168"/>
  <c r="B5844" i="168"/>
  <c r="B5843" i="168"/>
  <c r="B5842" i="168"/>
  <c r="B5841" i="168"/>
  <c r="B5840" i="168"/>
  <c r="B5839" i="168"/>
  <c r="B5838" i="168"/>
  <c r="B5837" i="168"/>
  <c r="B5836" i="168"/>
  <c r="B5835" i="168"/>
  <c r="B5834" i="168"/>
  <c r="B5833" i="168"/>
  <c r="B5832" i="168"/>
  <c r="B5831" i="168"/>
  <c r="B5830" i="168"/>
  <c r="B5829" i="168"/>
  <c r="B5828" i="168"/>
  <c r="B5827" i="168"/>
  <c r="B5826" i="168"/>
  <c r="B5825" i="168"/>
  <c r="B5824" i="168"/>
  <c r="B5823" i="168"/>
  <c r="B5822" i="168"/>
  <c r="B5821" i="168"/>
  <c r="B5820" i="168"/>
  <c r="B5819" i="168"/>
  <c r="B5818" i="168"/>
  <c r="B5817" i="168"/>
  <c r="B5816" i="168"/>
  <c r="B5815" i="168"/>
  <c r="B5814" i="168"/>
  <c r="B5813" i="168"/>
  <c r="B5812" i="168"/>
  <c r="B5811" i="168"/>
  <c r="B5810" i="168"/>
  <c r="B5809" i="168"/>
  <c r="B5808" i="168"/>
  <c r="B5807" i="168"/>
  <c r="B5806" i="168"/>
  <c r="B5805" i="168"/>
  <c r="B5804" i="168"/>
  <c r="B5803" i="168"/>
  <c r="B5802" i="168"/>
  <c r="B5801" i="168"/>
  <c r="B5800" i="168"/>
  <c r="B5799" i="168"/>
  <c r="B5798" i="168"/>
  <c r="B5797" i="168"/>
  <c r="B5796" i="168"/>
  <c r="B5795" i="168"/>
  <c r="B5794" i="168"/>
  <c r="B5793" i="168"/>
  <c r="B5792" i="168"/>
  <c r="B5791" i="168"/>
  <c r="B5790" i="168"/>
  <c r="B5789" i="168"/>
  <c r="B5788" i="168"/>
  <c r="B5787" i="168"/>
  <c r="B5786" i="168"/>
  <c r="B5785" i="168"/>
  <c r="B5784" i="168"/>
  <c r="B5783" i="168"/>
  <c r="B5782" i="168"/>
  <c r="B5781" i="168"/>
  <c r="B5780" i="168"/>
  <c r="B5779" i="168"/>
  <c r="B5778" i="168"/>
  <c r="B5777" i="168"/>
  <c r="B5776" i="168"/>
  <c r="B5775" i="168"/>
  <c r="B5774" i="168"/>
  <c r="B5773" i="168"/>
  <c r="B5772" i="168"/>
  <c r="B5771" i="168"/>
  <c r="B5770" i="168"/>
  <c r="B5769" i="168"/>
  <c r="B5768" i="168"/>
  <c r="B5767" i="168"/>
  <c r="B5766" i="168"/>
  <c r="B5765" i="168"/>
  <c r="B5764" i="168"/>
  <c r="B5763" i="168"/>
  <c r="B5762" i="168"/>
  <c r="B5761" i="168"/>
  <c r="B5760" i="168"/>
  <c r="B5759" i="168"/>
  <c r="B5758" i="168"/>
  <c r="B5757" i="168"/>
  <c r="B5756" i="168"/>
  <c r="B5755" i="168"/>
  <c r="B5754" i="168"/>
  <c r="B5753" i="168"/>
  <c r="B5752" i="168"/>
  <c r="B5751" i="168"/>
  <c r="B5750" i="168"/>
  <c r="B5749" i="168"/>
  <c r="B5748" i="168"/>
  <c r="B5747" i="168"/>
  <c r="B5746" i="168"/>
  <c r="B5745" i="168"/>
  <c r="B5744" i="168"/>
  <c r="B5743" i="168"/>
  <c r="B5742" i="168"/>
  <c r="B5741" i="168"/>
  <c r="B5740" i="168"/>
  <c r="B5739" i="168"/>
  <c r="B5738" i="168"/>
  <c r="B5737" i="168"/>
  <c r="B5736" i="168"/>
  <c r="B5735" i="168"/>
  <c r="B5734" i="168"/>
  <c r="B5733" i="168"/>
  <c r="B5732" i="168"/>
  <c r="B5731" i="168"/>
  <c r="B5730" i="168"/>
  <c r="B5729" i="168"/>
  <c r="B5728" i="168"/>
  <c r="B5727" i="168"/>
  <c r="B5726" i="168"/>
  <c r="B5725" i="168"/>
  <c r="B5724" i="168"/>
  <c r="B5723" i="168"/>
  <c r="B5722" i="168"/>
  <c r="B5721" i="168"/>
  <c r="B5720" i="168"/>
  <c r="B5719" i="168"/>
  <c r="B5718" i="168"/>
  <c r="B5717" i="168"/>
  <c r="B5716" i="168"/>
  <c r="B5715" i="168"/>
  <c r="B5714" i="168"/>
  <c r="B5713" i="168"/>
  <c r="B5712" i="168"/>
  <c r="B5711" i="168"/>
  <c r="B5710" i="168"/>
  <c r="B5709" i="168"/>
  <c r="B5708" i="168"/>
  <c r="B5707" i="168"/>
  <c r="B5706" i="168"/>
  <c r="B5705" i="168"/>
  <c r="B5704" i="168"/>
  <c r="B5703" i="168"/>
  <c r="B5702" i="168"/>
  <c r="B5701" i="168"/>
  <c r="B5700" i="168"/>
  <c r="B5699" i="168"/>
  <c r="B5698" i="168"/>
  <c r="B5697" i="168"/>
  <c r="B5696" i="168"/>
  <c r="B5695" i="168"/>
  <c r="B5694" i="168"/>
  <c r="B5693" i="168"/>
  <c r="B5692" i="168"/>
  <c r="B5691" i="168"/>
  <c r="B5690" i="168"/>
  <c r="B5689" i="168"/>
  <c r="B5688" i="168"/>
  <c r="B5687" i="168"/>
  <c r="B5686" i="168"/>
  <c r="B5685" i="168"/>
  <c r="B5684" i="168"/>
  <c r="B5683" i="168"/>
  <c r="B5682" i="168"/>
  <c r="B5681" i="168"/>
  <c r="B5680" i="168"/>
  <c r="B5679" i="168"/>
  <c r="B5678" i="168"/>
  <c r="B5677" i="168"/>
  <c r="B5676" i="168"/>
  <c r="B5675" i="168"/>
  <c r="B5674" i="168"/>
  <c r="B5673" i="168"/>
  <c r="B5672" i="168"/>
  <c r="B5671" i="168"/>
  <c r="B5670" i="168"/>
  <c r="B5669" i="168"/>
  <c r="B5668" i="168"/>
  <c r="B5667" i="168"/>
  <c r="B5666" i="168"/>
  <c r="B5665" i="168"/>
  <c r="B5664" i="168"/>
  <c r="B5663" i="168"/>
  <c r="B5662" i="168"/>
  <c r="B5661" i="168"/>
  <c r="B5660" i="168"/>
  <c r="B5659" i="168"/>
  <c r="B5658" i="168"/>
  <c r="B5657" i="168"/>
  <c r="B5656" i="168"/>
  <c r="B5655" i="168"/>
  <c r="B5654" i="168"/>
  <c r="B5653" i="168"/>
  <c r="B5652" i="168"/>
  <c r="B5651" i="168"/>
  <c r="B5650" i="168"/>
  <c r="B5649" i="168"/>
  <c r="B5648" i="168"/>
  <c r="B5647" i="168"/>
  <c r="B5646" i="168"/>
  <c r="B5645" i="168"/>
  <c r="B5644" i="168"/>
  <c r="B5643" i="168"/>
  <c r="B5642" i="168"/>
  <c r="B5641" i="168"/>
  <c r="B5640" i="168"/>
  <c r="B5639" i="168"/>
  <c r="B5638" i="168"/>
  <c r="B5637" i="168"/>
  <c r="B5636" i="168"/>
  <c r="B5635" i="168"/>
  <c r="B5634" i="168"/>
  <c r="B5633" i="168"/>
  <c r="B5632" i="168"/>
  <c r="B5631" i="168"/>
  <c r="B5630" i="168"/>
  <c r="B5629" i="168"/>
  <c r="B5628" i="168"/>
  <c r="B5627" i="168"/>
  <c r="B5626" i="168"/>
  <c r="B5625" i="168"/>
  <c r="B5624" i="168"/>
  <c r="B5623" i="168"/>
  <c r="B5622" i="168"/>
  <c r="B5621" i="168"/>
  <c r="B5620" i="168"/>
  <c r="B5619" i="168"/>
  <c r="B5618" i="168"/>
  <c r="B5617" i="168"/>
  <c r="B5616" i="168"/>
  <c r="B5615" i="168"/>
  <c r="B5614" i="168"/>
  <c r="B5613" i="168"/>
  <c r="B5612" i="168"/>
  <c r="B5611" i="168"/>
  <c r="B5610" i="168"/>
  <c r="B5609" i="168"/>
  <c r="B5608" i="168"/>
  <c r="B5607" i="168"/>
  <c r="B5606" i="168"/>
  <c r="B5605" i="168"/>
  <c r="B5604" i="168"/>
  <c r="B5603" i="168"/>
  <c r="B5602" i="168"/>
  <c r="B5601" i="168"/>
  <c r="B5600" i="168"/>
  <c r="B5599" i="168"/>
  <c r="B5598" i="168"/>
  <c r="B5597" i="168"/>
  <c r="B5596" i="168"/>
  <c r="B5595" i="168"/>
  <c r="B5594" i="168"/>
  <c r="B5593" i="168"/>
  <c r="B5592" i="168"/>
  <c r="B5591" i="168"/>
  <c r="B5590" i="168"/>
  <c r="B5589" i="168"/>
  <c r="B5588" i="168"/>
  <c r="B5587" i="168"/>
  <c r="B5586" i="168"/>
  <c r="B5585" i="168"/>
  <c r="B5584" i="168"/>
  <c r="B5583" i="168"/>
  <c r="B5582" i="168"/>
  <c r="B5581" i="168"/>
  <c r="B5580" i="168"/>
  <c r="B5579" i="168"/>
  <c r="B5578" i="168"/>
  <c r="B5577" i="168"/>
  <c r="B5576" i="168"/>
  <c r="B5575" i="168"/>
  <c r="B5574" i="168"/>
  <c r="B5573" i="168"/>
  <c r="B5572" i="168"/>
  <c r="B5571" i="168"/>
  <c r="B5570" i="168"/>
  <c r="B5569" i="168"/>
  <c r="B5568" i="168"/>
  <c r="B5567" i="168"/>
  <c r="B5566" i="168"/>
  <c r="B5565" i="168"/>
  <c r="B5564" i="168"/>
  <c r="B5563" i="168"/>
  <c r="B5562" i="168"/>
  <c r="B5561" i="168"/>
  <c r="B5560" i="168"/>
  <c r="B5559" i="168"/>
  <c r="B5558" i="168"/>
  <c r="B5557" i="168"/>
  <c r="B5556" i="168"/>
  <c r="B5555" i="168"/>
  <c r="B5554" i="168"/>
  <c r="B5553" i="168"/>
  <c r="B5552" i="168"/>
  <c r="B5551" i="168"/>
  <c r="B5550" i="168"/>
  <c r="B5549" i="168"/>
  <c r="B5548" i="168"/>
  <c r="B5547" i="168"/>
  <c r="B5546" i="168"/>
  <c r="B5545" i="168"/>
  <c r="B5544" i="168"/>
  <c r="B5543" i="168"/>
  <c r="B5542" i="168"/>
  <c r="B5541" i="168"/>
  <c r="B5540" i="168"/>
  <c r="B5539" i="168"/>
  <c r="B5538" i="168"/>
  <c r="B5537" i="168"/>
  <c r="B5536" i="168"/>
  <c r="B5535" i="168"/>
  <c r="B5534" i="168"/>
  <c r="B5533" i="168"/>
  <c r="B5532" i="168"/>
  <c r="B5531" i="168"/>
  <c r="B5530" i="168"/>
  <c r="B5529" i="168"/>
  <c r="B5528" i="168"/>
  <c r="B5527" i="168"/>
  <c r="B5526" i="168"/>
  <c r="B5525" i="168"/>
  <c r="B5524" i="168"/>
  <c r="B5523" i="168"/>
  <c r="B5522" i="168"/>
  <c r="B5521" i="168"/>
  <c r="B5520" i="168"/>
  <c r="B5519" i="168"/>
  <c r="B5518" i="168"/>
  <c r="B5517" i="168"/>
  <c r="B5516" i="168"/>
  <c r="B5515" i="168"/>
  <c r="B5514" i="168"/>
  <c r="B5513" i="168"/>
  <c r="B5512" i="168"/>
  <c r="B5511" i="168"/>
  <c r="B5510" i="168"/>
  <c r="B5509" i="168"/>
  <c r="B5508" i="168"/>
  <c r="B5507" i="168"/>
  <c r="B5506" i="168"/>
  <c r="B5505" i="168"/>
  <c r="B5504" i="168"/>
  <c r="B5503" i="168"/>
  <c r="B5502" i="168"/>
  <c r="B5501" i="168"/>
  <c r="B5500" i="168"/>
  <c r="B5499" i="168"/>
  <c r="B5498" i="168"/>
  <c r="B5497" i="168"/>
  <c r="B5496" i="168"/>
  <c r="B5495" i="168"/>
  <c r="B5494" i="168"/>
  <c r="B5493" i="168"/>
  <c r="B5492" i="168"/>
  <c r="B5491" i="168"/>
  <c r="B5490" i="168"/>
  <c r="B5489" i="168"/>
  <c r="B5488" i="168"/>
  <c r="B5487" i="168"/>
  <c r="B5486" i="168"/>
  <c r="B5485" i="168"/>
  <c r="B5484" i="168"/>
  <c r="B5483" i="168"/>
  <c r="B5482" i="168"/>
  <c r="B5481" i="168"/>
  <c r="B5480" i="168"/>
  <c r="B5479" i="168"/>
  <c r="B5478" i="168"/>
  <c r="B5477" i="168"/>
  <c r="B5476" i="168"/>
  <c r="B5475" i="168"/>
  <c r="B5474" i="168"/>
  <c r="B5473" i="168"/>
  <c r="B5472" i="168"/>
  <c r="B5471" i="168"/>
  <c r="B5470" i="168"/>
  <c r="B5469" i="168"/>
  <c r="B5468" i="168"/>
  <c r="B5467" i="168"/>
  <c r="B5466" i="168"/>
  <c r="B5465" i="168"/>
  <c r="B5464" i="168"/>
  <c r="B5463" i="168"/>
  <c r="B5462" i="168"/>
  <c r="B5461" i="168"/>
  <c r="B5460" i="168"/>
  <c r="B5459" i="168"/>
  <c r="B5458" i="168"/>
  <c r="B5457" i="168"/>
  <c r="B5456" i="168"/>
  <c r="B5455" i="168"/>
  <c r="B5454" i="168"/>
  <c r="B5453" i="168"/>
  <c r="B5452" i="168"/>
  <c r="B5451" i="168"/>
  <c r="B5450" i="168"/>
  <c r="B5449" i="168"/>
  <c r="B5448" i="168"/>
  <c r="B5447" i="168"/>
  <c r="B5446" i="168"/>
  <c r="B5445" i="168"/>
  <c r="B5444" i="168"/>
  <c r="B5443" i="168"/>
  <c r="B5442" i="168"/>
  <c r="B5441" i="168"/>
  <c r="B5440" i="168"/>
  <c r="B5439" i="168"/>
  <c r="B5438" i="168"/>
  <c r="B5437" i="168"/>
  <c r="B5436" i="168"/>
  <c r="B5435" i="168"/>
  <c r="B5434" i="168"/>
  <c r="B5433" i="168"/>
  <c r="B5432" i="168"/>
  <c r="B5431" i="168"/>
  <c r="B5430" i="168"/>
  <c r="B5429" i="168"/>
  <c r="B5428" i="168"/>
  <c r="B5427" i="168"/>
  <c r="B5426" i="168"/>
  <c r="B5425" i="168"/>
  <c r="B5424" i="168"/>
  <c r="B5423" i="168"/>
  <c r="B5422" i="168"/>
  <c r="B5421" i="168"/>
  <c r="B5420" i="168"/>
  <c r="B5419" i="168"/>
  <c r="B5418" i="168"/>
  <c r="B5417" i="168"/>
  <c r="B5416" i="168"/>
  <c r="B5415" i="168"/>
  <c r="B5414" i="168"/>
  <c r="B5413" i="168"/>
  <c r="B5412" i="168"/>
  <c r="B5411" i="168"/>
  <c r="B5410" i="168"/>
  <c r="B5409" i="168"/>
  <c r="B5408" i="168"/>
  <c r="B5407" i="168"/>
  <c r="B5406" i="168"/>
  <c r="B5405" i="168"/>
  <c r="B5404" i="168"/>
  <c r="B5403" i="168"/>
  <c r="B5402" i="168"/>
  <c r="B5401" i="168"/>
  <c r="B5400" i="168"/>
  <c r="B5399" i="168"/>
  <c r="B5398" i="168"/>
  <c r="B5397" i="168"/>
  <c r="B5396" i="168"/>
  <c r="B5395" i="168"/>
  <c r="B5394" i="168"/>
  <c r="B5393" i="168"/>
  <c r="B5392" i="168"/>
  <c r="B5391" i="168"/>
  <c r="B5390" i="168"/>
  <c r="B5389" i="168"/>
  <c r="B5388" i="168"/>
  <c r="B5387" i="168"/>
  <c r="B5386" i="168"/>
  <c r="B5385" i="168"/>
  <c r="B5384" i="168"/>
  <c r="B5383" i="168"/>
  <c r="B5382" i="168"/>
  <c r="B5381" i="168"/>
  <c r="B5380" i="168"/>
  <c r="B5379" i="168"/>
  <c r="B5378" i="168"/>
  <c r="B5377" i="168"/>
  <c r="B5376" i="168"/>
  <c r="B5375" i="168"/>
  <c r="B5374" i="168"/>
  <c r="B5373" i="168"/>
  <c r="B5372" i="168"/>
  <c r="B5371" i="168"/>
  <c r="B5370" i="168"/>
  <c r="B5369" i="168"/>
  <c r="B5368" i="168"/>
  <c r="B5367" i="168"/>
  <c r="B5366" i="168"/>
  <c r="B5365" i="168"/>
  <c r="B5364" i="168"/>
  <c r="B5363" i="168"/>
  <c r="B5362" i="168"/>
  <c r="B5361" i="168"/>
  <c r="B5360" i="168"/>
  <c r="B5359" i="168"/>
  <c r="B5358" i="168"/>
  <c r="B5357" i="168"/>
  <c r="B5356" i="168"/>
  <c r="B5355" i="168"/>
  <c r="B5354" i="168"/>
  <c r="B5353" i="168"/>
  <c r="B5352" i="168"/>
  <c r="B5351" i="168"/>
  <c r="B5350" i="168"/>
  <c r="B5349" i="168"/>
  <c r="B5348" i="168"/>
  <c r="B5347" i="168"/>
  <c r="B5346" i="168"/>
  <c r="B5345" i="168"/>
  <c r="B5344" i="168"/>
  <c r="B5343" i="168"/>
  <c r="B5342" i="168"/>
  <c r="B5341" i="168"/>
  <c r="B5340" i="168"/>
  <c r="B5339" i="168"/>
  <c r="B5338" i="168"/>
  <c r="B5337" i="168"/>
  <c r="B5336" i="168"/>
  <c r="B5335" i="168"/>
  <c r="B5334" i="168"/>
  <c r="B5333" i="168"/>
  <c r="B5332" i="168"/>
  <c r="B5331" i="168"/>
  <c r="B5330" i="168"/>
  <c r="B5329" i="168"/>
  <c r="B5328" i="168"/>
  <c r="B5327" i="168"/>
  <c r="B5326" i="168"/>
  <c r="B5325" i="168"/>
  <c r="B5324" i="168"/>
  <c r="B5323" i="168"/>
  <c r="B5322" i="168"/>
  <c r="B5321" i="168"/>
  <c r="B5320" i="168"/>
  <c r="B5319" i="168"/>
  <c r="B5318" i="168"/>
  <c r="B5317" i="168"/>
  <c r="B5316" i="168"/>
  <c r="B5315" i="168"/>
  <c r="B5314" i="168"/>
  <c r="B5313" i="168"/>
  <c r="B5312" i="168"/>
  <c r="B5311" i="168"/>
  <c r="B5310" i="168"/>
  <c r="B5309" i="168"/>
  <c r="B5308" i="168"/>
  <c r="B5307" i="168"/>
  <c r="B5306" i="168"/>
  <c r="B5305" i="168"/>
  <c r="B5304" i="168"/>
  <c r="B5303" i="168"/>
  <c r="B5302" i="168"/>
  <c r="B5301" i="168"/>
  <c r="B5300" i="168"/>
  <c r="B5299" i="168"/>
  <c r="B5298" i="168"/>
  <c r="B5297" i="168"/>
  <c r="B5296" i="168"/>
  <c r="B5295" i="168"/>
  <c r="B5294" i="168"/>
  <c r="B5293" i="168"/>
  <c r="B5292" i="168"/>
  <c r="B5291" i="168"/>
  <c r="B5290" i="168"/>
  <c r="B5289" i="168"/>
  <c r="B5288" i="168"/>
  <c r="B5287" i="168"/>
  <c r="B5286" i="168"/>
  <c r="B5285" i="168"/>
  <c r="B5284" i="168"/>
  <c r="B5283" i="168"/>
  <c r="B5282" i="168"/>
  <c r="B5281" i="168"/>
  <c r="B5280" i="168"/>
  <c r="B5279" i="168"/>
  <c r="B5278" i="168"/>
  <c r="B5277" i="168"/>
  <c r="B5276" i="168"/>
  <c r="B5275" i="168"/>
  <c r="B5274" i="168"/>
  <c r="B5273" i="168"/>
  <c r="B5272" i="168"/>
  <c r="B5271" i="168"/>
  <c r="B5270" i="168"/>
  <c r="B5269" i="168"/>
  <c r="B5268" i="168"/>
  <c r="B5267" i="168"/>
  <c r="B5266" i="168"/>
  <c r="B5265" i="168"/>
  <c r="B5264" i="168"/>
  <c r="B5263" i="168"/>
  <c r="B5262" i="168"/>
  <c r="B5261" i="168"/>
  <c r="B5260" i="168"/>
  <c r="B5259" i="168"/>
  <c r="B5258" i="168"/>
  <c r="B5257" i="168"/>
  <c r="B5256" i="168"/>
  <c r="B5255" i="168"/>
  <c r="B5254" i="168"/>
  <c r="B5253" i="168"/>
  <c r="B5252" i="168"/>
  <c r="B5251" i="168"/>
  <c r="B5250" i="168"/>
  <c r="B5249" i="168"/>
  <c r="B5248" i="168"/>
  <c r="B5247" i="168"/>
  <c r="B5246" i="168"/>
  <c r="B5245" i="168"/>
  <c r="B5244" i="168"/>
  <c r="B5243" i="168"/>
  <c r="B5242" i="168"/>
  <c r="B5241" i="168"/>
  <c r="B5240" i="168"/>
  <c r="B5239" i="168"/>
  <c r="B5238" i="168"/>
  <c r="B5237" i="168"/>
  <c r="B5236" i="168"/>
  <c r="B5235" i="168"/>
  <c r="B5234" i="168"/>
  <c r="B5233" i="168"/>
  <c r="B5232" i="168"/>
  <c r="B5231" i="168"/>
  <c r="B5230" i="168"/>
  <c r="B5229" i="168"/>
  <c r="B5228" i="168"/>
  <c r="B5227" i="168"/>
  <c r="B5226" i="168"/>
  <c r="B5225" i="168"/>
  <c r="B5224" i="168"/>
  <c r="B5223" i="168"/>
  <c r="B5222" i="168"/>
  <c r="B5221" i="168"/>
  <c r="B5220" i="168"/>
  <c r="B5219" i="168"/>
  <c r="B5218" i="168"/>
  <c r="B5217" i="168"/>
  <c r="B5216" i="168"/>
  <c r="B5215" i="168"/>
  <c r="B5214" i="168"/>
  <c r="B5213" i="168"/>
  <c r="B5212" i="168"/>
  <c r="B5211" i="168"/>
  <c r="B5210" i="168"/>
  <c r="B5209" i="168"/>
  <c r="B5208" i="168"/>
  <c r="B5207" i="168"/>
  <c r="B5206" i="168"/>
  <c r="B5205" i="168"/>
  <c r="B5204" i="168"/>
  <c r="B5203" i="168"/>
  <c r="B5202" i="168"/>
  <c r="B5201" i="168"/>
  <c r="B5200" i="168"/>
  <c r="B5199" i="168"/>
  <c r="B5198" i="168"/>
  <c r="B5197" i="168"/>
  <c r="B5196" i="168"/>
  <c r="B5195" i="168"/>
  <c r="B5194" i="168"/>
  <c r="B5193" i="168"/>
  <c r="B5192" i="168"/>
  <c r="B5191" i="168"/>
  <c r="B5190" i="168"/>
  <c r="B5189" i="168"/>
  <c r="B5188" i="168"/>
  <c r="B5187" i="168"/>
  <c r="B5186" i="168"/>
  <c r="B5185" i="168"/>
  <c r="B5184" i="168"/>
  <c r="B5183" i="168"/>
  <c r="B5182" i="168"/>
  <c r="B5181" i="168"/>
  <c r="B5180" i="168"/>
  <c r="B5179" i="168"/>
  <c r="B5178" i="168"/>
  <c r="B5177" i="168"/>
  <c r="B5176" i="168"/>
  <c r="B5175" i="168"/>
  <c r="B5174" i="168"/>
  <c r="B5173" i="168"/>
  <c r="B5172" i="168"/>
  <c r="B5171" i="168"/>
  <c r="B5170" i="168"/>
  <c r="B5169" i="168"/>
  <c r="B5168" i="168"/>
  <c r="B5167" i="168"/>
  <c r="B5166" i="168"/>
  <c r="B5165" i="168"/>
  <c r="B5164" i="168"/>
  <c r="B5163" i="168"/>
  <c r="B5162" i="168"/>
  <c r="B5161" i="168"/>
  <c r="B5160" i="168"/>
  <c r="B5159" i="168"/>
  <c r="B5158" i="168"/>
  <c r="B5157" i="168"/>
  <c r="B5156" i="168"/>
  <c r="B5155" i="168"/>
  <c r="B5154" i="168"/>
  <c r="B5153" i="168"/>
  <c r="B5152" i="168"/>
  <c r="B5151" i="168"/>
  <c r="B5150" i="168"/>
  <c r="B5149" i="168"/>
  <c r="B5148" i="168"/>
  <c r="B5147" i="168"/>
  <c r="B5146" i="168"/>
  <c r="B5145" i="168"/>
  <c r="B5144" i="168"/>
  <c r="B5143" i="168"/>
  <c r="B5142" i="168"/>
  <c r="B5141" i="168"/>
  <c r="B5140" i="168"/>
  <c r="B5139" i="168"/>
  <c r="B5138" i="168"/>
  <c r="B5137" i="168"/>
  <c r="B5136" i="168"/>
  <c r="B5135" i="168"/>
  <c r="B5134" i="168"/>
  <c r="B5133" i="168"/>
  <c r="B5132" i="168"/>
  <c r="B5131" i="168"/>
  <c r="B5130" i="168"/>
  <c r="B5129" i="168"/>
  <c r="B5128" i="168"/>
  <c r="B5127" i="168"/>
  <c r="B5126" i="168"/>
  <c r="B5125" i="168"/>
  <c r="B5124" i="168"/>
  <c r="B5123" i="168"/>
  <c r="B5122" i="168"/>
  <c r="B5121" i="168"/>
  <c r="B5120" i="168"/>
  <c r="B5119" i="168"/>
  <c r="B5118" i="168"/>
  <c r="B5117" i="168"/>
  <c r="B5116" i="168"/>
  <c r="B5115" i="168"/>
  <c r="B5114" i="168"/>
  <c r="B5113" i="168"/>
  <c r="B5112" i="168"/>
  <c r="B5111" i="168"/>
  <c r="B5110" i="168"/>
  <c r="B5109" i="168"/>
  <c r="B5108" i="168"/>
  <c r="B5107" i="168"/>
  <c r="B5106" i="168"/>
  <c r="B5105" i="168"/>
  <c r="B5104" i="168"/>
  <c r="B5103" i="168"/>
  <c r="B5102" i="168"/>
  <c r="B5101" i="168"/>
  <c r="B5100" i="168"/>
  <c r="B5099" i="168"/>
  <c r="B5098" i="168"/>
  <c r="B5097" i="168"/>
  <c r="B5096" i="168"/>
  <c r="B5095" i="168"/>
  <c r="B5094" i="168"/>
  <c r="B5093" i="168"/>
  <c r="B5092" i="168"/>
  <c r="B5091" i="168"/>
  <c r="B5090" i="168"/>
  <c r="B5089" i="168"/>
  <c r="B5088" i="168"/>
  <c r="B5087" i="168"/>
  <c r="B5086" i="168"/>
  <c r="B5085" i="168"/>
  <c r="B5084" i="168"/>
  <c r="B5083" i="168"/>
  <c r="B5082" i="168"/>
  <c r="B5081" i="168"/>
  <c r="B5080" i="168"/>
  <c r="B5079" i="168"/>
  <c r="B5078" i="168"/>
  <c r="B5077" i="168"/>
  <c r="B5076" i="168"/>
  <c r="B5075" i="168"/>
  <c r="B5074" i="168"/>
  <c r="B5073" i="168"/>
  <c r="B5072" i="168"/>
  <c r="B5071" i="168"/>
  <c r="B5070" i="168"/>
  <c r="B5069" i="168"/>
  <c r="B5068" i="168"/>
  <c r="B5067" i="168"/>
  <c r="B5066" i="168"/>
  <c r="B5065" i="168"/>
  <c r="B5064" i="168"/>
  <c r="B5063" i="168"/>
  <c r="B5062" i="168"/>
  <c r="B5061" i="168"/>
  <c r="B5060" i="168"/>
  <c r="B5059" i="168"/>
  <c r="B5058" i="168"/>
  <c r="B5057" i="168"/>
  <c r="B5056" i="168"/>
  <c r="B5055" i="168"/>
  <c r="B5054" i="168"/>
  <c r="B5053" i="168"/>
  <c r="B5052" i="168"/>
  <c r="B5051" i="168"/>
  <c r="B5050" i="168"/>
  <c r="B5049" i="168"/>
  <c r="B5048" i="168"/>
  <c r="B5047" i="168"/>
  <c r="B5046" i="168"/>
  <c r="B5045" i="168"/>
  <c r="B5044" i="168"/>
  <c r="B5043" i="168"/>
  <c r="B5042" i="168"/>
  <c r="B5041" i="168"/>
  <c r="B5040" i="168"/>
  <c r="B5039" i="168"/>
  <c r="B5038" i="168"/>
  <c r="B5037" i="168"/>
  <c r="B5036" i="168"/>
  <c r="B5035" i="168"/>
  <c r="B5034" i="168"/>
  <c r="B5033" i="168"/>
  <c r="B5032" i="168"/>
  <c r="B5031" i="168"/>
  <c r="B5030" i="168"/>
  <c r="B5029" i="168"/>
  <c r="B5028" i="168"/>
  <c r="B5027" i="168"/>
  <c r="B5026" i="168"/>
  <c r="B5025" i="168"/>
  <c r="B5024" i="168"/>
  <c r="B5023" i="168"/>
  <c r="B5022" i="168"/>
  <c r="B5021" i="168"/>
  <c r="B5020" i="168"/>
  <c r="B5019" i="168"/>
  <c r="B5018" i="168"/>
  <c r="B5017" i="168"/>
  <c r="B5016" i="168"/>
  <c r="B5015" i="168"/>
  <c r="B5014" i="168"/>
  <c r="B5013" i="168"/>
  <c r="B5012" i="168"/>
  <c r="B5011" i="168"/>
  <c r="B5010" i="168"/>
  <c r="B5009" i="168"/>
  <c r="B5008" i="168"/>
  <c r="B5007" i="168"/>
  <c r="B5006" i="168"/>
  <c r="B5005" i="168"/>
  <c r="B5004" i="168"/>
  <c r="B5003" i="168"/>
  <c r="B5002" i="168"/>
  <c r="B5001" i="168"/>
  <c r="B5000" i="168"/>
  <c r="B4999" i="168"/>
  <c r="B4998" i="168"/>
  <c r="B4997" i="168"/>
  <c r="B4996" i="168"/>
  <c r="B4995" i="168"/>
  <c r="B4994" i="168"/>
  <c r="B4993" i="168"/>
  <c r="B4992" i="168"/>
  <c r="B4991" i="168"/>
  <c r="B4990" i="168"/>
  <c r="B4989" i="168"/>
  <c r="B4988" i="168"/>
  <c r="B4987" i="168"/>
  <c r="B4986" i="168"/>
  <c r="B4985" i="168"/>
  <c r="B4984" i="168"/>
  <c r="B4983" i="168"/>
  <c r="B4982" i="168"/>
  <c r="B4981" i="168"/>
  <c r="B4980" i="168"/>
  <c r="B4979" i="168"/>
  <c r="B4978" i="168"/>
  <c r="B4977" i="168"/>
  <c r="B4976" i="168"/>
  <c r="B4975" i="168"/>
  <c r="B4974" i="168"/>
  <c r="B4973" i="168"/>
  <c r="B4972" i="168"/>
  <c r="B4971" i="168"/>
  <c r="B4970" i="168"/>
  <c r="B4969" i="168"/>
  <c r="B4968" i="168"/>
  <c r="B4967" i="168"/>
  <c r="B4966" i="168"/>
  <c r="B4965" i="168"/>
  <c r="B4964" i="168"/>
  <c r="B4963" i="168"/>
  <c r="B4962" i="168"/>
  <c r="B4961" i="168"/>
  <c r="B4960" i="168"/>
  <c r="B4959" i="168"/>
  <c r="B4958" i="168"/>
  <c r="B4957" i="168"/>
  <c r="B4956" i="168"/>
  <c r="B4955" i="168"/>
  <c r="B4954" i="168"/>
  <c r="B4953" i="168"/>
  <c r="B4952" i="168"/>
  <c r="B4951" i="168"/>
  <c r="B4950" i="168"/>
  <c r="B4949" i="168"/>
  <c r="B4948" i="168"/>
  <c r="B4947" i="168"/>
  <c r="B4946" i="168"/>
  <c r="B4945" i="168"/>
  <c r="B4944" i="168"/>
  <c r="B4943" i="168"/>
  <c r="B4942" i="168"/>
  <c r="B4941" i="168"/>
  <c r="B4940" i="168"/>
  <c r="B4939" i="168"/>
  <c r="B4938" i="168"/>
  <c r="B4937" i="168"/>
  <c r="B4936" i="168"/>
  <c r="B4935" i="168"/>
  <c r="B4934" i="168"/>
  <c r="B4933" i="168"/>
  <c r="B4932" i="168"/>
  <c r="B4931" i="168"/>
  <c r="B4930" i="168"/>
  <c r="B4929" i="168"/>
  <c r="B4928" i="168"/>
  <c r="B4927" i="168"/>
  <c r="B4926" i="168"/>
  <c r="B4925" i="168"/>
  <c r="B4924" i="168"/>
  <c r="B4923" i="168"/>
  <c r="B4922" i="168"/>
  <c r="B4921" i="168"/>
  <c r="B4920" i="168"/>
  <c r="B4919" i="168"/>
  <c r="B4918" i="168"/>
  <c r="B4917" i="168"/>
  <c r="B4916" i="168"/>
  <c r="B4915" i="168"/>
  <c r="B4914" i="168"/>
  <c r="B4913" i="168"/>
  <c r="B4912" i="168"/>
  <c r="B4911" i="168"/>
  <c r="B4910" i="168"/>
  <c r="B4909" i="168"/>
  <c r="B4908" i="168"/>
  <c r="B4907" i="168"/>
  <c r="B4906" i="168"/>
  <c r="B4905" i="168"/>
  <c r="B4904" i="168"/>
  <c r="B4903" i="168"/>
  <c r="B4902" i="168"/>
  <c r="B4901" i="168"/>
  <c r="B4900" i="168"/>
  <c r="B4899" i="168"/>
  <c r="B4898" i="168"/>
  <c r="B4897" i="168"/>
  <c r="B4896" i="168"/>
  <c r="B4895" i="168"/>
  <c r="B4894" i="168"/>
  <c r="B4893" i="168"/>
  <c r="B4892" i="168"/>
  <c r="B4891" i="168"/>
  <c r="B4890" i="168"/>
  <c r="B4889" i="168"/>
  <c r="B4888" i="168"/>
  <c r="B4887" i="168"/>
  <c r="B4886" i="168"/>
  <c r="B4885" i="168"/>
  <c r="B4884" i="168"/>
  <c r="B4883" i="168"/>
  <c r="B4882" i="168"/>
  <c r="B4881" i="168"/>
  <c r="B4880" i="168"/>
  <c r="B4879" i="168"/>
  <c r="B4878" i="168"/>
  <c r="B4877" i="168"/>
  <c r="B4876" i="168"/>
  <c r="B4875" i="168"/>
  <c r="B4874" i="168"/>
  <c r="B4873" i="168"/>
  <c r="B4872" i="168"/>
  <c r="B4871" i="168"/>
  <c r="B4870" i="168"/>
  <c r="B4869" i="168"/>
  <c r="B4868" i="168"/>
  <c r="B4867" i="168"/>
  <c r="B4866" i="168"/>
  <c r="B4865" i="168"/>
  <c r="B4864" i="168"/>
  <c r="B4863" i="168"/>
  <c r="B4862" i="168"/>
  <c r="B4861" i="168"/>
  <c r="B4860" i="168"/>
  <c r="B4859" i="168"/>
  <c r="B4858" i="168"/>
  <c r="B4857" i="168"/>
  <c r="B4856" i="168"/>
  <c r="B4855" i="168"/>
  <c r="B4854" i="168"/>
  <c r="B4853" i="168"/>
  <c r="B4852" i="168"/>
  <c r="B4851" i="168"/>
  <c r="B4850" i="168"/>
  <c r="B4849" i="168"/>
  <c r="B4848" i="168"/>
  <c r="B4847" i="168"/>
  <c r="B4846" i="168"/>
  <c r="B4845" i="168"/>
  <c r="B4844" i="168"/>
  <c r="B4843" i="168"/>
  <c r="B4842" i="168"/>
  <c r="B4841" i="168"/>
  <c r="B4840" i="168"/>
  <c r="B4839" i="168"/>
  <c r="B4838" i="168"/>
  <c r="B4837" i="168"/>
  <c r="B4836" i="168"/>
  <c r="B4835" i="168"/>
  <c r="B4834" i="168"/>
  <c r="B4833" i="168"/>
  <c r="B4832" i="168"/>
  <c r="B4831" i="168"/>
  <c r="B4830" i="168"/>
  <c r="B4829" i="168"/>
  <c r="B4828" i="168"/>
  <c r="B4827" i="168"/>
  <c r="B4826" i="168"/>
  <c r="B4825" i="168"/>
  <c r="B4824" i="168"/>
  <c r="B4823" i="168"/>
  <c r="B4822" i="168"/>
  <c r="B4821" i="168"/>
  <c r="B4820" i="168"/>
  <c r="B4819" i="168"/>
  <c r="B4818" i="168"/>
  <c r="B4817" i="168"/>
  <c r="B4816" i="168"/>
  <c r="B4815" i="168"/>
  <c r="B4814" i="168"/>
  <c r="B4813" i="168"/>
  <c r="B4812" i="168"/>
  <c r="B4811" i="168"/>
  <c r="B4810" i="168"/>
  <c r="B4809" i="168"/>
  <c r="B4808" i="168"/>
  <c r="B4807" i="168"/>
  <c r="B4806" i="168"/>
  <c r="B4805" i="168"/>
  <c r="B4804" i="168"/>
  <c r="B4803" i="168"/>
  <c r="B4802" i="168"/>
  <c r="B4801" i="168"/>
  <c r="B4800" i="168"/>
  <c r="B4799" i="168"/>
  <c r="B4798" i="168"/>
  <c r="B4797" i="168"/>
  <c r="B4796" i="168"/>
  <c r="B4795" i="168"/>
  <c r="B4794" i="168"/>
  <c r="B4793" i="168"/>
  <c r="B4792" i="168"/>
  <c r="B4791" i="168"/>
  <c r="B4790" i="168"/>
  <c r="B4789" i="168"/>
  <c r="B4788" i="168"/>
  <c r="B4787" i="168"/>
  <c r="B4786" i="168"/>
  <c r="B4785" i="168"/>
  <c r="B4784" i="168"/>
  <c r="B4783" i="168"/>
  <c r="B4782" i="168"/>
  <c r="B4781" i="168"/>
  <c r="B4780" i="168"/>
  <c r="B4779" i="168"/>
  <c r="B4778" i="168"/>
  <c r="B4777" i="168"/>
  <c r="B4776" i="168"/>
  <c r="B4775" i="168"/>
  <c r="B4774" i="168"/>
  <c r="B4773" i="168"/>
  <c r="B4772" i="168"/>
  <c r="B4771" i="168"/>
  <c r="B4770" i="168"/>
  <c r="B4769" i="168"/>
  <c r="B4768" i="168"/>
  <c r="B4767" i="168"/>
  <c r="B4766" i="168"/>
  <c r="B4765" i="168"/>
  <c r="B4764" i="168"/>
  <c r="B4763" i="168"/>
  <c r="B4762" i="168"/>
  <c r="B4761" i="168"/>
  <c r="B4760" i="168"/>
  <c r="B4759" i="168"/>
  <c r="B4758" i="168"/>
  <c r="B4757" i="168"/>
  <c r="B4756" i="168"/>
  <c r="B4755" i="168"/>
  <c r="B4754" i="168"/>
  <c r="B4753" i="168"/>
  <c r="B4752" i="168"/>
  <c r="B4751" i="168"/>
  <c r="B4750" i="168"/>
  <c r="B4749" i="168"/>
  <c r="B4748" i="168"/>
  <c r="B4747" i="168"/>
  <c r="B4746" i="168"/>
  <c r="B4745" i="168"/>
  <c r="B4744" i="168"/>
  <c r="B4743" i="168"/>
  <c r="B4742" i="168"/>
  <c r="B4741" i="168"/>
  <c r="B4740" i="168"/>
  <c r="B4739" i="168"/>
  <c r="B4738" i="168"/>
  <c r="B4737" i="168"/>
  <c r="B4736" i="168"/>
  <c r="B4735" i="168"/>
  <c r="B4734" i="168"/>
  <c r="B4733" i="168"/>
  <c r="B4732" i="168"/>
  <c r="B4731" i="168"/>
  <c r="B4730" i="168"/>
  <c r="B4729" i="168"/>
  <c r="B4728" i="168"/>
  <c r="B4727" i="168"/>
  <c r="B4726" i="168"/>
  <c r="B4725" i="168"/>
  <c r="B4724" i="168"/>
  <c r="B4723" i="168"/>
  <c r="B4722" i="168"/>
  <c r="B4721" i="168"/>
  <c r="B4720" i="168"/>
  <c r="B4719" i="168"/>
  <c r="B4718" i="168"/>
  <c r="B4717" i="168"/>
  <c r="B4716" i="168"/>
  <c r="B4715" i="168"/>
  <c r="B4714" i="168"/>
  <c r="B4713" i="168"/>
  <c r="B4712" i="168"/>
  <c r="B4711" i="168"/>
  <c r="B4710" i="168"/>
  <c r="B4709" i="168"/>
  <c r="B4708" i="168"/>
  <c r="B4707" i="168"/>
  <c r="B4706" i="168"/>
  <c r="B4705" i="168"/>
  <c r="B4704" i="168"/>
  <c r="B4703" i="168"/>
  <c r="B4702" i="168"/>
  <c r="B4701" i="168"/>
  <c r="B4700" i="168"/>
  <c r="B4699" i="168"/>
  <c r="B4698" i="168"/>
  <c r="B4697" i="168"/>
  <c r="B4696" i="168"/>
  <c r="B4695" i="168"/>
  <c r="B4694" i="168"/>
  <c r="B4693" i="168"/>
  <c r="B4692" i="168"/>
  <c r="B4691" i="168"/>
  <c r="B4690" i="168"/>
  <c r="B4689" i="168"/>
  <c r="B4688" i="168"/>
  <c r="B4687" i="168"/>
  <c r="B4686" i="168"/>
  <c r="B4685" i="168"/>
  <c r="B4684" i="168"/>
  <c r="B4683" i="168"/>
  <c r="B4682" i="168"/>
  <c r="B4681" i="168"/>
  <c r="B4680" i="168"/>
  <c r="B4679" i="168"/>
  <c r="B4678" i="168"/>
  <c r="B4677" i="168"/>
  <c r="B4676" i="168"/>
  <c r="B4675" i="168"/>
  <c r="B4674" i="168"/>
  <c r="B4673" i="168"/>
  <c r="B4672" i="168"/>
  <c r="B4671" i="168"/>
  <c r="B4670" i="168"/>
  <c r="B4669" i="168"/>
  <c r="B4668" i="168"/>
  <c r="B4667" i="168"/>
  <c r="B4666" i="168"/>
  <c r="B4665" i="168"/>
  <c r="B4664" i="168"/>
  <c r="B4663" i="168"/>
  <c r="B4662" i="168"/>
  <c r="B4661" i="168"/>
  <c r="B4660" i="168"/>
  <c r="B4659" i="168"/>
  <c r="B4658" i="168"/>
  <c r="B4657" i="168"/>
  <c r="B4656" i="168"/>
  <c r="B4655" i="168"/>
  <c r="B4654" i="168"/>
  <c r="B4653" i="168"/>
  <c r="B4652" i="168"/>
  <c r="B4651" i="168"/>
  <c r="B4650" i="168"/>
  <c r="B4649" i="168"/>
  <c r="B4648" i="168"/>
  <c r="B4647" i="168"/>
  <c r="B4646" i="168"/>
  <c r="B4645" i="168"/>
  <c r="B4644" i="168"/>
  <c r="B4643" i="168"/>
  <c r="B4642" i="168"/>
  <c r="B4641" i="168"/>
  <c r="B4640" i="168"/>
  <c r="B4639" i="168"/>
  <c r="B4638" i="168"/>
  <c r="B4637" i="168"/>
  <c r="B4636" i="168"/>
  <c r="B4635" i="168"/>
  <c r="B4634" i="168"/>
  <c r="B4633" i="168"/>
  <c r="B4632" i="168"/>
  <c r="B4631" i="168"/>
  <c r="B4630" i="168"/>
  <c r="B4629" i="168"/>
  <c r="B4628" i="168"/>
  <c r="B4627" i="168"/>
  <c r="B4626" i="168"/>
  <c r="B4625" i="168"/>
  <c r="B4624" i="168"/>
  <c r="B4623" i="168"/>
  <c r="B4622" i="168"/>
  <c r="B4621" i="168"/>
  <c r="B4620" i="168"/>
  <c r="B4619" i="168"/>
  <c r="B4618" i="168"/>
  <c r="B4617" i="168"/>
  <c r="B4616" i="168"/>
  <c r="B4615" i="168"/>
  <c r="B4614" i="168"/>
  <c r="B4613" i="168"/>
  <c r="B4612" i="168"/>
  <c r="B4611" i="168"/>
  <c r="B4610" i="168"/>
  <c r="B4609" i="168"/>
  <c r="B4608" i="168"/>
  <c r="B4607" i="168"/>
  <c r="B4606" i="168"/>
  <c r="B4605" i="168"/>
  <c r="B4604" i="168"/>
  <c r="B4603" i="168"/>
  <c r="B4602" i="168"/>
  <c r="B4601" i="168"/>
  <c r="B4600" i="168"/>
  <c r="B4599" i="168"/>
  <c r="B4598" i="168"/>
  <c r="B4597" i="168"/>
  <c r="B4596" i="168"/>
  <c r="B4595" i="168"/>
  <c r="B4594" i="168"/>
  <c r="B4593" i="168"/>
  <c r="B4592" i="168"/>
  <c r="B4591" i="168"/>
  <c r="B4590" i="168"/>
  <c r="B4589" i="168"/>
  <c r="B4588" i="168"/>
  <c r="B4587" i="168"/>
  <c r="B4586" i="168"/>
  <c r="B4585" i="168"/>
  <c r="B4584" i="168"/>
  <c r="B4583" i="168"/>
  <c r="B4582" i="168"/>
  <c r="B4581" i="168"/>
  <c r="B4580" i="168"/>
  <c r="B4579" i="168"/>
  <c r="B4578" i="168"/>
  <c r="B4577" i="168"/>
  <c r="B4576" i="168"/>
  <c r="B4575" i="168"/>
  <c r="B4574" i="168"/>
  <c r="B4573" i="168"/>
  <c r="B4572" i="168"/>
  <c r="B4571" i="168"/>
  <c r="B4570" i="168"/>
  <c r="B4569" i="168"/>
  <c r="B4568" i="168"/>
  <c r="B4567" i="168"/>
  <c r="B4566" i="168"/>
  <c r="B4565" i="168"/>
  <c r="B4564" i="168"/>
  <c r="B4563" i="168"/>
  <c r="B4562" i="168"/>
  <c r="B4561" i="168"/>
  <c r="B4560" i="168"/>
  <c r="B4559" i="168"/>
  <c r="B4558" i="168"/>
  <c r="B4557" i="168"/>
  <c r="B4556" i="168"/>
  <c r="B4555" i="168"/>
  <c r="B4554" i="168"/>
  <c r="B4553" i="168"/>
  <c r="B4552" i="168"/>
  <c r="B4551" i="168"/>
  <c r="B4550" i="168"/>
  <c r="B4549" i="168"/>
  <c r="B4548" i="168"/>
  <c r="B4547" i="168"/>
  <c r="B4546" i="168"/>
  <c r="B4545" i="168"/>
  <c r="B4544" i="168"/>
  <c r="B4543" i="168"/>
  <c r="B4542" i="168"/>
  <c r="B4541" i="168"/>
  <c r="B4540" i="168"/>
  <c r="B4539" i="168"/>
  <c r="B4538" i="168"/>
  <c r="B4537" i="168"/>
  <c r="B4536" i="168"/>
  <c r="B4535" i="168"/>
  <c r="B4534" i="168"/>
  <c r="B4533" i="168"/>
  <c r="B4532" i="168"/>
  <c r="B4531" i="168"/>
  <c r="B4530" i="168"/>
  <c r="B4529" i="168"/>
  <c r="B4528" i="168"/>
  <c r="B4527" i="168"/>
  <c r="B4526" i="168"/>
  <c r="B4525" i="168"/>
  <c r="B4524" i="168"/>
  <c r="B4523" i="168"/>
  <c r="B4522" i="168"/>
  <c r="B4521" i="168"/>
  <c r="B4520" i="168"/>
  <c r="B4519" i="168"/>
  <c r="B4518" i="168"/>
  <c r="B4517" i="168"/>
  <c r="B4516" i="168"/>
  <c r="B4515" i="168"/>
  <c r="B4514" i="168"/>
  <c r="B4513" i="168"/>
  <c r="B4512" i="168"/>
  <c r="B4511" i="168"/>
  <c r="B4510" i="168"/>
  <c r="B4509" i="168"/>
  <c r="B4508" i="168"/>
  <c r="B4507" i="168"/>
  <c r="B4506" i="168"/>
  <c r="B4505" i="168"/>
  <c r="B4504" i="168"/>
  <c r="B4503" i="168"/>
  <c r="B4502" i="168"/>
  <c r="B4501" i="168"/>
  <c r="B4500" i="168"/>
  <c r="B4499" i="168"/>
  <c r="B4498" i="168"/>
  <c r="B4497" i="168"/>
  <c r="B4496" i="168"/>
  <c r="B4495" i="168"/>
  <c r="B4494" i="168"/>
  <c r="B4493" i="168"/>
  <c r="B4492" i="168"/>
  <c r="B4491" i="168"/>
  <c r="B4490" i="168"/>
  <c r="B4489" i="168"/>
  <c r="B4488" i="168"/>
  <c r="B4487" i="168"/>
  <c r="B4486" i="168"/>
  <c r="B4485" i="168"/>
  <c r="B4484" i="168"/>
  <c r="B4483" i="168"/>
  <c r="B4482" i="168"/>
  <c r="B4481" i="168"/>
  <c r="B4480" i="168"/>
  <c r="B4479" i="168"/>
  <c r="B4478" i="168"/>
  <c r="B4477" i="168"/>
  <c r="B4476" i="168"/>
  <c r="B4475" i="168"/>
  <c r="B4474" i="168"/>
  <c r="B4473" i="168"/>
  <c r="B4472" i="168"/>
  <c r="B4471" i="168"/>
  <c r="B4470" i="168"/>
  <c r="B4469" i="168"/>
  <c r="B4468" i="168"/>
  <c r="B4467" i="168"/>
  <c r="B4466" i="168"/>
  <c r="B4465" i="168"/>
  <c r="B4464" i="168"/>
  <c r="B4463" i="168"/>
  <c r="B4462" i="168"/>
  <c r="B4461" i="168"/>
  <c r="B4460" i="168"/>
  <c r="B4459" i="168"/>
  <c r="B4458" i="168"/>
  <c r="B4457" i="168"/>
  <c r="B4456" i="168"/>
  <c r="B4455" i="168"/>
  <c r="B4454" i="168"/>
  <c r="B4453" i="168"/>
  <c r="B4452" i="168"/>
  <c r="B4451" i="168"/>
  <c r="B4450" i="168"/>
  <c r="B4449" i="168"/>
  <c r="B4448" i="168"/>
  <c r="B4447" i="168"/>
  <c r="B4446" i="168"/>
  <c r="B4445" i="168"/>
  <c r="B4444" i="168"/>
  <c r="B4443" i="168"/>
  <c r="B4442" i="168"/>
  <c r="B4441" i="168"/>
  <c r="B4440" i="168"/>
  <c r="B4439" i="168"/>
  <c r="B4438" i="168"/>
  <c r="B4437" i="168"/>
  <c r="B4436" i="168"/>
  <c r="B4435" i="168"/>
  <c r="B4434" i="168"/>
  <c r="B4433" i="168"/>
  <c r="B4432" i="168"/>
  <c r="B4431" i="168"/>
  <c r="B4430" i="168"/>
  <c r="B4429" i="168"/>
  <c r="B4428" i="168"/>
  <c r="B4427" i="168"/>
  <c r="B4426" i="168"/>
  <c r="B4425" i="168"/>
  <c r="B4424" i="168"/>
  <c r="B4423" i="168"/>
  <c r="B4422" i="168"/>
  <c r="B4421" i="168"/>
  <c r="B4420" i="168"/>
  <c r="B4419" i="168"/>
  <c r="B4418" i="168"/>
  <c r="B4417" i="168"/>
  <c r="B4416" i="168"/>
  <c r="B4415" i="168"/>
  <c r="B4414" i="168"/>
  <c r="B4413" i="168"/>
  <c r="B4412" i="168"/>
  <c r="B4411" i="168"/>
  <c r="B4410" i="168"/>
  <c r="B4409" i="168"/>
  <c r="B4408" i="168"/>
  <c r="B4407" i="168"/>
  <c r="B4406" i="168"/>
  <c r="B4405" i="168"/>
  <c r="B4404" i="168"/>
  <c r="B4403" i="168"/>
  <c r="B4402" i="168"/>
  <c r="B4401" i="168"/>
  <c r="B4400" i="168"/>
  <c r="B4399" i="168"/>
  <c r="B4398" i="168"/>
  <c r="B4397" i="168"/>
  <c r="B4396" i="168"/>
  <c r="B4395" i="168"/>
  <c r="B4394" i="168"/>
  <c r="B4393" i="168"/>
  <c r="B4392" i="168"/>
  <c r="B4391" i="168"/>
  <c r="B4390" i="168"/>
  <c r="B4389" i="168"/>
  <c r="B4388" i="168"/>
  <c r="B4387" i="168"/>
  <c r="B4386" i="168"/>
  <c r="B4385" i="168"/>
  <c r="B4384" i="168"/>
  <c r="B4383" i="168"/>
  <c r="B4382" i="168"/>
  <c r="B4381" i="168"/>
  <c r="B4380" i="168"/>
  <c r="B4379" i="168"/>
  <c r="B4378" i="168"/>
  <c r="B4377" i="168"/>
  <c r="B4376" i="168"/>
  <c r="B4375" i="168"/>
  <c r="B4374" i="168"/>
  <c r="B4373" i="168"/>
  <c r="B4372" i="168"/>
  <c r="B4371" i="168"/>
  <c r="B4370" i="168"/>
  <c r="B4369" i="168"/>
  <c r="B4368" i="168"/>
  <c r="B4367" i="168"/>
  <c r="B4366" i="168"/>
  <c r="B4365" i="168"/>
  <c r="B4364" i="168"/>
  <c r="B4363" i="168"/>
  <c r="B4362" i="168"/>
  <c r="B4361" i="168"/>
  <c r="B4360" i="168"/>
  <c r="B4359" i="168"/>
  <c r="B4358" i="168"/>
  <c r="B4357" i="168"/>
  <c r="B4356" i="168"/>
  <c r="B4355" i="168"/>
  <c r="B4354" i="168"/>
  <c r="B4353" i="168"/>
  <c r="B4352" i="168"/>
  <c r="B4351" i="168"/>
  <c r="B4350" i="168"/>
  <c r="B4349" i="168"/>
  <c r="B4348" i="168"/>
  <c r="B4347" i="168"/>
  <c r="B4346" i="168"/>
  <c r="B4345" i="168"/>
  <c r="B4344" i="168"/>
  <c r="B4343" i="168"/>
  <c r="B4342" i="168"/>
  <c r="B4341" i="168"/>
  <c r="B4340" i="168"/>
  <c r="B4339" i="168"/>
  <c r="B4338" i="168"/>
  <c r="B4337" i="168"/>
  <c r="B4336" i="168"/>
  <c r="B4335" i="168"/>
  <c r="B4334" i="168"/>
  <c r="B4333" i="168"/>
  <c r="B4332" i="168"/>
  <c r="B4331" i="168"/>
  <c r="B4330" i="168"/>
  <c r="B4329" i="168"/>
  <c r="B4328" i="168"/>
  <c r="B4327" i="168"/>
  <c r="B4326" i="168"/>
  <c r="B4325" i="168"/>
  <c r="B4324" i="168"/>
  <c r="B4323" i="168"/>
  <c r="B4322" i="168"/>
  <c r="B4321" i="168"/>
  <c r="B4320" i="168"/>
  <c r="B4319" i="168"/>
  <c r="B4318" i="168"/>
  <c r="B4317" i="168"/>
  <c r="B4316" i="168"/>
  <c r="B4315" i="168"/>
  <c r="B4314" i="168"/>
  <c r="B4313" i="168"/>
  <c r="B4312" i="168"/>
  <c r="B4311" i="168"/>
  <c r="B4310" i="168"/>
  <c r="B4309" i="168"/>
  <c r="B4308" i="168"/>
  <c r="B4307" i="168"/>
  <c r="B4306" i="168"/>
  <c r="B4305" i="168"/>
  <c r="B4304" i="168"/>
  <c r="B4303" i="168"/>
  <c r="B4302" i="168"/>
  <c r="B4301" i="168"/>
  <c r="B4300" i="168"/>
  <c r="B4299" i="168"/>
  <c r="B4298" i="168"/>
  <c r="B4297" i="168"/>
  <c r="B4296" i="168"/>
  <c r="B4295" i="168"/>
  <c r="B4294" i="168"/>
  <c r="B4293" i="168"/>
  <c r="B4292" i="168"/>
  <c r="B4291" i="168"/>
  <c r="B4290" i="168"/>
  <c r="B4289" i="168"/>
  <c r="B4288" i="168"/>
  <c r="B4287" i="168"/>
  <c r="B4286" i="168"/>
  <c r="B4285" i="168"/>
  <c r="B4284" i="168"/>
  <c r="B4283" i="168"/>
  <c r="B4282" i="168"/>
  <c r="B4281" i="168"/>
  <c r="B4280" i="168"/>
  <c r="B4279" i="168"/>
  <c r="B4278" i="168"/>
  <c r="B4277" i="168"/>
  <c r="B4276" i="168"/>
  <c r="B4275" i="168"/>
  <c r="B4274" i="168"/>
  <c r="B4273" i="168"/>
  <c r="B4272" i="168"/>
  <c r="B4271" i="168"/>
  <c r="B4270" i="168"/>
  <c r="B4269" i="168"/>
  <c r="B4268" i="168"/>
  <c r="B4267" i="168"/>
  <c r="B4266" i="168"/>
  <c r="B4265" i="168"/>
  <c r="B4264" i="168"/>
  <c r="B4263" i="168"/>
  <c r="B4262" i="168"/>
  <c r="B4261" i="168"/>
  <c r="B4260" i="168"/>
  <c r="B4259" i="168"/>
  <c r="B4258" i="168"/>
  <c r="B4257" i="168"/>
  <c r="B4256" i="168"/>
  <c r="B4255" i="168"/>
  <c r="B4254" i="168"/>
  <c r="B4253" i="168"/>
  <c r="B4252" i="168"/>
  <c r="B4251" i="168"/>
  <c r="B4250" i="168"/>
  <c r="B4249" i="168"/>
  <c r="B4248" i="168"/>
  <c r="B4247" i="168"/>
  <c r="B4246" i="168"/>
  <c r="B4245" i="168"/>
  <c r="B4244" i="168"/>
  <c r="B4243" i="168"/>
  <c r="B4242" i="168"/>
  <c r="B4241" i="168"/>
  <c r="B4240" i="168"/>
  <c r="B4239" i="168"/>
  <c r="B4238" i="168"/>
  <c r="B4237" i="168"/>
  <c r="B4236" i="168"/>
  <c r="B4235" i="168"/>
  <c r="B4234" i="168"/>
  <c r="B4233" i="168"/>
  <c r="B4232" i="168"/>
  <c r="B4231" i="168"/>
  <c r="B4230" i="168"/>
  <c r="B4229" i="168"/>
  <c r="B4228" i="168"/>
  <c r="B4227" i="168"/>
  <c r="B4226" i="168"/>
  <c r="B4225" i="168"/>
  <c r="B4224" i="168"/>
  <c r="B4223" i="168"/>
  <c r="B4222" i="168"/>
  <c r="B4221" i="168"/>
  <c r="B4220" i="168"/>
  <c r="B4219" i="168"/>
  <c r="B4218" i="168"/>
  <c r="B4217" i="168"/>
  <c r="B4216" i="168"/>
  <c r="B4215" i="168"/>
  <c r="B4214" i="168"/>
  <c r="B4213" i="168"/>
  <c r="B4212" i="168"/>
  <c r="B4211" i="168"/>
  <c r="B4210" i="168"/>
  <c r="B4209" i="168"/>
  <c r="B4208" i="168"/>
  <c r="B4207" i="168"/>
  <c r="B4206" i="168"/>
  <c r="B4205" i="168"/>
  <c r="B4204" i="168"/>
  <c r="B4203" i="168"/>
  <c r="B4202" i="168"/>
  <c r="B4201" i="168"/>
  <c r="B4200" i="168"/>
  <c r="B4199" i="168"/>
  <c r="B4198" i="168"/>
  <c r="B4197" i="168"/>
  <c r="B4196" i="168"/>
  <c r="B4195" i="168"/>
  <c r="B4194" i="168"/>
  <c r="B4193" i="168"/>
  <c r="B4192" i="168"/>
  <c r="B4191" i="168"/>
  <c r="B4190" i="168"/>
  <c r="B4189" i="168"/>
  <c r="B4188" i="168"/>
  <c r="B4187" i="168"/>
  <c r="B4186" i="168"/>
  <c r="B4185" i="168"/>
  <c r="B4184" i="168"/>
  <c r="B4183" i="168"/>
  <c r="B4182" i="168"/>
  <c r="B4181" i="168"/>
  <c r="B4180" i="168"/>
  <c r="B4179" i="168"/>
  <c r="B4178" i="168"/>
  <c r="B4177" i="168"/>
  <c r="B4176" i="168"/>
  <c r="B4175" i="168"/>
  <c r="B4174" i="168"/>
  <c r="B4173" i="168"/>
  <c r="B4172" i="168"/>
  <c r="B4171" i="168"/>
  <c r="B4170" i="168"/>
  <c r="B4169" i="168"/>
  <c r="B4168" i="168"/>
  <c r="B4167" i="168"/>
  <c r="B4166" i="168"/>
  <c r="B4165" i="168"/>
  <c r="B4164" i="168"/>
  <c r="B4163" i="168"/>
  <c r="B4162" i="168"/>
  <c r="B4161" i="168"/>
  <c r="B4160" i="168"/>
  <c r="B4159" i="168"/>
  <c r="B4158" i="168"/>
  <c r="B4157" i="168"/>
  <c r="B4156" i="168"/>
  <c r="B4155" i="168"/>
  <c r="B4154" i="168"/>
  <c r="B4153" i="168"/>
  <c r="B4152" i="168"/>
  <c r="B4151" i="168"/>
  <c r="B4150" i="168"/>
  <c r="B4149" i="168"/>
  <c r="B4148" i="168"/>
  <c r="B4147" i="168"/>
  <c r="B4146" i="168"/>
  <c r="B4145" i="168"/>
  <c r="B4144" i="168"/>
  <c r="B4143" i="168"/>
  <c r="B4142" i="168"/>
  <c r="B4141" i="168"/>
  <c r="B4140" i="168"/>
  <c r="B4139" i="168"/>
  <c r="B4138" i="168"/>
  <c r="B4137" i="168"/>
  <c r="B4136" i="168"/>
  <c r="B4135" i="168"/>
  <c r="B4134" i="168"/>
  <c r="B4133" i="168"/>
  <c r="B4132" i="168"/>
  <c r="B4131" i="168"/>
  <c r="B4130" i="168"/>
  <c r="B4129" i="168"/>
  <c r="B4128" i="168"/>
  <c r="B4127" i="168"/>
  <c r="B4126" i="168"/>
  <c r="B4125" i="168"/>
  <c r="B4124" i="168"/>
  <c r="B4123" i="168"/>
  <c r="B4122" i="168"/>
  <c r="B4121" i="168"/>
  <c r="B4120" i="168"/>
  <c r="B4119" i="168"/>
  <c r="B4118" i="168"/>
  <c r="B4117" i="168"/>
  <c r="B4116" i="168"/>
  <c r="B4115" i="168"/>
  <c r="B4114" i="168"/>
  <c r="B4113" i="168"/>
  <c r="B4112" i="168"/>
  <c r="B4111" i="168"/>
  <c r="B4110" i="168"/>
  <c r="B4109" i="168"/>
  <c r="B4108" i="168"/>
  <c r="B4107" i="168"/>
  <c r="B4106" i="168"/>
  <c r="B4105" i="168"/>
  <c r="B4104" i="168"/>
  <c r="B4103" i="168"/>
  <c r="B4102" i="168"/>
  <c r="B4101" i="168"/>
  <c r="B4100" i="168"/>
  <c r="B4099" i="168"/>
  <c r="B4098" i="168"/>
  <c r="B4097" i="168"/>
  <c r="B4096" i="168"/>
  <c r="B4095" i="168"/>
  <c r="B4094" i="168"/>
  <c r="B4093" i="168"/>
  <c r="B4092" i="168"/>
  <c r="B4091" i="168"/>
  <c r="B4090" i="168"/>
  <c r="B4089" i="168"/>
  <c r="B4088" i="168"/>
  <c r="B4087" i="168"/>
  <c r="B4086" i="168"/>
  <c r="B4085" i="168"/>
  <c r="B4084" i="168"/>
  <c r="B4083" i="168"/>
  <c r="B4082" i="168"/>
  <c r="B4081" i="168"/>
  <c r="B4080" i="168"/>
  <c r="B4079" i="168"/>
  <c r="B4078" i="168"/>
  <c r="B4077" i="168"/>
  <c r="B4076" i="168"/>
  <c r="B4075" i="168"/>
  <c r="B4074" i="168"/>
  <c r="B4073" i="168"/>
  <c r="B4072" i="168"/>
  <c r="B4071" i="168"/>
  <c r="B4070" i="168"/>
  <c r="B4069" i="168"/>
  <c r="B4068" i="168"/>
  <c r="B4067" i="168"/>
  <c r="B4066" i="168"/>
  <c r="B4065" i="168"/>
  <c r="B4064" i="168"/>
  <c r="B4063" i="168"/>
  <c r="B4062" i="168"/>
  <c r="B4061" i="168"/>
  <c r="B4060" i="168"/>
  <c r="B4059" i="168"/>
  <c r="B4058" i="168"/>
  <c r="B4057" i="168"/>
  <c r="B4056" i="168"/>
  <c r="B4055" i="168"/>
  <c r="B4054" i="168"/>
  <c r="B4053" i="168"/>
  <c r="B4052" i="168"/>
  <c r="B4051" i="168"/>
  <c r="B4050" i="168"/>
  <c r="B4049" i="168"/>
  <c r="B4048" i="168"/>
  <c r="B4047" i="168"/>
  <c r="B4046" i="168"/>
  <c r="B4045" i="168"/>
  <c r="B4044" i="168"/>
  <c r="B4043" i="168"/>
  <c r="B4042" i="168"/>
  <c r="B4041" i="168"/>
  <c r="B4040" i="168"/>
  <c r="B4039" i="168"/>
  <c r="B4038" i="168"/>
  <c r="B4037" i="168"/>
  <c r="B4036" i="168"/>
  <c r="B4035" i="168"/>
  <c r="B4034" i="168"/>
  <c r="B4033" i="168"/>
  <c r="B4032" i="168"/>
  <c r="B4031" i="168"/>
  <c r="B4030" i="168"/>
  <c r="B4029" i="168"/>
  <c r="B4028" i="168"/>
  <c r="B4027" i="168"/>
  <c r="B4026" i="168"/>
  <c r="B4025" i="168"/>
  <c r="B4024" i="168"/>
  <c r="B4023" i="168"/>
  <c r="B4022" i="168"/>
  <c r="B4021" i="168"/>
  <c r="B4020" i="168"/>
  <c r="B4019" i="168"/>
  <c r="B4018" i="168"/>
  <c r="B4017" i="168"/>
  <c r="B4016" i="168"/>
  <c r="B4015" i="168"/>
  <c r="B4014" i="168"/>
  <c r="B4013" i="168"/>
  <c r="B4012" i="168"/>
  <c r="B4011" i="168"/>
  <c r="B4010" i="168"/>
  <c r="B4009" i="168"/>
  <c r="B4008" i="168"/>
  <c r="B4007" i="168"/>
  <c r="B4006" i="168"/>
  <c r="B4005" i="168"/>
  <c r="B4004" i="168"/>
  <c r="B4003" i="168"/>
  <c r="B4002" i="168"/>
  <c r="B4001" i="168"/>
  <c r="B4000" i="168"/>
  <c r="B3999" i="168"/>
  <c r="B3998" i="168"/>
  <c r="B3997" i="168"/>
  <c r="B3996" i="168"/>
  <c r="B3995" i="168"/>
  <c r="B3994" i="168"/>
  <c r="B3993" i="168"/>
  <c r="B3992" i="168"/>
  <c r="B3991" i="168"/>
  <c r="B3990" i="168"/>
  <c r="B3989" i="168"/>
  <c r="B3988" i="168"/>
  <c r="B3987" i="168"/>
  <c r="B3986" i="168"/>
  <c r="B3985" i="168"/>
  <c r="B3984" i="168"/>
  <c r="B3983" i="168"/>
  <c r="B3982" i="168"/>
  <c r="B3981" i="168"/>
  <c r="B3980" i="168"/>
  <c r="B3979" i="168"/>
  <c r="B3978" i="168"/>
  <c r="B3977" i="168"/>
  <c r="B3976" i="168"/>
  <c r="B3975" i="168"/>
  <c r="B3974" i="168"/>
  <c r="B3973" i="168"/>
  <c r="B3972" i="168"/>
  <c r="B3971" i="168"/>
  <c r="B3970" i="168"/>
  <c r="B3969" i="168"/>
  <c r="B3968" i="168"/>
  <c r="B3967" i="168"/>
  <c r="B3966" i="168"/>
  <c r="B3965" i="168"/>
  <c r="B3964" i="168"/>
  <c r="B3963" i="168"/>
  <c r="B3962" i="168"/>
  <c r="B3961" i="168"/>
  <c r="B3960" i="168"/>
  <c r="B3959" i="168"/>
  <c r="B3958" i="168"/>
  <c r="B3957" i="168"/>
  <c r="B3956" i="168"/>
  <c r="B3955" i="168"/>
  <c r="B3954" i="168"/>
  <c r="B3953" i="168"/>
  <c r="B3952" i="168"/>
  <c r="B3951" i="168"/>
  <c r="B3950" i="168"/>
  <c r="B3949" i="168"/>
  <c r="B3948" i="168"/>
  <c r="B3947" i="168"/>
  <c r="B3946" i="168"/>
  <c r="B3945" i="168"/>
  <c r="B3944" i="168"/>
  <c r="B3943" i="168"/>
  <c r="B3942" i="168"/>
  <c r="B3941" i="168"/>
  <c r="B3940" i="168"/>
  <c r="B3939" i="168"/>
  <c r="B3938" i="168"/>
  <c r="B3937" i="168"/>
  <c r="B3936" i="168"/>
  <c r="B3935" i="168"/>
  <c r="B3934" i="168"/>
  <c r="B3933" i="168"/>
  <c r="B3932" i="168"/>
  <c r="B3931" i="168"/>
  <c r="B3930" i="168"/>
  <c r="B3929" i="168"/>
  <c r="B3928" i="168"/>
  <c r="B3927" i="168"/>
  <c r="B3926" i="168"/>
  <c r="B3925" i="168"/>
  <c r="B3924" i="168"/>
  <c r="B3923" i="168"/>
  <c r="B3922" i="168"/>
  <c r="B3921" i="168"/>
  <c r="B3920" i="168"/>
  <c r="B3919" i="168"/>
  <c r="B3918" i="168"/>
  <c r="B3917" i="168"/>
  <c r="B3916" i="168"/>
  <c r="B3915" i="168"/>
  <c r="B3914" i="168"/>
  <c r="B3913" i="168"/>
  <c r="B3912" i="168"/>
  <c r="B3911" i="168"/>
  <c r="B3910" i="168"/>
  <c r="B3909" i="168"/>
  <c r="B3908" i="168"/>
  <c r="B3907" i="168"/>
  <c r="B3906" i="168"/>
  <c r="B3905" i="168"/>
  <c r="B3904" i="168"/>
  <c r="B3903" i="168"/>
  <c r="B3902" i="168"/>
  <c r="B3901" i="168"/>
  <c r="B3900" i="168"/>
  <c r="B3899" i="168"/>
  <c r="B3898" i="168"/>
  <c r="B3897" i="168"/>
  <c r="B3896" i="168"/>
  <c r="B3895" i="168"/>
  <c r="B3894" i="168"/>
  <c r="B3893" i="168"/>
  <c r="B3892" i="168"/>
  <c r="B3891" i="168"/>
  <c r="B3890" i="168"/>
  <c r="B3889" i="168"/>
  <c r="B3888" i="168"/>
  <c r="B3887" i="168"/>
  <c r="B3886" i="168"/>
  <c r="B3885" i="168"/>
  <c r="B3884" i="168"/>
  <c r="B3883" i="168"/>
  <c r="B3882" i="168"/>
  <c r="B3881" i="168"/>
  <c r="B3880" i="168"/>
  <c r="B3879" i="168"/>
  <c r="B3878" i="168"/>
  <c r="B3877" i="168"/>
  <c r="B3876" i="168"/>
  <c r="B3875" i="168"/>
  <c r="B3874" i="168"/>
  <c r="B3873" i="168"/>
  <c r="B3872" i="168"/>
  <c r="B3871" i="168"/>
  <c r="B3870" i="168"/>
  <c r="B3869" i="168"/>
  <c r="B3868" i="168"/>
  <c r="B3867" i="168"/>
  <c r="B3866" i="168"/>
  <c r="B3865" i="168"/>
  <c r="B3864" i="168"/>
  <c r="B3863" i="168"/>
  <c r="B3862" i="168"/>
  <c r="B3861" i="168"/>
  <c r="B3860" i="168"/>
  <c r="B3859" i="168"/>
  <c r="B3858" i="168"/>
  <c r="B3857" i="168"/>
  <c r="B3856" i="168"/>
  <c r="B3855" i="168"/>
  <c r="B3854" i="168"/>
  <c r="B3853" i="168"/>
  <c r="B3852" i="168"/>
  <c r="B3851" i="168"/>
  <c r="B3850" i="168"/>
  <c r="B3849" i="168"/>
  <c r="B3848" i="168"/>
  <c r="B3847" i="168"/>
  <c r="B3846" i="168"/>
  <c r="B3845" i="168"/>
  <c r="B3844" i="168"/>
  <c r="B3843" i="168"/>
  <c r="B3842" i="168"/>
  <c r="B3841" i="168"/>
  <c r="B3840" i="168"/>
  <c r="B3839" i="168"/>
  <c r="B3838" i="168"/>
  <c r="B3837" i="168"/>
  <c r="B3836" i="168"/>
  <c r="B3835" i="168"/>
  <c r="B3834" i="168"/>
  <c r="B3833" i="168"/>
  <c r="B3832" i="168"/>
  <c r="B3831" i="168"/>
  <c r="B3830" i="168"/>
  <c r="B3829" i="168"/>
  <c r="B3828" i="168"/>
  <c r="B3827" i="168"/>
  <c r="B3826" i="168"/>
  <c r="B3825" i="168"/>
  <c r="B3824" i="168"/>
  <c r="B3823" i="168"/>
  <c r="B3822" i="168"/>
  <c r="B3821" i="168"/>
  <c r="B3820" i="168"/>
  <c r="B3819" i="168"/>
  <c r="B3818" i="168"/>
  <c r="B3817" i="168"/>
  <c r="B3816" i="168"/>
  <c r="B3815" i="168"/>
  <c r="B3814" i="168"/>
  <c r="B3813" i="168"/>
  <c r="B3812" i="168"/>
  <c r="B3811" i="168"/>
  <c r="B3810" i="168"/>
  <c r="B3809" i="168"/>
  <c r="B3808" i="168"/>
  <c r="B3807" i="168"/>
  <c r="B3806" i="168"/>
  <c r="B3805" i="168"/>
  <c r="B3804" i="168"/>
  <c r="B3803" i="168"/>
  <c r="B3802" i="168"/>
  <c r="B3801" i="168"/>
  <c r="B3800" i="168"/>
  <c r="B3799" i="168"/>
  <c r="B3798" i="168"/>
  <c r="B3797" i="168"/>
  <c r="B3796" i="168"/>
  <c r="B3795" i="168"/>
  <c r="B3794" i="168"/>
  <c r="B3793" i="168"/>
  <c r="B3792" i="168"/>
  <c r="B3791" i="168"/>
  <c r="B3790" i="168"/>
  <c r="B3789" i="168"/>
  <c r="B3788" i="168"/>
  <c r="B3787" i="168"/>
  <c r="B3786" i="168"/>
  <c r="B3785" i="168"/>
  <c r="B3784" i="168"/>
  <c r="B3783" i="168"/>
  <c r="B3782" i="168"/>
  <c r="B3781" i="168"/>
  <c r="B3780" i="168"/>
  <c r="B3779" i="168"/>
  <c r="B3778" i="168"/>
  <c r="B3777" i="168"/>
  <c r="B3776" i="168"/>
  <c r="B3775" i="168"/>
  <c r="B3774" i="168"/>
  <c r="B3773" i="168"/>
  <c r="B3772" i="168"/>
  <c r="B3771" i="168"/>
  <c r="B3770" i="168"/>
  <c r="B3769" i="168"/>
  <c r="B3768" i="168"/>
  <c r="B3767" i="168"/>
  <c r="B3766" i="168"/>
  <c r="B3765" i="168"/>
  <c r="B3764" i="168"/>
  <c r="B3763" i="168"/>
  <c r="B3762" i="168"/>
  <c r="B3761" i="168"/>
  <c r="B3760" i="168"/>
  <c r="B3759" i="168"/>
  <c r="B3758" i="168"/>
  <c r="B3757" i="168"/>
  <c r="B3756" i="168"/>
  <c r="B3755" i="168"/>
  <c r="B3754" i="168"/>
  <c r="B3753" i="168"/>
  <c r="B3752" i="168"/>
  <c r="B3751" i="168"/>
  <c r="B3750" i="168"/>
  <c r="B3749" i="168"/>
  <c r="B3748" i="168"/>
  <c r="B3747" i="168"/>
  <c r="B3746" i="168"/>
  <c r="B3745" i="168"/>
  <c r="B3744" i="168"/>
  <c r="B3743" i="168"/>
  <c r="B3742" i="168"/>
  <c r="B3741" i="168"/>
  <c r="B3740" i="168"/>
  <c r="B3739" i="168"/>
  <c r="B3738" i="168"/>
  <c r="B3737" i="168"/>
  <c r="B3736" i="168"/>
  <c r="B3735" i="168"/>
  <c r="B3734" i="168"/>
  <c r="B3733" i="168"/>
  <c r="B3732" i="168"/>
  <c r="B3731" i="168"/>
  <c r="B3730" i="168"/>
  <c r="B3729" i="168"/>
  <c r="B3728" i="168"/>
  <c r="B3727" i="168"/>
  <c r="B3726" i="168"/>
  <c r="B3725" i="168"/>
  <c r="B3724" i="168"/>
  <c r="B3723" i="168"/>
  <c r="B3722" i="168"/>
  <c r="B3721" i="168"/>
  <c r="B3720" i="168"/>
  <c r="B3719" i="168"/>
  <c r="B3718" i="168"/>
  <c r="B3717" i="168"/>
  <c r="B3716" i="168"/>
  <c r="B3715" i="168"/>
  <c r="B3714" i="168"/>
  <c r="B3713" i="168"/>
  <c r="B3712" i="168"/>
  <c r="B3711" i="168"/>
  <c r="B3710" i="168"/>
  <c r="B3709" i="168"/>
  <c r="B3708" i="168"/>
  <c r="B3707" i="168"/>
  <c r="B3706" i="168"/>
  <c r="B3705" i="168"/>
  <c r="B3704" i="168"/>
  <c r="B3703" i="168"/>
  <c r="B3702" i="168"/>
  <c r="B3701" i="168"/>
  <c r="B3700" i="168"/>
  <c r="B3699" i="168"/>
  <c r="B3698" i="168"/>
  <c r="B3697" i="168"/>
  <c r="B3696" i="168"/>
  <c r="B3695" i="168"/>
  <c r="B3694" i="168"/>
  <c r="B3693" i="168"/>
  <c r="B3692" i="168"/>
  <c r="B3691" i="168"/>
  <c r="B3690" i="168"/>
  <c r="B3689" i="168"/>
  <c r="B3688" i="168"/>
  <c r="B3687" i="168"/>
  <c r="B3686" i="168"/>
  <c r="B3685" i="168"/>
  <c r="B3684" i="168"/>
  <c r="B3683" i="168"/>
  <c r="B3682" i="168"/>
  <c r="B3681" i="168"/>
  <c r="B3680" i="168"/>
  <c r="B3679" i="168"/>
  <c r="B3678" i="168"/>
  <c r="B3677" i="168"/>
  <c r="B3676" i="168"/>
  <c r="B3675" i="168"/>
  <c r="B3674" i="168"/>
  <c r="B3673" i="168"/>
  <c r="B3672" i="168"/>
  <c r="B3671" i="168"/>
  <c r="B3670" i="168"/>
  <c r="B3669" i="168"/>
  <c r="B3668" i="168"/>
  <c r="B3667" i="168"/>
  <c r="B3666" i="168"/>
  <c r="B3665" i="168"/>
  <c r="B3664" i="168"/>
  <c r="B3663" i="168"/>
  <c r="B3662" i="168"/>
  <c r="B3661" i="168"/>
  <c r="B3660" i="168"/>
  <c r="B3659" i="168"/>
  <c r="B3658" i="168"/>
  <c r="B3657" i="168"/>
  <c r="B3656" i="168"/>
  <c r="B3655" i="168"/>
  <c r="B3654" i="168"/>
  <c r="B3653" i="168"/>
  <c r="B3652" i="168"/>
  <c r="B3651" i="168"/>
  <c r="B3650" i="168"/>
  <c r="B3649" i="168"/>
  <c r="B3648" i="168"/>
  <c r="B3647" i="168"/>
  <c r="B3646" i="168"/>
  <c r="B3645" i="168"/>
  <c r="B3644" i="168"/>
  <c r="B3643" i="168"/>
  <c r="B3642" i="168"/>
  <c r="B3641" i="168"/>
  <c r="B3640" i="168"/>
  <c r="B3639" i="168"/>
  <c r="B3638" i="168"/>
  <c r="B3637" i="168"/>
  <c r="B3636" i="168"/>
  <c r="B3635" i="168"/>
  <c r="B3634" i="168"/>
  <c r="B3633" i="168"/>
  <c r="B3632" i="168"/>
  <c r="B3631" i="168"/>
  <c r="B3630" i="168"/>
  <c r="B3629" i="168"/>
  <c r="B3628" i="168"/>
  <c r="B3627" i="168"/>
  <c r="B3626" i="168"/>
  <c r="B3625" i="168"/>
  <c r="B3624" i="168"/>
  <c r="B3623" i="168"/>
  <c r="B3622" i="168"/>
  <c r="B3621" i="168"/>
  <c r="B3620" i="168"/>
  <c r="B3619" i="168"/>
  <c r="B3618" i="168"/>
  <c r="B3617" i="168"/>
  <c r="B3616" i="168"/>
  <c r="B3615" i="168"/>
  <c r="B3614" i="168"/>
  <c r="B3613" i="168"/>
  <c r="B3612" i="168"/>
  <c r="B3611" i="168"/>
  <c r="B3610" i="168"/>
  <c r="B3609" i="168"/>
  <c r="B3608" i="168"/>
  <c r="B3607" i="168"/>
  <c r="B3606" i="168"/>
  <c r="B3605" i="168"/>
  <c r="B3604" i="168"/>
  <c r="B3603" i="168"/>
  <c r="B3602" i="168"/>
  <c r="B3601" i="168"/>
  <c r="B3600" i="168"/>
  <c r="B3599" i="168"/>
  <c r="B3598" i="168"/>
  <c r="B3597" i="168"/>
  <c r="B3596" i="168"/>
  <c r="B3595" i="168"/>
  <c r="B3594" i="168"/>
  <c r="B3593" i="168"/>
  <c r="B3592" i="168"/>
  <c r="B3591" i="168"/>
  <c r="B3590" i="168"/>
  <c r="B3589" i="168"/>
  <c r="B3588" i="168"/>
  <c r="B3587" i="168"/>
  <c r="B3586" i="168"/>
  <c r="B3585" i="168"/>
  <c r="B3584" i="168"/>
  <c r="B3583" i="168"/>
  <c r="B3582" i="168"/>
  <c r="B3581" i="168"/>
  <c r="B3580" i="168"/>
  <c r="B3579" i="168"/>
  <c r="B3578" i="168"/>
  <c r="B3577" i="168"/>
  <c r="B3576" i="168"/>
  <c r="B3575" i="168"/>
  <c r="B3574" i="168"/>
  <c r="B3573" i="168"/>
  <c r="B3572" i="168"/>
  <c r="B3571" i="168"/>
  <c r="B3570" i="168"/>
  <c r="B3569" i="168"/>
  <c r="B3568" i="168"/>
  <c r="B3567" i="168"/>
  <c r="B3566" i="168"/>
  <c r="B3565" i="168"/>
  <c r="B3564" i="168"/>
  <c r="B3563" i="168"/>
  <c r="B3562" i="168"/>
  <c r="B3561" i="168"/>
  <c r="B3560" i="168"/>
  <c r="B3559" i="168"/>
  <c r="B3558" i="168"/>
  <c r="B3557" i="168"/>
  <c r="B3556" i="168"/>
  <c r="B3555" i="168"/>
  <c r="B3554" i="168"/>
  <c r="B3553" i="168"/>
  <c r="B3552" i="168"/>
  <c r="B3551" i="168"/>
  <c r="B3550" i="168"/>
  <c r="B3549" i="168"/>
  <c r="B3548" i="168"/>
  <c r="B3547" i="168"/>
  <c r="B3546" i="168"/>
  <c r="B3545" i="168"/>
  <c r="B3544" i="168"/>
  <c r="B3543" i="168"/>
  <c r="B3542" i="168"/>
  <c r="B3541" i="168"/>
  <c r="B3540" i="168"/>
  <c r="B3539" i="168"/>
  <c r="B3538" i="168"/>
  <c r="B3537" i="168"/>
  <c r="B3536" i="168"/>
  <c r="B3535" i="168"/>
  <c r="B3534" i="168"/>
  <c r="B3533" i="168"/>
  <c r="B3532" i="168"/>
  <c r="B3531" i="168"/>
  <c r="B3530" i="168"/>
  <c r="B3529" i="168"/>
  <c r="B3528" i="168"/>
  <c r="B3527" i="168"/>
  <c r="B3526" i="168"/>
  <c r="B3525" i="168"/>
  <c r="B3524" i="168"/>
  <c r="B3523" i="168"/>
  <c r="B3522" i="168"/>
  <c r="B3521" i="168"/>
  <c r="B3520" i="168"/>
  <c r="B3519" i="168"/>
  <c r="B3518" i="168"/>
  <c r="B3517" i="168"/>
  <c r="B3516" i="168"/>
  <c r="B3515" i="168"/>
  <c r="B3514" i="168"/>
  <c r="B3513" i="168"/>
  <c r="B3512" i="168"/>
  <c r="B3511" i="168"/>
  <c r="B3510" i="168"/>
  <c r="B3509" i="168"/>
  <c r="B3508" i="168"/>
  <c r="B3507" i="168"/>
  <c r="B3506" i="168"/>
  <c r="B3505" i="168"/>
  <c r="B3504" i="168"/>
  <c r="B3503" i="168"/>
  <c r="B3502" i="168"/>
  <c r="B3501" i="168"/>
  <c r="B3500" i="168"/>
  <c r="B3499" i="168"/>
  <c r="B3498" i="168"/>
  <c r="B3497" i="168"/>
  <c r="B3496" i="168"/>
  <c r="B3495" i="168"/>
  <c r="B3494" i="168"/>
  <c r="B3493" i="168"/>
  <c r="B3492" i="168"/>
  <c r="B3491" i="168"/>
  <c r="B3490" i="168"/>
  <c r="B3489" i="168"/>
  <c r="B3488" i="168"/>
  <c r="B3487" i="168"/>
  <c r="B3486" i="168"/>
  <c r="B3485" i="168"/>
  <c r="B3484" i="168"/>
  <c r="B3483" i="168"/>
  <c r="B3482" i="168"/>
  <c r="B3481" i="168"/>
  <c r="B3480" i="168"/>
  <c r="B3479" i="168"/>
  <c r="B3478" i="168"/>
  <c r="B3477" i="168"/>
  <c r="B3476" i="168"/>
  <c r="B3475" i="168"/>
  <c r="B3474" i="168"/>
  <c r="B3473" i="168"/>
  <c r="B3472" i="168"/>
  <c r="B3471" i="168"/>
  <c r="B3470" i="168"/>
  <c r="B3469" i="168"/>
  <c r="B3468" i="168"/>
  <c r="B3467" i="168"/>
  <c r="B3466" i="168"/>
  <c r="B3465" i="168"/>
  <c r="B3464" i="168"/>
  <c r="B3463" i="168"/>
  <c r="B3462" i="168"/>
  <c r="B3461" i="168"/>
  <c r="B3460" i="168"/>
  <c r="B3459" i="168"/>
  <c r="B3458" i="168"/>
  <c r="B3457" i="168"/>
  <c r="B3456" i="168"/>
  <c r="B3455" i="168"/>
  <c r="B3454" i="168"/>
  <c r="B3453" i="168"/>
  <c r="B3452" i="168"/>
  <c r="B3451" i="168"/>
  <c r="B3450" i="168"/>
  <c r="B3449" i="168"/>
  <c r="B3448" i="168"/>
  <c r="B3447" i="168"/>
  <c r="B3446" i="168"/>
  <c r="B3445" i="168"/>
  <c r="B3444" i="168"/>
  <c r="B3443" i="168"/>
  <c r="B3442" i="168"/>
  <c r="B3441" i="168"/>
  <c r="B3440" i="168"/>
  <c r="B3439" i="168"/>
  <c r="B3438" i="168"/>
  <c r="B3437" i="168"/>
  <c r="B3436" i="168"/>
  <c r="B3435" i="168"/>
  <c r="B3434" i="168"/>
  <c r="B3433" i="168"/>
  <c r="B3432" i="168"/>
  <c r="B3431" i="168"/>
  <c r="B3430" i="168"/>
  <c r="B3429" i="168"/>
  <c r="B3428" i="168"/>
  <c r="B3427" i="168"/>
  <c r="B3426" i="168"/>
  <c r="B3425" i="168"/>
  <c r="B3424" i="168"/>
  <c r="B3423" i="168"/>
  <c r="B3422" i="168"/>
  <c r="B3421" i="168"/>
  <c r="B3420" i="168"/>
  <c r="B3419" i="168"/>
  <c r="B3418" i="168"/>
  <c r="B3417" i="168"/>
  <c r="B3416" i="168"/>
  <c r="B3415" i="168"/>
  <c r="B3414" i="168"/>
  <c r="B3413" i="168"/>
  <c r="B3412" i="168"/>
  <c r="B3411" i="168"/>
  <c r="B3410" i="168"/>
  <c r="B3409" i="168"/>
  <c r="B3408" i="168"/>
  <c r="B3407" i="168"/>
  <c r="B3406" i="168"/>
  <c r="B3405" i="168"/>
  <c r="B3404" i="168"/>
  <c r="B3403" i="168"/>
  <c r="B3402" i="168"/>
  <c r="B3401" i="168"/>
  <c r="B3400" i="168"/>
  <c r="B3399" i="168"/>
  <c r="B3398" i="168"/>
  <c r="B3397" i="168"/>
  <c r="B3396" i="168"/>
  <c r="B3395" i="168"/>
  <c r="B3394" i="168"/>
  <c r="B3393" i="168"/>
  <c r="B3392" i="168"/>
  <c r="B3391" i="168"/>
  <c r="B3390" i="168"/>
  <c r="B3389" i="168"/>
  <c r="B3388" i="168"/>
  <c r="B3387" i="168"/>
  <c r="B3386" i="168"/>
  <c r="B3385" i="168"/>
  <c r="B3384" i="168"/>
  <c r="B3383" i="168"/>
  <c r="B3382" i="168"/>
  <c r="B3381" i="168"/>
  <c r="B3380" i="168"/>
  <c r="B3379" i="168"/>
  <c r="B3378" i="168"/>
  <c r="B3377" i="168"/>
  <c r="B3376" i="168"/>
  <c r="B3375" i="168"/>
  <c r="B3374" i="168"/>
  <c r="B3373" i="168"/>
  <c r="B3372" i="168"/>
  <c r="B3371" i="168"/>
  <c r="B3370" i="168"/>
  <c r="B3369" i="168"/>
  <c r="B3368" i="168"/>
  <c r="B3367" i="168"/>
  <c r="B3366" i="168"/>
  <c r="B3365" i="168"/>
  <c r="B3364" i="168"/>
  <c r="B3363" i="168"/>
  <c r="B3362" i="168"/>
  <c r="B3361" i="168"/>
  <c r="B3360" i="168"/>
  <c r="B3359" i="168"/>
  <c r="B3358" i="168"/>
  <c r="B3357" i="168"/>
  <c r="B3356" i="168"/>
  <c r="B3355" i="168"/>
  <c r="B3354" i="168"/>
  <c r="B3353" i="168"/>
  <c r="B3352" i="168"/>
  <c r="B3351" i="168"/>
  <c r="B3350" i="168"/>
  <c r="B3349" i="168"/>
  <c r="B3348" i="168"/>
  <c r="B3347" i="168"/>
  <c r="B3346" i="168"/>
  <c r="B3345" i="168"/>
  <c r="B3344" i="168"/>
  <c r="B3343" i="168"/>
  <c r="B3342" i="168"/>
  <c r="B3341" i="168"/>
  <c r="B3340" i="168"/>
  <c r="B3339" i="168"/>
  <c r="B3338" i="168"/>
  <c r="B3337" i="168"/>
  <c r="B3336" i="168"/>
  <c r="B3335" i="168"/>
  <c r="B3334" i="168"/>
  <c r="B3333" i="168"/>
  <c r="B3332" i="168"/>
  <c r="B3331" i="168"/>
  <c r="B3330" i="168"/>
  <c r="B3329" i="168"/>
  <c r="B3328" i="168"/>
  <c r="B3327" i="168"/>
  <c r="B3326" i="168"/>
  <c r="B3325" i="168"/>
  <c r="B3324" i="168"/>
  <c r="B3323" i="168"/>
  <c r="B3322" i="168"/>
  <c r="B3321" i="168"/>
  <c r="B3320" i="168"/>
  <c r="B3319" i="168"/>
  <c r="B3318" i="168"/>
  <c r="B3317" i="168"/>
  <c r="B3316" i="168"/>
  <c r="B3315" i="168"/>
  <c r="B3314" i="168"/>
  <c r="B3313" i="168"/>
  <c r="B3312" i="168"/>
  <c r="B3311" i="168"/>
  <c r="B3310" i="168"/>
  <c r="B3309" i="168"/>
  <c r="B3308" i="168"/>
  <c r="B3307" i="168"/>
  <c r="B3306" i="168"/>
  <c r="B3305" i="168"/>
  <c r="B3304" i="168"/>
  <c r="B3303" i="168"/>
  <c r="B3302" i="168"/>
  <c r="B3301" i="168"/>
  <c r="B3300" i="168"/>
  <c r="B3299" i="168"/>
  <c r="B3298" i="168"/>
  <c r="B3297" i="168"/>
  <c r="B3296" i="168"/>
  <c r="B3295" i="168"/>
  <c r="B3294" i="168"/>
  <c r="B3293" i="168"/>
  <c r="B3292" i="168"/>
  <c r="B3291" i="168"/>
  <c r="B3290" i="168"/>
  <c r="B3289" i="168"/>
  <c r="B3288" i="168"/>
  <c r="B3287" i="168"/>
  <c r="B3286" i="168"/>
  <c r="B3285" i="168"/>
  <c r="B3284" i="168"/>
  <c r="B3283" i="168"/>
  <c r="B3282" i="168"/>
  <c r="B3281" i="168"/>
  <c r="B3280" i="168"/>
  <c r="B3279" i="168"/>
  <c r="B3278" i="168"/>
  <c r="B3277" i="168"/>
  <c r="B3276" i="168"/>
  <c r="B3275" i="168"/>
  <c r="B3274" i="168"/>
  <c r="B3273" i="168"/>
  <c r="B3272" i="168"/>
  <c r="B3271" i="168"/>
  <c r="B3270" i="168"/>
  <c r="B3269" i="168"/>
  <c r="B3268" i="168"/>
  <c r="B3267" i="168"/>
  <c r="B3266" i="168"/>
  <c r="B3265" i="168"/>
  <c r="B3264" i="168"/>
  <c r="B3263" i="168"/>
  <c r="B3262" i="168"/>
  <c r="B3261" i="168"/>
  <c r="B3260" i="168"/>
  <c r="B3259" i="168"/>
  <c r="B3258" i="168"/>
  <c r="B3257" i="168"/>
  <c r="B3256" i="168"/>
  <c r="B3255" i="168"/>
  <c r="B3254" i="168"/>
  <c r="B3253" i="168"/>
  <c r="B3252" i="168"/>
  <c r="B3251" i="168"/>
  <c r="B3250" i="168"/>
  <c r="B3249" i="168"/>
  <c r="B3248" i="168"/>
  <c r="B3247" i="168"/>
  <c r="B3246" i="168"/>
  <c r="B3245" i="168"/>
  <c r="B3244" i="168"/>
  <c r="B3243" i="168"/>
  <c r="B3242" i="168"/>
  <c r="B3241" i="168"/>
  <c r="B3240" i="168"/>
  <c r="B3239" i="168"/>
  <c r="B3238" i="168"/>
  <c r="B3237" i="168"/>
  <c r="B3236" i="168"/>
  <c r="B3235" i="168"/>
  <c r="B3234" i="168"/>
  <c r="B3233" i="168"/>
  <c r="B3232" i="168"/>
  <c r="B3231" i="168"/>
  <c r="B3230" i="168"/>
  <c r="B3229" i="168"/>
  <c r="B3228" i="168"/>
  <c r="B3227" i="168"/>
  <c r="B3226" i="168"/>
  <c r="B3225" i="168"/>
  <c r="B3224" i="168"/>
  <c r="B3223" i="168"/>
  <c r="B3222" i="168"/>
  <c r="B3221" i="168"/>
  <c r="B3220" i="168"/>
  <c r="B3219" i="168"/>
  <c r="B3218" i="168"/>
  <c r="B3217" i="168"/>
  <c r="B3216" i="168"/>
  <c r="B3215" i="168"/>
  <c r="B3214" i="168"/>
  <c r="B3213" i="168"/>
  <c r="B3212" i="168"/>
  <c r="B3211" i="168"/>
  <c r="B3210" i="168"/>
  <c r="B3209" i="168"/>
  <c r="B3208" i="168"/>
  <c r="B3207" i="168"/>
  <c r="B3206" i="168"/>
  <c r="B3205" i="168"/>
  <c r="B3204" i="168"/>
  <c r="B3203" i="168"/>
  <c r="B3202" i="168"/>
  <c r="B3201" i="168"/>
  <c r="B3200" i="168"/>
  <c r="B3199" i="168"/>
  <c r="B3198" i="168"/>
  <c r="B3197" i="168"/>
  <c r="B3196" i="168"/>
  <c r="B3195" i="168"/>
  <c r="B3194" i="168"/>
  <c r="B3193" i="168"/>
  <c r="B3192" i="168"/>
  <c r="B3191" i="168"/>
  <c r="B3190" i="168"/>
  <c r="B3189" i="168"/>
  <c r="B3188" i="168"/>
  <c r="B3187" i="168"/>
  <c r="B3186" i="168"/>
  <c r="B3185" i="168"/>
  <c r="B3184" i="168"/>
  <c r="B3183" i="168"/>
  <c r="B3182" i="168"/>
  <c r="B3181" i="168"/>
  <c r="B3180" i="168"/>
  <c r="B3179" i="168"/>
  <c r="B3178" i="168"/>
  <c r="B3177" i="168"/>
  <c r="B3176" i="168"/>
  <c r="B3175" i="168"/>
  <c r="B3174" i="168"/>
  <c r="B3173" i="168"/>
  <c r="B3172" i="168"/>
  <c r="B3171" i="168"/>
  <c r="B3170" i="168"/>
  <c r="B3169" i="168"/>
  <c r="B3168" i="168"/>
  <c r="B3167" i="168"/>
  <c r="B3166" i="168"/>
  <c r="B3165" i="168"/>
  <c r="B3164" i="168"/>
  <c r="B3163" i="168"/>
  <c r="B3162" i="168"/>
  <c r="B3161" i="168"/>
  <c r="B3160" i="168"/>
  <c r="B3159" i="168"/>
  <c r="B3158" i="168"/>
  <c r="B3157" i="168"/>
  <c r="B3156" i="168"/>
  <c r="B3155" i="168"/>
  <c r="B3154" i="168"/>
  <c r="B3153" i="168"/>
  <c r="B3152" i="168"/>
  <c r="B3151" i="168"/>
  <c r="B3150" i="168"/>
  <c r="B3149" i="168"/>
  <c r="B3148" i="168"/>
  <c r="B3147" i="168"/>
  <c r="B3146" i="168"/>
  <c r="B3145" i="168"/>
  <c r="B3144" i="168"/>
  <c r="B3143" i="168"/>
  <c r="B3142" i="168"/>
  <c r="B3141" i="168"/>
  <c r="B3140" i="168"/>
  <c r="B3139" i="168"/>
  <c r="B3138" i="168"/>
  <c r="B3137" i="168"/>
  <c r="B3136" i="168"/>
  <c r="B3135" i="168"/>
  <c r="B3134" i="168"/>
  <c r="B3133" i="168"/>
  <c r="B3132" i="168"/>
  <c r="B3131" i="168"/>
  <c r="B3130" i="168"/>
  <c r="B3129" i="168"/>
  <c r="B3128" i="168"/>
  <c r="B3127" i="168"/>
  <c r="B3126" i="168"/>
  <c r="B3125" i="168"/>
  <c r="B3124" i="168"/>
  <c r="B3123" i="168"/>
  <c r="B3122" i="168"/>
  <c r="B3121" i="168"/>
  <c r="B3120" i="168"/>
  <c r="B3119" i="168"/>
  <c r="B3118" i="168"/>
  <c r="B3117" i="168"/>
  <c r="B3116" i="168"/>
  <c r="B3115" i="168"/>
  <c r="B3114" i="168"/>
  <c r="B3113" i="168"/>
  <c r="B3112" i="168"/>
  <c r="B3111" i="168"/>
  <c r="B3110" i="168"/>
  <c r="B3109" i="168"/>
  <c r="B3108" i="168"/>
  <c r="B3107" i="168"/>
  <c r="B3106" i="168"/>
  <c r="B3105" i="168"/>
  <c r="B3104" i="168"/>
  <c r="B3103" i="168"/>
  <c r="B3102" i="168"/>
  <c r="B3101" i="168"/>
  <c r="B3100" i="168"/>
  <c r="B3099" i="168"/>
  <c r="B3098" i="168"/>
  <c r="B3097" i="168"/>
  <c r="B3096" i="168"/>
  <c r="B3095" i="168"/>
  <c r="B3094" i="168"/>
  <c r="B3093" i="168"/>
  <c r="B3092" i="168"/>
  <c r="B3091" i="168"/>
  <c r="B3090" i="168"/>
  <c r="B3089" i="168"/>
  <c r="B3088" i="168"/>
  <c r="B3087" i="168"/>
  <c r="B3086" i="168"/>
  <c r="B3085" i="168"/>
  <c r="B3084" i="168"/>
  <c r="B3083" i="168"/>
  <c r="B3082" i="168"/>
  <c r="B3081" i="168"/>
  <c r="B3080" i="168"/>
  <c r="B3079" i="168"/>
  <c r="B3078" i="168"/>
  <c r="B3077" i="168"/>
  <c r="B3076" i="168"/>
  <c r="B3075" i="168"/>
  <c r="B3074" i="168"/>
  <c r="B3073" i="168"/>
  <c r="B3072" i="168"/>
  <c r="B3071" i="168"/>
  <c r="B3070" i="168"/>
  <c r="B3069" i="168"/>
  <c r="B3068" i="168"/>
  <c r="B3067" i="168"/>
  <c r="B3066" i="168"/>
  <c r="B3065" i="168"/>
  <c r="B3064" i="168"/>
  <c r="B3063" i="168"/>
  <c r="B3062" i="168"/>
  <c r="B3061" i="168"/>
  <c r="B3060" i="168"/>
  <c r="B3059" i="168"/>
  <c r="B3058" i="168"/>
  <c r="B3057" i="168"/>
  <c r="B3056" i="168"/>
  <c r="B3055" i="168"/>
  <c r="B3054" i="168"/>
  <c r="B3053" i="168"/>
  <c r="B3052" i="168"/>
  <c r="B3051" i="168"/>
  <c r="B3050" i="168"/>
  <c r="B3049" i="168"/>
  <c r="B3048" i="168"/>
  <c r="B3047" i="168"/>
  <c r="B3046" i="168"/>
  <c r="B3045" i="168"/>
  <c r="B3044" i="168"/>
  <c r="B3043" i="168"/>
  <c r="B3042" i="168"/>
  <c r="B3041" i="168"/>
  <c r="B3040" i="168"/>
  <c r="B3039" i="168"/>
  <c r="B3038" i="168"/>
  <c r="B3037" i="168"/>
  <c r="B3036" i="168"/>
  <c r="B3035" i="168"/>
  <c r="B3034" i="168"/>
  <c r="B3033" i="168"/>
  <c r="B3032" i="168"/>
  <c r="B3031" i="168"/>
  <c r="B3030" i="168"/>
  <c r="B3029" i="168"/>
  <c r="B3028" i="168"/>
  <c r="B3027" i="168"/>
  <c r="B3026" i="168"/>
  <c r="B3025" i="168"/>
  <c r="B3024" i="168"/>
  <c r="B3023" i="168"/>
  <c r="B3022" i="168"/>
  <c r="B3021" i="168"/>
  <c r="B3020" i="168"/>
  <c r="B3019" i="168"/>
  <c r="B3018" i="168"/>
  <c r="B3017" i="168"/>
  <c r="B3016" i="168"/>
  <c r="B3015" i="168"/>
  <c r="B3014" i="168"/>
  <c r="B3013" i="168"/>
  <c r="B3012" i="168"/>
  <c r="B3011" i="168"/>
  <c r="B3010" i="168"/>
  <c r="B3009" i="168"/>
  <c r="B3008" i="168"/>
  <c r="B3007" i="168"/>
  <c r="B3006" i="168"/>
  <c r="B3005" i="168"/>
  <c r="B3004" i="168"/>
  <c r="B3003" i="168"/>
  <c r="B3002" i="168"/>
  <c r="B3001" i="168"/>
  <c r="B3000" i="168"/>
  <c r="B2999" i="168"/>
  <c r="B2998" i="168"/>
  <c r="B2997" i="168"/>
  <c r="B2996" i="168"/>
  <c r="B2995" i="168"/>
  <c r="B2994" i="168"/>
  <c r="B2993" i="168"/>
  <c r="B2992" i="168"/>
  <c r="B2991" i="168"/>
  <c r="B2990" i="168"/>
  <c r="B2989" i="168"/>
  <c r="B2988" i="168"/>
  <c r="B2987" i="168"/>
  <c r="B2986" i="168"/>
  <c r="B2985" i="168"/>
  <c r="B2984" i="168"/>
  <c r="B2983" i="168"/>
  <c r="B2982" i="168"/>
  <c r="B2981" i="168"/>
  <c r="B2980" i="168"/>
  <c r="B2979" i="168"/>
  <c r="B2978" i="168"/>
  <c r="B2977" i="168"/>
  <c r="B2976" i="168"/>
  <c r="B2975" i="168"/>
  <c r="B2974" i="168"/>
  <c r="B2973" i="168"/>
  <c r="B2972" i="168"/>
  <c r="B2971" i="168"/>
  <c r="B2970" i="168"/>
  <c r="B2969" i="168"/>
  <c r="B2968" i="168"/>
  <c r="B2967" i="168"/>
  <c r="B2966" i="168"/>
  <c r="B2965" i="168"/>
  <c r="B2964" i="168"/>
  <c r="B2963" i="168"/>
  <c r="B2962" i="168"/>
  <c r="B2961" i="168"/>
  <c r="B2960" i="168"/>
  <c r="B2959" i="168"/>
  <c r="B2958" i="168"/>
  <c r="B2957" i="168"/>
  <c r="B2956" i="168"/>
  <c r="B2955" i="168"/>
  <c r="B2954" i="168"/>
  <c r="B2953" i="168"/>
  <c r="B2952" i="168"/>
  <c r="B2951" i="168"/>
  <c r="B2950" i="168"/>
  <c r="B2949" i="168"/>
  <c r="B2948" i="168"/>
  <c r="B2947" i="168"/>
  <c r="B2946" i="168"/>
  <c r="B2945" i="168"/>
  <c r="B2944" i="168"/>
  <c r="B2943" i="168"/>
  <c r="B2942" i="168"/>
  <c r="B2941" i="168"/>
  <c r="B2940" i="168"/>
  <c r="B2939" i="168"/>
  <c r="B2938" i="168"/>
  <c r="B2937" i="168"/>
  <c r="B2936" i="168"/>
  <c r="B2935" i="168"/>
  <c r="B2934" i="168"/>
  <c r="B2933" i="168"/>
  <c r="B2932" i="168"/>
  <c r="B2931" i="168"/>
  <c r="B2930" i="168"/>
  <c r="B2929" i="168"/>
  <c r="B2928" i="168"/>
  <c r="B2927" i="168"/>
  <c r="B2926" i="168"/>
  <c r="B2925" i="168"/>
  <c r="B2924" i="168"/>
  <c r="B2923" i="168"/>
  <c r="B2922" i="168"/>
  <c r="B2921" i="168"/>
  <c r="B2920" i="168"/>
  <c r="B2919" i="168"/>
  <c r="B2918" i="168"/>
  <c r="B2917" i="168"/>
  <c r="B2916" i="168"/>
  <c r="B2915" i="168"/>
  <c r="B2914" i="168"/>
  <c r="B2913" i="168"/>
  <c r="B2912" i="168"/>
  <c r="B2911" i="168"/>
  <c r="B2910" i="168"/>
  <c r="B2909" i="168"/>
  <c r="B2908" i="168"/>
  <c r="B2907" i="168"/>
  <c r="B2906" i="168"/>
  <c r="B2905" i="168"/>
  <c r="B2904" i="168"/>
  <c r="B2903" i="168"/>
  <c r="B2902" i="168"/>
  <c r="B2901" i="168"/>
  <c r="B2900" i="168"/>
  <c r="B2899" i="168"/>
  <c r="B2898" i="168"/>
  <c r="B2897" i="168"/>
  <c r="B2896" i="168"/>
  <c r="B2895" i="168"/>
  <c r="B2894" i="168"/>
  <c r="B2893" i="168"/>
  <c r="B2892" i="168"/>
  <c r="B2891" i="168"/>
  <c r="B2890" i="168"/>
  <c r="B2889" i="168"/>
  <c r="B2888" i="168"/>
  <c r="B2887" i="168"/>
  <c r="B2886" i="168"/>
  <c r="B2885" i="168"/>
  <c r="B2884" i="168"/>
  <c r="B2883" i="168"/>
  <c r="B2882" i="168"/>
  <c r="B2881" i="168"/>
  <c r="B2880" i="168"/>
  <c r="B2879" i="168"/>
  <c r="B2878" i="168"/>
  <c r="B2877" i="168"/>
  <c r="B2876" i="168"/>
  <c r="B2875" i="168"/>
  <c r="B2874" i="168"/>
  <c r="B2873" i="168"/>
  <c r="B2872" i="168"/>
  <c r="B2871" i="168"/>
  <c r="B2870" i="168"/>
  <c r="B2869" i="168"/>
  <c r="B2868" i="168"/>
  <c r="B2867" i="168"/>
  <c r="B2866" i="168"/>
  <c r="B2865" i="168"/>
  <c r="B2864" i="168"/>
  <c r="B2863" i="168"/>
  <c r="B2862" i="168"/>
  <c r="B2861" i="168"/>
  <c r="B2860" i="168"/>
  <c r="B2859" i="168"/>
  <c r="B2858" i="168"/>
  <c r="B2857" i="168"/>
  <c r="B2856" i="168"/>
  <c r="B2855" i="168"/>
  <c r="B2854" i="168"/>
  <c r="B2853" i="168"/>
  <c r="B2852" i="168"/>
  <c r="B2851" i="168"/>
  <c r="B2850" i="168"/>
  <c r="B2849" i="168"/>
  <c r="B2848" i="168"/>
  <c r="B2847" i="168"/>
  <c r="B2846" i="168"/>
  <c r="B2845" i="168"/>
  <c r="B2844" i="168"/>
  <c r="B2843" i="168"/>
  <c r="B2842" i="168"/>
  <c r="B2841" i="168"/>
  <c r="B2840" i="168"/>
  <c r="B2839" i="168"/>
  <c r="B2838" i="168"/>
  <c r="B2837" i="168"/>
  <c r="B2836" i="168"/>
  <c r="B2835" i="168"/>
  <c r="B2834" i="168"/>
  <c r="B2833" i="168"/>
  <c r="B2832" i="168"/>
  <c r="B2831" i="168"/>
  <c r="B2830" i="168"/>
  <c r="B2829" i="168"/>
  <c r="B2828" i="168"/>
  <c r="B2827" i="168"/>
  <c r="B2826" i="168"/>
  <c r="B2825" i="168"/>
  <c r="B2824" i="168"/>
  <c r="B2823" i="168"/>
  <c r="B2822" i="168"/>
  <c r="B2821" i="168"/>
  <c r="B2820" i="168"/>
  <c r="B2819" i="168"/>
  <c r="B2818" i="168"/>
  <c r="B2817" i="168"/>
  <c r="B2816" i="168"/>
  <c r="B2815" i="168"/>
  <c r="B2814" i="168"/>
  <c r="B2813" i="168"/>
  <c r="B2812" i="168"/>
  <c r="B2811" i="168"/>
  <c r="B2810" i="168"/>
  <c r="B2809" i="168"/>
  <c r="B2808" i="168"/>
  <c r="B2807" i="168"/>
  <c r="B2806" i="168"/>
  <c r="B2805" i="168"/>
  <c r="B2804" i="168"/>
  <c r="B2803" i="168"/>
  <c r="B2802" i="168"/>
  <c r="B2801" i="168"/>
  <c r="B2800" i="168"/>
  <c r="B2799" i="168"/>
  <c r="B2798" i="168"/>
  <c r="B2797" i="168"/>
  <c r="B2796" i="168"/>
  <c r="B2795" i="168"/>
  <c r="B2794" i="168"/>
  <c r="B2793" i="168"/>
  <c r="B2792" i="168"/>
  <c r="B2791" i="168"/>
  <c r="B2790" i="168"/>
  <c r="B2789" i="168"/>
  <c r="B2788" i="168"/>
  <c r="B2787" i="168"/>
  <c r="B2786" i="168"/>
  <c r="B2785" i="168"/>
  <c r="B2784" i="168"/>
  <c r="B2783" i="168"/>
  <c r="B2782" i="168"/>
  <c r="B2781" i="168"/>
  <c r="B2780" i="168"/>
  <c r="B2779" i="168"/>
  <c r="B2778" i="168"/>
  <c r="B2777" i="168"/>
  <c r="B2776" i="168"/>
  <c r="B2775" i="168"/>
  <c r="B2774" i="168"/>
  <c r="B2773" i="168"/>
  <c r="B2772" i="168"/>
  <c r="B2771" i="168"/>
  <c r="B2770" i="168"/>
  <c r="B2769" i="168"/>
  <c r="B2768" i="168"/>
  <c r="B2767" i="168"/>
  <c r="B2766" i="168"/>
  <c r="B2765" i="168"/>
  <c r="B2764" i="168"/>
  <c r="B2763" i="168"/>
  <c r="B2762" i="168"/>
  <c r="B2761" i="168"/>
  <c r="B2760" i="168"/>
  <c r="B2759" i="168"/>
  <c r="B2758" i="168"/>
  <c r="B2757" i="168"/>
  <c r="B2756" i="168"/>
  <c r="B2755" i="168"/>
  <c r="B2754" i="168"/>
  <c r="B2753" i="168"/>
  <c r="B2752" i="168"/>
  <c r="B2751" i="168"/>
  <c r="B2750" i="168"/>
  <c r="B2749" i="168"/>
  <c r="B2748" i="168"/>
  <c r="B2747" i="168"/>
  <c r="B2746" i="168"/>
  <c r="B2745" i="168"/>
  <c r="B2744" i="168"/>
  <c r="B2743" i="168"/>
  <c r="B2742" i="168"/>
  <c r="B2741" i="168"/>
  <c r="B2740" i="168"/>
  <c r="B2739" i="168"/>
  <c r="B2738" i="168"/>
  <c r="B2737" i="168"/>
  <c r="B2736" i="168"/>
  <c r="B2735" i="168"/>
  <c r="B2734" i="168"/>
  <c r="B2733" i="168"/>
  <c r="B2732" i="168"/>
  <c r="B2731" i="168"/>
  <c r="B2730" i="168"/>
  <c r="B2729" i="168"/>
  <c r="B2728" i="168"/>
  <c r="B2727" i="168"/>
  <c r="B2726" i="168"/>
  <c r="B2725" i="168"/>
  <c r="B2724" i="168"/>
  <c r="B2723" i="168"/>
  <c r="B2722" i="168"/>
  <c r="B2721" i="168"/>
  <c r="B2720" i="168"/>
  <c r="B2719" i="168"/>
  <c r="B2718" i="168"/>
  <c r="B2717" i="168"/>
  <c r="B2716" i="168"/>
  <c r="B2715" i="168"/>
  <c r="B2714" i="168"/>
  <c r="B2713" i="168"/>
  <c r="B2712" i="168"/>
  <c r="B2711" i="168"/>
  <c r="B2710" i="168"/>
  <c r="B2709" i="168"/>
  <c r="B2708" i="168"/>
  <c r="B2707" i="168"/>
  <c r="B2706" i="168"/>
  <c r="B2705" i="168"/>
  <c r="B2704" i="168"/>
  <c r="B2703" i="168"/>
  <c r="B2702" i="168"/>
  <c r="B2701" i="168"/>
  <c r="B2700" i="168"/>
  <c r="B2699" i="168"/>
  <c r="B2698" i="168"/>
  <c r="B2697" i="168"/>
  <c r="B2696" i="168"/>
  <c r="B2695" i="168"/>
  <c r="B2694" i="168"/>
  <c r="B2693" i="168"/>
  <c r="B2692" i="168"/>
  <c r="B2691" i="168"/>
  <c r="B2690" i="168"/>
  <c r="B2689" i="168"/>
  <c r="B2688" i="168"/>
  <c r="B2687" i="168"/>
  <c r="B2686" i="168"/>
  <c r="B2685" i="168"/>
  <c r="B2684" i="168"/>
  <c r="B2683" i="168"/>
  <c r="B2682" i="168"/>
  <c r="B2681" i="168"/>
  <c r="B2680" i="168"/>
  <c r="B2679" i="168"/>
  <c r="B2678" i="168"/>
  <c r="B2677" i="168"/>
  <c r="B2676" i="168"/>
  <c r="B2675" i="168"/>
  <c r="B2674" i="168"/>
  <c r="B2673" i="168"/>
  <c r="B2672" i="168"/>
  <c r="B2671" i="168"/>
  <c r="B2670" i="168"/>
  <c r="B2669" i="168"/>
  <c r="B2668" i="168"/>
  <c r="B2667" i="168"/>
  <c r="B2666" i="168"/>
  <c r="B2665" i="168"/>
  <c r="B2664" i="168"/>
  <c r="B2663" i="168"/>
  <c r="B2662" i="168"/>
  <c r="B2661" i="168"/>
  <c r="B2660" i="168"/>
  <c r="B2659" i="168"/>
  <c r="B2658" i="168"/>
  <c r="B2657" i="168"/>
  <c r="B2656" i="168"/>
  <c r="B2655" i="168"/>
  <c r="B2654" i="168"/>
  <c r="B2653" i="168"/>
  <c r="B2652" i="168"/>
  <c r="B2651" i="168"/>
  <c r="B2650" i="168"/>
  <c r="B2649" i="168"/>
  <c r="B2648" i="168"/>
  <c r="B2647" i="168"/>
  <c r="B2646" i="168"/>
  <c r="B2645" i="168"/>
  <c r="B2644" i="168"/>
  <c r="B2643" i="168"/>
  <c r="B2642" i="168"/>
  <c r="B2641" i="168"/>
  <c r="B2640" i="168"/>
  <c r="B2639" i="168"/>
  <c r="B2638" i="168"/>
  <c r="B2637" i="168"/>
  <c r="B2636" i="168"/>
  <c r="B2635" i="168"/>
  <c r="B2634" i="168"/>
  <c r="B2633" i="168"/>
  <c r="B2632" i="168"/>
  <c r="B2631" i="168"/>
  <c r="B2630" i="168"/>
  <c r="B2629" i="168"/>
  <c r="B2628" i="168"/>
  <c r="B2627" i="168"/>
  <c r="B2626" i="168"/>
  <c r="B2625" i="168"/>
  <c r="B2624" i="168"/>
  <c r="B2623" i="168"/>
  <c r="B2622" i="168"/>
  <c r="B2621" i="168"/>
  <c r="B2620" i="168"/>
  <c r="B2619" i="168"/>
  <c r="B2618" i="168"/>
  <c r="B2617" i="168"/>
  <c r="B2616" i="168"/>
  <c r="B2615" i="168"/>
  <c r="B2614" i="168"/>
  <c r="B2613" i="168"/>
  <c r="B2612" i="168"/>
  <c r="B2611" i="168"/>
  <c r="B2610" i="168"/>
  <c r="B2609" i="168"/>
  <c r="B2608" i="168"/>
  <c r="B2607" i="168"/>
  <c r="B2606" i="168"/>
  <c r="B2605" i="168"/>
  <c r="B2604" i="168"/>
  <c r="B2603" i="168"/>
  <c r="B2602" i="168"/>
  <c r="B2601" i="168"/>
  <c r="B2600" i="168"/>
  <c r="B2599" i="168"/>
  <c r="B2598" i="168"/>
  <c r="B2597" i="168"/>
  <c r="B2596" i="168"/>
  <c r="B2595" i="168"/>
  <c r="B2594" i="168"/>
  <c r="B2593" i="168"/>
  <c r="B2592" i="168"/>
  <c r="B2591" i="168"/>
  <c r="B2590" i="168"/>
  <c r="B2589" i="168"/>
  <c r="B2588" i="168"/>
  <c r="B2587" i="168"/>
  <c r="B2586" i="168"/>
  <c r="B2585" i="168"/>
  <c r="B2584" i="168"/>
  <c r="B2583" i="168"/>
  <c r="B2582" i="168"/>
  <c r="B2581" i="168"/>
  <c r="B2580" i="168"/>
  <c r="B2579" i="168"/>
  <c r="B2578" i="168"/>
  <c r="B2577" i="168"/>
  <c r="B2576" i="168"/>
  <c r="B2575" i="168"/>
  <c r="B2574" i="168"/>
  <c r="B2573" i="168"/>
  <c r="B2572" i="168"/>
  <c r="B2571" i="168"/>
  <c r="B2570" i="168"/>
  <c r="B2569" i="168"/>
  <c r="B2568" i="168"/>
  <c r="B2567" i="168"/>
  <c r="B2566" i="168"/>
  <c r="B2565" i="168"/>
  <c r="B2564" i="168"/>
  <c r="B2563" i="168"/>
  <c r="B2562" i="168"/>
  <c r="B2561" i="168"/>
  <c r="B2560" i="168"/>
  <c r="B2559" i="168"/>
  <c r="B2558" i="168"/>
  <c r="B2557" i="168"/>
  <c r="B2556" i="168"/>
  <c r="B2555" i="168"/>
  <c r="B2554" i="168"/>
  <c r="B2553" i="168"/>
  <c r="B2552" i="168"/>
  <c r="B2551" i="168"/>
  <c r="B2550" i="168"/>
  <c r="B2549" i="168"/>
  <c r="B2548" i="168"/>
  <c r="B2547" i="168"/>
  <c r="B2546" i="168"/>
  <c r="B2545" i="168"/>
  <c r="B2544" i="168"/>
  <c r="B2543" i="168"/>
  <c r="B2542" i="168"/>
  <c r="B2541" i="168"/>
  <c r="B2540" i="168"/>
  <c r="B2539" i="168"/>
  <c r="B2538" i="168"/>
  <c r="B2537" i="168"/>
  <c r="B2536" i="168"/>
  <c r="B2535" i="168"/>
  <c r="B2534" i="168"/>
  <c r="B2533" i="168"/>
  <c r="B2532" i="168"/>
  <c r="B2531" i="168"/>
  <c r="B2530" i="168"/>
  <c r="B2529" i="168"/>
  <c r="B2528" i="168"/>
  <c r="B2527" i="168"/>
  <c r="B2526" i="168"/>
  <c r="B2525" i="168"/>
  <c r="B2524" i="168"/>
  <c r="B2523" i="168"/>
  <c r="B2522" i="168"/>
  <c r="B2521" i="168"/>
  <c r="B2520" i="168"/>
  <c r="B2519" i="168"/>
  <c r="B2518" i="168"/>
  <c r="B2517" i="168"/>
  <c r="B2516" i="168"/>
  <c r="B2515" i="168"/>
  <c r="B2514" i="168"/>
  <c r="B2513" i="168"/>
  <c r="B2512" i="168"/>
  <c r="B2511" i="168"/>
  <c r="B2510" i="168"/>
  <c r="B2509" i="168"/>
  <c r="B2508" i="168"/>
  <c r="B2507" i="168"/>
  <c r="B2506" i="168"/>
  <c r="B2505" i="168"/>
  <c r="B2504" i="168"/>
  <c r="B2503" i="168"/>
  <c r="B2502" i="168"/>
  <c r="B2501" i="168"/>
  <c r="B2500" i="168"/>
  <c r="B2499" i="168"/>
  <c r="B2498" i="168"/>
  <c r="B2497" i="168"/>
  <c r="B2496" i="168"/>
  <c r="B2495" i="168"/>
  <c r="B2494" i="168"/>
  <c r="B2493" i="168"/>
  <c r="B2492" i="168"/>
  <c r="B2491" i="168"/>
  <c r="B2490" i="168"/>
  <c r="B2489" i="168"/>
  <c r="B2488" i="168"/>
  <c r="B2487" i="168"/>
  <c r="B2486" i="168"/>
  <c r="B2485" i="168"/>
  <c r="B2484" i="168"/>
  <c r="B2483" i="168"/>
  <c r="B2482" i="168"/>
  <c r="B2481" i="168"/>
  <c r="B2480" i="168"/>
  <c r="B2479" i="168"/>
  <c r="B2478" i="168"/>
  <c r="B2477" i="168"/>
  <c r="B2476" i="168"/>
  <c r="B2475" i="168"/>
  <c r="B2474" i="168"/>
  <c r="B2473" i="168"/>
  <c r="B2472" i="168"/>
  <c r="B2471" i="168"/>
  <c r="B2470" i="168"/>
  <c r="B2469" i="168"/>
  <c r="B2468" i="168"/>
  <c r="B2467" i="168"/>
  <c r="B2466" i="168"/>
  <c r="B2465" i="168"/>
  <c r="B2464" i="168"/>
  <c r="B2463" i="168"/>
  <c r="B2462" i="168"/>
  <c r="B2461" i="168"/>
  <c r="B2460" i="168"/>
  <c r="B2459" i="168"/>
  <c r="B2458" i="168"/>
  <c r="B2457" i="168"/>
  <c r="B2456" i="168"/>
  <c r="B2455" i="168"/>
  <c r="B2454" i="168"/>
  <c r="B2453" i="168"/>
  <c r="B2452" i="168"/>
  <c r="B2451" i="168"/>
  <c r="B2450" i="168"/>
  <c r="B2449" i="168"/>
  <c r="B2448" i="168"/>
  <c r="B2447" i="168"/>
  <c r="B2446" i="168"/>
  <c r="B2445" i="168"/>
  <c r="B2444" i="168"/>
  <c r="B2443" i="168"/>
  <c r="B2442" i="168"/>
  <c r="B2441" i="168"/>
  <c r="B2440" i="168"/>
  <c r="B2439" i="168"/>
  <c r="B2438" i="168"/>
  <c r="B2437" i="168"/>
  <c r="B2436" i="168"/>
  <c r="B2435" i="168"/>
  <c r="B2434" i="168"/>
  <c r="B2433" i="168"/>
  <c r="B2432" i="168"/>
  <c r="B2431" i="168"/>
  <c r="B2430" i="168"/>
  <c r="B2429" i="168"/>
  <c r="B2428" i="168"/>
  <c r="B2427" i="168"/>
  <c r="B2426" i="168"/>
  <c r="B2425" i="168"/>
  <c r="B2424" i="168"/>
  <c r="B2423" i="168"/>
  <c r="B2422" i="168"/>
  <c r="B2421" i="168"/>
  <c r="B2420" i="168"/>
  <c r="B2419" i="168"/>
  <c r="B2418" i="168"/>
  <c r="B2417" i="168"/>
  <c r="B2416" i="168"/>
  <c r="B2415" i="168"/>
  <c r="B2414" i="168"/>
  <c r="B2413" i="168"/>
  <c r="B2412" i="168"/>
  <c r="B2411" i="168"/>
  <c r="B2410" i="168"/>
  <c r="B2409" i="168"/>
  <c r="B2408" i="168"/>
  <c r="B2407" i="168"/>
  <c r="B2406" i="168"/>
  <c r="B2405" i="168"/>
  <c r="B2404" i="168"/>
  <c r="B2403" i="168"/>
  <c r="B2402" i="168"/>
  <c r="B2401" i="168"/>
  <c r="B2400" i="168"/>
  <c r="B2399" i="168"/>
  <c r="B2398" i="168"/>
  <c r="B2397" i="168"/>
  <c r="B2396" i="168"/>
  <c r="B2395" i="168"/>
  <c r="B2394" i="168"/>
  <c r="B2393" i="168"/>
  <c r="B2392" i="168"/>
  <c r="B2391" i="168"/>
  <c r="B2390" i="168"/>
  <c r="B2389" i="168"/>
  <c r="B2388" i="168"/>
  <c r="B2387" i="168"/>
  <c r="B2386" i="168"/>
  <c r="B2385" i="168"/>
  <c r="B2384" i="168"/>
  <c r="B2383" i="168"/>
  <c r="B2382" i="168"/>
  <c r="B2381" i="168"/>
  <c r="B2380" i="168"/>
  <c r="B2379" i="168"/>
  <c r="B2378" i="168"/>
  <c r="B2377" i="168"/>
  <c r="B2376" i="168"/>
  <c r="B2375" i="168"/>
  <c r="B2374" i="168"/>
  <c r="B2373" i="168"/>
  <c r="B2372" i="168"/>
  <c r="B2371" i="168"/>
  <c r="B2370" i="168"/>
  <c r="B2369" i="168"/>
  <c r="B2368" i="168"/>
  <c r="B2367" i="168"/>
  <c r="B2366" i="168"/>
  <c r="B2365" i="168"/>
  <c r="B2364" i="168"/>
  <c r="B2363" i="168"/>
  <c r="B2362" i="168"/>
  <c r="B2361" i="168"/>
  <c r="B2360" i="168"/>
  <c r="B2359" i="168"/>
  <c r="B2358" i="168"/>
  <c r="B2357" i="168"/>
  <c r="B2356" i="168"/>
  <c r="B2355" i="168"/>
  <c r="B2354" i="168"/>
  <c r="B2353" i="168"/>
  <c r="B2352" i="168"/>
  <c r="B2351" i="168"/>
  <c r="B2350" i="168"/>
  <c r="B2349" i="168"/>
  <c r="B2348" i="168"/>
  <c r="B2347" i="168"/>
  <c r="B2346" i="168"/>
  <c r="B2345" i="168"/>
  <c r="B2344" i="168"/>
  <c r="B2343" i="168"/>
  <c r="B2342" i="168"/>
  <c r="B2341" i="168"/>
  <c r="B2340" i="168"/>
  <c r="B2339" i="168"/>
  <c r="B2338" i="168"/>
  <c r="B2337" i="168"/>
  <c r="B2336" i="168"/>
  <c r="B2335" i="168"/>
  <c r="B2334" i="168"/>
  <c r="B2333" i="168"/>
  <c r="B2332" i="168"/>
  <c r="B2331" i="168"/>
  <c r="B2330" i="168"/>
  <c r="B2329" i="168"/>
  <c r="B2328" i="168"/>
  <c r="B2327" i="168"/>
  <c r="B2326" i="168"/>
  <c r="B2325" i="168"/>
  <c r="B2324" i="168"/>
  <c r="B2323" i="168"/>
  <c r="B2322" i="168"/>
  <c r="B2321" i="168"/>
  <c r="B2320" i="168"/>
  <c r="B2319" i="168"/>
  <c r="B2318" i="168"/>
  <c r="B2317" i="168"/>
  <c r="B2316" i="168"/>
  <c r="B2315" i="168"/>
  <c r="B2314" i="168"/>
  <c r="B2313" i="168"/>
  <c r="B2312" i="168"/>
  <c r="B2311" i="168"/>
  <c r="B2310" i="168"/>
  <c r="B2309" i="168"/>
  <c r="B2308" i="168"/>
  <c r="B2307" i="168"/>
  <c r="B2306" i="168"/>
  <c r="B2305" i="168"/>
  <c r="B2304" i="168"/>
  <c r="B2303" i="168"/>
  <c r="B2302" i="168"/>
  <c r="B2301" i="168"/>
  <c r="B2300" i="168"/>
  <c r="B2299" i="168"/>
  <c r="B2298" i="168"/>
  <c r="B2297" i="168"/>
  <c r="B2296" i="168"/>
  <c r="B2295" i="168"/>
  <c r="B2294" i="168"/>
  <c r="B2293" i="168"/>
  <c r="B2292" i="168"/>
  <c r="B2291" i="168"/>
  <c r="B2290" i="168"/>
  <c r="B2289" i="168"/>
  <c r="B2288" i="168"/>
  <c r="B2287" i="168"/>
  <c r="B2286" i="168"/>
  <c r="B2285" i="168"/>
  <c r="B2284" i="168"/>
  <c r="B2283" i="168"/>
  <c r="B2282" i="168"/>
  <c r="B2281" i="168"/>
  <c r="B2280" i="168"/>
  <c r="B2279" i="168"/>
  <c r="B2278" i="168"/>
  <c r="B2277" i="168"/>
  <c r="B2276" i="168"/>
  <c r="B2275" i="168"/>
  <c r="B2274" i="168"/>
  <c r="B2273" i="168"/>
  <c r="B2272" i="168"/>
  <c r="B2271" i="168"/>
  <c r="B2270" i="168"/>
  <c r="B2269" i="168"/>
  <c r="B2268" i="168"/>
  <c r="B2267" i="168"/>
  <c r="B2266" i="168"/>
  <c r="B2265" i="168"/>
  <c r="B2264" i="168"/>
  <c r="B2263" i="168"/>
  <c r="B2262" i="168"/>
  <c r="B2261" i="168"/>
  <c r="B2260" i="168"/>
  <c r="B2259" i="168"/>
  <c r="B2258" i="168"/>
  <c r="B2257" i="168"/>
  <c r="B2256" i="168"/>
  <c r="B2255" i="168"/>
  <c r="B2254" i="168"/>
  <c r="B2253" i="168"/>
  <c r="B2252" i="168"/>
  <c r="B2251" i="168"/>
  <c r="B2250" i="168"/>
  <c r="B2249" i="168"/>
  <c r="B2248" i="168"/>
  <c r="B2247" i="168"/>
  <c r="B2246" i="168"/>
  <c r="B2245" i="168"/>
  <c r="B2244" i="168"/>
  <c r="B2243" i="168"/>
  <c r="B2242" i="168"/>
  <c r="B2241" i="168"/>
  <c r="B2240" i="168"/>
  <c r="B2239" i="168"/>
  <c r="B2238" i="168"/>
  <c r="B2237" i="168"/>
  <c r="B2236" i="168"/>
  <c r="B2235" i="168"/>
  <c r="B2234" i="168"/>
  <c r="B2233" i="168"/>
  <c r="B2232" i="168"/>
  <c r="B2231" i="168"/>
  <c r="B2230" i="168"/>
  <c r="B2229" i="168"/>
  <c r="B2228" i="168"/>
  <c r="B2227" i="168"/>
  <c r="B2226" i="168"/>
  <c r="B2225" i="168"/>
  <c r="B2224" i="168"/>
  <c r="B2223" i="168"/>
  <c r="B2222" i="168"/>
  <c r="B2221" i="168"/>
  <c r="B2220" i="168"/>
  <c r="B2219" i="168"/>
  <c r="B2218" i="168"/>
  <c r="B2217" i="168"/>
  <c r="B2216" i="168"/>
  <c r="B2215" i="168"/>
  <c r="B2214" i="168"/>
  <c r="B2213" i="168"/>
  <c r="B2212" i="168"/>
  <c r="B2211" i="168"/>
  <c r="B2210" i="168"/>
  <c r="B2209" i="168"/>
  <c r="B2208" i="168"/>
  <c r="B2207" i="168"/>
  <c r="B2206" i="168"/>
  <c r="B2205" i="168"/>
  <c r="B2204" i="168"/>
  <c r="B2203" i="168"/>
  <c r="B2202" i="168"/>
  <c r="B2201" i="168"/>
  <c r="B2200" i="168"/>
  <c r="B2199" i="168"/>
  <c r="B2198" i="168"/>
  <c r="B2197" i="168"/>
  <c r="B2196" i="168"/>
  <c r="B2195" i="168"/>
  <c r="B2194" i="168"/>
  <c r="B2193" i="168"/>
  <c r="B2192" i="168"/>
  <c r="B2191" i="168"/>
  <c r="B2190" i="168"/>
  <c r="B2189" i="168"/>
  <c r="B2188" i="168"/>
  <c r="B2187" i="168"/>
  <c r="B2186" i="168"/>
  <c r="B2185" i="168"/>
  <c r="B2184" i="168"/>
  <c r="B2183" i="168"/>
  <c r="B2182" i="168"/>
  <c r="B2181" i="168"/>
  <c r="B2180" i="168"/>
  <c r="B2179" i="168"/>
  <c r="B2178" i="168"/>
  <c r="B2177" i="168"/>
  <c r="B2176" i="168"/>
  <c r="B2175" i="168"/>
  <c r="B2174" i="168"/>
  <c r="B2173" i="168"/>
  <c r="B2172" i="168"/>
  <c r="B2171" i="168"/>
  <c r="B2170" i="168"/>
  <c r="B2169" i="168"/>
  <c r="B2168" i="168"/>
  <c r="B2167" i="168"/>
  <c r="B2166" i="168"/>
  <c r="B2165" i="168"/>
  <c r="B2164" i="168"/>
  <c r="B2163" i="168"/>
  <c r="B2162" i="168"/>
  <c r="B2161" i="168"/>
  <c r="B2160" i="168"/>
  <c r="B2159" i="168"/>
  <c r="B2158" i="168"/>
  <c r="B2157" i="168"/>
  <c r="B2156" i="168"/>
  <c r="B2155" i="168"/>
  <c r="B2154" i="168"/>
  <c r="B2153" i="168"/>
  <c r="B2152" i="168"/>
  <c r="B2151" i="168"/>
  <c r="B2150" i="168"/>
  <c r="B2149" i="168"/>
  <c r="B2148" i="168"/>
  <c r="B2147" i="168"/>
  <c r="B2146" i="168"/>
  <c r="B2145" i="168"/>
  <c r="B2144" i="168"/>
  <c r="B2143" i="168"/>
  <c r="B2142" i="168"/>
  <c r="B2141" i="168"/>
  <c r="B2140" i="168"/>
  <c r="B2139" i="168"/>
  <c r="B2138" i="168"/>
  <c r="B2137" i="168"/>
  <c r="B2136" i="168"/>
  <c r="B2135" i="168"/>
  <c r="B2134" i="168"/>
  <c r="B2133" i="168"/>
  <c r="B2132" i="168"/>
  <c r="B2131" i="168"/>
  <c r="B2130" i="168"/>
  <c r="B2129" i="168"/>
  <c r="B2128" i="168"/>
  <c r="B2127" i="168"/>
  <c r="B2126" i="168"/>
  <c r="B2125" i="168"/>
  <c r="B2124" i="168"/>
  <c r="B2123" i="168"/>
  <c r="B2122" i="168"/>
  <c r="B2121" i="168"/>
  <c r="B2120" i="168"/>
  <c r="B2119" i="168"/>
  <c r="B2118" i="168"/>
  <c r="B2117" i="168"/>
  <c r="B2116" i="168"/>
  <c r="B2115" i="168"/>
  <c r="B2114" i="168"/>
  <c r="B2113" i="168"/>
  <c r="B2112" i="168"/>
  <c r="B2111" i="168"/>
  <c r="B2110" i="168"/>
  <c r="B2109" i="168"/>
  <c r="B2108" i="168"/>
  <c r="B2107" i="168"/>
  <c r="B2106" i="168"/>
  <c r="B2105" i="168"/>
  <c r="B2104" i="168"/>
  <c r="B2103" i="168"/>
  <c r="B2102" i="168"/>
  <c r="B2101" i="168"/>
  <c r="B2100" i="168"/>
  <c r="B2099" i="168"/>
  <c r="B2098" i="168"/>
  <c r="B2097" i="168"/>
  <c r="B2096" i="168"/>
  <c r="B2095" i="168"/>
  <c r="B2094" i="168"/>
  <c r="B2093" i="168"/>
  <c r="B2092" i="168"/>
  <c r="B2091" i="168"/>
  <c r="B2090" i="168"/>
  <c r="B2089" i="168"/>
  <c r="B2088" i="168"/>
  <c r="B2087" i="168"/>
  <c r="B2086" i="168"/>
  <c r="B2085" i="168"/>
  <c r="B2084" i="168"/>
  <c r="B2083" i="168"/>
  <c r="B2082" i="168"/>
  <c r="B2081" i="168"/>
  <c r="B2080" i="168"/>
  <c r="B2079" i="168"/>
  <c r="B2078" i="168"/>
  <c r="B2077" i="168"/>
  <c r="B2076" i="168"/>
  <c r="B2075" i="168"/>
  <c r="B2074" i="168"/>
  <c r="B2073" i="168"/>
  <c r="B2072" i="168"/>
  <c r="B2071" i="168"/>
  <c r="B2070" i="168"/>
  <c r="B2069" i="168"/>
  <c r="B2068" i="168"/>
  <c r="B2067" i="168"/>
  <c r="B2066" i="168"/>
  <c r="B2065" i="168"/>
  <c r="B2064" i="168"/>
  <c r="B2063" i="168"/>
  <c r="B2062" i="168"/>
  <c r="B2061" i="168"/>
  <c r="B2060" i="168"/>
  <c r="B2059" i="168"/>
  <c r="B2058" i="168"/>
  <c r="B2057" i="168"/>
  <c r="B2056" i="168"/>
  <c r="B2055" i="168"/>
  <c r="B2054" i="168"/>
  <c r="B2053" i="168"/>
  <c r="B2052" i="168"/>
  <c r="B2051" i="168"/>
  <c r="B2050" i="168"/>
  <c r="B2049" i="168"/>
  <c r="B2048" i="168"/>
  <c r="B2047" i="168"/>
  <c r="B2046" i="168"/>
  <c r="B2045" i="168"/>
  <c r="B2044" i="168"/>
  <c r="B2043" i="168"/>
  <c r="B2042" i="168"/>
  <c r="B2041" i="168"/>
  <c r="B2040" i="168"/>
  <c r="B2039" i="168"/>
  <c r="B2038" i="168"/>
  <c r="B2037" i="168"/>
  <c r="B2036" i="168"/>
  <c r="B2035" i="168"/>
  <c r="B2034" i="168"/>
  <c r="B2033" i="168"/>
  <c r="B2032" i="168"/>
  <c r="B2031" i="168"/>
  <c r="B2030" i="168"/>
  <c r="B2029" i="168"/>
  <c r="B2028" i="168"/>
  <c r="B2027" i="168"/>
  <c r="B2026" i="168"/>
  <c r="B2025" i="168"/>
  <c r="B2024" i="168"/>
  <c r="B2023" i="168"/>
  <c r="B2022" i="168"/>
  <c r="B2021" i="168"/>
  <c r="B2020" i="168"/>
  <c r="B2019" i="168"/>
  <c r="B2018" i="168"/>
  <c r="B2017" i="168"/>
  <c r="B2016" i="168"/>
  <c r="B2015" i="168"/>
  <c r="B2014" i="168"/>
  <c r="B2013" i="168"/>
  <c r="B2012" i="168"/>
  <c r="B2011" i="168"/>
  <c r="B2010" i="168"/>
  <c r="B2009" i="168"/>
  <c r="B2008" i="168"/>
  <c r="B2007" i="168"/>
  <c r="B2006" i="168"/>
  <c r="B2005" i="168"/>
  <c r="B2004" i="168"/>
  <c r="B2003" i="168"/>
  <c r="B2002" i="168"/>
  <c r="B2001" i="168"/>
  <c r="B2000" i="168"/>
  <c r="B1999" i="168"/>
  <c r="B1998" i="168"/>
  <c r="B1997" i="168"/>
  <c r="B1996" i="168"/>
  <c r="B1995" i="168"/>
  <c r="B1994" i="168"/>
  <c r="B1993" i="168"/>
  <c r="B1992" i="168"/>
  <c r="B1991" i="168"/>
  <c r="B1990" i="168"/>
  <c r="B1989" i="168"/>
  <c r="B1988" i="168"/>
  <c r="B1987" i="168"/>
  <c r="B1986" i="168"/>
  <c r="B1985" i="168"/>
  <c r="B1984" i="168"/>
  <c r="B1981" i="168"/>
  <c r="B1980" i="168"/>
  <c r="B1979" i="168"/>
  <c r="B1978" i="168"/>
  <c r="B1977" i="168"/>
  <c r="B1976" i="168"/>
  <c r="B1975" i="168"/>
  <c r="B1974" i="168"/>
  <c r="B1973" i="168"/>
  <c r="B1971" i="168"/>
  <c r="B1970" i="168"/>
  <c r="B1969" i="168"/>
  <c r="B1968" i="168"/>
  <c r="B1967" i="168"/>
  <c r="B1966" i="168"/>
  <c r="B1965" i="168"/>
  <c r="B1964" i="168"/>
  <c r="B1963" i="168"/>
  <c r="B1962" i="168"/>
  <c r="B1958" i="168"/>
  <c r="B1957" i="168"/>
  <c r="B1956" i="168"/>
  <c r="B1955" i="168"/>
  <c r="B1954" i="168"/>
  <c r="B1953" i="168"/>
  <c r="B1952" i="168"/>
  <c r="B1951" i="168"/>
  <c r="B1950" i="168"/>
  <c r="B1949" i="168"/>
  <c r="B1948" i="168"/>
  <c r="B1947" i="168"/>
  <c r="B1946" i="168"/>
  <c r="B1945" i="168"/>
  <c r="B1911" i="168"/>
  <c r="B1910" i="168"/>
  <c r="B1909" i="168"/>
  <c r="B1908" i="168"/>
  <c r="B1907" i="168"/>
  <c r="B1906" i="168"/>
  <c r="B1905" i="168"/>
  <c r="B1904" i="168"/>
  <c r="B1903" i="168"/>
  <c r="B1901" i="168"/>
  <c r="B1900" i="168"/>
  <c r="B1899" i="168"/>
  <c r="B1898" i="168"/>
  <c r="B1897" i="168"/>
  <c r="B1896" i="168"/>
  <c r="B1895" i="168"/>
  <c r="B1894" i="168"/>
  <c r="B1893" i="168"/>
  <c r="B1841" i="168"/>
  <c r="B1840" i="168"/>
  <c r="B1839" i="168"/>
  <c r="B1838" i="168"/>
  <c r="B1837" i="168"/>
  <c r="B1836" i="168"/>
  <c r="B1835" i="168"/>
  <c r="B1834" i="168"/>
  <c r="B1833" i="168"/>
  <c r="B1831" i="168"/>
  <c r="B1830" i="168"/>
  <c r="B1829" i="168"/>
  <c r="B1828" i="168"/>
  <c r="B1827" i="168"/>
  <c r="B1826" i="168"/>
  <c r="B1825" i="168"/>
  <c r="B1824" i="168"/>
  <c r="B1823" i="168"/>
  <c r="B1773" i="168"/>
  <c r="B1772" i="168"/>
  <c r="B1771" i="168"/>
  <c r="B1770" i="168"/>
  <c r="B1769" i="168"/>
  <c r="B1768" i="168"/>
  <c r="B1767" i="168"/>
  <c r="B1766" i="168"/>
  <c r="B1765" i="168"/>
  <c r="B1763" i="168"/>
  <c r="B1762" i="168"/>
  <c r="B1761" i="168"/>
  <c r="B1760" i="168"/>
  <c r="B1759" i="168"/>
  <c r="B1758" i="168"/>
  <c r="B1757" i="168"/>
  <c r="B1701" i="168"/>
  <c r="B1700" i="168"/>
  <c r="B1699" i="168"/>
  <c r="B1698" i="168"/>
  <c r="B1697" i="168"/>
  <c r="B1696" i="168"/>
  <c r="B1695" i="168"/>
  <c r="B1694" i="168"/>
  <c r="B1693" i="168"/>
  <c r="B1080" i="168"/>
  <c r="B1079" i="168"/>
  <c r="B1059" i="168"/>
  <c r="B1034" i="168"/>
  <c r="B1009" i="168"/>
  <c r="B867" i="168"/>
  <c r="B866" i="168"/>
  <c r="B865" i="168"/>
  <c r="B864" i="168"/>
  <c r="B863" i="168"/>
  <c r="B862" i="168"/>
  <c r="B861" i="168"/>
  <c r="B860" i="168"/>
  <c r="B859" i="168"/>
  <c r="B858" i="168"/>
  <c r="B857" i="168"/>
  <c r="B856" i="168"/>
  <c r="B855" i="168"/>
  <c r="B854" i="168"/>
  <c r="B853" i="168"/>
  <c r="B852" i="168"/>
  <c r="B851" i="168"/>
  <c r="B850" i="168"/>
  <c r="B849" i="168"/>
  <c r="B848" i="168"/>
  <c r="B847" i="168"/>
  <c r="B846" i="168"/>
  <c r="B845" i="168"/>
  <c r="B844" i="168"/>
  <c r="B843" i="168"/>
  <c r="B842" i="168"/>
  <c r="B841" i="168"/>
  <c r="B840" i="168"/>
  <c r="B839" i="168"/>
  <c r="B838" i="168"/>
  <c r="B837" i="168"/>
  <c r="B836" i="168"/>
  <c r="B835" i="168"/>
  <c r="B834" i="168"/>
  <c r="B833" i="168"/>
  <c r="B832" i="168"/>
  <c r="B831" i="168"/>
  <c r="B830" i="168"/>
  <c r="B829" i="168"/>
  <c r="B828" i="168"/>
  <c r="B827" i="168"/>
  <c r="B826" i="168"/>
  <c r="B825" i="168"/>
  <c r="B824" i="168"/>
  <c r="B823" i="168"/>
  <c r="B822" i="168"/>
  <c r="B821" i="168"/>
  <c r="B820" i="168"/>
  <c r="B819" i="168"/>
  <c r="B818" i="168"/>
  <c r="B817" i="168"/>
  <c r="B816" i="168"/>
  <c r="B815" i="168"/>
  <c r="B814" i="168"/>
  <c r="B813" i="168"/>
  <c r="B812" i="168"/>
  <c r="B811" i="168"/>
  <c r="B810" i="168"/>
  <c r="B809" i="168"/>
  <c r="B808" i="168"/>
  <c r="B807" i="168"/>
  <c r="B806" i="168"/>
  <c r="B805" i="168"/>
  <c r="B804" i="168"/>
  <c r="B803" i="168"/>
  <c r="B802" i="168"/>
  <c r="B801" i="168"/>
  <c r="B800" i="168"/>
  <c r="B799" i="168"/>
  <c r="B798" i="168"/>
  <c r="B797" i="168"/>
  <c r="B796" i="168"/>
  <c r="B795" i="168"/>
  <c r="B794" i="168"/>
  <c r="B793" i="168"/>
  <c r="B792" i="168"/>
  <c r="B791" i="168"/>
  <c r="B790" i="168"/>
  <c r="B789" i="168"/>
  <c r="B788" i="168"/>
  <c r="B787" i="168"/>
  <c r="B786" i="168"/>
  <c r="B785" i="168"/>
  <c r="B784" i="168"/>
  <c r="B783" i="168"/>
  <c r="B782" i="168"/>
  <c r="B781" i="168"/>
  <c r="B780" i="168"/>
  <c r="B779" i="168"/>
  <c r="B778" i="168"/>
  <c r="B777" i="168"/>
  <c r="B776" i="168"/>
  <c r="B775" i="168"/>
  <c r="B774" i="168"/>
  <c r="B773" i="168"/>
  <c r="B772" i="168"/>
  <c r="B771" i="168"/>
  <c r="B770" i="168"/>
  <c r="B769" i="168"/>
  <c r="B768" i="168"/>
  <c r="B767" i="168"/>
  <c r="B766" i="168"/>
  <c r="B765" i="168"/>
  <c r="B764" i="168"/>
  <c r="B763" i="168"/>
  <c r="B762" i="168"/>
  <c r="B761" i="168"/>
  <c r="B760" i="168"/>
  <c r="B759" i="168"/>
  <c r="B758" i="168"/>
  <c r="B757" i="168"/>
  <c r="B756" i="168"/>
  <c r="B755" i="168"/>
  <c r="B754" i="168"/>
  <c r="B753" i="168"/>
  <c r="B752" i="168"/>
  <c r="B751" i="168"/>
  <c r="B750" i="168"/>
  <c r="B749" i="168"/>
  <c r="B748" i="168"/>
  <c r="B747" i="168"/>
  <c r="B746" i="168"/>
  <c r="B745" i="168"/>
  <c r="B744" i="168"/>
  <c r="B743" i="168"/>
  <c r="B742" i="168"/>
  <c r="B741" i="168"/>
  <c r="B740" i="168"/>
  <c r="B739" i="168"/>
  <c r="B738" i="168"/>
  <c r="B737" i="168"/>
  <c r="B736" i="168"/>
  <c r="B735" i="168"/>
  <c r="B734" i="168"/>
  <c r="B733" i="168"/>
  <c r="B732" i="168"/>
  <c r="B731" i="168"/>
  <c r="B730" i="168"/>
  <c r="B729" i="168"/>
  <c r="B728" i="168"/>
  <c r="B727" i="168"/>
  <c r="B726" i="168"/>
  <c r="B725" i="168"/>
  <c r="B724" i="168"/>
  <c r="B723" i="168"/>
  <c r="B722" i="168"/>
  <c r="B721" i="168"/>
  <c r="B720" i="168"/>
  <c r="B719" i="168"/>
  <c r="B718" i="168"/>
  <c r="B717" i="168"/>
  <c r="B716" i="168"/>
  <c r="B715" i="168"/>
  <c r="B714" i="168"/>
  <c r="B713" i="168"/>
  <c r="B712" i="168"/>
  <c r="B711" i="168"/>
  <c r="B710" i="168"/>
  <c r="B709" i="168"/>
  <c r="B708" i="168"/>
  <c r="B707" i="168"/>
  <c r="B706" i="168"/>
  <c r="B705" i="168"/>
  <c r="B704" i="168"/>
  <c r="B703" i="168"/>
  <c r="B702" i="168"/>
  <c r="B701" i="168"/>
  <c r="B700" i="168"/>
  <c r="B699" i="168"/>
  <c r="B698" i="168"/>
  <c r="B697" i="168"/>
  <c r="B696" i="168"/>
  <c r="B695" i="168"/>
  <c r="B694" i="168"/>
  <c r="B693" i="168"/>
  <c r="B692" i="168"/>
  <c r="B691" i="168"/>
  <c r="B690" i="168"/>
  <c r="B689" i="168"/>
  <c r="B688" i="168"/>
  <c r="B687" i="168"/>
  <c r="B686" i="168"/>
  <c r="B685" i="168"/>
  <c r="B684" i="168"/>
  <c r="B683" i="168"/>
  <c r="B682" i="168"/>
  <c r="B681" i="168"/>
  <c r="B680" i="168"/>
  <c r="B679" i="168"/>
  <c r="B678" i="168"/>
  <c r="B677" i="168"/>
  <c r="B675" i="168"/>
  <c r="B674" i="168"/>
  <c r="B673" i="168"/>
  <c r="B672" i="168"/>
  <c r="B671" i="168"/>
  <c r="B670" i="168"/>
  <c r="B669" i="168"/>
  <c r="B668" i="168"/>
  <c r="B667" i="168"/>
  <c r="B666" i="168"/>
  <c r="B665" i="168"/>
  <c r="B664" i="168"/>
  <c r="B663" i="168"/>
  <c r="B662" i="168"/>
  <c r="B661" i="168"/>
  <c r="B660" i="168"/>
  <c r="B659" i="168"/>
  <c r="B658" i="168"/>
  <c r="B657" i="168"/>
  <c r="B656" i="168"/>
  <c r="B655" i="168"/>
  <c r="B654" i="168"/>
  <c r="B653" i="168"/>
  <c r="B652" i="168"/>
  <c r="B651" i="168"/>
  <c r="B650" i="168"/>
  <c r="B649" i="168"/>
  <c r="B648" i="168"/>
  <c r="B647" i="168"/>
  <c r="B646" i="168"/>
  <c r="B645" i="168"/>
  <c r="B644" i="168"/>
  <c r="B643" i="168"/>
  <c r="B642" i="168"/>
  <c r="B641" i="168"/>
  <c r="B640" i="168"/>
  <c r="B639" i="168"/>
  <c r="B638" i="168"/>
  <c r="B637" i="168"/>
  <c r="B636" i="168"/>
  <c r="B635" i="168"/>
  <c r="B634" i="168"/>
  <c r="B633" i="168"/>
  <c r="B632" i="168"/>
  <c r="B631" i="168"/>
  <c r="B630" i="168"/>
  <c r="B629" i="168"/>
  <c r="B628" i="168"/>
  <c r="B627" i="168"/>
  <c r="B626" i="168"/>
  <c r="B625" i="168"/>
  <c r="B624" i="168"/>
  <c r="B623" i="168"/>
  <c r="B622" i="168"/>
  <c r="B621" i="168"/>
  <c r="B620" i="168"/>
  <c r="B619" i="168"/>
  <c r="B618" i="168"/>
  <c r="B617" i="168"/>
  <c r="B616" i="168"/>
  <c r="B615" i="168"/>
  <c r="B614" i="168"/>
  <c r="B613" i="168"/>
  <c r="B612" i="168"/>
  <c r="B611" i="168"/>
  <c r="B610" i="168"/>
  <c r="B609" i="168"/>
  <c r="B608" i="168"/>
  <c r="B607" i="168"/>
  <c r="B606" i="168"/>
  <c r="B605" i="168"/>
  <c r="B604" i="168"/>
  <c r="B603" i="168"/>
  <c r="B602" i="168"/>
  <c r="B601" i="168"/>
  <c r="B600" i="168"/>
  <c r="B599" i="168"/>
  <c r="B598" i="168"/>
  <c r="B597" i="168"/>
  <c r="B596" i="168"/>
  <c r="B595" i="168"/>
  <c r="B594" i="168"/>
  <c r="B593" i="168"/>
  <c r="B592" i="168"/>
  <c r="B591" i="168"/>
  <c r="B590" i="168"/>
  <c r="B589" i="168"/>
  <c r="B588" i="168"/>
  <c r="B587" i="168"/>
  <c r="B586" i="168"/>
  <c r="B585" i="168"/>
  <c r="B584" i="168"/>
  <c r="B583" i="168"/>
  <c r="B582" i="168"/>
  <c r="B581" i="168"/>
  <c r="B580" i="168"/>
  <c r="B579" i="168"/>
  <c r="B578" i="168"/>
  <c r="B577" i="168"/>
  <c r="B576" i="168"/>
  <c r="B575" i="168"/>
  <c r="B574" i="168"/>
  <c r="B573" i="168"/>
  <c r="B572" i="168"/>
  <c r="B571" i="168"/>
  <c r="B570" i="168"/>
  <c r="B569" i="168"/>
  <c r="B568" i="168"/>
  <c r="B567" i="168"/>
  <c r="B566" i="168"/>
  <c r="B565" i="168"/>
  <c r="B564" i="168"/>
  <c r="B563" i="168"/>
  <c r="B562" i="168"/>
  <c r="B561" i="168"/>
  <c r="B560" i="168"/>
  <c r="B559" i="168"/>
  <c r="B558" i="168"/>
  <c r="B557" i="168"/>
  <c r="B556" i="168"/>
  <c r="B555" i="168"/>
  <c r="B554" i="168"/>
  <c r="B553" i="168"/>
  <c r="B552" i="168"/>
  <c r="B551" i="168"/>
  <c r="B550" i="168"/>
  <c r="B549" i="168"/>
  <c r="B548" i="168"/>
  <c r="B547" i="168"/>
  <c r="B546" i="168"/>
  <c r="B545" i="168"/>
  <c r="B544" i="168"/>
  <c r="B543" i="168"/>
  <c r="B542" i="168"/>
  <c r="B541" i="168"/>
  <c r="B540" i="168"/>
  <c r="B539" i="168"/>
  <c r="B538" i="168"/>
  <c r="B537" i="168"/>
  <c r="B536" i="168"/>
  <c r="B535" i="168"/>
  <c r="B534" i="168"/>
  <c r="B533" i="168"/>
  <c r="B532" i="168"/>
  <c r="B531" i="168"/>
  <c r="B530" i="168"/>
  <c r="B529" i="168"/>
  <c r="B528" i="168"/>
  <c r="B527" i="168"/>
  <c r="B526" i="168"/>
  <c r="B525" i="168"/>
  <c r="B524" i="168"/>
  <c r="B523" i="168"/>
  <c r="B522" i="168"/>
  <c r="B521" i="168"/>
  <c r="B520" i="168"/>
  <c r="B519" i="168"/>
  <c r="B518" i="168"/>
  <c r="B517" i="168"/>
  <c r="B516" i="168"/>
  <c r="B515" i="168"/>
  <c r="B514" i="168"/>
  <c r="B513" i="168"/>
  <c r="B512" i="168"/>
  <c r="B511" i="168"/>
  <c r="A10000" i="168"/>
  <c r="A9999" i="168"/>
  <c r="A9998" i="168"/>
  <c r="A9997" i="168"/>
  <c r="A9996" i="168"/>
  <c r="A9995" i="168"/>
  <c r="A9994" i="168"/>
  <c r="A9993" i="168"/>
  <c r="A9992" i="168"/>
  <c r="A9991" i="168"/>
  <c r="A9990" i="168"/>
  <c r="A9989" i="168"/>
  <c r="A9988" i="168"/>
  <c r="A9987" i="168"/>
  <c r="A9986" i="168"/>
  <c r="A9985" i="168"/>
  <c r="A9984" i="168"/>
  <c r="A9983" i="168"/>
  <c r="A9982" i="168"/>
  <c r="A9981" i="168"/>
  <c r="A9980" i="168"/>
  <c r="A9979" i="168"/>
  <c r="A9978" i="168"/>
  <c r="A9977" i="168"/>
  <c r="A9976" i="168"/>
  <c r="A9975" i="168"/>
  <c r="A9974" i="168"/>
  <c r="A9973" i="168"/>
  <c r="A9972" i="168"/>
  <c r="A9971" i="168"/>
  <c r="A9970" i="168"/>
  <c r="A9969" i="168"/>
  <c r="A9968" i="168"/>
  <c r="A9967" i="168"/>
  <c r="A9966" i="168"/>
  <c r="A9965" i="168"/>
  <c r="A9964" i="168"/>
  <c r="A9963" i="168"/>
  <c r="A9962" i="168"/>
  <c r="A9961" i="168"/>
  <c r="A9960" i="168"/>
  <c r="A9959" i="168"/>
  <c r="A9958" i="168"/>
  <c r="A9957" i="168"/>
  <c r="A9956" i="168"/>
  <c r="A9955" i="168"/>
  <c r="A9954" i="168"/>
  <c r="A9953" i="168"/>
  <c r="A9952" i="168"/>
  <c r="A9951" i="168"/>
  <c r="A9950" i="168"/>
  <c r="A9949" i="168"/>
  <c r="A9948" i="168"/>
  <c r="A9947" i="168"/>
  <c r="A9946" i="168"/>
  <c r="A9945" i="168"/>
  <c r="A9944" i="168"/>
  <c r="A9943" i="168"/>
  <c r="A9942" i="168"/>
  <c r="A9941" i="168"/>
  <c r="A9940" i="168"/>
  <c r="A9939" i="168"/>
  <c r="A9938" i="168"/>
  <c r="A9937" i="168"/>
  <c r="A9936" i="168"/>
  <c r="A9935" i="168"/>
  <c r="A9934" i="168"/>
  <c r="A9933" i="168"/>
  <c r="A9932" i="168"/>
  <c r="A9931" i="168"/>
  <c r="A9930" i="168"/>
  <c r="A9929" i="168"/>
  <c r="A9928" i="168"/>
  <c r="A9927" i="168"/>
  <c r="A9926" i="168"/>
  <c r="A9925" i="168"/>
  <c r="A9924" i="168"/>
  <c r="A9923" i="168"/>
  <c r="A9922" i="168"/>
  <c r="A9921" i="168"/>
  <c r="A9920" i="168"/>
  <c r="A9919" i="168"/>
  <c r="A9918" i="168"/>
  <c r="A9917" i="168"/>
  <c r="A9916" i="168"/>
  <c r="A9915" i="168"/>
  <c r="A9914" i="168"/>
  <c r="A9913" i="168"/>
  <c r="A9912" i="168"/>
  <c r="A9911" i="168"/>
  <c r="A9910" i="168"/>
  <c r="A9909" i="168"/>
  <c r="A9908" i="168"/>
  <c r="A9907" i="168"/>
  <c r="A9906" i="168"/>
  <c r="A9905" i="168"/>
  <c r="A9904" i="168"/>
  <c r="A9903" i="168"/>
  <c r="A9902" i="168"/>
  <c r="A9901" i="168"/>
  <c r="A9900" i="168"/>
  <c r="A9899" i="168"/>
  <c r="A9898" i="168"/>
  <c r="A9897" i="168"/>
  <c r="A9896" i="168"/>
  <c r="A9895" i="168"/>
  <c r="A9894" i="168"/>
  <c r="A9893" i="168"/>
  <c r="A9892" i="168"/>
  <c r="A9891" i="168"/>
  <c r="A9890" i="168"/>
  <c r="A9889" i="168"/>
  <c r="A9888" i="168"/>
  <c r="A9887" i="168"/>
  <c r="A9886" i="168"/>
  <c r="A9885" i="168"/>
  <c r="A9884" i="168"/>
  <c r="A9883" i="168"/>
  <c r="A9882" i="168"/>
  <c r="A9881" i="168"/>
  <c r="A9880" i="168"/>
  <c r="A9879" i="168"/>
  <c r="A9878" i="168"/>
  <c r="A9877" i="168"/>
  <c r="A9876" i="168"/>
  <c r="A9875" i="168"/>
  <c r="A9874" i="168"/>
  <c r="A9873" i="168"/>
  <c r="A9872" i="168"/>
  <c r="A9871" i="168"/>
  <c r="A9870" i="168"/>
  <c r="A9869" i="168"/>
  <c r="A9868" i="168"/>
  <c r="A9867" i="168"/>
  <c r="A9866" i="168"/>
  <c r="A9865" i="168"/>
  <c r="A9864" i="168"/>
  <c r="A9863" i="168"/>
  <c r="A9862" i="168"/>
  <c r="A9861" i="168"/>
  <c r="A9860" i="168"/>
  <c r="A9859" i="168"/>
  <c r="A9858" i="168"/>
  <c r="A9857" i="168"/>
  <c r="A9856" i="168"/>
  <c r="A9855" i="168"/>
  <c r="A9854" i="168"/>
  <c r="A9853" i="168"/>
  <c r="A9852" i="168"/>
  <c r="A9851" i="168"/>
  <c r="A9850" i="168"/>
  <c r="A9849" i="168"/>
  <c r="A9848" i="168"/>
  <c r="A9847" i="168"/>
  <c r="A9846" i="168"/>
  <c r="A9845" i="168"/>
  <c r="A9844" i="168"/>
  <c r="A9843" i="168"/>
  <c r="A9842" i="168"/>
  <c r="A9841" i="168"/>
  <c r="A9840" i="168"/>
  <c r="A9839" i="168"/>
  <c r="A9838" i="168"/>
  <c r="A9837" i="168"/>
  <c r="A9836" i="168"/>
  <c r="A9835" i="168"/>
  <c r="A9834" i="168"/>
  <c r="A9833" i="168"/>
  <c r="A9832" i="168"/>
  <c r="A9831" i="168"/>
  <c r="A9830" i="168"/>
  <c r="A9829" i="168"/>
  <c r="A9828" i="168"/>
  <c r="A9827" i="168"/>
  <c r="A9826" i="168"/>
  <c r="A9825" i="168"/>
  <c r="A9824" i="168"/>
  <c r="A9823" i="168"/>
  <c r="A9822" i="168"/>
  <c r="A9821" i="168"/>
  <c r="A9820" i="168"/>
  <c r="A9819" i="168"/>
  <c r="A9818" i="168"/>
  <c r="A9817" i="168"/>
  <c r="A9816" i="168"/>
  <c r="A9815" i="168"/>
  <c r="A9814" i="168"/>
  <c r="A9813" i="168"/>
  <c r="A9812" i="168"/>
  <c r="A9811" i="168"/>
  <c r="A9810" i="168"/>
  <c r="A9809" i="168"/>
  <c r="A9808" i="168"/>
  <c r="A9807" i="168"/>
  <c r="A9806" i="168"/>
  <c r="A9805" i="168"/>
  <c r="A9804" i="168"/>
  <c r="A9803" i="168"/>
  <c r="A9802" i="168"/>
  <c r="A9801" i="168"/>
  <c r="A9800" i="168"/>
  <c r="A9799" i="168"/>
  <c r="A9798" i="168"/>
  <c r="A9797" i="168"/>
  <c r="A9796" i="168"/>
  <c r="A9795" i="168"/>
  <c r="A9794" i="168"/>
  <c r="A9793" i="168"/>
  <c r="A9792" i="168"/>
  <c r="A9791" i="168"/>
  <c r="A9790" i="168"/>
  <c r="A9789" i="168"/>
  <c r="A9788" i="168"/>
  <c r="A9787" i="168"/>
  <c r="A9786" i="168"/>
  <c r="A9785" i="168"/>
  <c r="A9784" i="168"/>
  <c r="A9783" i="168"/>
  <c r="A9782" i="168"/>
  <c r="A9781" i="168"/>
  <c r="A9780" i="168"/>
  <c r="A9779" i="168"/>
  <c r="A9778" i="168"/>
  <c r="A9777" i="168"/>
  <c r="A9776" i="168"/>
  <c r="A9775" i="168"/>
  <c r="A9774" i="168"/>
  <c r="A9773" i="168"/>
  <c r="A9772" i="168"/>
  <c r="A9771" i="168"/>
  <c r="A9770" i="168"/>
  <c r="A9769" i="168"/>
  <c r="A9768" i="168"/>
  <c r="A9767" i="168"/>
  <c r="A9766" i="168"/>
  <c r="A9765" i="168"/>
  <c r="A9764" i="168"/>
  <c r="A9763" i="168"/>
  <c r="A9762" i="168"/>
  <c r="A9761" i="168"/>
  <c r="A9760" i="168"/>
  <c r="A9759" i="168"/>
  <c r="A9758" i="168"/>
  <c r="A9757" i="168"/>
  <c r="A9756" i="168"/>
  <c r="A9755" i="168"/>
  <c r="A9754" i="168"/>
  <c r="A9753" i="168"/>
  <c r="A9752" i="168"/>
  <c r="A9751" i="168"/>
  <c r="A9750" i="168"/>
  <c r="A9749" i="168"/>
  <c r="A9748" i="168"/>
  <c r="A9747" i="168"/>
  <c r="A9746" i="168"/>
  <c r="A9745" i="168"/>
  <c r="A9744" i="168"/>
  <c r="A9743" i="168"/>
  <c r="A9742" i="168"/>
  <c r="A9741" i="168"/>
  <c r="A9740" i="168"/>
  <c r="A9739" i="168"/>
  <c r="A9738" i="168"/>
  <c r="A9737" i="168"/>
  <c r="A9736" i="168"/>
  <c r="A9735" i="168"/>
  <c r="A9734" i="168"/>
  <c r="A9733" i="168"/>
  <c r="A9732" i="168"/>
  <c r="A9731" i="168"/>
  <c r="A9730" i="168"/>
  <c r="A9729" i="168"/>
  <c r="A9728" i="168"/>
  <c r="A9727" i="168"/>
  <c r="A9726" i="168"/>
  <c r="A9725" i="168"/>
  <c r="A9724" i="168"/>
  <c r="A9723" i="168"/>
  <c r="A9722" i="168"/>
  <c r="A9721" i="168"/>
  <c r="A9720" i="168"/>
  <c r="A9719" i="168"/>
  <c r="A9718" i="168"/>
  <c r="A9717" i="168"/>
  <c r="A9716" i="168"/>
  <c r="A9715" i="168"/>
  <c r="A9714" i="168"/>
  <c r="A9713" i="168"/>
  <c r="A9712" i="168"/>
  <c r="A9711" i="168"/>
  <c r="A9710" i="168"/>
  <c r="A9709" i="168"/>
  <c r="A9708" i="168"/>
  <c r="A9707" i="168"/>
  <c r="A9706" i="168"/>
  <c r="A9705" i="168"/>
  <c r="A9704" i="168"/>
  <c r="A9703" i="168"/>
  <c r="A9702" i="168"/>
  <c r="A9701" i="168"/>
  <c r="A9700" i="168"/>
  <c r="A9699" i="168"/>
  <c r="A9698" i="168"/>
  <c r="A9697" i="168"/>
  <c r="A9696" i="168"/>
  <c r="A9695" i="168"/>
  <c r="A9694" i="168"/>
  <c r="A9693" i="168"/>
  <c r="A9692" i="168"/>
  <c r="A9691" i="168"/>
  <c r="A9690" i="168"/>
  <c r="A9689" i="168"/>
  <c r="A9688" i="168"/>
  <c r="A9687" i="168"/>
  <c r="A9686" i="168"/>
  <c r="A9685" i="168"/>
  <c r="A9684" i="168"/>
  <c r="A9683" i="168"/>
  <c r="A9682" i="168"/>
  <c r="A9681" i="168"/>
  <c r="A9680" i="168"/>
  <c r="A9679" i="168"/>
  <c r="A9678" i="168"/>
  <c r="A9677" i="168"/>
  <c r="A9676" i="168"/>
  <c r="A9675" i="168"/>
  <c r="A9674" i="168"/>
  <c r="A9673" i="168"/>
  <c r="A9672" i="168"/>
  <c r="A9671" i="168"/>
  <c r="A9670" i="168"/>
  <c r="A9669" i="168"/>
  <c r="A9668" i="168"/>
  <c r="A9667" i="168"/>
  <c r="A9666" i="168"/>
  <c r="A9665" i="168"/>
  <c r="A9664" i="168"/>
  <c r="A9663" i="168"/>
  <c r="A9662" i="168"/>
  <c r="A9661" i="168"/>
  <c r="A9660" i="168"/>
  <c r="A9659" i="168"/>
  <c r="A9658" i="168"/>
  <c r="A9657" i="168"/>
  <c r="A9656" i="168"/>
  <c r="A9655" i="168"/>
  <c r="A9654" i="168"/>
  <c r="A9653" i="168"/>
  <c r="A9652" i="168"/>
  <c r="A9651" i="168"/>
  <c r="A9650" i="168"/>
  <c r="A9649" i="168"/>
  <c r="A9648" i="168"/>
  <c r="A9647" i="168"/>
  <c r="A9646" i="168"/>
  <c r="A9645" i="168"/>
  <c r="A9644" i="168"/>
  <c r="A9643" i="168"/>
  <c r="A9642" i="168"/>
  <c r="A9641" i="168"/>
  <c r="A9640" i="168"/>
  <c r="A9639" i="168"/>
  <c r="A9638" i="168"/>
  <c r="A9637" i="168"/>
  <c r="A9636" i="168"/>
  <c r="A9635" i="168"/>
  <c r="A9634" i="168"/>
  <c r="A9633" i="168"/>
  <c r="A9632" i="168"/>
  <c r="A9631" i="168"/>
  <c r="A9630" i="168"/>
  <c r="A9629" i="168"/>
  <c r="A9628" i="168"/>
  <c r="A9627" i="168"/>
  <c r="A9626" i="168"/>
  <c r="A9625" i="168"/>
  <c r="A9624" i="168"/>
  <c r="A9623" i="168"/>
  <c r="A9622" i="168"/>
  <c r="A9621" i="168"/>
  <c r="A9620" i="168"/>
  <c r="A9619" i="168"/>
  <c r="A9618" i="168"/>
  <c r="A9617" i="168"/>
  <c r="A9616" i="168"/>
  <c r="A9615" i="168"/>
  <c r="A9614" i="168"/>
  <c r="A9613" i="168"/>
  <c r="A9612" i="168"/>
  <c r="A9611" i="168"/>
  <c r="A9610" i="168"/>
  <c r="A9609" i="168"/>
  <c r="A9608" i="168"/>
  <c r="A9607" i="168"/>
  <c r="A9606" i="168"/>
  <c r="A9605" i="168"/>
  <c r="A9604" i="168"/>
  <c r="A9603" i="168"/>
  <c r="A9602" i="168"/>
  <c r="A9601" i="168"/>
  <c r="A9600" i="168"/>
  <c r="A9599" i="168"/>
  <c r="A9598" i="168"/>
  <c r="A9597" i="168"/>
  <c r="A9596" i="168"/>
  <c r="A9595" i="168"/>
  <c r="A9594" i="168"/>
  <c r="A9593" i="168"/>
  <c r="A9592" i="168"/>
  <c r="A9591" i="168"/>
  <c r="A9590" i="168"/>
  <c r="A9589" i="168"/>
  <c r="A9588" i="168"/>
  <c r="A9587" i="168"/>
  <c r="A9586" i="168"/>
  <c r="A9585" i="168"/>
  <c r="A9584" i="168"/>
  <c r="A9583" i="168"/>
  <c r="A9582" i="168"/>
  <c r="A9581" i="168"/>
  <c r="A9580" i="168"/>
  <c r="A9579" i="168"/>
  <c r="A9578" i="168"/>
  <c r="A9577" i="168"/>
  <c r="A9576" i="168"/>
  <c r="A9575" i="168"/>
  <c r="A9574" i="168"/>
  <c r="A9573" i="168"/>
  <c r="A9572" i="168"/>
  <c r="A9571" i="168"/>
  <c r="A9570" i="168"/>
  <c r="A9569" i="168"/>
  <c r="A9568" i="168"/>
  <c r="A9567" i="168"/>
  <c r="A9566" i="168"/>
  <c r="A9565" i="168"/>
  <c r="A9564" i="168"/>
  <c r="A9563" i="168"/>
  <c r="A9562" i="168"/>
  <c r="A9561" i="168"/>
  <c r="A9560" i="168"/>
  <c r="A9559" i="168"/>
  <c r="A9558" i="168"/>
  <c r="A9557" i="168"/>
  <c r="A9556" i="168"/>
  <c r="A9555" i="168"/>
  <c r="A9554" i="168"/>
  <c r="A9553" i="168"/>
  <c r="A9552" i="168"/>
  <c r="A9551" i="168"/>
  <c r="A9550" i="168"/>
  <c r="A9549" i="168"/>
  <c r="A9548" i="168"/>
  <c r="A9547" i="168"/>
  <c r="A9546" i="168"/>
  <c r="A9545" i="168"/>
  <c r="A9544" i="168"/>
  <c r="A9543" i="168"/>
  <c r="A9542" i="168"/>
  <c r="A9541" i="168"/>
  <c r="A9540" i="168"/>
  <c r="A9539" i="168"/>
  <c r="A9538" i="168"/>
  <c r="A9537" i="168"/>
  <c r="A9536" i="168"/>
  <c r="A9535" i="168"/>
  <c r="A9534" i="168"/>
  <c r="A9533" i="168"/>
  <c r="A9532" i="168"/>
  <c r="A9531" i="168"/>
  <c r="A9530" i="168"/>
  <c r="A9529" i="168"/>
  <c r="A9528" i="168"/>
  <c r="A9527" i="168"/>
  <c r="A9526" i="168"/>
  <c r="A9525" i="168"/>
  <c r="A9524" i="168"/>
  <c r="A9523" i="168"/>
  <c r="A9522" i="168"/>
  <c r="A9521" i="168"/>
  <c r="A9520" i="168"/>
  <c r="A9519" i="168"/>
  <c r="A9518" i="168"/>
  <c r="A9517" i="168"/>
  <c r="A9516" i="168"/>
  <c r="A9515" i="168"/>
  <c r="A9514" i="168"/>
  <c r="A9513" i="168"/>
  <c r="A9512" i="168"/>
  <c r="A9511" i="168"/>
  <c r="A9510" i="168"/>
  <c r="A9509" i="168"/>
  <c r="A9508" i="168"/>
  <c r="A9507" i="168"/>
  <c r="A9506" i="168"/>
  <c r="A9505" i="168"/>
  <c r="A9504" i="168"/>
  <c r="A9503" i="168"/>
  <c r="A9502" i="168"/>
  <c r="A9501" i="168"/>
  <c r="A9500" i="168"/>
  <c r="A9499" i="168"/>
  <c r="A9498" i="168"/>
  <c r="A9497" i="168"/>
  <c r="A9496" i="168"/>
  <c r="A9495" i="168"/>
  <c r="A9494" i="168"/>
  <c r="A9493" i="168"/>
  <c r="A9492" i="168"/>
  <c r="A9491" i="168"/>
  <c r="A9490" i="168"/>
  <c r="A9489" i="168"/>
  <c r="A9488" i="168"/>
  <c r="A9487" i="168"/>
  <c r="A9486" i="168"/>
  <c r="A9485" i="168"/>
  <c r="A9484" i="168"/>
  <c r="A9483" i="168"/>
  <c r="A9482" i="168"/>
  <c r="A9481" i="168"/>
  <c r="A9480" i="168"/>
  <c r="A9479" i="168"/>
  <c r="A9478" i="168"/>
  <c r="A9477" i="168"/>
  <c r="A9476" i="168"/>
  <c r="A9475" i="168"/>
  <c r="A9474" i="168"/>
  <c r="A9473" i="168"/>
  <c r="A9472" i="168"/>
  <c r="A9471" i="168"/>
  <c r="A9470" i="168"/>
  <c r="A9469" i="168"/>
  <c r="A9468" i="168"/>
  <c r="A9467" i="168"/>
  <c r="A9466" i="168"/>
  <c r="A9465" i="168"/>
  <c r="A9464" i="168"/>
  <c r="A9463" i="168"/>
  <c r="A9462" i="168"/>
  <c r="A9461" i="168"/>
  <c r="A9460" i="168"/>
  <c r="A9459" i="168"/>
  <c r="A9458" i="168"/>
  <c r="A9457" i="168"/>
  <c r="A9456" i="168"/>
  <c r="A9455" i="168"/>
  <c r="A9454" i="168"/>
  <c r="A9453" i="168"/>
  <c r="A9452" i="168"/>
  <c r="A9451" i="168"/>
  <c r="A9450" i="168"/>
  <c r="A9449" i="168"/>
  <c r="A9448" i="168"/>
  <c r="A9447" i="168"/>
  <c r="A9446" i="168"/>
  <c r="A9445" i="168"/>
  <c r="A9444" i="168"/>
  <c r="A9443" i="168"/>
  <c r="A9442" i="168"/>
  <c r="A9441" i="168"/>
  <c r="A9440" i="168"/>
  <c r="A9439" i="168"/>
  <c r="A9438" i="168"/>
  <c r="A9437" i="168"/>
  <c r="A9436" i="168"/>
  <c r="A9435" i="168"/>
  <c r="A9434" i="168"/>
  <c r="A9433" i="168"/>
  <c r="A9432" i="168"/>
  <c r="A9431" i="168"/>
  <c r="A9430" i="168"/>
  <c r="A9429" i="168"/>
  <c r="A9428" i="168"/>
  <c r="A9427" i="168"/>
  <c r="A9426" i="168"/>
  <c r="A9425" i="168"/>
  <c r="A9424" i="168"/>
  <c r="A9423" i="168"/>
  <c r="A9422" i="168"/>
  <c r="A9421" i="168"/>
  <c r="A9420" i="168"/>
  <c r="A9419" i="168"/>
  <c r="A9418" i="168"/>
  <c r="A9417" i="168"/>
  <c r="A9416" i="168"/>
  <c r="A9415" i="168"/>
  <c r="A9414" i="168"/>
  <c r="A9413" i="168"/>
  <c r="A9412" i="168"/>
  <c r="A9411" i="168"/>
  <c r="A9410" i="168"/>
  <c r="A9409" i="168"/>
  <c r="A9408" i="168"/>
  <c r="A9407" i="168"/>
  <c r="A9406" i="168"/>
  <c r="A9405" i="168"/>
  <c r="A9404" i="168"/>
  <c r="A9403" i="168"/>
  <c r="A9402" i="168"/>
  <c r="A9401" i="168"/>
  <c r="A9400" i="168"/>
  <c r="A9399" i="168"/>
  <c r="A9398" i="168"/>
  <c r="A9397" i="168"/>
  <c r="A9396" i="168"/>
  <c r="A9395" i="168"/>
  <c r="A9394" i="168"/>
  <c r="A9393" i="168"/>
  <c r="A9392" i="168"/>
  <c r="A9391" i="168"/>
  <c r="A9390" i="168"/>
  <c r="A9389" i="168"/>
  <c r="A9388" i="168"/>
  <c r="A9387" i="168"/>
  <c r="A9386" i="168"/>
  <c r="A9385" i="168"/>
  <c r="A9384" i="168"/>
  <c r="A9383" i="168"/>
  <c r="A9382" i="168"/>
  <c r="A9381" i="168"/>
  <c r="A9380" i="168"/>
  <c r="A9379" i="168"/>
  <c r="A9378" i="168"/>
  <c r="A9377" i="168"/>
  <c r="A9376" i="168"/>
  <c r="A9375" i="168"/>
  <c r="A9374" i="168"/>
  <c r="A9373" i="168"/>
  <c r="A9372" i="168"/>
  <c r="A9371" i="168"/>
  <c r="A9370" i="168"/>
  <c r="A9369" i="168"/>
  <c r="A9368" i="168"/>
  <c r="A9367" i="168"/>
  <c r="A9366" i="168"/>
  <c r="A9365" i="168"/>
  <c r="A9364" i="168"/>
  <c r="A9363" i="168"/>
  <c r="A9362" i="168"/>
  <c r="A9361" i="168"/>
  <c r="A9360" i="168"/>
  <c r="A9359" i="168"/>
  <c r="A9358" i="168"/>
  <c r="A9357" i="168"/>
  <c r="A9356" i="168"/>
  <c r="A9355" i="168"/>
  <c r="A9354" i="168"/>
  <c r="A9353" i="168"/>
  <c r="A9352" i="168"/>
  <c r="A9351" i="168"/>
  <c r="A9350" i="168"/>
  <c r="A9349" i="168"/>
  <c r="A9348" i="168"/>
  <c r="A9347" i="168"/>
  <c r="A9346" i="168"/>
  <c r="A9345" i="168"/>
  <c r="A9344" i="168"/>
  <c r="A9343" i="168"/>
  <c r="A9342" i="168"/>
  <c r="A9341" i="168"/>
  <c r="A9340" i="168"/>
  <c r="A9339" i="168"/>
  <c r="A9338" i="168"/>
  <c r="A9337" i="168"/>
  <c r="A9336" i="168"/>
  <c r="A9335" i="168"/>
  <c r="A9334" i="168"/>
  <c r="A9333" i="168"/>
  <c r="A9332" i="168"/>
  <c r="A9331" i="168"/>
  <c r="A9330" i="168"/>
  <c r="A9329" i="168"/>
  <c r="A9328" i="168"/>
  <c r="A9327" i="168"/>
  <c r="A9326" i="168"/>
  <c r="A9325" i="168"/>
  <c r="A9324" i="168"/>
  <c r="A9323" i="168"/>
  <c r="A9322" i="168"/>
  <c r="A9321" i="168"/>
  <c r="A9320" i="168"/>
  <c r="A9319" i="168"/>
  <c r="A9318" i="168"/>
  <c r="A9317" i="168"/>
  <c r="A9316" i="168"/>
  <c r="A9315" i="168"/>
  <c r="A9314" i="168"/>
  <c r="A9313" i="168"/>
  <c r="A9312" i="168"/>
  <c r="A9311" i="168"/>
  <c r="A9310" i="168"/>
  <c r="A9309" i="168"/>
  <c r="A9308" i="168"/>
  <c r="A9307" i="168"/>
  <c r="A9306" i="168"/>
  <c r="A9305" i="168"/>
  <c r="A9304" i="168"/>
  <c r="A9303" i="168"/>
  <c r="A9302" i="168"/>
  <c r="A9301" i="168"/>
  <c r="A9300" i="168"/>
  <c r="A9299" i="168"/>
  <c r="A9298" i="168"/>
  <c r="A9297" i="168"/>
  <c r="A9296" i="168"/>
  <c r="A9295" i="168"/>
  <c r="A9294" i="168"/>
  <c r="A9293" i="168"/>
  <c r="A9292" i="168"/>
  <c r="A9291" i="168"/>
  <c r="A9290" i="168"/>
  <c r="A9289" i="168"/>
  <c r="A9288" i="168"/>
  <c r="A9287" i="168"/>
  <c r="A9286" i="168"/>
  <c r="A9285" i="168"/>
  <c r="A9284" i="168"/>
  <c r="A9283" i="168"/>
  <c r="A9282" i="168"/>
  <c r="A9281" i="168"/>
  <c r="A9280" i="168"/>
  <c r="A9279" i="168"/>
  <c r="A9278" i="168"/>
  <c r="A9277" i="168"/>
  <c r="A9276" i="168"/>
  <c r="A9275" i="168"/>
  <c r="A9274" i="168"/>
  <c r="A9273" i="168"/>
  <c r="A9272" i="168"/>
  <c r="A9271" i="168"/>
  <c r="A9270" i="168"/>
  <c r="A9269" i="168"/>
  <c r="A9268" i="168"/>
  <c r="A9267" i="168"/>
  <c r="A9266" i="168"/>
  <c r="A9265" i="168"/>
  <c r="A9264" i="168"/>
  <c r="A9263" i="168"/>
  <c r="A9262" i="168"/>
  <c r="A9261" i="168"/>
  <c r="A9260" i="168"/>
  <c r="A9259" i="168"/>
  <c r="A9258" i="168"/>
  <c r="A9257" i="168"/>
  <c r="A9256" i="168"/>
  <c r="A9255" i="168"/>
  <c r="A9254" i="168"/>
  <c r="A9253" i="168"/>
  <c r="A9252" i="168"/>
  <c r="A9251" i="168"/>
  <c r="A9250" i="168"/>
  <c r="A9249" i="168"/>
  <c r="A9248" i="168"/>
  <c r="A9247" i="168"/>
  <c r="A9246" i="168"/>
  <c r="A9245" i="168"/>
  <c r="A9244" i="168"/>
  <c r="A9243" i="168"/>
  <c r="A9242" i="168"/>
  <c r="A9241" i="168"/>
  <c r="A9240" i="168"/>
  <c r="A9239" i="168"/>
  <c r="A9238" i="168"/>
  <c r="A9237" i="168"/>
  <c r="A9236" i="168"/>
  <c r="A9235" i="168"/>
  <c r="A9234" i="168"/>
  <c r="A9233" i="168"/>
  <c r="A9232" i="168"/>
  <c r="A9231" i="168"/>
  <c r="A9230" i="168"/>
  <c r="A9229" i="168"/>
  <c r="A9228" i="168"/>
  <c r="A9227" i="168"/>
  <c r="A9226" i="168"/>
  <c r="A9225" i="168"/>
  <c r="A9224" i="168"/>
  <c r="A9223" i="168"/>
  <c r="A9222" i="168"/>
  <c r="A9221" i="168"/>
  <c r="A9220" i="168"/>
  <c r="A9219" i="168"/>
  <c r="A9218" i="168"/>
  <c r="A9217" i="168"/>
  <c r="A9216" i="168"/>
  <c r="A9215" i="168"/>
  <c r="A9214" i="168"/>
  <c r="A9213" i="168"/>
  <c r="A9212" i="168"/>
  <c r="A9211" i="168"/>
  <c r="A9210" i="168"/>
  <c r="A9209" i="168"/>
  <c r="A9208" i="168"/>
  <c r="A9207" i="168"/>
  <c r="A9206" i="168"/>
  <c r="A9205" i="168"/>
  <c r="A9204" i="168"/>
  <c r="A9203" i="168"/>
  <c r="A9202" i="168"/>
  <c r="A9201" i="168"/>
  <c r="A9200" i="168"/>
  <c r="A9199" i="168"/>
  <c r="A9198" i="168"/>
  <c r="A9197" i="168"/>
  <c r="A9196" i="168"/>
  <c r="A9195" i="168"/>
  <c r="A9194" i="168"/>
  <c r="A9193" i="168"/>
  <c r="A9192" i="168"/>
  <c r="A9191" i="168"/>
  <c r="A9190" i="168"/>
  <c r="A9189" i="168"/>
  <c r="A9188" i="168"/>
  <c r="A9187" i="168"/>
  <c r="A9186" i="168"/>
  <c r="A9185" i="168"/>
  <c r="A9184" i="168"/>
  <c r="A9183" i="168"/>
  <c r="A9182" i="168"/>
  <c r="A9181" i="168"/>
  <c r="A9180" i="168"/>
  <c r="A9179" i="168"/>
  <c r="A9178" i="168"/>
  <c r="A9177" i="168"/>
  <c r="A9176" i="168"/>
  <c r="A9175" i="168"/>
  <c r="A9174" i="168"/>
  <c r="A9173" i="168"/>
  <c r="A9172" i="168"/>
  <c r="A9171" i="168"/>
  <c r="A9170" i="168"/>
  <c r="A9169" i="168"/>
  <c r="A9168" i="168"/>
  <c r="A9167" i="168"/>
  <c r="A9166" i="168"/>
  <c r="A9165" i="168"/>
  <c r="A9164" i="168"/>
  <c r="A9163" i="168"/>
  <c r="A9162" i="168"/>
  <c r="A9161" i="168"/>
  <c r="A9160" i="168"/>
  <c r="A9159" i="168"/>
  <c r="A9158" i="168"/>
  <c r="A9157" i="168"/>
  <c r="A9156" i="168"/>
  <c r="A9155" i="168"/>
  <c r="A9154" i="168"/>
  <c r="A9153" i="168"/>
  <c r="A9152" i="168"/>
  <c r="A9151" i="168"/>
  <c r="A9150" i="168"/>
  <c r="A9149" i="168"/>
  <c r="A9148" i="168"/>
  <c r="A9147" i="168"/>
  <c r="A9146" i="168"/>
  <c r="A9145" i="168"/>
  <c r="A9144" i="168"/>
  <c r="A9143" i="168"/>
  <c r="A9142" i="168"/>
  <c r="A9141" i="168"/>
  <c r="A9140" i="168"/>
  <c r="A9139" i="168"/>
  <c r="A9138" i="168"/>
  <c r="A9137" i="168"/>
  <c r="A9136" i="168"/>
  <c r="A9135" i="168"/>
  <c r="A9134" i="168"/>
  <c r="A9133" i="168"/>
  <c r="A9132" i="168"/>
  <c r="A9131" i="168"/>
  <c r="A9130" i="168"/>
  <c r="A9129" i="168"/>
  <c r="A9128" i="168"/>
  <c r="A9127" i="168"/>
  <c r="A9126" i="168"/>
  <c r="A9125" i="168"/>
  <c r="A9124" i="168"/>
  <c r="A9123" i="168"/>
  <c r="A9122" i="168"/>
  <c r="A9121" i="168"/>
  <c r="A9120" i="168"/>
  <c r="A9119" i="168"/>
  <c r="A9118" i="168"/>
  <c r="A9117" i="168"/>
  <c r="A9116" i="168"/>
  <c r="A9115" i="168"/>
  <c r="A9114" i="168"/>
  <c r="A9113" i="168"/>
  <c r="A9112" i="168"/>
  <c r="A9111" i="168"/>
  <c r="A9110" i="168"/>
  <c r="A9109" i="168"/>
  <c r="A9108" i="168"/>
  <c r="A9107" i="168"/>
  <c r="A9106" i="168"/>
  <c r="A9105" i="168"/>
  <c r="A9104" i="168"/>
  <c r="A9103" i="168"/>
  <c r="A9102" i="168"/>
  <c r="A9101" i="168"/>
  <c r="A9100" i="168"/>
  <c r="A9099" i="168"/>
  <c r="A9098" i="168"/>
  <c r="A9097" i="168"/>
  <c r="A9096" i="168"/>
  <c r="A9095" i="168"/>
  <c r="A9094" i="168"/>
  <c r="A9093" i="168"/>
  <c r="A9092" i="168"/>
  <c r="A9091" i="168"/>
  <c r="A9090" i="168"/>
  <c r="A9089" i="168"/>
  <c r="A9088" i="168"/>
  <c r="A9087" i="168"/>
  <c r="A9086" i="168"/>
  <c r="A9085" i="168"/>
  <c r="A9084" i="168"/>
  <c r="A9083" i="168"/>
  <c r="A9082" i="168"/>
  <c r="A9081" i="168"/>
  <c r="A9080" i="168"/>
  <c r="A9079" i="168"/>
  <c r="A9078" i="168"/>
  <c r="A9077" i="168"/>
  <c r="A9076" i="168"/>
  <c r="A9075" i="168"/>
  <c r="A9074" i="168"/>
  <c r="A9073" i="168"/>
  <c r="A9072" i="168"/>
  <c r="A9071" i="168"/>
  <c r="A9070" i="168"/>
  <c r="A9069" i="168"/>
  <c r="A9068" i="168"/>
  <c r="A9067" i="168"/>
  <c r="A9066" i="168"/>
  <c r="A9065" i="168"/>
  <c r="A9064" i="168"/>
  <c r="A9063" i="168"/>
  <c r="A9062" i="168"/>
  <c r="A9061" i="168"/>
  <c r="A9060" i="168"/>
  <c r="A9059" i="168"/>
  <c r="A9058" i="168"/>
  <c r="A9057" i="168"/>
  <c r="A9056" i="168"/>
  <c r="A9055" i="168"/>
  <c r="A9054" i="168"/>
  <c r="A9053" i="168"/>
  <c r="A9052" i="168"/>
  <c r="A9051" i="168"/>
  <c r="A9050" i="168"/>
  <c r="A9049" i="168"/>
  <c r="A9048" i="168"/>
  <c r="A9047" i="168"/>
  <c r="A9046" i="168"/>
  <c r="A9045" i="168"/>
  <c r="A9044" i="168"/>
  <c r="A9043" i="168"/>
  <c r="A9042" i="168"/>
  <c r="A9041" i="168"/>
  <c r="A9040" i="168"/>
  <c r="A9039" i="168"/>
  <c r="A9038" i="168"/>
  <c r="A9037" i="168"/>
  <c r="A9036" i="168"/>
  <c r="A9035" i="168"/>
  <c r="A9034" i="168"/>
  <c r="A9033" i="168"/>
  <c r="A9032" i="168"/>
  <c r="A9031" i="168"/>
  <c r="A9030" i="168"/>
  <c r="A9029" i="168"/>
  <c r="A9028" i="168"/>
  <c r="A9027" i="168"/>
  <c r="A9026" i="168"/>
  <c r="A9025" i="168"/>
  <c r="A9024" i="168"/>
  <c r="A9023" i="168"/>
  <c r="A9022" i="168"/>
  <c r="A9021" i="168"/>
  <c r="A9020" i="168"/>
  <c r="A9019" i="168"/>
  <c r="A9018" i="168"/>
  <c r="A9017" i="168"/>
  <c r="A9016" i="168"/>
  <c r="A9015" i="168"/>
  <c r="A9014" i="168"/>
  <c r="A9013" i="168"/>
  <c r="A9012" i="168"/>
  <c r="A9011" i="168"/>
  <c r="A9010" i="168"/>
  <c r="A9009" i="168"/>
  <c r="A9008" i="168"/>
  <c r="A9007" i="168"/>
  <c r="A9006" i="168"/>
  <c r="A9005" i="168"/>
  <c r="A9004" i="168"/>
  <c r="A9003" i="168"/>
  <c r="A9002" i="168"/>
  <c r="A9001" i="168"/>
  <c r="A9000" i="168"/>
  <c r="A8999" i="168"/>
  <c r="A8998" i="168"/>
  <c r="A8997" i="168"/>
  <c r="A8996" i="168"/>
  <c r="A8995" i="168"/>
  <c r="A8994" i="168"/>
  <c r="A8993" i="168"/>
  <c r="A8992" i="168"/>
  <c r="A8991" i="168"/>
  <c r="A8990" i="168"/>
  <c r="A8989" i="168"/>
  <c r="A8988" i="168"/>
  <c r="A8987" i="168"/>
  <c r="A8986" i="168"/>
  <c r="A8985" i="168"/>
  <c r="A8984" i="168"/>
  <c r="A8983" i="168"/>
  <c r="A8982" i="168"/>
  <c r="A8981" i="168"/>
  <c r="A8980" i="168"/>
  <c r="A8979" i="168"/>
  <c r="A8978" i="168"/>
  <c r="A8977" i="168"/>
  <c r="A8976" i="168"/>
  <c r="A8975" i="168"/>
  <c r="A8974" i="168"/>
  <c r="A8973" i="168"/>
  <c r="A8972" i="168"/>
  <c r="A8971" i="168"/>
  <c r="A8970" i="168"/>
  <c r="A8969" i="168"/>
  <c r="A8968" i="168"/>
  <c r="A8967" i="168"/>
  <c r="A8966" i="168"/>
  <c r="A8965" i="168"/>
  <c r="A8964" i="168"/>
  <c r="A8963" i="168"/>
  <c r="A8962" i="168"/>
  <c r="A8961" i="168"/>
  <c r="A8960" i="168"/>
  <c r="A8959" i="168"/>
  <c r="A8958" i="168"/>
  <c r="A8957" i="168"/>
  <c r="A8956" i="168"/>
  <c r="A8955" i="168"/>
  <c r="A8954" i="168"/>
  <c r="A8953" i="168"/>
  <c r="A8952" i="168"/>
  <c r="A8951" i="168"/>
  <c r="A8950" i="168"/>
  <c r="A8949" i="168"/>
  <c r="A8948" i="168"/>
  <c r="A8947" i="168"/>
  <c r="A8946" i="168"/>
  <c r="A8945" i="168"/>
  <c r="A8944" i="168"/>
  <c r="A8943" i="168"/>
  <c r="A8942" i="168"/>
  <c r="A8941" i="168"/>
  <c r="A8940" i="168"/>
  <c r="A8939" i="168"/>
  <c r="A8938" i="168"/>
  <c r="A8937" i="168"/>
  <c r="A8936" i="168"/>
  <c r="A8935" i="168"/>
  <c r="A8934" i="168"/>
  <c r="A8933" i="168"/>
  <c r="A8932" i="168"/>
  <c r="A8931" i="168"/>
  <c r="A8930" i="168"/>
  <c r="A8929" i="168"/>
  <c r="A8928" i="168"/>
  <c r="A8927" i="168"/>
  <c r="A8926" i="168"/>
  <c r="A8925" i="168"/>
  <c r="A8924" i="168"/>
  <c r="A8923" i="168"/>
  <c r="A8922" i="168"/>
  <c r="A8921" i="168"/>
  <c r="A8920" i="168"/>
  <c r="A8919" i="168"/>
  <c r="A8918" i="168"/>
  <c r="A8917" i="168"/>
  <c r="A8916" i="168"/>
  <c r="A8915" i="168"/>
  <c r="A8914" i="168"/>
  <c r="A8913" i="168"/>
  <c r="A8912" i="168"/>
  <c r="A8911" i="168"/>
  <c r="A8910" i="168"/>
  <c r="A8909" i="168"/>
  <c r="A8908" i="168"/>
  <c r="A8907" i="168"/>
  <c r="A8906" i="168"/>
  <c r="A8905" i="168"/>
  <c r="A8904" i="168"/>
  <c r="A8903" i="168"/>
  <c r="A8902" i="168"/>
  <c r="A8901" i="168"/>
  <c r="A8900" i="168"/>
  <c r="A8899" i="168"/>
  <c r="A8898" i="168"/>
  <c r="A8897" i="168"/>
  <c r="A8896" i="168"/>
  <c r="A8895" i="168"/>
  <c r="A8894" i="168"/>
  <c r="A8893" i="168"/>
  <c r="A8892" i="168"/>
  <c r="A8891" i="168"/>
  <c r="A8890" i="168"/>
  <c r="A8889" i="168"/>
  <c r="A8888" i="168"/>
  <c r="A8887" i="168"/>
  <c r="A8886" i="168"/>
  <c r="A8885" i="168"/>
  <c r="A8884" i="168"/>
  <c r="A8883" i="168"/>
  <c r="A8882" i="168"/>
  <c r="A8881" i="168"/>
  <c r="A8880" i="168"/>
  <c r="A8879" i="168"/>
  <c r="A8878" i="168"/>
  <c r="A8877" i="168"/>
  <c r="A8876" i="168"/>
  <c r="A8875" i="168"/>
  <c r="A8874" i="168"/>
  <c r="A8873" i="168"/>
  <c r="A8872" i="168"/>
  <c r="A8871" i="168"/>
  <c r="A8870" i="168"/>
  <c r="A8869" i="168"/>
  <c r="A8868" i="168"/>
  <c r="A8867" i="168"/>
  <c r="A8866" i="168"/>
  <c r="A8865" i="168"/>
  <c r="A8864" i="168"/>
  <c r="A8863" i="168"/>
  <c r="A8862" i="168"/>
  <c r="A8861" i="168"/>
  <c r="A8860" i="168"/>
  <c r="A8859" i="168"/>
  <c r="A8858" i="168"/>
  <c r="A8857" i="168"/>
  <c r="A8856" i="168"/>
  <c r="A8855" i="168"/>
  <c r="A8854" i="168"/>
  <c r="A8853" i="168"/>
  <c r="A8852" i="168"/>
  <c r="A8851" i="168"/>
  <c r="A8850" i="168"/>
  <c r="A8849" i="168"/>
  <c r="A8848" i="168"/>
  <c r="A8847" i="168"/>
  <c r="A8846" i="168"/>
  <c r="A8845" i="168"/>
  <c r="A8844" i="168"/>
  <c r="A8843" i="168"/>
  <c r="A8842" i="168"/>
  <c r="A8841" i="168"/>
  <c r="A8840" i="168"/>
  <c r="A8839" i="168"/>
  <c r="A8838" i="168"/>
  <c r="A8837" i="168"/>
  <c r="A8836" i="168"/>
  <c r="A8835" i="168"/>
  <c r="A8834" i="168"/>
  <c r="A8833" i="168"/>
  <c r="A8832" i="168"/>
  <c r="A8831" i="168"/>
  <c r="A8830" i="168"/>
  <c r="A8829" i="168"/>
  <c r="A8828" i="168"/>
  <c r="A8827" i="168"/>
  <c r="A8826" i="168"/>
  <c r="A8825" i="168"/>
  <c r="A8824" i="168"/>
  <c r="A8823" i="168"/>
  <c r="A8822" i="168"/>
  <c r="A8821" i="168"/>
  <c r="A8820" i="168"/>
  <c r="A8819" i="168"/>
  <c r="A8818" i="168"/>
  <c r="A8817" i="168"/>
  <c r="A8816" i="168"/>
  <c r="A8815" i="168"/>
  <c r="A8814" i="168"/>
  <c r="A8813" i="168"/>
  <c r="A8812" i="168"/>
  <c r="A8811" i="168"/>
  <c r="A8810" i="168"/>
  <c r="A8809" i="168"/>
  <c r="A8808" i="168"/>
  <c r="A8807" i="168"/>
  <c r="A8806" i="168"/>
  <c r="A8805" i="168"/>
  <c r="A8804" i="168"/>
  <c r="A8803" i="168"/>
  <c r="A8802" i="168"/>
  <c r="A8801" i="168"/>
  <c r="A8800" i="168"/>
  <c r="A8799" i="168"/>
  <c r="A8798" i="168"/>
  <c r="A8797" i="168"/>
  <c r="A8796" i="168"/>
  <c r="A8795" i="168"/>
  <c r="A8794" i="168"/>
  <c r="A8793" i="168"/>
  <c r="A8792" i="168"/>
  <c r="A8791" i="168"/>
  <c r="A8790" i="168"/>
  <c r="A8789" i="168"/>
  <c r="A8788" i="168"/>
  <c r="A8787" i="168"/>
  <c r="A8786" i="168"/>
  <c r="A8785" i="168"/>
  <c r="A8784" i="168"/>
  <c r="A8783" i="168"/>
  <c r="A8782" i="168"/>
  <c r="A8781" i="168"/>
  <c r="A8780" i="168"/>
  <c r="A8779" i="168"/>
  <c r="A8778" i="168"/>
  <c r="A8777" i="168"/>
  <c r="A8776" i="168"/>
  <c r="A8775" i="168"/>
  <c r="A8774" i="168"/>
  <c r="A8773" i="168"/>
  <c r="A8772" i="168"/>
  <c r="A8771" i="168"/>
  <c r="A8770" i="168"/>
  <c r="A8769" i="168"/>
  <c r="A8768" i="168"/>
  <c r="A8767" i="168"/>
  <c r="A8766" i="168"/>
  <c r="A8765" i="168"/>
  <c r="A8764" i="168"/>
  <c r="A8763" i="168"/>
  <c r="A8762" i="168"/>
  <c r="A8761" i="168"/>
  <c r="A8760" i="168"/>
  <c r="A8759" i="168"/>
  <c r="A8758" i="168"/>
  <c r="A8757" i="168"/>
  <c r="A8756" i="168"/>
  <c r="A8755" i="168"/>
  <c r="A8754" i="168"/>
  <c r="A8753" i="168"/>
  <c r="A8752" i="168"/>
  <c r="A8751" i="168"/>
  <c r="A8750" i="168"/>
  <c r="A8749" i="168"/>
  <c r="A8748" i="168"/>
  <c r="A8747" i="168"/>
  <c r="A8746" i="168"/>
  <c r="A8745" i="168"/>
  <c r="A8744" i="168"/>
  <c r="A8743" i="168"/>
  <c r="A8742" i="168"/>
  <c r="A8741" i="168"/>
  <c r="A8740" i="168"/>
  <c r="A8739" i="168"/>
  <c r="A8738" i="168"/>
  <c r="A8737" i="168"/>
  <c r="A8736" i="168"/>
  <c r="A8735" i="168"/>
  <c r="A8734" i="168"/>
  <c r="A8733" i="168"/>
  <c r="A8732" i="168"/>
  <c r="A8731" i="168"/>
  <c r="A8730" i="168"/>
  <c r="A8729" i="168"/>
  <c r="A8728" i="168"/>
  <c r="A8727" i="168"/>
  <c r="A8726" i="168"/>
  <c r="A8725" i="168"/>
  <c r="A8724" i="168"/>
  <c r="A8723" i="168"/>
  <c r="A8722" i="168"/>
  <c r="A8721" i="168"/>
  <c r="A8720" i="168"/>
  <c r="A8719" i="168"/>
  <c r="A8718" i="168"/>
  <c r="A8717" i="168"/>
  <c r="A8716" i="168"/>
  <c r="A8715" i="168"/>
  <c r="A8714" i="168"/>
  <c r="A8713" i="168"/>
  <c r="A8712" i="168"/>
  <c r="A8711" i="168"/>
  <c r="A8710" i="168"/>
  <c r="A8709" i="168"/>
  <c r="A8708" i="168"/>
  <c r="A8707" i="168"/>
  <c r="A8706" i="168"/>
  <c r="A8705" i="168"/>
  <c r="A8704" i="168"/>
  <c r="A8703" i="168"/>
  <c r="A8702" i="168"/>
  <c r="A8701" i="168"/>
  <c r="A8700" i="168"/>
  <c r="A8699" i="168"/>
  <c r="A8698" i="168"/>
  <c r="A8697" i="168"/>
  <c r="A8696" i="168"/>
  <c r="A8695" i="168"/>
  <c r="A8694" i="168"/>
  <c r="A8693" i="168"/>
  <c r="A8692" i="168"/>
  <c r="A8691" i="168"/>
  <c r="A8690" i="168"/>
  <c r="A8689" i="168"/>
  <c r="A8688" i="168"/>
  <c r="A8687" i="168"/>
  <c r="A8686" i="168"/>
  <c r="A8685" i="168"/>
  <c r="A8684" i="168"/>
  <c r="A8683" i="168"/>
  <c r="A8682" i="168"/>
  <c r="A8681" i="168"/>
  <c r="A8680" i="168"/>
  <c r="A8679" i="168"/>
  <c r="A8678" i="168"/>
  <c r="A8677" i="168"/>
  <c r="A8676" i="168"/>
  <c r="A8675" i="168"/>
  <c r="A8674" i="168"/>
  <c r="A8673" i="168"/>
  <c r="A8672" i="168"/>
  <c r="A8671" i="168"/>
  <c r="A8670" i="168"/>
  <c r="A8669" i="168"/>
  <c r="A8668" i="168"/>
  <c r="A8667" i="168"/>
  <c r="A8666" i="168"/>
  <c r="A8665" i="168"/>
  <c r="A8664" i="168"/>
  <c r="A8663" i="168"/>
  <c r="A8662" i="168"/>
  <c r="A8661" i="168"/>
  <c r="A8660" i="168"/>
  <c r="A8659" i="168"/>
  <c r="A8658" i="168"/>
  <c r="A8657" i="168"/>
  <c r="A8656" i="168"/>
  <c r="A8655" i="168"/>
  <c r="A8654" i="168"/>
  <c r="A8653" i="168"/>
  <c r="A8652" i="168"/>
  <c r="A8651" i="168"/>
  <c r="A8650" i="168"/>
  <c r="A8649" i="168"/>
  <c r="A8648" i="168"/>
  <c r="A8647" i="168"/>
  <c r="A8646" i="168"/>
  <c r="A8645" i="168"/>
  <c r="A8644" i="168"/>
  <c r="A8643" i="168"/>
  <c r="A8642" i="168"/>
  <c r="A8641" i="168"/>
  <c r="A8640" i="168"/>
  <c r="A8639" i="168"/>
  <c r="A8638" i="168"/>
  <c r="A8637" i="168"/>
  <c r="A8636" i="168"/>
  <c r="A8635" i="168"/>
  <c r="A8634" i="168"/>
  <c r="A8633" i="168"/>
  <c r="A8632" i="168"/>
  <c r="A8631" i="168"/>
  <c r="A8630" i="168"/>
  <c r="A8629" i="168"/>
  <c r="A8628" i="168"/>
  <c r="A8627" i="168"/>
  <c r="A8626" i="168"/>
  <c r="A8625" i="168"/>
  <c r="A8624" i="168"/>
  <c r="A8623" i="168"/>
  <c r="A8622" i="168"/>
  <c r="A8621" i="168"/>
  <c r="A8620" i="168"/>
  <c r="A8619" i="168"/>
  <c r="A8618" i="168"/>
  <c r="A8617" i="168"/>
  <c r="A8616" i="168"/>
  <c r="A8615" i="168"/>
  <c r="A8614" i="168"/>
  <c r="A8613" i="168"/>
  <c r="A8612" i="168"/>
  <c r="A8611" i="168"/>
  <c r="A8610" i="168"/>
  <c r="A8609" i="168"/>
  <c r="A8608" i="168"/>
  <c r="A8607" i="168"/>
  <c r="A8606" i="168"/>
  <c r="A8605" i="168"/>
  <c r="A8604" i="168"/>
  <c r="A8603" i="168"/>
  <c r="A8602" i="168"/>
  <c r="A8601" i="168"/>
  <c r="A8600" i="168"/>
  <c r="A8599" i="168"/>
  <c r="A8598" i="168"/>
  <c r="A8597" i="168"/>
  <c r="A8596" i="168"/>
  <c r="A8595" i="168"/>
  <c r="A8594" i="168"/>
  <c r="A8593" i="168"/>
  <c r="A8592" i="168"/>
  <c r="A8591" i="168"/>
  <c r="A8590" i="168"/>
  <c r="A8589" i="168"/>
  <c r="A8588" i="168"/>
  <c r="A8587" i="168"/>
  <c r="A8586" i="168"/>
  <c r="A8585" i="168"/>
  <c r="A8584" i="168"/>
  <c r="A8583" i="168"/>
  <c r="A8582" i="168"/>
  <c r="A8581" i="168"/>
  <c r="A8580" i="168"/>
  <c r="A8579" i="168"/>
  <c r="A8578" i="168"/>
  <c r="A8577" i="168"/>
  <c r="A8576" i="168"/>
  <c r="A8575" i="168"/>
  <c r="A8574" i="168"/>
  <c r="A8573" i="168"/>
  <c r="A8572" i="168"/>
  <c r="A8571" i="168"/>
  <c r="A8570" i="168"/>
  <c r="A8569" i="168"/>
  <c r="A8568" i="168"/>
  <c r="A8567" i="168"/>
  <c r="A8566" i="168"/>
  <c r="A8565" i="168"/>
  <c r="A8564" i="168"/>
  <c r="A8563" i="168"/>
  <c r="A8562" i="168"/>
  <c r="A8561" i="168"/>
  <c r="A8560" i="168"/>
  <c r="A8559" i="168"/>
  <c r="A8558" i="168"/>
  <c r="A8557" i="168"/>
  <c r="A8556" i="168"/>
  <c r="A8555" i="168"/>
  <c r="A8554" i="168"/>
  <c r="A8553" i="168"/>
  <c r="A8552" i="168"/>
  <c r="A8551" i="168"/>
  <c r="A8550" i="168"/>
  <c r="A8549" i="168"/>
  <c r="A8548" i="168"/>
  <c r="A8547" i="168"/>
  <c r="A8546" i="168"/>
  <c r="A8545" i="168"/>
  <c r="A8544" i="168"/>
  <c r="A8543" i="168"/>
  <c r="A8542" i="168"/>
  <c r="A8541" i="168"/>
  <c r="A8540" i="168"/>
  <c r="A8539" i="168"/>
  <c r="A8538" i="168"/>
  <c r="A8537" i="168"/>
  <c r="A8536" i="168"/>
  <c r="A8535" i="168"/>
  <c r="A8534" i="168"/>
  <c r="A8533" i="168"/>
  <c r="A8532" i="168"/>
  <c r="A8531" i="168"/>
  <c r="A8530" i="168"/>
  <c r="A8529" i="168"/>
  <c r="A8528" i="168"/>
  <c r="A8527" i="168"/>
  <c r="A8526" i="168"/>
  <c r="A8525" i="168"/>
  <c r="A8524" i="168"/>
  <c r="A8523" i="168"/>
  <c r="A8522" i="168"/>
  <c r="A8521" i="168"/>
  <c r="A8520" i="168"/>
  <c r="A8519" i="168"/>
  <c r="A8518" i="168"/>
  <c r="A8517" i="168"/>
  <c r="A8516" i="168"/>
  <c r="A8515" i="168"/>
  <c r="A8514" i="168"/>
  <c r="A8513" i="168"/>
  <c r="A8512" i="168"/>
  <c r="A8511" i="168"/>
  <c r="A8510" i="168"/>
  <c r="A8509" i="168"/>
  <c r="A8508" i="168"/>
  <c r="A8507" i="168"/>
  <c r="A8506" i="168"/>
  <c r="A8505" i="168"/>
  <c r="A8504" i="168"/>
  <c r="A8503" i="168"/>
  <c r="A8502" i="168"/>
  <c r="A8501" i="168"/>
  <c r="A8500" i="168"/>
  <c r="A8499" i="168"/>
  <c r="A8498" i="168"/>
  <c r="A8497" i="168"/>
  <c r="A8496" i="168"/>
  <c r="A8495" i="168"/>
  <c r="A8494" i="168"/>
  <c r="A8493" i="168"/>
  <c r="A8492" i="168"/>
  <c r="A8491" i="168"/>
  <c r="A8490" i="168"/>
  <c r="A8489" i="168"/>
  <c r="A8488" i="168"/>
  <c r="A8487" i="168"/>
  <c r="A8486" i="168"/>
  <c r="A8485" i="168"/>
  <c r="A8484" i="168"/>
  <c r="A8483" i="168"/>
  <c r="A8482" i="168"/>
  <c r="A8481" i="168"/>
  <c r="A8480" i="168"/>
  <c r="A8479" i="168"/>
  <c r="A8478" i="168"/>
  <c r="A8477" i="168"/>
  <c r="A8476" i="168"/>
  <c r="A8475" i="168"/>
  <c r="A8474" i="168"/>
  <c r="A8473" i="168"/>
  <c r="A8472" i="168"/>
  <c r="A8471" i="168"/>
  <c r="A8470" i="168"/>
  <c r="A8469" i="168"/>
  <c r="A8468" i="168"/>
  <c r="A8467" i="168"/>
  <c r="A8466" i="168"/>
  <c r="A8465" i="168"/>
  <c r="A8464" i="168"/>
  <c r="A8463" i="168"/>
  <c r="A8462" i="168"/>
  <c r="A8461" i="168"/>
  <c r="A8460" i="168"/>
  <c r="A8459" i="168"/>
  <c r="A8458" i="168"/>
  <c r="A8457" i="168"/>
  <c r="A8456" i="168"/>
  <c r="A8455" i="168"/>
  <c r="A8454" i="168"/>
  <c r="A8453" i="168"/>
  <c r="A8452" i="168"/>
  <c r="A8451" i="168"/>
  <c r="A8450" i="168"/>
  <c r="A8449" i="168"/>
  <c r="A8448" i="168"/>
  <c r="A8447" i="168"/>
  <c r="A8446" i="168"/>
  <c r="A8445" i="168"/>
  <c r="A8444" i="168"/>
  <c r="A8443" i="168"/>
  <c r="A8442" i="168"/>
  <c r="A8441" i="168"/>
  <c r="A8440" i="168"/>
  <c r="A8439" i="168"/>
  <c r="A8438" i="168"/>
  <c r="A8437" i="168"/>
  <c r="A8436" i="168"/>
  <c r="A8435" i="168"/>
  <c r="A8434" i="168"/>
  <c r="A8433" i="168"/>
  <c r="A8432" i="168"/>
  <c r="A8431" i="168"/>
  <c r="A8430" i="168"/>
  <c r="A8429" i="168"/>
  <c r="A8428" i="168"/>
  <c r="A8427" i="168"/>
  <c r="A8426" i="168"/>
  <c r="A8425" i="168"/>
  <c r="A8424" i="168"/>
  <c r="A8423" i="168"/>
  <c r="A8422" i="168"/>
  <c r="A8421" i="168"/>
  <c r="A8420" i="168"/>
  <c r="A8419" i="168"/>
  <c r="A8418" i="168"/>
  <c r="A8417" i="168"/>
  <c r="A8416" i="168"/>
  <c r="A8415" i="168"/>
  <c r="A8414" i="168"/>
  <c r="A8413" i="168"/>
  <c r="A8412" i="168"/>
  <c r="A8411" i="168"/>
  <c r="A8410" i="168"/>
  <c r="A8409" i="168"/>
  <c r="A8408" i="168"/>
  <c r="A8407" i="168"/>
  <c r="A8406" i="168"/>
  <c r="A8405" i="168"/>
  <c r="A8404" i="168"/>
  <c r="A8403" i="168"/>
  <c r="A8402" i="168"/>
  <c r="A8401" i="168"/>
  <c r="A8400" i="168"/>
  <c r="A8399" i="168"/>
  <c r="A8398" i="168"/>
  <c r="A8397" i="168"/>
  <c r="A8396" i="168"/>
  <c r="A8395" i="168"/>
  <c r="A8394" i="168"/>
  <c r="A8393" i="168"/>
  <c r="A8392" i="168"/>
  <c r="A8391" i="168"/>
  <c r="A8390" i="168"/>
  <c r="A8389" i="168"/>
  <c r="A8388" i="168"/>
  <c r="A8387" i="168"/>
  <c r="A8386" i="168"/>
  <c r="A8385" i="168"/>
  <c r="A8384" i="168"/>
  <c r="A8383" i="168"/>
  <c r="A8382" i="168"/>
  <c r="A8381" i="168"/>
  <c r="A8380" i="168"/>
  <c r="A8379" i="168"/>
  <c r="A8378" i="168"/>
  <c r="A8377" i="168"/>
  <c r="A8376" i="168"/>
  <c r="A8375" i="168"/>
  <c r="A8374" i="168"/>
  <c r="A8373" i="168"/>
  <c r="A8372" i="168"/>
  <c r="A8371" i="168"/>
  <c r="A8370" i="168"/>
  <c r="A8369" i="168"/>
  <c r="A8368" i="168"/>
  <c r="A8367" i="168"/>
  <c r="A8366" i="168"/>
  <c r="A8365" i="168"/>
  <c r="A8364" i="168"/>
  <c r="A8363" i="168"/>
  <c r="A8362" i="168"/>
  <c r="A8361" i="168"/>
  <c r="A8360" i="168"/>
  <c r="A8359" i="168"/>
  <c r="A8358" i="168"/>
  <c r="A8357" i="168"/>
  <c r="A8356" i="168"/>
  <c r="A8355" i="168"/>
  <c r="A8354" i="168"/>
  <c r="A8353" i="168"/>
  <c r="A8352" i="168"/>
  <c r="A8351" i="168"/>
  <c r="A8350" i="168"/>
  <c r="A8349" i="168"/>
  <c r="A8348" i="168"/>
  <c r="A8347" i="168"/>
  <c r="A8346" i="168"/>
  <c r="A8345" i="168"/>
  <c r="A8344" i="168"/>
  <c r="A8343" i="168"/>
  <c r="A8342" i="168"/>
  <c r="A8341" i="168"/>
  <c r="A8340" i="168"/>
  <c r="A8339" i="168"/>
  <c r="A8338" i="168"/>
  <c r="A8337" i="168"/>
  <c r="A8336" i="168"/>
  <c r="A8335" i="168"/>
  <c r="A8334" i="168"/>
  <c r="A8333" i="168"/>
  <c r="A8332" i="168"/>
  <c r="A8331" i="168"/>
  <c r="A8330" i="168"/>
  <c r="A8329" i="168"/>
  <c r="A8328" i="168"/>
  <c r="A8327" i="168"/>
  <c r="A8326" i="168"/>
  <c r="A8325" i="168"/>
  <c r="A8324" i="168"/>
  <c r="A8323" i="168"/>
  <c r="A8322" i="168"/>
  <c r="A8321" i="168"/>
  <c r="A8320" i="168"/>
  <c r="A8319" i="168"/>
  <c r="A8318" i="168"/>
  <c r="A8317" i="168"/>
  <c r="A8316" i="168"/>
  <c r="A8315" i="168"/>
  <c r="A8314" i="168"/>
  <c r="A8313" i="168"/>
  <c r="A8312" i="168"/>
  <c r="A8311" i="168"/>
  <c r="A8310" i="168"/>
  <c r="A8309" i="168"/>
  <c r="A8308" i="168"/>
  <c r="A8307" i="168"/>
  <c r="A8306" i="168"/>
  <c r="A8305" i="168"/>
  <c r="A8304" i="168"/>
  <c r="A8303" i="168"/>
  <c r="A8302" i="168"/>
  <c r="A8301" i="168"/>
  <c r="A8300" i="168"/>
  <c r="A8299" i="168"/>
  <c r="A8298" i="168"/>
  <c r="A8297" i="168"/>
  <c r="A8296" i="168"/>
  <c r="A8295" i="168"/>
  <c r="A8294" i="168"/>
  <c r="A8293" i="168"/>
  <c r="A8292" i="168"/>
  <c r="A8291" i="168"/>
  <c r="A8290" i="168"/>
  <c r="A8289" i="168"/>
  <c r="A8288" i="168"/>
  <c r="A8287" i="168"/>
  <c r="A8286" i="168"/>
  <c r="A8285" i="168"/>
  <c r="A8284" i="168"/>
  <c r="A8283" i="168"/>
  <c r="A8282" i="168"/>
  <c r="A8281" i="168"/>
  <c r="A8280" i="168"/>
  <c r="A8279" i="168"/>
  <c r="A8278" i="168"/>
  <c r="A8277" i="168"/>
  <c r="A8276" i="168"/>
  <c r="A8275" i="168"/>
  <c r="A8274" i="168"/>
  <c r="A8273" i="168"/>
  <c r="A8272" i="168"/>
  <c r="A8271" i="168"/>
  <c r="A8270" i="168"/>
  <c r="A8269" i="168"/>
  <c r="A8268" i="168"/>
  <c r="A8267" i="168"/>
  <c r="A8266" i="168"/>
  <c r="A8265" i="168"/>
  <c r="A8264" i="168"/>
  <c r="A8263" i="168"/>
  <c r="A8262" i="168"/>
  <c r="A8261" i="168"/>
  <c r="A8260" i="168"/>
  <c r="A8259" i="168"/>
  <c r="A8258" i="168"/>
  <c r="A8257" i="168"/>
  <c r="A8256" i="168"/>
  <c r="A8255" i="168"/>
  <c r="A8254" i="168"/>
  <c r="A8253" i="168"/>
  <c r="A8252" i="168"/>
  <c r="A8251" i="168"/>
  <c r="A8250" i="168"/>
  <c r="A8249" i="168"/>
  <c r="A8248" i="168"/>
  <c r="A8247" i="168"/>
  <c r="A8246" i="168"/>
  <c r="A8245" i="168"/>
  <c r="A8244" i="168"/>
  <c r="A8243" i="168"/>
  <c r="A8242" i="168"/>
  <c r="A8241" i="168"/>
  <c r="A8240" i="168"/>
  <c r="A8239" i="168"/>
  <c r="A8238" i="168"/>
  <c r="A8237" i="168"/>
  <c r="A8236" i="168"/>
  <c r="A8235" i="168"/>
  <c r="A8234" i="168"/>
  <c r="A8233" i="168"/>
  <c r="A8232" i="168"/>
  <c r="A8231" i="168"/>
  <c r="A8230" i="168"/>
  <c r="A8229" i="168"/>
  <c r="A8228" i="168"/>
  <c r="A8227" i="168"/>
  <c r="A8226" i="168"/>
  <c r="A8225" i="168"/>
  <c r="A8224" i="168"/>
  <c r="A8223" i="168"/>
  <c r="A8222" i="168"/>
  <c r="A8221" i="168"/>
  <c r="A8220" i="168"/>
  <c r="A8219" i="168"/>
  <c r="A8218" i="168"/>
  <c r="A8217" i="168"/>
  <c r="A8216" i="168"/>
  <c r="A8215" i="168"/>
  <c r="A8214" i="168"/>
  <c r="A8213" i="168"/>
  <c r="A8212" i="168"/>
  <c r="A8211" i="168"/>
  <c r="A8210" i="168"/>
  <c r="A8209" i="168"/>
  <c r="A8208" i="168"/>
  <c r="A8207" i="168"/>
  <c r="A8206" i="168"/>
  <c r="A8205" i="168"/>
  <c r="A8204" i="168"/>
  <c r="A8203" i="168"/>
  <c r="A8202" i="168"/>
  <c r="A8201" i="168"/>
  <c r="A8200" i="168"/>
  <c r="A8199" i="168"/>
  <c r="A8198" i="168"/>
  <c r="A8197" i="168"/>
  <c r="A8196" i="168"/>
  <c r="A8195" i="168"/>
  <c r="A8194" i="168"/>
  <c r="A8193" i="168"/>
  <c r="A8192" i="168"/>
  <c r="A8191" i="168"/>
  <c r="A8190" i="168"/>
  <c r="A8189" i="168"/>
  <c r="A8188" i="168"/>
  <c r="A8187" i="168"/>
  <c r="A8186" i="168"/>
  <c r="A8185" i="168"/>
  <c r="A8184" i="168"/>
  <c r="A8183" i="168"/>
  <c r="A8182" i="168"/>
  <c r="A8181" i="168"/>
  <c r="A8180" i="168"/>
  <c r="A8179" i="168"/>
  <c r="A8178" i="168"/>
  <c r="A8177" i="168"/>
  <c r="A8176" i="168"/>
  <c r="A8175" i="168"/>
  <c r="A8174" i="168"/>
  <c r="A8173" i="168"/>
  <c r="A8172" i="168"/>
  <c r="A8171" i="168"/>
  <c r="A8170" i="168"/>
  <c r="A8169" i="168"/>
  <c r="A8168" i="168"/>
  <c r="A8167" i="168"/>
  <c r="A8166" i="168"/>
  <c r="A8165" i="168"/>
  <c r="A8164" i="168"/>
  <c r="A8163" i="168"/>
  <c r="A8162" i="168"/>
  <c r="A8161" i="168"/>
  <c r="A8160" i="168"/>
  <c r="A8159" i="168"/>
  <c r="A8158" i="168"/>
  <c r="A8157" i="168"/>
  <c r="A8156" i="168"/>
  <c r="A8155" i="168"/>
  <c r="A8154" i="168"/>
  <c r="A8153" i="168"/>
  <c r="A8152" i="168"/>
  <c r="A8151" i="168"/>
  <c r="A8150" i="168"/>
  <c r="A8149" i="168"/>
  <c r="A8148" i="168"/>
  <c r="A8147" i="168"/>
  <c r="A8146" i="168"/>
  <c r="A8145" i="168"/>
  <c r="A8144" i="168"/>
  <c r="A8143" i="168"/>
  <c r="A8142" i="168"/>
  <c r="A8141" i="168"/>
  <c r="A8140" i="168"/>
  <c r="A8139" i="168"/>
  <c r="A8138" i="168"/>
  <c r="A8137" i="168"/>
  <c r="A8136" i="168"/>
  <c r="A8135" i="168"/>
  <c r="A8134" i="168"/>
  <c r="A8133" i="168"/>
  <c r="A8132" i="168"/>
  <c r="A8131" i="168"/>
  <c r="A8130" i="168"/>
  <c r="A8129" i="168"/>
  <c r="A8128" i="168"/>
  <c r="A8127" i="168"/>
  <c r="A8126" i="168"/>
  <c r="A8125" i="168"/>
  <c r="A8124" i="168"/>
  <c r="A8123" i="168"/>
  <c r="A8122" i="168"/>
  <c r="A8121" i="168"/>
  <c r="A8120" i="168"/>
  <c r="A8119" i="168"/>
  <c r="A8118" i="168"/>
  <c r="A8117" i="168"/>
  <c r="A8116" i="168"/>
  <c r="A8115" i="168"/>
  <c r="A8114" i="168"/>
  <c r="A8113" i="168"/>
  <c r="A8112" i="168"/>
  <c r="A8111" i="168"/>
  <c r="A8110" i="168"/>
  <c r="A8109" i="168"/>
  <c r="A8108" i="168"/>
  <c r="A8107" i="168"/>
  <c r="A8106" i="168"/>
  <c r="A8105" i="168"/>
  <c r="A8104" i="168"/>
  <c r="A8103" i="168"/>
  <c r="A8102" i="168"/>
  <c r="A8101" i="168"/>
  <c r="A8100" i="168"/>
  <c r="A8099" i="168"/>
  <c r="A8098" i="168"/>
  <c r="A8097" i="168"/>
  <c r="A8096" i="168"/>
  <c r="A8095" i="168"/>
  <c r="A8094" i="168"/>
  <c r="A8093" i="168"/>
  <c r="A8092" i="168"/>
  <c r="A8091" i="168"/>
  <c r="A8090" i="168"/>
  <c r="A8089" i="168"/>
  <c r="A8088" i="168"/>
  <c r="A8087" i="168"/>
  <c r="A8086" i="168"/>
  <c r="A8085" i="168"/>
  <c r="A8084" i="168"/>
  <c r="A8083" i="168"/>
  <c r="A8082" i="168"/>
  <c r="A8081" i="168"/>
  <c r="A8080" i="168"/>
  <c r="A8079" i="168"/>
  <c r="A8078" i="168"/>
  <c r="A8077" i="168"/>
  <c r="A8076" i="168"/>
  <c r="A8075" i="168"/>
  <c r="A8074" i="168"/>
  <c r="A8073" i="168"/>
  <c r="A8072" i="168"/>
  <c r="A8071" i="168"/>
  <c r="A8070" i="168"/>
  <c r="A8069" i="168"/>
  <c r="A8068" i="168"/>
  <c r="A8067" i="168"/>
  <c r="A8066" i="168"/>
  <c r="A8065" i="168"/>
  <c r="A8064" i="168"/>
  <c r="A8063" i="168"/>
  <c r="A8062" i="168"/>
  <c r="A8061" i="168"/>
  <c r="A8060" i="168"/>
  <c r="A8059" i="168"/>
  <c r="A8058" i="168"/>
  <c r="A8057" i="168"/>
  <c r="A8056" i="168"/>
  <c r="A8055" i="168"/>
  <c r="A8054" i="168"/>
  <c r="A8053" i="168"/>
  <c r="A8052" i="168"/>
  <c r="A8051" i="168"/>
  <c r="A8050" i="168"/>
  <c r="A8049" i="168"/>
  <c r="A8048" i="168"/>
  <c r="A8047" i="168"/>
  <c r="A8046" i="168"/>
  <c r="A8045" i="168"/>
  <c r="A8044" i="168"/>
  <c r="A8043" i="168"/>
  <c r="A8042" i="168"/>
  <c r="A8041" i="168"/>
  <c r="A8040" i="168"/>
  <c r="A8039" i="168"/>
  <c r="A8038" i="168"/>
  <c r="A8037" i="168"/>
  <c r="A8036" i="168"/>
  <c r="A8035" i="168"/>
  <c r="A8034" i="168"/>
  <c r="A8033" i="168"/>
  <c r="A8032" i="168"/>
  <c r="A8031" i="168"/>
  <c r="A8030" i="168"/>
  <c r="A8029" i="168"/>
  <c r="A8028" i="168"/>
  <c r="A8027" i="168"/>
  <c r="A8026" i="168"/>
  <c r="A8025" i="168"/>
  <c r="A8024" i="168"/>
  <c r="A8023" i="168"/>
  <c r="A8022" i="168"/>
  <c r="A8021" i="168"/>
  <c r="A8020" i="168"/>
  <c r="A8019" i="168"/>
  <c r="A8018" i="168"/>
  <c r="A8017" i="168"/>
  <c r="A8016" i="168"/>
  <c r="A8015" i="168"/>
  <c r="A8014" i="168"/>
  <c r="A8013" i="168"/>
  <c r="A8012" i="168"/>
  <c r="A8011" i="168"/>
  <c r="A8010" i="168"/>
  <c r="A8009" i="168"/>
  <c r="A8008" i="168"/>
  <c r="A8007" i="168"/>
  <c r="A8006" i="168"/>
  <c r="A8005" i="168"/>
  <c r="A8004" i="168"/>
  <c r="A8003" i="168"/>
  <c r="A8002" i="168"/>
  <c r="A8001" i="168"/>
  <c r="A8000" i="168"/>
  <c r="A7999" i="168"/>
  <c r="A7998" i="168"/>
  <c r="A7997" i="168"/>
  <c r="A7996" i="168"/>
  <c r="A7995" i="168"/>
  <c r="A7994" i="168"/>
  <c r="A7993" i="168"/>
  <c r="A7992" i="168"/>
  <c r="A7991" i="168"/>
  <c r="A7990" i="168"/>
  <c r="A7989" i="168"/>
  <c r="A7988" i="168"/>
  <c r="A7987" i="168"/>
  <c r="A7986" i="168"/>
  <c r="A7985" i="168"/>
  <c r="A7984" i="168"/>
  <c r="A7983" i="168"/>
  <c r="A7982" i="168"/>
  <c r="A7981" i="168"/>
  <c r="A7980" i="168"/>
  <c r="A7979" i="168"/>
  <c r="A7978" i="168"/>
  <c r="A7977" i="168"/>
  <c r="A7976" i="168"/>
  <c r="A7975" i="168"/>
  <c r="A7974" i="168"/>
  <c r="A7973" i="168"/>
  <c r="A7972" i="168"/>
  <c r="A7971" i="168"/>
  <c r="A7970" i="168"/>
  <c r="A7969" i="168"/>
  <c r="A7968" i="168"/>
  <c r="A7967" i="168"/>
  <c r="A7966" i="168"/>
  <c r="A7965" i="168"/>
  <c r="A7964" i="168"/>
  <c r="A7963" i="168"/>
  <c r="A7962" i="168"/>
  <c r="A7961" i="168"/>
  <c r="A7960" i="168"/>
  <c r="A7959" i="168"/>
  <c r="A7958" i="168"/>
  <c r="A7957" i="168"/>
  <c r="A7956" i="168"/>
  <c r="A7955" i="168"/>
  <c r="A7954" i="168"/>
  <c r="A7953" i="168"/>
  <c r="A7952" i="168"/>
  <c r="A7951" i="168"/>
  <c r="A7950" i="168"/>
  <c r="A7949" i="168"/>
  <c r="A7948" i="168"/>
  <c r="A7947" i="168"/>
  <c r="A7946" i="168"/>
  <c r="A7945" i="168"/>
  <c r="A7944" i="168"/>
  <c r="A7943" i="168"/>
  <c r="A7942" i="168"/>
  <c r="A7941" i="168"/>
  <c r="A7940" i="168"/>
  <c r="A7939" i="168"/>
  <c r="A7938" i="168"/>
  <c r="A7937" i="168"/>
  <c r="A7936" i="168"/>
  <c r="A7935" i="168"/>
  <c r="A7934" i="168"/>
  <c r="A7933" i="168"/>
  <c r="A7932" i="168"/>
  <c r="A7931" i="168"/>
  <c r="A7930" i="168"/>
  <c r="A7929" i="168"/>
  <c r="A7928" i="168"/>
  <c r="A7927" i="168"/>
  <c r="A7926" i="168"/>
  <c r="A7925" i="168"/>
  <c r="A7924" i="168"/>
  <c r="A7923" i="168"/>
  <c r="A7922" i="168"/>
  <c r="A7921" i="168"/>
  <c r="A7920" i="168"/>
  <c r="A7919" i="168"/>
  <c r="A7918" i="168"/>
  <c r="A7917" i="168"/>
  <c r="A7916" i="168"/>
  <c r="A7915" i="168"/>
  <c r="A7914" i="168"/>
  <c r="A7913" i="168"/>
  <c r="A7912" i="168"/>
  <c r="A7911" i="168"/>
  <c r="A7910" i="168"/>
  <c r="A7909" i="168"/>
  <c r="A7908" i="168"/>
  <c r="A7907" i="168"/>
  <c r="A7906" i="168"/>
  <c r="A7905" i="168"/>
  <c r="A7904" i="168"/>
  <c r="A7903" i="168"/>
  <c r="A7902" i="168"/>
  <c r="A7901" i="168"/>
  <c r="A7900" i="168"/>
  <c r="A7899" i="168"/>
  <c r="A7898" i="168"/>
  <c r="A7897" i="168"/>
  <c r="A7896" i="168"/>
  <c r="A7895" i="168"/>
  <c r="A7894" i="168"/>
  <c r="A7893" i="168"/>
  <c r="A7892" i="168"/>
  <c r="A7891" i="168"/>
  <c r="A7890" i="168"/>
  <c r="A7889" i="168"/>
  <c r="A7888" i="168"/>
  <c r="A7887" i="168"/>
  <c r="A7886" i="168"/>
  <c r="A7885" i="168"/>
  <c r="A7884" i="168"/>
  <c r="A7883" i="168"/>
  <c r="A7882" i="168"/>
  <c r="A7881" i="168"/>
  <c r="A7880" i="168"/>
  <c r="A7879" i="168"/>
  <c r="A7878" i="168"/>
  <c r="A7877" i="168"/>
  <c r="A7876" i="168"/>
  <c r="A7875" i="168"/>
  <c r="A7874" i="168"/>
  <c r="A7873" i="168"/>
  <c r="A7872" i="168"/>
  <c r="A7871" i="168"/>
  <c r="A7870" i="168"/>
  <c r="A7869" i="168"/>
  <c r="A7868" i="168"/>
  <c r="A7867" i="168"/>
  <c r="A7866" i="168"/>
  <c r="A7865" i="168"/>
  <c r="A7864" i="168"/>
  <c r="A7863" i="168"/>
  <c r="A7862" i="168"/>
  <c r="A7861" i="168"/>
  <c r="A7860" i="168"/>
  <c r="A7859" i="168"/>
  <c r="A7858" i="168"/>
  <c r="A7857" i="168"/>
  <c r="A7856" i="168"/>
  <c r="A7855" i="168"/>
  <c r="A7854" i="168"/>
  <c r="A7853" i="168"/>
  <c r="A7852" i="168"/>
  <c r="A7851" i="168"/>
  <c r="A7850" i="168"/>
  <c r="A7849" i="168"/>
  <c r="A7848" i="168"/>
  <c r="A7847" i="168"/>
  <c r="A7846" i="168"/>
  <c r="A7845" i="168"/>
  <c r="A7844" i="168"/>
  <c r="A7843" i="168"/>
  <c r="A7842" i="168"/>
  <c r="A7841" i="168"/>
  <c r="A7840" i="168"/>
  <c r="A7839" i="168"/>
  <c r="A7838" i="168"/>
  <c r="A7837" i="168"/>
  <c r="A7836" i="168"/>
  <c r="A7835" i="168"/>
  <c r="A7834" i="168"/>
  <c r="A7833" i="168"/>
  <c r="A7832" i="168"/>
  <c r="A7831" i="168"/>
  <c r="A7830" i="168"/>
  <c r="A7829" i="168"/>
  <c r="A7828" i="168"/>
  <c r="A7827" i="168"/>
  <c r="A7826" i="168"/>
  <c r="A7825" i="168"/>
  <c r="A7824" i="168"/>
  <c r="A7823" i="168"/>
  <c r="A7822" i="168"/>
  <c r="A7821" i="168"/>
  <c r="A7820" i="168"/>
  <c r="A7819" i="168"/>
  <c r="A7818" i="168"/>
  <c r="A7817" i="168"/>
  <c r="A7816" i="168"/>
  <c r="A7815" i="168"/>
  <c r="A7814" i="168"/>
  <c r="A7813" i="168"/>
  <c r="A7812" i="168"/>
  <c r="A7811" i="168"/>
  <c r="A7810" i="168"/>
  <c r="A7809" i="168"/>
  <c r="A7808" i="168"/>
  <c r="A7807" i="168"/>
  <c r="A7806" i="168"/>
  <c r="A7805" i="168"/>
  <c r="A7804" i="168"/>
  <c r="A7803" i="168"/>
  <c r="A7802" i="168"/>
  <c r="A7801" i="168"/>
  <c r="A7800" i="168"/>
  <c r="A7799" i="168"/>
  <c r="A7798" i="168"/>
  <c r="A7797" i="168"/>
  <c r="A7796" i="168"/>
  <c r="A7795" i="168"/>
  <c r="A7794" i="168"/>
  <c r="A7793" i="168"/>
  <c r="A7792" i="168"/>
  <c r="A7791" i="168"/>
  <c r="A7790" i="168"/>
  <c r="A7789" i="168"/>
  <c r="A7788" i="168"/>
  <c r="A7787" i="168"/>
  <c r="A7786" i="168"/>
  <c r="A7785" i="168"/>
  <c r="A7784" i="168"/>
  <c r="A7783" i="168"/>
  <c r="A7782" i="168"/>
  <c r="A7781" i="168"/>
  <c r="A7780" i="168"/>
  <c r="A7779" i="168"/>
  <c r="A7778" i="168"/>
  <c r="A7777" i="168"/>
  <c r="A7776" i="168"/>
  <c r="A7775" i="168"/>
  <c r="A7774" i="168"/>
  <c r="A7773" i="168"/>
  <c r="A7772" i="168"/>
  <c r="A7771" i="168"/>
  <c r="A7770" i="168"/>
  <c r="A7769" i="168"/>
  <c r="A7768" i="168"/>
  <c r="A7767" i="168"/>
  <c r="A7766" i="168"/>
  <c r="A7765" i="168"/>
  <c r="A7764" i="168"/>
  <c r="A7763" i="168"/>
  <c r="A7762" i="168"/>
  <c r="A7761" i="168"/>
  <c r="A7760" i="168"/>
  <c r="A7759" i="168"/>
  <c r="A7758" i="168"/>
  <c r="A7757" i="168"/>
  <c r="A7756" i="168"/>
  <c r="A7755" i="168"/>
  <c r="A7754" i="168"/>
  <c r="A7753" i="168"/>
  <c r="A7752" i="168"/>
  <c r="A7751" i="168"/>
  <c r="A7750" i="168"/>
  <c r="A7749" i="168"/>
  <c r="A7748" i="168"/>
  <c r="A7747" i="168"/>
  <c r="A7746" i="168"/>
  <c r="A7745" i="168"/>
  <c r="A7744" i="168"/>
  <c r="A7743" i="168"/>
  <c r="A7742" i="168"/>
  <c r="A7741" i="168"/>
  <c r="A7740" i="168"/>
  <c r="A7739" i="168"/>
  <c r="A7738" i="168"/>
  <c r="A7737" i="168"/>
  <c r="A7736" i="168"/>
  <c r="A7735" i="168"/>
  <c r="A7734" i="168"/>
  <c r="A7733" i="168"/>
  <c r="A7732" i="168"/>
  <c r="A7731" i="168"/>
  <c r="A7730" i="168"/>
  <c r="A7729" i="168"/>
  <c r="A7728" i="168"/>
  <c r="A7727" i="168"/>
  <c r="A7726" i="168"/>
  <c r="A7725" i="168"/>
  <c r="A7724" i="168"/>
  <c r="A7723" i="168"/>
  <c r="A7722" i="168"/>
  <c r="A7721" i="168"/>
  <c r="A7720" i="168"/>
  <c r="A7719" i="168"/>
  <c r="A7718" i="168"/>
  <c r="A7717" i="168"/>
  <c r="A7716" i="168"/>
  <c r="A7715" i="168"/>
  <c r="A7714" i="168"/>
  <c r="A7713" i="168"/>
  <c r="A7712" i="168"/>
  <c r="A7711" i="168"/>
  <c r="A7710" i="168"/>
  <c r="A7709" i="168"/>
  <c r="A7708" i="168"/>
  <c r="A7707" i="168"/>
  <c r="A7706" i="168"/>
  <c r="A7705" i="168"/>
  <c r="A7704" i="168"/>
  <c r="A7703" i="168"/>
  <c r="A7702" i="168"/>
  <c r="A7701" i="168"/>
  <c r="A7700" i="168"/>
  <c r="A7699" i="168"/>
  <c r="A7698" i="168"/>
  <c r="A7697" i="168"/>
  <c r="A7696" i="168"/>
  <c r="A7695" i="168"/>
  <c r="A7694" i="168"/>
  <c r="A7693" i="168"/>
  <c r="A7692" i="168"/>
  <c r="A7691" i="168"/>
  <c r="A7690" i="168"/>
  <c r="A7689" i="168"/>
  <c r="A7688" i="168"/>
  <c r="A7687" i="168"/>
  <c r="A7686" i="168"/>
  <c r="A7685" i="168"/>
  <c r="A7684" i="168"/>
  <c r="A7683" i="168"/>
  <c r="A7682" i="168"/>
  <c r="A7681" i="168"/>
  <c r="A7680" i="168"/>
  <c r="A7679" i="168"/>
  <c r="A7678" i="168"/>
  <c r="A7677" i="168"/>
  <c r="A7676" i="168"/>
  <c r="A7675" i="168"/>
  <c r="A7674" i="168"/>
  <c r="A7673" i="168"/>
  <c r="A7672" i="168"/>
  <c r="A7671" i="168"/>
  <c r="A7670" i="168"/>
  <c r="A7669" i="168"/>
  <c r="A7668" i="168"/>
  <c r="A7667" i="168"/>
  <c r="A7666" i="168"/>
  <c r="A7665" i="168"/>
  <c r="A7664" i="168"/>
  <c r="A7663" i="168"/>
  <c r="A7662" i="168"/>
  <c r="A7661" i="168"/>
  <c r="A7660" i="168"/>
  <c r="A7659" i="168"/>
  <c r="A7658" i="168"/>
  <c r="A7657" i="168"/>
  <c r="A7656" i="168"/>
  <c r="A7655" i="168"/>
  <c r="A7654" i="168"/>
  <c r="A7653" i="168"/>
  <c r="A7652" i="168"/>
  <c r="A7651" i="168"/>
  <c r="A7650" i="168"/>
  <c r="A7649" i="168"/>
  <c r="A7648" i="168"/>
  <c r="A7647" i="168"/>
  <c r="A7646" i="168"/>
  <c r="A7645" i="168"/>
  <c r="A7644" i="168"/>
  <c r="A7643" i="168"/>
  <c r="A7642" i="168"/>
  <c r="A7641" i="168"/>
  <c r="A7640" i="168"/>
  <c r="A7639" i="168"/>
  <c r="A7638" i="168"/>
  <c r="A7637" i="168"/>
  <c r="A7636" i="168"/>
  <c r="A7635" i="168"/>
  <c r="A7634" i="168"/>
  <c r="A7633" i="168"/>
  <c r="A7632" i="168"/>
  <c r="A7631" i="168"/>
  <c r="A7630" i="168"/>
  <c r="A7629" i="168"/>
  <c r="A7628" i="168"/>
  <c r="A7627" i="168"/>
  <c r="A7626" i="168"/>
  <c r="A7625" i="168"/>
  <c r="A7624" i="168"/>
  <c r="A7623" i="168"/>
  <c r="A7622" i="168"/>
  <c r="A7621" i="168"/>
  <c r="A7620" i="168"/>
  <c r="A7619" i="168"/>
  <c r="A7618" i="168"/>
  <c r="A7617" i="168"/>
  <c r="A7616" i="168"/>
  <c r="A7615" i="168"/>
  <c r="A7614" i="168"/>
  <c r="A7613" i="168"/>
  <c r="A7612" i="168"/>
  <c r="A7611" i="168"/>
  <c r="A7610" i="168"/>
  <c r="A7609" i="168"/>
  <c r="A7608" i="168"/>
  <c r="A7607" i="168"/>
  <c r="A7606" i="168"/>
  <c r="A7605" i="168"/>
  <c r="A7604" i="168"/>
  <c r="A7603" i="168"/>
  <c r="A7602" i="168"/>
  <c r="A7601" i="168"/>
  <c r="A7600" i="168"/>
  <c r="A7599" i="168"/>
  <c r="A7598" i="168"/>
  <c r="A7597" i="168"/>
  <c r="A7596" i="168"/>
  <c r="A7595" i="168"/>
  <c r="A7594" i="168"/>
  <c r="A7593" i="168"/>
  <c r="A7592" i="168"/>
  <c r="A7591" i="168"/>
  <c r="A7590" i="168"/>
  <c r="A7589" i="168"/>
  <c r="A7588" i="168"/>
  <c r="A7587" i="168"/>
  <c r="A7586" i="168"/>
  <c r="A7585" i="168"/>
  <c r="A7584" i="168"/>
  <c r="A7583" i="168"/>
  <c r="A7582" i="168"/>
  <c r="A7581" i="168"/>
  <c r="A7580" i="168"/>
  <c r="A7579" i="168"/>
  <c r="A7578" i="168"/>
  <c r="A7577" i="168"/>
  <c r="A7576" i="168"/>
  <c r="A7575" i="168"/>
  <c r="A7574" i="168"/>
  <c r="A7573" i="168"/>
  <c r="A7572" i="168"/>
  <c r="A7571" i="168"/>
  <c r="A7570" i="168"/>
  <c r="A7569" i="168"/>
  <c r="A7568" i="168"/>
  <c r="A7567" i="168"/>
  <c r="A7566" i="168"/>
  <c r="A7565" i="168"/>
  <c r="A7564" i="168"/>
  <c r="A7563" i="168"/>
  <c r="A7562" i="168"/>
  <c r="A7561" i="168"/>
  <c r="A7560" i="168"/>
  <c r="A7559" i="168"/>
  <c r="A7558" i="168"/>
  <c r="A7557" i="168"/>
  <c r="A7556" i="168"/>
  <c r="A7555" i="168"/>
  <c r="A7554" i="168"/>
  <c r="A7553" i="168"/>
  <c r="A7552" i="168"/>
  <c r="A7551" i="168"/>
  <c r="A7550" i="168"/>
  <c r="A7549" i="168"/>
  <c r="A7548" i="168"/>
  <c r="A7547" i="168"/>
  <c r="A7546" i="168"/>
  <c r="A7545" i="168"/>
  <c r="A7544" i="168"/>
  <c r="A7543" i="168"/>
  <c r="A7542" i="168"/>
  <c r="A7541" i="168"/>
  <c r="A7540" i="168"/>
  <c r="A7539" i="168"/>
  <c r="A7538" i="168"/>
  <c r="A7537" i="168"/>
  <c r="A7536" i="168"/>
  <c r="A7535" i="168"/>
  <c r="A7534" i="168"/>
  <c r="A7533" i="168"/>
  <c r="A7532" i="168"/>
  <c r="A7531" i="168"/>
  <c r="A7530" i="168"/>
  <c r="A7529" i="168"/>
  <c r="A7528" i="168"/>
  <c r="A7527" i="168"/>
  <c r="A7526" i="168"/>
  <c r="A7525" i="168"/>
  <c r="A7524" i="168"/>
  <c r="A7523" i="168"/>
  <c r="A7522" i="168"/>
  <c r="A7521" i="168"/>
  <c r="A7520" i="168"/>
  <c r="A7519" i="168"/>
  <c r="A7518" i="168"/>
  <c r="A7517" i="168"/>
  <c r="A7516" i="168"/>
  <c r="A7515" i="168"/>
  <c r="A7514" i="168"/>
  <c r="A7513" i="168"/>
  <c r="A7512" i="168"/>
  <c r="A7511" i="168"/>
  <c r="A7510" i="168"/>
  <c r="A7509" i="168"/>
  <c r="A7508" i="168"/>
  <c r="A7507" i="168"/>
  <c r="A7506" i="168"/>
  <c r="A7505" i="168"/>
  <c r="A7504" i="168"/>
  <c r="A7503" i="168"/>
  <c r="A7502" i="168"/>
  <c r="A7501" i="168"/>
  <c r="A7500" i="168"/>
  <c r="A7499" i="168"/>
  <c r="A7498" i="168"/>
  <c r="A7497" i="168"/>
  <c r="A7496" i="168"/>
  <c r="A7495" i="168"/>
  <c r="A7494" i="168"/>
  <c r="A7493" i="168"/>
  <c r="A7492" i="168"/>
  <c r="A7491" i="168"/>
  <c r="A7490" i="168"/>
  <c r="A7489" i="168"/>
  <c r="A7488" i="168"/>
  <c r="A7487" i="168"/>
  <c r="A7486" i="168"/>
  <c r="A7485" i="168"/>
  <c r="A7484" i="168"/>
  <c r="A7483" i="168"/>
  <c r="A7482" i="168"/>
  <c r="A7481" i="168"/>
  <c r="A7480" i="168"/>
  <c r="A7479" i="168"/>
  <c r="A7478" i="168"/>
  <c r="A7477" i="168"/>
  <c r="A7476" i="168"/>
  <c r="A7475" i="168"/>
  <c r="A7474" i="168"/>
  <c r="A7473" i="168"/>
  <c r="A7472" i="168"/>
  <c r="A7471" i="168"/>
  <c r="A7470" i="168"/>
  <c r="A7469" i="168"/>
  <c r="A7468" i="168"/>
  <c r="A7467" i="168"/>
  <c r="A7466" i="168"/>
  <c r="A7465" i="168"/>
  <c r="A7464" i="168"/>
  <c r="A7463" i="168"/>
  <c r="A7462" i="168"/>
  <c r="A7461" i="168"/>
  <c r="A7460" i="168"/>
  <c r="A7459" i="168"/>
  <c r="A7458" i="168"/>
  <c r="A7457" i="168"/>
  <c r="A7456" i="168"/>
  <c r="A7455" i="168"/>
  <c r="A7454" i="168"/>
  <c r="A7453" i="168"/>
  <c r="A7452" i="168"/>
  <c r="A7451" i="168"/>
  <c r="A7450" i="168"/>
  <c r="A7449" i="168"/>
  <c r="A7448" i="168"/>
  <c r="A7447" i="168"/>
  <c r="A7446" i="168"/>
  <c r="A7445" i="168"/>
  <c r="A7444" i="168"/>
  <c r="A7443" i="168"/>
  <c r="A7442" i="168"/>
  <c r="A7441" i="168"/>
  <c r="A7440" i="168"/>
  <c r="A7439" i="168"/>
  <c r="A7438" i="168"/>
  <c r="A7437" i="168"/>
  <c r="A7436" i="168"/>
  <c r="A7435" i="168"/>
  <c r="A7434" i="168"/>
  <c r="A7433" i="168"/>
  <c r="A7432" i="168"/>
  <c r="A7431" i="168"/>
  <c r="A7430" i="168"/>
  <c r="A7429" i="168"/>
  <c r="A7428" i="168"/>
  <c r="A7427" i="168"/>
  <c r="A7426" i="168"/>
  <c r="A7425" i="168"/>
  <c r="A7424" i="168"/>
  <c r="A7423" i="168"/>
  <c r="A7422" i="168"/>
  <c r="A7421" i="168"/>
  <c r="A7420" i="168"/>
  <c r="A7419" i="168"/>
  <c r="A7418" i="168"/>
  <c r="A7417" i="168"/>
  <c r="A7416" i="168"/>
  <c r="A7415" i="168"/>
  <c r="A7414" i="168"/>
  <c r="A7413" i="168"/>
  <c r="A7412" i="168"/>
  <c r="A7411" i="168"/>
  <c r="A7410" i="168"/>
  <c r="A7409" i="168"/>
  <c r="A7408" i="168"/>
  <c r="A7407" i="168"/>
  <c r="A7406" i="168"/>
  <c r="A7405" i="168"/>
  <c r="A7404" i="168"/>
  <c r="A7403" i="168"/>
  <c r="A7402" i="168"/>
  <c r="A7401" i="168"/>
  <c r="A7400" i="168"/>
  <c r="A7399" i="168"/>
  <c r="A7398" i="168"/>
  <c r="A7397" i="168"/>
  <c r="A7396" i="168"/>
  <c r="A7395" i="168"/>
  <c r="A7394" i="168"/>
  <c r="A7393" i="168"/>
  <c r="A7392" i="168"/>
  <c r="A7391" i="168"/>
  <c r="A7390" i="168"/>
  <c r="A7389" i="168"/>
  <c r="A7388" i="168"/>
  <c r="A7387" i="168"/>
  <c r="A7386" i="168"/>
  <c r="A7385" i="168"/>
  <c r="A7384" i="168"/>
  <c r="A7383" i="168"/>
  <c r="A7382" i="168"/>
  <c r="A7381" i="168"/>
  <c r="A7380" i="168"/>
  <c r="A7379" i="168"/>
  <c r="A7378" i="168"/>
  <c r="A7377" i="168"/>
  <c r="A7376" i="168"/>
  <c r="A7375" i="168"/>
  <c r="A7374" i="168"/>
  <c r="A7373" i="168"/>
  <c r="A7372" i="168"/>
  <c r="A7371" i="168"/>
  <c r="A7370" i="168"/>
  <c r="A7369" i="168"/>
  <c r="A7368" i="168"/>
  <c r="A7367" i="168"/>
  <c r="A7366" i="168"/>
  <c r="A7365" i="168"/>
  <c r="A7364" i="168"/>
  <c r="A7363" i="168"/>
  <c r="A7362" i="168"/>
  <c r="A7361" i="168"/>
  <c r="A7360" i="168"/>
  <c r="A7359" i="168"/>
  <c r="A7358" i="168"/>
  <c r="A7357" i="168"/>
  <c r="A7356" i="168"/>
  <c r="A7355" i="168"/>
  <c r="A7354" i="168"/>
  <c r="A7353" i="168"/>
  <c r="A7352" i="168"/>
  <c r="A7351" i="168"/>
  <c r="A7350" i="168"/>
  <c r="A7349" i="168"/>
  <c r="A7348" i="168"/>
  <c r="A7347" i="168"/>
  <c r="A7346" i="168"/>
  <c r="A7345" i="168"/>
  <c r="A7344" i="168"/>
  <c r="A7343" i="168"/>
  <c r="A7342" i="168"/>
  <c r="A7341" i="168"/>
  <c r="A7340" i="168"/>
  <c r="A7339" i="168"/>
  <c r="A7338" i="168"/>
  <c r="A7337" i="168"/>
  <c r="A7336" i="168"/>
  <c r="A7335" i="168"/>
  <c r="A7334" i="168"/>
  <c r="A7333" i="168"/>
  <c r="A7332" i="168"/>
  <c r="A7331" i="168"/>
  <c r="A7330" i="168"/>
  <c r="A7329" i="168"/>
  <c r="A7328" i="168"/>
  <c r="A7327" i="168"/>
  <c r="A7326" i="168"/>
  <c r="A7325" i="168"/>
  <c r="A7324" i="168"/>
  <c r="A7323" i="168"/>
  <c r="A7322" i="168"/>
  <c r="A7321" i="168"/>
  <c r="A7320" i="168"/>
  <c r="A7319" i="168"/>
  <c r="A7318" i="168"/>
  <c r="A7317" i="168"/>
  <c r="A7316" i="168"/>
  <c r="A7315" i="168"/>
  <c r="A7314" i="168"/>
  <c r="A7313" i="168"/>
  <c r="A7312" i="168"/>
  <c r="A7311" i="168"/>
  <c r="A7310" i="168"/>
  <c r="A7309" i="168"/>
  <c r="A7308" i="168"/>
  <c r="A7307" i="168"/>
  <c r="A7306" i="168"/>
  <c r="A7305" i="168"/>
  <c r="A7304" i="168"/>
  <c r="A7303" i="168"/>
  <c r="A7302" i="168"/>
  <c r="A7301" i="168"/>
  <c r="A7300" i="168"/>
  <c r="A7299" i="168"/>
  <c r="A7298" i="168"/>
  <c r="A7297" i="168"/>
  <c r="A7296" i="168"/>
  <c r="A7295" i="168"/>
  <c r="A7294" i="168"/>
  <c r="A7293" i="168"/>
  <c r="A7292" i="168"/>
  <c r="A7291" i="168"/>
  <c r="A7290" i="168"/>
  <c r="A7289" i="168"/>
  <c r="A7288" i="168"/>
  <c r="A7287" i="168"/>
  <c r="A7286" i="168"/>
  <c r="A7285" i="168"/>
  <c r="A7284" i="168"/>
  <c r="A7283" i="168"/>
  <c r="A7282" i="168"/>
  <c r="A7281" i="168"/>
  <c r="A7280" i="168"/>
  <c r="A7279" i="168"/>
  <c r="A7278" i="168"/>
  <c r="A7277" i="168"/>
  <c r="A7276" i="168"/>
  <c r="A7275" i="168"/>
  <c r="A7274" i="168"/>
  <c r="A7273" i="168"/>
  <c r="A7272" i="168"/>
  <c r="A7271" i="168"/>
  <c r="A7270" i="168"/>
  <c r="A7269" i="168"/>
  <c r="A7268" i="168"/>
  <c r="A7267" i="168"/>
  <c r="A7266" i="168"/>
  <c r="A7265" i="168"/>
  <c r="A7264" i="168"/>
  <c r="A7263" i="168"/>
  <c r="A7262" i="168"/>
  <c r="A7261" i="168"/>
  <c r="A7260" i="168"/>
  <c r="A7259" i="168"/>
  <c r="A7258" i="168"/>
  <c r="A7257" i="168"/>
  <c r="A7256" i="168"/>
  <c r="A7255" i="168"/>
  <c r="A7254" i="168"/>
  <c r="A7253" i="168"/>
  <c r="A7252" i="168"/>
  <c r="A7251" i="168"/>
  <c r="A7250" i="168"/>
  <c r="A7249" i="168"/>
  <c r="A7248" i="168"/>
  <c r="A7247" i="168"/>
  <c r="A7246" i="168"/>
  <c r="A7245" i="168"/>
  <c r="A7244" i="168"/>
  <c r="A7243" i="168"/>
  <c r="A7242" i="168"/>
  <c r="A7241" i="168"/>
  <c r="A7240" i="168"/>
  <c r="A7239" i="168"/>
  <c r="A7238" i="168"/>
  <c r="A7237" i="168"/>
  <c r="A7236" i="168"/>
  <c r="A7235" i="168"/>
  <c r="A7234" i="168"/>
  <c r="A7233" i="168"/>
  <c r="A7232" i="168"/>
  <c r="A7231" i="168"/>
  <c r="A7230" i="168"/>
  <c r="A7229" i="168"/>
  <c r="A7228" i="168"/>
  <c r="A7227" i="168"/>
  <c r="A7226" i="168"/>
  <c r="A7225" i="168"/>
  <c r="A7224" i="168"/>
  <c r="A7223" i="168"/>
  <c r="A7222" i="168"/>
  <c r="A7221" i="168"/>
  <c r="A7220" i="168"/>
  <c r="A7219" i="168"/>
  <c r="A7218" i="168"/>
  <c r="A7217" i="168"/>
  <c r="A7216" i="168"/>
  <c r="A7215" i="168"/>
  <c r="A7214" i="168"/>
  <c r="A7213" i="168"/>
  <c r="A7212" i="168"/>
  <c r="A7211" i="168"/>
  <c r="A7210" i="168"/>
  <c r="A7209" i="168"/>
  <c r="A7208" i="168"/>
  <c r="A7207" i="168"/>
  <c r="A7206" i="168"/>
  <c r="A7205" i="168"/>
  <c r="A7204" i="168"/>
  <c r="A7203" i="168"/>
  <c r="A7202" i="168"/>
  <c r="A7201" i="168"/>
  <c r="A7200" i="168"/>
  <c r="A7199" i="168"/>
  <c r="A7198" i="168"/>
  <c r="A7197" i="168"/>
  <c r="A7196" i="168"/>
  <c r="A7195" i="168"/>
  <c r="A7194" i="168"/>
  <c r="A7193" i="168"/>
  <c r="A7192" i="168"/>
  <c r="A7191" i="168"/>
  <c r="A7190" i="168"/>
  <c r="A7189" i="168"/>
  <c r="A7188" i="168"/>
  <c r="A7187" i="168"/>
  <c r="A7186" i="168"/>
  <c r="A7185" i="168"/>
  <c r="A7184" i="168"/>
  <c r="A7183" i="168"/>
  <c r="A7182" i="168"/>
  <c r="A7181" i="168"/>
  <c r="A7180" i="168"/>
  <c r="A7179" i="168"/>
  <c r="A7178" i="168"/>
  <c r="A7177" i="168"/>
  <c r="A7176" i="168"/>
  <c r="A7175" i="168"/>
  <c r="A7174" i="168"/>
  <c r="A7173" i="168"/>
  <c r="A7172" i="168"/>
  <c r="A7171" i="168"/>
  <c r="A7170" i="168"/>
  <c r="A7169" i="168"/>
  <c r="A7168" i="168"/>
  <c r="A7167" i="168"/>
  <c r="A7166" i="168"/>
  <c r="A7165" i="168"/>
  <c r="A7164" i="168"/>
  <c r="A7163" i="168"/>
  <c r="A7162" i="168"/>
  <c r="A7161" i="168"/>
  <c r="A7160" i="168"/>
  <c r="A7159" i="168"/>
  <c r="A7158" i="168"/>
  <c r="A7157" i="168"/>
  <c r="A7156" i="168"/>
  <c r="A7155" i="168"/>
  <c r="A7154" i="168"/>
  <c r="A7153" i="168"/>
  <c r="A7152" i="168"/>
  <c r="A7151" i="168"/>
  <c r="A7150" i="168"/>
  <c r="A7149" i="168"/>
  <c r="A7148" i="168"/>
  <c r="A7147" i="168"/>
  <c r="A7146" i="168"/>
  <c r="A7145" i="168"/>
  <c r="A7144" i="168"/>
  <c r="A7143" i="168"/>
  <c r="A7142" i="168"/>
  <c r="A7141" i="168"/>
  <c r="A7140" i="168"/>
  <c r="A7139" i="168"/>
  <c r="A7138" i="168"/>
  <c r="A7137" i="168"/>
  <c r="A7136" i="168"/>
  <c r="A7135" i="168"/>
  <c r="A7134" i="168"/>
  <c r="A7133" i="168"/>
  <c r="A7132" i="168"/>
  <c r="A7131" i="168"/>
  <c r="A7130" i="168"/>
  <c r="A7129" i="168"/>
  <c r="A7128" i="168"/>
  <c r="A7127" i="168"/>
  <c r="A7126" i="168"/>
  <c r="A7125" i="168"/>
  <c r="A7124" i="168"/>
  <c r="A7123" i="168"/>
  <c r="A7122" i="168"/>
  <c r="A7121" i="168"/>
  <c r="A7120" i="168"/>
  <c r="A7119" i="168"/>
  <c r="A7118" i="168"/>
  <c r="A7117" i="168"/>
  <c r="A7116" i="168"/>
  <c r="A7115" i="168"/>
  <c r="A7114" i="168"/>
  <c r="A7113" i="168"/>
  <c r="A7112" i="168"/>
  <c r="A7111" i="168"/>
  <c r="A7110" i="168"/>
  <c r="A7109" i="168"/>
  <c r="A7108" i="168"/>
  <c r="A7107" i="168"/>
  <c r="A7106" i="168"/>
  <c r="A7105" i="168"/>
  <c r="A7104" i="168"/>
  <c r="A7103" i="168"/>
  <c r="A7102" i="168"/>
  <c r="A7101" i="168"/>
  <c r="A7100" i="168"/>
  <c r="A7099" i="168"/>
  <c r="A7098" i="168"/>
  <c r="A7097" i="168"/>
  <c r="A7096" i="168"/>
  <c r="A7095" i="168"/>
  <c r="A7094" i="168"/>
  <c r="A7093" i="168"/>
  <c r="A7092" i="168"/>
  <c r="A7091" i="168"/>
  <c r="A7090" i="168"/>
  <c r="A7089" i="168"/>
  <c r="A7088" i="168"/>
  <c r="A7087" i="168"/>
  <c r="A7086" i="168"/>
  <c r="A7085" i="168"/>
  <c r="A7084" i="168"/>
  <c r="A7083" i="168"/>
  <c r="A7082" i="168"/>
  <c r="A7081" i="168"/>
  <c r="A7080" i="168"/>
  <c r="A7079" i="168"/>
  <c r="A7078" i="168"/>
  <c r="A7077" i="168"/>
  <c r="A7076" i="168"/>
  <c r="A7075" i="168"/>
  <c r="A7074" i="168"/>
  <c r="A7073" i="168"/>
  <c r="A7072" i="168"/>
  <c r="A7071" i="168"/>
  <c r="A7070" i="168"/>
  <c r="A7069" i="168"/>
  <c r="A7068" i="168"/>
  <c r="A7067" i="168"/>
  <c r="A7066" i="168"/>
  <c r="A7065" i="168"/>
  <c r="A7064" i="168"/>
  <c r="A7063" i="168"/>
  <c r="A7062" i="168"/>
  <c r="A7061" i="168"/>
  <c r="A7060" i="168"/>
  <c r="A7059" i="168"/>
  <c r="A7058" i="168"/>
  <c r="A7057" i="168"/>
  <c r="A7056" i="168"/>
  <c r="A7055" i="168"/>
  <c r="A7054" i="168"/>
  <c r="A7053" i="168"/>
  <c r="A7052" i="168"/>
  <c r="A7051" i="168"/>
  <c r="A7050" i="168"/>
  <c r="A7049" i="168"/>
  <c r="A7048" i="168"/>
  <c r="A7047" i="168"/>
  <c r="A7046" i="168"/>
  <c r="A7045" i="168"/>
  <c r="A7044" i="168"/>
  <c r="A7043" i="168"/>
  <c r="A7042" i="168"/>
  <c r="A7041" i="168"/>
  <c r="A7040" i="168"/>
  <c r="A7039" i="168"/>
  <c r="A7038" i="168"/>
  <c r="A7037" i="168"/>
  <c r="A7036" i="168"/>
  <c r="A7035" i="168"/>
  <c r="A7034" i="168"/>
  <c r="A7033" i="168"/>
  <c r="A7032" i="168"/>
  <c r="A7031" i="168"/>
  <c r="A7030" i="168"/>
  <c r="A7029" i="168"/>
  <c r="A7028" i="168"/>
  <c r="A7027" i="168"/>
  <c r="A7026" i="168"/>
  <c r="A7025" i="168"/>
  <c r="A7024" i="168"/>
  <c r="A7023" i="168"/>
  <c r="A7022" i="168"/>
  <c r="A7021" i="168"/>
  <c r="A7020" i="168"/>
  <c r="A7019" i="168"/>
  <c r="A7018" i="168"/>
  <c r="A7017" i="168"/>
  <c r="A7016" i="168"/>
  <c r="A7015" i="168"/>
  <c r="A7014" i="168"/>
  <c r="A7013" i="168"/>
  <c r="A7012" i="168"/>
  <c r="A7011" i="168"/>
  <c r="A7010" i="168"/>
  <c r="A7009" i="168"/>
  <c r="A7008" i="168"/>
  <c r="A7007" i="168"/>
  <c r="A7006" i="168"/>
  <c r="A7005" i="168"/>
  <c r="A7004" i="168"/>
  <c r="A7003" i="168"/>
  <c r="A7002" i="168"/>
  <c r="A7001" i="168"/>
  <c r="A7000" i="168"/>
  <c r="A6999" i="168"/>
  <c r="A6998" i="168"/>
  <c r="A6997" i="168"/>
  <c r="A6996" i="168"/>
  <c r="A6995" i="168"/>
  <c r="A6994" i="168"/>
  <c r="A6993" i="168"/>
  <c r="A6992" i="168"/>
  <c r="A6991" i="168"/>
  <c r="A6990" i="168"/>
  <c r="A6989" i="168"/>
  <c r="A6988" i="168"/>
  <c r="A6987" i="168"/>
  <c r="A6986" i="168"/>
  <c r="A6985" i="168"/>
  <c r="A6984" i="168"/>
  <c r="A6983" i="168"/>
  <c r="A6982" i="168"/>
  <c r="A6981" i="168"/>
  <c r="A6980" i="168"/>
  <c r="A6979" i="168"/>
  <c r="A6978" i="168"/>
  <c r="A6977" i="168"/>
  <c r="A6976" i="168"/>
  <c r="A6975" i="168"/>
  <c r="A6974" i="168"/>
  <c r="A6973" i="168"/>
  <c r="A6972" i="168"/>
  <c r="A6971" i="168"/>
  <c r="A6970" i="168"/>
  <c r="A6969" i="168"/>
  <c r="A6968" i="168"/>
  <c r="A6967" i="168"/>
  <c r="A6966" i="168"/>
  <c r="A6965" i="168"/>
  <c r="A6964" i="168"/>
  <c r="A6963" i="168"/>
  <c r="A6962" i="168"/>
  <c r="A6961" i="168"/>
  <c r="A6960" i="168"/>
  <c r="A6959" i="168"/>
  <c r="A6958" i="168"/>
  <c r="A6957" i="168"/>
  <c r="A6956" i="168"/>
  <c r="A6955" i="168"/>
  <c r="A6954" i="168"/>
  <c r="A6953" i="168"/>
  <c r="A6952" i="168"/>
  <c r="A6951" i="168"/>
  <c r="A6950" i="168"/>
  <c r="A6949" i="168"/>
  <c r="A6948" i="168"/>
  <c r="A6947" i="168"/>
  <c r="A6946" i="168"/>
  <c r="A6945" i="168"/>
  <c r="A6944" i="168"/>
  <c r="A6943" i="168"/>
  <c r="A6942" i="168"/>
  <c r="A6941" i="168"/>
  <c r="A6940" i="168"/>
  <c r="A6939" i="168"/>
  <c r="A6938" i="168"/>
  <c r="A6937" i="168"/>
  <c r="A6936" i="168"/>
  <c r="A6935" i="168"/>
  <c r="A6934" i="168"/>
  <c r="A6933" i="168"/>
  <c r="A6932" i="168"/>
  <c r="A6931" i="168"/>
  <c r="A6930" i="168"/>
  <c r="A6929" i="168"/>
  <c r="A6928" i="168"/>
  <c r="A6927" i="168"/>
  <c r="A6926" i="168"/>
  <c r="A6925" i="168"/>
  <c r="A6924" i="168"/>
  <c r="A6923" i="168"/>
  <c r="A6922" i="168"/>
  <c r="A6921" i="168"/>
  <c r="A6920" i="168"/>
  <c r="A6919" i="168"/>
  <c r="A6918" i="168"/>
  <c r="A6917" i="168"/>
  <c r="A6916" i="168"/>
  <c r="A6915" i="168"/>
  <c r="A6914" i="168"/>
  <c r="A6913" i="168"/>
  <c r="A6912" i="168"/>
  <c r="A6911" i="168"/>
  <c r="A6910" i="168"/>
  <c r="A6909" i="168"/>
  <c r="A6908" i="168"/>
  <c r="A6907" i="168"/>
  <c r="A6906" i="168"/>
  <c r="A6905" i="168"/>
  <c r="A6904" i="168"/>
  <c r="A6903" i="168"/>
  <c r="A6902" i="168"/>
  <c r="A6901" i="168"/>
  <c r="A6900" i="168"/>
  <c r="A6899" i="168"/>
  <c r="A6898" i="168"/>
  <c r="A6897" i="168"/>
  <c r="A6896" i="168"/>
  <c r="A6895" i="168"/>
  <c r="A6894" i="168"/>
  <c r="A6893" i="168"/>
  <c r="A6892" i="168"/>
  <c r="A6891" i="168"/>
  <c r="A6890" i="168"/>
  <c r="A6889" i="168"/>
  <c r="A6888" i="168"/>
  <c r="A6887" i="168"/>
  <c r="A6886" i="168"/>
  <c r="A6885" i="168"/>
  <c r="A6884" i="168"/>
  <c r="A6883" i="168"/>
  <c r="A6882" i="168"/>
  <c r="A6881" i="168"/>
  <c r="A6880" i="168"/>
  <c r="A6879" i="168"/>
  <c r="A6878" i="168"/>
  <c r="A6877" i="168"/>
  <c r="A6876" i="168"/>
  <c r="A6875" i="168"/>
  <c r="A6874" i="168"/>
  <c r="A6873" i="168"/>
  <c r="A6872" i="168"/>
  <c r="A6871" i="168"/>
  <c r="A6870" i="168"/>
  <c r="A6869" i="168"/>
  <c r="A6868" i="168"/>
  <c r="A6867" i="168"/>
  <c r="A6866" i="168"/>
  <c r="A6865" i="168"/>
  <c r="A6864" i="168"/>
  <c r="A6863" i="168"/>
  <c r="A6862" i="168"/>
  <c r="A6861" i="168"/>
  <c r="A6860" i="168"/>
  <c r="A6859" i="168"/>
  <c r="A6858" i="168"/>
  <c r="A6857" i="168"/>
  <c r="A6856" i="168"/>
  <c r="A6855" i="168"/>
  <c r="A6854" i="168"/>
  <c r="A6853" i="168"/>
  <c r="A6852" i="168"/>
  <c r="A6851" i="168"/>
  <c r="A6850" i="168"/>
  <c r="A6849" i="168"/>
  <c r="A6848" i="168"/>
  <c r="A6847" i="168"/>
  <c r="A6846" i="168"/>
  <c r="A6845" i="168"/>
  <c r="A6844" i="168"/>
  <c r="A6843" i="168"/>
  <c r="A6842" i="168"/>
  <c r="A6841" i="168"/>
  <c r="A6840" i="168"/>
  <c r="A6839" i="168"/>
  <c r="A6838" i="168"/>
  <c r="A6837" i="168"/>
  <c r="A6836" i="168"/>
  <c r="A6835" i="168"/>
  <c r="A6834" i="168"/>
  <c r="A6833" i="168"/>
  <c r="A6832" i="168"/>
  <c r="A6831" i="168"/>
  <c r="A6830" i="168"/>
  <c r="A6829" i="168"/>
  <c r="A6828" i="168"/>
  <c r="A6827" i="168"/>
  <c r="A6826" i="168"/>
  <c r="A6825" i="168"/>
  <c r="A6824" i="168"/>
  <c r="A6823" i="168"/>
  <c r="A6822" i="168"/>
  <c r="A6821" i="168"/>
  <c r="A6820" i="168"/>
  <c r="A6819" i="168"/>
  <c r="A6818" i="168"/>
  <c r="A6817" i="168"/>
  <c r="A6816" i="168"/>
  <c r="A6815" i="168"/>
  <c r="A6814" i="168"/>
  <c r="A6813" i="168"/>
  <c r="A6812" i="168"/>
  <c r="A6811" i="168"/>
  <c r="A6810" i="168"/>
  <c r="A6809" i="168"/>
  <c r="A6808" i="168"/>
  <c r="A6807" i="168"/>
  <c r="A6806" i="168"/>
  <c r="A6805" i="168"/>
  <c r="A6804" i="168"/>
  <c r="A6803" i="168"/>
  <c r="A6802" i="168"/>
  <c r="A6801" i="168"/>
  <c r="A6800" i="168"/>
  <c r="A6799" i="168"/>
  <c r="A6798" i="168"/>
  <c r="A6797" i="168"/>
  <c r="A6796" i="168"/>
  <c r="A6795" i="168"/>
  <c r="A6794" i="168"/>
  <c r="A6793" i="168"/>
  <c r="A6792" i="168"/>
  <c r="A6791" i="168"/>
  <c r="A6790" i="168"/>
  <c r="A6789" i="168"/>
  <c r="A6788" i="168"/>
  <c r="A6787" i="168"/>
  <c r="A6786" i="168"/>
  <c r="A6785" i="168"/>
  <c r="A6784" i="168"/>
  <c r="A6783" i="168"/>
  <c r="A6782" i="168"/>
  <c r="A6781" i="168"/>
  <c r="A6780" i="168"/>
  <c r="A6779" i="168"/>
  <c r="A6778" i="168"/>
  <c r="A6777" i="168"/>
  <c r="A6776" i="168"/>
  <c r="A6775" i="168"/>
  <c r="A6774" i="168"/>
  <c r="A6773" i="168"/>
  <c r="A6772" i="168"/>
  <c r="A6771" i="168"/>
  <c r="A6770" i="168"/>
  <c r="A6769" i="168"/>
  <c r="A6768" i="168"/>
  <c r="A6767" i="168"/>
  <c r="A6766" i="168"/>
  <c r="A6765" i="168"/>
  <c r="A6764" i="168"/>
  <c r="A6763" i="168"/>
  <c r="A6762" i="168"/>
  <c r="A6761" i="168"/>
  <c r="A6760" i="168"/>
  <c r="A6759" i="168"/>
  <c r="A6758" i="168"/>
  <c r="A6757" i="168"/>
  <c r="A6756" i="168"/>
  <c r="A6755" i="168"/>
  <c r="A6754" i="168"/>
  <c r="A6753" i="168"/>
  <c r="A6752" i="168"/>
  <c r="A6751" i="168"/>
  <c r="A6750" i="168"/>
  <c r="A6749" i="168"/>
  <c r="A6748" i="168"/>
  <c r="A6747" i="168"/>
  <c r="A6746" i="168"/>
  <c r="A6745" i="168"/>
  <c r="A6744" i="168"/>
  <c r="A6743" i="168"/>
  <c r="A6742" i="168"/>
  <c r="A6741" i="168"/>
  <c r="A6740" i="168"/>
  <c r="A6739" i="168"/>
  <c r="A6738" i="168"/>
  <c r="A6737" i="168"/>
  <c r="A6736" i="168"/>
  <c r="A6735" i="168"/>
  <c r="A6734" i="168"/>
  <c r="A6733" i="168"/>
  <c r="A6732" i="168"/>
  <c r="A6731" i="168"/>
  <c r="A6730" i="168"/>
  <c r="A6729" i="168"/>
  <c r="A6728" i="168"/>
  <c r="A6727" i="168"/>
  <c r="A6726" i="168"/>
  <c r="A6725" i="168"/>
  <c r="A6724" i="168"/>
  <c r="A6723" i="168"/>
  <c r="A6722" i="168"/>
  <c r="A6721" i="168"/>
  <c r="A6720" i="168"/>
  <c r="A6719" i="168"/>
  <c r="A6718" i="168"/>
  <c r="A6717" i="168"/>
  <c r="A6716" i="168"/>
  <c r="A6715" i="168"/>
  <c r="A6714" i="168"/>
  <c r="A6713" i="168"/>
  <c r="A6712" i="168"/>
  <c r="A6711" i="168"/>
  <c r="A6710" i="168"/>
  <c r="A6709" i="168"/>
  <c r="A6708" i="168"/>
  <c r="A6707" i="168"/>
  <c r="A6706" i="168"/>
  <c r="A6705" i="168"/>
  <c r="A6704" i="168"/>
  <c r="A6703" i="168"/>
  <c r="A6702" i="168"/>
  <c r="A6701" i="168"/>
  <c r="A6700" i="168"/>
  <c r="A6699" i="168"/>
  <c r="A6698" i="168"/>
  <c r="A6697" i="168"/>
  <c r="A6696" i="168"/>
  <c r="A6695" i="168"/>
  <c r="A6694" i="168"/>
  <c r="A6693" i="168"/>
  <c r="A6692" i="168"/>
  <c r="A6691" i="168"/>
  <c r="A6690" i="168"/>
  <c r="A6689" i="168"/>
  <c r="A6688" i="168"/>
  <c r="A6687" i="168"/>
  <c r="A6686" i="168"/>
  <c r="A6685" i="168"/>
  <c r="A6684" i="168"/>
  <c r="A6683" i="168"/>
  <c r="A6682" i="168"/>
  <c r="A6681" i="168"/>
  <c r="A6680" i="168"/>
  <c r="A6679" i="168"/>
  <c r="A6678" i="168"/>
  <c r="A6677" i="168"/>
  <c r="A6676" i="168"/>
  <c r="A6675" i="168"/>
  <c r="A6674" i="168"/>
  <c r="A6673" i="168"/>
  <c r="A6672" i="168"/>
  <c r="A6671" i="168"/>
  <c r="A6670" i="168"/>
  <c r="A6669" i="168"/>
  <c r="A6668" i="168"/>
  <c r="A6667" i="168"/>
  <c r="A6666" i="168"/>
  <c r="A6665" i="168"/>
  <c r="A6664" i="168"/>
  <c r="A6663" i="168"/>
  <c r="A6662" i="168"/>
  <c r="A6661" i="168"/>
  <c r="A6660" i="168"/>
  <c r="A6659" i="168"/>
  <c r="A6658" i="168"/>
  <c r="A6657" i="168"/>
  <c r="A6656" i="168"/>
  <c r="A6655" i="168"/>
  <c r="A6654" i="168"/>
  <c r="A6653" i="168"/>
  <c r="A6652" i="168"/>
  <c r="A6651" i="168"/>
  <c r="A6650" i="168"/>
  <c r="A6649" i="168"/>
  <c r="A6648" i="168"/>
  <c r="A6647" i="168"/>
  <c r="A6646" i="168"/>
  <c r="A6645" i="168"/>
  <c r="A6644" i="168"/>
  <c r="A6643" i="168"/>
  <c r="A6642" i="168"/>
  <c r="A6641" i="168"/>
  <c r="A6640" i="168"/>
  <c r="A6639" i="168"/>
  <c r="A6638" i="168"/>
  <c r="A6637" i="168"/>
  <c r="A6636" i="168"/>
  <c r="A6635" i="168"/>
  <c r="A6634" i="168"/>
  <c r="A6633" i="168"/>
  <c r="A6632" i="168"/>
  <c r="A6631" i="168"/>
  <c r="A6630" i="168"/>
  <c r="A6629" i="168"/>
  <c r="A6628" i="168"/>
  <c r="A6627" i="168"/>
  <c r="A6626" i="168"/>
  <c r="A6625" i="168"/>
  <c r="A6624" i="168"/>
  <c r="A6623" i="168"/>
  <c r="A6622" i="168"/>
  <c r="A6621" i="168"/>
  <c r="A6620" i="168"/>
  <c r="A6619" i="168"/>
  <c r="A6618" i="168"/>
  <c r="A6617" i="168"/>
  <c r="A6616" i="168"/>
  <c r="A6615" i="168"/>
  <c r="A6614" i="168"/>
  <c r="A6613" i="168"/>
  <c r="A6612" i="168"/>
  <c r="A6611" i="168"/>
  <c r="A6610" i="168"/>
  <c r="A6609" i="168"/>
  <c r="A6608" i="168"/>
  <c r="A6607" i="168"/>
  <c r="A6606" i="168"/>
  <c r="A6605" i="168"/>
  <c r="A6604" i="168"/>
  <c r="A6603" i="168"/>
  <c r="A6602" i="168"/>
  <c r="A6601" i="168"/>
  <c r="A6600" i="168"/>
  <c r="A6599" i="168"/>
  <c r="A6598" i="168"/>
  <c r="A6597" i="168"/>
  <c r="A6596" i="168"/>
  <c r="A6595" i="168"/>
  <c r="A6594" i="168"/>
  <c r="A6593" i="168"/>
  <c r="A6592" i="168"/>
  <c r="A6591" i="168"/>
  <c r="A6590" i="168"/>
  <c r="A6589" i="168"/>
  <c r="A6588" i="168"/>
  <c r="A6587" i="168"/>
  <c r="A6586" i="168"/>
  <c r="A6585" i="168"/>
  <c r="A6584" i="168"/>
  <c r="A6583" i="168"/>
  <c r="A6582" i="168"/>
  <c r="A6581" i="168"/>
  <c r="A6580" i="168"/>
  <c r="A6579" i="168"/>
  <c r="A6578" i="168"/>
  <c r="A6577" i="168"/>
  <c r="A6576" i="168"/>
  <c r="A6575" i="168"/>
  <c r="A6574" i="168"/>
  <c r="A6573" i="168"/>
  <c r="A6572" i="168"/>
  <c r="A6571" i="168"/>
  <c r="A6570" i="168"/>
  <c r="A6569" i="168"/>
  <c r="A6568" i="168"/>
  <c r="A6567" i="168"/>
  <c r="A6566" i="168"/>
  <c r="A6565" i="168"/>
  <c r="A6564" i="168"/>
  <c r="A6563" i="168"/>
  <c r="A6562" i="168"/>
  <c r="A6561" i="168"/>
  <c r="A6560" i="168"/>
  <c r="A6559" i="168"/>
  <c r="A6558" i="168"/>
  <c r="A6557" i="168"/>
  <c r="A6556" i="168"/>
  <c r="A6555" i="168"/>
  <c r="A6554" i="168"/>
  <c r="A6553" i="168"/>
  <c r="A6552" i="168"/>
  <c r="A6551" i="168"/>
  <c r="A6550" i="168"/>
  <c r="A6549" i="168"/>
  <c r="A6548" i="168"/>
  <c r="A6547" i="168"/>
  <c r="A6546" i="168"/>
  <c r="A6545" i="168"/>
  <c r="A6544" i="168"/>
  <c r="A6543" i="168"/>
  <c r="A6542" i="168"/>
  <c r="A6541" i="168"/>
  <c r="A6540" i="168"/>
  <c r="A6539" i="168"/>
  <c r="A6538" i="168"/>
  <c r="A6537" i="168"/>
  <c r="A6536" i="168"/>
  <c r="A6535" i="168"/>
  <c r="A6534" i="168"/>
  <c r="A6533" i="168"/>
  <c r="A6532" i="168"/>
  <c r="A6531" i="168"/>
  <c r="A6530" i="168"/>
  <c r="A6529" i="168"/>
  <c r="A6528" i="168"/>
  <c r="A6527" i="168"/>
  <c r="A6526" i="168"/>
  <c r="A6525" i="168"/>
  <c r="A6524" i="168"/>
  <c r="A6523" i="168"/>
  <c r="A6522" i="168"/>
  <c r="A6521" i="168"/>
  <c r="A6520" i="168"/>
  <c r="A6519" i="168"/>
  <c r="A6518" i="168"/>
  <c r="A6517" i="168"/>
  <c r="A6516" i="168"/>
  <c r="A6515" i="168"/>
  <c r="A6514" i="168"/>
  <c r="A6513" i="168"/>
  <c r="A6512" i="168"/>
  <c r="A6511" i="168"/>
  <c r="A6510" i="168"/>
  <c r="A6509" i="168"/>
  <c r="A6508" i="168"/>
  <c r="A6507" i="168"/>
  <c r="A6506" i="168"/>
  <c r="A6505" i="168"/>
  <c r="A6504" i="168"/>
  <c r="A6503" i="168"/>
  <c r="A6502" i="168"/>
  <c r="A6501" i="168"/>
  <c r="A6500" i="168"/>
  <c r="A6499" i="168"/>
  <c r="A6498" i="168"/>
  <c r="A6497" i="168"/>
  <c r="A6496" i="168"/>
  <c r="A6495" i="168"/>
  <c r="A6494" i="168"/>
  <c r="A6493" i="168"/>
  <c r="A6492" i="168"/>
  <c r="A6491" i="168"/>
  <c r="A6490" i="168"/>
  <c r="A6489" i="168"/>
  <c r="A6488" i="168"/>
  <c r="A6487" i="168"/>
  <c r="A6486" i="168"/>
  <c r="A6485" i="168"/>
  <c r="A6484" i="168"/>
  <c r="A6483" i="168"/>
  <c r="A6482" i="168"/>
  <c r="A6481" i="168"/>
  <c r="A6480" i="168"/>
  <c r="A6479" i="168"/>
  <c r="A6478" i="168"/>
  <c r="A6477" i="168"/>
  <c r="A6476" i="168"/>
  <c r="A6475" i="168"/>
  <c r="A6474" i="168"/>
  <c r="A6473" i="168"/>
  <c r="A6472" i="168"/>
  <c r="A6471" i="168"/>
  <c r="A6470" i="168"/>
  <c r="A6469" i="168"/>
  <c r="A6468" i="168"/>
  <c r="A6467" i="168"/>
  <c r="A6466" i="168"/>
  <c r="A6465" i="168"/>
  <c r="A6464" i="168"/>
  <c r="A6463" i="168"/>
  <c r="A6462" i="168"/>
  <c r="A6461" i="168"/>
  <c r="A6460" i="168"/>
  <c r="A6459" i="168"/>
  <c r="A6458" i="168"/>
  <c r="A6457" i="168"/>
  <c r="A6456" i="168"/>
  <c r="A6455" i="168"/>
  <c r="A6454" i="168"/>
  <c r="A6453" i="168"/>
  <c r="A6452" i="168"/>
  <c r="A6451" i="168"/>
  <c r="A6450" i="168"/>
  <c r="A6449" i="168"/>
  <c r="A6448" i="168"/>
  <c r="A6447" i="168"/>
  <c r="A6446" i="168"/>
  <c r="A6445" i="168"/>
  <c r="A6444" i="168"/>
  <c r="A6443" i="168"/>
  <c r="A6442" i="168"/>
  <c r="A6441" i="168"/>
  <c r="A6440" i="168"/>
  <c r="A6439" i="168"/>
  <c r="A6438" i="168"/>
  <c r="A6437" i="168"/>
  <c r="A6436" i="168"/>
  <c r="A6435" i="168"/>
  <c r="A6434" i="168"/>
  <c r="A6433" i="168"/>
  <c r="A6432" i="168"/>
  <c r="A6431" i="168"/>
  <c r="A6430" i="168"/>
  <c r="A6429" i="168"/>
  <c r="A6428" i="168"/>
  <c r="A6427" i="168"/>
  <c r="A6426" i="168"/>
  <c r="A6425" i="168"/>
  <c r="A6424" i="168"/>
  <c r="A6423" i="168"/>
  <c r="A6422" i="168"/>
  <c r="A6421" i="168"/>
  <c r="A6420" i="168"/>
  <c r="A6419" i="168"/>
  <c r="A6418" i="168"/>
  <c r="A6417" i="168"/>
  <c r="A6416" i="168"/>
  <c r="A6415" i="168"/>
  <c r="A6414" i="168"/>
  <c r="A6413" i="168"/>
  <c r="A6412" i="168"/>
  <c r="A6411" i="168"/>
  <c r="A6410" i="168"/>
  <c r="A6409" i="168"/>
  <c r="A6408" i="168"/>
  <c r="A6407" i="168"/>
  <c r="A6406" i="168"/>
  <c r="A6405" i="168"/>
  <c r="A6404" i="168"/>
  <c r="A6403" i="168"/>
  <c r="A6402" i="168"/>
  <c r="A6401" i="168"/>
  <c r="A6400" i="168"/>
  <c r="A6399" i="168"/>
  <c r="A6398" i="168"/>
  <c r="A6397" i="168"/>
  <c r="A6396" i="168"/>
  <c r="A6395" i="168"/>
  <c r="A6394" i="168"/>
  <c r="A6393" i="168"/>
  <c r="A6392" i="168"/>
  <c r="A6391" i="168"/>
  <c r="A6390" i="168"/>
  <c r="A6389" i="168"/>
  <c r="A6388" i="168"/>
  <c r="A6387" i="168"/>
  <c r="A6386" i="168"/>
  <c r="A6385" i="168"/>
  <c r="A6384" i="168"/>
  <c r="A6383" i="168"/>
  <c r="A6382" i="168"/>
  <c r="A6381" i="168"/>
  <c r="A6380" i="168"/>
  <c r="A6379" i="168"/>
  <c r="A6378" i="168"/>
  <c r="A6377" i="168"/>
  <c r="A6376" i="168"/>
  <c r="A6375" i="168"/>
  <c r="A6374" i="168"/>
  <c r="A6373" i="168"/>
  <c r="A6372" i="168"/>
  <c r="A6371" i="168"/>
  <c r="A6370" i="168"/>
  <c r="A6369" i="168"/>
  <c r="A6368" i="168"/>
  <c r="A6367" i="168"/>
  <c r="A6366" i="168"/>
  <c r="A6365" i="168"/>
  <c r="A6364" i="168"/>
  <c r="A6363" i="168"/>
  <c r="A6362" i="168"/>
  <c r="A6361" i="168"/>
  <c r="A6360" i="168"/>
  <c r="A6359" i="168"/>
  <c r="A6358" i="168"/>
  <c r="A6357" i="168"/>
  <c r="A6356" i="168"/>
  <c r="A6355" i="168"/>
  <c r="A6354" i="168"/>
  <c r="A6353" i="168"/>
  <c r="A6352" i="168"/>
  <c r="A6351" i="168"/>
  <c r="A6350" i="168"/>
  <c r="A6349" i="168"/>
  <c r="A6348" i="168"/>
  <c r="A6347" i="168"/>
  <c r="A6346" i="168"/>
  <c r="A6345" i="168"/>
  <c r="A6344" i="168"/>
  <c r="A6343" i="168"/>
  <c r="A6342" i="168"/>
  <c r="A6341" i="168"/>
  <c r="A6340" i="168"/>
  <c r="A6339" i="168"/>
  <c r="A6338" i="168"/>
  <c r="A6337" i="168"/>
  <c r="A6336" i="168"/>
  <c r="A6335" i="168"/>
  <c r="A6334" i="168"/>
  <c r="A6333" i="168"/>
  <c r="A6332" i="168"/>
  <c r="A6331" i="168"/>
  <c r="A6330" i="168"/>
  <c r="A6329" i="168"/>
  <c r="A6328" i="168"/>
  <c r="A6327" i="168"/>
  <c r="A6326" i="168"/>
  <c r="A6325" i="168"/>
  <c r="A6324" i="168"/>
  <c r="A6323" i="168"/>
  <c r="A6322" i="168"/>
  <c r="A6321" i="168"/>
  <c r="A6320" i="168"/>
  <c r="A6319" i="168"/>
  <c r="A6318" i="168"/>
  <c r="A6317" i="168"/>
  <c r="A6316" i="168"/>
  <c r="A6315" i="168"/>
  <c r="A6314" i="168"/>
  <c r="A6313" i="168"/>
  <c r="A6312" i="168"/>
  <c r="A6311" i="168"/>
  <c r="A6310" i="168"/>
  <c r="A6309" i="168"/>
  <c r="A6308" i="168"/>
  <c r="A6307" i="168"/>
  <c r="A6306" i="168"/>
  <c r="A6305" i="168"/>
  <c r="A6304" i="168"/>
  <c r="A6303" i="168"/>
  <c r="A6302" i="168"/>
  <c r="A6301" i="168"/>
  <c r="A6300" i="168"/>
  <c r="A6299" i="168"/>
  <c r="A6298" i="168"/>
  <c r="A6297" i="168"/>
  <c r="A6296" i="168"/>
  <c r="A6295" i="168"/>
  <c r="A6294" i="168"/>
  <c r="A6293" i="168"/>
  <c r="A6292" i="168"/>
  <c r="A6291" i="168"/>
  <c r="A6290" i="168"/>
  <c r="A6289" i="168"/>
  <c r="A6288" i="168"/>
  <c r="A6287" i="168"/>
  <c r="A6286" i="168"/>
  <c r="A6285" i="168"/>
  <c r="A6284" i="168"/>
  <c r="A6283" i="168"/>
  <c r="A6282" i="168"/>
  <c r="A6281" i="168"/>
  <c r="A6280" i="168"/>
  <c r="A6279" i="168"/>
  <c r="A6278" i="168"/>
  <c r="A6277" i="168"/>
  <c r="A6276" i="168"/>
  <c r="A6275" i="168"/>
  <c r="A6274" i="168"/>
  <c r="A6273" i="168"/>
  <c r="A6272" i="168"/>
  <c r="A6271" i="168"/>
  <c r="A6270" i="168"/>
  <c r="A6269" i="168"/>
  <c r="A6268" i="168"/>
  <c r="A6267" i="168"/>
  <c r="A6266" i="168"/>
  <c r="A6265" i="168"/>
  <c r="A6264" i="168"/>
  <c r="A6263" i="168"/>
  <c r="A6262" i="168"/>
  <c r="A6261" i="168"/>
  <c r="A6260" i="168"/>
  <c r="A6259" i="168"/>
  <c r="A6258" i="168"/>
  <c r="A6257" i="168"/>
  <c r="A6256" i="168"/>
  <c r="A6255" i="168"/>
  <c r="A6254" i="168"/>
  <c r="A6253" i="168"/>
  <c r="A6252" i="168"/>
  <c r="A6251" i="168"/>
  <c r="A6250" i="168"/>
  <c r="A6249" i="168"/>
  <c r="A6248" i="168"/>
  <c r="A6247" i="168"/>
  <c r="A6246" i="168"/>
  <c r="A6245" i="168"/>
  <c r="A6244" i="168"/>
  <c r="A6243" i="168"/>
  <c r="A6242" i="168"/>
  <c r="A6241" i="168"/>
  <c r="A6240" i="168"/>
  <c r="A6239" i="168"/>
  <c r="A6238" i="168"/>
  <c r="A6237" i="168"/>
  <c r="A6236" i="168"/>
  <c r="A6235" i="168"/>
  <c r="A6234" i="168"/>
  <c r="A6233" i="168"/>
  <c r="A6232" i="168"/>
  <c r="A6231" i="168"/>
  <c r="A6230" i="168"/>
  <c r="A6229" i="168"/>
  <c r="A6228" i="168"/>
  <c r="A6227" i="168"/>
  <c r="A6226" i="168"/>
  <c r="A6225" i="168"/>
  <c r="A6224" i="168"/>
  <c r="A6223" i="168"/>
  <c r="A6222" i="168"/>
  <c r="A6221" i="168"/>
  <c r="A6220" i="168"/>
  <c r="A6219" i="168"/>
  <c r="A6218" i="168"/>
  <c r="A6217" i="168"/>
  <c r="A6216" i="168"/>
  <c r="A6215" i="168"/>
  <c r="A6214" i="168"/>
  <c r="A6213" i="168"/>
  <c r="A6212" i="168"/>
  <c r="A6211" i="168"/>
  <c r="A6210" i="168"/>
  <c r="A6209" i="168"/>
  <c r="A6208" i="168"/>
  <c r="A6207" i="168"/>
  <c r="A6206" i="168"/>
  <c r="A6205" i="168"/>
  <c r="A6204" i="168"/>
  <c r="A6203" i="168"/>
  <c r="A6202" i="168"/>
  <c r="A6201" i="168"/>
  <c r="A6200" i="168"/>
  <c r="A6199" i="168"/>
  <c r="A6198" i="168"/>
  <c r="A6197" i="168"/>
  <c r="A6196" i="168"/>
  <c r="A6195" i="168"/>
  <c r="A6194" i="168"/>
  <c r="A6193" i="168"/>
  <c r="A6192" i="168"/>
  <c r="A6191" i="168"/>
  <c r="A6190" i="168"/>
  <c r="A6189" i="168"/>
  <c r="A6188" i="168"/>
  <c r="A6187" i="168"/>
  <c r="A6186" i="168"/>
  <c r="A6185" i="168"/>
  <c r="A6184" i="168"/>
  <c r="A6183" i="168"/>
  <c r="A6182" i="168"/>
  <c r="A6181" i="168"/>
  <c r="A6180" i="168"/>
  <c r="A6179" i="168"/>
  <c r="A6178" i="168"/>
  <c r="A6177" i="168"/>
  <c r="A6176" i="168"/>
  <c r="A6175" i="168"/>
  <c r="A6174" i="168"/>
  <c r="A6173" i="168"/>
  <c r="A6172" i="168"/>
  <c r="A6171" i="168"/>
  <c r="A6170" i="168"/>
  <c r="A6169" i="168"/>
  <c r="A6168" i="168"/>
  <c r="A6167" i="168"/>
  <c r="A6166" i="168"/>
  <c r="A6165" i="168"/>
  <c r="A6164" i="168"/>
  <c r="A6163" i="168"/>
  <c r="A6162" i="168"/>
  <c r="A6161" i="168"/>
  <c r="A6160" i="168"/>
  <c r="A6159" i="168"/>
  <c r="A6158" i="168"/>
  <c r="A6157" i="168"/>
  <c r="A6156" i="168"/>
  <c r="A6155" i="168"/>
  <c r="A6154" i="168"/>
  <c r="A6153" i="168"/>
  <c r="A6152" i="168"/>
  <c r="A6151" i="168"/>
  <c r="A6150" i="168"/>
  <c r="A6149" i="168"/>
  <c r="A6148" i="168"/>
  <c r="A6147" i="168"/>
  <c r="A6146" i="168"/>
  <c r="A6145" i="168"/>
  <c r="A6144" i="168"/>
  <c r="A6143" i="168"/>
  <c r="A6142" i="168"/>
  <c r="A6141" i="168"/>
  <c r="A6140" i="168"/>
  <c r="A6139" i="168"/>
  <c r="A6138" i="168"/>
  <c r="A6137" i="168"/>
  <c r="A6136" i="168"/>
  <c r="A6135" i="168"/>
  <c r="A6134" i="168"/>
  <c r="A6133" i="168"/>
  <c r="A6132" i="168"/>
  <c r="A6131" i="168"/>
  <c r="A6130" i="168"/>
  <c r="A6129" i="168"/>
  <c r="A6128" i="168"/>
  <c r="A6127" i="168"/>
  <c r="A6126" i="168"/>
  <c r="A6125" i="168"/>
  <c r="A6124" i="168"/>
  <c r="A6123" i="168"/>
  <c r="A6122" i="168"/>
  <c r="A6121" i="168"/>
  <c r="A6120" i="168"/>
  <c r="A6119" i="168"/>
  <c r="A6118" i="168"/>
  <c r="A6117" i="168"/>
  <c r="A6116" i="168"/>
  <c r="A6115" i="168"/>
  <c r="A6114" i="168"/>
  <c r="A6113" i="168"/>
  <c r="A6112" i="168"/>
  <c r="A6111" i="168"/>
  <c r="A6110" i="168"/>
  <c r="A6109" i="168"/>
  <c r="A6108" i="168"/>
  <c r="A6107" i="168"/>
  <c r="A6106" i="168"/>
  <c r="A6105" i="168"/>
  <c r="A6104" i="168"/>
  <c r="A6103" i="168"/>
  <c r="A6102" i="168"/>
  <c r="A6101" i="168"/>
  <c r="A6100" i="168"/>
  <c r="A6099" i="168"/>
  <c r="A6098" i="168"/>
  <c r="A6097" i="168"/>
  <c r="A6096" i="168"/>
  <c r="A6095" i="168"/>
  <c r="A6094" i="168"/>
  <c r="A6093" i="168"/>
  <c r="A6092" i="168"/>
  <c r="A6091" i="168"/>
  <c r="A6090" i="168"/>
  <c r="A6089" i="168"/>
  <c r="A6088" i="168"/>
  <c r="A6087" i="168"/>
  <c r="A6086" i="168"/>
  <c r="A6085" i="168"/>
  <c r="A6084" i="168"/>
  <c r="A6083" i="168"/>
  <c r="A6082" i="168"/>
  <c r="A6081" i="168"/>
  <c r="A6080" i="168"/>
  <c r="A6079" i="168"/>
  <c r="A6078" i="168"/>
  <c r="A6077" i="168"/>
  <c r="A6076" i="168"/>
  <c r="A6075" i="168"/>
  <c r="A6074" i="168"/>
  <c r="A6073" i="168"/>
  <c r="A6072" i="168"/>
  <c r="A6071" i="168"/>
  <c r="A6070" i="168"/>
  <c r="A6069" i="168"/>
  <c r="A6068" i="168"/>
  <c r="A6067" i="168"/>
  <c r="A6066" i="168"/>
  <c r="A6065" i="168"/>
  <c r="A6064" i="168"/>
  <c r="A6063" i="168"/>
  <c r="A6062" i="168"/>
  <c r="A6061" i="168"/>
  <c r="A6060" i="168"/>
  <c r="A6059" i="168"/>
  <c r="A6058" i="168"/>
  <c r="A6057" i="168"/>
  <c r="A6056" i="168"/>
  <c r="A6055" i="168"/>
  <c r="A6054" i="168"/>
  <c r="A6053" i="168"/>
  <c r="A6052" i="168"/>
  <c r="A6051" i="168"/>
  <c r="A6050" i="168"/>
  <c r="A6049" i="168"/>
  <c r="A6048" i="168"/>
  <c r="A6047" i="168"/>
  <c r="A6046" i="168"/>
  <c r="A6045" i="168"/>
  <c r="A6044" i="168"/>
  <c r="A6043" i="168"/>
  <c r="A6042" i="168"/>
  <c r="A6041" i="168"/>
  <c r="A6040" i="168"/>
  <c r="A6039" i="168"/>
  <c r="A6038" i="168"/>
  <c r="A6037" i="168"/>
  <c r="A6036" i="168"/>
  <c r="A6035" i="168"/>
  <c r="A6034" i="168"/>
  <c r="A6033" i="168"/>
  <c r="A6032" i="168"/>
  <c r="A6031" i="168"/>
  <c r="A6030" i="168"/>
  <c r="A6029" i="168"/>
  <c r="A6028" i="168"/>
  <c r="A6027" i="168"/>
  <c r="A6026" i="168"/>
  <c r="A6025" i="168"/>
  <c r="A6024" i="168"/>
  <c r="A6023" i="168"/>
  <c r="A6022" i="168"/>
  <c r="A6021" i="168"/>
  <c r="A6020" i="168"/>
  <c r="A6019" i="168"/>
  <c r="A6018" i="168"/>
  <c r="A6017" i="168"/>
  <c r="A6016" i="168"/>
  <c r="A6015" i="168"/>
  <c r="A6014" i="168"/>
  <c r="A6013" i="168"/>
  <c r="A6012" i="168"/>
  <c r="A6011" i="168"/>
  <c r="A6010" i="168"/>
  <c r="A6009" i="168"/>
  <c r="A6008" i="168"/>
  <c r="A6007" i="168"/>
  <c r="A6006" i="168"/>
  <c r="A6005" i="168"/>
  <c r="A6004" i="168"/>
  <c r="A6003" i="168"/>
  <c r="A6002" i="168"/>
  <c r="A6001" i="168"/>
  <c r="A6000" i="168"/>
  <c r="A5999" i="168"/>
  <c r="A5998" i="168"/>
  <c r="A5997" i="168"/>
  <c r="A5996" i="168"/>
  <c r="A5995" i="168"/>
  <c r="A5994" i="168"/>
  <c r="A5993" i="168"/>
  <c r="A5992" i="168"/>
  <c r="A5991" i="168"/>
  <c r="A5990" i="168"/>
  <c r="A5989" i="168"/>
  <c r="A5988" i="168"/>
  <c r="A5987" i="168"/>
  <c r="A5986" i="168"/>
  <c r="A5985" i="168"/>
  <c r="A5984" i="168"/>
  <c r="A5983" i="168"/>
  <c r="A5982" i="168"/>
  <c r="A5981" i="168"/>
  <c r="A5980" i="168"/>
  <c r="A5979" i="168"/>
  <c r="A5978" i="168"/>
  <c r="A5977" i="168"/>
  <c r="A5976" i="168"/>
  <c r="A5975" i="168"/>
  <c r="A5974" i="168"/>
  <c r="A5973" i="168"/>
  <c r="A5972" i="168"/>
  <c r="A5971" i="168"/>
  <c r="A5970" i="168"/>
  <c r="A5969" i="168"/>
  <c r="A5968" i="168"/>
  <c r="A5967" i="168"/>
  <c r="A5966" i="168"/>
  <c r="A5965" i="168"/>
  <c r="A5964" i="168"/>
  <c r="A5963" i="168"/>
  <c r="A5962" i="168"/>
  <c r="A5961" i="168"/>
  <c r="A5960" i="168"/>
  <c r="A5959" i="168"/>
  <c r="A5958" i="168"/>
  <c r="A5957" i="168"/>
  <c r="A5956" i="168"/>
  <c r="A5955" i="168"/>
  <c r="A5954" i="168"/>
  <c r="A5953" i="168"/>
  <c r="A5952" i="168"/>
  <c r="A5951" i="168"/>
  <c r="A5950" i="168"/>
  <c r="A5949" i="168"/>
  <c r="A5948" i="168"/>
  <c r="A5947" i="168"/>
  <c r="A5946" i="168"/>
  <c r="A5945" i="168"/>
  <c r="A5944" i="168"/>
  <c r="A5943" i="168"/>
  <c r="A5942" i="168"/>
  <c r="A5941" i="168"/>
  <c r="A5940" i="168"/>
  <c r="A5939" i="168"/>
  <c r="A5938" i="168"/>
  <c r="A5937" i="168"/>
  <c r="A5936" i="168"/>
  <c r="A5935" i="168"/>
  <c r="A5934" i="168"/>
  <c r="A5933" i="168"/>
  <c r="A5932" i="168"/>
  <c r="A5931" i="168"/>
  <c r="A5930" i="168"/>
  <c r="A5929" i="168"/>
  <c r="A5928" i="168"/>
  <c r="A5927" i="168"/>
  <c r="A5926" i="168"/>
  <c r="A5925" i="168"/>
  <c r="A5924" i="168"/>
  <c r="A5923" i="168"/>
  <c r="A5922" i="168"/>
  <c r="A5921" i="168"/>
  <c r="A5920" i="168"/>
  <c r="A5919" i="168"/>
  <c r="A5918" i="168"/>
  <c r="A5917" i="168"/>
  <c r="A5916" i="168"/>
  <c r="A5915" i="168"/>
  <c r="A5914" i="168"/>
  <c r="A5913" i="168"/>
  <c r="A5912" i="168"/>
  <c r="A5911" i="168"/>
  <c r="A5910" i="168"/>
  <c r="A5909" i="168"/>
  <c r="A5908" i="168"/>
  <c r="A5907" i="168"/>
  <c r="A5906" i="168"/>
  <c r="A5905" i="168"/>
  <c r="A5904" i="168"/>
  <c r="A5903" i="168"/>
  <c r="A5902" i="168"/>
  <c r="A5901" i="168"/>
  <c r="A5900" i="168"/>
  <c r="A5899" i="168"/>
  <c r="A5898" i="168"/>
  <c r="A5897" i="168"/>
  <c r="A5896" i="168"/>
  <c r="A5895" i="168"/>
  <c r="A5894" i="168"/>
  <c r="A5893" i="168"/>
  <c r="A5892" i="168"/>
  <c r="A5891" i="168"/>
  <c r="A5890" i="168"/>
  <c r="A5889" i="168"/>
  <c r="A5888" i="168"/>
  <c r="A5887" i="168"/>
  <c r="A5886" i="168"/>
  <c r="A5885" i="168"/>
  <c r="A5884" i="168"/>
  <c r="A5883" i="168"/>
  <c r="A5882" i="168"/>
  <c r="A5881" i="168"/>
  <c r="A5880" i="168"/>
  <c r="A5879" i="168"/>
  <c r="A5878" i="168"/>
  <c r="A5877" i="168"/>
  <c r="A5876" i="168"/>
  <c r="A5875" i="168"/>
  <c r="A5874" i="168"/>
  <c r="A5873" i="168"/>
  <c r="A5872" i="168"/>
  <c r="A5871" i="168"/>
  <c r="A5870" i="168"/>
  <c r="A5869" i="168"/>
  <c r="A5868" i="168"/>
  <c r="A5867" i="168"/>
  <c r="A5866" i="168"/>
  <c r="A5865" i="168"/>
  <c r="A5864" i="168"/>
  <c r="A5863" i="168"/>
  <c r="A5862" i="168"/>
  <c r="A5861" i="168"/>
  <c r="A5860" i="168"/>
  <c r="A5859" i="168"/>
  <c r="A5858" i="168"/>
  <c r="A5857" i="168"/>
  <c r="A5856" i="168"/>
  <c r="A5855" i="168"/>
  <c r="A5854" i="168"/>
  <c r="A5853" i="168"/>
  <c r="A5852" i="168"/>
  <c r="A5851" i="168"/>
  <c r="A5850" i="168"/>
  <c r="A5849" i="168"/>
  <c r="A5848" i="168"/>
  <c r="A5847" i="168"/>
  <c r="A5846" i="168"/>
  <c r="A5845" i="168"/>
  <c r="A5844" i="168"/>
  <c r="A5843" i="168"/>
  <c r="A5842" i="168"/>
  <c r="A5841" i="168"/>
  <c r="A5840" i="168"/>
  <c r="A5839" i="168"/>
  <c r="A5838" i="168"/>
  <c r="A5837" i="168"/>
  <c r="A5836" i="168"/>
  <c r="A5835" i="168"/>
  <c r="A5834" i="168"/>
  <c r="A5833" i="168"/>
  <c r="A5832" i="168"/>
  <c r="A5831" i="168"/>
  <c r="A5830" i="168"/>
  <c r="A5829" i="168"/>
  <c r="A5828" i="168"/>
  <c r="A5827" i="168"/>
  <c r="A5826" i="168"/>
  <c r="A5825" i="168"/>
  <c r="A5824" i="168"/>
  <c r="A5823" i="168"/>
  <c r="A5822" i="168"/>
  <c r="A5821" i="168"/>
  <c r="A5820" i="168"/>
  <c r="A5819" i="168"/>
  <c r="A5818" i="168"/>
  <c r="A5817" i="168"/>
  <c r="A5816" i="168"/>
  <c r="A5815" i="168"/>
  <c r="A5814" i="168"/>
  <c r="A5813" i="168"/>
  <c r="A5812" i="168"/>
  <c r="A5811" i="168"/>
  <c r="A5810" i="168"/>
  <c r="A5809" i="168"/>
  <c r="A5808" i="168"/>
  <c r="A5807" i="168"/>
  <c r="A5806" i="168"/>
  <c r="A5805" i="168"/>
  <c r="A5804" i="168"/>
  <c r="A5803" i="168"/>
  <c r="A5802" i="168"/>
  <c r="A5801" i="168"/>
  <c r="A5800" i="168"/>
  <c r="A5799" i="168"/>
  <c r="A5798" i="168"/>
  <c r="A5797" i="168"/>
  <c r="A5796" i="168"/>
  <c r="A5795" i="168"/>
  <c r="A5794" i="168"/>
  <c r="A5793" i="168"/>
  <c r="A5792" i="168"/>
  <c r="A5791" i="168"/>
  <c r="A5790" i="168"/>
  <c r="A5789" i="168"/>
  <c r="A5788" i="168"/>
  <c r="A5787" i="168"/>
  <c r="A5786" i="168"/>
  <c r="A5785" i="168"/>
  <c r="A5784" i="168"/>
  <c r="A5783" i="168"/>
  <c r="A5782" i="168"/>
  <c r="A5781" i="168"/>
  <c r="A5780" i="168"/>
  <c r="A5779" i="168"/>
  <c r="A5778" i="168"/>
  <c r="A5777" i="168"/>
  <c r="A5776" i="168"/>
  <c r="A5775" i="168"/>
  <c r="A5774" i="168"/>
  <c r="A5773" i="168"/>
  <c r="A5772" i="168"/>
  <c r="A5771" i="168"/>
  <c r="A5770" i="168"/>
  <c r="A5769" i="168"/>
  <c r="A5768" i="168"/>
  <c r="A5767" i="168"/>
  <c r="A5766" i="168"/>
  <c r="A5765" i="168"/>
  <c r="A5764" i="168"/>
  <c r="A5763" i="168"/>
  <c r="A5762" i="168"/>
  <c r="A5761" i="168"/>
  <c r="A5760" i="168"/>
  <c r="A5759" i="168"/>
  <c r="A5758" i="168"/>
  <c r="A5757" i="168"/>
  <c r="A5756" i="168"/>
  <c r="A5755" i="168"/>
  <c r="A5754" i="168"/>
  <c r="A5753" i="168"/>
  <c r="A5752" i="168"/>
  <c r="A5751" i="168"/>
  <c r="A5750" i="168"/>
  <c r="A5749" i="168"/>
  <c r="A5748" i="168"/>
  <c r="A5747" i="168"/>
  <c r="A5746" i="168"/>
  <c r="A5745" i="168"/>
  <c r="A5744" i="168"/>
  <c r="A5743" i="168"/>
  <c r="A5742" i="168"/>
  <c r="A5741" i="168"/>
  <c r="A5740" i="168"/>
  <c r="A5739" i="168"/>
  <c r="A5738" i="168"/>
  <c r="A5737" i="168"/>
  <c r="A5736" i="168"/>
  <c r="A5735" i="168"/>
  <c r="A5734" i="168"/>
  <c r="A5733" i="168"/>
  <c r="A5732" i="168"/>
  <c r="A5731" i="168"/>
  <c r="A5730" i="168"/>
  <c r="A5729" i="168"/>
  <c r="A5728" i="168"/>
  <c r="A5727" i="168"/>
  <c r="A5726" i="168"/>
  <c r="A5725" i="168"/>
  <c r="A5724" i="168"/>
  <c r="A5723" i="168"/>
  <c r="A5722" i="168"/>
  <c r="A5721" i="168"/>
  <c r="A5720" i="168"/>
  <c r="A5719" i="168"/>
  <c r="A5718" i="168"/>
  <c r="A5717" i="168"/>
  <c r="A5716" i="168"/>
  <c r="A5715" i="168"/>
  <c r="A5714" i="168"/>
  <c r="A5713" i="168"/>
  <c r="A5712" i="168"/>
  <c r="A5711" i="168"/>
  <c r="A5710" i="168"/>
  <c r="A5709" i="168"/>
  <c r="A5708" i="168"/>
  <c r="A5707" i="168"/>
  <c r="A5706" i="168"/>
  <c r="A5705" i="168"/>
  <c r="A5704" i="168"/>
  <c r="A5703" i="168"/>
  <c r="A5702" i="168"/>
  <c r="A5701" i="168"/>
  <c r="A5700" i="168"/>
  <c r="A5699" i="168"/>
  <c r="A5698" i="168"/>
  <c r="A5697" i="168"/>
  <c r="A5696" i="168"/>
  <c r="A5695" i="168"/>
  <c r="A5694" i="168"/>
  <c r="A5693" i="168"/>
  <c r="A5692" i="168"/>
  <c r="A5691" i="168"/>
  <c r="A5690" i="168"/>
  <c r="A5689" i="168"/>
  <c r="A5688" i="168"/>
  <c r="A5687" i="168"/>
  <c r="A5686" i="168"/>
  <c r="A5685" i="168"/>
  <c r="A5684" i="168"/>
  <c r="A5683" i="168"/>
  <c r="A5682" i="168"/>
  <c r="A5681" i="168"/>
  <c r="A5680" i="168"/>
  <c r="A5679" i="168"/>
  <c r="A5678" i="168"/>
  <c r="A5677" i="168"/>
  <c r="A5676" i="168"/>
  <c r="A5675" i="168"/>
  <c r="A5674" i="168"/>
  <c r="A5673" i="168"/>
  <c r="A5672" i="168"/>
  <c r="A5671" i="168"/>
  <c r="A5670" i="168"/>
  <c r="A5669" i="168"/>
  <c r="A5668" i="168"/>
  <c r="A5667" i="168"/>
  <c r="A5666" i="168"/>
  <c r="A5665" i="168"/>
  <c r="A5664" i="168"/>
  <c r="A5663" i="168"/>
  <c r="A5662" i="168"/>
  <c r="A5661" i="168"/>
  <c r="A5660" i="168"/>
  <c r="A5659" i="168"/>
  <c r="A5658" i="168"/>
  <c r="A5657" i="168"/>
  <c r="A5656" i="168"/>
  <c r="A5655" i="168"/>
  <c r="A5654" i="168"/>
  <c r="A5653" i="168"/>
  <c r="A5652" i="168"/>
  <c r="A5651" i="168"/>
  <c r="A5650" i="168"/>
  <c r="A5649" i="168"/>
  <c r="A5648" i="168"/>
  <c r="A5647" i="168"/>
  <c r="A5646" i="168"/>
  <c r="A5645" i="168"/>
  <c r="A5644" i="168"/>
  <c r="A5643" i="168"/>
  <c r="A5642" i="168"/>
  <c r="A5641" i="168"/>
  <c r="A5640" i="168"/>
  <c r="A5639" i="168"/>
  <c r="A5638" i="168"/>
  <c r="A5637" i="168"/>
  <c r="A5636" i="168"/>
  <c r="A5635" i="168"/>
  <c r="A5634" i="168"/>
  <c r="A5633" i="168"/>
  <c r="A5632" i="168"/>
  <c r="A5631" i="168"/>
  <c r="A5630" i="168"/>
  <c r="A5629" i="168"/>
  <c r="A5628" i="168"/>
  <c r="A5627" i="168"/>
  <c r="A5626" i="168"/>
  <c r="A5625" i="168"/>
  <c r="A5624" i="168"/>
  <c r="A5623" i="168"/>
  <c r="A5622" i="168"/>
  <c r="A5621" i="168"/>
  <c r="A5620" i="168"/>
  <c r="A5619" i="168"/>
  <c r="A5618" i="168"/>
  <c r="A5617" i="168"/>
  <c r="A5616" i="168"/>
  <c r="A5615" i="168"/>
  <c r="A5614" i="168"/>
  <c r="A5613" i="168"/>
  <c r="A5612" i="168"/>
  <c r="A5611" i="168"/>
  <c r="A5610" i="168"/>
  <c r="A5609" i="168"/>
  <c r="A5608" i="168"/>
  <c r="A5607" i="168"/>
  <c r="A5606" i="168"/>
  <c r="A5605" i="168"/>
  <c r="A5604" i="168"/>
  <c r="A5603" i="168"/>
  <c r="A5602" i="168"/>
  <c r="A5601" i="168"/>
  <c r="A5600" i="168"/>
  <c r="A5599" i="168"/>
  <c r="A5598" i="168"/>
  <c r="A5597" i="168"/>
  <c r="A5596" i="168"/>
  <c r="A5595" i="168"/>
  <c r="A5594" i="168"/>
  <c r="A5593" i="168"/>
  <c r="A5592" i="168"/>
  <c r="A5591" i="168"/>
  <c r="A5590" i="168"/>
  <c r="A5589" i="168"/>
  <c r="A5588" i="168"/>
  <c r="A5587" i="168"/>
  <c r="A5586" i="168"/>
  <c r="A5585" i="168"/>
  <c r="A5584" i="168"/>
  <c r="A5583" i="168"/>
  <c r="A5582" i="168"/>
  <c r="A5581" i="168"/>
  <c r="A5580" i="168"/>
  <c r="A5579" i="168"/>
  <c r="A5578" i="168"/>
  <c r="A5577" i="168"/>
  <c r="A5576" i="168"/>
  <c r="A5575" i="168"/>
  <c r="A5574" i="168"/>
  <c r="A5573" i="168"/>
  <c r="A5572" i="168"/>
  <c r="A5571" i="168"/>
  <c r="A5570" i="168"/>
  <c r="A5569" i="168"/>
  <c r="A5568" i="168"/>
  <c r="A5567" i="168"/>
  <c r="A5566" i="168"/>
  <c r="A5565" i="168"/>
  <c r="A5564" i="168"/>
  <c r="A5563" i="168"/>
  <c r="A5562" i="168"/>
  <c r="A5561" i="168"/>
  <c r="A5560" i="168"/>
  <c r="A5559" i="168"/>
  <c r="A5558" i="168"/>
  <c r="A5557" i="168"/>
  <c r="A5556" i="168"/>
  <c r="A5555" i="168"/>
  <c r="A5554" i="168"/>
  <c r="A5553" i="168"/>
  <c r="A5552" i="168"/>
  <c r="A5551" i="168"/>
  <c r="A5550" i="168"/>
  <c r="A5549" i="168"/>
  <c r="A5548" i="168"/>
  <c r="A5547" i="168"/>
  <c r="A5546" i="168"/>
  <c r="A5545" i="168"/>
  <c r="A5544" i="168"/>
  <c r="A5543" i="168"/>
  <c r="A5542" i="168"/>
  <c r="A5541" i="168"/>
  <c r="A5540" i="168"/>
  <c r="A5539" i="168"/>
  <c r="A5538" i="168"/>
  <c r="A5537" i="168"/>
  <c r="A5536" i="168"/>
  <c r="A5535" i="168"/>
  <c r="A5534" i="168"/>
  <c r="A5533" i="168"/>
  <c r="A5532" i="168"/>
  <c r="A5531" i="168"/>
  <c r="A5530" i="168"/>
  <c r="A5529" i="168"/>
  <c r="A5528" i="168"/>
  <c r="A5527" i="168"/>
  <c r="A5526" i="168"/>
  <c r="A5525" i="168"/>
  <c r="A5524" i="168"/>
  <c r="A5523" i="168"/>
  <c r="A5522" i="168"/>
  <c r="A5521" i="168"/>
  <c r="A5520" i="168"/>
  <c r="A5519" i="168"/>
  <c r="A5518" i="168"/>
  <c r="A5517" i="168"/>
  <c r="A5516" i="168"/>
  <c r="A5515" i="168"/>
  <c r="A5514" i="168"/>
  <c r="A5513" i="168"/>
  <c r="A5512" i="168"/>
  <c r="A5511" i="168"/>
  <c r="A5510" i="168"/>
  <c r="A5509" i="168"/>
  <c r="A5508" i="168"/>
  <c r="A5507" i="168"/>
  <c r="A5506" i="168"/>
  <c r="A5505" i="168"/>
  <c r="A5504" i="168"/>
  <c r="A5503" i="168"/>
  <c r="A5502" i="168"/>
  <c r="A5501" i="168"/>
  <c r="A5500" i="168"/>
  <c r="A5499" i="168"/>
  <c r="A5498" i="168"/>
  <c r="A5497" i="168"/>
  <c r="A5496" i="168"/>
  <c r="A5495" i="168"/>
  <c r="A5494" i="168"/>
  <c r="A5493" i="168"/>
  <c r="A5492" i="168"/>
  <c r="A5491" i="168"/>
  <c r="A5490" i="168"/>
  <c r="A5489" i="168"/>
  <c r="A5488" i="168"/>
  <c r="A5487" i="168"/>
  <c r="A5486" i="168"/>
  <c r="A5485" i="168"/>
  <c r="A5484" i="168"/>
  <c r="A5483" i="168"/>
  <c r="A5482" i="168"/>
  <c r="A5481" i="168"/>
  <c r="A5480" i="168"/>
  <c r="A5479" i="168"/>
  <c r="A5478" i="168"/>
  <c r="A5477" i="168"/>
  <c r="A5476" i="168"/>
  <c r="A5475" i="168"/>
  <c r="A5474" i="168"/>
  <c r="A5473" i="168"/>
  <c r="A5472" i="168"/>
  <c r="A5471" i="168"/>
  <c r="A5470" i="168"/>
  <c r="A5469" i="168"/>
  <c r="A5468" i="168"/>
  <c r="A5467" i="168"/>
  <c r="A5466" i="168"/>
  <c r="A5465" i="168"/>
  <c r="A5464" i="168"/>
  <c r="A5463" i="168"/>
  <c r="A5462" i="168"/>
  <c r="A5461" i="168"/>
  <c r="A5460" i="168"/>
  <c r="A5459" i="168"/>
  <c r="A5458" i="168"/>
  <c r="A5457" i="168"/>
  <c r="A5456" i="168"/>
  <c r="A5455" i="168"/>
  <c r="A5454" i="168"/>
  <c r="A5453" i="168"/>
  <c r="A5452" i="168"/>
  <c r="A5451" i="168"/>
  <c r="A5450" i="168"/>
  <c r="A5449" i="168"/>
  <c r="A5448" i="168"/>
  <c r="A5447" i="168"/>
  <c r="A5446" i="168"/>
  <c r="A5445" i="168"/>
  <c r="A5444" i="168"/>
  <c r="A5443" i="168"/>
  <c r="A5442" i="168"/>
  <c r="A5441" i="168"/>
  <c r="A5440" i="168"/>
  <c r="A5439" i="168"/>
  <c r="A5438" i="168"/>
  <c r="A5437" i="168"/>
  <c r="A5436" i="168"/>
  <c r="A5435" i="168"/>
  <c r="A5434" i="168"/>
  <c r="A5433" i="168"/>
  <c r="A5432" i="168"/>
  <c r="A5431" i="168"/>
  <c r="A5430" i="168"/>
  <c r="A5429" i="168"/>
  <c r="A5428" i="168"/>
  <c r="A5427" i="168"/>
  <c r="A5426" i="168"/>
  <c r="A5425" i="168"/>
  <c r="A5424" i="168"/>
  <c r="A5423" i="168"/>
  <c r="A5422" i="168"/>
  <c r="A5421" i="168"/>
  <c r="A5420" i="168"/>
  <c r="A5419" i="168"/>
  <c r="A5418" i="168"/>
  <c r="A5417" i="168"/>
  <c r="A5416" i="168"/>
  <c r="A5415" i="168"/>
  <c r="A5414" i="168"/>
  <c r="A5413" i="168"/>
  <c r="A5412" i="168"/>
  <c r="A5411" i="168"/>
  <c r="A5410" i="168"/>
  <c r="A5409" i="168"/>
  <c r="A5408" i="168"/>
  <c r="A5407" i="168"/>
  <c r="A5406" i="168"/>
  <c r="A5405" i="168"/>
  <c r="A5404" i="168"/>
  <c r="A5403" i="168"/>
  <c r="A5402" i="168"/>
  <c r="A5401" i="168"/>
  <c r="A5400" i="168"/>
  <c r="A5399" i="168"/>
  <c r="A5398" i="168"/>
  <c r="A5397" i="168"/>
  <c r="A5396" i="168"/>
  <c r="A5395" i="168"/>
  <c r="A5394" i="168"/>
  <c r="A5393" i="168"/>
  <c r="A5392" i="168"/>
  <c r="A5391" i="168"/>
  <c r="A5390" i="168"/>
  <c r="A5389" i="168"/>
  <c r="A5388" i="168"/>
  <c r="A5387" i="168"/>
  <c r="A5386" i="168"/>
  <c r="A5385" i="168"/>
  <c r="A5384" i="168"/>
  <c r="A5383" i="168"/>
  <c r="A5382" i="168"/>
  <c r="A5381" i="168"/>
  <c r="A5380" i="168"/>
  <c r="A5379" i="168"/>
  <c r="A5378" i="168"/>
  <c r="A5377" i="168"/>
  <c r="A5376" i="168"/>
  <c r="A5375" i="168"/>
  <c r="A5374" i="168"/>
  <c r="A5373" i="168"/>
  <c r="A5372" i="168"/>
  <c r="A5371" i="168"/>
  <c r="A5370" i="168"/>
  <c r="A5369" i="168"/>
  <c r="A5368" i="168"/>
  <c r="A5367" i="168"/>
  <c r="A5366" i="168"/>
  <c r="A5365" i="168"/>
  <c r="A5364" i="168"/>
  <c r="A5363" i="168"/>
  <c r="A5362" i="168"/>
  <c r="A5361" i="168"/>
  <c r="A5360" i="168"/>
  <c r="A5359" i="168"/>
  <c r="A5358" i="168"/>
  <c r="A5357" i="168"/>
  <c r="A5356" i="168"/>
  <c r="A5355" i="168"/>
  <c r="A5354" i="168"/>
  <c r="A5353" i="168"/>
  <c r="A5352" i="168"/>
  <c r="A5351" i="168"/>
  <c r="A5350" i="168"/>
  <c r="A5349" i="168"/>
  <c r="A5348" i="168"/>
  <c r="A5347" i="168"/>
  <c r="A5346" i="168"/>
  <c r="A5345" i="168"/>
  <c r="A5344" i="168"/>
  <c r="A5343" i="168"/>
  <c r="A5342" i="168"/>
  <c r="A5341" i="168"/>
  <c r="A5340" i="168"/>
  <c r="A5339" i="168"/>
  <c r="A5338" i="168"/>
  <c r="A5337" i="168"/>
  <c r="A5336" i="168"/>
  <c r="A5335" i="168"/>
  <c r="A5334" i="168"/>
  <c r="A5333" i="168"/>
  <c r="A5332" i="168"/>
  <c r="A5331" i="168"/>
  <c r="A5330" i="168"/>
  <c r="A5329" i="168"/>
  <c r="A5328" i="168"/>
  <c r="A5327" i="168"/>
  <c r="A5326" i="168"/>
  <c r="A5325" i="168"/>
  <c r="A5324" i="168"/>
  <c r="A5323" i="168"/>
  <c r="A5322" i="168"/>
  <c r="A5321" i="168"/>
  <c r="A5320" i="168"/>
  <c r="A5319" i="168"/>
  <c r="A5318" i="168"/>
  <c r="A5317" i="168"/>
  <c r="A5316" i="168"/>
  <c r="A5315" i="168"/>
  <c r="A5314" i="168"/>
  <c r="A5313" i="168"/>
  <c r="A5312" i="168"/>
  <c r="A5311" i="168"/>
  <c r="A5310" i="168"/>
  <c r="A5309" i="168"/>
  <c r="A5308" i="168"/>
  <c r="A5307" i="168"/>
  <c r="A5306" i="168"/>
  <c r="A5305" i="168"/>
  <c r="A5304" i="168"/>
  <c r="A5303" i="168"/>
  <c r="A5302" i="168"/>
  <c r="A5301" i="168"/>
  <c r="A5300" i="168"/>
  <c r="A5299" i="168"/>
  <c r="A5298" i="168"/>
  <c r="A5297" i="168"/>
  <c r="A5296" i="168"/>
  <c r="A5295" i="168"/>
  <c r="A5294" i="168"/>
  <c r="A5293" i="168"/>
  <c r="A5292" i="168"/>
  <c r="A5291" i="168"/>
  <c r="A5290" i="168"/>
  <c r="A5289" i="168"/>
  <c r="A5288" i="168"/>
  <c r="A5287" i="168"/>
  <c r="A5286" i="168"/>
  <c r="A5285" i="168"/>
  <c r="A5284" i="168"/>
  <c r="A5283" i="168"/>
  <c r="A5282" i="168"/>
  <c r="A5281" i="168"/>
  <c r="A5280" i="168"/>
  <c r="A5279" i="168"/>
  <c r="A5278" i="168"/>
  <c r="A5277" i="168"/>
  <c r="A5276" i="168"/>
  <c r="A5275" i="168"/>
  <c r="A5274" i="168"/>
  <c r="A5273" i="168"/>
  <c r="A5272" i="168"/>
  <c r="A5271" i="168"/>
  <c r="A5270" i="168"/>
  <c r="A5269" i="168"/>
  <c r="A5268" i="168"/>
  <c r="A5267" i="168"/>
  <c r="A5266" i="168"/>
  <c r="A5265" i="168"/>
  <c r="A5264" i="168"/>
  <c r="A5263" i="168"/>
  <c r="A5262" i="168"/>
  <c r="A5261" i="168"/>
  <c r="A5260" i="168"/>
  <c r="A5259" i="168"/>
  <c r="A5258" i="168"/>
  <c r="A5257" i="168"/>
  <c r="A5256" i="168"/>
  <c r="A5255" i="168"/>
  <c r="A5254" i="168"/>
  <c r="A5253" i="168"/>
  <c r="A5252" i="168"/>
  <c r="A5251" i="168"/>
  <c r="A5250" i="168"/>
  <c r="A5249" i="168"/>
  <c r="A5248" i="168"/>
  <c r="A5247" i="168"/>
  <c r="A5246" i="168"/>
  <c r="A5245" i="168"/>
  <c r="A5244" i="168"/>
  <c r="A5243" i="168"/>
  <c r="A5242" i="168"/>
  <c r="A5241" i="168"/>
  <c r="A5240" i="168"/>
  <c r="A5239" i="168"/>
  <c r="A5238" i="168"/>
  <c r="A5237" i="168"/>
  <c r="A5236" i="168"/>
  <c r="A5235" i="168"/>
  <c r="A5234" i="168"/>
  <c r="A5233" i="168"/>
  <c r="A5232" i="168"/>
  <c r="A5231" i="168"/>
  <c r="A5230" i="168"/>
  <c r="A5229" i="168"/>
  <c r="A5228" i="168"/>
  <c r="A5227" i="168"/>
  <c r="A5226" i="168"/>
  <c r="A5225" i="168"/>
  <c r="A5224" i="168"/>
  <c r="A5223" i="168"/>
  <c r="A5222" i="168"/>
  <c r="A5221" i="168"/>
  <c r="A5220" i="168"/>
  <c r="A5219" i="168"/>
  <c r="A5218" i="168"/>
  <c r="A5217" i="168"/>
  <c r="A5216" i="168"/>
  <c r="A5215" i="168"/>
  <c r="A5214" i="168"/>
  <c r="A5213" i="168"/>
  <c r="A5212" i="168"/>
  <c r="A5211" i="168"/>
  <c r="A5210" i="168"/>
  <c r="A5209" i="168"/>
  <c r="A5208" i="168"/>
  <c r="A5207" i="168"/>
  <c r="A5206" i="168"/>
  <c r="A5205" i="168"/>
  <c r="A5204" i="168"/>
  <c r="A5203" i="168"/>
  <c r="A5202" i="168"/>
  <c r="A5201" i="168"/>
  <c r="A5200" i="168"/>
  <c r="A5199" i="168"/>
  <c r="A5198" i="168"/>
  <c r="A5197" i="168"/>
  <c r="A5196" i="168"/>
  <c r="A5195" i="168"/>
  <c r="A5194" i="168"/>
  <c r="A5193" i="168"/>
  <c r="A5192" i="168"/>
  <c r="A5191" i="168"/>
  <c r="A5190" i="168"/>
  <c r="A5189" i="168"/>
  <c r="A5188" i="168"/>
  <c r="A5187" i="168"/>
  <c r="A5186" i="168"/>
  <c r="A5185" i="168"/>
  <c r="A5184" i="168"/>
  <c r="A5183" i="168"/>
  <c r="A5182" i="168"/>
  <c r="A5181" i="168"/>
  <c r="A5180" i="168"/>
  <c r="A5179" i="168"/>
  <c r="A5178" i="168"/>
  <c r="A5177" i="168"/>
  <c r="A5176" i="168"/>
  <c r="A5175" i="168"/>
  <c r="A5174" i="168"/>
  <c r="A5173" i="168"/>
  <c r="A5172" i="168"/>
  <c r="A5171" i="168"/>
  <c r="A5170" i="168"/>
  <c r="A5169" i="168"/>
  <c r="A5168" i="168"/>
  <c r="A5167" i="168"/>
  <c r="A5166" i="168"/>
  <c r="A5165" i="168"/>
  <c r="A5164" i="168"/>
  <c r="A5163" i="168"/>
  <c r="A5162" i="168"/>
  <c r="A5161" i="168"/>
  <c r="A5160" i="168"/>
  <c r="A5159" i="168"/>
  <c r="A5158" i="168"/>
  <c r="A5157" i="168"/>
  <c r="A5156" i="168"/>
  <c r="A5155" i="168"/>
  <c r="A5154" i="168"/>
  <c r="A5153" i="168"/>
  <c r="A5152" i="168"/>
  <c r="A5151" i="168"/>
  <c r="A5150" i="168"/>
  <c r="A5149" i="168"/>
  <c r="A5148" i="168"/>
  <c r="A5147" i="168"/>
  <c r="A5146" i="168"/>
  <c r="A5145" i="168"/>
  <c r="A5144" i="168"/>
  <c r="A5143" i="168"/>
  <c r="A5142" i="168"/>
  <c r="A5141" i="168"/>
  <c r="A5140" i="168"/>
  <c r="A5139" i="168"/>
  <c r="A5138" i="168"/>
  <c r="A5137" i="168"/>
  <c r="A5136" i="168"/>
  <c r="A5135" i="168"/>
  <c r="A5134" i="168"/>
  <c r="A5133" i="168"/>
  <c r="A5132" i="168"/>
  <c r="A5131" i="168"/>
  <c r="A5130" i="168"/>
  <c r="A5129" i="168"/>
  <c r="A5128" i="168"/>
  <c r="A5127" i="168"/>
  <c r="A5126" i="168"/>
  <c r="A5125" i="168"/>
  <c r="A5124" i="168"/>
  <c r="A5123" i="168"/>
  <c r="A5122" i="168"/>
  <c r="A5121" i="168"/>
  <c r="A5120" i="168"/>
  <c r="A5119" i="168"/>
  <c r="A5118" i="168"/>
  <c r="A5117" i="168"/>
  <c r="A5116" i="168"/>
  <c r="A5115" i="168"/>
  <c r="A5114" i="168"/>
  <c r="A5113" i="168"/>
  <c r="A5112" i="168"/>
  <c r="A5111" i="168"/>
  <c r="A5110" i="168"/>
  <c r="A5109" i="168"/>
  <c r="A5108" i="168"/>
  <c r="A5107" i="168"/>
  <c r="A5106" i="168"/>
  <c r="A5105" i="168"/>
  <c r="A5104" i="168"/>
  <c r="A5103" i="168"/>
  <c r="A5102" i="168"/>
  <c r="A5101" i="168"/>
  <c r="A5100" i="168"/>
  <c r="A5099" i="168"/>
  <c r="A5098" i="168"/>
  <c r="A5097" i="168"/>
  <c r="A5096" i="168"/>
  <c r="A5095" i="168"/>
  <c r="A5094" i="168"/>
  <c r="A5093" i="168"/>
  <c r="A5092" i="168"/>
  <c r="A5091" i="168"/>
  <c r="A5090" i="168"/>
  <c r="A5089" i="168"/>
  <c r="A5088" i="168"/>
  <c r="A5087" i="168"/>
  <c r="A5086" i="168"/>
  <c r="A5085" i="168"/>
  <c r="A5084" i="168"/>
  <c r="A5083" i="168"/>
  <c r="A5082" i="168"/>
  <c r="A5081" i="168"/>
  <c r="A5080" i="168"/>
  <c r="A5079" i="168"/>
  <c r="A5078" i="168"/>
  <c r="A5077" i="168"/>
  <c r="A5076" i="168"/>
  <c r="A5075" i="168"/>
  <c r="A5074" i="168"/>
  <c r="A5073" i="168"/>
  <c r="A5072" i="168"/>
  <c r="A5071" i="168"/>
  <c r="A5070" i="168"/>
  <c r="A5069" i="168"/>
  <c r="A5068" i="168"/>
  <c r="A5067" i="168"/>
  <c r="A5066" i="168"/>
  <c r="A5065" i="168"/>
  <c r="A5064" i="168"/>
  <c r="A5063" i="168"/>
  <c r="A5062" i="168"/>
  <c r="A5061" i="168"/>
  <c r="A5060" i="168"/>
  <c r="A5059" i="168"/>
  <c r="A5058" i="168"/>
  <c r="A5057" i="168"/>
  <c r="A5056" i="168"/>
  <c r="A5055" i="168"/>
  <c r="A5054" i="168"/>
  <c r="A5053" i="168"/>
  <c r="A5052" i="168"/>
  <c r="A5051" i="168"/>
  <c r="A5050" i="168"/>
  <c r="A5049" i="168"/>
  <c r="A5048" i="168"/>
  <c r="A5047" i="168"/>
  <c r="A5046" i="168"/>
  <c r="A5045" i="168"/>
  <c r="A5044" i="168"/>
  <c r="A5043" i="168"/>
  <c r="A5042" i="168"/>
  <c r="A5041" i="168"/>
  <c r="A5040" i="168"/>
  <c r="A5039" i="168"/>
  <c r="A5038" i="168"/>
  <c r="A5037" i="168"/>
  <c r="A5036" i="168"/>
  <c r="A5035" i="168"/>
  <c r="A5034" i="168"/>
  <c r="A5033" i="168"/>
  <c r="A5032" i="168"/>
  <c r="A5031" i="168"/>
  <c r="A5030" i="168"/>
  <c r="A5029" i="168"/>
  <c r="A5028" i="168"/>
  <c r="A5027" i="168"/>
  <c r="A5026" i="168"/>
  <c r="A5025" i="168"/>
  <c r="A5024" i="168"/>
  <c r="A5023" i="168"/>
  <c r="A5022" i="168"/>
  <c r="A5021" i="168"/>
  <c r="A5020" i="168"/>
  <c r="A5019" i="168"/>
  <c r="A5018" i="168"/>
  <c r="A5017" i="168"/>
  <c r="A5016" i="168"/>
  <c r="A5015" i="168"/>
  <c r="A5014" i="168"/>
  <c r="A5013" i="168"/>
  <c r="A5012" i="168"/>
  <c r="A5011" i="168"/>
  <c r="A5010" i="168"/>
  <c r="A5009" i="168"/>
  <c r="A5008" i="168"/>
  <c r="A5007" i="168"/>
  <c r="A5006" i="168"/>
  <c r="A5005" i="168"/>
  <c r="A5004" i="168"/>
  <c r="A5003" i="168"/>
  <c r="A5002" i="168"/>
  <c r="A5001" i="168"/>
  <c r="A5000" i="168"/>
  <c r="A4999" i="168"/>
  <c r="A4998" i="168"/>
  <c r="A4997" i="168"/>
  <c r="A4996" i="168"/>
  <c r="A4995" i="168"/>
  <c r="A4994" i="168"/>
  <c r="A4993" i="168"/>
  <c r="A4992" i="168"/>
  <c r="A4991" i="168"/>
  <c r="A4990" i="168"/>
  <c r="A4989" i="168"/>
  <c r="A4988" i="168"/>
  <c r="A4987" i="168"/>
  <c r="A4986" i="168"/>
  <c r="A4985" i="168"/>
  <c r="A4984" i="168"/>
  <c r="A4983" i="168"/>
  <c r="A4982" i="168"/>
  <c r="A4981" i="168"/>
  <c r="A4980" i="168"/>
  <c r="A4979" i="168"/>
  <c r="A4978" i="168"/>
  <c r="A4977" i="168"/>
  <c r="A4976" i="168"/>
  <c r="A4975" i="168"/>
  <c r="A4974" i="168"/>
  <c r="A4973" i="168"/>
  <c r="A4972" i="168"/>
  <c r="A4971" i="168"/>
  <c r="A4970" i="168"/>
  <c r="A4969" i="168"/>
  <c r="A4968" i="168"/>
  <c r="A4967" i="168"/>
  <c r="A4966" i="168"/>
  <c r="A4965" i="168"/>
  <c r="A4964" i="168"/>
  <c r="A4963" i="168"/>
  <c r="A4962" i="168"/>
  <c r="A4961" i="168"/>
  <c r="A4960" i="168"/>
  <c r="A4959" i="168"/>
  <c r="A4958" i="168"/>
  <c r="A4957" i="168"/>
  <c r="A4956" i="168"/>
  <c r="A4955" i="168"/>
  <c r="A4954" i="168"/>
  <c r="A4953" i="168"/>
  <c r="A4952" i="168"/>
  <c r="A4951" i="168"/>
  <c r="A4950" i="168"/>
  <c r="A4949" i="168"/>
  <c r="A4948" i="168"/>
  <c r="A4947" i="168"/>
  <c r="A4946" i="168"/>
  <c r="A4945" i="168"/>
  <c r="A4944" i="168"/>
  <c r="A4943" i="168"/>
  <c r="A4942" i="168"/>
  <c r="A4941" i="168"/>
  <c r="A4940" i="168"/>
  <c r="A4939" i="168"/>
  <c r="A4938" i="168"/>
  <c r="A4937" i="168"/>
  <c r="A4936" i="168"/>
  <c r="A4935" i="168"/>
  <c r="A4934" i="168"/>
  <c r="A4933" i="168"/>
  <c r="A4932" i="168"/>
  <c r="A4931" i="168"/>
  <c r="A4930" i="168"/>
  <c r="A4929" i="168"/>
  <c r="A4928" i="168"/>
  <c r="A4927" i="168"/>
  <c r="A4926" i="168"/>
  <c r="A4925" i="168"/>
  <c r="A4924" i="168"/>
  <c r="A4923" i="168"/>
  <c r="A4922" i="168"/>
  <c r="A4921" i="168"/>
  <c r="A4920" i="168"/>
  <c r="A4919" i="168"/>
  <c r="A4918" i="168"/>
  <c r="A4917" i="168"/>
  <c r="A4916" i="168"/>
  <c r="A4915" i="168"/>
  <c r="A4914" i="168"/>
  <c r="A4913" i="168"/>
  <c r="A4912" i="168"/>
  <c r="A4911" i="168"/>
  <c r="A4910" i="168"/>
  <c r="A4909" i="168"/>
  <c r="A4908" i="168"/>
  <c r="A4907" i="168"/>
  <c r="A4906" i="168"/>
  <c r="A4905" i="168"/>
  <c r="A4904" i="168"/>
  <c r="A4903" i="168"/>
  <c r="A4902" i="168"/>
  <c r="A4901" i="168"/>
  <c r="A4900" i="168"/>
  <c r="A4899" i="168"/>
  <c r="A4898" i="168"/>
  <c r="A4897" i="168"/>
  <c r="A4896" i="168"/>
  <c r="A4895" i="168"/>
  <c r="A4894" i="168"/>
  <c r="A4893" i="168"/>
  <c r="A4892" i="168"/>
  <c r="A4891" i="168"/>
  <c r="A4890" i="168"/>
  <c r="A4889" i="168"/>
  <c r="A4888" i="168"/>
  <c r="A4887" i="168"/>
  <c r="A4886" i="168"/>
  <c r="A4885" i="168"/>
  <c r="A4884" i="168"/>
  <c r="A4883" i="168"/>
  <c r="A4882" i="168"/>
  <c r="A4881" i="168"/>
  <c r="A4880" i="168"/>
  <c r="A4879" i="168"/>
  <c r="A4878" i="168"/>
  <c r="A4877" i="168"/>
  <c r="A4876" i="168"/>
  <c r="A4875" i="168"/>
  <c r="A4874" i="168"/>
  <c r="A4873" i="168"/>
  <c r="A4872" i="168"/>
  <c r="A4871" i="168"/>
  <c r="A4870" i="168"/>
  <c r="A4869" i="168"/>
  <c r="A4868" i="168"/>
  <c r="A4867" i="168"/>
  <c r="A4866" i="168"/>
  <c r="A4865" i="168"/>
  <c r="A4864" i="168"/>
  <c r="A4863" i="168"/>
  <c r="A4862" i="168"/>
  <c r="A4861" i="168"/>
  <c r="A4860" i="168"/>
  <c r="A4859" i="168"/>
  <c r="A4858" i="168"/>
  <c r="A4857" i="168"/>
  <c r="A4856" i="168"/>
  <c r="A4855" i="168"/>
  <c r="A4854" i="168"/>
  <c r="A4853" i="168"/>
  <c r="A4852" i="168"/>
  <c r="A4851" i="168"/>
  <c r="A4850" i="168"/>
  <c r="A4849" i="168"/>
  <c r="A4848" i="168"/>
  <c r="A4847" i="168"/>
  <c r="A4846" i="168"/>
  <c r="A4845" i="168"/>
  <c r="A4844" i="168"/>
  <c r="A4843" i="168"/>
  <c r="A4842" i="168"/>
  <c r="A4841" i="168"/>
  <c r="A4840" i="168"/>
  <c r="A4839" i="168"/>
  <c r="A4838" i="168"/>
  <c r="A4837" i="168"/>
  <c r="A4836" i="168"/>
  <c r="A4835" i="168"/>
  <c r="A4834" i="168"/>
  <c r="A4833" i="168"/>
  <c r="A4832" i="168"/>
  <c r="A4831" i="168"/>
  <c r="A4830" i="168"/>
  <c r="A4829" i="168"/>
  <c r="A4828" i="168"/>
  <c r="A4827" i="168"/>
  <c r="A4826" i="168"/>
  <c r="A4825" i="168"/>
  <c r="A4824" i="168"/>
  <c r="A4823" i="168"/>
  <c r="A4822" i="168"/>
  <c r="A4821" i="168"/>
  <c r="A4820" i="168"/>
  <c r="A4819" i="168"/>
  <c r="A4818" i="168"/>
  <c r="A4817" i="168"/>
  <c r="A4816" i="168"/>
  <c r="A4815" i="168"/>
  <c r="A4814" i="168"/>
  <c r="A4813" i="168"/>
  <c r="A4812" i="168"/>
  <c r="A4811" i="168"/>
  <c r="A4810" i="168"/>
  <c r="A4809" i="168"/>
  <c r="A4808" i="168"/>
  <c r="A4807" i="168"/>
  <c r="A4806" i="168"/>
  <c r="A4805" i="168"/>
  <c r="A4804" i="168"/>
  <c r="A4803" i="168"/>
  <c r="A4802" i="168"/>
  <c r="A4801" i="168"/>
  <c r="A4800" i="168"/>
  <c r="A4799" i="168"/>
  <c r="A4798" i="168"/>
  <c r="A4797" i="168"/>
  <c r="A4796" i="168"/>
  <c r="A4795" i="168"/>
  <c r="A4794" i="168"/>
  <c r="A4793" i="168"/>
  <c r="A4792" i="168"/>
  <c r="A4791" i="168"/>
  <c r="A4790" i="168"/>
  <c r="A4789" i="168"/>
  <c r="A4788" i="168"/>
  <c r="A4787" i="168"/>
  <c r="A4786" i="168"/>
  <c r="A4785" i="168"/>
  <c r="A4784" i="168"/>
  <c r="A4783" i="168"/>
  <c r="A4782" i="168"/>
  <c r="A4781" i="168"/>
  <c r="A4780" i="168"/>
  <c r="A4779" i="168"/>
  <c r="A4778" i="168"/>
  <c r="A4777" i="168"/>
  <c r="A4776" i="168"/>
  <c r="A4775" i="168"/>
  <c r="A4774" i="168"/>
  <c r="A4773" i="168"/>
  <c r="A4772" i="168"/>
  <c r="A4771" i="168"/>
  <c r="A4770" i="168"/>
  <c r="A4769" i="168"/>
  <c r="A4768" i="168"/>
  <c r="A4767" i="168"/>
  <c r="A4766" i="168"/>
  <c r="A4765" i="168"/>
  <c r="A4764" i="168"/>
  <c r="A4763" i="168"/>
  <c r="A4762" i="168"/>
  <c r="A4761" i="168"/>
  <c r="A4760" i="168"/>
  <c r="A4759" i="168"/>
  <c r="A4758" i="168"/>
  <c r="A4757" i="168"/>
  <c r="A4756" i="168"/>
  <c r="A4755" i="168"/>
  <c r="A4754" i="168"/>
  <c r="A4753" i="168"/>
  <c r="A4752" i="168"/>
  <c r="A4751" i="168"/>
  <c r="A4750" i="168"/>
  <c r="A4749" i="168"/>
  <c r="A4748" i="168"/>
  <c r="A4747" i="168"/>
  <c r="A4746" i="168"/>
  <c r="A4745" i="168"/>
  <c r="A4744" i="168"/>
  <c r="A4743" i="168"/>
  <c r="A4742" i="168"/>
  <c r="A4741" i="168"/>
  <c r="A4740" i="168"/>
  <c r="A4739" i="168"/>
  <c r="A4738" i="168"/>
  <c r="A4737" i="168"/>
  <c r="A4736" i="168"/>
  <c r="A4735" i="168"/>
  <c r="A4734" i="168"/>
  <c r="A4733" i="168"/>
  <c r="A4732" i="168"/>
  <c r="A4731" i="168"/>
  <c r="A4730" i="168"/>
  <c r="A4729" i="168"/>
  <c r="A4728" i="168"/>
  <c r="A4727" i="168"/>
  <c r="A4726" i="168"/>
  <c r="A4725" i="168"/>
  <c r="A4724" i="168"/>
  <c r="A4723" i="168"/>
  <c r="A4722" i="168"/>
  <c r="A4721" i="168"/>
  <c r="A4720" i="168"/>
  <c r="A4719" i="168"/>
  <c r="A4718" i="168"/>
  <c r="A4717" i="168"/>
  <c r="A4716" i="168"/>
  <c r="A4715" i="168"/>
  <c r="A4714" i="168"/>
  <c r="A4713" i="168"/>
  <c r="A4712" i="168"/>
  <c r="A4711" i="168"/>
  <c r="A4710" i="168"/>
  <c r="A4709" i="168"/>
  <c r="A4708" i="168"/>
  <c r="A4707" i="168"/>
  <c r="A4706" i="168"/>
  <c r="A4705" i="168"/>
  <c r="A4704" i="168"/>
  <c r="A4703" i="168"/>
  <c r="A4702" i="168"/>
  <c r="A4701" i="168"/>
  <c r="A4700" i="168"/>
  <c r="A4699" i="168"/>
  <c r="A4698" i="168"/>
  <c r="A4697" i="168"/>
  <c r="A4696" i="168"/>
  <c r="A4695" i="168"/>
  <c r="A4694" i="168"/>
  <c r="A4693" i="168"/>
  <c r="A4692" i="168"/>
  <c r="A4691" i="168"/>
  <c r="A4690" i="168"/>
  <c r="A4689" i="168"/>
  <c r="A4688" i="168"/>
  <c r="A4687" i="168"/>
  <c r="A4686" i="168"/>
  <c r="A4685" i="168"/>
  <c r="A4684" i="168"/>
  <c r="A4683" i="168"/>
  <c r="A4682" i="168"/>
  <c r="A4681" i="168"/>
  <c r="A4680" i="168"/>
  <c r="A4679" i="168"/>
  <c r="A4678" i="168"/>
  <c r="A4677" i="168"/>
  <c r="A4676" i="168"/>
  <c r="A4675" i="168"/>
  <c r="A4674" i="168"/>
  <c r="A4673" i="168"/>
  <c r="A4672" i="168"/>
  <c r="A4671" i="168"/>
  <c r="A4670" i="168"/>
  <c r="A4669" i="168"/>
  <c r="A4668" i="168"/>
  <c r="A4667" i="168"/>
  <c r="A4666" i="168"/>
  <c r="A4665" i="168"/>
  <c r="A4664" i="168"/>
  <c r="A4663" i="168"/>
  <c r="A4662" i="168"/>
  <c r="A4661" i="168"/>
  <c r="A4660" i="168"/>
  <c r="A4659" i="168"/>
  <c r="A4658" i="168"/>
  <c r="A4657" i="168"/>
  <c r="A4656" i="168"/>
  <c r="A4655" i="168"/>
  <c r="A4654" i="168"/>
  <c r="A4653" i="168"/>
  <c r="A4652" i="168"/>
  <c r="A4651" i="168"/>
  <c r="A4650" i="168"/>
  <c r="A4649" i="168"/>
  <c r="A4648" i="168"/>
  <c r="A4647" i="168"/>
  <c r="A4646" i="168"/>
  <c r="A4645" i="168"/>
  <c r="A4644" i="168"/>
  <c r="A4643" i="168"/>
  <c r="A4642" i="168"/>
  <c r="A4641" i="168"/>
  <c r="A4640" i="168"/>
  <c r="A4639" i="168"/>
  <c r="A4638" i="168"/>
  <c r="A4637" i="168"/>
  <c r="A4636" i="168"/>
  <c r="A4635" i="168"/>
  <c r="A4634" i="168"/>
  <c r="A4633" i="168"/>
  <c r="A4632" i="168"/>
  <c r="A4631" i="168"/>
  <c r="A4630" i="168"/>
  <c r="A4629" i="168"/>
  <c r="A4628" i="168"/>
  <c r="A4627" i="168"/>
  <c r="A4626" i="168"/>
  <c r="A4625" i="168"/>
  <c r="A4624" i="168"/>
  <c r="A4623" i="168"/>
  <c r="A4622" i="168"/>
  <c r="A4621" i="168"/>
  <c r="A4620" i="168"/>
  <c r="A4619" i="168"/>
  <c r="A4618" i="168"/>
  <c r="A4617" i="168"/>
  <c r="A4616" i="168"/>
  <c r="A4615" i="168"/>
  <c r="A4614" i="168"/>
  <c r="A4613" i="168"/>
  <c r="A4612" i="168"/>
  <c r="A4611" i="168"/>
  <c r="A4610" i="168"/>
  <c r="A4609" i="168"/>
  <c r="A4608" i="168"/>
  <c r="A4607" i="168"/>
  <c r="A4606" i="168"/>
  <c r="A4605" i="168"/>
  <c r="A4604" i="168"/>
  <c r="A4603" i="168"/>
  <c r="A4602" i="168"/>
  <c r="A4601" i="168"/>
  <c r="A4600" i="168"/>
  <c r="A4599" i="168"/>
  <c r="A4598" i="168"/>
  <c r="A4597" i="168"/>
  <c r="A4596" i="168"/>
  <c r="A4595" i="168"/>
  <c r="A4594" i="168"/>
  <c r="A4593" i="168"/>
  <c r="A4592" i="168"/>
  <c r="A4591" i="168"/>
  <c r="A4590" i="168"/>
  <c r="A4589" i="168"/>
  <c r="A4588" i="168"/>
  <c r="A4587" i="168"/>
  <c r="A4586" i="168"/>
  <c r="A4585" i="168"/>
  <c r="A4584" i="168"/>
  <c r="A4583" i="168"/>
  <c r="A4582" i="168"/>
  <c r="A4581" i="168"/>
  <c r="A4580" i="168"/>
  <c r="A4579" i="168"/>
  <c r="A4578" i="168"/>
  <c r="A4577" i="168"/>
  <c r="A4576" i="168"/>
  <c r="A4575" i="168"/>
  <c r="A4574" i="168"/>
  <c r="A4573" i="168"/>
  <c r="A4572" i="168"/>
  <c r="A4571" i="168"/>
  <c r="A4570" i="168"/>
  <c r="A4569" i="168"/>
  <c r="A4568" i="168"/>
  <c r="A4567" i="168"/>
  <c r="A4566" i="168"/>
  <c r="A4565" i="168"/>
  <c r="A4564" i="168"/>
  <c r="A4563" i="168"/>
  <c r="A4562" i="168"/>
  <c r="A4561" i="168"/>
  <c r="A4560" i="168"/>
  <c r="A4559" i="168"/>
  <c r="A4558" i="168"/>
  <c r="A4557" i="168"/>
  <c r="A4556" i="168"/>
  <c r="A4555" i="168"/>
  <c r="A4554" i="168"/>
  <c r="A4553" i="168"/>
  <c r="A4552" i="168"/>
  <c r="A4551" i="168"/>
  <c r="A4550" i="168"/>
  <c r="A4549" i="168"/>
  <c r="A4548" i="168"/>
  <c r="A4547" i="168"/>
  <c r="A4546" i="168"/>
  <c r="A4545" i="168"/>
  <c r="A4544" i="168"/>
  <c r="A4543" i="168"/>
  <c r="A4542" i="168"/>
  <c r="A4541" i="168"/>
  <c r="A4540" i="168"/>
  <c r="A4539" i="168"/>
  <c r="A4538" i="168"/>
  <c r="A4537" i="168"/>
  <c r="A4536" i="168"/>
  <c r="A4535" i="168"/>
  <c r="A4534" i="168"/>
  <c r="A4533" i="168"/>
  <c r="A4532" i="168"/>
  <c r="A4531" i="168"/>
  <c r="A4530" i="168"/>
  <c r="A4529" i="168"/>
  <c r="A4528" i="168"/>
  <c r="A4527" i="168"/>
  <c r="A4526" i="168"/>
  <c r="A4525" i="168"/>
  <c r="A4524" i="168"/>
  <c r="A4523" i="168"/>
  <c r="A4522" i="168"/>
  <c r="A4521" i="168"/>
  <c r="A4520" i="168"/>
  <c r="A4519" i="168"/>
  <c r="A4518" i="168"/>
  <c r="A4517" i="168"/>
  <c r="A4516" i="168"/>
  <c r="A4515" i="168"/>
  <c r="A4514" i="168"/>
  <c r="A4513" i="168"/>
  <c r="A4512" i="168"/>
  <c r="A4511" i="168"/>
  <c r="A4510" i="168"/>
  <c r="A4509" i="168"/>
  <c r="A4508" i="168"/>
  <c r="A4507" i="168"/>
  <c r="A4506" i="168"/>
  <c r="A4505" i="168"/>
  <c r="A4504" i="168"/>
  <c r="A4503" i="168"/>
  <c r="A4502" i="168"/>
  <c r="A4501" i="168"/>
  <c r="A4500" i="168"/>
  <c r="A4499" i="168"/>
  <c r="A4498" i="168"/>
  <c r="A4497" i="168"/>
  <c r="A4496" i="168"/>
  <c r="A4495" i="168"/>
  <c r="A4494" i="168"/>
  <c r="A4493" i="168"/>
  <c r="A4492" i="168"/>
  <c r="A4491" i="168"/>
  <c r="A4490" i="168"/>
  <c r="A4489" i="168"/>
  <c r="A4488" i="168"/>
  <c r="A4487" i="168"/>
  <c r="A4486" i="168"/>
  <c r="A4485" i="168"/>
  <c r="A4484" i="168"/>
  <c r="A4483" i="168"/>
  <c r="A4482" i="168"/>
  <c r="A4481" i="168"/>
  <c r="A4480" i="168"/>
  <c r="A4479" i="168"/>
  <c r="A4478" i="168"/>
  <c r="A4477" i="168"/>
  <c r="A4476" i="168"/>
  <c r="A4475" i="168"/>
  <c r="A4474" i="168"/>
  <c r="A4473" i="168"/>
  <c r="A4472" i="168"/>
  <c r="A4471" i="168"/>
  <c r="A4470" i="168"/>
  <c r="A4469" i="168"/>
  <c r="A4468" i="168"/>
  <c r="A4467" i="168"/>
  <c r="A4466" i="168"/>
  <c r="A4465" i="168"/>
  <c r="A4464" i="168"/>
  <c r="A4463" i="168"/>
  <c r="A4462" i="168"/>
  <c r="A4461" i="168"/>
  <c r="A4460" i="168"/>
  <c r="A4459" i="168"/>
  <c r="A4458" i="168"/>
  <c r="A4457" i="168"/>
  <c r="A4456" i="168"/>
  <c r="A4455" i="168"/>
  <c r="A4454" i="168"/>
  <c r="A4453" i="168"/>
  <c r="A4452" i="168"/>
  <c r="A4451" i="168"/>
  <c r="A4450" i="168"/>
  <c r="A4449" i="168"/>
  <c r="A4448" i="168"/>
  <c r="A4447" i="168"/>
  <c r="A4446" i="168"/>
  <c r="A4445" i="168"/>
  <c r="A4444" i="168"/>
  <c r="A4443" i="168"/>
  <c r="A4442" i="168"/>
  <c r="A4441" i="168"/>
  <c r="A4440" i="168"/>
  <c r="A4439" i="168"/>
  <c r="A4438" i="168"/>
  <c r="A4437" i="168"/>
  <c r="A4436" i="168"/>
  <c r="A4435" i="168"/>
  <c r="A4434" i="168"/>
  <c r="A4433" i="168"/>
  <c r="A4432" i="168"/>
  <c r="A4431" i="168"/>
  <c r="A4430" i="168"/>
  <c r="A4429" i="168"/>
  <c r="A4428" i="168"/>
  <c r="A4427" i="168"/>
  <c r="A4426" i="168"/>
  <c r="A4425" i="168"/>
  <c r="A4424" i="168"/>
  <c r="A4423" i="168"/>
  <c r="A4422" i="168"/>
  <c r="A4421" i="168"/>
  <c r="A4420" i="168"/>
  <c r="A4419" i="168"/>
  <c r="A4418" i="168"/>
  <c r="A4417" i="168"/>
  <c r="A4416" i="168"/>
  <c r="A4415" i="168"/>
  <c r="A4414" i="168"/>
  <c r="A4413" i="168"/>
  <c r="A4412" i="168"/>
  <c r="A4411" i="168"/>
  <c r="A4410" i="168"/>
  <c r="A4409" i="168"/>
  <c r="A4408" i="168"/>
  <c r="A4407" i="168"/>
  <c r="A4406" i="168"/>
  <c r="A4405" i="168"/>
  <c r="A4404" i="168"/>
  <c r="A4403" i="168"/>
  <c r="A4402" i="168"/>
  <c r="A4401" i="168"/>
  <c r="A4400" i="168"/>
  <c r="A4399" i="168"/>
  <c r="A4398" i="168"/>
  <c r="A4397" i="168"/>
  <c r="A4396" i="168"/>
  <c r="A4395" i="168"/>
  <c r="A4394" i="168"/>
  <c r="A4393" i="168"/>
  <c r="A4392" i="168"/>
  <c r="A4391" i="168"/>
  <c r="A4390" i="168"/>
  <c r="A4389" i="168"/>
  <c r="A4388" i="168"/>
  <c r="A4387" i="168"/>
  <c r="A4386" i="168"/>
  <c r="A4385" i="168"/>
  <c r="A4384" i="168"/>
  <c r="A4383" i="168"/>
  <c r="A4382" i="168"/>
  <c r="A4381" i="168"/>
  <c r="A4380" i="168"/>
  <c r="A4379" i="168"/>
  <c r="A4378" i="168"/>
  <c r="A4377" i="168"/>
  <c r="A4376" i="168"/>
  <c r="A4375" i="168"/>
  <c r="A4374" i="168"/>
  <c r="A4373" i="168"/>
  <c r="A4372" i="168"/>
  <c r="A4371" i="168"/>
  <c r="A4370" i="168"/>
  <c r="A4369" i="168"/>
  <c r="A4368" i="168"/>
  <c r="A4367" i="168"/>
  <c r="A4366" i="168"/>
  <c r="A4365" i="168"/>
  <c r="A4364" i="168"/>
  <c r="A4363" i="168"/>
  <c r="A4362" i="168"/>
  <c r="A4361" i="168"/>
  <c r="A4360" i="168"/>
  <c r="A4359" i="168"/>
  <c r="A4358" i="168"/>
  <c r="A4357" i="168"/>
  <c r="A4356" i="168"/>
  <c r="A4355" i="168"/>
  <c r="A4354" i="168"/>
  <c r="A4353" i="168"/>
  <c r="A4352" i="168"/>
  <c r="A4351" i="168"/>
  <c r="A4350" i="168"/>
  <c r="A4349" i="168"/>
  <c r="A4348" i="168"/>
  <c r="A4347" i="168"/>
  <c r="A4346" i="168"/>
  <c r="A4345" i="168"/>
  <c r="A4344" i="168"/>
  <c r="A4343" i="168"/>
  <c r="A4342" i="168"/>
  <c r="A4341" i="168"/>
  <c r="A4340" i="168"/>
  <c r="A4339" i="168"/>
  <c r="A4338" i="168"/>
  <c r="A4337" i="168"/>
  <c r="A4336" i="168"/>
  <c r="A4335" i="168"/>
  <c r="A4334" i="168"/>
  <c r="A4333" i="168"/>
  <c r="A4332" i="168"/>
  <c r="A4331" i="168"/>
  <c r="A4330" i="168"/>
  <c r="A4329" i="168"/>
  <c r="A4328" i="168"/>
  <c r="A4327" i="168"/>
  <c r="A4326" i="168"/>
  <c r="A4325" i="168"/>
  <c r="A4324" i="168"/>
  <c r="A4323" i="168"/>
  <c r="A4322" i="168"/>
  <c r="A4321" i="168"/>
  <c r="A4320" i="168"/>
  <c r="A4319" i="168"/>
  <c r="A4318" i="168"/>
  <c r="A4317" i="168"/>
  <c r="A4316" i="168"/>
  <c r="A4315" i="168"/>
  <c r="A4314" i="168"/>
  <c r="A4313" i="168"/>
  <c r="A4312" i="168"/>
  <c r="A4311" i="168"/>
  <c r="A4310" i="168"/>
  <c r="A4309" i="168"/>
  <c r="A4308" i="168"/>
  <c r="A4307" i="168"/>
  <c r="A4306" i="168"/>
  <c r="A4305" i="168"/>
  <c r="A4304" i="168"/>
  <c r="A4303" i="168"/>
  <c r="A4302" i="168"/>
  <c r="A4301" i="168"/>
  <c r="A4300" i="168"/>
  <c r="A4299" i="168"/>
  <c r="A4298" i="168"/>
  <c r="A4297" i="168"/>
  <c r="A4296" i="168"/>
  <c r="A4295" i="168"/>
  <c r="A4294" i="168"/>
  <c r="A4293" i="168"/>
  <c r="A4292" i="168"/>
  <c r="A4291" i="168"/>
  <c r="A4290" i="168"/>
  <c r="A4289" i="168"/>
  <c r="A4288" i="168"/>
  <c r="A4287" i="168"/>
  <c r="A4286" i="168"/>
  <c r="A4285" i="168"/>
  <c r="A4284" i="168"/>
  <c r="A4283" i="168"/>
  <c r="A4282" i="168"/>
  <c r="A4281" i="168"/>
  <c r="A4280" i="168"/>
  <c r="A4279" i="168"/>
  <c r="A4278" i="168"/>
  <c r="A4277" i="168"/>
  <c r="A4276" i="168"/>
  <c r="A4275" i="168"/>
  <c r="A4274" i="168"/>
  <c r="A4273" i="168"/>
  <c r="A4272" i="168"/>
  <c r="A4271" i="168"/>
  <c r="A4270" i="168"/>
  <c r="A4269" i="168"/>
  <c r="A4268" i="168"/>
  <c r="A4267" i="168"/>
  <c r="A4266" i="168"/>
  <c r="A4265" i="168"/>
  <c r="A4264" i="168"/>
  <c r="A4263" i="168"/>
  <c r="A4262" i="168"/>
  <c r="A4261" i="168"/>
  <c r="A4260" i="168"/>
  <c r="A4259" i="168"/>
  <c r="A4258" i="168"/>
  <c r="A4257" i="168"/>
  <c r="A4256" i="168"/>
  <c r="A4255" i="168"/>
  <c r="A4254" i="168"/>
  <c r="A4253" i="168"/>
  <c r="A4252" i="168"/>
  <c r="A4251" i="168"/>
  <c r="A4250" i="168"/>
  <c r="A4249" i="168"/>
  <c r="A4248" i="168"/>
  <c r="A4247" i="168"/>
  <c r="A4246" i="168"/>
  <c r="A4245" i="168"/>
  <c r="A4244" i="168"/>
  <c r="A4243" i="168"/>
  <c r="A4242" i="168"/>
  <c r="A4241" i="168"/>
  <c r="A4240" i="168"/>
  <c r="A4239" i="168"/>
  <c r="A4238" i="168"/>
  <c r="A4237" i="168"/>
  <c r="A4236" i="168"/>
  <c r="A4235" i="168"/>
  <c r="A4234" i="168"/>
  <c r="A4233" i="168"/>
  <c r="A4232" i="168"/>
  <c r="A4231" i="168"/>
  <c r="A4230" i="168"/>
  <c r="A4229" i="168"/>
  <c r="A4228" i="168"/>
  <c r="A4227" i="168"/>
  <c r="A4226" i="168"/>
  <c r="A4225" i="168"/>
  <c r="A4224" i="168"/>
  <c r="A4223" i="168"/>
  <c r="A4222" i="168"/>
  <c r="A4221" i="168"/>
  <c r="A4220" i="168"/>
  <c r="A4219" i="168"/>
  <c r="A4218" i="168"/>
  <c r="A4217" i="168"/>
  <c r="A4216" i="168"/>
  <c r="A4215" i="168"/>
  <c r="A4214" i="168"/>
  <c r="A4213" i="168"/>
  <c r="A4212" i="168"/>
  <c r="A4211" i="168"/>
  <c r="A4210" i="168"/>
  <c r="A4209" i="168"/>
  <c r="A4208" i="168"/>
  <c r="A4207" i="168"/>
  <c r="A4206" i="168"/>
  <c r="A4205" i="168"/>
  <c r="A4204" i="168"/>
  <c r="A4203" i="168"/>
  <c r="A4202" i="168"/>
  <c r="A4201" i="168"/>
  <c r="A4200" i="168"/>
  <c r="A4199" i="168"/>
  <c r="A4198" i="168"/>
  <c r="A4197" i="168"/>
  <c r="A4196" i="168"/>
  <c r="A4195" i="168"/>
  <c r="A4194" i="168"/>
  <c r="A4193" i="168"/>
  <c r="A4192" i="168"/>
  <c r="A4191" i="168"/>
  <c r="A4190" i="168"/>
  <c r="A4189" i="168"/>
  <c r="A4188" i="168"/>
  <c r="A4187" i="168"/>
  <c r="A4186" i="168"/>
  <c r="A4185" i="168"/>
  <c r="A4184" i="168"/>
  <c r="A4183" i="168"/>
  <c r="A4182" i="168"/>
  <c r="A4181" i="168"/>
  <c r="A4180" i="168"/>
  <c r="A4179" i="168"/>
  <c r="A4178" i="168"/>
  <c r="A4177" i="168"/>
  <c r="A4176" i="168"/>
  <c r="A4175" i="168"/>
  <c r="A4174" i="168"/>
  <c r="A4173" i="168"/>
  <c r="A4172" i="168"/>
  <c r="A4171" i="168"/>
  <c r="A4170" i="168"/>
  <c r="A4169" i="168"/>
  <c r="A4168" i="168"/>
  <c r="A4167" i="168"/>
  <c r="A4166" i="168"/>
  <c r="A4165" i="168"/>
  <c r="A4164" i="168"/>
  <c r="A4163" i="168"/>
  <c r="A4162" i="168"/>
  <c r="A4161" i="168"/>
  <c r="A4160" i="168"/>
  <c r="A4159" i="168"/>
  <c r="A4158" i="168"/>
  <c r="A4157" i="168"/>
  <c r="A4156" i="168"/>
  <c r="A4155" i="168"/>
  <c r="A4154" i="168"/>
  <c r="A4153" i="168"/>
  <c r="A4152" i="168"/>
  <c r="A4151" i="168"/>
  <c r="A4150" i="168"/>
  <c r="A4149" i="168"/>
  <c r="A4148" i="168"/>
  <c r="A4147" i="168"/>
  <c r="A4146" i="168"/>
  <c r="A4145" i="168"/>
  <c r="A4144" i="168"/>
  <c r="A4143" i="168"/>
  <c r="A4142" i="168"/>
  <c r="A4141" i="168"/>
  <c r="A4140" i="168"/>
  <c r="A4139" i="168"/>
  <c r="A4138" i="168"/>
  <c r="A4137" i="168"/>
  <c r="A4136" i="168"/>
  <c r="A4135" i="168"/>
  <c r="A4134" i="168"/>
  <c r="A4133" i="168"/>
  <c r="A4132" i="168"/>
  <c r="A4131" i="168"/>
  <c r="A4130" i="168"/>
  <c r="A4129" i="168"/>
  <c r="A4128" i="168"/>
  <c r="A4127" i="168"/>
  <c r="A4126" i="168"/>
  <c r="A4125" i="168"/>
  <c r="A4124" i="168"/>
  <c r="A4123" i="168"/>
  <c r="A4122" i="168"/>
  <c r="A4121" i="168"/>
  <c r="A4120" i="168"/>
  <c r="A4119" i="168"/>
  <c r="A4118" i="168"/>
  <c r="A4117" i="168"/>
  <c r="A4116" i="168"/>
  <c r="A4115" i="168"/>
  <c r="A4114" i="168"/>
  <c r="A4113" i="168"/>
  <c r="A4112" i="168"/>
  <c r="A4111" i="168"/>
  <c r="A4110" i="168"/>
  <c r="A4109" i="168"/>
  <c r="A4108" i="168"/>
  <c r="A4107" i="168"/>
  <c r="A4106" i="168"/>
  <c r="A4105" i="168"/>
  <c r="A4104" i="168"/>
  <c r="A4103" i="168"/>
  <c r="A4102" i="168"/>
  <c r="A4101" i="168"/>
  <c r="A4100" i="168"/>
  <c r="A4099" i="168"/>
  <c r="A4098" i="168"/>
  <c r="A4097" i="168"/>
  <c r="A4096" i="168"/>
  <c r="A4095" i="168"/>
  <c r="A4094" i="168"/>
  <c r="A4093" i="168"/>
  <c r="A4092" i="168"/>
  <c r="A4091" i="168"/>
  <c r="A4090" i="168"/>
  <c r="A4089" i="168"/>
  <c r="A4088" i="168"/>
  <c r="A4087" i="168"/>
  <c r="A4086" i="168"/>
  <c r="A4085" i="168"/>
  <c r="A4084" i="168"/>
  <c r="A4083" i="168"/>
  <c r="A4082" i="168"/>
  <c r="A4081" i="168"/>
  <c r="A4080" i="168"/>
  <c r="A4079" i="168"/>
  <c r="A4078" i="168"/>
  <c r="A4077" i="168"/>
  <c r="A4076" i="168"/>
  <c r="A4075" i="168"/>
  <c r="A4074" i="168"/>
  <c r="A4073" i="168"/>
  <c r="A4072" i="168"/>
  <c r="A4071" i="168"/>
  <c r="A4070" i="168"/>
  <c r="A4069" i="168"/>
  <c r="A4068" i="168"/>
  <c r="A4067" i="168"/>
  <c r="A4066" i="168"/>
  <c r="A4065" i="168"/>
  <c r="A4064" i="168"/>
  <c r="A4063" i="168"/>
  <c r="A4062" i="168"/>
  <c r="A4061" i="168"/>
  <c r="A4060" i="168"/>
  <c r="A4059" i="168"/>
  <c r="A4058" i="168"/>
  <c r="A4057" i="168"/>
  <c r="A4056" i="168"/>
  <c r="A4055" i="168"/>
  <c r="A4054" i="168"/>
  <c r="A4053" i="168"/>
  <c r="A4052" i="168"/>
  <c r="A4051" i="168"/>
  <c r="A4050" i="168"/>
  <c r="A4049" i="168"/>
  <c r="A4048" i="168"/>
  <c r="A4047" i="168"/>
  <c r="A4046" i="168"/>
  <c r="A4045" i="168"/>
  <c r="A4044" i="168"/>
  <c r="A4043" i="168"/>
  <c r="A4042" i="168"/>
  <c r="A4041" i="168"/>
  <c r="A4040" i="168"/>
  <c r="A4039" i="168"/>
  <c r="A4038" i="168"/>
  <c r="A4037" i="168"/>
  <c r="A4036" i="168"/>
  <c r="A4035" i="168"/>
  <c r="A4034" i="168"/>
  <c r="A4033" i="168"/>
  <c r="A4032" i="168"/>
  <c r="A4031" i="168"/>
  <c r="A4030" i="168"/>
  <c r="A4029" i="168"/>
  <c r="A4028" i="168"/>
  <c r="A4027" i="168"/>
  <c r="A4026" i="168"/>
  <c r="A4025" i="168"/>
  <c r="A4024" i="168"/>
  <c r="A4023" i="168"/>
  <c r="A4022" i="168"/>
  <c r="A4021" i="168"/>
  <c r="A4020" i="168"/>
  <c r="A4019" i="168"/>
  <c r="A4018" i="168"/>
  <c r="A4017" i="168"/>
  <c r="A4016" i="168"/>
  <c r="A4015" i="168"/>
  <c r="A4014" i="168"/>
  <c r="A4013" i="168"/>
  <c r="A4012" i="168"/>
  <c r="A4011" i="168"/>
  <c r="A4010" i="168"/>
  <c r="A4009" i="168"/>
  <c r="A4008" i="168"/>
  <c r="A4007" i="168"/>
  <c r="A4006" i="168"/>
  <c r="A4005" i="168"/>
  <c r="A4004" i="168"/>
  <c r="A4003" i="168"/>
  <c r="A4002" i="168"/>
  <c r="A4001" i="168"/>
  <c r="A4000" i="168"/>
  <c r="A3999" i="168"/>
  <c r="A3998" i="168"/>
  <c r="A3997" i="168"/>
  <c r="A3996" i="168"/>
  <c r="A3995" i="168"/>
  <c r="A3994" i="168"/>
  <c r="A3993" i="168"/>
  <c r="A3992" i="168"/>
  <c r="A3991" i="168"/>
  <c r="A3990" i="168"/>
  <c r="A3989" i="168"/>
  <c r="A3988" i="168"/>
  <c r="A3987" i="168"/>
  <c r="A3986" i="168"/>
  <c r="A3985" i="168"/>
  <c r="A3984" i="168"/>
  <c r="A3983" i="168"/>
  <c r="A3982" i="168"/>
  <c r="A3981" i="168"/>
  <c r="A3980" i="168"/>
  <c r="A3979" i="168"/>
  <c r="A3978" i="168"/>
  <c r="A3977" i="168"/>
  <c r="A3976" i="168"/>
  <c r="A3975" i="168"/>
  <c r="A3974" i="168"/>
  <c r="A3973" i="168"/>
  <c r="A3972" i="168"/>
  <c r="A3971" i="168"/>
  <c r="A3970" i="168"/>
  <c r="A3969" i="168"/>
  <c r="A3968" i="168"/>
  <c r="A3967" i="168"/>
  <c r="A3966" i="168"/>
  <c r="A3965" i="168"/>
  <c r="A3964" i="168"/>
  <c r="A3963" i="168"/>
  <c r="A3962" i="168"/>
  <c r="A3961" i="168"/>
  <c r="A3960" i="168"/>
  <c r="A3959" i="168"/>
  <c r="A3958" i="168"/>
  <c r="A3957" i="168"/>
  <c r="A3956" i="168"/>
  <c r="A3955" i="168"/>
  <c r="A3954" i="168"/>
  <c r="A3953" i="168"/>
  <c r="A3952" i="168"/>
  <c r="A3951" i="168"/>
  <c r="A3950" i="168"/>
  <c r="A3949" i="168"/>
  <c r="A3948" i="168"/>
  <c r="A3947" i="168"/>
  <c r="A3946" i="168"/>
  <c r="A3945" i="168"/>
  <c r="A3944" i="168"/>
  <c r="A3943" i="168"/>
  <c r="A3942" i="168"/>
  <c r="A3941" i="168"/>
  <c r="A3940" i="168"/>
  <c r="A3939" i="168"/>
  <c r="A3938" i="168"/>
  <c r="A3937" i="168"/>
  <c r="A3936" i="168"/>
  <c r="A3935" i="168"/>
  <c r="A3934" i="168"/>
  <c r="A3933" i="168"/>
  <c r="A3932" i="168"/>
  <c r="A3931" i="168"/>
  <c r="A3930" i="168"/>
  <c r="A3929" i="168"/>
  <c r="A3928" i="168"/>
  <c r="A3927" i="168"/>
  <c r="A3926" i="168"/>
  <c r="A3925" i="168"/>
  <c r="A3924" i="168"/>
  <c r="A3923" i="168"/>
  <c r="A3922" i="168"/>
  <c r="A3921" i="168"/>
  <c r="A3920" i="168"/>
  <c r="A3919" i="168"/>
  <c r="A3918" i="168"/>
  <c r="A3917" i="168"/>
  <c r="A3916" i="168"/>
  <c r="A3915" i="168"/>
  <c r="A3914" i="168"/>
  <c r="A3913" i="168"/>
  <c r="A3912" i="168"/>
  <c r="A3911" i="168"/>
  <c r="A3910" i="168"/>
  <c r="A3909" i="168"/>
  <c r="A3908" i="168"/>
  <c r="A3907" i="168"/>
  <c r="A3906" i="168"/>
  <c r="A3905" i="168"/>
  <c r="A3904" i="168"/>
  <c r="A3903" i="168"/>
  <c r="A3902" i="168"/>
  <c r="A3901" i="168"/>
  <c r="A3900" i="168"/>
  <c r="A3899" i="168"/>
  <c r="A3898" i="168"/>
  <c r="A3897" i="168"/>
  <c r="A3896" i="168"/>
  <c r="A3895" i="168"/>
  <c r="A3894" i="168"/>
  <c r="A3893" i="168"/>
  <c r="A3892" i="168"/>
  <c r="A3891" i="168"/>
  <c r="A3890" i="168"/>
  <c r="A3889" i="168"/>
  <c r="A3888" i="168"/>
  <c r="A3887" i="168"/>
  <c r="A3886" i="168"/>
  <c r="A3885" i="168"/>
  <c r="A3884" i="168"/>
  <c r="A3883" i="168"/>
  <c r="A3882" i="168"/>
  <c r="A3881" i="168"/>
  <c r="A3880" i="168"/>
  <c r="A3879" i="168"/>
  <c r="A3878" i="168"/>
  <c r="A3877" i="168"/>
  <c r="A3876" i="168"/>
  <c r="A3875" i="168"/>
  <c r="A3874" i="168"/>
  <c r="A3873" i="168"/>
  <c r="A3872" i="168"/>
  <c r="A3871" i="168"/>
  <c r="A3870" i="168"/>
  <c r="A3869" i="168"/>
  <c r="A3868" i="168"/>
  <c r="A3867" i="168"/>
  <c r="A3866" i="168"/>
  <c r="A3865" i="168"/>
  <c r="A3864" i="168"/>
  <c r="A3863" i="168"/>
  <c r="A3862" i="168"/>
  <c r="A3861" i="168"/>
  <c r="A3860" i="168"/>
  <c r="A3859" i="168"/>
  <c r="A3858" i="168"/>
  <c r="A3857" i="168"/>
  <c r="A3856" i="168"/>
  <c r="A3855" i="168"/>
  <c r="A3854" i="168"/>
  <c r="A3853" i="168"/>
  <c r="A3852" i="168"/>
  <c r="A3851" i="168"/>
  <c r="A3850" i="168"/>
  <c r="A3849" i="168"/>
  <c r="A3848" i="168"/>
  <c r="A3847" i="168"/>
  <c r="A3846" i="168"/>
  <c r="A3845" i="168"/>
  <c r="A3844" i="168"/>
  <c r="A3843" i="168"/>
  <c r="A3842" i="168"/>
  <c r="A3841" i="168"/>
  <c r="A3840" i="168"/>
  <c r="A3839" i="168"/>
  <c r="A3838" i="168"/>
  <c r="A3837" i="168"/>
  <c r="A3836" i="168"/>
  <c r="A3835" i="168"/>
  <c r="A3834" i="168"/>
  <c r="A3833" i="168"/>
  <c r="A3832" i="168"/>
  <c r="A3831" i="168"/>
  <c r="A3830" i="168"/>
  <c r="A3829" i="168"/>
  <c r="A3828" i="168"/>
  <c r="A3827" i="168"/>
  <c r="A3826" i="168"/>
  <c r="A3825" i="168"/>
  <c r="A3824" i="168"/>
  <c r="A3823" i="168"/>
  <c r="A3822" i="168"/>
  <c r="A3821" i="168"/>
  <c r="A3820" i="168"/>
  <c r="A3819" i="168"/>
  <c r="A3818" i="168"/>
  <c r="A3817" i="168"/>
  <c r="A3816" i="168"/>
  <c r="A3815" i="168"/>
  <c r="A3814" i="168"/>
  <c r="A3813" i="168"/>
  <c r="A3812" i="168"/>
  <c r="A3811" i="168"/>
  <c r="A3810" i="168"/>
  <c r="A3809" i="168"/>
  <c r="A3808" i="168"/>
  <c r="A3807" i="168"/>
  <c r="A3806" i="168"/>
  <c r="A3805" i="168"/>
  <c r="A3804" i="168"/>
  <c r="A3803" i="168"/>
  <c r="A3802" i="168"/>
  <c r="A3801" i="168"/>
  <c r="A3800" i="168"/>
  <c r="A3799" i="168"/>
  <c r="A3798" i="168"/>
  <c r="A3797" i="168"/>
  <c r="A3796" i="168"/>
  <c r="A3795" i="168"/>
  <c r="A3794" i="168"/>
  <c r="A3793" i="168"/>
  <c r="A3792" i="168"/>
  <c r="A3791" i="168"/>
  <c r="A3790" i="168"/>
  <c r="A3789" i="168"/>
  <c r="A3788" i="168"/>
  <c r="A3787" i="168"/>
  <c r="A3786" i="168"/>
  <c r="A3785" i="168"/>
  <c r="A3784" i="168"/>
  <c r="A3783" i="168"/>
  <c r="A3782" i="168"/>
  <c r="A3781" i="168"/>
  <c r="A3780" i="168"/>
  <c r="A3779" i="168"/>
  <c r="A3778" i="168"/>
  <c r="A3777" i="168"/>
  <c r="A3776" i="168"/>
  <c r="A3775" i="168"/>
  <c r="A3774" i="168"/>
  <c r="A3773" i="168"/>
  <c r="A3772" i="168"/>
  <c r="A3771" i="168"/>
  <c r="A3770" i="168"/>
  <c r="A3769" i="168"/>
  <c r="A3768" i="168"/>
  <c r="A3767" i="168"/>
  <c r="A3766" i="168"/>
  <c r="A3765" i="168"/>
  <c r="A3764" i="168"/>
  <c r="A3763" i="168"/>
  <c r="A3762" i="168"/>
  <c r="A3761" i="168"/>
  <c r="A3760" i="168"/>
  <c r="A3759" i="168"/>
  <c r="A3758" i="168"/>
  <c r="A3757" i="168"/>
  <c r="A3756" i="168"/>
  <c r="A3755" i="168"/>
  <c r="A3754" i="168"/>
  <c r="A3753" i="168"/>
  <c r="A3752" i="168"/>
  <c r="A3751" i="168"/>
  <c r="A3750" i="168"/>
  <c r="A3749" i="168"/>
  <c r="A3748" i="168"/>
  <c r="A3747" i="168"/>
  <c r="A3746" i="168"/>
  <c r="A3745" i="168"/>
  <c r="A3744" i="168"/>
  <c r="A3743" i="168"/>
  <c r="A3742" i="168"/>
  <c r="A3741" i="168"/>
  <c r="A3740" i="168"/>
  <c r="A3739" i="168"/>
  <c r="A3738" i="168"/>
  <c r="A3737" i="168"/>
  <c r="A3736" i="168"/>
  <c r="A3735" i="168"/>
  <c r="A3734" i="168"/>
  <c r="A3733" i="168"/>
  <c r="A3732" i="168"/>
  <c r="A3731" i="168"/>
  <c r="A3730" i="168"/>
  <c r="A3729" i="168"/>
  <c r="A3728" i="168"/>
  <c r="A3727" i="168"/>
  <c r="A3726" i="168"/>
  <c r="A3725" i="168"/>
  <c r="A3724" i="168"/>
  <c r="A3723" i="168"/>
  <c r="A3722" i="168"/>
  <c r="A3721" i="168"/>
  <c r="A3720" i="168"/>
  <c r="A3719" i="168"/>
  <c r="A3718" i="168"/>
  <c r="A3717" i="168"/>
  <c r="A3716" i="168"/>
  <c r="A3715" i="168"/>
  <c r="A3714" i="168"/>
  <c r="A3713" i="168"/>
  <c r="A3712" i="168"/>
  <c r="A3711" i="168"/>
  <c r="A3710" i="168"/>
  <c r="A3709" i="168"/>
  <c r="A3708" i="168"/>
  <c r="A3707" i="168"/>
  <c r="A3706" i="168"/>
  <c r="A3705" i="168"/>
  <c r="A3704" i="168"/>
  <c r="A3703" i="168"/>
  <c r="A3702" i="168"/>
  <c r="A3701" i="168"/>
  <c r="A3700" i="168"/>
  <c r="A3699" i="168"/>
  <c r="A3698" i="168"/>
  <c r="A3697" i="168"/>
  <c r="A3696" i="168"/>
  <c r="A3695" i="168"/>
  <c r="A3694" i="168"/>
  <c r="A3693" i="168"/>
  <c r="A3692" i="168"/>
  <c r="A3691" i="168"/>
  <c r="A3690" i="168"/>
  <c r="A3689" i="168"/>
  <c r="A3688" i="168"/>
  <c r="A3687" i="168"/>
  <c r="A3686" i="168"/>
  <c r="A3685" i="168"/>
  <c r="A3684" i="168"/>
  <c r="A3683" i="168"/>
  <c r="A3682" i="168"/>
  <c r="A3681" i="168"/>
  <c r="A3680" i="168"/>
  <c r="A3679" i="168"/>
  <c r="A3678" i="168"/>
  <c r="A3677" i="168"/>
  <c r="A3676" i="168"/>
  <c r="A3675" i="168"/>
  <c r="A3674" i="168"/>
  <c r="A3673" i="168"/>
  <c r="A3672" i="168"/>
  <c r="A3671" i="168"/>
  <c r="A3670" i="168"/>
  <c r="A3669" i="168"/>
  <c r="A3668" i="168"/>
  <c r="A3667" i="168"/>
  <c r="A3666" i="168"/>
  <c r="A3665" i="168"/>
  <c r="A3664" i="168"/>
  <c r="A3663" i="168"/>
  <c r="A3662" i="168"/>
  <c r="A3661" i="168"/>
  <c r="A3660" i="168"/>
  <c r="A3659" i="168"/>
  <c r="A3658" i="168"/>
  <c r="A3657" i="168"/>
  <c r="A3656" i="168"/>
  <c r="A3655" i="168"/>
  <c r="A3654" i="168"/>
  <c r="A3653" i="168"/>
  <c r="A3652" i="168"/>
  <c r="A3651" i="168"/>
  <c r="A3650" i="168"/>
  <c r="A3649" i="168"/>
  <c r="A3648" i="168"/>
  <c r="A3647" i="168"/>
  <c r="A3646" i="168"/>
  <c r="A3645" i="168"/>
  <c r="A3644" i="168"/>
  <c r="A3643" i="168"/>
  <c r="A3642" i="168"/>
  <c r="A3641" i="168"/>
  <c r="A3640" i="168"/>
  <c r="A3639" i="168"/>
  <c r="A3638" i="168"/>
  <c r="A3637" i="168"/>
  <c r="A3636" i="168"/>
  <c r="A3635" i="168"/>
  <c r="A3634" i="168"/>
  <c r="A3633" i="168"/>
  <c r="A3632" i="168"/>
  <c r="A3631" i="168"/>
  <c r="A3630" i="168"/>
  <c r="A3629" i="168"/>
  <c r="A3628" i="168"/>
  <c r="A3627" i="168"/>
  <c r="A3626" i="168"/>
  <c r="A3625" i="168"/>
  <c r="A3624" i="168"/>
  <c r="A3623" i="168"/>
  <c r="A3622" i="168"/>
  <c r="A3621" i="168"/>
  <c r="A3620" i="168"/>
  <c r="A3619" i="168"/>
  <c r="A3618" i="168"/>
  <c r="A3617" i="168"/>
  <c r="A3616" i="168"/>
  <c r="A3615" i="168"/>
  <c r="A3614" i="168"/>
  <c r="A3613" i="168"/>
  <c r="A3612" i="168"/>
  <c r="A3611" i="168"/>
  <c r="A3610" i="168"/>
  <c r="A3609" i="168"/>
  <c r="A3608" i="168"/>
  <c r="A3607" i="168"/>
  <c r="A3606" i="168"/>
  <c r="A3605" i="168"/>
  <c r="A3604" i="168"/>
  <c r="A3603" i="168"/>
  <c r="A3602" i="168"/>
  <c r="A3601" i="168"/>
  <c r="A3600" i="168"/>
  <c r="A3599" i="168"/>
  <c r="A3598" i="168"/>
  <c r="A3597" i="168"/>
  <c r="A3596" i="168"/>
  <c r="A3595" i="168"/>
  <c r="A3594" i="168"/>
  <c r="A3593" i="168"/>
  <c r="A3592" i="168"/>
  <c r="A3591" i="168"/>
  <c r="A3590" i="168"/>
  <c r="A3589" i="168"/>
  <c r="A3588" i="168"/>
  <c r="A3587" i="168"/>
  <c r="A3586" i="168"/>
  <c r="A3585" i="168"/>
  <c r="A3584" i="168"/>
  <c r="A3583" i="168"/>
  <c r="A3582" i="168"/>
  <c r="A3581" i="168"/>
  <c r="A3580" i="168"/>
  <c r="A3579" i="168"/>
  <c r="A3578" i="168"/>
  <c r="A3577" i="168"/>
  <c r="A3576" i="168"/>
  <c r="A3575" i="168"/>
  <c r="A3574" i="168"/>
  <c r="A3573" i="168"/>
  <c r="A3572" i="168"/>
  <c r="A3571" i="168"/>
  <c r="A3570" i="168"/>
  <c r="A3569" i="168"/>
  <c r="A3568" i="168"/>
  <c r="A3567" i="168"/>
  <c r="A3566" i="168"/>
  <c r="A3565" i="168"/>
  <c r="A3564" i="168"/>
  <c r="A3563" i="168"/>
  <c r="A3562" i="168"/>
  <c r="A3561" i="168"/>
  <c r="A3560" i="168"/>
  <c r="A3559" i="168"/>
  <c r="A3558" i="168"/>
  <c r="A3557" i="168"/>
  <c r="A3556" i="168"/>
  <c r="A3555" i="168"/>
  <c r="A3554" i="168"/>
  <c r="A3553" i="168"/>
  <c r="A3552" i="168"/>
  <c r="A3551" i="168"/>
  <c r="A3550" i="168"/>
  <c r="A3549" i="168"/>
  <c r="A3548" i="168"/>
  <c r="A3547" i="168"/>
  <c r="A3546" i="168"/>
  <c r="A3545" i="168"/>
  <c r="A3544" i="168"/>
  <c r="A3543" i="168"/>
  <c r="A3542" i="168"/>
  <c r="A3541" i="168"/>
  <c r="A3540" i="168"/>
  <c r="A3539" i="168"/>
  <c r="A3538" i="168"/>
  <c r="A3537" i="168"/>
  <c r="A3536" i="168"/>
  <c r="A3535" i="168"/>
  <c r="A3534" i="168"/>
  <c r="A3533" i="168"/>
  <c r="A3532" i="168"/>
  <c r="A3531" i="168"/>
  <c r="A3530" i="168"/>
  <c r="A3529" i="168"/>
  <c r="A3528" i="168"/>
  <c r="A3527" i="168"/>
  <c r="A3526" i="168"/>
  <c r="A3525" i="168"/>
  <c r="A3524" i="168"/>
  <c r="A3523" i="168"/>
  <c r="A3522" i="168"/>
  <c r="A3521" i="168"/>
  <c r="A3520" i="168"/>
  <c r="A3519" i="168"/>
  <c r="A3518" i="168"/>
  <c r="A3517" i="168"/>
  <c r="A3516" i="168"/>
  <c r="A3515" i="168"/>
  <c r="A3514" i="168"/>
  <c r="A3513" i="168"/>
  <c r="A3512" i="168"/>
  <c r="A3511" i="168"/>
  <c r="A3510" i="168"/>
  <c r="A3509" i="168"/>
  <c r="A3508" i="168"/>
  <c r="A3507" i="168"/>
  <c r="A3506" i="168"/>
  <c r="A3505" i="168"/>
  <c r="A3504" i="168"/>
  <c r="A3503" i="168"/>
  <c r="A3502" i="168"/>
  <c r="A3501" i="168"/>
  <c r="A3500" i="168"/>
  <c r="A3499" i="168"/>
  <c r="A3498" i="168"/>
  <c r="A3497" i="168"/>
  <c r="A3496" i="168"/>
  <c r="A3495" i="168"/>
  <c r="A3494" i="168"/>
  <c r="A3493" i="168"/>
  <c r="A3492" i="168"/>
  <c r="A3491" i="168"/>
  <c r="A3490" i="168"/>
  <c r="A3489" i="168"/>
  <c r="A3488" i="168"/>
  <c r="A3487" i="168"/>
  <c r="A3486" i="168"/>
  <c r="A3485" i="168"/>
  <c r="A3484" i="168"/>
  <c r="A3483" i="168"/>
  <c r="A3482" i="168"/>
  <c r="A3481" i="168"/>
  <c r="A3480" i="168"/>
  <c r="A3479" i="168"/>
  <c r="A3478" i="168"/>
  <c r="A3477" i="168"/>
  <c r="A3476" i="168"/>
  <c r="A3475" i="168"/>
  <c r="A3474" i="168"/>
  <c r="A3473" i="168"/>
  <c r="A3472" i="168"/>
  <c r="A3471" i="168"/>
  <c r="A3470" i="168"/>
  <c r="A3469" i="168"/>
  <c r="A3468" i="168"/>
  <c r="A3467" i="168"/>
  <c r="A3466" i="168"/>
  <c r="A3465" i="168"/>
  <c r="A3464" i="168"/>
  <c r="A3463" i="168"/>
  <c r="A3462" i="168"/>
  <c r="A3461" i="168"/>
  <c r="A3460" i="168"/>
  <c r="A3459" i="168"/>
  <c r="A3458" i="168"/>
  <c r="A3457" i="168"/>
  <c r="A3456" i="168"/>
  <c r="A3455" i="168"/>
  <c r="A3454" i="168"/>
  <c r="A3453" i="168"/>
  <c r="A3452" i="168"/>
  <c r="A3451" i="168"/>
  <c r="A3450" i="168"/>
  <c r="A3449" i="168"/>
  <c r="A3448" i="168"/>
  <c r="A3447" i="168"/>
  <c r="A3446" i="168"/>
  <c r="A3445" i="168"/>
  <c r="A3444" i="168"/>
  <c r="A3443" i="168"/>
  <c r="A3442" i="168"/>
  <c r="A3441" i="168"/>
  <c r="A3440" i="168"/>
  <c r="A3439" i="168"/>
  <c r="A3438" i="168"/>
  <c r="A3437" i="168"/>
  <c r="A3436" i="168"/>
  <c r="A3435" i="168"/>
  <c r="A3434" i="168"/>
  <c r="A3433" i="168"/>
  <c r="A3432" i="168"/>
  <c r="A3431" i="168"/>
  <c r="A3430" i="168"/>
  <c r="A3429" i="168"/>
  <c r="A3428" i="168"/>
  <c r="A3427" i="168"/>
  <c r="A3426" i="168"/>
  <c r="A3425" i="168"/>
  <c r="A3424" i="168"/>
  <c r="A3423" i="168"/>
  <c r="A3422" i="168"/>
  <c r="A3421" i="168"/>
  <c r="A3420" i="168"/>
  <c r="A3419" i="168"/>
  <c r="A3418" i="168"/>
  <c r="A3417" i="168"/>
  <c r="A3416" i="168"/>
  <c r="A3415" i="168"/>
  <c r="A3414" i="168"/>
  <c r="A3413" i="168"/>
  <c r="A3412" i="168"/>
  <c r="A3411" i="168"/>
  <c r="A3410" i="168"/>
  <c r="A3409" i="168"/>
  <c r="A3408" i="168"/>
  <c r="A3407" i="168"/>
  <c r="A3406" i="168"/>
  <c r="A3405" i="168"/>
  <c r="A3404" i="168"/>
  <c r="A3403" i="168"/>
  <c r="A3402" i="168"/>
  <c r="A3401" i="168"/>
  <c r="A3400" i="168"/>
  <c r="A3399" i="168"/>
  <c r="A3398" i="168"/>
  <c r="A3397" i="168"/>
  <c r="A3396" i="168"/>
  <c r="A3395" i="168"/>
  <c r="A3394" i="168"/>
  <c r="A3393" i="168"/>
  <c r="A3392" i="168"/>
  <c r="A3391" i="168"/>
  <c r="A3390" i="168"/>
  <c r="A3389" i="168"/>
  <c r="A3388" i="168"/>
  <c r="A3387" i="168"/>
  <c r="A3386" i="168"/>
  <c r="A3385" i="168"/>
  <c r="A3384" i="168"/>
  <c r="A3383" i="168"/>
  <c r="A3382" i="168"/>
  <c r="A3381" i="168"/>
  <c r="A3380" i="168"/>
  <c r="A3379" i="168"/>
  <c r="A3378" i="168"/>
  <c r="A3377" i="168"/>
  <c r="A3376" i="168"/>
  <c r="A3375" i="168"/>
  <c r="A3374" i="168"/>
  <c r="A3373" i="168"/>
  <c r="A3372" i="168"/>
  <c r="A3371" i="168"/>
  <c r="A3370" i="168"/>
  <c r="A3369" i="168"/>
  <c r="A3368" i="168"/>
  <c r="A3367" i="168"/>
  <c r="A3366" i="168"/>
  <c r="A3365" i="168"/>
  <c r="A3364" i="168"/>
  <c r="A3363" i="168"/>
  <c r="A3362" i="168"/>
  <c r="A3361" i="168"/>
  <c r="A3360" i="168"/>
  <c r="A3359" i="168"/>
  <c r="A3358" i="168"/>
  <c r="A3357" i="168"/>
  <c r="A3356" i="168"/>
  <c r="A3355" i="168"/>
  <c r="A3354" i="168"/>
  <c r="A3353" i="168"/>
  <c r="A3352" i="168"/>
  <c r="A3351" i="168"/>
  <c r="A3350" i="168"/>
  <c r="A3349" i="168"/>
  <c r="A3348" i="168"/>
  <c r="A3347" i="168"/>
  <c r="A3346" i="168"/>
  <c r="A3345" i="168"/>
  <c r="A3344" i="168"/>
  <c r="A3343" i="168"/>
  <c r="A3342" i="168"/>
  <c r="A3341" i="168"/>
  <c r="A3340" i="168"/>
  <c r="A3339" i="168"/>
  <c r="A3338" i="168"/>
  <c r="A3337" i="168"/>
  <c r="A3336" i="168"/>
  <c r="A3335" i="168"/>
  <c r="A3334" i="168"/>
  <c r="A3333" i="168"/>
  <c r="A3332" i="168"/>
  <c r="A3331" i="168"/>
  <c r="A3330" i="168"/>
  <c r="A3329" i="168"/>
  <c r="A3328" i="168"/>
  <c r="A3327" i="168"/>
  <c r="A3326" i="168"/>
  <c r="A3325" i="168"/>
  <c r="A3324" i="168"/>
  <c r="A3323" i="168"/>
  <c r="A3322" i="168"/>
  <c r="A3321" i="168"/>
  <c r="A3320" i="168"/>
  <c r="A3319" i="168"/>
  <c r="A3318" i="168"/>
  <c r="A3317" i="168"/>
  <c r="A3316" i="168"/>
  <c r="A3315" i="168"/>
  <c r="A3314" i="168"/>
  <c r="A3313" i="168"/>
  <c r="A3312" i="168"/>
  <c r="A3311" i="168"/>
  <c r="A3310" i="168"/>
  <c r="A3309" i="168"/>
  <c r="A3308" i="168"/>
  <c r="A3307" i="168"/>
  <c r="A3306" i="168"/>
  <c r="A3305" i="168"/>
  <c r="A3304" i="168"/>
  <c r="A3303" i="168"/>
  <c r="A3302" i="168"/>
  <c r="A3301" i="168"/>
  <c r="A3300" i="168"/>
  <c r="A3299" i="168"/>
  <c r="A3298" i="168"/>
  <c r="A3297" i="168"/>
  <c r="A3296" i="168"/>
  <c r="A3295" i="168"/>
  <c r="A3294" i="168"/>
  <c r="A3293" i="168"/>
  <c r="A3292" i="168"/>
  <c r="A3291" i="168"/>
  <c r="A3290" i="168"/>
  <c r="A3289" i="168"/>
  <c r="A3288" i="168"/>
  <c r="A3287" i="168"/>
  <c r="A3286" i="168"/>
  <c r="A3285" i="168"/>
  <c r="A3284" i="168"/>
  <c r="A3283" i="168"/>
  <c r="A3282" i="168"/>
  <c r="A3281" i="168"/>
  <c r="A3280" i="168"/>
  <c r="A3279" i="168"/>
  <c r="A3278" i="168"/>
  <c r="A3277" i="168"/>
  <c r="A3276" i="168"/>
  <c r="A3275" i="168"/>
  <c r="A3274" i="168"/>
  <c r="A3273" i="168"/>
  <c r="A3272" i="168"/>
  <c r="A3271" i="168"/>
  <c r="A3270" i="168"/>
  <c r="A3269" i="168"/>
  <c r="A3268" i="168"/>
  <c r="A3267" i="168"/>
  <c r="A3266" i="168"/>
  <c r="A3265" i="168"/>
  <c r="A3264" i="168"/>
  <c r="A3263" i="168"/>
  <c r="A3262" i="168"/>
  <c r="A3261" i="168"/>
  <c r="A3260" i="168"/>
  <c r="A3259" i="168"/>
  <c r="A3258" i="168"/>
  <c r="A3257" i="168"/>
  <c r="A3256" i="168"/>
  <c r="A3255" i="168"/>
  <c r="A3254" i="168"/>
  <c r="A3253" i="168"/>
  <c r="A3252" i="168"/>
  <c r="A3251" i="168"/>
  <c r="A3250" i="168"/>
  <c r="A3249" i="168"/>
  <c r="A3248" i="168"/>
  <c r="A3247" i="168"/>
  <c r="A3246" i="168"/>
  <c r="A3245" i="168"/>
  <c r="A3244" i="168"/>
  <c r="A3243" i="168"/>
  <c r="A3242" i="168"/>
  <c r="A3241" i="168"/>
  <c r="A3240" i="168"/>
  <c r="A3239" i="168"/>
  <c r="A3238" i="168"/>
  <c r="A3237" i="168"/>
  <c r="A3236" i="168"/>
  <c r="A3235" i="168"/>
  <c r="A3234" i="168"/>
  <c r="A3233" i="168"/>
  <c r="A3232" i="168"/>
  <c r="A3231" i="168"/>
  <c r="A3230" i="168"/>
  <c r="A3229" i="168"/>
  <c r="A3228" i="168"/>
  <c r="A3227" i="168"/>
  <c r="A3226" i="168"/>
  <c r="A3225" i="168"/>
  <c r="A3224" i="168"/>
  <c r="A3223" i="168"/>
  <c r="A3222" i="168"/>
  <c r="A3221" i="168"/>
  <c r="A3220" i="168"/>
  <c r="A3219" i="168"/>
  <c r="A3218" i="168"/>
  <c r="A3217" i="168"/>
  <c r="A3216" i="168"/>
  <c r="A3215" i="168"/>
  <c r="A3214" i="168"/>
  <c r="A3213" i="168"/>
  <c r="A3212" i="168"/>
  <c r="A3211" i="168"/>
  <c r="A3210" i="168"/>
  <c r="A3209" i="168"/>
  <c r="A3208" i="168"/>
  <c r="A3207" i="168"/>
  <c r="A3206" i="168"/>
  <c r="A3205" i="168"/>
  <c r="A3204" i="168"/>
  <c r="A3203" i="168"/>
  <c r="A3202" i="168"/>
  <c r="A3201" i="168"/>
  <c r="A3200" i="168"/>
  <c r="A3199" i="168"/>
  <c r="A3198" i="168"/>
  <c r="A3197" i="168"/>
  <c r="A3196" i="168"/>
  <c r="A3195" i="168"/>
  <c r="A3194" i="168"/>
  <c r="A3193" i="168"/>
  <c r="A3192" i="168"/>
  <c r="A3191" i="168"/>
  <c r="A3190" i="168"/>
  <c r="A3189" i="168"/>
  <c r="A3188" i="168"/>
  <c r="A3187" i="168"/>
  <c r="A3186" i="168"/>
  <c r="A3185" i="168"/>
  <c r="A3184" i="168"/>
  <c r="A3183" i="168"/>
  <c r="A3182" i="168"/>
  <c r="A3181" i="168"/>
  <c r="A3180" i="168"/>
  <c r="A3179" i="168"/>
  <c r="A3178" i="168"/>
  <c r="A3177" i="168"/>
  <c r="A3176" i="168"/>
  <c r="A3175" i="168"/>
  <c r="A3174" i="168"/>
  <c r="A3173" i="168"/>
  <c r="A3172" i="168"/>
  <c r="A3171" i="168"/>
  <c r="A3170" i="168"/>
  <c r="A3169" i="168"/>
  <c r="A3168" i="168"/>
  <c r="A3167" i="168"/>
  <c r="A3166" i="168"/>
  <c r="A3165" i="168"/>
  <c r="A3164" i="168"/>
  <c r="A3163" i="168"/>
  <c r="A3162" i="168"/>
  <c r="A3161" i="168"/>
  <c r="A3160" i="168"/>
  <c r="A3159" i="168"/>
  <c r="A3158" i="168"/>
  <c r="A3157" i="168"/>
  <c r="A3156" i="168"/>
  <c r="A3155" i="168"/>
  <c r="A3154" i="168"/>
  <c r="A3153" i="168"/>
  <c r="A3152" i="168"/>
  <c r="A3151" i="168"/>
  <c r="A3150" i="168"/>
  <c r="A3149" i="168"/>
  <c r="A3148" i="168"/>
  <c r="A3147" i="168"/>
  <c r="A3146" i="168"/>
  <c r="A3145" i="168"/>
  <c r="A3144" i="168"/>
  <c r="A3143" i="168"/>
  <c r="A3142" i="168"/>
  <c r="A3141" i="168"/>
  <c r="A3140" i="168"/>
  <c r="A3139" i="168"/>
  <c r="A3138" i="168"/>
  <c r="A3137" i="168"/>
  <c r="A3136" i="168"/>
  <c r="A3135" i="168"/>
  <c r="A3134" i="168"/>
  <c r="A3133" i="168"/>
  <c r="A3132" i="168"/>
  <c r="A3131" i="168"/>
  <c r="A3130" i="168"/>
  <c r="A3129" i="168"/>
  <c r="A3128" i="168"/>
  <c r="A3127" i="168"/>
  <c r="A3126" i="168"/>
  <c r="A3125" i="168"/>
  <c r="A3124" i="168"/>
  <c r="A3123" i="168"/>
  <c r="A3122" i="168"/>
  <c r="A3121" i="168"/>
  <c r="A3120" i="168"/>
  <c r="A3119" i="168"/>
  <c r="A3118" i="168"/>
  <c r="A3117" i="168"/>
  <c r="A3116" i="168"/>
  <c r="A3115" i="168"/>
  <c r="A3114" i="168"/>
  <c r="A3113" i="168"/>
  <c r="A3112" i="168"/>
  <c r="A3111" i="168"/>
  <c r="A3110" i="168"/>
  <c r="A3109" i="168"/>
  <c r="A3108" i="168"/>
  <c r="A3107" i="168"/>
  <c r="A3106" i="168"/>
  <c r="A3105" i="168"/>
  <c r="A3104" i="168"/>
  <c r="A3103" i="168"/>
  <c r="A3102" i="168"/>
  <c r="A3101" i="168"/>
  <c r="A3100" i="168"/>
  <c r="A3099" i="168"/>
  <c r="A3098" i="168"/>
  <c r="A3097" i="168"/>
  <c r="A3096" i="168"/>
  <c r="A3095" i="168"/>
  <c r="A3094" i="168"/>
  <c r="A3093" i="168"/>
  <c r="A3092" i="168"/>
  <c r="A3091" i="168"/>
  <c r="A3090" i="168"/>
  <c r="A3089" i="168"/>
  <c r="A3088" i="168"/>
  <c r="A3087" i="168"/>
  <c r="A3086" i="168"/>
  <c r="A3085" i="168"/>
  <c r="A3084" i="168"/>
  <c r="A3083" i="168"/>
  <c r="A3082" i="168"/>
  <c r="A3081" i="168"/>
  <c r="A3080" i="168"/>
  <c r="A3079" i="168"/>
  <c r="A3078" i="168"/>
  <c r="A3077" i="168"/>
  <c r="A3076" i="168"/>
  <c r="A3075" i="168"/>
  <c r="A3074" i="168"/>
  <c r="A3073" i="168"/>
  <c r="A3072" i="168"/>
  <c r="A3071" i="168"/>
  <c r="A3070" i="168"/>
  <c r="A3069" i="168"/>
  <c r="A3068" i="168"/>
  <c r="A3067" i="168"/>
  <c r="A3066" i="168"/>
  <c r="A3065" i="168"/>
  <c r="A3064" i="168"/>
  <c r="A3063" i="168"/>
  <c r="A3062" i="168"/>
  <c r="A3061" i="168"/>
  <c r="A3060" i="168"/>
  <c r="A3059" i="168"/>
  <c r="A3058" i="168"/>
  <c r="A3057" i="168"/>
  <c r="A3056" i="168"/>
  <c r="A3055" i="168"/>
  <c r="A3054" i="168"/>
  <c r="A3053" i="168"/>
  <c r="A3052" i="168"/>
  <c r="A3051" i="168"/>
  <c r="A3050" i="168"/>
  <c r="A3049" i="168"/>
  <c r="A3048" i="168"/>
  <c r="A3047" i="168"/>
  <c r="A3046" i="168"/>
  <c r="A3045" i="168"/>
  <c r="A3044" i="168"/>
  <c r="A3043" i="168"/>
  <c r="A3042" i="168"/>
  <c r="A3041" i="168"/>
  <c r="A3040" i="168"/>
  <c r="A3039" i="168"/>
  <c r="A3038" i="168"/>
  <c r="A3037" i="168"/>
  <c r="A3036" i="168"/>
  <c r="A3035" i="168"/>
  <c r="A3034" i="168"/>
  <c r="A3033" i="168"/>
  <c r="A3032" i="168"/>
  <c r="A3031" i="168"/>
  <c r="A3030" i="168"/>
  <c r="A3029" i="168"/>
  <c r="A3028" i="168"/>
  <c r="A3027" i="168"/>
  <c r="A3026" i="168"/>
  <c r="A3025" i="168"/>
  <c r="A3024" i="168"/>
  <c r="A3023" i="168"/>
  <c r="A3022" i="168"/>
  <c r="A3021" i="168"/>
  <c r="A3020" i="168"/>
  <c r="A3019" i="168"/>
  <c r="A3018" i="168"/>
  <c r="A3017" i="168"/>
  <c r="A3016" i="168"/>
  <c r="A3015" i="168"/>
  <c r="A3014" i="168"/>
  <c r="A3013" i="168"/>
  <c r="A3012" i="168"/>
  <c r="A3011" i="168"/>
  <c r="A3010" i="168"/>
  <c r="A3009" i="168"/>
  <c r="A3008" i="168"/>
  <c r="A3007" i="168"/>
  <c r="A3006" i="168"/>
  <c r="A3005" i="168"/>
  <c r="A3004" i="168"/>
  <c r="A3003" i="168"/>
  <c r="A3002" i="168"/>
  <c r="A3001" i="168"/>
  <c r="A3000" i="168"/>
  <c r="A2999" i="168"/>
  <c r="A2998" i="168"/>
  <c r="A2997" i="168"/>
  <c r="A2996" i="168"/>
  <c r="A2995" i="168"/>
  <c r="A2994" i="168"/>
  <c r="A2993" i="168"/>
  <c r="A2992" i="168"/>
  <c r="A2991" i="168"/>
  <c r="A2990" i="168"/>
  <c r="A2989" i="168"/>
  <c r="A2988" i="168"/>
  <c r="A2987" i="168"/>
  <c r="A2986" i="168"/>
  <c r="A2985" i="168"/>
  <c r="A2984" i="168"/>
  <c r="A2983" i="168"/>
  <c r="A2982" i="168"/>
  <c r="A2981" i="168"/>
  <c r="A2980" i="168"/>
  <c r="A2979" i="168"/>
  <c r="A2978" i="168"/>
  <c r="A2977" i="168"/>
  <c r="A2976" i="168"/>
  <c r="A2975" i="168"/>
  <c r="A2974" i="168"/>
  <c r="A2973" i="168"/>
  <c r="A2972" i="168"/>
  <c r="A2971" i="168"/>
  <c r="A2970" i="168"/>
  <c r="A2969" i="168"/>
  <c r="A2968" i="168"/>
  <c r="A2967" i="168"/>
  <c r="A2966" i="168"/>
  <c r="A2965" i="168"/>
  <c r="A2964" i="168"/>
  <c r="A2963" i="168"/>
  <c r="A2962" i="168"/>
  <c r="A2961" i="168"/>
  <c r="A2960" i="168"/>
  <c r="A2959" i="168"/>
  <c r="A2958" i="168"/>
  <c r="A2957" i="168"/>
  <c r="A2956" i="168"/>
  <c r="A2955" i="168"/>
  <c r="A2954" i="168"/>
  <c r="A2953" i="168"/>
  <c r="A2952" i="168"/>
  <c r="A2951" i="168"/>
  <c r="A2950" i="168"/>
  <c r="A2949" i="168"/>
  <c r="A2948" i="168"/>
  <c r="A2947" i="168"/>
  <c r="A2946" i="168"/>
  <c r="A2945" i="168"/>
  <c r="A2944" i="168"/>
  <c r="A2943" i="168"/>
  <c r="A2942" i="168"/>
  <c r="A2941" i="168"/>
  <c r="A2940" i="168"/>
  <c r="A2939" i="168"/>
  <c r="A2938" i="168"/>
  <c r="A2937" i="168"/>
  <c r="A2936" i="168"/>
  <c r="A2935" i="168"/>
  <c r="A2934" i="168"/>
  <c r="A2933" i="168"/>
  <c r="A2932" i="168"/>
  <c r="A2931" i="168"/>
  <c r="A2930" i="168"/>
  <c r="A2929" i="168"/>
  <c r="A2928" i="168"/>
  <c r="A2927" i="168"/>
  <c r="A2926" i="168"/>
  <c r="A2925" i="168"/>
  <c r="A2924" i="168"/>
  <c r="A2923" i="168"/>
  <c r="A2922" i="168"/>
  <c r="A2921" i="168"/>
  <c r="A2920" i="168"/>
  <c r="A2919" i="168"/>
  <c r="A2918" i="168"/>
  <c r="A2917" i="168"/>
  <c r="A2916" i="168"/>
  <c r="A2915" i="168"/>
  <c r="A2914" i="168"/>
  <c r="A2913" i="168"/>
  <c r="A2912" i="168"/>
  <c r="A2911" i="168"/>
  <c r="A2910" i="168"/>
  <c r="A2909" i="168"/>
  <c r="A2908" i="168"/>
  <c r="A2907" i="168"/>
  <c r="A2906" i="168"/>
  <c r="A2905" i="168"/>
  <c r="A2904" i="168"/>
  <c r="A2903" i="168"/>
  <c r="A2902" i="168"/>
  <c r="A2901" i="168"/>
  <c r="A2900" i="168"/>
  <c r="A2899" i="168"/>
  <c r="A2898" i="168"/>
  <c r="A2897" i="168"/>
  <c r="A2896" i="168"/>
  <c r="A2895" i="168"/>
  <c r="A2894" i="168"/>
  <c r="A2893" i="168"/>
  <c r="A2892" i="168"/>
  <c r="A2891" i="168"/>
  <c r="A2890" i="168"/>
  <c r="A2889" i="168"/>
  <c r="A2888" i="168"/>
  <c r="A2887" i="168"/>
  <c r="A2886" i="168"/>
  <c r="A2885" i="168"/>
  <c r="A2884" i="168"/>
  <c r="A2883" i="168"/>
  <c r="A2882" i="168"/>
  <c r="A2881" i="168"/>
  <c r="A2880" i="168"/>
  <c r="A2879" i="168"/>
  <c r="A2878" i="168"/>
  <c r="A2877" i="168"/>
  <c r="A2876" i="168"/>
  <c r="A2875" i="168"/>
  <c r="A2874" i="168"/>
  <c r="A2873" i="168"/>
  <c r="A2872" i="168"/>
  <c r="A2871" i="168"/>
  <c r="A2870" i="168"/>
  <c r="A2869" i="168"/>
  <c r="A2868" i="168"/>
  <c r="A2867" i="168"/>
  <c r="A2866" i="168"/>
  <c r="A2865" i="168"/>
  <c r="A2864" i="168"/>
  <c r="A2863" i="168"/>
  <c r="A2862" i="168"/>
  <c r="A2861" i="168"/>
  <c r="A2860" i="168"/>
  <c r="A2859" i="168"/>
  <c r="A2858" i="168"/>
  <c r="A2857" i="168"/>
  <c r="A2856" i="168"/>
  <c r="A2855" i="168"/>
  <c r="A2854" i="168"/>
  <c r="A2853" i="168"/>
  <c r="A2852" i="168"/>
  <c r="A2851" i="168"/>
  <c r="A2850" i="168"/>
  <c r="A2849" i="168"/>
  <c r="A2848" i="168"/>
  <c r="A2847" i="168"/>
  <c r="A2846" i="168"/>
  <c r="A2845" i="168"/>
  <c r="A2844" i="168"/>
  <c r="A2843" i="168"/>
  <c r="A2842" i="168"/>
  <c r="A2841" i="168"/>
  <c r="A2840" i="168"/>
  <c r="A2839" i="168"/>
  <c r="A2838" i="168"/>
  <c r="A2837" i="168"/>
  <c r="A2836" i="168"/>
  <c r="A2835" i="168"/>
  <c r="A2834" i="168"/>
  <c r="A2833" i="168"/>
  <c r="A2832" i="168"/>
  <c r="A2831" i="168"/>
  <c r="A2830" i="168"/>
  <c r="A2829" i="168"/>
  <c r="A2828" i="168"/>
  <c r="A2827" i="168"/>
  <c r="A2826" i="168"/>
  <c r="A2825" i="168"/>
  <c r="A2824" i="168"/>
  <c r="A2823" i="168"/>
  <c r="A2822" i="168"/>
  <c r="A2821" i="168"/>
  <c r="A2820" i="168"/>
  <c r="A2819" i="168"/>
  <c r="A2818" i="168"/>
  <c r="A2817" i="168"/>
  <c r="A2816" i="168"/>
  <c r="A2815" i="168"/>
  <c r="A2814" i="168"/>
  <c r="A2813" i="168"/>
  <c r="A2812" i="168"/>
  <c r="A2811" i="168"/>
  <c r="A2810" i="168"/>
  <c r="A2809" i="168"/>
  <c r="A2808" i="168"/>
  <c r="A2807" i="168"/>
  <c r="A2806" i="168"/>
  <c r="A2805" i="168"/>
  <c r="A2804" i="168"/>
  <c r="A2803" i="168"/>
  <c r="A2802" i="168"/>
  <c r="A2801" i="168"/>
  <c r="A2800" i="168"/>
  <c r="A2799" i="168"/>
  <c r="A2798" i="168"/>
  <c r="A2797" i="168"/>
  <c r="A2796" i="168"/>
  <c r="A2795" i="168"/>
  <c r="A2794" i="168"/>
  <c r="A2793" i="168"/>
  <c r="A2792" i="168"/>
  <c r="A2791" i="168"/>
  <c r="A2790" i="168"/>
  <c r="A2789" i="168"/>
  <c r="A2788" i="168"/>
  <c r="A2787" i="168"/>
  <c r="A2786" i="168"/>
  <c r="A2785" i="168"/>
  <c r="A2784" i="168"/>
  <c r="A2783" i="168"/>
  <c r="A2782" i="168"/>
  <c r="A2781" i="168"/>
  <c r="A2780" i="168"/>
  <c r="A2779" i="168"/>
  <c r="A2778" i="168"/>
  <c r="A2777" i="168"/>
  <c r="A2776" i="168"/>
  <c r="A2775" i="168"/>
  <c r="A2774" i="168"/>
  <c r="A2773" i="168"/>
  <c r="A2772" i="168"/>
  <c r="A2771" i="168"/>
  <c r="A2770" i="168"/>
  <c r="A2769" i="168"/>
  <c r="A2768" i="168"/>
  <c r="A2767" i="168"/>
  <c r="A2766" i="168"/>
  <c r="A2765" i="168"/>
  <c r="A2764" i="168"/>
  <c r="A2763" i="168"/>
  <c r="A2762" i="168"/>
  <c r="A2761" i="168"/>
  <c r="A2760" i="168"/>
  <c r="A2759" i="168"/>
  <c r="A2758" i="168"/>
  <c r="A2757" i="168"/>
  <c r="A2756" i="168"/>
  <c r="A2755" i="168"/>
  <c r="A2754" i="168"/>
  <c r="A2753" i="168"/>
  <c r="A2752" i="168"/>
  <c r="A2751" i="168"/>
  <c r="A2750" i="168"/>
  <c r="A2749" i="168"/>
  <c r="A2748" i="168"/>
  <c r="A2747" i="168"/>
  <c r="A2746" i="168"/>
  <c r="A2745" i="168"/>
  <c r="A2744" i="168"/>
  <c r="A2743" i="168"/>
  <c r="A2742" i="168"/>
  <c r="A2741" i="168"/>
  <c r="A2740" i="168"/>
  <c r="A2739" i="168"/>
  <c r="A2738" i="168"/>
  <c r="A2737" i="168"/>
  <c r="A2736" i="168"/>
  <c r="A2735" i="168"/>
  <c r="A2734" i="168"/>
  <c r="A2733" i="168"/>
  <c r="A2732" i="168"/>
  <c r="A2731" i="168"/>
  <c r="A2730" i="168"/>
  <c r="A2729" i="168"/>
  <c r="A2728" i="168"/>
  <c r="A2727" i="168"/>
  <c r="A2726" i="168"/>
  <c r="A2725" i="168"/>
  <c r="A2724" i="168"/>
  <c r="A2723" i="168"/>
  <c r="A2722" i="168"/>
  <c r="A2721" i="168"/>
  <c r="A2720" i="168"/>
  <c r="A2719" i="168"/>
  <c r="A2718" i="168"/>
  <c r="A2717" i="168"/>
  <c r="A2716" i="168"/>
  <c r="A2715" i="168"/>
  <c r="A2714" i="168"/>
  <c r="A2713" i="168"/>
  <c r="A2712" i="168"/>
  <c r="A2711" i="168"/>
  <c r="A2710" i="168"/>
  <c r="A2709" i="168"/>
  <c r="A2708" i="168"/>
  <c r="A2707" i="168"/>
  <c r="A2706" i="168"/>
  <c r="A2705" i="168"/>
  <c r="A2704" i="168"/>
  <c r="A2703" i="168"/>
  <c r="A2702" i="168"/>
  <c r="A2701" i="168"/>
  <c r="A2700" i="168"/>
  <c r="A2699" i="168"/>
  <c r="A2698" i="168"/>
  <c r="A2697" i="168"/>
  <c r="A2696" i="168"/>
  <c r="A2695" i="168"/>
  <c r="A2694" i="168"/>
  <c r="A2693" i="168"/>
  <c r="A2692" i="168"/>
  <c r="A2691" i="168"/>
  <c r="A2690" i="168"/>
  <c r="A2689" i="168"/>
  <c r="A2688" i="168"/>
  <c r="A2687" i="168"/>
  <c r="A2686" i="168"/>
  <c r="A2685" i="168"/>
  <c r="A2684" i="168"/>
  <c r="A2683" i="168"/>
  <c r="A2682" i="168"/>
  <c r="A2681" i="168"/>
  <c r="A2680" i="168"/>
  <c r="A2679" i="168"/>
  <c r="A2678" i="168"/>
  <c r="A2677" i="168"/>
  <c r="A2676" i="168"/>
  <c r="A2675" i="168"/>
  <c r="A2674" i="168"/>
  <c r="A2673" i="168"/>
  <c r="A2672" i="168"/>
  <c r="A2671" i="168"/>
  <c r="A2670" i="168"/>
  <c r="A2669" i="168"/>
  <c r="A2668" i="168"/>
  <c r="A2667" i="168"/>
  <c r="A2666" i="168"/>
  <c r="A2665" i="168"/>
  <c r="A2664" i="168"/>
  <c r="A2663" i="168"/>
  <c r="A2662" i="168"/>
  <c r="A2661" i="168"/>
  <c r="A2660" i="168"/>
  <c r="A2659" i="168"/>
  <c r="A2658" i="168"/>
  <c r="A2657" i="168"/>
  <c r="A2656" i="168"/>
  <c r="A2655" i="168"/>
  <c r="A2654" i="168"/>
  <c r="A2653" i="168"/>
  <c r="A2652" i="168"/>
  <c r="A2651" i="168"/>
  <c r="A2650" i="168"/>
  <c r="A2649" i="168"/>
  <c r="A2648" i="168"/>
  <c r="A2647" i="168"/>
  <c r="A2646" i="168"/>
  <c r="A2645" i="168"/>
  <c r="A2644" i="168"/>
  <c r="A2643" i="168"/>
  <c r="A2642" i="168"/>
  <c r="A2641" i="168"/>
  <c r="A2640" i="168"/>
  <c r="A2639" i="168"/>
  <c r="A2638" i="168"/>
  <c r="A2637" i="168"/>
  <c r="A2636" i="168"/>
  <c r="A2635" i="168"/>
  <c r="A2634" i="168"/>
  <c r="A2633" i="168"/>
  <c r="A2632" i="168"/>
  <c r="A2631" i="168"/>
  <c r="A2630" i="168"/>
  <c r="A2629" i="168"/>
  <c r="A2628" i="168"/>
  <c r="A2627" i="168"/>
  <c r="A2626" i="168"/>
  <c r="A2625" i="168"/>
  <c r="A2624" i="168"/>
  <c r="A2623" i="168"/>
  <c r="A2622" i="168"/>
  <c r="A2621" i="168"/>
  <c r="A2620" i="168"/>
  <c r="A2619" i="168"/>
  <c r="A2618" i="168"/>
  <c r="A2617" i="168"/>
  <c r="A2616" i="168"/>
  <c r="A2615" i="168"/>
  <c r="A2614" i="168"/>
  <c r="A2613" i="168"/>
  <c r="A2612" i="168"/>
  <c r="A2611" i="168"/>
  <c r="A2610" i="168"/>
  <c r="A2609" i="168"/>
  <c r="A2608" i="168"/>
  <c r="A2607" i="168"/>
  <c r="A2606" i="168"/>
  <c r="A2605" i="168"/>
  <c r="A2604" i="168"/>
  <c r="A2603" i="168"/>
  <c r="A2602" i="168"/>
  <c r="A2601" i="168"/>
  <c r="A2600" i="168"/>
  <c r="A2599" i="168"/>
  <c r="A2598" i="168"/>
  <c r="A2597" i="168"/>
  <c r="A2596" i="168"/>
  <c r="A2595" i="168"/>
  <c r="A2594" i="168"/>
  <c r="A2593" i="168"/>
  <c r="A2592" i="168"/>
  <c r="A2591" i="168"/>
  <c r="A2590" i="168"/>
  <c r="A2589" i="168"/>
  <c r="A2588" i="168"/>
  <c r="A2587" i="168"/>
  <c r="A2586" i="168"/>
  <c r="A2585" i="168"/>
  <c r="A2584" i="168"/>
  <c r="A2583" i="168"/>
  <c r="A2582" i="168"/>
  <c r="A2581" i="168"/>
  <c r="A2580" i="168"/>
  <c r="A2579" i="168"/>
  <c r="A2578" i="168"/>
  <c r="A2577" i="168"/>
  <c r="A2576" i="168"/>
  <c r="A2575" i="168"/>
  <c r="A2574" i="168"/>
  <c r="A2573" i="168"/>
  <c r="A2572" i="168"/>
  <c r="A2571" i="168"/>
  <c r="A2570" i="168"/>
  <c r="A2569" i="168"/>
  <c r="A2568" i="168"/>
  <c r="A2567" i="168"/>
  <c r="A2566" i="168"/>
  <c r="A2565" i="168"/>
  <c r="A2564" i="168"/>
  <c r="A2563" i="168"/>
  <c r="A2562" i="168"/>
  <c r="A2561" i="168"/>
  <c r="A2560" i="168"/>
  <c r="A2559" i="168"/>
  <c r="A2558" i="168"/>
  <c r="A2557" i="168"/>
  <c r="A2556" i="168"/>
  <c r="A2555" i="168"/>
  <c r="A2554" i="168"/>
  <c r="A2553" i="168"/>
  <c r="A2552" i="168"/>
  <c r="A2551" i="168"/>
  <c r="A2550" i="168"/>
  <c r="A2549" i="168"/>
  <c r="A2548" i="168"/>
  <c r="A2547" i="168"/>
  <c r="A2546" i="168"/>
  <c r="A2545" i="168"/>
  <c r="A2544" i="168"/>
  <c r="A2543" i="168"/>
  <c r="A2542" i="168"/>
  <c r="A2541" i="168"/>
  <c r="A2540" i="168"/>
  <c r="A2539" i="168"/>
  <c r="A2538" i="168"/>
  <c r="A2537" i="168"/>
  <c r="A2536" i="168"/>
  <c r="A2535" i="168"/>
  <c r="A2534" i="168"/>
  <c r="A2533" i="168"/>
  <c r="A2532" i="168"/>
  <c r="A2531" i="168"/>
  <c r="A2530" i="168"/>
  <c r="A2529" i="168"/>
  <c r="A2528" i="168"/>
  <c r="A2527" i="168"/>
  <c r="A2526" i="168"/>
  <c r="A2525" i="168"/>
  <c r="A2524" i="168"/>
  <c r="A2523" i="168"/>
  <c r="A2522" i="168"/>
  <c r="A2521" i="168"/>
  <c r="A2520" i="168"/>
  <c r="A2519" i="168"/>
  <c r="A2518" i="168"/>
  <c r="A2517" i="168"/>
  <c r="A2516" i="168"/>
  <c r="A2515" i="168"/>
  <c r="A2514" i="168"/>
  <c r="A2513" i="168"/>
  <c r="A2512" i="168"/>
  <c r="A2511" i="168"/>
  <c r="A2510" i="168"/>
  <c r="A2509" i="168"/>
  <c r="A2508" i="168"/>
  <c r="A2507" i="168"/>
  <c r="A2506" i="168"/>
  <c r="A2505" i="168"/>
  <c r="A2504" i="168"/>
  <c r="A2503" i="168"/>
  <c r="A2502" i="168"/>
  <c r="A2501" i="168"/>
  <c r="A2500" i="168"/>
  <c r="A2499" i="168"/>
  <c r="A2498" i="168"/>
  <c r="A2497" i="168"/>
  <c r="A2496" i="168"/>
  <c r="A2495" i="168"/>
  <c r="A2494" i="168"/>
  <c r="A2493" i="168"/>
  <c r="A2492" i="168"/>
  <c r="A2491" i="168"/>
  <c r="A2490" i="168"/>
  <c r="A2489" i="168"/>
  <c r="A2488" i="168"/>
  <c r="A2487" i="168"/>
  <c r="A2486" i="168"/>
  <c r="A2485" i="168"/>
  <c r="A2484" i="168"/>
  <c r="A2483" i="168"/>
  <c r="A2482" i="168"/>
  <c r="A2481" i="168"/>
  <c r="A2480" i="168"/>
  <c r="A2479" i="168"/>
  <c r="A2478" i="168"/>
  <c r="A2477" i="168"/>
  <c r="A2476" i="168"/>
  <c r="A2475" i="168"/>
  <c r="A2474" i="168"/>
  <c r="A2473" i="168"/>
  <c r="A2472" i="168"/>
  <c r="A2471" i="168"/>
  <c r="A2470" i="168"/>
  <c r="A2469" i="168"/>
  <c r="A2468" i="168"/>
  <c r="A2467" i="168"/>
  <c r="A2466" i="168"/>
  <c r="A2465" i="168"/>
  <c r="A2464" i="168"/>
  <c r="A2463" i="168"/>
  <c r="A2462" i="168"/>
  <c r="A2461" i="168"/>
  <c r="A2460" i="168"/>
  <c r="A2459" i="168"/>
  <c r="A2458" i="168"/>
  <c r="A2457" i="168"/>
  <c r="A2456" i="168"/>
  <c r="A2455" i="168"/>
  <c r="A2454" i="168"/>
  <c r="A2453" i="168"/>
  <c r="A2452" i="168"/>
  <c r="A2451" i="168"/>
  <c r="A2450" i="168"/>
  <c r="A2449" i="168"/>
  <c r="A2448" i="168"/>
  <c r="A2447" i="168"/>
  <c r="A2446" i="168"/>
  <c r="A2445" i="168"/>
  <c r="A2444" i="168"/>
  <c r="A2443" i="168"/>
  <c r="A2442" i="168"/>
  <c r="A2441" i="168"/>
  <c r="A2440" i="168"/>
  <c r="A2439" i="168"/>
  <c r="A2438" i="168"/>
  <c r="A2437" i="168"/>
  <c r="A2436" i="168"/>
  <c r="A2435" i="168"/>
  <c r="A2434" i="168"/>
  <c r="A2433" i="168"/>
  <c r="A2432" i="168"/>
  <c r="A2431" i="168"/>
  <c r="A2430" i="168"/>
  <c r="A2429" i="168"/>
  <c r="A2428" i="168"/>
  <c r="A2427" i="168"/>
  <c r="A2426" i="168"/>
  <c r="A2425" i="168"/>
  <c r="A2424" i="168"/>
  <c r="A2423" i="168"/>
  <c r="A2422" i="168"/>
  <c r="A2421" i="168"/>
  <c r="A2420" i="168"/>
  <c r="A2419" i="168"/>
  <c r="A2418" i="168"/>
  <c r="A2417" i="168"/>
  <c r="A2416" i="168"/>
  <c r="A2415" i="168"/>
  <c r="A2414" i="168"/>
  <c r="A2413" i="168"/>
  <c r="A2412" i="168"/>
  <c r="A2411" i="168"/>
  <c r="A2410" i="168"/>
  <c r="A2409" i="168"/>
  <c r="A2408" i="168"/>
  <c r="A2407" i="168"/>
  <c r="A2406" i="168"/>
  <c r="A2405" i="168"/>
  <c r="A2404" i="168"/>
  <c r="A2403" i="168"/>
  <c r="A2402" i="168"/>
  <c r="A2401" i="168"/>
  <c r="A2400" i="168"/>
  <c r="A2399" i="168"/>
  <c r="A2398" i="168"/>
  <c r="A2397" i="168"/>
  <c r="A2396" i="168"/>
  <c r="A2395" i="168"/>
  <c r="A2394" i="168"/>
  <c r="A2393" i="168"/>
  <c r="A2392" i="168"/>
  <c r="A2391" i="168"/>
  <c r="A2390" i="168"/>
  <c r="A2389" i="168"/>
  <c r="A2388" i="168"/>
  <c r="A2387" i="168"/>
  <c r="A2386" i="168"/>
  <c r="A2385" i="168"/>
  <c r="A2384" i="168"/>
  <c r="A2383" i="168"/>
  <c r="A2382" i="168"/>
  <c r="A2381" i="168"/>
  <c r="A2380" i="168"/>
  <c r="A2379" i="168"/>
  <c r="A2378" i="168"/>
  <c r="A2377" i="168"/>
  <c r="A2376" i="168"/>
  <c r="A2375" i="168"/>
  <c r="A2374" i="168"/>
  <c r="A2373" i="168"/>
  <c r="A2372" i="168"/>
  <c r="A2371" i="168"/>
  <c r="A2370" i="168"/>
  <c r="A2369" i="168"/>
  <c r="A2368" i="168"/>
  <c r="A2367" i="168"/>
  <c r="A2366" i="168"/>
  <c r="A2365" i="168"/>
  <c r="A2364" i="168"/>
  <c r="A2363" i="168"/>
  <c r="A2362" i="168"/>
  <c r="A2361" i="168"/>
  <c r="A2360" i="168"/>
  <c r="A2359" i="168"/>
  <c r="A2358" i="168"/>
  <c r="A2357" i="168"/>
  <c r="A2356" i="168"/>
  <c r="A2355" i="168"/>
  <c r="A2354" i="168"/>
  <c r="A2353" i="168"/>
  <c r="A2352" i="168"/>
  <c r="A2351" i="168"/>
  <c r="A2350" i="168"/>
  <c r="A2349" i="168"/>
  <c r="A2348" i="168"/>
  <c r="A2347" i="168"/>
  <c r="A2346" i="168"/>
  <c r="A2345" i="168"/>
  <c r="A2344" i="168"/>
  <c r="A2343" i="168"/>
  <c r="A2342" i="168"/>
  <c r="A2341" i="168"/>
  <c r="A2340" i="168"/>
  <c r="A2339" i="168"/>
  <c r="A2338" i="168"/>
  <c r="A2337" i="168"/>
  <c r="A2336" i="168"/>
  <c r="A2335" i="168"/>
  <c r="A2334" i="168"/>
  <c r="A2333" i="168"/>
  <c r="A2332" i="168"/>
  <c r="A2331" i="168"/>
  <c r="A2330" i="168"/>
  <c r="A2329" i="168"/>
  <c r="A2328" i="168"/>
  <c r="A2327" i="168"/>
  <c r="A2326" i="168"/>
  <c r="A2325" i="168"/>
  <c r="A2324" i="168"/>
  <c r="A2323" i="168"/>
  <c r="A2322" i="168"/>
  <c r="A2321" i="168"/>
  <c r="A2320" i="168"/>
  <c r="A2319" i="168"/>
  <c r="A2318" i="168"/>
  <c r="A2317" i="168"/>
  <c r="A2316" i="168"/>
  <c r="A2315" i="168"/>
  <c r="A2314" i="168"/>
  <c r="A2313" i="168"/>
  <c r="A2312" i="168"/>
  <c r="A2311" i="168"/>
  <c r="A2310" i="168"/>
  <c r="A2309" i="168"/>
  <c r="A2308" i="168"/>
  <c r="A2307" i="168"/>
  <c r="A2306" i="168"/>
  <c r="A2305" i="168"/>
  <c r="A2304" i="168"/>
  <c r="A2303" i="168"/>
  <c r="A2302" i="168"/>
  <c r="A2301" i="168"/>
  <c r="A2300" i="168"/>
  <c r="A2299" i="168"/>
  <c r="A2298" i="168"/>
  <c r="A2297" i="168"/>
  <c r="A2296" i="168"/>
  <c r="A2295" i="168"/>
  <c r="A2294" i="168"/>
  <c r="A2293" i="168"/>
  <c r="A2292" i="168"/>
  <c r="A2291" i="168"/>
  <c r="A2290" i="168"/>
  <c r="A2289" i="168"/>
  <c r="A2288" i="168"/>
  <c r="A2287" i="168"/>
  <c r="A2286" i="168"/>
  <c r="A2285" i="168"/>
  <c r="A2284" i="168"/>
  <c r="A2283" i="168"/>
  <c r="A2282" i="168"/>
  <c r="A2281" i="168"/>
  <c r="A2280" i="168"/>
  <c r="A2279" i="168"/>
  <c r="A2278" i="168"/>
  <c r="A2277" i="168"/>
  <c r="A2276" i="168"/>
  <c r="A2275" i="168"/>
  <c r="A2274" i="168"/>
  <c r="A2273" i="168"/>
  <c r="A2272" i="168"/>
  <c r="A2271" i="168"/>
  <c r="A2270" i="168"/>
  <c r="A2269" i="168"/>
  <c r="A2268" i="168"/>
  <c r="A2267" i="168"/>
  <c r="A2266" i="168"/>
  <c r="A2265" i="168"/>
  <c r="A2264" i="168"/>
  <c r="A2263" i="168"/>
  <c r="A2262" i="168"/>
  <c r="A2261" i="168"/>
  <c r="A2260" i="168"/>
  <c r="A2259" i="168"/>
  <c r="A2258" i="168"/>
  <c r="A2257" i="168"/>
  <c r="A2256" i="168"/>
  <c r="A2255" i="168"/>
  <c r="A2254" i="168"/>
  <c r="A2253" i="168"/>
  <c r="A2252" i="168"/>
  <c r="A2251" i="168"/>
  <c r="A2250" i="168"/>
  <c r="A2249" i="168"/>
  <c r="A2248" i="168"/>
  <c r="A2247" i="168"/>
  <c r="A2246" i="168"/>
  <c r="A2245" i="168"/>
  <c r="A2244" i="168"/>
  <c r="A2243" i="168"/>
  <c r="A2242" i="168"/>
  <c r="A2241" i="168"/>
  <c r="A2240" i="168"/>
  <c r="A2239" i="168"/>
  <c r="A2238" i="168"/>
  <c r="A2237" i="168"/>
  <c r="A2236" i="168"/>
  <c r="A2235" i="168"/>
  <c r="A2234" i="168"/>
  <c r="A2233" i="168"/>
  <c r="A2232" i="168"/>
  <c r="A2231" i="168"/>
  <c r="A2230" i="168"/>
  <c r="A2229" i="168"/>
  <c r="A2228" i="168"/>
  <c r="A2227" i="168"/>
  <c r="A2226" i="168"/>
  <c r="A2225" i="168"/>
  <c r="A2224" i="168"/>
  <c r="A2223" i="168"/>
  <c r="A2222" i="168"/>
  <c r="A2221" i="168"/>
  <c r="A2220" i="168"/>
  <c r="A2219" i="168"/>
  <c r="A2218" i="168"/>
  <c r="A2217" i="168"/>
  <c r="A2216" i="168"/>
  <c r="A2215" i="168"/>
  <c r="A2214" i="168"/>
  <c r="A2213" i="168"/>
  <c r="A2212" i="168"/>
  <c r="A2211" i="168"/>
  <c r="A2210" i="168"/>
  <c r="A2209" i="168"/>
  <c r="A2208" i="168"/>
  <c r="A2207" i="168"/>
  <c r="A2206" i="168"/>
  <c r="A2205" i="168"/>
  <c r="A2204" i="168"/>
  <c r="A2203" i="168"/>
  <c r="A2202" i="168"/>
  <c r="A2201" i="168"/>
  <c r="A2200" i="168"/>
  <c r="A2199" i="168"/>
  <c r="A2198" i="168"/>
  <c r="A2197" i="168"/>
  <c r="A2196" i="168"/>
  <c r="A2195" i="168"/>
  <c r="A2194" i="168"/>
  <c r="A2193" i="168"/>
  <c r="A2192" i="168"/>
  <c r="A2191" i="168"/>
  <c r="A2190" i="168"/>
  <c r="A2189" i="168"/>
  <c r="A2188" i="168"/>
  <c r="A2187" i="168"/>
  <c r="A2186" i="168"/>
  <c r="A2185" i="168"/>
  <c r="A2184" i="168"/>
  <c r="A2183" i="168"/>
  <c r="A2182" i="168"/>
  <c r="A2181" i="168"/>
  <c r="A2180" i="168"/>
  <c r="A2179" i="168"/>
  <c r="A2178" i="168"/>
  <c r="A2177" i="168"/>
  <c r="A2176" i="168"/>
  <c r="A2175" i="168"/>
  <c r="A2174" i="168"/>
  <c r="A2173" i="168"/>
  <c r="A2172" i="168"/>
  <c r="A2171" i="168"/>
  <c r="A2170" i="168"/>
  <c r="A2169" i="168"/>
  <c r="A2168" i="168"/>
  <c r="A2167" i="168"/>
  <c r="A2166" i="168"/>
  <c r="A2165" i="168"/>
  <c r="A2164" i="168"/>
  <c r="A2163" i="168"/>
  <c r="A2162" i="168"/>
  <c r="A2161" i="168"/>
  <c r="A2160" i="168"/>
  <c r="A2159" i="168"/>
  <c r="A2158" i="168"/>
  <c r="A2157" i="168"/>
  <c r="A2156" i="168"/>
  <c r="A2155" i="168"/>
  <c r="A2154" i="168"/>
  <c r="A2153" i="168"/>
  <c r="A2152" i="168"/>
  <c r="A2151" i="168"/>
  <c r="A2150" i="168"/>
  <c r="A2149" i="168"/>
  <c r="A2148" i="168"/>
  <c r="A2147" i="168"/>
  <c r="A2146" i="168"/>
  <c r="A2145" i="168"/>
  <c r="A2144" i="168"/>
  <c r="A2143" i="168"/>
  <c r="A2142" i="168"/>
  <c r="A2141" i="168"/>
  <c r="A2140" i="168"/>
  <c r="A2139" i="168"/>
  <c r="A2138" i="168"/>
  <c r="A2137" i="168"/>
  <c r="A2136" i="168"/>
  <c r="A2135" i="168"/>
  <c r="A2134" i="168"/>
  <c r="A2133" i="168"/>
  <c r="A2132" i="168"/>
  <c r="A2131" i="168"/>
  <c r="A2130" i="168"/>
  <c r="A2129" i="168"/>
  <c r="A2128" i="168"/>
  <c r="A2127" i="168"/>
  <c r="A2126" i="168"/>
  <c r="A2125" i="168"/>
  <c r="A2124" i="168"/>
  <c r="A2123" i="168"/>
  <c r="A2122" i="168"/>
  <c r="A2121" i="168"/>
  <c r="A2120" i="168"/>
  <c r="A2119" i="168"/>
  <c r="A2118" i="168"/>
  <c r="A2117" i="168"/>
  <c r="A2116" i="168"/>
  <c r="A2115" i="168"/>
  <c r="A2114" i="168"/>
  <c r="A2113" i="168"/>
  <c r="A2112" i="168"/>
  <c r="A2111" i="168"/>
  <c r="A2110" i="168"/>
  <c r="A2109" i="168"/>
  <c r="A2108" i="168"/>
  <c r="A2107" i="168"/>
  <c r="A2106" i="168"/>
  <c r="A2105" i="168"/>
  <c r="A2104" i="168"/>
  <c r="A2103" i="168"/>
  <c r="A2102" i="168"/>
  <c r="A2101" i="168"/>
  <c r="A2100" i="168"/>
  <c r="A2099" i="168"/>
  <c r="A2098" i="168"/>
  <c r="A2097" i="168"/>
  <c r="A2096" i="168"/>
  <c r="A2095" i="168"/>
  <c r="A2094" i="168"/>
  <c r="A2093" i="168"/>
  <c r="A2092" i="168"/>
  <c r="A2091" i="168"/>
  <c r="A2090" i="168"/>
  <c r="A2089" i="168"/>
  <c r="A2088" i="168"/>
  <c r="A2087" i="168"/>
  <c r="A2086" i="168"/>
  <c r="A2085" i="168"/>
  <c r="A2084" i="168"/>
  <c r="A2083" i="168"/>
  <c r="A2082" i="168"/>
  <c r="A2081" i="168"/>
  <c r="A2080" i="168"/>
  <c r="A2079" i="168"/>
  <c r="A2078" i="168"/>
  <c r="A2077" i="168"/>
  <c r="A2076" i="168"/>
  <c r="A2075" i="168"/>
  <c r="A2074" i="168"/>
  <c r="A2073" i="168"/>
  <c r="A2072" i="168"/>
  <c r="A2071" i="168"/>
  <c r="A2070" i="168"/>
  <c r="A2069" i="168"/>
  <c r="A2068" i="168"/>
  <c r="A2067" i="168"/>
  <c r="A2066" i="168"/>
  <c r="A2065" i="168"/>
  <c r="A2064" i="168"/>
  <c r="A2063" i="168"/>
  <c r="A2062" i="168"/>
  <c r="A2061" i="168"/>
  <c r="A2060" i="168"/>
  <c r="A2059" i="168"/>
  <c r="A2058" i="168"/>
  <c r="A2057" i="168"/>
  <c r="A2056" i="168"/>
  <c r="A2055" i="168"/>
  <c r="A2054" i="168"/>
  <c r="A2053" i="168"/>
  <c r="A2052" i="168"/>
  <c r="A2051" i="168"/>
  <c r="A2050" i="168"/>
  <c r="A2049" i="168"/>
  <c r="A2048" i="168"/>
  <c r="A2047" i="168"/>
  <c r="A2046" i="168"/>
  <c r="A2045" i="168"/>
  <c r="A2044" i="168"/>
  <c r="A2043" i="168"/>
  <c r="A2042" i="168"/>
  <c r="A2041" i="168"/>
  <c r="A2040" i="168"/>
  <c r="A2039" i="168"/>
  <c r="A2038" i="168"/>
  <c r="A2037" i="168"/>
  <c r="A2036" i="168"/>
  <c r="A2035" i="168"/>
  <c r="A2034" i="168"/>
  <c r="A2033" i="168"/>
  <c r="A2032" i="168"/>
  <c r="A2031" i="168"/>
  <c r="A2030" i="168"/>
  <c r="A2029" i="168"/>
  <c r="A2028" i="168"/>
  <c r="A2027" i="168"/>
  <c r="A2026" i="168"/>
  <c r="A2025" i="168"/>
  <c r="A2024" i="168"/>
  <c r="A2023" i="168"/>
  <c r="A2022" i="168"/>
  <c r="A2021" i="168"/>
  <c r="A2020" i="168"/>
  <c r="A2019" i="168"/>
  <c r="A2018" i="168"/>
  <c r="A2017" i="168"/>
  <c r="A2016" i="168"/>
  <c r="A2015" i="168"/>
  <c r="A2014" i="168"/>
  <c r="A2013" i="168"/>
  <c r="A2012" i="168"/>
  <c r="A2011" i="168"/>
  <c r="A2010" i="168"/>
  <c r="A2009" i="168"/>
  <c r="A2008" i="168"/>
  <c r="A2007" i="168"/>
  <c r="A2006" i="168"/>
  <c r="A2005" i="168"/>
  <c r="A2004" i="168"/>
  <c r="A2003" i="168"/>
  <c r="A2002" i="168"/>
  <c r="A2001" i="168"/>
  <c r="A2000" i="168"/>
  <c r="A1999" i="168"/>
  <c r="A1998" i="168"/>
  <c r="A1997" i="168"/>
  <c r="A1996" i="168"/>
  <c r="A1995" i="168"/>
  <c r="A1994" i="168"/>
  <c r="A1993" i="168"/>
  <c r="A1992" i="168"/>
  <c r="A1991" i="168"/>
  <c r="A1990" i="168"/>
  <c r="A1989" i="168"/>
  <c r="A1988" i="168"/>
  <c r="A1987" i="168"/>
  <c r="A1986" i="168"/>
  <c r="A1985" i="168"/>
  <c r="A1984" i="168"/>
  <c r="A1981" i="168"/>
  <c r="A1980" i="168"/>
  <c r="A1979" i="168"/>
  <c r="A1978" i="168"/>
  <c r="A1977" i="168"/>
  <c r="A1976" i="168"/>
  <c r="A1975" i="168"/>
  <c r="A1974" i="168"/>
  <c r="A1973" i="168"/>
  <c r="A1971" i="168"/>
  <c r="A1970" i="168"/>
  <c r="A1969" i="168"/>
  <c r="A1968" i="168"/>
  <c r="A1967" i="168"/>
  <c r="A1966" i="168"/>
  <c r="A1965" i="168"/>
  <c r="A1964" i="168"/>
  <c r="A1963" i="168"/>
  <c r="A1962" i="168"/>
  <c r="A1958" i="168"/>
  <c r="A1957" i="168"/>
  <c r="A1956" i="168"/>
  <c r="A1955" i="168"/>
  <c r="A1954" i="168"/>
  <c r="A1953" i="168"/>
  <c r="A1952" i="168"/>
  <c r="A1951" i="168"/>
  <c r="A1950" i="168"/>
  <c r="A1949" i="168"/>
  <c r="A1948" i="168"/>
  <c r="A1947" i="168"/>
  <c r="A1946" i="168"/>
  <c r="A1945" i="168"/>
  <c r="A1911" i="168"/>
  <c r="A1910" i="168"/>
  <c r="A1909" i="168"/>
  <c r="A1908" i="168"/>
  <c r="A1907" i="168"/>
  <c r="A1906" i="168"/>
  <c r="A1905" i="168"/>
  <c r="A1904" i="168"/>
  <c r="A1903" i="168"/>
  <c r="A1901" i="168"/>
  <c r="A1900" i="168"/>
  <c r="A1899" i="168"/>
  <c r="A1898" i="168"/>
  <c r="A1897" i="168"/>
  <c r="A1896" i="168"/>
  <c r="A1895" i="168"/>
  <c r="A1894" i="168"/>
  <c r="A1893" i="168"/>
  <c r="A1841" i="168"/>
  <c r="A1840" i="168"/>
  <c r="A1839" i="168"/>
  <c r="A1838" i="168"/>
  <c r="A1837" i="168"/>
  <c r="A1836" i="168"/>
  <c r="A1835" i="168"/>
  <c r="A1834" i="168"/>
  <c r="A1833" i="168"/>
  <c r="A1831" i="168"/>
  <c r="A1830" i="168"/>
  <c r="A1829" i="168"/>
  <c r="A1828" i="168"/>
  <c r="A1827" i="168"/>
  <c r="A1826" i="168"/>
  <c r="A1825" i="168"/>
  <c r="A1824" i="168"/>
  <c r="A1823" i="168"/>
  <c r="A1773" i="168"/>
  <c r="A1772" i="168"/>
  <c r="A1771" i="168"/>
  <c r="A1770" i="168"/>
  <c r="A1769" i="168"/>
  <c r="A1768" i="168"/>
  <c r="A1767" i="168"/>
  <c r="A1766" i="168"/>
  <c r="A1765" i="168"/>
  <c r="A1763" i="168"/>
  <c r="A1762" i="168"/>
  <c r="A1761" i="168"/>
  <c r="A1760" i="168"/>
  <c r="A1759" i="168"/>
  <c r="A1758" i="168"/>
  <c r="A1757" i="168"/>
  <c r="A1701" i="168"/>
  <c r="A1700" i="168"/>
  <c r="A1699" i="168"/>
  <c r="A1698" i="168"/>
  <c r="A1697" i="168"/>
  <c r="A1696" i="168"/>
  <c r="A1695" i="168"/>
  <c r="A1694" i="168"/>
  <c r="A1693" i="168"/>
  <c r="A1080" i="168"/>
  <c r="A1079" i="168"/>
  <c r="A1059" i="168"/>
  <c r="A1034" i="168"/>
  <c r="A1009" i="168"/>
  <c r="A867" i="168"/>
  <c r="A866" i="168"/>
  <c r="A865" i="168"/>
  <c r="A864" i="168"/>
  <c r="A863" i="168"/>
  <c r="A862" i="168"/>
  <c r="A861" i="168"/>
  <c r="A860" i="168"/>
  <c r="A859" i="168"/>
  <c r="A858" i="168"/>
  <c r="A857" i="168"/>
  <c r="A856" i="168"/>
  <c r="A855" i="168"/>
  <c r="A854" i="168"/>
  <c r="A853" i="168"/>
  <c r="A852" i="168"/>
  <c r="A851" i="168"/>
  <c r="A850" i="168"/>
  <c r="A849" i="168"/>
  <c r="A848" i="168"/>
  <c r="A847" i="168"/>
  <c r="A846" i="168"/>
  <c r="A845" i="168"/>
  <c r="A844" i="168"/>
  <c r="A843" i="168"/>
  <c r="A842" i="168"/>
  <c r="A841" i="168"/>
  <c r="A840" i="168"/>
  <c r="A839" i="168"/>
  <c r="A838" i="168"/>
  <c r="A837" i="168"/>
  <c r="A836" i="168"/>
  <c r="A835" i="168"/>
  <c r="A834" i="168"/>
  <c r="A833" i="168"/>
  <c r="A832" i="168"/>
  <c r="A831" i="168"/>
  <c r="A830" i="168"/>
  <c r="A829" i="168"/>
  <c r="A828" i="168"/>
  <c r="A827" i="168"/>
  <c r="A826" i="168"/>
  <c r="A825" i="168"/>
  <c r="A824" i="168"/>
  <c r="A823" i="168"/>
  <c r="A822" i="168"/>
  <c r="A821" i="168"/>
  <c r="A820" i="168"/>
  <c r="A819" i="168"/>
  <c r="A818" i="168"/>
  <c r="A817" i="168"/>
  <c r="A816" i="168"/>
  <c r="A815" i="168"/>
  <c r="A814" i="168"/>
  <c r="A813" i="168"/>
  <c r="A812" i="168"/>
  <c r="A811" i="168"/>
  <c r="A810" i="168"/>
  <c r="A809" i="168"/>
  <c r="A808" i="168"/>
  <c r="A807" i="168"/>
  <c r="A806" i="168"/>
  <c r="A805" i="168"/>
  <c r="A804" i="168"/>
  <c r="A803" i="168"/>
  <c r="A802" i="168"/>
  <c r="A801" i="168"/>
  <c r="A800" i="168"/>
  <c r="A799" i="168"/>
  <c r="A798" i="168"/>
  <c r="A797" i="168"/>
  <c r="A796" i="168"/>
  <c r="A795" i="168"/>
  <c r="A794" i="168"/>
  <c r="A793" i="168"/>
  <c r="A792" i="168"/>
  <c r="A791" i="168"/>
  <c r="A790" i="168"/>
  <c r="A789" i="168"/>
  <c r="A788" i="168"/>
  <c r="A787" i="168"/>
  <c r="A786" i="168"/>
  <c r="A785" i="168"/>
  <c r="A784" i="168"/>
  <c r="A783" i="168"/>
  <c r="A782" i="168"/>
  <c r="A781" i="168"/>
  <c r="A780" i="168"/>
  <c r="A779" i="168"/>
  <c r="A778" i="168"/>
  <c r="A777" i="168"/>
  <c r="A776" i="168"/>
  <c r="A775" i="168"/>
  <c r="A774" i="168"/>
  <c r="A773" i="168"/>
  <c r="A772" i="168"/>
  <c r="A771" i="168"/>
  <c r="A770" i="168"/>
  <c r="A769" i="168"/>
  <c r="A768" i="168"/>
  <c r="A767" i="168"/>
  <c r="A766" i="168"/>
  <c r="A765" i="168"/>
  <c r="A764" i="168"/>
  <c r="A763" i="168"/>
  <c r="A762" i="168"/>
  <c r="A761" i="168"/>
  <c r="A760" i="168"/>
  <c r="A759" i="168"/>
  <c r="A758" i="168"/>
  <c r="A757" i="168"/>
  <c r="A756" i="168"/>
  <c r="A755" i="168"/>
  <c r="A754" i="168"/>
  <c r="A753" i="168"/>
  <c r="A752" i="168"/>
  <c r="A751" i="168"/>
  <c r="A750" i="168"/>
  <c r="A749" i="168"/>
  <c r="A748" i="168"/>
  <c r="A747" i="168"/>
  <c r="A746" i="168"/>
  <c r="A745" i="168"/>
  <c r="A744" i="168"/>
  <c r="A743" i="168"/>
  <c r="A742" i="168"/>
  <c r="A741" i="168"/>
  <c r="A740" i="168"/>
  <c r="A739" i="168"/>
  <c r="A738" i="168"/>
  <c r="A737" i="168"/>
  <c r="A736" i="168"/>
  <c r="A735" i="168"/>
  <c r="A734" i="168"/>
  <c r="A733" i="168"/>
  <c r="A732" i="168"/>
  <c r="A731" i="168"/>
  <c r="A730" i="168"/>
  <c r="A729" i="168"/>
  <c r="A728" i="168"/>
  <c r="A727" i="168"/>
  <c r="A726" i="168"/>
  <c r="A725" i="168"/>
  <c r="A724" i="168"/>
  <c r="A723" i="168"/>
  <c r="A722" i="168"/>
  <c r="A721" i="168"/>
  <c r="A720" i="168"/>
  <c r="A719" i="168"/>
  <c r="A718" i="168"/>
  <c r="A717" i="168"/>
  <c r="A716" i="168"/>
  <c r="A715" i="168"/>
  <c r="A714" i="168"/>
  <c r="A713" i="168"/>
  <c r="A712" i="168"/>
  <c r="A711" i="168"/>
  <c r="A710" i="168"/>
  <c r="A709" i="168"/>
  <c r="A708" i="168"/>
  <c r="A707" i="168"/>
  <c r="A706" i="168"/>
  <c r="A705" i="168"/>
  <c r="A704" i="168"/>
  <c r="A703" i="168"/>
  <c r="A702" i="168"/>
  <c r="A701" i="168"/>
  <c r="A700" i="168"/>
  <c r="A699" i="168"/>
  <c r="A698" i="168"/>
  <c r="A697" i="168"/>
  <c r="A696" i="168"/>
  <c r="A695" i="168"/>
  <c r="A694" i="168"/>
  <c r="A693" i="168"/>
  <c r="A692" i="168"/>
  <c r="A691" i="168"/>
  <c r="A690" i="168"/>
  <c r="A689" i="168"/>
  <c r="A688" i="168"/>
  <c r="A687" i="168"/>
  <c r="A686" i="168"/>
  <c r="A685" i="168"/>
  <c r="A684" i="168"/>
  <c r="A683" i="168"/>
  <c r="A682" i="168"/>
  <c r="A681" i="168"/>
  <c r="A680" i="168"/>
  <c r="A679" i="168"/>
  <c r="A678" i="168"/>
  <c r="A677" i="168"/>
  <c r="A675" i="168"/>
  <c r="A674" i="168"/>
  <c r="A673" i="168"/>
  <c r="A672" i="168"/>
  <c r="A671" i="168"/>
  <c r="A670" i="168"/>
  <c r="A669" i="168"/>
  <c r="A668" i="168"/>
  <c r="A667" i="168"/>
  <c r="A666" i="168"/>
  <c r="A665" i="168"/>
  <c r="A664" i="168"/>
  <c r="A663" i="168"/>
  <c r="A662" i="168"/>
  <c r="A661" i="168"/>
  <c r="A660" i="168"/>
  <c r="A659" i="168"/>
  <c r="A658" i="168"/>
  <c r="A657" i="168"/>
  <c r="A656" i="168"/>
  <c r="A655" i="168"/>
  <c r="A654" i="168"/>
  <c r="A653" i="168"/>
  <c r="A652" i="168"/>
  <c r="A651" i="168"/>
  <c r="A650" i="168"/>
  <c r="A649" i="168"/>
  <c r="A648" i="168"/>
  <c r="A647" i="168"/>
  <c r="A646" i="168"/>
  <c r="A645" i="168"/>
  <c r="A644" i="168"/>
  <c r="A643" i="168"/>
  <c r="A642" i="168"/>
  <c r="A641" i="168"/>
  <c r="A640" i="168"/>
  <c r="A639" i="168"/>
  <c r="A638" i="168"/>
  <c r="A637" i="168"/>
  <c r="A636" i="168"/>
  <c r="A635" i="168"/>
  <c r="A634" i="168"/>
  <c r="A633" i="168"/>
  <c r="A632" i="168"/>
  <c r="A631" i="168"/>
  <c r="A630" i="168"/>
  <c r="A629" i="168"/>
  <c r="A628" i="168"/>
  <c r="A627" i="168"/>
  <c r="A626" i="168"/>
  <c r="A625" i="168"/>
  <c r="A624" i="168"/>
  <c r="A623" i="168"/>
  <c r="A622" i="168"/>
  <c r="A621" i="168"/>
  <c r="A620" i="168"/>
  <c r="A619" i="168"/>
  <c r="A618" i="168"/>
  <c r="A617" i="168"/>
  <c r="A616" i="168"/>
  <c r="A615" i="168"/>
  <c r="A614" i="168"/>
  <c r="A613" i="168"/>
  <c r="A612" i="168"/>
  <c r="A611" i="168"/>
  <c r="A610" i="168"/>
  <c r="A609" i="168"/>
  <c r="A608" i="168"/>
  <c r="A607" i="168"/>
  <c r="A606" i="168"/>
  <c r="A605" i="168"/>
  <c r="A604" i="168"/>
  <c r="A603" i="168"/>
  <c r="A602" i="168"/>
  <c r="A601" i="168"/>
  <c r="A600" i="168"/>
  <c r="A599" i="168"/>
  <c r="A598" i="168"/>
  <c r="A597" i="168"/>
  <c r="A596" i="168"/>
  <c r="A595" i="168"/>
  <c r="A594" i="168"/>
  <c r="A593" i="168"/>
  <c r="A592" i="168"/>
  <c r="A591" i="168"/>
  <c r="A590" i="168"/>
  <c r="A589" i="168"/>
  <c r="A588" i="168"/>
  <c r="A587" i="168"/>
  <c r="A586" i="168"/>
  <c r="A585" i="168"/>
  <c r="A584" i="168"/>
  <c r="A583" i="168"/>
  <c r="A582" i="168"/>
  <c r="A581" i="168"/>
  <c r="A580" i="168"/>
  <c r="A579" i="168"/>
  <c r="A578" i="168"/>
  <c r="A577" i="168"/>
  <c r="A576" i="168"/>
  <c r="A575" i="168"/>
  <c r="A574" i="168"/>
  <c r="A573" i="168"/>
  <c r="A572" i="168"/>
  <c r="A571" i="168"/>
  <c r="A570" i="168"/>
  <c r="A569" i="168"/>
  <c r="A568" i="168"/>
  <c r="A567" i="168"/>
  <c r="A566" i="168"/>
  <c r="A565" i="168"/>
  <c r="A564" i="168"/>
  <c r="A563" i="168"/>
  <c r="A562" i="168"/>
  <c r="A561" i="168"/>
  <c r="A560" i="168"/>
  <c r="A559" i="168"/>
  <c r="A558" i="168"/>
  <c r="A557" i="168"/>
  <c r="A556" i="168"/>
  <c r="A555" i="168"/>
  <c r="A554" i="168"/>
  <c r="A553" i="168"/>
  <c r="A552" i="168"/>
  <c r="A551" i="168"/>
  <c r="A550" i="168"/>
  <c r="A549" i="168"/>
  <c r="A548" i="168"/>
  <c r="A547" i="168"/>
  <c r="A546" i="168"/>
  <c r="A545" i="168"/>
  <c r="A544" i="168"/>
  <c r="A543" i="168"/>
  <c r="A542" i="168"/>
  <c r="A541" i="168"/>
  <c r="A540" i="168"/>
  <c r="A539" i="168"/>
  <c r="A538" i="168"/>
  <c r="A537" i="168"/>
  <c r="A536" i="168"/>
  <c r="A535" i="168"/>
  <c r="A534" i="168"/>
  <c r="A533" i="168"/>
  <c r="A532" i="168"/>
  <c r="A531" i="168"/>
  <c r="A530" i="168"/>
  <c r="A529" i="168"/>
  <c r="A528" i="168"/>
  <c r="A527" i="168"/>
  <c r="A526" i="168"/>
  <c r="A525" i="168"/>
  <c r="A524" i="168"/>
  <c r="A523" i="168"/>
  <c r="A522" i="168"/>
  <c r="A521" i="168"/>
  <c r="A520" i="168"/>
  <c r="A519" i="168"/>
  <c r="A518" i="168"/>
  <c r="A517" i="168"/>
  <c r="A516" i="168"/>
  <c r="A515" i="168"/>
  <c r="A514" i="168"/>
  <c r="A513" i="168"/>
  <c r="A512" i="168"/>
  <c r="A511" i="168"/>
  <c r="I103" i="174"/>
  <c r="I102" i="174"/>
  <c r="I101" i="174"/>
  <c r="I100" i="174"/>
  <c r="I99" i="174"/>
  <c r="I98" i="174"/>
  <c r="I97" i="174"/>
  <c r="I96" i="174"/>
  <c r="I95" i="174"/>
  <c r="I94" i="174"/>
  <c r="I93" i="174"/>
  <c r="I92" i="174"/>
  <c r="I91" i="174"/>
  <c r="I90" i="174"/>
  <c r="I89" i="174"/>
  <c r="I88" i="174"/>
  <c r="I87" i="174"/>
  <c r="I86" i="174"/>
  <c r="I85" i="174"/>
  <c r="I84" i="174"/>
  <c r="I83" i="174"/>
  <c r="I82" i="174"/>
  <c r="I81" i="174"/>
  <c r="I80" i="174"/>
  <c r="I79" i="174"/>
  <c r="I78" i="174"/>
  <c r="I77" i="174"/>
  <c r="I76" i="174"/>
  <c r="I75" i="174"/>
  <c r="I74" i="174"/>
  <c r="I73" i="174"/>
  <c r="I72" i="174"/>
  <c r="I71" i="174"/>
  <c r="I70" i="174"/>
  <c r="I69" i="174"/>
  <c r="I68" i="174"/>
  <c r="I67" i="174"/>
  <c r="I66" i="174"/>
  <c r="I65" i="174"/>
  <c r="I64" i="174"/>
  <c r="I63" i="174"/>
  <c r="I62" i="174"/>
  <c r="I61" i="174"/>
  <c r="I60" i="174"/>
  <c r="I59" i="174"/>
  <c r="I58" i="174"/>
  <c r="I57" i="174"/>
  <c r="I56" i="174"/>
  <c r="I55" i="174"/>
  <c r="I54" i="174"/>
  <c r="I53" i="174"/>
  <c r="I52" i="174"/>
  <c r="I51" i="174"/>
  <c r="I50" i="174"/>
  <c r="I49" i="174"/>
  <c r="I48" i="174"/>
  <c r="I47" i="174"/>
  <c r="I46" i="174"/>
  <c r="I45" i="174"/>
  <c r="I44" i="174"/>
  <c r="I43" i="174"/>
  <c r="I42" i="174"/>
  <c r="I41" i="174"/>
  <c r="I40" i="174"/>
  <c r="I39" i="174"/>
  <c r="I38" i="174"/>
  <c r="I37" i="174"/>
  <c r="I36" i="174"/>
  <c r="I35" i="174"/>
  <c r="I34" i="174"/>
  <c r="I33" i="174"/>
  <c r="I32" i="174"/>
  <c r="I31" i="174"/>
  <c r="I30" i="174"/>
  <c r="I29" i="174"/>
  <c r="I28" i="174"/>
  <c r="I27" i="174"/>
  <c r="I26" i="174"/>
  <c r="I25" i="174"/>
  <c r="I24" i="174"/>
  <c r="I23" i="174"/>
  <c r="I22" i="174"/>
  <c r="I21" i="174"/>
  <c r="I20" i="174"/>
  <c r="I19" i="174"/>
  <c r="I18" i="174"/>
  <c r="I17" i="174"/>
  <c r="I16" i="174"/>
  <c r="I15" i="174"/>
  <c r="I14" i="174"/>
  <c r="I13" i="174"/>
  <c r="I12" i="174"/>
  <c r="I11" i="174"/>
  <c r="I10" i="174"/>
  <c r="I9" i="174"/>
  <c r="I8" i="174"/>
  <c r="I7" i="174"/>
  <c r="I6" i="174"/>
  <c r="I5" i="174"/>
  <c r="I4" i="174"/>
  <c r="H103" i="174"/>
  <c r="H102" i="174"/>
  <c r="H101" i="174"/>
  <c r="H100" i="174"/>
  <c r="H99" i="174"/>
  <c r="H98" i="174"/>
  <c r="H97" i="174"/>
  <c r="H96" i="174"/>
  <c r="H95" i="174"/>
  <c r="H94" i="174"/>
  <c r="H93" i="174"/>
  <c r="H92" i="174"/>
  <c r="H91" i="174"/>
  <c r="H90" i="174"/>
  <c r="H89" i="174"/>
  <c r="H88" i="174"/>
  <c r="H87" i="174"/>
  <c r="H86" i="174"/>
  <c r="H85" i="174"/>
  <c r="H84" i="174"/>
  <c r="H83" i="174"/>
  <c r="H82" i="174"/>
  <c r="H81" i="174"/>
  <c r="H80" i="174"/>
  <c r="H79" i="174"/>
  <c r="H78" i="174"/>
  <c r="H77" i="174"/>
  <c r="H76" i="174"/>
  <c r="H75" i="174"/>
  <c r="H74" i="174"/>
  <c r="H73" i="174"/>
  <c r="H72" i="174"/>
  <c r="H71" i="174"/>
  <c r="H70" i="174"/>
  <c r="H69" i="174"/>
  <c r="H68" i="174"/>
  <c r="H67" i="174"/>
  <c r="H66" i="174"/>
  <c r="H65" i="174"/>
  <c r="H64" i="174"/>
  <c r="H63" i="174"/>
  <c r="H62" i="174"/>
  <c r="H61" i="174"/>
  <c r="H60" i="174"/>
  <c r="H59" i="174"/>
  <c r="H58" i="174"/>
  <c r="H57" i="174"/>
  <c r="H56" i="174"/>
  <c r="H55" i="174"/>
  <c r="H54" i="174"/>
  <c r="H53" i="174"/>
  <c r="H52" i="174"/>
  <c r="H51" i="174"/>
  <c r="H50" i="174"/>
  <c r="H49" i="174"/>
  <c r="H48" i="174"/>
  <c r="H47" i="174"/>
  <c r="H46" i="174"/>
  <c r="H45" i="174"/>
  <c r="H44" i="174"/>
  <c r="H43" i="174"/>
  <c r="H42" i="174"/>
  <c r="H41" i="174"/>
  <c r="H40" i="174"/>
  <c r="H39" i="174"/>
  <c r="H38" i="174"/>
  <c r="H37" i="174"/>
  <c r="H36" i="174"/>
  <c r="H35" i="174"/>
  <c r="H34" i="174"/>
  <c r="H33" i="174"/>
  <c r="H32" i="174"/>
  <c r="H31" i="174"/>
  <c r="H30" i="174"/>
  <c r="H29" i="174"/>
  <c r="H28" i="174"/>
  <c r="H27" i="174"/>
  <c r="H26" i="174"/>
  <c r="H25" i="174"/>
  <c r="H24" i="174"/>
  <c r="H23" i="174"/>
  <c r="H22" i="174"/>
  <c r="H21" i="174"/>
  <c r="H20" i="174"/>
  <c r="H19" i="174"/>
  <c r="H18" i="174"/>
  <c r="H17" i="174"/>
  <c r="H16" i="174"/>
  <c r="H15" i="174"/>
  <c r="H14" i="174"/>
  <c r="H13" i="174"/>
  <c r="H12" i="174"/>
  <c r="H11" i="174"/>
  <c r="H10" i="174"/>
  <c r="H9" i="174"/>
  <c r="H8" i="174"/>
  <c r="H7" i="174"/>
  <c r="H6" i="174"/>
  <c r="H5" i="174"/>
  <c r="H4" i="174"/>
  <c r="F103" i="174"/>
  <c r="F102" i="174"/>
  <c r="F101" i="174"/>
  <c r="F100" i="174"/>
  <c r="F99" i="174"/>
  <c r="F98" i="174"/>
  <c r="F97" i="174"/>
  <c r="F96" i="174"/>
  <c r="F95" i="174"/>
  <c r="F94" i="174"/>
  <c r="F93" i="174"/>
  <c r="F92" i="174"/>
  <c r="F91" i="174"/>
  <c r="F90" i="174"/>
  <c r="F89" i="174"/>
  <c r="F88" i="174"/>
  <c r="F87" i="174"/>
  <c r="F86" i="174"/>
  <c r="F85" i="174"/>
  <c r="F84" i="174"/>
  <c r="F83" i="174"/>
  <c r="F82" i="174"/>
  <c r="F81" i="174"/>
  <c r="F80" i="174"/>
  <c r="F79" i="174"/>
  <c r="F78" i="174"/>
  <c r="F77" i="174"/>
  <c r="F76" i="174"/>
  <c r="F75" i="174"/>
  <c r="F74" i="174"/>
  <c r="F73" i="174"/>
  <c r="F72" i="174"/>
  <c r="F71" i="174"/>
  <c r="F70" i="174"/>
  <c r="F69" i="174"/>
  <c r="F68" i="174"/>
  <c r="F67" i="174"/>
  <c r="F66" i="174"/>
  <c r="F65" i="174"/>
  <c r="F64" i="174"/>
  <c r="F63" i="174"/>
  <c r="F62" i="174"/>
  <c r="F61" i="174"/>
  <c r="F60" i="174"/>
  <c r="F59" i="174"/>
  <c r="F58" i="174"/>
  <c r="F57" i="174"/>
  <c r="F56" i="174"/>
  <c r="F55" i="174"/>
  <c r="F54" i="174"/>
  <c r="F53" i="174"/>
  <c r="F52" i="174"/>
  <c r="F51" i="174"/>
  <c r="F50" i="174"/>
  <c r="F49" i="174"/>
  <c r="F48" i="174"/>
  <c r="F47" i="174"/>
  <c r="F46" i="174"/>
  <c r="F45" i="174"/>
  <c r="F44" i="174"/>
  <c r="F43" i="174"/>
  <c r="F42" i="174"/>
  <c r="F41" i="174"/>
  <c r="F40" i="174"/>
  <c r="F39" i="174"/>
  <c r="F38" i="174"/>
  <c r="F37" i="174"/>
  <c r="F36" i="174"/>
  <c r="F35" i="174"/>
  <c r="F34" i="174"/>
  <c r="F33" i="174"/>
  <c r="F32" i="174"/>
  <c r="F31" i="174"/>
  <c r="F30" i="174"/>
  <c r="F29" i="174"/>
  <c r="F28" i="174"/>
  <c r="F27" i="174"/>
  <c r="F26" i="174"/>
  <c r="F25" i="174"/>
  <c r="F24" i="174"/>
  <c r="F23" i="174"/>
  <c r="F22" i="174"/>
  <c r="F21" i="174"/>
  <c r="F20" i="174"/>
  <c r="F19" i="174"/>
  <c r="F18" i="174"/>
  <c r="F17" i="174"/>
  <c r="F16" i="174"/>
  <c r="F15" i="174"/>
  <c r="F14" i="174"/>
  <c r="F13" i="174"/>
  <c r="F12" i="174"/>
  <c r="F11" i="174"/>
  <c r="F10" i="174"/>
  <c r="F9" i="174"/>
  <c r="F8" i="174"/>
  <c r="F7" i="174"/>
  <c r="F6" i="174"/>
  <c r="F5" i="174"/>
  <c r="F4" i="174"/>
  <c r="E103" i="174"/>
  <c r="E102" i="174"/>
  <c r="E101" i="174"/>
  <c r="E100" i="174"/>
  <c r="E99" i="174"/>
  <c r="E98" i="174"/>
  <c r="E97" i="174"/>
  <c r="E96" i="174"/>
  <c r="E95" i="174"/>
  <c r="E94" i="174"/>
  <c r="E93" i="174"/>
  <c r="E92" i="174"/>
  <c r="E91" i="174"/>
  <c r="E90" i="174"/>
  <c r="E89" i="174"/>
  <c r="E88" i="174"/>
  <c r="E87" i="174"/>
  <c r="E86" i="174"/>
  <c r="E85" i="174"/>
  <c r="E84" i="174"/>
  <c r="E83" i="174"/>
  <c r="E82" i="174"/>
  <c r="E81" i="174"/>
  <c r="E80" i="174"/>
  <c r="E79" i="174"/>
  <c r="E78" i="174"/>
  <c r="E77" i="174"/>
  <c r="E76" i="174"/>
  <c r="E75" i="174"/>
  <c r="E74" i="174"/>
  <c r="E73" i="174"/>
  <c r="E72" i="174"/>
  <c r="E71" i="174"/>
  <c r="E70" i="174"/>
  <c r="E69" i="174"/>
  <c r="E68" i="174"/>
  <c r="E67" i="174"/>
  <c r="E66" i="174"/>
  <c r="E65" i="174"/>
  <c r="E64" i="174"/>
  <c r="E63" i="174"/>
  <c r="E62" i="174"/>
  <c r="E61" i="174"/>
  <c r="E60" i="174"/>
  <c r="E59" i="174"/>
  <c r="E58" i="174"/>
  <c r="E57" i="174"/>
  <c r="E56" i="174"/>
  <c r="E55" i="174"/>
  <c r="E54" i="174"/>
  <c r="E53" i="174"/>
  <c r="E52" i="174"/>
  <c r="E51" i="174"/>
  <c r="E50" i="174"/>
  <c r="E49" i="174"/>
  <c r="E48" i="174"/>
  <c r="E47" i="174"/>
  <c r="E46" i="174"/>
  <c r="E45" i="174"/>
  <c r="E44" i="174"/>
  <c r="E43" i="174"/>
  <c r="E42" i="174"/>
  <c r="E41" i="174"/>
  <c r="E40" i="174"/>
  <c r="E39" i="174"/>
  <c r="E38" i="174"/>
  <c r="E37" i="174"/>
  <c r="E36" i="174"/>
  <c r="E35" i="174"/>
  <c r="E34" i="174"/>
  <c r="E33" i="174"/>
  <c r="E32" i="174"/>
  <c r="E31" i="174"/>
  <c r="E30" i="174"/>
  <c r="E29" i="174"/>
  <c r="E28" i="174"/>
  <c r="E27" i="174"/>
  <c r="E26" i="174"/>
  <c r="E25" i="174"/>
  <c r="E24" i="174"/>
  <c r="E23" i="174"/>
  <c r="E22" i="174"/>
  <c r="E21" i="174"/>
  <c r="E20" i="174"/>
  <c r="E19" i="174"/>
  <c r="E18" i="174"/>
  <c r="E17" i="174"/>
  <c r="E16" i="174"/>
  <c r="E15" i="174"/>
  <c r="E14" i="174"/>
  <c r="E13" i="174"/>
  <c r="E12" i="174"/>
  <c r="E11" i="174"/>
  <c r="E10" i="174"/>
  <c r="E9" i="174"/>
  <c r="E8" i="174"/>
  <c r="E7" i="174"/>
  <c r="E6" i="174"/>
  <c r="E5" i="174"/>
  <c r="E4" i="174"/>
  <c r="A5" i="75"/>
  <c r="A4" i="75"/>
  <c r="A3" i="75"/>
  <c r="H10000" i="168"/>
  <c r="H9999" i="168"/>
  <c r="H9998" i="168"/>
  <c r="H9997" i="168"/>
  <c r="H9996" i="168"/>
  <c r="H9995" i="168"/>
  <c r="H9994" i="168"/>
  <c r="H9993" i="168"/>
  <c r="H9992" i="168"/>
  <c r="H9991" i="168"/>
  <c r="H9990" i="168"/>
  <c r="H9989" i="168"/>
  <c r="H9988" i="168"/>
  <c r="H9987" i="168"/>
  <c r="H9986" i="168"/>
  <c r="H9985" i="168"/>
  <c r="H9984" i="168"/>
  <c r="H9983" i="168"/>
  <c r="H9982" i="168"/>
  <c r="H9981" i="168"/>
  <c r="H9980" i="168"/>
  <c r="H9979" i="168"/>
  <c r="H9978" i="168"/>
  <c r="H9977" i="168"/>
  <c r="H9976" i="168"/>
  <c r="H9975" i="168"/>
  <c r="H9974" i="168"/>
  <c r="H9973" i="168"/>
  <c r="H9972" i="168"/>
  <c r="H9971" i="168"/>
  <c r="H9970" i="168"/>
  <c r="H9969" i="168"/>
  <c r="H9968" i="168"/>
  <c r="H9967" i="168"/>
  <c r="H9966" i="168"/>
  <c r="H9965" i="168"/>
  <c r="H9964" i="168"/>
  <c r="H9963" i="168"/>
  <c r="H9962" i="168"/>
  <c r="H9961" i="168"/>
  <c r="H9960" i="168"/>
  <c r="H9959" i="168"/>
  <c r="H9958" i="168"/>
  <c r="H9957" i="168"/>
  <c r="H9956" i="168"/>
  <c r="H9955" i="168"/>
  <c r="H9954" i="168"/>
  <c r="H9953" i="168"/>
  <c r="H9952" i="168"/>
  <c r="H9951" i="168"/>
  <c r="H9950" i="168"/>
  <c r="H9949" i="168"/>
  <c r="H9948" i="168"/>
  <c r="H9947" i="168"/>
  <c r="H9946" i="168"/>
  <c r="H9945" i="168"/>
  <c r="H9944" i="168"/>
  <c r="H9943" i="168"/>
  <c r="H9942" i="168"/>
  <c r="H9941" i="168"/>
  <c r="H9940" i="168"/>
  <c r="H9939" i="168"/>
  <c r="H9938" i="168"/>
  <c r="H9937" i="168"/>
  <c r="H9936" i="168"/>
  <c r="H9935" i="168"/>
  <c r="H9934" i="168"/>
  <c r="H9933" i="168"/>
  <c r="H9932" i="168"/>
  <c r="H9931" i="168"/>
  <c r="H9930" i="168"/>
  <c r="H9929" i="168"/>
  <c r="H9928" i="168"/>
  <c r="H9927" i="168"/>
  <c r="H9926" i="168"/>
  <c r="H9925" i="168"/>
  <c r="H9924" i="168"/>
  <c r="H9923" i="168"/>
  <c r="H9922" i="168"/>
  <c r="H9921" i="168"/>
  <c r="H9920" i="168"/>
  <c r="H9919" i="168"/>
  <c r="H9918" i="168"/>
  <c r="H9917" i="168"/>
  <c r="H9916" i="168"/>
  <c r="H9915" i="168"/>
  <c r="H9914" i="168"/>
  <c r="H9913" i="168"/>
  <c r="H9912" i="168"/>
  <c r="H9911" i="168"/>
  <c r="H9910" i="168"/>
  <c r="H9909" i="168"/>
  <c r="H9908" i="168"/>
  <c r="H9907" i="168"/>
  <c r="H9906" i="168"/>
  <c r="H9905" i="168"/>
  <c r="H9904" i="168"/>
  <c r="H9903" i="168"/>
  <c r="H9902" i="168"/>
  <c r="H9901" i="168"/>
  <c r="H9900" i="168"/>
  <c r="H9899" i="168"/>
  <c r="H9898" i="168"/>
  <c r="H9897" i="168"/>
  <c r="H9896" i="168"/>
  <c r="H9895" i="168"/>
  <c r="H9894" i="168"/>
  <c r="H9893" i="168"/>
  <c r="H9892" i="168"/>
  <c r="H9891" i="168"/>
  <c r="H9890" i="168"/>
  <c r="H9889" i="168"/>
  <c r="H9888" i="168"/>
  <c r="H9887" i="168"/>
  <c r="H9886" i="168"/>
  <c r="H9885" i="168"/>
  <c r="H9884" i="168"/>
  <c r="H9883" i="168"/>
  <c r="H9882" i="168"/>
  <c r="H9881" i="168"/>
  <c r="H9880" i="168"/>
  <c r="H9879" i="168"/>
  <c r="H9878" i="168"/>
  <c r="H9877" i="168"/>
  <c r="H9876" i="168"/>
  <c r="H9875" i="168"/>
  <c r="H9874" i="168"/>
  <c r="H9873" i="168"/>
  <c r="H9872" i="168"/>
  <c r="H9871" i="168"/>
  <c r="H9870" i="168"/>
  <c r="H9869" i="168"/>
  <c r="H9868" i="168"/>
  <c r="H9867" i="168"/>
  <c r="H9866" i="168"/>
  <c r="H9865" i="168"/>
  <c r="H9864" i="168"/>
  <c r="H9863" i="168"/>
  <c r="H9862" i="168"/>
  <c r="H9861" i="168"/>
  <c r="H9860" i="168"/>
  <c r="H9859" i="168"/>
  <c r="H9858" i="168"/>
  <c r="H9857" i="168"/>
  <c r="H9856" i="168"/>
  <c r="H9855" i="168"/>
  <c r="H9854" i="168"/>
  <c r="H9853" i="168"/>
  <c r="H9852" i="168"/>
  <c r="H9851" i="168"/>
  <c r="H9850" i="168"/>
  <c r="H9849" i="168"/>
  <c r="H9848" i="168"/>
  <c r="H9847" i="168"/>
  <c r="H9846" i="168"/>
  <c r="H9845" i="168"/>
  <c r="H9844" i="168"/>
  <c r="H9843" i="168"/>
  <c r="H9842" i="168"/>
  <c r="H9841" i="168"/>
  <c r="H9840" i="168"/>
  <c r="H9839" i="168"/>
  <c r="H9838" i="168"/>
  <c r="H9837" i="168"/>
  <c r="H9836" i="168"/>
  <c r="H9835" i="168"/>
  <c r="H9834" i="168"/>
  <c r="H9833" i="168"/>
  <c r="H9832" i="168"/>
  <c r="H9831" i="168"/>
  <c r="H9830" i="168"/>
  <c r="H9829" i="168"/>
  <c r="H9828" i="168"/>
  <c r="H9827" i="168"/>
  <c r="H9826" i="168"/>
  <c r="H9825" i="168"/>
  <c r="H9824" i="168"/>
  <c r="H9823" i="168"/>
  <c r="H9822" i="168"/>
  <c r="H9821" i="168"/>
  <c r="H9820" i="168"/>
  <c r="H9819" i="168"/>
  <c r="H9818" i="168"/>
  <c r="H9817" i="168"/>
  <c r="H9816" i="168"/>
  <c r="H9815" i="168"/>
  <c r="H9814" i="168"/>
  <c r="H9813" i="168"/>
  <c r="H9812" i="168"/>
  <c r="H9811" i="168"/>
  <c r="H9810" i="168"/>
  <c r="H9809" i="168"/>
  <c r="H9808" i="168"/>
  <c r="H9807" i="168"/>
  <c r="H9806" i="168"/>
  <c r="H9805" i="168"/>
  <c r="H9804" i="168"/>
  <c r="H9803" i="168"/>
  <c r="H9802" i="168"/>
  <c r="H9801" i="168"/>
  <c r="H9800" i="168"/>
  <c r="H9799" i="168"/>
  <c r="H9798" i="168"/>
  <c r="H9797" i="168"/>
  <c r="H9796" i="168"/>
  <c r="H9795" i="168"/>
  <c r="H9794" i="168"/>
  <c r="H9793" i="168"/>
  <c r="H9792" i="168"/>
  <c r="H9791" i="168"/>
  <c r="H9790" i="168"/>
  <c r="H9789" i="168"/>
  <c r="H9788" i="168"/>
  <c r="H9787" i="168"/>
  <c r="H9786" i="168"/>
  <c r="H9785" i="168"/>
  <c r="H9784" i="168"/>
  <c r="H9783" i="168"/>
  <c r="H9782" i="168"/>
  <c r="H9781" i="168"/>
  <c r="H9780" i="168"/>
  <c r="H9779" i="168"/>
  <c r="H9778" i="168"/>
  <c r="H9777" i="168"/>
  <c r="H9776" i="168"/>
  <c r="H9775" i="168"/>
  <c r="H9774" i="168"/>
  <c r="H9773" i="168"/>
  <c r="H9772" i="168"/>
  <c r="H9771" i="168"/>
  <c r="H9770" i="168"/>
  <c r="H9769" i="168"/>
  <c r="H9768" i="168"/>
  <c r="H9767" i="168"/>
  <c r="H9766" i="168"/>
  <c r="H9765" i="168"/>
  <c r="H9764" i="168"/>
  <c r="H9763" i="168"/>
  <c r="H9762" i="168"/>
  <c r="H9761" i="168"/>
  <c r="H9760" i="168"/>
  <c r="H9759" i="168"/>
  <c r="H9758" i="168"/>
  <c r="H9757" i="168"/>
  <c r="H9756" i="168"/>
  <c r="H9755" i="168"/>
  <c r="H9754" i="168"/>
  <c r="H9753" i="168"/>
  <c r="H9752" i="168"/>
  <c r="H9751" i="168"/>
  <c r="H9750" i="168"/>
  <c r="H9749" i="168"/>
  <c r="H9748" i="168"/>
  <c r="H9747" i="168"/>
  <c r="H9746" i="168"/>
  <c r="H9745" i="168"/>
  <c r="H9744" i="168"/>
  <c r="H9743" i="168"/>
  <c r="H9742" i="168"/>
  <c r="H9741" i="168"/>
  <c r="H9740" i="168"/>
  <c r="H9739" i="168"/>
  <c r="H9738" i="168"/>
  <c r="H9737" i="168"/>
  <c r="H9736" i="168"/>
  <c r="H9735" i="168"/>
  <c r="H9734" i="168"/>
  <c r="H9733" i="168"/>
  <c r="H9732" i="168"/>
  <c r="H9731" i="168"/>
  <c r="H9730" i="168"/>
  <c r="H9729" i="168"/>
  <c r="H9728" i="168"/>
  <c r="H9727" i="168"/>
  <c r="H9726" i="168"/>
  <c r="H9725" i="168"/>
  <c r="H9724" i="168"/>
  <c r="H9723" i="168"/>
  <c r="H9722" i="168"/>
  <c r="H9721" i="168"/>
  <c r="H9720" i="168"/>
  <c r="H9719" i="168"/>
  <c r="H9718" i="168"/>
  <c r="H9717" i="168"/>
  <c r="H9716" i="168"/>
  <c r="H9715" i="168"/>
  <c r="H9714" i="168"/>
  <c r="H9713" i="168"/>
  <c r="H9712" i="168"/>
  <c r="H9711" i="168"/>
  <c r="H9710" i="168"/>
  <c r="H9709" i="168"/>
  <c r="H9708" i="168"/>
  <c r="H9707" i="168"/>
  <c r="H9706" i="168"/>
  <c r="H9705" i="168"/>
  <c r="H9704" i="168"/>
  <c r="H9703" i="168"/>
  <c r="H9702" i="168"/>
  <c r="H9701" i="168"/>
  <c r="H9700" i="168"/>
  <c r="H9699" i="168"/>
  <c r="H9698" i="168"/>
  <c r="H9697" i="168"/>
  <c r="H9696" i="168"/>
  <c r="H9695" i="168"/>
  <c r="H9694" i="168"/>
  <c r="H9693" i="168"/>
  <c r="H9692" i="168"/>
  <c r="H9691" i="168"/>
  <c r="H9690" i="168"/>
  <c r="H9689" i="168"/>
  <c r="H9688" i="168"/>
  <c r="H9687" i="168"/>
  <c r="H9686" i="168"/>
  <c r="H9685" i="168"/>
  <c r="H9684" i="168"/>
  <c r="H9683" i="168"/>
  <c r="H9682" i="168"/>
  <c r="H9681" i="168"/>
  <c r="H9680" i="168"/>
  <c r="H9679" i="168"/>
  <c r="H9678" i="168"/>
  <c r="H9677" i="168"/>
  <c r="H9676" i="168"/>
  <c r="H9675" i="168"/>
  <c r="H9674" i="168"/>
  <c r="H9673" i="168"/>
  <c r="H9672" i="168"/>
  <c r="H9671" i="168"/>
  <c r="H9670" i="168"/>
  <c r="H9669" i="168"/>
  <c r="H9668" i="168"/>
  <c r="H9667" i="168"/>
  <c r="H9666" i="168"/>
  <c r="H9665" i="168"/>
  <c r="H9664" i="168"/>
  <c r="H9663" i="168"/>
  <c r="H9662" i="168"/>
  <c r="H9661" i="168"/>
  <c r="H9660" i="168"/>
  <c r="H9659" i="168"/>
  <c r="H9658" i="168"/>
  <c r="H9657" i="168"/>
  <c r="H9656" i="168"/>
  <c r="H9655" i="168"/>
  <c r="H9654" i="168"/>
  <c r="H9653" i="168"/>
  <c r="H9652" i="168"/>
  <c r="H9651" i="168"/>
  <c r="H9650" i="168"/>
  <c r="H9649" i="168"/>
  <c r="H9648" i="168"/>
  <c r="H9647" i="168"/>
  <c r="H9646" i="168"/>
  <c r="H9645" i="168"/>
  <c r="H9644" i="168"/>
  <c r="H9643" i="168"/>
  <c r="H9642" i="168"/>
  <c r="H9641" i="168"/>
  <c r="H9640" i="168"/>
  <c r="H9639" i="168"/>
  <c r="H9638" i="168"/>
  <c r="H9637" i="168"/>
  <c r="H9636" i="168"/>
  <c r="H9635" i="168"/>
  <c r="H9634" i="168"/>
  <c r="H9633" i="168"/>
  <c r="H9632" i="168"/>
  <c r="H9631" i="168"/>
  <c r="H9630" i="168"/>
  <c r="H9629" i="168"/>
  <c r="H9628" i="168"/>
  <c r="H9627" i="168"/>
  <c r="H9626" i="168"/>
  <c r="H9625" i="168"/>
  <c r="H9624" i="168"/>
  <c r="H9623" i="168"/>
  <c r="H9622" i="168"/>
  <c r="H9621" i="168"/>
  <c r="H9620" i="168"/>
  <c r="H9619" i="168"/>
  <c r="H9618" i="168"/>
  <c r="H9617" i="168"/>
  <c r="H9616" i="168"/>
  <c r="H9615" i="168"/>
  <c r="H9614" i="168"/>
  <c r="H9613" i="168"/>
  <c r="H9612" i="168"/>
  <c r="H9611" i="168"/>
  <c r="H9610" i="168"/>
  <c r="H9609" i="168"/>
  <c r="H9608" i="168"/>
  <c r="H9607" i="168"/>
  <c r="H9606" i="168"/>
  <c r="H9605" i="168"/>
  <c r="H9604" i="168"/>
  <c r="H9603" i="168"/>
  <c r="H9602" i="168"/>
  <c r="H9601" i="168"/>
  <c r="H9600" i="168"/>
  <c r="H9599" i="168"/>
  <c r="H9598" i="168"/>
  <c r="H9597" i="168"/>
  <c r="H9596" i="168"/>
  <c r="H9595" i="168"/>
  <c r="H9594" i="168"/>
  <c r="H9593" i="168"/>
  <c r="H9592" i="168"/>
  <c r="H9591" i="168"/>
  <c r="H9590" i="168"/>
  <c r="H9589" i="168"/>
  <c r="H9588" i="168"/>
  <c r="H9587" i="168"/>
  <c r="H9586" i="168"/>
  <c r="H9585" i="168"/>
  <c r="H9584" i="168"/>
  <c r="H9583" i="168"/>
  <c r="H9582" i="168"/>
  <c r="H9581" i="168"/>
  <c r="H9580" i="168"/>
  <c r="H9579" i="168"/>
  <c r="H9578" i="168"/>
  <c r="H9577" i="168"/>
  <c r="H9576" i="168"/>
  <c r="H9575" i="168"/>
  <c r="H9574" i="168"/>
  <c r="H9573" i="168"/>
  <c r="H9572" i="168"/>
  <c r="H9571" i="168"/>
  <c r="H9570" i="168"/>
  <c r="H9569" i="168"/>
  <c r="H9568" i="168"/>
  <c r="H9567" i="168"/>
  <c r="H9566" i="168"/>
  <c r="H9565" i="168"/>
  <c r="H9564" i="168"/>
  <c r="H9563" i="168"/>
  <c r="H9562" i="168"/>
  <c r="H9561" i="168"/>
  <c r="H9560" i="168"/>
  <c r="H9559" i="168"/>
  <c r="H9558" i="168"/>
  <c r="H9557" i="168"/>
  <c r="H9556" i="168"/>
  <c r="H9555" i="168"/>
  <c r="H9554" i="168"/>
  <c r="H9553" i="168"/>
  <c r="H9552" i="168"/>
  <c r="H9551" i="168"/>
  <c r="H9550" i="168"/>
  <c r="H9549" i="168"/>
  <c r="H9548" i="168"/>
  <c r="H9547" i="168"/>
  <c r="H9546" i="168"/>
  <c r="H9545" i="168"/>
  <c r="H9544" i="168"/>
  <c r="H9543" i="168"/>
  <c r="H9542" i="168"/>
  <c r="H9541" i="168"/>
  <c r="H9540" i="168"/>
  <c r="H9539" i="168"/>
  <c r="H9538" i="168"/>
  <c r="H9537" i="168"/>
  <c r="H9536" i="168"/>
  <c r="H9535" i="168"/>
  <c r="H9534" i="168"/>
  <c r="H9533" i="168"/>
  <c r="H9532" i="168"/>
  <c r="H9531" i="168"/>
  <c r="H9530" i="168"/>
  <c r="H9529" i="168"/>
  <c r="H9528" i="168"/>
  <c r="H9527" i="168"/>
  <c r="H9526" i="168"/>
  <c r="H9525" i="168"/>
  <c r="H9524" i="168"/>
  <c r="H9523" i="168"/>
  <c r="H9522" i="168"/>
  <c r="H9521" i="168"/>
  <c r="H9520" i="168"/>
  <c r="H9519" i="168"/>
  <c r="H9518" i="168"/>
  <c r="H9517" i="168"/>
  <c r="H9516" i="168"/>
  <c r="H9515" i="168"/>
  <c r="H9514" i="168"/>
  <c r="H9513" i="168"/>
  <c r="H9512" i="168"/>
  <c r="H9511" i="168"/>
  <c r="H9510" i="168"/>
  <c r="H9509" i="168"/>
  <c r="H9508" i="168"/>
  <c r="H9507" i="168"/>
  <c r="H9506" i="168"/>
  <c r="H9505" i="168"/>
  <c r="H9504" i="168"/>
  <c r="H9503" i="168"/>
  <c r="H9502" i="168"/>
  <c r="H9501" i="168"/>
  <c r="H9500" i="168"/>
  <c r="H9499" i="168"/>
  <c r="H9498" i="168"/>
  <c r="H9497" i="168"/>
  <c r="H9496" i="168"/>
  <c r="H9495" i="168"/>
  <c r="H9494" i="168"/>
  <c r="H9493" i="168"/>
  <c r="H9492" i="168"/>
  <c r="H9491" i="168"/>
  <c r="H9490" i="168"/>
  <c r="H9489" i="168"/>
  <c r="H9488" i="168"/>
  <c r="H9487" i="168"/>
  <c r="H9486" i="168"/>
  <c r="H9485" i="168"/>
  <c r="H9484" i="168"/>
  <c r="H9483" i="168"/>
  <c r="H9482" i="168"/>
  <c r="H9481" i="168"/>
  <c r="H9480" i="168"/>
  <c r="H9479" i="168"/>
  <c r="H9478" i="168"/>
  <c r="H9477" i="168"/>
  <c r="H9476" i="168"/>
  <c r="H9475" i="168"/>
  <c r="H9474" i="168"/>
  <c r="H9473" i="168"/>
  <c r="H9472" i="168"/>
  <c r="H9471" i="168"/>
  <c r="H9470" i="168"/>
  <c r="H9469" i="168"/>
  <c r="H9468" i="168"/>
  <c r="H9467" i="168"/>
  <c r="H9466" i="168"/>
  <c r="H9465" i="168"/>
  <c r="H9464" i="168"/>
  <c r="H9463" i="168"/>
  <c r="H9462" i="168"/>
  <c r="H9461" i="168"/>
  <c r="H9460" i="168"/>
  <c r="H9459" i="168"/>
  <c r="H9458" i="168"/>
  <c r="H9457" i="168"/>
  <c r="H9456" i="168"/>
  <c r="H9455" i="168"/>
  <c r="H9454" i="168"/>
  <c r="H9453" i="168"/>
  <c r="H9452" i="168"/>
  <c r="H9451" i="168"/>
  <c r="H9450" i="168"/>
  <c r="H9449" i="168"/>
  <c r="H9448" i="168"/>
  <c r="H9447" i="168"/>
  <c r="H9446" i="168"/>
  <c r="H9445" i="168"/>
  <c r="H9444" i="168"/>
  <c r="H9443" i="168"/>
  <c r="H9442" i="168"/>
  <c r="H9441" i="168"/>
  <c r="H9440" i="168"/>
  <c r="H9439" i="168"/>
  <c r="H9438" i="168"/>
  <c r="H9437" i="168"/>
  <c r="H9436" i="168"/>
  <c r="H9435" i="168"/>
  <c r="H9434" i="168"/>
  <c r="H9433" i="168"/>
  <c r="H9432" i="168"/>
  <c r="H9431" i="168"/>
  <c r="H9430" i="168"/>
  <c r="H9429" i="168"/>
  <c r="H9428" i="168"/>
  <c r="H9427" i="168"/>
  <c r="H9426" i="168"/>
  <c r="H9425" i="168"/>
  <c r="H9424" i="168"/>
  <c r="H9423" i="168"/>
  <c r="H9422" i="168"/>
  <c r="H9421" i="168"/>
  <c r="H9420" i="168"/>
  <c r="H9419" i="168"/>
  <c r="H9418" i="168"/>
  <c r="H9417" i="168"/>
  <c r="H9416" i="168"/>
  <c r="H9415" i="168"/>
  <c r="H9414" i="168"/>
  <c r="H9413" i="168"/>
  <c r="H9412" i="168"/>
  <c r="H9411" i="168"/>
  <c r="H9410" i="168"/>
  <c r="H9409" i="168"/>
  <c r="H9408" i="168"/>
  <c r="H9407" i="168"/>
  <c r="H9406" i="168"/>
  <c r="H9405" i="168"/>
  <c r="H9404" i="168"/>
  <c r="H9403" i="168"/>
  <c r="H9402" i="168"/>
  <c r="H9401" i="168"/>
  <c r="H9400" i="168"/>
  <c r="H9399" i="168"/>
  <c r="H9398" i="168"/>
  <c r="H9397" i="168"/>
  <c r="H9396" i="168"/>
  <c r="H9395" i="168"/>
  <c r="H9394" i="168"/>
  <c r="H9393" i="168"/>
  <c r="H9392" i="168"/>
  <c r="H9391" i="168"/>
  <c r="H9390" i="168"/>
  <c r="H9389" i="168"/>
  <c r="H9388" i="168"/>
  <c r="H9387" i="168"/>
  <c r="H9386" i="168"/>
  <c r="H9385" i="168"/>
  <c r="H9384" i="168"/>
  <c r="H9383" i="168"/>
  <c r="H9382" i="168"/>
  <c r="H9381" i="168"/>
  <c r="H9380" i="168"/>
  <c r="H9379" i="168"/>
  <c r="H9378" i="168"/>
  <c r="H9377" i="168"/>
  <c r="H9376" i="168"/>
  <c r="H9375" i="168"/>
  <c r="H9374" i="168"/>
  <c r="H9373" i="168"/>
  <c r="H9372" i="168"/>
  <c r="H9371" i="168"/>
  <c r="H9370" i="168"/>
  <c r="H9369" i="168"/>
  <c r="H9368" i="168"/>
  <c r="H9367" i="168"/>
  <c r="H9366" i="168"/>
  <c r="H9365" i="168"/>
  <c r="H9364" i="168"/>
  <c r="H9363" i="168"/>
  <c r="H9362" i="168"/>
  <c r="H9361" i="168"/>
  <c r="H9360" i="168"/>
  <c r="H9359" i="168"/>
  <c r="H9358" i="168"/>
  <c r="H9357" i="168"/>
  <c r="H9356" i="168"/>
  <c r="H9355" i="168"/>
  <c r="H9354" i="168"/>
  <c r="H9353" i="168"/>
  <c r="H9352" i="168"/>
  <c r="H9351" i="168"/>
  <c r="H9350" i="168"/>
  <c r="H9349" i="168"/>
  <c r="H9348" i="168"/>
  <c r="H9347" i="168"/>
  <c r="H9346" i="168"/>
  <c r="H9345" i="168"/>
  <c r="H9344" i="168"/>
  <c r="H9343" i="168"/>
  <c r="H9342" i="168"/>
  <c r="H9341" i="168"/>
  <c r="H9340" i="168"/>
  <c r="H9339" i="168"/>
  <c r="H9338" i="168"/>
  <c r="H9337" i="168"/>
  <c r="H9336" i="168"/>
  <c r="H9335" i="168"/>
  <c r="H9334" i="168"/>
  <c r="H9333" i="168"/>
  <c r="H9332" i="168"/>
  <c r="H9331" i="168"/>
  <c r="H9330" i="168"/>
  <c r="H9329" i="168"/>
  <c r="H9328" i="168"/>
  <c r="H9327" i="168"/>
  <c r="H9326" i="168"/>
  <c r="H9325" i="168"/>
  <c r="H9324" i="168"/>
  <c r="H9323" i="168"/>
  <c r="H9322" i="168"/>
  <c r="H9321" i="168"/>
  <c r="H9320" i="168"/>
  <c r="H9319" i="168"/>
  <c r="H9318" i="168"/>
  <c r="H9317" i="168"/>
  <c r="H9316" i="168"/>
  <c r="H9315" i="168"/>
  <c r="H9314" i="168"/>
  <c r="H9313" i="168"/>
  <c r="H9312" i="168"/>
  <c r="H9311" i="168"/>
  <c r="H9310" i="168"/>
  <c r="H9309" i="168"/>
  <c r="H9308" i="168"/>
  <c r="H9307" i="168"/>
  <c r="H9306" i="168"/>
  <c r="H9305" i="168"/>
  <c r="H9304" i="168"/>
  <c r="H9303" i="168"/>
  <c r="H9302" i="168"/>
  <c r="H9301" i="168"/>
  <c r="H9300" i="168"/>
  <c r="H9299" i="168"/>
  <c r="H9298" i="168"/>
  <c r="H9297" i="168"/>
  <c r="H9296" i="168"/>
  <c r="H9295" i="168"/>
  <c r="H9294" i="168"/>
  <c r="H9293" i="168"/>
  <c r="H9292" i="168"/>
  <c r="H9291" i="168"/>
  <c r="H9290" i="168"/>
  <c r="H9289" i="168"/>
  <c r="H9288" i="168"/>
  <c r="H9287" i="168"/>
  <c r="H9286" i="168"/>
  <c r="H9285" i="168"/>
  <c r="H9284" i="168"/>
  <c r="H9283" i="168"/>
  <c r="H9282" i="168"/>
  <c r="H9281" i="168"/>
  <c r="H9280" i="168"/>
  <c r="H9279" i="168"/>
  <c r="H9278" i="168"/>
  <c r="H9277" i="168"/>
  <c r="H9276" i="168"/>
  <c r="H9275" i="168"/>
  <c r="H9274" i="168"/>
  <c r="H9273" i="168"/>
  <c r="H9272" i="168"/>
  <c r="H9271" i="168"/>
  <c r="H9270" i="168"/>
  <c r="H9269" i="168"/>
  <c r="H9268" i="168"/>
  <c r="H9267" i="168"/>
  <c r="H9266" i="168"/>
  <c r="H9265" i="168"/>
  <c r="H9264" i="168"/>
  <c r="H9263" i="168"/>
  <c r="H9262" i="168"/>
  <c r="H9261" i="168"/>
  <c r="H9260" i="168"/>
  <c r="H9259" i="168"/>
  <c r="H9258" i="168"/>
  <c r="H9257" i="168"/>
  <c r="H9256" i="168"/>
  <c r="H9255" i="168"/>
  <c r="H9254" i="168"/>
  <c r="H9253" i="168"/>
  <c r="H9252" i="168"/>
  <c r="H9251" i="168"/>
  <c r="H9250" i="168"/>
  <c r="H9249" i="168"/>
  <c r="H9248" i="168"/>
  <c r="H9247" i="168"/>
  <c r="H9246" i="168"/>
  <c r="H9245" i="168"/>
  <c r="H9244" i="168"/>
  <c r="H9243" i="168"/>
  <c r="H9242" i="168"/>
  <c r="H9241" i="168"/>
  <c r="H9240" i="168"/>
  <c r="H9239" i="168"/>
  <c r="H9238" i="168"/>
  <c r="H9237" i="168"/>
  <c r="H9236" i="168"/>
  <c r="H9235" i="168"/>
  <c r="H9234" i="168"/>
  <c r="H9233" i="168"/>
  <c r="H9232" i="168"/>
  <c r="H9231" i="168"/>
  <c r="H9230" i="168"/>
  <c r="H9229" i="168"/>
  <c r="H9228" i="168"/>
  <c r="H9227" i="168"/>
  <c r="H9226" i="168"/>
  <c r="H9225" i="168"/>
  <c r="H9224" i="168"/>
  <c r="H9223" i="168"/>
  <c r="H9222" i="168"/>
  <c r="H9221" i="168"/>
  <c r="H9220" i="168"/>
  <c r="H9219" i="168"/>
  <c r="H9218" i="168"/>
  <c r="H9217" i="168"/>
  <c r="H9216" i="168"/>
  <c r="H9215" i="168"/>
  <c r="H9214" i="168"/>
  <c r="H9213" i="168"/>
  <c r="H9212" i="168"/>
  <c r="H9211" i="168"/>
  <c r="H9210" i="168"/>
  <c r="H9209" i="168"/>
  <c r="H9208" i="168"/>
  <c r="H9207" i="168"/>
  <c r="H9206" i="168"/>
  <c r="H9205" i="168"/>
  <c r="H9204" i="168"/>
  <c r="H9203" i="168"/>
  <c r="H9202" i="168"/>
  <c r="H9201" i="168"/>
  <c r="H9200" i="168"/>
  <c r="H9199" i="168"/>
  <c r="H9198" i="168"/>
  <c r="H9197" i="168"/>
  <c r="H9196" i="168"/>
  <c r="H9195" i="168"/>
  <c r="H9194" i="168"/>
  <c r="H9193" i="168"/>
  <c r="H9192" i="168"/>
  <c r="H9191" i="168"/>
  <c r="H9190" i="168"/>
  <c r="H9189" i="168"/>
  <c r="H9188" i="168"/>
  <c r="H9187" i="168"/>
  <c r="H9186" i="168"/>
  <c r="H9185" i="168"/>
  <c r="H9184" i="168"/>
  <c r="H9183" i="168"/>
  <c r="H9182" i="168"/>
  <c r="H9181" i="168"/>
  <c r="H9180" i="168"/>
  <c r="H9179" i="168"/>
  <c r="H9178" i="168"/>
  <c r="H9177" i="168"/>
  <c r="H9176" i="168"/>
  <c r="H9175" i="168"/>
  <c r="H9174" i="168"/>
  <c r="H9173" i="168"/>
  <c r="H9172" i="168"/>
  <c r="H9171" i="168"/>
  <c r="H9170" i="168"/>
  <c r="H9169" i="168"/>
  <c r="H9168" i="168"/>
  <c r="H9167" i="168"/>
  <c r="H9166" i="168"/>
  <c r="H9165" i="168"/>
  <c r="H9164" i="168"/>
  <c r="H9163" i="168"/>
  <c r="H9162" i="168"/>
  <c r="H9161" i="168"/>
  <c r="H9160" i="168"/>
  <c r="H9159" i="168"/>
  <c r="H9158" i="168"/>
  <c r="H9157" i="168"/>
  <c r="H9156" i="168"/>
  <c r="H9155" i="168"/>
  <c r="H9154" i="168"/>
  <c r="H9153" i="168"/>
  <c r="H9152" i="168"/>
  <c r="H9151" i="168"/>
  <c r="H9150" i="168"/>
  <c r="H9149" i="168"/>
  <c r="H9148" i="168"/>
  <c r="H9147" i="168"/>
  <c r="H9146" i="168"/>
  <c r="H9145" i="168"/>
  <c r="H9144" i="168"/>
  <c r="H9143" i="168"/>
  <c r="H9142" i="168"/>
  <c r="H9141" i="168"/>
  <c r="H9140" i="168"/>
  <c r="H9139" i="168"/>
  <c r="H9138" i="168"/>
  <c r="H9137" i="168"/>
  <c r="H9136" i="168"/>
  <c r="H9135" i="168"/>
  <c r="H9134" i="168"/>
  <c r="H9133" i="168"/>
  <c r="H9132" i="168"/>
  <c r="H9131" i="168"/>
  <c r="H9130" i="168"/>
  <c r="H9129" i="168"/>
  <c r="H9128" i="168"/>
  <c r="H9127" i="168"/>
  <c r="H9126" i="168"/>
  <c r="H9125" i="168"/>
  <c r="H9124" i="168"/>
  <c r="H9123" i="168"/>
  <c r="H9122" i="168"/>
  <c r="H9121" i="168"/>
  <c r="H9120" i="168"/>
  <c r="H9119" i="168"/>
  <c r="H9118" i="168"/>
  <c r="H9117" i="168"/>
  <c r="H9116" i="168"/>
  <c r="H9115" i="168"/>
  <c r="H9114" i="168"/>
  <c r="H9113" i="168"/>
  <c r="H9112" i="168"/>
  <c r="H9111" i="168"/>
  <c r="H9110" i="168"/>
  <c r="H9109" i="168"/>
  <c r="H9108" i="168"/>
  <c r="H9107" i="168"/>
  <c r="H9106" i="168"/>
  <c r="H9105" i="168"/>
  <c r="H9104" i="168"/>
  <c r="H9103" i="168"/>
  <c r="H9102" i="168"/>
  <c r="H9101" i="168"/>
  <c r="H9100" i="168"/>
  <c r="H9099" i="168"/>
  <c r="H9098" i="168"/>
  <c r="H9097" i="168"/>
  <c r="H9096" i="168"/>
  <c r="H9095" i="168"/>
  <c r="H9094" i="168"/>
  <c r="H9093" i="168"/>
  <c r="H9092" i="168"/>
  <c r="H9091" i="168"/>
  <c r="H9090" i="168"/>
  <c r="H9089" i="168"/>
  <c r="H9088" i="168"/>
  <c r="H9087" i="168"/>
  <c r="H9086" i="168"/>
  <c r="H9085" i="168"/>
  <c r="H9084" i="168"/>
  <c r="H9083" i="168"/>
  <c r="H9082" i="168"/>
  <c r="H9081" i="168"/>
  <c r="H9080" i="168"/>
  <c r="H9079" i="168"/>
  <c r="H9078" i="168"/>
  <c r="H9077" i="168"/>
  <c r="H9076" i="168"/>
  <c r="H9075" i="168"/>
  <c r="H9074" i="168"/>
  <c r="H9073" i="168"/>
  <c r="H9072" i="168"/>
  <c r="H9071" i="168"/>
  <c r="H9070" i="168"/>
  <c r="H9069" i="168"/>
  <c r="H9068" i="168"/>
  <c r="H9067" i="168"/>
  <c r="H9066" i="168"/>
  <c r="H9065" i="168"/>
  <c r="H9064" i="168"/>
  <c r="H9063" i="168"/>
  <c r="H9062" i="168"/>
  <c r="H9061" i="168"/>
  <c r="H9060" i="168"/>
  <c r="H9059" i="168"/>
  <c r="H9058" i="168"/>
  <c r="H9057" i="168"/>
  <c r="H9056" i="168"/>
  <c r="H9055" i="168"/>
  <c r="H9054" i="168"/>
  <c r="H9053" i="168"/>
  <c r="H9052" i="168"/>
  <c r="H9051" i="168"/>
  <c r="H9050" i="168"/>
  <c r="H9049" i="168"/>
  <c r="H9048" i="168"/>
  <c r="H9047" i="168"/>
  <c r="H9046" i="168"/>
  <c r="H9045" i="168"/>
  <c r="H9044" i="168"/>
  <c r="H9043" i="168"/>
  <c r="H9042" i="168"/>
  <c r="H9041" i="168"/>
  <c r="H9040" i="168"/>
  <c r="H9039" i="168"/>
  <c r="H9038" i="168"/>
  <c r="H9037" i="168"/>
  <c r="H9036" i="168"/>
  <c r="H9035" i="168"/>
  <c r="H9034" i="168"/>
  <c r="H9033" i="168"/>
  <c r="H9032" i="168"/>
  <c r="H9031" i="168"/>
  <c r="H9030" i="168"/>
  <c r="H9029" i="168"/>
  <c r="H9028" i="168"/>
  <c r="H9027" i="168"/>
  <c r="H9026" i="168"/>
  <c r="H9025" i="168"/>
  <c r="H9024" i="168"/>
  <c r="H9023" i="168"/>
  <c r="H9022" i="168"/>
  <c r="H9021" i="168"/>
  <c r="H9020" i="168"/>
  <c r="H9019" i="168"/>
  <c r="H9018" i="168"/>
  <c r="H9017" i="168"/>
  <c r="H9016" i="168"/>
  <c r="H9015" i="168"/>
  <c r="H9014" i="168"/>
  <c r="H9013" i="168"/>
  <c r="H9012" i="168"/>
  <c r="H9011" i="168"/>
  <c r="H9010" i="168"/>
  <c r="H9009" i="168"/>
  <c r="H9008" i="168"/>
  <c r="H9007" i="168"/>
  <c r="H9006" i="168"/>
  <c r="H9005" i="168"/>
  <c r="H9004" i="168"/>
  <c r="H9003" i="168"/>
  <c r="H9002" i="168"/>
  <c r="H9001" i="168"/>
  <c r="H9000" i="168"/>
  <c r="H8999" i="168"/>
  <c r="H8998" i="168"/>
  <c r="H8997" i="168"/>
  <c r="H8996" i="168"/>
  <c r="H8995" i="168"/>
  <c r="H8994" i="168"/>
  <c r="H8993" i="168"/>
  <c r="H8992" i="168"/>
  <c r="H8991" i="168"/>
  <c r="H8990" i="168"/>
  <c r="H8989" i="168"/>
  <c r="H8988" i="168"/>
  <c r="H8987" i="168"/>
  <c r="H8986" i="168"/>
  <c r="H8985" i="168"/>
  <c r="H8984" i="168"/>
  <c r="H8983" i="168"/>
  <c r="H8982" i="168"/>
  <c r="H8981" i="168"/>
  <c r="H8980" i="168"/>
  <c r="H8979" i="168"/>
  <c r="H8978" i="168"/>
  <c r="H8977" i="168"/>
  <c r="H8976" i="168"/>
  <c r="H8975" i="168"/>
  <c r="H8974" i="168"/>
  <c r="H8973" i="168"/>
  <c r="H8972" i="168"/>
  <c r="H8971" i="168"/>
  <c r="H8970" i="168"/>
  <c r="H8969" i="168"/>
  <c r="H8968" i="168"/>
  <c r="H8967" i="168"/>
  <c r="H8966" i="168"/>
  <c r="H8965" i="168"/>
  <c r="H8964" i="168"/>
  <c r="H8963" i="168"/>
  <c r="H8962" i="168"/>
  <c r="H8961" i="168"/>
  <c r="H8960" i="168"/>
  <c r="H8959" i="168"/>
  <c r="H8958" i="168"/>
  <c r="H8957" i="168"/>
  <c r="H8956" i="168"/>
  <c r="H8955" i="168"/>
  <c r="H8954" i="168"/>
  <c r="H8953" i="168"/>
  <c r="H8952" i="168"/>
  <c r="H8951" i="168"/>
  <c r="H8950" i="168"/>
  <c r="H8949" i="168"/>
  <c r="H8948" i="168"/>
  <c r="H8947" i="168"/>
  <c r="H8946" i="168"/>
  <c r="H8945" i="168"/>
  <c r="H8944" i="168"/>
  <c r="H8943" i="168"/>
  <c r="H8942" i="168"/>
  <c r="H8941" i="168"/>
  <c r="H8940" i="168"/>
  <c r="H8939" i="168"/>
  <c r="H8938" i="168"/>
  <c r="H8937" i="168"/>
  <c r="H8936" i="168"/>
  <c r="H8935" i="168"/>
  <c r="H8934" i="168"/>
  <c r="H8933" i="168"/>
  <c r="H8932" i="168"/>
  <c r="H8931" i="168"/>
  <c r="H8930" i="168"/>
  <c r="H8929" i="168"/>
  <c r="H8928" i="168"/>
  <c r="H8927" i="168"/>
  <c r="H8926" i="168"/>
  <c r="H8925" i="168"/>
  <c r="H8924" i="168"/>
  <c r="H8923" i="168"/>
  <c r="H8922" i="168"/>
  <c r="H8921" i="168"/>
  <c r="H8920" i="168"/>
  <c r="H8919" i="168"/>
  <c r="H8918" i="168"/>
  <c r="H8917" i="168"/>
  <c r="H8916" i="168"/>
  <c r="H8915" i="168"/>
  <c r="H8914" i="168"/>
  <c r="H8913" i="168"/>
  <c r="H8912" i="168"/>
  <c r="H8911" i="168"/>
  <c r="H8910" i="168"/>
  <c r="H8909" i="168"/>
  <c r="H8908" i="168"/>
  <c r="H8907" i="168"/>
  <c r="H8906" i="168"/>
  <c r="H8905" i="168"/>
  <c r="H8904" i="168"/>
  <c r="H8903" i="168"/>
  <c r="H8902" i="168"/>
  <c r="H8901" i="168"/>
  <c r="H8900" i="168"/>
  <c r="H8899" i="168"/>
  <c r="H8898" i="168"/>
  <c r="H8897" i="168"/>
  <c r="H8896" i="168"/>
  <c r="H8895" i="168"/>
  <c r="H8894" i="168"/>
  <c r="H8893" i="168"/>
  <c r="H8892" i="168"/>
  <c r="H8891" i="168"/>
  <c r="H8890" i="168"/>
  <c r="H8889" i="168"/>
  <c r="H8888" i="168"/>
  <c r="H8887" i="168"/>
  <c r="H8886" i="168"/>
  <c r="H8885" i="168"/>
  <c r="H8884" i="168"/>
  <c r="H8883" i="168"/>
  <c r="H8882" i="168"/>
  <c r="H8881" i="168"/>
  <c r="H8880" i="168"/>
  <c r="H8879" i="168"/>
  <c r="H8878" i="168"/>
  <c r="H8877" i="168"/>
  <c r="H8876" i="168"/>
  <c r="H8875" i="168"/>
  <c r="H8874" i="168"/>
  <c r="H8873" i="168"/>
  <c r="H8872" i="168"/>
  <c r="H8871" i="168"/>
  <c r="H8870" i="168"/>
  <c r="H8869" i="168"/>
  <c r="H8868" i="168"/>
  <c r="H8867" i="168"/>
  <c r="H8866" i="168"/>
  <c r="H8865" i="168"/>
  <c r="H8864" i="168"/>
  <c r="H8863" i="168"/>
  <c r="H8862" i="168"/>
  <c r="H8861" i="168"/>
  <c r="H8860" i="168"/>
  <c r="H8859" i="168"/>
  <c r="H8858" i="168"/>
  <c r="H8857" i="168"/>
  <c r="H8856" i="168"/>
  <c r="H8855" i="168"/>
  <c r="H8854" i="168"/>
  <c r="H8853" i="168"/>
  <c r="H8852" i="168"/>
  <c r="H8851" i="168"/>
  <c r="H8850" i="168"/>
  <c r="H8849" i="168"/>
  <c r="H8848" i="168"/>
  <c r="H8847" i="168"/>
  <c r="H8846" i="168"/>
  <c r="H8845" i="168"/>
  <c r="H8844" i="168"/>
  <c r="H8843" i="168"/>
  <c r="H8842" i="168"/>
  <c r="H8841" i="168"/>
  <c r="H8840" i="168"/>
  <c r="H8839" i="168"/>
  <c r="H8838" i="168"/>
  <c r="H8837" i="168"/>
  <c r="H8836" i="168"/>
  <c r="H8835" i="168"/>
  <c r="H8834" i="168"/>
  <c r="H8833" i="168"/>
  <c r="H8832" i="168"/>
  <c r="H8831" i="168"/>
  <c r="H8830" i="168"/>
  <c r="H8829" i="168"/>
  <c r="H8828" i="168"/>
  <c r="H8827" i="168"/>
  <c r="H8826" i="168"/>
  <c r="H8825" i="168"/>
  <c r="H8824" i="168"/>
  <c r="H8823" i="168"/>
  <c r="H8822" i="168"/>
  <c r="H8821" i="168"/>
  <c r="H8820" i="168"/>
  <c r="H8819" i="168"/>
  <c r="H8818" i="168"/>
  <c r="H8817" i="168"/>
  <c r="H8816" i="168"/>
  <c r="H8815" i="168"/>
  <c r="H8814" i="168"/>
  <c r="H8813" i="168"/>
  <c r="H8812" i="168"/>
  <c r="H8811" i="168"/>
  <c r="H8810" i="168"/>
  <c r="H8809" i="168"/>
  <c r="H8808" i="168"/>
  <c r="H8807" i="168"/>
  <c r="H8806" i="168"/>
  <c r="H8805" i="168"/>
  <c r="H8804" i="168"/>
  <c r="H8803" i="168"/>
  <c r="H8802" i="168"/>
  <c r="H8801" i="168"/>
  <c r="H8800" i="168"/>
  <c r="H8799" i="168"/>
  <c r="H8798" i="168"/>
  <c r="H8797" i="168"/>
  <c r="H8796" i="168"/>
  <c r="H8795" i="168"/>
  <c r="H8794" i="168"/>
  <c r="H8793" i="168"/>
  <c r="H8792" i="168"/>
  <c r="H8791" i="168"/>
  <c r="H8790" i="168"/>
  <c r="H8789" i="168"/>
  <c r="H8788" i="168"/>
  <c r="H8787" i="168"/>
  <c r="H8786" i="168"/>
  <c r="H8785" i="168"/>
  <c r="H8784" i="168"/>
  <c r="H8783" i="168"/>
  <c r="H8782" i="168"/>
  <c r="H8781" i="168"/>
  <c r="H8780" i="168"/>
  <c r="H8779" i="168"/>
  <c r="H8778" i="168"/>
  <c r="H8777" i="168"/>
  <c r="H8776" i="168"/>
  <c r="H8775" i="168"/>
  <c r="H8774" i="168"/>
  <c r="H8773" i="168"/>
  <c r="H8772" i="168"/>
  <c r="H8771" i="168"/>
  <c r="H8770" i="168"/>
  <c r="H8769" i="168"/>
  <c r="H8768" i="168"/>
  <c r="H8767" i="168"/>
  <c r="H8766" i="168"/>
  <c r="H8765" i="168"/>
  <c r="H8764" i="168"/>
  <c r="H8763" i="168"/>
  <c r="H8762" i="168"/>
  <c r="H8761" i="168"/>
  <c r="H8760" i="168"/>
  <c r="H8759" i="168"/>
  <c r="H8758" i="168"/>
  <c r="H8757" i="168"/>
  <c r="H8756" i="168"/>
  <c r="H8755" i="168"/>
  <c r="H8754" i="168"/>
  <c r="H8753" i="168"/>
  <c r="H8752" i="168"/>
  <c r="H8751" i="168"/>
  <c r="H8750" i="168"/>
  <c r="H8749" i="168"/>
  <c r="H8748" i="168"/>
  <c r="H8747" i="168"/>
  <c r="H8746" i="168"/>
  <c r="H8745" i="168"/>
  <c r="H8744" i="168"/>
  <c r="H8743" i="168"/>
  <c r="H8742" i="168"/>
  <c r="H8741" i="168"/>
  <c r="H8740" i="168"/>
  <c r="H8739" i="168"/>
  <c r="H8738" i="168"/>
  <c r="H8737" i="168"/>
  <c r="H8736" i="168"/>
  <c r="H8735" i="168"/>
  <c r="H8734" i="168"/>
  <c r="H8733" i="168"/>
  <c r="H8732" i="168"/>
  <c r="H8731" i="168"/>
  <c r="H8730" i="168"/>
  <c r="H8729" i="168"/>
  <c r="H8728" i="168"/>
  <c r="H8727" i="168"/>
  <c r="H8726" i="168"/>
  <c r="H8725" i="168"/>
  <c r="H8724" i="168"/>
  <c r="H8723" i="168"/>
  <c r="H8722" i="168"/>
  <c r="H8721" i="168"/>
  <c r="H8720" i="168"/>
  <c r="H8719" i="168"/>
  <c r="H8718" i="168"/>
  <c r="H8717" i="168"/>
  <c r="H8716" i="168"/>
  <c r="H8715" i="168"/>
  <c r="H8714" i="168"/>
  <c r="H8713" i="168"/>
  <c r="H8712" i="168"/>
  <c r="H8711" i="168"/>
  <c r="H8710" i="168"/>
  <c r="H8709" i="168"/>
  <c r="H8708" i="168"/>
  <c r="H8707" i="168"/>
  <c r="H8706" i="168"/>
  <c r="H8705" i="168"/>
  <c r="H8704" i="168"/>
  <c r="H8703" i="168"/>
  <c r="H8702" i="168"/>
  <c r="H8701" i="168"/>
  <c r="H8700" i="168"/>
  <c r="H8699" i="168"/>
  <c r="H8698" i="168"/>
  <c r="H8697" i="168"/>
  <c r="H8696" i="168"/>
  <c r="H8695" i="168"/>
  <c r="H8694" i="168"/>
  <c r="H8693" i="168"/>
  <c r="H8692" i="168"/>
  <c r="H8691" i="168"/>
  <c r="H8690" i="168"/>
  <c r="H8689" i="168"/>
  <c r="H8688" i="168"/>
  <c r="H8687" i="168"/>
  <c r="H8686" i="168"/>
  <c r="H8685" i="168"/>
  <c r="H8684" i="168"/>
  <c r="H8683" i="168"/>
  <c r="H8682" i="168"/>
  <c r="H8681" i="168"/>
  <c r="H8680" i="168"/>
  <c r="H8679" i="168"/>
  <c r="H8678" i="168"/>
  <c r="H8677" i="168"/>
  <c r="H8676" i="168"/>
  <c r="H8675" i="168"/>
  <c r="H8674" i="168"/>
  <c r="H8673" i="168"/>
  <c r="H8672" i="168"/>
  <c r="H8671" i="168"/>
  <c r="H8670" i="168"/>
  <c r="H8669" i="168"/>
  <c r="H8668" i="168"/>
  <c r="H8667" i="168"/>
  <c r="H8666" i="168"/>
  <c r="H8665" i="168"/>
  <c r="H8664" i="168"/>
  <c r="H8663" i="168"/>
  <c r="H8662" i="168"/>
  <c r="H8661" i="168"/>
  <c r="H8660" i="168"/>
  <c r="H8659" i="168"/>
  <c r="H8658" i="168"/>
  <c r="H8657" i="168"/>
  <c r="H8656" i="168"/>
  <c r="H8655" i="168"/>
  <c r="H8654" i="168"/>
  <c r="H8653" i="168"/>
  <c r="H8652" i="168"/>
  <c r="H8651" i="168"/>
  <c r="H8650" i="168"/>
  <c r="H8649" i="168"/>
  <c r="H8648" i="168"/>
  <c r="H8647" i="168"/>
  <c r="H8646" i="168"/>
  <c r="H8645" i="168"/>
  <c r="H8644" i="168"/>
  <c r="H8643" i="168"/>
  <c r="H8642" i="168"/>
  <c r="H8641" i="168"/>
  <c r="H8640" i="168"/>
  <c r="H8639" i="168"/>
  <c r="H8638" i="168"/>
  <c r="H8637" i="168"/>
  <c r="H8636" i="168"/>
  <c r="H8635" i="168"/>
  <c r="H8634" i="168"/>
  <c r="H8633" i="168"/>
  <c r="H8632" i="168"/>
  <c r="H8631" i="168"/>
  <c r="H8630" i="168"/>
  <c r="H8629" i="168"/>
  <c r="H8628" i="168"/>
  <c r="H8627" i="168"/>
  <c r="H8626" i="168"/>
  <c r="H8625" i="168"/>
  <c r="H8624" i="168"/>
  <c r="H8623" i="168"/>
  <c r="H8622" i="168"/>
  <c r="H8621" i="168"/>
  <c r="H8620" i="168"/>
  <c r="H8619" i="168"/>
  <c r="H8618" i="168"/>
  <c r="H8617" i="168"/>
  <c r="H8616" i="168"/>
  <c r="H8615" i="168"/>
  <c r="H8614" i="168"/>
  <c r="H8613" i="168"/>
  <c r="H8612" i="168"/>
  <c r="H8611" i="168"/>
  <c r="H8610" i="168"/>
  <c r="H8609" i="168"/>
  <c r="H8608" i="168"/>
  <c r="H8607" i="168"/>
  <c r="H8606" i="168"/>
  <c r="H8605" i="168"/>
  <c r="H8604" i="168"/>
  <c r="H8603" i="168"/>
  <c r="H8602" i="168"/>
  <c r="H8601" i="168"/>
  <c r="H8600" i="168"/>
  <c r="H8599" i="168"/>
  <c r="H8598" i="168"/>
  <c r="H8597" i="168"/>
  <c r="H8596" i="168"/>
  <c r="H8595" i="168"/>
  <c r="H8594" i="168"/>
  <c r="H8593" i="168"/>
  <c r="H8592" i="168"/>
  <c r="H8591" i="168"/>
  <c r="H8590" i="168"/>
  <c r="H8589" i="168"/>
  <c r="H8588" i="168"/>
  <c r="H8587" i="168"/>
  <c r="H8586" i="168"/>
  <c r="H8585" i="168"/>
  <c r="H8584" i="168"/>
  <c r="H8583" i="168"/>
  <c r="H8582" i="168"/>
  <c r="H8581" i="168"/>
  <c r="H8580" i="168"/>
  <c r="H8579" i="168"/>
  <c r="H8578" i="168"/>
  <c r="H8577" i="168"/>
  <c r="H8576" i="168"/>
  <c r="H8575" i="168"/>
  <c r="H8574" i="168"/>
  <c r="H8573" i="168"/>
  <c r="H8572" i="168"/>
  <c r="H8571" i="168"/>
  <c r="H8570" i="168"/>
  <c r="H8569" i="168"/>
  <c r="H8568" i="168"/>
  <c r="H8567" i="168"/>
  <c r="H8566" i="168"/>
  <c r="H8565" i="168"/>
  <c r="H8564" i="168"/>
  <c r="H8563" i="168"/>
  <c r="H8562" i="168"/>
  <c r="H8561" i="168"/>
  <c r="H8560" i="168"/>
  <c r="H8559" i="168"/>
  <c r="H8558" i="168"/>
  <c r="H8557" i="168"/>
  <c r="H8556" i="168"/>
  <c r="H8555" i="168"/>
  <c r="H8554" i="168"/>
  <c r="H8553" i="168"/>
  <c r="H8552" i="168"/>
  <c r="H8551" i="168"/>
  <c r="H8550" i="168"/>
  <c r="H8549" i="168"/>
  <c r="H8548" i="168"/>
  <c r="H8547" i="168"/>
  <c r="H8546" i="168"/>
  <c r="H8545" i="168"/>
  <c r="H8544" i="168"/>
  <c r="H8543" i="168"/>
  <c r="H8542" i="168"/>
  <c r="H8541" i="168"/>
  <c r="H8540" i="168"/>
  <c r="H8539" i="168"/>
  <c r="H8538" i="168"/>
  <c r="H8537" i="168"/>
  <c r="H8536" i="168"/>
  <c r="H8535" i="168"/>
  <c r="H8534" i="168"/>
  <c r="H8533" i="168"/>
  <c r="H8532" i="168"/>
  <c r="H8531" i="168"/>
  <c r="H8530" i="168"/>
  <c r="H8529" i="168"/>
  <c r="H8528" i="168"/>
  <c r="H8527" i="168"/>
  <c r="H8526" i="168"/>
  <c r="H8525" i="168"/>
  <c r="H8524" i="168"/>
  <c r="H8523" i="168"/>
  <c r="H8522" i="168"/>
  <c r="H8521" i="168"/>
  <c r="H8520" i="168"/>
  <c r="H8519" i="168"/>
  <c r="H8518" i="168"/>
  <c r="H8517" i="168"/>
  <c r="H8516" i="168"/>
  <c r="H8515" i="168"/>
  <c r="H8514" i="168"/>
  <c r="H8513" i="168"/>
  <c r="H8512" i="168"/>
  <c r="H8511" i="168"/>
  <c r="H8510" i="168"/>
  <c r="H8509" i="168"/>
  <c r="H8508" i="168"/>
  <c r="H8507" i="168"/>
  <c r="H8506" i="168"/>
  <c r="H8505" i="168"/>
  <c r="H8504" i="168"/>
  <c r="H8503" i="168"/>
  <c r="H8502" i="168"/>
  <c r="H8501" i="168"/>
  <c r="H8500" i="168"/>
  <c r="H8499" i="168"/>
  <c r="H8498" i="168"/>
  <c r="H8497" i="168"/>
  <c r="H8496" i="168"/>
  <c r="H8495" i="168"/>
  <c r="H8494" i="168"/>
  <c r="H8493" i="168"/>
  <c r="H8492" i="168"/>
  <c r="H8491" i="168"/>
  <c r="H8490" i="168"/>
  <c r="H8489" i="168"/>
  <c r="H8488" i="168"/>
  <c r="H8487" i="168"/>
  <c r="H8486" i="168"/>
  <c r="H8485" i="168"/>
  <c r="H8484" i="168"/>
  <c r="H8483" i="168"/>
  <c r="H8482" i="168"/>
  <c r="H8481" i="168"/>
  <c r="H8480" i="168"/>
  <c r="H8479" i="168"/>
  <c r="H8478" i="168"/>
  <c r="H8477" i="168"/>
  <c r="H8476" i="168"/>
  <c r="H8475" i="168"/>
  <c r="H8474" i="168"/>
  <c r="H8473" i="168"/>
  <c r="H8472" i="168"/>
  <c r="H8471" i="168"/>
  <c r="H8470" i="168"/>
  <c r="H8469" i="168"/>
  <c r="H8468" i="168"/>
  <c r="H8467" i="168"/>
  <c r="H8466" i="168"/>
  <c r="H8465" i="168"/>
  <c r="H8464" i="168"/>
  <c r="H8463" i="168"/>
  <c r="H8462" i="168"/>
  <c r="H8461" i="168"/>
  <c r="H8460" i="168"/>
  <c r="H8459" i="168"/>
  <c r="H8458" i="168"/>
  <c r="H8457" i="168"/>
  <c r="H8456" i="168"/>
  <c r="H8455" i="168"/>
  <c r="H8454" i="168"/>
  <c r="H8453" i="168"/>
  <c r="H8452" i="168"/>
  <c r="H8451" i="168"/>
  <c r="H8450" i="168"/>
  <c r="H8449" i="168"/>
  <c r="H8448" i="168"/>
  <c r="H8447" i="168"/>
  <c r="H8446" i="168"/>
  <c r="H8445" i="168"/>
  <c r="H8444" i="168"/>
  <c r="H8443" i="168"/>
  <c r="H8442" i="168"/>
  <c r="H8441" i="168"/>
  <c r="H8440" i="168"/>
  <c r="H8439" i="168"/>
  <c r="H8438" i="168"/>
  <c r="H8437" i="168"/>
  <c r="H8436" i="168"/>
  <c r="H8435" i="168"/>
  <c r="H8434" i="168"/>
  <c r="H8433" i="168"/>
  <c r="H8432" i="168"/>
  <c r="H8431" i="168"/>
  <c r="H8430" i="168"/>
  <c r="H8429" i="168"/>
  <c r="H8428" i="168"/>
  <c r="H8427" i="168"/>
  <c r="H8426" i="168"/>
  <c r="H8425" i="168"/>
  <c r="H8424" i="168"/>
  <c r="H8423" i="168"/>
  <c r="H8422" i="168"/>
  <c r="H8421" i="168"/>
  <c r="H8420" i="168"/>
  <c r="H8419" i="168"/>
  <c r="H8418" i="168"/>
  <c r="H8417" i="168"/>
  <c r="H8416" i="168"/>
  <c r="H8415" i="168"/>
  <c r="H8414" i="168"/>
  <c r="H8413" i="168"/>
  <c r="H8412" i="168"/>
  <c r="H8411" i="168"/>
  <c r="H8410" i="168"/>
  <c r="H8409" i="168"/>
  <c r="H8408" i="168"/>
  <c r="H8407" i="168"/>
  <c r="H8406" i="168"/>
  <c r="H8405" i="168"/>
  <c r="H8404" i="168"/>
  <c r="H8403" i="168"/>
  <c r="H8402" i="168"/>
  <c r="H8401" i="168"/>
  <c r="H8400" i="168"/>
  <c r="H8399" i="168"/>
  <c r="H8398" i="168"/>
  <c r="H8397" i="168"/>
  <c r="H8396" i="168"/>
  <c r="H8395" i="168"/>
  <c r="H8394" i="168"/>
  <c r="H8393" i="168"/>
  <c r="H8392" i="168"/>
  <c r="H8391" i="168"/>
  <c r="H8390" i="168"/>
  <c r="H8389" i="168"/>
  <c r="H8388" i="168"/>
  <c r="H8387" i="168"/>
  <c r="H8386" i="168"/>
  <c r="H8385" i="168"/>
  <c r="H8384" i="168"/>
  <c r="H8383" i="168"/>
  <c r="H8382" i="168"/>
  <c r="H8381" i="168"/>
  <c r="H8380" i="168"/>
  <c r="H8379" i="168"/>
  <c r="H8378" i="168"/>
  <c r="H8377" i="168"/>
  <c r="H8376" i="168"/>
  <c r="H8375" i="168"/>
  <c r="H8374" i="168"/>
  <c r="H8373" i="168"/>
  <c r="H8372" i="168"/>
  <c r="H8371" i="168"/>
  <c r="H8370" i="168"/>
  <c r="H8369" i="168"/>
  <c r="H8368" i="168"/>
  <c r="H8367" i="168"/>
  <c r="H8366" i="168"/>
  <c r="H8365" i="168"/>
  <c r="H8364" i="168"/>
  <c r="H8363" i="168"/>
  <c r="H8362" i="168"/>
  <c r="H8361" i="168"/>
  <c r="H8360" i="168"/>
  <c r="H8359" i="168"/>
  <c r="H8358" i="168"/>
  <c r="H8357" i="168"/>
  <c r="H8356" i="168"/>
  <c r="H8355" i="168"/>
  <c r="H8354" i="168"/>
  <c r="H8353" i="168"/>
  <c r="H8352" i="168"/>
  <c r="H8351" i="168"/>
  <c r="H8350" i="168"/>
  <c r="H8349" i="168"/>
  <c r="H8348" i="168"/>
  <c r="H8347" i="168"/>
  <c r="H8346" i="168"/>
  <c r="H8345" i="168"/>
  <c r="H8344" i="168"/>
  <c r="H8343" i="168"/>
  <c r="H8342" i="168"/>
  <c r="H8341" i="168"/>
  <c r="H8340" i="168"/>
  <c r="H8339" i="168"/>
  <c r="H8338" i="168"/>
  <c r="H8337" i="168"/>
  <c r="H8336" i="168"/>
  <c r="H8335" i="168"/>
  <c r="H8334" i="168"/>
  <c r="H8333" i="168"/>
  <c r="H8332" i="168"/>
  <c r="H8331" i="168"/>
  <c r="H8330" i="168"/>
  <c r="H8329" i="168"/>
  <c r="H8328" i="168"/>
  <c r="H8327" i="168"/>
  <c r="H8326" i="168"/>
  <c r="H8325" i="168"/>
  <c r="H8324" i="168"/>
  <c r="H8323" i="168"/>
  <c r="H8322" i="168"/>
  <c r="H8321" i="168"/>
  <c r="H8320" i="168"/>
  <c r="H8319" i="168"/>
  <c r="H8318" i="168"/>
  <c r="H8317" i="168"/>
  <c r="H8316" i="168"/>
  <c r="H8315" i="168"/>
  <c r="H8314" i="168"/>
  <c r="H8313" i="168"/>
  <c r="H8312" i="168"/>
  <c r="H8311" i="168"/>
  <c r="H8310" i="168"/>
  <c r="H8309" i="168"/>
  <c r="H8308" i="168"/>
  <c r="H8307" i="168"/>
  <c r="H8306" i="168"/>
  <c r="H8305" i="168"/>
  <c r="H8304" i="168"/>
  <c r="H8303" i="168"/>
  <c r="H8302" i="168"/>
  <c r="H8301" i="168"/>
  <c r="H8300" i="168"/>
  <c r="H8299" i="168"/>
  <c r="H8298" i="168"/>
  <c r="H8297" i="168"/>
  <c r="H8296" i="168"/>
  <c r="H8295" i="168"/>
  <c r="H8294" i="168"/>
  <c r="H8293" i="168"/>
  <c r="H8292" i="168"/>
  <c r="H8291" i="168"/>
  <c r="H8290" i="168"/>
  <c r="H8289" i="168"/>
  <c r="H8288" i="168"/>
  <c r="H8287" i="168"/>
  <c r="H8286" i="168"/>
  <c r="H8285" i="168"/>
  <c r="H8284" i="168"/>
  <c r="H8283" i="168"/>
  <c r="H8282" i="168"/>
  <c r="H8281" i="168"/>
  <c r="H8280" i="168"/>
  <c r="H8279" i="168"/>
  <c r="H8278" i="168"/>
  <c r="H8277" i="168"/>
  <c r="H8276" i="168"/>
  <c r="H8275" i="168"/>
  <c r="H8274" i="168"/>
  <c r="H8273" i="168"/>
  <c r="H8272" i="168"/>
  <c r="H8271" i="168"/>
  <c r="H8270" i="168"/>
  <c r="H8269" i="168"/>
  <c r="H8268" i="168"/>
  <c r="H8267" i="168"/>
  <c r="H8266" i="168"/>
  <c r="H8265" i="168"/>
  <c r="H8264" i="168"/>
  <c r="H8263" i="168"/>
  <c r="H8262" i="168"/>
  <c r="H8261" i="168"/>
  <c r="H8260" i="168"/>
  <c r="H8259" i="168"/>
  <c r="H8258" i="168"/>
  <c r="H8257" i="168"/>
  <c r="H8256" i="168"/>
  <c r="H8255" i="168"/>
  <c r="H8254" i="168"/>
  <c r="H8253" i="168"/>
  <c r="H8252" i="168"/>
  <c r="H8251" i="168"/>
  <c r="H8250" i="168"/>
  <c r="H8249" i="168"/>
  <c r="H8248" i="168"/>
  <c r="H8247" i="168"/>
  <c r="H8246" i="168"/>
  <c r="H8245" i="168"/>
  <c r="H8244" i="168"/>
  <c r="H8243" i="168"/>
  <c r="H8242" i="168"/>
  <c r="H8241" i="168"/>
  <c r="H8240" i="168"/>
  <c r="H8239" i="168"/>
  <c r="H8238" i="168"/>
  <c r="H8237" i="168"/>
  <c r="H8236" i="168"/>
  <c r="H8235" i="168"/>
  <c r="H8234" i="168"/>
  <c r="H8233" i="168"/>
  <c r="H8232" i="168"/>
  <c r="H8231" i="168"/>
  <c r="H8230" i="168"/>
  <c r="H8229" i="168"/>
  <c r="H8228" i="168"/>
  <c r="H8227" i="168"/>
  <c r="H8226" i="168"/>
  <c r="H8225" i="168"/>
  <c r="H8224" i="168"/>
  <c r="H8223" i="168"/>
  <c r="H8222" i="168"/>
  <c r="H8221" i="168"/>
  <c r="H8220" i="168"/>
  <c r="H8219" i="168"/>
  <c r="H8218" i="168"/>
  <c r="H8217" i="168"/>
  <c r="H8216" i="168"/>
  <c r="H8215" i="168"/>
  <c r="H8214" i="168"/>
  <c r="H8213" i="168"/>
  <c r="H8212" i="168"/>
  <c r="H8211" i="168"/>
  <c r="H8210" i="168"/>
  <c r="H8209" i="168"/>
  <c r="H8208" i="168"/>
  <c r="H8207" i="168"/>
  <c r="H8206" i="168"/>
  <c r="H8205" i="168"/>
  <c r="H8204" i="168"/>
  <c r="H8203" i="168"/>
  <c r="H8202" i="168"/>
  <c r="H8201" i="168"/>
  <c r="H8200" i="168"/>
  <c r="H8199" i="168"/>
  <c r="H8198" i="168"/>
  <c r="H8197" i="168"/>
  <c r="H8196" i="168"/>
  <c r="H8195" i="168"/>
  <c r="H8194" i="168"/>
  <c r="H8193" i="168"/>
  <c r="H8192" i="168"/>
  <c r="H8191" i="168"/>
  <c r="H8190" i="168"/>
  <c r="H8189" i="168"/>
  <c r="H8188" i="168"/>
  <c r="H8187" i="168"/>
  <c r="H8186" i="168"/>
  <c r="H8185" i="168"/>
  <c r="H8184" i="168"/>
  <c r="H8183" i="168"/>
  <c r="H8182" i="168"/>
  <c r="H8181" i="168"/>
  <c r="H8180" i="168"/>
  <c r="H8179" i="168"/>
  <c r="H8178" i="168"/>
  <c r="H8177" i="168"/>
  <c r="H8176" i="168"/>
  <c r="H8175" i="168"/>
  <c r="H8174" i="168"/>
  <c r="H8173" i="168"/>
  <c r="H8172" i="168"/>
  <c r="H8171" i="168"/>
  <c r="H8170" i="168"/>
  <c r="H8169" i="168"/>
  <c r="H8168" i="168"/>
  <c r="H8167" i="168"/>
  <c r="H8166" i="168"/>
  <c r="H8165" i="168"/>
  <c r="H8164" i="168"/>
  <c r="H8163" i="168"/>
  <c r="H8162" i="168"/>
  <c r="H8161" i="168"/>
  <c r="H8160" i="168"/>
  <c r="H8159" i="168"/>
  <c r="H8158" i="168"/>
  <c r="H8157" i="168"/>
  <c r="H8156" i="168"/>
  <c r="H8155" i="168"/>
  <c r="H8154" i="168"/>
  <c r="H8153" i="168"/>
  <c r="H8152" i="168"/>
  <c r="H8151" i="168"/>
  <c r="H8150" i="168"/>
  <c r="H8149" i="168"/>
  <c r="H8148" i="168"/>
  <c r="H8147" i="168"/>
  <c r="H8146" i="168"/>
  <c r="H8145" i="168"/>
  <c r="H8144" i="168"/>
  <c r="H8143" i="168"/>
  <c r="H8142" i="168"/>
  <c r="H8141" i="168"/>
  <c r="H8140" i="168"/>
  <c r="H8139" i="168"/>
  <c r="H8138" i="168"/>
  <c r="H8137" i="168"/>
  <c r="H8136" i="168"/>
  <c r="H8135" i="168"/>
  <c r="H8134" i="168"/>
  <c r="H8133" i="168"/>
  <c r="H8132" i="168"/>
  <c r="H8131" i="168"/>
  <c r="H8130" i="168"/>
  <c r="H8129" i="168"/>
  <c r="H8128" i="168"/>
  <c r="H8127" i="168"/>
  <c r="H8126" i="168"/>
  <c r="H8125" i="168"/>
  <c r="H8124" i="168"/>
  <c r="H8123" i="168"/>
  <c r="H8122" i="168"/>
  <c r="H8121" i="168"/>
  <c r="H8120" i="168"/>
  <c r="H8119" i="168"/>
  <c r="H8118" i="168"/>
  <c r="H8117" i="168"/>
  <c r="H8116" i="168"/>
  <c r="H8115" i="168"/>
  <c r="H8114" i="168"/>
  <c r="H8113" i="168"/>
  <c r="H8112" i="168"/>
  <c r="H8111" i="168"/>
  <c r="H8110" i="168"/>
  <c r="H8109" i="168"/>
  <c r="H8108" i="168"/>
  <c r="H8107" i="168"/>
  <c r="H8106" i="168"/>
  <c r="H8105" i="168"/>
  <c r="H8104" i="168"/>
  <c r="H8103" i="168"/>
  <c r="H8102" i="168"/>
  <c r="H8101" i="168"/>
  <c r="H8100" i="168"/>
  <c r="H8099" i="168"/>
  <c r="H8098" i="168"/>
  <c r="H8097" i="168"/>
  <c r="H8096" i="168"/>
  <c r="H8095" i="168"/>
  <c r="H8094" i="168"/>
  <c r="H8093" i="168"/>
  <c r="H8092" i="168"/>
  <c r="H8091" i="168"/>
  <c r="H8090" i="168"/>
  <c r="H8089" i="168"/>
  <c r="H8088" i="168"/>
  <c r="H8087" i="168"/>
  <c r="H8086" i="168"/>
  <c r="H8085" i="168"/>
  <c r="H8084" i="168"/>
  <c r="H8083" i="168"/>
  <c r="H8082" i="168"/>
  <c r="H8081" i="168"/>
  <c r="H8080" i="168"/>
  <c r="H8079" i="168"/>
  <c r="H8078" i="168"/>
  <c r="H8077" i="168"/>
  <c r="H8076" i="168"/>
  <c r="H8075" i="168"/>
  <c r="H8074" i="168"/>
  <c r="H8073" i="168"/>
  <c r="H8072" i="168"/>
  <c r="H8071" i="168"/>
  <c r="H8070" i="168"/>
  <c r="H8069" i="168"/>
  <c r="H8068" i="168"/>
  <c r="H8067" i="168"/>
  <c r="H8066" i="168"/>
  <c r="H8065" i="168"/>
  <c r="H8064" i="168"/>
  <c r="H8063" i="168"/>
  <c r="H8062" i="168"/>
  <c r="H8061" i="168"/>
  <c r="H8060" i="168"/>
  <c r="H8059" i="168"/>
  <c r="H8058" i="168"/>
  <c r="H8057" i="168"/>
  <c r="H8056" i="168"/>
  <c r="H8055" i="168"/>
  <c r="H8054" i="168"/>
  <c r="H8053" i="168"/>
  <c r="H8052" i="168"/>
  <c r="H8051" i="168"/>
  <c r="H8050" i="168"/>
  <c r="H8049" i="168"/>
  <c r="H8048" i="168"/>
  <c r="H8047" i="168"/>
  <c r="H8046" i="168"/>
  <c r="H8045" i="168"/>
  <c r="H8044" i="168"/>
  <c r="H8043" i="168"/>
  <c r="H8042" i="168"/>
  <c r="H8041" i="168"/>
  <c r="H8040" i="168"/>
  <c r="H8039" i="168"/>
  <c r="H8038" i="168"/>
  <c r="H8037" i="168"/>
  <c r="H8036" i="168"/>
  <c r="H8035" i="168"/>
  <c r="H8034" i="168"/>
  <c r="H8033" i="168"/>
  <c r="H8032" i="168"/>
  <c r="H8031" i="168"/>
  <c r="H8030" i="168"/>
  <c r="H8029" i="168"/>
  <c r="H8028" i="168"/>
  <c r="H8027" i="168"/>
  <c r="H8026" i="168"/>
  <c r="H8025" i="168"/>
  <c r="H8024" i="168"/>
  <c r="H8023" i="168"/>
  <c r="H8022" i="168"/>
  <c r="H8021" i="168"/>
  <c r="H8020" i="168"/>
  <c r="H8019" i="168"/>
  <c r="H8018" i="168"/>
  <c r="H8017" i="168"/>
  <c r="H8016" i="168"/>
  <c r="H8015" i="168"/>
  <c r="H8014" i="168"/>
  <c r="H8013" i="168"/>
  <c r="H8012" i="168"/>
  <c r="H8011" i="168"/>
  <c r="H8010" i="168"/>
  <c r="H8009" i="168"/>
  <c r="H8008" i="168"/>
  <c r="H8007" i="168"/>
  <c r="H8006" i="168"/>
  <c r="H8005" i="168"/>
  <c r="H8004" i="168"/>
  <c r="H8003" i="168"/>
  <c r="H8002" i="168"/>
  <c r="H8001" i="168"/>
  <c r="H8000" i="168"/>
  <c r="H7999" i="168"/>
  <c r="H7998" i="168"/>
  <c r="H7997" i="168"/>
  <c r="H7996" i="168"/>
  <c r="H7995" i="168"/>
  <c r="H7994" i="168"/>
  <c r="H7993" i="168"/>
  <c r="H7992" i="168"/>
  <c r="H7991" i="168"/>
  <c r="H7990" i="168"/>
  <c r="H7989" i="168"/>
  <c r="H7988" i="168"/>
  <c r="H7987" i="168"/>
  <c r="H7986" i="168"/>
  <c r="H7985" i="168"/>
  <c r="H7984" i="168"/>
  <c r="H7983" i="168"/>
  <c r="H7982" i="168"/>
  <c r="H7981" i="168"/>
  <c r="H7980" i="168"/>
  <c r="H7979" i="168"/>
  <c r="H7978" i="168"/>
  <c r="H7977" i="168"/>
  <c r="H7976" i="168"/>
  <c r="H7975" i="168"/>
  <c r="H7974" i="168"/>
  <c r="H7973" i="168"/>
  <c r="H7972" i="168"/>
  <c r="H7971" i="168"/>
  <c r="H7970" i="168"/>
  <c r="H7969" i="168"/>
  <c r="H7968" i="168"/>
  <c r="H7967" i="168"/>
  <c r="H7966" i="168"/>
  <c r="H7965" i="168"/>
  <c r="H7964" i="168"/>
  <c r="H7963" i="168"/>
  <c r="H7962" i="168"/>
  <c r="H7961" i="168"/>
  <c r="H7960" i="168"/>
  <c r="H7959" i="168"/>
  <c r="H7958" i="168"/>
  <c r="H7957" i="168"/>
  <c r="H7956" i="168"/>
  <c r="H7955" i="168"/>
  <c r="H7954" i="168"/>
  <c r="H7953" i="168"/>
  <c r="H7952" i="168"/>
  <c r="H7951" i="168"/>
  <c r="H7950" i="168"/>
  <c r="H7949" i="168"/>
  <c r="H7948" i="168"/>
  <c r="H7947" i="168"/>
  <c r="H7946" i="168"/>
  <c r="H7945" i="168"/>
  <c r="H7944" i="168"/>
  <c r="H7943" i="168"/>
  <c r="H7942" i="168"/>
  <c r="H7941" i="168"/>
  <c r="H7940" i="168"/>
  <c r="H7939" i="168"/>
  <c r="H7938" i="168"/>
  <c r="H7937" i="168"/>
  <c r="H7936" i="168"/>
  <c r="H7935" i="168"/>
  <c r="H7934" i="168"/>
  <c r="H7933" i="168"/>
  <c r="H7932" i="168"/>
  <c r="H7931" i="168"/>
  <c r="H7930" i="168"/>
  <c r="H7929" i="168"/>
  <c r="H7928" i="168"/>
  <c r="H7927" i="168"/>
  <c r="H7926" i="168"/>
  <c r="H7925" i="168"/>
  <c r="H7924" i="168"/>
  <c r="H7923" i="168"/>
  <c r="H7922" i="168"/>
  <c r="H7921" i="168"/>
  <c r="H7920" i="168"/>
  <c r="H7919" i="168"/>
  <c r="H7918" i="168"/>
  <c r="H7917" i="168"/>
  <c r="H7916" i="168"/>
  <c r="H7915" i="168"/>
  <c r="H7914" i="168"/>
  <c r="H7913" i="168"/>
  <c r="H7912" i="168"/>
  <c r="H7911" i="168"/>
  <c r="H7910" i="168"/>
  <c r="H7909" i="168"/>
  <c r="H7908" i="168"/>
  <c r="H7907" i="168"/>
  <c r="H7906" i="168"/>
  <c r="H7905" i="168"/>
  <c r="H7904" i="168"/>
  <c r="H7903" i="168"/>
  <c r="H7902" i="168"/>
  <c r="H7901" i="168"/>
  <c r="H7900" i="168"/>
  <c r="H7899" i="168"/>
  <c r="H7898" i="168"/>
  <c r="H7897" i="168"/>
  <c r="H7896" i="168"/>
  <c r="H7895" i="168"/>
  <c r="H7894" i="168"/>
  <c r="H7893" i="168"/>
  <c r="H7892" i="168"/>
  <c r="H7891" i="168"/>
  <c r="H7890" i="168"/>
  <c r="H7889" i="168"/>
  <c r="H7888" i="168"/>
  <c r="H7887" i="168"/>
  <c r="H7886" i="168"/>
  <c r="H7885" i="168"/>
  <c r="H7884" i="168"/>
  <c r="H7883" i="168"/>
  <c r="H7882" i="168"/>
  <c r="H7881" i="168"/>
  <c r="H7880" i="168"/>
  <c r="H7879" i="168"/>
  <c r="H7878" i="168"/>
  <c r="H7877" i="168"/>
  <c r="H7876" i="168"/>
  <c r="H7875" i="168"/>
  <c r="H7874" i="168"/>
  <c r="H7873" i="168"/>
  <c r="H7872" i="168"/>
  <c r="H7871" i="168"/>
  <c r="H7870" i="168"/>
  <c r="H7869" i="168"/>
  <c r="H7868" i="168"/>
  <c r="H7867" i="168"/>
  <c r="H7866" i="168"/>
  <c r="H7865" i="168"/>
  <c r="H7864" i="168"/>
  <c r="H7863" i="168"/>
  <c r="H7862" i="168"/>
  <c r="H7861" i="168"/>
  <c r="H7860" i="168"/>
  <c r="H7859" i="168"/>
  <c r="H7858" i="168"/>
  <c r="H7857" i="168"/>
  <c r="H7856" i="168"/>
  <c r="H7855" i="168"/>
  <c r="H7854" i="168"/>
  <c r="H7853" i="168"/>
  <c r="H7852" i="168"/>
  <c r="H7851" i="168"/>
  <c r="H7850" i="168"/>
  <c r="H7849" i="168"/>
  <c r="H7848" i="168"/>
  <c r="H7847" i="168"/>
  <c r="H7846" i="168"/>
  <c r="H7845" i="168"/>
  <c r="H7844" i="168"/>
  <c r="H7843" i="168"/>
  <c r="H7842" i="168"/>
  <c r="H7841" i="168"/>
  <c r="H7840" i="168"/>
  <c r="H7839" i="168"/>
  <c r="H7838" i="168"/>
  <c r="H7837" i="168"/>
  <c r="H7836" i="168"/>
  <c r="H7835" i="168"/>
  <c r="H7834" i="168"/>
  <c r="H7833" i="168"/>
  <c r="H7832" i="168"/>
  <c r="H7831" i="168"/>
  <c r="H7830" i="168"/>
  <c r="H7829" i="168"/>
  <c r="H7828" i="168"/>
  <c r="H7827" i="168"/>
  <c r="H7826" i="168"/>
  <c r="H7825" i="168"/>
  <c r="H7824" i="168"/>
  <c r="H7823" i="168"/>
  <c r="H7822" i="168"/>
  <c r="H7821" i="168"/>
  <c r="H7820" i="168"/>
  <c r="H7819" i="168"/>
  <c r="H7818" i="168"/>
  <c r="H7817" i="168"/>
  <c r="H7816" i="168"/>
  <c r="H7815" i="168"/>
  <c r="H7814" i="168"/>
  <c r="H7813" i="168"/>
  <c r="H7812" i="168"/>
  <c r="H7811" i="168"/>
  <c r="H7810" i="168"/>
  <c r="H7809" i="168"/>
  <c r="H7808" i="168"/>
  <c r="H7807" i="168"/>
  <c r="H7806" i="168"/>
  <c r="H7805" i="168"/>
  <c r="H7804" i="168"/>
  <c r="H7803" i="168"/>
  <c r="H7802" i="168"/>
  <c r="H7801" i="168"/>
  <c r="H7800" i="168"/>
  <c r="H7799" i="168"/>
  <c r="H7798" i="168"/>
  <c r="H7797" i="168"/>
  <c r="H7796" i="168"/>
  <c r="H7795" i="168"/>
  <c r="H7794" i="168"/>
  <c r="H7793" i="168"/>
  <c r="H7792" i="168"/>
  <c r="H7791" i="168"/>
  <c r="H7790" i="168"/>
  <c r="H7789" i="168"/>
  <c r="H7788" i="168"/>
  <c r="H7787" i="168"/>
  <c r="H7786" i="168"/>
  <c r="H7785" i="168"/>
  <c r="H7784" i="168"/>
  <c r="H7783" i="168"/>
  <c r="H7782" i="168"/>
  <c r="H7781" i="168"/>
  <c r="H7780" i="168"/>
  <c r="H7779" i="168"/>
  <c r="H7778" i="168"/>
  <c r="H7777" i="168"/>
  <c r="H7776" i="168"/>
  <c r="H7775" i="168"/>
  <c r="H7774" i="168"/>
  <c r="H7773" i="168"/>
  <c r="H7772" i="168"/>
  <c r="H7771" i="168"/>
  <c r="H7770" i="168"/>
  <c r="H7769" i="168"/>
  <c r="H7768" i="168"/>
  <c r="H7767" i="168"/>
  <c r="H7766" i="168"/>
  <c r="H7765" i="168"/>
  <c r="H7764" i="168"/>
  <c r="H7763" i="168"/>
  <c r="H7762" i="168"/>
  <c r="H7761" i="168"/>
  <c r="H7760" i="168"/>
  <c r="H7759" i="168"/>
  <c r="H7758" i="168"/>
  <c r="H7757" i="168"/>
  <c r="H7756" i="168"/>
  <c r="H7755" i="168"/>
  <c r="H7754" i="168"/>
  <c r="H7753" i="168"/>
  <c r="H7752" i="168"/>
  <c r="H7751" i="168"/>
  <c r="H7750" i="168"/>
  <c r="H7749" i="168"/>
  <c r="H7748" i="168"/>
  <c r="H7747" i="168"/>
  <c r="H7746" i="168"/>
  <c r="H7745" i="168"/>
  <c r="H7744" i="168"/>
  <c r="H7743" i="168"/>
  <c r="H7742" i="168"/>
  <c r="H7741" i="168"/>
  <c r="H7740" i="168"/>
  <c r="H7739" i="168"/>
  <c r="H7738" i="168"/>
  <c r="H7737" i="168"/>
  <c r="H7736" i="168"/>
  <c r="H7735" i="168"/>
  <c r="H7734" i="168"/>
  <c r="H7733" i="168"/>
  <c r="H7732" i="168"/>
  <c r="H7731" i="168"/>
  <c r="H7730" i="168"/>
  <c r="H7729" i="168"/>
  <c r="H7728" i="168"/>
  <c r="H7727" i="168"/>
  <c r="H7726" i="168"/>
  <c r="H7725" i="168"/>
  <c r="H7724" i="168"/>
  <c r="H7723" i="168"/>
  <c r="H7722" i="168"/>
  <c r="H7721" i="168"/>
  <c r="H7720" i="168"/>
  <c r="H7719" i="168"/>
  <c r="H7718" i="168"/>
  <c r="H7717" i="168"/>
  <c r="H7716" i="168"/>
  <c r="H7715" i="168"/>
  <c r="H7714" i="168"/>
  <c r="H7713" i="168"/>
  <c r="H7712" i="168"/>
  <c r="H7711" i="168"/>
  <c r="H7710" i="168"/>
  <c r="H7709" i="168"/>
  <c r="H7708" i="168"/>
  <c r="H7707" i="168"/>
  <c r="H7706" i="168"/>
  <c r="H7705" i="168"/>
  <c r="H7704" i="168"/>
  <c r="H7703" i="168"/>
  <c r="H7702" i="168"/>
  <c r="H7701" i="168"/>
  <c r="H7700" i="168"/>
  <c r="H7699" i="168"/>
  <c r="H7698" i="168"/>
  <c r="H7697" i="168"/>
  <c r="H7696" i="168"/>
  <c r="H7695" i="168"/>
  <c r="H7694" i="168"/>
  <c r="H7693" i="168"/>
  <c r="H7692" i="168"/>
  <c r="H7691" i="168"/>
  <c r="H7690" i="168"/>
  <c r="H7689" i="168"/>
  <c r="H7688" i="168"/>
  <c r="H7687" i="168"/>
  <c r="H7686" i="168"/>
  <c r="H7685" i="168"/>
  <c r="H7684" i="168"/>
  <c r="H7683" i="168"/>
  <c r="H7682" i="168"/>
  <c r="H7681" i="168"/>
  <c r="H7680" i="168"/>
  <c r="H7679" i="168"/>
  <c r="H7678" i="168"/>
  <c r="H7677" i="168"/>
  <c r="H7676" i="168"/>
  <c r="H7675" i="168"/>
  <c r="H7674" i="168"/>
  <c r="H7673" i="168"/>
  <c r="H7672" i="168"/>
  <c r="H7671" i="168"/>
  <c r="H7670" i="168"/>
  <c r="H7669" i="168"/>
  <c r="H7668" i="168"/>
  <c r="H7667" i="168"/>
  <c r="H7666" i="168"/>
  <c r="H7665" i="168"/>
  <c r="H7664" i="168"/>
  <c r="H7663" i="168"/>
  <c r="H7662" i="168"/>
  <c r="H7661" i="168"/>
  <c r="H7660" i="168"/>
  <c r="H7659" i="168"/>
  <c r="H7658" i="168"/>
  <c r="H7657" i="168"/>
  <c r="H7656" i="168"/>
  <c r="H7655" i="168"/>
  <c r="H7654" i="168"/>
  <c r="H7653" i="168"/>
  <c r="H7652" i="168"/>
  <c r="H7651" i="168"/>
  <c r="H7650" i="168"/>
  <c r="H7649" i="168"/>
  <c r="H7648" i="168"/>
  <c r="H7647" i="168"/>
  <c r="H7646" i="168"/>
  <c r="H7645" i="168"/>
  <c r="H7644" i="168"/>
  <c r="H7643" i="168"/>
  <c r="H7642" i="168"/>
  <c r="H7641" i="168"/>
  <c r="H7640" i="168"/>
  <c r="H7639" i="168"/>
  <c r="H7638" i="168"/>
  <c r="H7637" i="168"/>
  <c r="H7636" i="168"/>
  <c r="H7635" i="168"/>
  <c r="H7634" i="168"/>
  <c r="H7633" i="168"/>
  <c r="H7632" i="168"/>
  <c r="H7631" i="168"/>
  <c r="H7630" i="168"/>
  <c r="H7629" i="168"/>
  <c r="H7628" i="168"/>
  <c r="H7627" i="168"/>
  <c r="H7626" i="168"/>
  <c r="H7625" i="168"/>
  <c r="H7624" i="168"/>
  <c r="H7623" i="168"/>
  <c r="H7622" i="168"/>
  <c r="H7621" i="168"/>
  <c r="H7620" i="168"/>
  <c r="H7619" i="168"/>
  <c r="H7618" i="168"/>
  <c r="H7617" i="168"/>
  <c r="H7616" i="168"/>
  <c r="H7615" i="168"/>
  <c r="H7614" i="168"/>
  <c r="H7613" i="168"/>
  <c r="H7612" i="168"/>
  <c r="H7611" i="168"/>
  <c r="H7610" i="168"/>
  <c r="H7609" i="168"/>
  <c r="H7608" i="168"/>
  <c r="H7607" i="168"/>
  <c r="H7606" i="168"/>
  <c r="H7605" i="168"/>
  <c r="H7604" i="168"/>
  <c r="H7603" i="168"/>
  <c r="H7602" i="168"/>
  <c r="H7601" i="168"/>
  <c r="H7600" i="168"/>
  <c r="H7599" i="168"/>
  <c r="H7598" i="168"/>
  <c r="H7597" i="168"/>
  <c r="H7596" i="168"/>
  <c r="H7595" i="168"/>
  <c r="H7594" i="168"/>
  <c r="H7593" i="168"/>
  <c r="H7592" i="168"/>
  <c r="H7591" i="168"/>
  <c r="H7590" i="168"/>
  <c r="H7589" i="168"/>
  <c r="H7588" i="168"/>
  <c r="H7587" i="168"/>
  <c r="H7586" i="168"/>
  <c r="H7585" i="168"/>
  <c r="H7584" i="168"/>
  <c r="H7583" i="168"/>
  <c r="H7582" i="168"/>
  <c r="H7581" i="168"/>
  <c r="H7580" i="168"/>
  <c r="H7579" i="168"/>
  <c r="H7578" i="168"/>
  <c r="H7577" i="168"/>
  <c r="H7576" i="168"/>
  <c r="H7575" i="168"/>
  <c r="H7574" i="168"/>
  <c r="H7573" i="168"/>
  <c r="H7572" i="168"/>
  <c r="H7571" i="168"/>
  <c r="H7570" i="168"/>
  <c r="H7569" i="168"/>
  <c r="H7568" i="168"/>
  <c r="H7567" i="168"/>
  <c r="H7566" i="168"/>
  <c r="H7565" i="168"/>
  <c r="H7564" i="168"/>
  <c r="H7563" i="168"/>
  <c r="H7562" i="168"/>
  <c r="H7561" i="168"/>
  <c r="H7560" i="168"/>
  <c r="H7559" i="168"/>
  <c r="H7558" i="168"/>
  <c r="H7557" i="168"/>
  <c r="H7556" i="168"/>
  <c r="H7555" i="168"/>
  <c r="H7554" i="168"/>
  <c r="H7553" i="168"/>
  <c r="H7552" i="168"/>
  <c r="H7551" i="168"/>
  <c r="H7550" i="168"/>
  <c r="H7549" i="168"/>
  <c r="H7548" i="168"/>
  <c r="H7547" i="168"/>
  <c r="H7546" i="168"/>
  <c r="H7545" i="168"/>
  <c r="H7544" i="168"/>
  <c r="H7543" i="168"/>
  <c r="H7542" i="168"/>
  <c r="H7541" i="168"/>
  <c r="H7540" i="168"/>
  <c r="H7539" i="168"/>
  <c r="H7538" i="168"/>
  <c r="H7537" i="168"/>
  <c r="H7536" i="168"/>
  <c r="H7535" i="168"/>
  <c r="H7534" i="168"/>
  <c r="H7533" i="168"/>
  <c r="H7532" i="168"/>
  <c r="H7531" i="168"/>
  <c r="H7530" i="168"/>
  <c r="H7529" i="168"/>
  <c r="H7528" i="168"/>
  <c r="H7527" i="168"/>
  <c r="H7526" i="168"/>
  <c r="H7525" i="168"/>
  <c r="H7524" i="168"/>
  <c r="H7523" i="168"/>
  <c r="H7522" i="168"/>
  <c r="H7521" i="168"/>
  <c r="H7520" i="168"/>
  <c r="H7519" i="168"/>
  <c r="H7518" i="168"/>
  <c r="H7517" i="168"/>
  <c r="H7516" i="168"/>
  <c r="H7515" i="168"/>
  <c r="H7514" i="168"/>
  <c r="H7513" i="168"/>
  <c r="H7512" i="168"/>
  <c r="H7511" i="168"/>
  <c r="H7510" i="168"/>
  <c r="H7509" i="168"/>
  <c r="H7508" i="168"/>
  <c r="H7507" i="168"/>
  <c r="H7506" i="168"/>
  <c r="H7505" i="168"/>
  <c r="H7504" i="168"/>
  <c r="H7503" i="168"/>
  <c r="H7502" i="168"/>
  <c r="H7501" i="168"/>
  <c r="H7500" i="168"/>
  <c r="H7499" i="168"/>
  <c r="H7498" i="168"/>
  <c r="H7497" i="168"/>
  <c r="H7496" i="168"/>
  <c r="H7495" i="168"/>
  <c r="H7494" i="168"/>
  <c r="H7493" i="168"/>
  <c r="H7492" i="168"/>
  <c r="H7491" i="168"/>
  <c r="H7490" i="168"/>
  <c r="H7489" i="168"/>
  <c r="H7488" i="168"/>
  <c r="H7487" i="168"/>
  <c r="H7486" i="168"/>
  <c r="H7485" i="168"/>
  <c r="H7484" i="168"/>
  <c r="H7483" i="168"/>
  <c r="H7482" i="168"/>
  <c r="H7481" i="168"/>
  <c r="H7480" i="168"/>
  <c r="H7479" i="168"/>
  <c r="H7478" i="168"/>
  <c r="H7477" i="168"/>
  <c r="H7476" i="168"/>
  <c r="H7475" i="168"/>
  <c r="H7474" i="168"/>
  <c r="H7473" i="168"/>
  <c r="H7472" i="168"/>
  <c r="H7471" i="168"/>
  <c r="H7470" i="168"/>
  <c r="H7469" i="168"/>
  <c r="H7468" i="168"/>
  <c r="H7467" i="168"/>
  <c r="H7466" i="168"/>
  <c r="H7465" i="168"/>
  <c r="H7464" i="168"/>
  <c r="H7463" i="168"/>
  <c r="H7462" i="168"/>
  <c r="H7461" i="168"/>
  <c r="H7460" i="168"/>
  <c r="H7459" i="168"/>
  <c r="H7458" i="168"/>
  <c r="H7457" i="168"/>
  <c r="H7456" i="168"/>
  <c r="H7455" i="168"/>
  <c r="H7454" i="168"/>
  <c r="H7453" i="168"/>
  <c r="H7452" i="168"/>
  <c r="H7451" i="168"/>
  <c r="H7450" i="168"/>
  <c r="H7449" i="168"/>
  <c r="H7448" i="168"/>
  <c r="H7447" i="168"/>
  <c r="H7446" i="168"/>
  <c r="H7445" i="168"/>
  <c r="H7444" i="168"/>
  <c r="H7443" i="168"/>
  <c r="H7442" i="168"/>
  <c r="H7441" i="168"/>
  <c r="H7440" i="168"/>
  <c r="H7439" i="168"/>
  <c r="H7438" i="168"/>
  <c r="H7437" i="168"/>
  <c r="H7436" i="168"/>
  <c r="H7435" i="168"/>
  <c r="H7434" i="168"/>
  <c r="H7433" i="168"/>
  <c r="H7432" i="168"/>
  <c r="H7431" i="168"/>
  <c r="H7430" i="168"/>
  <c r="H7429" i="168"/>
  <c r="H7428" i="168"/>
  <c r="H7427" i="168"/>
  <c r="H7426" i="168"/>
  <c r="H7425" i="168"/>
  <c r="H7424" i="168"/>
  <c r="H7423" i="168"/>
  <c r="H7422" i="168"/>
  <c r="H7421" i="168"/>
  <c r="H7420" i="168"/>
  <c r="H7419" i="168"/>
  <c r="H7418" i="168"/>
  <c r="H7417" i="168"/>
  <c r="H7416" i="168"/>
  <c r="H7415" i="168"/>
  <c r="H7414" i="168"/>
  <c r="H7413" i="168"/>
  <c r="H7412" i="168"/>
  <c r="H7411" i="168"/>
  <c r="H7410" i="168"/>
  <c r="H7409" i="168"/>
  <c r="H7408" i="168"/>
  <c r="H7407" i="168"/>
  <c r="H7406" i="168"/>
  <c r="H7405" i="168"/>
  <c r="H7404" i="168"/>
  <c r="H7403" i="168"/>
  <c r="H7402" i="168"/>
  <c r="H7401" i="168"/>
  <c r="H7400" i="168"/>
  <c r="H7399" i="168"/>
  <c r="H7398" i="168"/>
  <c r="H7397" i="168"/>
  <c r="H7396" i="168"/>
  <c r="H7395" i="168"/>
  <c r="H7394" i="168"/>
  <c r="H7393" i="168"/>
  <c r="H7392" i="168"/>
  <c r="H7391" i="168"/>
  <c r="H7390" i="168"/>
  <c r="H7389" i="168"/>
  <c r="H7388" i="168"/>
  <c r="H7387" i="168"/>
  <c r="H7386" i="168"/>
  <c r="H7385" i="168"/>
  <c r="H7384" i="168"/>
  <c r="H7383" i="168"/>
  <c r="H7382" i="168"/>
  <c r="H7381" i="168"/>
  <c r="H7380" i="168"/>
  <c r="H7379" i="168"/>
  <c r="H7378" i="168"/>
  <c r="H7377" i="168"/>
  <c r="H7376" i="168"/>
  <c r="H7375" i="168"/>
  <c r="H7374" i="168"/>
  <c r="H7373" i="168"/>
  <c r="H7372" i="168"/>
  <c r="H7371" i="168"/>
  <c r="H7370" i="168"/>
  <c r="H7369" i="168"/>
  <c r="H7368" i="168"/>
  <c r="H7367" i="168"/>
  <c r="H7366" i="168"/>
  <c r="H7365" i="168"/>
  <c r="H7364" i="168"/>
  <c r="H7363" i="168"/>
  <c r="H7362" i="168"/>
  <c r="H7361" i="168"/>
  <c r="H7360" i="168"/>
  <c r="H7359" i="168"/>
  <c r="H7358" i="168"/>
  <c r="H7357" i="168"/>
  <c r="H7356" i="168"/>
  <c r="H7355" i="168"/>
  <c r="H7354" i="168"/>
  <c r="H7353" i="168"/>
  <c r="H7352" i="168"/>
  <c r="H7351" i="168"/>
  <c r="H7350" i="168"/>
  <c r="H7349" i="168"/>
  <c r="H7348" i="168"/>
  <c r="H7347" i="168"/>
  <c r="H7346" i="168"/>
  <c r="H7345" i="168"/>
  <c r="H7344" i="168"/>
  <c r="H7343" i="168"/>
  <c r="H7342" i="168"/>
  <c r="H7341" i="168"/>
  <c r="H7340" i="168"/>
  <c r="H7339" i="168"/>
  <c r="H7338" i="168"/>
  <c r="H7337" i="168"/>
  <c r="H7336" i="168"/>
  <c r="H7335" i="168"/>
  <c r="H7334" i="168"/>
  <c r="H7333" i="168"/>
  <c r="H7332" i="168"/>
  <c r="H7331" i="168"/>
  <c r="H7330" i="168"/>
  <c r="H7329" i="168"/>
  <c r="H7328" i="168"/>
  <c r="H7327" i="168"/>
  <c r="H7326" i="168"/>
  <c r="H7325" i="168"/>
  <c r="H7324" i="168"/>
  <c r="H7323" i="168"/>
  <c r="H7322" i="168"/>
  <c r="H7321" i="168"/>
  <c r="H7320" i="168"/>
  <c r="H7319" i="168"/>
  <c r="H7318" i="168"/>
  <c r="H7317" i="168"/>
  <c r="H7316" i="168"/>
  <c r="H7315" i="168"/>
  <c r="H7314" i="168"/>
  <c r="H7313" i="168"/>
  <c r="H7312" i="168"/>
  <c r="H7311" i="168"/>
  <c r="H7310" i="168"/>
  <c r="H7309" i="168"/>
  <c r="H7308" i="168"/>
  <c r="H7307" i="168"/>
  <c r="H7306" i="168"/>
  <c r="H7305" i="168"/>
  <c r="H7304" i="168"/>
  <c r="H7303" i="168"/>
  <c r="H7302" i="168"/>
  <c r="H7301" i="168"/>
  <c r="H7300" i="168"/>
  <c r="H7299" i="168"/>
  <c r="H7298" i="168"/>
  <c r="H7297" i="168"/>
  <c r="H7296" i="168"/>
  <c r="H7295" i="168"/>
  <c r="H7294" i="168"/>
  <c r="H7293" i="168"/>
  <c r="H7292" i="168"/>
  <c r="H7291" i="168"/>
  <c r="H7290" i="168"/>
  <c r="H7289" i="168"/>
  <c r="H7288" i="168"/>
  <c r="H7287" i="168"/>
  <c r="H7286" i="168"/>
  <c r="H7285" i="168"/>
  <c r="H7284" i="168"/>
  <c r="H7283" i="168"/>
  <c r="H7282" i="168"/>
  <c r="H7281" i="168"/>
  <c r="H7280" i="168"/>
  <c r="H7279" i="168"/>
  <c r="H7278" i="168"/>
  <c r="H7277" i="168"/>
  <c r="H7276" i="168"/>
  <c r="H7275" i="168"/>
  <c r="H7274" i="168"/>
  <c r="H7273" i="168"/>
  <c r="H7272" i="168"/>
  <c r="H7271" i="168"/>
  <c r="H7270" i="168"/>
  <c r="H7269" i="168"/>
  <c r="H7268" i="168"/>
  <c r="H7267" i="168"/>
  <c r="H7266" i="168"/>
  <c r="H7265" i="168"/>
  <c r="H7264" i="168"/>
  <c r="H7263" i="168"/>
  <c r="H7262" i="168"/>
  <c r="H7261" i="168"/>
  <c r="H7260" i="168"/>
  <c r="H7259" i="168"/>
  <c r="H7258" i="168"/>
  <c r="H7257" i="168"/>
  <c r="H7256" i="168"/>
  <c r="H7255" i="168"/>
  <c r="H7254" i="168"/>
  <c r="H7253" i="168"/>
  <c r="H7252" i="168"/>
  <c r="H7251" i="168"/>
  <c r="H7250" i="168"/>
  <c r="H7249" i="168"/>
  <c r="H7248" i="168"/>
  <c r="H7247" i="168"/>
  <c r="H7246" i="168"/>
  <c r="H7245" i="168"/>
  <c r="H7244" i="168"/>
  <c r="H7243" i="168"/>
  <c r="H7242" i="168"/>
  <c r="H7241" i="168"/>
  <c r="H7240" i="168"/>
  <c r="H7239" i="168"/>
  <c r="H7238" i="168"/>
  <c r="H7237" i="168"/>
  <c r="H7236" i="168"/>
  <c r="H7235" i="168"/>
  <c r="H7234" i="168"/>
  <c r="H7233" i="168"/>
  <c r="H7232" i="168"/>
  <c r="H7231" i="168"/>
  <c r="H7230" i="168"/>
  <c r="H7229" i="168"/>
  <c r="H7228" i="168"/>
  <c r="H7227" i="168"/>
  <c r="H7226" i="168"/>
  <c r="H7225" i="168"/>
  <c r="H7224" i="168"/>
  <c r="H7223" i="168"/>
  <c r="H7222" i="168"/>
  <c r="H7221" i="168"/>
  <c r="H7220" i="168"/>
  <c r="H7219" i="168"/>
  <c r="H7218" i="168"/>
  <c r="H7217" i="168"/>
  <c r="H7216" i="168"/>
  <c r="H7215" i="168"/>
  <c r="H7214" i="168"/>
  <c r="H7213" i="168"/>
  <c r="H7212" i="168"/>
  <c r="H7211" i="168"/>
  <c r="H7210" i="168"/>
  <c r="H7209" i="168"/>
  <c r="H7208" i="168"/>
  <c r="H7207" i="168"/>
  <c r="H7206" i="168"/>
  <c r="H7205" i="168"/>
  <c r="H7204" i="168"/>
  <c r="H7203" i="168"/>
  <c r="H7202" i="168"/>
  <c r="H7201" i="168"/>
  <c r="H7200" i="168"/>
  <c r="H7199" i="168"/>
  <c r="H7198" i="168"/>
  <c r="H7197" i="168"/>
  <c r="H7196" i="168"/>
  <c r="H7195" i="168"/>
  <c r="H7194" i="168"/>
  <c r="H7193" i="168"/>
  <c r="H7192" i="168"/>
  <c r="H7191" i="168"/>
  <c r="H7190" i="168"/>
  <c r="H7189" i="168"/>
  <c r="H7188" i="168"/>
  <c r="H7187" i="168"/>
  <c r="H7186" i="168"/>
  <c r="H7185" i="168"/>
  <c r="H7184" i="168"/>
  <c r="H7183" i="168"/>
  <c r="H7182" i="168"/>
  <c r="H7181" i="168"/>
  <c r="H7180" i="168"/>
  <c r="H7179" i="168"/>
  <c r="H7178" i="168"/>
  <c r="H7177" i="168"/>
  <c r="H7176" i="168"/>
  <c r="H7175" i="168"/>
  <c r="H7174" i="168"/>
  <c r="H7173" i="168"/>
  <c r="H7172" i="168"/>
  <c r="H7171" i="168"/>
  <c r="H7170" i="168"/>
  <c r="H7169" i="168"/>
  <c r="H7168" i="168"/>
  <c r="H7167" i="168"/>
  <c r="H7166" i="168"/>
  <c r="H7165" i="168"/>
  <c r="H7164" i="168"/>
  <c r="H7163" i="168"/>
  <c r="H7162" i="168"/>
  <c r="H7161" i="168"/>
  <c r="H7160" i="168"/>
  <c r="H7159" i="168"/>
  <c r="H7158" i="168"/>
  <c r="H7157" i="168"/>
  <c r="H7156" i="168"/>
  <c r="H7155" i="168"/>
  <c r="H7154" i="168"/>
  <c r="H7153" i="168"/>
  <c r="H7152" i="168"/>
  <c r="H7151" i="168"/>
  <c r="H7150" i="168"/>
  <c r="H7149" i="168"/>
  <c r="H7148" i="168"/>
  <c r="H7147" i="168"/>
  <c r="H7146" i="168"/>
  <c r="H7145" i="168"/>
  <c r="H7144" i="168"/>
  <c r="H7143" i="168"/>
  <c r="H7142" i="168"/>
  <c r="H7141" i="168"/>
  <c r="H7140" i="168"/>
  <c r="H7139" i="168"/>
  <c r="H7138" i="168"/>
  <c r="H7137" i="168"/>
  <c r="H7136" i="168"/>
  <c r="H7135" i="168"/>
  <c r="H7134" i="168"/>
  <c r="H7133" i="168"/>
  <c r="H7132" i="168"/>
  <c r="H7131" i="168"/>
  <c r="H7130" i="168"/>
  <c r="H7129" i="168"/>
  <c r="H7128" i="168"/>
  <c r="H7127" i="168"/>
  <c r="H7126" i="168"/>
  <c r="H7125" i="168"/>
  <c r="H7124" i="168"/>
  <c r="H7123" i="168"/>
  <c r="H7122" i="168"/>
  <c r="H7121" i="168"/>
  <c r="H7120" i="168"/>
  <c r="H7119" i="168"/>
  <c r="H7118" i="168"/>
  <c r="H7117" i="168"/>
  <c r="H7116" i="168"/>
  <c r="H7115" i="168"/>
  <c r="H7114" i="168"/>
  <c r="H7113" i="168"/>
  <c r="H7112" i="168"/>
  <c r="H7111" i="168"/>
  <c r="H7110" i="168"/>
  <c r="H7109" i="168"/>
  <c r="H7108" i="168"/>
  <c r="H7107" i="168"/>
  <c r="H7106" i="168"/>
  <c r="H7105" i="168"/>
  <c r="H7104" i="168"/>
  <c r="H7103" i="168"/>
  <c r="H7102" i="168"/>
  <c r="H7101" i="168"/>
  <c r="H7100" i="168"/>
  <c r="H7099" i="168"/>
  <c r="H7098" i="168"/>
  <c r="H7097" i="168"/>
  <c r="H7096" i="168"/>
  <c r="H7095" i="168"/>
  <c r="H7094" i="168"/>
  <c r="H7093" i="168"/>
  <c r="H7092" i="168"/>
  <c r="H7091" i="168"/>
  <c r="H7090" i="168"/>
  <c r="H7089" i="168"/>
  <c r="H7088" i="168"/>
  <c r="H7087" i="168"/>
  <c r="H7086" i="168"/>
  <c r="H7085" i="168"/>
  <c r="H7084" i="168"/>
  <c r="H7083" i="168"/>
  <c r="H7082" i="168"/>
  <c r="H7081" i="168"/>
  <c r="H7080" i="168"/>
  <c r="H7079" i="168"/>
  <c r="H7078" i="168"/>
  <c r="H7077" i="168"/>
  <c r="H7076" i="168"/>
  <c r="H7075" i="168"/>
  <c r="H7074" i="168"/>
  <c r="H7073" i="168"/>
  <c r="H7072" i="168"/>
  <c r="H7071" i="168"/>
  <c r="H7070" i="168"/>
  <c r="H7069" i="168"/>
  <c r="H7068" i="168"/>
  <c r="H7067" i="168"/>
  <c r="H7066" i="168"/>
  <c r="H7065" i="168"/>
  <c r="H7064" i="168"/>
  <c r="H7063" i="168"/>
  <c r="H7062" i="168"/>
  <c r="H7061" i="168"/>
  <c r="H7060" i="168"/>
  <c r="H7059" i="168"/>
  <c r="H7058" i="168"/>
  <c r="H7057" i="168"/>
  <c r="H7056" i="168"/>
  <c r="H7055" i="168"/>
  <c r="H7054" i="168"/>
  <c r="H7053" i="168"/>
  <c r="H7052" i="168"/>
  <c r="H7051" i="168"/>
  <c r="H7050" i="168"/>
  <c r="H7049" i="168"/>
  <c r="H7048" i="168"/>
  <c r="H7047" i="168"/>
  <c r="H7046" i="168"/>
  <c r="H7045" i="168"/>
  <c r="H7044" i="168"/>
  <c r="H7043" i="168"/>
  <c r="H7042" i="168"/>
  <c r="H7041" i="168"/>
  <c r="H7040" i="168"/>
  <c r="H7039" i="168"/>
  <c r="H7038" i="168"/>
  <c r="H7037" i="168"/>
  <c r="H7036" i="168"/>
  <c r="H7035" i="168"/>
  <c r="H7034" i="168"/>
  <c r="H7033" i="168"/>
  <c r="H7032" i="168"/>
  <c r="H7031" i="168"/>
  <c r="H7030" i="168"/>
  <c r="H7029" i="168"/>
  <c r="H7028" i="168"/>
  <c r="H7027" i="168"/>
  <c r="H7026" i="168"/>
  <c r="H7025" i="168"/>
  <c r="H7024" i="168"/>
  <c r="H7023" i="168"/>
  <c r="H7022" i="168"/>
  <c r="H7021" i="168"/>
  <c r="H7020" i="168"/>
  <c r="H7019" i="168"/>
  <c r="H7018" i="168"/>
  <c r="H7017" i="168"/>
  <c r="H7016" i="168"/>
  <c r="H7015" i="168"/>
  <c r="H7014" i="168"/>
  <c r="H7013" i="168"/>
  <c r="H7012" i="168"/>
  <c r="H7011" i="168"/>
  <c r="H7010" i="168"/>
  <c r="H7009" i="168"/>
  <c r="H7008" i="168"/>
  <c r="H7007" i="168"/>
  <c r="H7006" i="168"/>
  <c r="H7005" i="168"/>
  <c r="H7004" i="168"/>
  <c r="H7003" i="168"/>
  <c r="H7002" i="168"/>
  <c r="H7001" i="168"/>
  <c r="H7000" i="168"/>
  <c r="H6999" i="168"/>
  <c r="H6998" i="168"/>
  <c r="H6997" i="168"/>
  <c r="H6996" i="168"/>
  <c r="H6995" i="168"/>
  <c r="H6994" i="168"/>
  <c r="H6993" i="168"/>
  <c r="H6992" i="168"/>
  <c r="H6991" i="168"/>
  <c r="H6990" i="168"/>
  <c r="H6989" i="168"/>
  <c r="H6988" i="168"/>
  <c r="H6987" i="168"/>
  <c r="H6986" i="168"/>
  <c r="H6985" i="168"/>
  <c r="H6984" i="168"/>
  <c r="H6983" i="168"/>
  <c r="H6982" i="168"/>
  <c r="H6981" i="168"/>
  <c r="H6980" i="168"/>
  <c r="H6979" i="168"/>
  <c r="H6978" i="168"/>
  <c r="H6977" i="168"/>
  <c r="H6976" i="168"/>
  <c r="H6975" i="168"/>
  <c r="H6974" i="168"/>
  <c r="H6973" i="168"/>
  <c r="H6972" i="168"/>
  <c r="H6971" i="168"/>
  <c r="H6970" i="168"/>
  <c r="H6969" i="168"/>
  <c r="H6968" i="168"/>
  <c r="H6967" i="168"/>
  <c r="H6966" i="168"/>
  <c r="H6965" i="168"/>
  <c r="H6964" i="168"/>
  <c r="H6963" i="168"/>
  <c r="H6962" i="168"/>
  <c r="H6961" i="168"/>
  <c r="H6960" i="168"/>
  <c r="H6959" i="168"/>
  <c r="H6958" i="168"/>
  <c r="H6957" i="168"/>
  <c r="H6956" i="168"/>
  <c r="H6955" i="168"/>
  <c r="H6954" i="168"/>
  <c r="H6953" i="168"/>
  <c r="H6952" i="168"/>
  <c r="H6951" i="168"/>
  <c r="H6950" i="168"/>
  <c r="H6949" i="168"/>
  <c r="H6948" i="168"/>
  <c r="H6947" i="168"/>
  <c r="H6946" i="168"/>
  <c r="H6945" i="168"/>
  <c r="H6944" i="168"/>
  <c r="H6943" i="168"/>
  <c r="H6942" i="168"/>
  <c r="H6941" i="168"/>
  <c r="H6940" i="168"/>
  <c r="H6939" i="168"/>
  <c r="H6938" i="168"/>
  <c r="H6937" i="168"/>
  <c r="H6936" i="168"/>
  <c r="H6935" i="168"/>
  <c r="H6934" i="168"/>
  <c r="H6933" i="168"/>
  <c r="H6932" i="168"/>
  <c r="H6931" i="168"/>
  <c r="H6930" i="168"/>
  <c r="H6929" i="168"/>
  <c r="H6928" i="168"/>
  <c r="H6927" i="168"/>
  <c r="H6926" i="168"/>
  <c r="H6925" i="168"/>
  <c r="H6924" i="168"/>
  <c r="H6923" i="168"/>
  <c r="H6922" i="168"/>
  <c r="H6921" i="168"/>
  <c r="H6920" i="168"/>
  <c r="H6919" i="168"/>
  <c r="H6918" i="168"/>
  <c r="H6917" i="168"/>
  <c r="H6916" i="168"/>
  <c r="H6915" i="168"/>
  <c r="H6914" i="168"/>
  <c r="H6913" i="168"/>
  <c r="H6912" i="168"/>
  <c r="H6911" i="168"/>
  <c r="H6910" i="168"/>
  <c r="H6909" i="168"/>
  <c r="H6908" i="168"/>
  <c r="H6907" i="168"/>
  <c r="H6906" i="168"/>
  <c r="H6905" i="168"/>
  <c r="H6904" i="168"/>
  <c r="H6903" i="168"/>
  <c r="H6902" i="168"/>
  <c r="H6901" i="168"/>
  <c r="H6900" i="168"/>
  <c r="H6899" i="168"/>
  <c r="H6898" i="168"/>
  <c r="H6897" i="168"/>
  <c r="H6896" i="168"/>
  <c r="H6895" i="168"/>
  <c r="H6894" i="168"/>
  <c r="H6893" i="168"/>
  <c r="H6892" i="168"/>
  <c r="H6891" i="168"/>
  <c r="H6890" i="168"/>
  <c r="H6889" i="168"/>
  <c r="H6888" i="168"/>
  <c r="H6887" i="168"/>
  <c r="H6886" i="168"/>
  <c r="H6885" i="168"/>
  <c r="H6884" i="168"/>
  <c r="H6883" i="168"/>
  <c r="H6882" i="168"/>
  <c r="H6881" i="168"/>
  <c r="H6880" i="168"/>
  <c r="H6879" i="168"/>
  <c r="H6878" i="168"/>
  <c r="H6877" i="168"/>
  <c r="H6876" i="168"/>
  <c r="H6875" i="168"/>
  <c r="H6874" i="168"/>
  <c r="H6873" i="168"/>
  <c r="H6872" i="168"/>
  <c r="H6871" i="168"/>
  <c r="H6870" i="168"/>
  <c r="H6869" i="168"/>
  <c r="H6868" i="168"/>
  <c r="H6867" i="168"/>
  <c r="H6866" i="168"/>
  <c r="H6865" i="168"/>
  <c r="H6864" i="168"/>
  <c r="H6863" i="168"/>
  <c r="H6862" i="168"/>
  <c r="H6861" i="168"/>
  <c r="H6860" i="168"/>
  <c r="H6859" i="168"/>
  <c r="H6858" i="168"/>
  <c r="H6857" i="168"/>
  <c r="H6856" i="168"/>
  <c r="H6855" i="168"/>
  <c r="H6854" i="168"/>
  <c r="H6853" i="168"/>
  <c r="H6852" i="168"/>
  <c r="H6851" i="168"/>
  <c r="H6850" i="168"/>
  <c r="H6849" i="168"/>
  <c r="H6848" i="168"/>
  <c r="H6847" i="168"/>
  <c r="H6846" i="168"/>
  <c r="H6845" i="168"/>
  <c r="H6844" i="168"/>
  <c r="H6843" i="168"/>
  <c r="H6842" i="168"/>
  <c r="H6841" i="168"/>
  <c r="H6840" i="168"/>
  <c r="H6839" i="168"/>
  <c r="H6838" i="168"/>
  <c r="H6837" i="168"/>
  <c r="H6836" i="168"/>
  <c r="H6835" i="168"/>
  <c r="H6834" i="168"/>
  <c r="H6833" i="168"/>
  <c r="H6832" i="168"/>
  <c r="H6831" i="168"/>
  <c r="H6830" i="168"/>
  <c r="H6829" i="168"/>
  <c r="H6828" i="168"/>
  <c r="H6827" i="168"/>
  <c r="H6826" i="168"/>
  <c r="H6825" i="168"/>
  <c r="H6824" i="168"/>
  <c r="H6823" i="168"/>
  <c r="H6822" i="168"/>
  <c r="H6821" i="168"/>
  <c r="H6820" i="168"/>
  <c r="H6819" i="168"/>
  <c r="H6818" i="168"/>
  <c r="H6817" i="168"/>
  <c r="H6816" i="168"/>
  <c r="H6815" i="168"/>
  <c r="H6814" i="168"/>
  <c r="H6813" i="168"/>
  <c r="H6812" i="168"/>
  <c r="H6811" i="168"/>
  <c r="H6810" i="168"/>
  <c r="H6809" i="168"/>
  <c r="H6808" i="168"/>
  <c r="H6807" i="168"/>
  <c r="H6806" i="168"/>
  <c r="H6805" i="168"/>
  <c r="H6804" i="168"/>
  <c r="H6803" i="168"/>
  <c r="H6802" i="168"/>
  <c r="H6801" i="168"/>
  <c r="H6800" i="168"/>
  <c r="H6799" i="168"/>
  <c r="H6798" i="168"/>
  <c r="H6797" i="168"/>
  <c r="H6796" i="168"/>
  <c r="H6795" i="168"/>
  <c r="H6794" i="168"/>
  <c r="H6793" i="168"/>
  <c r="H6792" i="168"/>
  <c r="H6791" i="168"/>
  <c r="H6790" i="168"/>
  <c r="H6789" i="168"/>
  <c r="H6788" i="168"/>
  <c r="H6787" i="168"/>
  <c r="H6786" i="168"/>
  <c r="H6785" i="168"/>
  <c r="H6784" i="168"/>
  <c r="H6783" i="168"/>
  <c r="H6782" i="168"/>
  <c r="H6781" i="168"/>
  <c r="H6780" i="168"/>
  <c r="H6779" i="168"/>
  <c r="H6778" i="168"/>
  <c r="H6777" i="168"/>
  <c r="H6776" i="168"/>
  <c r="H6775" i="168"/>
  <c r="H6774" i="168"/>
  <c r="H6773" i="168"/>
  <c r="H6772" i="168"/>
  <c r="H6771" i="168"/>
  <c r="H6770" i="168"/>
  <c r="H6769" i="168"/>
  <c r="H6768" i="168"/>
  <c r="H6767" i="168"/>
  <c r="H6766" i="168"/>
  <c r="H6765" i="168"/>
  <c r="H6764" i="168"/>
  <c r="H6763" i="168"/>
  <c r="H6762" i="168"/>
  <c r="H6761" i="168"/>
  <c r="H6760" i="168"/>
  <c r="H6759" i="168"/>
  <c r="H6758" i="168"/>
  <c r="H6757" i="168"/>
  <c r="H6756" i="168"/>
  <c r="H6755" i="168"/>
  <c r="H6754" i="168"/>
  <c r="H6753" i="168"/>
  <c r="H6752" i="168"/>
  <c r="H6751" i="168"/>
  <c r="H6750" i="168"/>
  <c r="H6749" i="168"/>
  <c r="H6748" i="168"/>
  <c r="H6747" i="168"/>
  <c r="H6746" i="168"/>
  <c r="H6745" i="168"/>
  <c r="H6744" i="168"/>
  <c r="H6743" i="168"/>
  <c r="H6742" i="168"/>
  <c r="H6741" i="168"/>
  <c r="H6740" i="168"/>
  <c r="H6739" i="168"/>
  <c r="H6738" i="168"/>
  <c r="H6737" i="168"/>
  <c r="H6736" i="168"/>
  <c r="H6735" i="168"/>
  <c r="H6734" i="168"/>
  <c r="H6733" i="168"/>
  <c r="H6732" i="168"/>
  <c r="H6731" i="168"/>
  <c r="H6730" i="168"/>
  <c r="H6729" i="168"/>
  <c r="H6728" i="168"/>
  <c r="H6727" i="168"/>
  <c r="H6726" i="168"/>
  <c r="H6725" i="168"/>
  <c r="H6724" i="168"/>
  <c r="H6723" i="168"/>
  <c r="H6722" i="168"/>
  <c r="H6721" i="168"/>
  <c r="H6720" i="168"/>
  <c r="H6719" i="168"/>
  <c r="H6718" i="168"/>
  <c r="H6717" i="168"/>
  <c r="H6716" i="168"/>
  <c r="H6715" i="168"/>
  <c r="H6714" i="168"/>
  <c r="H6713" i="168"/>
  <c r="H6712" i="168"/>
  <c r="H6711" i="168"/>
  <c r="H6710" i="168"/>
  <c r="H6709" i="168"/>
  <c r="H6708" i="168"/>
  <c r="H6707" i="168"/>
  <c r="H6706" i="168"/>
  <c r="H6705" i="168"/>
  <c r="H6704" i="168"/>
  <c r="H6703" i="168"/>
  <c r="H6702" i="168"/>
  <c r="H6701" i="168"/>
  <c r="H6700" i="168"/>
  <c r="H6699" i="168"/>
  <c r="H6698" i="168"/>
  <c r="H6697" i="168"/>
  <c r="H6696" i="168"/>
  <c r="H6695" i="168"/>
  <c r="H6694" i="168"/>
  <c r="H6693" i="168"/>
  <c r="H6692" i="168"/>
  <c r="H6691" i="168"/>
  <c r="H6690" i="168"/>
  <c r="H6689" i="168"/>
  <c r="H6688" i="168"/>
  <c r="H6687" i="168"/>
  <c r="H6686" i="168"/>
  <c r="H6685" i="168"/>
  <c r="H6684" i="168"/>
  <c r="H6683" i="168"/>
  <c r="H6682" i="168"/>
  <c r="H6681" i="168"/>
  <c r="H6680" i="168"/>
  <c r="H6679" i="168"/>
  <c r="H6678" i="168"/>
  <c r="H6677" i="168"/>
  <c r="H6676" i="168"/>
  <c r="H6675" i="168"/>
  <c r="H6674" i="168"/>
  <c r="H6673" i="168"/>
  <c r="H6672" i="168"/>
  <c r="H6671" i="168"/>
  <c r="H6670" i="168"/>
  <c r="H6669" i="168"/>
  <c r="H6668" i="168"/>
  <c r="H6667" i="168"/>
  <c r="H6666" i="168"/>
  <c r="H6665" i="168"/>
  <c r="H6664" i="168"/>
  <c r="H6663" i="168"/>
  <c r="H6662" i="168"/>
  <c r="H6661" i="168"/>
  <c r="H6660" i="168"/>
  <c r="H6659" i="168"/>
  <c r="H6658" i="168"/>
  <c r="H6657" i="168"/>
  <c r="H6656" i="168"/>
  <c r="H6655" i="168"/>
  <c r="H6654" i="168"/>
  <c r="H6653" i="168"/>
  <c r="H6652" i="168"/>
  <c r="H6651" i="168"/>
  <c r="H6650" i="168"/>
  <c r="H6649" i="168"/>
  <c r="H6648" i="168"/>
  <c r="H6647" i="168"/>
  <c r="H6646" i="168"/>
  <c r="H6645" i="168"/>
  <c r="H6644" i="168"/>
  <c r="H6643" i="168"/>
  <c r="H6642" i="168"/>
  <c r="H6641" i="168"/>
  <c r="H6640" i="168"/>
  <c r="H6639" i="168"/>
  <c r="H6638" i="168"/>
  <c r="H6637" i="168"/>
  <c r="H6636" i="168"/>
  <c r="H6635" i="168"/>
  <c r="H6634" i="168"/>
  <c r="H6633" i="168"/>
  <c r="H6632" i="168"/>
  <c r="H6631" i="168"/>
  <c r="H6630" i="168"/>
  <c r="H6629" i="168"/>
  <c r="H6628" i="168"/>
  <c r="H6627" i="168"/>
  <c r="H6626" i="168"/>
  <c r="H6625" i="168"/>
  <c r="H6624" i="168"/>
  <c r="H6623" i="168"/>
  <c r="H6622" i="168"/>
  <c r="H6621" i="168"/>
  <c r="H6620" i="168"/>
  <c r="H6619" i="168"/>
  <c r="H6618" i="168"/>
  <c r="H6617" i="168"/>
  <c r="H6616" i="168"/>
  <c r="H6615" i="168"/>
  <c r="H6614" i="168"/>
  <c r="H6613" i="168"/>
  <c r="H6612" i="168"/>
  <c r="H6611" i="168"/>
  <c r="H6610" i="168"/>
  <c r="H6609" i="168"/>
  <c r="H6608" i="168"/>
  <c r="H6607" i="168"/>
  <c r="H6606" i="168"/>
  <c r="H6605" i="168"/>
  <c r="H6604" i="168"/>
  <c r="H6603" i="168"/>
  <c r="H6602" i="168"/>
  <c r="H6601" i="168"/>
  <c r="H6600" i="168"/>
  <c r="H6599" i="168"/>
  <c r="H6598" i="168"/>
  <c r="H6597" i="168"/>
  <c r="H6596" i="168"/>
  <c r="H6595" i="168"/>
  <c r="H6594" i="168"/>
  <c r="H6593" i="168"/>
  <c r="H6592" i="168"/>
  <c r="H6591" i="168"/>
  <c r="H6590" i="168"/>
  <c r="H6589" i="168"/>
  <c r="H6588" i="168"/>
  <c r="H6587" i="168"/>
  <c r="H6586" i="168"/>
  <c r="H6585" i="168"/>
  <c r="H6584" i="168"/>
  <c r="H6583" i="168"/>
  <c r="H6582" i="168"/>
  <c r="H6581" i="168"/>
  <c r="H6580" i="168"/>
  <c r="H6579" i="168"/>
  <c r="H6578" i="168"/>
  <c r="H6577" i="168"/>
  <c r="H6576" i="168"/>
  <c r="H6575" i="168"/>
  <c r="H6574" i="168"/>
  <c r="H6573" i="168"/>
  <c r="H6572" i="168"/>
  <c r="H6571" i="168"/>
  <c r="H6570" i="168"/>
  <c r="H6569" i="168"/>
  <c r="H6568" i="168"/>
  <c r="H6567" i="168"/>
  <c r="H6566" i="168"/>
  <c r="H6565" i="168"/>
  <c r="H6564" i="168"/>
  <c r="H6563" i="168"/>
  <c r="H6562" i="168"/>
  <c r="H6561" i="168"/>
  <c r="H6560" i="168"/>
  <c r="H6559" i="168"/>
  <c r="H6558" i="168"/>
  <c r="H6557" i="168"/>
  <c r="H6556" i="168"/>
  <c r="H6555" i="168"/>
  <c r="H6554" i="168"/>
  <c r="H6553" i="168"/>
  <c r="H6552" i="168"/>
  <c r="H6551" i="168"/>
  <c r="H6550" i="168"/>
  <c r="H6549" i="168"/>
  <c r="H6548" i="168"/>
  <c r="H6547" i="168"/>
  <c r="H6546" i="168"/>
  <c r="H6545" i="168"/>
  <c r="H6544" i="168"/>
  <c r="H6543" i="168"/>
  <c r="H6542" i="168"/>
  <c r="H6541" i="168"/>
  <c r="H6540" i="168"/>
  <c r="H6539" i="168"/>
  <c r="H6538" i="168"/>
  <c r="H6537" i="168"/>
  <c r="H6536" i="168"/>
  <c r="H6535" i="168"/>
  <c r="H6534" i="168"/>
  <c r="H6533" i="168"/>
  <c r="H6532" i="168"/>
  <c r="H6531" i="168"/>
  <c r="H6530" i="168"/>
  <c r="H6529" i="168"/>
  <c r="H6528" i="168"/>
  <c r="H6527" i="168"/>
  <c r="H6526" i="168"/>
  <c r="H6525" i="168"/>
  <c r="H6524" i="168"/>
  <c r="H6523" i="168"/>
  <c r="H6522" i="168"/>
  <c r="H6521" i="168"/>
  <c r="H6520" i="168"/>
  <c r="H6519" i="168"/>
  <c r="H6518" i="168"/>
  <c r="H6517" i="168"/>
  <c r="H6516" i="168"/>
  <c r="H6515" i="168"/>
  <c r="H6514" i="168"/>
  <c r="H6513" i="168"/>
  <c r="H6512" i="168"/>
  <c r="H6511" i="168"/>
  <c r="H6510" i="168"/>
  <c r="H6509" i="168"/>
  <c r="H6508" i="168"/>
  <c r="H6507" i="168"/>
  <c r="H6506" i="168"/>
  <c r="H6505" i="168"/>
  <c r="H6504" i="168"/>
  <c r="H6503" i="168"/>
  <c r="H6502" i="168"/>
  <c r="H6501" i="168"/>
  <c r="H6500" i="168"/>
  <c r="H6499" i="168"/>
  <c r="H6498" i="168"/>
  <c r="H6497" i="168"/>
  <c r="H6496" i="168"/>
  <c r="H6495" i="168"/>
  <c r="H6494" i="168"/>
  <c r="H6493" i="168"/>
  <c r="H6492" i="168"/>
  <c r="H6491" i="168"/>
  <c r="H6490" i="168"/>
  <c r="H6489" i="168"/>
  <c r="H6488" i="168"/>
  <c r="H6487" i="168"/>
  <c r="H6486" i="168"/>
  <c r="H6485" i="168"/>
  <c r="H6484" i="168"/>
  <c r="H6483" i="168"/>
  <c r="H6482" i="168"/>
  <c r="H6481" i="168"/>
  <c r="H6480" i="168"/>
  <c r="H6479" i="168"/>
  <c r="H6478" i="168"/>
  <c r="H6477" i="168"/>
  <c r="H6476" i="168"/>
  <c r="H6475" i="168"/>
  <c r="H6474" i="168"/>
  <c r="H6473" i="168"/>
  <c r="H6472" i="168"/>
  <c r="H6471" i="168"/>
  <c r="H6470" i="168"/>
  <c r="H6469" i="168"/>
  <c r="H6468" i="168"/>
  <c r="H6467" i="168"/>
  <c r="H6466" i="168"/>
  <c r="H6465" i="168"/>
  <c r="H6464" i="168"/>
  <c r="H6463" i="168"/>
  <c r="H6462" i="168"/>
  <c r="H6461" i="168"/>
  <c r="H6460" i="168"/>
  <c r="H6459" i="168"/>
  <c r="H6458" i="168"/>
  <c r="H6457" i="168"/>
  <c r="H6456" i="168"/>
  <c r="H6455" i="168"/>
  <c r="H6454" i="168"/>
  <c r="H6453" i="168"/>
  <c r="H6452" i="168"/>
  <c r="H6451" i="168"/>
  <c r="H6450" i="168"/>
  <c r="H6449" i="168"/>
  <c r="H6448" i="168"/>
  <c r="H6447" i="168"/>
  <c r="H6446" i="168"/>
  <c r="H6445" i="168"/>
  <c r="H6444" i="168"/>
  <c r="H6443" i="168"/>
  <c r="H6442" i="168"/>
  <c r="H6441" i="168"/>
  <c r="H6440" i="168"/>
  <c r="H6439" i="168"/>
  <c r="H6438" i="168"/>
  <c r="H6437" i="168"/>
  <c r="H6436" i="168"/>
  <c r="H6435" i="168"/>
  <c r="H6434" i="168"/>
  <c r="H6433" i="168"/>
  <c r="H6432" i="168"/>
  <c r="H6431" i="168"/>
  <c r="H6430" i="168"/>
  <c r="H6429" i="168"/>
  <c r="H6428" i="168"/>
  <c r="H6427" i="168"/>
  <c r="H6426" i="168"/>
  <c r="H6425" i="168"/>
  <c r="H6424" i="168"/>
  <c r="H6423" i="168"/>
  <c r="H6422" i="168"/>
  <c r="H6421" i="168"/>
  <c r="H6420" i="168"/>
  <c r="H6419" i="168"/>
  <c r="H6418" i="168"/>
  <c r="H6417" i="168"/>
  <c r="H6416" i="168"/>
  <c r="H6415" i="168"/>
  <c r="H6414" i="168"/>
  <c r="H6413" i="168"/>
  <c r="H6412" i="168"/>
  <c r="H6411" i="168"/>
  <c r="H6410" i="168"/>
  <c r="H6409" i="168"/>
  <c r="H6408" i="168"/>
  <c r="H6407" i="168"/>
  <c r="H6406" i="168"/>
  <c r="H6405" i="168"/>
  <c r="H6404" i="168"/>
  <c r="H6403" i="168"/>
  <c r="H6402" i="168"/>
  <c r="H6401" i="168"/>
  <c r="H6400" i="168"/>
  <c r="H6399" i="168"/>
  <c r="H6398" i="168"/>
  <c r="H6397" i="168"/>
  <c r="H6396" i="168"/>
  <c r="H6395" i="168"/>
  <c r="H6394" i="168"/>
  <c r="H6393" i="168"/>
  <c r="H6392" i="168"/>
  <c r="H6391" i="168"/>
  <c r="H6390" i="168"/>
  <c r="H6389" i="168"/>
  <c r="H6388" i="168"/>
  <c r="H6387" i="168"/>
  <c r="H6386" i="168"/>
  <c r="H6385" i="168"/>
  <c r="H6384" i="168"/>
  <c r="H6383" i="168"/>
  <c r="H6382" i="168"/>
  <c r="H6381" i="168"/>
  <c r="H6380" i="168"/>
  <c r="H6379" i="168"/>
  <c r="H6378" i="168"/>
  <c r="H6377" i="168"/>
  <c r="H6376" i="168"/>
  <c r="H6375" i="168"/>
  <c r="H6374" i="168"/>
  <c r="H6373" i="168"/>
  <c r="H6372" i="168"/>
  <c r="H6371" i="168"/>
  <c r="H6370" i="168"/>
  <c r="H6369" i="168"/>
  <c r="H6368" i="168"/>
  <c r="H6367" i="168"/>
  <c r="H6366" i="168"/>
  <c r="H6365" i="168"/>
  <c r="H6364" i="168"/>
  <c r="H6363" i="168"/>
  <c r="H6362" i="168"/>
  <c r="H6361" i="168"/>
  <c r="H6360" i="168"/>
  <c r="H6359" i="168"/>
  <c r="H6358" i="168"/>
  <c r="H6357" i="168"/>
  <c r="H6356" i="168"/>
  <c r="H6355" i="168"/>
  <c r="H6354" i="168"/>
  <c r="H6353" i="168"/>
  <c r="H6352" i="168"/>
  <c r="H6351" i="168"/>
  <c r="H6350" i="168"/>
  <c r="H6349" i="168"/>
  <c r="H6348" i="168"/>
  <c r="H6347" i="168"/>
  <c r="H6346" i="168"/>
  <c r="H6345" i="168"/>
  <c r="H6344" i="168"/>
  <c r="H6343" i="168"/>
  <c r="H6342" i="168"/>
  <c r="H6341" i="168"/>
  <c r="H6340" i="168"/>
  <c r="H6339" i="168"/>
  <c r="H6338" i="168"/>
  <c r="H6337" i="168"/>
  <c r="H6336" i="168"/>
  <c r="H6335" i="168"/>
  <c r="H6334" i="168"/>
  <c r="H6333" i="168"/>
  <c r="H6332" i="168"/>
  <c r="H6331" i="168"/>
  <c r="H6330" i="168"/>
  <c r="H6329" i="168"/>
  <c r="H6328" i="168"/>
  <c r="H6327" i="168"/>
  <c r="H6326" i="168"/>
  <c r="H6325" i="168"/>
  <c r="H6324" i="168"/>
  <c r="H6323" i="168"/>
  <c r="H6322" i="168"/>
  <c r="H6321" i="168"/>
  <c r="H6320" i="168"/>
  <c r="H6319" i="168"/>
  <c r="H6318" i="168"/>
  <c r="H6317" i="168"/>
  <c r="H6316" i="168"/>
  <c r="H6315" i="168"/>
  <c r="H6314" i="168"/>
  <c r="H6313" i="168"/>
  <c r="H6312" i="168"/>
  <c r="H6311" i="168"/>
  <c r="H6310" i="168"/>
  <c r="H6309" i="168"/>
  <c r="H6308" i="168"/>
  <c r="H6307" i="168"/>
  <c r="H6306" i="168"/>
  <c r="H6305" i="168"/>
  <c r="H6304" i="168"/>
  <c r="H6303" i="168"/>
  <c r="H6302" i="168"/>
  <c r="H6301" i="168"/>
  <c r="H6300" i="168"/>
  <c r="H6299" i="168"/>
  <c r="H6298" i="168"/>
  <c r="H6297" i="168"/>
  <c r="H6296" i="168"/>
  <c r="H6295" i="168"/>
  <c r="H6294" i="168"/>
  <c r="H6293" i="168"/>
  <c r="H6292" i="168"/>
  <c r="H6291" i="168"/>
  <c r="H6290" i="168"/>
  <c r="H6289" i="168"/>
  <c r="H6288" i="168"/>
  <c r="H6287" i="168"/>
  <c r="H6286" i="168"/>
  <c r="H6285" i="168"/>
  <c r="H6284" i="168"/>
  <c r="H6283" i="168"/>
  <c r="H6282" i="168"/>
  <c r="H6281" i="168"/>
  <c r="H6280" i="168"/>
  <c r="H6279" i="168"/>
  <c r="H6278" i="168"/>
  <c r="H6277" i="168"/>
  <c r="H6276" i="168"/>
  <c r="H6275" i="168"/>
  <c r="H6274" i="168"/>
  <c r="H6273" i="168"/>
  <c r="H6272" i="168"/>
  <c r="H6271" i="168"/>
  <c r="H6270" i="168"/>
  <c r="H6269" i="168"/>
  <c r="H6268" i="168"/>
  <c r="H6267" i="168"/>
  <c r="H6266" i="168"/>
  <c r="H6265" i="168"/>
  <c r="H6264" i="168"/>
  <c r="H6263" i="168"/>
  <c r="H6262" i="168"/>
  <c r="H6261" i="168"/>
  <c r="H6260" i="168"/>
  <c r="H6259" i="168"/>
  <c r="H6258" i="168"/>
  <c r="H6257" i="168"/>
  <c r="H6256" i="168"/>
  <c r="H6255" i="168"/>
  <c r="H6254" i="168"/>
  <c r="H6253" i="168"/>
  <c r="H6252" i="168"/>
  <c r="H6251" i="168"/>
  <c r="H6250" i="168"/>
  <c r="H6249" i="168"/>
  <c r="H6248" i="168"/>
  <c r="H6247" i="168"/>
  <c r="H6246" i="168"/>
  <c r="H6245" i="168"/>
  <c r="H6244" i="168"/>
  <c r="H6243" i="168"/>
  <c r="H6242" i="168"/>
  <c r="H6241" i="168"/>
  <c r="H6240" i="168"/>
  <c r="H6239" i="168"/>
  <c r="H6238" i="168"/>
  <c r="H6237" i="168"/>
  <c r="H6236" i="168"/>
  <c r="H6235" i="168"/>
  <c r="H6234" i="168"/>
  <c r="H6233" i="168"/>
  <c r="H6232" i="168"/>
  <c r="H6231" i="168"/>
  <c r="H6230" i="168"/>
  <c r="H6229" i="168"/>
  <c r="H6228" i="168"/>
  <c r="H6227" i="168"/>
  <c r="H6226" i="168"/>
  <c r="H6225" i="168"/>
  <c r="H6224" i="168"/>
  <c r="H6223" i="168"/>
  <c r="H6222" i="168"/>
  <c r="H6221" i="168"/>
  <c r="H6220" i="168"/>
  <c r="H6219" i="168"/>
  <c r="H6218" i="168"/>
  <c r="H6217" i="168"/>
  <c r="H6216" i="168"/>
  <c r="H6215" i="168"/>
  <c r="H6214" i="168"/>
  <c r="H6213" i="168"/>
  <c r="H6212" i="168"/>
  <c r="H6211" i="168"/>
  <c r="H6210" i="168"/>
  <c r="H6209" i="168"/>
  <c r="H6208" i="168"/>
  <c r="H6207" i="168"/>
  <c r="H6206" i="168"/>
  <c r="H6205" i="168"/>
  <c r="H6204" i="168"/>
  <c r="H6203" i="168"/>
  <c r="H6202" i="168"/>
  <c r="H6201" i="168"/>
  <c r="H6200" i="168"/>
  <c r="H6199" i="168"/>
  <c r="H6198" i="168"/>
  <c r="H6197" i="168"/>
  <c r="H6196" i="168"/>
  <c r="H6195" i="168"/>
  <c r="H6194" i="168"/>
  <c r="H6193" i="168"/>
  <c r="H6192" i="168"/>
  <c r="H6191" i="168"/>
  <c r="H6190" i="168"/>
  <c r="H6189" i="168"/>
  <c r="H6188" i="168"/>
  <c r="H6187" i="168"/>
  <c r="H6186" i="168"/>
  <c r="H6185" i="168"/>
  <c r="H6184" i="168"/>
  <c r="H6183" i="168"/>
  <c r="H6182" i="168"/>
  <c r="H6181" i="168"/>
  <c r="H6180" i="168"/>
  <c r="H6179" i="168"/>
  <c r="H6178" i="168"/>
  <c r="H6177" i="168"/>
  <c r="H6176" i="168"/>
  <c r="H6175" i="168"/>
  <c r="H6174" i="168"/>
  <c r="H6173" i="168"/>
  <c r="H6172" i="168"/>
  <c r="H6171" i="168"/>
  <c r="H6170" i="168"/>
  <c r="H6169" i="168"/>
  <c r="H6168" i="168"/>
  <c r="H6167" i="168"/>
  <c r="H6166" i="168"/>
  <c r="H6165" i="168"/>
  <c r="H6164" i="168"/>
  <c r="H6163" i="168"/>
  <c r="H6162" i="168"/>
  <c r="H6161" i="168"/>
  <c r="H6160" i="168"/>
  <c r="H6159" i="168"/>
  <c r="H6158" i="168"/>
  <c r="H6157" i="168"/>
  <c r="H6156" i="168"/>
  <c r="H6155" i="168"/>
  <c r="H6154" i="168"/>
  <c r="H6153" i="168"/>
  <c r="H6152" i="168"/>
  <c r="H6151" i="168"/>
  <c r="H6150" i="168"/>
  <c r="H6149" i="168"/>
  <c r="H6148" i="168"/>
  <c r="H6147" i="168"/>
  <c r="H6146" i="168"/>
  <c r="H6145" i="168"/>
  <c r="H6144" i="168"/>
  <c r="H6143" i="168"/>
  <c r="H6142" i="168"/>
  <c r="H6141" i="168"/>
  <c r="H6140" i="168"/>
  <c r="H6139" i="168"/>
  <c r="H6138" i="168"/>
  <c r="H6137" i="168"/>
  <c r="H6136" i="168"/>
  <c r="H6135" i="168"/>
  <c r="H6134" i="168"/>
  <c r="H6133" i="168"/>
  <c r="H6132" i="168"/>
  <c r="H6131" i="168"/>
  <c r="H6130" i="168"/>
  <c r="H6129" i="168"/>
  <c r="H6128" i="168"/>
  <c r="H6127" i="168"/>
  <c r="H6126" i="168"/>
  <c r="H6125" i="168"/>
  <c r="H6124" i="168"/>
  <c r="H6123" i="168"/>
  <c r="H6122" i="168"/>
  <c r="H6121" i="168"/>
  <c r="H6120" i="168"/>
  <c r="H6119" i="168"/>
  <c r="H6118" i="168"/>
  <c r="H6117" i="168"/>
  <c r="H6116" i="168"/>
  <c r="H6115" i="168"/>
  <c r="H6114" i="168"/>
  <c r="H6113" i="168"/>
  <c r="H6112" i="168"/>
  <c r="H6111" i="168"/>
  <c r="H6110" i="168"/>
  <c r="H6109" i="168"/>
  <c r="H6108" i="168"/>
  <c r="H6107" i="168"/>
  <c r="H6106" i="168"/>
  <c r="H6105" i="168"/>
  <c r="H6104" i="168"/>
  <c r="H6103" i="168"/>
  <c r="H6102" i="168"/>
  <c r="H6101" i="168"/>
  <c r="H6100" i="168"/>
  <c r="H6099" i="168"/>
  <c r="H6098" i="168"/>
  <c r="H6097" i="168"/>
  <c r="H6096" i="168"/>
  <c r="H6095" i="168"/>
  <c r="H6094" i="168"/>
  <c r="H6093" i="168"/>
  <c r="H6092" i="168"/>
  <c r="H6091" i="168"/>
  <c r="H6090" i="168"/>
  <c r="H6089" i="168"/>
  <c r="H6088" i="168"/>
  <c r="H6087" i="168"/>
  <c r="H6086" i="168"/>
  <c r="H6085" i="168"/>
  <c r="H6084" i="168"/>
  <c r="H6083" i="168"/>
  <c r="H6082" i="168"/>
  <c r="H6081" i="168"/>
  <c r="H6080" i="168"/>
  <c r="H6079" i="168"/>
  <c r="H6078" i="168"/>
  <c r="H6077" i="168"/>
  <c r="H6076" i="168"/>
  <c r="H6075" i="168"/>
  <c r="H6074" i="168"/>
  <c r="H6073" i="168"/>
  <c r="H6072" i="168"/>
  <c r="H6071" i="168"/>
  <c r="H6070" i="168"/>
  <c r="H6069" i="168"/>
  <c r="H6068" i="168"/>
  <c r="H6067" i="168"/>
  <c r="H6066" i="168"/>
  <c r="H6065" i="168"/>
  <c r="H6064" i="168"/>
  <c r="H6063" i="168"/>
  <c r="H6062" i="168"/>
  <c r="H6061" i="168"/>
  <c r="H6060" i="168"/>
  <c r="H6059" i="168"/>
  <c r="H6058" i="168"/>
  <c r="H6057" i="168"/>
  <c r="H6056" i="168"/>
  <c r="H6055" i="168"/>
  <c r="H6054" i="168"/>
  <c r="H6053" i="168"/>
  <c r="H6052" i="168"/>
  <c r="H6051" i="168"/>
  <c r="H6050" i="168"/>
  <c r="H6049" i="168"/>
  <c r="H6048" i="168"/>
  <c r="H6047" i="168"/>
  <c r="H6046" i="168"/>
  <c r="H6045" i="168"/>
  <c r="H6044" i="168"/>
  <c r="H6043" i="168"/>
  <c r="H6042" i="168"/>
  <c r="H6041" i="168"/>
  <c r="H6040" i="168"/>
  <c r="H6039" i="168"/>
  <c r="H6038" i="168"/>
  <c r="H6037" i="168"/>
  <c r="H6036" i="168"/>
  <c r="H6035" i="168"/>
  <c r="H6034" i="168"/>
  <c r="H6033" i="168"/>
  <c r="H6032" i="168"/>
  <c r="H6031" i="168"/>
  <c r="H6030" i="168"/>
  <c r="H6029" i="168"/>
  <c r="H6028" i="168"/>
  <c r="H6027" i="168"/>
  <c r="H6026" i="168"/>
  <c r="H6025" i="168"/>
  <c r="H6024" i="168"/>
  <c r="H6023" i="168"/>
  <c r="H6022" i="168"/>
  <c r="H6021" i="168"/>
  <c r="H6020" i="168"/>
  <c r="H6019" i="168"/>
  <c r="H6018" i="168"/>
  <c r="H6017" i="168"/>
  <c r="H6016" i="168"/>
  <c r="H6015" i="168"/>
  <c r="H6014" i="168"/>
  <c r="H6013" i="168"/>
  <c r="H6012" i="168"/>
  <c r="H6011" i="168"/>
  <c r="H6010" i="168"/>
  <c r="H6009" i="168"/>
  <c r="H6008" i="168"/>
  <c r="H6007" i="168"/>
  <c r="H6006" i="168"/>
  <c r="H6005" i="168"/>
  <c r="H6004" i="168"/>
  <c r="H6003" i="168"/>
  <c r="H6002" i="168"/>
  <c r="H6001" i="168"/>
  <c r="H6000" i="168"/>
  <c r="H5999" i="168"/>
  <c r="H5998" i="168"/>
  <c r="H5997" i="168"/>
  <c r="H5996" i="168"/>
  <c r="H5995" i="168"/>
  <c r="H5994" i="168"/>
  <c r="H5993" i="168"/>
  <c r="H5992" i="168"/>
  <c r="H5991" i="168"/>
  <c r="H5990" i="168"/>
  <c r="H5989" i="168"/>
  <c r="H5988" i="168"/>
  <c r="H5987" i="168"/>
  <c r="H5986" i="168"/>
  <c r="H5985" i="168"/>
  <c r="H5984" i="168"/>
  <c r="H5983" i="168"/>
  <c r="H5982" i="168"/>
  <c r="H5981" i="168"/>
  <c r="H5980" i="168"/>
  <c r="H5979" i="168"/>
  <c r="H5978" i="168"/>
  <c r="H5977" i="168"/>
  <c r="H5976" i="168"/>
  <c r="H5975" i="168"/>
  <c r="H5974" i="168"/>
  <c r="H5973" i="168"/>
  <c r="H5972" i="168"/>
  <c r="H5971" i="168"/>
  <c r="H5970" i="168"/>
  <c r="H5969" i="168"/>
  <c r="H5968" i="168"/>
  <c r="H5967" i="168"/>
  <c r="H5966" i="168"/>
  <c r="H5965" i="168"/>
  <c r="H5964" i="168"/>
  <c r="H5963" i="168"/>
  <c r="H5962" i="168"/>
  <c r="H5961" i="168"/>
  <c r="H5960" i="168"/>
  <c r="H5959" i="168"/>
  <c r="H5958" i="168"/>
  <c r="H5957" i="168"/>
  <c r="H5956" i="168"/>
  <c r="H5955" i="168"/>
  <c r="H5954" i="168"/>
  <c r="H5953" i="168"/>
  <c r="H5952" i="168"/>
  <c r="H5951" i="168"/>
  <c r="H5950" i="168"/>
  <c r="H5949" i="168"/>
  <c r="H5948" i="168"/>
  <c r="H5947" i="168"/>
  <c r="H5946" i="168"/>
  <c r="H5945" i="168"/>
  <c r="H5944" i="168"/>
  <c r="H5943" i="168"/>
  <c r="H5942" i="168"/>
  <c r="H5941" i="168"/>
  <c r="H5940" i="168"/>
  <c r="H5939" i="168"/>
  <c r="H5938" i="168"/>
  <c r="H5937" i="168"/>
  <c r="H5936" i="168"/>
  <c r="H5935" i="168"/>
  <c r="H5934" i="168"/>
  <c r="H5933" i="168"/>
  <c r="H5932" i="168"/>
  <c r="H5931" i="168"/>
  <c r="H5930" i="168"/>
  <c r="H5929" i="168"/>
  <c r="H5928" i="168"/>
  <c r="H5927" i="168"/>
  <c r="H5926" i="168"/>
  <c r="H5925" i="168"/>
  <c r="H5924" i="168"/>
  <c r="H5923" i="168"/>
  <c r="H5922" i="168"/>
  <c r="H5921" i="168"/>
  <c r="H5920" i="168"/>
  <c r="H5919" i="168"/>
  <c r="H5918" i="168"/>
  <c r="H5917" i="168"/>
  <c r="H5916" i="168"/>
  <c r="H5915" i="168"/>
  <c r="H5914" i="168"/>
  <c r="H5913" i="168"/>
  <c r="H5912" i="168"/>
  <c r="H5911" i="168"/>
  <c r="H5910" i="168"/>
  <c r="H5909" i="168"/>
  <c r="H5908" i="168"/>
  <c r="H5907" i="168"/>
  <c r="H5906" i="168"/>
  <c r="H5905" i="168"/>
  <c r="H5904" i="168"/>
  <c r="H5903" i="168"/>
  <c r="H5902" i="168"/>
  <c r="H5901" i="168"/>
  <c r="H5900" i="168"/>
  <c r="H5899" i="168"/>
  <c r="H5898" i="168"/>
  <c r="H5897" i="168"/>
  <c r="H5896" i="168"/>
  <c r="H5895" i="168"/>
  <c r="H5894" i="168"/>
  <c r="H5893" i="168"/>
  <c r="H5892" i="168"/>
  <c r="H5891" i="168"/>
  <c r="H5890" i="168"/>
  <c r="H5889" i="168"/>
  <c r="H5888" i="168"/>
  <c r="H5887" i="168"/>
  <c r="H5886" i="168"/>
  <c r="H5885" i="168"/>
  <c r="H5884" i="168"/>
  <c r="H5883" i="168"/>
  <c r="H5882" i="168"/>
  <c r="H5881" i="168"/>
  <c r="H5880" i="168"/>
  <c r="H5879" i="168"/>
  <c r="H5878" i="168"/>
  <c r="H5877" i="168"/>
  <c r="H5876" i="168"/>
  <c r="H5875" i="168"/>
  <c r="H5874" i="168"/>
  <c r="H5873" i="168"/>
  <c r="H5872" i="168"/>
  <c r="H5871" i="168"/>
  <c r="H5870" i="168"/>
  <c r="H5869" i="168"/>
  <c r="H5868" i="168"/>
  <c r="H5867" i="168"/>
  <c r="H5866" i="168"/>
  <c r="H5865" i="168"/>
  <c r="H5864" i="168"/>
  <c r="H5863" i="168"/>
  <c r="H5862" i="168"/>
  <c r="H5861" i="168"/>
  <c r="H5860" i="168"/>
  <c r="H5859" i="168"/>
  <c r="H5858" i="168"/>
  <c r="H5857" i="168"/>
  <c r="H5856" i="168"/>
  <c r="H5855" i="168"/>
  <c r="H5854" i="168"/>
  <c r="H5853" i="168"/>
  <c r="H5852" i="168"/>
  <c r="H5851" i="168"/>
  <c r="H5850" i="168"/>
  <c r="H5849" i="168"/>
  <c r="H5848" i="168"/>
  <c r="H5847" i="168"/>
  <c r="H5846" i="168"/>
  <c r="H5845" i="168"/>
  <c r="H5844" i="168"/>
  <c r="H5843" i="168"/>
  <c r="H5842" i="168"/>
  <c r="H5841" i="168"/>
  <c r="H5840" i="168"/>
  <c r="H5839" i="168"/>
  <c r="H5838" i="168"/>
  <c r="H5837" i="168"/>
  <c r="H5836" i="168"/>
  <c r="H5835" i="168"/>
  <c r="H5834" i="168"/>
  <c r="H5833" i="168"/>
  <c r="H5832" i="168"/>
  <c r="H5831" i="168"/>
  <c r="H5830" i="168"/>
  <c r="H5829" i="168"/>
  <c r="H5828" i="168"/>
  <c r="H5827" i="168"/>
  <c r="H5826" i="168"/>
  <c r="H5825" i="168"/>
  <c r="H5824" i="168"/>
  <c r="H5823" i="168"/>
  <c r="H5822" i="168"/>
  <c r="H5821" i="168"/>
  <c r="H5820" i="168"/>
  <c r="H5819" i="168"/>
  <c r="H5818" i="168"/>
  <c r="H5817" i="168"/>
  <c r="H5816" i="168"/>
  <c r="H5815" i="168"/>
  <c r="H5814" i="168"/>
  <c r="H5813" i="168"/>
  <c r="H5812" i="168"/>
  <c r="H5811" i="168"/>
  <c r="H5810" i="168"/>
  <c r="H5809" i="168"/>
  <c r="H5808" i="168"/>
  <c r="H5807" i="168"/>
  <c r="H5806" i="168"/>
  <c r="H5805" i="168"/>
  <c r="H5804" i="168"/>
  <c r="H5803" i="168"/>
  <c r="H5802" i="168"/>
  <c r="H5801" i="168"/>
  <c r="H5800" i="168"/>
  <c r="H5799" i="168"/>
  <c r="H5798" i="168"/>
  <c r="H5797" i="168"/>
  <c r="H5796" i="168"/>
  <c r="H5795" i="168"/>
  <c r="H5794" i="168"/>
  <c r="H5793" i="168"/>
  <c r="H5792" i="168"/>
  <c r="H5791" i="168"/>
  <c r="H5790" i="168"/>
  <c r="H5789" i="168"/>
  <c r="H5788" i="168"/>
  <c r="H5787" i="168"/>
  <c r="H5786" i="168"/>
  <c r="H5785" i="168"/>
  <c r="H5784" i="168"/>
  <c r="H5783" i="168"/>
  <c r="H5782" i="168"/>
  <c r="H5781" i="168"/>
  <c r="H5780" i="168"/>
  <c r="H5779" i="168"/>
  <c r="H5778" i="168"/>
  <c r="H5777" i="168"/>
  <c r="H5776" i="168"/>
  <c r="H5775" i="168"/>
  <c r="H5774" i="168"/>
  <c r="H5773" i="168"/>
  <c r="H5772" i="168"/>
  <c r="H5771" i="168"/>
  <c r="H5770" i="168"/>
  <c r="H5769" i="168"/>
  <c r="H5768" i="168"/>
  <c r="H5767" i="168"/>
  <c r="H5766" i="168"/>
  <c r="H5765" i="168"/>
  <c r="H5764" i="168"/>
  <c r="H5763" i="168"/>
  <c r="H5762" i="168"/>
  <c r="H5761" i="168"/>
  <c r="H5760" i="168"/>
  <c r="H5759" i="168"/>
  <c r="H5758" i="168"/>
  <c r="H5757" i="168"/>
  <c r="H5756" i="168"/>
  <c r="H5755" i="168"/>
  <c r="H5754" i="168"/>
  <c r="H5753" i="168"/>
  <c r="H5752" i="168"/>
  <c r="H5751" i="168"/>
  <c r="H5750" i="168"/>
  <c r="H5749" i="168"/>
  <c r="H5748" i="168"/>
  <c r="H5747" i="168"/>
  <c r="H5746" i="168"/>
  <c r="H5745" i="168"/>
  <c r="H5744" i="168"/>
  <c r="H5743" i="168"/>
  <c r="H5742" i="168"/>
  <c r="H5741" i="168"/>
  <c r="H5740" i="168"/>
  <c r="H5739" i="168"/>
  <c r="H5738" i="168"/>
  <c r="H5737" i="168"/>
  <c r="H5736" i="168"/>
  <c r="H5735" i="168"/>
  <c r="H5734" i="168"/>
  <c r="H5733" i="168"/>
  <c r="H5732" i="168"/>
  <c r="H5731" i="168"/>
  <c r="H5730" i="168"/>
  <c r="H5729" i="168"/>
  <c r="H5728" i="168"/>
  <c r="H5727" i="168"/>
  <c r="H5726" i="168"/>
  <c r="H5725" i="168"/>
  <c r="H5724" i="168"/>
  <c r="H5723" i="168"/>
  <c r="H5722" i="168"/>
  <c r="H5721" i="168"/>
  <c r="H5720" i="168"/>
  <c r="H5719" i="168"/>
  <c r="H5718" i="168"/>
  <c r="H5717" i="168"/>
  <c r="H5716" i="168"/>
  <c r="H5715" i="168"/>
  <c r="H5714" i="168"/>
  <c r="H5713" i="168"/>
  <c r="H5712" i="168"/>
  <c r="H5711" i="168"/>
  <c r="H5710" i="168"/>
  <c r="H5709" i="168"/>
  <c r="H5708" i="168"/>
  <c r="H5707" i="168"/>
  <c r="H5706" i="168"/>
  <c r="H5705" i="168"/>
  <c r="H5704" i="168"/>
  <c r="H5703" i="168"/>
  <c r="H5702" i="168"/>
  <c r="H5701" i="168"/>
  <c r="H5700" i="168"/>
  <c r="H5699" i="168"/>
  <c r="H5698" i="168"/>
  <c r="H5697" i="168"/>
  <c r="H5696" i="168"/>
  <c r="H5695" i="168"/>
  <c r="H5694" i="168"/>
  <c r="H5693" i="168"/>
  <c r="H5692" i="168"/>
  <c r="H5691" i="168"/>
  <c r="H5690" i="168"/>
  <c r="H5689" i="168"/>
  <c r="H5688" i="168"/>
  <c r="H5687" i="168"/>
  <c r="H5686" i="168"/>
  <c r="H5685" i="168"/>
  <c r="H5684" i="168"/>
  <c r="H5683" i="168"/>
  <c r="H5682" i="168"/>
  <c r="H5681" i="168"/>
  <c r="H5680" i="168"/>
  <c r="H5679" i="168"/>
  <c r="H5678" i="168"/>
  <c r="H5677" i="168"/>
  <c r="H5676" i="168"/>
  <c r="H5675" i="168"/>
  <c r="H5674" i="168"/>
  <c r="H5673" i="168"/>
  <c r="H5672" i="168"/>
  <c r="H5671" i="168"/>
  <c r="H5670" i="168"/>
  <c r="H5669" i="168"/>
  <c r="H5668" i="168"/>
  <c r="H5667" i="168"/>
  <c r="H5666" i="168"/>
  <c r="H5665" i="168"/>
  <c r="H5664" i="168"/>
  <c r="H5663" i="168"/>
  <c r="H5662" i="168"/>
  <c r="H5661" i="168"/>
  <c r="H5660" i="168"/>
  <c r="H5659" i="168"/>
  <c r="H5658" i="168"/>
  <c r="H5657" i="168"/>
  <c r="H5656" i="168"/>
  <c r="H5655" i="168"/>
  <c r="H5654" i="168"/>
  <c r="H5653" i="168"/>
  <c r="H5652" i="168"/>
  <c r="H5651" i="168"/>
  <c r="H5650" i="168"/>
  <c r="H5649" i="168"/>
  <c r="H5648" i="168"/>
  <c r="H5647" i="168"/>
  <c r="H5646" i="168"/>
  <c r="H5645" i="168"/>
  <c r="H5644" i="168"/>
  <c r="H5643" i="168"/>
  <c r="H5642" i="168"/>
  <c r="H5641" i="168"/>
  <c r="H5640" i="168"/>
  <c r="H5639" i="168"/>
  <c r="H5638" i="168"/>
  <c r="H5637" i="168"/>
  <c r="H5636" i="168"/>
  <c r="H5635" i="168"/>
  <c r="H5634" i="168"/>
  <c r="H5633" i="168"/>
  <c r="H5632" i="168"/>
  <c r="H5631" i="168"/>
  <c r="H5630" i="168"/>
  <c r="H5629" i="168"/>
  <c r="H5628" i="168"/>
  <c r="H5627" i="168"/>
  <c r="H5626" i="168"/>
  <c r="H5625" i="168"/>
  <c r="H5624" i="168"/>
  <c r="H5623" i="168"/>
  <c r="H5622" i="168"/>
  <c r="H5621" i="168"/>
  <c r="H5620" i="168"/>
  <c r="H5619" i="168"/>
  <c r="H5618" i="168"/>
  <c r="H5617" i="168"/>
  <c r="H5616" i="168"/>
  <c r="H5615" i="168"/>
  <c r="H5614" i="168"/>
  <c r="H5613" i="168"/>
  <c r="H5612" i="168"/>
  <c r="H5611" i="168"/>
  <c r="H5610" i="168"/>
  <c r="H5609" i="168"/>
  <c r="H5608" i="168"/>
  <c r="H5607" i="168"/>
  <c r="H5606" i="168"/>
  <c r="H5605" i="168"/>
  <c r="H5604" i="168"/>
  <c r="H5603" i="168"/>
  <c r="H5602" i="168"/>
  <c r="H5601" i="168"/>
  <c r="H5600" i="168"/>
  <c r="H5599" i="168"/>
  <c r="H5598" i="168"/>
  <c r="H5597" i="168"/>
  <c r="H5596" i="168"/>
  <c r="H5595" i="168"/>
  <c r="H5594" i="168"/>
  <c r="H5593" i="168"/>
  <c r="H5592" i="168"/>
  <c r="H5591" i="168"/>
  <c r="H5590" i="168"/>
  <c r="H5589" i="168"/>
  <c r="H5588" i="168"/>
  <c r="H5587" i="168"/>
  <c r="H5586" i="168"/>
  <c r="H5585" i="168"/>
  <c r="H5584" i="168"/>
  <c r="H5583" i="168"/>
  <c r="H5582" i="168"/>
  <c r="H5581" i="168"/>
  <c r="H5580" i="168"/>
  <c r="H5579" i="168"/>
  <c r="H5578" i="168"/>
  <c r="H5577" i="168"/>
  <c r="H5576" i="168"/>
  <c r="H5575" i="168"/>
  <c r="H5574" i="168"/>
  <c r="H5573" i="168"/>
  <c r="H5572" i="168"/>
  <c r="H5571" i="168"/>
  <c r="H5570" i="168"/>
  <c r="H5569" i="168"/>
  <c r="H5568" i="168"/>
  <c r="H5567" i="168"/>
  <c r="H5566" i="168"/>
  <c r="H5565" i="168"/>
  <c r="H5564" i="168"/>
  <c r="H5563" i="168"/>
  <c r="H5562" i="168"/>
  <c r="H5561" i="168"/>
  <c r="H5560" i="168"/>
  <c r="H5559" i="168"/>
  <c r="H5558" i="168"/>
  <c r="H5557" i="168"/>
  <c r="H5556" i="168"/>
  <c r="H5555" i="168"/>
  <c r="H5554" i="168"/>
  <c r="H5553" i="168"/>
  <c r="H5552" i="168"/>
  <c r="H5551" i="168"/>
  <c r="H5550" i="168"/>
  <c r="H5549" i="168"/>
  <c r="H5548" i="168"/>
  <c r="H5547" i="168"/>
  <c r="H5546" i="168"/>
  <c r="H5545" i="168"/>
  <c r="H5544" i="168"/>
  <c r="H5543" i="168"/>
  <c r="H5542" i="168"/>
  <c r="H5541" i="168"/>
  <c r="H5540" i="168"/>
  <c r="H5539" i="168"/>
  <c r="H5538" i="168"/>
  <c r="H5537" i="168"/>
  <c r="H5536" i="168"/>
  <c r="H5535" i="168"/>
  <c r="H5534" i="168"/>
  <c r="H5533" i="168"/>
  <c r="H5532" i="168"/>
  <c r="H5531" i="168"/>
  <c r="H5530" i="168"/>
  <c r="H5529" i="168"/>
  <c r="H5528" i="168"/>
  <c r="H5527" i="168"/>
  <c r="H5526" i="168"/>
  <c r="H5525" i="168"/>
  <c r="H5524" i="168"/>
  <c r="H5523" i="168"/>
  <c r="H5522" i="168"/>
  <c r="H5521" i="168"/>
  <c r="H5520" i="168"/>
  <c r="H5519" i="168"/>
  <c r="H5518" i="168"/>
  <c r="H5517" i="168"/>
  <c r="H5516" i="168"/>
  <c r="H5515" i="168"/>
  <c r="H5514" i="168"/>
  <c r="H5513" i="168"/>
  <c r="H5512" i="168"/>
  <c r="H5511" i="168"/>
  <c r="H5510" i="168"/>
  <c r="H5509" i="168"/>
  <c r="H5508" i="168"/>
  <c r="H5507" i="168"/>
  <c r="H5506" i="168"/>
  <c r="H5505" i="168"/>
  <c r="H5504" i="168"/>
  <c r="H5503" i="168"/>
  <c r="H5502" i="168"/>
  <c r="H5501" i="168"/>
  <c r="H5500" i="168"/>
  <c r="H5499" i="168"/>
  <c r="H5498" i="168"/>
  <c r="H5497" i="168"/>
  <c r="H5496" i="168"/>
  <c r="H5495" i="168"/>
  <c r="H5494" i="168"/>
  <c r="H5493" i="168"/>
  <c r="H5492" i="168"/>
  <c r="H5491" i="168"/>
  <c r="H5490" i="168"/>
  <c r="H5489" i="168"/>
  <c r="H5488" i="168"/>
  <c r="H5487" i="168"/>
  <c r="H5486" i="168"/>
  <c r="H5485" i="168"/>
  <c r="H5484" i="168"/>
  <c r="H5483" i="168"/>
  <c r="H5482" i="168"/>
  <c r="H5481" i="168"/>
  <c r="H5480" i="168"/>
  <c r="H5479" i="168"/>
  <c r="H5478" i="168"/>
  <c r="H5477" i="168"/>
  <c r="H5476" i="168"/>
  <c r="H5475" i="168"/>
  <c r="H5474" i="168"/>
  <c r="H5473" i="168"/>
  <c r="H5472" i="168"/>
  <c r="H5471" i="168"/>
  <c r="H5470" i="168"/>
  <c r="H5469" i="168"/>
  <c r="H5468" i="168"/>
  <c r="H5467" i="168"/>
  <c r="H5466" i="168"/>
  <c r="H5465" i="168"/>
  <c r="H5464" i="168"/>
  <c r="H5463" i="168"/>
  <c r="H5462" i="168"/>
  <c r="H5461" i="168"/>
  <c r="H5460" i="168"/>
  <c r="H5459" i="168"/>
  <c r="H5458" i="168"/>
  <c r="H5457" i="168"/>
  <c r="H5456" i="168"/>
  <c r="H5455" i="168"/>
  <c r="H5454" i="168"/>
  <c r="H5453" i="168"/>
  <c r="H5452" i="168"/>
  <c r="H5451" i="168"/>
  <c r="H5450" i="168"/>
  <c r="H5449" i="168"/>
  <c r="H5448" i="168"/>
  <c r="H5447" i="168"/>
  <c r="H5446" i="168"/>
  <c r="H5445" i="168"/>
  <c r="H5444" i="168"/>
  <c r="H5443" i="168"/>
  <c r="H5442" i="168"/>
  <c r="H5441" i="168"/>
  <c r="H5440" i="168"/>
  <c r="H5439" i="168"/>
  <c r="H5438" i="168"/>
  <c r="H5437" i="168"/>
  <c r="H5436" i="168"/>
  <c r="H5435" i="168"/>
  <c r="H5434" i="168"/>
  <c r="H5433" i="168"/>
  <c r="H5432" i="168"/>
  <c r="H5431" i="168"/>
  <c r="H5430" i="168"/>
  <c r="H5429" i="168"/>
  <c r="H5428" i="168"/>
  <c r="H5427" i="168"/>
  <c r="H5426" i="168"/>
  <c r="H5425" i="168"/>
  <c r="H5424" i="168"/>
  <c r="H5423" i="168"/>
  <c r="H5422" i="168"/>
  <c r="H5421" i="168"/>
  <c r="H5420" i="168"/>
  <c r="H5419" i="168"/>
  <c r="H5418" i="168"/>
  <c r="H5417" i="168"/>
  <c r="H5416" i="168"/>
  <c r="H5415" i="168"/>
  <c r="H5414" i="168"/>
  <c r="H5413" i="168"/>
  <c r="H5412" i="168"/>
  <c r="H5411" i="168"/>
  <c r="H5410" i="168"/>
  <c r="H5409" i="168"/>
  <c r="H5408" i="168"/>
  <c r="H5407" i="168"/>
  <c r="H5406" i="168"/>
  <c r="H5405" i="168"/>
  <c r="H5404" i="168"/>
  <c r="H5403" i="168"/>
  <c r="H5402" i="168"/>
  <c r="H5401" i="168"/>
  <c r="H5400" i="168"/>
  <c r="H5399" i="168"/>
  <c r="H5398" i="168"/>
  <c r="H5397" i="168"/>
  <c r="H5396" i="168"/>
  <c r="H5395" i="168"/>
  <c r="H5394" i="168"/>
  <c r="H5393" i="168"/>
  <c r="H5392" i="168"/>
  <c r="H5391" i="168"/>
  <c r="H5390" i="168"/>
  <c r="H5389" i="168"/>
  <c r="H5388" i="168"/>
  <c r="H5387" i="168"/>
  <c r="H5386" i="168"/>
  <c r="H5385" i="168"/>
  <c r="H5384" i="168"/>
  <c r="H5383" i="168"/>
  <c r="H5382" i="168"/>
  <c r="H5381" i="168"/>
  <c r="H5380" i="168"/>
  <c r="H5379" i="168"/>
  <c r="H5378" i="168"/>
  <c r="H5377" i="168"/>
  <c r="H5376" i="168"/>
  <c r="H5375" i="168"/>
  <c r="H5374" i="168"/>
  <c r="H5373" i="168"/>
  <c r="H5372" i="168"/>
  <c r="H5371" i="168"/>
  <c r="H5370" i="168"/>
  <c r="H5369" i="168"/>
  <c r="H5368" i="168"/>
  <c r="H5367" i="168"/>
  <c r="H5366" i="168"/>
  <c r="H5365" i="168"/>
  <c r="H5364" i="168"/>
  <c r="H5363" i="168"/>
  <c r="H5362" i="168"/>
  <c r="H5361" i="168"/>
  <c r="H5360" i="168"/>
  <c r="H5359" i="168"/>
  <c r="H5358" i="168"/>
  <c r="H5357" i="168"/>
  <c r="H5356" i="168"/>
  <c r="H5355" i="168"/>
  <c r="H5354" i="168"/>
  <c r="H5353" i="168"/>
  <c r="H5352" i="168"/>
  <c r="H5351" i="168"/>
  <c r="H5350" i="168"/>
  <c r="H5349" i="168"/>
  <c r="H5348" i="168"/>
  <c r="H5347" i="168"/>
  <c r="H5346" i="168"/>
  <c r="H5345" i="168"/>
  <c r="H5344" i="168"/>
  <c r="H5343" i="168"/>
  <c r="H5342" i="168"/>
  <c r="H5341" i="168"/>
  <c r="H5340" i="168"/>
  <c r="H5339" i="168"/>
  <c r="H5338" i="168"/>
  <c r="H5337" i="168"/>
  <c r="H5336" i="168"/>
  <c r="H5335" i="168"/>
  <c r="H5334" i="168"/>
  <c r="H5333" i="168"/>
  <c r="H5332" i="168"/>
  <c r="H5331" i="168"/>
  <c r="H5330" i="168"/>
  <c r="H5329" i="168"/>
  <c r="H5328" i="168"/>
  <c r="H5327" i="168"/>
  <c r="H5326" i="168"/>
  <c r="H5325" i="168"/>
  <c r="H5324" i="168"/>
  <c r="H5323" i="168"/>
  <c r="H5322" i="168"/>
  <c r="H5321" i="168"/>
  <c r="H5320" i="168"/>
  <c r="H5319" i="168"/>
  <c r="H5318" i="168"/>
  <c r="H5317" i="168"/>
  <c r="H5316" i="168"/>
  <c r="H5315" i="168"/>
  <c r="H5314" i="168"/>
  <c r="H5313" i="168"/>
  <c r="H5312" i="168"/>
  <c r="H5311" i="168"/>
  <c r="H5310" i="168"/>
  <c r="H5309" i="168"/>
  <c r="H5308" i="168"/>
  <c r="H5307" i="168"/>
  <c r="H5306" i="168"/>
  <c r="H5305" i="168"/>
  <c r="H5304" i="168"/>
  <c r="H5303" i="168"/>
  <c r="H5302" i="168"/>
  <c r="H5301" i="168"/>
  <c r="H5300" i="168"/>
  <c r="H5299" i="168"/>
  <c r="H5298" i="168"/>
  <c r="H5297" i="168"/>
  <c r="H5296" i="168"/>
  <c r="H5295" i="168"/>
  <c r="H5294" i="168"/>
  <c r="H5293" i="168"/>
  <c r="H5292" i="168"/>
  <c r="H5291" i="168"/>
  <c r="H5290" i="168"/>
  <c r="H5289" i="168"/>
  <c r="H5288" i="168"/>
  <c r="H5287" i="168"/>
  <c r="H5286" i="168"/>
  <c r="H5285" i="168"/>
  <c r="H5284" i="168"/>
  <c r="H5283" i="168"/>
  <c r="H5282" i="168"/>
  <c r="H5281" i="168"/>
  <c r="H5280" i="168"/>
  <c r="H5279" i="168"/>
  <c r="H5278" i="168"/>
  <c r="H5277" i="168"/>
  <c r="H5276" i="168"/>
  <c r="H5275" i="168"/>
  <c r="H5274" i="168"/>
  <c r="H5273" i="168"/>
  <c r="H5272" i="168"/>
  <c r="H5271" i="168"/>
  <c r="H5270" i="168"/>
  <c r="H5269" i="168"/>
  <c r="H5268" i="168"/>
  <c r="H5267" i="168"/>
  <c r="H5266" i="168"/>
  <c r="H5265" i="168"/>
  <c r="H5264" i="168"/>
  <c r="H5263" i="168"/>
  <c r="H5262" i="168"/>
  <c r="H5261" i="168"/>
  <c r="H5260" i="168"/>
  <c r="H5259" i="168"/>
  <c r="H5258" i="168"/>
  <c r="H5257" i="168"/>
  <c r="H5256" i="168"/>
  <c r="H5255" i="168"/>
  <c r="H5254" i="168"/>
  <c r="H5253" i="168"/>
  <c r="H5252" i="168"/>
  <c r="H5251" i="168"/>
  <c r="H5250" i="168"/>
  <c r="H5249" i="168"/>
  <c r="H5248" i="168"/>
  <c r="H5247" i="168"/>
  <c r="H5246" i="168"/>
  <c r="H5245" i="168"/>
  <c r="H5244" i="168"/>
  <c r="H5243" i="168"/>
  <c r="H5242" i="168"/>
  <c r="H5241" i="168"/>
  <c r="H5240" i="168"/>
  <c r="H5239" i="168"/>
  <c r="H5238" i="168"/>
  <c r="H5237" i="168"/>
  <c r="H5236" i="168"/>
  <c r="H5235" i="168"/>
  <c r="H5234" i="168"/>
  <c r="H5233" i="168"/>
  <c r="H5232" i="168"/>
  <c r="H5231" i="168"/>
  <c r="H5230" i="168"/>
  <c r="H5229" i="168"/>
  <c r="H5228" i="168"/>
  <c r="H5227" i="168"/>
  <c r="H5226" i="168"/>
  <c r="H5225" i="168"/>
  <c r="H5224" i="168"/>
  <c r="H5223" i="168"/>
  <c r="H5222" i="168"/>
  <c r="H5221" i="168"/>
  <c r="H5220" i="168"/>
  <c r="H5219" i="168"/>
  <c r="H5218" i="168"/>
  <c r="H5217" i="168"/>
  <c r="H5216" i="168"/>
  <c r="H5215" i="168"/>
  <c r="H5214" i="168"/>
  <c r="H5213" i="168"/>
  <c r="H5212" i="168"/>
  <c r="H5211" i="168"/>
  <c r="H5210" i="168"/>
  <c r="H5209" i="168"/>
  <c r="H5208" i="168"/>
  <c r="H5207" i="168"/>
  <c r="H5206" i="168"/>
  <c r="H5205" i="168"/>
  <c r="H5204" i="168"/>
  <c r="H5203" i="168"/>
  <c r="H5202" i="168"/>
  <c r="H5201" i="168"/>
  <c r="H5200" i="168"/>
  <c r="H5199" i="168"/>
  <c r="H5198" i="168"/>
  <c r="H5197" i="168"/>
  <c r="H5196" i="168"/>
  <c r="H5195" i="168"/>
  <c r="H5194" i="168"/>
  <c r="H5193" i="168"/>
  <c r="H5192" i="168"/>
  <c r="H5191" i="168"/>
  <c r="H5190" i="168"/>
  <c r="H5189" i="168"/>
  <c r="H5188" i="168"/>
  <c r="H5187" i="168"/>
  <c r="H5186" i="168"/>
  <c r="H5185" i="168"/>
  <c r="H5184" i="168"/>
  <c r="H5183" i="168"/>
  <c r="H5182" i="168"/>
  <c r="H5181" i="168"/>
  <c r="H5180" i="168"/>
  <c r="H5179" i="168"/>
  <c r="H5178" i="168"/>
  <c r="H5177" i="168"/>
  <c r="H5176" i="168"/>
  <c r="H5175" i="168"/>
  <c r="H5174" i="168"/>
  <c r="H5173" i="168"/>
  <c r="H5172" i="168"/>
  <c r="H5171" i="168"/>
  <c r="H5170" i="168"/>
  <c r="H5169" i="168"/>
  <c r="H5168" i="168"/>
  <c r="H5167" i="168"/>
  <c r="H5166" i="168"/>
  <c r="H5165" i="168"/>
  <c r="H5164" i="168"/>
  <c r="H5163" i="168"/>
  <c r="H5162" i="168"/>
  <c r="H5161" i="168"/>
  <c r="H5160" i="168"/>
  <c r="H5159" i="168"/>
  <c r="H5158" i="168"/>
  <c r="H5157" i="168"/>
  <c r="H5156" i="168"/>
  <c r="H5155" i="168"/>
  <c r="H5154" i="168"/>
  <c r="H5153" i="168"/>
  <c r="H5152" i="168"/>
  <c r="H5151" i="168"/>
  <c r="H5150" i="168"/>
  <c r="H5149" i="168"/>
  <c r="H5148" i="168"/>
  <c r="H5147" i="168"/>
  <c r="H5146" i="168"/>
  <c r="H5145" i="168"/>
  <c r="H5144" i="168"/>
  <c r="H5143" i="168"/>
  <c r="H5142" i="168"/>
  <c r="H5141" i="168"/>
  <c r="H5140" i="168"/>
  <c r="H5139" i="168"/>
  <c r="H5138" i="168"/>
  <c r="H5137" i="168"/>
  <c r="H5136" i="168"/>
  <c r="H5135" i="168"/>
  <c r="H5134" i="168"/>
  <c r="H5133" i="168"/>
  <c r="H5132" i="168"/>
  <c r="H5131" i="168"/>
  <c r="H5130" i="168"/>
  <c r="H5129" i="168"/>
  <c r="H5128" i="168"/>
  <c r="H5127" i="168"/>
  <c r="H5126" i="168"/>
  <c r="H5125" i="168"/>
  <c r="H5124" i="168"/>
  <c r="H5123" i="168"/>
  <c r="H5122" i="168"/>
  <c r="H5121" i="168"/>
  <c r="H5120" i="168"/>
  <c r="H5119" i="168"/>
  <c r="H5118" i="168"/>
  <c r="H5117" i="168"/>
  <c r="H5116" i="168"/>
  <c r="H5115" i="168"/>
  <c r="H5114" i="168"/>
  <c r="H5113" i="168"/>
  <c r="H5112" i="168"/>
  <c r="H5111" i="168"/>
  <c r="H5110" i="168"/>
  <c r="H5109" i="168"/>
  <c r="H5108" i="168"/>
  <c r="H5107" i="168"/>
  <c r="H5106" i="168"/>
  <c r="H5105" i="168"/>
  <c r="H5104" i="168"/>
  <c r="H5103" i="168"/>
  <c r="H5102" i="168"/>
  <c r="H5101" i="168"/>
  <c r="H5100" i="168"/>
  <c r="H5099" i="168"/>
  <c r="H5098" i="168"/>
  <c r="H5097" i="168"/>
  <c r="H5096" i="168"/>
  <c r="H5095" i="168"/>
  <c r="H5094" i="168"/>
  <c r="H5093" i="168"/>
  <c r="H5092" i="168"/>
  <c r="H5091" i="168"/>
  <c r="H5090" i="168"/>
  <c r="H5089" i="168"/>
  <c r="H5088" i="168"/>
  <c r="H5087" i="168"/>
  <c r="H5086" i="168"/>
  <c r="H5085" i="168"/>
  <c r="H5084" i="168"/>
  <c r="H5083" i="168"/>
  <c r="H5082" i="168"/>
  <c r="H5081" i="168"/>
  <c r="H5080" i="168"/>
  <c r="H5079" i="168"/>
  <c r="H5078" i="168"/>
  <c r="H5077" i="168"/>
  <c r="H5076" i="168"/>
  <c r="H5075" i="168"/>
  <c r="H5074" i="168"/>
  <c r="H5073" i="168"/>
  <c r="H5072" i="168"/>
  <c r="H5071" i="168"/>
  <c r="H5070" i="168"/>
  <c r="H5069" i="168"/>
  <c r="H5068" i="168"/>
  <c r="H5067" i="168"/>
  <c r="H5066" i="168"/>
  <c r="H5065" i="168"/>
  <c r="H5064" i="168"/>
  <c r="H5063" i="168"/>
  <c r="H5062" i="168"/>
  <c r="H5061" i="168"/>
  <c r="H5060" i="168"/>
  <c r="H5059" i="168"/>
  <c r="H5058" i="168"/>
  <c r="H5057" i="168"/>
  <c r="H5056" i="168"/>
  <c r="H5055" i="168"/>
  <c r="H5054" i="168"/>
  <c r="H5053" i="168"/>
  <c r="H5052" i="168"/>
  <c r="H5051" i="168"/>
  <c r="H5050" i="168"/>
  <c r="H5049" i="168"/>
  <c r="H5048" i="168"/>
  <c r="H5047" i="168"/>
  <c r="H5046" i="168"/>
  <c r="H5045" i="168"/>
  <c r="H5044" i="168"/>
  <c r="H5043" i="168"/>
  <c r="H5042" i="168"/>
  <c r="H5041" i="168"/>
  <c r="H5040" i="168"/>
  <c r="H5039" i="168"/>
  <c r="H5038" i="168"/>
  <c r="H5037" i="168"/>
  <c r="H5036" i="168"/>
  <c r="H5035" i="168"/>
  <c r="H5034" i="168"/>
  <c r="H5033" i="168"/>
  <c r="H5032" i="168"/>
  <c r="H5031" i="168"/>
  <c r="H5030" i="168"/>
  <c r="H5029" i="168"/>
  <c r="H5028" i="168"/>
  <c r="H5027" i="168"/>
  <c r="H5026" i="168"/>
  <c r="H5025" i="168"/>
  <c r="H5024" i="168"/>
  <c r="H5023" i="168"/>
  <c r="H5022" i="168"/>
  <c r="H5021" i="168"/>
  <c r="H5020" i="168"/>
  <c r="H5019" i="168"/>
  <c r="H5018" i="168"/>
  <c r="H5017" i="168"/>
  <c r="H5016" i="168"/>
  <c r="H5015" i="168"/>
  <c r="H5014" i="168"/>
  <c r="H5013" i="168"/>
  <c r="H5012" i="168"/>
  <c r="H5011" i="168"/>
  <c r="H5010" i="168"/>
  <c r="H5009" i="168"/>
  <c r="H5008" i="168"/>
  <c r="H5007" i="168"/>
  <c r="H5006" i="168"/>
  <c r="H5005" i="168"/>
  <c r="H5004" i="168"/>
  <c r="H5003" i="168"/>
  <c r="H5002" i="168"/>
  <c r="H5001" i="168"/>
  <c r="H5000" i="168"/>
  <c r="H4999" i="168"/>
  <c r="H4998" i="168"/>
  <c r="H4997" i="168"/>
  <c r="H4996" i="168"/>
  <c r="H4995" i="168"/>
  <c r="H4994" i="168"/>
  <c r="H4993" i="168"/>
  <c r="H4992" i="168"/>
  <c r="H4991" i="168"/>
  <c r="H4990" i="168"/>
  <c r="H4989" i="168"/>
  <c r="H4988" i="168"/>
  <c r="H4987" i="168"/>
  <c r="H4986" i="168"/>
  <c r="H4985" i="168"/>
  <c r="H4984" i="168"/>
  <c r="H4983" i="168"/>
  <c r="H4982" i="168"/>
  <c r="H4981" i="168"/>
  <c r="H4980" i="168"/>
  <c r="H4979" i="168"/>
  <c r="H4978" i="168"/>
  <c r="H4977" i="168"/>
  <c r="H4976" i="168"/>
  <c r="H4975" i="168"/>
  <c r="H4974" i="168"/>
  <c r="H4973" i="168"/>
  <c r="H4972" i="168"/>
  <c r="H4971" i="168"/>
  <c r="H4970" i="168"/>
  <c r="H4969" i="168"/>
  <c r="H4968" i="168"/>
  <c r="H4967" i="168"/>
  <c r="H4966" i="168"/>
  <c r="H4965" i="168"/>
  <c r="H4964" i="168"/>
  <c r="H4963" i="168"/>
  <c r="H4962" i="168"/>
  <c r="H4961" i="168"/>
  <c r="H4960" i="168"/>
  <c r="H4959" i="168"/>
  <c r="H4958" i="168"/>
  <c r="H4957" i="168"/>
  <c r="H4956" i="168"/>
  <c r="H4955" i="168"/>
  <c r="H4954" i="168"/>
  <c r="H4953" i="168"/>
  <c r="H4952" i="168"/>
  <c r="H4951" i="168"/>
  <c r="H4950" i="168"/>
  <c r="H4949" i="168"/>
  <c r="H4948" i="168"/>
  <c r="H4947" i="168"/>
  <c r="H4946" i="168"/>
  <c r="H4945" i="168"/>
  <c r="H4944" i="168"/>
  <c r="H4943" i="168"/>
  <c r="H4942" i="168"/>
  <c r="H4941" i="168"/>
  <c r="H4940" i="168"/>
  <c r="H4939" i="168"/>
  <c r="H4938" i="168"/>
  <c r="H4937" i="168"/>
  <c r="H4936" i="168"/>
  <c r="H4935" i="168"/>
  <c r="H4934" i="168"/>
  <c r="H4933" i="168"/>
  <c r="H4932" i="168"/>
  <c r="H4931" i="168"/>
  <c r="H4930" i="168"/>
  <c r="H4929" i="168"/>
  <c r="H4928" i="168"/>
  <c r="H4927" i="168"/>
  <c r="H4926" i="168"/>
  <c r="H4925" i="168"/>
  <c r="H4924" i="168"/>
  <c r="H4923" i="168"/>
  <c r="H4922" i="168"/>
  <c r="H4921" i="168"/>
  <c r="H4920" i="168"/>
  <c r="H4919" i="168"/>
  <c r="H4918" i="168"/>
  <c r="H4917" i="168"/>
  <c r="H4916" i="168"/>
  <c r="H4915" i="168"/>
  <c r="H4914" i="168"/>
  <c r="H4913" i="168"/>
  <c r="H4912" i="168"/>
  <c r="H4911" i="168"/>
  <c r="H4910" i="168"/>
  <c r="H4909" i="168"/>
  <c r="H4908" i="168"/>
  <c r="H4907" i="168"/>
  <c r="H4906" i="168"/>
  <c r="H4905" i="168"/>
  <c r="H4904" i="168"/>
  <c r="H4903" i="168"/>
  <c r="H4902" i="168"/>
  <c r="H4901" i="168"/>
  <c r="H4900" i="168"/>
  <c r="H4899" i="168"/>
  <c r="H4898" i="168"/>
  <c r="H4897" i="168"/>
  <c r="H4896" i="168"/>
  <c r="H4895" i="168"/>
  <c r="H4894" i="168"/>
  <c r="H4893" i="168"/>
  <c r="H4892" i="168"/>
  <c r="H4891" i="168"/>
  <c r="H4890" i="168"/>
  <c r="H4889" i="168"/>
  <c r="H4888" i="168"/>
  <c r="H4887" i="168"/>
  <c r="H4886" i="168"/>
  <c r="H4885" i="168"/>
  <c r="H4884" i="168"/>
  <c r="H4883" i="168"/>
  <c r="H4882" i="168"/>
  <c r="H4881" i="168"/>
  <c r="H4880" i="168"/>
  <c r="H4879" i="168"/>
  <c r="H4878" i="168"/>
  <c r="H4877" i="168"/>
  <c r="H4876" i="168"/>
  <c r="H4875" i="168"/>
  <c r="H4874" i="168"/>
  <c r="H4873" i="168"/>
  <c r="H4872" i="168"/>
  <c r="H4871" i="168"/>
  <c r="H4870" i="168"/>
  <c r="H4869" i="168"/>
  <c r="H4868" i="168"/>
  <c r="H4867" i="168"/>
  <c r="H4866" i="168"/>
  <c r="H4865" i="168"/>
  <c r="H4864" i="168"/>
  <c r="H4863" i="168"/>
  <c r="H4862" i="168"/>
  <c r="H4861" i="168"/>
  <c r="H4860" i="168"/>
  <c r="H4859" i="168"/>
  <c r="H4858" i="168"/>
  <c r="H4857" i="168"/>
  <c r="H4856" i="168"/>
  <c r="H4855" i="168"/>
  <c r="H4854" i="168"/>
  <c r="H4853" i="168"/>
  <c r="H4852" i="168"/>
  <c r="H4851" i="168"/>
  <c r="H4850" i="168"/>
  <c r="H4849" i="168"/>
  <c r="H4848" i="168"/>
  <c r="H4847" i="168"/>
  <c r="H4846" i="168"/>
  <c r="H4845" i="168"/>
  <c r="H4844" i="168"/>
  <c r="H4843" i="168"/>
  <c r="H4842" i="168"/>
  <c r="H4841" i="168"/>
  <c r="H4840" i="168"/>
  <c r="H4839" i="168"/>
  <c r="H4838" i="168"/>
  <c r="H4837" i="168"/>
  <c r="H4836" i="168"/>
  <c r="H4835" i="168"/>
  <c r="H4834" i="168"/>
  <c r="H4833" i="168"/>
  <c r="H4832" i="168"/>
  <c r="H4831" i="168"/>
  <c r="H4830" i="168"/>
  <c r="H4829" i="168"/>
  <c r="H4828" i="168"/>
  <c r="H4827" i="168"/>
  <c r="H4826" i="168"/>
  <c r="H4825" i="168"/>
  <c r="H4824" i="168"/>
  <c r="H4823" i="168"/>
  <c r="H4822" i="168"/>
  <c r="H4821" i="168"/>
  <c r="H4820" i="168"/>
  <c r="H4819" i="168"/>
  <c r="H4818" i="168"/>
  <c r="H4817" i="168"/>
  <c r="H4816" i="168"/>
  <c r="H4815" i="168"/>
  <c r="H4814" i="168"/>
  <c r="H4813" i="168"/>
  <c r="H4812" i="168"/>
  <c r="H4811" i="168"/>
  <c r="H4810" i="168"/>
  <c r="H4809" i="168"/>
  <c r="H4808" i="168"/>
  <c r="H4807" i="168"/>
  <c r="H4806" i="168"/>
  <c r="H4805" i="168"/>
  <c r="H4804" i="168"/>
  <c r="H4803" i="168"/>
  <c r="H4802" i="168"/>
  <c r="H4801" i="168"/>
  <c r="H4800" i="168"/>
  <c r="H4799" i="168"/>
  <c r="H4798" i="168"/>
  <c r="H4797" i="168"/>
  <c r="H4796" i="168"/>
  <c r="H4795" i="168"/>
  <c r="H4794" i="168"/>
  <c r="H4793" i="168"/>
  <c r="H4792" i="168"/>
  <c r="H4791" i="168"/>
  <c r="H4790" i="168"/>
  <c r="H4789" i="168"/>
  <c r="H4788" i="168"/>
  <c r="H4787" i="168"/>
  <c r="H4786" i="168"/>
  <c r="H4785" i="168"/>
  <c r="H4784" i="168"/>
  <c r="H4783" i="168"/>
  <c r="H4782" i="168"/>
  <c r="H4781" i="168"/>
  <c r="H4780" i="168"/>
  <c r="H4779" i="168"/>
  <c r="H4778" i="168"/>
  <c r="H4777" i="168"/>
  <c r="H4776" i="168"/>
  <c r="H4775" i="168"/>
  <c r="H4774" i="168"/>
  <c r="H4773" i="168"/>
  <c r="H4772" i="168"/>
  <c r="H4771" i="168"/>
  <c r="H4770" i="168"/>
  <c r="H4769" i="168"/>
  <c r="H4768" i="168"/>
  <c r="H4767" i="168"/>
  <c r="H4766" i="168"/>
  <c r="H4765" i="168"/>
  <c r="H4764" i="168"/>
  <c r="H4763" i="168"/>
  <c r="H4762" i="168"/>
  <c r="H4761" i="168"/>
  <c r="H4760" i="168"/>
  <c r="H4759" i="168"/>
  <c r="H4758" i="168"/>
  <c r="H4757" i="168"/>
  <c r="H4756" i="168"/>
  <c r="H4755" i="168"/>
  <c r="H4754" i="168"/>
  <c r="H4753" i="168"/>
  <c r="H4752" i="168"/>
  <c r="H4751" i="168"/>
  <c r="H4750" i="168"/>
  <c r="H4749" i="168"/>
  <c r="H4748" i="168"/>
  <c r="H4747" i="168"/>
  <c r="H4746" i="168"/>
  <c r="H4745" i="168"/>
  <c r="H4744" i="168"/>
  <c r="H4743" i="168"/>
  <c r="H4742" i="168"/>
  <c r="H4741" i="168"/>
  <c r="H4740" i="168"/>
  <c r="H4739" i="168"/>
  <c r="H4738" i="168"/>
  <c r="H4737" i="168"/>
  <c r="H4736" i="168"/>
  <c r="H4735" i="168"/>
  <c r="H4734" i="168"/>
  <c r="H4733" i="168"/>
  <c r="H4732" i="168"/>
  <c r="H4731" i="168"/>
  <c r="H4730" i="168"/>
  <c r="H4729" i="168"/>
  <c r="H4728" i="168"/>
  <c r="H4727" i="168"/>
  <c r="H4726" i="168"/>
  <c r="H4725" i="168"/>
  <c r="H4724" i="168"/>
  <c r="H4723" i="168"/>
  <c r="H4722" i="168"/>
  <c r="H4721" i="168"/>
  <c r="H4720" i="168"/>
  <c r="H4719" i="168"/>
  <c r="H4718" i="168"/>
  <c r="H4717" i="168"/>
  <c r="H4716" i="168"/>
  <c r="H4715" i="168"/>
  <c r="H4714" i="168"/>
  <c r="H4713" i="168"/>
  <c r="H4712" i="168"/>
  <c r="H4711" i="168"/>
  <c r="H4710" i="168"/>
  <c r="H4709" i="168"/>
  <c r="H4708" i="168"/>
  <c r="H4707" i="168"/>
  <c r="H4706" i="168"/>
  <c r="H4705" i="168"/>
  <c r="H4704" i="168"/>
  <c r="H4703" i="168"/>
  <c r="H4702" i="168"/>
  <c r="H4701" i="168"/>
  <c r="H4700" i="168"/>
  <c r="H4699" i="168"/>
  <c r="H4698" i="168"/>
  <c r="H4697" i="168"/>
  <c r="H4696" i="168"/>
  <c r="H4695" i="168"/>
  <c r="H4694" i="168"/>
  <c r="H4693" i="168"/>
  <c r="H4692" i="168"/>
  <c r="H4691" i="168"/>
  <c r="H4690" i="168"/>
  <c r="H4689" i="168"/>
  <c r="H4688" i="168"/>
  <c r="H4687" i="168"/>
  <c r="H4686" i="168"/>
  <c r="H4685" i="168"/>
  <c r="H4684" i="168"/>
  <c r="H4683" i="168"/>
  <c r="H4682" i="168"/>
  <c r="H4681" i="168"/>
  <c r="H4680" i="168"/>
  <c r="H4679" i="168"/>
  <c r="H4678" i="168"/>
  <c r="H4677" i="168"/>
  <c r="H4676" i="168"/>
  <c r="H4675" i="168"/>
  <c r="H4674" i="168"/>
  <c r="H4673" i="168"/>
  <c r="H4672" i="168"/>
  <c r="H4671" i="168"/>
  <c r="H4670" i="168"/>
  <c r="H4669" i="168"/>
  <c r="H4668" i="168"/>
  <c r="H4667" i="168"/>
  <c r="H4666" i="168"/>
  <c r="H4665" i="168"/>
  <c r="H4664" i="168"/>
  <c r="H4663" i="168"/>
  <c r="H4662" i="168"/>
  <c r="H4661" i="168"/>
  <c r="H4660" i="168"/>
  <c r="H4659" i="168"/>
  <c r="H4658" i="168"/>
  <c r="H4657" i="168"/>
  <c r="H4656" i="168"/>
  <c r="H4655" i="168"/>
  <c r="H4654" i="168"/>
  <c r="H4653" i="168"/>
  <c r="H4652" i="168"/>
  <c r="H4651" i="168"/>
  <c r="H4650" i="168"/>
  <c r="H4649" i="168"/>
  <c r="H4648" i="168"/>
  <c r="H4647" i="168"/>
  <c r="H4646" i="168"/>
  <c r="H4645" i="168"/>
  <c r="H4644" i="168"/>
  <c r="H4643" i="168"/>
  <c r="H4642" i="168"/>
  <c r="H4641" i="168"/>
  <c r="H4640" i="168"/>
  <c r="H4639" i="168"/>
  <c r="H4638" i="168"/>
  <c r="H4637" i="168"/>
  <c r="H4636" i="168"/>
  <c r="H4635" i="168"/>
  <c r="H4634" i="168"/>
  <c r="H4633" i="168"/>
  <c r="H4632" i="168"/>
  <c r="H4631" i="168"/>
  <c r="H4630" i="168"/>
  <c r="H4629" i="168"/>
  <c r="H4628" i="168"/>
  <c r="H4627" i="168"/>
  <c r="H4626" i="168"/>
  <c r="H4625" i="168"/>
  <c r="H4624" i="168"/>
  <c r="H4623" i="168"/>
  <c r="H4622" i="168"/>
  <c r="H4621" i="168"/>
  <c r="H4620" i="168"/>
  <c r="H4619" i="168"/>
  <c r="H4618" i="168"/>
  <c r="H4617" i="168"/>
  <c r="H4616" i="168"/>
  <c r="H4615" i="168"/>
  <c r="H4614" i="168"/>
  <c r="H4613" i="168"/>
  <c r="H4612" i="168"/>
  <c r="H4611" i="168"/>
  <c r="H4610" i="168"/>
  <c r="H4609" i="168"/>
  <c r="H4608" i="168"/>
  <c r="H4607" i="168"/>
  <c r="H4606" i="168"/>
  <c r="H4605" i="168"/>
  <c r="H4604" i="168"/>
  <c r="H4603" i="168"/>
  <c r="H4602" i="168"/>
  <c r="H4601" i="168"/>
  <c r="H4600" i="168"/>
  <c r="H4599" i="168"/>
  <c r="H4598" i="168"/>
  <c r="H4597" i="168"/>
  <c r="H4596" i="168"/>
  <c r="H4595" i="168"/>
  <c r="H4594" i="168"/>
  <c r="H4593" i="168"/>
  <c r="H4592" i="168"/>
  <c r="H4591" i="168"/>
  <c r="H4590" i="168"/>
  <c r="H4589" i="168"/>
  <c r="H4588" i="168"/>
  <c r="H4587" i="168"/>
  <c r="H4586" i="168"/>
  <c r="H4585" i="168"/>
  <c r="H4584" i="168"/>
  <c r="H4583" i="168"/>
  <c r="H4582" i="168"/>
  <c r="H4581" i="168"/>
  <c r="H4580" i="168"/>
  <c r="H4579" i="168"/>
  <c r="H4578" i="168"/>
  <c r="H4577" i="168"/>
  <c r="H4576" i="168"/>
  <c r="H4575" i="168"/>
  <c r="H4574" i="168"/>
  <c r="H4573" i="168"/>
  <c r="H4572" i="168"/>
  <c r="H4571" i="168"/>
  <c r="H4570" i="168"/>
  <c r="H4569" i="168"/>
  <c r="H4568" i="168"/>
  <c r="H4567" i="168"/>
  <c r="H4566" i="168"/>
  <c r="H4565" i="168"/>
  <c r="H4564" i="168"/>
  <c r="H4563" i="168"/>
  <c r="H4562" i="168"/>
  <c r="H4561" i="168"/>
  <c r="H4560" i="168"/>
  <c r="H4559" i="168"/>
  <c r="H4558" i="168"/>
  <c r="H4557" i="168"/>
  <c r="H4556" i="168"/>
  <c r="H4555" i="168"/>
  <c r="H4554" i="168"/>
  <c r="H4553" i="168"/>
  <c r="H4552" i="168"/>
  <c r="H4551" i="168"/>
  <c r="H4550" i="168"/>
  <c r="H4549" i="168"/>
  <c r="H4548" i="168"/>
  <c r="H4547" i="168"/>
  <c r="H4546" i="168"/>
  <c r="H4545" i="168"/>
  <c r="H4544" i="168"/>
  <c r="H4543" i="168"/>
  <c r="H4542" i="168"/>
  <c r="H4541" i="168"/>
  <c r="H4540" i="168"/>
  <c r="H4539" i="168"/>
  <c r="H4538" i="168"/>
  <c r="H4537" i="168"/>
  <c r="H4536" i="168"/>
  <c r="H4535" i="168"/>
  <c r="H4534" i="168"/>
  <c r="H4533" i="168"/>
  <c r="H4532" i="168"/>
  <c r="H4531" i="168"/>
  <c r="H4530" i="168"/>
  <c r="H4529" i="168"/>
  <c r="H4528" i="168"/>
  <c r="H4527" i="168"/>
  <c r="H4526" i="168"/>
  <c r="H4525" i="168"/>
  <c r="H4524" i="168"/>
  <c r="H4523" i="168"/>
  <c r="H4522" i="168"/>
  <c r="H4521" i="168"/>
  <c r="H4520" i="168"/>
  <c r="H4519" i="168"/>
  <c r="H4518" i="168"/>
  <c r="H4517" i="168"/>
  <c r="H4516" i="168"/>
  <c r="H4515" i="168"/>
  <c r="H4514" i="168"/>
  <c r="H4513" i="168"/>
  <c r="H4512" i="168"/>
  <c r="H4511" i="168"/>
  <c r="H4510" i="168"/>
  <c r="H4509" i="168"/>
  <c r="H4508" i="168"/>
  <c r="H4507" i="168"/>
  <c r="H4506" i="168"/>
  <c r="H4505" i="168"/>
  <c r="H4504" i="168"/>
  <c r="H4503" i="168"/>
  <c r="H4502" i="168"/>
  <c r="H4501" i="168"/>
  <c r="H4500" i="168"/>
  <c r="H4499" i="168"/>
  <c r="H4498" i="168"/>
  <c r="H4497" i="168"/>
  <c r="H4496" i="168"/>
  <c r="H4495" i="168"/>
  <c r="H4494" i="168"/>
  <c r="H4493" i="168"/>
  <c r="H4492" i="168"/>
  <c r="H4491" i="168"/>
  <c r="H4490" i="168"/>
  <c r="H4489" i="168"/>
  <c r="H4488" i="168"/>
  <c r="H4487" i="168"/>
  <c r="H4486" i="168"/>
  <c r="H4485" i="168"/>
  <c r="H4484" i="168"/>
  <c r="H4483" i="168"/>
  <c r="H4482" i="168"/>
  <c r="H4481" i="168"/>
  <c r="H4480" i="168"/>
  <c r="H4479" i="168"/>
  <c r="H4478" i="168"/>
  <c r="H4477" i="168"/>
  <c r="H4476" i="168"/>
  <c r="H4475" i="168"/>
  <c r="H4474" i="168"/>
  <c r="H4473" i="168"/>
  <c r="H4472" i="168"/>
  <c r="H4471" i="168"/>
  <c r="H4470" i="168"/>
  <c r="H4469" i="168"/>
  <c r="H4468" i="168"/>
  <c r="H4467" i="168"/>
  <c r="H4466" i="168"/>
  <c r="H4465" i="168"/>
  <c r="H4464" i="168"/>
  <c r="H4463" i="168"/>
  <c r="H4462" i="168"/>
  <c r="H4461" i="168"/>
  <c r="H4460" i="168"/>
  <c r="H4459" i="168"/>
  <c r="H4458" i="168"/>
  <c r="H4457" i="168"/>
  <c r="H4456" i="168"/>
  <c r="H4455" i="168"/>
  <c r="H4454" i="168"/>
  <c r="H4453" i="168"/>
  <c r="H4452" i="168"/>
  <c r="H4451" i="168"/>
  <c r="H4450" i="168"/>
  <c r="H4449" i="168"/>
  <c r="H4448" i="168"/>
  <c r="H4447" i="168"/>
  <c r="H4446" i="168"/>
  <c r="H4445" i="168"/>
  <c r="H4444" i="168"/>
  <c r="H4443" i="168"/>
  <c r="H4442" i="168"/>
  <c r="H4441" i="168"/>
  <c r="H4440" i="168"/>
  <c r="H4439" i="168"/>
  <c r="H4438" i="168"/>
  <c r="H4437" i="168"/>
  <c r="H4436" i="168"/>
  <c r="H4435" i="168"/>
  <c r="H4434" i="168"/>
  <c r="H4433" i="168"/>
  <c r="H4432" i="168"/>
  <c r="H4431" i="168"/>
  <c r="H4430" i="168"/>
  <c r="H4429" i="168"/>
  <c r="H4428" i="168"/>
  <c r="H4427" i="168"/>
  <c r="H4426" i="168"/>
  <c r="H4425" i="168"/>
  <c r="H4424" i="168"/>
  <c r="H4423" i="168"/>
  <c r="H4422" i="168"/>
  <c r="H4421" i="168"/>
  <c r="H4420" i="168"/>
  <c r="H4419" i="168"/>
  <c r="H4418" i="168"/>
  <c r="H4417" i="168"/>
  <c r="H4416" i="168"/>
  <c r="H4415" i="168"/>
  <c r="H4414" i="168"/>
  <c r="H4413" i="168"/>
  <c r="H4412" i="168"/>
  <c r="H4411" i="168"/>
  <c r="H4410" i="168"/>
  <c r="H4409" i="168"/>
  <c r="H4408" i="168"/>
  <c r="H4407" i="168"/>
  <c r="H4406" i="168"/>
  <c r="H4405" i="168"/>
  <c r="H4404" i="168"/>
  <c r="H4403" i="168"/>
  <c r="H4402" i="168"/>
  <c r="H4401" i="168"/>
  <c r="H4400" i="168"/>
  <c r="H4399" i="168"/>
  <c r="H4398" i="168"/>
  <c r="H4397" i="168"/>
  <c r="H4396" i="168"/>
  <c r="H4395" i="168"/>
  <c r="H4394" i="168"/>
  <c r="H4393" i="168"/>
  <c r="H4392" i="168"/>
  <c r="H4391" i="168"/>
  <c r="H4390" i="168"/>
  <c r="H4389" i="168"/>
  <c r="H4388" i="168"/>
  <c r="H4387" i="168"/>
  <c r="H4386" i="168"/>
  <c r="H4385" i="168"/>
  <c r="H4384" i="168"/>
  <c r="H4383" i="168"/>
  <c r="H4382" i="168"/>
  <c r="H4381" i="168"/>
  <c r="H4380" i="168"/>
  <c r="H4379" i="168"/>
  <c r="H4378" i="168"/>
  <c r="H4377" i="168"/>
  <c r="H4376" i="168"/>
  <c r="H4375" i="168"/>
  <c r="H4374" i="168"/>
  <c r="H4373" i="168"/>
  <c r="H4372" i="168"/>
  <c r="H4371" i="168"/>
  <c r="H4370" i="168"/>
  <c r="H4369" i="168"/>
  <c r="H4368" i="168"/>
  <c r="H4367" i="168"/>
  <c r="H4366" i="168"/>
  <c r="H4365" i="168"/>
  <c r="H4364" i="168"/>
  <c r="H4363" i="168"/>
  <c r="H4362" i="168"/>
  <c r="H4361" i="168"/>
  <c r="H4360" i="168"/>
  <c r="H4359" i="168"/>
  <c r="H4358" i="168"/>
  <c r="H4357" i="168"/>
  <c r="H4356" i="168"/>
  <c r="H4355" i="168"/>
  <c r="H4354" i="168"/>
  <c r="H4353" i="168"/>
  <c r="H4352" i="168"/>
  <c r="H4351" i="168"/>
  <c r="H4350" i="168"/>
  <c r="H4349" i="168"/>
  <c r="H4348" i="168"/>
  <c r="H4347" i="168"/>
  <c r="H4346" i="168"/>
  <c r="H4345" i="168"/>
  <c r="H4344" i="168"/>
  <c r="H4343" i="168"/>
  <c r="H4342" i="168"/>
  <c r="H4341" i="168"/>
  <c r="H4340" i="168"/>
  <c r="H4339" i="168"/>
  <c r="H4338" i="168"/>
  <c r="H4337" i="168"/>
  <c r="H4336" i="168"/>
  <c r="H4335" i="168"/>
  <c r="H4334" i="168"/>
  <c r="H4333" i="168"/>
  <c r="H4332" i="168"/>
  <c r="H4331" i="168"/>
  <c r="H4330" i="168"/>
  <c r="H4329" i="168"/>
  <c r="H4328" i="168"/>
  <c r="H4327" i="168"/>
  <c r="H4326" i="168"/>
  <c r="H4325" i="168"/>
  <c r="H4324" i="168"/>
  <c r="H4323" i="168"/>
  <c r="H4322" i="168"/>
  <c r="H4321" i="168"/>
  <c r="H4320" i="168"/>
  <c r="H4319" i="168"/>
  <c r="H4318" i="168"/>
  <c r="H4317" i="168"/>
  <c r="H4316" i="168"/>
  <c r="H4315" i="168"/>
  <c r="H4314" i="168"/>
  <c r="H4313" i="168"/>
  <c r="H4312" i="168"/>
  <c r="H4311" i="168"/>
  <c r="H4310" i="168"/>
  <c r="H4309" i="168"/>
  <c r="H4308" i="168"/>
  <c r="H4307" i="168"/>
  <c r="H4306" i="168"/>
  <c r="H4305" i="168"/>
  <c r="H4304" i="168"/>
  <c r="H4303" i="168"/>
  <c r="H4302" i="168"/>
  <c r="H4301" i="168"/>
  <c r="H4300" i="168"/>
  <c r="H4299" i="168"/>
  <c r="H4298" i="168"/>
  <c r="H4297" i="168"/>
  <c r="H4296" i="168"/>
  <c r="H4295" i="168"/>
  <c r="H4294" i="168"/>
  <c r="H4293" i="168"/>
  <c r="H4292" i="168"/>
  <c r="H4291" i="168"/>
  <c r="H4290" i="168"/>
  <c r="H4289" i="168"/>
  <c r="H4288" i="168"/>
  <c r="H4287" i="168"/>
  <c r="H4286" i="168"/>
  <c r="H4285" i="168"/>
  <c r="H4284" i="168"/>
  <c r="H4283" i="168"/>
  <c r="H4282" i="168"/>
  <c r="H4281" i="168"/>
  <c r="H4280" i="168"/>
  <c r="H4279" i="168"/>
  <c r="H4278" i="168"/>
  <c r="H4277" i="168"/>
  <c r="H4276" i="168"/>
  <c r="H4275" i="168"/>
  <c r="H4274" i="168"/>
  <c r="H4273" i="168"/>
  <c r="H4272" i="168"/>
  <c r="H4271" i="168"/>
  <c r="H4270" i="168"/>
  <c r="H4269" i="168"/>
  <c r="H4268" i="168"/>
  <c r="H4267" i="168"/>
  <c r="H4266" i="168"/>
  <c r="H4265" i="168"/>
  <c r="H4264" i="168"/>
  <c r="H4263" i="168"/>
  <c r="H4262" i="168"/>
  <c r="H4261" i="168"/>
  <c r="H4260" i="168"/>
  <c r="H4259" i="168"/>
  <c r="H4258" i="168"/>
  <c r="H4257" i="168"/>
  <c r="H4256" i="168"/>
  <c r="H4255" i="168"/>
  <c r="H4254" i="168"/>
  <c r="H4253" i="168"/>
  <c r="H4252" i="168"/>
  <c r="H4251" i="168"/>
  <c r="H4250" i="168"/>
  <c r="H4249" i="168"/>
  <c r="H4248" i="168"/>
  <c r="H4247" i="168"/>
  <c r="H4246" i="168"/>
  <c r="H4245" i="168"/>
  <c r="H4244" i="168"/>
  <c r="H4243" i="168"/>
  <c r="H4242" i="168"/>
  <c r="H4241" i="168"/>
  <c r="H4240" i="168"/>
  <c r="H4239" i="168"/>
  <c r="H4238" i="168"/>
  <c r="H4237" i="168"/>
  <c r="H4236" i="168"/>
  <c r="H4235" i="168"/>
  <c r="H4234" i="168"/>
  <c r="H4233" i="168"/>
  <c r="H4232" i="168"/>
  <c r="H4231" i="168"/>
  <c r="H4230" i="168"/>
  <c r="H4229" i="168"/>
  <c r="H4228" i="168"/>
  <c r="H4227" i="168"/>
  <c r="H4226" i="168"/>
  <c r="H4225" i="168"/>
  <c r="H4224" i="168"/>
  <c r="H4223" i="168"/>
  <c r="H4222" i="168"/>
  <c r="H4221" i="168"/>
  <c r="H4220" i="168"/>
  <c r="H4219" i="168"/>
  <c r="H4218" i="168"/>
  <c r="H4217" i="168"/>
  <c r="H4216" i="168"/>
  <c r="H4215" i="168"/>
  <c r="H4214" i="168"/>
  <c r="H4213" i="168"/>
  <c r="H4212" i="168"/>
  <c r="H4211" i="168"/>
  <c r="H4210" i="168"/>
  <c r="H4209" i="168"/>
  <c r="H4208" i="168"/>
  <c r="H4207" i="168"/>
  <c r="H4206" i="168"/>
  <c r="H4205" i="168"/>
  <c r="H4204" i="168"/>
  <c r="H4203" i="168"/>
  <c r="H4202" i="168"/>
  <c r="H4201" i="168"/>
  <c r="H4200" i="168"/>
  <c r="H4199" i="168"/>
  <c r="H4198" i="168"/>
  <c r="H4197" i="168"/>
  <c r="H4196" i="168"/>
  <c r="H4195" i="168"/>
  <c r="H4194" i="168"/>
  <c r="H4193" i="168"/>
  <c r="H4192" i="168"/>
  <c r="H4191" i="168"/>
  <c r="H4190" i="168"/>
  <c r="H4189" i="168"/>
  <c r="H4188" i="168"/>
  <c r="H4187" i="168"/>
  <c r="H4186" i="168"/>
  <c r="H4185" i="168"/>
  <c r="H4184" i="168"/>
  <c r="H4183" i="168"/>
  <c r="H4182" i="168"/>
  <c r="H4181" i="168"/>
  <c r="H4180" i="168"/>
  <c r="H4179" i="168"/>
  <c r="H4178" i="168"/>
  <c r="H4177" i="168"/>
  <c r="H4176" i="168"/>
  <c r="H4175" i="168"/>
  <c r="H4174" i="168"/>
  <c r="H4173" i="168"/>
  <c r="H4172" i="168"/>
  <c r="H4171" i="168"/>
  <c r="H4170" i="168"/>
  <c r="H4169" i="168"/>
  <c r="H4168" i="168"/>
  <c r="H4167" i="168"/>
  <c r="H4166" i="168"/>
  <c r="H4165" i="168"/>
  <c r="H4164" i="168"/>
  <c r="H4163" i="168"/>
  <c r="H4162" i="168"/>
  <c r="H4161" i="168"/>
  <c r="H4160" i="168"/>
  <c r="H4159" i="168"/>
  <c r="H4158" i="168"/>
  <c r="H4157" i="168"/>
  <c r="H4156" i="168"/>
  <c r="H4155" i="168"/>
  <c r="H4154" i="168"/>
  <c r="H4153" i="168"/>
  <c r="H4152" i="168"/>
  <c r="H4151" i="168"/>
  <c r="H4150" i="168"/>
  <c r="H4149" i="168"/>
  <c r="H4148" i="168"/>
  <c r="H4147" i="168"/>
  <c r="H4146" i="168"/>
  <c r="H4145" i="168"/>
  <c r="H4144" i="168"/>
  <c r="H4143" i="168"/>
  <c r="H4142" i="168"/>
  <c r="H4141" i="168"/>
  <c r="H4140" i="168"/>
  <c r="H4139" i="168"/>
  <c r="H4138" i="168"/>
  <c r="H4137" i="168"/>
  <c r="H4136" i="168"/>
  <c r="H4135" i="168"/>
  <c r="H4134" i="168"/>
  <c r="H4133" i="168"/>
  <c r="H4132" i="168"/>
  <c r="H4131" i="168"/>
  <c r="H4130" i="168"/>
  <c r="H4129" i="168"/>
  <c r="H4128" i="168"/>
  <c r="H4127" i="168"/>
  <c r="H4126" i="168"/>
  <c r="H4125" i="168"/>
  <c r="H4124" i="168"/>
  <c r="H4123" i="168"/>
  <c r="H4122" i="168"/>
  <c r="H4121" i="168"/>
  <c r="H4120" i="168"/>
  <c r="H4119" i="168"/>
  <c r="H4118" i="168"/>
  <c r="H4117" i="168"/>
  <c r="H4116" i="168"/>
  <c r="H4115" i="168"/>
  <c r="H4114" i="168"/>
  <c r="H4113" i="168"/>
  <c r="H4112" i="168"/>
  <c r="H4111" i="168"/>
  <c r="H4110" i="168"/>
  <c r="H4109" i="168"/>
  <c r="H4108" i="168"/>
  <c r="H4107" i="168"/>
  <c r="H4106" i="168"/>
  <c r="H4105" i="168"/>
  <c r="H4104" i="168"/>
  <c r="H4103" i="168"/>
  <c r="H4102" i="168"/>
  <c r="H4101" i="168"/>
  <c r="H4100" i="168"/>
  <c r="H4099" i="168"/>
  <c r="H4098" i="168"/>
  <c r="H4097" i="168"/>
  <c r="H4096" i="168"/>
  <c r="H4095" i="168"/>
  <c r="H4094" i="168"/>
  <c r="H4093" i="168"/>
  <c r="H4092" i="168"/>
  <c r="H4091" i="168"/>
  <c r="H4090" i="168"/>
  <c r="H4089" i="168"/>
  <c r="H4088" i="168"/>
  <c r="H4087" i="168"/>
  <c r="H4086" i="168"/>
  <c r="H4085" i="168"/>
  <c r="H4084" i="168"/>
  <c r="H4083" i="168"/>
  <c r="H4082" i="168"/>
  <c r="H4081" i="168"/>
  <c r="H4080" i="168"/>
  <c r="H4079" i="168"/>
  <c r="H4078" i="168"/>
  <c r="H4077" i="168"/>
  <c r="H4076" i="168"/>
  <c r="H4075" i="168"/>
  <c r="H4074" i="168"/>
  <c r="H4073" i="168"/>
  <c r="H4072" i="168"/>
  <c r="H4071" i="168"/>
  <c r="H4070" i="168"/>
  <c r="H4069" i="168"/>
  <c r="H4068" i="168"/>
  <c r="H4067" i="168"/>
  <c r="H4066" i="168"/>
  <c r="H4065" i="168"/>
  <c r="H4064" i="168"/>
  <c r="H4063" i="168"/>
  <c r="H4062" i="168"/>
  <c r="H4061" i="168"/>
  <c r="H4060" i="168"/>
  <c r="H4059" i="168"/>
  <c r="H4058" i="168"/>
  <c r="H4057" i="168"/>
  <c r="H4056" i="168"/>
  <c r="H4055" i="168"/>
  <c r="H4054" i="168"/>
  <c r="H4053" i="168"/>
  <c r="H4052" i="168"/>
  <c r="H4051" i="168"/>
  <c r="H4050" i="168"/>
  <c r="H4049" i="168"/>
  <c r="H4048" i="168"/>
  <c r="H4047" i="168"/>
  <c r="H4046" i="168"/>
  <c r="H4045" i="168"/>
  <c r="H4044" i="168"/>
  <c r="H4043" i="168"/>
  <c r="H4042" i="168"/>
  <c r="H4041" i="168"/>
  <c r="H4040" i="168"/>
  <c r="H4039" i="168"/>
  <c r="H4038" i="168"/>
  <c r="H4037" i="168"/>
  <c r="H4036" i="168"/>
  <c r="H4035" i="168"/>
  <c r="H4034" i="168"/>
  <c r="H4033" i="168"/>
  <c r="H4032" i="168"/>
  <c r="H4031" i="168"/>
  <c r="H4030" i="168"/>
  <c r="H4029" i="168"/>
  <c r="H4028" i="168"/>
  <c r="H4027" i="168"/>
  <c r="H4026" i="168"/>
  <c r="H4025" i="168"/>
  <c r="H4024" i="168"/>
  <c r="H4023" i="168"/>
  <c r="H4022" i="168"/>
  <c r="H4021" i="168"/>
  <c r="H4020" i="168"/>
  <c r="H4019" i="168"/>
  <c r="H4018" i="168"/>
  <c r="H4017" i="168"/>
  <c r="H4016" i="168"/>
  <c r="H4015" i="168"/>
  <c r="H4014" i="168"/>
  <c r="H4013" i="168"/>
  <c r="H4012" i="168"/>
  <c r="H4011" i="168"/>
  <c r="H4010" i="168"/>
  <c r="H4009" i="168"/>
  <c r="H4008" i="168"/>
  <c r="H4007" i="168"/>
  <c r="H4006" i="168"/>
  <c r="H4005" i="168"/>
  <c r="H4004" i="168"/>
  <c r="H4003" i="168"/>
  <c r="H4002" i="168"/>
  <c r="H4001" i="168"/>
  <c r="H4000" i="168"/>
  <c r="H3999" i="168"/>
  <c r="H3998" i="168"/>
  <c r="H3997" i="168"/>
  <c r="H3996" i="168"/>
  <c r="H3995" i="168"/>
  <c r="H3994" i="168"/>
  <c r="H3993" i="168"/>
  <c r="H3992" i="168"/>
  <c r="H3991" i="168"/>
  <c r="H3990" i="168"/>
  <c r="H3989" i="168"/>
  <c r="H3988" i="168"/>
  <c r="H3987" i="168"/>
  <c r="H3986" i="168"/>
  <c r="H3985" i="168"/>
  <c r="H3984" i="168"/>
  <c r="H3983" i="168"/>
  <c r="H3982" i="168"/>
  <c r="H3981" i="168"/>
  <c r="H3980" i="168"/>
  <c r="H3979" i="168"/>
  <c r="H3978" i="168"/>
  <c r="H3977" i="168"/>
  <c r="H3976" i="168"/>
  <c r="H3975" i="168"/>
  <c r="H3974" i="168"/>
  <c r="H3973" i="168"/>
  <c r="H3972" i="168"/>
  <c r="H3971" i="168"/>
  <c r="H3970" i="168"/>
  <c r="H3969" i="168"/>
  <c r="H3968" i="168"/>
  <c r="H3967" i="168"/>
  <c r="H3966" i="168"/>
  <c r="H3965" i="168"/>
  <c r="H3964" i="168"/>
  <c r="H3963" i="168"/>
  <c r="H3962" i="168"/>
  <c r="H3961" i="168"/>
  <c r="H3960" i="168"/>
  <c r="H3959" i="168"/>
  <c r="H3958" i="168"/>
  <c r="H3957" i="168"/>
  <c r="H3956" i="168"/>
  <c r="H3955" i="168"/>
  <c r="H3954" i="168"/>
  <c r="H3953" i="168"/>
  <c r="H3952" i="168"/>
  <c r="H3951" i="168"/>
  <c r="H3950" i="168"/>
  <c r="H3949" i="168"/>
  <c r="H3948" i="168"/>
  <c r="H3947" i="168"/>
  <c r="H3946" i="168"/>
  <c r="H3945" i="168"/>
  <c r="H3944" i="168"/>
  <c r="H3943" i="168"/>
  <c r="H3942" i="168"/>
  <c r="H3941" i="168"/>
  <c r="H3940" i="168"/>
  <c r="H3939" i="168"/>
  <c r="H3938" i="168"/>
  <c r="H3937" i="168"/>
  <c r="H3936" i="168"/>
  <c r="H3935" i="168"/>
  <c r="H3934" i="168"/>
  <c r="H3933" i="168"/>
  <c r="H3932" i="168"/>
  <c r="H3931" i="168"/>
  <c r="H3930" i="168"/>
  <c r="H3929" i="168"/>
  <c r="H3928" i="168"/>
  <c r="H3927" i="168"/>
  <c r="H3926" i="168"/>
  <c r="H3925" i="168"/>
  <c r="H3924" i="168"/>
  <c r="H3923" i="168"/>
  <c r="H3922" i="168"/>
  <c r="H3921" i="168"/>
  <c r="H3920" i="168"/>
  <c r="H3919" i="168"/>
  <c r="H3918" i="168"/>
  <c r="H3917" i="168"/>
  <c r="H3916" i="168"/>
  <c r="H3915" i="168"/>
  <c r="H3914" i="168"/>
  <c r="H3913" i="168"/>
  <c r="H3912" i="168"/>
  <c r="H3911" i="168"/>
  <c r="H3910" i="168"/>
  <c r="H3909" i="168"/>
  <c r="H3908" i="168"/>
  <c r="H3907" i="168"/>
  <c r="H3906" i="168"/>
  <c r="H3905" i="168"/>
  <c r="H3904" i="168"/>
  <c r="H3903" i="168"/>
  <c r="H3902" i="168"/>
  <c r="H3901" i="168"/>
  <c r="H3900" i="168"/>
  <c r="H3899" i="168"/>
  <c r="H3898" i="168"/>
  <c r="H3897" i="168"/>
  <c r="H3896" i="168"/>
  <c r="H3895" i="168"/>
  <c r="H3894" i="168"/>
  <c r="H3893" i="168"/>
  <c r="H3892" i="168"/>
  <c r="H3891" i="168"/>
  <c r="H3890" i="168"/>
  <c r="H3889" i="168"/>
  <c r="H3888" i="168"/>
  <c r="H3887" i="168"/>
  <c r="H3886" i="168"/>
  <c r="H3885" i="168"/>
  <c r="H3884" i="168"/>
  <c r="H3883" i="168"/>
  <c r="H3882" i="168"/>
  <c r="H3881" i="168"/>
  <c r="H3880" i="168"/>
  <c r="H3879" i="168"/>
  <c r="H3878" i="168"/>
  <c r="H3877" i="168"/>
  <c r="H3876" i="168"/>
  <c r="H3875" i="168"/>
  <c r="H3874" i="168"/>
  <c r="H3873" i="168"/>
  <c r="H3872" i="168"/>
  <c r="H3871" i="168"/>
  <c r="H3870" i="168"/>
  <c r="H3869" i="168"/>
  <c r="H3868" i="168"/>
  <c r="H3867" i="168"/>
  <c r="H3866" i="168"/>
  <c r="H3865" i="168"/>
  <c r="H3864" i="168"/>
  <c r="H3863" i="168"/>
  <c r="H3862" i="168"/>
  <c r="H3861" i="168"/>
  <c r="H3860" i="168"/>
  <c r="H3859" i="168"/>
  <c r="H3858" i="168"/>
  <c r="H3857" i="168"/>
  <c r="H3856" i="168"/>
  <c r="H3855" i="168"/>
  <c r="H3854" i="168"/>
  <c r="H3853" i="168"/>
  <c r="H3852" i="168"/>
  <c r="H3851" i="168"/>
  <c r="H3850" i="168"/>
  <c r="H3849" i="168"/>
  <c r="H3848" i="168"/>
  <c r="H3847" i="168"/>
  <c r="H3846" i="168"/>
  <c r="H3845" i="168"/>
  <c r="H3844" i="168"/>
  <c r="H3843" i="168"/>
  <c r="H3842" i="168"/>
  <c r="H3841" i="168"/>
  <c r="H3840" i="168"/>
  <c r="H3839" i="168"/>
  <c r="H3838" i="168"/>
  <c r="H3837" i="168"/>
  <c r="H3836" i="168"/>
  <c r="H3835" i="168"/>
  <c r="H3834" i="168"/>
  <c r="H3833" i="168"/>
  <c r="H3832" i="168"/>
  <c r="H3831" i="168"/>
  <c r="H3830" i="168"/>
  <c r="H3829" i="168"/>
  <c r="H3828" i="168"/>
  <c r="H3827" i="168"/>
  <c r="H3826" i="168"/>
  <c r="H3825" i="168"/>
  <c r="H3824" i="168"/>
  <c r="H3823" i="168"/>
  <c r="H3822" i="168"/>
  <c r="H3821" i="168"/>
  <c r="H3820" i="168"/>
  <c r="H3819" i="168"/>
  <c r="H3818" i="168"/>
  <c r="H3817" i="168"/>
  <c r="H3816" i="168"/>
  <c r="H3815" i="168"/>
  <c r="H3814" i="168"/>
  <c r="H3813" i="168"/>
  <c r="H3812" i="168"/>
  <c r="H3811" i="168"/>
  <c r="H3810" i="168"/>
  <c r="H3809" i="168"/>
  <c r="H3808" i="168"/>
  <c r="H3807" i="168"/>
  <c r="H3806" i="168"/>
  <c r="H3805" i="168"/>
  <c r="H3804" i="168"/>
  <c r="H3803" i="168"/>
  <c r="H3802" i="168"/>
  <c r="H3801" i="168"/>
  <c r="H3800" i="168"/>
  <c r="H3799" i="168"/>
  <c r="H3798" i="168"/>
  <c r="H3797" i="168"/>
  <c r="H3796" i="168"/>
  <c r="H3795" i="168"/>
  <c r="H3794" i="168"/>
  <c r="H3793" i="168"/>
  <c r="H3792" i="168"/>
  <c r="H3791" i="168"/>
  <c r="H3790" i="168"/>
  <c r="H3789" i="168"/>
  <c r="H3788" i="168"/>
  <c r="H3787" i="168"/>
  <c r="H3786" i="168"/>
  <c r="H3785" i="168"/>
  <c r="H3784" i="168"/>
  <c r="H3783" i="168"/>
  <c r="H3782" i="168"/>
  <c r="H3781" i="168"/>
  <c r="H3780" i="168"/>
  <c r="H3779" i="168"/>
  <c r="H3778" i="168"/>
  <c r="H3777" i="168"/>
  <c r="H3776" i="168"/>
  <c r="H3775" i="168"/>
  <c r="H3774" i="168"/>
  <c r="H3773" i="168"/>
  <c r="H3772" i="168"/>
  <c r="H3771" i="168"/>
  <c r="H3770" i="168"/>
  <c r="H3769" i="168"/>
  <c r="H3768" i="168"/>
  <c r="H3767" i="168"/>
  <c r="H3766" i="168"/>
  <c r="H3765" i="168"/>
  <c r="H3764" i="168"/>
  <c r="H3763" i="168"/>
  <c r="H3762" i="168"/>
  <c r="H3761" i="168"/>
  <c r="H3760" i="168"/>
  <c r="H3759" i="168"/>
  <c r="H3758" i="168"/>
  <c r="H3757" i="168"/>
  <c r="H3756" i="168"/>
  <c r="H3755" i="168"/>
  <c r="H3754" i="168"/>
  <c r="H3753" i="168"/>
  <c r="H3752" i="168"/>
  <c r="H3751" i="168"/>
  <c r="H3750" i="168"/>
  <c r="H3749" i="168"/>
  <c r="H3748" i="168"/>
  <c r="H3747" i="168"/>
  <c r="H3746" i="168"/>
  <c r="H3745" i="168"/>
  <c r="H3744" i="168"/>
  <c r="H3743" i="168"/>
  <c r="H3742" i="168"/>
  <c r="H3741" i="168"/>
  <c r="H3740" i="168"/>
  <c r="H3739" i="168"/>
  <c r="H3738" i="168"/>
  <c r="H3737" i="168"/>
  <c r="H3736" i="168"/>
  <c r="H3735" i="168"/>
  <c r="H3734" i="168"/>
  <c r="H3733" i="168"/>
  <c r="H3732" i="168"/>
  <c r="H3731" i="168"/>
  <c r="H3730" i="168"/>
  <c r="H3729" i="168"/>
  <c r="H3728" i="168"/>
  <c r="H3727" i="168"/>
  <c r="H3726" i="168"/>
  <c r="H3725" i="168"/>
  <c r="H3724" i="168"/>
  <c r="H3723" i="168"/>
  <c r="H3722" i="168"/>
  <c r="H3721" i="168"/>
  <c r="H3720" i="168"/>
  <c r="H3719" i="168"/>
  <c r="H3718" i="168"/>
  <c r="H3717" i="168"/>
  <c r="H3716" i="168"/>
  <c r="H3715" i="168"/>
  <c r="H3714" i="168"/>
  <c r="H3713" i="168"/>
  <c r="H3712" i="168"/>
  <c r="H3711" i="168"/>
  <c r="H3710" i="168"/>
  <c r="H3709" i="168"/>
  <c r="H3708" i="168"/>
  <c r="H3707" i="168"/>
  <c r="H3706" i="168"/>
  <c r="H3705" i="168"/>
  <c r="H3704" i="168"/>
  <c r="H3703" i="168"/>
  <c r="H3702" i="168"/>
  <c r="H3701" i="168"/>
  <c r="H3700" i="168"/>
  <c r="H3699" i="168"/>
  <c r="H3698" i="168"/>
  <c r="H3697" i="168"/>
  <c r="H3696" i="168"/>
  <c r="H3695" i="168"/>
  <c r="H3694" i="168"/>
  <c r="H3693" i="168"/>
  <c r="H3692" i="168"/>
  <c r="H3691" i="168"/>
  <c r="H3690" i="168"/>
  <c r="H3689" i="168"/>
  <c r="H3688" i="168"/>
  <c r="H3687" i="168"/>
  <c r="H3686" i="168"/>
  <c r="H3685" i="168"/>
  <c r="H3684" i="168"/>
  <c r="H3683" i="168"/>
  <c r="H3682" i="168"/>
  <c r="H3681" i="168"/>
  <c r="H3680" i="168"/>
  <c r="H3679" i="168"/>
  <c r="H3678" i="168"/>
  <c r="H3677" i="168"/>
  <c r="H3676" i="168"/>
  <c r="H3675" i="168"/>
  <c r="H3674" i="168"/>
  <c r="H3673" i="168"/>
  <c r="H3672" i="168"/>
  <c r="H3671" i="168"/>
  <c r="H3670" i="168"/>
  <c r="H3669" i="168"/>
  <c r="H3668" i="168"/>
  <c r="H3667" i="168"/>
  <c r="H3666" i="168"/>
  <c r="H3665" i="168"/>
  <c r="H3664" i="168"/>
  <c r="H3663" i="168"/>
  <c r="H3662" i="168"/>
  <c r="H3661" i="168"/>
  <c r="H3660" i="168"/>
  <c r="H3659" i="168"/>
  <c r="H3658" i="168"/>
  <c r="H3657" i="168"/>
  <c r="H3656" i="168"/>
  <c r="H3655" i="168"/>
  <c r="H3654" i="168"/>
  <c r="H3653" i="168"/>
  <c r="H3652" i="168"/>
  <c r="H3651" i="168"/>
  <c r="H3650" i="168"/>
  <c r="H3649" i="168"/>
  <c r="H3648" i="168"/>
  <c r="H3647" i="168"/>
  <c r="H3646" i="168"/>
  <c r="H3645" i="168"/>
  <c r="H3644" i="168"/>
  <c r="H3643" i="168"/>
  <c r="H3642" i="168"/>
  <c r="H3641" i="168"/>
  <c r="H3640" i="168"/>
  <c r="H3639" i="168"/>
  <c r="H3638" i="168"/>
  <c r="H3637" i="168"/>
  <c r="H3636" i="168"/>
  <c r="H3635" i="168"/>
  <c r="H3634" i="168"/>
  <c r="H3633" i="168"/>
  <c r="H3632" i="168"/>
  <c r="H3631" i="168"/>
  <c r="H3630" i="168"/>
  <c r="H3629" i="168"/>
  <c r="H3628" i="168"/>
  <c r="H3627" i="168"/>
  <c r="H3626" i="168"/>
  <c r="H3625" i="168"/>
  <c r="H3624" i="168"/>
  <c r="H3623" i="168"/>
  <c r="H3622" i="168"/>
  <c r="H3621" i="168"/>
  <c r="H3620" i="168"/>
  <c r="H3619" i="168"/>
  <c r="H3618" i="168"/>
  <c r="H3617" i="168"/>
  <c r="H3616" i="168"/>
  <c r="H3615" i="168"/>
  <c r="H3614" i="168"/>
  <c r="H3613" i="168"/>
  <c r="H3612" i="168"/>
  <c r="H3611" i="168"/>
  <c r="H3610" i="168"/>
  <c r="H3609" i="168"/>
  <c r="H3608" i="168"/>
  <c r="H3607" i="168"/>
  <c r="H3606" i="168"/>
  <c r="H3605" i="168"/>
  <c r="H3604" i="168"/>
  <c r="H3603" i="168"/>
  <c r="H3602" i="168"/>
  <c r="H3601" i="168"/>
  <c r="H3600" i="168"/>
  <c r="H3599" i="168"/>
  <c r="H3598" i="168"/>
  <c r="H3597" i="168"/>
  <c r="H3596" i="168"/>
  <c r="H3595" i="168"/>
  <c r="H3594" i="168"/>
  <c r="H3593" i="168"/>
  <c r="H3592" i="168"/>
  <c r="H3591" i="168"/>
  <c r="H3590" i="168"/>
  <c r="H3589" i="168"/>
  <c r="H3588" i="168"/>
  <c r="H3587" i="168"/>
  <c r="H3586" i="168"/>
  <c r="H3585" i="168"/>
  <c r="H3584" i="168"/>
  <c r="H3583" i="168"/>
  <c r="H3582" i="168"/>
  <c r="H3581" i="168"/>
  <c r="H3580" i="168"/>
  <c r="H3579" i="168"/>
  <c r="H3578" i="168"/>
  <c r="H3577" i="168"/>
  <c r="H3576" i="168"/>
  <c r="H3575" i="168"/>
  <c r="H3574" i="168"/>
  <c r="H3573" i="168"/>
  <c r="H3572" i="168"/>
  <c r="H3571" i="168"/>
  <c r="H3570" i="168"/>
  <c r="H3569" i="168"/>
  <c r="H3568" i="168"/>
  <c r="H3567" i="168"/>
  <c r="H3566" i="168"/>
  <c r="H3565" i="168"/>
  <c r="H3564" i="168"/>
  <c r="H3563" i="168"/>
  <c r="H3562" i="168"/>
  <c r="H3561" i="168"/>
  <c r="H3560" i="168"/>
  <c r="H3559" i="168"/>
  <c r="H3558" i="168"/>
  <c r="H3557" i="168"/>
  <c r="H3556" i="168"/>
  <c r="H3555" i="168"/>
  <c r="H3554" i="168"/>
  <c r="H3553" i="168"/>
  <c r="H3552" i="168"/>
  <c r="H3551" i="168"/>
  <c r="H3550" i="168"/>
  <c r="H3549" i="168"/>
  <c r="H3548" i="168"/>
  <c r="H3547" i="168"/>
  <c r="H3546" i="168"/>
  <c r="H3545" i="168"/>
  <c r="H3544" i="168"/>
  <c r="H3543" i="168"/>
  <c r="H3542" i="168"/>
  <c r="H3541" i="168"/>
  <c r="H3540" i="168"/>
  <c r="H3539" i="168"/>
  <c r="H3538" i="168"/>
  <c r="H3537" i="168"/>
  <c r="H3536" i="168"/>
  <c r="H3535" i="168"/>
  <c r="H3534" i="168"/>
  <c r="H3533" i="168"/>
  <c r="H3532" i="168"/>
  <c r="H3531" i="168"/>
  <c r="H3530" i="168"/>
  <c r="H3529" i="168"/>
  <c r="H3528" i="168"/>
  <c r="H3527" i="168"/>
  <c r="H3526" i="168"/>
  <c r="H3525" i="168"/>
  <c r="H3524" i="168"/>
  <c r="H3523" i="168"/>
  <c r="H3522" i="168"/>
  <c r="H3521" i="168"/>
  <c r="H3520" i="168"/>
  <c r="H3519" i="168"/>
  <c r="H3518" i="168"/>
  <c r="H3517" i="168"/>
  <c r="H3516" i="168"/>
  <c r="H3515" i="168"/>
  <c r="H3514" i="168"/>
  <c r="H3513" i="168"/>
  <c r="H3512" i="168"/>
  <c r="H3511" i="168"/>
  <c r="H3510" i="168"/>
  <c r="H3509" i="168"/>
  <c r="H3508" i="168"/>
  <c r="H3507" i="168"/>
  <c r="H3506" i="168"/>
  <c r="H3505" i="168"/>
  <c r="H3504" i="168"/>
  <c r="H3503" i="168"/>
  <c r="H3502" i="168"/>
  <c r="H3501" i="168"/>
  <c r="H3500" i="168"/>
  <c r="H3499" i="168"/>
  <c r="H3498" i="168"/>
  <c r="H3497" i="168"/>
  <c r="H3496" i="168"/>
  <c r="H3495" i="168"/>
  <c r="H3494" i="168"/>
  <c r="H3493" i="168"/>
  <c r="H3492" i="168"/>
  <c r="H3491" i="168"/>
  <c r="H3490" i="168"/>
  <c r="H3489" i="168"/>
  <c r="H3488" i="168"/>
  <c r="H3487" i="168"/>
  <c r="H3486" i="168"/>
  <c r="H3485" i="168"/>
  <c r="H3484" i="168"/>
  <c r="H3483" i="168"/>
  <c r="H3482" i="168"/>
  <c r="H3481" i="168"/>
  <c r="H3480" i="168"/>
  <c r="H3479" i="168"/>
  <c r="H3478" i="168"/>
  <c r="H3477" i="168"/>
  <c r="H3476" i="168"/>
  <c r="H3475" i="168"/>
  <c r="H3474" i="168"/>
  <c r="H3473" i="168"/>
  <c r="H3472" i="168"/>
  <c r="H3471" i="168"/>
  <c r="H3470" i="168"/>
  <c r="H3469" i="168"/>
  <c r="H3468" i="168"/>
  <c r="H3467" i="168"/>
  <c r="H3466" i="168"/>
  <c r="H3465" i="168"/>
  <c r="H3464" i="168"/>
  <c r="H3463" i="168"/>
  <c r="H3462" i="168"/>
  <c r="H3461" i="168"/>
  <c r="H3460" i="168"/>
  <c r="H3459" i="168"/>
  <c r="H3458" i="168"/>
  <c r="H3457" i="168"/>
  <c r="H3456" i="168"/>
  <c r="H3455" i="168"/>
  <c r="H3454" i="168"/>
  <c r="H3453" i="168"/>
  <c r="H3452" i="168"/>
  <c r="H3451" i="168"/>
  <c r="H3450" i="168"/>
  <c r="H3449" i="168"/>
  <c r="H3448" i="168"/>
  <c r="H3447" i="168"/>
  <c r="H3446" i="168"/>
  <c r="H3445" i="168"/>
  <c r="H3444" i="168"/>
  <c r="H3443" i="168"/>
  <c r="H3442" i="168"/>
  <c r="H3441" i="168"/>
  <c r="H3440" i="168"/>
  <c r="H3439" i="168"/>
  <c r="H3438" i="168"/>
  <c r="H3437" i="168"/>
  <c r="H3436" i="168"/>
  <c r="H3435" i="168"/>
  <c r="H3434" i="168"/>
  <c r="H3433" i="168"/>
  <c r="H3432" i="168"/>
  <c r="H3431" i="168"/>
  <c r="H3430" i="168"/>
  <c r="H3429" i="168"/>
  <c r="H3428" i="168"/>
  <c r="H3427" i="168"/>
  <c r="H3426" i="168"/>
  <c r="H3425" i="168"/>
  <c r="H3424" i="168"/>
  <c r="H3423" i="168"/>
  <c r="H3422" i="168"/>
  <c r="H3421" i="168"/>
  <c r="H3420" i="168"/>
  <c r="H3419" i="168"/>
  <c r="H3418" i="168"/>
  <c r="H3417" i="168"/>
  <c r="H3416" i="168"/>
  <c r="H3415" i="168"/>
  <c r="H3414" i="168"/>
  <c r="H3413" i="168"/>
  <c r="H3412" i="168"/>
  <c r="H3411" i="168"/>
  <c r="H3410" i="168"/>
  <c r="H3409" i="168"/>
  <c r="H3408" i="168"/>
  <c r="H3407" i="168"/>
  <c r="H3406" i="168"/>
  <c r="H3405" i="168"/>
  <c r="H3404" i="168"/>
  <c r="H3403" i="168"/>
  <c r="H3402" i="168"/>
  <c r="H3401" i="168"/>
  <c r="H3400" i="168"/>
  <c r="H3399" i="168"/>
  <c r="H3398" i="168"/>
  <c r="H3397" i="168"/>
  <c r="H3396" i="168"/>
  <c r="H3395" i="168"/>
  <c r="H3394" i="168"/>
  <c r="H3393" i="168"/>
  <c r="H3392" i="168"/>
  <c r="H3391" i="168"/>
  <c r="H3390" i="168"/>
  <c r="H3389" i="168"/>
  <c r="H3388" i="168"/>
  <c r="H3387" i="168"/>
  <c r="H3386" i="168"/>
  <c r="H3385" i="168"/>
  <c r="H3384" i="168"/>
  <c r="H3383" i="168"/>
  <c r="H3382" i="168"/>
  <c r="H3381" i="168"/>
  <c r="H3380" i="168"/>
  <c r="H3379" i="168"/>
  <c r="H3378" i="168"/>
  <c r="H3377" i="168"/>
  <c r="H3376" i="168"/>
  <c r="H3375" i="168"/>
  <c r="H3374" i="168"/>
  <c r="H3373" i="168"/>
  <c r="H3372" i="168"/>
  <c r="H3371" i="168"/>
  <c r="H3370" i="168"/>
  <c r="H3369" i="168"/>
  <c r="H3368" i="168"/>
  <c r="H3367" i="168"/>
  <c r="H3366" i="168"/>
  <c r="H3365" i="168"/>
  <c r="H3364" i="168"/>
  <c r="H3363" i="168"/>
  <c r="H3362" i="168"/>
  <c r="H3361" i="168"/>
  <c r="H3360" i="168"/>
  <c r="H3359" i="168"/>
  <c r="H3358" i="168"/>
  <c r="H3357" i="168"/>
  <c r="H3356" i="168"/>
  <c r="H3355" i="168"/>
  <c r="H3354" i="168"/>
  <c r="H3353" i="168"/>
  <c r="H3352" i="168"/>
  <c r="H3351" i="168"/>
  <c r="H3350" i="168"/>
  <c r="H3349" i="168"/>
  <c r="H3348" i="168"/>
  <c r="H3347" i="168"/>
  <c r="H3346" i="168"/>
  <c r="H3345" i="168"/>
  <c r="H3344" i="168"/>
  <c r="H3343" i="168"/>
  <c r="H3342" i="168"/>
  <c r="H3341" i="168"/>
  <c r="H3340" i="168"/>
  <c r="H3339" i="168"/>
  <c r="H3338" i="168"/>
  <c r="H3337" i="168"/>
  <c r="H3336" i="168"/>
  <c r="H3335" i="168"/>
  <c r="H3334" i="168"/>
  <c r="H3333" i="168"/>
  <c r="H3332" i="168"/>
  <c r="H3331" i="168"/>
  <c r="H3330" i="168"/>
  <c r="H3329" i="168"/>
  <c r="H3328" i="168"/>
  <c r="H3327" i="168"/>
  <c r="H3326" i="168"/>
  <c r="H3325" i="168"/>
  <c r="H3324" i="168"/>
  <c r="H3323" i="168"/>
  <c r="H3322" i="168"/>
  <c r="H3321" i="168"/>
  <c r="H3320" i="168"/>
  <c r="H3319" i="168"/>
  <c r="H3318" i="168"/>
  <c r="H3317" i="168"/>
  <c r="H3316" i="168"/>
  <c r="H3315" i="168"/>
  <c r="H3314" i="168"/>
  <c r="H3313" i="168"/>
  <c r="H3312" i="168"/>
  <c r="H3311" i="168"/>
  <c r="H3310" i="168"/>
  <c r="H3309" i="168"/>
  <c r="H3308" i="168"/>
  <c r="H3307" i="168"/>
  <c r="H3306" i="168"/>
  <c r="H3305" i="168"/>
  <c r="H3304" i="168"/>
  <c r="H3303" i="168"/>
  <c r="H3302" i="168"/>
  <c r="H3301" i="168"/>
  <c r="H3300" i="168"/>
  <c r="H3299" i="168"/>
  <c r="H3298" i="168"/>
  <c r="H3297" i="168"/>
  <c r="H3296" i="168"/>
  <c r="H3295" i="168"/>
  <c r="H3294" i="168"/>
  <c r="H3293" i="168"/>
  <c r="H3292" i="168"/>
  <c r="H3291" i="168"/>
  <c r="H3290" i="168"/>
  <c r="H3289" i="168"/>
  <c r="H3288" i="168"/>
  <c r="H3287" i="168"/>
  <c r="H3286" i="168"/>
  <c r="H3285" i="168"/>
  <c r="H3284" i="168"/>
  <c r="H3283" i="168"/>
  <c r="H3282" i="168"/>
  <c r="H3281" i="168"/>
  <c r="H3280" i="168"/>
  <c r="H3279" i="168"/>
  <c r="H3278" i="168"/>
  <c r="H3277" i="168"/>
  <c r="H3276" i="168"/>
  <c r="H3275" i="168"/>
  <c r="H3274" i="168"/>
  <c r="H3273" i="168"/>
  <c r="H3272" i="168"/>
  <c r="H3271" i="168"/>
  <c r="H3270" i="168"/>
  <c r="H3269" i="168"/>
  <c r="H3268" i="168"/>
  <c r="H3267" i="168"/>
  <c r="H3266" i="168"/>
  <c r="H3265" i="168"/>
  <c r="H3264" i="168"/>
  <c r="H3263" i="168"/>
  <c r="H3262" i="168"/>
  <c r="H3261" i="168"/>
  <c r="H3260" i="168"/>
  <c r="H3259" i="168"/>
  <c r="H3258" i="168"/>
  <c r="H3257" i="168"/>
  <c r="H3256" i="168"/>
  <c r="H3255" i="168"/>
  <c r="H3254" i="168"/>
  <c r="H3253" i="168"/>
  <c r="H3252" i="168"/>
  <c r="H3251" i="168"/>
  <c r="H3250" i="168"/>
  <c r="H3249" i="168"/>
  <c r="H3248" i="168"/>
  <c r="H3247" i="168"/>
  <c r="H3246" i="168"/>
  <c r="H3245" i="168"/>
  <c r="H3244" i="168"/>
  <c r="H3243" i="168"/>
  <c r="H3242" i="168"/>
  <c r="H3241" i="168"/>
  <c r="H3240" i="168"/>
  <c r="H3239" i="168"/>
  <c r="H3238" i="168"/>
  <c r="H3237" i="168"/>
  <c r="H3236" i="168"/>
  <c r="H3235" i="168"/>
  <c r="H3234" i="168"/>
  <c r="H3233" i="168"/>
  <c r="H3232" i="168"/>
  <c r="H3231" i="168"/>
  <c r="H3230" i="168"/>
  <c r="H3229" i="168"/>
  <c r="H3228" i="168"/>
  <c r="H3227" i="168"/>
  <c r="H3226" i="168"/>
  <c r="H3225" i="168"/>
  <c r="H3224" i="168"/>
  <c r="H3223" i="168"/>
  <c r="H3222" i="168"/>
  <c r="H3221" i="168"/>
  <c r="H3220" i="168"/>
  <c r="H3219" i="168"/>
  <c r="H3218" i="168"/>
  <c r="H3217" i="168"/>
  <c r="H3216" i="168"/>
  <c r="H3215" i="168"/>
  <c r="H3214" i="168"/>
  <c r="H3213" i="168"/>
  <c r="H3212" i="168"/>
  <c r="H3211" i="168"/>
  <c r="H3210" i="168"/>
  <c r="H3209" i="168"/>
  <c r="H3208" i="168"/>
  <c r="H3207" i="168"/>
  <c r="H3206" i="168"/>
  <c r="H3205" i="168"/>
  <c r="H3204" i="168"/>
  <c r="H3203" i="168"/>
  <c r="H3202" i="168"/>
  <c r="H3201" i="168"/>
  <c r="H3200" i="168"/>
  <c r="H3199" i="168"/>
  <c r="H3198" i="168"/>
  <c r="H3197" i="168"/>
  <c r="H3196" i="168"/>
  <c r="H3195" i="168"/>
  <c r="H3194" i="168"/>
  <c r="H3193" i="168"/>
  <c r="H3192" i="168"/>
  <c r="H3191" i="168"/>
  <c r="H3190" i="168"/>
  <c r="H3189" i="168"/>
  <c r="H3188" i="168"/>
  <c r="H3187" i="168"/>
  <c r="H3186" i="168"/>
  <c r="H3185" i="168"/>
  <c r="H3184" i="168"/>
  <c r="H3183" i="168"/>
  <c r="H3182" i="168"/>
  <c r="H3181" i="168"/>
  <c r="H3180" i="168"/>
  <c r="H3179" i="168"/>
  <c r="H3178" i="168"/>
  <c r="H3177" i="168"/>
  <c r="H3176" i="168"/>
  <c r="H3175" i="168"/>
  <c r="H3174" i="168"/>
  <c r="H3173" i="168"/>
  <c r="H3172" i="168"/>
  <c r="H3171" i="168"/>
  <c r="H3170" i="168"/>
  <c r="H3169" i="168"/>
  <c r="H3168" i="168"/>
  <c r="H3167" i="168"/>
  <c r="H3166" i="168"/>
  <c r="H3165" i="168"/>
  <c r="H3164" i="168"/>
  <c r="H3163" i="168"/>
  <c r="H3162" i="168"/>
  <c r="H3161" i="168"/>
  <c r="H3160" i="168"/>
  <c r="H3159" i="168"/>
  <c r="H3158" i="168"/>
  <c r="H3157" i="168"/>
  <c r="H3156" i="168"/>
  <c r="H3155" i="168"/>
  <c r="H3154" i="168"/>
  <c r="H3153" i="168"/>
  <c r="H3152" i="168"/>
  <c r="H3151" i="168"/>
  <c r="H3150" i="168"/>
  <c r="H3149" i="168"/>
  <c r="H3148" i="168"/>
  <c r="H3147" i="168"/>
  <c r="H3146" i="168"/>
  <c r="H3145" i="168"/>
  <c r="H3144" i="168"/>
  <c r="H3143" i="168"/>
  <c r="H3142" i="168"/>
  <c r="H3141" i="168"/>
  <c r="H3140" i="168"/>
  <c r="H3139" i="168"/>
  <c r="H3138" i="168"/>
  <c r="H3137" i="168"/>
  <c r="H3136" i="168"/>
  <c r="H3135" i="168"/>
  <c r="H3134" i="168"/>
  <c r="H3133" i="168"/>
  <c r="H3132" i="168"/>
  <c r="H3131" i="168"/>
  <c r="H3130" i="168"/>
  <c r="H3129" i="168"/>
  <c r="H3128" i="168"/>
  <c r="H3127" i="168"/>
  <c r="H3126" i="168"/>
  <c r="H3125" i="168"/>
  <c r="H3124" i="168"/>
  <c r="H3123" i="168"/>
  <c r="H3122" i="168"/>
  <c r="H3121" i="168"/>
  <c r="H3120" i="168"/>
  <c r="H3119" i="168"/>
  <c r="H3118" i="168"/>
  <c r="H3117" i="168"/>
  <c r="H3116" i="168"/>
  <c r="H3115" i="168"/>
  <c r="H3114" i="168"/>
  <c r="H3113" i="168"/>
  <c r="H3112" i="168"/>
  <c r="H3111" i="168"/>
  <c r="H3110" i="168"/>
  <c r="H3109" i="168"/>
  <c r="H3108" i="168"/>
  <c r="H3107" i="168"/>
  <c r="H3106" i="168"/>
  <c r="H3105" i="168"/>
  <c r="H3104" i="168"/>
  <c r="H3103" i="168"/>
  <c r="H3102" i="168"/>
  <c r="H3101" i="168"/>
  <c r="H3100" i="168"/>
  <c r="H3099" i="168"/>
  <c r="H3098" i="168"/>
  <c r="H3097" i="168"/>
  <c r="H3096" i="168"/>
  <c r="H3095" i="168"/>
  <c r="H3094" i="168"/>
  <c r="H3093" i="168"/>
  <c r="H3092" i="168"/>
  <c r="H3091" i="168"/>
  <c r="H3090" i="168"/>
  <c r="H3089" i="168"/>
  <c r="H3088" i="168"/>
  <c r="H3087" i="168"/>
  <c r="H3086" i="168"/>
  <c r="H3085" i="168"/>
  <c r="H3084" i="168"/>
  <c r="H3083" i="168"/>
  <c r="H3082" i="168"/>
  <c r="H3081" i="168"/>
  <c r="H3080" i="168"/>
  <c r="H3079" i="168"/>
  <c r="H3078" i="168"/>
  <c r="H3077" i="168"/>
  <c r="H3076" i="168"/>
  <c r="H3075" i="168"/>
  <c r="H3074" i="168"/>
  <c r="H3073" i="168"/>
  <c r="H3072" i="168"/>
  <c r="H3071" i="168"/>
  <c r="H3070" i="168"/>
  <c r="H3069" i="168"/>
  <c r="H3068" i="168"/>
  <c r="H3067" i="168"/>
  <c r="H3066" i="168"/>
  <c r="H3065" i="168"/>
  <c r="H3064" i="168"/>
  <c r="H3063" i="168"/>
  <c r="H3062" i="168"/>
  <c r="H3061" i="168"/>
  <c r="H3060" i="168"/>
  <c r="H3059" i="168"/>
  <c r="H3058" i="168"/>
  <c r="H3057" i="168"/>
  <c r="H3056" i="168"/>
  <c r="H3055" i="168"/>
  <c r="H3054" i="168"/>
  <c r="H3053" i="168"/>
  <c r="H3052" i="168"/>
  <c r="H3051" i="168"/>
  <c r="H3050" i="168"/>
  <c r="H3049" i="168"/>
  <c r="H3048" i="168"/>
  <c r="H3047" i="168"/>
  <c r="H3046" i="168"/>
  <c r="H3045" i="168"/>
  <c r="H3044" i="168"/>
  <c r="H3043" i="168"/>
  <c r="H3042" i="168"/>
  <c r="H3041" i="168"/>
  <c r="H3040" i="168"/>
  <c r="H3039" i="168"/>
  <c r="H3038" i="168"/>
  <c r="H3037" i="168"/>
  <c r="H3036" i="168"/>
  <c r="H3035" i="168"/>
  <c r="H3034" i="168"/>
  <c r="H3033" i="168"/>
  <c r="H3032" i="168"/>
  <c r="H3031" i="168"/>
  <c r="H3030" i="168"/>
  <c r="H3029" i="168"/>
  <c r="H3028" i="168"/>
  <c r="H3027" i="168"/>
  <c r="H3026" i="168"/>
  <c r="H3025" i="168"/>
  <c r="H3024" i="168"/>
  <c r="H3023" i="168"/>
  <c r="H3022" i="168"/>
  <c r="H3021" i="168"/>
  <c r="H3020" i="168"/>
  <c r="H3019" i="168"/>
  <c r="H3018" i="168"/>
  <c r="H3017" i="168"/>
  <c r="H3016" i="168"/>
  <c r="H3015" i="168"/>
  <c r="H3014" i="168"/>
  <c r="H3013" i="168"/>
  <c r="H3012" i="168"/>
  <c r="H3011" i="168"/>
  <c r="H3010" i="168"/>
  <c r="H3009" i="168"/>
  <c r="H3008" i="168"/>
  <c r="H3007" i="168"/>
  <c r="H3006" i="168"/>
  <c r="H3005" i="168"/>
  <c r="H3004" i="168"/>
  <c r="H3003" i="168"/>
  <c r="H3002" i="168"/>
  <c r="H3001" i="168"/>
  <c r="H3000" i="168"/>
  <c r="H2999" i="168"/>
  <c r="H2998" i="168"/>
  <c r="H2997" i="168"/>
  <c r="H2996" i="168"/>
  <c r="H2995" i="168"/>
  <c r="H2994" i="168"/>
  <c r="H2993" i="168"/>
  <c r="H2992" i="168"/>
  <c r="H2991" i="168"/>
  <c r="H2990" i="168"/>
  <c r="H2989" i="168"/>
  <c r="H2988" i="168"/>
  <c r="H2987" i="168"/>
  <c r="H2986" i="168"/>
  <c r="H2985" i="168"/>
  <c r="H2984" i="168"/>
  <c r="H2983" i="168"/>
  <c r="H2982" i="168"/>
  <c r="H2981" i="168"/>
  <c r="H2980" i="168"/>
  <c r="H2979" i="168"/>
  <c r="H2978" i="168"/>
  <c r="H2977" i="168"/>
  <c r="H2976" i="168"/>
  <c r="H2975" i="168"/>
  <c r="H2974" i="168"/>
  <c r="H2973" i="168"/>
  <c r="H2972" i="168"/>
  <c r="H2971" i="168"/>
  <c r="H2970" i="168"/>
  <c r="H2969" i="168"/>
  <c r="H2968" i="168"/>
  <c r="H2967" i="168"/>
  <c r="H2966" i="168"/>
  <c r="H2965" i="168"/>
  <c r="H2964" i="168"/>
  <c r="H2963" i="168"/>
  <c r="H2962" i="168"/>
  <c r="H2961" i="168"/>
  <c r="H2960" i="168"/>
  <c r="H2959" i="168"/>
  <c r="H2958" i="168"/>
  <c r="H2957" i="168"/>
  <c r="H2956" i="168"/>
  <c r="H2955" i="168"/>
  <c r="H2954" i="168"/>
  <c r="H2953" i="168"/>
  <c r="H2952" i="168"/>
  <c r="H2951" i="168"/>
  <c r="H2950" i="168"/>
  <c r="H2949" i="168"/>
  <c r="H2948" i="168"/>
  <c r="H2947" i="168"/>
  <c r="H2946" i="168"/>
  <c r="H2945" i="168"/>
  <c r="H2944" i="168"/>
  <c r="H2943" i="168"/>
  <c r="H2942" i="168"/>
  <c r="H2941" i="168"/>
  <c r="H2940" i="168"/>
  <c r="H2939" i="168"/>
  <c r="H2938" i="168"/>
  <c r="H2937" i="168"/>
  <c r="H2936" i="168"/>
  <c r="H2935" i="168"/>
  <c r="H2934" i="168"/>
  <c r="H2933" i="168"/>
  <c r="H2932" i="168"/>
  <c r="H2931" i="168"/>
  <c r="H2930" i="168"/>
  <c r="H2929" i="168"/>
  <c r="H2928" i="168"/>
  <c r="H2927" i="168"/>
  <c r="H2926" i="168"/>
  <c r="H2925" i="168"/>
  <c r="H2924" i="168"/>
  <c r="H2923" i="168"/>
  <c r="H2922" i="168"/>
  <c r="H2921" i="168"/>
  <c r="H2920" i="168"/>
  <c r="H2919" i="168"/>
  <c r="H2918" i="168"/>
  <c r="H2917" i="168"/>
  <c r="H2916" i="168"/>
  <c r="H2915" i="168"/>
  <c r="H2914" i="168"/>
  <c r="H2913" i="168"/>
  <c r="H2912" i="168"/>
  <c r="H2911" i="168"/>
  <c r="H2910" i="168"/>
  <c r="H2909" i="168"/>
  <c r="H2908" i="168"/>
  <c r="H2907" i="168"/>
  <c r="H2906" i="168"/>
  <c r="H2905" i="168"/>
  <c r="H2904" i="168"/>
  <c r="H2903" i="168"/>
  <c r="H2902" i="168"/>
  <c r="H2901" i="168"/>
  <c r="H2900" i="168"/>
  <c r="H2899" i="168"/>
  <c r="H2898" i="168"/>
  <c r="H2897" i="168"/>
  <c r="H2896" i="168"/>
  <c r="H2895" i="168"/>
  <c r="H2894" i="168"/>
  <c r="H2893" i="168"/>
  <c r="H2892" i="168"/>
  <c r="H2891" i="168"/>
  <c r="H2890" i="168"/>
  <c r="H2889" i="168"/>
  <c r="H2888" i="168"/>
  <c r="H2887" i="168"/>
  <c r="H2886" i="168"/>
  <c r="H2885" i="168"/>
  <c r="H2884" i="168"/>
  <c r="H2883" i="168"/>
  <c r="H2882" i="168"/>
  <c r="H2881" i="168"/>
  <c r="H2880" i="168"/>
  <c r="H2879" i="168"/>
  <c r="H2878" i="168"/>
  <c r="H2877" i="168"/>
  <c r="H2876" i="168"/>
  <c r="H2875" i="168"/>
  <c r="H2874" i="168"/>
  <c r="H2873" i="168"/>
  <c r="H2872" i="168"/>
  <c r="H2871" i="168"/>
  <c r="H2870" i="168"/>
  <c r="H2869" i="168"/>
  <c r="H2868" i="168"/>
  <c r="H2867" i="168"/>
  <c r="H2866" i="168"/>
  <c r="H2865" i="168"/>
  <c r="H2864" i="168"/>
  <c r="H2863" i="168"/>
  <c r="H2862" i="168"/>
  <c r="H2861" i="168"/>
  <c r="H2860" i="168"/>
  <c r="H2859" i="168"/>
  <c r="H2858" i="168"/>
  <c r="H2857" i="168"/>
  <c r="H2856" i="168"/>
  <c r="H2855" i="168"/>
  <c r="H2854" i="168"/>
  <c r="H2853" i="168"/>
  <c r="H2852" i="168"/>
  <c r="H2851" i="168"/>
  <c r="H2850" i="168"/>
  <c r="H2849" i="168"/>
  <c r="H2848" i="168"/>
  <c r="H2847" i="168"/>
  <c r="H2846" i="168"/>
  <c r="H2845" i="168"/>
  <c r="H2844" i="168"/>
  <c r="H2843" i="168"/>
  <c r="H2842" i="168"/>
  <c r="H2841" i="168"/>
  <c r="H2840" i="168"/>
  <c r="H2839" i="168"/>
  <c r="H2838" i="168"/>
  <c r="H2837" i="168"/>
  <c r="H2836" i="168"/>
  <c r="H2835" i="168"/>
  <c r="H2834" i="168"/>
  <c r="H2833" i="168"/>
  <c r="H2832" i="168"/>
  <c r="H2831" i="168"/>
  <c r="H2830" i="168"/>
  <c r="H2829" i="168"/>
  <c r="H2828" i="168"/>
  <c r="H2827" i="168"/>
  <c r="H2826" i="168"/>
  <c r="H2825" i="168"/>
  <c r="H2824" i="168"/>
  <c r="H2823" i="168"/>
  <c r="H2822" i="168"/>
  <c r="H2821" i="168"/>
  <c r="H2820" i="168"/>
  <c r="H2819" i="168"/>
  <c r="H2818" i="168"/>
  <c r="H2817" i="168"/>
  <c r="H2816" i="168"/>
  <c r="H2815" i="168"/>
  <c r="H2814" i="168"/>
  <c r="H2813" i="168"/>
  <c r="H2812" i="168"/>
  <c r="H2811" i="168"/>
  <c r="H2810" i="168"/>
  <c r="H2809" i="168"/>
  <c r="H2808" i="168"/>
  <c r="H2807" i="168"/>
  <c r="H2806" i="168"/>
  <c r="H2805" i="168"/>
  <c r="H2804" i="168"/>
  <c r="H2803" i="168"/>
  <c r="H2802" i="168"/>
  <c r="H2801" i="168"/>
  <c r="H2800" i="168"/>
  <c r="H2799" i="168"/>
  <c r="H2798" i="168"/>
  <c r="H2797" i="168"/>
  <c r="H2796" i="168"/>
  <c r="H2795" i="168"/>
  <c r="H2794" i="168"/>
  <c r="H2793" i="168"/>
  <c r="H2792" i="168"/>
  <c r="H2791" i="168"/>
  <c r="H2790" i="168"/>
  <c r="H2789" i="168"/>
  <c r="H2788" i="168"/>
  <c r="H2787" i="168"/>
  <c r="H2786" i="168"/>
  <c r="H2785" i="168"/>
  <c r="H2784" i="168"/>
  <c r="H2783" i="168"/>
  <c r="H2782" i="168"/>
  <c r="H2781" i="168"/>
  <c r="H2780" i="168"/>
  <c r="H2779" i="168"/>
  <c r="H2778" i="168"/>
  <c r="H2777" i="168"/>
  <c r="H2776" i="168"/>
  <c r="H2775" i="168"/>
  <c r="H2774" i="168"/>
  <c r="H2773" i="168"/>
  <c r="H2772" i="168"/>
  <c r="H2771" i="168"/>
  <c r="H2770" i="168"/>
  <c r="H2769" i="168"/>
  <c r="H2768" i="168"/>
  <c r="H2767" i="168"/>
  <c r="H2766" i="168"/>
  <c r="H2765" i="168"/>
  <c r="H2764" i="168"/>
  <c r="H2763" i="168"/>
  <c r="H2762" i="168"/>
  <c r="H2761" i="168"/>
  <c r="H2760" i="168"/>
  <c r="H2759" i="168"/>
  <c r="H2758" i="168"/>
  <c r="H2757" i="168"/>
  <c r="H2756" i="168"/>
  <c r="H2755" i="168"/>
  <c r="H2754" i="168"/>
  <c r="H2753" i="168"/>
  <c r="H2752" i="168"/>
  <c r="H2751" i="168"/>
  <c r="H2750" i="168"/>
  <c r="H2749" i="168"/>
  <c r="H2748" i="168"/>
  <c r="H2747" i="168"/>
  <c r="H2746" i="168"/>
  <c r="H2745" i="168"/>
  <c r="H2744" i="168"/>
  <c r="H2743" i="168"/>
  <c r="H2742" i="168"/>
  <c r="H2741" i="168"/>
  <c r="H2740" i="168"/>
  <c r="H2739" i="168"/>
  <c r="H2738" i="168"/>
  <c r="H2737" i="168"/>
  <c r="H2736" i="168"/>
  <c r="H2735" i="168"/>
  <c r="H2734" i="168"/>
  <c r="H2733" i="168"/>
  <c r="H2732" i="168"/>
  <c r="H2731" i="168"/>
  <c r="H2730" i="168"/>
  <c r="H2729" i="168"/>
  <c r="H2728" i="168"/>
  <c r="H2727" i="168"/>
  <c r="H2726" i="168"/>
  <c r="H2725" i="168"/>
  <c r="H2724" i="168"/>
  <c r="H2723" i="168"/>
  <c r="H2722" i="168"/>
  <c r="H2721" i="168"/>
  <c r="H2720" i="168"/>
  <c r="H2719" i="168"/>
  <c r="H2718" i="168"/>
  <c r="H2717" i="168"/>
  <c r="H2716" i="168"/>
  <c r="H2715" i="168"/>
  <c r="H2714" i="168"/>
  <c r="H2713" i="168"/>
  <c r="H2712" i="168"/>
  <c r="H2711" i="168"/>
  <c r="H2710" i="168"/>
  <c r="H2709" i="168"/>
  <c r="H2708" i="168"/>
  <c r="H2707" i="168"/>
  <c r="H2706" i="168"/>
  <c r="H2705" i="168"/>
  <c r="H2704" i="168"/>
  <c r="H2703" i="168"/>
  <c r="H2702" i="168"/>
  <c r="H2701" i="168"/>
  <c r="H2700" i="168"/>
  <c r="H2699" i="168"/>
  <c r="H2698" i="168"/>
  <c r="H2697" i="168"/>
  <c r="H2696" i="168"/>
  <c r="H2695" i="168"/>
  <c r="H2694" i="168"/>
  <c r="H2693" i="168"/>
  <c r="H2692" i="168"/>
  <c r="H2691" i="168"/>
  <c r="H2690" i="168"/>
  <c r="H2689" i="168"/>
  <c r="H2688" i="168"/>
  <c r="H2687" i="168"/>
  <c r="H2686" i="168"/>
  <c r="H2685" i="168"/>
  <c r="H2684" i="168"/>
  <c r="H2683" i="168"/>
  <c r="H2682" i="168"/>
  <c r="H2681" i="168"/>
  <c r="H2680" i="168"/>
  <c r="H2679" i="168"/>
  <c r="H2678" i="168"/>
  <c r="H2677" i="168"/>
  <c r="H2676" i="168"/>
  <c r="H2675" i="168"/>
  <c r="H2674" i="168"/>
  <c r="H2673" i="168"/>
  <c r="H2672" i="168"/>
  <c r="H2671" i="168"/>
  <c r="H2670" i="168"/>
  <c r="H2669" i="168"/>
  <c r="H2668" i="168"/>
  <c r="H2667" i="168"/>
  <c r="H2666" i="168"/>
  <c r="H2665" i="168"/>
  <c r="H2664" i="168"/>
  <c r="H2663" i="168"/>
  <c r="H2662" i="168"/>
  <c r="H2661" i="168"/>
  <c r="H2660" i="168"/>
  <c r="H2659" i="168"/>
  <c r="H2658" i="168"/>
  <c r="H2657" i="168"/>
  <c r="H2656" i="168"/>
  <c r="H2655" i="168"/>
  <c r="H2654" i="168"/>
  <c r="H2653" i="168"/>
  <c r="H2652" i="168"/>
  <c r="H2651" i="168"/>
  <c r="H2650" i="168"/>
  <c r="H2649" i="168"/>
  <c r="H2648" i="168"/>
  <c r="H2647" i="168"/>
  <c r="H2646" i="168"/>
  <c r="H2645" i="168"/>
  <c r="H2644" i="168"/>
  <c r="H2643" i="168"/>
  <c r="H2642" i="168"/>
  <c r="H2641" i="168"/>
  <c r="H2640" i="168"/>
  <c r="H2639" i="168"/>
  <c r="H2638" i="168"/>
  <c r="H2637" i="168"/>
  <c r="H2636" i="168"/>
  <c r="H2635" i="168"/>
  <c r="H2634" i="168"/>
  <c r="H2633" i="168"/>
  <c r="H2632" i="168"/>
  <c r="H2631" i="168"/>
  <c r="H2630" i="168"/>
  <c r="H2629" i="168"/>
  <c r="H2628" i="168"/>
  <c r="H2627" i="168"/>
  <c r="H2626" i="168"/>
  <c r="H2625" i="168"/>
  <c r="H2624" i="168"/>
  <c r="H2623" i="168"/>
  <c r="H2622" i="168"/>
  <c r="H2621" i="168"/>
  <c r="H2620" i="168"/>
  <c r="H2619" i="168"/>
  <c r="H2618" i="168"/>
  <c r="H2617" i="168"/>
  <c r="H2616" i="168"/>
  <c r="H2615" i="168"/>
  <c r="H2614" i="168"/>
  <c r="H2613" i="168"/>
  <c r="H2612" i="168"/>
  <c r="H2611" i="168"/>
  <c r="H2610" i="168"/>
  <c r="H2609" i="168"/>
  <c r="H2608" i="168"/>
  <c r="H2607" i="168"/>
  <c r="H2606" i="168"/>
  <c r="H2605" i="168"/>
  <c r="H2604" i="168"/>
  <c r="H2603" i="168"/>
  <c r="H2602" i="168"/>
  <c r="H2601" i="168"/>
  <c r="H2600" i="168"/>
  <c r="H2599" i="168"/>
  <c r="H2598" i="168"/>
  <c r="H2597" i="168"/>
  <c r="H2596" i="168"/>
  <c r="H2595" i="168"/>
  <c r="H2594" i="168"/>
  <c r="H2593" i="168"/>
  <c r="H2592" i="168"/>
  <c r="H2591" i="168"/>
  <c r="H2590" i="168"/>
  <c r="H2589" i="168"/>
  <c r="H2588" i="168"/>
  <c r="H2587" i="168"/>
  <c r="H2586" i="168"/>
  <c r="H2585" i="168"/>
  <c r="H2584" i="168"/>
  <c r="H2583" i="168"/>
  <c r="H2582" i="168"/>
  <c r="H2581" i="168"/>
  <c r="H2580" i="168"/>
  <c r="H2579" i="168"/>
  <c r="H2578" i="168"/>
  <c r="H2577" i="168"/>
  <c r="H2576" i="168"/>
  <c r="H2575" i="168"/>
  <c r="H2574" i="168"/>
  <c r="H2573" i="168"/>
  <c r="H2572" i="168"/>
  <c r="H2571" i="168"/>
  <c r="H2570" i="168"/>
  <c r="H2569" i="168"/>
  <c r="H2568" i="168"/>
  <c r="H2567" i="168"/>
  <c r="H2566" i="168"/>
  <c r="H2565" i="168"/>
  <c r="H2564" i="168"/>
  <c r="H2563" i="168"/>
  <c r="H2562" i="168"/>
  <c r="H2561" i="168"/>
  <c r="H2560" i="168"/>
  <c r="H2559" i="168"/>
  <c r="H2558" i="168"/>
  <c r="H2557" i="168"/>
  <c r="H2556" i="168"/>
  <c r="H2555" i="168"/>
  <c r="H2554" i="168"/>
  <c r="H2553" i="168"/>
  <c r="H2552" i="168"/>
  <c r="H2551" i="168"/>
  <c r="H2550" i="168"/>
  <c r="H2549" i="168"/>
  <c r="H2548" i="168"/>
  <c r="H2547" i="168"/>
  <c r="H2546" i="168"/>
  <c r="H2545" i="168"/>
  <c r="H2544" i="168"/>
  <c r="H2543" i="168"/>
  <c r="H2542" i="168"/>
  <c r="H2541" i="168"/>
  <c r="H2540" i="168"/>
  <c r="H2539" i="168"/>
  <c r="H2538" i="168"/>
  <c r="H2537" i="168"/>
  <c r="H2536" i="168"/>
  <c r="H2535" i="168"/>
  <c r="H2534" i="168"/>
  <c r="H2533" i="168"/>
  <c r="H2532" i="168"/>
  <c r="H2531" i="168"/>
  <c r="H2530" i="168"/>
  <c r="H2529" i="168"/>
  <c r="H2528" i="168"/>
  <c r="H2527" i="168"/>
  <c r="H2526" i="168"/>
  <c r="H2525" i="168"/>
  <c r="H2524" i="168"/>
  <c r="H2523" i="168"/>
  <c r="H2522" i="168"/>
  <c r="H2521" i="168"/>
  <c r="H2520" i="168"/>
  <c r="H2519" i="168"/>
  <c r="H2518" i="168"/>
  <c r="H2517" i="168"/>
  <c r="H2516" i="168"/>
  <c r="H2515" i="168"/>
  <c r="H2514" i="168"/>
  <c r="H2513" i="168"/>
  <c r="H2512" i="168"/>
  <c r="H2511" i="168"/>
  <c r="H2510" i="168"/>
  <c r="H2509" i="168"/>
  <c r="H2508" i="168"/>
  <c r="H2507" i="168"/>
  <c r="H2506" i="168"/>
  <c r="H2505" i="168"/>
  <c r="H2504" i="168"/>
  <c r="H2503" i="168"/>
  <c r="H2502" i="168"/>
  <c r="H2501" i="168"/>
  <c r="H2500" i="168"/>
  <c r="H2499" i="168"/>
  <c r="H2498" i="168"/>
  <c r="H2497" i="168"/>
  <c r="H2496" i="168"/>
  <c r="H2495" i="168"/>
  <c r="H2494" i="168"/>
  <c r="H2493" i="168"/>
  <c r="H2492" i="168"/>
  <c r="H2491" i="168"/>
  <c r="H2490" i="168"/>
  <c r="H2489" i="168"/>
  <c r="H2488" i="168"/>
  <c r="H2487" i="168"/>
  <c r="H2486" i="168"/>
  <c r="H2485" i="168"/>
  <c r="H2484" i="168"/>
  <c r="H2483" i="168"/>
  <c r="H2482" i="168"/>
  <c r="H2481" i="168"/>
  <c r="H2480" i="168"/>
  <c r="H2479" i="168"/>
  <c r="H2478" i="168"/>
  <c r="H2477" i="168"/>
  <c r="H2476" i="168"/>
  <c r="H2475" i="168"/>
  <c r="H2474" i="168"/>
  <c r="H2473" i="168"/>
  <c r="H2472" i="168"/>
  <c r="H2471" i="168"/>
  <c r="H2470" i="168"/>
  <c r="H2469" i="168"/>
  <c r="H2468" i="168"/>
  <c r="H2467" i="168"/>
  <c r="H2466" i="168"/>
  <c r="H2465" i="168"/>
  <c r="H2464" i="168"/>
  <c r="H2463" i="168"/>
  <c r="H2462" i="168"/>
  <c r="H2461" i="168"/>
  <c r="H2460" i="168"/>
  <c r="H2459" i="168"/>
  <c r="H2458" i="168"/>
  <c r="H2457" i="168"/>
  <c r="H2456" i="168"/>
  <c r="H2455" i="168"/>
  <c r="H2454" i="168"/>
  <c r="H2453" i="168"/>
  <c r="H2452" i="168"/>
  <c r="H2451" i="168"/>
  <c r="H2450" i="168"/>
  <c r="H2449" i="168"/>
  <c r="H2448" i="168"/>
  <c r="H2447" i="168"/>
  <c r="H2446" i="168"/>
  <c r="H2445" i="168"/>
  <c r="H2444" i="168"/>
  <c r="H2443" i="168"/>
  <c r="H2442" i="168"/>
  <c r="H2441" i="168"/>
  <c r="H2440" i="168"/>
  <c r="H2439" i="168"/>
  <c r="H2438" i="168"/>
  <c r="H2437" i="168"/>
  <c r="H2436" i="168"/>
  <c r="H2435" i="168"/>
  <c r="H2434" i="168"/>
  <c r="H2433" i="168"/>
  <c r="H2432" i="168"/>
  <c r="H2431" i="168"/>
  <c r="H2430" i="168"/>
  <c r="H2429" i="168"/>
  <c r="H2428" i="168"/>
  <c r="H2427" i="168"/>
  <c r="H2426" i="168"/>
  <c r="H2425" i="168"/>
  <c r="H2424" i="168"/>
  <c r="H2423" i="168"/>
  <c r="H2422" i="168"/>
  <c r="H2421" i="168"/>
  <c r="H2420" i="168"/>
  <c r="H2419" i="168"/>
  <c r="H2418" i="168"/>
  <c r="H2417" i="168"/>
  <c r="H2416" i="168"/>
  <c r="H2415" i="168"/>
  <c r="H2414" i="168"/>
  <c r="H2413" i="168"/>
  <c r="H2412" i="168"/>
  <c r="H2411" i="168"/>
  <c r="H2410" i="168"/>
  <c r="H2409" i="168"/>
  <c r="H2408" i="168"/>
  <c r="H2407" i="168"/>
  <c r="H2406" i="168"/>
  <c r="H2405" i="168"/>
  <c r="H2404" i="168"/>
  <c r="H2403" i="168"/>
  <c r="H2402" i="168"/>
  <c r="H2401" i="168"/>
  <c r="H2400" i="168"/>
  <c r="H2399" i="168"/>
  <c r="H2398" i="168"/>
  <c r="H2397" i="168"/>
  <c r="H2396" i="168"/>
  <c r="H2395" i="168"/>
  <c r="H2394" i="168"/>
  <c r="H2393" i="168"/>
  <c r="H2392" i="168"/>
  <c r="H2391" i="168"/>
  <c r="H2390" i="168"/>
  <c r="H2389" i="168"/>
  <c r="H2388" i="168"/>
  <c r="H2387" i="168"/>
  <c r="H2386" i="168"/>
  <c r="H2385" i="168"/>
  <c r="H2384" i="168"/>
  <c r="H2383" i="168"/>
  <c r="H2382" i="168"/>
  <c r="H2381" i="168"/>
  <c r="H2380" i="168"/>
  <c r="H2379" i="168"/>
  <c r="H2378" i="168"/>
  <c r="H2377" i="168"/>
  <c r="H2376" i="168"/>
  <c r="H2375" i="168"/>
  <c r="H2374" i="168"/>
  <c r="H2373" i="168"/>
  <c r="H2372" i="168"/>
  <c r="H2371" i="168"/>
  <c r="H2370" i="168"/>
  <c r="H2369" i="168"/>
  <c r="H2368" i="168"/>
  <c r="H2367" i="168"/>
  <c r="H2366" i="168"/>
  <c r="H2365" i="168"/>
  <c r="H2364" i="168"/>
  <c r="H2363" i="168"/>
  <c r="H2362" i="168"/>
  <c r="H2361" i="168"/>
  <c r="H2360" i="168"/>
  <c r="H2359" i="168"/>
  <c r="H2358" i="168"/>
  <c r="H2357" i="168"/>
  <c r="H2356" i="168"/>
  <c r="H2355" i="168"/>
  <c r="H2354" i="168"/>
  <c r="H2353" i="168"/>
  <c r="H2352" i="168"/>
  <c r="H2351" i="168"/>
  <c r="H2350" i="168"/>
  <c r="H2349" i="168"/>
  <c r="H2348" i="168"/>
  <c r="H2347" i="168"/>
  <c r="H2346" i="168"/>
  <c r="H2345" i="168"/>
  <c r="H2344" i="168"/>
  <c r="H2343" i="168"/>
  <c r="H2342" i="168"/>
  <c r="H2341" i="168"/>
  <c r="H2340" i="168"/>
  <c r="H2339" i="168"/>
  <c r="H2338" i="168"/>
  <c r="H2337" i="168"/>
  <c r="H2336" i="168"/>
  <c r="H2335" i="168"/>
  <c r="H2334" i="168"/>
  <c r="H2333" i="168"/>
  <c r="H2332" i="168"/>
  <c r="H2331" i="168"/>
  <c r="H2330" i="168"/>
  <c r="H2329" i="168"/>
  <c r="H2328" i="168"/>
  <c r="H2327" i="168"/>
  <c r="H2326" i="168"/>
  <c r="H2325" i="168"/>
  <c r="H2324" i="168"/>
  <c r="H2323" i="168"/>
  <c r="H2322" i="168"/>
  <c r="H2321" i="168"/>
  <c r="H2320" i="168"/>
  <c r="H2319" i="168"/>
  <c r="H2318" i="168"/>
  <c r="H2317" i="168"/>
  <c r="H2316" i="168"/>
  <c r="H2315" i="168"/>
  <c r="H2314" i="168"/>
  <c r="H2313" i="168"/>
  <c r="H2312" i="168"/>
  <c r="H2311" i="168"/>
  <c r="H2310" i="168"/>
  <c r="H2309" i="168"/>
  <c r="H2308" i="168"/>
  <c r="H2307" i="168"/>
  <c r="H2306" i="168"/>
  <c r="H2305" i="168"/>
  <c r="H2304" i="168"/>
  <c r="H2303" i="168"/>
  <c r="H2302" i="168"/>
  <c r="H2301" i="168"/>
  <c r="H2300" i="168"/>
  <c r="H2299" i="168"/>
  <c r="H2298" i="168"/>
  <c r="H2297" i="168"/>
  <c r="H2296" i="168"/>
  <c r="H2295" i="168"/>
  <c r="H2294" i="168"/>
  <c r="H2293" i="168"/>
  <c r="H2292" i="168"/>
  <c r="H2291" i="168"/>
  <c r="H2290" i="168"/>
  <c r="H2289" i="168"/>
  <c r="H2288" i="168"/>
  <c r="H2287" i="168"/>
  <c r="H2286" i="168"/>
  <c r="H2285" i="168"/>
  <c r="H2284" i="168"/>
  <c r="H2283" i="168"/>
  <c r="H2282" i="168"/>
  <c r="H2281" i="168"/>
  <c r="H2280" i="168"/>
  <c r="H2279" i="168"/>
  <c r="H2278" i="168"/>
  <c r="H2277" i="168"/>
  <c r="H2276" i="168"/>
  <c r="H2275" i="168"/>
  <c r="H2274" i="168"/>
  <c r="H2273" i="168"/>
  <c r="H2272" i="168"/>
  <c r="H2271" i="168"/>
  <c r="H2270" i="168"/>
  <c r="H2269" i="168"/>
  <c r="H2268" i="168"/>
  <c r="H2267" i="168"/>
  <c r="H2266" i="168"/>
  <c r="H2265" i="168"/>
  <c r="H2264" i="168"/>
  <c r="H2263" i="168"/>
  <c r="H2262" i="168"/>
  <c r="H2261" i="168"/>
  <c r="H2260" i="168"/>
  <c r="H2259" i="168"/>
  <c r="H2258" i="168"/>
  <c r="H2257" i="168"/>
  <c r="H2256" i="168"/>
  <c r="H2255" i="168"/>
  <c r="H2254" i="168"/>
  <c r="H2253" i="168"/>
  <c r="H2252" i="168"/>
  <c r="H2251" i="168"/>
  <c r="H2250" i="168"/>
  <c r="H2249" i="168"/>
  <c r="H2248" i="168"/>
  <c r="H2247" i="168"/>
  <c r="H2246" i="168"/>
  <c r="H2245" i="168"/>
  <c r="H2244" i="168"/>
  <c r="H2243" i="168"/>
  <c r="H2242" i="168"/>
  <c r="H2241" i="168"/>
  <c r="H2240" i="168"/>
  <c r="H2239" i="168"/>
  <c r="H2238" i="168"/>
  <c r="H2237" i="168"/>
  <c r="H2236" i="168"/>
  <c r="H2235" i="168"/>
  <c r="H2234" i="168"/>
  <c r="H2233" i="168"/>
  <c r="H2232" i="168"/>
  <c r="H2231" i="168"/>
  <c r="H2230" i="168"/>
  <c r="H2229" i="168"/>
  <c r="H2228" i="168"/>
  <c r="H2227" i="168"/>
  <c r="H2226" i="168"/>
  <c r="H2225" i="168"/>
  <c r="H2224" i="168"/>
  <c r="H2223" i="168"/>
  <c r="H2222" i="168"/>
  <c r="H2221" i="168"/>
  <c r="H2220" i="168"/>
  <c r="H2219" i="168"/>
  <c r="H2218" i="168"/>
  <c r="H2217" i="168"/>
  <c r="H2216" i="168"/>
  <c r="H2215" i="168"/>
  <c r="H2214" i="168"/>
  <c r="H2213" i="168"/>
  <c r="H2212" i="168"/>
  <c r="H2211" i="168"/>
  <c r="H2210" i="168"/>
  <c r="H2209" i="168"/>
  <c r="H2208" i="168"/>
  <c r="H2207" i="168"/>
  <c r="H2206" i="168"/>
  <c r="H2205" i="168"/>
  <c r="H2204" i="168"/>
  <c r="H2203" i="168"/>
  <c r="H2202" i="168"/>
  <c r="H2201" i="168"/>
  <c r="H2200" i="168"/>
  <c r="H2199" i="168"/>
  <c r="H2198" i="168"/>
  <c r="H2197" i="168"/>
  <c r="H2196" i="168"/>
  <c r="H2195" i="168"/>
  <c r="H2194" i="168"/>
  <c r="H2193" i="168"/>
  <c r="H2192" i="168"/>
  <c r="H2191" i="168"/>
  <c r="H2190" i="168"/>
  <c r="H2189" i="168"/>
  <c r="H2188" i="168"/>
  <c r="H2187" i="168"/>
  <c r="H2186" i="168"/>
  <c r="H2185" i="168"/>
  <c r="H2184" i="168"/>
  <c r="H2183" i="168"/>
  <c r="H2182" i="168"/>
  <c r="H2181" i="168"/>
  <c r="H2180" i="168"/>
  <c r="H2179" i="168"/>
  <c r="H2178" i="168"/>
  <c r="H2177" i="168"/>
  <c r="H2176" i="168"/>
  <c r="H2175" i="168"/>
  <c r="H2174" i="168"/>
  <c r="H2173" i="168"/>
  <c r="H2172" i="168"/>
  <c r="H2171" i="168"/>
  <c r="H2170" i="168"/>
  <c r="H2169" i="168"/>
  <c r="H2168" i="168"/>
  <c r="H2167" i="168"/>
  <c r="H2166" i="168"/>
  <c r="H2165" i="168"/>
  <c r="H2164" i="168"/>
  <c r="H2163" i="168"/>
  <c r="H2162" i="168"/>
  <c r="H2161" i="168"/>
  <c r="H2160" i="168"/>
  <c r="H2159" i="168"/>
  <c r="H2158" i="168"/>
  <c r="H2157" i="168"/>
  <c r="H2156" i="168"/>
  <c r="H2155" i="168"/>
  <c r="H2154" i="168"/>
  <c r="H2153" i="168"/>
  <c r="H2152" i="168"/>
  <c r="H2151" i="168"/>
  <c r="H2150" i="168"/>
  <c r="H2149" i="168"/>
  <c r="H2148" i="168"/>
  <c r="H2147" i="168"/>
  <c r="H2146" i="168"/>
  <c r="H2145" i="168"/>
  <c r="H2144" i="168"/>
  <c r="H2143" i="168"/>
  <c r="H2142" i="168"/>
  <c r="H2141" i="168"/>
  <c r="H2140" i="168"/>
  <c r="H2139" i="168"/>
  <c r="H2138" i="168"/>
  <c r="H2137" i="168"/>
  <c r="H2136" i="168"/>
  <c r="H2135" i="168"/>
  <c r="H2134" i="168"/>
  <c r="H2133" i="168"/>
  <c r="H2132" i="168"/>
  <c r="H2131" i="168"/>
  <c r="H2130" i="168"/>
  <c r="H2129" i="168"/>
  <c r="H2128" i="168"/>
  <c r="H2127" i="168"/>
  <c r="H2126" i="168"/>
  <c r="H2125" i="168"/>
  <c r="H2124" i="168"/>
  <c r="H2123" i="168"/>
  <c r="H2122" i="168"/>
  <c r="H2121" i="168"/>
  <c r="H2120" i="168"/>
  <c r="H2119" i="168"/>
  <c r="H2118" i="168"/>
  <c r="H2117" i="168"/>
  <c r="H2116" i="168"/>
  <c r="H2115" i="168"/>
  <c r="H2114" i="168"/>
  <c r="H2113" i="168"/>
  <c r="H2112" i="168"/>
  <c r="H2111" i="168"/>
  <c r="H2110" i="168"/>
  <c r="H2109" i="168"/>
  <c r="H2108" i="168"/>
  <c r="H2107" i="168"/>
  <c r="H2106" i="168"/>
  <c r="H2105" i="168"/>
  <c r="H2104" i="168"/>
  <c r="H2103" i="168"/>
  <c r="H2102" i="168"/>
  <c r="H2101" i="168"/>
  <c r="H2100" i="168"/>
  <c r="H2099" i="168"/>
  <c r="H2098" i="168"/>
  <c r="H2097" i="168"/>
  <c r="H2096" i="168"/>
  <c r="H2095" i="168"/>
  <c r="H2094" i="168"/>
  <c r="H2093" i="168"/>
  <c r="H2092" i="168"/>
  <c r="H2091" i="168"/>
  <c r="H2090" i="168"/>
  <c r="H2089" i="168"/>
  <c r="H2088" i="168"/>
  <c r="H2087" i="168"/>
  <c r="H2086" i="168"/>
  <c r="H2085" i="168"/>
  <c r="H2084" i="168"/>
  <c r="H2083" i="168"/>
  <c r="H2082" i="168"/>
  <c r="H2081" i="168"/>
  <c r="H2080" i="168"/>
  <c r="H2079" i="168"/>
  <c r="H2078" i="168"/>
  <c r="H2077" i="168"/>
  <c r="H2076" i="168"/>
  <c r="H2075" i="168"/>
  <c r="H2074" i="168"/>
  <c r="H2073" i="168"/>
  <c r="H2072" i="168"/>
  <c r="H2071" i="168"/>
  <c r="H2070" i="168"/>
  <c r="H2069" i="168"/>
  <c r="H2068" i="168"/>
  <c r="H2067" i="168"/>
  <c r="H2066" i="168"/>
  <c r="H2065" i="168"/>
  <c r="H2064" i="168"/>
  <c r="H2063" i="168"/>
  <c r="H2062" i="168"/>
  <c r="H2061" i="168"/>
  <c r="H2060" i="168"/>
  <c r="H2059" i="168"/>
  <c r="H2058" i="168"/>
  <c r="H2057" i="168"/>
  <c r="H2056" i="168"/>
  <c r="H2055" i="168"/>
  <c r="H2054" i="168"/>
  <c r="H2053" i="168"/>
  <c r="H2052" i="168"/>
  <c r="H2051" i="168"/>
  <c r="H2050" i="168"/>
  <c r="H2049" i="168"/>
  <c r="H2048" i="168"/>
  <c r="H2047" i="168"/>
  <c r="H2046" i="168"/>
  <c r="H2045" i="168"/>
  <c r="H2044" i="168"/>
  <c r="H2043" i="168"/>
  <c r="H2042" i="168"/>
  <c r="H2041" i="168"/>
  <c r="H2040" i="168"/>
  <c r="H2039" i="168"/>
  <c r="H2038" i="168"/>
  <c r="H2037" i="168"/>
  <c r="H2036" i="168"/>
  <c r="H2035" i="168"/>
  <c r="H2034" i="168"/>
  <c r="H2033" i="168"/>
  <c r="H2032" i="168"/>
  <c r="H2031" i="168"/>
  <c r="H2030" i="168"/>
  <c r="H2029" i="168"/>
  <c r="H2028" i="168"/>
  <c r="H2027" i="168"/>
  <c r="H2026" i="168"/>
  <c r="H2025" i="168"/>
  <c r="H2024" i="168"/>
  <c r="H2023" i="168"/>
  <c r="H2022" i="168"/>
  <c r="H2021" i="168"/>
  <c r="H2020" i="168"/>
  <c r="H2019" i="168"/>
  <c r="H2018" i="168"/>
  <c r="H2017" i="168"/>
  <c r="H2016" i="168"/>
  <c r="H2015" i="168"/>
  <c r="H2014" i="168"/>
  <c r="H2013" i="168"/>
  <c r="H2012" i="168"/>
  <c r="H2011" i="168"/>
  <c r="H2010" i="168"/>
  <c r="H2009" i="168"/>
  <c r="H2008" i="168"/>
  <c r="H2007" i="168"/>
  <c r="H2006" i="168"/>
  <c r="H2005" i="168"/>
  <c r="H2004" i="168"/>
  <c r="H2003" i="168"/>
  <c r="H2002" i="168"/>
  <c r="H2001" i="168"/>
  <c r="H2000" i="168"/>
  <c r="H1999" i="168"/>
  <c r="H1998" i="168"/>
  <c r="H1997" i="168"/>
  <c r="H1996" i="168"/>
  <c r="H1995" i="168"/>
  <c r="H1994" i="168"/>
  <c r="H1993" i="168"/>
  <c r="H1992" i="168"/>
  <c r="H1991" i="168"/>
  <c r="H1990" i="168"/>
  <c r="H1989" i="168"/>
  <c r="H1988" i="168"/>
  <c r="H1987" i="168"/>
  <c r="H1986" i="168"/>
  <c r="H1985" i="168"/>
  <c r="H1984" i="168"/>
  <c r="H1983" i="168"/>
  <c r="H1982" i="168"/>
  <c r="H1981" i="168"/>
  <c r="H1980" i="168"/>
  <c r="H1979" i="168"/>
  <c r="H1978" i="168"/>
  <c r="H1977" i="168"/>
  <c r="H1976" i="168"/>
  <c r="H1975" i="168"/>
  <c r="H1974" i="168"/>
  <c r="H1973" i="168"/>
  <c r="H1972" i="168"/>
  <c r="H1971" i="168"/>
  <c r="H1970" i="168"/>
  <c r="H1969" i="168"/>
  <c r="H1968" i="168"/>
  <c r="H1967" i="168"/>
  <c r="H1966" i="168"/>
  <c r="H1965" i="168"/>
  <c r="H1964" i="168"/>
  <c r="H1963" i="168"/>
  <c r="H1962" i="168"/>
  <c r="H1961" i="168"/>
  <c r="H1960" i="168"/>
  <c r="H1959" i="168"/>
  <c r="H1958" i="168"/>
  <c r="H1957" i="168"/>
  <c r="H1956" i="168"/>
  <c r="H1955" i="168"/>
  <c r="H1954" i="168"/>
  <c r="H1953" i="168"/>
  <c r="H1952" i="168"/>
  <c r="H1951" i="168"/>
  <c r="H1950" i="168"/>
  <c r="H1949" i="168"/>
  <c r="H1948" i="168"/>
  <c r="H1947" i="168"/>
  <c r="H1946" i="168"/>
  <c r="H1945" i="168"/>
  <c r="H1944" i="168"/>
  <c r="H1943" i="168"/>
  <c r="H1942" i="168"/>
  <c r="H1941" i="168"/>
  <c r="H1940" i="168"/>
  <c r="H1939" i="168"/>
  <c r="H1938" i="168"/>
  <c r="H1937" i="168"/>
  <c r="H1936" i="168"/>
  <c r="H1935" i="168"/>
  <c r="H1934" i="168"/>
  <c r="H1933" i="168"/>
  <c r="H1932" i="168"/>
  <c r="H1931" i="168"/>
  <c r="H1930" i="168"/>
  <c r="H1929" i="168"/>
  <c r="H1928" i="168"/>
  <c r="H1927" i="168"/>
  <c r="H1926" i="168"/>
  <c r="H1925" i="168"/>
  <c r="H1924" i="168"/>
  <c r="H1923" i="168"/>
  <c r="H1922" i="168"/>
  <c r="H1921" i="168"/>
  <c r="H1920" i="168"/>
  <c r="H1919" i="168"/>
  <c r="H1918" i="168"/>
  <c r="H1917" i="168"/>
  <c r="H1916" i="168"/>
  <c r="H1915" i="168"/>
  <c r="H1914" i="168"/>
  <c r="H1913" i="168"/>
  <c r="H1912" i="168"/>
  <c r="H1911" i="168"/>
  <c r="H1910" i="168"/>
  <c r="H1909" i="168"/>
  <c r="H1908" i="168"/>
  <c r="H1907" i="168"/>
  <c r="H1906" i="168"/>
  <c r="H1905" i="168"/>
  <c r="H1904" i="168"/>
  <c r="H1903" i="168"/>
  <c r="H1902" i="168"/>
  <c r="H1901" i="168"/>
  <c r="H1900" i="168"/>
  <c r="H1899" i="168"/>
  <c r="H1898" i="168"/>
  <c r="H1897" i="168"/>
  <c r="H1896" i="168"/>
  <c r="H1895" i="168"/>
  <c r="H1894" i="168"/>
  <c r="H1893" i="168"/>
  <c r="H1892" i="168"/>
  <c r="H1891" i="168"/>
  <c r="H1890" i="168"/>
  <c r="H1889" i="168"/>
  <c r="H1888" i="168"/>
  <c r="H1887" i="168"/>
  <c r="H1886" i="168"/>
  <c r="H1885" i="168"/>
  <c r="H1884" i="168"/>
  <c r="H1883" i="168"/>
  <c r="H1882" i="168"/>
  <c r="H1881" i="168"/>
  <c r="H1880" i="168"/>
  <c r="H1879" i="168"/>
  <c r="H1878" i="168"/>
  <c r="H1877" i="168"/>
  <c r="H1876" i="168"/>
  <c r="H1875" i="168"/>
  <c r="H1874" i="168"/>
  <c r="H1873" i="168"/>
  <c r="H1872" i="168"/>
  <c r="H1871" i="168"/>
  <c r="H1870" i="168"/>
  <c r="H1869" i="168"/>
  <c r="H1868" i="168"/>
  <c r="H1867" i="168"/>
  <c r="H1866" i="168"/>
  <c r="H1865" i="168"/>
  <c r="H1864" i="168"/>
  <c r="H1863" i="168"/>
  <c r="H1862" i="168"/>
  <c r="H1861" i="168"/>
  <c r="H1860" i="168"/>
  <c r="H1859" i="168"/>
  <c r="H1858" i="168"/>
  <c r="H1857" i="168"/>
  <c r="H1856" i="168"/>
  <c r="H1855" i="168"/>
  <c r="H1854" i="168"/>
  <c r="H1853" i="168"/>
  <c r="H1852" i="168"/>
  <c r="H1851" i="168"/>
  <c r="H1850" i="168"/>
  <c r="H1849" i="168"/>
  <c r="H1848" i="168"/>
  <c r="H1847" i="168"/>
  <c r="H1846" i="168"/>
  <c r="H1845" i="168"/>
  <c r="H1844" i="168"/>
  <c r="H1843" i="168"/>
  <c r="H1842" i="168"/>
  <c r="H1841" i="168"/>
  <c r="H1840" i="168"/>
  <c r="H1839" i="168"/>
  <c r="H1838" i="168"/>
  <c r="H1837" i="168"/>
  <c r="H1836" i="168"/>
  <c r="H1835" i="168"/>
  <c r="H1834" i="168"/>
  <c r="H1833" i="168"/>
  <c r="H1832" i="168"/>
  <c r="H1831" i="168"/>
  <c r="H1830" i="168"/>
  <c r="H1829" i="168"/>
  <c r="H1828" i="168"/>
  <c r="H1827" i="168"/>
  <c r="H1826" i="168"/>
  <c r="H1825" i="168"/>
  <c r="H1824" i="168"/>
  <c r="H1823" i="168"/>
  <c r="H1822" i="168"/>
  <c r="H1821" i="168"/>
  <c r="H1820" i="168"/>
  <c r="H1819" i="168"/>
  <c r="H1818" i="168"/>
  <c r="H1817" i="168"/>
  <c r="H1816" i="168"/>
  <c r="H1815" i="168"/>
  <c r="H1814" i="168"/>
  <c r="H1813" i="168"/>
  <c r="H1812" i="168"/>
  <c r="H1811" i="168"/>
  <c r="H1810" i="168"/>
  <c r="H1809" i="168"/>
  <c r="H1808" i="168"/>
  <c r="H1807" i="168"/>
  <c r="H1806" i="168"/>
  <c r="H1805" i="168"/>
  <c r="H1804" i="168"/>
  <c r="H1803" i="168"/>
  <c r="H1802" i="168"/>
  <c r="H1801" i="168"/>
  <c r="H1800" i="168"/>
  <c r="H1799" i="168"/>
  <c r="H1798" i="168"/>
  <c r="H1797" i="168"/>
  <c r="H1796" i="168"/>
  <c r="H1795" i="168"/>
  <c r="H1794" i="168"/>
  <c r="H1793" i="168"/>
  <c r="H1792" i="168"/>
  <c r="H1791" i="168"/>
  <c r="H1790" i="168"/>
  <c r="H1789" i="168"/>
  <c r="H1788" i="168"/>
  <c r="H1787" i="168"/>
  <c r="H1786" i="168"/>
  <c r="H1785" i="168"/>
  <c r="H1784" i="168"/>
  <c r="H1783" i="168"/>
  <c r="H1782" i="168"/>
  <c r="H1781" i="168"/>
  <c r="H1780" i="168"/>
  <c r="H1779" i="168"/>
  <c r="H1778" i="168"/>
  <c r="H1777" i="168"/>
  <c r="H1776" i="168"/>
  <c r="H1775" i="168"/>
  <c r="H1774" i="168"/>
  <c r="H1773" i="168"/>
  <c r="H1772" i="168"/>
  <c r="H1771" i="168"/>
  <c r="H1770" i="168"/>
  <c r="H1769" i="168"/>
  <c r="H1768" i="168"/>
  <c r="H1767" i="168"/>
  <c r="H1766" i="168"/>
  <c r="H1765" i="168"/>
  <c r="H1764" i="168"/>
  <c r="H1763" i="168"/>
  <c r="H1762" i="168"/>
  <c r="H1761" i="168"/>
  <c r="H1760" i="168"/>
  <c r="H1759" i="168"/>
  <c r="H1758" i="168"/>
  <c r="H1757" i="168"/>
  <c r="H1756" i="168"/>
  <c r="H1755" i="168"/>
  <c r="H1754" i="168"/>
  <c r="H1753" i="168"/>
  <c r="H1752" i="168"/>
  <c r="H1751" i="168"/>
  <c r="H1750" i="168"/>
  <c r="H1749" i="168"/>
  <c r="H1748" i="168"/>
  <c r="H1747" i="168"/>
  <c r="H1746" i="168"/>
  <c r="H1745" i="168"/>
  <c r="H1744" i="168"/>
  <c r="H1743" i="168"/>
  <c r="H1742" i="168"/>
  <c r="H1741" i="168"/>
  <c r="H1740" i="168"/>
  <c r="H1739" i="168"/>
  <c r="H1738" i="168"/>
  <c r="H1737" i="168"/>
  <c r="H1736" i="168"/>
  <c r="H1735" i="168"/>
  <c r="H1734" i="168"/>
  <c r="H1733" i="168"/>
  <c r="H1732" i="168"/>
  <c r="H1731" i="168"/>
  <c r="H1730" i="168"/>
  <c r="H1729" i="168"/>
  <c r="H1728" i="168"/>
  <c r="H1727" i="168"/>
  <c r="H1726" i="168"/>
  <c r="H1725" i="168"/>
  <c r="H1724" i="168"/>
  <c r="H1723" i="168"/>
  <c r="H1722" i="168"/>
  <c r="H1721" i="168"/>
  <c r="H1720" i="168"/>
  <c r="H1719" i="168"/>
  <c r="H1718" i="168"/>
  <c r="H1717" i="168"/>
  <c r="H1716" i="168"/>
  <c r="H1715" i="168"/>
  <c r="H1714" i="168"/>
  <c r="H1713" i="168"/>
  <c r="H1712" i="168"/>
  <c r="H1711" i="168"/>
  <c r="H1710" i="168"/>
  <c r="H1709" i="168"/>
  <c r="H1708" i="168"/>
  <c r="H1707" i="168"/>
  <c r="H1706" i="168"/>
  <c r="H1705" i="168"/>
  <c r="H1704" i="168"/>
  <c r="H1703" i="168"/>
  <c r="H1702" i="168"/>
  <c r="H1701" i="168"/>
  <c r="H1700" i="168"/>
  <c r="H1699" i="168"/>
  <c r="H1698" i="168"/>
  <c r="H1697" i="168"/>
  <c r="H1696" i="168"/>
  <c r="H1695" i="168"/>
  <c r="H1694" i="168"/>
  <c r="H1693" i="168"/>
  <c r="H1692" i="168"/>
  <c r="H1691" i="168"/>
  <c r="H1690" i="168"/>
  <c r="H1689" i="168"/>
  <c r="H1688" i="168"/>
  <c r="H1687" i="168"/>
  <c r="H1686" i="168"/>
  <c r="H1685" i="168"/>
  <c r="H1684" i="168"/>
  <c r="H1683" i="168"/>
  <c r="H1682" i="168"/>
  <c r="H1681" i="168"/>
  <c r="H1680" i="168"/>
  <c r="H1679" i="168"/>
  <c r="H1678" i="168"/>
  <c r="H1677" i="168"/>
  <c r="H1676" i="168"/>
  <c r="H1675" i="168"/>
  <c r="H1674" i="168"/>
  <c r="H1673" i="168"/>
  <c r="H1672" i="168"/>
  <c r="H1671" i="168"/>
  <c r="H1670" i="168"/>
  <c r="H1669" i="168"/>
  <c r="H1668" i="168"/>
  <c r="H1667" i="168"/>
  <c r="H1666" i="168"/>
  <c r="H1665" i="168"/>
  <c r="H1664" i="168"/>
  <c r="H1663" i="168"/>
  <c r="H1662" i="168"/>
  <c r="H1661" i="168"/>
  <c r="H1660" i="168"/>
  <c r="H1659" i="168"/>
  <c r="H1658" i="168"/>
  <c r="H1657" i="168"/>
  <c r="H1656" i="168"/>
  <c r="H1655" i="168"/>
  <c r="H1654" i="168"/>
  <c r="H1653" i="168"/>
  <c r="H1652" i="168"/>
  <c r="H1651" i="168"/>
  <c r="H1650" i="168"/>
  <c r="H1649" i="168"/>
  <c r="H1648" i="168"/>
  <c r="H1647" i="168"/>
  <c r="H1646" i="168"/>
  <c r="H1645" i="168"/>
  <c r="H1644" i="168"/>
  <c r="H1643" i="168"/>
  <c r="H1642" i="168"/>
  <c r="H1641" i="168"/>
  <c r="H1640" i="168"/>
  <c r="H1639" i="168"/>
  <c r="H1638" i="168"/>
  <c r="H1637" i="168"/>
  <c r="H1636" i="168"/>
  <c r="H1635" i="168"/>
  <c r="H1634" i="168"/>
  <c r="H1633" i="168"/>
  <c r="H1632" i="168"/>
  <c r="H1631" i="168"/>
  <c r="H1630" i="168"/>
  <c r="H1629" i="168"/>
  <c r="H1628" i="168"/>
  <c r="H1627" i="168"/>
  <c r="H1626" i="168"/>
  <c r="H1625" i="168"/>
  <c r="H1624" i="168"/>
  <c r="H1623" i="168"/>
  <c r="H1622" i="168"/>
  <c r="H1621" i="168"/>
  <c r="H1620" i="168"/>
  <c r="H1619" i="168"/>
  <c r="H1618" i="168"/>
  <c r="H1617" i="168"/>
  <c r="H1616" i="168"/>
  <c r="H1615" i="168"/>
  <c r="H1614" i="168"/>
  <c r="H1613" i="168"/>
  <c r="H1612" i="168"/>
  <c r="H1611" i="168"/>
  <c r="H1610" i="168"/>
  <c r="H1609" i="168"/>
  <c r="H1608" i="168"/>
  <c r="H1607" i="168"/>
  <c r="H1606" i="168"/>
  <c r="H1605" i="168"/>
  <c r="H1604" i="168"/>
  <c r="H1603" i="168"/>
  <c r="H1602" i="168"/>
  <c r="H1601" i="168"/>
  <c r="H1600" i="168"/>
  <c r="H1599" i="168"/>
  <c r="H1598" i="168"/>
  <c r="H1597" i="168"/>
  <c r="H1596" i="168"/>
  <c r="H1595" i="168"/>
  <c r="H1594" i="168"/>
  <c r="H1593" i="168"/>
  <c r="H1592" i="168"/>
  <c r="H1591" i="168"/>
  <c r="H1590" i="168"/>
  <c r="H1589" i="168"/>
  <c r="H1588" i="168"/>
  <c r="H1587" i="168"/>
  <c r="H1586" i="168"/>
  <c r="H1585" i="168"/>
  <c r="H1584" i="168"/>
  <c r="H1583" i="168"/>
  <c r="H1582" i="168"/>
  <c r="H1581" i="168"/>
  <c r="H1580" i="168"/>
  <c r="H1579" i="168"/>
  <c r="H1578" i="168"/>
  <c r="H1577" i="168"/>
  <c r="H1576" i="168"/>
  <c r="H1575" i="168"/>
  <c r="H1574" i="168"/>
  <c r="H1573" i="168"/>
  <c r="H1572" i="168"/>
  <c r="H1571" i="168"/>
  <c r="H1570" i="168"/>
  <c r="H1569" i="168"/>
  <c r="H1568" i="168"/>
  <c r="H1567" i="168"/>
  <c r="H1566" i="168"/>
  <c r="H1565" i="168"/>
  <c r="H1564" i="168"/>
  <c r="H1563" i="168"/>
  <c r="H1562" i="168"/>
  <c r="H1561" i="168"/>
  <c r="H1560" i="168"/>
  <c r="H1559" i="168"/>
  <c r="H1558" i="168"/>
  <c r="H1557" i="168"/>
  <c r="H1556" i="168"/>
  <c r="H1555" i="168"/>
  <c r="H1554" i="168"/>
  <c r="H1553" i="168"/>
  <c r="H1552" i="168"/>
  <c r="H1551" i="168"/>
  <c r="H1550" i="168"/>
  <c r="H1549" i="168"/>
  <c r="H1548" i="168"/>
  <c r="H1547" i="168"/>
  <c r="H1546" i="168"/>
  <c r="H1545" i="168"/>
  <c r="H1544" i="168"/>
  <c r="H1543" i="168"/>
  <c r="H1542" i="168"/>
  <c r="H1541" i="168"/>
  <c r="H1540" i="168"/>
  <c r="H1539" i="168"/>
  <c r="H1538" i="168"/>
  <c r="H1537" i="168"/>
  <c r="H1536" i="168"/>
  <c r="H1535" i="168"/>
  <c r="H1534" i="168"/>
  <c r="H1533" i="168"/>
  <c r="H1532" i="168"/>
  <c r="H1531" i="168"/>
  <c r="H1530" i="168"/>
  <c r="H1529" i="168"/>
  <c r="H1528" i="168"/>
  <c r="H1527" i="168"/>
  <c r="H1526" i="168"/>
  <c r="H1525" i="168"/>
  <c r="H1524" i="168"/>
  <c r="H1523" i="168"/>
  <c r="H1522" i="168"/>
  <c r="H1521" i="168"/>
  <c r="H1520" i="168"/>
  <c r="H1519" i="168"/>
  <c r="H1518" i="168"/>
  <c r="H1517" i="168"/>
  <c r="H1516" i="168"/>
  <c r="H1515" i="168"/>
  <c r="H1514" i="168"/>
  <c r="H1513" i="168"/>
  <c r="H1512" i="168"/>
  <c r="H1511" i="168"/>
  <c r="H1510" i="168"/>
  <c r="H1509" i="168"/>
  <c r="H1508" i="168"/>
  <c r="H1507" i="168"/>
  <c r="H1506" i="168"/>
  <c r="H1505" i="168"/>
  <c r="H1504" i="168"/>
  <c r="H1503" i="168"/>
  <c r="H1502" i="168"/>
  <c r="H1501" i="168"/>
  <c r="H1500" i="168"/>
  <c r="H1499" i="168"/>
  <c r="H1498" i="168"/>
  <c r="H1497" i="168"/>
  <c r="H1496" i="168"/>
  <c r="H1495" i="168"/>
  <c r="H1494" i="168"/>
  <c r="H1493" i="168"/>
  <c r="H1492" i="168"/>
  <c r="H1491" i="168"/>
  <c r="H1490" i="168"/>
  <c r="H1489" i="168"/>
  <c r="H1488" i="168"/>
  <c r="H1487" i="168"/>
  <c r="H1486" i="168"/>
  <c r="H1485" i="168"/>
  <c r="H1484" i="168"/>
  <c r="H1483" i="168"/>
  <c r="H1482" i="168"/>
  <c r="H1481" i="168"/>
  <c r="H1480" i="168"/>
  <c r="H1479" i="168"/>
  <c r="H1478" i="168"/>
  <c r="H1477" i="168"/>
  <c r="H1476" i="168"/>
  <c r="H1475" i="168"/>
  <c r="H1474" i="168"/>
  <c r="H1473" i="168"/>
  <c r="H1472" i="168"/>
  <c r="H1471" i="168"/>
  <c r="H1470" i="168"/>
  <c r="H1469" i="168"/>
  <c r="H1468" i="168"/>
  <c r="H1467" i="168"/>
  <c r="H1466" i="168"/>
  <c r="H1465" i="168"/>
  <c r="H1464" i="168"/>
  <c r="H1463" i="168"/>
  <c r="H1462" i="168"/>
  <c r="H1461" i="168"/>
  <c r="H1460" i="168"/>
  <c r="H1459" i="168"/>
  <c r="H1458" i="168"/>
  <c r="H1457" i="168"/>
  <c r="H1456" i="168"/>
  <c r="H1455" i="168"/>
  <c r="H1454" i="168"/>
  <c r="H1453" i="168"/>
  <c r="H1452" i="168"/>
  <c r="H1451" i="168"/>
  <c r="H1450" i="168"/>
  <c r="H1449" i="168"/>
  <c r="H1448" i="168"/>
  <c r="H1447" i="168"/>
  <c r="H1446" i="168"/>
  <c r="H1445" i="168"/>
  <c r="H1444" i="168"/>
  <c r="H1443" i="168"/>
  <c r="H1442" i="168"/>
  <c r="H1441" i="168"/>
  <c r="H1440" i="168"/>
  <c r="H1439" i="168"/>
  <c r="H1438" i="168"/>
  <c r="H1437" i="168"/>
  <c r="H1436" i="168"/>
  <c r="H1435" i="168"/>
  <c r="H1434" i="168"/>
  <c r="H1433" i="168"/>
  <c r="H1432" i="168"/>
  <c r="H1431" i="168"/>
  <c r="H1430" i="168"/>
  <c r="H1429" i="168"/>
  <c r="H1428" i="168"/>
  <c r="H1427" i="168"/>
  <c r="H1426" i="168"/>
  <c r="H1425" i="168"/>
  <c r="H1424" i="168"/>
  <c r="H1423" i="168"/>
  <c r="H1422" i="168"/>
  <c r="H1421" i="168"/>
  <c r="H1420" i="168"/>
  <c r="H1419" i="168"/>
  <c r="H1418" i="168"/>
  <c r="H1417" i="168"/>
  <c r="H1416" i="168"/>
  <c r="H1415" i="168"/>
  <c r="H1414" i="168"/>
  <c r="H1413" i="168"/>
  <c r="H1412" i="168"/>
  <c r="H1411" i="168"/>
  <c r="H1410" i="168"/>
  <c r="H1409" i="168"/>
  <c r="H1408" i="168"/>
  <c r="H1407" i="168"/>
  <c r="H1406" i="168"/>
  <c r="H1405" i="168"/>
  <c r="H1404" i="168"/>
  <c r="H1403" i="168"/>
  <c r="H1402" i="168"/>
  <c r="H1401" i="168"/>
  <c r="H1400" i="168"/>
  <c r="H1399" i="168"/>
  <c r="H1398" i="168"/>
  <c r="H1397" i="168"/>
  <c r="H1396" i="168"/>
  <c r="H1395" i="168"/>
  <c r="H1394" i="168"/>
  <c r="H1393" i="168"/>
  <c r="H1392" i="168"/>
  <c r="H1391" i="168"/>
  <c r="H1390" i="168"/>
  <c r="H1389" i="168"/>
  <c r="H1388" i="168"/>
  <c r="H1387" i="168"/>
  <c r="H1386" i="168"/>
  <c r="H1385" i="168"/>
  <c r="H1384" i="168"/>
  <c r="H1383" i="168"/>
  <c r="H1382" i="168"/>
  <c r="H1381" i="168"/>
  <c r="H1380" i="168"/>
  <c r="H1379" i="168"/>
  <c r="H1378" i="168"/>
  <c r="H1377" i="168"/>
  <c r="H1376" i="168"/>
  <c r="H1375" i="168"/>
  <c r="H1374" i="168"/>
  <c r="H1373" i="168"/>
  <c r="H1372" i="168"/>
  <c r="H1371" i="168"/>
  <c r="H1370" i="168"/>
  <c r="H1369" i="168"/>
  <c r="H1368" i="168"/>
  <c r="H1367" i="168"/>
  <c r="H1366" i="168"/>
  <c r="H1365" i="168"/>
  <c r="H1364" i="168"/>
  <c r="H1363" i="168"/>
  <c r="H1362" i="168"/>
  <c r="H1361" i="168"/>
  <c r="H1360" i="168"/>
  <c r="H1359" i="168"/>
  <c r="H1358" i="168"/>
  <c r="H1357" i="168"/>
  <c r="H1356" i="168"/>
  <c r="H1355" i="168"/>
  <c r="H1354" i="168"/>
  <c r="H1353" i="168"/>
  <c r="H1352" i="168"/>
  <c r="H1351" i="168"/>
  <c r="H1350" i="168"/>
  <c r="H1349" i="168"/>
  <c r="H1348" i="168"/>
  <c r="H1347" i="168"/>
  <c r="H1346" i="168"/>
  <c r="H1345" i="168"/>
  <c r="H1344" i="168"/>
  <c r="H1343" i="168"/>
  <c r="H1342" i="168"/>
  <c r="H1341" i="168"/>
  <c r="H1340" i="168"/>
  <c r="H1339" i="168"/>
  <c r="H1338" i="168"/>
  <c r="H1337" i="168"/>
  <c r="H1336" i="168"/>
  <c r="H1335" i="168"/>
  <c r="H1334" i="168"/>
  <c r="H1333" i="168"/>
  <c r="H1332" i="168"/>
  <c r="H1331" i="168"/>
  <c r="H1330" i="168"/>
  <c r="H1329" i="168"/>
  <c r="H1328" i="168"/>
  <c r="H1327" i="168"/>
  <c r="H1326" i="168"/>
  <c r="H1325" i="168"/>
  <c r="H1324" i="168"/>
  <c r="H1323" i="168"/>
  <c r="H1322" i="168"/>
  <c r="H1321" i="168"/>
  <c r="H1320" i="168"/>
  <c r="H1319" i="168"/>
  <c r="H1318" i="168"/>
  <c r="H1317" i="168"/>
  <c r="H1316" i="168"/>
  <c r="H1315" i="168"/>
  <c r="H1314" i="168"/>
  <c r="H1313" i="168"/>
  <c r="H1312" i="168"/>
  <c r="H1311" i="168"/>
  <c r="H1310" i="168"/>
  <c r="H1309" i="168"/>
  <c r="H1308" i="168"/>
  <c r="H1307" i="168"/>
  <c r="H1306" i="168"/>
  <c r="H1305" i="168"/>
  <c r="H1304" i="168"/>
  <c r="H1303" i="168"/>
  <c r="H1302" i="168"/>
  <c r="H1301" i="168"/>
  <c r="H1300" i="168"/>
  <c r="H1299" i="168"/>
  <c r="H1298" i="168"/>
  <c r="H1297" i="168"/>
  <c r="H1296" i="168"/>
  <c r="H1295" i="168"/>
  <c r="H1294" i="168"/>
  <c r="H1293" i="168"/>
  <c r="H1292" i="168"/>
  <c r="H1291" i="168"/>
  <c r="H1290" i="168"/>
  <c r="H1289" i="168"/>
  <c r="H1288" i="168"/>
  <c r="H1287" i="168"/>
  <c r="H1286" i="168"/>
  <c r="H1285" i="168"/>
  <c r="H1284" i="168"/>
  <c r="H1283" i="168"/>
  <c r="H1282" i="168"/>
  <c r="H1281" i="168"/>
  <c r="H1280" i="168"/>
  <c r="H1279" i="168"/>
  <c r="H1278" i="168"/>
  <c r="H1277" i="168"/>
  <c r="H1276" i="168"/>
  <c r="H1275" i="168"/>
  <c r="H1274" i="168"/>
  <c r="H1273" i="168"/>
  <c r="H1272" i="168"/>
  <c r="H1271" i="168"/>
  <c r="H1270" i="168"/>
  <c r="H1269" i="168"/>
  <c r="H1268" i="168"/>
  <c r="H1267" i="168"/>
  <c r="H1266" i="168"/>
  <c r="H1265" i="168"/>
  <c r="H1264" i="168"/>
  <c r="H1263" i="168"/>
  <c r="H1262" i="168"/>
  <c r="H1261" i="168"/>
  <c r="H1260" i="168"/>
  <c r="H1259" i="168"/>
  <c r="H1258" i="168"/>
  <c r="H1257" i="168"/>
  <c r="H1256" i="168"/>
  <c r="H1255" i="168"/>
  <c r="H1254" i="168"/>
  <c r="H1253" i="168"/>
  <c r="H1252" i="168"/>
  <c r="H1251" i="168"/>
  <c r="H1250" i="168"/>
  <c r="H1249" i="168"/>
  <c r="H1248" i="168"/>
  <c r="H1247" i="168"/>
  <c r="H1246" i="168"/>
  <c r="H1245" i="168"/>
  <c r="H1244" i="168"/>
  <c r="H1243" i="168"/>
  <c r="H1242" i="168"/>
  <c r="H1241" i="168"/>
  <c r="H1240" i="168"/>
  <c r="H1239" i="168"/>
  <c r="H1238" i="168"/>
  <c r="H1237" i="168"/>
  <c r="H1236" i="168"/>
  <c r="H1235" i="168"/>
  <c r="H1234" i="168"/>
  <c r="H1233" i="168"/>
  <c r="H1232" i="168"/>
  <c r="H1231" i="168"/>
  <c r="H1230" i="168"/>
  <c r="H1229" i="168"/>
  <c r="H1228" i="168"/>
  <c r="H1227" i="168"/>
  <c r="H1226" i="168"/>
  <c r="H1225" i="168"/>
  <c r="H1224" i="168"/>
  <c r="H1223" i="168"/>
  <c r="H1222" i="168"/>
  <c r="H1221" i="168"/>
  <c r="H1220" i="168"/>
  <c r="H1219" i="168"/>
  <c r="H1218" i="168"/>
  <c r="H1217" i="168"/>
  <c r="H1216" i="168"/>
  <c r="H1215" i="168"/>
  <c r="H1214" i="168"/>
  <c r="H1213" i="168"/>
  <c r="H1212" i="168"/>
  <c r="H1211" i="168"/>
  <c r="H1210" i="168"/>
  <c r="H1209" i="168"/>
  <c r="H1208" i="168"/>
  <c r="H1207" i="168"/>
  <c r="H1206" i="168"/>
  <c r="H1205" i="168"/>
  <c r="H1204" i="168"/>
  <c r="H1203" i="168"/>
  <c r="H1202" i="168"/>
  <c r="H1201" i="168"/>
  <c r="H1200" i="168"/>
  <c r="H1199" i="168"/>
  <c r="H1198" i="168"/>
  <c r="H1197" i="168"/>
  <c r="H1196" i="168"/>
  <c r="H1195" i="168"/>
  <c r="H1194" i="168"/>
  <c r="H1193" i="168"/>
  <c r="H1192" i="168"/>
  <c r="H1191" i="168"/>
  <c r="H1190" i="168"/>
  <c r="H1189" i="168"/>
  <c r="H1188" i="168"/>
  <c r="H1187" i="168"/>
  <c r="H1186" i="168"/>
  <c r="H1185" i="168"/>
  <c r="H1184" i="168"/>
  <c r="H1183" i="168"/>
  <c r="H1182" i="168"/>
  <c r="H1181" i="168"/>
  <c r="H1180" i="168"/>
  <c r="H1179" i="168"/>
  <c r="H1178" i="168"/>
  <c r="H1177" i="168"/>
  <c r="H1176" i="168"/>
  <c r="H1175" i="168"/>
  <c r="H1174" i="168"/>
  <c r="H1173" i="168"/>
  <c r="H1172" i="168"/>
  <c r="H1171" i="168"/>
  <c r="H1170" i="168"/>
  <c r="H1169" i="168"/>
  <c r="H1168" i="168"/>
  <c r="H1167" i="168"/>
  <c r="H1166" i="168"/>
  <c r="H1165" i="168"/>
  <c r="H1164" i="168"/>
  <c r="H1163" i="168"/>
  <c r="H1162" i="168"/>
  <c r="H1161" i="168"/>
  <c r="H1160" i="168"/>
  <c r="H1159" i="168"/>
  <c r="H1158" i="168"/>
  <c r="H1157" i="168"/>
  <c r="H1156" i="168"/>
  <c r="H1155" i="168"/>
  <c r="H1154" i="168"/>
  <c r="H1153" i="168"/>
  <c r="H1152" i="168"/>
  <c r="H1151" i="168"/>
  <c r="H1150" i="168"/>
  <c r="H1149" i="168"/>
  <c r="H1148" i="168"/>
  <c r="H1147" i="168"/>
  <c r="H1146" i="168"/>
  <c r="H1145" i="168"/>
  <c r="H1144" i="168"/>
  <c r="H1143" i="168"/>
  <c r="H1142" i="168"/>
  <c r="H1141" i="168"/>
  <c r="H1140" i="168"/>
  <c r="H1139" i="168"/>
  <c r="H1138" i="168"/>
  <c r="H1137" i="168"/>
  <c r="H1136" i="168"/>
  <c r="H1135" i="168"/>
  <c r="H1134" i="168"/>
  <c r="H1133" i="168"/>
  <c r="H1132" i="168"/>
  <c r="H1131" i="168"/>
  <c r="H1130" i="168"/>
  <c r="H1129" i="168"/>
  <c r="H1128" i="168"/>
  <c r="H1127" i="168"/>
  <c r="H1126" i="168"/>
  <c r="H1125" i="168"/>
  <c r="H1124" i="168"/>
  <c r="H1123" i="168"/>
  <c r="H1122" i="168"/>
  <c r="H1121" i="168"/>
  <c r="H1120" i="168"/>
  <c r="H1119" i="168"/>
  <c r="H1118" i="168"/>
  <c r="H1117" i="168"/>
  <c r="H1116" i="168"/>
  <c r="H1115" i="168"/>
  <c r="H1114" i="168"/>
  <c r="H1113" i="168"/>
  <c r="H1112" i="168"/>
  <c r="H1111" i="168"/>
  <c r="H1110" i="168"/>
  <c r="H1109" i="168"/>
  <c r="H1108" i="168"/>
  <c r="H1107" i="168"/>
  <c r="H1106" i="168"/>
  <c r="H1105" i="168"/>
  <c r="H1104" i="168"/>
  <c r="H1103" i="168"/>
  <c r="H1102" i="168"/>
  <c r="H1101" i="168"/>
  <c r="H1100" i="168"/>
  <c r="H1099" i="168"/>
  <c r="H1098" i="168"/>
  <c r="H1097" i="168"/>
  <c r="H1096" i="168"/>
  <c r="H1095" i="168"/>
  <c r="H1094" i="168"/>
  <c r="H1093" i="168"/>
  <c r="H1092" i="168"/>
  <c r="H1091" i="168"/>
  <c r="H1090" i="168"/>
  <c r="H1089" i="168"/>
  <c r="H1088" i="168"/>
  <c r="H1087" i="168"/>
  <c r="H1086" i="168"/>
  <c r="H1085" i="168"/>
  <c r="H1084" i="168"/>
  <c r="H1083" i="168"/>
  <c r="H1082" i="168"/>
  <c r="H1081" i="168"/>
  <c r="H1080" i="168"/>
  <c r="H1079" i="168"/>
  <c r="H1078" i="168"/>
  <c r="H1077" i="168"/>
  <c r="H1076" i="168"/>
  <c r="H1075" i="168"/>
  <c r="H1074" i="168"/>
  <c r="H1073" i="168"/>
  <c r="H1072" i="168"/>
  <c r="H1071" i="168"/>
  <c r="H1070" i="168"/>
  <c r="H1069" i="168"/>
  <c r="H1068" i="168"/>
  <c r="H1067" i="168"/>
  <c r="H1066" i="168"/>
  <c r="H1065" i="168"/>
  <c r="H1064" i="168"/>
  <c r="H1063" i="168"/>
  <c r="H1062" i="168"/>
  <c r="H1061" i="168"/>
  <c r="H1060" i="168"/>
  <c r="H1059" i="168"/>
  <c r="H1058" i="168"/>
  <c r="H1057" i="168"/>
  <c r="H1056" i="168"/>
  <c r="H1055" i="168"/>
  <c r="H1054" i="168"/>
  <c r="H1053" i="168"/>
  <c r="H1052" i="168"/>
  <c r="H1051" i="168"/>
  <c r="H1050" i="168"/>
  <c r="H1049" i="168"/>
  <c r="H1048" i="168"/>
  <c r="H1047" i="168"/>
  <c r="H1046" i="168"/>
  <c r="H1045" i="168"/>
  <c r="H1044" i="168"/>
  <c r="H1043" i="168"/>
  <c r="H1042" i="168"/>
  <c r="H1041" i="168"/>
  <c r="H1040" i="168"/>
  <c r="H1039" i="168"/>
  <c r="H1038" i="168"/>
  <c r="H1037" i="168"/>
  <c r="H1036" i="168"/>
  <c r="H1035" i="168"/>
  <c r="H1034" i="168"/>
  <c r="H1033" i="168"/>
  <c r="H1032" i="168"/>
  <c r="H1031" i="168"/>
  <c r="H1030" i="168"/>
  <c r="H1029" i="168"/>
  <c r="H1028" i="168"/>
  <c r="H1027" i="168"/>
  <c r="H1026" i="168"/>
  <c r="H1025" i="168"/>
  <c r="H1024" i="168"/>
  <c r="H1023" i="168"/>
  <c r="H1022" i="168"/>
  <c r="H1021" i="168"/>
  <c r="H1020" i="168"/>
  <c r="H1019" i="168"/>
  <c r="H1018" i="168"/>
  <c r="H1017" i="168"/>
  <c r="H1016" i="168"/>
  <c r="H1015" i="168"/>
  <c r="H1014" i="168"/>
  <c r="H1013" i="168"/>
  <c r="H1012" i="168"/>
  <c r="H1011" i="168"/>
  <c r="H1010" i="168"/>
  <c r="H1009" i="168"/>
  <c r="H1008" i="168"/>
  <c r="H1007" i="168"/>
  <c r="H1006" i="168"/>
  <c r="H1005" i="168"/>
  <c r="H1004" i="168"/>
  <c r="H1003" i="168"/>
  <c r="H1002" i="168"/>
  <c r="H1001" i="168"/>
  <c r="H1000" i="168"/>
  <c r="H999" i="168"/>
  <c r="H998" i="168"/>
  <c r="H997" i="168"/>
  <c r="H996" i="168"/>
  <c r="H995" i="168"/>
  <c r="H994" i="168"/>
  <c r="H993" i="168"/>
  <c r="H992" i="168"/>
  <c r="H991" i="168"/>
  <c r="H867" i="168"/>
  <c r="H866" i="168"/>
  <c r="H865" i="168"/>
  <c r="H864" i="168"/>
  <c r="H863" i="168"/>
  <c r="H862" i="168"/>
  <c r="H861" i="168"/>
  <c r="H860" i="168"/>
  <c r="H859" i="168"/>
  <c r="H858" i="168"/>
  <c r="H857" i="168"/>
  <c r="H856" i="168"/>
  <c r="H855" i="168"/>
  <c r="H854" i="168"/>
  <c r="H853" i="168"/>
  <c r="H852" i="168"/>
  <c r="H851" i="168"/>
  <c r="H850" i="168"/>
  <c r="H849" i="168"/>
  <c r="H848" i="168"/>
  <c r="H847" i="168"/>
  <c r="H846" i="168"/>
  <c r="H845" i="168"/>
  <c r="H844" i="168"/>
  <c r="H843" i="168"/>
  <c r="H842" i="168"/>
  <c r="H841" i="168"/>
  <c r="H840" i="168"/>
  <c r="H839" i="168"/>
  <c r="H838" i="168"/>
  <c r="H837" i="168"/>
  <c r="H836" i="168"/>
  <c r="H835" i="168"/>
  <c r="H834" i="168"/>
  <c r="H833" i="168"/>
  <c r="H832" i="168"/>
  <c r="H831" i="168"/>
  <c r="H830" i="168"/>
  <c r="H829" i="168"/>
  <c r="H828" i="168"/>
  <c r="H827" i="168"/>
  <c r="H826" i="168"/>
  <c r="H825" i="168"/>
  <c r="H824" i="168"/>
  <c r="H823" i="168"/>
  <c r="H822" i="168"/>
  <c r="H821" i="168"/>
  <c r="H820" i="168"/>
  <c r="H819" i="168"/>
  <c r="H818" i="168"/>
  <c r="H817" i="168"/>
  <c r="H816" i="168"/>
  <c r="H815" i="168"/>
  <c r="H814" i="168"/>
  <c r="H813" i="168"/>
  <c r="H812" i="168"/>
  <c r="H811" i="168"/>
  <c r="H810" i="168"/>
  <c r="H809" i="168"/>
  <c r="H808" i="168"/>
  <c r="H807" i="168"/>
  <c r="H806" i="168"/>
  <c r="H805" i="168"/>
  <c r="H804" i="168"/>
  <c r="H803" i="168"/>
  <c r="H802" i="168"/>
  <c r="H801" i="168"/>
  <c r="H800" i="168"/>
  <c r="H799" i="168"/>
  <c r="H798" i="168"/>
  <c r="H797" i="168"/>
  <c r="H796" i="168"/>
  <c r="H795" i="168"/>
  <c r="H794" i="168"/>
  <c r="H793" i="168"/>
  <c r="H792" i="168"/>
  <c r="H791" i="168"/>
  <c r="H790" i="168"/>
  <c r="H789" i="168"/>
  <c r="H788" i="168"/>
  <c r="H787" i="168"/>
  <c r="H786" i="168"/>
  <c r="H785" i="168"/>
  <c r="H784" i="168"/>
  <c r="H783" i="168"/>
  <c r="H782" i="168"/>
  <c r="H781" i="168"/>
  <c r="H780" i="168"/>
  <c r="H779" i="168"/>
  <c r="H778" i="168"/>
  <c r="H777" i="168"/>
  <c r="H776" i="168"/>
  <c r="H775" i="168"/>
  <c r="H774" i="168"/>
  <c r="H773" i="168"/>
  <c r="H772" i="168"/>
  <c r="H771" i="168"/>
  <c r="H770" i="168"/>
  <c r="H769" i="168"/>
  <c r="H768" i="168"/>
  <c r="H767" i="168"/>
  <c r="H766" i="168"/>
  <c r="H765" i="168"/>
  <c r="H764" i="168"/>
  <c r="H763" i="168"/>
  <c r="H762" i="168"/>
  <c r="H761" i="168"/>
  <c r="H760" i="168"/>
  <c r="H759" i="168"/>
  <c r="H758" i="168"/>
  <c r="H757" i="168"/>
  <c r="H756" i="168"/>
  <c r="H755" i="168"/>
  <c r="H754" i="168"/>
  <c r="H753" i="168"/>
  <c r="H752" i="168"/>
  <c r="H751" i="168"/>
  <c r="H750" i="168"/>
  <c r="H749" i="168"/>
  <c r="H748" i="168"/>
  <c r="H747" i="168"/>
  <c r="H746" i="168"/>
  <c r="H745" i="168"/>
  <c r="H744" i="168"/>
  <c r="H743" i="168"/>
  <c r="H742" i="168"/>
  <c r="H741" i="168"/>
  <c r="H740" i="168"/>
  <c r="H739" i="168"/>
  <c r="H738" i="168"/>
  <c r="H737" i="168"/>
  <c r="H736" i="168"/>
  <c r="H735" i="168"/>
  <c r="H734" i="168"/>
  <c r="H733" i="168"/>
  <c r="H732" i="168"/>
  <c r="H731" i="168"/>
  <c r="H730" i="168"/>
  <c r="H729" i="168"/>
  <c r="H728" i="168"/>
  <c r="H727" i="168"/>
  <c r="H726" i="168"/>
  <c r="H725" i="168"/>
  <c r="H724" i="168"/>
  <c r="H723" i="168"/>
  <c r="H722" i="168"/>
  <c r="H721" i="168"/>
  <c r="H720" i="168"/>
  <c r="H719" i="168"/>
  <c r="H718" i="168"/>
  <c r="H717" i="168"/>
  <c r="H716" i="168"/>
  <c r="H715" i="168"/>
  <c r="H714" i="168"/>
  <c r="H713" i="168"/>
  <c r="H712" i="168"/>
  <c r="H711" i="168"/>
  <c r="H710" i="168"/>
  <c r="H709" i="168"/>
  <c r="H708" i="168"/>
  <c r="H707" i="168"/>
  <c r="H706" i="168"/>
  <c r="H705" i="168"/>
  <c r="H704" i="168"/>
  <c r="H703" i="168"/>
  <c r="H702" i="168"/>
  <c r="H701" i="168"/>
  <c r="H700" i="168"/>
  <c r="H699" i="168"/>
  <c r="H698" i="168"/>
  <c r="H697" i="168"/>
  <c r="H696" i="168"/>
  <c r="H695" i="168"/>
  <c r="H694" i="168"/>
  <c r="H693" i="168"/>
  <c r="H692" i="168"/>
  <c r="H691" i="168"/>
  <c r="H690" i="168"/>
  <c r="H689" i="168"/>
  <c r="H688" i="168"/>
  <c r="H687" i="168"/>
  <c r="H686" i="168"/>
  <c r="H685" i="168"/>
  <c r="H684" i="168"/>
  <c r="H683" i="168"/>
  <c r="H682" i="168"/>
  <c r="H681" i="168"/>
  <c r="H680" i="168"/>
  <c r="H679" i="168"/>
  <c r="H678" i="168"/>
  <c r="H677" i="168"/>
  <c r="H676" i="168"/>
  <c r="H675" i="168"/>
  <c r="H674" i="168"/>
  <c r="H673" i="168"/>
  <c r="H672" i="168"/>
  <c r="H671" i="168"/>
  <c r="H670" i="168"/>
  <c r="H669" i="168"/>
  <c r="H668" i="168"/>
  <c r="H667" i="168"/>
  <c r="H666" i="168"/>
  <c r="H665" i="168"/>
  <c r="H664" i="168"/>
  <c r="H663" i="168"/>
  <c r="H662" i="168"/>
  <c r="H661" i="168"/>
  <c r="H660" i="168"/>
  <c r="H659" i="168"/>
  <c r="H658" i="168"/>
  <c r="H657" i="168"/>
  <c r="H656" i="168"/>
  <c r="H655" i="168"/>
  <c r="H654" i="168"/>
  <c r="H653" i="168"/>
  <c r="H652" i="168"/>
  <c r="H651" i="168"/>
  <c r="H650" i="168"/>
  <c r="H649" i="168"/>
  <c r="H648" i="168"/>
  <c r="H647" i="168"/>
  <c r="H646" i="168"/>
  <c r="H645" i="168"/>
  <c r="H644" i="168"/>
  <c r="H643" i="168"/>
  <c r="H642" i="168"/>
  <c r="H641" i="168"/>
  <c r="H640" i="168"/>
  <c r="H639" i="168"/>
  <c r="H638" i="168"/>
  <c r="H637" i="168"/>
  <c r="H636" i="168"/>
  <c r="H635" i="168"/>
  <c r="H634" i="168"/>
  <c r="H633" i="168"/>
  <c r="H632" i="168"/>
  <c r="H631" i="168"/>
  <c r="H630" i="168"/>
  <c r="H629" i="168"/>
  <c r="H628" i="168"/>
  <c r="H627" i="168"/>
  <c r="H626" i="168"/>
  <c r="H625" i="168"/>
  <c r="H624" i="168"/>
  <c r="H623" i="168"/>
  <c r="H622" i="168"/>
  <c r="H621" i="168"/>
  <c r="H620" i="168"/>
  <c r="H619" i="168"/>
  <c r="H618" i="168"/>
  <c r="H617" i="168"/>
  <c r="H616" i="168"/>
  <c r="H615" i="168"/>
  <c r="H614" i="168"/>
  <c r="H613" i="168"/>
  <c r="H612" i="168"/>
  <c r="H611" i="168"/>
  <c r="H610" i="168"/>
  <c r="H609" i="168"/>
  <c r="H608" i="168"/>
  <c r="H607" i="168"/>
  <c r="H606" i="168"/>
  <c r="H605" i="168"/>
  <c r="H604" i="168"/>
  <c r="H603" i="168"/>
  <c r="H602" i="168"/>
  <c r="H601" i="168"/>
  <c r="H600" i="168"/>
  <c r="H599" i="168"/>
  <c r="H598" i="168"/>
  <c r="H597" i="168"/>
  <c r="H596" i="168"/>
  <c r="H595" i="168"/>
  <c r="H594" i="168"/>
  <c r="H593" i="168"/>
  <c r="H592" i="168"/>
  <c r="H591" i="168"/>
  <c r="H590" i="168"/>
  <c r="H589" i="168"/>
  <c r="H588" i="168"/>
  <c r="H587" i="168"/>
  <c r="H586" i="168"/>
  <c r="H585" i="168"/>
  <c r="H584" i="168"/>
  <c r="H583" i="168"/>
  <c r="H582" i="168"/>
  <c r="H581" i="168"/>
  <c r="H580" i="168"/>
  <c r="H579" i="168"/>
  <c r="H578" i="168"/>
  <c r="H577" i="168"/>
  <c r="H576" i="168"/>
  <c r="H575" i="168"/>
  <c r="H574" i="168"/>
  <c r="H573" i="168"/>
  <c r="H572" i="168"/>
  <c r="H571" i="168"/>
  <c r="H570" i="168"/>
  <c r="H569" i="168"/>
  <c r="H568" i="168"/>
  <c r="H567" i="168"/>
  <c r="H566" i="168"/>
  <c r="H565" i="168"/>
  <c r="H564" i="168"/>
  <c r="H563" i="168"/>
  <c r="H562" i="168"/>
  <c r="H561" i="168"/>
  <c r="H560" i="168"/>
  <c r="H559" i="168"/>
  <c r="H558" i="168"/>
  <c r="H557" i="168"/>
  <c r="H556" i="168"/>
  <c r="H555" i="168"/>
  <c r="H554" i="168"/>
  <c r="H553" i="168"/>
  <c r="H552" i="168"/>
  <c r="H551" i="168"/>
  <c r="H550" i="168"/>
  <c r="H549" i="168"/>
  <c r="H548" i="168"/>
  <c r="H547" i="168"/>
  <c r="H546" i="168"/>
  <c r="H545" i="168"/>
  <c r="H544" i="168"/>
  <c r="H543" i="168"/>
  <c r="H542" i="168"/>
  <c r="H541" i="168"/>
  <c r="H540" i="168"/>
  <c r="H539" i="168"/>
  <c r="H538" i="168"/>
  <c r="H537" i="168"/>
  <c r="H536" i="168"/>
  <c r="H535" i="168"/>
  <c r="H534" i="168"/>
  <c r="H533" i="168"/>
  <c r="H532" i="168"/>
  <c r="H531" i="168"/>
  <c r="H530" i="168"/>
  <c r="H529" i="168"/>
  <c r="H528" i="168"/>
  <c r="H527" i="168"/>
  <c r="H526" i="168"/>
  <c r="H525" i="168"/>
  <c r="H524" i="168"/>
  <c r="H523" i="168"/>
  <c r="H522" i="168"/>
  <c r="H521" i="168"/>
  <c r="H520" i="168"/>
  <c r="H519" i="168"/>
  <c r="H518" i="168"/>
  <c r="H517" i="168"/>
  <c r="H516" i="168"/>
  <c r="H515" i="168"/>
  <c r="H514" i="168"/>
  <c r="H513" i="168"/>
  <c r="H512" i="168"/>
  <c r="H511" i="168"/>
  <c r="B1500" i="77"/>
  <c r="B1499" i="77"/>
  <c r="B1498" i="77"/>
  <c r="B1497" i="77"/>
  <c r="B1496" i="77"/>
  <c r="B1495" i="77"/>
  <c r="B1494" i="77"/>
  <c r="B1493" i="77"/>
  <c r="B1492" i="77"/>
  <c r="B1491" i="77"/>
  <c r="B1490" i="77"/>
  <c r="B1489" i="77"/>
  <c r="B1488" i="77"/>
  <c r="B1487" i="77"/>
  <c r="B1486" i="77"/>
  <c r="B1485" i="77"/>
  <c r="B1484" i="77"/>
  <c r="B1483" i="77"/>
  <c r="B1482" i="77"/>
  <c r="B1481" i="77"/>
  <c r="B1480" i="77"/>
  <c r="B1479" i="77"/>
  <c r="B1478" i="77"/>
  <c r="B1477" i="77"/>
  <c r="B1476" i="77"/>
  <c r="B1475" i="77"/>
  <c r="B1474" i="77"/>
  <c r="B1473" i="77"/>
  <c r="B1472" i="77"/>
  <c r="B1471" i="77"/>
  <c r="B1470" i="77"/>
  <c r="B1469" i="77"/>
  <c r="B1468" i="77"/>
  <c r="B1467" i="77"/>
  <c r="B1466" i="77"/>
  <c r="B1465" i="77"/>
  <c r="B1464" i="77"/>
  <c r="B1463" i="77"/>
  <c r="B1462" i="77"/>
  <c r="B1461" i="77"/>
  <c r="B1460" i="77"/>
  <c r="B1459" i="77"/>
  <c r="B1458" i="77"/>
  <c r="B1457" i="77"/>
  <c r="B1456" i="77"/>
  <c r="B1455" i="77"/>
  <c r="B1454" i="77"/>
  <c r="B1453" i="77"/>
  <c r="B1452" i="77"/>
  <c r="B1451" i="77"/>
  <c r="B1450" i="77"/>
  <c r="B1449" i="77"/>
  <c r="B1448" i="77"/>
  <c r="B1447" i="77"/>
  <c r="B1446" i="77"/>
  <c r="B1445" i="77"/>
  <c r="B1444" i="77"/>
  <c r="B1443" i="77"/>
  <c r="B1442" i="77"/>
  <c r="B1441" i="77"/>
  <c r="B1440" i="77"/>
  <c r="B1439" i="77"/>
  <c r="B1438" i="77"/>
  <c r="B1437" i="77"/>
  <c r="B1436" i="77"/>
  <c r="B1435" i="77"/>
  <c r="B1434" i="77"/>
  <c r="B1433" i="77"/>
  <c r="B1432" i="77"/>
  <c r="B1431" i="77"/>
  <c r="B1430" i="77"/>
  <c r="B1429" i="77"/>
  <c r="B1428" i="77"/>
  <c r="B1427" i="77"/>
  <c r="B1426" i="77"/>
  <c r="B1425" i="77"/>
  <c r="B1424" i="77"/>
  <c r="B1423" i="77"/>
  <c r="B1422" i="77"/>
  <c r="B1421" i="77"/>
  <c r="B1420" i="77"/>
  <c r="B1419" i="77"/>
  <c r="B1418" i="77"/>
  <c r="B1417" i="77"/>
  <c r="B1416" i="77"/>
  <c r="B1415" i="77"/>
  <c r="B1414" i="77"/>
  <c r="B1413" i="77"/>
  <c r="B1412" i="77"/>
  <c r="B1411" i="77"/>
  <c r="B1410" i="77"/>
  <c r="B1409" i="77"/>
  <c r="B1408" i="77"/>
  <c r="B1407" i="77"/>
  <c r="B1406" i="77"/>
  <c r="B1405" i="77"/>
  <c r="B1404" i="77"/>
  <c r="B1403" i="77"/>
  <c r="B1402" i="77"/>
  <c r="B1401" i="77"/>
  <c r="B1400" i="77"/>
  <c r="B1399" i="77"/>
  <c r="B1398" i="77"/>
  <c r="B1397" i="77"/>
  <c r="B1396" i="77"/>
  <c r="B1395" i="77"/>
  <c r="B1394" i="77"/>
  <c r="B1393" i="77"/>
  <c r="B1392" i="77"/>
  <c r="B1391" i="77"/>
  <c r="B1390" i="77"/>
  <c r="B1389" i="77"/>
  <c r="B1388" i="77"/>
  <c r="B1387" i="77"/>
  <c r="B1386" i="77"/>
  <c r="B1385" i="77"/>
  <c r="B1384" i="77"/>
  <c r="B1383" i="77"/>
  <c r="B1382" i="77"/>
  <c r="B1381" i="77"/>
  <c r="B1380" i="77"/>
  <c r="B1379" i="77"/>
  <c r="B1378" i="77"/>
  <c r="B1377" i="77"/>
  <c r="B1376" i="77"/>
  <c r="B1375" i="77"/>
  <c r="B1374" i="77"/>
  <c r="B1373" i="77"/>
  <c r="B1372" i="77"/>
  <c r="B1371" i="77"/>
  <c r="B1370" i="77"/>
  <c r="B1369" i="77"/>
  <c r="B1368" i="77"/>
  <c r="B1367" i="77"/>
  <c r="B1366" i="77"/>
  <c r="B1365" i="77"/>
  <c r="B1364" i="77"/>
  <c r="B1363" i="77"/>
  <c r="B1362" i="77"/>
  <c r="B1361" i="77"/>
  <c r="B1360" i="77"/>
  <c r="B1359" i="77"/>
  <c r="B1358" i="77"/>
  <c r="B1357" i="77"/>
  <c r="B1356" i="77"/>
  <c r="B1355" i="77"/>
  <c r="B1354" i="77"/>
  <c r="B1353" i="77"/>
  <c r="B1352" i="77"/>
  <c r="B1351" i="77"/>
  <c r="B1350" i="77"/>
  <c r="B1349" i="77"/>
  <c r="B1348" i="77"/>
  <c r="B1347" i="77"/>
  <c r="B1346" i="77"/>
  <c r="B1345" i="77"/>
  <c r="B1344" i="77"/>
  <c r="B1343" i="77"/>
  <c r="B1342" i="77"/>
  <c r="B1341" i="77"/>
  <c r="B1340" i="77"/>
  <c r="B1339" i="77"/>
  <c r="B1338" i="77"/>
  <c r="B1337" i="77"/>
  <c r="B1336" i="77"/>
  <c r="B1335" i="77"/>
  <c r="B1334" i="77"/>
  <c r="B1333" i="77"/>
  <c r="B1332" i="77"/>
  <c r="B1331" i="77"/>
  <c r="B1330" i="77"/>
  <c r="B1329" i="77"/>
  <c r="B1328" i="77"/>
  <c r="B1327" i="77"/>
  <c r="B1326" i="77"/>
  <c r="B1325" i="77"/>
  <c r="B1324" i="77"/>
  <c r="B1323" i="77"/>
  <c r="B1322" i="77"/>
  <c r="B1321" i="77"/>
  <c r="B1320" i="77"/>
  <c r="B1319" i="77"/>
  <c r="B1318" i="77"/>
  <c r="B1317" i="77"/>
  <c r="B1316" i="77"/>
  <c r="B1315" i="77"/>
  <c r="B1314" i="77"/>
  <c r="B1313" i="77"/>
  <c r="B1312" i="77"/>
  <c r="B1311" i="77"/>
  <c r="B1310" i="77"/>
  <c r="B1309" i="77"/>
  <c r="B1308" i="77"/>
  <c r="B1307" i="77"/>
  <c r="B1306" i="77"/>
  <c r="B1305" i="77"/>
  <c r="B1304" i="77"/>
  <c r="B1303" i="77"/>
  <c r="B1302" i="77"/>
  <c r="B1301" i="77"/>
  <c r="B1300" i="77"/>
  <c r="B1299" i="77"/>
  <c r="B1298" i="77"/>
  <c r="B1297" i="77"/>
  <c r="B1296" i="77"/>
  <c r="B1295" i="77"/>
  <c r="B1294" i="77"/>
  <c r="B1293" i="77"/>
  <c r="B1292" i="77"/>
  <c r="B1291" i="77"/>
  <c r="B1290" i="77"/>
  <c r="B1289" i="77"/>
  <c r="B1288" i="77"/>
  <c r="B1287" i="77"/>
  <c r="B1286" i="77"/>
  <c r="B1285" i="77"/>
  <c r="B1284" i="77"/>
  <c r="B1283" i="77"/>
  <c r="B1282" i="77"/>
  <c r="B1281" i="77"/>
  <c r="B1280" i="77"/>
  <c r="B1279" i="77"/>
  <c r="B1278" i="77"/>
  <c r="B1277" i="77"/>
  <c r="B1276" i="77"/>
  <c r="B1275" i="77"/>
  <c r="B1274" i="77"/>
  <c r="B1273" i="77"/>
  <c r="B1272" i="77"/>
  <c r="B1271" i="77"/>
  <c r="B1270" i="77"/>
  <c r="B1269" i="77"/>
  <c r="B1268" i="77"/>
  <c r="B1267" i="77"/>
  <c r="B1266" i="77"/>
  <c r="B1265" i="77"/>
  <c r="B1264" i="77"/>
  <c r="B1263" i="77"/>
  <c r="B1262" i="77"/>
  <c r="B1261" i="77"/>
  <c r="B1260" i="77"/>
  <c r="B1259" i="77"/>
  <c r="B1258" i="77"/>
  <c r="B1257" i="77"/>
  <c r="B1256" i="77"/>
  <c r="B1255" i="77"/>
  <c r="B1254" i="77"/>
  <c r="B1253" i="77"/>
  <c r="B1252" i="77"/>
  <c r="B1251" i="77"/>
  <c r="B1250" i="77"/>
  <c r="B1249" i="77"/>
  <c r="B1248" i="77"/>
  <c r="B1247" i="77"/>
  <c r="B1246" i="77"/>
  <c r="B1245" i="77"/>
  <c r="B1244" i="77"/>
  <c r="B1243" i="77"/>
  <c r="B1242" i="77"/>
  <c r="B1241" i="77"/>
  <c r="B1240" i="77"/>
  <c r="B1239" i="77"/>
  <c r="B1238" i="77"/>
  <c r="B1237" i="77"/>
  <c r="B1236" i="77"/>
  <c r="B1235" i="77"/>
  <c r="B1234" i="77"/>
  <c r="B1233" i="77"/>
  <c r="B1232" i="77"/>
  <c r="B1231" i="77"/>
  <c r="B1230" i="77"/>
  <c r="B1229" i="77"/>
  <c r="B1228" i="77"/>
  <c r="B1227" i="77"/>
  <c r="B1226" i="77"/>
  <c r="B1225" i="77"/>
  <c r="B1224" i="77"/>
  <c r="B1223" i="77"/>
  <c r="B1222" i="77"/>
  <c r="B1221" i="77"/>
  <c r="B1220" i="77"/>
  <c r="B1219" i="77"/>
  <c r="B1218" i="77"/>
  <c r="B1217" i="77"/>
  <c r="B1216" i="77"/>
  <c r="B1215" i="77"/>
  <c r="B1214" i="77"/>
  <c r="B1213" i="77"/>
  <c r="B1212" i="77"/>
  <c r="B1211" i="77"/>
  <c r="B1210" i="77"/>
  <c r="B1209" i="77"/>
  <c r="B1208" i="77"/>
  <c r="B1207" i="77"/>
  <c r="B1206" i="77"/>
  <c r="B1205" i="77"/>
  <c r="B1204" i="77"/>
  <c r="B1203" i="77"/>
  <c r="B1202" i="77"/>
  <c r="B1201" i="77"/>
  <c r="B1200" i="77"/>
  <c r="B1199" i="77"/>
  <c r="B1198" i="77"/>
  <c r="B1197" i="77"/>
  <c r="B1196" i="77"/>
  <c r="B1195" i="77"/>
  <c r="B1194" i="77"/>
  <c r="B1193" i="77"/>
  <c r="B1192" i="77"/>
  <c r="B1191" i="77"/>
  <c r="B1190" i="77"/>
  <c r="B1189" i="77"/>
  <c r="B1188" i="77"/>
  <c r="B1187" i="77"/>
  <c r="B1186" i="77"/>
  <c r="B1185" i="77"/>
  <c r="B1184" i="77"/>
  <c r="B1183" i="77"/>
  <c r="B1182" i="77"/>
  <c r="B1181" i="77"/>
  <c r="B1180" i="77"/>
  <c r="B1179" i="77"/>
  <c r="B1178" i="77"/>
  <c r="B1177" i="77"/>
  <c r="B1176" i="77"/>
  <c r="B1175" i="77"/>
  <c r="B1174" i="77"/>
  <c r="B1173" i="77"/>
  <c r="B1172" i="77"/>
  <c r="B1171" i="77"/>
  <c r="B1170" i="77"/>
  <c r="B1169" i="77"/>
  <c r="B1168" i="77"/>
  <c r="B1167" i="77"/>
  <c r="B1166" i="77"/>
  <c r="B1165" i="77"/>
  <c r="B1164" i="77"/>
  <c r="B1163" i="77"/>
  <c r="B1162" i="77"/>
  <c r="B1161" i="77"/>
  <c r="B1160" i="77"/>
  <c r="B1159" i="77"/>
  <c r="B1158" i="77"/>
  <c r="B1157" i="77"/>
  <c r="B1156" i="77"/>
  <c r="B1155" i="77"/>
  <c r="B1154" i="77"/>
  <c r="B1153" i="77"/>
  <c r="B1152" i="77"/>
  <c r="B1151" i="77"/>
  <c r="B1150" i="77"/>
  <c r="B1149" i="77"/>
  <c r="B1148" i="77"/>
  <c r="B1147" i="77"/>
  <c r="B1146" i="77"/>
  <c r="B1145" i="77"/>
  <c r="B1144" i="77"/>
  <c r="B1143" i="77"/>
  <c r="B1142" i="77"/>
  <c r="B1141" i="77"/>
  <c r="B1140" i="77"/>
  <c r="B1139" i="77"/>
  <c r="B1138" i="77"/>
  <c r="B1137" i="77"/>
  <c r="B1136" i="77"/>
  <c r="B1135" i="77"/>
  <c r="B1134" i="77"/>
  <c r="B1133" i="77"/>
  <c r="B1132" i="77"/>
  <c r="B1131" i="77"/>
  <c r="B1130" i="77"/>
  <c r="B1129" i="77"/>
  <c r="B1128" i="77"/>
  <c r="B1127" i="77"/>
  <c r="B1126" i="77"/>
  <c r="B1125" i="77"/>
  <c r="B1124" i="77"/>
  <c r="B1123" i="77"/>
  <c r="B1122" i="77"/>
  <c r="B1121" i="77"/>
  <c r="B1120" i="77"/>
  <c r="B1119" i="77"/>
  <c r="B1118" i="77"/>
  <c r="B1117" i="77"/>
  <c r="B1116" i="77"/>
  <c r="B1115" i="77"/>
  <c r="B1114" i="77"/>
  <c r="B1113" i="77"/>
  <c r="B1112" i="77"/>
  <c r="B1111" i="77"/>
  <c r="B1110" i="77"/>
  <c r="B1109" i="77"/>
  <c r="B1108" i="77"/>
  <c r="B1107" i="77"/>
  <c r="B1106" i="77"/>
  <c r="B1105" i="77"/>
  <c r="B1104" i="77"/>
  <c r="B1103" i="77"/>
  <c r="B1102" i="77"/>
  <c r="B1101" i="77"/>
  <c r="B1100" i="77"/>
  <c r="B1099" i="77"/>
  <c r="B1098" i="77"/>
  <c r="B1097" i="77"/>
  <c r="B1096" i="77"/>
  <c r="B1095" i="77"/>
  <c r="B1094" i="77"/>
  <c r="B1093" i="77"/>
  <c r="B1092" i="77"/>
  <c r="B1091" i="77"/>
  <c r="B1090" i="77"/>
  <c r="B1089" i="77"/>
  <c r="B1088" i="77"/>
  <c r="B1087" i="77"/>
  <c r="B1086" i="77"/>
  <c r="B1085" i="77"/>
  <c r="B1084" i="77"/>
  <c r="B1083" i="77"/>
  <c r="B1082" i="77"/>
  <c r="B1081" i="77"/>
  <c r="B1080" i="77"/>
  <c r="B1079" i="77"/>
  <c r="B1078" i="77"/>
  <c r="B1077" i="77"/>
  <c r="B1076" i="77"/>
  <c r="B1075" i="77"/>
  <c r="B1074" i="77"/>
  <c r="B1073" i="77"/>
  <c r="B1072" i="77"/>
  <c r="B1071" i="77"/>
  <c r="B1070" i="77"/>
  <c r="B1069" i="77"/>
  <c r="B1068" i="77"/>
  <c r="B1067" i="77"/>
  <c r="B1066" i="77"/>
  <c r="B1065" i="77"/>
  <c r="B1064" i="77"/>
  <c r="B1063" i="77"/>
  <c r="B1062" i="77"/>
  <c r="B1061" i="77"/>
  <c r="B1060" i="77"/>
  <c r="B1059" i="77"/>
  <c r="B1058" i="77"/>
  <c r="B1057" i="77"/>
  <c r="B1056" i="77"/>
  <c r="B1055" i="77"/>
  <c r="B1054" i="77"/>
  <c r="B1053" i="77"/>
  <c r="B1052" i="77"/>
  <c r="B1051" i="77"/>
  <c r="B1050" i="77"/>
  <c r="B1049" i="77"/>
  <c r="B1048" i="77"/>
  <c r="B1047" i="77"/>
  <c r="B1046" i="77"/>
  <c r="B1045" i="77"/>
  <c r="B1044" i="77"/>
  <c r="B1043" i="77"/>
  <c r="B1042" i="77"/>
  <c r="B1041" i="77"/>
  <c r="B1040" i="77"/>
  <c r="B1039" i="77"/>
  <c r="B1038" i="77"/>
  <c r="B1037" i="77"/>
  <c r="B1036" i="77"/>
  <c r="B1035" i="77"/>
  <c r="B1034" i="77"/>
  <c r="B1033" i="77"/>
  <c r="B1032" i="77"/>
  <c r="B1031" i="77"/>
  <c r="B1030" i="77"/>
  <c r="B1029" i="77"/>
  <c r="B1028" i="77"/>
  <c r="B1027" i="77"/>
  <c r="B1026" i="77"/>
  <c r="B1025" i="77"/>
  <c r="B1024" i="77"/>
  <c r="B1023" i="77"/>
  <c r="B1022" i="77"/>
  <c r="B1021" i="77"/>
  <c r="B1020" i="77"/>
  <c r="B1019" i="77"/>
  <c r="B1018" i="77"/>
  <c r="B1017" i="77"/>
  <c r="B1016" i="77"/>
  <c r="B1015" i="77"/>
  <c r="B1014" i="77"/>
  <c r="B1013" i="77"/>
  <c r="B1012" i="77"/>
  <c r="B1011" i="77"/>
  <c r="B1010" i="77"/>
  <c r="B1009" i="77"/>
  <c r="B1008" i="77"/>
  <c r="B1007" i="77"/>
  <c r="B1006" i="77"/>
  <c r="B1005" i="77"/>
  <c r="B1004" i="77"/>
  <c r="B1003" i="77"/>
  <c r="B1002" i="77"/>
  <c r="B1001" i="77"/>
  <c r="B1000" i="77"/>
  <c r="B999" i="77"/>
  <c r="B998" i="77"/>
  <c r="B997" i="77"/>
  <c r="B996" i="77"/>
  <c r="B995" i="77"/>
  <c r="B994" i="77"/>
  <c r="B993" i="77"/>
  <c r="B992" i="77"/>
  <c r="B991" i="77"/>
  <c r="B990" i="77"/>
  <c r="B989" i="77"/>
  <c r="B988" i="77"/>
  <c r="B987" i="77"/>
  <c r="B986" i="77"/>
  <c r="B985" i="77"/>
  <c r="B984" i="77"/>
  <c r="B983" i="77"/>
  <c r="B982" i="77"/>
  <c r="B981" i="77"/>
  <c r="B980" i="77"/>
  <c r="B979" i="77"/>
  <c r="B978" i="77"/>
  <c r="B977" i="77"/>
  <c r="B976" i="77"/>
  <c r="B975" i="77"/>
  <c r="B974" i="77"/>
  <c r="B973" i="77"/>
  <c r="B972" i="77"/>
  <c r="B971" i="77"/>
  <c r="B970" i="77"/>
  <c r="B969" i="77"/>
  <c r="B968" i="77"/>
  <c r="B967" i="77"/>
  <c r="B966" i="77"/>
  <c r="B965" i="77"/>
  <c r="B964" i="77"/>
  <c r="B963" i="77"/>
  <c r="B962" i="77"/>
  <c r="B961" i="77"/>
  <c r="B960" i="77"/>
  <c r="B959" i="77"/>
  <c r="B958" i="77"/>
  <c r="B957" i="77"/>
  <c r="B956" i="77"/>
  <c r="B955" i="77"/>
  <c r="B954" i="77"/>
  <c r="B953" i="77"/>
  <c r="B952" i="77"/>
  <c r="B951" i="77"/>
  <c r="B950" i="77"/>
  <c r="B949" i="77"/>
  <c r="B948" i="77"/>
  <c r="B947" i="77"/>
  <c r="B946" i="77"/>
  <c r="B945" i="77"/>
  <c r="B944" i="77"/>
  <c r="B943" i="77"/>
  <c r="B942" i="77"/>
  <c r="B941" i="77"/>
  <c r="B940" i="77"/>
  <c r="B939" i="77"/>
  <c r="B938" i="77"/>
  <c r="B937" i="77"/>
  <c r="B936" i="77"/>
  <c r="B935" i="77"/>
  <c r="B934" i="77"/>
  <c r="B933" i="77"/>
  <c r="B932" i="77"/>
  <c r="B931" i="77"/>
  <c r="B930" i="77"/>
  <c r="B929" i="77"/>
  <c r="B928" i="77"/>
  <c r="B927" i="77"/>
  <c r="B926" i="77"/>
  <c r="B925" i="77"/>
  <c r="B924" i="77"/>
  <c r="B923" i="77"/>
  <c r="B922" i="77"/>
  <c r="B921" i="77"/>
  <c r="B920" i="77"/>
  <c r="B919" i="77"/>
  <c r="B918" i="77"/>
  <c r="B917" i="77"/>
  <c r="B916" i="77"/>
  <c r="B915" i="77"/>
  <c r="B914" i="77"/>
  <c r="B913" i="77"/>
  <c r="B912" i="77"/>
  <c r="B911" i="77"/>
  <c r="B910" i="77"/>
  <c r="B909" i="77"/>
  <c r="B908" i="77"/>
  <c r="B907" i="77"/>
  <c r="B906" i="77"/>
  <c r="B905" i="77"/>
  <c r="B904" i="77"/>
  <c r="B903" i="77"/>
  <c r="B902" i="77"/>
  <c r="B901" i="77"/>
  <c r="B900" i="77"/>
  <c r="B899" i="77"/>
  <c r="B898" i="77"/>
  <c r="B897" i="77"/>
  <c r="B896" i="77"/>
  <c r="B895" i="77"/>
  <c r="B894" i="77"/>
  <c r="B893" i="77"/>
  <c r="B892" i="77"/>
  <c r="B891" i="77"/>
  <c r="B890" i="77"/>
  <c r="B889" i="77"/>
  <c r="B888" i="77"/>
  <c r="B887" i="77"/>
  <c r="B886" i="77"/>
  <c r="B885" i="77"/>
  <c r="B884" i="77"/>
  <c r="B883" i="77"/>
  <c r="B882" i="77"/>
  <c r="B881" i="77"/>
  <c r="B880" i="77"/>
  <c r="B879" i="77"/>
  <c r="B878" i="77"/>
  <c r="B877" i="77"/>
  <c r="B876" i="77"/>
  <c r="B875" i="77"/>
  <c r="B874" i="77"/>
  <c r="B873" i="77"/>
  <c r="B872" i="77"/>
  <c r="B871" i="77"/>
  <c r="B870" i="77"/>
  <c r="B869" i="77"/>
  <c r="B868" i="77"/>
  <c r="B867" i="77"/>
  <c r="B866" i="77"/>
  <c r="B865" i="77"/>
  <c r="B864" i="77"/>
  <c r="B863" i="77"/>
  <c r="B862" i="77"/>
  <c r="B861" i="77"/>
  <c r="B860" i="77"/>
  <c r="B859" i="77"/>
  <c r="B858" i="77"/>
  <c r="B857" i="77"/>
  <c r="B856" i="77"/>
  <c r="B855" i="77"/>
  <c r="B854" i="77"/>
  <c r="B853" i="77"/>
  <c r="B852" i="77"/>
  <c r="B851" i="77"/>
  <c r="B850" i="77"/>
  <c r="B849" i="77"/>
  <c r="B848" i="77"/>
  <c r="B847" i="77"/>
  <c r="B846" i="77"/>
  <c r="B845" i="77"/>
  <c r="B844" i="77"/>
  <c r="B843" i="77"/>
  <c r="B842" i="77"/>
  <c r="B841" i="77"/>
  <c r="B840" i="77"/>
  <c r="B839" i="77"/>
  <c r="B838" i="77"/>
  <c r="B837" i="77"/>
  <c r="B836" i="77"/>
  <c r="B835" i="77"/>
  <c r="B834" i="77"/>
  <c r="B833" i="77"/>
  <c r="B832" i="77"/>
  <c r="B831" i="77"/>
  <c r="B830" i="77"/>
  <c r="B829" i="77"/>
  <c r="B828" i="77"/>
  <c r="B827" i="77"/>
  <c r="B826" i="77"/>
  <c r="B825" i="77"/>
  <c r="B824" i="77"/>
  <c r="B823" i="77"/>
  <c r="B822" i="77"/>
  <c r="B821" i="77"/>
  <c r="B820" i="77"/>
  <c r="B819" i="77"/>
  <c r="B818" i="77"/>
  <c r="B817" i="77"/>
  <c r="B816" i="77"/>
  <c r="B815" i="77"/>
  <c r="B814" i="77"/>
  <c r="B813" i="77"/>
  <c r="B812" i="77"/>
  <c r="B811" i="77"/>
  <c r="B810" i="77"/>
  <c r="B809" i="77"/>
  <c r="B808" i="77"/>
  <c r="B807" i="77"/>
  <c r="B806" i="77"/>
  <c r="B805" i="77"/>
  <c r="B804" i="77"/>
  <c r="B803" i="77"/>
  <c r="B802" i="77"/>
  <c r="B801" i="77"/>
  <c r="B800" i="77"/>
  <c r="B799" i="77"/>
  <c r="B798" i="77"/>
  <c r="B797" i="77"/>
  <c r="B796" i="77"/>
  <c r="B795" i="77"/>
  <c r="B794" i="77"/>
  <c r="B793" i="77"/>
  <c r="B792" i="77"/>
  <c r="B791" i="77"/>
  <c r="B790" i="77"/>
  <c r="B789" i="77"/>
  <c r="B788" i="77"/>
  <c r="B787" i="77"/>
  <c r="B786" i="77"/>
  <c r="B785" i="77"/>
  <c r="B784" i="77"/>
  <c r="B783" i="77"/>
  <c r="B782" i="77"/>
  <c r="B781" i="77"/>
  <c r="B780" i="77"/>
  <c r="B779" i="77"/>
  <c r="B778" i="77"/>
  <c r="B777" i="77"/>
  <c r="B776" i="77"/>
  <c r="B775" i="77"/>
  <c r="B774" i="77"/>
  <c r="B773" i="77"/>
  <c r="B772" i="77"/>
  <c r="B771" i="77"/>
  <c r="B770" i="77"/>
  <c r="B769" i="77"/>
  <c r="B768" i="77"/>
  <c r="B767" i="77"/>
  <c r="B766" i="77"/>
  <c r="B765" i="77"/>
  <c r="B764" i="77"/>
  <c r="B763" i="77"/>
  <c r="B762" i="77"/>
  <c r="B761" i="77"/>
  <c r="B760" i="77"/>
  <c r="B759" i="77"/>
  <c r="B758" i="77"/>
  <c r="B757" i="77"/>
  <c r="B756" i="77"/>
  <c r="B755" i="77"/>
  <c r="B754" i="77"/>
  <c r="B753" i="77"/>
  <c r="B752" i="77"/>
  <c r="B751" i="77"/>
  <c r="B750" i="77"/>
  <c r="B749" i="77"/>
  <c r="B748" i="77"/>
  <c r="B747" i="77"/>
  <c r="B746" i="77"/>
  <c r="B745" i="77"/>
  <c r="B744" i="77"/>
  <c r="B743" i="77"/>
  <c r="B742" i="77"/>
  <c r="B741" i="77"/>
  <c r="B740" i="77"/>
  <c r="B739" i="77"/>
  <c r="B738" i="77"/>
  <c r="B737" i="77"/>
  <c r="B736" i="77"/>
  <c r="B735" i="77"/>
  <c r="B734" i="77"/>
  <c r="B733" i="77"/>
  <c r="B732" i="77"/>
  <c r="B731" i="77"/>
  <c r="B730" i="77"/>
  <c r="B729" i="77"/>
  <c r="B728" i="77"/>
  <c r="B727" i="77"/>
  <c r="B726" i="77"/>
  <c r="B725" i="77"/>
  <c r="B724" i="77"/>
  <c r="B723" i="77"/>
  <c r="B722" i="77"/>
  <c r="B721" i="77"/>
  <c r="B720" i="77"/>
  <c r="B719" i="77"/>
  <c r="B718" i="77"/>
  <c r="B717" i="77"/>
  <c r="B716" i="77"/>
  <c r="B715" i="77"/>
  <c r="B714" i="77"/>
  <c r="B713" i="77"/>
  <c r="B712" i="77"/>
  <c r="B711" i="77"/>
  <c r="B710" i="77"/>
  <c r="B709" i="77"/>
  <c r="B708" i="77"/>
  <c r="B707" i="77"/>
  <c r="B706" i="77"/>
  <c r="B705" i="77"/>
  <c r="B704" i="77"/>
  <c r="B703" i="77"/>
  <c r="B702" i="77"/>
  <c r="B701" i="77"/>
  <c r="B700" i="77"/>
  <c r="B699" i="77"/>
  <c r="B698" i="77"/>
  <c r="B697" i="77"/>
  <c r="B696" i="77"/>
  <c r="B695" i="77"/>
  <c r="B694" i="77"/>
  <c r="B693" i="77"/>
  <c r="B692" i="77"/>
  <c r="B691" i="77"/>
  <c r="B690" i="77"/>
  <c r="B689" i="77"/>
  <c r="B688" i="77"/>
  <c r="B687" i="77"/>
  <c r="B686" i="77"/>
  <c r="B685" i="77"/>
  <c r="B684" i="77"/>
  <c r="B683" i="77"/>
  <c r="B682" i="77"/>
  <c r="B681" i="77"/>
  <c r="B680" i="77"/>
  <c r="B679" i="77"/>
  <c r="B678" i="77"/>
  <c r="B677" i="77"/>
  <c r="B676" i="77"/>
  <c r="B675" i="77"/>
  <c r="B674" i="77"/>
  <c r="B673" i="77"/>
  <c r="B672" i="77"/>
  <c r="B671" i="77"/>
  <c r="B670" i="77"/>
  <c r="B669" i="77"/>
  <c r="B668" i="77"/>
  <c r="B667" i="77"/>
  <c r="B666" i="77"/>
  <c r="B665" i="77"/>
  <c r="B664" i="77"/>
  <c r="B663" i="77"/>
  <c r="B662" i="77"/>
  <c r="B661" i="77"/>
  <c r="B660" i="77"/>
  <c r="B659" i="77"/>
  <c r="B658" i="77"/>
  <c r="B657" i="77"/>
  <c r="B656" i="77"/>
  <c r="B655" i="77"/>
  <c r="B654" i="77"/>
  <c r="B653" i="77"/>
  <c r="B652" i="77"/>
  <c r="B651" i="77"/>
  <c r="B650" i="77"/>
  <c r="B649" i="77"/>
  <c r="B648" i="77"/>
  <c r="B647" i="77"/>
  <c r="B646" i="77"/>
  <c r="B645" i="77"/>
  <c r="B644" i="77"/>
  <c r="B643" i="77"/>
  <c r="B642" i="77"/>
  <c r="B641" i="77"/>
  <c r="B640" i="77"/>
  <c r="B639" i="77"/>
  <c r="B638" i="77"/>
  <c r="B637" i="77"/>
  <c r="B636" i="77"/>
  <c r="B635" i="77"/>
  <c r="B634" i="77"/>
  <c r="B633" i="77"/>
  <c r="B632" i="77"/>
  <c r="B631" i="77"/>
  <c r="B630" i="77"/>
  <c r="B629" i="77"/>
  <c r="B628" i="77"/>
  <c r="B627" i="77"/>
  <c r="B626" i="77"/>
  <c r="B625" i="77"/>
  <c r="B624" i="77"/>
  <c r="B623" i="77"/>
  <c r="B622" i="77"/>
  <c r="B621" i="77"/>
  <c r="B620" i="77"/>
  <c r="B619" i="77"/>
  <c r="B618" i="77"/>
  <c r="B617" i="77"/>
  <c r="B616" i="77"/>
  <c r="B615" i="77"/>
  <c r="B614" i="77"/>
  <c r="B613" i="77"/>
  <c r="B612" i="77"/>
  <c r="B611" i="77"/>
  <c r="B610" i="77"/>
  <c r="B609" i="77"/>
  <c r="B608" i="77"/>
  <c r="B607" i="77"/>
  <c r="B606" i="77"/>
  <c r="B605" i="77"/>
  <c r="B604" i="77"/>
  <c r="B603" i="77"/>
  <c r="B602" i="77"/>
  <c r="B601" i="77"/>
  <c r="B600" i="77"/>
  <c r="B599" i="77"/>
  <c r="B598" i="77"/>
  <c r="B597" i="77"/>
  <c r="B596" i="77"/>
  <c r="B595" i="77"/>
  <c r="B594" i="77"/>
  <c r="B593" i="77"/>
  <c r="B592" i="77"/>
  <c r="B591" i="77"/>
  <c r="B590" i="77"/>
  <c r="B589" i="77"/>
  <c r="B588" i="77"/>
  <c r="B587" i="77"/>
  <c r="B586" i="77"/>
  <c r="B585" i="77"/>
  <c r="B584" i="77"/>
  <c r="B583" i="77"/>
  <c r="B582" i="77"/>
  <c r="B581" i="77"/>
  <c r="B580" i="77"/>
  <c r="B579" i="77"/>
  <c r="B578" i="77"/>
  <c r="B577" i="77"/>
  <c r="B576" i="77"/>
  <c r="B575" i="77"/>
  <c r="B574" i="77"/>
  <c r="B573" i="77"/>
  <c r="B572" i="77"/>
  <c r="B571" i="77"/>
  <c r="B570" i="77"/>
  <c r="B569" i="77"/>
  <c r="B568" i="77"/>
  <c r="B567" i="77"/>
  <c r="B566" i="77"/>
  <c r="B565" i="77"/>
  <c r="B564" i="77"/>
  <c r="B563" i="77"/>
  <c r="B562" i="77"/>
  <c r="B561" i="77"/>
  <c r="B560" i="77"/>
  <c r="B559" i="77"/>
  <c r="B558" i="77"/>
  <c r="B557" i="77"/>
  <c r="B556" i="77"/>
  <c r="B555" i="77"/>
  <c r="B554" i="77"/>
  <c r="B553" i="77"/>
  <c r="B552" i="77"/>
  <c r="B551" i="77"/>
  <c r="B550" i="77"/>
  <c r="B549" i="77"/>
  <c r="B548" i="77"/>
  <c r="B547" i="77"/>
  <c r="B546" i="77"/>
  <c r="B545" i="77"/>
  <c r="B544" i="77"/>
  <c r="B543" i="77"/>
  <c r="B542" i="77"/>
  <c r="B541" i="77"/>
  <c r="B540" i="77"/>
  <c r="B539" i="77"/>
  <c r="B538" i="77"/>
  <c r="B537" i="77"/>
  <c r="B536" i="77"/>
  <c r="B535" i="77"/>
  <c r="B534" i="77"/>
  <c r="B533" i="77"/>
  <c r="B532" i="77"/>
  <c r="B531" i="77"/>
  <c r="B530" i="77"/>
  <c r="B529" i="77"/>
  <c r="B528" i="77"/>
  <c r="B527" i="77"/>
  <c r="B526" i="77"/>
  <c r="B525" i="77"/>
  <c r="B524" i="77"/>
  <c r="B523" i="77"/>
  <c r="B522" i="77"/>
  <c r="B521" i="77"/>
  <c r="B520" i="77"/>
  <c r="B519" i="77"/>
  <c r="B518" i="77"/>
  <c r="B517" i="77"/>
  <c r="B516" i="77"/>
  <c r="B515" i="77"/>
  <c r="B514" i="77"/>
  <c r="B513" i="77"/>
  <c r="B512" i="77"/>
  <c r="B511" i="77"/>
  <c r="B510" i="77"/>
  <c r="B509" i="77"/>
  <c r="B508" i="77"/>
  <c r="B507" i="77"/>
  <c r="B506" i="77"/>
  <c r="B505" i="77"/>
  <c r="B504" i="77"/>
  <c r="B503" i="77"/>
  <c r="B502" i="77"/>
  <c r="B501" i="77"/>
  <c r="B500" i="77"/>
  <c r="B499" i="77"/>
  <c r="B498" i="77"/>
  <c r="B497" i="77"/>
  <c r="B496" i="77"/>
  <c r="B495" i="77"/>
  <c r="B494" i="77"/>
  <c r="B493" i="77"/>
  <c r="B492" i="77"/>
  <c r="B491" i="77"/>
  <c r="B490" i="77"/>
  <c r="B489" i="77"/>
  <c r="B488" i="77"/>
  <c r="B487" i="77"/>
  <c r="B486" i="77"/>
  <c r="B485" i="77"/>
  <c r="B484" i="77"/>
  <c r="B483" i="77"/>
  <c r="B482" i="77"/>
  <c r="B481" i="77"/>
  <c r="B480" i="77"/>
  <c r="B479" i="77"/>
  <c r="B478" i="77"/>
  <c r="B477" i="77"/>
  <c r="B476" i="77"/>
  <c r="B475" i="77"/>
  <c r="B474" i="77"/>
  <c r="B473" i="77"/>
  <c r="B472" i="77"/>
  <c r="B471" i="77"/>
  <c r="B470" i="77"/>
  <c r="B469" i="77"/>
  <c r="B468" i="77"/>
  <c r="B467" i="77"/>
  <c r="B466" i="77"/>
  <c r="B465" i="77"/>
  <c r="B464" i="77"/>
  <c r="B463" i="77"/>
  <c r="AK4" i="75" s="1"/>
  <c r="B462" i="77"/>
  <c r="B461" i="77"/>
  <c r="B460" i="77"/>
  <c r="B459" i="77"/>
  <c r="B458" i="77"/>
  <c r="B457" i="77"/>
  <c r="B456" i="77"/>
  <c r="B455" i="77"/>
  <c r="B454" i="77"/>
  <c r="B453" i="77"/>
  <c r="B452" i="77"/>
  <c r="B451" i="77"/>
  <c r="B450" i="77"/>
  <c r="B449" i="77"/>
  <c r="B448" i="77"/>
  <c r="B447" i="77"/>
  <c r="B446" i="77"/>
  <c r="B445" i="77"/>
  <c r="B444" i="77"/>
  <c r="B443" i="77"/>
  <c r="B442" i="77"/>
  <c r="B441" i="77"/>
  <c r="B440" i="77"/>
  <c r="B439" i="77"/>
  <c r="B438" i="77"/>
  <c r="B437" i="77"/>
  <c r="B436" i="77"/>
  <c r="B435" i="77"/>
  <c r="B434" i="77"/>
  <c r="B433" i="77"/>
  <c r="B432" i="77"/>
  <c r="B431" i="77"/>
  <c r="B430" i="77"/>
  <c r="B429" i="77"/>
  <c r="B428" i="77"/>
  <c r="B427" i="77"/>
  <c r="B426" i="77"/>
  <c r="B425" i="77"/>
  <c r="B424" i="77"/>
  <c r="B423" i="77"/>
  <c r="B422" i="77"/>
  <c r="B421" i="77"/>
  <c r="B420" i="77"/>
  <c r="B419" i="77"/>
  <c r="B418" i="77"/>
  <c r="B417" i="77"/>
  <c r="B416" i="77"/>
  <c r="B415" i="77"/>
  <c r="B414" i="77"/>
  <c r="B413" i="77"/>
  <c r="B412" i="77"/>
  <c r="B411" i="77"/>
  <c r="B410" i="77"/>
  <c r="B409" i="77"/>
  <c r="B408" i="77"/>
  <c r="B407" i="77"/>
  <c r="B406" i="77"/>
  <c r="B405" i="77"/>
  <c r="B404" i="77"/>
  <c r="B403" i="77"/>
  <c r="B402" i="77"/>
  <c r="B401" i="77"/>
  <c r="B400" i="77"/>
  <c r="B399" i="77"/>
  <c r="B398" i="77"/>
  <c r="B397" i="77"/>
  <c r="B396" i="77"/>
  <c r="B395" i="77"/>
  <c r="B394" i="77"/>
  <c r="B393" i="77"/>
  <c r="B392" i="77"/>
  <c r="B391" i="77"/>
  <c r="B390" i="77"/>
  <c r="B389" i="77"/>
  <c r="B388" i="77"/>
  <c r="B387" i="77"/>
  <c r="B386" i="77"/>
  <c r="B385" i="77"/>
  <c r="B384" i="77"/>
  <c r="B383" i="77"/>
  <c r="B382" i="77"/>
  <c r="B381" i="77"/>
  <c r="B380" i="77"/>
  <c r="B379" i="77"/>
  <c r="B378" i="77"/>
  <c r="B377" i="77"/>
  <c r="B376" i="77"/>
  <c r="B375" i="77"/>
  <c r="B374" i="77"/>
  <c r="B373" i="77"/>
  <c r="B372" i="77"/>
  <c r="B371" i="77"/>
  <c r="B370" i="77"/>
  <c r="B369" i="77"/>
  <c r="B368" i="77"/>
  <c r="B367" i="77"/>
  <c r="B366" i="77"/>
  <c r="B365" i="77"/>
  <c r="B364" i="77"/>
  <c r="B363" i="77"/>
  <c r="B362" i="77"/>
  <c r="B361" i="77"/>
  <c r="B360" i="77"/>
  <c r="B359" i="77"/>
  <c r="B358" i="77"/>
  <c r="B357" i="77"/>
  <c r="B356" i="77"/>
  <c r="B355" i="77"/>
  <c r="B354" i="77"/>
  <c r="B353" i="77"/>
  <c r="B352" i="77"/>
  <c r="B351" i="77"/>
  <c r="B350" i="77"/>
  <c r="B349" i="77"/>
  <c r="B348" i="77"/>
  <c r="B347" i="77"/>
  <c r="B346" i="77"/>
  <c r="B345" i="77"/>
  <c r="B344" i="77"/>
  <c r="B343" i="77"/>
  <c r="B342" i="77"/>
  <c r="B341" i="77"/>
  <c r="B340" i="77"/>
  <c r="B339" i="77"/>
  <c r="B338" i="77"/>
  <c r="B337" i="77"/>
  <c r="B336" i="77"/>
  <c r="B335" i="77"/>
  <c r="B334" i="77"/>
  <c r="B333" i="77"/>
  <c r="B332" i="77"/>
  <c r="B331" i="77"/>
  <c r="B330" i="77"/>
  <c r="B329" i="77"/>
  <c r="B328" i="77"/>
  <c r="B327" i="77"/>
  <c r="B326" i="77"/>
  <c r="B325" i="77"/>
  <c r="B324" i="77"/>
  <c r="B323" i="77"/>
  <c r="B322" i="77"/>
  <c r="B321" i="77"/>
  <c r="B320" i="77"/>
  <c r="B319" i="77"/>
  <c r="B318" i="77"/>
  <c r="B317" i="77"/>
  <c r="B316" i="77"/>
  <c r="B315" i="77"/>
  <c r="B314" i="77"/>
  <c r="B313" i="77"/>
  <c r="B312" i="77"/>
  <c r="B311" i="77"/>
  <c r="B310" i="77"/>
  <c r="B309" i="77"/>
  <c r="B308" i="77"/>
  <c r="B307" i="77"/>
  <c r="B306" i="77"/>
  <c r="B305" i="77"/>
  <c r="B304" i="77"/>
  <c r="B303" i="77"/>
  <c r="B302" i="77"/>
  <c r="B301" i="77"/>
  <c r="B300" i="77"/>
  <c r="B299" i="77"/>
  <c r="B298" i="77"/>
  <c r="B297" i="77"/>
  <c r="B296" i="77"/>
  <c r="B295" i="77"/>
  <c r="B294" i="77"/>
  <c r="B293" i="77"/>
  <c r="B292" i="77"/>
  <c r="B291" i="77"/>
  <c r="B290" i="77"/>
  <c r="B289" i="77"/>
  <c r="B288" i="77"/>
  <c r="B287" i="77"/>
  <c r="B286" i="77"/>
  <c r="B285" i="77"/>
  <c r="B284" i="77"/>
  <c r="B283" i="77"/>
  <c r="B282" i="77"/>
  <c r="B281" i="77"/>
  <c r="B280" i="77"/>
  <c r="B279" i="77"/>
  <c r="B278" i="77"/>
  <c r="B277" i="77"/>
  <c r="B276" i="77"/>
  <c r="B275" i="77"/>
  <c r="B274" i="77"/>
  <c r="B273" i="77"/>
  <c r="B272" i="77"/>
  <c r="B271" i="77"/>
  <c r="B270" i="77"/>
  <c r="B269" i="77"/>
  <c r="B268" i="77"/>
  <c r="B267" i="77"/>
  <c r="B266" i="77"/>
  <c r="B265" i="77"/>
  <c r="B264" i="77"/>
  <c r="B263" i="77"/>
  <c r="B262" i="77"/>
  <c r="B261" i="77"/>
  <c r="B260" i="77"/>
  <c r="B259" i="77"/>
  <c r="B258" i="77"/>
  <c r="B257" i="77"/>
  <c r="B256" i="77"/>
  <c r="B255" i="77"/>
  <c r="B254" i="77"/>
  <c r="B253" i="77"/>
  <c r="B252" i="77"/>
  <c r="B251" i="77"/>
  <c r="B250" i="77"/>
  <c r="B249" i="77"/>
  <c r="B248" i="77"/>
  <c r="B247" i="77"/>
  <c r="B246" i="77"/>
  <c r="B245" i="77"/>
  <c r="B244" i="77"/>
  <c r="B243" i="77"/>
  <c r="B242" i="77"/>
  <c r="B241" i="77"/>
  <c r="B240" i="77"/>
  <c r="B239" i="77"/>
  <c r="B238" i="77"/>
  <c r="B237" i="77"/>
  <c r="B236" i="77"/>
  <c r="B235" i="77"/>
  <c r="B234" i="77"/>
  <c r="B233" i="77"/>
  <c r="B232" i="77"/>
  <c r="B231" i="77"/>
  <c r="B230" i="77"/>
  <c r="B229" i="77"/>
  <c r="B228" i="77"/>
  <c r="B227" i="77"/>
  <c r="B226" i="77"/>
  <c r="B225" i="77"/>
  <c r="B224" i="77"/>
  <c r="B223" i="77"/>
  <c r="B222" i="77"/>
  <c r="B221" i="77"/>
  <c r="B220" i="77"/>
  <c r="B219" i="77"/>
  <c r="B218" i="77"/>
  <c r="B217" i="77"/>
  <c r="B216" i="77"/>
  <c r="B215" i="77"/>
  <c r="B214" i="77"/>
  <c r="B213" i="77"/>
  <c r="B212" i="77"/>
  <c r="B211" i="77"/>
  <c r="B210" i="77"/>
  <c r="B209" i="77"/>
  <c r="B208" i="77"/>
  <c r="B207" i="77"/>
  <c r="B206" i="77"/>
  <c r="B205" i="77"/>
  <c r="B204" i="77"/>
  <c r="B203" i="77"/>
  <c r="B202" i="77"/>
  <c r="B201" i="77"/>
  <c r="B200" i="77"/>
  <c r="B199" i="77"/>
  <c r="B198" i="77"/>
  <c r="B197" i="77"/>
  <c r="B196" i="77"/>
  <c r="B195" i="77"/>
  <c r="B194" i="77"/>
  <c r="B193" i="77"/>
  <c r="B192" i="77"/>
  <c r="B191" i="77"/>
  <c r="B190" i="77"/>
  <c r="B189" i="77"/>
  <c r="B188" i="77"/>
  <c r="B187" i="77"/>
  <c r="B186" i="77"/>
  <c r="B185" i="77"/>
  <c r="B184" i="77"/>
  <c r="B183" i="77"/>
  <c r="B182" i="77"/>
  <c r="B181" i="77"/>
  <c r="B180" i="77"/>
  <c r="B179" i="77"/>
  <c r="B178" i="77"/>
  <c r="B177" i="77"/>
  <c r="B176" i="77"/>
  <c r="B175" i="77"/>
  <c r="B174" i="77"/>
  <c r="B173" i="77"/>
  <c r="B172" i="77"/>
  <c r="B171" i="77"/>
  <c r="B170" i="77"/>
  <c r="B169" i="77"/>
  <c r="B168" i="77"/>
  <c r="B167" i="77"/>
  <c r="B166" i="77"/>
  <c r="B165" i="77"/>
  <c r="B164" i="77"/>
  <c r="B163" i="77"/>
  <c r="B162" i="77"/>
  <c r="B161" i="77"/>
  <c r="B160" i="77"/>
  <c r="B159" i="77"/>
  <c r="B158" i="77"/>
  <c r="B157" i="77"/>
  <c r="B156" i="77"/>
  <c r="B155" i="77"/>
  <c r="B154" i="77"/>
  <c r="B153" i="77"/>
  <c r="B152" i="77"/>
  <c r="B151" i="77"/>
  <c r="B150" i="77"/>
  <c r="B149" i="77"/>
  <c r="B148" i="77"/>
  <c r="B147" i="77"/>
  <c r="B146" i="77"/>
  <c r="B145" i="77"/>
  <c r="B144" i="77"/>
  <c r="B143" i="77"/>
  <c r="B142" i="77"/>
  <c r="B141" i="77"/>
  <c r="B140" i="77"/>
  <c r="B139" i="77"/>
  <c r="B138" i="77"/>
  <c r="B137" i="77"/>
  <c r="B136" i="77"/>
  <c r="B135" i="77"/>
  <c r="B134" i="77"/>
  <c r="B133" i="77"/>
  <c r="B132" i="77"/>
  <c r="B131" i="77"/>
  <c r="B130" i="77"/>
  <c r="B129" i="77"/>
  <c r="B128" i="77"/>
  <c r="B127" i="77"/>
  <c r="B126" i="77"/>
  <c r="B125" i="77"/>
  <c r="B124" i="77"/>
  <c r="B123" i="77"/>
  <c r="B122" i="77"/>
  <c r="B121" i="77"/>
  <c r="B120" i="77"/>
  <c r="B119" i="77"/>
  <c r="B118" i="77"/>
  <c r="B117" i="77"/>
  <c r="B116" i="77"/>
  <c r="B115" i="77"/>
  <c r="B114" i="77"/>
  <c r="B113" i="77"/>
  <c r="B112" i="77"/>
  <c r="B111" i="77"/>
  <c r="B110" i="77"/>
  <c r="B109" i="77"/>
  <c r="B108" i="77"/>
  <c r="B107" i="77"/>
  <c r="B106" i="77"/>
  <c r="B105" i="77"/>
  <c r="B104" i="77"/>
  <c r="B103" i="77"/>
  <c r="B102" i="77"/>
  <c r="B101" i="77"/>
  <c r="B100" i="77"/>
  <c r="B99" i="77"/>
  <c r="B98" i="77"/>
  <c r="B97" i="77"/>
  <c r="B96" i="77"/>
  <c r="B95" i="77"/>
  <c r="B94" i="77"/>
  <c r="B93" i="77"/>
  <c r="B92" i="77"/>
  <c r="B91" i="77"/>
  <c r="B90" i="77"/>
  <c r="B89" i="77"/>
  <c r="B88" i="77"/>
  <c r="B87" i="77"/>
  <c r="B86" i="77"/>
  <c r="B85" i="77"/>
  <c r="B84" i="77"/>
  <c r="B83" i="77"/>
  <c r="B82" i="77"/>
  <c r="B81" i="77"/>
  <c r="B80" i="77"/>
  <c r="B79" i="77"/>
  <c r="B78" i="77"/>
  <c r="B77" i="77"/>
  <c r="B76" i="77"/>
  <c r="B75" i="77"/>
  <c r="B74" i="77"/>
  <c r="B73" i="77"/>
  <c r="B72" i="77"/>
  <c r="B71" i="77"/>
  <c r="B70" i="77"/>
  <c r="B69" i="77"/>
  <c r="B68" i="77"/>
  <c r="B67" i="77"/>
  <c r="B66" i="77"/>
  <c r="B65" i="77"/>
  <c r="B64" i="77"/>
  <c r="B63" i="77"/>
  <c r="B62" i="77"/>
  <c r="B61" i="77"/>
  <c r="B60" i="77"/>
  <c r="B59" i="77"/>
  <c r="B58" i="77"/>
  <c r="B57" i="77"/>
  <c r="B56" i="77"/>
  <c r="B55" i="77"/>
  <c r="B54" i="77"/>
  <c r="B53" i="77"/>
  <c r="B52" i="77"/>
  <c r="B51" i="77"/>
  <c r="B50" i="77"/>
  <c r="B49" i="77"/>
  <c r="B48" i="77"/>
  <c r="B47" i="77"/>
  <c r="B46" i="77"/>
  <c r="B45" i="77"/>
  <c r="B44" i="77"/>
  <c r="B43" i="77"/>
  <c r="B42" i="77"/>
  <c r="B41" i="77"/>
  <c r="B40" i="77"/>
  <c r="B39" i="77"/>
  <c r="B38" i="77"/>
  <c r="B37" i="77"/>
  <c r="B36" i="77"/>
  <c r="B35" i="77"/>
  <c r="B34" i="77"/>
  <c r="B33" i="77"/>
  <c r="B32" i="77"/>
  <c r="B31" i="77"/>
  <c r="B30" i="77"/>
  <c r="B29" i="77"/>
  <c r="B28" i="77"/>
  <c r="B27" i="77"/>
  <c r="B26" i="77"/>
  <c r="B25" i="77"/>
  <c r="B24" i="77"/>
  <c r="B23" i="77"/>
  <c r="B22" i="77"/>
  <c r="B21" i="77"/>
  <c r="B20" i="77"/>
  <c r="B19" i="77"/>
  <c r="B18" i="77"/>
  <c r="B17" i="77"/>
  <c r="B16" i="77"/>
  <c r="B15" i="77"/>
  <c r="B14" i="77"/>
  <c r="B13" i="77"/>
  <c r="B12" i="77"/>
  <c r="B11" i="77"/>
  <c r="B10" i="77"/>
  <c r="B9" i="77"/>
  <c r="B8" i="77"/>
  <c r="B7" i="77"/>
  <c r="B6" i="77"/>
  <c r="B5" i="77"/>
  <c r="B4" i="77"/>
  <c r="B3" i="77"/>
  <c r="B2" i="77"/>
  <c r="R1500" i="77"/>
  <c r="R1499" i="77"/>
  <c r="R1498" i="77"/>
  <c r="R1497" i="77"/>
  <c r="R1496" i="77"/>
  <c r="R1495" i="77"/>
  <c r="R1494" i="77"/>
  <c r="R1493" i="77"/>
  <c r="R1492" i="77"/>
  <c r="R1491" i="77"/>
  <c r="R1490" i="77"/>
  <c r="R1489" i="77"/>
  <c r="R1488" i="77"/>
  <c r="R1487" i="77"/>
  <c r="R1486" i="77"/>
  <c r="R1485" i="77"/>
  <c r="R1484" i="77"/>
  <c r="R1483" i="77"/>
  <c r="R1482" i="77"/>
  <c r="R1481" i="77"/>
  <c r="R1480" i="77"/>
  <c r="R1479" i="77"/>
  <c r="R1478" i="77"/>
  <c r="R1477" i="77"/>
  <c r="R1476" i="77"/>
  <c r="R1475" i="77"/>
  <c r="R1474" i="77"/>
  <c r="R1473" i="77"/>
  <c r="R1472" i="77"/>
  <c r="R1471" i="77"/>
  <c r="R1470" i="77"/>
  <c r="R1469" i="77"/>
  <c r="R1468" i="77"/>
  <c r="R1467" i="77"/>
  <c r="R1466" i="77"/>
  <c r="R1465" i="77"/>
  <c r="R1464" i="77"/>
  <c r="R1463" i="77"/>
  <c r="R1462" i="77"/>
  <c r="R1461" i="77"/>
  <c r="R1460" i="77"/>
  <c r="R1459" i="77"/>
  <c r="R1458" i="77"/>
  <c r="R1457" i="77"/>
  <c r="R1456" i="77"/>
  <c r="R1455" i="77"/>
  <c r="R1454" i="77"/>
  <c r="R1453" i="77"/>
  <c r="R1452" i="77"/>
  <c r="R1451" i="77"/>
  <c r="R1450" i="77"/>
  <c r="R1449" i="77"/>
  <c r="R1448" i="77"/>
  <c r="R1447" i="77"/>
  <c r="R1446" i="77"/>
  <c r="R1445" i="77"/>
  <c r="R1444" i="77"/>
  <c r="R1443" i="77"/>
  <c r="R1442" i="77"/>
  <c r="R1441" i="77"/>
  <c r="R1440" i="77"/>
  <c r="R1439" i="77"/>
  <c r="R1438" i="77"/>
  <c r="R1437" i="77"/>
  <c r="R1436" i="77"/>
  <c r="R1435" i="77"/>
  <c r="R1434" i="77"/>
  <c r="R1433" i="77"/>
  <c r="R1432" i="77"/>
  <c r="R1431" i="77"/>
  <c r="R1430" i="77"/>
  <c r="R1429" i="77"/>
  <c r="R1428" i="77"/>
  <c r="R1427" i="77"/>
  <c r="R1426" i="77"/>
  <c r="R1425" i="77"/>
  <c r="R1424" i="77"/>
  <c r="R1423" i="77"/>
  <c r="R1422" i="77"/>
  <c r="R1421" i="77"/>
  <c r="R1420" i="77"/>
  <c r="R1419" i="77"/>
  <c r="R1418" i="77"/>
  <c r="R1417" i="77"/>
  <c r="R1416" i="77"/>
  <c r="R1415" i="77"/>
  <c r="R1414" i="77"/>
  <c r="R1413" i="77"/>
  <c r="R1412" i="77"/>
  <c r="R1411" i="77"/>
  <c r="R1410" i="77"/>
  <c r="R1409" i="77"/>
  <c r="R1408" i="77"/>
  <c r="R1407" i="77"/>
  <c r="R1406" i="77"/>
  <c r="R1405" i="77"/>
  <c r="R1404" i="77"/>
  <c r="R1403" i="77"/>
  <c r="R1402" i="77"/>
  <c r="R1401" i="77"/>
  <c r="R1400" i="77"/>
  <c r="R1399" i="77"/>
  <c r="R1398" i="77"/>
  <c r="R1397" i="77"/>
  <c r="R1396" i="77"/>
  <c r="R1395" i="77"/>
  <c r="R1394" i="77"/>
  <c r="R1393" i="77"/>
  <c r="R1392" i="77"/>
  <c r="R1391" i="77"/>
  <c r="R1390" i="77"/>
  <c r="R1389" i="77"/>
  <c r="R1388" i="77"/>
  <c r="R1387" i="77"/>
  <c r="R1386" i="77"/>
  <c r="R1385" i="77"/>
  <c r="R1384" i="77"/>
  <c r="R1383" i="77"/>
  <c r="R1382" i="77"/>
  <c r="R1381" i="77"/>
  <c r="R1380" i="77"/>
  <c r="R1379" i="77"/>
  <c r="R1378" i="77"/>
  <c r="R1377" i="77"/>
  <c r="R1376" i="77"/>
  <c r="R1375" i="77"/>
  <c r="R1374" i="77"/>
  <c r="R1373" i="77"/>
  <c r="R1372" i="77"/>
  <c r="R1371" i="77"/>
  <c r="R1370" i="77"/>
  <c r="R1369" i="77"/>
  <c r="R1368" i="77"/>
  <c r="R1367" i="77"/>
  <c r="R1366" i="77"/>
  <c r="R1365" i="77"/>
  <c r="R1364" i="77"/>
  <c r="R1363" i="77"/>
  <c r="R1362" i="77"/>
  <c r="R1361" i="77"/>
  <c r="R1360" i="77"/>
  <c r="R1359" i="77"/>
  <c r="R1358" i="77"/>
  <c r="R1357" i="77"/>
  <c r="R1356" i="77"/>
  <c r="R1355" i="77"/>
  <c r="R1354" i="77"/>
  <c r="R1353" i="77"/>
  <c r="R1352" i="77"/>
  <c r="R1351" i="77"/>
  <c r="R1350" i="77"/>
  <c r="R1349" i="77"/>
  <c r="R1348" i="77"/>
  <c r="R1347" i="77"/>
  <c r="R1346" i="77"/>
  <c r="R1345" i="77"/>
  <c r="R1344" i="77"/>
  <c r="R1343" i="77"/>
  <c r="R1342" i="77"/>
  <c r="R1341" i="77"/>
  <c r="R1340" i="77"/>
  <c r="R1339" i="77"/>
  <c r="R1338" i="77"/>
  <c r="R1337" i="77"/>
  <c r="R1336" i="77"/>
  <c r="R1335" i="77"/>
  <c r="R1334" i="77"/>
  <c r="R1333" i="77"/>
  <c r="R1332" i="77"/>
  <c r="R1331" i="77"/>
  <c r="R1330" i="77"/>
  <c r="R1329" i="77"/>
  <c r="R1328" i="77"/>
  <c r="R1327" i="77"/>
  <c r="R1326" i="77"/>
  <c r="R1325" i="77"/>
  <c r="R1324" i="77"/>
  <c r="R1323" i="77"/>
  <c r="R1322" i="77"/>
  <c r="R1321" i="77"/>
  <c r="R1320" i="77"/>
  <c r="R1319" i="77"/>
  <c r="R1318" i="77"/>
  <c r="R1317" i="77"/>
  <c r="R1316" i="77"/>
  <c r="R1315" i="77"/>
  <c r="R1314" i="77"/>
  <c r="R1313" i="77"/>
  <c r="R1312" i="77"/>
  <c r="R1311" i="77"/>
  <c r="R1310" i="77"/>
  <c r="R1309" i="77"/>
  <c r="R1308" i="77"/>
  <c r="R1307" i="77"/>
  <c r="R1306" i="77"/>
  <c r="R1305" i="77"/>
  <c r="R1304" i="77"/>
  <c r="R1303" i="77"/>
  <c r="R1302" i="77"/>
  <c r="R1301" i="77"/>
  <c r="R1300" i="77"/>
  <c r="R1299" i="77"/>
  <c r="R1298" i="77"/>
  <c r="R1297" i="77"/>
  <c r="R1296" i="77"/>
  <c r="R1295" i="77"/>
  <c r="R1294" i="77"/>
  <c r="R1293" i="77"/>
  <c r="R1292" i="77"/>
  <c r="R1291" i="77"/>
  <c r="R1290" i="77"/>
  <c r="R1289" i="77"/>
  <c r="R1288" i="77"/>
  <c r="R1287" i="77"/>
  <c r="R1286" i="77"/>
  <c r="R1285" i="77"/>
  <c r="R1284" i="77"/>
  <c r="R1283" i="77"/>
  <c r="R1282" i="77"/>
  <c r="R1281" i="77"/>
  <c r="R1280" i="77"/>
  <c r="R1279" i="77"/>
  <c r="R1278" i="77"/>
  <c r="R1277" i="77"/>
  <c r="R1276" i="77"/>
  <c r="R1275" i="77"/>
  <c r="R1274" i="77"/>
  <c r="R1273" i="77"/>
  <c r="R1272" i="77"/>
  <c r="R1271" i="77"/>
  <c r="R1270" i="77"/>
  <c r="R1269" i="77"/>
  <c r="R1268" i="77"/>
  <c r="R1267" i="77"/>
  <c r="R1266" i="77"/>
  <c r="R1265" i="77"/>
  <c r="R1264" i="77"/>
  <c r="R1263" i="77"/>
  <c r="R1262" i="77"/>
  <c r="R1261" i="77"/>
  <c r="R1260" i="77"/>
  <c r="R1259" i="77"/>
  <c r="R1258" i="77"/>
  <c r="R1257" i="77"/>
  <c r="R1256" i="77"/>
  <c r="R1255" i="77"/>
  <c r="R1254" i="77"/>
  <c r="R1253" i="77"/>
  <c r="R1252" i="77"/>
  <c r="R1251" i="77"/>
  <c r="R1250" i="77"/>
  <c r="R1249" i="77"/>
  <c r="R1248" i="77"/>
  <c r="R1247" i="77"/>
  <c r="R1246" i="77"/>
  <c r="R1245" i="77"/>
  <c r="R1244" i="77"/>
  <c r="R1243" i="77"/>
  <c r="R1242" i="77"/>
  <c r="R1241" i="77"/>
  <c r="R1240" i="77"/>
  <c r="R1239" i="77"/>
  <c r="R1238" i="77"/>
  <c r="R1237" i="77"/>
  <c r="R1236" i="77"/>
  <c r="R1235" i="77"/>
  <c r="R1234" i="77"/>
  <c r="R1233" i="77"/>
  <c r="R1232" i="77"/>
  <c r="R1231" i="77"/>
  <c r="R1230" i="77"/>
  <c r="R1229" i="77"/>
  <c r="R1228" i="77"/>
  <c r="R1227" i="77"/>
  <c r="R1226" i="77"/>
  <c r="R1225" i="77"/>
  <c r="R1224" i="77"/>
  <c r="R1223" i="77"/>
  <c r="R1222" i="77"/>
  <c r="R1221" i="77"/>
  <c r="R1220" i="77"/>
  <c r="R1219" i="77"/>
  <c r="R1218" i="77"/>
  <c r="R1217" i="77"/>
  <c r="R1216" i="77"/>
  <c r="R1215" i="77"/>
  <c r="R1214" i="77"/>
  <c r="R1213" i="77"/>
  <c r="R1212" i="77"/>
  <c r="R1211" i="77"/>
  <c r="R1210" i="77"/>
  <c r="R1209" i="77"/>
  <c r="R1208" i="77"/>
  <c r="R1207" i="77"/>
  <c r="R1206" i="77"/>
  <c r="R1205" i="77"/>
  <c r="R1204" i="77"/>
  <c r="R1203" i="77"/>
  <c r="R1202" i="77"/>
  <c r="R1201" i="77"/>
  <c r="R1200" i="77"/>
  <c r="R1199" i="77"/>
  <c r="R1198" i="77"/>
  <c r="R1197" i="77"/>
  <c r="R1196" i="77"/>
  <c r="R1195" i="77"/>
  <c r="R1194" i="77"/>
  <c r="R1193" i="77"/>
  <c r="R1192" i="77"/>
  <c r="R1191" i="77"/>
  <c r="R1190" i="77"/>
  <c r="R1189" i="77"/>
  <c r="R1188" i="77"/>
  <c r="R1187" i="77"/>
  <c r="R1186" i="77"/>
  <c r="R1185" i="77"/>
  <c r="R1184" i="77"/>
  <c r="R1183" i="77"/>
  <c r="R1182" i="77"/>
  <c r="R1181" i="77"/>
  <c r="R1180" i="77"/>
  <c r="R1179" i="77"/>
  <c r="R1178" i="77"/>
  <c r="R1177" i="77"/>
  <c r="R1176" i="77"/>
  <c r="R1175" i="77"/>
  <c r="R1174" i="77"/>
  <c r="R1173" i="77"/>
  <c r="R1172" i="77"/>
  <c r="R1171" i="77"/>
  <c r="R1170" i="77"/>
  <c r="R1169" i="77"/>
  <c r="R1168" i="77"/>
  <c r="R1167" i="77"/>
  <c r="R1166" i="77"/>
  <c r="R1165" i="77"/>
  <c r="R1164" i="77"/>
  <c r="R1163" i="77"/>
  <c r="R1162" i="77"/>
  <c r="R1161" i="77"/>
  <c r="R1160" i="77"/>
  <c r="R1159" i="77"/>
  <c r="R1158" i="77"/>
  <c r="R1157" i="77"/>
  <c r="R1156" i="77"/>
  <c r="R1155" i="77"/>
  <c r="R1154" i="77"/>
  <c r="R1153" i="77"/>
  <c r="R1152" i="77"/>
  <c r="R1151" i="77"/>
  <c r="R1150" i="77"/>
  <c r="R1149" i="77"/>
  <c r="R1148" i="77"/>
  <c r="R1147" i="77"/>
  <c r="R1146" i="77"/>
  <c r="R1145" i="77"/>
  <c r="R1144" i="77"/>
  <c r="R1143" i="77"/>
  <c r="R1142" i="77"/>
  <c r="R1141" i="77"/>
  <c r="R1140" i="77"/>
  <c r="R1139" i="77"/>
  <c r="R1138" i="77"/>
  <c r="R1137" i="77"/>
  <c r="R1136" i="77"/>
  <c r="R1135" i="77"/>
  <c r="R1134" i="77"/>
  <c r="R1133" i="77"/>
  <c r="R1132" i="77"/>
  <c r="R1131" i="77"/>
  <c r="R1130" i="77"/>
  <c r="R1129" i="77"/>
  <c r="R1128" i="77"/>
  <c r="R1127" i="77"/>
  <c r="R1126" i="77"/>
  <c r="R1125" i="77"/>
  <c r="R1124" i="77"/>
  <c r="R1123" i="77"/>
  <c r="R1122" i="77"/>
  <c r="R1121" i="77"/>
  <c r="R1120" i="77"/>
  <c r="R1119" i="77"/>
  <c r="R1118" i="77"/>
  <c r="R1117" i="77"/>
  <c r="R1116" i="77"/>
  <c r="R1115" i="77"/>
  <c r="R1114" i="77"/>
  <c r="R1113" i="77"/>
  <c r="R1112" i="77"/>
  <c r="R1111" i="77"/>
  <c r="R1110" i="77"/>
  <c r="R1109" i="77"/>
  <c r="R1108" i="77"/>
  <c r="R1107" i="77"/>
  <c r="R1106" i="77"/>
  <c r="R1105" i="77"/>
  <c r="R1104" i="77"/>
  <c r="R1103" i="77"/>
  <c r="R1102" i="77"/>
  <c r="R1101" i="77"/>
  <c r="R1100" i="77"/>
  <c r="R1099" i="77"/>
  <c r="R1098" i="77"/>
  <c r="R1097" i="77"/>
  <c r="R1096" i="77"/>
  <c r="R1095" i="77"/>
  <c r="R1094" i="77"/>
  <c r="R1093" i="77"/>
  <c r="R1092" i="77"/>
  <c r="R1091" i="77"/>
  <c r="R1090" i="77"/>
  <c r="R1089" i="77"/>
  <c r="R1088" i="77"/>
  <c r="R1087" i="77"/>
  <c r="R1086" i="77"/>
  <c r="R1085" i="77"/>
  <c r="R1084" i="77"/>
  <c r="R1083" i="77"/>
  <c r="R1082" i="77"/>
  <c r="R1081" i="77"/>
  <c r="R1080" i="77"/>
  <c r="R1079" i="77"/>
  <c r="R1078" i="77"/>
  <c r="R1077" i="77"/>
  <c r="R1076" i="77"/>
  <c r="R1075" i="77"/>
  <c r="R1074" i="77"/>
  <c r="R1073" i="77"/>
  <c r="R1072" i="77"/>
  <c r="R1071" i="77"/>
  <c r="R1070" i="77"/>
  <c r="R1069" i="77"/>
  <c r="R1068" i="77"/>
  <c r="R1067" i="77"/>
  <c r="R1066" i="77"/>
  <c r="R1065" i="77"/>
  <c r="R1064" i="77"/>
  <c r="R1063" i="77"/>
  <c r="R1062" i="77"/>
  <c r="R1061" i="77"/>
  <c r="R1060" i="77"/>
  <c r="R1059" i="77"/>
  <c r="R1058" i="77"/>
  <c r="R1057" i="77"/>
  <c r="R1056" i="77"/>
  <c r="R1055" i="77"/>
  <c r="R1054" i="77"/>
  <c r="R1053" i="77"/>
  <c r="R1052" i="77"/>
  <c r="R1051" i="77"/>
  <c r="R1050" i="77"/>
  <c r="R1049" i="77"/>
  <c r="R1048" i="77"/>
  <c r="R1047" i="77"/>
  <c r="R1046" i="77"/>
  <c r="R1045" i="77"/>
  <c r="R1044" i="77"/>
  <c r="R1043" i="77"/>
  <c r="R1042" i="77"/>
  <c r="R1041" i="77"/>
  <c r="R1040" i="77"/>
  <c r="R1039" i="77"/>
  <c r="R1038" i="77"/>
  <c r="R1037" i="77"/>
  <c r="R1036" i="77"/>
  <c r="R1035" i="77"/>
  <c r="R1034" i="77"/>
  <c r="R1033" i="77"/>
  <c r="R1032" i="77"/>
  <c r="R1031" i="77"/>
  <c r="R1030" i="77"/>
  <c r="R1029" i="77"/>
  <c r="R1028" i="77"/>
  <c r="R1027" i="77"/>
  <c r="R1026" i="77"/>
  <c r="R1025" i="77"/>
  <c r="R1024" i="77"/>
  <c r="R1023" i="77"/>
  <c r="R1022" i="77"/>
  <c r="R1021" i="77"/>
  <c r="R1020" i="77"/>
  <c r="R1019" i="77"/>
  <c r="R1018" i="77"/>
  <c r="R1017" i="77"/>
  <c r="R1016" i="77"/>
  <c r="R1015" i="77"/>
  <c r="R1014" i="77"/>
  <c r="R1013" i="77"/>
  <c r="R1012" i="77"/>
  <c r="R1011" i="77"/>
  <c r="R1010" i="77"/>
  <c r="R1009" i="77"/>
  <c r="R1008" i="77"/>
  <c r="R1007" i="77"/>
  <c r="R1006" i="77"/>
  <c r="R1005" i="77"/>
  <c r="R1004" i="77"/>
  <c r="R1003" i="77"/>
  <c r="R1002" i="77"/>
  <c r="R1001" i="77"/>
  <c r="R1000" i="77"/>
  <c r="R999" i="77"/>
  <c r="R998" i="77"/>
  <c r="R997" i="77"/>
  <c r="R996" i="77"/>
  <c r="R995" i="77"/>
  <c r="R994" i="77"/>
  <c r="R993" i="77"/>
  <c r="R992" i="77"/>
  <c r="R991" i="77"/>
  <c r="R990" i="77"/>
  <c r="R989" i="77"/>
  <c r="R988" i="77"/>
  <c r="R987" i="77"/>
  <c r="R986" i="77"/>
  <c r="R985" i="77"/>
  <c r="R984" i="77"/>
  <c r="R983" i="77"/>
  <c r="R982" i="77"/>
  <c r="R981" i="77"/>
  <c r="R980" i="77"/>
  <c r="R979" i="77"/>
  <c r="R978" i="77"/>
  <c r="R977" i="77"/>
  <c r="R976" i="77"/>
  <c r="R975" i="77"/>
  <c r="R974" i="77"/>
  <c r="R973" i="77"/>
  <c r="R972" i="77"/>
  <c r="R971" i="77"/>
  <c r="R970" i="77"/>
  <c r="R969" i="77"/>
  <c r="R968" i="77"/>
  <c r="R967" i="77"/>
  <c r="R966" i="77"/>
  <c r="R965" i="77"/>
  <c r="R964" i="77"/>
  <c r="R963" i="77"/>
  <c r="R962" i="77"/>
  <c r="R961" i="77"/>
  <c r="R960" i="77"/>
  <c r="R959" i="77"/>
  <c r="R958" i="77"/>
  <c r="R957" i="77"/>
  <c r="R956" i="77"/>
  <c r="R955" i="77"/>
  <c r="R954" i="77"/>
  <c r="R953" i="77"/>
  <c r="R952" i="77"/>
  <c r="R951" i="77"/>
  <c r="R950" i="77"/>
  <c r="R949" i="77"/>
  <c r="R948" i="77"/>
  <c r="R947" i="77"/>
  <c r="R946" i="77"/>
  <c r="R945" i="77"/>
  <c r="R944" i="77"/>
  <c r="R943" i="77"/>
  <c r="R942" i="77"/>
  <c r="R941" i="77"/>
  <c r="R940" i="77"/>
  <c r="R939" i="77"/>
  <c r="R938" i="77"/>
  <c r="R937" i="77"/>
  <c r="R936" i="77"/>
  <c r="R935" i="77"/>
  <c r="R934" i="77"/>
  <c r="R933" i="77"/>
  <c r="R932" i="77"/>
  <c r="R931" i="77"/>
  <c r="R930" i="77"/>
  <c r="R929" i="77"/>
  <c r="R928" i="77"/>
  <c r="R927" i="77"/>
  <c r="R926" i="77"/>
  <c r="R925" i="77"/>
  <c r="R924" i="77"/>
  <c r="R923" i="77"/>
  <c r="R922" i="77"/>
  <c r="R921" i="77"/>
  <c r="R920" i="77"/>
  <c r="R919" i="77"/>
  <c r="R918" i="77"/>
  <c r="R917" i="77"/>
  <c r="R916" i="77"/>
  <c r="R915" i="77"/>
  <c r="R914" i="77"/>
  <c r="R913" i="77"/>
  <c r="R912" i="77"/>
  <c r="R911" i="77"/>
  <c r="R910" i="77"/>
  <c r="R909" i="77"/>
  <c r="R908" i="77"/>
  <c r="R907" i="77"/>
  <c r="R906" i="77"/>
  <c r="R905" i="77"/>
  <c r="R904" i="77"/>
  <c r="R903" i="77"/>
  <c r="R902" i="77"/>
  <c r="R901" i="77"/>
  <c r="R900" i="77"/>
  <c r="R899" i="77"/>
  <c r="R898" i="77"/>
  <c r="R897" i="77"/>
  <c r="R896" i="77"/>
  <c r="R895" i="77"/>
  <c r="R894" i="77"/>
  <c r="R893" i="77"/>
  <c r="R892" i="77"/>
  <c r="R891" i="77"/>
  <c r="R890" i="77"/>
  <c r="R889" i="77"/>
  <c r="R888" i="77"/>
  <c r="R887" i="77"/>
  <c r="R886" i="77"/>
  <c r="R885" i="77"/>
  <c r="R884" i="77"/>
  <c r="R883" i="77"/>
  <c r="R882" i="77"/>
  <c r="R881" i="77"/>
  <c r="R880" i="77"/>
  <c r="R879" i="77"/>
  <c r="R878" i="77"/>
  <c r="R877" i="77"/>
  <c r="R876" i="77"/>
  <c r="R875" i="77"/>
  <c r="R874" i="77"/>
  <c r="R873" i="77"/>
  <c r="R872" i="77"/>
  <c r="R871" i="77"/>
  <c r="R870" i="77"/>
  <c r="R869" i="77"/>
  <c r="R868" i="77"/>
  <c r="R867" i="77"/>
  <c r="R866" i="77"/>
  <c r="R865" i="77"/>
  <c r="R864" i="77"/>
  <c r="R863" i="77"/>
  <c r="R862" i="77"/>
  <c r="R861" i="77"/>
  <c r="R860" i="77"/>
  <c r="R859" i="77"/>
  <c r="R858" i="77"/>
  <c r="R857" i="77"/>
  <c r="R856" i="77"/>
  <c r="R855" i="77"/>
  <c r="R854" i="77"/>
  <c r="R853" i="77"/>
  <c r="R852" i="77"/>
  <c r="R851" i="77"/>
  <c r="R850" i="77"/>
  <c r="R849" i="77"/>
  <c r="R848" i="77"/>
  <c r="R847" i="77"/>
  <c r="R846" i="77"/>
  <c r="R845" i="77"/>
  <c r="R844" i="77"/>
  <c r="R843" i="77"/>
  <c r="R842" i="77"/>
  <c r="R841" i="77"/>
  <c r="R840" i="77"/>
  <c r="R839" i="77"/>
  <c r="R838" i="77"/>
  <c r="R837" i="77"/>
  <c r="R836" i="77"/>
  <c r="R835" i="77"/>
  <c r="R834" i="77"/>
  <c r="R833" i="77"/>
  <c r="R832" i="77"/>
  <c r="R831" i="77"/>
  <c r="R830" i="77"/>
  <c r="R829" i="77"/>
  <c r="R828" i="77"/>
  <c r="R827" i="77"/>
  <c r="R826" i="77"/>
  <c r="R825" i="77"/>
  <c r="R824" i="77"/>
  <c r="R823" i="77"/>
  <c r="R822" i="77"/>
  <c r="R821" i="77"/>
  <c r="R820" i="77"/>
  <c r="R819" i="77"/>
  <c r="R818" i="77"/>
  <c r="R817" i="77"/>
  <c r="R816" i="77"/>
  <c r="R815" i="77"/>
  <c r="R814" i="77"/>
  <c r="R813" i="77"/>
  <c r="R812" i="77"/>
  <c r="R811" i="77"/>
  <c r="R810" i="77"/>
  <c r="R809" i="77"/>
  <c r="R808" i="77"/>
  <c r="R807" i="77"/>
  <c r="R806" i="77"/>
  <c r="R805" i="77"/>
  <c r="R804" i="77"/>
  <c r="R803" i="77"/>
  <c r="R802" i="77"/>
  <c r="R801" i="77"/>
  <c r="R800" i="77"/>
  <c r="R799" i="77"/>
  <c r="R798" i="77"/>
  <c r="R797" i="77"/>
  <c r="R796" i="77"/>
  <c r="R795" i="77"/>
  <c r="R794" i="77"/>
  <c r="R793" i="77"/>
  <c r="R792" i="77"/>
  <c r="R791" i="77"/>
  <c r="R790" i="77"/>
  <c r="R789" i="77"/>
  <c r="R788" i="77"/>
  <c r="R787" i="77"/>
  <c r="R786" i="77"/>
  <c r="R785" i="77"/>
  <c r="R784" i="77"/>
  <c r="R783" i="77"/>
  <c r="R782" i="77"/>
  <c r="R781" i="77"/>
  <c r="R780" i="77"/>
  <c r="R779" i="77"/>
  <c r="R778" i="77"/>
  <c r="R777" i="77"/>
  <c r="R776" i="77"/>
  <c r="R775" i="77"/>
  <c r="R774" i="77"/>
  <c r="R773" i="77"/>
  <c r="R772" i="77"/>
  <c r="R771" i="77"/>
  <c r="R770" i="77"/>
  <c r="R769" i="77"/>
  <c r="R768" i="77"/>
  <c r="R767" i="77"/>
  <c r="R766" i="77"/>
  <c r="R765" i="77"/>
  <c r="R764" i="77"/>
  <c r="R763" i="77"/>
  <c r="R762" i="77"/>
  <c r="R761" i="77"/>
  <c r="R760" i="77"/>
  <c r="R759" i="77"/>
  <c r="R758" i="77"/>
  <c r="R757" i="77"/>
  <c r="R756" i="77"/>
  <c r="R755" i="77"/>
  <c r="R754" i="77"/>
  <c r="R753" i="77"/>
  <c r="R752" i="77"/>
  <c r="R751" i="77"/>
  <c r="R750" i="77"/>
  <c r="R749" i="77"/>
  <c r="R748" i="77"/>
  <c r="R747" i="77"/>
  <c r="R746" i="77"/>
  <c r="R745" i="77"/>
  <c r="R744" i="77"/>
  <c r="R743" i="77"/>
  <c r="R742" i="77"/>
  <c r="R741" i="77"/>
  <c r="R740" i="77"/>
  <c r="R739" i="77"/>
  <c r="R738" i="77"/>
  <c r="R737" i="77"/>
  <c r="R736" i="77"/>
  <c r="R735" i="77"/>
  <c r="R734" i="77"/>
  <c r="R733" i="77"/>
  <c r="R732" i="77"/>
  <c r="R731" i="77"/>
  <c r="R730" i="77"/>
  <c r="R729" i="77"/>
  <c r="R728" i="77"/>
  <c r="R727" i="77"/>
  <c r="R726" i="77"/>
  <c r="R725" i="77"/>
  <c r="R724" i="77"/>
  <c r="R723" i="77"/>
  <c r="R722" i="77"/>
  <c r="R721" i="77"/>
  <c r="R720" i="77"/>
  <c r="R719" i="77"/>
  <c r="R718" i="77"/>
  <c r="R717" i="77"/>
  <c r="R716" i="77"/>
  <c r="R715" i="77"/>
  <c r="R714" i="77"/>
  <c r="R713" i="77"/>
  <c r="R712" i="77"/>
  <c r="R711" i="77"/>
  <c r="R710" i="77"/>
  <c r="R709" i="77"/>
  <c r="R708" i="77"/>
  <c r="R707" i="77"/>
  <c r="R706" i="77"/>
  <c r="R705" i="77"/>
  <c r="R704" i="77"/>
  <c r="R703" i="77"/>
  <c r="R702" i="77"/>
  <c r="R701" i="77"/>
  <c r="R700" i="77"/>
  <c r="R699" i="77"/>
  <c r="R698" i="77"/>
  <c r="R697" i="77"/>
  <c r="R696" i="77"/>
  <c r="R695" i="77"/>
  <c r="R694" i="77"/>
  <c r="R693" i="77"/>
  <c r="R692" i="77"/>
  <c r="R691" i="77"/>
  <c r="R690" i="77"/>
  <c r="R689" i="77"/>
  <c r="R688" i="77"/>
  <c r="R687" i="77"/>
  <c r="R686" i="77"/>
  <c r="R685" i="77"/>
  <c r="R684" i="77"/>
  <c r="R683" i="77"/>
  <c r="R682" i="77"/>
  <c r="R681" i="77"/>
  <c r="R680" i="77"/>
  <c r="R679" i="77"/>
  <c r="R678" i="77"/>
  <c r="R677" i="77"/>
  <c r="R676" i="77"/>
  <c r="R675" i="77"/>
  <c r="R674" i="77"/>
  <c r="R673" i="77"/>
  <c r="R672" i="77"/>
  <c r="R671" i="77"/>
  <c r="R670" i="77"/>
  <c r="R669" i="77"/>
  <c r="R668" i="77"/>
  <c r="R667" i="77"/>
  <c r="R666" i="77"/>
  <c r="R665" i="77"/>
  <c r="R664" i="77"/>
  <c r="R663" i="77"/>
  <c r="R662" i="77"/>
  <c r="R661" i="77"/>
  <c r="R660" i="77"/>
  <c r="R659" i="77"/>
  <c r="R658" i="77"/>
  <c r="R657" i="77"/>
  <c r="R656" i="77"/>
  <c r="R655" i="77"/>
  <c r="R654" i="77"/>
  <c r="R653" i="77"/>
  <c r="R652" i="77"/>
  <c r="R651" i="77"/>
  <c r="R650" i="77"/>
  <c r="R649" i="77"/>
  <c r="R648" i="77"/>
  <c r="R647" i="77"/>
  <c r="R646" i="77"/>
  <c r="R645" i="77"/>
  <c r="R644" i="77"/>
  <c r="R643" i="77"/>
  <c r="R642" i="77"/>
  <c r="R641" i="77"/>
  <c r="R640" i="77"/>
  <c r="R639" i="77"/>
  <c r="R638" i="77"/>
  <c r="R637" i="77"/>
  <c r="R636" i="77"/>
  <c r="R635" i="77"/>
  <c r="R634" i="77"/>
  <c r="R633" i="77"/>
  <c r="R632" i="77"/>
  <c r="R631" i="77"/>
  <c r="R630" i="77"/>
  <c r="R629" i="77"/>
  <c r="R628" i="77"/>
  <c r="R627" i="77"/>
  <c r="R626" i="77"/>
  <c r="R625" i="77"/>
  <c r="R624" i="77"/>
  <c r="R623" i="77"/>
  <c r="R622" i="77"/>
  <c r="R621" i="77"/>
  <c r="R620" i="77"/>
  <c r="R619" i="77"/>
  <c r="R618" i="77"/>
  <c r="R617" i="77"/>
  <c r="R616" i="77"/>
  <c r="R615" i="77"/>
  <c r="R614" i="77"/>
  <c r="R613" i="77"/>
  <c r="R612" i="77"/>
  <c r="R611" i="77"/>
  <c r="R610" i="77"/>
  <c r="R609" i="77"/>
  <c r="R608" i="77"/>
  <c r="R607" i="77"/>
  <c r="R606" i="77"/>
  <c r="R605" i="77"/>
  <c r="R604" i="77"/>
  <c r="R603" i="77"/>
  <c r="R602" i="77"/>
  <c r="R601" i="77"/>
  <c r="R600" i="77"/>
  <c r="R599" i="77"/>
  <c r="R598" i="77"/>
  <c r="R597" i="77"/>
  <c r="R596" i="77"/>
  <c r="R595" i="77"/>
  <c r="R594" i="77"/>
  <c r="R593" i="77"/>
  <c r="R592" i="77"/>
  <c r="R591" i="77"/>
  <c r="R590" i="77"/>
  <c r="R589" i="77"/>
  <c r="R588" i="77"/>
  <c r="R587" i="77"/>
  <c r="R586" i="77"/>
  <c r="R585" i="77"/>
  <c r="R584" i="77"/>
  <c r="R583" i="77"/>
  <c r="R582" i="77"/>
  <c r="R581" i="77"/>
  <c r="R580" i="77"/>
  <c r="R579" i="77"/>
  <c r="R578" i="77"/>
  <c r="R577" i="77"/>
  <c r="R576" i="77"/>
  <c r="R575" i="77"/>
  <c r="R574" i="77"/>
  <c r="R573" i="77"/>
  <c r="R572" i="77"/>
  <c r="R571" i="77"/>
  <c r="R570" i="77"/>
  <c r="R569" i="77"/>
  <c r="R568" i="77"/>
  <c r="R567" i="77"/>
  <c r="R566" i="77"/>
  <c r="R565" i="77"/>
  <c r="R564" i="77"/>
  <c r="R563" i="77"/>
  <c r="R562" i="77"/>
  <c r="R561" i="77"/>
  <c r="R560" i="77"/>
  <c r="R559" i="77"/>
  <c r="R558" i="77"/>
  <c r="R557" i="77"/>
  <c r="R556" i="77"/>
  <c r="R555" i="77"/>
  <c r="R554" i="77"/>
  <c r="R553" i="77"/>
  <c r="R552" i="77"/>
  <c r="R551" i="77"/>
  <c r="R550" i="77"/>
  <c r="R549" i="77"/>
  <c r="R548" i="77"/>
  <c r="R547" i="77"/>
  <c r="R546" i="77"/>
  <c r="R545" i="77"/>
  <c r="R544" i="77"/>
  <c r="R543" i="77"/>
  <c r="R542" i="77"/>
  <c r="R541" i="77"/>
  <c r="R540" i="77"/>
  <c r="R539" i="77"/>
  <c r="R538" i="77"/>
  <c r="R537" i="77"/>
  <c r="R536" i="77"/>
  <c r="R535" i="77"/>
  <c r="R534" i="77"/>
  <c r="R533" i="77"/>
  <c r="R532" i="77"/>
  <c r="R531" i="77"/>
  <c r="R530" i="77"/>
  <c r="R529" i="77"/>
  <c r="R528" i="77"/>
  <c r="R527" i="77"/>
  <c r="R526" i="77"/>
  <c r="R525" i="77"/>
  <c r="R524" i="77"/>
  <c r="R523" i="77"/>
  <c r="R522" i="77"/>
  <c r="R521" i="77"/>
  <c r="R520" i="77"/>
  <c r="R519" i="77"/>
  <c r="R518" i="77"/>
  <c r="R517" i="77"/>
  <c r="R516" i="77"/>
  <c r="R515" i="77"/>
  <c r="R514" i="77"/>
  <c r="R513" i="77"/>
  <c r="A513" i="77" s="1"/>
  <c r="R512" i="77"/>
  <c r="A512" i="77" s="1"/>
  <c r="R511" i="77"/>
  <c r="A511" i="77" s="1"/>
  <c r="R510" i="77"/>
  <c r="A510" i="77" s="1"/>
  <c r="R509" i="77"/>
  <c r="A509" i="77" s="1"/>
  <c r="R508" i="77"/>
  <c r="A508" i="77" s="1"/>
  <c r="R507" i="77"/>
  <c r="A507" i="77" s="1"/>
  <c r="R506" i="77"/>
  <c r="A506" i="77" s="1"/>
  <c r="R505" i="77"/>
  <c r="A505" i="77" s="1"/>
  <c r="R504" i="77"/>
  <c r="A504" i="77" s="1"/>
  <c r="R503" i="77"/>
  <c r="A503" i="77" s="1"/>
  <c r="R502" i="77"/>
  <c r="A502" i="77" s="1"/>
  <c r="R501" i="77"/>
  <c r="A501" i="77" s="1"/>
  <c r="R500" i="77"/>
  <c r="A500" i="77" s="1"/>
  <c r="R499" i="77"/>
  <c r="A499" i="77" s="1"/>
  <c r="R498" i="77"/>
  <c r="A498" i="77" s="1"/>
  <c r="R497" i="77"/>
  <c r="A497" i="77" s="1"/>
  <c r="R496" i="77"/>
  <c r="A496" i="77" s="1"/>
  <c r="R495" i="77"/>
  <c r="A495" i="77" s="1"/>
  <c r="R494" i="77"/>
  <c r="A494" i="77" s="1"/>
  <c r="R493" i="77"/>
  <c r="A493" i="77" s="1"/>
  <c r="R492" i="77"/>
  <c r="A492" i="77" s="1"/>
  <c r="R491" i="77"/>
  <c r="A491" i="77" s="1"/>
  <c r="R490" i="77"/>
  <c r="A490" i="77" s="1"/>
  <c r="R489" i="77"/>
  <c r="A489" i="77" s="1"/>
  <c r="R488" i="77"/>
  <c r="A488" i="77" s="1"/>
  <c r="R487" i="77"/>
  <c r="A487" i="77" s="1"/>
  <c r="R486" i="77"/>
  <c r="A486" i="77" s="1"/>
  <c r="R485" i="77"/>
  <c r="A485" i="77" s="1"/>
  <c r="R484" i="77"/>
  <c r="A484" i="77" s="1"/>
  <c r="R483" i="77"/>
  <c r="A483" i="77" s="1"/>
  <c r="R482" i="77"/>
  <c r="A482" i="77" s="1"/>
  <c r="R481" i="77"/>
  <c r="A481" i="77" s="1"/>
  <c r="R480" i="77"/>
  <c r="A480" i="77" s="1"/>
  <c r="R479" i="77"/>
  <c r="A479" i="77" s="1"/>
  <c r="R478" i="77"/>
  <c r="A478" i="77" s="1"/>
  <c r="R477" i="77"/>
  <c r="A477" i="77" s="1"/>
  <c r="R476" i="77"/>
  <c r="A476" i="77" s="1"/>
  <c r="R475" i="77"/>
  <c r="A475" i="77" s="1"/>
  <c r="R474" i="77"/>
  <c r="A474" i="77" s="1"/>
  <c r="R473" i="77"/>
  <c r="A473" i="77" s="1"/>
  <c r="R472" i="77"/>
  <c r="A472" i="77" s="1"/>
  <c r="R471" i="77"/>
  <c r="A471" i="77" s="1"/>
  <c r="R470" i="77"/>
  <c r="A470" i="77" s="1"/>
  <c r="R469" i="77"/>
  <c r="A469" i="77" s="1"/>
  <c r="R468" i="77"/>
  <c r="A468" i="77" s="1"/>
  <c r="R467" i="77"/>
  <c r="A467" i="77" s="1"/>
  <c r="R466" i="77"/>
  <c r="A466" i="77" s="1"/>
  <c r="R465" i="77"/>
  <c r="A465" i="77" s="1"/>
  <c r="R464" i="77"/>
  <c r="A464" i="77" s="1"/>
  <c r="R463" i="77"/>
  <c r="A463" i="77" s="1"/>
  <c r="R462" i="77"/>
  <c r="A462" i="77" s="1"/>
  <c r="R461" i="77"/>
  <c r="A461" i="77" s="1"/>
  <c r="R460" i="77"/>
  <c r="A460" i="77" s="1"/>
  <c r="R459" i="77"/>
  <c r="A459" i="77" s="1"/>
  <c r="R458" i="77"/>
  <c r="A458" i="77" s="1"/>
  <c r="R457" i="77"/>
  <c r="A457" i="77" s="1"/>
  <c r="R456" i="77"/>
  <c r="A456" i="77" s="1"/>
  <c r="R455" i="77"/>
  <c r="A455" i="77" s="1"/>
  <c r="R454" i="77"/>
  <c r="A454" i="77" s="1"/>
  <c r="R453" i="77"/>
  <c r="A453" i="77" s="1"/>
  <c r="R452" i="77"/>
  <c r="A452" i="77" s="1"/>
  <c r="R451" i="77"/>
  <c r="A451" i="77" s="1"/>
  <c r="R450" i="77"/>
  <c r="A450" i="77" s="1"/>
  <c r="R449" i="77"/>
  <c r="A449" i="77" s="1"/>
  <c r="R448" i="77"/>
  <c r="A448" i="77" s="1"/>
  <c r="R447" i="77"/>
  <c r="A447" i="77" s="1"/>
  <c r="R446" i="77"/>
  <c r="A446" i="77" s="1"/>
  <c r="R445" i="77"/>
  <c r="A445" i="77" s="1"/>
  <c r="R444" i="77"/>
  <c r="A444" i="77" s="1"/>
  <c r="R443" i="77"/>
  <c r="A443" i="77" s="1"/>
  <c r="R442" i="77"/>
  <c r="A442" i="77" s="1"/>
  <c r="R441" i="77"/>
  <c r="A441" i="77" s="1"/>
  <c r="R440" i="77"/>
  <c r="A440" i="77" s="1"/>
  <c r="R439" i="77"/>
  <c r="A439" i="77" s="1"/>
  <c r="R438" i="77"/>
  <c r="A438" i="77" s="1"/>
  <c r="R437" i="77"/>
  <c r="A437" i="77" s="1"/>
  <c r="R436" i="77"/>
  <c r="A436" i="77" s="1"/>
  <c r="R435" i="77"/>
  <c r="A435" i="77" s="1"/>
  <c r="R434" i="77"/>
  <c r="A434" i="77" s="1"/>
  <c r="R433" i="77"/>
  <c r="A433" i="77" s="1"/>
  <c r="R432" i="77"/>
  <c r="A432" i="77" s="1"/>
  <c r="R431" i="77"/>
  <c r="A431" i="77" s="1"/>
  <c r="R430" i="77"/>
  <c r="A430" i="77" s="1"/>
  <c r="R429" i="77"/>
  <c r="A429" i="77" s="1"/>
  <c r="R428" i="77"/>
  <c r="A428" i="77" s="1"/>
  <c r="R427" i="77"/>
  <c r="A427" i="77" s="1"/>
  <c r="R426" i="77"/>
  <c r="A426" i="77" s="1"/>
  <c r="R425" i="77"/>
  <c r="A425" i="77" s="1"/>
  <c r="R424" i="77"/>
  <c r="A424" i="77" s="1"/>
  <c r="R423" i="77"/>
  <c r="A423" i="77" s="1"/>
  <c r="R422" i="77"/>
  <c r="A422" i="77" s="1"/>
  <c r="R421" i="77"/>
  <c r="A421" i="77" s="1"/>
  <c r="R420" i="77"/>
  <c r="A420" i="77" s="1"/>
  <c r="R419" i="77"/>
  <c r="A419" i="77" s="1"/>
  <c r="R418" i="77"/>
  <c r="A418" i="77" s="1"/>
  <c r="R417" i="77"/>
  <c r="A417" i="77" s="1"/>
  <c r="R416" i="77"/>
  <c r="A416" i="77" s="1"/>
  <c r="R415" i="77"/>
  <c r="A415" i="77" s="1"/>
  <c r="R414" i="77"/>
  <c r="A414" i="77" s="1"/>
  <c r="R413" i="77"/>
  <c r="A413" i="77" s="1"/>
  <c r="R412" i="77"/>
  <c r="A412" i="77" s="1"/>
  <c r="R411" i="77"/>
  <c r="A411" i="77" s="1"/>
  <c r="R410" i="77"/>
  <c r="A410" i="77" s="1"/>
  <c r="R409" i="77"/>
  <c r="A409" i="77" s="1"/>
  <c r="R408" i="77"/>
  <c r="A408" i="77" s="1"/>
  <c r="R407" i="77"/>
  <c r="A407" i="77" s="1"/>
  <c r="R406" i="77"/>
  <c r="A406" i="77" s="1"/>
  <c r="R405" i="77"/>
  <c r="A405" i="77" s="1"/>
  <c r="R404" i="77"/>
  <c r="A404" i="77" s="1"/>
  <c r="R403" i="77"/>
  <c r="A403" i="77" s="1"/>
  <c r="R402" i="77"/>
  <c r="A402" i="77" s="1"/>
  <c r="R401" i="77"/>
  <c r="A401" i="77" s="1"/>
  <c r="R400" i="77"/>
  <c r="A400" i="77" s="1"/>
  <c r="R399" i="77"/>
  <c r="A399" i="77" s="1"/>
  <c r="R398" i="77"/>
  <c r="A398" i="77" s="1"/>
  <c r="R397" i="77"/>
  <c r="A397" i="77" s="1"/>
  <c r="R396" i="77"/>
  <c r="A396" i="77" s="1"/>
  <c r="R395" i="77"/>
  <c r="A395" i="77" s="1"/>
  <c r="R394" i="77"/>
  <c r="A394" i="77" s="1"/>
  <c r="R393" i="77"/>
  <c r="A393" i="77" s="1"/>
  <c r="R392" i="77"/>
  <c r="A392" i="77" s="1"/>
  <c r="R391" i="77"/>
  <c r="A391" i="77" s="1"/>
  <c r="R390" i="77"/>
  <c r="A390" i="77" s="1"/>
  <c r="R389" i="77"/>
  <c r="A389" i="77" s="1"/>
  <c r="R388" i="77"/>
  <c r="A388" i="77" s="1"/>
  <c r="R387" i="77"/>
  <c r="A387" i="77" s="1"/>
  <c r="R386" i="77"/>
  <c r="A386" i="77" s="1"/>
  <c r="R385" i="77"/>
  <c r="A385" i="77" s="1"/>
  <c r="R384" i="77"/>
  <c r="A384" i="77" s="1"/>
  <c r="R383" i="77"/>
  <c r="A383" i="77" s="1"/>
  <c r="R382" i="77"/>
  <c r="A382" i="77" s="1"/>
  <c r="R381" i="77"/>
  <c r="A381" i="77" s="1"/>
  <c r="R380" i="77"/>
  <c r="A380" i="77" s="1"/>
  <c r="R379" i="77"/>
  <c r="A379" i="77" s="1"/>
  <c r="R378" i="77"/>
  <c r="A378" i="77" s="1"/>
  <c r="R377" i="77"/>
  <c r="A377" i="77" s="1"/>
  <c r="R376" i="77"/>
  <c r="A376" i="77" s="1"/>
  <c r="R375" i="77"/>
  <c r="A375" i="77" s="1"/>
  <c r="R374" i="77"/>
  <c r="A374" i="77" s="1"/>
  <c r="R373" i="77"/>
  <c r="A373" i="77" s="1"/>
  <c r="R372" i="77"/>
  <c r="A372" i="77" s="1"/>
  <c r="R371" i="77"/>
  <c r="A371" i="77" s="1"/>
  <c r="R370" i="77"/>
  <c r="A370" i="77" s="1"/>
  <c r="R369" i="77"/>
  <c r="A369" i="77" s="1"/>
  <c r="R368" i="77"/>
  <c r="A368" i="77" s="1"/>
  <c r="R367" i="77"/>
  <c r="A367" i="77" s="1"/>
  <c r="R366" i="77"/>
  <c r="A366" i="77" s="1"/>
  <c r="R365" i="77"/>
  <c r="A365" i="77" s="1"/>
  <c r="R364" i="77"/>
  <c r="A364" i="77" s="1"/>
  <c r="R363" i="77"/>
  <c r="A363" i="77" s="1"/>
  <c r="R362" i="77"/>
  <c r="A362" i="77" s="1"/>
  <c r="R361" i="77"/>
  <c r="A361" i="77" s="1"/>
  <c r="R360" i="77"/>
  <c r="A360" i="77" s="1"/>
  <c r="R359" i="77"/>
  <c r="A359" i="77" s="1"/>
  <c r="R358" i="77"/>
  <c r="A358" i="77" s="1"/>
  <c r="R357" i="77"/>
  <c r="A357" i="77" s="1"/>
  <c r="R356" i="77"/>
  <c r="A356" i="77" s="1"/>
  <c r="R355" i="77"/>
  <c r="A355" i="77" s="1"/>
  <c r="R354" i="77"/>
  <c r="A354" i="77" s="1"/>
  <c r="R353" i="77"/>
  <c r="A353" i="77" s="1"/>
  <c r="R352" i="77"/>
  <c r="A352" i="77" s="1"/>
  <c r="R351" i="77"/>
  <c r="A351" i="77" s="1"/>
  <c r="R350" i="77"/>
  <c r="A350" i="77" s="1"/>
  <c r="R349" i="77"/>
  <c r="A349" i="77" s="1"/>
  <c r="R348" i="77"/>
  <c r="A348" i="77" s="1"/>
  <c r="R347" i="77"/>
  <c r="A347" i="77" s="1"/>
  <c r="R346" i="77"/>
  <c r="A346" i="77" s="1"/>
  <c r="R345" i="77"/>
  <c r="A345" i="77" s="1"/>
  <c r="R344" i="77"/>
  <c r="A344" i="77" s="1"/>
  <c r="R343" i="77"/>
  <c r="A343" i="77" s="1"/>
  <c r="R342" i="77"/>
  <c r="A342" i="77" s="1"/>
  <c r="R341" i="77"/>
  <c r="A341" i="77" s="1"/>
  <c r="R340" i="77"/>
  <c r="A340" i="77" s="1"/>
  <c r="R339" i="77"/>
  <c r="A339" i="77" s="1"/>
  <c r="R338" i="77"/>
  <c r="A338" i="77" s="1"/>
  <c r="R337" i="77"/>
  <c r="A337" i="77" s="1"/>
  <c r="R336" i="77"/>
  <c r="A336" i="77" s="1"/>
  <c r="R335" i="77"/>
  <c r="A335" i="77" s="1"/>
  <c r="R334" i="77"/>
  <c r="A334" i="77" s="1"/>
  <c r="R333" i="77"/>
  <c r="A333" i="77" s="1"/>
  <c r="R332" i="77"/>
  <c r="A332" i="77" s="1"/>
  <c r="R331" i="77"/>
  <c r="A331" i="77" s="1"/>
  <c r="R330" i="77"/>
  <c r="A330" i="77" s="1"/>
  <c r="R329" i="77"/>
  <c r="A329" i="77" s="1"/>
  <c r="R328" i="77"/>
  <c r="A328" i="77" s="1"/>
  <c r="R327" i="77"/>
  <c r="A327" i="77" s="1"/>
  <c r="R326" i="77"/>
  <c r="A326" i="77" s="1"/>
  <c r="R325" i="77"/>
  <c r="A325" i="77" s="1"/>
  <c r="R324" i="77"/>
  <c r="A324" i="77" s="1"/>
  <c r="R323" i="77"/>
  <c r="A323" i="77" s="1"/>
  <c r="R322" i="77"/>
  <c r="A322" i="77" s="1"/>
  <c r="R321" i="77"/>
  <c r="A321" i="77" s="1"/>
  <c r="R320" i="77"/>
  <c r="A320" i="77" s="1"/>
  <c r="R319" i="77"/>
  <c r="A319" i="77" s="1"/>
  <c r="R318" i="77"/>
  <c r="A318" i="77" s="1"/>
  <c r="R317" i="77"/>
  <c r="A317" i="77" s="1"/>
  <c r="R316" i="77"/>
  <c r="A316" i="77" s="1"/>
  <c r="R315" i="77"/>
  <c r="A315" i="77" s="1"/>
  <c r="R314" i="77"/>
  <c r="A314" i="77" s="1"/>
  <c r="R313" i="77"/>
  <c r="A313" i="77" s="1"/>
  <c r="R312" i="77"/>
  <c r="A312" i="77" s="1"/>
  <c r="R311" i="77"/>
  <c r="A311" i="77" s="1"/>
  <c r="R310" i="77"/>
  <c r="A310" i="77" s="1"/>
  <c r="R309" i="77"/>
  <c r="A309" i="77" s="1"/>
  <c r="R308" i="77"/>
  <c r="A308" i="77" s="1"/>
  <c r="R307" i="77"/>
  <c r="A307" i="77" s="1"/>
  <c r="R306" i="77"/>
  <c r="A306" i="77" s="1"/>
  <c r="R305" i="77"/>
  <c r="A305" i="77" s="1"/>
  <c r="R304" i="77"/>
  <c r="A304" i="77" s="1"/>
  <c r="R303" i="77"/>
  <c r="A303" i="77" s="1"/>
  <c r="R302" i="77"/>
  <c r="A302" i="77" s="1"/>
  <c r="R301" i="77"/>
  <c r="A301" i="77" s="1"/>
  <c r="R300" i="77"/>
  <c r="A300" i="77" s="1"/>
  <c r="R299" i="77"/>
  <c r="A299" i="77" s="1"/>
  <c r="R298" i="77"/>
  <c r="A298" i="77" s="1"/>
  <c r="R297" i="77"/>
  <c r="A297" i="77" s="1"/>
  <c r="R296" i="77"/>
  <c r="A296" i="77" s="1"/>
  <c r="R295" i="77"/>
  <c r="A295" i="77" s="1"/>
  <c r="R294" i="77"/>
  <c r="A294" i="77" s="1"/>
  <c r="R293" i="77"/>
  <c r="A293" i="77" s="1"/>
  <c r="R292" i="77"/>
  <c r="A292" i="77" s="1"/>
  <c r="R291" i="77"/>
  <c r="A291" i="77" s="1"/>
  <c r="R290" i="77"/>
  <c r="A290" i="77" s="1"/>
  <c r="R289" i="77"/>
  <c r="A289" i="77" s="1"/>
  <c r="R288" i="77"/>
  <c r="A288" i="77" s="1"/>
  <c r="R287" i="77"/>
  <c r="A287" i="77" s="1"/>
  <c r="R286" i="77"/>
  <c r="A286" i="77" s="1"/>
  <c r="R285" i="77"/>
  <c r="A285" i="77" s="1"/>
  <c r="R284" i="77"/>
  <c r="A284" i="77" s="1"/>
  <c r="R283" i="77"/>
  <c r="A283" i="77" s="1"/>
  <c r="R282" i="77"/>
  <c r="A282" i="77" s="1"/>
  <c r="R280" i="77"/>
  <c r="A280" i="77" s="1"/>
  <c r="R279" i="77"/>
  <c r="A279" i="77" s="1"/>
  <c r="R278" i="77"/>
  <c r="A278" i="77" s="1"/>
  <c r="R277" i="77"/>
  <c r="A277" i="77" s="1"/>
  <c r="R276" i="77"/>
  <c r="A276" i="77" s="1"/>
  <c r="R275" i="77"/>
  <c r="A275" i="77" s="1"/>
  <c r="R274" i="77"/>
  <c r="A274" i="77" s="1"/>
  <c r="R273" i="77"/>
  <c r="A273" i="77" s="1"/>
  <c r="R272" i="77"/>
  <c r="A272" i="77" s="1"/>
  <c r="R271" i="77"/>
  <c r="A271" i="77" s="1"/>
  <c r="R270" i="77"/>
  <c r="A270" i="77" s="1"/>
  <c r="R269" i="77"/>
  <c r="A269" i="77" s="1"/>
  <c r="R268" i="77"/>
  <c r="A268" i="77" s="1"/>
  <c r="R267" i="77"/>
  <c r="A267" i="77" s="1"/>
  <c r="R266" i="77"/>
  <c r="A266" i="77" s="1"/>
  <c r="R265" i="77"/>
  <c r="A265" i="77" s="1"/>
  <c r="R264" i="77"/>
  <c r="A264" i="77" s="1"/>
  <c r="R263" i="77"/>
  <c r="A263" i="77" s="1"/>
  <c r="R262" i="77"/>
  <c r="A262" i="77" s="1"/>
  <c r="R261" i="77"/>
  <c r="A261" i="77" s="1"/>
  <c r="R260" i="77"/>
  <c r="A260" i="77" s="1"/>
  <c r="R259" i="77"/>
  <c r="A259" i="77" s="1"/>
  <c r="R258" i="77"/>
  <c r="A258" i="77" s="1"/>
  <c r="R257" i="77"/>
  <c r="A257" i="77" s="1"/>
  <c r="R256" i="77"/>
  <c r="A256" i="77" s="1"/>
  <c r="R255" i="77"/>
  <c r="A255" i="77" s="1"/>
  <c r="R254" i="77"/>
  <c r="A254" i="77" s="1"/>
  <c r="R253" i="77"/>
  <c r="A253" i="77" s="1"/>
  <c r="R252" i="77"/>
  <c r="A252" i="77" s="1"/>
  <c r="R251" i="77"/>
  <c r="A251" i="77" s="1"/>
  <c r="R250" i="77"/>
  <c r="A250" i="77" s="1"/>
  <c r="R249" i="77"/>
  <c r="A249" i="77" s="1"/>
  <c r="R248" i="77"/>
  <c r="A248" i="77" s="1"/>
  <c r="R247" i="77"/>
  <c r="A247" i="77" s="1"/>
  <c r="R246" i="77"/>
  <c r="A246" i="77" s="1"/>
  <c r="R245" i="77"/>
  <c r="A245" i="77" s="1"/>
  <c r="R244" i="77"/>
  <c r="A244" i="77" s="1"/>
  <c r="R243" i="77"/>
  <c r="A243" i="77" s="1"/>
  <c r="R242" i="77"/>
  <c r="A242" i="77" s="1"/>
  <c r="R241" i="77"/>
  <c r="A241" i="77" s="1"/>
  <c r="R240" i="77"/>
  <c r="A240" i="77" s="1"/>
  <c r="R239" i="77"/>
  <c r="A239" i="77" s="1"/>
  <c r="R238" i="77"/>
  <c r="A238" i="77" s="1"/>
  <c r="R237" i="77"/>
  <c r="A237" i="77" s="1"/>
  <c r="R236" i="77"/>
  <c r="A236" i="77" s="1"/>
  <c r="R235" i="77"/>
  <c r="A235" i="77" s="1"/>
  <c r="R234" i="77"/>
  <c r="A234" i="77" s="1"/>
  <c r="R233" i="77"/>
  <c r="A233" i="77" s="1"/>
  <c r="R232" i="77"/>
  <c r="A232" i="77" s="1"/>
  <c r="R231" i="77"/>
  <c r="A231" i="77" s="1"/>
  <c r="R230" i="77"/>
  <c r="A230" i="77" s="1"/>
  <c r="R229" i="77"/>
  <c r="A229" i="77" s="1"/>
  <c r="R228" i="77"/>
  <c r="A228" i="77" s="1"/>
  <c r="R227" i="77"/>
  <c r="A227" i="77" s="1"/>
  <c r="R226" i="77"/>
  <c r="A226" i="77" s="1"/>
  <c r="R225" i="77"/>
  <c r="A225" i="77" s="1"/>
  <c r="R224" i="77"/>
  <c r="A224" i="77" s="1"/>
  <c r="R223" i="77"/>
  <c r="A223" i="77" s="1"/>
  <c r="R222" i="77"/>
  <c r="A222" i="77" s="1"/>
  <c r="R221" i="77"/>
  <c r="A221" i="77" s="1"/>
  <c r="R220" i="77"/>
  <c r="A220" i="77" s="1"/>
  <c r="R219" i="77"/>
  <c r="A219" i="77" s="1"/>
  <c r="R218" i="77"/>
  <c r="A218" i="77" s="1"/>
  <c r="R217" i="77"/>
  <c r="A217" i="77" s="1"/>
  <c r="R216" i="77"/>
  <c r="A216" i="77" s="1"/>
  <c r="R215" i="77"/>
  <c r="A215" i="77" s="1"/>
  <c r="R214" i="77"/>
  <c r="A214" i="77" s="1"/>
  <c r="R213" i="77"/>
  <c r="A213" i="77" s="1"/>
  <c r="R212" i="77"/>
  <c r="A212" i="77" s="1"/>
  <c r="R211" i="77"/>
  <c r="A211" i="77" s="1"/>
  <c r="R210" i="77"/>
  <c r="A210" i="77" s="1"/>
  <c r="R209" i="77"/>
  <c r="A209" i="77" s="1"/>
  <c r="R208" i="77"/>
  <c r="A208" i="77" s="1"/>
  <c r="R207" i="77"/>
  <c r="A207" i="77" s="1"/>
  <c r="R206" i="77"/>
  <c r="A206" i="77" s="1"/>
  <c r="R205" i="77"/>
  <c r="A205" i="77" s="1"/>
  <c r="R204" i="77"/>
  <c r="A204" i="77" s="1"/>
  <c r="R203" i="77"/>
  <c r="A203" i="77" s="1"/>
  <c r="R202" i="77"/>
  <c r="A202" i="77" s="1"/>
  <c r="R201" i="77"/>
  <c r="A201" i="77" s="1"/>
  <c r="R200" i="77"/>
  <c r="A200" i="77" s="1"/>
  <c r="R199" i="77"/>
  <c r="A199" i="77" s="1"/>
  <c r="R198" i="77"/>
  <c r="A198" i="77" s="1"/>
  <c r="R197" i="77"/>
  <c r="A197" i="77" s="1"/>
  <c r="R196" i="77"/>
  <c r="A196" i="77" s="1"/>
  <c r="R195" i="77"/>
  <c r="A195" i="77" s="1"/>
  <c r="R194" i="77"/>
  <c r="A194" i="77" s="1"/>
  <c r="R193" i="77"/>
  <c r="A193" i="77" s="1"/>
  <c r="R192" i="77"/>
  <c r="A192" i="77" s="1"/>
  <c r="R191" i="77"/>
  <c r="A191" i="77" s="1"/>
  <c r="R190" i="77"/>
  <c r="A190" i="77" s="1"/>
  <c r="R189" i="77"/>
  <c r="A189" i="77" s="1"/>
  <c r="R188" i="77"/>
  <c r="A188" i="77" s="1"/>
  <c r="R187" i="77"/>
  <c r="A187" i="77" s="1"/>
  <c r="R186" i="77"/>
  <c r="A186" i="77" s="1"/>
  <c r="R185" i="77"/>
  <c r="A185" i="77" s="1"/>
  <c r="R184" i="77"/>
  <c r="A184" i="77" s="1"/>
  <c r="R183" i="77"/>
  <c r="A183" i="77" s="1"/>
  <c r="R182" i="77"/>
  <c r="A182" i="77" s="1"/>
  <c r="R181" i="77"/>
  <c r="A181" i="77" s="1"/>
  <c r="R180" i="77"/>
  <c r="A180" i="77" s="1"/>
  <c r="R179" i="77"/>
  <c r="A179" i="77" s="1"/>
  <c r="R178" i="77"/>
  <c r="A178" i="77" s="1"/>
  <c r="R177" i="77"/>
  <c r="A177" i="77" s="1"/>
  <c r="R176" i="77"/>
  <c r="A176" i="77" s="1"/>
  <c r="R175" i="77"/>
  <c r="A175" i="77" s="1"/>
  <c r="R174" i="77"/>
  <c r="A174" i="77" s="1"/>
  <c r="R173" i="77"/>
  <c r="A173" i="77" s="1"/>
  <c r="R172" i="77"/>
  <c r="A172" i="77" s="1"/>
  <c r="R171" i="77"/>
  <c r="A171" i="77" s="1"/>
  <c r="R170" i="77"/>
  <c r="A170" i="77" s="1"/>
  <c r="R169" i="77"/>
  <c r="A169" i="77" s="1"/>
  <c r="R168" i="77"/>
  <c r="A168" i="77" s="1"/>
  <c r="R167" i="77"/>
  <c r="A167" i="77" s="1"/>
  <c r="R166" i="77"/>
  <c r="A166" i="77" s="1"/>
  <c r="R165" i="77"/>
  <c r="A165" i="77" s="1"/>
  <c r="R164" i="77"/>
  <c r="A164" i="77" s="1"/>
  <c r="R163" i="77"/>
  <c r="A163" i="77" s="1"/>
  <c r="R162" i="77"/>
  <c r="A162" i="77" s="1"/>
  <c r="R161" i="77"/>
  <c r="A161" i="77" s="1"/>
  <c r="R160" i="77"/>
  <c r="A160" i="77" s="1"/>
  <c r="R159" i="77"/>
  <c r="A159" i="77" s="1"/>
  <c r="R158" i="77"/>
  <c r="A158" i="77" s="1"/>
  <c r="R157" i="77"/>
  <c r="A157" i="77" s="1"/>
  <c r="R156" i="77"/>
  <c r="A156" i="77" s="1"/>
  <c r="R155" i="77"/>
  <c r="A155" i="77" s="1"/>
  <c r="R154" i="77"/>
  <c r="A154" i="77" s="1"/>
  <c r="R153" i="77"/>
  <c r="A153" i="77" s="1"/>
  <c r="R152" i="77"/>
  <c r="A152" i="77" s="1"/>
  <c r="R151" i="77"/>
  <c r="A151" i="77" s="1"/>
  <c r="R150" i="77"/>
  <c r="A150" i="77" s="1"/>
  <c r="R149" i="77"/>
  <c r="A149" i="77" s="1"/>
  <c r="R148" i="77"/>
  <c r="A148" i="77" s="1"/>
  <c r="R147" i="77"/>
  <c r="A147" i="77" s="1"/>
  <c r="R146" i="77"/>
  <c r="A146" i="77" s="1"/>
  <c r="R145" i="77"/>
  <c r="A145" i="77" s="1"/>
  <c r="R144" i="77"/>
  <c r="A144" i="77" s="1"/>
  <c r="R143" i="77"/>
  <c r="A143" i="77" s="1"/>
  <c r="R142" i="77"/>
  <c r="A142" i="77" s="1"/>
  <c r="R141" i="77"/>
  <c r="A141" i="77" s="1"/>
  <c r="R140" i="77"/>
  <c r="A140" i="77" s="1"/>
  <c r="R139" i="77"/>
  <c r="A139" i="77" s="1"/>
  <c r="R138" i="77"/>
  <c r="A138" i="77" s="1"/>
  <c r="R137" i="77"/>
  <c r="A137" i="77" s="1"/>
  <c r="R136" i="77"/>
  <c r="A136" i="77" s="1"/>
  <c r="R135" i="77"/>
  <c r="A135" i="77" s="1"/>
  <c r="R134" i="77"/>
  <c r="A134" i="77" s="1"/>
  <c r="R133" i="77"/>
  <c r="A133" i="77" s="1"/>
  <c r="R132" i="77"/>
  <c r="A132" i="77" s="1"/>
  <c r="R131" i="77"/>
  <c r="A131" i="77" s="1"/>
  <c r="R130" i="77"/>
  <c r="A130" i="77" s="1"/>
  <c r="R129" i="77"/>
  <c r="A129" i="77" s="1"/>
  <c r="R128" i="77"/>
  <c r="A128" i="77" s="1"/>
  <c r="R127" i="77"/>
  <c r="A127" i="77" s="1"/>
  <c r="R126" i="77"/>
  <c r="A126" i="77" s="1"/>
  <c r="R125" i="77"/>
  <c r="A125" i="77" s="1"/>
  <c r="R124" i="77"/>
  <c r="A124" i="77" s="1"/>
  <c r="R123" i="77"/>
  <c r="A123" i="77" s="1"/>
  <c r="R122" i="77"/>
  <c r="A122" i="77" s="1"/>
  <c r="R121" i="77"/>
  <c r="A121" i="77" s="1"/>
  <c r="R120" i="77"/>
  <c r="A120" i="77" s="1"/>
  <c r="R119" i="77"/>
  <c r="A119" i="77" s="1"/>
  <c r="R118" i="77"/>
  <c r="A118" i="77" s="1"/>
  <c r="R117" i="77"/>
  <c r="A117" i="77" s="1"/>
  <c r="R116" i="77"/>
  <c r="A116" i="77" s="1"/>
  <c r="R115" i="77"/>
  <c r="A115" i="77" s="1"/>
  <c r="R114" i="77"/>
  <c r="A114" i="77" s="1"/>
  <c r="R113" i="77"/>
  <c r="A113" i="77" s="1"/>
  <c r="R112" i="77"/>
  <c r="A112" i="77" s="1"/>
  <c r="R111" i="77"/>
  <c r="A111" i="77" s="1"/>
  <c r="R110" i="77"/>
  <c r="A110" i="77" s="1"/>
  <c r="R109" i="77"/>
  <c r="A109" i="77" s="1"/>
  <c r="R108" i="77"/>
  <c r="A108" i="77" s="1"/>
  <c r="R107" i="77"/>
  <c r="A107" i="77" s="1"/>
  <c r="R106" i="77"/>
  <c r="A106" i="77" s="1"/>
  <c r="R105" i="77"/>
  <c r="A105" i="77" s="1"/>
  <c r="R104" i="77"/>
  <c r="A104" i="77" s="1"/>
  <c r="R103" i="77"/>
  <c r="A103" i="77" s="1"/>
  <c r="R102" i="77"/>
  <c r="A102" i="77" s="1"/>
  <c r="R101" i="77"/>
  <c r="A101" i="77" s="1"/>
  <c r="R100" i="77"/>
  <c r="A100" i="77" s="1"/>
  <c r="R99" i="77"/>
  <c r="A99" i="77" s="1"/>
  <c r="R98" i="77"/>
  <c r="A98" i="77" s="1"/>
  <c r="R97" i="77"/>
  <c r="A97" i="77" s="1"/>
  <c r="R96" i="77"/>
  <c r="A96" i="77" s="1"/>
  <c r="R95" i="77"/>
  <c r="A95" i="77" s="1"/>
  <c r="R94" i="77"/>
  <c r="A94" i="77" s="1"/>
  <c r="R93" i="77"/>
  <c r="A93" i="77" s="1"/>
  <c r="R92" i="77"/>
  <c r="A92" i="77" s="1"/>
  <c r="R91" i="77"/>
  <c r="A91" i="77" s="1"/>
  <c r="R90" i="77"/>
  <c r="A90" i="77" s="1"/>
  <c r="R89" i="77"/>
  <c r="A89" i="77" s="1"/>
  <c r="R88" i="77"/>
  <c r="A88" i="77" s="1"/>
  <c r="R87" i="77"/>
  <c r="A87" i="77" s="1"/>
  <c r="R86" i="77"/>
  <c r="A86" i="77" s="1"/>
  <c r="R85" i="77"/>
  <c r="A85" i="77" s="1"/>
  <c r="R84" i="77"/>
  <c r="A84" i="77" s="1"/>
  <c r="R83" i="77"/>
  <c r="A83" i="77" s="1"/>
  <c r="R82" i="77"/>
  <c r="A82" i="77" s="1"/>
  <c r="R81" i="77"/>
  <c r="A81" i="77" s="1"/>
  <c r="R80" i="77"/>
  <c r="A80" i="77" s="1"/>
  <c r="R79" i="77"/>
  <c r="A79" i="77" s="1"/>
  <c r="R78" i="77"/>
  <c r="A78" i="77" s="1"/>
  <c r="R77" i="77"/>
  <c r="A77" i="77" s="1"/>
  <c r="R76" i="77"/>
  <c r="A76" i="77" s="1"/>
  <c r="R75" i="77"/>
  <c r="A75" i="77" s="1"/>
  <c r="R74" i="77"/>
  <c r="A74" i="77" s="1"/>
  <c r="R73" i="77"/>
  <c r="A73" i="77" s="1"/>
  <c r="R72" i="77"/>
  <c r="A72" i="77" s="1"/>
  <c r="R71" i="77"/>
  <c r="A71" i="77" s="1"/>
  <c r="R70" i="77"/>
  <c r="A70" i="77" s="1"/>
  <c r="R69" i="77"/>
  <c r="A69" i="77" s="1"/>
  <c r="R68" i="77"/>
  <c r="A68" i="77" s="1"/>
  <c r="R67" i="77"/>
  <c r="A67" i="77" s="1"/>
  <c r="R66" i="77"/>
  <c r="A66" i="77" s="1"/>
  <c r="R65" i="77"/>
  <c r="A65" i="77" s="1"/>
  <c r="R64" i="77"/>
  <c r="A64" i="77" s="1"/>
  <c r="R63" i="77"/>
  <c r="A63" i="77" s="1"/>
  <c r="R62" i="77"/>
  <c r="A62" i="77" s="1"/>
  <c r="R61" i="77"/>
  <c r="A61" i="77" s="1"/>
  <c r="R60" i="77"/>
  <c r="A60" i="77" s="1"/>
  <c r="R59" i="77"/>
  <c r="A59" i="77" s="1"/>
  <c r="R58" i="77"/>
  <c r="A58" i="77" s="1"/>
  <c r="R57" i="77"/>
  <c r="A57" i="77" s="1"/>
  <c r="R56" i="77"/>
  <c r="A56" i="77" s="1"/>
  <c r="R55" i="77"/>
  <c r="A55" i="77" s="1"/>
  <c r="R54" i="77"/>
  <c r="A54" i="77" s="1"/>
  <c r="R53" i="77"/>
  <c r="A53" i="77" s="1"/>
  <c r="R52" i="77"/>
  <c r="A52" i="77" s="1"/>
  <c r="R51" i="77"/>
  <c r="A51" i="77" s="1"/>
  <c r="R50" i="77"/>
  <c r="A50" i="77" s="1"/>
  <c r="R49" i="77"/>
  <c r="A49" i="77" s="1"/>
  <c r="R48" i="77"/>
  <c r="A48" i="77" s="1"/>
  <c r="R47" i="77"/>
  <c r="A47" i="77" s="1"/>
  <c r="R46" i="77"/>
  <c r="A46" i="77" s="1"/>
  <c r="R45" i="77"/>
  <c r="A45" i="77" s="1"/>
  <c r="R44" i="77"/>
  <c r="A44" i="77" s="1"/>
  <c r="R43" i="77"/>
  <c r="A43" i="77" s="1"/>
  <c r="R42" i="77"/>
  <c r="A42" i="77" s="1"/>
  <c r="R41" i="77"/>
  <c r="A41" i="77" s="1"/>
  <c r="R40" i="77"/>
  <c r="A40" i="77" s="1"/>
  <c r="R39" i="77"/>
  <c r="A39" i="77" s="1"/>
  <c r="R38" i="77"/>
  <c r="A38" i="77" s="1"/>
  <c r="R37" i="77"/>
  <c r="A37" i="77" s="1"/>
  <c r="R36" i="77"/>
  <c r="A36" i="77" s="1"/>
  <c r="R35" i="77"/>
  <c r="A35" i="77" s="1"/>
  <c r="R34" i="77"/>
  <c r="A34" i="77" s="1"/>
  <c r="R33" i="77"/>
  <c r="A33" i="77" s="1"/>
  <c r="R32" i="77"/>
  <c r="A32" i="77" s="1"/>
  <c r="R31" i="77"/>
  <c r="A31" i="77" s="1"/>
  <c r="R30" i="77"/>
  <c r="A30" i="77" s="1"/>
  <c r="R29" i="77"/>
  <c r="A29" i="77" s="1"/>
  <c r="R28" i="77"/>
  <c r="A28" i="77" s="1"/>
  <c r="R27" i="77"/>
  <c r="A27" i="77" s="1"/>
  <c r="R26" i="77"/>
  <c r="A26" i="77" s="1"/>
  <c r="R25" i="77"/>
  <c r="A25" i="77" s="1"/>
  <c r="R24" i="77"/>
  <c r="A24" i="77" s="1"/>
  <c r="R23" i="77"/>
  <c r="A23" i="77" s="1"/>
  <c r="R22" i="77"/>
  <c r="A22" i="77" s="1"/>
  <c r="R21" i="77"/>
  <c r="A21" i="77" s="1"/>
  <c r="R20" i="77"/>
  <c r="A20" i="77" s="1"/>
  <c r="R19" i="77"/>
  <c r="A19" i="77" s="1"/>
  <c r="R18" i="77"/>
  <c r="A18" i="77" s="1"/>
  <c r="R17" i="77"/>
  <c r="A17" i="77" s="1"/>
  <c r="R16" i="77"/>
  <c r="A16" i="77" s="1"/>
  <c r="R15" i="77"/>
  <c r="A15" i="77" s="1"/>
  <c r="R14" i="77"/>
  <c r="A14" i="77" s="1"/>
  <c r="R13" i="77"/>
  <c r="A13" i="77" s="1"/>
  <c r="R12" i="77"/>
  <c r="A12" i="77" s="1"/>
  <c r="R11" i="77"/>
  <c r="A11" i="77" s="1"/>
  <c r="R10" i="77"/>
  <c r="A10" i="77" s="1"/>
  <c r="R9" i="77"/>
  <c r="A9" i="77" s="1"/>
  <c r="R8" i="77"/>
  <c r="A8" i="77" s="1"/>
  <c r="R7" i="77"/>
  <c r="A7" i="77" s="1"/>
  <c r="R6" i="77"/>
  <c r="A6" i="77" s="1"/>
  <c r="R5" i="77"/>
  <c r="A5" i="77" s="1"/>
  <c r="R4" i="77"/>
  <c r="A4" i="77" s="1"/>
  <c r="R3" i="77"/>
  <c r="A3" i="77" s="1"/>
  <c r="R2" i="77"/>
  <c r="A2" i="77" s="1"/>
  <c r="U35" i="173"/>
  <c r="U34" i="173"/>
  <c r="U33" i="173"/>
  <c r="U32" i="173"/>
  <c r="U31" i="173"/>
  <c r="Q5" i="177"/>
  <c r="Q13" i="177"/>
  <c r="Q14" i="177"/>
  <c r="Q15" i="177"/>
  <c r="Q16" i="177"/>
  <c r="Q17" i="177"/>
  <c r="Q18" i="177"/>
  <c r="Q19" i="177"/>
  <c r="Q20" i="177"/>
  <c r="Q21" i="177"/>
  <c r="Q22" i="177"/>
  <c r="Q24" i="177"/>
  <c r="I4" i="177"/>
  <c r="I5" i="177"/>
  <c r="I6" i="177"/>
  <c r="I7" i="177"/>
  <c r="I8" i="177"/>
  <c r="I9" i="177"/>
  <c r="I10" i="177"/>
  <c r="I11" i="177"/>
  <c r="I12" i="177"/>
  <c r="I13" i="177"/>
  <c r="I14" i="177"/>
  <c r="I15" i="177"/>
  <c r="I16" i="177"/>
  <c r="I17" i="177"/>
  <c r="I18" i="177"/>
  <c r="I19" i="177"/>
  <c r="I20" i="177"/>
  <c r="I21" i="177"/>
  <c r="I22" i="177"/>
  <c r="I23" i="177"/>
  <c r="I24" i="177"/>
  <c r="I25" i="177"/>
  <c r="I26" i="177"/>
  <c r="S28" i="177"/>
  <c r="S29" i="177"/>
  <c r="S30" i="177"/>
  <c r="S31" i="177"/>
  <c r="S32" i="177"/>
  <c r="S33" i="177"/>
  <c r="S34" i="177"/>
  <c r="S35" i="177"/>
  <c r="S36" i="177"/>
  <c r="S37" i="177"/>
  <c r="S38" i="177"/>
  <c r="S39" i="177"/>
  <c r="S40" i="177"/>
  <c r="S41" i="177"/>
  <c r="S42" i="177"/>
  <c r="S43" i="177"/>
  <c r="S44" i="177"/>
  <c r="S45" i="177"/>
  <c r="S46" i="177"/>
  <c r="S47" i="177"/>
  <c r="S48" i="177"/>
  <c r="S49" i="177"/>
  <c r="S50" i="177"/>
  <c r="S51" i="177"/>
  <c r="S52" i="177"/>
  <c r="S53" i="177"/>
  <c r="S54" i="177"/>
  <c r="S55" i="177"/>
  <c r="S56" i="177"/>
  <c r="S57" i="177"/>
  <c r="S58" i="177"/>
  <c r="S59" i="177"/>
  <c r="S60" i="177"/>
  <c r="S61" i="177"/>
  <c r="S62" i="177"/>
  <c r="S63" i="177"/>
  <c r="S64" i="177"/>
  <c r="S65" i="177"/>
  <c r="S66" i="177"/>
  <c r="S67" i="177"/>
  <c r="S68" i="177"/>
  <c r="S69" i="177"/>
  <c r="S70" i="177"/>
  <c r="S71" i="177"/>
  <c r="S72" i="177"/>
  <c r="S73" i="177"/>
  <c r="S74" i="177"/>
  <c r="S75" i="177"/>
  <c r="S76" i="177"/>
  <c r="S77" i="177"/>
  <c r="S78" i="177"/>
  <c r="S79" i="177"/>
  <c r="S80" i="177"/>
  <c r="S81" i="177"/>
  <c r="S82" i="177"/>
  <c r="S83" i="177"/>
  <c r="S84" i="177"/>
  <c r="S85" i="177"/>
  <c r="S86" i="177"/>
  <c r="S87" i="177"/>
  <c r="S88" i="177"/>
  <c r="S89" i="177"/>
  <c r="S90" i="177"/>
  <c r="S91" i="177"/>
  <c r="S92" i="177"/>
  <c r="S93" i="177"/>
  <c r="S94" i="177"/>
  <c r="S95" i="177"/>
  <c r="S96" i="177"/>
  <c r="S97" i="177"/>
  <c r="S98" i="177"/>
  <c r="S99" i="177"/>
  <c r="S100" i="177"/>
  <c r="S101" i="177"/>
  <c r="S102" i="177"/>
  <c r="S103" i="177"/>
  <c r="S104" i="177"/>
  <c r="S105" i="177"/>
  <c r="S106" i="177"/>
  <c r="S107" i="177"/>
  <c r="S108" i="177"/>
  <c r="S109" i="177"/>
  <c r="S110" i="177"/>
  <c r="S111" i="177"/>
  <c r="S112" i="177"/>
  <c r="S113" i="177"/>
  <c r="S114" i="177"/>
  <c r="S115" i="177"/>
  <c r="S116" i="177"/>
  <c r="S117" i="177"/>
  <c r="S118" i="177"/>
  <c r="S119" i="177"/>
  <c r="S120" i="177"/>
  <c r="S121" i="177"/>
  <c r="S122" i="177"/>
  <c r="S123" i="177"/>
  <c r="S124" i="177"/>
  <c r="S125" i="177"/>
  <c r="S126" i="177"/>
  <c r="S127" i="177"/>
  <c r="S128" i="177"/>
  <c r="S129" i="177"/>
  <c r="S130" i="177"/>
  <c r="S131" i="177"/>
  <c r="S132" i="177"/>
  <c r="S133" i="177"/>
  <c r="S134" i="177"/>
  <c r="S135" i="177"/>
  <c r="S136" i="177"/>
  <c r="S137" i="177"/>
  <c r="S138" i="177"/>
  <c r="S139" i="177"/>
  <c r="S140" i="177"/>
  <c r="S141" i="177"/>
  <c r="S142" i="177"/>
  <c r="S143" i="177"/>
  <c r="S144" i="177"/>
  <c r="S145" i="177"/>
  <c r="S146" i="177"/>
  <c r="S147" i="177"/>
  <c r="S148" i="177"/>
  <c r="S149" i="177"/>
  <c r="S150" i="177"/>
  <c r="S151" i="177"/>
  <c r="S152" i="177"/>
  <c r="S153" i="177"/>
  <c r="S154" i="177"/>
  <c r="S155" i="177"/>
  <c r="S156" i="177"/>
  <c r="S157" i="177"/>
  <c r="S158" i="177"/>
  <c r="S159" i="177"/>
  <c r="S160" i="177"/>
  <c r="S161" i="177"/>
  <c r="S162" i="177"/>
  <c r="S163" i="177"/>
  <c r="S164" i="177"/>
  <c r="S165" i="177"/>
  <c r="S166" i="177"/>
  <c r="S167" i="177"/>
  <c r="S168" i="177"/>
  <c r="S169" i="177"/>
  <c r="S170" i="177"/>
  <c r="S171" i="177"/>
  <c r="S172" i="177"/>
  <c r="S173" i="177"/>
  <c r="S174" i="177"/>
  <c r="S175" i="177"/>
  <c r="S176" i="177"/>
  <c r="S177" i="177"/>
  <c r="S178" i="177"/>
  <c r="S179" i="177"/>
  <c r="S180" i="177"/>
  <c r="S181" i="177"/>
  <c r="S182" i="177"/>
  <c r="S183" i="177"/>
  <c r="S184" i="177"/>
  <c r="S185" i="177"/>
  <c r="S186" i="177"/>
  <c r="S187" i="177"/>
  <c r="S188" i="177"/>
  <c r="S189" i="177"/>
  <c r="S190" i="177"/>
  <c r="S191" i="177"/>
  <c r="S192" i="177"/>
  <c r="S193" i="177"/>
  <c r="S194" i="177"/>
  <c r="S195" i="177"/>
  <c r="S196" i="177"/>
  <c r="S197" i="177"/>
  <c r="S198" i="177"/>
  <c r="S199" i="177"/>
  <c r="S200" i="177"/>
  <c r="S201" i="177"/>
  <c r="S202" i="177"/>
  <c r="S203" i="177"/>
  <c r="S204" i="177"/>
  <c r="S205" i="177"/>
  <c r="S206" i="177"/>
  <c r="S207" i="177"/>
  <c r="S208" i="177"/>
  <c r="S209" i="177"/>
  <c r="S210" i="177"/>
  <c r="S211" i="177"/>
  <c r="S212" i="177"/>
  <c r="S213" i="177"/>
  <c r="S214" i="177"/>
  <c r="S215" i="177"/>
  <c r="S216" i="177"/>
  <c r="S217" i="177"/>
  <c r="S218" i="177"/>
  <c r="S219" i="177"/>
  <c r="S220" i="177"/>
  <c r="S221" i="177"/>
  <c r="S222" i="177"/>
  <c r="S223" i="177"/>
  <c r="S224" i="177"/>
  <c r="S225" i="177"/>
  <c r="S226" i="177"/>
  <c r="S227" i="177"/>
  <c r="S228" i="177"/>
  <c r="S229" i="177"/>
  <c r="S230" i="177"/>
  <c r="S231" i="177"/>
  <c r="S232" i="177"/>
  <c r="S233" i="177"/>
  <c r="S234" i="177"/>
  <c r="S235" i="177"/>
  <c r="S236" i="177"/>
  <c r="S237" i="177"/>
  <c r="S238" i="177"/>
  <c r="S239" i="177"/>
  <c r="S240" i="177"/>
  <c r="S241" i="177"/>
  <c r="S242" i="177"/>
  <c r="S243" i="177"/>
  <c r="S244" i="177"/>
  <c r="S245" i="177"/>
  <c r="S246" i="177"/>
  <c r="S247" i="177"/>
  <c r="S248" i="177"/>
  <c r="S249" i="177"/>
  <c r="S250" i="177"/>
  <c r="S251" i="177"/>
  <c r="S252" i="177"/>
  <c r="S253" i="177"/>
  <c r="S254" i="177"/>
  <c r="S255" i="177"/>
  <c r="S256" i="177"/>
  <c r="S257" i="177"/>
  <c r="S258" i="177"/>
  <c r="S259" i="177"/>
  <c r="S260" i="177"/>
  <c r="S261" i="177"/>
  <c r="S262" i="177"/>
  <c r="S263" i="177"/>
  <c r="S264" i="177"/>
  <c r="S265" i="177"/>
  <c r="S266" i="177"/>
  <c r="S267" i="177"/>
  <c r="S268" i="177"/>
  <c r="S269" i="177"/>
  <c r="S270" i="177"/>
  <c r="S271" i="177"/>
  <c r="S272" i="177"/>
  <c r="S273" i="177"/>
  <c r="S274" i="177"/>
  <c r="S275" i="177"/>
  <c r="S276" i="177"/>
  <c r="S277" i="177"/>
  <c r="S278" i="177"/>
  <c r="S279" i="177"/>
  <c r="S280" i="177"/>
  <c r="S281" i="177"/>
  <c r="S282" i="177"/>
  <c r="S283" i="177"/>
  <c r="S284" i="177"/>
  <c r="S285" i="177"/>
  <c r="S286" i="177"/>
  <c r="S287" i="177"/>
  <c r="S288" i="177"/>
  <c r="S289" i="177"/>
  <c r="S290" i="177"/>
  <c r="S291" i="177"/>
  <c r="S292" i="177"/>
  <c r="S293" i="177"/>
  <c r="S294" i="177"/>
  <c r="S295" i="177"/>
  <c r="S296" i="177"/>
  <c r="S297" i="177"/>
  <c r="S298" i="177"/>
  <c r="S299" i="177"/>
  <c r="S300" i="177"/>
  <c r="S301" i="177"/>
  <c r="S302" i="177"/>
  <c r="S303" i="177"/>
  <c r="S304" i="177"/>
  <c r="S305" i="177"/>
  <c r="S306" i="177"/>
  <c r="S307" i="177"/>
  <c r="S308" i="177"/>
  <c r="S309" i="177"/>
  <c r="S310" i="177"/>
  <c r="S311" i="177"/>
  <c r="S312" i="177"/>
  <c r="S313" i="177"/>
  <c r="S314" i="177"/>
  <c r="S315" i="177"/>
  <c r="S316" i="177"/>
  <c r="S317" i="177"/>
  <c r="S318" i="177"/>
  <c r="S319" i="177"/>
  <c r="S320" i="177"/>
  <c r="S321" i="177"/>
  <c r="S322" i="177"/>
  <c r="S323" i="177"/>
  <c r="S324" i="177"/>
  <c r="S325" i="177"/>
  <c r="S326" i="177"/>
  <c r="S27" i="177"/>
  <c r="R28" i="177"/>
  <c r="R29" i="177"/>
  <c r="R30" i="177"/>
  <c r="R31" i="177"/>
  <c r="R32" i="177"/>
  <c r="R33" i="177"/>
  <c r="R34" i="177"/>
  <c r="R35" i="177"/>
  <c r="R36" i="177"/>
  <c r="R37" i="177"/>
  <c r="R38" i="177"/>
  <c r="R39" i="177"/>
  <c r="R40" i="177"/>
  <c r="R41" i="177"/>
  <c r="R42" i="177"/>
  <c r="R43" i="177"/>
  <c r="R44" i="177"/>
  <c r="R45" i="177"/>
  <c r="R46" i="177"/>
  <c r="R47" i="177"/>
  <c r="R48" i="177"/>
  <c r="R49" i="177"/>
  <c r="R50" i="177"/>
  <c r="R51" i="177"/>
  <c r="R52" i="177"/>
  <c r="R53" i="177"/>
  <c r="R54" i="177"/>
  <c r="R55" i="177"/>
  <c r="R56" i="177"/>
  <c r="R57" i="177"/>
  <c r="R58" i="177"/>
  <c r="R59" i="177"/>
  <c r="R60" i="177"/>
  <c r="R61" i="177"/>
  <c r="R62" i="177"/>
  <c r="R63" i="177"/>
  <c r="R64" i="177"/>
  <c r="R65" i="177"/>
  <c r="R66" i="177"/>
  <c r="R67" i="177"/>
  <c r="R68" i="177"/>
  <c r="R69" i="177"/>
  <c r="R70" i="177"/>
  <c r="R71" i="177"/>
  <c r="R72" i="177"/>
  <c r="R73" i="177"/>
  <c r="R74" i="177"/>
  <c r="R75" i="177"/>
  <c r="R76" i="177"/>
  <c r="R77" i="177"/>
  <c r="R78" i="177"/>
  <c r="R79" i="177"/>
  <c r="R80" i="177"/>
  <c r="R81" i="177"/>
  <c r="R82" i="177"/>
  <c r="R83" i="177"/>
  <c r="R84" i="177"/>
  <c r="R85" i="177"/>
  <c r="R86" i="177"/>
  <c r="R87" i="177"/>
  <c r="R88" i="177"/>
  <c r="R89" i="177"/>
  <c r="R90" i="177"/>
  <c r="R91" i="177"/>
  <c r="R92" i="177"/>
  <c r="R93" i="177"/>
  <c r="R94" i="177"/>
  <c r="R95" i="177"/>
  <c r="R96" i="177"/>
  <c r="R97" i="177"/>
  <c r="R98" i="177"/>
  <c r="R99" i="177"/>
  <c r="R100" i="177"/>
  <c r="R101" i="177"/>
  <c r="R102" i="177"/>
  <c r="R103" i="177"/>
  <c r="R104" i="177"/>
  <c r="R105" i="177"/>
  <c r="R106" i="177"/>
  <c r="R107" i="177"/>
  <c r="R108" i="177"/>
  <c r="R109" i="177"/>
  <c r="R110" i="177"/>
  <c r="R111" i="177"/>
  <c r="R112" i="177"/>
  <c r="R113" i="177"/>
  <c r="R114" i="177"/>
  <c r="R115" i="177"/>
  <c r="R116" i="177"/>
  <c r="R117" i="177"/>
  <c r="R118" i="177"/>
  <c r="R119" i="177"/>
  <c r="R120" i="177"/>
  <c r="R121" i="177"/>
  <c r="R122" i="177"/>
  <c r="R123" i="177"/>
  <c r="R124" i="177"/>
  <c r="R125" i="177"/>
  <c r="R126" i="177"/>
  <c r="R127" i="177"/>
  <c r="R128" i="177"/>
  <c r="R129" i="177"/>
  <c r="R130" i="177"/>
  <c r="R131" i="177"/>
  <c r="R132" i="177"/>
  <c r="R133" i="177"/>
  <c r="R134" i="177"/>
  <c r="R135" i="177"/>
  <c r="R136" i="177"/>
  <c r="R137" i="177"/>
  <c r="R138" i="177"/>
  <c r="R139" i="177"/>
  <c r="R140" i="177"/>
  <c r="R141" i="177"/>
  <c r="R142" i="177"/>
  <c r="R143" i="177"/>
  <c r="R144" i="177"/>
  <c r="R145" i="177"/>
  <c r="R146" i="177"/>
  <c r="R147" i="177"/>
  <c r="R148" i="177"/>
  <c r="R149" i="177"/>
  <c r="R150" i="177"/>
  <c r="R151" i="177"/>
  <c r="R152" i="177"/>
  <c r="R153" i="177"/>
  <c r="R154" i="177"/>
  <c r="R155" i="177"/>
  <c r="R156" i="177"/>
  <c r="R157" i="177"/>
  <c r="R158" i="177"/>
  <c r="R159" i="177"/>
  <c r="R160" i="177"/>
  <c r="R161" i="177"/>
  <c r="R162" i="177"/>
  <c r="R163" i="177"/>
  <c r="R164" i="177"/>
  <c r="R165" i="177"/>
  <c r="R166" i="177"/>
  <c r="R167" i="177"/>
  <c r="R168" i="177"/>
  <c r="R169" i="177"/>
  <c r="R170" i="177"/>
  <c r="R171" i="177"/>
  <c r="R172" i="177"/>
  <c r="R173" i="177"/>
  <c r="R174" i="177"/>
  <c r="R175" i="177"/>
  <c r="R176" i="177"/>
  <c r="R177" i="177"/>
  <c r="R178" i="177"/>
  <c r="R179" i="177"/>
  <c r="R180" i="177"/>
  <c r="R181" i="177"/>
  <c r="R182" i="177"/>
  <c r="R183" i="177"/>
  <c r="R184" i="177"/>
  <c r="R185" i="177"/>
  <c r="R186" i="177"/>
  <c r="R187" i="177"/>
  <c r="R188" i="177"/>
  <c r="R189" i="177"/>
  <c r="R190" i="177"/>
  <c r="R191" i="177"/>
  <c r="R192" i="177"/>
  <c r="R193" i="177"/>
  <c r="R194" i="177"/>
  <c r="R195" i="177"/>
  <c r="R196" i="177"/>
  <c r="R197" i="177"/>
  <c r="R198" i="177"/>
  <c r="R199" i="177"/>
  <c r="R200" i="177"/>
  <c r="R201" i="177"/>
  <c r="R202" i="177"/>
  <c r="R203" i="177"/>
  <c r="R204" i="177"/>
  <c r="R205" i="177"/>
  <c r="R206" i="177"/>
  <c r="R207" i="177"/>
  <c r="R208" i="177"/>
  <c r="R209" i="177"/>
  <c r="R210" i="177"/>
  <c r="R211" i="177"/>
  <c r="R212" i="177"/>
  <c r="R213" i="177"/>
  <c r="R214" i="177"/>
  <c r="R215" i="177"/>
  <c r="R216" i="177"/>
  <c r="R217" i="177"/>
  <c r="R218" i="177"/>
  <c r="R219" i="177"/>
  <c r="R220" i="177"/>
  <c r="R221" i="177"/>
  <c r="R222" i="177"/>
  <c r="R223" i="177"/>
  <c r="R224" i="177"/>
  <c r="R225" i="177"/>
  <c r="R226" i="177"/>
  <c r="R227" i="177"/>
  <c r="R228" i="177"/>
  <c r="R229" i="177"/>
  <c r="R230" i="177"/>
  <c r="R231" i="177"/>
  <c r="R232" i="177"/>
  <c r="R233" i="177"/>
  <c r="R234" i="177"/>
  <c r="R235" i="177"/>
  <c r="R236" i="177"/>
  <c r="R237" i="177"/>
  <c r="R238" i="177"/>
  <c r="R239" i="177"/>
  <c r="R240" i="177"/>
  <c r="R241" i="177"/>
  <c r="R242" i="177"/>
  <c r="R243" i="177"/>
  <c r="R244" i="177"/>
  <c r="R245" i="177"/>
  <c r="R246" i="177"/>
  <c r="R247" i="177"/>
  <c r="R248" i="177"/>
  <c r="R249" i="177"/>
  <c r="R250" i="177"/>
  <c r="R251" i="177"/>
  <c r="R252" i="177"/>
  <c r="R253" i="177"/>
  <c r="R254" i="177"/>
  <c r="R255" i="177"/>
  <c r="R256" i="177"/>
  <c r="R257" i="177"/>
  <c r="R258" i="177"/>
  <c r="R259" i="177"/>
  <c r="R260" i="177"/>
  <c r="R261" i="177"/>
  <c r="R262" i="177"/>
  <c r="R263" i="177"/>
  <c r="R264" i="177"/>
  <c r="R265" i="177"/>
  <c r="R266" i="177"/>
  <c r="R267" i="177"/>
  <c r="R268" i="177"/>
  <c r="R269" i="177"/>
  <c r="R270" i="177"/>
  <c r="R271" i="177"/>
  <c r="R272" i="177"/>
  <c r="R273" i="177"/>
  <c r="R274" i="177"/>
  <c r="R275" i="177"/>
  <c r="R276" i="177"/>
  <c r="R277" i="177"/>
  <c r="R278" i="177"/>
  <c r="R279" i="177"/>
  <c r="R280" i="177"/>
  <c r="R281" i="177"/>
  <c r="R282" i="177"/>
  <c r="R283" i="177"/>
  <c r="R284" i="177"/>
  <c r="R285" i="177"/>
  <c r="R286" i="177"/>
  <c r="R287" i="177"/>
  <c r="R288" i="177"/>
  <c r="R289" i="177"/>
  <c r="R290" i="177"/>
  <c r="R291" i="177"/>
  <c r="R292" i="177"/>
  <c r="R293" i="177"/>
  <c r="R294" i="177"/>
  <c r="R295" i="177"/>
  <c r="R296" i="177"/>
  <c r="R297" i="177"/>
  <c r="R298" i="177"/>
  <c r="R299" i="177"/>
  <c r="R300" i="177"/>
  <c r="R301" i="177"/>
  <c r="R302" i="177"/>
  <c r="R303" i="177"/>
  <c r="R304" i="177"/>
  <c r="R305" i="177"/>
  <c r="R306" i="177"/>
  <c r="R307" i="177"/>
  <c r="R308" i="177"/>
  <c r="R309" i="177"/>
  <c r="R310" i="177"/>
  <c r="R311" i="177"/>
  <c r="R312" i="177"/>
  <c r="R313" i="177"/>
  <c r="R314" i="177"/>
  <c r="R315" i="177"/>
  <c r="R316" i="177"/>
  <c r="R317" i="177"/>
  <c r="R318" i="177"/>
  <c r="R319" i="177"/>
  <c r="R320" i="177"/>
  <c r="R321" i="177"/>
  <c r="R322" i="177"/>
  <c r="R323" i="177"/>
  <c r="R324" i="177"/>
  <c r="R325" i="177"/>
  <c r="R326" i="177"/>
  <c r="R27" i="177"/>
  <c r="Q28" i="177"/>
  <c r="Q29" i="177"/>
  <c r="Q30" i="177"/>
  <c r="Q31" i="177"/>
  <c r="Q32" i="177"/>
  <c r="Q33" i="177"/>
  <c r="Q34" i="177"/>
  <c r="Q35" i="177"/>
  <c r="Q36" i="177"/>
  <c r="Q37" i="177"/>
  <c r="Q38" i="177"/>
  <c r="Q39" i="177"/>
  <c r="Q40" i="177"/>
  <c r="Q41" i="177"/>
  <c r="Q42" i="177"/>
  <c r="Q43" i="177"/>
  <c r="Q44" i="177"/>
  <c r="Q45" i="177"/>
  <c r="Q46" i="177"/>
  <c r="Q47" i="177"/>
  <c r="Q48" i="177"/>
  <c r="Q49" i="177"/>
  <c r="Q50" i="177"/>
  <c r="Q51" i="177"/>
  <c r="Q52" i="177"/>
  <c r="Q53" i="177"/>
  <c r="Q54" i="177"/>
  <c r="Q55" i="177"/>
  <c r="Q56" i="177"/>
  <c r="Q57" i="177"/>
  <c r="Q58" i="177"/>
  <c r="Q59" i="177"/>
  <c r="Q60" i="177"/>
  <c r="Q61" i="177"/>
  <c r="Q62" i="177"/>
  <c r="Q63" i="177"/>
  <c r="Q64" i="177"/>
  <c r="Q65" i="177"/>
  <c r="Q66" i="177"/>
  <c r="Q67" i="177"/>
  <c r="Q68" i="177"/>
  <c r="Q69" i="177"/>
  <c r="Q70" i="177"/>
  <c r="Q71" i="177"/>
  <c r="Q72" i="177"/>
  <c r="Q73" i="177"/>
  <c r="Q74" i="177"/>
  <c r="Q75" i="177"/>
  <c r="Q76" i="177"/>
  <c r="Q77" i="177"/>
  <c r="Q78" i="177"/>
  <c r="Q79" i="177"/>
  <c r="Q80" i="177"/>
  <c r="Q81" i="177"/>
  <c r="Q82" i="177"/>
  <c r="Q83" i="177"/>
  <c r="Q84" i="177"/>
  <c r="Q85" i="177"/>
  <c r="Q86" i="177"/>
  <c r="Q87" i="177"/>
  <c r="Q88" i="177"/>
  <c r="Q89" i="177"/>
  <c r="Q90" i="177"/>
  <c r="Q91" i="177"/>
  <c r="Q92" i="177"/>
  <c r="Q93" i="177"/>
  <c r="Q94" i="177"/>
  <c r="Q95" i="177"/>
  <c r="Q96" i="177"/>
  <c r="Q97" i="177"/>
  <c r="Q98" i="177"/>
  <c r="Q99" i="177"/>
  <c r="Q100" i="177"/>
  <c r="Q101" i="177"/>
  <c r="Q102" i="177"/>
  <c r="Q103" i="177"/>
  <c r="Q104" i="177"/>
  <c r="Q105" i="177"/>
  <c r="Q106" i="177"/>
  <c r="Q107" i="177"/>
  <c r="Q108" i="177"/>
  <c r="Q109" i="177"/>
  <c r="Q110" i="177"/>
  <c r="Q111" i="177"/>
  <c r="Q112" i="177"/>
  <c r="Q113" i="177"/>
  <c r="Q114" i="177"/>
  <c r="Q115" i="177"/>
  <c r="Q116" i="177"/>
  <c r="Q117" i="177"/>
  <c r="Q118" i="177"/>
  <c r="Q119" i="177"/>
  <c r="Q120" i="177"/>
  <c r="Q121" i="177"/>
  <c r="Q122" i="177"/>
  <c r="Q123" i="177"/>
  <c r="Q124" i="177"/>
  <c r="Q125" i="177"/>
  <c r="Q126" i="177"/>
  <c r="Q127" i="177"/>
  <c r="Q128" i="177"/>
  <c r="Q129" i="177"/>
  <c r="Q130" i="177"/>
  <c r="Q131" i="177"/>
  <c r="Q132" i="177"/>
  <c r="Q133" i="177"/>
  <c r="Q134" i="177"/>
  <c r="Q135" i="177"/>
  <c r="Q136" i="177"/>
  <c r="Q137" i="177"/>
  <c r="Q138" i="177"/>
  <c r="Q139" i="177"/>
  <c r="Q140" i="177"/>
  <c r="Q141" i="177"/>
  <c r="Q142" i="177"/>
  <c r="Q143" i="177"/>
  <c r="Q144" i="177"/>
  <c r="Q145" i="177"/>
  <c r="Q146" i="177"/>
  <c r="Q147" i="177"/>
  <c r="Q148" i="177"/>
  <c r="Q149" i="177"/>
  <c r="Q150" i="177"/>
  <c r="Q151" i="177"/>
  <c r="Q152" i="177"/>
  <c r="Q153" i="177"/>
  <c r="Q154" i="177"/>
  <c r="Q155" i="177"/>
  <c r="Q156" i="177"/>
  <c r="Q157" i="177"/>
  <c r="Q158" i="177"/>
  <c r="Q159" i="177"/>
  <c r="Q160" i="177"/>
  <c r="Q161" i="177"/>
  <c r="Q162" i="177"/>
  <c r="Q163" i="177"/>
  <c r="Q164" i="177"/>
  <c r="Q165" i="177"/>
  <c r="Q166" i="177"/>
  <c r="Q167" i="177"/>
  <c r="Q168" i="177"/>
  <c r="Q169" i="177"/>
  <c r="Q170" i="177"/>
  <c r="Q171" i="177"/>
  <c r="Q172" i="177"/>
  <c r="Q173" i="177"/>
  <c r="Q174" i="177"/>
  <c r="Q175" i="177"/>
  <c r="Q176" i="177"/>
  <c r="Q177" i="177"/>
  <c r="Q178" i="177"/>
  <c r="Q179" i="177"/>
  <c r="Q180" i="177"/>
  <c r="Q181" i="177"/>
  <c r="Q182" i="177"/>
  <c r="Q183" i="177"/>
  <c r="Q184" i="177"/>
  <c r="Q185" i="177"/>
  <c r="Q186" i="177"/>
  <c r="Q187" i="177"/>
  <c r="Q188" i="177"/>
  <c r="Q189" i="177"/>
  <c r="Q190" i="177"/>
  <c r="Q191" i="177"/>
  <c r="Q192" i="177"/>
  <c r="Q193" i="177"/>
  <c r="Q194" i="177"/>
  <c r="Q195" i="177"/>
  <c r="Q196" i="177"/>
  <c r="Q197" i="177"/>
  <c r="Q198" i="177"/>
  <c r="Q199" i="177"/>
  <c r="Q200" i="177"/>
  <c r="Q201" i="177"/>
  <c r="Q202" i="177"/>
  <c r="Q203" i="177"/>
  <c r="Q204" i="177"/>
  <c r="Q205" i="177"/>
  <c r="Q206" i="177"/>
  <c r="Q207" i="177"/>
  <c r="Q208" i="177"/>
  <c r="Q209" i="177"/>
  <c r="Q210" i="177"/>
  <c r="Q211" i="177"/>
  <c r="Q212" i="177"/>
  <c r="Q213" i="177"/>
  <c r="Q214" i="177"/>
  <c r="Q215" i="177"/>
  <c r="Q216" i="177"/>
  <c r="Q217" i="177"/>
  <c r="Q218" i="177"/>
  <c r="Q219" i="177"/>
  <c r="Q220" i="177"/>
  <c r="Q221" i="177"/>
  <c r="Q222" i="177"/>
  <c r="Q223" i="177"/>
  <c r="Q224" i="177"/>
  <c r="Q225" i="177"/>
  <c r="Q226" i="177"/>
  <c r="Q227" i="177"/>
  <c r="Q228" i="177"/>
  <c r="Q229" i="177"/>
  <c r="Q230" i="177"/>
  <c r="Q231" i="177"/>
  <c r="Q232" i="177"/>
  <c r="Q233" i="177"/>
  <c r="Q234" i="177"/>
  <c r="Q235" i="177"/>
  <c r="Q236" i="177"/>
  <c r="Q237" i="177"/>
  <c r="Q238" i="177"/>
  <c r="Q239" i="177"/>
  <c r="Q240" i="177"/>
  <c r="Q241" i="177"/>
  <c r="Q242" i="177"/>
  <c r="Q243" i="177"/>
  <c r="Q244" i="177"/>
  <c r="Q245" i="177"/>
  <c r="Q246" i="177"/>
  <c r="Q247" i="177"/>
  <c r="Q248" i="177"/>
  <c r="Q249" i="177"/>
  <c r="Q250" i="177"/>
  <c r="Q251" i="177"/>
  <c r="Q252" i="177"/>
  <c r="Q253" i="177"/>
  <c r="Q254" i="177"/>
  <c r="Q255" i="177"/>
  <c r="Q256" i="177"/>
  <c r="Q257" i="177"/>
  <c r="Q258" i="177"/>
  <c r="Q259" i="177"/>
  <c r="Q260" i="177"/>
  <c r="Q261" i="177"/>
  <c r="Q262" i="177"/>
  <c r="Q263" i="177"/>
  <c r="Q264" i="177"/>
  <c r="Q265" i="177"/>
  <c r="Q266" i="177"/>
  <c r="Q267" i="177"/>
  <c r="Q268" i="177"/>
  <c r="Q269" i="177"/>
  <c r="Q270" i="177"/>
  <c r="Q271" i="177"/>
  <c r="Q272" i="177"/>
  <c r="Q273" i="177"/>
  <c r="Q274" i="177"/>
  <c r="Q275" i="177"/>
  <c r="Q276" i="177"/>
  <c r="Q277" i="177"/>
  <c r="Q278" i="177"/>
  <c r="Q279" i="177"/>
  <c r="Q280" i="177"/>
  <c r="Q281" i="177"/>
  <c r="Q282" i="177"/>
  <c r="Q283" i="177"/>
  <c r="Q284" i="177"/>
  <c r="Q285" i="177"/>
  <c r="Q286" i="177"/>
  <c r="Q287" i="177"/>
  <c r="Q288" i="177"/>
  <c r="Q289" i="177"/>
  <c r="Q290" i="177"/>
  <c r="Q291" i="177"/>
  <c r="Q292" i="177"/>
  <c r="Q293" i="177"/>
  <c r="Q294" i="177"/>
  <c r="Q295" i="177"/>
  <c r="Q296" i="177"/>
  <c r="Q297" i="177"/>
  <c r="Q298" i="177"/>
  <c r="Q299" i="177"/>
  <c r="Q300" i="177"/>
  <c r="Q301" i="177"/>
  <c r="Q302" i="177"/>
  <c r="Q303" i="177"/>
  <c r="Q304" i="177"/>
  <c r="Q305" i="177"/>
  <c r="Q306" i="177"/>
  <c r="Q307" i="177"/>
  <c r="Q308" i="177"/>
  <c r="Q309" i="177"/>
  <c r="Q310" i="177"/>
  <c r="Q311" i="177"/>
  <c r="Q312" i="177"/>
  <c r="Q313" i="177"/>
  <c r="Q314" i="177"/>
  <c r="Q315" i="177"/>
  <c r="Q316" i="177"/>
  <c r="Q317" i="177"/>
  <c r="Q318" i="177"/>
  <c r="Q319" i="177"/>
  <c r="Q320" i="177"/>
  <c r="Q321" i="177"/>
  <c r="Q322" i="177"/>
  <c r="Q323" i="177"/>
  <c r="Q324" i="177"/>
  <c r="Q325" i="177"/>
  <c r="Q326" i="177"/>
  <c r="Q27" i="177"/>
  <c r="P28" i="177"/>
  <c r="P29" i="177"/>
  <c r="P30" i="177"/>
  <c r="P31" i="177"/>
  <c r="P32" i="177"/>
  <c r="P33" i="177"/>
  <c r="P34" i="177"/>
  <c r="P35" i="177"/>
  <c r="P36" i="177"/>
  <c r="P37" i="177"/>
  <c r="P38" i="177"/>
  <c r="P39" i="177"/>
  <c r="P40" i="177"/>
  <c r="P41" i="177"/>
  <c r="P42" i="177"/>
  <c r="P43" i="177"/>
  <c r="P44" i="177"/>
  <c r="P45" i="177"/>
  <c r="P46" i="177"/>
  <c r="P47" i="177"/>
  <c r="P48" i="177"/>
  <c r="P49" i="177"/>
  <c r="P50" i="177"/>
  <c r="P51" i="177"/>
  <c r="P52" i="177"/>
  <c r="P53" i="177"/>
  <c r="P54" i="177"/>
  <c r="P55" i="177"/>
  <c r="P56" i="177"/>
  <c r="P57" i="177"/>
  <c r="P58" i="177"/>
  <c r="P59" i="177"/>
  <c r="P60" i="177"/>
  <c r="P61" i="177"/>
  <c r="P62" i="177"/>
  <c r="P63" i="177"/>
  <c r="P64" i="177"/>
  <c r="P65" i="177"/>
  <c r="P66" i="177"/>
  <c r="P67" i="177"/>
  <c r="P68" i="177"/>
  <c r="P69" i="177"/>
  <c r="P70" i="177"/>
  <c r="P71" i="177"/>
  <c r="P72" i="177"/>
  <c r="P73" i="177"/>
  <c r="P74" i="177"/>
  <c r="P75" i="177"/>
  <c r="P76" i="177"/>
  <c r="P77" i="177"/>
  <c r="P78" i="177"/>
  <c r="P79" i="177"/>
  <c r="P80" i="177"/>
  <c r="P81" i="177"/>
  <c r="P82" i="177"/>
  <c r="P83" i="177"/>
  <c r="P84" i="177"/>
  <c r="P85" i="177"/>
  <c r="P86" i="177"/>
  <c r="P87" i="177"/>
  <c r="P88" i="177"/>
  <c r="P89" i="177"/>
  <c r="P90" i="177"/>
  <c r="P91" i="177"/>
  <c r="P92" i="177"/>
  <c r="P93" i="177"/>
  <c r="P94" i="177"/>
  <c r="P95" i="177"/>
  <c r="P96" i="177"/>
  <c r="P97" i="177"/>
  <c r="P98" i="177"/>
  <c r="P99" i="177"/>
  <c r="P100" i="177"/>
  <c r="P101" i="177"/>
  <c r="P102" i="177"/>
  <c r="P103" i="177"/>
  <c r="P104" i="177"/>
  <c r="P105" i="177"/>
  <c r="P106" i="177"/>
  <c r="P107" i="177"/>
  <c r="P108" i="177"/>
  <c r="P109" i="177"/>
  <c r="P110" i="177"/>
  <c r="P111" i="177"/>
  <c r="P112" i="177"/>
  <c r="P113" i="177"/>
  <c r="P114" i="177"/>
  <c r="P115" i="177"/>
  <c r="P116" i="177"/>
  <c r="P117" i="177"/>
  <c r="P118" i="177"/>
  <c r="P119" i="177"/>
  <c r="P120" i="177"/>
  <c r="P121" i="177"/>
  <c r="P122" i="177"/>
  <c r="P123" i="177"/>
  <c r="P124" i="177"/>
  <c r="P125" i="177"/>
  <c r="P126" i="177"/>
  <c r="P127" i="177"/>
  <c r="P128" i="177"/>
  <c r="P129" i="177"/>
  <c r="P130" i="177"/>
  <c r="P131" i="177"/>
  <c r="P132" i="177"/>
  <c r="P133" i="177"/>
  <c r="P134" i="177"/>
  <c r="P135" i="177"/>
  <c r="P136" i="177"/>
  <c r="P137" i="177"/>
  <c r="P138" i="177"/>
  <c r="P139" i="177"/>
  <c r="P140" i="177"/>
  <c r="P141" i="177"/>
  <c r="P142" i="177"/>
  <c r="P143" i="177"/>
  <c r="P144" i="177"/>
  <c r="P145" i="177"/>
  <c r="P146" i="177"/>
  <c r="P147" i="177"/>
  <c r="P148" i="177"/>
  <c r="P149" i="177"/>
  <c r="P150" i="177"/>
  <c r="P151" i="177"/>
  <c r="P152" i="177"/>
  <c r="P153" i="177"/>
  <c r="P154" i="177"/>
  <c r="P155" i="177"/>
  <c r="P156" i="177"/>
  <c r="P157" i="177"/>
  <c r="P158" i="177"/>
  <c r="P159" i="177"/>
  <c r="P160" i="177"/>
  <c r="P161" i="177"/>
  <c r="P162" i="177"/>
  <c r="P163" i="177"/>
  <c r="P164" i="177"/>
  <c r="P165" i="177"/>
  <c r="P166" i="177"/>
  <c r="P167" i="177"/>
  <c r="P168" i="177"/>
  <c r="P169" i="177"/>
  <c r="P170" i="177"/>
  <c r="P171" i="177"/>
  <c r="P172" i="177"/>
  <c r="P173" i="177"/>
  <c r="P174" i="177"/>
  <c r="P175" i="177"/>
  <c r="P176" i="177"/>
  <c r="P177" i="177"/>
  <c r="P178" i="177"/>
  <c r="P179" i="177"/>
  <c r="P180" i="177"/>
  <c r="P181" i="177"/>
  <c r="P182" i="177"/>
  <c r="P183" i="177"/>
  <c r="P184" i="177"/>
  <c r="P185" i="177"/>
  <c r="P186" i="177"/>
  <c r="P187" i="177"/>
  <c r="P188" i="177"/>
  <c r="P189" i="177"/>
  <c r="P190" i="177"/>
  <c r="P191" i="177"/>
  <c r="P192" i="177"/>
  <c r="P193" i="177"/>
  <c r="P194" i="177"/>
  <c r="P195" i="177"/>
  <c r="P196" i="177"/>
  <c r="P197" i="177"/>
  <c r="P198" i="177"/>
  <c r="P199" i="177"/>
  <c r="P200" i="177"/>
  <c r="P201" i="177"/>
  <c r="P202" i="177"/>
  <c r="P203" i="177"/>
  <c r="P204" i="177"/>
  <c r="P205" i="177"/>
  <c r="P206" i="177"/>
  <c r="P207" i="177"/>
  <c r="P208" i="177"/>
  <c r="P209" i="177"/>
  <c r="P210" i="177"/>
  <c r="P211" i="177"/>
  <c r="P212" i="177"/>
  <c r="P213" i="177"/>
  <c r="P214" i="177"/>
  <c r="P215" i="177"/>
  <c r="P216" i="177"/>
  <c r="P217" i="177"/>
  <c r="P218" i="177"/>
  <c r="P219" i="177"/>
  <c r="P220" i="177"/>
  <c r="P221" i="177"/>
  <c r="P222" i="177"/>
  <c r="P223" i="177"/>
  <c r="P224" i="177"/>
  <c r="P225" i="177"/>
  <c r="P226" i="177"/>
  <c r="P227" i="177"/>
  <c r="P228" i="177"/>
  <c r="P229" i="177"/>
  <c r="P230" i="177"/>
  <c r="P231" i="177"/>
  <c r="P232" i="177"/>
  <c r="P233" i="177"/>
  <c r="P234" i="177"/>
  <c r="P235" i="177"/>
  <c r="P236" i="177"/>
  <c r="P237" i="177"/>
  <c r="P238" i="177"/>
  <c r="P239" i="177"/>
  <c r="P240" i="177"/>
  <c r="P241" i="177"/>
  <c r="P242" i="177"/>
  <c r="P243" i="177"/>
  <c r="P244" i="177"/>
  <c r="P245" i="177"/>
  <c r="P246" i="177"/>
  <c r="P247" i="177"/>
  <c r="P248" i="177"/>
  <c r="P249" i="177"/>
  <c r="P250" i="177"/>
  <c r="P251" i="177"/>
  <c r="P252" i="177"/>
  <c r="P253" i="177"/>
  <c r="P254" i="177"/>
  <c r="P255" i="177"/>
  <c r="P256" i="177"/>
  <c r="P257" i="177"/>
  <c r="P258" i="177"/>
  <c r="P259" i="177"/>
  <c r="P260" i="177"/>
  <c r="P261" i="177"/>
  <c r="P262" i="177"/>
  <c r="P263" i="177"/>
  <c r="P264" i="177"/>
  <c r="P265" i="177"/>
  <c r="P266" i="177"/>
  <c r="P267" i="177"/>
  <c r="P268" i="177"/>
  <c r="P269" i="177"/>
  <c r="P270" i="177"/>
  <c r="P271" i="177"/>
  <c r="P272" i="177"/>
  <c r="P273" i="177"/>
  <c r="P274" i="177"/>
  <c r="P275" i="177"/>
  <c r="P276" i="177"/>
  <c r="P277" i="177"/>
  <c r="P278" i="177"/>
  <c r="P279" i="177"/>
  <c r="P280" i="177"/>
  <c r="P281" i="177"/>
  <c r="P282" i="177"/>
  <c r="P283" i="177"/>
  <c r="P284" i="177"/>
  <c r="P285" i="177"/>
  <c r="P286" i="177"/>
  <c r="P287" i="177"/>
  <c r="P288" i="177"/>
  <c r="P289" i="177"/>
  <c r="P290" i="177"/>
  <c r="P291" i="177"/>
  <c r="P292" i="177"/>
  <c r="P293" i="177"/>
  <c r="P294" i="177"/>
  <c r="P295" i="177"/>
  <c r="P296" i="177"/>
  <c r="P297" i="177"/>
  <c r="P298" i="177"/>
  <c r="P299" i="177"/>
  <c r="P300" i="177"/>
  <c r="P301" i="177"/>
  <c r="P302" i="177"/>
  <c r="P303" i="177"/>
  <c r="P304" i="177"/>
  <c r="P305" i="177"/>
  <c r="P306" i="177"/>
  <c r="P307" i="177"/>
  <c r="P308" i="177"/>
  <c r="P309" i="177"/>
  <c r="P310" i="177"/>
  <c r="P311" i="177"/>
  <c r="P312" i="177"/>
  <c r="P313" i="177"/>
  <c r="P314" i="177"/>
  <c r="P315" i="177"/>
  <c r="P316" i="177"/>
  <c r="P317" i="177"/>
  <c r="P318" i="177"/>
  <c r="P319" i="177"/>
  <c r="P320" i="177"/>
  <c r="P321" i="177"/>
  <c r="P322" i="177"/>
  <c r="P323" i="177"/>
  <c r="P324" i="177"/>
  <c r="P325" i="177"/>
  <c r="P326" i="177"/>
  <c r="P27" i="177"/>
  <c r="O28" i="177"/>
  <c r="O29" i="177"/>
  <c r="O30" i="177"/>
  <c r="O31" i="177"/>
  <c r="O32" i="177"/>
  <c r="O33" i="177"/>
  <c r="O34" i="177"/>
  <c r="O35" i="177"/>
  <c r="O36" i="177"/>
  <c r="O37" i="177"/>
  <c r="O38" i="177"/>
  <c r="O39" i="177"/>
  <c r="O40" i="177"/>
  <c r="O41" i="177"/>
  <c r="O42" i="177"/>
  <c r="O43" i="177"/>
  <c r="O44" i="177"/>
  <c r="O45" i="177"/>
  <c r="O46" i="177"/>
  <c r="O47" i="177"/>
  <c r="O48" i="177"/>
  <c r="O49" i="177"/>
  <c r="O50" i="177"/>
  <c r="O51" i="177"/>
  <c r="O52" i="177"/>
  <c r="O53" i="177"/>
  <c r="O54" i="177"/>
  <c r="O55" i="177"/>
  <c r="O56" i="177"/>
  <c r="O57" i="177"/>
  <c r="O58" i="177"/>
  <c r="O59" i="177"/>
  <c r="O60" i="177"/>
  <c r="O61" i="177"/>
  <c r="O62" i="177"/>
  <c r="O63" i="177"/>
  <c r="O64" i="177"/>
  <c r="O65" i="177"/>
  <c r="O66" i="177"/>
  <c r="O67" i="177"/>
  <c r="O68" i="177"/>
  <c r="O69" i="177"/>
  <c r="O70" i="177"/>
  <c r="O71" i="177"/>
  <c r="O72" i="177"/>
  <c r="O73" i="177"/>
  <c r="O74" i="177"/>
  <c r="O75" i="177"/>
  <c r="O76" i="177"/>
  <c r="O77" i="177"/>
  <c r="O78" i="177"/>
  <c r="O79" i="177"/>
  <c r="O80" i="177"/>
  <c r="O81" i="177"/>
  <c r="O82" i="177"/>
  <c r="O83" i="177"/>
  <c r="O84" i="177"/>
  <c r="O85" i="177"/>
  <c r="O86" i="177"/>
  <c r="O87" i="177"/>
  <c r="O88" i="177"/>
  <c r="O89" i="177"/>
  <c r="O90" i="177"/>
  <c r="O91" i="177"/>
  <c r="O92" i="177"/>
  <c r="O93" i="177"/>
  <c r="O94" i="177"/>
  <c r="O95" i="177"/>
  <c r="O96" i="177"/>
  <c r="O97" i="177"/>
  <c r="O98" i="177"/>
  <c r="O99" i="177"/>
  <c r="O100" i="177"/>
  <c r="O101" i="177"/>
  <c r="O102" i="177"/>
  <c r="O103" i="177"/>
  <c r="O104" i="177"/>
  <c r="O105" i="177"/>
  <c r="O106" i="177"/>
  <c r="O107" i="177"/>
  <c r="O108" i="177"/>
  <c r="O109" i="177"/>
  <c r="O110" i="177"/>
  <c r="O111" i="177"/>
  <c r="O112" i="177"/>
  <c r="O113" i="177"/>
  <c r="O114" i="177"/>
  <c r="O115" i="177"/>
  <c r="O116" i="177"/>
  <c r="O117" i="177"/>
  <c r="O118" i="177"/>
  <c r="O119" i="177"/>
  <c r="O120" i="177"/>
  <c r="O121" i="177"/>
  <c r="O122" i="177"/>
  <c r="O123" i="177"/>
  <c r="O124" i="177"/>
  <c r="O125" i="177"/>
  <c r="O126" i="177"/>
  <c r="O127" i="177"/>
  <c r="O128" i="177"/>
  <c r="O129" i="177"/>
  <c r="O130" i="177"/>
  <c r="O131" i="177"/>
  <c r="O132" i="177"/>
  <c r="O133" i="177"/>
  <c r="O134" i="177"/>
  <c r="O135" i="177"/>
  <c r="O136" i="177"/>
  <c r="O137" i="177"/>
  <c r="O138" i="177"/>
  <c r="O139" i="177"/>
  <c r="O140" i="177"/>
  <c r="O141" i="177"/>
  <c r="O142" i="177"/>
  <c r="O143" i="177"/>
  <c r="O144" i="177"/>
  <c r="O145" i="177"/>
  <c r="O146" i="177"/>
  <c r="O147" i="177"/>
  <c r="O148" i="177"/>
  <c r="O149" i="177"/>
  <c r="O150" i="177"/>
  <c r="O151" i="177"/>
  <c r="O152" i="177"/>
  <c r="O153" i="177"/>
  <c r="O154" i="177"/>
  <c r="O155" i="177"/>
  <c r="O156" i="177"/>
  <c r="O157" i="177"/>
  <c r="O158" i="177"/>
  <c r="O159" i="177"/>
  <c r="O160" i="177"/>
  <c r="O161" i="177"/>
  <c r="O162" i="177"/>
  <c r="O163" i="177"/>
  <c r="O164" i="177"/>
  <c r="O165" i="177"/>
  <c r="O166" i="177"/>
  <c r="O167" i="177"/>
  <c r="O168" i="177"/>
  <c r="O169" i="177"/>
  <c r="O170" i="177"/>
  <c r="O171" i="177"/>
  <c r="O172" i="177"/>
  <c r="O173" i="177"/>
  <c r="O174" i="177"/>
  <c r="O175" i="177"/>
  <c r="O176" i="177"/>
  <c r="O177" i="177"/>
  <c r="O178" i="177"/>
  <c r="O179" i="177"/>
  <c r="O180" i="177"/>
  <c r="O181" i="177"/>
  <c r="O182" i="177"/>
  <c r="O183" i="177"/>
  <c r="O184" i="177"/>
  <c r="O185" i="177"/>
  <c r="O186" i="177"/>
  <c r="O187" i="177"/>
  <c r="O188" i="177"/>
  <c r="O189" i="177"/>
  <c r="O190" i="177"/>
  <c r="O191" i="177"/>
  <c r="O192" i="177"/>
  <c r="O193" i="177"/>
  <c r="O194" i="177"/>
  <c r="O195" i="177"/>
  <c r="O196" i="177"/>
  <c r="O197" i="177"/>
  <c r="O198" i="177"/>
  <c r="O199" i="177"/>
  <c r="O200" i="177"/>
  <c r="O201" i="177"/>
  <c r="O202" i="177"/>
  <c r="O203" i="177"/>
  <c r="O204" i="177"/>
  <c r="O205" i="177"/>
  <c r="O206" i="177"/>
  <c r="O207" i="177"/>
  <c r="O208" i="177"/>
  <c r="O209" i="177"/>
  <c r="O210" i="177"/>
  <c r="O211" i="177"/>
  <c r="O212" i="177"/>
  <c r="O213" i="177"/>
  <c r="O214" i="177"/>
  <c r="O215" i="177"/>
  <c r="O216" i="177"/>
  <c r="O217" i="177"/>
  <c r="O218" i="177"/>
  <c r="O219" i="177"/>
  <c r="O220" i="177"/>
  <c r="O221" i="177"/>
  <c r="O222" i="177"/>
  <c r="O223" i="177"/>
  <c r="O224" i="177"/>
  <c r="O225" i="177"/>
  <c r="O226" i="177"/>
  <c r="O227" i="177"/>
  <c r="O228" i="177"/>
  <c r="O229" i="177"/>
  <c r="O230" i="177"/>
  <c r="O231" i="177"/>
  <c r="O232" i="177"/>
  <c r="O233" i="177"/>
  <c r="O234" i="177"/>
  <c r="O235" i="177"/>
  <c r="O236" i="177"/>
  <c r="O237" i="177"/>
  <c r="O238" i="177"/>
  <c r="O239" i="177"/>
  <c r="O240" i="177"/>
  <c r="O241" i="177"/>
  <c r="O242" i="177"/>
  <c r="O243" i="177"/>
  <c r="O244" i="177"/>
  <c r="O245" i="177"/>
  <c r="O246" i="177"/>
  <c r="O247" i="177"/>
  <c r="O248" i="177"/>
  <c r="O249" i="177"/>
  <c r="O250" i="177"/>
  <c r="O251" i="177"/>
  <c r="O252" i="177"/>
  <c r="O253" i="177"/>
  <c r="O254" i="177"/>
  <c r="O255" i="177"/>
  <c r="O256" i="177"/>
  <c r="O257" i="177"/>
  <c r="O258" i="177"/>
  <c r="O259" i="177"/>
  <c r="O260" i="177"/>
  <c r="O261" i="177"/>
  <c r="O262" i="177"/>
  <c r="O263" i="177"/>
  <c r="O264" i="177"/>
  <c r="O265" i="177"/>
  <c r="O266" i="177"/>
  <c r="O267" i="177"/>
  <c r="O268" i="177"/>
  <c r="O269" i="177"/>
  <c r="O270" i="177"/>
  <c r="O271" i="177"/>
  <c r="O272" i="177"/>
  <c r="O273" i="177"/>
  <c r="O274" i="177"/>
  <c r="O275" i="177"/>
  <c r="O276" i="177"/>
  <c r="O277" i="177"/>
  <c r="O278" i="177"/>
  <c r="O279" i="177"/>
  <c r="O280" i="177"/>
  <c r="O281" i="177"/>
  <c r="O282" i="177"/>
  <c r="O283" i="177"/>
  <c r="O284" i="177"/>
  <c r="O285" i="177"/>
  <c r="O286" i="177"/>
  <c r="O287" i="177"/>
  <c r="O288" i="177"/>
  <c r="O289" i="177"/>
  <c r="O290" i="177"/>
  <c r="O291" i="177"/>
  <c r="O292" i="177"/>
  <c r="O293" i="177"/>
  <c r="O294" i="177"/>
  <c r="O295" i="177"/>
  <c r="O296" i="177"/>
  <c r="O297" i="177"/>
  <c r="O298" i="177"/>
  <c r="O299" i="177"/>
  <c r="O300" i="177"/>
  <c r="O301" i="177"/>
  <c r="O302" i="177"/>
  <c r="O303" i="177"/>
  <c r="O304" i="177"/>
  <c r="O305" i="177"/>
  <c r="O306" i="177"/>
  <c r="O307" i="177"/>
  <c r="O308" i="177"/>
  <c r="O309" i="177"/>
  <c r="O310" i="177"/>
  <c r="O311" i="177"/>
  <c r="O312" i="177"/>
  <c r="O313" i="177"/>
  <c r="O314" i="177"/>
  <c r="O315" i="177"/>
  <c r="O316" i="177"/>
  <c r="O317" i="177"/>
  <c r="O318" i="177"/>
  <c r="O319" i="177"/>
  <c r="O320" i="177"/>
  <c r="O321" i="177"/>
  <c r="O322" i="177"/>
  <c r="O323" i="177"/>
  <c r="O324" i="177"/>
  <c r="O325" i="177"/>
  <c r="O326" i="177"/>
  <c r="O27" i="177"/>
  <c r="N28" i="177"/>
  <c r="N29" i="177"/>
  <c r="N30" i="177"/>
  <c r="N31" i="177"/>
  <c r="N32" i="177"/>
  <c r="N33" i="177"/>
  <c r="N34" i="177"/>
  <c r="N35" i="177"/>
  <c r="N36" i="177"/>
  <c r="N37" i="177"/>
  <c r="N38" i="177"/>
  <c r="N39" i="177"/>
  <c r="N40" i="177"/>
  <c r="N41" i="177"/>
  <c r="N42" i="177"/>
  <c r="N43" i="177"/>
  <c r="N44" i="177"/>
  <c r="N45" i="177"/>
  <c r="N46" i="177"/>
  <c r="N47" i="177"/>
  <c r="N48" i="177"/>
  <c r="N49" i="177"/>
  <c r="N50" i="177"/>
  <c r="N51" i="177"/>
  <c r="N52" i="177"/>
  <c r="N53" i="177"/>
  <c r="N54" i="177"/>
  <c r="N55" i="177"/>
  <c r="N56" i="177"/>
  <c r="N57" i="177"/>
  <c r="N58" i="177"/>
  <c r="N59" i="177"/>
  <c r="N60" i="177"/>
  <c r="N61" i="177"/>
  <c r="N62" i="177"/>
  <c r="N63" i="177"/>
  <c r="N64" i="177"/>
  <c r="N65" i="177"/>
  <c r="N66" i="177"/>
  <c r="N67" i="177"/>
  <c r="N68" i="177"/>
  <c r="N69" i="177"/>
  <c r="N70" i="177"/>
  <c r="N71" i="177"/>
  <c r="N72" i="177"/>
  <c r="N73" i="177"/>
  <c r="N74" i="177"/>
  <c r="N75" i="177"/>
  <c r="N76" i="177"/>
  <c r="N77" i="177"/>
  <c r="N78" i="177"/>
  <c r="N79" i="177"/>
  <c r="N80" i="177"/>
  <c r="N81" i="177"/>
  <c r="N82" i="177"/>
  <c r="N83" i="177"/>
  <c r="N84" i="177"/>
  <c r="N85" i="177"/>
  <c r="N86" i="177"/>
  <c r="N87" i="177"/>
  <c r="N88" i="177"/>
  <c r="N89" i="177"/>
  <c r="N90" i="177"/>
  <c r="N91" i="177"/>
  <c r="N92" i="177"/>
  <c r="N93" i="177"/>
  <c r="N94" i="177"/>
  <c r="N95" i="177"/>
  <c r="N96" i="177"/>
  <c r="N97" i="177"/>
  <c r="N98" i="177"/>
  <c r="N99" i="177"/>
  <c r="N100" i="177"/>
  <c r="N101" i="177"/>
  <c r="N102" i="177"/>
  <c r="N103" i="177"/>
  <c r="N104" i="177"/>
  <c r="N105" i="177"/>
  <c r="N106" i="177"/>
  <c r="N107" i="177"/>
  <c r="N108" i="177"/>
  <c r="N109" i="177"/>
  <c r="N110" i="177"/>
  <c r="N111" i="177"/>
  <c r="N112" i="177"/>
  <c r="N113" i="177"/>
  <c r="N114" i="177"/>
  <c r="N115" i="177"/>
  <c r="N116" i="177"/>
  <c r="N117" i="177"/>
  <c r="N118" i="177"/>
  <c r="N119" i="177"/>
  <c r="N120" i="177"/>
  <c r="N121" i="177"/>
  <c r="N122" i="177"/>
  <c r="N123" i="177"/>
  <c r="N124" i="177"/>
  <c r="N125" i="177"/>
  <c r="N126" i="177"/>
  <c r="N127" i="177"/>
  <c r="N128" i="177"/>
  <c r="N129" i="177"/>
  <c r="N130" i="177"/>
  <c r="N131" i="177"/>
  <c r="N132" i="177"/>
  <c r="N133" i="177"/>
  <c r="N134" i="177"/>
  <c r="N135" i="177"/>
  <c r="N136" i="177"/>
  <c r="N137" i="177"/>
  <c r="N138" i="177"/>
  <c r="N139" i="177"/>
  <c r="N140" i="177"/>
  <c r="N141" i="177"/>
  <c r="N142" i="177"/>
  <c r="N143" i="177"/>
  <c r="N144" i="177"/>
  <c r="N145" i="177"/>
  <c r="N146" i="177"/>
  <c r="N147" i="177"/>
  <c r="N148" i="177"/>
  <c r="N149" i="177"/>
  <c r="N150" i="177"/>
  <c r="N151" i="177"/>
  <c r="N152" i="177"/>
  <c r="N153" i="177"/>
  <c r="N154" i="177"/>
  <c r="N155" i="177"/>
  <c r="N156" i="177"/>
  <c r="N157" i="177"/>
  <c r="N158" i="177"/>
  <c r="N159" i="177"/>
  <c r="N160" i="177"/>
  <c r="N161" i="177"/>
  <c r="N162" i="177"/>
  <c r="N163" i="177"/>
  <c r="N164" i="177"/>
  <c r="N165" i="177"/>
  <c r="N166" i="177"/>
  <c r="N167" i="177"/>
  <c r="N168" i="177"/>
  <c r="N169" i="177"/>
  <c r="N170" i="177"/>
  <c r="N171" i="177"/>
  <c r="N172" i="177"/>
  <c r="N173" i="177"/>
  <c r="N174" i="177"/>
  <c r="N175" i="177"/>
  <c r="N176" i="177"/>
  <c r="N177" i="177"/>
  <c r="N178" i="177"/>
  <c r="N179" i="177"/>
  <c r="N180" i="177"/>
  <c r="N181" i="177"/>
  <c r="N182" i="177"/>
  <c r="N183" i="177"/>
  <c r="N184" i="177"/>
  <c r="N185" i="177"/>
  <c r="N186" i="177"/>
  <c r="N187" i="177"/>
  <c r="N188" i="177"/>
  <c r="N189" i="177"/>
  <c r="N190" i="177"/>
  <c r="N191" i="177"/>
  <c r="N192" i="177"/>
  <c r="N193" i="177"/>
  <c r="N194" i="177"/>
  <c r="N195" i="177"/>
  <c r="N196" i="177"/>
  <c r="N197" i="177"/>
  <c r="N198" i="177"/>
  <c r="N199" i="177"/>
  <c r="N200" i="177"/>
  <c r="N201" i="177"/>
  <c r="N202" i="177"/>
  <c r="N203" i="177"/>
  <c r="N204" i="177"/>
  <c r="N205" i="177"/>
  <c r="N206" i="177"/>
  <c r="N207" i="177"/>
  <c r="N208" i="177"/>
  <c r="N209" i="177"/>
  <c r="N210" i="177"/>
  <c r="N211" i="177"/>
  <c r="N212" i="177"/>
  <c r="N213" i="177"/>
  <c r="N214" i="177"/>
  <c r="N215" i="177"/>
  <c r="N216" i="177"/>
  <c r="N217" i="177"/>
  <c r="N218" i="177"/>
  <c r="N219" i="177"/>
  <c r="N220" i="177"/>
  <c r="N221" i="177"/>
  <c r="N222" i="177"/>
  <c r="N223" i="177"/>
  <c r="N224" i="177"/>
  <c r="N225" i="177"/>
  <c r="N226" i="177"/>
  <c r="N227" i="177"/>
  <c r="N228" i="177"/>
  <c r="N229" i="177"/>
  <c r="N230" i="177"/>
  <c r="N231" i="177"/>
  <c r="N232" i="177"/>
  <c r="N233" i="177"/>
  <c r="N234" i="177"/>
  <c r="N235" i="177"/>
  <c r="N236" i="177"/>
  <c r="N237" i="177"/>
  <c r="N238" i="177"/>
  <c r="N239" i="177"/>
  <c r="N240" i="177"/>
  <c r="N241" i="177"/>
  <c r="N242" i="177"/>
  <c r="N243" i="177"/>
  <c r="N244" i="177"/>
  <c r="N245" i="177"/>
  <c r="N246" i="177"/>
  <c r="N247" i="177"/>
  <c r="N248" i="177"/>
  <c r="N249" i="177"/>
  <c r="N250" i="177"/>
  <c r="N251" i="177"/>
  <c r="N252" i="177"/>
  <c r="N253" i="177"/>
  <c r="N254" i="177"/>
  <c r="N255" i="177"/>
  <c r="N256" i="177"/>
  <c r="N257" i="177"/>
  <c r="N258" i="177"/>
  <c r="N259" i="177"/>
  <c r="N260" i="177"/>
  <c r="N261" i="177"/>
  <c r="N262" i="177"/>
  <c r="N263" i="177"/>
  <c r="N264" i="177"/>
  <c r="N265" i="177"/>
  <c r="N266" i="177"/>
  <c r="N267" i="177"/>
  <c r="N268" i="177"/>
  <c r="N269" i="177"/>
  <c r="N270" i="177"/>
  <c r="N271" i="177"/>
  <c r="N272" i="177"/>
  <c r="N273" i="177"/>
  <c r="N274" i="177"/>
  <c r="N275" i="177"/>
  <c r="N276" i="177"/>
  <c r="N277" i="177"/>
  <c r="N278" i="177"/>
  <c r="N279" i="177"/>
  <c r="N280" i="177"/>
  <c r="N281" i="177"/>
  <c r="N282" i="177"/>
  <c r="N283" i="177"/>
  <c r="N284" i="177"/>
  <c r="N285" i="177"/>
  <c r="N286" i="177"/>
  <c r="N287" i="177"/>
  <c r="N288" i="177"/>
  <c r="N289" i="177"/>
  <c r="N290" i="177"/>
  <c r="N291" i="177"/>
  <c r="N292" i="177"/>
  <c r="N293" i="177"/>
  <c r="N294" i="177"/>
  <c r="N295" i="177"/>
  <c r="N296" i="177"/>
  <c r="N297" i="177"/>
  <c r="N298" i="177"/>
  <c r="N299" i="177"/>
  <c r="N300" i="177"/>
  <c r="N301" i="177"/>
  <c r="N302" i="177"/>
  <c r="N303" i="177"/>
  <c r="N304" i="177"/>
  <c r="N305" i="177"/>
  <c r="N306" i="177"/>
  <c r="N307" i="177"/>
  <c r="N308" i="177"/>
  <c r="N309" i="177"/>
  <c r="N310" i="177"/>
  <c r="N311" i="177"/>
  <c r="N312" i="177"/>
  <c r="N313" i="177"/>
  <c r="N314" i="177"/>
  <c r="N315" i="177"/>
  <c r="N316" i="177"/>
  <c r="N317" i="177"/>
  <c r="N318" i="177"/>
  <c r="N319" i="177"/>
  <c r="N320" i="177"/>
  <c r="N321" i="177"/>
  <c r="N322" i="177"/>
  <c r="N323" i="177"/>
  <c r="N324" i="177"/>
  <c r="N325" i="177"/>
  <c r="N326" i="177"/>
  <c r="N27" i="177"/>
  <c r="M28" i="177"/>
  <c r="L28" i="177" s="1"/>
  <c r="M29" i="177"/>
  <c r="L29" i="177" s="1"/>
  <c r="M30" i="177"/>
  <c r="L30" i="177" s="1"/>
  <c r="M31" i="177"/>
  <c r="L31" i="177" s="1"/>
  <c r="M32" i="177"/>
  <c r="L32" i="177" s="1"/>
  <c r="M33" i="177"/>
  <c r="L33" i="177" s="1"/>
  <c r="M34" i="177"/>
  <c r="L34" i="177" s="1"/>
  <c r="M35" i="177"/>
  <c r="L35" i="177" s="1"/>
  <c r="M36" i="177"/>
  <c r="L36" i="177" s="1"/>
  <c r="M37" i="177"/>
  <c r="L37" i="177" s="1"/>
  <c r="M38" i="177"/>
  <c r="L38" i="177" s="1"/>
  <c r="M39" i="177"/>
  <c r="L39" i="177" s="1"/>
  <c r="M40" i="177"/>
  <c r="L40" i="177" s="1"/>
  <c r="M41" i="177"/>
  <c r="L41" i="177" s="1"/>
  <c r="M42" i="177"/>
  <c r="L42" i="177" s="1"/>
  <c r="M43" i="177"/>
  <c r="L43" i="177" s="1"/>
  <c r="M44" i="177"/>
  <c r="L44" i="177" s="1"/>
  <c r="M45" i="177"/>
  <c r="L45" i="177" s="1"/>
  <c r="M46" i="177"/>
  <c r="L46" i="177" s="1"/>
  <c r="M47" i="177"/>
  <c r="L47" i="177" s="1"/>
  <c r="M48" i="177"/>
  <c r="L48" i="177" s="1"/>
  <c r="M49" i="177"/>
  <c r="L49" i="177" s="1"/>
  <c r="M50" i="177"/>
  <c r="L50" i="177" s="1"/>
  <c r="M51" i="177"/>
  <c r="L51" i="177" s="1"/>
  <c r="M52" i="177"/>
  <c r="L52" i="177" s="1"/>
  <c r="M53" i="177"/>
  <c r="L53" i="177" s="1"/>
  <c r="M54" i="177"/>
  <c r="L54" i="177" s="1"/>
  <c r="M55" i="177"/>
  <c r="L55" i="177" s="1"/>
  <c r="M56" i="177"/>
  <c r="L56" i="177" s="1"/>
  <c r="M57" i="177"/>
  <c r="L57" i="177" s="1"/>
  <c r="M58" i="177"/>
  <c r="L58" i="177" s="1"/>
  <c r="M59" i="177"/>
  <c r="L59" i="177" s="1"/>
  <c r="M60" i="177"/>
  <c r="L60" i="177" s="1"/>
  <c r="M61" i="177"/>
  <c r="L61" i="177" s="1"/>
  <c r="M62" i="177"/>
  <c r="L62" i="177" s="1"/>
  <c r="M63" i="177"/>
  <c r="L63" i="177" s="1"/>
  <c r="M64" i="177"/>
  <c r="L64" i="177" s="1"/>
  <c r="M65" i="177"/>
  <c r="L65" i="177" s="1"/>
  <c r="M66" i="177"/>
  <c r="L66" i="177" s="1"/>
  <c r="M67" i="177"/>
  <c r="L67" i="177" s="1"/>
  <c r="M68" i="177"/>
  <c r="L68" i="177" s="1"/>
  <c r="M69" i="177"/>
  <c r="L69" i="177" s="1"/>
  <c r="M70" i="177"/>
  <c r="L70" i="177" s="1"/>
  <c r="M71" i="177"/>
  <c r="L71" i="177" s="1"/>
  <c r="M72" i="177"/>
  <c r="L72" i="177" s="1"/>
  <c r="M73" i="177"/>
  <c r="L73" i="177" s="1"/>
  <c r="M74" i="177"/>
  <c r="L74" i="177" s="1"/>
  <c r="M75" i="177"/>
  <c r="L75" i="177" s="1"/>
  <c r="M76" i="177"/>
  <c r="L76" i="177" s="1"/>
  <c r="M77" i="177"/>
  <c r="L77" i="177" s="1"/>
  <c r="M78" i="177"/>
  <c r="L78" i="177" s="1"/>
  <c r="M79" i="177"/>
  <c r="L79" i="177" s="1"/>
  <c r="M80" i="177"/>
  <c r="L80" i="177" s="1"/>
  <c r="M81" i="177"/>
  <c r="L81" i="177" s="1"/>
  <c r="M82" i="177"/>
  <c r="L82" i="177" s="1"/>
  <c r="M83" i="177"/>
  <c r="L83" i="177" s="1"/>
  <c r="M84" i="177"/>
  <c r="L84" i="177" s="1"/>
  <c r="M85" i="177"/>
  <c r="L85" i="177" s="1"/>
  <c r="M86" i="177"/>
  <c r="L86" i="177" s="1"/>
  <c r="M87" i="177"/>
  <c r="L87" i="177" s="1"/>
  <c r="M88" i="177"/>
  <c r="L88" i="177" s="1"/>
  <c r="M89" i="177"/>
  <c r="L89" i="177" s="1"/>
  <c r="M90" i="177"/>
  <c r="L90" i="177" s="1"/>
  <c r="M91" i="177"/>
  <c r="L91" i="177" s="1"/>
  <c r="M92" i="177"/>
  <c r="L92" i="177" s="1"/>
  <c r="M93" i="177"/>
  <c r="L93" i="177" s="1"/>
  <c r="M94" i="177"/>
  <c r="L94" i="177" s="1"/>
  <c r="M95" i="177"/>
  <c r="L95" i="177" s="1"/>
  <c r="M96" i="177"/>
  <c r="L96" i="177" s="1"/>
  <c r="M97" i="177"/>
  <c r="L97" i="177" s="1"/>
  <c r="M98" i="177"/>
  <c r="L98" i="177" s="1"/>
  <c r="M99" i="177"/>
  <c r="L99" i="177" s="1"/>
  <c r="M100" i="177"/>
  <c r="L100" i="177" s="1"/>
  <c r="M101" i="177"/>
  <c r="L101" i="177" s="1"/>
  <c r="M102" i="177"/>
  <c r="L102" i="177" s="1"/>
  <c r="M103" i="177"/>
  <c r="L103" i="177" s="1"/>
  <c r="M104" i="177"/>
  <c r="L104" i="177" s="1"/>
  <c r="M105" i="177"/>
  <c r="L105" i="177" s="1"/>
  <c r="M106" i="177"/>
  <c r="L106" i="177" s="1"/>
  <c r="M107" i="177"/>
  <c r="L107" i="177" s="1"/>
  <c r="M108" i="177"/>
  <c r="L108" i="177" s="1"/>
  <c r="M109" i="177"/>
  <c r="L109" i="177" s="1"/>
  <c r="M110" i="177"/>
  <c r="L110" i="177" s="1"/>
  <c r="M111" i="177"/>
  <c r="L111" i="177" s="1"/>
  <c r="M112" i="177"/>
  <c r="L112" i="177" s="1"/>
  <c r="M113" i="177"/>
  <c r="L113" i="177" s="1"/>
  <c r="M114" i="177"/>
  <c r="L114" i="177" s="1"/>
  <c r="M115" i="177"/>
  <c r="L115" i="177" s="1"/>
  <c r="M116" i="177"/>
  <c r="L116" i="177" s="1"/>
  <c r="M117" i="177"/>
  <c r="L117" i="177" s="1"/>
  <c r="M118" i="177"/>
  <c r="L118" i="177" s="1"/>
  <c r="M119" i="177"/>
  <c r="L119" i="177" s="1"/>
  <c r="M120" i="177"/>
  <c r="L120" i="177" s="1"/>
  <c r="M121" i="177"/>
  <c r="L121" i="177" s="1"/>
  <c r="M122" i="177"/>
  <c r="L122" i="177" s="1"/>
  <c r="M123" i="177"/>
  <c r="L123" i="177" s="1"/>
  <c r="M124" i="177"/>
  <c r="L124" i="177" s="1"/>
  <c r="M125" i="177"/>
  <c r="L125" i="177" s="1"/>
  <c r="M126" i="177"/>
  <c r="L126" i="177" s="1"/>
  <c r="M127" i="177"/>
  <c r="L127" i="177" s="1"/>
  <c r="M128" i="177"/>
  <c r="L128" i="177" s="1"/>
  <c r="M129" i="177"/>
  <c r="L129" i="177" s="1"/>
  <c r="M130" i="177"/>
  <c r="L130" i="177" s="1"/>
  <c r="M131" i="177"/>
  <c r="L131" i="177" s="1"/>
  <c r="M132" i="177"/>
  <c r="L132" i="177" s="1"/>
  <c r="M133" i="177"/>
  <c r="L133" i="177" s="1"/>
  <c r="M134" i="177"/>
  <c r="L134" i="177" s="1"/>
  <c r="M135" i="177"/>
  <c r="L135" i="177" s="1"/>
  <c r="M136" i="177"/>
  <c r="L136" i="177" s="1"/>
  <c r="M137" i="177"/>
  <c r="L137" i="177" s="1"/>
  <c r="M138" i="177"/>
  <c r="L138" i="177" s="1"/>
  <c r="M139" i="177"/>
  <c r="L139" i="177" s="1"/>
  <c r="M140" i="177"/>
  <c r="L140" i="177" s="1"/>
  <c r="M141" i="177"/>
  <c r="L141" i="177" s="1"/>
  <c r="M142" i="177"/>
  <c r="L142" i="177" s="1"/>
  <c r="M143" i="177"/>
  <c r="L143" i="177" s="1"/>
  <c r="M144" i="177"/>
  <c r="L144" i="177" s="1"/>
  <c r="M145" i="177"/>
  <c r="L145" i="177" s="1"/>
  <c r="M146" i="177"/>
  <c r="L146" i="177" s="1"/>
  <c r="M147" i="177"/>
  <c r="L147" i="177" s="1"/>
  <c r="M148" i="177"/>
  <c r="L148" i="177" s="1"/>
  <c r="M149" i="177"/>
  <c r="L149" i="177" s="1"/>
  <c r="M150" i="177"/>
  <c r="L150" i="177" s="1"/>
  <c r="M151" i="177"/>
  <c r="L151" i="177" s="1"/>
  <c r="M152" i="177"/>
  <c r="L152" i="177" s="1"/>
  <c r="M153" i="177"/>
  <c r="L153" i="177" s="1"/>
  <c r="M154" i="177"/>
  <c r="L154" i="177" s="1"/>
  <c r="M155" i="177"/>
  <c r="L155" i="177" s="1"/>
  <c r="M156" i="177"/>
  <c r="L156" i="177" s="1"/>
  <c r="M157" i="177"/>
  <c r="L157" i="177" s="1"/>
  <c r="M158" i="177"/>
  <c r="L158" i="177" s="1"/>
  <c r="M159" i="177"/>
  <c r="L159" i="177" s="1"/>
  <c r="M160" i="177"/>
  <c r="L160" i="177" s="1"/>
  <c r="M161" i="177"/>
  <c r="L161" i="177" s="1"/>
  <c r="M162" i="177"/>
  <c r="L162" i="177" s="1"/>
  <c r="M163" i="177"/>
  <c r="L163" i="177" s="1"/>
  <c r="M164" i="177"/>
  <c r="L164" i="177" s="1"/>
  <c r="M165" i="177"/>
  <c r="L165" i="177" s="1"/>
  <c r="M166" i="177"/>
  <c r="L166" i="177" s="1"/>
  <c r="M167" i="177"/>
  <c r="L167" i="177" s="1"/>
  <c r="M168" i="177"/>
  <c r="L168" i="177" s="1"/>
  <c r="M169" i="177"/>
  <c r="L169" i="177" s="1"/>
  <c r="M170" i="177"/>
  <c r="L170" i="177" s="1"/>
  <c r="M171" i="177"/>
  <c r="L171" i="177" s="1"/>
  <c r="M172" i="177"/>
  <c r="L172" i="177" s="1"/>
  <c r="M173" i="177"/>
  <c r="L173" i="177" s="1"/>
  <c r="M174" i="177"/>
  <c r="L174" i="177" s="1"/>
  <c r="M175" i="177"/>
  <c r="L175" i="177" s="1"/>
  <c r="M176" i="177"/>
  <c r="L176" i="177" s="1"/>
  <c r="M177" i="177"/>
  <c r="L177" i="177" s="1"/>
  <c r="M178" i="177"/>
  <c r="L178" i="177" s="1"/>
  <c r="M179" i="177"/>
  <c r="L179" i="177" s="1"/>
  <c r="M180" i="177"/>
  <c r="L180" i="177" s="1"/>
  <c r="M181" i="177"/>
  <c r="L181" i="177" s="1"/>
  <c r="M182" i="177"/>
  <c r="L182" i="177" s="1"/>
  <c r="M183" i="177"/>
  <c r="L183" i="177" s="1"/>
  <c r="M184" i="177"/>
  <c r="L184" i="177" s="1"/>
  <c r="M185" i="177"/>
  <c r="L185" i="177" s="1"/>
  <c r="M186" i="177"/>
  <c r="L186" i="177" s="1"/>
  <c r="M187" i="177"/>
  <c r="L187" i="177" s="1"/>
  <c r="M188" i="177"/>
  <c r="L188" i="177" s="1"/>
  <c r="M189" i="177"/>
  <c r="L189" i="177" s="1"/>
  <c r="M190" i="177"/>
  <c r="L190" i="177" s="1"/>
  <c r="M191" i="177"/>
  <c r="L191" i="177" s="1"/>
  <c r="M192" i="177"/>
  <c r="L192" i="177" s="1"/>
  <c r="M193" i="177"/>
  <c r="L193" i="177" s="1"/>
  <c r="M194" i="177"/>
  <c r="L194" i="177" s="1"/>
  <c r="M195" i="177"/>
  <c r="L195" i="177" s="1"/>
  <c r="M196" i="177"/>
  <c r="L196" i="177" s="1"/>
  <c r="M197" i="177"/>
  <c r="L197" i="177" s="1"/>
  <c r="M198" i="177"/>
  <c r="L198" i="177" s="1"/>
  <c r="M199" i="177"/>
  <c r="L199" i="177" s="1"/>
  <c r="M200" i="177"/>
  <c r="L200" i="177" s="1"/>
  <c r="M201" i="177"/>
  <c r="L201" i="177" s="1"/>
  <c r="M202" i="177"/>
  <c r="L202" i="177" s="1"/>
  <c r="M203" i="177"/>
  <c r="L203" i="177" s="1"/>
  <c r="M204" i="177"/>
  <c r="L204" i="177" s="1"/>
  <c r="M205" i="177"/>
  <c r="L205" i="177" s="1"/>
  <c r="M206" i="177"/>
  <c r="L206" i="177" s="1"/>
  <c r="M207" i="177"/>
  <c r="L207" i="177" s="1"/>
  <c r="M208" i="177"/>
  <c r="L208" i="177" s="1"/>
  <c r="M209" i="177"/>
  <c r="L209" i="177" s="1"/>
  <c r="M210" i="177"/>
  <c r="L210" i="177" s="1"/>
  <c r="M211" i="177"/>
  <c r="L211" i="177" s="1"/>
  <c r="M212" i="177"/>
  <c r="L212" i="177" s="1"/>
  <c r="M213" i="177"/>
  <c r="L213" i="177" s="1"/>
  <c r="M214" i="177"/>
  <c r="L214" i="177" s="1"/>
  <c r="M215" i="177"/>
  <c r="L215" i="177" s="1"/>
  <c r="M216" i="177"/>
  <c r="L216" i="177" s="1"/>
  <c r="M217" i="177"/>
  <c r="L217" i="177" s="1"/>
  <c r="M218" i="177"/>
  <c r="L218" i="177" s="1"/>
  <c r="M219" i="177"/>
  <c r="L219" i="177" s="1"/>
  <c r="M220" i="177"/>
  <c r="L220" i="177" s="1"/>
  <c r="M221" i="177"/>
  <c r="L221" i="177" s="1"/>
  <c r="M222" i="177"/>
  <c r="L222" i="177" s="1"/>
  <c r="M223" i="177"/>
  <c r="L223" i="177" s="1"/>
  <c r="M224" i="177"/>
  <c r="L224" i="177" s="1"/>
  <c r="M225" i="177"/>
  <c r="L225" i="177" s="1"/>
  <c r="M226" i="177"/>
  <c r="L226" i="177" s="1"/>
  <c r="M227" i="177"/>
  <c r="L227" i="177" s="1"/>
  <c r="M228" i="177"/>
  <c r="L228" i="177" s="1"/>
  <c r="M229" i="177"/>
  <c r="L229" i="177" s="1"/>
  <c r="M230" i="177"/>
  <c r="L230" i="177" s="1"/>
  <c r="M231" i="177"/>
  <c r="L231" i="177" s="1"/>
  <c r="M232" i="177"/>
  <c r="L232" i="177" s="1"/>
  <c r="M233" i="177"/>
  <c r="L233" i="177" s="1"/>
  <c r="M234" i="177"/>
  <c r="L234" i="177" s="1"/>
  <c r="M235" i="177"/>
  <c r="L235" i="177" s="1"/>
  <c r="M236" i="177"/>
  <c r="L236" i="177" s="1"/>
  <c r="M237" i="177"/>
  <c r="L237" i="177" s="1"/>
  <c r="M238" i="177"/>
  <c r="L238" i="177" s="1"/>
  <c r="M239" i="177"/>
  <c r="L239" i="177" s="1"/>
  <c r="M240" i="177"/>
  <c r="L240" i="177" s="1"/>
  <c r="M241" i="177"/>
  <c r="L241" i="177" s="1"/>
  <c r="M242" i="177"/>
  <c r="L242" i="177" s="1"/>
  <c r="M243" i="177"/>
  <c r="L243" i="177" s="1"/>
  <c r="M244" i="177"/>
  <c r="L244" i="177" s="1"/>
  <c r="M245" i="177"/>
  <c r="L245" i="177" s="1"/>
  <c r="M246" i="177"/>
  <c r="L246" i="177" s="1"/>
  <c r="M247" i="177"/>
  <c r="L247" i="177" s="1"/>
  <c r="M248" i="177"/>
  <c r="L248" i="177" s="1"/>
  <c r="M249" i="177"/>
  <c r="L249" i="177" s="1"/>
  <c r="M250" i="177"/>
  <c r="L250" i="177" s="1"/>
  <c r="M251" i="177"/>
  <c r="L251" i="177" s="1"/>
  <c r="M252" i="177"/>
  <c r="L252" i="177" s="1"/>
  <c r="M253" i="177"/>
  <c r="L253" i="177" s="1"/>
  <c r="M254" i="177"/>
  <c r="L254" i="177" s="1"/>
  <c r="M255" i="177"/>
  <c r="L255" i="177" s="1"/>
  <c r="M256" i="177"/>
  <c r="L256" i="177" s="1"/>
  <c r="M257" i="177"/>
  <c r="L257" i="177" s="1"/>
  <c r="M258" i="177"/>
  <c r="L258" i="177" s="1"/>
  <c r="M259" i="177"/>
  <c r="L259" i="177" s="1"/>
  <c r="M260" i="177"/>
  <c r="L260" i="177" s="1"/>
  <c r="M261" i="177"/>
  <c r="L261" i="177" s="1"/>
  <c r="M262" i="177"/>
  <c r="L262" i="177" s="1"/>
  <c r="M263" i="177"/>
  <c r="L263" i="177" s="1"/>
  <c r="M264" i="177"/>
  <c r="L264" i="177" s="1"/>
  <c r="M265" i="177"/>
  <c r="L265" i="177" s="1"/>
  <c r="M266" i="177"/>
  <c r="L266" i="177" s="1"/>
  <c r="M267" i="177"/>
  <c r="L267" i="177" s="1"/>
  <c r="M268" i="177"/>
  <c r="L268" i="177" s="1"/>
  <c r="M269" i="177"/>
  <c r="L269" i="177" s="1"/>
  <c r="M270" i="177"/>
  <c r="L270" i="177" s="1"/>
  <c r="M271" i="177"/>
  <c r="L271" i="177" s="1"/>
  <c r="M272" i="177"/>
  <c r="L272" i="177" s="1"/>
  <c r="M273" i="177"/>
  <c r="L273" i="177" s="1"/>
  <c r="M274" i="177"/>
  <c r="L274" i="177" s="1"/>
  <c r="M275" i="177"/>
  <c r="L275" i="177" s="1"/>
  <c r="M276" i="177"/>
  <c r="L276" i="177" s="1"/>
  <c r="M277" i="177"/>
  <c r="L277" i="177" s="1"/>
  <c r="M278" i="177"/>
  <c r="L278" i="177" s="1"/>
  <c r="M279" i="177"/>
  <c r="L279" i="177" s="1"/>
  <c r="M280" i="177"/>
  <c r="L280" i="177" s="1"/>
  <c r="M281" i="177"/>
  <c r="L281" i="177" s="1"/>
  <c r="M282" i="177"/>
  <c r="L282" i="177" s="1"/>
  <c r="M283" i="177"/>
  <c r="L283" i="177" s="1"/>
  <c r="M284" i="177"/>
  <c r="L284" i="177" s="1"/>
  <c r="M285" i="177"/>
  <c r="L285" i="177" s="1"/>
  <c r="M286" i="177"/>
  <c r="L286" i="177" s="1"/>
  <c r="M287" i="177"/>
  <c r="L287" i="177" s="1"/>
  <c r="M288" i="177"/>
  <c r="L288" i="177" s="1"/>
  <c r="M289" i="177"/>
  <c r="L289" i="177" s="1"/>
  <c r="M290" i="177"/>
  <c r="L290" i="177" s="1"/>
  <c r="M291" i="177"/>
  <c r="L291" i="177" s="1"/>
  <c r="M292" i="177"/>
  <c r="L292" i="177" s="1"/>
  <c r="M293" i="177"/>
  <c r="L293" i="177" s="1"/>
  <c r="M294" i="177"/>
  <c r="L294" i="177" s="1"/>
  <c r="M295" i="177"/>
  <c r="L295" i="177" s="1"/>
  <c r="M296" i="177"/>
  <c r="L296" i="177" s="1"/>
  <c r="M297" i="177"/>
  <c r="L297" i="177" s="1"/>
  <c r="M298" i="177"/>
  <c r="L298" i="177" s="1"/>
  <c r="M299" i="177"/>
  <c r="L299" i="177" s="1"/>
  <c r="M300" i="177"/>
  <c r="L300" i="177" s="1"/>
  <c r="M301" i="177"/>
  <c r="L301" i="177" s="1"/>
  <c r="M302" i="177"/>
  <c r="L302" i="177" s="1"/>
  <c r="M303" i="177"/>
  <c r="L303" i="177" s="1"/>
  <c r="M304" i="177"/>
  <c r="L304" i="177" s="1"/>
  <c r="M305" i="177"/>
  <c r="L305" i="177" s="1"/>
  <c r="M306" i="177"/>
  <c r="L306" i="177" s="1"/>
  <c r="M307" i="177"/>
  <c r="L307" i="177" s="1"/>
  <c r="M308" i="177"/>
  <c r="L308" i="177" s="1"/>
  <c r="M309" i="177"/>
  <c r="L309" i="177" s="1"/>
  <c r="M310" i="177"/>
  <c r="L310" i="177" s="1"/>
  <c r="M311" i="177"/>
  <c r="L311" i="177" s="1"/>
  <c r="M312" i="177"/>
  <c r="L312" i="177" s="1"/>
  <c r="M313" i="177"/>
  <c r="L313" i="177" s="1"/>
  <c r="M314" i="177"/>
  <c r="L314" i="177" s="1"/>
  <c r="M315" i="177"/>
  <c r="L315" i="177" s="1"/>
  <c r="M316" i="177"/>
  <c r="L316" i="177" s="1"/>
  <c r="M317" i="177"/>
  <c r="L317" i="177" s="1"/>
  <c r="M318" i="177"/>
  <c r="L318" i="177" s="1"/>
  <c r="M319" i="177"/>
  <c r="L319" i="177" s="1"/>
  <c r="M320" i="177"/>
  <c r="L320" i="177" s="1"/>
  <c r="M321" i="177"/>
  <c r="L321" i="177" s="1"/>
  <c r="M322" i="177"/>
  <c r="L322" i="177" s="1"/>
  <c r="M323" i="177"/>
  <c r="L323" i="177" s="1"/>
  <c r="M324" i="177"/>
  <c r="L324" i="177" s="1"/>
  <c r="M325" i="177"/>
  <c r="L325" i="177" s="1"/>
  <c r="M326" i="177"/>
  <c r="L326" i="177" s="1"/>
  <c r="M27" i="177"/>
  <c r="L27" i="177" s="1"/>
  <c r="J28" i="177"/>
  <c r="J29" i="177"/>
  <c r="J30" i="177"/>
  <c r="J31" i="177"/>
  <c r="J32" i="177"/>
  <c r="J33" i="177"/>
  <c r="J34" i="177"/>
  <c r="J35" i="177"/>
  <c r="J36" i="177"/>
  <c r="J37" i="177"/>
  <c r="J38" i="177"/>
  <c r="J39" i="177"/>
  <c r="J40" i="177"/>
  <c r="J41" i="177"/>
  <c r="J42" i="177"/>
  <c r="J43" i="177"/>
  <c r="J44" i="177"/>
  <c r="J45" i="177"/>
  <c r="J46" i="177"/>
  <c r="J47" i="177"/>
  <c r="J48" i="177"/>
  <c r="J49" i="177"/>
  <c r="J50" i="177"/>
  <c r="J51" i="177"/>
  <c r="J52" i="177"/>
  <c r="J53" i="177"/>
  <c r="J54" i="177"/>
  <c r="J55" i="177"/>
  <c r="J56" i="177"/>
  <c r="J57" i="177"/>
  <c r="J58" i="177"/>
  <c r="J59" i="177"/>
  <c r="J60" i="177"/>
  <c r="J61" i="177"/>
  <c r="J62" i="177"/>
  <c r="J63" i="177"/>
  <c r="J64" i="177"/>
  <c r="J65" i="177"/>
  <c r="J66" i="177"/>
  <c r="J67" i="177"/>
  <c r="J68" i="177"/>
  <c r="J69" i="177"/>
  <c r="J70" i="177"/>
  <c r="J71" i="177"/>
  <c r="J72" i="177"/>
  <c r="J73" i="177"/>
  <c r="J74" i="177"/>
  <c r="J75" i="177"/>
  <c r="J76" i="177"/>
  <c r="J77" i="177"/>
  <c r="J78" i="177"/>
  <c r="J79" i="177"/>
  <c r="J80" i="177"/>
  <c r="J81" i="177"/>
  <c r="J82" i="177"/>
  <c r="J83" i="177"/>
  <c r="J84" i="177"/>
  <c r="J85" i="177"/>
  <c r="J86" i="177"/>
  <c r="J87" i="177"/>
  <c r="J88" i="177"/>
  <c r="J89" i="177"/>
  <c r="J90" i="177"/>
  <c r="J91" i="177"/>
  <c r="J92" i="177"/>
  <c r="J93" i="177"/>
  <c r="J94" i="177"/>
  <c r="J95" i="177"/>
  <c r="J96" i="177"/>
  <c r="J97" i="177"/>
  <c r="J98" i="177"/>
  <c r="J99" i="177"/>
  <c r="J100" i="177"/>
  <c r="J101" i="177"/>
  <c r="J102" i="177"/>
  <c r="J103" i="177"/>
  <c r="J104" i="177"/>
  <c r="J105" i="177"/>
  <c r="J106" i="177"/>
  <c r="J107" i="177"/>
  <c r="J108" i="177"/>
  <c r="J109" i="177"/>
  <c r="J110" i="177"/>
  <c r="J111" i="177"/>
  <c r="J112" i="177"/>
  <c r="J113" i="177"/>
  <c r="J114" i="177"/>
  <c r="J115" i="177"/>
  <c r="J116" i="177"/>
  <c r="J117" i="177"/>
  <c r="J118" i="177"/>
  <c r="J119" i="177"/>
  <c r="J120" i="177"/>
  <c r="J121" i="177"/>
  <c r="J122" i="177"/>
  <c r="J123" i="177"/>
  <c r="J124" i="177"/>
  <c r="J125" i="177"/>
  <c r="J126" i="177"/>
  <c r="J127" i="177"/>
  <c r="J128" i="177"/>
  <c r="J129" i="177"/>
  <c r="J130" i="177"/>
  <c r="J131" i="177"/>
  <c r="J132" i="177"/>
  <c r="J133" i="177"/>
  <c r="J134" i="177"/>
  <c r="J135" i="177"/>
  <c r="J136" i="177"/>
  <c r="J137" i="177"/>
  <c r="J138" i="177"/>
  <c r="J139" i="177"/>
  <c r="J140" i="177"/>
  <c r="J141" i="177"/>
  <c r="J142" i="177"/>
  <c r="J143" i="177"/>
  <c r="J144" i="177"/>
  <c r="J145" i="177"/>
  <c r="J146" i="177"/>
  <c r="J147" i="177"/>
  <c r="J148" i="177"/>
  <c r="J149" i="177"/>
  <c r="J150" i="177"/>
  <c r="J151" i="177"/>
  <c r="J152" i="177"/>
  <c r="J153" i="177"/>
  <c r="J154" i="177"/>
  <c r="J155" i="177"/>
  <c r="J156" i="177"/>
  <c r="J157" i="177"/>
  <c r="J158" i="177"/>
  <c r="J159" i="177"/>
  <c r="J160" i="177"/>
  <c r="J161" i="177"/>
  <c r="J162" i="177"/>
  <c r="J163" i="177"/>
  <c r="J164" i="177"/>
  <c r="J165" i="177"/>
  <c r="J166" i="177"/>
  <c r="J167" i="177"/>
  <c r="J168" i="177"/>
  <c r="J169" i="177"/>
  <c r="J170" i="177"/>
  <c r="J171" i="177"/>
  <c r="J172" i="177"/>
  <c r="J173" i="177"/>
  <c r="J174" i="177"/>
  <c r="J175" i="177"/>
  <c r="J176" i="177"/>
  <c r="J177" i="177"/>
  <c r="J178" i="177"/>
  <c r="J179" i="177"/>
  <c r="J180" i="177"/>
  <c r="J181" i="177"/>
  <c r="J182" i="177"/>
  <c r="J183" i="177"/>
  <c r="J184" i="177"/>
  <c r="J185" i="177"/>
  <c r="J186" i="177"/>
  <c r="J187" i="177"/>
  <c r="J188" i="177"/>
  <c r="J189" i="177"/>
  <c r="J190" i="177"/>
  <c r="J191" i="177"/>
  <c r="J192" i="177"/>
  <c r="J193" i="177"/>
  <c r="J194" i="177"/>
  <c r="J195" i="177"/>
  <c r="J196" i="177"/>
  <c r="J197" i="177"/>
  <c r="J198" i="177"/>
  <c r="J199" i="177"/>
  <c r="J200" i="177"/>
  <c r="J201" i="177"/>
  <c r="J202" i="177"/>
  <c r="J203" i="177"/>
  <c r="J204" i="177"/>
  <c r="J205" i="177"/>
  <c r="J206" i="177"/>
  <c r="J207" i="177"/>
  <c r="J208" i="177"/>
  <c r="J209" i="177"/>
  <c r="J210" i="177"/>
  <c r="J211" i="177"/>
  <c r="J212" i="177"/>
  <c r="J213" i="177"/>
  <c r="J214" i="177"/>
  <c r="J215" i="177"/>
  <c r="J216" i="177"/>
  <c r="J217" i="177"/>
  <c r="J218" i="177"/>
  <c r="J219" i="177"/>
  <c r="J220" i="177"/>
  <c r="J221" i="177"/>
  <c r="J222" i="177"/>
  <c r="J223" i="177"/>
  <c r="J224" i="177"/>
  <c r="J225" i="177"/>
  <c r="J226" i="177"/>
  <c r="J227" i="177"/>
  <c r="J228" i="177"/>
  <c r="J229" i="177"/>
  <c r="J230" i="177"/>
  <c r="J231" i="177"/>
  <c r="J232" i="177"/>
  <c r="J233" i="177"/>
  <c r="J234" i="177"/>
  <c r="J235" i="177"/>
  <c r="J236" i="177"/>
  <c r="J237" i="177"/>
  <c r="J238" i="177"/>
  <c r="J239" i="177"/>
  <c r="J240" i="177"/>
  <c r="J241" i="177"/>
  <c r="J242" i="177"/>
  <c r="J243" i="177"/>
  <c r="J244" i="177"/>
  <c r="J245" i="177"/>
  <c r="J246" i="177"/>
  <c r="J247" i="177"/>
  <c r="J248" i="177"/>
  <c r="J249" i="177"/>
  <c r="J250" i="177"/>
  <c r="J251" i="177"/>
  <c r="J252" i="177"/>
  <c r="J253" i="177"/>
  <c r="J254" i="177"/>
  <c r="J255" i="177"/>
  <c r="J256" i="177"/>
  <c r="J257" i="177"/>
  <c r="J258" i="177"/>
  <c r="J259" i="177"/>
  <c r="J260" i="177"/>
  <c r="J261" i="177"/>
  <c r="J262" i="177"/>
  <c r="J263" i="177"/>
  <c r="J264" i="177"/>
  <c r="J265" i="177"/>
  <c r="J266" i="177"/>
  <c r="J267" i="177"/>
  <c r="J268" i="177"/>
  <c r="J269" i="177"/>
  <c r="J270" i="177"/>
  <c r="J271" i="177"/>
  <c r="J272" i="177"/>
  <c r="J273" i="177"/>
  <c r="J274" i="177"/>
  <c r="J275" i="177"/>
  <c r="J276" i="177"/>
  <c r="J277" i="177"/>
  <c r="J278" i="177"/>
  <c r="J279" i="177"/>
  <c r="J280" i="177"/>
  <c r="J281" i="177"/>
  <c r="J282" i="177"/>
  <c r="J283" i="177"/>
  <c r="J284" i="177"/>
  <c r="J285" i="177"/>
  <c r="J286" i="177"/>
  <c r="J287" i="177"/>
  <c r="J288" i="177"/>
  <c r="J289" i="177"/>
  <c r="J290" i="177"/>
  <c r="J291" i="177"/>
  <c r="J292" i="177"/>
  <c r="J293" i="177"/>
  <c r="J294" i="177"/>
  <c r="J295" i="177"/>
  <c r="J296" i="177"/>
  <c r="J297" i="177"/>
  <c r="J298" i="177"/>
  <c r="J299" i="177"/>
  <c r="J300" i="177"/>
  <c r="J301" i="177"/>
  <c r="J302" i="177"/>
  <c r="J303" i="177"/>
  <c r="J304" i="177"/>
  <c r="J305" i="177"/>
  <c r="J306" i="177"/>
  <c r="J307" i="177"/>
  <c r="J308" i="177"/>
  <c r="J309" i="177"/>
  <c r="J310" i="177"/>
  <c r="J311" i="177"/>
  <c r="J312" i="177"/>
  <c r="J313" i="177"/>
  <c r="J314" i="177"/>
  <c r="J315" i="177"/>
  <c r="J316" i="177"/>
  <c r="J317" i="177"/>
  <c r="J318" i="177"/>
  <c r="J319" i="177"/>
  <c r="J320" i="177"/>
  <c r="J321" i="177"/>
  <c r="J322" i="177"/>
  <c r="J323" i="177"/>
  <c r="J324" i="177"/>
  <c r="J325" i="177"/>
  <c r="J326" i="177"/>
  <c r="J27" i="177"/>
  <c r="I28" i="177"/>
  <c r="I29" i="177"/>
  <c r="I30" i="177"/>
  <c r="I31" i="177"/>
  <c r="I32" i="177"/>
  <c r="I33" i="177"/>
  <c r="I34" i="177"/>
  <c r="I35" i="177"/>
  <c r="I36" i="177"/>
  <c r="I37" i="177"/>
  <c r="I38" i="177"/>
  <c r="I39" i="177"/>
  <c r="I40" i="177"/>
  <c r="I41" i="177"/>
  <c r="I42" i="177"/>
  <c r="I43" i="177"/>
  <c r="I44" i="177"/>
  <c r="I45" i="177"/>
  <c r="I46" i="177"/>
  <c r="I47" i="177"/>
  <c r="I48" i="177"/>
  <c r="I49" i="177"/>
  <c r="I50" i="177"/>
  <c r="I51" i="177"/>
  <c r="I52" i="177"/>
  <c r="I53" i="177"/>
  <c r="I54" i="177"/>
  <c r="I55" i="177"/>
  <c r="I56" i="177"/>
  <c r="I57" i="177"/>
  <c r="I58" i="177"/>
  <c r="I59" i="177"/>
  <c r="I60" i="177"/>
  <c r="I61" i="177"/>
  <c r="I62" i="177"/>
  <c r="I63" i="177"/>
  <c r="I64" i="177"/>
  <c r="I65" i="177"/>
  <c r="I66" i="177"/>
  <c r="I67" i="177"/>
  <c r="I68" i="177"/>
  <c r="I69" i="177"/>
  <c r="I70" i="177"/>
  <c r="I71" i="177"/>
  <c r="I72" i="177"/>
  <c r="I73" i="177"/>
  <c r="I74" i="177"/>
  <c r="I75" i="177"/>
  <c r="I76" i="177"/>
  <c r="I77" i="177"/>
  <c r="I78" i="177"/>
  <c r="I79" i="177"/>
  <c r="I80" i="177"/>
  <c r="I81" i="177"/>
  <c r="I82" i="177"/>
  <c r="I83" i="177"/>
  <c r="I84" i="177"/>
  <c r="I85" i="177"/>
  <c r="I86" i="177"/>
  <c r="I87" i="177"/>
  <c r="I88" i="177"/>
  <c r="I89" i="177"/>
  <c r="I90" i="177"/>
  <c r="I91" i="177"/>
  <c r="I92" i="177"/>
  <c r="I93" i="177"/>
  <c r="I94" i="177"/>
  <c r="I95" i="177"/>
  <c r="I96" i="177"/>
  <c r="I97" i="177"/>
  <c r="I98" i="177"/>
  <c r="I99" i="177"/>
  <c r="I100" i="177"/>
  <c r="I101" i="177"/>
  <c r="I102" i="177"/>
  <c r="I103" i="177"/>
  <c r="I104" i="177"/>
  <c r="I105" i="177"/>
  <c r="I106" i="177"/>
  <c r="I107" i="177"/>
  <c r="I108" i="177"/>
  <c r="I109" i="177"/>
  <c r="I110" i="177"/>
  <c r="I111" i="177"/>
  <c r="I112" i="177"/>
  <c r="I113" i="177"/>
  <c r="I114" i="177"/>
  <c r="I115" i="177"/>
  <c r="I116" i="177"/>
  <c r="I117" i="177"/>
  <c r="I118" i="177"/>
  <c r="I119" i="177"/>
  <c r="I120" i="177"/>
  <c r="I121" i="177"/>
  <c r="I122" i="177"/>
  <c r="I123" i="177"/>
  <c r="I124" i="177"/>
  <c r="I125" i="177"/>
  <c r="I126" i="177"/>
  <c r="I127" i="177"/>
  <c r="I128" i="177"/>
  <c r="I129" i="177"/>
  <c r="I130" i="177"/>
  <c r="I131" i="177"/>
  <c r="I132" i="177"/>
  <c r="I133" i="177"/>
  <c r="I134" i="177"/>
  <c r="I135" i="177"/>
  <c r="I136" i="177"/>
  <c r="I137" i="177"/>
  <c r="I138" i="177"/>
  <c r="I139" i="177"/>
  <c r="I140" i="177"/>
  <c r="I141" i="177"/>
  <c r="I142" i="177"/>
  <c r="I143" i="177"/>
  <c r="I144" i="177"/>
  <c r="I145" i="177"/>
  <c r="I146" i="177"/>
  <c r="I147" i="177"/>
  <c r="I148" i="177"/>
  <c r="I149" i="177"/>
  <c r="I150" i="177"/>
  <c r="I151" i="177"/>
  <c r="I152" i="177"/>
  <c r="I153" i="177"/>
  <c r="I154" i="177"/>
  <c r="I155" i="177"/>
  <c r="I156" i="177"/>
  <c r="I157" i="177"/>
  <c r="I158" i="177"/>
  <c r="I159" i="177"/>
  <c r="I160" i="177"/>
  <c r="I161" i="177"/>
  <c r="I162" i="177"/>
  <c r="I163" i="177"/>
  <c r="I164" i="177"/>
  <c r="I165" i="177"/>
  <c r="I166" i="177"/>
  <c r="I167" i="177"/>
  <c r="I168" i="177"/>
  <c r="I169" i="177"/>
  <c r="I170" i="177"/>
  <c r="I171" i="177"/>
  <c r="I172" i="177"/>
  <c r="I173" i="177"/>
  <c r="I174" i="177"/>
  <c r="I175" i="177"/>
  <c r="I176" i="177"/>
  <c r="I177" i="177"/>
  <c r="I178" i="177"/>
  <c r="I179" i="177"/>
  <c r="I180" i="177"/>
  <c r="I181" i="177"/>
  <c r="I182" i="177"/>
  <c r="I183" i="177"/>
  <c r="I184" i="177"/>
  <c r="I185" i="177"/>
  <c r="I186" i="177"/>
  <c r="I187" i="177"/>
  <c r="I188" i="177"/>
  <c r="I189" i="177"/>
  <c r="I190" i="177"/>
  <c r="I191" i="177"/>
  <c r="I192" i="177"/>
  <c r="I193" i="177"/>
  <c r="I194" i="177"/>
  <c r="I195" i="177"/>
  <c r="I196" i="177"/>
  <c r="I197" i="177"/>
  <c r="I198" i="177"/>
  <c r="I199" i="177"/>
  <c r="I200" i="177"/>
  <c r="I201" i="177"/>
  <c r="I202" i="177"/>
  <c r="I203" i="177"/>
  <c r="I204" i="177"/>
  <c r="I205" i="177"/>
  <c r="I206" i="177"/>
  <c r="I207" i="177"/>
  <c r="I208" i="177"/>
  <c r="I209" i="177"/>
  <c r="I210" i="177"/>
  <c r="I211" i="177"/>
  <c r="I212" i="177"/>
  <c r="I213" i="177"/>
  <c r="I214" i="177"/>
  <c r="I215" i="177"/>
  <c r="I216" i="177"/>
  <c r="I217" i="177"/>
  <c r="I218" i="177"/>
  <c r="I219" i="177"/>
  <c r="I220" i="177"/>
  <c r="I221" i="177"/>
  <c r="I222" i="177"/>
  <c r="I223" i="177"/>
  <c r="I224" i="177"/>
  <c r="I225" i="177"/>
  <c r="I226" i="177"/>
  <c r="I227" i="177"/>
  <c r="I228" i="177"/>
  <c r="I229" i="177"/>
  <c r="I230" i="177"/>
  <c r="I231" i="177"/>
  <c r="I232" i="177"/>
  <c r="I233" i="177"/>
  <c r="I234" i="177"/>
  <c r="I235" i="177"/>
  <c r="I236" i="177"/>
  <c r="I237" i="177"/>
  <c r="I238" i="177"/>
  <c r="I239" i="177"/>
  <c r="I240" i="177"/>
  <c r="I241" i="177"/>
  <c r="I242" i="177"/>
  <c r="I243" i="177"/>
  <c r="I244" i="177"/>
  <c r="I245" i="177"/>
  <c r="I246" i="177"/>
  <c r="I247" i="177"/>
  <c r="I248" i="177"/>
  <c r="I249" i="177"/>
  <c r="I250" i="177"/>
  <c r="I251" i="177"/>
  <c r="I252" i="177"/>
  <c r="I253" i="177"/>
  <c r="I254" i="177"/>
  <c r="I255" i="177"/>
  <c r="I256" i="177"/>
  <c r="I257" i="177"/>
  <c r="I258" i="177"/>
  <c r="I259" i="177"/>
  <c r="I260" i="177"/>
  <c r="I261" i="177"/>
  <c r="I262" i="177"/>
  <c r="I263" i="177"/>
  <c r="I264" i="177"/>
  <c r="I265" i="177"/>
  <c r="I266" i="177"/>
  <c r="I267" i="177"/>
  <c r="I268" i="177"/>
  <c r="I269" i="177"/>
  <c r="I270" i="177"/>
  <c r="I271" i="177"/>
  <c r="I272" i="177"/>
  <c r="I273" i="177"/>
  <c r="I274" i="177"/>
  <c r="I275" i="177"/>
  <c r="I276" i="177"/>
  <c r="I277" i="177"/>
  <c r="I278" i="177"/>
  <c r="I279" i="177"/>
  <c r="I280" i="177"/>
  <c r="I281" i="177"/>
  <c r="I282" i="177"/>
  <c r="I283" i="177"/>
  <c r="I284" i="177"/>
  <c r="I285" i="177"/>
  <c r="I286" i="177"/>
  <c r="I287" i="177"/>
  <c r="I288" i="177"/>
  <c r="I289" i="177"/>
  <c r="I290" i="177"/>
  <c r="I291" i="177"/>
  <c r="I292" i="177"/>
  <c r="I293" i="177"/>
  <c r="I294" i="177"/>
  <c r="I295" i="177"/>
  <c r="I296" i="177"/>
  <c r="I297" i="177"/>
  <c r="I298" i="177"/>
  <c r="I299" i="177"/>
  <c r="I300" i="177"/>
  <c r="I301" i="177"/>
  <c r="I302" i="177"/>
  <c r="I303" i="177"/>
  <c r="I304" i="177"/>
  <c r="I305" i="177"/>
  <c r="I306" i="177"/>
  <c r="I307" i="177"/>
  <c r="I308" i="177"/>
  <c r="I309" i="177"/>
  <c r="I310" i="177"/>
  <c r="I311" i="177"/>
  <c r="I312" i="177"/>
  <c r="I313" i="177"/>
  <c r="I314" i="177"/>
  <c r="I315" i="177"/>
  <c r="I316" i="177"/>
  <c r="I317" i="177"/>
  <c r="I318" i="177"/>
  <c r="I319" i="177"/>
  <c r="I320" i="177"/>
  <c r="I321" i="177"/>
  <c r="I322" i="177"/>
  <c r="I323" i="177"/>
  <c r="I324" i="177"/>
  <c r="I325" i="177"/>
  <c r="I326" i="177"/>
  <c r="I27" i="177"/>
  <c r="H28" i="177"/>
  <c r="H29" i="177"/>
  <c r="H30" i="177"/>
  <c r="H31" i="177"/>
  <c r="H32" i="177"/>
  <c r="H33" i="177"/>
  <c r="H34" i="177"/>
  <c r="H35" i="177"/>
  <c r="H36" i="177"/>
  <c r="H37" i="177"/>
  <c r="H38" i="177"/>
  <c r="H39" i="177"/>
  <c r="H40" i="177"/>
  <c r="H41" i="177"/>
  <c r="H42" i="177"/>
  <c r="H43" i="177"/>
  <c r="H44" i="177"/>
  <c r="H45" i="177"/>
  <c r="H46" i="177"/>
  <c r="H47" i="177"/>
  <c r="H48" i="177"/>
  <c r="H49" i="177"/>
  <c r="H50" i="177"/>
  <c r="H51" i="177"/>
  <c r="H52" i="177"/>
  <c r="H53" i="177"/>
  <c r="H54" i="177"/>
  <c r="H55" i="177"/>
  <c r="H56" i="177"/>
  <c r="H57" i="177"/>
  <c r="H58" i="177"/>
  <c r="H59" i="177"/>
  <c r="H60" i="177"/>
  <c r="H61" i="177"/>
  <c r="H62" i="177"/>
  <c r="H63" i="177"/>
  <c r="H64" i="177"/>
  <c r="H65" i="177"/>
  <c r="H66" i="177"/>
  <c r="H67" i="177"/>
  <c r="H68" i="177"/>
  <c r="H69" i="177"/>
  <c r="H70" i="177"/>
  <c r="H71" i="177"/>
  <c r="H72" i="177"/>
  <c r="H73" i="177"/>
  <c r="H74" i="177"/>
  <c r="H75" i="177"/>
  <c r="H76" i="177"/>
  <c r="H77" i="177"/>
  <c r="H78" i="177"/>
  <c r="H79" i="177"/>
  <c r="H80" i="177"/>
  <c r="H81" i="177"/>
  <c r="H82" i="177"/>
  <c r="H83" i="177"/>
  <c r="H84" i="177"/>
  <c r="H85" i="177"/>
  <c r="H86" i="177"/>
  <c r="H87" i="177"/>
  <c r="H88" i="177"/>
  <c r="H89" i="177"/>
  <c r="H90" i="177"/>
  <c r="H91" i="177"/>
  <c r="H92" i="177"/>
  <c r="H93" i="177"/>
  <c r="H94" i="177"/>
  <c r="H95" i="177"/>
  <c r="H96" i="177"/>
  <c r="H97" i="177"/>
  <c r="H98" i="177"/>
  <c r="H99" i="177"/>
  <c r="H100" i="177"/>
  <c r="H101" i="177"/>
  <c r="H102" i="177"/>
  <c r="H103" i="177"/>
  <c r="H104" i="177"/>
  <c r="H105" i="177"/>
  <c r="H106" i="177"/>
  <c r="H107" i="177"/>
  <c r="H108" i="177"/>
  <c r="H109" i="177"/>
  <c r="H110" i="177"/>
  <c r="H111" i="177"/>
  <c r="H112" i="177"/>
  <c r="H113" i="177"/>
  <c r="H114" i="177"/>
  <c r="H115" i="177"/>
  <c r="H116" i="177"/>
  <c r="H117" i="177"/>
  <c r="H118" i="177"/>
  <c r="H119" i="177"/>
  <c r="H120" i="177"/>
  <c r="H121" i="177"/>
  <c r="H122" i="177"/>
  <c r="H123" i="177"/>
  <c r="H124" i="177"/>
  <c r="H125" i="177"/>
  <c r="H126" i="177"/>
  <c r="H127" i="177"/>
  <c r="H128" i="177"/>
  <c r="H129" i="177"/>
  <c r="H130" i="177"/>
  <c r="H131" i="177"/>
  <c r="H132" i="177"/>
  <c r="H133" i="177"/>
  <c r="H134" i="177"/>
  <c r="H135" i="177"/>
  <c r="H136" i="177"/>
  <c r="H137" i="177"/>
  <c r="H138" i="177"/>
  <c r="H139" i="177"/>
  <c r="H140" i="177"/>
  <c r="H141" i="177"/>
  <c r="H142" i="177"/>
  <c r="H143" i="177"/>
  <c r="H144" i="177"/>
  <c r="H145" i="177"/>
  <c r="H146" i="177"/>
  <c r="H147" i="177"/>
  <c r="H148" i="177"/>
  <c r="H149" i="177"/>
  <c r="H150" i="177"/>
  <c r="H151" i="177"/>
  <c r="H152" i="177"/>
  <c r="H153" i="177"/>
  <c r="H154" i="177"/>
  <c r="H155" i="177"/>
  <c r="H156" i="177"/>
  <c r="H157" i="177"/>
  <c r="H158" i="177"/>
  <c r="H159" i="177"/>
  <c r="H160" i="177"/>
  <c r="H161" i="177"/>
  <c r="H162" i="177"/>
  <c r="H163" i="177"/>
  <c r="H164" i="177"/>
  <c r="H165" i="177"/>
  <c r="H166" i="177"/>
  <c r="H167" i="177"/>
  <c r="H168" i="177"/>
  <c r="H169" i="177"/>
  <c r="H170" i="177"/>
  <c r="H171" i="177"/>
  <c r="H172" i="177"/>
  <c r="H173" i="177"/>
  <c r="H174" i="177"/>
  <c r="H175" i="177"/>
  <c r="H176" i="177"/>
  <c r="H177" i="177"/>
  <c r="H178" i="177"/>
  <c r="H179" i="177"/>
  <c r="H180" i="177"/>
  <c r="H181" i="177"/>
  <c r="H182" i="177"/>
  <c r="H183" i="177"/>
  <c r="H184" i="177"/>
  <c r="H185" i="177"/>
  <c r="H186" i="177"/>
  <c r="H187" i="177"/>
  <c r="H188" i="177"/>
  <c r="H189" i="177"/>
  <c r="H190" i="177"/>
  <c r="H191" i="177"/>
  <c r="H192" i="177"/>
  <c r="H193" i="177"/>
  <c r="H194" i="177"/>
  <c r="H195" i="177"/>
  <c r="H196" i="177"/>
  <c r="H197" i="177"/>
  <c r="H198" i="177"/>
  <c r="H199" i="177"/>
  <c r="H200" i="177"/>
  <c r="H201" i="177"/>
  <c r="H202" i="177"/>
  <c r="H203" i="177"/>
  <c r="H204" i="177"/>
  <c r="H205" i="177"/>
  <c r="H206" i="177"/>
  <c r="H207" i="177"/>
  <c r="H208" i="177"/>
  <c r="H209" i="177"/>
  <c r="H210" i="177"/>
  <c r="H211" i="177"/>
  <c r="H212" i="177"/>
  <c r="H213" i="177"/>
  <c r="H214" i="177"/>
  <c r="H215" i="177"/>
  <c r="H216" i="177"/>
  <c r="H217" i="177"/>
  <c r="H218" i="177"/>
  <c r="H219" i="177"/>
  <c r="H220" i="177"/>
  <c r="H221" i="177"/>
  <c r="H222" i="177"/>
  <c r="H223" i="177"/>
  <c r="H224" i="177"/>
  <c r="H225" i="177"/>
  <c r="H226" i="177"/>
  <c r="H227" i="177"/>
  <c r="H228" i="177"/>
  <c r="H229" i="177"/>
  <c r="H230" i="177"/>
  <c r="H231" i="177"/>
  <c r="H232" i="177"/>
  <c r="H233" i="177"/>
  <c r="H234" i="177"/>
  <c r="H235" i="177"/>
  <c r="H236" i="177"/>
  <c r="H237" i="177"/>
  <c r="H238" i="177"/>
  <c r="H239" i="177"/>
  <c r="H240" i="177"/>
  <c r="H241" i="177"/>
  <c r="H242" i="177"/>
  <c r="H243" i="177"/>
  <c r="H244" i="177"/>
  <c r="H245" i="177"/>
  <c r="H246" i="177"/>
  <c r="H247" i="177"/>
  <c r="H248" i="177"/>
  <c r="H249" i="177"/>
  <c r="H250" i="177"/>
  <c r="H251" i="177"/>
  <c r="H252" i="177"/>
  <c r="H253" i="177"/>
  <c r="H254" i="177"/>
  <c r="H255" i="177"/>
  <c r="H256" i="177"/>
  <c r="H257" i="177"/>
  <c r="H258" i="177"/>
  <c r="H259" i="177"/>
  <c r="H260" i="177"/>
  <c r="H261" i="177"/>
  <c r="H262" i="177"/>
  <c r="H263" i="177"/>
  <c r="H264" i="177"/>
  <c r="H265" i="177"/>
  <c r="H266" i="177"/>
  <c r="H267" i="177"/>
  <c r="H268" i="177"/>
  <c r="H269" i="177"/>
  <c r="H270" i="177"/>
  <c r="H271" i="177"/>
  <c r="H272" i="177"/>
  <c r="H273" i="177"/>
  <c r="H274" i="177"/>
  <c r="H275" i="177"/>
  <c r="H276" i="177"/>
  <c r="H277" i="177"/>
  <c r="H278" i="177"/>
  <c r="H279" i="177"/>
  <c r="H280" i="177"/>
  <c r="H281" i="177"/>
  <c r="H282" i="177"/>
  <c r="H283" i="177"/>
  <c r="H284" i="177"/>
  <c r="H285" i="177"/>
  <c r="H286" i="177"/>
  <c r="H287" i="177"/>
  <c r="H288" i="177"/>
  <c r="H289" i="177"/>
  <c r="H290" i="177"/>
  <c r="H291" i="177"/>
  <c r="H292" i="177"/>
  <c r="H293" i="177"/>
  <c r="H294" i="177"/>
  <c r="H295" i="177"/>
  <c r="H296" i="177"/>
  <c r="H297" i="177"/>
  <c r="H298" i="177"/>
  <c r="H299" i="177"/>
  <c r="H300" i="177"/>
  <c r="H301" i="177"/>
  <c r="H302" i="177"/>
  <c r="H303" i="177"/>
  <c r="H304" i="177"/>
  <c r="H305" i="177"/>
  <c r="H306" i="177"/>
  <c r="H307" i="177"/>
  <c r="H308" i="177"/>
  <c r="H309" i="177"/>
  <c r="H310" i="177"/>
  <c r="H311" i="177"/>
  <c r="H312" i="177"/>
  <c r="H313" i="177"/>
  <c r="H314" i="177"/>
  <c r="H315" i="177"/>
  <c r="H316" i="177"/>
  <c r="H317" i="177"/>
  <c r="H318" i="177"/>
  <c r="H319" i="177"/>
  <c r="H320" i="177"/>
  <c r="H321" i="177"/>
  <c r="H322" i="177"/>
  <c r="H323" i="177"/>
  <c r="H324" i="177"/>
  <c r="H325" i="177"/>
  <c r="H326" i="177"/>
  <c r="H27" i="177"/>
  <c r="R103" i="174"/>
  <c r="R102" i="174"/>
  <c r="R101" i="174"/>
  <c r="R100" i="174"/>
  <c r="R99" i="174"/>
  <c r="R98" i="174"/>
  <c r="R97" i="174"/>
  <c r="R96" i="174"/>
  <c r="R95" i="174"/>
  <c r="R94" i="174"/>
  <c r="R93" i="174"/>
  <c r="R92" i="174"/>
  <c r="R91" i="174"/>
  <c r="R90" i="174"/>
  <c r="R89" i="174"/>
  <c r="R88" i="174"/>
  <c r="R87" i="174"/>
  <c r="R86" i="174"/>
  <c r="R85" i="174"/>
  <c r="R84" i="174"/>
  <c r="R83" i="174"/>
  <c r="R82" i="174"/>
  <c r="R81" i="174"/>
  <c r="R80" i="174"/>
  <c r="R79" i="174"/>
  <c r="R78" i="174"/>
  <c r="R77" i="174"/>
  <c r="R76" i="174"/>
  <c r="R75" i="174"/>
  <c r="R74" i="174"/>
  <c r="R73" i="174"/>
  <c r="R72" i="174"/>
  <c r="R71" i="174"/>
  <c r="R70" i="174"/>
  <c r="R69" i="174"/>
  <c r="R68" i="174"/>
  <c r="R67" i="174"/>
  <c r="R66" i="174"/>
  <c r="R65" i="174"/>
  <c r="R64" i="174"/>
  <c r="R63" i="174"/>
  <c r="R62" i="174"/>
  <c r="R61" i="174"/>
  <c r="R60" i="174"/>
  <c r="R59" i="174"/>
  <c r="R58" i="174"/>
  <c r="R57" i="174"/>
  <c r="R56" i="174"/>
  <c r="R55" i="174"/>
  <c r="R54" i="174"/>
  <c r="R53" i="174"/>
  <c r="R52" i="174"/>
  <c r="R51" i="174"/>
  <c r="R50" i="174"/>
  <c r="R49" i="174"/>
  <c r="R48" i="174"/>
  <c r="R47" i="174"/>
  <c r="R46" i="174"/>
  <c r="R45" i="174"/>
  <c r="R44" i="174"/>
  <c r="R43" i="174"/>
  <c r="R42" i="174"/>
  <c r="R41" i="174"/>
  <c r="R40" i="174"/>
  <c r="R39" i="174"/>
  <c r="R38" i="174"/>
  <c r="R37" i="174"/>
  <c r="R36" i="174"/>
  <c r="R35" i="174"/>
  <c r="R34" i="174"/>
  <c r="R33" i="174"/>
  <c r="R32" i="174"/>
  <c r="R31" i="174"/>
  <c r="R30" i="174"/>
  <c r="R29" i="174"/>
  <c r="R28" i="174"/>
  <c r="R27" i="174"/>
  <c r="R26" i="174"/>
  <c r="R25" i="174"/>
  <c r="R24" i="174"/>
  <c r="R23" i="174"/>
  <c r="R22" i="174"/>
  <c r="R21" i="174"/>
  <c r="R20" i="174"/>
  <c r="R19" i="174"/>
  <c r="R18" i="174"/>
  <c r="R17" i="174"/>
  <c r="R16" i="174"/>
  <c r="R15" i="174"/>
  <c r="R14" i="174"/>
  <c r="R13" i="174"/>
  <c r="R12" i="174"/>
  <c r="R11" i="174"/>
  <c r="R10" i="174"/>
  <c r="R9" i="174"/>
  <c r="R8" i="174"/>
  <c r="R7" i="174"/>
  <c r="R6" i="174"/>
  <c r="R5" i="174"/>
  <c r="AO4" i="75"/>
  <c r="AN4" i="75"/>
  <c r="AM4" i="75"/>
  <c r="AL4" i="75"/>
  <c r="AG4" i="75"/>
  <c r="AF4" i="75"/>
  <c r="AE4" i="75"/>
  <c r="AD4" i="75"/>
  <c r="D17" i="176"/>
  <c r="C17" i="176"/>
  <c r="B17" i="176"/>
  <c r="D16" i="176"/>
  <c r="C16" i="176"/>
  <c r="B16" i="176"/>
  <c r="D15" i="176"/>
  <c r="C15" i="176"/>
  <c r="B15" i="176"/>
  <c r="D14" i="176"/>
  <c r="C14" i="176"/>
  <c r="B14" i="176"/>
  <c r="D13" i="176"/>
  <c r="C13" i="176"/>
  <c r="B13" i="176"/>
  <c r="D12" i="176"/>
  <c r="C12" i="176"/>
  <c r="B12" i="176"/>
  <c r="D11" i="176"/>
  <c r="C11" i="176"/>
  <c r="B11" i="176"/>
  <c r="D10" i="176"/>
  <c r="C10" i="176"/>
  <c r="B10" i="176"/>
  <c r="D9" i="176"/>
  <c r="C9" i="176"/>
  <c r="B9" i="176"/>
  <c r="D8" i="176"/>
  <c r="C8" i="176"/>
  <c r="B8" i="176"/>
  <c r="D7" i="176"/>
  <c r="C7" i="176"/>
  <c r="B7" i="176"/>
  <c r="D6" i="176"/>
  <c r="C6" i="176"/>
  <c r="B6" i="176"/>
  <c r="D5" i="176"/>
  <c r="C5" i="176"/>
  <c r="B5" i="176"/>
  <c r="D4" i="176"/>
  <c r="C4" i="176"/>
  <c r="B4" i="176"/>
  <c r="I265" i="143"/>
  <c r="J3" i="143"/>
  <c r="J4" i="143"/>
  <c r="J5" i="143"/>
  <c r="J6" i="143"/>
  <c r="J7" i="143"/>
  <c r="J8" i="143"/>
  <c r="J9" i="143"/>
  <c r="J10" i="143"/>
  <c r="J11" i="143"/>
  <c r="J12" i="143"/>
  <c r="J13" i="143"/>
  <c r="J14" i="143"/>
  <c r="J15" i="143"/>
  <c r="J16" i="143"/>
  <c r="J17" i="143"/>
  <c r="J18" i="143"/>
  <c r="J19" i="143"/>
  <c r="J20" i="143"/>
  <c r="J21" i="143"/>
  <c r="J22" i="143"/>
  <c r="J23" i="143"/>
  <c r="J24" i="143"/>
  <c r="J25" i="143"/>
  <c r="J26" i="143"/>
  <c r="J27" i="143"/>
  <c r="J28" i="143"/>
  <c r="J29" i="143"/>
  <c r="J30" i="143"/>
  <c r="J31" i="143"/>
  <c r="J32" i="143"/>
  <c r="J33" i="143"/>
  <c r="J34" i="143"/>
  <c r="J35" i="143"/>
  <c r="J36" i="143"/>
  <c r="J37" i="143"/>
  <c r="J38" i="143"/>
  <c r="J39" i="143"/>
  <c r="J40" i="143"/>
  <c r="J41" i="143"/>
  <c r="J42" i="143"/>
  <c r="J43" i="143"/>
  <c r="J44" i="143"/>
  <c r="J45" i="143"/>
  <c r="J46" i="143"/>
  <c r="J47" i="143"/>
  <c r="J48" i="143"/>
  <c r="J49" i="143"/>
  <c r="J50" i="143"/>
  <c r="J51" i="143"/>
  <c r="J52" i="143"/>
  <c r="J53" i="143"/>
  <c r="J54" i="143"/>
  <c r="J55" i="143"/>
  <c r="J56" i="143"/>
  <c r="J57" i="143"/>
  <c r="J58" i="143"/>
  <c r="J59" i="143"/>
  <c r="J60" i="143"/>
  <c r="J61" i="143"/>
  <c r="J62" i="143"/>
  <c r="J63" i="143"/>
  <c r="J64" i="143"/>
  <c r="J65" i="143"/>
  <c r="J66" i="143"/>
  <c r="J67" i="143"/>
  <c r="J68" i="143"/>
  <c r="J69" i="143"/>
  <c r="J70" i="143"/>
  <c r="J71" i="143"/>
  <c r="J72" i="143"/>
  <c r="J73" i="143"/>
  <c r="J74" i="143"/>
  <c r="J75" i="143"/>
  <c r="J76" i="143"/>
  <c r="J77" i="143"/>
  <c r="J78" i="143"/>
  <c r="J79" i="143"/>
  <c r="J80" i="143"/>
  <c r="J81" i="143"/>
  <c r="J82" i="143"/>
  <c r="J83" i="143"/>
  <c r="J84" i="143"/>
  <c r="J85" i="143"/>
  <c r="J86" i="143"/>
  <c r="J87" i="143"/>
  <c r="J88" i="143"/>
  <c r="J89" i="143"/>
  <c r="J90" i="143"/>
  <c r="J91" i="143"/>
  <c r="J92" i="143"/>
  <c r="J93" i="143"/>
  <c r="J94" i="143"/>
  <c r="J95" i="143"/>
  <c r="J96" i="143"/>
  <c r="J97" i="143"/>
  <c r="J98" i="143"/>
  <c r="J99" i="143"/>
  <c r="J100" i="143"/>
  <c r="J101" i="143"/>
  <c r="J102" i="143"/>
  <c r="J103" i="143"/>
  <c r="J104" i="143"/>
  <c r="J105" i="143"/>
  <c r="J106" i="143"/>
  <c r="J107" i="143"/>
  <c r="J108" i="143"/>
  <c r="J109" i="143"/>
  <c r="J110" i="143"/>
  <c r="J111" i="143"/>
  <c r="J112" i="143"/>
  <c r="J113" i="143"/>
  <c r="J114" i="143"/>
  <c r="J115" i="143"/>
  <c r="J116" i="143"/>
  <c r="J117" i="143"/>
  <c r="J118" i="143"/>
  <c r="J119" i="143"/>
  <c r="J120" i="143"/>
  <c r="J121" i="143"/>
  <c r="J122" i="143"/>
  <c r="J123" i="143"/>
  <c r="J124" i="143"/>
  <c r="J125" i="143"/>
  <c r="J126" i="143"/>
  <c r="J127" i="143"/>
  <c r="J128" i="143"/>
  <c r="J129" i="143"/>
  <c r="J130" i="143"/>
  <c r="J131" i="143"/>
  <c r="J132" i="143"/>
  <c r="J133" i="143"/>
  <c r="J134" i="143"/>
  <c r="J135" i="143"/>
  <c r="J136" i="143"/>
  <c r="J137" i="143"/>
  <c r="J138" i="143"/>
  <c r="J139" i="143"/>
  <c r="J140" i="143"/>
  <c r="J141" i="143"/>
  <c r="J142" i="143"/>
  <c r="J143" i="143"/>
  <c r="J144" i="143"/>
  <c r="J145" i="143"/>
  <c r="J146" i="143"/>
  <c r="J147" i="143"/>
  <c r="J148" i="143"/>
  <c r="J149" i="143"/>
  <c r="J150" i="143"/>
  <c r="J151" i="143"/>
  <c r="J152" i="143"/>
  <c r="J153" i="143"/>
  <c r="J154" i="143"/>
  <c r="J155" i="143"/>
  <c r="J156" i="143"/>
  <c r="J157" i="143"/>
  <c r="J158" i="143"/>
  <c r="J159" i="143"/>
  <c r="J160" i="143"/>
  <c r="J161" i="143"/>
  <c r="J162" i="143"/>
  <c r="J163" i="143"/>
  <c r="J164" i="143"/>
  <c r="J165" i="143"/>
  <c r="J166" i="143"/>
  <c r="J167" i="143"/>
  <c r="J168" i="143"/>
  <c r="J169" i="143"/>
  <c r="J170" i="143"/>
  <c r="J171" i="143"/>
  <c r="J172" i="143"/>
  <c r="J173" i="143"/>
  <c r="J174" i="143"/>
  <c r="J175" i="143"/>
  <c r="J176" i="143"/>
  <c r="J177" i="143"/>
  <c r="J178" i="143"/>
  <c r="J179" i="143"/>
  <c r="J180" i="143"/>
  <c r="J181" i="143"/>
  <c r="J182" i="143"/>
  <c r="J183" i="143"/>
  <c r="J184" i="143"/>
  <c r="J185" i="143"/>
  <c r="J186" i="143"/>
  <c r="J187" i="143"/>
  <c r="J188" i="143"/>
  <c r="J189" i="143"/>
  <c r="J190" i="143"/>
  <c r="J191" i="143"/>
  <c r="J192" i="143"/>
  <c r="J193" i="143"/>
  <c r="J194" i="143"/>
  <c r="J195" i="143"/>
  <c r="J196" i="143"/>
  <c r="J197" i="143"/>
  <c r="J198" i="143"/>
  <c r="J199" i="143"/>
  <c r="J200" i="143"/>
  <c r="J201" i="143"/>
  <c r="J202" i="143"/>
  <c r="J203" i="143"/>
  <c r="J204" i="143"/>
  <c r="J205" i="143"/>
  <c r="J206" i="143"/>
  <c r="J207" i="143"/>
  <c r="J208" i="143"/>
  <c r="J209" i="143"/>
  <c r="J210" i="143"/>
  <c r="J211" i="143"/>
  <c r="J212" i="143"/>
  <c r="J213" i="143"/>
  <c r="J214" i="143"/>
  <c r="J215" i="143"/>
  <c r="J216" i="143"/>
  <c r="J217" i="143"/>
  <c r="J218" i="143"/>
  <c r="J219" i="143"/>
  <c r="J220" i="143"/>
  <c r="J221" i="143"/>
  <c r="J222" i="143"/>
  <c r="J223" i="143"/>
  <c r="J224" i="143"/>
  <c r="J225" i="143"/>
  <c r="J226" i="143"/>
  <c r="J227" i="143"/>
  <c r="J228" i="143"/>
  <c r="J229" i="143"/>
  <c r="J230" i="143"/>
  <c r="J231" i="143"/>
  <c r="J232" i="143"/>
  <c r="J233" i="143"/>
  <c r="J234" i="143"/>
  <c r="J235" i="143"/>
  <c r="J236" i="143"/>
  <c r="J237" i="143"/>
  <c r="J238" i="143"/>
  <c r="J239" i="143"/>
  <c r="J240" i="143"/>
  <c r="J241" i="143"/>
  <c r="J242" i="143"/>
  <c r="J243" i="143"/>
  <c r="J244" i="143"/>
  <c r="J245" i="143"/>
  <c r="J246" i="143"/>
  <c r="J247" i="143"/>
  <c r="J248" i="143"/>
  <c r="J249" i="143"/>
  <c r="J250" i="143"/>
  <c r="J251" i="143"/>
  <c r="J252" i="143"/>
  <c r="J253" i="143"/>
  <c r="J254" i="143"/>
  <c r="J255" i="143"/>
  <c r="J256" i="143"/>
  <c r="J257" i="143"/>
  <c r="J258" i="143"/>
  <c r="J259" i="143"/>
  <c r="J260" i="143"/>
  <c r="J261" i="143"/>
  <c r="J262" i="143"/>
  <c r="J263" i="143"/>
  <c r="J264" i="143"/>
  <c r="J265" i="143"/>
  <c r="J266" i="143"/>
  <c r="J267" i="143"/>
  <c r="J268" i="143"/>
  <c r="J269" i="143"/>
  <c r="J270" i="143"/>
  <c r="J271" i="143"/>
  <c r="J272" i="143"/>
  <c r="J273" i="143"/>
  <c r="J274" i="143"/>
  <c r="J275" i="143"/>
  <c r="J276" i="143"/>
  <c r="J277" i="143"/>
  <c r="J278" i="143"/>
  <c r="J279" i="143"/>
  <c r="J280" i="143"/>
  <c r="J281" i="143"/>
  <c r="J282" i="143"/>
  <c r="J283" i="143"/>
  <c r="J284" i="143"/>
  <c r="J285" i="143"/>
  <c r="J286" i="143"/>
  <c r="J287" i="143"/>
  <c r="J288" i="143"/>
  <c r="J289" i="143"/>
  <c r="J290" i="143"/>
  <c r="J291" i="143"/>
  <c r="J292" i="143"/>
  <c r="J293" i="143"/>
  <c r="J294" i="143"/>
  <c r="J2" i="143"/>
  <c r="I2" i="143"/>
  <c r="I3" i="143"/>
  <c r="I4" i="143"/>
  <c r="I5" i="143"/>
  <c r="I6" i="143"/>
  <c r="I7" i="143"/>
  <c r="I8" i="143"/>
  <c r="I9" i="143"/>
  <c r="I10" i="143"/>
  <c r="I11" i="143"/>
  <c r="I12" i="143"/>
  <c r="I13" i="143"/>
  <c r="I14" i="143"/>
  <c r="I15" i="143"/>
  <c r="I16" i="143"/>
  <c r="I17" i="143"/>
  <c r="I18" i="143"/>
  <c r="I19" i="143"/>
  <c r="I20" i="143"/>
  <c r="I21" i="143"/>
  <c r="I22" i="143"/>
  <c r="I23" i="143"/>
  <c r="I24" i="143"/>
  <c r="I25" i="143"/>
  <c r="I26" i="143"/>
  <c r="I27" i="143"/>
  <c r="I28" i="143"/>
  <c r="I29" i="143"/>
  <c r="I30" i="143"/>
  <c r="I31" i="143"/>
  <c r="I32" i="143"/>
  <c r="I33" i="143"/>
  <c r="I34" i="143"/>
  <c r="I35" i="143"/>
  <c r="I36" i="143"/>
  <c r="I37" i="143"/>
  <c r="I38" i="143"/>
  <c r="I39" i="143"/>
  <c r="I40" i="143"/>
  <c r="I41" i="143"/>
  <c r="I42" i="143"/>
  <c r="I43" i="143"/>
  <c r="I44" i="143"/>
  <c r="I45" i="143"/>
  <c r="I46" i="143"/>
  <c r="I47" i="143"/>
  <c r="I48" i="143"/>
  <c r="I49" i="143"/>
  <c r="I50" i="143"/>
  <c r="I51" i="143"/>
  <c r="I52" i="143"/>
  <c r="I53" i="143"/>
  <c r="I54" i="143"/>
  <c r="I55" i="143"/>
  <c r="I56" i="143"/>
  <c r="I57" i="143"/>
  <c r="I58" i="143"/>
  <c r="I59" i="143"/>
  <c r="I60" i="143"/>
  <c r="I61" i="143"/>
  <c r="I62" i="143"/>
  <c r="I63" i="143"/>
  <c r="I64" i="143"/>
  <c r="I65" i="143"/>
  <c r="I66" i="143"/>
  <c r="I67" i="143"/>
  <c r="I68" i="143"/>
  <c r="I69" i="143"/>
  <c r="I70" i="143"/>
  <c r="I71" i="143"/>
  <c r="I72" i="143"/>
  <c r="I73" i="143"/>
  <c r="I74" i="143"/>
  <c r="I75" i="143"/>
  <c r="I76" i="143"/>
  <c r="I77" i="143"/>
  <c r="I78" i="143"/>
  <c r="I79" i="143"/>
  <c r="I80" i="143"/>
  <c r="I81" i="143"/>
  <c r="I82" i="143"/>
  <c r="I83" i="143"/>
  <c r="I84" i="143"/>
  <c r="I85" i="143"/>
  <c r="I86" i="143"/>
  <c r="I87" i="143"/>
  <c r="I88" i="143"/>
  <c r="I89" i="143"/>
  <c r="I90" i="143"/>
  <c r="I91" i="143"/>
  <c r="I92" i="143"/>
  <c r="I93" i="143"/>
  <c r="I94" i="143"/>
  <c r="I95" i="143"/>
  <c r="I96" i="143"/>
  <c r="I97" i="143"/>
  <c r="I98" i="143"/>
  <c r="I99" i="143"/>
  <c r="I100" i="143"/>
  <c r="I101" i="143"/>
  <c r="I102" i="143"/>
  <c r="I103" i="143"/>
  <c r="I104" i="143"/>
  <c r="I105" i="143"/>
  <c r="I106" i="143"/>
  <c r="I107" i="143"/>
  <c r="I108" i="143"/>
  <c r="I109" i="143"/>
  <c r="I110" i="143"/>
  <c r="I111" i="143"/>
  <c r="I112" i="143"/>
  <c r="I113" i="143"/>
  <c r="I114" i="143"/>
  <c r="I115" i="143"/>
  <c r="I116" i="143"/>
  <c r="I117" i="143"/>
  <c r="I118" i="143"/>
  <c r="I119" i="143"/>
  <c r="I120" i="143"/>
  <c r="I121" i="143"/>
  <c r="I122" i="143"/>
  <c r="I123" i="143"/>
  <c r="I124" i="143"/>
  <c r="I125" i="143"/>
  <c r="I126" i="143"/>
  <c r="I127" i="143"/>
  <c r="I128" i="143"/>
  <c r="I129" i="143"/>
  <c r="I130" i="143"/>
  <c r="I131" i="143"/>
  <c r="I132" i="143"/>
  <c r="I133" i="143"/>
  <c r="I134" i="143"/>
  <c r="I135" i="143"/>
  <c r="I136" i="143"/>
  <c r="I137" i="143"/>
  <c r="I138" i="143"/>
  <c r="I139" i="143"/>
  <c r="I140" i="143"/>
  <c r="I141" i="143"/>
  <c r="I142" i="143"/>
  <c r="I143" i="143"/>
  <c r="I144" i="143"/>
  <c r="I145" i="143"/>
  <c r="I146" i="143"/>
  <c r="I147" i="143"/>
  <c r="I148" i="143"/>
  <c r="I149" i="143"/>
  <c r="I150" i="143"/>
  <c r="I151" i="143"/>
  <c r="I152" i="143"/>
  <c r="I153" i="143"/>
  <c r="I154" i="143"/>
  <c r="I155" i="143"/>
  <c r="I156" i="143"/>
  <c r="I157" i="143"/>
  <c r="I158" i="143"/>
  <c r="I159" i="143"/>
  <c r="I160" i="143"/>
  <c r="I161" i="143"/>
  <c r="I162" i="143"/>
  <c r="I163" i="143"/>
  <c r="I164" i="143"/>
  <c r="I165" i="143"/>
  <c r="I166" i="143"/>
  <c r="I167" i="143"/>
  <c r="I168" i="143"/>
  <c r="I169" i="143"/>
  <c r="I170" i="143"/>
  <c r="I171" i="143"/>
  <c r="I172" i="143"/>
  <c r="I173" i="143"/>
  <c r="I174" i="143"/>
  <c r="I175" i="143"/>
  <c r="I176" i="143"/>
  <c r="I177" i="143"/>
  <c r="I178" i="143"/>
  <c r="I179" i="143"/>
  <c r="I180" i="143"/>
  <c r="I181" i="143"/>
  <c r="I182" i="143"/>
  <c r="I183" i="143"/>
  <c r="I184" i="143"/>
  <c r="I185" i="143"/>
  <c r="I186" i="143"/>
  <c r="I187" i="143"/>
  <c r="I188" i="143"/>
  <c r="I189" i="143"/>
  <c r="I190" i="143"/>
  <c r="I191" i="143"/>
  <c r="I192" i="143"/>
  <c r="I193" i="143"/>
  <c r="I194" i="143"/>
  <c r="I195" i="143"/>
  <c r="I196" i="143"/>
  <c r="I197" i="143"/>
  <c r="I198" i="143"/>
  <c r="I199" i="143"/>
  <c r="I200" i="143"/>
  <c r="I201" i="143"/>
  <c r="I202" i="143"/>
  <c r="I203" i="143"/>
  <c r="I204" i="143"/>
  <c r="I205" i="143"/>
  <c r="I206" i="143"/>
  <c r="I207" i="143"/>
  <c r="I208" i="143"/>
  <c r="I209" i="143"/>
  <c r="I210" i="143"/>
  <c r="I211" i="143"/>
  <c r="I212" i="143"/>
  <c r="I213" i="143"/>
  <c r="I214" i="143"/>
  <c r="I215" i="143"/>
  <c r="I216" i="143"/>
  <c r="I217" i="143"/>
  <c r="I218" i="143"/>
  <c r="I219" i="143"/>
  <c r="I220" i="143"/>
  <c r="I221" i="143"/>
  <c r="I222" i="143"/>
  <c r="I223" i="143"/>
  <c r="I224" i="143"/>
  <c r="I225" i="143"/>
  <c r="I226" i="143"/>
  <c r="I227" i="143"/>
  <c r="I228" i="143"/>
  <c r="I229" i="143"/>
  <c r="I230" i="143"/>
  <c r="I231" i="143"/>
  <c r="I232" i="143"/>
  <c r="I233" i="143"/>
  <c r="I234" i="143"/>
  <c r="I235" i="143"/>
  <c r="I236" i="143"/>
  <c r="I237" i="143"/>
  <c r="I238" i="143"/>
  <c r="I239" i="143"/>
  <c r="I240" i="143"/>
  <c r="I241" i="143"/>
  <c r="I242" i="143"/>
  <c r="I243" i="143"/>
  <c r="I244" i="143"/>
  <c r="I245" i="143"/>
  <c r="I246" i="143"/>
  <c r="I247" i="143"/>
  <c r="I248" i="143"/>
  <c r="I249" i="143"/>
  <c r="I250" i="143"/>
  <c r="I251" i="143"/>
  <c r="I252" i="143"/>
  <c r="I253" i="143"/>
  <c r="I254" i="143"/>
  <c r="I255" i="143"/>
  <c r="I256" i="143"/>
  <c r="I257" i="143"/>
  <c r="I258" i="143"/>
  <c r="I259" i="143"/>
  <c r="I260" i="143"/>
  <c r="I261" i="143"/>
  <c r="I262" i="143"/>
  <c r="I263" i="143"/>
  <c r="I264" i="143"/>
  <c r="I266" i="143"/>
  <c r="I267" i="143"/>
  <c r="I268" i="143"/>
  <c r="I269" i="143"/>
  <c r="I270" i="143"/>
  <c r="I271" i="143"/>
  <c r="I272" i="143"/>
  <c r="I273" i="143"/>
  <c r="I274" i="143"/>
  <c r="I275" i="143"/>
  <c r="I276" i="143"/>
  <c r="I277" i="143"/>
  <c r="I278" i="143"/>
  <c r="I279" i="143"/>
  <c r="I280" i="143"/>
  <c r="I281" i="143"/>
  <c r="I282" i="143"/>
  <c r="I283" i="143"/>
  <c r="I284" i="143"/>
  <c r="I285" i="143"/>
  <c r="I286" i="143"/>
  <c r="I287" i="143"/>
  <c r="I288" i="143"/>
  <c r="I289" i="143"/>
  <c r="I290" i="143"/>
  <c r="I291" i="143"/>
  <c r="I292" i="143"/>
  <c r="I293" i="143"/>
  <c r="I294" i="143"/>
  <c r="H3" i="143"/>
  <c r="H4" i="143"/>
  <c r="H5" i="143"/>
  <c r="H6" i="143"/>
  <c r="H7" i="143"/>
  <c r="H8" i="143"/>
  <c r="H9" i="143"/>
  <c r="H10" i="143"/>
  <c r="H11" i="143"/>
  <c r="H12" i="143"/>
  <c r="H13" i="143"/>
  <c r="H14" i="143"/>
  <c r="H15" i="143"/>
  <c r="H16" i="143"/>
  <c r="H17" i="143"/>
  <c r="H18" i="143"/>
  <c r="H19" i="143"/>
  <c r="H20" i="143"/>
  <c r="H21" i="143"/>
  <c r="H22" i="143"/>
  <c r="H23" i="143"/>
  <c r="H24" i="143"/>
  <c r="H25" i="143"/>
  <c r="H26" i="143"/>
  <c r="H27" i="143"/>
  <c r="H28" i="143"/>
  <c r="H29" i="143"/>
  <c r="H30" i="143"/>
  <c r="H31" i="143"/>
  <c r="H32" i="143"/>
  <c r="H33" i="143"/>
  <c r="H34" i="143"/>
  <c r="H35" i="143"/>
  <c r="H36" i="143"/>
  <c r="H37" i="143"/>
  <c r="H38" i="143"/>
  <c r="H39" i="143"/>
  <c r="H40" i="143"/>
  <c r="H41" i="143"/>
  <c r="H42" i="143"/>
  <c r="H43" i="143"/>
  <c r="H44" i="143"/>
  <c r="H45" i="143"/>
  <c r="H46" i="143"/>
  <c r="H47" i="143"/>
  <c r="H48" i="143"/>
  <c r="H49" i="143"/>
  <c r="H50" i="143"/>
  <c r="H51" i="143"/>
  <c r="H52" i="143"/>
  <c r="H53" i="143"/>
  <c r="H54" i="143"/>
  <c r="H55" i="143"/>
  <c r="H56" i="143"/>
  <c r="H57" i="143"/>
  <c r="H58" i="143"/>
  <c r="H59" i="143"/>
  <c r="H60" i="143"/>
  <c r="H61" i="143"/>
  <c r="H62" i="143"/>
  <c r="H63" i="143"/>
  <c r="H64" i="143"/>
  <c r="H65" i="143"/>
  <c r="H66" i="143"/>
  <c r="H67" i="143"/>
  <c r="H68" i="143"/>
  <c r="H69" i="143"/>
  <c r="H70" i="143"/>
  <c r="H71" i="143"/>
  <c r="H72" i="143"/>
  <c r="H73" i="143"/>
  <c r="H74" i="143"/>
  <c r="H75" i="143"/>
  <c r="H76" i="143"/>
  <c r="H77" i="143"/>
  <c r="H78" i="143"/>
  <c r="H79" i="143"/>
  <c r="H80" i="143"/>
  <c r="H81" i="143"/>
  <c r="H82" i="143"/>
  <c r="H83" i="143"/>
  <c r="H84" i="143"/>
  <c r="H85" i="143"/>
  <c r="H86" i="143"/>
  <c r="H87" i="143"/>
  <c r="H88" i="143"/>
  <c r="H89" i="143"/>
  <c r="H90" i="143"/>
  <c r="H91" i="143"/>
  <c r="H92" i="143"/>
  <c r="H93" i="143"/>
  <c r="H94" i="143"/>
  <c r="H95" i="143"/>
  <c r="H96" i="143"/>
  <c r="H97" i="143"/>
  <c r="H98" i="143"/>
  <c r="H99" i="143"/>
  <c r="H100" i="143"/>
  <c r="H101" i="143"/>
  <c r="H102" i="143"/>
  <c r="H103" i="143"/>
  <c r="H104" i="143"/>
  <c r="H105" i="143"/>
  <c r="H106" i="143"/>
  <c r="H107" i="143"/>
  <c r="H108" i="143"/>
  <c r="H109" i="143"/>
  <c r="H110" i="143"/>
  <c r="H111" i="143"/>
  <c r="H112" i="143"/>
  <c r="H113" i="143"/>
  <c r="H114" i="143"/>
  <c r="H115" i="143"/>
  <c r="H116" i="143"/>
  <c r="H117" i="143"/>
  <c r="H118" i="143"/>
  <c r="H119" i="143"/>
  <c r="H120" i="143"/>
  <c r="H121" i="143"/>
  <c r="H122" i="143"/>
  <c r="H123" i="143"/>
  <c r="H124" i="143"/>
  <c r="H125" i="143"/>
  <c r="H126" i="143"/>
  <c r="H127" i="143"/>
  <c r="H128" i="143"/>
  <c r="H129" i="143"/>
  <c r="H130" i="143"/>
  <c r="H131" i="143"/>
  <c r="H132" i="143"/>
  <c r="H133" i="143"/>
  <c r="H134" i="143"/>
  <c r="H135" i="143"/>
  <c r="H136" i="143"/>
  <c r="H137" i="143"/>
  <c r="H138" i="143"/>
  <c r="H139" i="143"/>
  <c r="H140" i="143"/>
  <c r="H141" i="143"/>
  <c r="H142" i="143"/>
  <c r="H143" i="143"/>
  <c r="H144" i="143"/>
  <c r="H145" i="143"/>
  <c r="H146" i="143"/>
  <c r="H147" i="143"/>
  <c r="H148" i="143"/>
  <c r="H149" i="143"/>
  <c r="H150" i="143"/>
  <c r="H151" i="143"/>
  <c r="H152" i="143"/>
  <c r="H153" i="143"/>
  <c r="H154" i="143"/>
  <c r="H155" i="143"/>
  <c r="H156" i="143"/>
  <c r="H157" i="143"/>
  <c r="H158" i="143"/>
  <c r="H159" i="143"/>
  <c r="H160" i="143"/>
  <c r="H161" i="143"/>
  <c r="H162" i="143"/>
  <c r="H163" i="143"/>
  <c r="H164" i="143"/>
  <c r="H165" i="143"/>
  <c r="H166" i="143"/>
  <c r="H167" i="143"/>
  <c r="H168" i="143"/>
  <c r="H169" i="143"/>
  <c r="H170" i="143"/>
  <c r="H171" i="143"/>
  <c r="H172" i="143"/>
  <c r="H173" i="143"/>
  <c r="H174" i="143"/>
  <c r="H175" i="143"/>
  <c r="H176" i="143"/>
  <c r="H177" i="143"/>
  <c r="H178" i="143"/>
  <c r="H179" i="143"/>
  <c r="H180" i="143"/>
  <c r="H181" i="143"/>
  <c r="H182" i="143"/>
  <c r="H183" i="143"/>
  <c r="H184" i="143"/>
  <c r="H185" i="143"/>
  <c r="H186" i="143"/>
  <c r="H187" i="143"/>
  <c r="H188" i="143"/>
  <c r="H189" i="143"/>
  <c r="H190" i="143"/>
  <c r="H191" i="143"/>
  <c r="H192" i="143"/>
  <c r="H193" i="143"/>
  <c r="H194" i="143"/>
  <c r="H195" i="143"/>
  <c r="H196" i="143"/>
  <c r="H197" i="143"/>
  <c r="H198" i="143"/>
  <c r="H199" i="143"/>
  <c r="H200" i="143"/>
  <c r="H201" i="143"/>
  <c r="H202" i="143"/>
  <c r="H203" i="143"/>
  <c r="H204" i="143"/>
  <c r="H205" i="143"/>
  <c r="H206" i="143"/>
  <c r="H207" i="143"/>
  <c r="H208" i="143"/>
  <c r="H209" i="143"/>
  <c r="H210" i="143"/>
  <c r="H211" i="143"/>
  <c r="H212" i="143"/>
  <c r="H213" i="143"/>
  <c r="H214" i="143"/>
  <c r="H215" i="143"/>
  <c r="H216" i="143"/>
  <c r="H217" i="143"/>
  <c r="H218" i="143"/>
  <c r="H219" i="143"/>
  <c r="H220" i="143"/>
  <c r="H221" i="143"/>
  <c r="H222" i="143"/>
  <c r="H223" i="143"/>
  <c r="H224" i="143"/>
  <c r="H225" i="143"/>
  <c r="H226" i="143"/>
  <c r="H227" i="143"/>
  <c r="H228" i="143"/>
  <c r="H229" i="143"/>
  <c r="H230" i="143"/>
  <c r="H231" i="143"/>
  <c r="H232" i="143"/>
  <c r="H233" i="143"/>
  <c r="H234" i="143"/>
  <c r="H235" i="143"/>
  <c r="H236" i="143"/>
  <c r="H237" i="143"/>
  <c r="H238" i="143"/>
  <c r="H239" i="143"/>
  <c r="H240" i="143"/>
  <c r="H241" i="143"/>
  <c r="H242" i="143"/>
  <c r="H243" i="143"/>
  <c r="H244" i="143"/>
  <c r="H245" i="143"/>
  <c r="H246" i="143"/>
  <c r="H247" i="143"/>
  <c r="H248" i="143"/>
  <c r="H249" i="143"/>
  <c r="H250" i="143"/>
  <c r="H251" i="143"/>
  <c r="H252" i="143"/>
  <c r="H253" i="143"/>
  <c r="H254" i="143"/>
  <c r="H255" i="143"/>
  <c r="H256" i="143"/>
  <c r="H257" i="143"/>
  <c r="H258" i="143"/>
  <c r="H259" i="143"/>
  <c r="H260" i="143"/>
  <c r="H261" i="143"/>
  <c r="H262" i="143"/>
  <c r="H263" i="143"/>
  <c r="H264" i="143"/>
  <c r="H265" i="143"/>
  <c r="H266" i="143"/>
  <c r="H267" i="143"/>
  <c r="H268" i="143"/>
  <c r="H269" i="143"/>
  <c r="H270" i="143"/>
  <c r="H271" i="143"/>
  <c r="H272" i="143"/>
  <c r="H273" i="143"/>
  <c r="H274" i="143"/>
  <c r="H275" i="143"/>
  <c r="H276" i="143"/>
  <c r="H277" i="143"/>
  <c r="H278" i="143"/>
  <c r="H279" i="143"/>
  <c r="H280" i="143"/>
  <c r="H281" i="143"/>
  <c r="H282" i="143"/>
  <c r="H283" i="143"/>
  <c r="H284" i="143"/>
  <c r="H285" i="143"/>
  <c r="H286" i="143"/>
  <c r="H287" i="143"/>
  <c r="H288" i="143"/>
  <c r="H289" i="143"/>
  <c r="H290" i="143"/>
  <c r="H291" i="143"/>
  <c r="H292" i="143"/>
  <c r="H293" i="143"/>
  <c r="H294" i="143"/>
  <c r="H2" i="143"/>
  <c r="B2" i="143"/>
  <c r="B3" i="143"/>
  <c r="B4" i="143"/>
  <c r="B5" i="143"/>
  <c r="B6" i="143"/>
  <c r="B7" i="143"/>
  <c r="B8" i="143"/>
  <c r="B9" i="143"/>
  <c r="B10" i="143"/>
  <c r="B11" i="143"/>
  <c r="B12" i="143"/>
  <c r="B13" i="143"/>
  <c r="B14" i="143"/>
  <c r="B15" i="143"/>
  <c r="B16" i="143"/>
  <c r="B17" i="143"/>
  <c r="B18" i="143"/>
  <c r="B19" i="143"/>
  <c r="B20" i="143"/>
  <c r="B21" i="143"/>
  <c r="B22" i="143"/>
  <c r="B23" i="143"/>
  <c r="B24" i="143"/>
  <c r="B25" i="143"/>
  <c r="B26" i="143"/>
  <c r="B27" i="143"/>
  <c r="B28" i="143"/>
  <c r="B29" i="143"/>
  <c r="B30" i="143"/>
  <c r="B31" i="143"/>
  <c r="B32" i="143"/>
  <c r="B33" i="143"/>
  <c r="B34" i="143"/>
  <c r="B35" i="143"/>
  <c r="B36" i="143"/>
  <c r="B37" i="143"/>
  <c r="B38" i="143"/>
  <c r="B39" i="143"/>
  <c r="B40" i="143"/>
  <c r="B41" i="143"/>
  <c r="B42" i="143"/>
  <c r="B43" i="143"/>
  <c r="B44" i="143"/>
  <c r="B45" i="143"/>
  <c r="B46" i="143"/>
  <c r="B47" i="143"/>
  <c r="B48" i="143"/>
  <c r="B49" i="143"/>
  <c r="B50" i="143"/>
  <c r="B51" i="143"/>
  <c r="B52" i="143"/>
  <c r="B53" i="143"/>
  <c r="B54" i="143"/>
  <c r="B55" i="143"/>
  <c r="B56" i="143"/>
  <c r="B57" i="143"/>
  <c r="B58" i="143"/>
  <c r="B59" i="143"/>
  <c r="B60" i="143"/>
  <c r="B61" i="143"/>
  <c r="B62" i="143"/>
  <c r="B63" i="143"/>
  <c r="B64" i="143"/>
  <c r="B65" i="143"/>
  <c r="B66" i="143"/>
  <c r="B67" i="143"/>
  <c r="B68" i="143"/>
  <c r="B69" i="143"/>
  <c r="B70" i="143"/>
  <c r="B71" i="143"/>
  <c r="B72" i="143"/>
  <c r="B73" i="143"/>
  <c r="B74" i="143"/>
  <c r="B75" i="143"/>
  <c r="B76" i="143"/>
  <c r="B77" i="143"/>
  <c r="B78" i="143"/>
  <c r="B79" i="143"/>
  <c r="B80" i="143"/>
  <c r="B81" i="143"/>
  <c r="B82" i="143"/>
  <c r="B83" i="143"/>
  <c r="B84" i="143"/>
  <c r="B85" i="143"/>
  <c r="B86" i="143"/>
  <c r="B87" i="143"/>
  <c r="B88" i="143"/>
  <c r="B89" i="143"/>
  <c r="B90" i="143"/>
  <c r="B91" i="143"/>
  <c r="B92" i="143"/>
  <c r="B93" i="143"/>
  <c r="B94" i="143"/>
  <c r="B95" i="143"/>
  <c r="B96" i="143"/>
  <c r="B97" i="143"/>
  <c r="B98" i="143"/>
  <c r="B99" i="143"/>
  <c r="B100" i="143"/>
  <c r="B101" i="143"/>
  <c r="B102" i="143"/>
  <c r="B103" i="143"/>
  <c r="B104" i="143"/>
  <c r="B105" i="143"/>
  <c r="B106" i="143"/>
  <c r="B107" i="143"/>
  <c r="B108" i="143"/>
  <c r="B109" i="143"/>
  <c r="B110" i="143"/>
  <c r="B111" i="143"/>
  <c r="B112" i="143"/>
  <c r="B113" i="143"/>
  <c r="B114" i="143"/>
  <c r="B115" i="143"/>
  <c r="B116" i="143"/>
  <c r="B117" i="143"/>
  <c r="B118" i="143"/>
  <c r="B119" i="143"/>
  <c r="B120" i="143"/>
  <c r="B121" i="143"/>
  <c r="B122" i="143"/>
  <c r="B123" i="143"/>
  <c r="B124" i="143"/>
  <c r="B125" i="143"/>
  <c r="B126" i="143"/>
  <c r="B127" i="143"/>
  <c r="B128" i="143"/>
  <c r="B129" i="143"/>
  <c r="B130" i="143"/>
  <c r="B131" i="143"/>
  <c r="B132" i="143"/>
  <c r="B133" i="143"/>
  <c r="B134" i="143"/>
  <c r="B135" i="143"/>
  <c r="B136" i="143"/>
  <c r="B137" i="143"/>
  <c r="B138" i="143"/>
  <c r="B139" i="143"/>
  <c r="B140" i="143"/>
  <c r="B141" i="143"/>
  <c r="B142" i="143"/>
  <c r="B143" i="143"/>
  <c r="B144" i="143"/>
  <c r="B145" i="143"/>
  <c r="B146" i="143"/>
  <c r="B147" i="143"/>
  <c r="B148" i="143"/>
  <c r="B149" i="143"/>
  <c r="B150" i="143"/>
  <c r="B151" i="143"/>
  <c r="B152" i="143"/>
  <c r="B153" i="143"/>
  <c r="B154" i="143"/>
  <c r="B155" i="143"/>
  <c r="B156" i="143"/>
  <c r="B157" i="143"/>
  <c r="B158" i="143"/>
  <c r="B159" i="143"/>
  <c r="B160" i="143"/>
  <c r="B161" i="143"/>
  <c r="B162" i="143"/>
  <c r="B163" i="143"/>
  <c r="B164" i="143"/>
  <c r="B165" i="143"/>
  <c r="B166" i="143"/>
  <c r="B167" i="143"/>
  <c r="B168" i="143"/>
  <c r="B169" i="143"/>
  <c r="B170" i="143"/>
  <c r="B171" i="143"/>
  <c r="B172" i="143"/>
  <c r="B173" i="143"/>
  <c r="B174" i="143"/>
  <c r="B175" i="143"/>
  <c r="B176" i="143"/>
  <c r="B177" i="143"/>
  <c r="B178" i="143"/>
  <c r="B179" i="143"/>
  <c r="B180" i="143"/>
  <c r="B181" i="143"/>
  <c r="B182" i="143"/>
  <c r="B183" i="143"/>
  <c r="B184" i="143"/>
  <c r="B185" i="143"/>
  <c r="B186" i="143"/>
  <c r="B187" i="143"/>
  <c r="B188" i="143"/>
  <c r="B189" i="143"/>
  <c r="B190" i="143"/>
  <c r="B191" i="143"/>
  <c r="B192" i="143"/>
  <c r="B193" i="143"/>
  <c r="B194" i="143"/>
  <c r="B195" i="143"/>
  <c r="B196" i="143"/>
  <c r="B197" i="143"/>
  <c r="B198" i="143"/>
  <c r="B199" i="143"/>
  <c r="B200" i="143"/>
  <c r="B201" i="143"/>
  <c r="B202" i="143"/>
  <c r="B203" i="143"/>
  <c r="B204" i="143"/>
  <c r="B205" i="143"/>
  <c r="B206" i="143"/>
  <c r="B207" i="143"/>
  <c r="B208" i="143"/>
  <c r="B209" i="143"/>
  <c r="B210" i="143"/>
  <c r="B211" i="143"/>
  <c r="B212" i="143"/>
  <c r="B213" i="143"/>
  <c r="B214" i="143"/>
  <c r="B215" i="143"/>
  <c r="B216" i="143"/>
  <c r="B217" i="143"/>
  <c r="B218" i="143"/>
  <c r="B219" i="143"/>
  <c r="B220" i="143"/>
  <c r="B221" i="143"/>
  <c r="B222" i="143"/>
  <c r="B223" i="143"/>
  <c r="B224" i="143"/>
  <c r="B225" i="143"/>
  <c r="B226" i="143"/>
  <c r="B227" i="143"/>
  <c r="B228" i="143"/>
  <c r="B229" i="143"/>
  <c r="B230" i="143"/>
  <c r="B231" i="143"/>
  <c r="B232" i="143"/>
  <c r="B233" i="143"/>
  <c r="B234" i="143"/>
  <c r="B235" i="143"/>
  <c r="B236" i="143"/>
  <c r="B237" i="143"/>
  <c r="B238" i="143"/>
  <c r="B239" i="143"/>
  <c r="B240" i="143"/>
  <c r="B241" i="143"/>
  <c r="B242" i="143"/>
  <c r="B243" i="143"/>
  <c r="B244" i="143"/>
  <c r="B245" i="143"/>
  <c r="B246" i="143"/>
  <c r="B247" i="143"/>
  <c r="B248" i="143"/>
  <c r="B249" i="143"/>
  <c r="B250" i="143"/>
  <c r="B251" i="143"/>
  <c r="B252" i="143"/>
  <c r="B253" i="143"/>
  <c r="B254" i="143"/>
  <c r="B255" i="143"/>
  <c r="B256" i="143"/>
  <c r="B257" i="143"/>
  <c r="B258" i="143"/>
  <c r="B259" i="143"/>
  <c r="B260" i="143"/>
  <c r="B261" i="143"/>
  <c r="B262" i="143"/>
  <c r="B263" i="143"/>
  <c r="B264" i="143"/>
  <c r="B265" i="143"/>
  <c r="B266" i="143"/>
  <c r="B267" i="143"/>
  <c r="B268" i="143"/>
  <c r="B269" i="143"/>
  <c r="B270" i="143"/>
  <c r="B271" i="143"/>
  <c r="B272" i="143"/>
  <c r="B273" i="143"/>
  <c r="B274" i="143"/>
  <c r="B275" i="143"/>
  <c r="B276" i="143"/>
  <c r="B277" i="143"/>
  <c r="B278" i="143"/>
  <c r="B279" i="143"/>
  <c r="B280" i="143"/>
  <c r="B281" i="143"/>
  <c r="B282" i="143"/>
  <c r="B283" i="143"/>
  <c r="B284" i="143"/>
  <c r="B285" i="143"/>
  <c r="B286" i="143"/>
  <c r="B287" i="143"/>
  <c r="B288" i="143"/>
  <c r="B289" i="143"/>
  <c r="B290" i="143"/>
  <c r="B291" i="143"/>
  <c r="B292" i="143"/>
  <c r="B293" i="143"/>
  <c r="B294" i="143"/>
  <c r="E3" i="143"/>
  <c r="F3" i="143"/>
  <c r="G3" i="143"/>
  <c r="L3" i="143"/>
  <c r="N3" i="143"/>
  <c r="E4" i="143"/>
  <c r="F4" i="143"/>
  <c r="G4" i="143"/>
  <c r="L4" i="143"/>
  <c r="N4" i="143"/>
  <c r="E5" i="143"/>
  <c r="F5" i="143"/>
  <c r="G5" i="143"/>
  <c r="L5" i="143"/>
  <c r="N5" i="143"/>
  <c r="E6" i="143"/>
  <c r="F6" i="143"/>
  <c r="G6" i="143"/>
  <c r="L6" i="143"/>
  <c r="N6" i="143"/>
  <c r="E7" i="143"/>
  <c r="F7" i="143"/>
  <c r="G7" i="143"/>
  <c r="L7" i="143"/>
  <c r="N7" i="143"/>
  <c r="E8" i="143"/>
  <c r="F8" i="143"/>
  <c r="G8" i="143"/>
  <c r="L8" i="143"/>
  <c r="N8" i="143"/>
  <c r="E9" i="143"/>
  <c r="F9" i="143"/>
  <c r="G9" i="143"/>
  <c r="L9" i="143"/>
  <c r="N9" i="143"/>
  <c r="E10" i="143"/>
  <c r="F10" i="143"/>
  <c r="G10" i="143"/>
  <c r="L10" i="143"/>
  <c r="N10" i="143"/>
  <c r="E11" i="143"/>
  <c r="F11" i="143"/>
  <c r="G11" i="143"/>
  <c r="L11" i="143"/>
  <c r="N11" i="143"/>
  <c r="E12" i="143"/>
  <c r="F12" i="143"/>
  <c r="G12" i="143"/>
  <c r="L12" i="143"/>
  <c r="N12" i="143"/>
  <c r="E13" i="143"/>
  <c r="F13" i="143"/>
  <c r="G13" i="143"/>
  <c r="L13" i="143"/>
  <c r="N13" i="143"/>
  <c r="E14" i="143"/>
  <c r="F14" i="143"/>
  <c r="G14" i="143"/>
  <c r="L14" i="143"/>
  <c r="N14" i="143"/>
  <c r="E15" i="143"/>
  <c r="F15" i="143"/>
  <c r="G15" i="143"/>
  <c r="L15" i="143"/>
  <c r="N15" i="143"/>
  <c r="E16" i="143"/>
  <c r="F16" i="143"/>
  <c r="G16" i="143"/>
  <c r="L16" i="143"/>
  <c r="N16" i="143"/>
  <c r="E17" i="143"/>
  <c r="F17" i="143"/>
  <c r="G17" i="143"/>
  <c r="L17" i="143"/>
  <c r="N17" i="143"/>
  <c r="E18" i="143"/>
  <c r="F18" i="143"/>
  <c r="G18" i="143"/>
  <c r="L18" i="143"/>
  <c r="N18" i="143"/>
  <c r="E19" i="143"/>
  <c r="F19" i="143"/>
  <c r="G19" i="143"/>
  <c r="L19" i="143"/>
  <c r="N19" i="143"/>
  <c r="E20" i="143"/>
  <c r="F20" i="143"/>
  <c r="G20" i="143"/>
  <c r="L20" i="143"/>
  <c r="N20" i="143"/>
  <c r="E21" i="143"/>
  <c r="F21" i="143"/>
  <c r="G21" i="143"/>
  <c r="L21" i="143"/>
  <c r="N21" i="143"/>
  <c r="E22" i="143"/>
  <c r="F22" i="143"/>
  <c r="G22" i="143"/>
  <c r="L22" i="143"/>
  <c r="N22" i="143"/>
  <c r="E23" i="143"/>
  <c r="F23" i="143"/>
  <c r="G23" i="143"/>
  <c r="L23" i="143"/>
  <c r="N23" i="143"/>
  <c r="E24" i="143"/>
  <c r="F24" i="143"/>
  <c r="G24" i="143"/>
  <c r="L24" i="143"/>
  <c r="N24" i="143"/>
  <c r="E25" i="143"/>
  <c r="F25" i="143"/>
  <c r="G25" i="143"/>
  <c r="L25" i="143"/>
  <c r="N25" i="143"/>
  <c r="E26" i="143"/>
  <c r="F26" i="143"/>
  <c r="G26" i="143"/>
  <c r="L26" i="143"/>
  <c r="N26" i="143"/>
  <c r="E27" i="143"/>
  <c r="F27" i="143"/>
  <c r="G27" i="143"/>
  <c r="L27" i="143"/>
  <c r="N27" i="143"/>
  <c r="E28" i="143"/>
  <c r="F28" i="143"/>
  <c r="G28" i="143"/>
  <c r="L28" i="143"/>
  <c r="N28" i="143"/>
  <c r="E29" i="143"/>
  <c r="F29" i="143"/>
  <c r="G29" i="143"/>
  <c r="L29" i="143"/>
  <c r="N29" i="143"/>
  <c r="E30" i="143"/>
  <c r="F30" i="143"/>
  <c r="G30" i="143"/>
  <c r="L30" i="143"/>
  <c r="N30" i="143"/>
  <c r="E31" i="143"/>
  <c r="F31" i="143"/>
  <c r="G31" i="143"/>
  <c r="L31" i="143"/>
  <c r="N31" i="143"/>
  <c r="E32" i="143"/>
  <c r="F32" i="143"/>
  <c r="G32" i="143"/>
  <c r="L32" i="143"/>
  <c r="N32" i="143"/>
  <c r="E33" i="143"/>
  <c r="F33" i="143"/>
  <c r="G33" i="143"/>
  <c r="L33" i="143"/>
  <c r="N33" i="143"/>
  <c r="E34" i="143"/>
  <c r="F34" i="143"/>
  <c r="G34" i="143"/>
  <c r="L34" i="143"/>
  <c r="N34" i="143"/>
  <c r="E35" i="143"/>
  <c r="F35" i="143"/>
  <c r="G35" i="143"/>
  <c r="L35" i="143"/>
  <c r="N35" i="143"/>
  <c r="E36" i="143"/>
  <c r="F36" i="143"/>
  <c r="G36" i="143"/>
  <c r="L36" i="143"/>
  <c r="N36" i="143"/>
  <c r="E37" i="143"/>
  <c r="F37" i="143"/>
  <c r="G37" i="143"/>
  <c r="L37" i="143"/>
  <c r="N37" i="143"/>
  <c r="E38" i="143"/>
  <c r="F38" i="143"/>
  <c r="G38" i="143"/>
  <c r="L38" i="143"/>
  <c r="N38" i="143"/>
  <c r="E39" i="143"/>
  <c r="F39" i="143"/>
  <c r="G39" i="143"/>
  <c r="L39" i="143"/>
  <c r="N39" i="143"/>
  <c r="E40" i="143"/>
  <c r="F40" i="143"/>
  <c r="G40" i="143"/>
  <c r="L40" i="143"/>
  <c r="N40" i="143"/>
  <c r="E41" i="143"/>
  <c r="F41" i="143"/>
  <c r="G41" i="143"/>
  <c r="L41" i="143"/>
  <c r="N41" i="143"/>
  <c r="E42" i="143"/>
  <c r="F42" i="143"/>
  <c r="G42" i="143"/>
  <c r="L42" i="143"/>
  <c r="N42" i="143"/>
  <c r="E43" i="143"/>
  <c r="F43" i="143"/>
  <c r="G43" i="143"/>
  <c r="L43" i="143"/>
  <c r="N43" i="143"/>
  <c r="E44" i="143"/>
  <c r="F44" i="143"/>
  <c r="G44" i="143"/>
  <c r="L44" i="143"/>
  <c r="N44" i="143"/>
  <c r="E45" i="143"/>
  <c r="F45" i="143"/>
  <c r="G45" i="143"/>
  <c r="L45" i="143"/>
  <c r="N45" i="143"/>
  <c r="E46" i="143"/>
  <c r="F46" i="143"/>
  <c r="G46" i="143"/>
  <c r="L46" i="143"/>
  <c r="N46" i="143"/>
  <c r="E47" i="143"/>
  <c r="F47" i="143"/>
  <c r="G47" i="143"/>
  <c r="L47" i="143"/>
  <c r="N47" i="143"/>
  <c r="E48" i="143"/>
  <c r="F48" i="143"/>
  <c r="G48" i="143"/>
  <c r="L48" i="143"/>
  <c r="N48" i="143"/>
  <c r="E49" i="143"/>
  <c r="F49" i="143"/>
  <c r="G49" i="143"/>
  <c r="L49" i="143"/>
  <c r="N49" i="143"/>
  <c r="E50" i="143"/>
  <c r="F50" i="143"/>
  <c r="G50" i="143"/>
  <c r="L50" i="143"/>
  <c r="N50" i="143"/>
  <c r="E51" i="143"/>
  <c r="F51" i="143"/>
  <c r="G51" i="143"/>
  <c r="L51" i="143"/>
  <c r="N51" i="143"/>
  <c r="E52" i="143"/>
  <c r="F52" i="143"/>
  <c r="G52" i="143"/>
  <c r="L52" i="143"/>
  <c r="N52" i="143"/>
  <c r="E53" i="143"/>
  <c r="F53" i="143"/>
  <c r="G53" i="143"/>
  <c r="L53" i="143"/>
  <c r="N53" i="143"/>
  <c r="E54" i="143"/>
  <c r="F54" i="143"/>
  <c r="G54" i="143"/>
  <c r="L54" i="143"/>
  <c r="N54" i="143"/>
  <c r="E55" i="143"/>
  <c r="F55" i="143"/>
  <c r="G55" i="143"/>
  <c r="L55" i="143"/>
  <c r="N55" i="143"/>
  <c r="E56" i="143"/>
  <c r="F56" i="143"/>
  <c r="G56" i="143"/>
  <c r="L56" i="143"/>
  <c r="N56" i="143"/>
  <c r="E57" i="143"/>
  <c r="F57" i="143"/>
  <c r="G57" i="143"/>
  <c r="L57" i="143"/>
  <c r="N57" i="143"/>
  <c r="E58" i="143"/>
  <c r="F58" i="143"/>
  <c r="G58" i="143"/>
  <c r="L58" i="143"/>
  <c r="N58" i="143"/>
  <c r="E59" i="143"/>
  <c r="F59" i="143"/>
  <c r="G59" i="143"/>
  <c r="L59" i="143"/>
  <c r="N59" i="143"/>
  <c r="E60" i="143"/>
  <c r="F60" i="143"/>
  <c r="G60" i="143"/>
  <c r="L60" i="143"/>
  <c r="N60" i="143"/>
  <c r="E61" i="143"/>
  <c r="F61" i="143"/>
  <c r="G61" i="143"/>
  <c r="L61" i="143"/>
  <c r="N61" i="143"/>
  <c r="E62" i="143"/>
  <c r="F62" i="143"/>
  <c r="G62" i="143"/>
  <c r="L62" i="143"/>
  <c r="N62" i="143"/>
  <c r="E63" i="143"/>
  <c r="F63" i="143"/>
  <c r="G63" i="143"/>
  <c r="L63" i="143"/>
  <c r="N63" i="143"/>
  <c r="E64" i="143"/>
  <c r="F64" i="143"/>
  <c r="G64" i="143"/>
  <c r="L64" i="143"/>
  <c r="N64" i="143"/>
  <c r="E65" i="143"/>
  <c r="F65" i="143"/>
  <c r="G65" i="143"/>
  <c r="L65" i="143"/>
  <c r="N65" i="143"/>
  <c r="E66" i="143"/>
  <c r="F66" i="143"/>
  <c r="G66" i="143"/>
  <c r="L66" i="143"/>
  <c r="N66" i="143"/>
  <c r="E67" i="143"/>
  <c r="F67" i="143"/>
  <c r="G67" i="143"/>
  <c r="L67" i="143"/>
  <c r="N67" i="143"/>
  <c r="E68" i="143"/>
  <c r="F68" i="143"/>
  <c r="G68" i="143"/>
  <c r="L68" i="143"/>
  <c r="N68" i="143"/>
  <c r="E69" i="143"/>
  <c r="F69" i="143"/>
  <c r="G69" i="143"/>
  <c r="L69" i="143"/>
  <c r="N69" i="143"/>
  <c r="E70" i="143"/>
  <c r="F70" i="143"/>
  <c r="G70" i="143"/>
  <c r="L70" i="143"/>
  <c r="N70" i="143"/>
  <c r="E71" i="143"/>
  <c r="F71" i="143"/>
  <c r="G71" i="143"/>
  <c r="L71" i="143"/>
  <c r="N71" i="143"/>
  <c r="E72" i="143"/>
  <c r="F72" i="143"/>
  <c r="G72" i="143"/>
  <c r="L72" i="143"/>
  <c r="N72" i="143"/>
  <c r="E73" i="143"/>
  <c r="F73" i="143"/>
  <c r="G73" i="143"/>
  <c r="L73" i="143"/>
  <c r="N73" i="143"/>
  <c r="E74" i="143"/>
  <c r="F74" i="143"/>
  <c r="G74" i="143"/>
  <c r="L74" i="143"/>
  <c r="N74" i="143"/>
  <c r="E75" i="143"/>
  <c r="F75" i="143"/>
  <c r="G75" i="143"/>
  <c r="L75" i="143"/>
  <c r="N75" i="143"/>
  <c r="E76" i="143"/>
  <c r="F76" i="143"/>
  <c r="G76" i="143"/>
  <c r="L76" i="143"/>
  <c r="N76" i="143"/>
  <c r="E77" i="143"/>
  <c r="F77" i="143"/>
  <c r="G77" i="143"/>
  <c r="L77" i="143"/>
  <c r="N77" i="143"/>
  <c r="E78" i="143"/>
  <c r="F78" i="143"/>
  <c r="G78" i="143"/>
  <c r="L78" i="143"/>
  <c r="N78" i="143"/>
  <c r="E79" i="143"/>
  <c r="F79" i="143"/>
  <c r="G79" i="143"/>
  <c r="L79" i="143"/>
  <c r="N79" i="143"/>
  <c r="E80" i="143"/>
  <c r="F80" i="143"/>
  <c r="G80" i="143"/>
  <c r="L80" i="143"/>
  <c r="N80" i="143"/>
  <c r="E81" i="143"/>
  <c r="F81" i="143"/>
  <c r="G81" i="143"/>
  <c r="L81" i="143"/>
  <c r="N81" i="143"/>
  <c r="E82" i="143"/>
  <c r="F82" i="143"/>
  <c r="G82" i="143"/>
  <c r="L82" i="143"/>
  <c r="N82" i="143"/>
  <c r="E83" i="143"/>
  <c r="F83" i="143"/>
  <c r="G83" i="143"/>
  <c r="L83" i="143"/>
  <c r="N83" i="143"/>
  <c r="E84" i="143"/>
  <c r="F84" i="143"/>
  <c r="G84" i="143"/>
  <c r="L84" i="143"/>
  <c r="N84" i="143"/>
  <c r="E85" i="143"/>
  <c r="F85" i="143"/>
  <c r="G85" i="143"/>
  <c r="L85" i="143"/>
  <c r="N85" i="143"/>
  <c r="E86" i="143"/>
  <c r="F86" i="143"/>
  <c r="G86" i="143"/>
  <c r="L86" i="143"/>
  <c r="N86" i="143"/>
  <c r="E87" i="143"/>
  <c r="F87" i="143"/>
  <c r="G87" i="143"/>
  <c r="L87" i="143"/>
  <c r="N87" i="143"/>
  <c r="E88" i="143"/>
  <c r="F88" i="143"/>
  <c r="G88" i="143"/>
  <c r="L88" i="143"/>
  <c r="N88" i="143"/>
  <c r="E89" i="143"/>
  <c r="F89" i="143"/>
  <c r="G89" i="143"/>
  <c r="L89" i="143"/>
  <c r="N89" i="143"/>
  <c r="E90" i="143"/>
  <c r="F90" i="143"/>
  <c r="G90" i="143"/>
  <c r="L90" i="143"/>
  <c r="N90" i="143"/>
  <c r="E91" i="143"/>
  <c r="F91" i="143"/>
  <c r="G91" i="143"/>
  <c r="L91" i="143"/>
  <c r="N91" i="143"/>
  <c r="E92" i="143"/>
  <c r="F92" i="143"/>
  <c r="G92" i="143"/>
  <c r="L92" i="143"/>
  <c r="N92" i="143"/>
  <c r="E93" i="143"/>
  <c r="F93" i="143"/>
  <c r="G93" i="143"/>
  <c r="L93" i="143"/>
  <c r="N93" i="143"/>
  <c r="E94" i="143"/>
  <c r="F94" i="143"/>
  <c r="G94" i="143"/>
  <c r="L94" i="143"/>
  <c r="N94" i="143"/>
  <c r="E95" i="143"/>
  <c r="F95" i="143"/>
  <c r="G95" i="143"/>
  <c r="L95" i="143"/>
  <c r="N95" i="143"/>
  <c r="E96" i="143"/>
  <c r="F96" i="143"/>
  <c r="G96" i="143"/>
  <c r="L96" i="143"/>
  <c r="N96" i="143"/>
  <c r="E97" i="143"/>
  <c r="F97" i="143"/>
  <c r="G97" i="143"/>
  <c r="L97" i="143"/>
  <c r="N97" i="143"/>
  <c r="E98" i="143"/>
  <c r="F98" i="143"/>
  <c r="G98" i="143"/>
  <c r="L98" i="143"/>
  <c r="N98" i="143"/>
  <c r="E99" i="143"/>
  <c r="F99" i="143"/>
  <c r="G99" i="143"/>
  <c r="L99" i="143"/>
  <c r="N99" i="143"/>
  <c r="E100" i="143"/>
  <c r="F100" i="143"/>
  <c r="G100" i="143"/>
  <c r="L100" i="143"/>
  <c r="N100" i="143"/>
  <c r="E101" i="143"/>
  <c r="F101" i="143"/>
  <c r="G101" i="143"/>
  <c r="L101" i="143"/>
  <c r="N101" i="143"/>
  <c r="E102" i="143"/>
  <c r="F102" i="143"/>
  <c r="G102" i="143"/>
  <c r="L102" i="143"/>
  <c r="N102" i="143"/>
  <c r="E103" i="143"/>
  <c r="F103" i="143"/>
  <c r="G103" i="143"/>
  <c r="L103" i="143"/>
  <c r="N103" i="143"/>
  <c r="E104" i="143"/>
  <c r="F104" i="143"/>
  <c r="G104" i="143"/>
  <c r="L104" i="143"/>
  <c r="N104" i="143"/>
  <c r="E105" i="143"/>
  <c r="F105" i="143"/>
  <c r="G105" i="143"/>
  <c r="L105" i="143"/>
  <c r="N105" i="143"/>
  <c r="E106" i="143"/>
  <c r="F106" i="143"/>
  <c r="G106" i="143"/>
  <c r="L106" i="143"/>
  <c r="N106" i="143"/>
  <c r="E107" i="143"/>
  <c r="F107" i="143"/>
  <c r="G107" i="143"/>
  <c r="L107" i="143"/>
  <c r="N107" i="143"/>
  <c r="E108" i="143"/>
  <c r="F108" i="143"/>
  <c r="G108" i="143"/>
  <c r="L108" i="143"/>
  <c r="N108" i="143"/>
  <c r="E109" i="143"/>
  <c r="F109" i="143"/>
  <c r="G109" i="143"/>
  <c r="L109" i="143"/>
  <c r="N109" i="143"/>
  <c r="E110" i="143"/>
  <c r="F110" i="143"/>
  <c r="G110" i="143"/>
  <c r="L110" i="143"/>
  <c r="N110" i="143"/>
  <c r="E111" i="143"/>
  <c r="F111" i="143"/>
  <c r="G111" i="143"/>
  <c r="L111" i="143"/>
  <c r="N111" i="143"/>
  <c r="E112" i="143"/>
  <c r="F112" i="143"/>
  <c r="G112" i="143"/>
  <c r="L112" i="143"/>
  <c r="N112" i="143"/>
  <c r="E113" i="143"/>
  <c r="F113" i="143"/>
  <c r="G113" i="143"/>
  <c r="L113" i="143"/>
  <c r="N113" i="143"/>
  <c r="E114" i="143"/>
  <c r="F114" i="143"/>
  <c r="G114" i="143"/>
  <c r="L114" i="143"/>
  <c r="N114" i="143"/>
  <c r="E115" i="143"/>
  <c r="F115" i="143"/>
  <c r="G115" i="143"/>
  <c r="L115" i="143"/>
  <c r="N115" i="143"/>
  <c r="E116" i="143"/>
  <c r="F116" i="143"/>
  <c r="G116" i="143"/>
  <c r="L116" i="143"/>
  <c r="N116" i="143"/>
  <c r="E117" i="143"/>
  <c r="F117" i="143"/>
  <c r="G117" i="143"/>
  <c r="L117" i="143"/>
  <c r="N117" i="143"/>
  <c r="E118" i="143"/>
  <c r="F118" i="143"/>
  <c r="G118" i="143"/>
  <c r="L118" i="143"/>
  <c r="N118" i="143"/>
  <c r="E119" i="143"/>
  <c r="F119" i="143"/>
  <c r="G119" i="143"/>
  <c r="L119" i="143"/>
  <c r="N119" i="143"/>
  <c r="E120" i="143"/>
  <c r="F120" i="143"/>
  <c r="G120" i="143"/>
  <c r="L120" i="143"/>
  <c r="N120" i="143"/>
  <c r="E121" i="143"/>
  <c r="F121" i="143"/>
  <c r="G121" i="143"/>
  <c r="L121" i="143"/>
  <c r="N121" i="143"/>
  <c r="E122" i="143"/>
  <c r="F122" i="143"/>
  <c r="G122" i="143"/>
  <c r="L122" i="143"/>
  <c r="N122" i="143"/>
  <c r="E123" i="143"/>
  <c r="F123" i="143"/>
  <c r="G123" i="143"/>
  <c r="L123" i="143"/>
  <c r="N123" i="143"/>
  <c r="E124" i="143"/>
  <c r="F124" i="143"/>
  <c r="G124" i="143"/>
  <c r="L124" i="143"/>
  <c r="N124" i="143"/>
  <c r="E125" i="143"/>
  <c r="F125" i="143"/>
  <c r="G125" i="143"/>
  <c r="L125" i="143"/>
  <c r="N125" i="143"/>
  <c r="E126" i="143"/>
  <c r="F126" i="143"/>
  <c r="G126" i="143"/>
  <c r="L126" i="143"/>
  <c r="N126" i="143"/>
  <c r="E127" i="143"/>
  <c r="F127" i="143"/>
  <c r="G127" i="143"/>
  <c r="L127" i="143"/>
  <c r="N127" i="143"/>
  <c r="E128" i="143"/>
  <c r="F128" i="143"/>
  <c r="G128" i="143"/>
  <c r="L128" i="143"/>
  <c r="N128" i="143"/>
  <c r="E129" i="143"/>
  <c r="F129" i="143"/>
  <c r="G129" i="143"/>
  <c r="L129" i="143"/>
  <c r="N129" i="143"/>
  <c r="E130" i="143"/>
  <c r="F130" i="143"/>
  <c r="G130" i="143"/>
  <c r="L130" i="143"/>
  <c r="N130" i="143"/>
  <c r="E131" i="143"/>
  <c r="F131" i="143"/>
  <c r="G131" i="143"/>
  <c r="L131" i="143"/>
  <c r="N131" i="143"/>
  <c r="E132" i="143"/>
  <c r="F132" i="143"/>
  <c r="G132" i="143"/>
  <c r="L132" i="143"/>
  <c r="N132" i="143"/>
  <c r="E133" i="143"/>
  <c r="F133" i="143"/>
  <c r="G133" i="143"/>
  <c r="L133" i="143"/>
  <c r="N133" i="143"/>
  <c r="E134" i="143"/>
  <c r="F134" i="143"/>
  <c r="G134" i="143"/>
  <c r="L134" i="143"/>
  <c r="N134" i="143"/>
  <c r="E135" i="143"/>
  <c r="F135" i="143"/>
  <c r="G135" i="143"/>
  <c r="L135" i="143"/>
  <c r="N135" i="143"/>
  <c r="E136" i="143"/>
  <c r="F136" i="143"/>
  <c r="G136" i="143"/>
  <c r="L136" i="143"/>
  <c r="N136" i="143"/>
  <c r="E137" i="143"/>
  <c r="F137" i="143"/>
  <c r="G137" i="143"/>
  <c r="L137" i="143"/>
  <c r="N137" i="143"/>
  <c r="E138" i="143"/>
  <c r="F138" i="143"/>
  <c r="G138" i="143"/>
  <c r="L138" i="143"/>
  <c r="N138" i="143"/>
  <c r="E139" i="143"/>
  <c r="F139" i="143"/>
  <c r="G139" i="143"/>
  <c r="L139" i="143"/>
  <c r="N139" i="143"/>
  <c r="E140" i="143"/>
  <c r="F140" i="143"/>
  <c r="G140" i="143"/>
  <c r="L140" i="143"/>
  <c r="N140" i="143"/>
  <c r="E141" i="143"/>
  <c r="F141" i="143"/>
  <c r="G141" i="143"/>
  <c r="L141" i="143"/>
  <c r="N141" i="143"/>
  <c r="E142" i="143"/>
  <c r="F142" i="143"/>
  <c r="G142" i="143"/>
  <c r="L142" i="143"/>
  <c r="N142" i="143"/>
  <c r="E143" i="143"/>
  <c r="F143" i="143"/>
  <c r="G143" i="143"/>
  <c r="L143" i="143"/>
  <c r="N143" i="143"/>
  <c r="E144" i="143"/>
  <c r="F144" i="143"/>
  <c r="G144" i="143"/>
  <c r="L144" i="143"/>
  <c r="N144" i="143"/>
  <c r="E145" i="143"/>
  <c r="F145" i="143"/>
  <c r="G145" i="143"/>
  <c r="L145" i="143"/>
  <c r="N145" i="143"/>
  <c r="E146" i="143"/>
  <c r="F146" i="143"/>
  <c r="G146" i="143"/>
  <c r="L146" i="143"/>
  <c r="N146" i="143"/>
  <c r="E147" i="143"/>
  <c r="F147" i="143"/>
  <c r="G147" i="143"/>
  <c r="L147" i="143"/>
  <c r="N147" i="143"/>
  <c r="E148" i="143"/>
  <c r="F148" i="143"/>
  <c r="G148" i="143"/>
  <c r="L148" i="143"/>
  <c r="N148" i="143"/>
  <c r="E149" i="143"/>
  <c r="F149" i="143"/>
  <c r="G149" i="143"/>
  <c r="L149" i="143"/>
  <c r="N149" i="143"/>
  <c r="E150" i="143"/>
  <c r="F150" i="143"/>
  <c r="G150" i="143"/>
  <c r="L150" i="143"/>
  <c r="N150" i="143"/>
  <c r="E151" i="143"/>
  <c r="F151" i="143"/>
  <c r="G151" i="143"/>
  <c r="L151" i="143"/>
  <c r="N151" i="143"/>
  <c r="E152" i="143"/>
  <c r="F152" i="143"/>
  <c r="G152" i="143"/>
  <c r="L152" i="143"/>
  <c r="N152" i="143"/>
  <c r="E153" i="143"/>
  <c r="F153" i="143"/>
  <c r="G153" i="143"/>
  <c r="L153" i="143"/>
  <c r="N153" i="143"/>
  <c r="E154" i="143"/>
  <c r="F154" i="143"/>
  <c r="G154" i="143"/>
  <c r="L154" i="143"/>
  <c r="N154" i="143"/>
  <c r="E155" i="143"/>
  <c r="F155" i="143"/>
  <c r="G155" i="143"/>
  <c r="L155" i="143"/>
  <c r="N155" i="143"/>
  <c r="E156" i="143"/>
  <c r="F156" i="143"/>
  <c r="G156" i="143"/>
  <c r="L156" i="143"/>
  <c r="N156" i="143"/>
  <c r="E157" i="143"/>
  <c r="F157" i="143"/>
  <c r="G157" i="143"/>
  <c r="L157" i="143"/>
  <c r="N157" i="143"/>
  <c r="E158" i="143"/>
  <c r="F158" i="143"/>
  <c r="G158" i="143"/>
  <c r="L158" i="143"/>
  <c r="N158" i="143"/>
  <c r="E159" i="143"/>
  <c r="F159" i="143"/>
  <c r="G159" i="143"/>
  <c r="L159" i="143"/>
  <c r="N159" i="143"/>
  <c r="E160" i="143"/>
  <c r="F160" i="143"/>
  <c r="G160" i="143"/>
  <c r="L160" i="143"/>
  <c r="N160" i="143"/>
  <c r="E161" i="143"/>
  <c r="F161" i="143"/>
  <c r="G161" i="143"/>
  <c r="L161" i="143"/>
  <c r="N161" i="143"/>
  <c r="E162" i="143"/>
  <c r="F162" i="143"/>
  <c r="G162" i="143"/>
  <c r="L162" i="143"/>
  <c r="N162" i="143"/>
  <c r="E163" i="143"/>
  <c r="F163" i="143"/>
  <c r="G163" i="143"/>
  <c r="L163" i="143"/>
  <c r="N163" i="143"/>
  <c r="E164" i="143"/>
  <c r="F164" i="143"/>
  <c r="G164" i="143"/>
  <c r="L164" i="143"/>
  <c r="N164" i="143"/>
  <c r="E165" i="143"/>
  <c r="F165" i="143"/>
  <c r="G165" i="143"/>
  <c r="L165" i="143"/>
  <c r="N165" i="143"/>
  <c r="E166" i="143"/>
  <c r="F166" i="143"/>
  <c r="G166" i="143"/>
  <c r="L166" i="143"/>
  <c r="N166" i="143"/>
  <c r="E167" i="143"/>
  <c r="F167" i="143"/>
  <c r="G167" i="143"/>
  <c r="L167" i="143"/>
  <c r="N167" i="143"/>
  <c r="E168" i="143"/>
  <c r="F168" i="143"/>
  <c r="G168" i="143"/>
  <c r="L168" i="143"/>
  <c r="N168" i="143"/>
  <c r="E169" i="143"/>
  <c r="F169" i="143"/>
  <c r="G169" i="143"/>
  <c r="L169" i="143"/>
  <c r="N169" i="143"/>
  <c r="E170" i="143"/>
  <c r="F170" i="143"/>
  <c r="G170" i="143"/>
  <c r="L170" i="143"/>
  <c r="N170" i="143"/>
  <c r="E171" i="143"/>
  <c r="F171" i="143"/>
  <c r="G171" i="143"/>
  <c r="L171" i="143"/>
  <c r="N171" i="143"/>
  <c r="E172" i="143"/>
  <c r="F172" i="143"/>
  <c r="G172" i="143"/>
  <c r="L172" i="143"/>
  <c r="N172" i="143"/>
  <c r="E173" i="143"/>
  <c r="F173" i="143"/>
  <c r="G173" i="143"/>
  <c r="L173" i="143"/>
  <c r="N173" i="143"/>
  <c r="E174" i="143"/>
  <c r="F174" i="143"/>
  <c r="G174" i="143"/>
  <c r="L174" i="143"/>
  <c r="N174" i="143"/>
  <c r="E175" i="143"/>
  <c r="F175" i="143"/>
  <c r="G175" i="143"/>
  <c r="L175" i="143"/>
  <c r="N175" i="143"/>
  <c r="E176" i="143"/>
  <c r="F176" i="143"/>
  <c r="G176" i="143"/>
  <c r="L176" i="143"/>
  <c r="N176" i="143"/>
  <c r="E177" i="143"/>
  <c r="F177" i="143"/>
  <c r="G177" i="143"/>
  <c r="L177" i="143"/>
  <c r="N177" i="143"/>
  <c r="E178" i="143"/>
  <c r="F178" i="143"/>
  <c r="G178" i="143"/>
  <c r="L178" i="143"/>
  <c r="N178" i="143"/>
  <c r="E179" i="143"/>
  <c r="F179" i="143"/>
  <c r="G179" i="143"/>
  <c r="L179" i="143"/>
  <c r="N179" i="143"/>
  <c r="E180" i="143"/>
  <c r="F180" i="143"/>
  <c r="G180" i="143"/>
  <c r="L180" i="143"/>
  <c r="N180" i="143"/>
  <c r="E181" i="143"/>
  <c r="F181" i="143"/>
  <c r="G181" i="143"/>
  <c r="L181" i="143"/>
  <c r="N181" i="143"/>
  <c r="E182" i="143"/>
  <c r="F182" i="143"/>
  <c r="G182" i="143"/>
  <c r="L182" i="143"/>
  <c r="N182" i="143"/>
  <c r="E183" i="143"/>
  <c r="F183" i="143"/>
  <c r="G183" i="143"/>
  <c r="L183" i="143"/>
  <c r="N183" i="143"/>
  <c r="E184" i="143"/>
  <c r="F184" i="143"/>
  <c r="G184" i="143"/>
  <c r="L184" i="143"/>
  <c r="N184" i="143"/>
  <c r="E185" i="143"/>
  <c r="F185" i="143"/>
  <c r="G185" i="143"/>
  <c r="L185" i="143"/>
  <c r="N185" i="143"/>
  <c r="E186" i="143"/>
  <c r="F186" i="143"/>
  <c r="G186" i="143"/>
  <c r="L186" i="143"/>
  <c r="N186" i="143"/>
  <c r="E187" i="143"/>
  <c r="F187" i="143"/>
  <c r="G187" i="143"/>
  <c r="L187" i="143"/>
  <c r="N187" i="143"/>
  <c r="E188" i="143"/>
  <c r="F188" i="143"/>
  <c r="G188" i="143"/>
  <c r="L188" i="143"/>
  <c r="N188" i="143"/>
  <c r="E189" i="143"/>
  <c r="F189" i="143"/>
  <c r="G189" i="143"/>
  <c r="L189" i="143"/>
  <c r="N189" i="143"/>
  <c r="E190" i="143"/>
  <c r="F190" i="143"/>
  <c r="G190" i="143"/>
  <c r="L190" i="143"/>
  <c r="N190" i="143"/>
  <c r="E191" i="143"/>
  <c r="F191" i="143"/>
  <c r="G191" i="143"/>
  <c r="L191" i="143"/>
  <c r="N191" i="143"/>
  <c r="E192" i="143"/>
  <c r="F192" i="143"/>
  <c r="G192" i="143"/>
  <c r="L192" i="143"/>
  <c r="N192" i="143"/>
  <c r="E193" i="143"/>
  <c r="F193" i="143"/>
  <c r="G193" i="143"/>
  <c r="L193" i="143"/>
  <c r="N193" i="143"/>
  <c r="E194" i="143"/>
  <c r="F194" i="143"/>
  <c r="G194" i="143"/>
  <c r="L194" i="143"/>
  <c r="N194" i="143"/>
  <c r="E195" i="143"/>
  <c r="F195" i="143"/>
  <c r="G195" i="143"/>
  <c r="L195" i="143"/>
  <c r="N195" i="143"/>
  <c r="E196" i="143"/>
  <c r="F196" i="143"/>
  <c r="G196" i="143"/>
  <c r="L196" i="143"/>
  <c r="N196" i="143"/>
  <c r="E197" i="143"/>
  <c r="F197" i="143"/>
  <c r="G197" i="143"/>
  <c r="L197" i="143"/>
  <c r="N197" i="143"/>
  <c r="E198" i="143"/>
  <c r="F198" i="143"/>
  <c r="G198" i="143"/>
  <c r="L198" i="143"/>
  <c r="N198" i="143"/>
  <c r="E199" i="143"/>
  <c r="F199" i="143"/>
  <c r="G199" i="143"/>
  <c r="L199" i="143"/>
  <c r="N199" i="143"/>
  <c r="E200" i="143"/>
  <c r="F200" i="143"/>
  <c r="G200" i="143"/>
  <c r="L200" i="143"/>
  <c r="N200" i="143"/>
  <c r="E201" i="143"/>
  <c r="F201" i="143"/>
  <c r="G201" i="143"/>
  <c r="L201" i="143"/>
  <c r="N201" i="143"/>
  <c r="E202" i="143"/>
  <c r="F202" i="143"/>
  <c r="G202" i="143"/>
  <c r="L202" i="143"/>
  <c r="N202" i="143"/>
  <c r="E203" i="143"/>
  <c r="F203" i="143"/>
  <c r="G203" i="143"/>
  <c r="L203" i="143"/>
  <c r="N203" i="143"/>
  <c r="E204" i="143"/>
  <c r="F204" i="143"/>
  <c r="G204" i="143"/>
  <c r="L204" i="143"/>
  <c r="N204" i="143"/>
  <c r="E205" i="143"/>
  <c r="F205" i="143"/>
  <c r="G205" i="143"/>
  <c r="L205" i="143"/>
  <c r="N205" i="143"/>
  <c r="E206" i="143"/>
  <c r="F206" i="143"/>
  <c r="G206" i="143"/>
  <c r="L206" i="143"/>
  <c r="N206" i="143"/>
  <c r="E207" i="143"/>
  <c r="F207" i="143"/>
  <c r="G207" i="143"/>
  <c r="L207" i="143"/>
  <c r="N207" i="143"/>
  <c r="E208" i="143"/>
  <c r="F208" i="143"/>
  <c r="G208" i="143"/>
  <c r="L208" i="143"/>
  <c r="N208" i="143"/>
  <c r="E209" i="143"/>
  <c r="F209" i="143"/>
  <c r="G209" i="143"/>
  <c r="L209" i="143"/>
  <c r="N209" i="143"/>
  <c r="E210" i="143"/>
  <c r="F210" i="143"/>
  <c r="G210" i="143"/>
  <c r="L210" i="143"/>
  <c r="N210" i="143"/>
  <c r="E211" i="143"/>
  <c r="F211" i="143"/>
  <c r="G211" i="143"/>
  <c r="L211" i="143"/>
  <c r="N211" i="143"/>
  <c r="E212" i="143"/>
  <c r="F212" i="143"/>
  <c r="G212" i="143"/>
  <c r="L212" i="143"/>
  <c r="N212" i="143"/>
  <c r="E213" i="143"/>
  <c r="F213" i="143"/>
  <c r="G213" i="143"/>
  <c r="L213" i="143"/>
  <c r="N213" i="143"/>
  <c r="E214" i="143"/>
  <c r="F214" i="143"/>
  <c r="G214" i="143"/>
  <c r="L214" i="143"/>
  <c r="N214" i="143"/>
  <c r="E215" i="143"/>
  <c r="F215" i="143"/>
  <c r="G215" i="143"/>
  <c r="L215" i="143"/>
  <c r="N215" i="143"/>
  <c r="E216" i="143"/>
  <c r="F216" i="143"/>
  <c r="G216" i="143"/>
  <c r="L216" i="143"/>
  <c r="N216" i="143"/>
  <c r="E217" i="143"/>
  <c r="F217" i="143"/>
  <c r="G217" i="143"/>
  <c r="L217" i="143"/>
  <c r="N217" i="143"/>
  <c r="E218" i="143"/>
  <c r="F218" i="143"/>
  <c r="G218" i="143"/>
  <c r="L218" i="143"/>
  <c r="N218" i="143"/>
  <c r="E219" i="143"/>
  <c r="F219" i="143"/>
  <c r="G219" i="143"/>
  <c r="L219" i="143"/>
  <c r="N219" i="143"/>
  <c r="E220" i="143"/>
  <c r="F220" i="143"/>
  <c r="G220" i="143"/>
  <c r="L220" i="143"/>
  <c r="N220" i="143"/>
  <c r="E221" i="143"/>
  <c r="F221" i="143"/>
  <c r="G221" i="143"/>
  <c r="L221" i="143"/>
  <c r="N221" i="143"/>
  <c r="E222" i="143"/>
  <c r="F222" i="143"/>
  <c r="G222" i="143"/>
  <c r="L222" i="143"/>
  <c r="N222" i="143"/>
  <c r="E223" i="143"/>
  <c r="F223" i="143"/>
  <c r="G223" i="143"/>
  <c r="L223" i="143"/>
  <c r="N223" i="143"/>
  <c r="E224" i="143"/>
  <c r="F224" i="143"/>
  <c r="G224" i="143"/>
  <c r="L224" i="143"/>
  <c r="N224" i="143"/>
  <c r="E225" i="143"/>
  <c r="F225" i="143"/>
  <c r="G225" i="143"/>
  <c r="L225" i="143"/>
  <c r="N225" i="143"/>
  <c r="E226" i="143"/>
  <c r="F226" i="143"/>
  <c r="G226" i="143"/>
  <c r="L226" i="143"/>
  <c r="N226" i="143"/>
  <c r="E227" i="143"/>
  <c r="F227" i="143"/>
  <c r="G227" i="143"/>
  <c r="L227" i="143"/>
  <c r="N227" i="143"/>
  <c r="E228" i="143"/>
  <c r="F228" i="143"/>
  <c r="G228" i="143"/>
  <c r="L228" i="143"/>
  <c r="N228" i="143"/>
  <c r="E229" i="143"/>
  <c r="F229" i="143"/>
  <c r="G229" i="143"/>
  <c r="L229" i="143"/>
  <c r="N229" i="143"/>
  <c r="E230" i="143"/>
  <c r="F230" i="143"/>
  <c r="G230" i="143"/>
  <c r="L230" i="143"/>
  <c r="N230" i="143"/>
  <c r="E231" i="143"/>
  <c r="F231" i="143"/>
  <c r="G231" i="143"/>
  <c r="L231" i="143"/>
  <c r="N231" i="143"/>
  <c r="E232" i="143"/>
  <c r="F232" i="143"/>
  <c r="G232" i="143"/>
  <c r="L232" i="143"/>
  <c r="N232" i="143"/>
  <c r="E233" i="143"/>
  <c r="F233" i="143"/>
  <c r="G233" i="143"/>
  <c r="L233" i="143"/>
  <c r="N233" i="143"/>
  <c r="E234" i="143"/>
  <c r="F234" i="143"/>
  <c r="G234" i="143"/>
  <c r="L234" i="143"/>
  <c r="N234" i="143"/>
  <c r="E235" i="143"/>
  <c r="F235" i="143"/>
  <c r="G235" i="143"/>
  <c r="L235" i="143"/>
  <c r="N235" i="143"/>
  <c r="E236" i="143"/>
  <c r="F236" i="143"/>
  <c r="G236" i="143"/>
  <c r="L236" i="143"/>
  <c r="N236" i="143"/>
  <c r="E237" i="143"/>
  <c r="F237" i="143"/>
  <c r="G237" i="143"/>
  <c r="L237" i="143"/>
  <c r="N237" i="143"/>
  <c r="E238" i="143"/>
  <c r="F238" i="143"/>
  <c r="G238" i="143"/>
  <c r="L238" i="143"/>
  <c r="N238" i="143"/>
  <c r="E239" i="143"/>
  <c r="F239" i="143"/>
  <c r="G239" i="143"/>
  <c r="L239" i="143"/>
  <c r="N239" i="143"/>
  <c r="E240" i="143"/>
  <c r="F240" i="143"/>
  <c r="G240" i="143"/>
  <c r="L240" i="143"/>
  <c r="N240" i="143"/>
  <c r="E241" i="143"/>
  <c r="F241" i="143"/>
  <c r="G241" i="143"/>
  <c r="L241" i="143"/>
  <c r="N241" i="143"/>
  <c r="E242" i="143"/>
  <c r="F242" i="143"/>
  <c r="G242" i="143"/>
  <c r="L242" i="143"/>
  <c r="N242" i="143"/>
  <c r="E243" i="143"/>
  <c r="F243" i="143"/>
  <c r="G243" i="143"/>
  <c r="L243" i="143"/>
  <c r="N243" i="143"/>
  <c r="E244" i="143"/>
  <c r="F244" i="143"/>
  <c r="G244" i="143"/>
  <c r="L244" i="143"/>
  <c r="N244" i="143"/>
  <c r="E245" i="143"/>
  <c r="F245" i="143"/>
  <c r="G245" i="143"/>
  <c r="L245" i="143"/>
  <c r="N245" i="143"/>
  <c r="E246" i="143"/>
  <c r="F246" i="143"/>
  <c r="G246" i="143"/>
  <c r="L246" i="143"/>
  <c r="N246" i="143"/>
  <c r="E247" i="143"/>
  <c r="F247" i="143"/>
  <c r="G247" i="143"/>
  <c r="L247" i="143"/>
  <c r="N247" i="143"/>
  <c r="E248" i="143"/>
  <c r="F248" i="143"/>
  <c r="G248" i="143"/>
  <c r="L248" i="143"/>
  <c r="N248" i="143"/>
  <c r="E249" i="143"/>
  <c r="F249" i="143"/>
  <c r="G249" i="143"/>
  <c r="L249" i="143"/>
  <c r="N249" i="143"/>
  <c r="E250" i="143"/>
  <c r="F250" i="143"/>
  <c r="G250" i="143"/>
  <c r="L250" i="143"/>
  <c r="N250" i="143"/>
  <c r="E251" i="143"/>
  <c r="F251" i="143"/>
  <c r="G251" i="143"/>
  <c r="L251" i="143"/>
  <c r="N251" i="143"/>
  <c r="E252" i="143"/>
  <c r="F252" i="143"/>
  <c r="G252" i="143"/>
  <c r="L252" i="143"/>
  <c r="N252" i="143"/>
  <c r="E253" i="143"/>
  <c r="F253" i="143"/>
  <c r="G253" i="143"/>
  <c r="L253" i="143"/>
  <c r="N253" i="143"/>
  <c r="E254" i="143"/>
  <c r="F254" i="143"/>
  <c r="G254" i="143"/>
  <c r="L254" i="143"/>
  <c r="N254" i="143"/>
  <c r="E255" i="143"/>
  <c r="F255" i="143"/>
  <c r="G255" i="143"/>
  <c r="L255" i="143"/>
  <c r="N255" i="143"/>
  <c r="E256" i="143"/>
  <c r="F256" i="143"/>
  <c r="G256" i="143"/>
  <c r="L256" i="143"/>
  <c r="N256" i="143"/>
  <c r="E257" i="143"/>
  <c r="F257" i="143"/>
  <c r="G257" i="143"/>
  <c r="L257" i="143"/>
  <c r="N257" i="143"/>
  <c r="E258" i="143"/>
  <c r="F258" i="143"/>
  <c r="G258" i="143"/>
  <c r="L258" i="143"/>
  <c r="N258" i="143"/>
  <c r="E259" i="143"/>
  <c r="F259" i="143"/>
  <c r="G259" i="143"/>
  <c r="L259" i="143"/>
  <c r="N259" i="143"/>
  <c r="E260" i="143"/>
  <c r="F260" i="143"/>
  <c r="G260" i="143"/>
  <c r="L260" i="143"/>
  <c r="N260" i="143"/>
  <c r="E261" i="143"/>
  <c r="F261" i="143"/>
  <c r="G261" i="143"/>
  <c r="L261" i="143"/>
  <c r="N261" i="143"/>
  <c r="E262" i="143"/>
  <c r="F262" i="143"/>
  <c r="G262" i="143"/>
  <c r="L262" i="143"/>
  <c r="N262" i="143"/>
  <c r="E263" i="143"/>
  <c r="F263" i="143"/>
  <c r="G263" i="143"/>
  <c r="L263" i="143"/>
  <c r="N263" i="143"/>
  <c r="E264" i="143"/>
  <c r="F264" i="143"/>
  <c r="G264" i="143"/>
  <c r="L264" i="143"/>
  <c r="N264" i="143"/>
  <c r="E265" i="143"/>
  <c r="F265" i="143"/>
  <c r="G265" i="143"/>
  <c r="L265" i="143"/>
  <c r="N265" i="143"/>
  <c r="E266" i="143"/>
  <c r="F266" i="143"/>
  <c r="G266" i="143"/>
  <c r="L266" i="143"/>
  <c r="N266" i="143"/>
  <c r="E267" i="143"/>
  <c r="F267" i="143"/>
  <c r="G267" i="143"/>
  <c r="L267" i="143"/>
  <c r="N267" i="143"/>
  <c r="E268" i="143"/>
  <c r="F268" i="143"/>
  <c r="G268" i="143"/>
  <c r="L268" i="143"/>
  <c r="N268" i="143"/>
  <c r="E269" i="143"/>
  <c r="F269" i="143"/>
  <c r="G269" i="143"/>
  <c r="L269" i="143"/>
  <c r="N269" i="143"/>
  <c r="E270" i="143"/>
  <c r="F270" i="143"/>
  <c r="G270" i="143"/>
  <c r="L270" i="143"/>
  <c r="N270" i="143"/>
  <c r="E271" i="143"/>
  <c r="F271" i="143"/>
  <c r="G271" i="143"/>
  <c r="L271" i="143"/>
  <c r="N271" i="143"/>
  <c r="E272" i="143"/>
  <c r="F272" i="143"/>
  <c r="G272" i="143"/>
  <c r="L272" i="143"/>
  <c r="N272" i="143"/>
  <c r="E273" i="143"/>
  <c r="F273" i="143"/>
  <c r="G273" i="143"/>
  <c r="L273" i="143"/>
  <c r="N273" i="143"/>
  <c r="E274" i="143"/>
  <c r="F274" i="143"/>
  <c r="G274" i="143"/>
  <c r="L274" i="143"/>
  <c r="N274" i="143"/>
  <c r="E275" i="143"/>
  <c r="F275" i="143"/>
  <c r="G275" i="143"/>
  <c r="L275" i="143"/>
  <c r="N275" i="143"/>
  <c r="E276" i="143"/>
  <c r="F276" i="143"/>
  <c r="G276" i="143"/>
  <c r="L276" i="143"/>
  <c r="N276" i="143"/>
  <c r="E277" i="143"/>
  <c r="F277" i="143"/>
  <c r="G277" i="143"/>
  <c r="L277" i="143"/>
  <c r="N277" i="143"/>
  <c r="E278" i="143"/>
  <c r="F278" i="143"/>
  <c r="G278" i="143"/>
  <c r="L278" i="143"/>
  <c r="N278" i="143"/>
  <c r="E279" i="143"/>
  <c r="F279" i="143"/>
  <c r="G279" i="143"/>
  <c r="L279" i="143"/>
  <c r="N279" i="143"/>
  <c r="E280" i="143"/>
  <c r="F280" i="143"/>
  <c r="G280" i="143"/>
  <c r="L280" i="143"/>
  <c r="N280" i="143"/>
  <c r="E281" i="143"/>
  <c r="F281" i="143"/>
  <c r="G281" i="143"/>
  <c r="L281" i="143"/>
  <c r="N281" i="143"/>
  <c r="E282" i="143"/>
  <c r="F282" i="143"/>
  <c r="G282" i="143"/>
  <c r="L282" i="143"/>
  <c r="N282" i="143"/>
  <c r="E283" i="143"/>
  <c r="F283" i="143"/>
  <c r="G283" i="143"/>
  <c r="L283" i="143"/>
  <c r="N283" i="143"/>
  <c r="E284" i="143"/>
  <c r="F284" i="143"/>
  <c r="G284" i="143"/>
  <c r="L284" i="143"/>
  <c r="N284" i="143"/>
  <c r="E285" i="143"/>
  <c r="F285" i="143"/>
  <c r="G285" i="143"/>
  <c r="L285" i="143"/>
  <c r="N285" i="143"/>
  <c r="E286" i="143"/>
  <c r="F286" i="143"/>
  <c r="G286" i="143"/>
  <c r="L286" i="143"/>
  <c r="N286" i="143"/>
  <c r="E287" i="143"/>
  <c r="F287" i="143"/>
  <c r="G287" i="143"/>
  <c r="L287" i="143"/>
  <c r="N287" i="143"/>
  <c r="E288" i="143"/>
  <c r="F288" i="143"/>
  <c r="G288" i="143"/>
  <c r="L288" i="143"/>
  <c r="N288" i="143"/>
  <c r="E289" i="143"/>
  <c r="F289" i="143"/>
  <c r="G289" i="143"/>
  <c r="L289" i="143"/>
  <c r="N289" i="143"/>
  <c r="E290" i="143"/>
  <c r="F290" i="143"/>
  <c r="G290" i="143"/>
  <c r="L290" i="143"/>
  <c r="N290" i="143"/>
  <c r="E291" i="143"/>
  <c r="F291" i="143"/>
  <c r="G291" i="143"/>
  <c r="L291" i="143"/>
  <c r="N291" i="143"/>
  <c r="E292" i="143"/>
  <c r="F292" i="143"/>
  <c r="G292" i="143"/>
  <c r="L292" i="143"/>
  <c r="N292" i="143"/>
  <c r="E293" i="143"/>
  <c r="F293" i="143"/>
  <c r="G293" i="143"/>
  <c r="L293" i="143"/>
  <c r="N293" i="143"/>
  <c r="E294" i="143"/>
  <c r="F294" i="143"/>
  <c r="G294" i="143"/>
  <c r="L294" i="143"/>
  <c r="N294" i="143"/>
  <c r="N2" i="143"/>
  <c r="L2" i="143"/>
  <c r="F2" i="143"/>
  <c r="G2" i="143"/>
  <c r="E2" i="143"/>
  <c r="D216" i="143"/>
  <c r="C216" i="143"/>
  <c r="D217" i="143"/>
  <c r="C217" i="143"/>
  <c r="D218" i="143"/>
  <c r="C218" i="143" s="1"/>
  <c r="D219" i="143"/>
  <c r="C219" i="143"/>
  <c r="D220" i="143"/>
  <c r="C220" i="143"/>
  <c r="D221" i="143"/>
  <c r="C221" i="143"/>
  <c r="D222" i="143"/>
  <c r="C222" i="143"/>
  <c r="D223" i="143"/>
  <c r="C223" i="143" s="1"/>
  <c r="D224" i="143"/>
  <c r="C224" i="143"/>
  <c r="D225" i="143"/>
  <c r="C225" i="143"/>
  <c r="D226" i="143"/>
  <c r="C226" i="143"/>
  <c r="D227" i="143"/>
  <c r="C227" i="143" s="1"/>
  <c r="D228" i="143"/>
  <c r="C228" i="143"/>
  <c r="D229" i="143"/>
  <c r="C229" i="143" s="1"/>
  <c r="D230" i="143"/>
  <c r="C230" i="143"/>
  <c r="D231" i="143"/>
  <c r="C231" i="143"/>
  <c r="D232" i="143"/>
  <c r="C232" i="143"/>
  <c r="D233" i="143"/>
  <c r="C233" i="143"/>
  <c r="D234" i="143"/>
  <c r="C234" i="143"/>
  <c r="D235" i="143"/>
  <c r="C235" i="143" s="1"/>
  <c r="D236" i="143"/>
  <c r="C236" i="143"/>
  <c r="D237" i="143"/>
  <c r="C237" i="143" s="1"/>
  <c r="D238" i="143"/>
  <c r="C238" i="143" s="1"/>
  <c r="D239" i="143"/>
  <c r="C239" i="143"/>
  <c r="D240" i="143"/>
  <c r="C240" i="143"/>
  <c r="D241" i="143"/>
  <c r="C241" i="143" s="1"/>
  <c r="D242" i="143"/>
  <c r="C242" i="143"/>
  <c r="D243" i="143"/>
  <c r="C243" i="143" s="1"/>
  <c r="D244" i="143"/>
  <c r="C244" i="143"/>
  <c r="D245" i="143"/>
  <c r="C245" i="143"/>
  <c r="D246" i="143"/>
  <c r="C246" i="143"/>
  <c r="D247" i="143"/>
  <c r="C247" i="143"/>
  <c r="D248" i="143"/>
  <c r="C248" i="143"/>
  <c r="D249" i="143"/>
  <c r="C249" i="143"/>
  <c r="D250" i="143"/>
  <c r="C250" i="143"/>
  <c r="D251" i="143"/>
  <c r="C251" i="143"/>
  <c r="D252" i="143"/>
  <c r="C252" i="143"/>
  <c r="D253" i="143"/>
  <c r="C253" i="143"/>
  <c r="D254" i="143"/>
  <c r="C254" i="143"/>
  <c r="D255" i="143"/>
  <c r="C255" i="143"/>
  <c r="D256" i="143"/>
  <c r="C256" i="143"/>
  <c r="D257" i="143"/>
  <c r="C257" i="143"/>
  <c r="D258" i="143"/>
  <c r="C258" i="143"/>
  <c r="D259" i="143"/>
  <c r="C259" i="143" s="1"/>
  <c r="D260" i="143"/>
  <c r="C260" i="143"/>
  <c r="D261" i="143"/>
  <c r="C261" i="143" s="1"/>
  <c r="D262" i="143"/>
  <c r="C262" i="143" s="1"/>
  <c r="D263" i="143"/>
  <c r="C263" i="143"/>
  <c r="D264" i="143"/>
  <c r="C264" i="143"/>
  <c r="D265" i="143"/>
  <c r="C265" i="143" s="1"/>
  <c r="D266" i="143"/>
  <c r="C266" i="143"/>
  <c r="D267" i="143"/>
  <c r="C267" i="143"/>
  <c r="D268" i="143"/>
  <c r="C268" i="143"/>
  <c r="D269" i="143"/>
  <c r="C269" i="143"/>
  <c r="D270" i="143"/>
  <c r="C270" i="143" s="1"/>
  <c r="D271" i="143"/>
  <c r="C271" i="143"/>
  <c r="D272" i="143"/>
  <c r="C272" i="143"/>
  <c r="D273" i="143"/>
  <c r="C273" i="143"/>
  <c r="D274" i="143"/>
  <c r="C274" i="143"/>
  <c r="D275" i="143"/>
  <c r="C275" i="143" s="1"/>
  <c r="D276" i="143"/>
  <c r="C276" i="143" s="1"/>
  <c r="D277" i="143"/>
  <c r="C277" i="143" s="1"/>
  <c r="D278" i="143"/>
  <c r="C278" i="143"/>
  <c r="D279" i="143"/>
  <c r="C279" i="143" s="1"/>
  <c r="D280" i="143"/>
  <c r="C280" i="143" s="1"/>
  <c r="D281" i="143"/>
  <c r="C281" i="143"/>
  <c r="D282" i="143"/>
  <c r="C282" i="143" s="1"/>
  <c r="D283" i="143"/>
  <c r="C283" i="143" s="1"/>
  <c r="D284" i="143"/>
  <c r="C284" i="143"/>
  <c r="D285" i="143"/>
  <c r="C285" i="143"/>
  <c r="D286" i="143"/>
  <c r="C286" i="143"/>
  <c r="D287" i="143"/>
  <c r="C287" i="143" s="1"/>
  <c r="D288" i="143"/>
  <c r="C288" i="143"/>
  <c r="D289" i="143"/>
  <c r="C289" i="143"/>
  <c r="D290" i="143"/>
  <c r="C290" i="143"/>
  <c r="D291" i="143"/>
  <c r="C291" i="143" s="1"/>
  <c r="D292" i="143"/>
  <c r="C292" i="143" s="1"/>
  <c r="D293" i="143"/>
  <c r="C293" i="143"/>
  <c r="D294" i="143"/>
  <c r="C294" i="143"/>
  <c r="D3" i="143"/>
  <c r="C3" i="143" s="1"/>
  <c r="D4" i="143"/>
  <c r="C4" i="143"/>
  <c r="D5" i="143"/>
  <c r="C5" i="143"/>
  <c r="D6" i="143"/>
  <c r="C6" i="143" s="1"/>
  <c r="D7" i="143"/>
  <c r="C7" i="143" s="1"/>
  <c r="D8" i="143"/>
  <c r="C8" i="143"/>
  <c r="D9" i="143"/>
  <c r="C9" i="143" s="1"/>
  <c r="D10" i="143"/>
  <c r="C10" i="143"/>
  <c r="D11" i="143"/>
  <c r="C11" i="143"/>
  <c r="D12" i="143"/>
  <c r="C12" i="143" s="1"/>
  <c r="D13" i="143"/>
  <c r="C13" i="143" s="1"/>
  <c r="D14" i="143"/>
  <c r="C14" i="143" s="1"/>
  <c r="D15" i="143"/>
  <c r="C15" i="143" s="1"/>
  <c r="D16" i="143"/>
  <c r="C16" i="143" s="1"/>
  <c r="D17" i="143"/>
  <c r="C17" i="143"/>
  <c r="D18" i="143"/>
  <c r="C18" i="143" s="1"/>
  <c r="D19" i="143"/>
  <c r="C19" i="143"/>
  <c r="D20" i="143"/>
  <c r="C20" i="143"/>
  <c r="D21" i="143"/>
  <c r="C21" i="143" s="1"/>
  <c r="D22" i="143"/>
  <c r="C22" i="143"/>
  <c r="D23" i="143"/>
  <c r="C23" i="143"/>
  <c r="D24" i="143"/>
  <c r="C24" i="143" s="1"/>
  <c r="D25" i="143"/>
  <c r="C25" i="143" s="1"/>
  <c r="D26" i="143"/>
  <c r="C26" i="143"/>
  <c r="D27" i="143"/>
  <c r="C27" i="143" s="1"/>
  <c r="D28" i="143"/>
  <c r="C28" i="143" s="1"/>
  <c r="D29" i="143"/>
  <c r="C29" i="143" s="1"/>
  <c r="D30" i="143"/>
  <c r="C30" i="143" s="1"/>
  <c r="D31" i="143"/>
  <c r="C31" i="143" s="1"/>
  <c r="D32" i="143"/>
  <c r="C32" i="143" s="1"/>
  <c r="D33" i="143"/>
  <c r="C33" i="143" s="1"/>
  <c r="D34" i="143"/>
  <c r="C34" i="143"/>
  <c r="D35" i="143"/>
  <c r="C35" i="143" s="1"/>
  <c r="D36" i="143"/>
  <c r="C36" i="143" s="1"/>
  <c r="D37" i="143"/>
  <c r="C37" i="143"/>
  <c r="D38" i="143"/>
  <c r="C38" i="143" s="1"/>
  <c r="D39" i="143"/>
  <c r="C39" i="143" s="1"/>
  <c r="D40" i="143"/>
  <c r="C40" i="143" s="1"/>
  <c r="D41" i="143"/>
  <c r="C41" i="143"/>
  <c r="D42" i="143"/>
  <c r="C42" i="143" s="1"/>
  <c r="D43" i="143"/>
  <c r="C43" i="143" s="1"/>
  <c r="D44" i="143"/>
  <c r="C44" i="143"/>
  <c r="D45" i="143"/>
  <c r="C45" i="143" s="1"/>
  <c r="D46" i="143"/>
  <c r="C46" i="143" s="1"/>
  <c r="D47" i="143"/>
  <c r="C47" i="143" s="1"/>
  <c r="D48" i="143"/>
  <c r="C48" i="143" s="1"/>
  <c r="D49" i="143"/>
  <c r="C49" i="143"/>
  <c r="D50" i="143"/>
  <c r="C50" i="143" s="1"/>
  <c r="D51" i="143"/>
  <c r="C51" i="143" s="1"/>
  <c r="D52" i="143"/>
  <c r="C52" i="143" s="1"/>
  <c r="D53" i="143"/>
  <c r="C53" i="143" s="1"/>
  <c r="D54" i="143"/>
  <c r="C54" i="143" s="1"/>
  <c r="D55" i="143"/>
  <c r="C55" i="143" s="1"/>
  <c r="D56" i="143"/>
  <c r="C56" i="143"/>
  <c r="D57" i="143"/>
  <c r="C57" i="143" s="1"/>
  <c r="D58" i="143"/>
  <c r="C58" i="143" s="1"/>
  <c r="D59" i="143"/>
  <c r="C59" i="143" s="1"/>
  <c r="D60" i="143"/>
  <c r="C60" i="143" s="1"/>
  <c r="D61" i="143"/>
  <c r="C61" i="143" s="1"/>
  <c r="D62" i="143"/>
  <c r="C62" i="143" s="1"/>
  <c r="D63" i="143"/>
  <c r="C63" i="143" s="1"/>
  <c r="D64" i="143"/>
  <c r="C64" i="143" s="1"/>
  <c r="D65" i="143"/>
  <c r="C65" i="143"/>
  <c r="D66" i="143"/>
  <c r="C66" i="143" s="1"/>
  <c r="D67" i="143"/>
  <c r="C67" i="143" s="1"/>
  <c r="D68" i="143"/>
  <c r="C68" i="143" s="1"/>
  <c r="D69" i="143"/>
  <c r="C69" i="143" s="1"/>
  <c r="D70" i="143"/>
  <c r="C70" i="143" s="1"/>
  <c r="D71" i="143"/>
  <c r="C71" i="143" s="1"/>
  <c r="D72" i="143"/>
  <c r="C72" i="143" s="1"/>
  <c r="D73" i="143"/>
  <c r="C73" i="143" s="1"/>
  <c r="D74" i="143"/>
  <c r="C74" i="143" s="1"/>
  <c r="D75" i="143"/>
  <c r="C75" i="143" s="1"/>
  <c r="D76" i="143"/>
  <c r="C76" i="143" s="1"/>
  <c r="D77" i="143"/>
  <c r="C77" i="143" s="1"/>
  <c r="D78" i="143"/>
  <c r="C78" i="143" s="1"/>
  <c r="D79" i="143"/>
  <c r="C79" i="143" s="1"/>
  <c r="D80" i="143"/>
  <c r="C80" i="143" s="1"/>
  <c r="D81" i="143"/>
  <c r="C81" i="143" s="1"/>
  <c r="D82" i="143"/>
  <c r="C82" i="143" s="1"/>
  <c r="D83" i="143"/>
  <c r="C83" i="143" s="1"/>
  <c r="D84" i="143"/>
  <c r="C84" i="143" s="1"/>
  <c r="D85" i="143"/>
  <c r="C85" i="143" s="1"/>
  <c r="D86" i="143"/>
  <c r="C86" i="143" s="1"/>
  <c r="D87" i="143"/>
  <c r="C87" i="143" s="1"/>
  <c r="D88" i="143"/>
  <c r="C88" i="143" s="1"/>
  <c r="D89" i="143"/>
  <c r="C89" i="143" s="1"/>
  <c r="D90" i="143"/>
  <c r="C90" i="143" s="1"/>
  <c r="D91" i="143"/>
  <c r="C91" i="143" s="1"/>
  <c r="D92" i="143"/>
  <c r="C92" i="143" s="1"/>
  <c r="D93" i="143"/>
  <c r="C93" i="143" s="1"/>
  <c r="D94" i="143"/>
  <c r="C94" i="143" s="1"/>
  <c r="D95" i="143"/>
  <c r="C95" i="143" s="1"/>
  <c r="D96" i="143"/>
  <c r="C96" i="143" s="1"/>
  <c r="D97" i="143"/>
  <c r="C97" i="143" s="1"/>
  <c r="D98" i="143"/>
  <c r="C98" i="143" s="1"/>
  <c r="D99" i="143"/>
  <c r="C99" i="143" s="1"/>
  <c r="D100" i="143"/>
  <c r="C100" i="143" s="1"/>
  <c r="D101" i="143"/>
  <c r="C101" i="143" s="1"/>
  <c r="D102" i="143"/>
  <c r="C102" i="143" s="1"/>
  <c r="D103" i="143"/>
  <c r="C103" i="143" s="1"/>
  <c r="D104" i="143"/>
  <c r="C104" i="143" s="1"/>
  <c r="D105" i="143"/>
  <c r="C105" i="143" s="1"/>
  <c r="D106" i="143"/>
  <c r="C106" i="143" s="1"/>
  <c r="D107" i="143"/>
  <c r="C107" i="143" s="1"/>
  <c r="D108" i="143"/>
  <c r="C108" i="143" s="1"/>
  <c r="D109" i="143"/>
  <c r="C109" i="143" s="1"/>
  <c r="D110" i="143"/>
  <c r="C110" i="143" s="1"/>
  <c r="D111" i="143"/>
  <c r="C111" i="143" s="1"/>
  <c r="D112" i="143"/>
  <c r="C112" i="143" s="1"/>
  <c r="D113" i="143"/>
  <c r="C113" i="143" s="1"/>
  <c r="D114" i="143"/>
  <c r="C114" i="143" s="1"/>
  <c r="D115" i="143"/>
  <c r="C115" i="143" s="1"/>
  <c r="D116" i="143"/>
  <c r="C116" i="143" s="1"/>
  <c r="D117" i="143"/>
  <c r="C117" i="143" s="1"/>
  <c r="D118" i="143"/>
  <c r="C118" i="143" s="1"/>
  <c r="D119" i="143"/>
  <c r="C119" i="143" s="1"/>
  <c r="D120" i="143"/>
  <c r="C120" i="143" s="1"/>
  <c r="D121" i="143"/>
  <c r="C121" i="143" s="1"/>
  <c r="D122" i="143"/>
  <c r="C122" i="143" s="1"/>
  <c r="D123" i="143"/>
  <c r="C123" i="143" s="1"/>
  <c r="D124" i="143"/>
  <c r="C124" i="143" s="1"/>
  <c r="D125" i="143"/>
  <c r="C125" i="143" s="1"/>
  <c r="D126" i="143"/>
  <c r="C126" i="143" s="1"/>
  <c r="D127" i="143"/>
  <c r="C127" i="143" s="1"/>
  <c r="D128" i="143"/>
  <c r="C128" i="143" s="1"/>
  <c r="D129" i="143"/>
  <c r="C129" i="143" s="1"/>
  <c r="D130" i="143"/>
  <c r="C130" i="143" s="1"/>
  <c r="D131" i="143"/>
  <c r="C131" i="143" s="1"/>
  <c r="D132" i="143"/>
  <c r="C132" i="143" s="1"/>
  <c r="D133" i="143"/>
  <c r="C133" i="143" s="1"/>
  <c r="D134" i="143"/>
  <c r="C134" i="143" s="1"/>
  <c r="D135" i="143"/>
  <c r="C135" i="143" s="1"/>
  <c r="D136" i="143"/>
  <c r="C136" i="143" s="1"/>
  <c r="D137" i="143"/>
  <c r="C137" i="143" s="1"/>
  <c r="D138" i="143"/>
  <c r="C138" i="143" s="1"/>
  <c r="D139" i="143"/>
  <c r="C139" i="143" s="1"/>
  <c r="D140" i="143"/>
  <c r="C140" i="143" s="1"/>
  <c r="D141" i="143"/>
  <c r="C141" i="143" s="1"/>
  <c r="D142" i="143"/>
  <c r="C142" i="143" s="1"/>
  <c r="D143" i="143"/>
  <c r="C143" i="143" s="1"/>
  <c r="D144" i="143"/>
  <c r="C144" i="143" s="1"/>
  <c r="D145" i="143"/>
  <c r="C145" i="143" s="1"/>
  <c r="D146" i="143"/>
  <c r="C146" i="143" s="1"/>
  <c r="D147" i="143"/>
  <c r="C147" i="143" s="1"/>
  <c r="D148" i="143"/>
  <c r="C148" i="143" s="1"/>
  <c r="D149" i="143"/>
  <c r="C149" i="143" s="1"/>
  <c r="D150" i="143"/>
  <c r="C150" i="143" s="1"/>
  <c r="D151" i="143"/>
  <c r="C151" i="143" s="1"/>
  <c r="D152" i="143"/>
  <c r="C152" i="143" s="1"/>
  <c r="D153" i="143"/>
  <c r="C153" i="143" s="1"/>
  <c r="D154" i="143"/>
  <c r="C154" i="143" s="1"/>
  <c r="D155" i="143"/>
  <c r="C155" i="143" s="1"/>
  <c r="D156" i="143"/>
  <c r="C156" i="143" s="1"/>
  <c r="D157" i="143"/>
  <c r="C157" i="143" s="1"/>
  <c r="D158" i="143"/>
  <c r="C158" i="143" s="1"/>
  <c r="D159" i="143"/>
  <c r="C159" i="143" s="1"/>
  <c r="D160" i="143"/>
  <c r="C160" i="143" s="1"/>
  <c r="D161" i="143"/>
  <c r="C161" i="143" s="1"/>
  <c r="D162" i="143"/>
  <c r="C162" i="143" s="1"/>
  <c r="D163" i="143"/>
  <c r="C163" i="143" s="1"/>
  <c r="D164" i="143"/>
  <c r="C164" i="143" s="1"/>
  <c r="D165" i="143"/>
  <c r="C165" i="143" s="1"/>
  <c r="D166" i="143"/>
  <c r="C166" i="143" s="1"/>
  <c r="D167" i="143"/>
  <c r="C167" i="143" s="1"/>
  <c r="D168" i="143"/>
  <c r="C168" i="143" s="1"/>
  <c r="D169" i="143"/>
  <c r="C169" i="143" s="1"/>
  <c r="D170" i="143"/>
  <c r="C170" i="143" s="1"/>
  <c r="D171" i="143"/>
  <c r="C171" i="143" s="1"/>
  <c r="D172" i="143"/>
  <c r="C172" i="143" s="1"/>
  <c r="D173" i="143"/>
  <c r="C173" i="143" s="1"/>
  <c r="D174" i="143"/>
  <c r="C174" i="143" s="1"/>
  <c r="D175" i="143"/>
  <c r="C175" i="143" s="1"/>
  <c r="D176" i="143"/>
  <c r="C176" i="143" s="1"/>
  <c r="D177" i="143"/>
  <c r="C177" i="143" s="1"/>
  <c r="D178" i="143"/>
  <c r="C178" i="143" s="1"/>
  <c r="D179" i="143"/>
  <c r="C179" i="143" s="1"/>
  <c r="D180" i="143"/>
  <c r="C180" i="143" s="1"/>
  <c r="D181" i="143"/>
  <c r="C181" i="143" s="1"/>
  <c r="D182" i="143"/>
  <c r="C182" i="143" s="1"/>
  <c r="D183" i="143"/>
  <c r="C183" i="143" s="1"/>
  <c r="D184" i="143"/>
  <c r="C184" i="143" s="1"/>
  <c r="D185" i="143"/>
  <c r="C185" i="143" s="1"/>
  <c r="D186" i="143"/>
  <c r="C186" i="143" s="1"/>
  <c r="D187" i="143"/>
  <c r="C187" i="143" s="1"/>
  <c r="D188" i="143"/>
  <c r="C188" i="143" s="1"/>
  <c r="D189" i="143"/>
  <c r="C189" i="143" s="1"/>
  <c r="D190" i="143"/>
  <c r="C190" i="143" s="1"/>
  <c r="D191" i="143"/>
  <c r="C191" i="143" s="1"/>
  <c r="D192" i="143"/>
  <c r="C192" i="143" s="1"/>
  <c r="D193" i="143"/>
  <c r="C193" i="143" s="1"/>
  <c r="D194" i="143"/>
  <c r="C194" i="143" s="1"/>
  <c r="D195" i="143"/>
  <c r="C195" i="143" s="1"/>
  <c r="D196" i="143"/>
  <c r="C196" i="143" s="1"/>
  <c r="D197" i="143"/>
  <c r="C197" i="143" s="1"/>
  <c r="D198" i="143"/>
  <c r="C198" i="143" s="1"/>
  <c r="D199" i="143"/>
  <c r="C199" i="143" s="1"/>
  <c r="D200" i="143"/>
  <c r="C200" i="143" s="1"/>
  <c r="D201" i="143"/>
  <c r="C201" i="143" s="1"/>
  <c r="D202" i="143"/>
  <c r="C202" i="143" s="1"/>
  <c r="D203" i="143"/>
  <c r="C203" i="143" s="1"/>
  <c r="D204" i="143"/>
  <c r="C204" i="143" s="1"/>
  <c r="D205" i="143"/>
  <c r="C205" i="143" s="1"/>
  <c r="D206" i="143"/>
  <c r="C206" i="143" s="1"/>
  <c r="D207" i="143"/>
  <c r="C207" i="143" s="1"/>
  <c r="D208" i="143"/>
  <c r="C208" i="143" s="1"/>
  <c r="D209" i="143"/>
  <c r="C209" i="143" s="1"/>
  <c r="D210" i="143"/>
  <c r="C210" i="143" s="1"/>
  <c r="D211" i="143"/>
  <c r="C211" i="143" s="1"/>
  <c r="D212" i="143"/>
  <c r="C212" i="143" s="1"/>
  <c r="D213" i="143"/>
  <c r="C213" i="143" s="1"/>
  <c r="D214" i="143"/>
  <c r="C214" i="143" s="1"/>
  <c r="D215" i="143"/>
  <c r="C215" i="143" s="1"/>
  <c r="D2" i="143"/>
  <c r="C2" i="143" s="1"/>
  <c r="D24" i="75"/>
  <c r="E24" i="75"/>
  <c r="F24" i="75"/>
  <c r="G24" i="75"/>
  <c r="J24" i="75"/>
  <c r="I24" i="75"/>
  <c r="H24" i="75"/>
  <c r="C6" i="75"/>
  <c r="D6" i="75"/>
  <c r="E6" i="75"/>
  <c r="F6" i="75"/>
  <c r="G6" i="75"/>
  <c r="H6" i="75"/>
  <c r="I6" i="75"/>
  <c r="J6" i="75"/>
  <c r="K6" i="75"/>
  <c r="L6" i="75"/>
  <c r="E64" i="108"/>
  <c r="E2" i="108"/>
  <c r="E3" i="108"/>
  <c r="E4" i="108"/>
  <c r="E5" i="108"/>
  <c r="E6" i="108"/>
  <c r="E7" i="108"/>
  <c r="E8" i="108"/>
  <c r="E9" i="108"/>
  <c r="E10" i="108"/>
  <c r="E11" i="108"/>
  <c r="E12" i="108"/>
  <c r="E13" i="108"/>
  <c r="E14" i="108"/>
  <c r="E15" i="108"/>
  <c r="E16" i="108"/>
  <c r="E17" i="108"/>
  <c r="E18" i="108"/>
  <c r="E19" i="108"/>
  <c r="E20" i="108"/>
  <c r="E21" i="108"/>
  <c r="E22" i="108"/>
  <c r="E23" i="108"/>
  <c r="E24" i="108"/>
  <c r="E25" i="108"/>
  <c r="E26" i="108"/>
  <c r="E27" i="108"/>
  <c r="E28" i="108"/>
  <c r="E29" i="108"/>
  <c r="E30" i="108"/>
  <c r="E31" i="108"/>
  <c r="E32" i="108"/>
  <c r="E33" i="108"/>
  <c r="E34" i="108"/>
  <c r="E35" i="108"/>
  <c r="E36" i="108"/>
  <c r="E37" i="108"/>
  <c r="E38" i="108"/>
  <c r="E39" i="108"/>
  <c r="E40" i="108"/>
  <c r="E41" i="108"/>
  <c r="E42" i="108"/>
  <c r="E43" i="108"/>
  <c r="E44" i="108"/>
  <c r="E45" i="108"/>
  <c r="E46" i="108"/>
  <c r="E47" i="108"/>
  <c r="E48" i="108"/>
  <c r="E49" i="108"/>
  <c r="E50" i="108"/>
  <c r="E51" i="108"/>
  <c r="E52" i="108"/>
  <c r="E53" i="108"/>
  <c r="E54" i="108"/>
  <c r="E55" i="108"/>
  <c r="E56" i="108"/>
  <c r="E57" i="108"/>
  <c r="E58" i="108"/>
  <c r="E59" i="108"/>
  <c r="E60" i="108"/>
  <c r="E61" i="108"/>
  <c r="E62" i="108"/>
  <c r="E63" i="108"/>
  <c r="B13" i="81"/>
  <c r="C13" i="81"/>
  <c r="C6" i="81"/>
  <c r="B6" i="81"/>
  <c r="B3" i="78"/>
  <c r="B21" i="78" s="1"/>
  <c r="B4" i="78"/>
  <c r="B5" i="78"/>
  <c r="B6" i="78"/>
  <c r="B7" i="78"/>
  <c r="B8" i="78"/>
  <c r="B9" i="78"/>
  <c r="B10" i="78"/>
  <c r="B11" i="78"/>
  <c r="B12" i="78"/>
  <c r="B13" i="78"/>
  <c r="B14" i="78"/>
  <c r="B15" i="78"/>
  <c r="B16" i="78"/>
  <c r="B17" i="78"/>
  <c r="B18" i="78"/>
  <c r="B19" i="78"/>
  <c r="B20" i="78"/>
  <c r="C19" i="78"/>
  <c r="C18" i="78"/>
  <c r="C17" i="78"/>
  <c r="C16" i="78"/>
  <c r="C15" i="78"/>
  <c r="C14" i="78"/>
  <c r="C13" i="78"/>
  <c r="C12" i="78"/>
  <c r="C11" i="78"/>
  <c r="C10" i="78"/>
  <c r="C9" i="78"/>
  <c r="C8" i="78"/>
  <c r="C7" i="78"/>
  <c r="C6" i="78"/>
  <c r="C5" i="78"/>
  <c r="C4" i="78"/>
  <c r="C3" i="78"/>
  <c r="C2" i="78"/>
  <c r="C21" i="78" s="1"/>
  <c r="C20" i="78"/>
  <c r="AI4" i="75" l="1"/>
  <c r="AH4" i="75"/>
  <c r="E17" i="176"/>
  <c r="W4" i="170"/>
  <c r="W5" i="170"/>
  <c r="W6" i="170"/>
  <c r="W7" i="170"/>
  <c r="W8" i="170"/>
  <c r="W9" i="170"/>
  <c r="W10" i="170"/>
  <c r="W11" i="170"/>
  <c r="W14" i="170"/>
  <c r="W15" i="170"/>
  <c r="W16" i="170"/>
  <c r="W17" i="170"/>
  <c r="W18" i="170"/>
  <c r="W19" i="170"/>
  <c r="W20" i="170"/>
  <c r="W21" i="170"/>
  <c r="W22" i="170"/>
  <c r="W23" i="170"/>
  <c r="W24" i="170"/>
  <c r="W25" i="170"/>
  <c r="W30" i="170"/>
  <c r="W34" i="170"/>
  <c r="W35" i="170"/>
  <c r="W36" i="170"/>
  <c r="U3" i="171"/>
  <c r="U4" i="171"/>
  <c r="U5" i="171"/>
  <c r="U6" i="171"/>
  <c r="U7" i="171"/>
  <c r="U8" i="171"/>
  <c r="U9" i="171"/>
  <c r="U10" i="171"/>
  <c r="U11" i="171"/>
  <c r="U12" i="171"/>
  <c r="U13" i="171"/>
  <c r="U14" i="171"/>
  <c r="U15" i="171"/>
  <c r="U16" i="171"/>
  <c r="U17" i="171"/>
  <c r="U18" i="171"/>
  <c r="U19" i="171"/>
  <c r="U20" i="171"/>
  <c r="U21" i="171"/>
  <c r="U22" i="171"/>
  <c r="U23" i="171"/>
  <c r="U24" i="171"/>
  <c r="U25" i="171"/>
  <c r="U26" i="171"/>
  <c r="U27" i="171"/>
  <c r="U28" i="171"/>
  <c r="U29" i="171"/>
  <c r="U30" i="171"/>
  <c r="U31" i="171"/>
  <c r="U32" i="171"/>
  <c r="U33" i="171"/>
  <c r="U34" i="171"/>
  <c r="U35" i="171"/>
  <c r="U36" i="171"/>
  <c r="U37" i="171"/>
  <c r="U4" i="172"/>
  <c r="U5" i="172"/>
  <c r="U6" i="172"/>
  <c r="U7" i="172"/>
  <c r="U9" i="172"/>
  <c r="U10" i="172"/>
  <c r="U11" i="172"/>
  <c r="U14" i="172"/>
  <c r="U15" i="172"/>
  <c r="U17" i="172"/>
  <c r="U18" i="172"/>
  <c r="U20" i="172"/>
  <c r="U25" i="172"/>
  <c r="U27" i="172"/>
  <c r="U28" i="172"/>
  <c r="U29" i="172"/>
  <c r="U30" i="172"/>
  <c r="K6" i="176"/>
  <c r="J6" i="176"/>
  <c r="I6" i="176"/>
  <c r="K5" i="176"/>
  <c r="J5" i="176"/>
  <c r="I5" i="176"/>
  <c r="K4" i="176"/>
  <c r="J4" i="176"/>
  <c r="I4" i="176"/>
  <c r="D18" i="176"/>
  <c r="U30" i="173"/>
  <c r="U28" i="173"/>
  <c r="U27" i="173"/>
  <c r="U26" i="173"/>
  <c r="U25" i="173"/>
  <c r="U24" i="173"/>
  <c r="U23" i="173"/>
  <c r="U22" i="173"/>
  <c r="U21" i="173"/>
  <c r="U20" i="173"/>
  <c r="U19" i="173"/>
  <c r="U18" i="173"/>
  <c r="U17" i="173"/>
  <c r="U16" i="173"/>
  <c r="U15" i="173"/>
  <c r="U14" i="173"/>
  <c r="U13" i="173"/>
  <c r="U12" i="173"/>
  <c r="U11" i="173"/>
  <c r="U10" i="173"/>
  <c r="U9" i="173"/>
  <c r="U8" i="173"/>
  <c r="U7" i="173"/>
  <c r="U6" i="173"/>
  <c r="U5" i="173"/>
  <c r="U4" i="173"/>
  <c r="U29" i="173"/>
  <c r="F254" i="167"/>
  <c r="D254" i="167" s="1"/>
  <c r="F253" i="167"/>
  <c r="D253" i="167" s="1"/>
  <c r="F246" i="167"/>
  <c r="F243" i="167"/>
  <c r="F237" i="167"/>
  <c r="F233" i="167"/>
  <c r="F228" i="167"/>
  <c r="F225" i="167"/>
  <c r="F219" i="167"/>
  <c r="F211" i="167"/>
  <c r="F204" i="167"/>
  <c r="F197" i="167"/>
  <c r="F189" i="167"/>
  <c r="F181" i="167"/>
  <c r="F173" i="167"/>
  <c r="F165" i="167"/>
  <c r="F157" i="167"/>
  <c r="F149" i="167"/>
  <c r="F139" i="167"/>
  <c r="F131" i="167"/>
  <c r="F120" i="167"/>
  <c r="F113" i="167"/>
  <c r="F105" i="167"/>
  <c r="F97" i="167"/>
  <c r="F90" i="167"/>
  <c r="F83" i="167"/>
  <c r="F76" i="167"/>
  <c r="F142" i="167"/>
  <c r="F129" i="167"/>
  <c r="F109" i="167"/>
  <c r="F101" i="167"/>
  <c r="F91" i="167"/>
  <c r="F84" i="167"/>
  <c r="F78" i="167"/>
  <c r="F71" i="167"/>
  <c r="F252" i="167"/>
  <c r="F245" i="167"/>
  <c r="F229" i="167"/>
  <c r="F226" i="167"/>
  <c r="F221" i="167"/>
  <c r="F212" i="167"/>
  <c r="F205" i="167"/>
  <c r="F198" i="167"/>
  <c r="F190" i="167"/>
  <c r="F182" i="167"/>
  <c r="F174" i="167"/>
  <c r="F166" i="167"/>
  <c r="F158" i="167"/>
  <c r="F150" i="167"/>
  <c r="F140" i="167"/>
  <c r="F132" i="167"/>
  <c r="F123" i="167"/>
  <c r="F244" i="167"/>
  <c r="F232" i="167"/>
  <c r="F218" i="167"/>
  <c r="F210" i="167"/>
  <c r="F202" i="167"/>
  <c r="F194" i="167"/>
  <c r="F186" i="167"/>
  <c r="F178" i="167"/>
  <c r="F170" i="167"/>
  <c r="F162" i="167"/>
  <c r="F154" i="167"/>
  <c r="F146" i="167"/>
  <c r="F137" i="167"/>
  <c r="F128" i="167"/>
  <c r="F121" i="167"/>
  <c r="F114" i="167"/>
  <c r="F108" i="167"/>
  <c r="F100" i="167"/>
  <c r="F92" i="167"/>
  <c r="F248" i="167"/>
  <c r="F240" i="167"/>
  <c r="F220" i="167"/>
  <c r="F214" i="167"/>
  <c r="F207" i="167"/>
  <c r="F199" i="167"/>
  <c r="F191" i="167"/>
  <c r="F183" i="167"/>
  <c r="F175" i="167"/>
  <c r="F167" i="167"/>
  <c r="F159" i="167"/>
  <c r="F151" i="167"/>
  <c r="F143" i="167"/>
  <c r="F134" i="167"/>
  <c r="F125" i="167"/>
  <c r="F117" i="167"/>
  <c r="F107" i="167"/>
  <c r="F249" i="167"/>
  <c r="F241" i="167"/>
  <c r="F236" i="167"/>
  <c r="F231" i="167"/>
  <c r="F227" i="167"/>
  <c r="F224" i="167"/>
  <c r="F222" i="167"/>
  <c r="F213" i="167"/>
  <c r="F203" i="167"/>
  <c r="F195" i="167"/>
  <c r="F187" i="167"/>
  <c r="F179" i="167"/>
  <c r="F171" i="167"/>
  <c r="F163" i="167"/>
  <c r="F155" i="167"/>
  <c r="F147" i="167"/>
  <c r="F138" i="167"/>
  <c r="F130" i="167"/>
  <c r="F122" i="167"/>
  <c r="F115" i="167"/>
  <c r="F110" i="167"/>
  <c r="F102" i="167"/>
  <c r="F99" i="167"/>
  <c r="F88" i="167"/>
  <c r="F247" i="167"/>
  <c r="F93" i="167"/>
  <c r="F77" i="167"/>
  <c r="F70" i="167"/>
  <c r="F234" i="167"/>
  <c r="F230" i="167"/>
  <c r="F215" i="167"/>
  <c r="F206" i="167"/>
  <c r="F196" i="167"/>
  <c r="F188" i="167"/>
  <c r="F180" i="167"/>
  <c r="F172" i="167"/>
  <c r="F164" i="167"/>
  <c r="F156" i="167"/>
  <c r="F148" i="167"/>
  <c r="F141" i="167"/>
  <c r="F133" i="167"/>
  <c r="F124" i="167"/>
  <c r="F116" i="167"/>
  <c r="F106" i="167"/>
  <c r="F98" i="167"/>
  <c r="F85" i="167"/>
  <c r="F79" i="167"/>
  <c r="F72" i="167"/>
  <c r="F238" i="167"/>
  <c r="F235" i="167"/>
  <c r="F216" i="167"/>
  <c r="F208" i="167"/>
  <c r="F200" i="167"/>
  <c r="F192" i="167"/>
  <c r="F184" i="167"/>
  <c r="F176" i="167"/>
  <c r="F168" i="167"/>
  <c r="F160" i="167"/>
  <c r="F152" i="167"/>
  <c r="F144" i="167"/>
  <c r="F135" i="167"/>
  <c r="F126" i="167"/>
  <c r="F119" i="167"/>
  <c r="F112" i="167"/>
  <c r="F104" i="167"/>
  <c r="F95" i="167"/>
  <c r="F87" i="167"/>
  <c r="F81" i="167"/>
  <c r="F74" i="167"/>
  <c r="F251" i="167"/>
  <c r="F242" i="167"/>
  <c r="F223" i="167"/>
  <c r="F217" i="167"/>
  <c r="F209" i="167"/>
  <c r="F201" i="167"/>
  <c r="F193" i="167"/>
  <c r="F185" i="167"/>
  <c r="F177" i="167"/>
  <c r="F169" i="167"/>
  <c r="F161" i="167"/>
  <c r="F153" i="167"/>
  <c r="F145" i="167"/>
  <c r="F136" i="167"/>
  <c r="F127" i="167"/>
  <c r="F118" i="167"/>
  <c r="F111" i="167"/>
  <c r="F103" i="167"/>
  <c r="F94" i="167"/>
  <c r="F86" i="167"/>
  <c r="F80" i="167"/>
  <c r="F73" i="167"/>
  <c r="F250" i="167"/>
  <c r="F239" i="167"/>
  <c r="F96" i="167"/>
  <c r="F89" i="167"/>
  <c r="F82" i="167"/>
  <c r="F75" i="167"/>
  <c r="F269" i="167"/>
  <c r="F268" i="167"/>
  <c r="F267" i="167"/>
  <c r="F266" i="167"/>
  <c r="F265" i="167"/>
  <c r="F264" i="167"/>
  <c r="F263" i="167"/>
  <c r="F262" i="167"/>
  <c r="F261" i="167"/>
  <c r="F260" i="167"/>
  <c r="F259" i="167"/>
  <c r="F258" i="167"/>
  <c r="F257" i="167"/>
  <c r="F256" i="167"/>
  <c r="F255" i="167"/>
  <c r="F7" i="176"/>
  <c r="R10" i="75"/>
  <c r="R11" i="75"/>
  <c r="R9" i="75"/>
  <c r="Q11" i="75"/>
  <c r="Q10" i="75"/>
  <c r="Q9" i="75"/>
  <c r="C2" i="92"/>
  <c r="D2" i="92" s="1"/>
  <c r="F14" i="176"/>
  <c r="F11" i="176"/>
  <c r="F5" i="176"/>
  <c r="F9" i="176"/>
  <c r="W4" i="75"/>
  <c r="V4" i="75"/>
  <c r="AJ4" i="75"/>
  <c r="R4" i="75"/>
  <c r="S4" i="75"/>
  <c r="T4" i="75"/>
  <c r="U4" i="75"/>
  <c r="Y4" i="75"/>
  <c r="X4" i="75"/>
  <c r="AC4" i="75"/>
  <c r="AB4" i="75"/>
  <c r="AA4" i="75"/>
  <c r="Z4" i="75"/>
  <c r="E11" i="176"/>
  <c r="E13" i="176"/>
  <c r="E10" i="176"/>
  <c r="F10" i="176"/>
  <c r="F17" i="176"/>
  <c r="E6" i="176"/>
  <c r="F12" i="176"/>
  <c r="F6" i="176"/>
  <c r="Q4" i="75"/>
  <c r="Q3" i="75"/>
  <c r="E8" i="176"/>
  <c r="E16" i="176"/>
  <c r="F13" i="176"/>
  <c r="E5" i="176"/>
  <c r="E7" i="176"/>
  <c r="E14" i="176"/>
  <c r="F16" i="176"/>
  <c r="F15" i="176"/>
  <c r="E15" i="176"/>
  <c r="E9" i="176"/>
  <c r="E12" i="176"/>
  <c r="F8" i="176"/>
  <c r="F4" i="176"/>
  <c r="C18" i="176"/>
  <c r="E4" i="176"/>
  <c r="B18" i="176"/>
  <c r="F18" i="176" l="1"/>
  <c r="G254" i="167"/>
  <c r="M254" i="167"/>
  <c r="C254" i="167"/>
  <c r="P254" i="167"/>
  <c r="J254" i="167"/>
  <c r="I254" i="167"/>
  <c r="H254" i="167"/>
  <c r="A254" i="167"/>
  <c r="K254" i="167"/>
  <c r="N254" i="167"/>
  <c r="B254" i="167"/>
  <c r="E254" i="167"/>
  <c r="L254" i="167"/>
  <c r="O254" i="167"/>
  <c r="P253" i="167"/>
  <c r="B253" i="167"/>
  <c r="E253" i="167"/>
  <c r="L253" i="167"/>
  <c r="H253" i="167"/>
  <c r="J253" i="167"/>
  <c r="O253" i="167"/>
  <c r="I253" i="167"/>
  <c r="N253" i="167"/>
  <c r="C253" i="167"/>
  <c r="G253" i="167"/>
  <c r="M253" i="167"/>
  <c r="K253" i="167"/>
  <c r="A253" i="167"/>
  <c r="C246" i="167"/>
  <c r="E246" i="167"/>
  <c r="D246" i="167"/>
  <c r="A246" i="167"/>
  <c r="B246" i="167"/>
  <c r="L246" i="167"/>
  <c r="I246" i="167"/>
  <c r="H246" i="167"/>
  <c r="O246" i="167"/>
  <c r="N246" i="167"/>
  <c r="P246" i="167"/>
  <c r="K246" i="167"/>
  <c r="M246" i="167"/>
  <c r="J246" i="167"/>
  <c r="G246" i="167"/>
  <c r="D252" i="167"/>
  <c r="I252" i="167"/>
  <c r="E252" i="167"/>
  <c r="L252" i="167"/>
  <c r="H252" i="167"/>
  <c r="M252" i="167"/>
  <c r="A252" i="167"/>
  <c r="B252" i="167"/>
  <c r="C252" i="167"/>
  <c r="K252" i="167"/>
  <c r="O252" i="167"/>
  <c r="J252" i="167"/>
  <c r="N252" i="167"/>
  <c r="G252" i="167"/>
  <c r="P252" i="167"/>
  <c r="B245" i="167"/>
  <c r="M245" i="167"/>
  <c r="O245" i="167"/>
  <c r="P245" i="167"/>
  <c r="L245" i="167"/>
  <c r="K245" i="167"/>
  <c r="H245" i="167"/>
  <c r="D245" i="167"/>
  <c r="G245" i="167"/>
  <c r="I245" i="167"/>
  <c r="E245" i="167"/>
  <c r="C245" i="167"/>
  <c r="A245" i="167"/>
  <c r="J245" i="167"/>
  <c r="N245" i="167"/>
  <c r="G244" i="167"/>
  <c r="H244" i="167"/>
  <c r="E244" i="167"/>
  <c r="P244" i="167"/>
  <c r="D244" i="167"/>
  <c r="B244" i="167"/>
  <c r="M244" i="167"/>
  <c r="L248" i="167"/>
  <c r="G248" i="167"/>
  <c r="B248" i="167"/>
  <c r="I248" i="167"/>
  <c r="A248" i="167"/>
  <c r="E248" i="167"/>
  <c r="K248" i="167"/>
  <c r="P248" i="167"/>
  <c r="D248" i="167"/>
  <c r="J248" i="167"/>
  <c r="C248" i="167"/>
  <c r="N248" i="167"/>
  <c r="O248" i="167"/>
  <c r="H248" i="167"/>
  <c r="M248" i="167"/>
  <c r="I249" i="167"/>
  <c r="H249" i="167"/>
  <c r="P249" i="167"/>
  <c r="K249" i="167"/>
  <c r="L249" i="167"/>
  <c r="J249" i="167"/>
  <c r="D249" i="167"/>
  <c r="O249" i="167"/>
  <c r="B249" i="167"/>
  <c r="N249" i="167"/>
  <c r="C249" i="167"/>
  <c r="E249" i="167"/>
  <c r="M249" i="167"/>
  <c r="G249" i="167"/>
  <c r="A249" i="167"/>
  <c r="D247" i="167"/>
  <c r="J247" i="167"/>
  <c r="K247" i="167"/>
  <c r="G247" i="167"/>
  <c r="B247" i="167"/>
  <c r="L247" i="167"/>
  <c r="P247" i="167"/>
  <c r="N247" i="167"/>
  <c r="I247" i="167"/>
  <c r="M247" i="167"/>
  <c r="O247" i="167"/>
  <c r="H247" i="167"/>
  <c r="A247" i="167"/>
  <c r="E247" i="167"/>
  <c r="C247" i="167"/>
  <c r="A251" i="167"/>
  <c r="L251" i="167"/>
  <c r="J251" i="167"/>
  <c r="P251" i="167"/>
  <c r="M251" i="167"/>
  <c r="C251" i="167"/>
  <c r="I251" i="167"/>
  <c r="O251" i="167"/>
  <c r="E251" i="167"/>
  <c r="H251" i="167"/>
  <c r="N251" i="167"/>
  <c r="B251" i="167"/>
  <c r="G251" i="167"/>
  <c r="D251" i="167"/>
  <c r="K251" i="167"/>
  <c r="K250" i="167"/>
  <c r="N250" i="167"/>
  <c r="J250" i="167"/>
  <c r="A250" i="167"/>
  <c r="B250" i="167"/>
  <c r="O250" i="167"/>
  <c r="E250" i="167"/>
  <c r="L250" i="167"/>
  <c r="P250" i="167"/>
  <c r="M250" i="167"/>
  <c r="C250" i="167"/>
  <c r="H250" i="167"/>
  <c r="I250" i="167"/>
  <c r="D250" i="167"/>
  <c r="G250" i="167"/>
  <c r="I243" i="167"/>
  <c r="D243" i="167"/>
  <c r="M243" i="167"/>
  <c r="B243" i="167"/>
  <c r="K243" i="167"/>
  <c r="E243" i="167"/>
  <c r="P243" i="167"/>
  <c r="J243" i="167"/>
  <c r="O243" i="167"/>
  <c r="H243" i="167"/>
  <c r="G243" i="167"/>
  <c r="N243" i="167"/>
  <c r="C243" i="167"/>
  <c r="L243" i="167"/>
  <c r="A243" i="167"/>
  <c r="E237" i="167"/>
  <c r="D237" i="167"/>
  <c r="L237" i="167"/>
  <c r="C237" i="167"/>
  <c r="M237" i="167"/>
  <c r="J237" i="167"/>
  <c r="P237" i="167"/>
  <c r="H237" i="167"/>
  <c r="A237" i="167"/>
  <c r="O237" i="167"/>
  <c r="N237" i="167"/>
  <c r="B237" i="167"/>
  <c r="I237" i="167"/>
  <c r="K237" i="167"/>
  <c r="G237" i="167"/>
  <c r="J233" i="167"/>
  <c r="D233" i="167"/>
  <c r="E233" i="167"/>
  <c r="I233" i="167"/>
  <c r="A233" i="167"/>
  <c r="M233" i="167"/>
  <c r="B233" i="167"/>
  <c r="N233" i="167"/>
  <c r="K233" i="167"/>
  <c r="H233" i="167"/>
  <c r="O233" i="167"/>
  <c r="P233" i="167"/>
  <c r="C233" i="167"/>
  <c r="L233" i="167"/>
  <c r="G233" i="167"/>
  <c r="I228" i="167"/>
  <c r="D228" i="167"/>
  <c r="B228" i="167"/>
  <c r="O228" i="167"/>
  <c r="G228" i="167"/>
  <c r="A228" i="167"/>
  <c r="C228" i="167"/>
  <c r="E228" i="167"/>
  <c r="K228" i="167"/>
  <c r="M228" i="167"/>
  <c r="N228" i="167"/>
  <c r="J228" i="167"/>
  <c r="H228" i="167"/>
  <c r="P228" i="167"/>
  <c r="L228" i="167"/>
  <c r="I225" i="167"/>
  <c r="J225" i="167"/>
  <c r="C225" i="167"/>
  <c r="K225" i="167"/>
  <c r="N225" i="167"/>
  <c r="D225" i="167"/>
  <c r="E225" i="167"/>
  <c r="M225" i="167"/>
  <c r="B225" i="167"/>
  <c r="G225" i="167"/>
  <c r="A225" i="167"/>
  <c r="L225" i="167"/>
  <c r="O225" i="167"/>
  <c r="H225" i="167"/>
  <c r="P225" i="167"/>
  <c r="M219" i="167"/>
  <c r="B219" i="167"/>
  <c r="N219" i="167"/>
  <c r="I219" i="167"/>
  <c r="G219" i="167"/>
  <c r="C219" i="167"/>
  <c r="K219" i="167"/>
  <c r="J219" i="167"/>
  <c r="H219" i="167"/>
  <c r="O219" i="167"/>
  <c r="P219" i="167"/>
  <c r="L219" i="167"/>
  <c r="D219" i="167"/>
  <c r="A219" i="167"/>
  <c r="E219" i="167"/>
  <c r="P211" i="167"/>
  <c r="G211" i="167"/>
  <c r="H211" i="167"/>
  <c r="A211" i="167"/>
  <c r="K211" i="167"/>
  <c r="O211" i="167"/>
  <c r="J211" i="167"/>
  <c r="E211" i="167"/>
  <c r="M211" i="167"/>
  <c r="D211" i="167"/>
  <c r="N211" i="167"/>
  <c r="C211" i="167"/>
  <c r="B211" i="167"/>
  <c r="I211" i="167"/>
  <c r="L211" i="167"/>
  <c r="M204" i="167"/>
  <c r="O204" i="167"/>
  <c r="C204" i="167"/>
  <c r="P204" i="167"/>
  <c r="A204" i="167"/>
  <c r="K204" i="167"/>
  <c r="D204" i="167"/>
  <c r="G204" i="167"/>
  <c r="H204" i="167"/>
  <c r="J204" i="167"/>
  <c r="B204" i="167"/>
  <c r="I204" i="167"/>
  <c r="N204" i="167"/>
  <c r="L204" i="167"/>
  <c r="E204" i="167"/>
  <c r="G197" i="167"/>
  <c r="A197" i="167"/>
  <c r="B197" i="167"/>
  <c r="K197" i="167"/>
  <c r="D197" i="167"/>
  <c r="O197" i="167"/>
  <c r="N197" i="167"/>
  <c r="M197" i="167"/>
  <c r="I197" i="167"/>
  <c r="L197" i="167"/>
  <c r="J197" i="167"/>
  <c r="E197" i="167"/>
  <c r="P197" i="167"/>
  <c r="C197" i="167"/>
  <c r="H197" i="167"/>
  <c r="L189" i="167"/>
  <c r="O189" i="167"/>
  <c r="E189" i="167"/>
  <c r="P189" i="167"/>
  <c r="G189" i="167"/>
  <c r="J189" i="167"/>
  <c r="H189" i="167"/>
  <c r="C189" i="167"/>
  <c r="N189" i="167"/>
  <c r="A189" i="167"/>
  <c r="K189" i="167"/>
  <c r="I189" i="167"/>
  <c r="M189" i="167"/>
  <c r="D189" i="167"/>
  <c r="B189" i="167"/>
  <c r="B181" i="167"/>
  <c r="L181" i="167"/>
  <c r="M181" i="167"/>
  <c r="G181" i="167"/>
  <c r="A181" i="167"/>
  <c r="N181" i="167"/>
  <c r="E181" i="167"/>
  <c r="K181" i="167"/>
  <c r="O181" i="167"/>
  <c r="D181" i="167"/>
  <c r="J181" i="167"/>
  <c r="H181" i="167"/>
  <c r="I181" i="167"/>
  <c r="C181" i="167"/>
  <c r="P181" i="167"/>
  <c r="L173" i="167"/>
  <c r="O173" i="167"/>
  <c r="B173" i="167"/>
  <c r="K173" i="167"/>
  <c r="P173" i="167"/>
  <c r="M173" i="167"/>
  <c r="C173" i="167"/>
  <c r="I173" i="167"/>
  <c r="G173" i="167"/>
  <c r="A173" i="167"/>
  <c r="E173" i="167"/>
  <c r="H173" i="167"/>
  <c r="N173" i="167"/>
  <c r="D173" i="167"/>
  <c r="J173" i="167"/>
  <c r="K165" i="167"/>
  <c r="A165" i="167"/>
  <c r="L165" i="167"/>
  <c r="E165" i="167"/>
  <c r="O165" i="167"/>
  <c r="I165" i="167"/>
  <c r="B165" i="167"/>
  <c r="P165" i="167"/>
  <c r="M165" i="167"/>
  <c r="J165" i="167"/>
  <c r="C165" i="167"/>
  <c r="H165" i="167"/>
  <c r="N165" i="167"/>
  <c r="D165" i="167"/>
  <c r="G165" i="167"/>
  <c r="L157" i="167"/>
  <c r="M157" i="167"/>
  <c r="G157" i="167"/>
  <c r="P157" i="167"/>
  <c r="D157" i="167"/>
  <c r="K157" i="167"/>
  <c r="N157" i="167"/>
  <c r="E157" i="167"/>
  <c r="J157" i="167"/>
  <c r="I157" i="167"/>
  <c r="A157" i="167"/>
  <c r="H157" i="167"/>
  <c r="B157" i="167"/>
  <c r="C157" i="167"/>
  <c r="O157" i="167"/>
  <c r="P149" i="167"/>
  <c r="I149" i="167"/>
  <c r="B149" i="167"/>
  <c r="K149" i="167"/>
  <c r="A149" i="167"/>
  <c r="H149" i="167"/>
  <c r="O149" i="167"/>
  <c r="C149" i="167"/>
  <c r="L149" i="167"/>
  <c r="D149" i="167"/>
  <c r="E149" i="167"/>
  <c r="N149" i="167"/>
  <c r="G149" i="167"/>
  <c r="J149" i="167"/>
  <c r="M149" i="167"/>
  <c r="J139" i="167"/>
  <c r="P139" i="167"/>
  <c r="A139" i="167"/>
  <c r="O139" i="167"/>
  <c r="B139" i="167"/>
  <c r="E139" i="167"/>
  <c r="H139" i="167"/>
  <c r="C139" i="167"/>
  <c r="G139" i="167"/>
  <c r="M139" i="167"/>
  <c r="L139" i="167"/>
  <c r="I139" i="167"/>
  <c r="D139" i="167"/>
  <c r="N139" i="167"/>
  <c r="K139" i="167"/>
  <c r="G131" i="167"/>
  <c r="L131" i="167"/>
  <c r="O131" i="167"/>
  <c r="E131" i="167"/>
  <c r="P131" i="167"/>
  <c r="M131" i="167"/>
  <c r="A131" i="167"/>
  <c r="I131" i="167"/>
  <c r="J131" i="167"/>
  <c r="C131" i="167"/>
  <c r="H131" i="167"/>
  <c r="D131" i="167"/>
  <c r="N131" i="167"/>
  <c r="K131" i="167"/>
  <c r="B131" i="167"/>
  <c r="N120" i="167"/>
  <c r="H120" i="167"/>
  <c r="J120" i="167"/>
  <c r="B120" i="167"/>
  <c r="M120" i="167"/>
  <c r="E120" i="167"/>
  <c r="K120" i="167"/>
  <c r="L120" i="167"/>
  <c r="G120" i="167"/>
  <c r="P120" i="167"/>
  <c r="A120" i="167"/>
  <c r="D120" i="167"/>
  <c r="O120" i="167"/>
  <c r="I120" i="167"/>
  <c r="C120" i="167"/>
  <c r="D113" i="167"/>
  <c r="M113" i="167"/>
  <c r="C113" i="167"/>
  <c r="G113" i="167"/>
  <c r="B113" i="167"/>
  <c r="I113" i="167"/>
  <c r="A113" i="167"/>
  <c r="O113" i="167"/>
  <c r="H113" i="167"/>
  <c r="P113" i="167"/>
  <c r="E113" i="167"/>
  <c r="K113" i="167"/>
  <c r="J113" i="167"/>
  <c r="N113" i="167"/>
  <c r="L113" i="167"/>
  <c r="B105" i="167"/>
  <c r="K105" i="167"/>
  <c r="C105" i="167"/>
  <c r="A105" i="167"/>
  <c r="D105" i="167"/>
  <c r="N105" i="167"/>
  <c r="J105" i="167"/>
  <c r="G105" i="167"/>
  <c r="L105" i="167"/>
  <c r="E105" i="167"/>
  <c r="M105" i="167"/>
  <c r="H105" i="167"/>
  <c r="P105" i="167"/>
  <c r="I105" i="167"/>
  <c r="O105" i="167"/>
  <c r="C97" i="167"/>
  <c r="P97" i="167"/>
  <c r="N97" i="167"/>
  <c r="M97" i="167"/>
  <c r="J97" i="167"/>
  <c r="A97" i="167"/>
  <c r="D97" i="167"/>
  <c r="L97" i="167"/>
  <c r="G97" i="167"/>
  <c r="K97" i="167"/>
  <c r="B97" i="167"/>
  <c r="E97" i="167"/>
  <c r="O97" i="167"/>
  <c r="H97" i="167"/>
  <c r="I97" i="167"/>
  <c r="C90" i="167"/>
  <c r="K90" i="167"/>
  <c r="N90" i="167"/>
  <c r="E90" i="167"/>
  <c r="H90" i="167"/>
  <c r="D90" i="167"/>
  <c r="A90" i="167"/>
  <c r="O90" i="167"/>
  <c r="B90" i="167"/>
  <c r="J90" i="167"/>
  <c r="P90" i="167"/>
  <c r="M90" i="167"/>
  <c r="G90" i="167"/>
  <c r="L90" i="167"/>
  <c r="I90" i="167"/>
  <c r="K83" i="167"/>
  <c r="O83" i="167"/>
  <c r="M83" i="167"/>
  <c r="N83" i="167"/>
  <c r="I83" i="167"/>
  <c r="E83" i="167"/>
  <c r="L83" i="167"/>
  <c r="P83" i="167"/>
  <c r="D83" i="167"/>
  <c r="A83" i="167"/>
  <c r="B83" i="167"/>
  <c r="C83" i="167"/>
  <c r="G83" i="167"/>
  <c r="J83" i="167"/>
  <c r="H83" i="167"/>
  <c r="D76" i="167"/>
  <c r="C76" i="167"/>
  <c r="N76" i="167"/>
  <c r="G76" i="167"/>
  <c r="B76" i="167"/>
  <c r="L76" i="167"/>
  <c r="H76" i="167"/>
  <c r="M76" i="167"/>
  <c r="A76" i="167"/>
  <c r="I76" i="167"/>
  <c r="E76" i="167"/>
  <c r="O76" i="167"/>
  <c r="K76" i="167"/>
  <c r="P76" i="167"/>
  <c r="J76" i="167"/>
  <c r="C142" i="167"/>
  <c r="G142" i="167"/>
  <c r="L142" i="167"/>
  <c r="P142" i="167"/>
  <c r="I142" i="167"/>
  <c r="N142" i="167"/>
  <c r="A142" i="167"/>
  <c r="O142" i="167"/>
  <c r="K142" i="167"/>
  <c r="M142" i="167"/>
  <c r="D142" i="167"/>
  <c r="H142" i="167"/>
  <c r="E142" i="167"/>
  <c r="J142" i="167"/>
  <c r="B142" i="167"/>
  <c r="I129" i="167"/>
  <c r="D129" i="167"/>
  <c r="G129" i="167"/>
  <c r="N129" i="167"/>
  <c r="P129" i="167"/>
  <c r="O129" i="167"/>
  <c r="A129" i="167"/>
  <c r="M129" i="167"/>
  <c r="H129" i="167"/>
  <c r="K129" i="167"/>
  <c r="C129" i="167"/>
  <c r="J129" i="167"/>
  <c r="B129" i="167"/>
  <c r="E129" i="167"/>
  <c r="L129" i="167"/>
  <c r="K109" i="167"/>
  <c r="O109" i="167"/>
  <c r="E109" i="167"/>
  <c r="A109" i="167"/>
  <c r="N109" i="167"/>
  <c r="I109" i="167"/>
  <c r="H109" i="167"/>
  <c r="M109" i="167"/>
  <c r="B109" i="167"/>
  <c r="G109" i="167"/>
  <c r="J109" i="167"/>
  <c r="C109" i="167"/>
  <c r="D109" i="167"/>
  <c r="P109" i="167"/>
  <c r="L109" i="167"/>
  <c r="P101" i="167"/>
  <c r="M101" i="167"/>
  <c r="J101" i="167"/>
  <c r="A101" i="167"/>
  <c r="H101" i="167"/>
  <c r="E101" i="167"/>
  <c r="G101" i="167"/>
  <c r="B101" i="167"/>
  <c r="C101" i="167"/>
  <c r="L101" i="167"/>
  <c r="I101" i="167"/>
  <c r="N101" i="167"/>
  <c r="K101" i="167"/>
  <c r="O101" i="167"/>
  <c r="D101" i="167"/>
  <c r="L91" i="167"/>
  <c r="I91" i="167"/>
  <c r="D91" i="167"/>
  <c r="J91" i="167"/>
  <c r="G91" i="167"/>
  <c r="C91" i="167"/>
  <c r="P91" i="167"/>
  <c r="A91" i="167"/>
  <c r="H91" i="167"/>
  <c r="O91" i="167"/>
  <c r="E91" i="167"/>
  <c r="B91" i="167"/>
  <c r="N91" i="167"/>
  <c r="K91" i="167"/>
  <c r="M91" i="167"/>
  <c r="K84" i="167"/>
  <c r="N84" i="167"/>
  <c r="H84" i="167"/>
  <c r="D84" i="167"/>
  <c r="P84" i="167"/>
  <c r="B84" i="167"/>
  <c r="O84" i="167"/>
  <c r="C84" i="167"/>
  <c r="A84" i="167"/>
  <c r="G84" i="167"/>
  <c r="E84" i="167"/>
  <c r="I84" i="167"/>
  <c r="M84" i="167"/>
  <c r="L84" i="167"/>
  <c r="J84" i="167"/>
  <c r="P78" i="167"/>
  <c r="O78" i="167"/>
  <c r="B78" i="167"/>
  <c r="N78" i="167"/>
  <c r="E78" i="167"/>
  <c r="G78" i="167"/>
  <c r="M78" i="167"/>
  <c r="K78" i="167"/>
  <c r="A78" i="167"/>
  <c r="H78" i="167"/>
  <c r="J78" i="167"/>
  <c r="C78" i="167"/>
  <c r="I78" i="167"/>
  <c r="L78" i="167"/>
  <c r="D78" i="167"/>
  <c r="E71" i="167"/>
  <c r="A71" i="167"/>
  <c r="G71" i="167"/>
  <c r="O71" i="167"/>
  <c r="B71" i="167"/>
  <c r="J71" i="167"/>
  <c r="K71" i="167"/>
  <c r="L71" i="167"/>
  <c r="D71" i="167"/>
  <c r="C71" i="167"/>
  <c r="P71" i="167"/>
  <c r="H71" i="167"/>
  <c r="M71" i="167"/>
  <c r="N71" i="167"/>
  <c r="I71" i="167"/>
  <c r="D229" i="167"/>
  <c r="N229" i="167"/>
  <c r="P229" i="167"/>
  <c r="O229" i="167"/>
  <c r="K229" i="167"/>
  <c r="G229" i="167"/>
  <c r="A229" i="167"/>
  <c r="J229" i="167"/>
  <c r="E229" i="167"/>
  <c r="M229" i="167"/>
  <c r="C229" i="167"/>
  <c r="I229" i="167"/>
  <c r="B229" i="167"/>
  <c r="L229" i="167"/>
  <c r="H229" i="167"/>
  <c r="I226" i="167"/>
  <c r="J226" i="167"/>
  <c r="A226" i="167"/>
  <c r="L226" i="167"/>
  <c r="C226" i="167"/>
  <c r="O226" i="167"/>
  <c r="P226" i="167"/>
  <c r="N226" i="167"/>
  <c r="K226" i="167"/>
  <c r="B226" i="167"/>
  <c r="M226" i="167"/>
  <c r="E226" i="167"/>
  <c r="H226" i="167"/>
  <c r="D226" i="167"/>
  <c r="G226" i="167"/>
  <c r="D221" i="167"/>
  <c r="E221" i="167"/>
  <c r="B221" i="167"/>
  <c r="L221" i="167"/>
  <c r="P221" i="167"/>
  <c r="J221" i="167"/>
  <c r="O221" i="167"/>
  <c r="A221" i="167"/>
  <c r="N221" i="167"/>
  <c r="K221" i="167"/>
  <c r="I221" i="167"/>
  <c r="C221" i="167"/>
  <c r="H221" i="167"/>
  <c r="M221" i="167"/>
  <c r="G221" i="167"/>
  <c r="L212" i="167"/>
  <c r="C212" i="167"/>
  <c r="B212" i="167"/>
  <c r="A212" i="167"/>
  <c r="J212" i="167"/>
  <c r="H212" i="167"/>
  <c r="D212" i="167"/>
  <c r="M212" i="167"/>
  <c r="K212" i="167"/>
  <c r="N212" i="167"/>
  <c r="I212" i="167"/>
  <c r="E212" i="167"/>
  <c r="P212" i="167"/>
  <c r="O212" i="167"/>
  <c r="G212" i="167"/>
  <c r="I205" i="167"/>
  <c r="N205" i="167"/>
  <c r="E205" i="167"/>
  <c r="D205" i="167"/>
  <c r="K205" i="167"/>
  <c r="J205" i="167"/>
  <c r="P205" i="167"/>
  <c r="H205" i="167"/>
  <c r="C205" i="167"/>
  <c r="L205" i="167"/>
  <c r="O205" i="167"/>
  <c r="G205" i="167"/>
  <c r="A205" i="167"/>
  <c r="B205" i="167"/>
  <c r="M205" i="167"/>
  <c r="A198" i="167"/>
  <c r="P198" i="167"/>
  <c r="I198" i="167"/>
  <c r="K198" i="167"/>
  <c r="J198" i="167"/>
  <c r="M198" i="167"/>
  <c r="G198" i="167"/>
  <c r="N198" i="167"/>
  <c r="O198" i="167"/>
  <c r="B198" i="167"/>
  <c r="D198" i="167"/>
  <c r="C198" i="167"/>
  <c r="E198" i="167"/>
  <c r="L198" i="167"/>
  <c r="H198" i="167"/>
  <c r="A190" i="167"/>
  <c r="L190" i="167"/>
  <c r="G190" i="167"/>
  <c r="P190" i="167"/>
  <c r="M190" i="167"/>
  <c r="N190" i="167"/>
  <c r="H190" i="167"/>
  <c r="E190" i="167"/>
  <c r="K190" i="167"/>
  <c r="I190" i="167"/>
  <c r="O190" i="167"/>
  <c r="C190" i="167"/>
  <c r="J190" i="167"/>
  <c r="D190" i="167"/>
  <c r="B190" i="167"/>
  <c r="E182" i="167"/>
  <c r="I182" i="167"/>
  <c r="C182" i="167"/>
  <c r="K182" i="167"/>
  <c r="P182" i="167"/>
  <c r="L182" i="167"/>
  <c r="D182" i="167"/>
  <c r="G182" i="167"/>
  <c r="A182" i="167"/>
  <c r="N182" i="167"/>
  <c r="B182" i="167"/>
  <c r="J182" i="167"/>
  <c r="O182" i="167"/>
  <c r="M182" i="167"/>
  <c r="H182" i="167"/>
  <c r="E174" i="167"/>
  <c r="J174" i="167"/>
  <c r="I174" i="167"/>
  <c r="M174" i="167"/>
  <c r="L174" i="167"/>
  <c r="C174" i="167"/>
  <c r="G174" i="167"/>
  <c r="P174" i="167"/>
  <c r="O174" i="167"/>
  <c r="A174" i="167"/>
  <c r="D174" i="167"/>
  <c r="K174" i="167"/>
  <c r="B174" i="167"/>
  <c r="N174" i="167"/>
  <c r="H174" i="167"/>
  <c r="C166" i="167"/>
  <c r="H166" i="167"/>
  <c r="P166" i="167"/>
  <c r="I166" i="167"/>
  <c r="D166" i="167"/>
  <c r="G166" i="167"/>
  <c r="A166" i="167"/>
  <c r="B166" i="167"/>
  <c r="M166" i="167"/>
  <c r="O166" i="167"/>
  <c r="L166" i="167"/>
  <c r="N166" i="167"/>
  <c r="J166" i="167"/>
  <c r="E166" i="167"/>
  <c r="K166" i="167"/>
  <c r="J158" i="167"/>
  <c r="M158" i="167"/>
  <c r="P158" i="167"/>
  <c r="O158" i="167"/>
  <c r="G158" i="167"/>
  <c r="L158" i="167"/>
  <c r="K158" i="167"/>
  <c r="D158" i="167"/>
  <c r="B158" i="167"/>
  <c r="I158" i="167"/>
  <c r="A158" i="167"/>
  <c r="C158" i="167"/>
  <c r="N158" i="167"/>
  <c r="E158" i="167"/>
  <c r="H158" i="167"/>
  <c r="B150" i="167"/>
  <c r="G150" i="167"/>
  <c r="O150" i="167"/>
  <c r="K150" i="167"/>
  <c r="N150" i="167"/>
  <c r="D150" i="167"/>
  <c r="H150" i="167"/>
  <c r="A150" i="167"/>
  <c r="P150" i="167"/>
  <c r="C150" i="167"/>
  <c r="J150" i="167"/>
  <c r="L150" i="167"/>
  <c r="E150" i="167"/>
  <c r="I150" i="167"/>
  <c r="M150" i="167"/>
  <c r="O140" i="167"/>
  <c r="M140" i="167"/>
  <c r="G140" i="167"/>
  <c r="D140" i="167"/>
  <c r="P140" i="167"/>
  <c r="E140" i="167"/>
  <c r="B140" i="167"/>
  <c r="C140" i="167"/>
  <c r="I140" i="167"/>
  <c r="L140" i="167"/>
  <c r="J140" i="167"/>
  <c r="K140" i="167"/>
  <c r="N140" i="167"/>
  <c r="H140" i="167"/>
  <c r="A140" i="167"/>
  <c r="L132" i="167"/>
  <c r="D132" i="167"/>
  <c r="P132" i="167"/>
  <c r="I132" i="167"/>
  <c r="B132" i="167"/>
  <c r="O132" i="167"/>
  <c r="H132" i="167"/>
  <c r="J132" i="167"/>
  <c r="K132" i="167"/>
  <c r="N132" i="167"/>
  <c r="E132" i="167"/>
  <c r="A132" i="167"/>
  <c r="M132" i="167"/>
  <c r="G132" i="167"/>
  <c r="C132" i="167"/>
  <c r="J123" i="167"/>
  <c r="B123" i="167"/>
  <c r="E123" i="167"/>
  <c r="M123" i="167"/>
  <c r="I123" i="167"/>
  <c r="D123" i="167"/>
  <c r="L123" i="167"/>
  <c r="H123" i="167"/>
  <c r="N123" i="167"/>
  <c r="G123" i="167"/>
  <c r="P123" i="167"/>
  <c r="K123" i="167"/>
  <c r="A123" i="167"/>
  <c r="O123" i="167"/>
  <c r="C123" i="167"/>
  <c r="L244" i="167"/>
  <c r="K244" i="167"/>
  <c r="O244" i="167"/>
  <c r="C244" i="167"/>
  <c r="I244" i="167"/>
  <c r="N244" i="167"/>
  <c r="J244" i="167"/>
  <c r="A244" i="167"/>
  <c r="O232" i="167"/>
  <c r="N232" i="167"/>
  <c r="H232" i="167"/>
  <c r="E232" i="167"/>
  <c r="D232" i="167"/>
  <c r="J232" i="167"/>
  <c r="L232" i="167"/>
  <c r="B232" i="167"/>
  <c r="A232" i="167"/>
  <c r="C232" i="167"/>
  <c r="K232" i="167"/>
  <c r="M232" i="167"/>
  <c r="I232" i="167"/>
  <c r="P232" i="167"/>
  <c r="G232" i="167"/>
  <c r="M218" i="167"/>
  <c r="E218" i="167"/>
  <c r="D218" i="167"/>
  <c r="I218" i="167"/>
  <c r="J218" i="167"/>
  <c r="L218" i="167"/>
  <c r="A218" i="167"/>
  <c r="H218" i="167"/>
  <c r="B218" i="167"/>
  <c r="N218" i="167"/>
  <c r="K218" i="167"/>
  <c r="P218" i="167"/>
  <c r="C218" i="167"/>
  <c r="G218" i="167"/>
  <c r="O218" i="167"/>
  <c r="L210" i="167"/>
  <c r="N210" i="167"/>
  <c r="C210" i="167"/>
  <c r="G210" i="167"/>
  <c r="P210" i="167"/>
  <c r="H210" i="167"/>
  <c r="K210" i="167"/>
  <c r="A210" i="167"/>
  <c r="B210" i="167"/>
  <c r="I210" i="167"/>
  <c r="D210" i="167"/>
  <c r="E210" i="167"/>
  <c r="J210" i="167"/>
  <c r="M210" i="167"/>
  <c r="O210" i="167"/>
  <c r="G202" i="167"/>
  <c r="C202" i="167"/>
  <c r="O202" i="167"/>
  <c r="P202" i="167"/>
  <c r="A202" i="167"/>
  <c r="H202" i="167"/>
  <c r="B202" i="167"/>
  <c r="D202" i="167"/>
  <c r="E202" i="167"/>
  <c r="M202" i="167"/>
  <c r="K202" i="167"/>
  <c r="I202" i="167"/>
  <c r="N202" i="167"/>
  <c r="J202" i="167"/>
  <c r="L202" i="167"/>
  <c r="N194" i="167"/>
  <c r="M194" i="167"/>
  <c r="O194" i="167"/>
  <c r="K194" i="167"/>
  <c r="B194" i="167"/>
  <c r="A194" i="167"/>
  <c r="I194" i="167"/>
  <c r="L194" i="167"/>
  <c r="G194" i="167"/>
  <c r="E194" i="167"/>
  <c r="H194" i="167"/>
  <c r="P194" i="167"/>
  <c r="J194" i="167"/>
  <c r="C194" i="167"/>
  <c r="D194" i="167"/>
  <c r="P186" i="167"/>
  <c r="K186" i="167"/>
  <c r="C186" i="167"/>
  <c r="B186" i="167"/>
  <c r="O186" i="167"/>
  <c r="I186" i="167"/>
  <c r="D186" i="167"/>
  <c r="L186" i="167"/>
  <c r="M186" i="167"/>
  <c r="E186" i="167"/>
  <c r="A186" i="167"/>
  <c r="J186" i="167"/>
  <c r="H186" i="167"/>
  <c r="N186" i="167"/>
  <c r="G186" i="167"/>
  <c r="M178" i="167"/>
  <c r="B178" i="167"/>
  <c r="J178" i="167"/>
  <c r="G178" i="167"/>
  <c r="A178" i="167"/>
  <c r="P178" i="167"/>
  <c r="I178" i="167"/>
  <c r="H178" i="167"/>
  <c r="D178" i="167"/>
  <c r="K178" i="167"/>
  <c r="L178" i="167"/>
  <c r="C178" i="167"/>
  <c r="E178" i="167"/>
  <c r="N178" i="167"/>
  <c r="O178" i="167"/>
  <c r="B170" i="167"/>
  <c r="A170" i="167"/>
  <c r="D170" i="167"/>
  <c r="E170" i="167"/>
  <c r="C170" i="167"/>
  <c r="I170" i="167"/>
  <c r="M170" i="167"/>
  <c r="P170" i="167"/>
  <c r="K170" i="167"/>
  <c r="G170" i="167"/>
  <c r="L170" i="167"/>
  <c r="H170" i="167"/>
  <c r="J170" i="167"/>
  <c r="N170" i="167"/>
  <c r="O170" i="167"/>
  <c r="J162" i="167"/>
  <c r="O162" i="167"/>
  <c r="M162" i="167"/>
  <c r="L162" i="167"/>
  <c r="P162" i="167"/>
  <c r="G162" i="167"/>
  <c r="C162" i="167"/>
  <c r="K162" i="167"/>
  <c r="E162" i="167"/>
  <c r="A162" i="167"/>
  <c r="H162" i="167"/>
  <c r="I162" i="167"/>
  <c r="B162" i="167"/>
  <c r="N162" i="167"/>
  <c r="D162" i="167"/>
  <c r="J154" i="167"/>
  <c r="G154" i="167"/>
  <c r="E154" i="167"/>
  <c r="L154" i="167"/>
  <c r="O154" i="167"/>
  <c r="M154" i="167"/>
  <c r="B154" i="167"/>
  <c r="A154" i="167"/>
  <c r="H154" i="167"/>
  <c r="N154" i="167"/>
  <c r="D154" i="167"/>
  <c r="K154" i="167"/>
  <c r="I154" i="167"/>
  <c r="P154" i="167"/>
  <c r="C154" i="167"/>
  <c r="H146" i="167"/>
  <c r="G146" i="167"/>
  <c r="L146" i="167"/>
  <c r="B146" i="167"/>
  <c r="A146" i="167"/>
  <c r="I146" i="167"/>
  <c r="O146" i="167"/>
  <c r="K146" i="167"/>
  <c r="N146" i="167"/>
  <c r="J146" i="167"/>
  <c r="M146" i="167"/>
  <c r="D146" i="167"/>
  <c r="E146" i="167"/>
  <c r="C146" i="167"/>
  <c r="P146" i="167"/>
  <c r="C137" i="167"/>
  <c r="P137" i="167"/>
  <c r="H137" i="167"/>
  <c r="D137" i="167"/>
  <c r="A137" i="167"/>
  <c r="E137" i="167"/>
  <c r="N137" i="167"/>
  <c r="K137" i="167"/>
  <c r="J137" i="167"/>
  <c r="B137" i="167"/>
  <c r="G137" i="167"/>
  <c r="L137" i="167"/>
  <c r="O137" i="167"/>
  <c r="M137" i="167"/>
  <c r="I137" i="167"/>
  <c r="L128" i="167"/>
  <c r="A128" i="167"/>
  <c r="G128" i="167"/>
  <c r="J128" i="167"/>
  <c r="M128" i="167"/>
  <c r="E128" i="167"/>
  <c r="I128" i="167"/>
  <c r="H128" i="167"/>
  <c r="O128" i="167"/>
  <c r="C128" i="167"/>
  <c r="N128" i="167"/>
  <c r="K128" i="167"/>
  <c r="D128" i="167"/>
  <c r="B128" i="167"/>
  <c r="P128" i="167"/>
  <c r="M121" i="167"/>
  <c r="P121" i="167"/>
  <c r="O121" i="167"/>
  <c r="K121" i="167"/>
  <c r="D121" i="167"/>
  <c r="A121" i="167"/>
  <c r="N121" i="167"/>
  <c r="B121" i="167"/>
  <c r="E121" i="167"/>
  <c r="J121" i="167"/>
  <c r="L121" i="167"/>
  <c r="G121" i="167"/>
  <c r="H121" i="167"/>
  <c r="I121" i="167"/>
  <c r="C121" i="167"/>
  <c r="I114" i="167"/>
  <c r="O114" i="167"/>
  <c r="A114" i="167"/>
  <c r="L114" i="167"/>
  <c r="G114" i="167"/>
  <c r="M114" i="167"/>
  <c r="N114" i="167"/>
  <c r="B114" i="167"/>
  <c r="C114" i="167"/>
  <c r="H114" i="167"/>
  <c r="J114" i="167"/>
  <c r="E114" i="167"/>
  <c r="P114" i="167"/>
  <c r="K114" i="167"/>
  <c r="D114" i="167"/>
  <c r="O108" i="167"/>
  <c r="E108" i="167"/>
  <c r="A108" i="167"/>
  <c r="B108" i="167"/>
  <c r="C108" i="167"/>
  <c r="H108" i="167"/>
  <c r="I108" i="167"/>
  <c r="M108" i="167"/>
  <c r="G108" i="167"/>
  <c r="N108" i="167"/>
  <c r="J108" i="167"/>
  <c r="K108" i="167"/>
  <c r="D108" i="167"/>
  <c r="L108" i="167"/>
  <c r="P108" i="167"/>
  <c r="G100" i="167"/>
  <c r="J100" i="167"/>
  <c r="N100" i="167"/>
  <c r="H100" i="167"/>
  <c r="I100" i="167"/>
  <c r="C100" i="167"/>
  <c r="B100" i="167"/>
  <c r="M100" i="167"/>
  <c r="L100" i="167"/>
  <c r="A100" i="167"/>
  <c r="E100" i="167"/>
  <c r="K100" i="167"/>
  <c r="D100" i="167"/>
  <c r="O100" i="167"/>
  <c r="P100" i="167"/>
  <c r="G92" i="167"/>
  <c r="J92" i="167"/>
  <c r="B92" i="167"/>
  <c r="D92" i="167"/>
  <c r="L92" i="167"/>
  <c r="I92" i="167"/>
  <c r="H92" i="167"/>
  <c r="A92" i="167"/>
  <c r="C92" i="167"/>
  <c r="O92" i="167"/>
  <c r="K92" i="167"/>
  <c r="P92" i="167"/>
  <c r="E92" i="167"/>
  <c r="M92" i="167"/>
  <c r="N92" i="167"/>
  <c r="D240" i="167"/>
  <c r="L240" i="167"/>
  <c r="M240" i="167"/>
  <c r="J240" i="167"/>
  <c r="I240" i="167"/>
  <c r="G240" i="167"/>
  <c r="B240" i="167"/>
  <c r="P240" i="167"/>
  <c r="N240" i="167"/>
  <c r="E240" i="167"/>
  <c r="K240" i="167"/>
  <c r="C240" i="167"/>
  <c r="H240" i="167"/>
  <c r="A240" i="167"/>
  <c r="O240" i="167"/>
  <c r="I220" i="167"/>
  <c r="H220" i="167"/>
  <c r="A220" i="167"/>
  <c r="P220" i="167"/>
  <c r="G220" i="167"/>
  <c r="L220" i="167"/>
  <c r="K220" i="167"/>
  <c r="O220" i="167"/>
  <c r="N220" i="167"/>
  <c r="B220" i="167"/>
  <c r="M220" i="167"/>
  <c r="J220" i="167"/>
  <c r="C220" i="167"/>
  <c r="E220" i="167"/>
  <c r="D220" i="167"/>
  <c r="A214" i="167"/>
  <c r="I214" i="167"/>
  <c r="J214" i="167"/>
  <c r="O214" i="167"/>
  <c r="G214" i="167"/>
  <c r="M214" i="167"/>
  <c r="C214" i="167"/>
  <c r="L214" i="167"/>
  <c r="K214" i="167"/>
  <c r="H214" i="167"/>
  <c r="B214" i="167"/>
  <c r="E214" i="167"/>
  <c r="P214" i="167"/>
  <c r="N214" i="167"/>
  <c r="D214" i="167"/>
  <c r="L207" i="167"/>
  <c r="P207" i="167"/>
  <c r="O207" i="167"/>
  <c r="A207" i="167"/>
  <c r="J207" i="167"/>
  <c r="N207" i="167"/>
  <c r="K207" i="167"/>
  <c r="I207" i="167"/>
  <c r="H207" i="167"/>
  <c r="B207" i="167"/>
  <c r="C207" i="167"/>
  <c r="G207" i="167"/>
  <c r="D207" i="167"/>
  <c r="E207" i="167"/>
  <c r="M207" i="167"/>
  <c r="A199" i="167"/>
  <c r="D199" i="167"/>
  <c r="L199" i="167"/>
  <c r="E199" i="167"/>
  <c r="O199" i="167"/>
  <c r="J199" i="167"/>
  <c r="P199" i="167"/>
  <c r="M199" i="167"/>
  <c r="I199" i="167"/>
  <c r="G199" i="167"/>
  <c r="C199" i="167"/>
  <c r="N199" i="167"/>
  <c r="K199" i="167"/>
  <c r="H199" i="167"/>
  <c r="B199" i="167"/>
  <c r="E191" i="167"/>
  <c r="N191" i="167"/>
  <c r="M191" i="167"/>
  <c r="B191" i="167"/>
  <c r="C191" i="167"/>
  <c r="I191" i="167"/>
  <c r="L191" i="167"/>
  <c r="P191" i="167"/>
  <c r="O191" i="167"/>
  <c r="J191" i="167"/>
  <c r="A191" i="167"/>
  <c r="H191" i="167"/>
  <c r="K191" i="167"/>
  <c r="G191" i="167"/>
  <c r="D191" i="167"/>
  <c r="K183" i="167"/>
  <c r="P183" i="167"/>
  <c r="H183" i="167"/>
  <c r="D183" i="167"/>
  <c r="O183" i="167"/>
  <c r="J183" i="167"/>
  <c r="G183" i="167"/>
  <c r="C183" i="167"/>
  <c r="N183" i="167"/>
  <c r="M183" i="167"/>
  <c r="B183" i="167"/>
  <c r="I183" i="167"/>
  <c r="A183" i="167"/>
  <c r="E183" i="167"/>
  <c r="L183" i="167"/>
  <c r="N175" i="167"/>
  <c r="D175" i="167"/>
  <c r="C175" i="167"/>
  <c r="E175" i="167"/>
  <c r="K175" i="167"/>
  <c r="M175" i="167"/>
  <c r="P175" i="167"/>
  <c r="B175" i="167"/>
  <c r="A175" i="167"/>
  <c r="J175" i="167"/>
  <c r="G175" i="167"/>
  <c r="L175" i="167"/>
  <c r="O175" i="167"/>
  <c r="H175" i="167"/>
  <c r="I175" i="167"/>
  <c r="C167" i="167"/>
  <c r="A167" i="167"/>
  <c r="K167" i="167"/>
  <c r="L167" i="167"/>
  <c r="O167" i="167"/>
  <c r="N167" i="167"/>
  <c r="G167" i="167"/>
  <c r="H167" i="167"/>
  <c r="I167" i="167"/>
  <c r="M167" i="167"/>
  <c r="J167" i="167"/>
  <c r="P167" i="167"/>
  <c r="E167" i="167"/>
  <c r="B167" i="167"/>
  <c r="D167" i="167"/>
  <c r="C159" i="167"/>
  <c r="A159" i="167"/>
  <c r="O159" i="167"/>
  <c r="B159" i="167"/>
  <c r="I159" i="167"/>
  <c r="J159" i="167"/>
  <c r="D159" i="167"/>
  <c r="N159" i="167"/>
  <c r="H159" i="167"/>
  <c r="G159" i="167"/>
  <c r="E159" i="167"/>
  <c r="L159" i="167"/>
  <c r="M159" i="167"/>
  <c r="P159" i="167"/>
  <c r="K159" i="167"/>
  <c r="O151" i="167"/>
  <c r="E151" i="167"/>
  <c r="N151" i="167"/>
  <c r="L151" i="167"/>
  <c r="K151" i="167"/>
  <c r="P151" i="167"/>
  <c r="J151" i="167"/>
  <c r="H151" i="167"/>
  <c r="C151" i="167"/>
  <c r="I151" i="167"/>
  <c r="D151" i="167"/>
  <c r="M151" i="167"/>
  <c r="A151" i="167"/>
  <c r="G151" i="167"/>
  <c r="B151" i="167"/>
  <c r="N143" i="167"/>
  <c r="M143" i="167"/>
  <c r="H143" i="167"/>
  <c r="J143" i="167"/>
  <c r="I143" i="167"/>
  <c r="G143" i="167"/>
  <c r="E143" i="167"/>
  <c r="O143" i="167"/>
  <c r="B143" i="167"/>
  <c r="D143" i="167"/>
  <c r="P143" i="167"/>
  <c r="C143" i="167"/>
  <c r="K143" i="167"/>
  <c r="A143" i="167"/>
  <c r="L143" i="167"/>
  <c r="E134" i="167"/>
  <c r="H134" i="167"/>
  <c r="C134" i="167"/>
  <c r="O134" i="167"/>
  <c r="A134" i="167"/>
  <c r="K134" i="167"/>
  <c r="G134" i="167"/>
  <c r="M134" i="167"/>
  <c r="N134" i="167"/>
  <c r="J134" i="167"/>
  <c r="D134" i="167"/>
  <c r="L134" i="167"/>
  <c r="P134" i="167"/>
  <c r="I134" i="167"/>
  <c r="B134" i="167"/>
  <c r="I125" i="167"/>
  <c r="A125" i="167"/>
  <c r="C125" i="167"/>
  <c r="K125" i="167"/>
  <c r="N125" i="167"/>
  <c r="E125" i="167"/>
  <c r="G125" i="167"/>
  <c r="D125" i="167"/>
  <c r="O125" i="167"/>
  <c r="L125" i="167"/>
  <c r="J125" i="167"/>
  <c r="M125" i="167"/>
  <c r="P125" i="167"/>
  <c r="H125" i="167"/>
  <c r="B125" i="167"/>
  <c r="A117" i="167"/>
  <c r="L117" i="167"/>
  <c r="N117" i="167"/>
  <c r="E117" i="167"/>
  <c r="O117" i="167"/>
  <c r="I117" i="167"/>
  <c r="H117" i="167"/>
  <c r="B117" i="167"/>
  <c r="G117" i="167"/>
  <c r="P117" i="167"/>
  <c r="M117" i="167"/>
  <c r="J117" i="167"/>
  <c r="D117" i="167"/>
  <c r="C117" i="167"/>
  <c r="K117" i="167"/>
  <c r="O107" i="167"/>
  <c r="L107" i="167"/>
  <c r="N107" i="167"/>
  <c r="I107" i="167"/>
  <c r="K107" i="167"/>
  <c r="B107" i="167"/>
  <c r="E107" i="167"/>
  <c r="C107" i="167"/>
  <c r="M107" i="167"/>
  <c r="H107" i="167"/>
  <c r="J107" i="167"/>
  <c r="P107" i="167"/>
  <c r="G107" i="167"/>
  <c r="D107" i="167"/>
  <c r="A107" i="167"/>
  <c r="C241" i="167"/>
  <c r="I241" i="167"/>
  <c r="P241" i="167"/>
  <c r="G241" i="167"/>
  <c r="O241" i="167"/>
  <c r="H241" i="167"/>
  <c r="B241" i="167"/>
  <c r="N241" i="167"/>
  <c r="K241" i="167"/>
  <c r="M241" i="167"/>
  <c r="A241" i="167"/>
  <c r="D241" i="167"/>
  <c r="L241" i="167"/>
  <c r="E241" i="167"/>
  <c r="J241" i="167"/>
  <c r="D236" i="167"/>
  <c r="P236" i="167"/>
  <c r="I236" i="167"/>
  <c r="J236" i="167"/>
  <c r="B236" i="167"/>
  <c r="G236" i="167"/>
  <c r="E236" i="167"/>
  <c r="M236" i="167"/>
  <c r="N236" i="167"/>
  <c r="O236" i="167"/>
  <c r="C236" i="167"/>
  <c r="L236" i="167"/>
  <c r="A236" i="167"/>
  <c r="H236" i="167"/>
  <c r="K236" i="167"/>
  <c r="A231" i="167"/>
  <c r="K231" i="167"/>
  <c r="J231" i="167"/>
  <c r="O231" i="167"/>
  <c r="H231" i="167"/>
  <c r="M231" i="167"/>
  <c r="G231" i="167"/>
  <c r="D231" i="167"/>
  <c r="E231" i="167"/>
  <c r="I231" i="167"/>
  <c r="C231" i="167"/>
  <c r="N231" i="167"/>
  <c r="L231" i="167"/>
  <c r="B231" i="167"/>
  <c r="P231" i="167"/>
  <c r="J227" i="167"/>
  <c r="K227" i="167"/>
  <c r="M227" i="167"/>
  <c r="N227" i="167"/>
  <c r="G227" i="167"/>
  <c r="B227" i="167"/>
  <c r="D227" i="167"/>
  <c r="P227" i="167"/>
  <c r="I227" i="167"/>
  <c r="H227" i="167"/>
  <c r="O227" i="167"/>
  <c r="C227" i="167"/>
  <c r="E227" i="167"/>
  <c r="A227" i="167"/>
  <c r="L227" i="167"/>
  <c r="A224" i="167"/>
  <c r="C224" i="167"/>
  <c r="B224" i="167"/>
  <c r="N224" i="167"/>
  <c r="J224" i="167"/>
  <c r="H224" i="167"/>
  <c r="M224" i="167"/>
  <c r="O224" i="167"/>
  <c r="E224" i="167"/>
  <c r="D224" i="167"/>
  <c r="L224" i="167"/>
  <c r="P224" i="167"/>
  <c r="G224" i="167"/>
  <c r="I224" i="167"/>
  <c r="K224" i="167"/>
  <c r="M222" i="167"/>
  <c r="O222" i="167"/>
  <c r="J222" i="167"/>
  <c r="H222" i="167"/>
  <c r="N222" i="167"/>
  <c r="P222" i="167"/>
  <c r="K222" i="167"/>
  <c r="L222" i="167"/>
  <c r="A222" i="167"/>
  <c r="I222" i="167"/>
  <c r="C222" i="167"/>
  <c r="B222" i="167"/>
  <c r="G222" i="167"/>
  <c r="E222" i="167"/>
  <c r="D222" i="167"/>
  <c r="L213" i="167"/>
  <c r="N213" i="167"/>
  <c r="B213" i="167"/>
  <c r="D213" i="167"/>
  <c r="A213" i="167"/>
  <c r="P213" i="167"/>
  <c r="E213" i="167"/>
  <c r="J213" i="167"/>
  <c r="G213" i="167"/>
  <c r="M213" i="167"/>
  <c r="K213" i="167"/>
  <c r="I213" i="167"/>
  <c r="C213" i="167"/>
  <c r="O213" i="167"/>
  <c r="H213" i="167"/>
  <c r="L203" i="167"/>
  <c r="I203" i="167"/>
  <c r="H203" i="167"/>
  <c r="N203" i="167"/>
  <c r="E203" i="167"/>
  <c r="P203" i="167"/>
  <c r="C203" i="167"/>
  <c r="B203" i="167"/>
  <c r="J203" i="167"/>
  <c r="O203" i="167"/>
  <c r="A203" i="167"/>
  <c r="K203" i="167"/>
  <c r="G203" i="167"/>
  <c r="M203" i="167"/>
  <c r="D203" i="167"/>
  <c r="B195" i="167"/>
  <c r="A195" i="167"/>
  <c r="M195" i="167"/>
  <c r="P195" i="167"/>
  <c r="N195" i="167"/>
  <c r="G195" i="167"/>
  <c r="J195" i="167"/>
  <c r="C195" i="167"/>
  <c r="I195" i="167"/>
  <c r="D195" i="167"/>
  <c r="O195" i="167"/>
  <c r="K195" i="167"/>
  <c r="H195" i="167"/>
  <c r="L195" i="167"/>
  <c r="E195" i="167"/>
  <c r="P187" i="167"/>
  <c r="K187" i="167"/>
  <c r="B187" i="167"/>
  <c r="I187" i="167"/>
  <c r="N187" i="167"/>
  <c r="D187" i="167"/>
  <c r="L187" i="167"/>
  <c r="J187" i="167"/>
  <c r="C187" i="167"/>
  <c r="E187" i="167"/>
  <c r="G187" i="167"/>
  <c r="H187" i="167"/>
  <c r="O187" i="167"/>
  <c r="M187" i="167"/>
  <c r="A187" i="167"/>
  <c r="J179" i="167"/>
  <c r="N179" i="167"/>
  <c r="H179" i="167"/>
  <c r="L179" i="167"/>
  <c r="B179" i="167"/>
  <c r="C179" i="167"/>
  <c r="G179" i="167"/>
  <c r="I179" i="167"/>
  <c r="D179" i="167"/>
  <c r="E179" i="167"/>
  <c r="A179" i="167"/>
  <c r="M179" i="167"/>
  <c r="O179" i="167"/>
  <c r="P179" i="167"/>
  <c r="K179" i="167"/>
  <c r="N171" i="167"/>
  <c r="G171" i="167"/>
  <c r="I171" i="167"/>
  <c r="B171" i="167"/>
  <c r="D171" i="167"/>
  <c r="L171" i="167"/>
  <c r="A171" i="167"/>
  <c r="M171" i="167"/>
  <c r="J171" i="167"/>
  <c r="P171" i="167"/>
  <c r="E171" i="167"/>
  <c r="K171" i="167"/>
  <c r="C171" i="167"/>
  <c r="H171" i="167"/>
  <c r="O171" i="167"/>
  <c r="M163" i="167"/>
  <c r="P163" i="167"/>
  <c r="B163" i="167"/>
  <c r="K163" i="167"/>
  <c r="C163" i="167"/>
  <c r="A163" i="167"/>
  <c r="L163" i="167"/>
  <c r="E163" i="167"/>
  <c r="D163" i="167"/>
  <c r="G163" i="167"/>
  <c r="O163" i="167"/>
  <c r="J163" i="167"/>
  <c r="I163" i="167"/>
  <c r="N163" i="167"/>
  <c r="H163" i="167"/>
  <c r="G155" i="167"/>
  <c r="J155" i="167"/>
  <c r="M155" i="167"/>
  <c r="B155" i="167"/>
  <c r="H155" i="167"/>
  <c r="O155" i="167"/>
  <c r="A155" i="167"/>
  <c r="I155" i="167"/>
  <c r="N155" i="167"/>
  <c r="P155" i="167"/>
  <c r="C155" i="167"/>
  <c r="D155" i="167"/>
  <c r="K155" i="167"/>
  <c r="L155" i="167"/>
  <c r="E155" i="167"/>
  <c r="A147" i="167"/>
  <c r="D147" i="167"/>
  <c r="G147" i="167"/>
  <c r="K147" i="167"/>
  <c r="L147" i="167"/>
  <c r="M147" i="167"/>
  <c r="E147" i="167"/>
  <c r="O147" i="167"/>
  <c r="C147" i="167"/>
  <c r="J147" i="167"/>
  <c r="B147" i="167"/>
  <c r="I147" i="167"/>
  <c r="N147" i="167"/>
  <c r="P147" i="167"/>
  <c r="H147" i="167"/>
  <c r="P138" i="167"/>
  <c r="C138" i="167"/>
  <c r="D138" i="167"/>
  <c r="A138" i="167"/>
  <c r="B138" i="167"/>
  <c r="O138" i="167"/>
  <c r="H138" i="167"/>
  <c r="J138" i="167"/>
  <c r="E138" i="167"/>
  <c r="K138" i="167"/>
  <c r="L138" i="167"/>
  <c r="G138" i="167"/>
  <c r="N138" i="167"/>
  <c r="I138" i="167"/>
  <c r="M138" i="167"/>
  <c r="A130" i="167"/>
  <c r="H130" i="167"/>
  <c r="C130" i="167"/>
  <c r="L130" i="167"/>
  <c r="D130" i="167"/>
  <c r="G130" i="167"/>
  <c r="M130" i="167"/>
  <c r="P130" i="167"/>
  <c r="I130" i="167"/>
  <c r="N130" i="167"/>
  <c r="J130" i="167"/>
  <c r="O130" i="167"/>
  <c r="K130" i="167"/>
  <c r="E130" i="167"/>
  <c r="B130" i="167"/>
  <c r="C122" i="167"/>
  <c r="J122" i="167"/>
  <c r="O122" i="167"/>
  <c r="L122" i="167"/>
  <c r="N122" i="167"/>
  <c r="K122" i="167"/>
  <c r="E122" i="167"/>
  <c r="A122" i="167"/>
  <c r="H122" i="167"/>
  <c r="G122" i="167"/>
  <c r="P122" i="167"/>
  <c r="B122" i="167"/>
  <c r="I122" i="167"/>
  <c r="D122" i="167"/>
  <c r="M122" i="167"/>
  <c r="P115" i="167"/>
  <c r="H115" i="167"/>
  <c r="M115" i="167"/>
  <c r="B115" i="167"/>
  <c r="I115" i="167"/>
  <c r="J115" i="167"/>
  <c r="C115" i="167"/>
  <c r="N115" i="167"/>
  <c r="G115" i="167"/>
  <c r="A115" i="167"/>
  <c r="D115" i="167"/>
  <c r="O115" i="167"/>
  <c r="E115" i="167"/>
  <c r="K115" i="167"/>
  <c r="L115" i="167"/>
  <c r="D110" i="167"/>
  <c r="O110" i="167"/>
  <c r="I110" i="167"/>
  <c r="N110" i="167"/>
  <c r="H110" i="167"/>
  <c r="A110" i="167"/>
  <c r="E110" i="167"/>
  <c r="C110" i="167"/>
  <c r="P110" i="167"/>
  <c r="M110" i="167"/>
  <c r="K110" i="167"/>
  <c r="L110" i="167"/>
  <c r="J110" i="167"/>
  <c r="G110" i="167"/>
  <c r="B110" i="167"/>
  <c r="P102" i="167"/>
  <c r="K102" i="167"/>
  <c r="L102" i="167"/>
  <c r="A102" i="167"/>
  <c r="H102" i="167"/>
  <c r="G102" i="167"/>
  <c r="J102" i="167"/>
  <c r="D102" i="167"/>
  <c r="O102" i="167"/>
  <c r="N102" i="167"/>
  <c r="B102" i="167"/>
  <c r="I102" i="167"/>
  <c r="C102" i="167"/>
  <c r="E102" i="167"/>
  <c r="M102" i="167"/>
  <c r="N99" i="167"/>
  <c r="O99" i="167"/>
  <c r="P99" i="167"/>
  <c r="E99" i="167"/>
  <c r="D99" i="167"/>
  <c r="I99" i="167"/>
  <c r="A99" i="167"/>
  <c r="C99" i="167"/>
  <c r="G99" i="167"/>
  <c r="M99" i="167"/>
  <c r="L99" i="167"/>
  <c r="H99" i="167"/>
  <c r="B99" i="167"/>
  <c r="K99" i="167"/>
  <c r="J99" i="167"/>
  <c r="K88" i="167"/>
  <c r="D88" i="167"/>
  <c r="G88" i="167"/>
  <c r="P88" i="167"/>
  <c r="J88" i="167"/>
  <c r="C88" i="167"/>
  <c r="N88" i="167"/>
  <c r="M88" i="167"/>
  <c r="H88" i="167"/>
  <c r="I88" i="167"/>
  <c r="E88" i="167"/>
  <c r="O88" i="167"/>
  <c r="A88" i="167"/>
  <c r="B88" i="167"/>
  <c r="L88" i="167"/>
  <c r="J93" i="167"/>
  <c r="C93" i="167"/>
  <c r="G93" i="167"/>
  <c r="H93" i="167"/>
  <c r="B93" i="167"/>
  <c r="A93" i="167"/>
  <c r="M93" i="167"/>
  <c r="N93" i="167"/>
  <c r="O93" i="167"/>
  <c r="K93" i="167"/>
  <c r="E93" i="167"/>
  <c r="I93" i="167"/>
  <c r="P93" i="167"/>
  <c r="L93" i="167"/>
  <c r="D93" i="167"/>
  <c r="D77" i="167"/>
  <c r="K77" i="167"/>
  <c r="P77" i="167"/>
  <c r="I77" i="167"/>
  <c r="M77" i="167"/>
  <c r="L77" i="167"/>
  <c r="E77" i="167"/>
  <c r="A77" i="167"/>
  <c r="J77" i="167"/>
  <c r="G77" i="167"/>
  <c r="B77" i="167"/>
  <c r="N77" i="167"/>
  <c r="H77" i="167"/>
  <c r="C77" i="167"/>
  <c r="O77" i="167"/>
  <c r="D70" i="167"/>
  <c r="G70" i="167"/>
  <c r="H70" i="167"/>
  <c r="N70" i="167"/>
  <c r="L70" i="167"/>
  <c r="O70" i="167"/>
  <c r="A70" i="167"/>
  <c r="J70" i="167"/>
  <c r="I70" i="167"/>
  <c r="K70" i="167"/>
  <c r="C70" i="167"/>
  <c r="P70" i="167"/>
  <c r="M70" i="167"/>
  <c r="B70" i="167"/>
  <c r="E70" i="167"/>
  <c r="I234" i="167"/>
  <c r="M234" i="167"/>
  <c r="A234" i="167"/>
  <c r="B234" i="167"/>
  <c r="O234" i="167"/>
  <c r="P234" i="167"/>
  <c r="C234" i="167"/>
  <c r="E234" i="167"/>
  <c r="N234" i="167"/>
  <c r="H234" i="167"/>
  <c r="L234" i="167"/>
  <c r="G234" i="167"/>
  <c r="D234" i="167"/>
  <c r="K234" i="167"/>
  <c r="J234" i="167"/>
  <c r="G230" i="167"/>
  <c r="N230" i="167"/>
  <c r="P230" i="167"/>
  <c r="D230" i="167"/>
  <c r="J230" i="167"/>
  <c r="E230" i="167"/>
  <c r="L230" i="167"/>
  <c r="A230" i="167"/>
  <c r="C230" i="167"/>
  <c r="M230" i="167"/>
  <c r="I230" i="167"/>
  <c r="H230" i="167"/>
  <c r="K230" i="167"/>
  <c r="B230" i="167"/>
  <c r="O230" i="167"/>
  <c r="E215" i="167"/>
  <c r="J215" i="167"/>
  <c r="N215" i="167"/>
  <c r="O215" i="167"/>
  <c r="K215" i="167"/>
  <c r="P215" i="167"/>
  <c r="I215" i="167"/>
  <c r="H215" i="167"/>
  <c r="D215" i="167"/>
  <c r="L215" i="167"/>
  <c r="B215" i="167"/>
  <c r="C215" i="167"/>
  <c r="G215" i="167"/>
  <c r="A215" i="167"/>
  <c r="M215" i="167"/>
  <c r="C206" i="167"/>
  <c r="J206" i="167"/>
  <c r="E206" i="167"/>
  <c r="P206" i="167"/>
  <c r="O206" i="167"/>
  <c r="M206" i="167"/>
  <c r="H206" i="167"/>
  <c r="G206" i="167"/>
  <c r="I206" i="167"/>
  <c r="B206" i="167"/>
  <c r="N206" i="167"/>
  <c r="D206" i="167"/>
  <c r="L206" i="167"/>
  <c r="K206" i="167"/>
  <c r="A206" i="167"/>
  <c r="B196" i="167"/>
  <c r="D196" i="167"/>
  <c r="A196" i="167"/>
  <c r="C196" i="167"/>
  <c r="L196" i="167"/>
  <c r="M196" i="167"/>
  <c r="O196" i="167"/>
  <c r="P196" i="167"/>
  <c r="H196" i="167"/>
  <c r="E196" i="167"/>
  <c r="G196" i="167"/>
  <c r="J196" i="167"/>
  <c r="N196" i="167"/>
  <c r="I196" i="167"/>
  <c r="K196" i="167"/>
  <c r="E188" i="167"/>
  <c r="B188" i="167"/>
  <c r="G188" i="167"/>
  <c r="C188" i="167"/>
  <c r="L188" i="167"/>
  <c r="I188" i="167"/>
  <c r="N188" i="167"/>
  <c r="K188" i="167"/>
  <c r="H188" i="167"/>
  <c r="J188" i="167"/>
  <c r="A188" i="167"/>
  <c r="P188" i="167"/>
  <c r="D188" i="167"/>
  <c r="O188" i="167"/>
  <c r="M188" i="167"/>
  <c r="B180" i="167"/>
  <c r="D180" i="167"/>
  <c r="M180" i="167"/>
  <c r="C180" i="167"/>
  <c r="L180" i="167"/>
  <c r="K180" i="167"/>
  <c r="J180" i="167"/>
  <c r="O180" i="167"/>
  <c r="N180" i="167"/>
  <c r="A180" i="167"/>
  <c r="H180" i="167"/>
  <c r="G180" i="167"/>
  <c r="I180" i="167"/>
  <c r="P180" i="167"/>
  <c r="E180" i="167"/>
  <c r="K172" i="167"/>
  <c r="A172" i="167"/>
  <c r="E172" i="167"/>
  <c r="O172" i="167"/>
  <c r="D172" i="167"/>
  <c r="P172" i="167"/>
  <c r="L172" i="167"/>
  <c r="H172" i="167"/>
  <c r="M172" i="167"/>
  <c r="I172" i="167"/>
  <c r="J172" i="167"/>
  <c r="B172" i="167"/>
  <c r="N172" i="167"/>
  <c r="G172" i="167"/>
  <c r="C172" i="167"/>
  <c r="D164" i="167"/>
  <c r="E164" i="167"/>
  <c r="A164" i="167"/>
  <c r="C164" i="167"/>
  <c r="G164" i="167"/>
  <c r="M164" i="167"/>
  <c r="H164" i="167"/>
  <c r="B164" i="167"/>
  <c r="J164" i="167"/>
  <c r="O164" i="167"/>
  <c r="P164" i="167"/>
  <c r="K164" i="167"/>
  <c r="N164" i="167"/>
  <c r="I164" i="167"/>
  <c r="L164" i="167"/>
  <c r="E156" i="167"/>
  <c r="K156" i="167"/>
  <c r="N156" i="167"/>
  <c r="C156" i="167"/>
  <c r="M156" i="167"/>
  <c r="L156" i="167"/>
  <c r="D156" i="167"/>
  <c r="J156" i="167"/>
  <c r="B156" i="167"/>
  <c r="A156" i="167"/>
  <c r="G156" i="167"/>
  <c r="O156" i="167"/>
  <c r="P156" i="167"/>
  <c r="H156" i="167"/>
  <c r="I156" i="167"/>
  <c r="M148" i="167"/>
  <c r="I148" i="167"/>
  <c r="A148" i="167"/>
  <c r="K148" i="167"/>
  <c r="D148" i="167"/>
  <c r="E148" i="167"/>
  <c r="N148" i="167"/>
  <c r="C148" i="167"/>
  <c r="P148" i="167"/>
  <c r="J148" i="167"/>
  <c r="H148" i="167"/>
  <c r="G148" i="167"/>
  <c r="O148" i="167"/>
  <c r="L148" i="167"/>
  <c r="B148" i="167"/>
  <c r="A141" i="167"/>
  <c r="N141" i="167"/>
  <c r="O141" i="167"/>
  <c r="L141" i="167"/>
  <c r="E141" i="167"/>
  <c r="K141" i="167"/>
  <c r="G141" i="167"/>
  <c r="J141" i="167"/>
  <c r="B141" i="167"/>
  <c r="M141" i="167"/>
  <c r="D141" i="167"/>
  <c r="P141" i="167"/>
  <c r="C141" i="167"/>
  <c r="H141" i="167"/>
  <c r="I141" i="167"/>
  <c r="P133" i="167"/>
  <c r="O133" i="167"/>
  <c r="G133" i="167"/>
  <c r="B133" i="167"/>
  <c r="K133" i="167"/>
  <c r="L133" i="167"/>
  <c r="C133" i="167"/>
  <c r="H133" i="167"/>
  <c r="A133" i="167"/>
  <c r="M133" i="167"/>
  <c r="N133" i="167"/>
  <c r="I133" i="167"/>
  <c r="D133" i="167"/>
  <c r="E133" i="167"/>
  <c r="J133" i="167"/>
  <c r="I124" i="167"/>
  <c r="C124" i="167"/>
  <c r="K124" i="167"/>
  <c r="H124" i="167"/>
  <c r="J124" i="167"/>
  <c r="E124" i="167"/>
  <c r="N124" i="167"/>
  <c r="A124" i="167"/>
  <c r="L124" i="167"/>
  <c r="G124" i="167"/>
  <c r="D124" i="167"/>
  <c r="P124" i="167"/>
  <c r="O124" i="167"/>
  <c r="M124" i="167"/>
  <c r="B124" i="167"/>
  <c r="O116" i="167"/>
  <c r="D116" i="167"/>
  <c r="P116" i="167"/>
  <c r="M116" i="167"/>
  <c r="C116" i="167"/>
  <c r="E116" i="167"/>
  <c r="L116" i="167"/>
  <c r="K116" i="167"/>
  <c r="B116" i="167"/>
  <c r="N116" i="167"/>
  <c r="A116" i="167"/>
  <c r="I116" i="167"/>
  <c r="H116" i="167"/>
  <c r="J116" i="167"/>
  <c r="G116" i="167"/>
  <c r="A106" i="167"/>
  <c r="C106" i="167"/>
  <c r="E106" i="167"/>
  <c r="I106" i="167"/>
  <c r="H106" i="167"/>
  <c r="B106" i="167"/>
  <c r="M106" i="167"/>
  <c r="J106" i="167"/>
  <c r="K106" i="167"/>
  <c r="N106" i="167"/>
  <c r="O106" i="167"/>
  <c r="L106" i="167"/>
  <c r="G106" i="167"/>
  <c r="D106" i="167"/>
  <c r="P106" i="167"/>
  <c r="C98" i="167"/>
  <c r="J98" i="167"/>
  <c r="B98" i="167"/>
  <c r="P98" i="167"/>
  <c r="O98" i="167"/>
  <c r="A98" i="167"/>
  <c r="N98" i="167"/>
  <c r="M98" i="167"/>
  <c r="L98" i="167"/>
  <c r="G98" i="167"/>
  <c r="I98" i="167"/>
  <c r="K98" i="167"/>
  <c r="E98" i="167"/>
  <c r="H98" i="167"/>
  <c r="D98" i="167"/>
  <c r="D85" i="167"/>
  <c r="B85" i="167"/>
  <c r="J85" i="167"/>
  <c r="I85" i="167"/>
  <c r="P85" i="167"/>
  <c r="G85" i="167"/>
  <c r="A85" i="167"/>
  <c r="M85" i="167"/>
  <c r="H85" i="167"/>
  <c r="K85" i="167"/>
  <c r="C85" i="167"/>
  <c r="E85" i="167"/>
  <c r="L85" i="167"/>
  <c r="O85" i="167"/>
  <c r="N85" i="167"/>
  <c r="P79" i="167"/>
  <c r="I79" i="167"/>
  <c r="B79" i="167"/>
  <c r="G79" i="167"/>
  <c r="M79" i="167"/>
  <c r="J79" i="167"/>
  <c r="N79" i="167"/>
  <c r="K79" i="167"/>
  <c r="H79" i="167"/>
  <c r="O79" i="167"/>
  <c r="D79" i="167"/>
  <c r="C79" i="167"/>
  <c r="A79" i="167"/>
  <c r="L79" i="167"/>
  <c r="E79" i="167"/>
  <c r="P72" i="167"/>
  <c r="G72" i="167"/>
  <c r="J72" i="167"/>
  <c r="C72" i="167"/>
  <c r="K72" i="167"/>
  <c r="E72" i="167"/>
  <c r="N72" i="167"/>
  <c r="I72" i="167"/>
  <c r="M72" i="167"/>
  <c r="B72" i="167"/>
  <c r="A72" i="167"/>
  <c r="O72" i="167"/>
  <c r="D72" i="167"/>
  <c r="L72" i="167"/>
  <c r="H72" i="167"/>
  <c r="I238" i="167"/>
  <c r="C238" i="167"/>
  <c r="G238" i="167"/>
  <c r="B238" i="167"/>
  <c r="L238" i="167"/>
  <c r="J238" i="167"/>
  <c r="K238" i="167"/>
  <c r="D238" i="167"/>
  <c r="M238" i="167"/>
  <c r="H238" i="167"/>
  <c r="P238" i="167"/>
  <c r="O238" i="167"/>
  <c r="A238" i="167"/>
  <c r="E238" i="167"/>
  <c r="N238" i="167"/>
  <c r="J235" i="167"/>
  <c r="N235" i="167"/>
  <c r="D235" i="167"/>
  <c r="I235" i="167"/>
  <c r="O235" i="167"/>
  <c r="H235" i="167"/>
  <c r="P235" i="167"/>
  <c r="L235" i="167"/>
  <c r="B235" i="167"/>
  <c r="A235" i="167"/>
  <c r="G235" i="167"/>
  <c r="E235" i="167"/>
  <c r="M235" i="167"/>
  <c r="C235" i="167"/>
  <c r="K235" i="167"/>
  <c r="C216" i="167"/>
  <c r="G216" i="167"/>
  <c r="L216" i="167"/>
  <c r="N216" i="167"/>
  <c r="O216" i="167"/>
  <c r="M216" i="167"/>
  <c r="K216" i="167"/>
  <c r="D216" i="167"/>
  <c r="I216" i="167"/>
  <c r="H216" i="167"/>
  <c r="A216" i="167"/>
  <c r="P216" i="167"/>
  <c r="E216" i="167"/>
  <c r="J216" i="167"/>
  <c r="B216" i="167"/>
  <c r="O208" i="167"/>
  <c r="C208" i="167"/>
  <c r="N208" i="167"/>
  <c r="I208" i="167"/>
  <c r="M208" i="167"/>
  <c r="P208" i="167"/>
  <c r="E208" i="167"/>
  <c r="H208" i="167"/>
  <c r="A208" i="167"/>
  <c r="J208" i="167"/>
  <c r="G208" i="167"/>
  <c r="B208" i="167"/>
  <c r="K208" i="167"/>
  <c r="D208" i="167"/>
  <c r="L208" i="167"/>
  <c r="C200" i="167"/>
  <c r="L200" i="167"/>
  <c r="N200" i="167"/>
  <c r="K200" i="167"/>
  <c r="A200" i="167"/>
  <c r="E200" i="167"/>
  <c r="O200" i="167"/>
  <c r="D200" i="167"/>
  <c r="G200" i="167"/>
  <c r="J200" i="167"/>
  <c r="I200" i="167"/>
  <c r="H200" i="167"/>
  <c r="B200" i="167"/>
  <c r="P200" i="167"/>
  <c r="M200" i="167"/>
  <c r="M192" i="167"/>
  <c r="J192" i="167"/>
  <c r="D192" i="167"/>
  <c r="O192" i="167"/>
  <c r="L192" i="167"/>
  <c r="G192" i="167"/>
  <c r="H192" i="167"/>
  <c r="C192" i="167"/>
  <c r="I192" i="167"/>
  <c r="N192" i="167"/>
  <c r="P192" i="167"/>
  <c r="A192" i="167"/>
  <c r="K192" i="167"/>
  <c r="E192" i="167"/>
  <c r="B192" i="167"/>
  <c r="M184" i="167"/>
  <c r="E184" i="167"/>
  <c r="K184" i="167"/>
  <c r="A184" i="167"/>
  <c r="L184" i="167"/>
  <c r="H184" i="167"/>
  <c r="J184" i="167"/>
  <c r="P184" i="167"/>
  <c r="G184" i="167"/>
  <c r="I184" i="167"/>
  <c r="D184" i="167"/>
  <c r="N184" i="167"/>
  <c r="C184" i="167"/>
  <c r="B184" i="167"/>
  <c r="O184" i="167"/>
  <c r="P176" i="167"/>
  <c r="K176" i="167"/>
  <c r="C176" i="167"/>
  <c r="J176" i="167"/>
  <c r="D176" i="167"/>
  <c r="E176" i="167"/>
  <c r="M176" i="167"/>
  <c r="L176" i="167"/>
  <c r="A176" i="167"/>
  <c r="H176" i="167"/>
  <c r="I176" i="167"/>
  <c r="N176" i="167"/>
  <c r="B176" i="167"/>
  <c r="O176" i="167"/>
  <c r="G176" i="167"/>
  <c r="L168" i="167"/>
  <c r="J168" i="167"/>
  <c r="K168" i="167"/>
  <c r="I168" i="167"/>
  <c r="D168" i="167"/>
  <c r="E168" i="167"/>
  <c r="A168" i="167"/>
  <c r="B168" i="167"/>
  <c r="M168" i="167"/>
  <c r="C168" i="167"/>
  <c r="N168" i="167"/>
  <c r="H168" i="167"/>
  <c r="O168" i="167"/>
  <c r="G168" i="167"/>
  <c r="P168" i="167"/>
  <c r="D160" i="167"/>
  <c r="L160" i="167"/>
  <c r="J160" i="167"/>
  <c r="M160" i="167"/>
  <c r="B160" i="167"/>
  <c r="P160" i="167"/>
  <c r="K160" i="167"/>
  <c r="H160" i="167"/>
  <c r="I160" i="167"/>
  <c r="A160" i="167"/>
  <c r="N160" i="167"/>
  <c r="O160" i="167"/>
  <c r="G160" i="167"/>
  <c r="C160" i="167"/>
  <c r="E160" i="167"/>
  <c r="P152" i="167"/>
  <c r="K152" i="167"/>
  <c r="J152" i="167"/>
  <c r="C152" i="167"/>
  <c r="E152" i="167"/>
  <c r="D152" i="167"/>
  <c r="M152" i="167"/>
  <c r="L152" i="167"/>
  <c r="G152" i="167"/>
  <c r="I152" i="167"/>
  <c r="N152" i="167"/>
  <c r="A152" i="167"/>
  <c r="H152" i="167"/>
  <c r="O152" i="167"/>
  <c r="B152" i="167"/>
  <c r="G144" i="167"/>
  <c r="K144" i="167"/>
  <c r="M144" i="167"/>
  <c r="I144" i="167"/>
  <c r="H144" i="167"/>
  <c r="B144" i="167"/>
  <c r="D144" i="167"/>
  <c r="E144" i="167"/>
  <c r="C144" i="167"/>
  <c r="L144" i="167"/>
  <c r="O144" i="167"/>
  <c r="J144" i="167"/>
  <c r="P144" i="167"/>
  <c r="N144" i="167"/>
  <c r="A144" i="167"/>
  <c r="J135" i="167"/>
  <c r="M135" i="167"/>
  <c r="E135" i="167"/>
  <c r="L135" i="167"/>
  <c r="I135" i="167"/>
  <c r="P135" i="167"/>
  <c r="N135" i="167"/>
  <c r="A135" i="167"/>
  <c r="C135" i="167"/>
  <c r="G135" i="167"/>
  <c r="K135" i="167"/>
  <c r="D135" i="167"/>
  <c r="H135" i="167"/>
  <c r="B135" i="167"/>
  <c r="O135" i="167"/>
  <c r="D126" i="167"/>
  <c r="E126" i="167"/>
  <c r="L126" i="167"/>
  <c r="P126" i="167"/>
  <c r="H126" i="167"/>
  <c r="A126" i="167"/>
  <c r="N126" i="167"/>
  <c r="O126" i="167"/>
  <c r="G126" i="167"/>
  <c r="M126" i="167"/>
  <c r="K126" i="167"/>
  <c r="I126" i="167"/>
  <c r="B126" i="167"/>
  <c r="J126" i="167"/>
  <c r="C126" i="167"/>
  <c r="E119" i="167"/>
  <c r="J119" i="167"/>
  <c r="C119" i="167"/>
  <c r="A119" i="167"/>
  <c r="N119" i="167"/>
  <c r="I119" i="167"/>
  <c r="H119" i="167"/>
  <c r="B119" i="167"/>
  <c r="G119" i="167"/>
  <c r="L119" i="167"/>
  <c r="O119" i="167"/>
  <c r="D119" i="167"/>
  <c r="K119" i="167"/>
  <c r="M119" i="167"/>
  <c r="P119" i="167"/>
  <c r="N112" i="167"/>
  <c r="C112" i="167"/>
  <c r="O112" i="167"/>
  <c r="G112" i="167"/>
  <c r="L112" i="167"/>
  <c r="P112" i="167"/>
  <c r="I112" i="167"/>
  <c r="D112" i="167"/>
  <c r="A112" i="167"/>
  <c r="J112" i="167"/>
  <c r="E112" i="167"/>
  <c r="H112" i="167"/>
  <c r="B112" i="167"/>
  <c r="K112" i="167"/>
  <c r="M112" i="167"/>
  <c r="C104" i="167"/>
  <c r="J104" i="167"/>
  <c r="P104" i="167"/>
  <c r="M104" i="167"/>
  <c r="I104" i="167"/>
  <c r="O104" i="167"/>
  <c r="A104" i="167"/>
  <c r="L104" i="167"/>
  <c r="E104" i="167"/>
  <c r="B104" i="167"/>
  <c r="G104" i="167"/>
  <c r="H104" i="167"/>
  <c r="K104" i="167"/>
  <c r="N104" i="167"/>
  <c r="D104" i="167"/>
  <c r="L95" i="167"/>
  <c r="A95" i="167"/>
  <c r="P95" i="167"/>
  <c r="J95" i="167"/>
  <c r="K95" i="167"/>
  <c r="E95" i="167"/>
  <c r="N95" i="167"/>
  <c r="H95" i="167"/>
  <c r="B95" i="167"/>
  <c r="O95" i="167"/>
  <c r="C95" i="167"/>
  <c r="D95" i="167"/>
  <c r="I95" i="167"/>
  <c r="M95" i="167"/>
  <c r="G95" i="167"/>
  <c r="M87" i="167"/>
  <c r="H87" i="167"/>
  <c r="J87" i="167"/>
  <c r="A87" i="167"/>
  <c r="B87" i="167"/>
  <c r="P87" i="167"/>
  <c r="D87" i="167"/>
  <c r="K87" i="167"/>
  <c r="N87" i="167"/>
  <c r="G87" i="167"/>
  <c r="L87" i="167"/>
  <c r="I87" i="167"/>
  <c r="E87" i="167"/>
  <c r="O87" i="167"/>
  <c r="C87" i="167"/>
  <c r="C81" i="167"/>
  <c r="E81" i="167"/>
  <c r="N81" i="167"/>
  <c r="P81" i="167"/>
  <c r="A81" i="167"/>
  <c r="H81" i="167"/>
  <c r="D81" i="167"/>
  <c r="B81" i="167"/>
  <c r="I81" i="167"/>
  <c r="K81" i="167"/>
  <c r="G81" i="167"/>
  <c r="O81" i="167"/>
  <c r="M81" i="167"/>
  <c r="L81" i="167"/>
  <c r="J81" i="167"/>
  <c r="E74" i="167"/>
  <c r="B74" i="167"/>
  <c r="J74" i="167"/>
  <c r="N74" i="167"/>
  <c r="H74" i="167"/>
  <c r="D74" i="167"/>
  <c r="I74" i="167"/>
  <c r="A74" i="167"/>
  <c r="L74" i="167"/>
  <c r="K74" i="167"/>
  <c r="G74" i="167"/>
  <c r="O74" i="167"/>
  <c r="M74" i="167"/>
  <c r="P74" i="167"/>
  <c r="C74" i="167"/>
  <c r="C242" i="167"/>
  <c r="D242" i="167"/>
  <c r="E242" i="167"/>
  <c r="M242" i="167"/>
  <c r="N242" i="167"/>
  <c r="I242" i="167"/>
  <c r="L242" i="167"/>
  <c r="P242" i="167"/>
  <c r="H242" i="167"/>
  <c r="K242" i="167"/>
  <c r="O242" i="167"/>
  <c r="B242" i="167"/>
  <c r="A242" i="167"/>
  <c r="G242" i="167"/>
  <c r="J242" i="167"/>
  <c r="K223" i="167"/>
  <c r="P223" i="167"/>
  <c r="O223" i="167"/>
  <c r="A223" i="167"/>
  <c r="I223" i="167"/>
  <c r="M223" i="167"/>
  <c r="B223" i="167"/>
  <c r="N223" i="167"/>
  <c r="C223" i="167"/>
  <c r="G223" i="167"/>
  <c r="E223" i="167"/>
  <c r="J223" i="167"/>
  <c r="H223" i="167"/>
  <c r="D223" i="167"/>
  <c r="L223" i="167"/>
  <c r="H217" i="167"/>
  <c r="C217" i="167"/>
  <c r="M217" i="167"/>
  <c r="P217" i="167"/>
  <c r="E217" i="167"/>
  <c r="I217" i="167"/>
  <c r="D217" i="167"/>
  <c r="A217" i="167"/>
  <c r="L217" i="167"/>
  <c r="J217" i="167"/>
  <c r="K217" i="167"/>
  <c r="G217" i="167"/>
  <c r="N217" i="167"/>
  <c r="O217" i="167"/>
  <c r="B217" i="167"/>
  <c r="J209" i="167"/>
  <c r="I209" i="167"/>
  <c r="N209" i="167"/>
  <c r="P209" i="167"/>
  <c r="M209" i="167"/>
  <c r="K209" i="167"/>
  <c r="E209" i="167"/>
  <c r="L209" i="167"/>
  <c r="H209" i="167"/>
  <c r="G209" i="167"/>
  <c r="A209" i="167"/>
  <c r="O209" i="167"/>
  <c r="C209" i="167"/>
  <c r="B209" i="167"/>
  <c r="D209" i="167"/>
  <c r="J201" i="167"/>
  <c r="D201" i="167"/>
  <c r="L201" i="167"/>
  <c r="A201" i="167"/>
  <c r="K201" i="167"/>
  <c r="E201" i="167"/>
  <c r="C201" i="167"/>
  <c r="O201" i="167"/>
  <c r="P201" i="167"/>
  <c r="M201" i="167"/>
  <c r="B201" i="167"/>
  <c r="N201" i="167"/>
  <c r="I201" i="167"/>
  <c r="G201" i="167"/>
  <c r="H201" i="167"/>
  <c r="G193" i="167"/>
  <c r="N193" i="167"/>
  <c r="D193" i="167"/>
  <c r="H193" i="167"/>
  <c r="M193" i="167"/>
  <c r="K193" i="167"/>
  <c r="O193" i="167"/>
  <c r="A193" i="167"/>
  <c r="L193" i="167"/>
  <c r="J193" i="167"/>
  <c r="P193" i="167"/>
  <c r="C193" i="167"/>
  <c r="E193" i="167"/>
  <c r="B193" i="167"/>
  <c r="I193" i="167"/>
  <c r="A185" i="167"/>
  <c r="M185" i="167"/>
  <c r="O185" i="167"/>
  <c r="E185" i="167"/>
  <c r="G185" i="167"/>
  <c r="K185" i="167"/>
  <c r="B185" i="167"/>
  <c r="H185" i="167"/>
  <c r="P185" i="167"/>
  <c r="C185" i="167"/>
  <c r="N185" i="167"/>
  <c r="J185" i="167"/>
  <c r="D185" i="167"/>
  <c r="L185" i="167"/>
  <c r="I185" i="167"/>
  <c r="P177" i="167"/>
  <c r="C177" i="167"/>
  <c r="L177" i="167"/>
  <c r="A177" i="167"/>
  <c r="D177" i="167"/>
  <c r="K177" i="167"/>
  <c r="E177" i="167"/>
  <c r="M177" i="167"/>
  <c r="B177" i="167"/>
  <c r="N177" i="167"/>
  <c r="H177" i="167"/>
  <c r="G177" i="167"/>
  <c r="J177" i="167"/>
  <c r="I177" i="167"/>
  <c r="O177" i="167"/>
  <c r="B169" i="167"/>
  <c r="G169" i="167"/>
  <c r="A169" i="167"/>
  <c r="L169" i="167"/>
  <c r="D169" i="167"/>
  <c r="I169" i="167"/>
  <c r="O169" i="167"/>
  <c r="E169" i="167"/>
  <c r="N169" i="167"/>
  <c r="C169" i="167"/>
  <c r="P169" i="167"/>
  <c r="K169" i="167"/>
  <c r="J169" i="167"/>
  <c r="M169" i="167"/>
  <c r="H169" i="167"/>
  <c r="N161" i="167"/>
  <c r="O161" i="167"/>
  <c r="K161" i="167"/>
  <c r="H161" i="167"/>
  <c r="J161" i="167"/>
  <c r="C161" i="167"/>
  <c r="M161" i="167"/>
  <c r="L161" i="167"/>
  <c r="A161" i="167"/>
  <c r="D161" i="167"/>
  <c r="P161" i="167"/>
  <c r="E161" i="167"/>
  <c r="G161" i="167"/>
  <c r="I161" i="167"/>
  <c r="B161" i="167"/>
  <c r="E153" i="167"/>
  <c r="M153" i="167"/>
  <c r="A153" i="167"/>
  <c r="P153" i="167"/>
  <c r="H153" i="167"/>
  <c r="O153" i="167"/>
  <c r="J153" i="167"/>
  <c r="L153" i="167"/>
  <c r="C153" i="167"/>
  <c r="G153" i="167"/>
  <c r="I153" i="167"/>
  <c r="N153" i="167"/>
  <c r="D153" i="167"/>
  <c r="K153" i="167"/>
  <c r="B153" i="167"/>
  <c r="G145" i="167"/>
  <c r="H145" i="167"/>
  <c r="A145" i="167"/>
  <c r="I145" i="167"/>
  <c r="E145" i="167"/>
  <c r="M145" i="167"/>
  <c r="B145" i="167"/>
  <c r="N145" i="167"/>
  <c r="D145" i="167"/>
  <c r="O145" i="167"/>
  <c r="C145" i="167"/>
  <c r="J145" i="167"/>
  <c r="L145" i="167"/>
  <c r="P145" i="167"/>
  <c r="K145" i="167"/>
  <c r="G136" i="167"/>
  <c r="E136" i="167"/>
  <c r="K136" i="167"/>
  <c r="O136" i="167"/>
  <c r="J136" i="167"/>
  <c r="I136" i="167"/>
  <c r="B136" i="167"/>
  <c r="M136" i="167"/>
  <c r="C136" i="167"/>
  <c r="L136" i="167"/>
  <c r="A136" i="167"/>
  <c r="H136" i="167"/>
  <c r="D136" i="167"/>
  <c r="P136" i="167"/>
  <c r="N136" i="167"/>
  <c r="K127" i="167"/>
  <c r="N127" i="167"/>
  <c r="D127" i="167"/>
  <c r="O127" i="167"/>
  <c r="L127" i="167"/>
  <c r="C127" i="167"/>
  <c r="J127" i="167"/>
  <c r="A127" i="167"/>
  <c r="E127" i="167"/>
  <c r="B127" i="167"/>
  <c r="H127" i="167"/>
  <c r="M127" i="167"/>
  <c r="G127" i="167"/>
  <c r="I127" i="167"/>
  <c r="P127" i="167"/>
  <c r="J118" i="167"/>
  <c r="A118" i="167"/>
  <c r="B118" i="167"/>
  <c r="N118" i="167"/>
  <c r="C118" i="167"/>
  <c r="H118" i="167"/>
  <c r="G118" i="167"/>
  <c r="P118" i="167"/>
  <c r="I118" i="167"/>
  <c r="L118" i="167"/>
  <c r="D118" i="167"/>
  <c r="O118" i="167"/>
  <c r="M118" i="167"/>
  <c r="E118" i="167"/>
  <c r="K118" i="167"/>
  <c r="D111" i="167"/>
  <c r="C111" i="167"/>
  <c r="I111" i="167"/>
  <c r="N111" i="167"/>
  <c r="O111" i="167"/>
  <c r="L111" i="167"/>
  <c r="G111" i="167"/>
  <c r="H111" i="167"/>
  <c r="A111" i="167"/>
  <c r="E111" i="167"/>
  <c r="P111" i="167"/>
  <c r="M111" i="167"/>
  <c r="K111" i="167"/>
  <c r="B111" i="167"/>
  <c r="J111" i="167"/>
  <c r="B103" i="167"/>
  <c r="I103" i="167"/>
  <c r="J103" i="167"/>
  <c r="N103" i="167"/>
  <c r="H103" i="167"/>
  <c r="E103" i="167"/>
  <c r="L103" i="167"/>
  <c r="M103" i="167"/>
  <c r="D103" i="167"/>
  <c r="A103" i="167"/>
  <c r="P103" i="167"/>
  <c r="K103" i="167"/>
  <c r="O103" i="167"/>
  <c r="G103" i="167"/>
  <c r="C103" i="167"/>
  <c r="E94" i="167"/>
  <c r="A94" i="167"/>
  <c r="J94" i="167"/>
  <c r="G94" i="167"/>
  <c r="K94" i="167"/>
  <c r="C94" i="167"/>
  <c r="H94" i="167"/>
  <c r="L94" i="167"/>
  <c r="I94" i="167"/>
  <c r="P94" i="167"/>
  <c r="D94" i="167"/>
  <c r="O94" i="167"/>
  <c r="N94" i="167"/>
  <c r="M94" i="167"/>
  <c r="B94" i="167"/>
  <c r="J86" i="167"/>
  <c r="H86" i="167"/>
  <c r="O86" i="167"/>
  <c r="A86" i="167"/>
  <c r="K86" i="167"/>
  <c r="G86" i="167"/>
  <c r="I86" i="167"/>
  <c r="N86" i="167"/>
  <c r="E86" i="167"/>
  <c r="D86" i="167"/>
  <c r="B86" i="167"/>
  <c r="P86" i="167"/>
  <c r="M86" i="167"/>
  <c r="L86" i="167"/>
  <c r="C86" i="167"/>
  <c r="E80" i="167"/>
  <c r="N80" i="167"/>
  <c r="K80" i="167"/>
  <c r="O80" i="167"/>
  <c r="H80" i="167"/>
  <c r="P80" i="167"/>
  <c r="G80" i="167"/>
  <c r="M80" i="167"/>
  <c r="D80" i="167"/>
  <c r="A80" i="167"/>
  <c r="L80" i="167"/>
  <c r="J80" i="167"/>
  <c r="C80" i="167"/>
  <c r="I80" i="167"/>
  <c r="B80" i="167"/>
  <c r="N73" i="167"/>
  <c r="B73" i="167"/>
  <c r="D73" i="167"/>
  <c r="O73" i="167"/>
  <c r="E73" i="167"/>
  <c r="L73" i="167"/>
  <c r="K73" i="167"/>
  <c r="J73" i="167"/>
  <c r="I73" i="167"/>
  <c r="G73" i="167"/>
  <c r="C73" i="167"/>
  <c r="P73" i="167"/>
  <c r="A73" i="167"/>
  <c r="H73" i="167"/>
  <c r="M73" i="167"/>
  <c r="M239" i="167"/>
  <c r="G239" i="167"/>
  <c r="H239" i="167"/>
  <c r="A239" i="167"/>
  <c r="J239" i="167"/>
  <c r="L239" i="167"/>
  <c r="B239" i="167"/>
  <c r="K239" i="167"/>
  <c r="D239" i="167"/>
  <c r="O239" i="167"/>
  <c r="N239" i="167"/>
  <c r="P239" i="167"/>
  <c r="C239" i="167"/>
  <c r="E239" i="167"/>
  <c r="I239" i="167"/>
  <c r="N96" i="167"/>
  <c r="P96" i="167"/>
  <c r="O96" i="167"/>
  <c r="K96" i="167"/>
  <c r="G96" i="167"/>
  <c r="J96" i="167"/>
  <c r="B96" i="167"/>
  <c r="H96" i="167"/>
  <c r="I96" i="167"/>
  <c r="D96" i="167"/>
  <c r="E96" i="167"/>
  <c r="C96" i="167"/>
  <c r="M96" i="167"/>
  <c r="L96" i="167"/>
  <c r="A96" i="167"/>
  <c r="P89" i="167"/>
  <c r="E89" i="167"/>
  <c r="N89" i="167"/>
  <c r="G89" i="167"/>
  <c r="I89" i="167"/>
  <c r="C89" i="167"/>
  <c r="J89" i="167"/>
  <c r="H89" i="167"/>
  <c r="L89" i="167"/>
  <c r="A89" i="167"/>
  <c r="B89" i="167"/>
  <c r="M89" i="167"/>
  <c r="D89" i="167"/>
  <c r="O89" i="167"/>
  <c r="K89" i="167"/>
  <c r="G82" i="167"/>
  <c r="O82" i="167"/>
  <c r="M82" i="167"/>
  <c r="H82" i="167"/>
  <c r="N82" i="167"/>
  <c r="J82" i="167"/>
  <c r="C82" i="167"/>
  <c r="K82" i="167"/>
  <c r="I82" i="167"/>
  <c r="E82" i="167"/>
  <c r="B82" i="167"/>
  <c r="A82" i="167"/>
  <c r="L82" i="167"/>
  <c r="D82" i="167"/>
  <c r="P82" i="167"/>
  <c r="H75" i="167"/>
  <c r="P75" i="167"/>
  <c r="D75" i="167"/>
  <c r="M75" i="167"/>
  <c r="G75" i="167"/>
  <c r="B75" i="167"/>
  <c r="L75" i="167"/>
  <c r="I75" i="167"/>
  <c r="J75" i="167"/>
  <c r="E75" i="167"/>
  <c r="N75" i="167"/>
  <c r="K75" i="167"/>
  <c r="A75" i="167"/>
  <c r="O75" i="167"/>
  <c r="C75" i="167"/>
  <c r="C269" i="167"/>
  <c r="L269" i="167"/>
  <c r="N269" i="167"/>
  <c r="E269" i="167"/>
  <c r="I269" i="167"/>
  <c r="M269" i="167"/>
  <c r="K269" i="167"/>
  <c r="B269" i="167"/>
  <c r="G269" i="167"/>
  <c r="O269" i="167"/>
  <c r="J269" i="167"/>
  <c r="P269" i="167"/>
  <c r="A269" i="167"/>
  <c r="H269" i="167"/>
  <c r="D269" i="167"/>
  <c r="C268" i="167"/>
  <c r="L268" i="167"/>
  <c r="N268" i="167"/>
  <c r="E268" i="167"/>
  <c r="I268" i="167"/>
  <c r="M268" i="167"/>
  <c r="K268" i="167"/>
  <c r="B268" i="167"/>
  <c r="G268" i="167"/>
  <c r="O268" i="167"/>
  <c r="J268" i="167"/>
  <c r="P268" i="167"/>
  <c r="A268" i="167"/>
  <c r="H268" i="167"/>
  <c r="D268" i="167"/>
  <c r="C267" i="167"/>
  <c r="L267" i="167"/>
  <c r="N267" i="167"/>
  <c r="E267" i="167"/>
  <c r="I267" i="167"/>
  <c r="M267" i="167"/>
  <c r="K267" i="167"/>
  <c r="B267" i="167"/>
  <c r="G267" i="167"/>
  <c r="O267" i="167"/>
  <c r="J267" i="167"/>
  <c r="P267" i="167"/>
  <c r="A267" i="167"/>
  <c r="H267" i="167"/>
  <c r="D267" i="167"/>
  <c r="C266" i="167"/>
  <c r="L266" i="167"/>
  <c r="N266" i="167"/>
  <c r="E266" i="167"/>
  <c r="I266" i="167"/>
  <c r="M266" i="167"/>
  <c r="K266" i="167"/>
  <c r="B266" i="167"/>
  <c r="G266" i="167"/>
  <c r="O266" i="167"/>
  <c r="J266" i="167"/>
  <c r="P266" i="167"/>
  <c r="A266" i="167"/>
  <c r="H266" i="167"/>
  <c r="D266" i="167"/>
  <c r="C265" i="167"/>
  <c r="L265" i="167"/>
  <c r="N265" i="167"/>
  <c r="E265" i="167"/>
  <c r="I265" i="167"/>
  <c r="M265" i="167"/>
  <c r="K265" i="167"/>
  <c r="B265" i="167"/>
  <c r="G265" i="167"/>
  <c r="O265" i="167"/>
  <c r="J265" i="167"/>
  <c r="P265" i="167"/>
  <c r="A265" i="167"/>
  <c r="H265" i="167"/>
  <c r="D265" i="167"/>
  <c r="C264" i="167"/>
  <c r="L264" i="167"/>
  <c r="N264" i="167"/>
  <c r="E264" i="167"/>
  <c r="I264" i="167"/>
  <c r="M264" i="167"/>
  <c r="K264" i="167"/>
  <c r="B264" i="167"/>
  <c r="G264" i="167"/>
  <c r="O264" i="167"/>
  <c r="J264" i="167"/>
  <c r="P264" i="167"/>
  <c r="A264" i="167"/>
  <c r="H264" i="167"/>
  <c r="D264" i="167"/>
  <c r="C263" i="167"/>
  <c r="L263" i="167"/>
  <c r="N263" i="167"/>
  <c r="E263" i="167"/>
  <c r="I263" i="167"/>
  <c r="M263" i="167"/>
  <c r="K263" i="167"/>
  <c r="B263" i="167"/>
  <c r="G263" i="167"/>
  <c r="O263" i="167"/>
  <c r="J263" i="167"/>
  <c r="P263" i="167"/>
  <c r="A263" i="167"/>
  <c r="H263" i="167"/>
  <c r="D263" i="167"/>
  <c r="C262" i="167"/>
  <c r="L262" i="167"/>
  <c r="N262" i="167"/>
  <c r="E262" i="167"/>
  <c r="I262" i="167"/>
  <c r="M262" i="167"/>
  <c r="K262" i="167"/>
  <c r="B262" i="167"/>
  <c r="G262" i="167"/>
  <c r="O262" i="167"/>
  <c r="J262" i="167"/>
  <c r="P262" i="167"/>
  <c r="A262" i="167"/>
  <c r="H262" i="167"/>
  <c r="D262" i="167"/>
  <c r="C261" i="167"/>
  <c r="L261" i="167"/>
  <c r="N261" i="167"/>
  <c r="E261" i="167"/>
  <c r="I261" i="167"/>
  <c r="M261" i="167"/>
  <c r="K261" i="167"/>
  <c r="B261" i="167"/>
  <c r="G261" i="167"/>
  <c r="O261" i="167"/>
  <c r="J261" i="167"/>
  <c r="P261" i="167"/>
  <c r="A261" i="167"/>
  <c r="H261" i="167"/>
  <c r="D261" i="167"/>
  <c r="C260" i="167"/>
  <c r="L260" i="167"/>
  <c r="N260" i="167"/>
  <c r="E260" i="167"/>
  <c r="I260" i="167"/>
  <c r="M260" i="167"/>
  <c r="K260" i="167"/>
  <c r="B260" i="167"/>
  <c r="G260" i="167"/>
  <c r="O260" i="167"/>
  <c r="J260" i="167"/>
  <c r="P260" i="167"/>
  <c r="A260" i="167"/>
  <c r="H260" i="167"/>
  <c r="D260" i="167"/>
  <c r="C259" i="167"/>
  <c r="L259" i="167"/>
  <c r="N259" i="167"/>
  <c r="E259" i="167"/>
  <c r="I259" i="167"/>
  <c r="M259" i="167"/>
  <c r="K259" i="167"/>
  <c r="B259" i="167"/>
  <c r="G259" i="167"/>
  <c r="O259" i="167"/>
  <c r="J259" i="167"/>
  <c r="P259" i="167"/>
  <c r="A259" i="167"/>
  <c r="H259" i="167"/>
  <c r="D259" i="167"/>
  <c r="C258" i="167"/>
  <c r="L258" i="167"/>
  <c r="N258" i="167"/>
  <c r="E258" i="167"/>
  <c r="I258" i="167"/>
  <c r="M258" i="167"/>
  <c r="K258" i="167"/>
  <c r="B258" i="167"/>
  <c r="G258" i="167"/>
  <c r="O258" i="167"/>
  <c r="J258" i="167"/>
  <c r="P258" i="167"/>
  <c r="A258" i="167"/>
  <c r="H258" i="167"/>
  <c r="D258" i="167"/>
  <c r="C257" i="167"/>
  <c r="L257" i="167"/>
  <c r="N257" i="167"/>
  <c r="E257" i="167"/>
  <c r="I257" i="167"/>
  <c r="M257" i="167"/>
  <c r="K257" i="167"/>
  <c r="B257" i="167"/>
  <c r="G257" i="167"/>
  <c r="O257" i="167"/>
  <c r="J257" i="167"/>
  <c r="P257" i="167"/>
  <c r="A257" i="167"/>
  <c r="H257" i="167"/>
  <c r="D257" i="167"/>
  <c r="C256" i="167"/>
  <c r="L256" i="167"/>
  <c r="N256" i="167"/>
  <c r="E256" i="167"/>
  <c r="I256" i="167"/>
  <c r="M256" i="167"/>
  <c r="K256" i="167"/>
  <c r="B256" i="167"/>
  <c r="G256" i="167"/>
  <c r="O256" i="167"/>
  <c r="J256" i="167"/>
  <c r="P256" i="167"/>
  <c r="A256" i="167"/>
  <c r="H256" i="167"/>
  <c r="D256" i="167"/>
  <c r="C255" i="167"/>
  <c r="L255" i="167"/>
  <c r="N255" i="167"/>
  <c r="E255" i="167"/>
  <c r="I255" i="167"/>
  <c r="M255" i="167"/>
  <c r="K255" i="167"/>
  <c r="B255" i="167"/>
  <c r="G255" i="167"/>
  <c r="O255" i="167"/>
  <c r="J255" i="167"/>
  <c r="P255" i="167"/>
  <c r="A255" i="167"/>
  <c r="H255" i="167"/>
  <c r="D255" i="167"/>
  <c r="M4" i="176"/>
  <c r="J7" i="176"/>
  <c r="L4" i="176"/>
  <c r="I7" i="176"/>
  <c r="L5" i="176"/>
  <c r="K7" i="176"/>
  <c r="M5" i="176"/>
  <c r="L6" i="176"/>
  <c r="M6" i="176"/>
  <c r="E18" i="176"/>
  <c r="M7" i="176" l="1"/>
  <c r="L7" i="17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Alma Alcala</author>
  </authors>
  <commentList>
    <comment ref="H59" authorId="0" shapeId="0" xr:uid="{93915287-089E-4C49-B0C0-7E982FCACB91}">
      <text>
        <r>
          <rPr>
            <sz val="11"/>
            <color theme="1"/>
            <rFont val="Calibri"/>
            <family val="2"/>
            <scheme val="minor"/>
          </rPr>
          <t xml:space="preserve">Shift A - Daycare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tc={12D533FD-2C09-4B2A-949D-D2C06FC92F90}</author>
    <author>Vicky  Arroyo</author>
  </authors>
  <commentList>
    <comment ref="B509" authorId="0" shapeId="0" xr:uid="{12D533FD-2C09-4B2A-949D-D2C06FC92F90}">
      <text>
        <t>[Threaded comment]
Your version of Excel allows you to read this threaded comment; however, any edits to it will get removed if the file is opened in a newer version of Excel. Learn more: https://go.microsoft.com/fwlink/?linkid=870924
Comment:
    Worked at Flex previously-let go due to C11.</t>
      </text>
    </comment>
    <comment ref="B513" authorId="1" shapeId="0" xr:uid="{0A725D12-D32C-492B-95F4-3D2AC2240C7A}">
      <text>
        <r>
          <rPr>
            <sz val="11"/>
            <color theme="1"/>
            <rFont val="Calibri"/>
            <family val="2"/>
            <scheme val="minor"/>
          </rPr>
          <t xml:space="preserve">Vicky  Arroyo:
returning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tc={AE72208F-E2DC-4508-952C-81DB7008810F}</author>
    <author>Guest User</author>
    <author>Nicholas Riddle</author>
  </authors>
  <commentList>
    <comment ref="E3" authorId="0" shapeId="0" xr:uid="{AE72208F-E2DC-4508-952C-81DB7008810F}">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E10" authorId="1" shapeId="0" xr:uid="{6E64B651-2446-4A36-8A90-F85D56F6F15A}">
      <text>
        <r>
          <rPr>
            <sz val="11"/>
            <color theme="1"/>
            <rFont val="Calibri"/>
            <family val="2"/>
            <scheme val="minor"/>
          </rPr>
          <t>Alma: Please note that the name was entered incorrectly may and requires correction.
Correct name
*Jenny Mercedes Arbelaez Pena</t>
        </r>
      </text>
    </comment>
    <comment ref="E30" authorId="2" shapeId="0" xr:uid="{93F54022-DD5D-48B4-97C8-631586541559}">
      <text>
        <r>
          <rPr>
            <sz val="11"/>
            <color theme="1"/>
            <rFont val="Calibri"/>
            <family val="2"/>
            <scheme val="minor"/>
          </rPr>
          <t xml:space="preserve">Nicholas Riddle:
Goes by Alex and prefers HE pronoun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tc={1EAC95B3-BE5E-4DB3-85D1-0CC53D117EBE}</author>
  </authors>
  <commentList>
    <comment ref="F3" authorId="0" shapeId="0" xr:uid="{1EAC95B3-BE5E-4DB3-85D1-0CC53D117EBE}">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tc={E9B5E73B-8DEC-4861-B388-D6FA07EF64C8}</author>
    <author>tc={560CD189-B2D3-4E7A-986B-3A7052D62B5C}</author>
  </authors>
  <commentList>
    <comment ref="F2" authorId="0" shapeId="0" xr:uid="{E9B5E73B-8DEC-4861-B388-D6FA07EF64C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F7" authorId="1" shapeId="0" xr:uid="{560CD189-B2D3-4E7A-986B-3A7052D62B5C}">
      <text>
        <t>[Threaded comment]
Your version of Excel allows you to read this threaded comment; however, any edits to it will get removed if the file is opened in a newer version of Excel. Learn more: https://go.microsoft.com/fwlink/?linkid=870924
Comment:
    bg pending as of 8/13</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tc={8040CB32-A719-46C5-99EF-66155DF46C79}</author>
  </authors>
  <commentList>
    <comment ref="H2" authorId="0" shapeId="0" xr:uid="{8040CB32-A719-46C5-99EF-66155DF46C7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tc={CA4EFCEF-78F1-42AF-A8FC-2EB67AB11123}</author>
  </authors>
  <commentList>
    <comment ref="E1" authorId="0" shapeId="0" xr:uid="{CA4EFCEF-78F1-42AF-A8FC-2EB67AB11123}">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tc={9E3FCF84-10A5-49F7-9A21-80E1DA88F893}</author>
  </authors>
  <commentList>
    <comment ref="E1" authorId="0" shapeId="0" xr:uid="{9E3FCF84-10A5-49F7-9A21-80E1DA88F893}">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tc={83A0E30B-3C5C-447E-B3E8-1C5FB8CD9859}</author>
  </authors>
  <commentList>
    <comment ref="E1" authorId="0" shapeId="0" xr:uid="{83A0E30B-3C5C-447E-B3E8-1C5FB8CD985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tc={E86990FC-2CE7-4287-A07C-A2395CC1ECCF}</author>
  </authors>
  <commentList>
    <comment ref="E1" authorId="0" shapeId="0" xr:uid="{E86990FC-2CE7-4287-A07C-A2395CC1ECCF}">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tc={CDD08447-CFCA-412C-9418-16C8F9567BC8}</author>
  </authors>
  <commentList>
    <comment ref="E1" authorId="0" shapeId="0" xr:uid="{CDD08447-CFCA-412C-9418-16C8F9567BC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tc={AB125DFC-070C-48B4-93AC-BF7458580D7B}</author>
  </authors>
  <commentList>
    <comment ref="E1" authorId="0" shapeId="0" xr:uid="{AB125DFC-070C-48B4-93AC-BF7458580D7B}">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tc={76FCA9F7-F794-4D63-A877-A891C19ED474}</author>
  </authors>
  <commentList>
    <comment ref="E1" authorId="0" shapeId="0" xr:uid="{76FCA9F7-F794-4D63-A877-A891C19ED474}">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tc={DA76A81E-1CC8-4CF5-87AF-32255686F8C9}</author>
  </authors>
  <commentList>
    <comment ref="E1" authorId="0" shapeId="0" xr:uid="{DA76A81E-1CC8-4CF5-87AF-32255686F8C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tc={D7AD1A0C-B386-4D6F-8712-654A98D0AB49}</author>
    <author>tc={4D185B52-4300-4BAF-A314-B0774E7B5E54}</author>
    <author>tc={EFE634A1-86EF-4FF4-B8CF-BECA333461EA}</author>
    <author>tc={8FE415B6-EE86-40EA-B85C-DF2A4B9C0195}</author>
  </authors>
  <commentList>
    <comment ref="E1" authorId="0" shapeId="0" xr:uid="{D7AD1A0C-B386-4D6F-8712-654A98D0AB4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I2" authorId="1" shapeId="0" xr:uid="{4D185B52-4300-4BAF-A314-B0774E7B5E54}">
      <text>
        <t>[Threaded comment]
Your version of Excel allows you to read this threaded comment; however, any edits to it will get removed if the file is opened in a newer version of Excel. Learn more: https://go.microsoft.com/fwlink/?linkid=870924
Comment:
    Moving to Quality</t>
      </text>
    </comment>
    <comment ref="I3" authorId="2" shapeId="0" xr:uid="{EFE634A1-86EF-4FF4-B8CF-BECA333461EA}">
      <text>
        <t>[Threaded comment]
Your version of Excel allows you to read this threaded comment; however, any edits to it will get removed if the file is opened in a newer version of Excel. Learn more: https://go.microsoft.com/fwlink/?linkid=870924
Comment:
    Moving to Quality</t>
      </text>
    </comment>
    <comment ref="I4" authorId="3" shapeId="0" xr:uid="{8FE415B6-EE86-40EA-B85C-DF2A4B9C0195}">
      <text>
        <t>[Threaded comment]
Your version of Excel allows you to read this threaded comment; however, any edits to it will get removed if the file is opened in a newer version of Excel. Learn more: https://go.microsoft.com/fwlink/?linkid=870924
Comment:
    Move to quality</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tc={68E22477-D78F-46C5-8D0D-21AA06EC9BFA}</author>
  </authors>
  <commentList>
    <comment ref="E1" authorId="0" shapeId="0" xr:uid="{68E22477-D78F-46C5-8D0D-21AA06EC9BFA}">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tc={C1D6C209-4FB4-4C14-B6B5-B1D33E7CD840}</author>
  </authors>
  <commentList>
    <comment ref="E1" authorId="0" shapeId="0" xr:uid="{C1D6C209-4FB4-4C14-B6B5-B1D33E7CD840}">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tc={56C29C51-A247-4EB9-BFFA-18FADC334DDE}</author>
  </authors>
  <commentList>
    <comment ref="E1" authorId="0" shapeId="0" xr:uid="{56C29C51-A247-4EB9-BFFA-18FADC334DDE}">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tc={8F2D5932-486C-4FA1-838B-3FD7EC9CDFB5}</author>
  </authors>
  <commentList>
    <comment ref="E1" authorId="0" shapeId="0" xr:uid="{8F2D5932-486C-4FA1-838B-3FD7EC9CDFB5}">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tc={361C1BF2-65AE-4C37-B008-4E67FC9DC908}</author>
  </authors>
  <commentList>
    <comment ref="E1" authorId="0" shapeId="0" xr:uid="{361C1BF2-65AE-4C37-B008-4E67FC9DC90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tc={FCC7064B-D791-4A39-AC4F-879D645B79DD}</author>
  </authors>
  <commentList>
    <comment ref="E1" authorId="0" shapeId="0" xr:uid="{FCC7064B-D791-4A39-AC4F-879D645B79DD}">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9B08BA-C45D-4251-B28B-F9B1A8E34622}" keepAlive="1" interval="1" name="Connection" type="5" refreshedVersion="8" background="1" refreshOnLoad="1" saveData="1">
    <dbPr connection="Provider=Microsoft.Mashup.OleDb.1;Data Source=$Workbook$;Location=AllStartTabs;Extended Properties=&quot;&quot;" command="SELECT * FROM [AllStartTabs]"/>
  </connection>
</connections>
</file>

<file path=xl/sharedStrings.xml><?xml version="1.0" encoding="utf-8"?>
<sst xmlns="http://schemas.openxmlformats.org/spreadsheetml/2006/main" count="26433" uniqueCount="5891">
  <si>
    <t>Department:</t>
  </si>
  <si>
    <t>Interested</t>
  </si>
  <si>
    <t>Cleared</t>
  </si>
  <si>
    <t>Production Specialist 1 - Mechanical Assembly - A&amp;C Shift</t>
  </si>
  <si>
    <t>Production Specialist 1 - Mechanical Assembly - B&amp;D shift</t>
  </si>
  <si>
    <t>Total</t>
  </si>
  <si>
    <t xml:space="preserve">Applications </t>
  </si>
  <si>
    <t>Phone Screens</t>
  </si>
  <si>
    <t xml:space="preserve">Interviews </t>
  </si>
  <si>
    <t>Resume Subs</t>
  </si>
  <si>
    <t>Goal</t>
  </si>
  <si>
    <t xml:space="preserve">Attn </t>
  </si>
  <si>
    <t>Interviews Scheduled for today</t>
  </si>
  <si>
    <t>Interviews Scheduled for tomorrow</t>
  </si>
  <si>
    <t>Offers accepted</t>
  </si>
  <si>
    <t>Total in Pipeline</t>
  </si>
  <si>
    <r>
      <t xml:space="preserve">Production Specialist 1 - Mechanical Assembly - A&amp;C Shift </t>
    </r>
    <r>
      <rPr>
        <b/>
        <sz val="11"/>
        <color rgb="FFFF0000"/>
        <rFont val="Calibri"/>
      </rPr>
      <t>Background cleared</t>
    </r>
  </si>
  <si>
    <r>
      <t xml:space="preserve">Production Specialist 1 - Mechanical Assembly - B&amp;D shift </t>
    </r>
    <r>
      <rPr>
        <b/>
        <sz val="11"/>
        <color rgb="FFFF0000"/>
        <rFont val="Calibri"/>
      </rPr>
      <t>Background cleared</t>
    </r>
  </si>
  <si>
    <t>Production Specialist 1 - Materials - A&amp;C shift</t>
  </si>
  <si>
    <r>
      <t xml:space="preserve">Production Specialist 1 - Materials -  A&amp;C  shift </t>
    </r>
    <r>
      <rPr>
        <b/>
        <sz val="11"/>
        <color rgb="FFFF0000"/>
        <rFont val="Calibri"/>
      </rPr>
      <t>Background cleared</t>
    </r>
  </si>
  <si>
    <t>Production Specialist 1 - Materials - B&amp;D shift</t>
  </si>
  <si>
    <r>
      <t>Production Specialist 1 - Materials - B&amp;D  shift</t>
    </r>
    <r>
      <rPr>
        <b/>
        <sz val="11"/>
        <color rgb="FFFF0000"/>
        <rFont val="Calibri"/>
      </rPr>
      <t>Background cleared</t>
    </r>
  </si>
  <si>
    <t>Production Specialist 1 - Rack Level Assembly - A&amp;C shift</t>
  </si>
  <si>
    <r>
      <t xml:space="preserve">Production Specialist 1 - Rack Level Assembly -  A&amp;C shift </t>
    </r>
    <r>
      <rPr>
        <b/>
        <sz val="11"/>
        <color rgb="FFFF0000"/>
        <rFont val="Calibri"/>
      </rPr>
      <t>Background cleared</t>
    </r>
  </si>
  <si>
    <t>Production Specialist 1 - Rack Level Assembly - B&amp;D shift</t>
  </si>
  <si>
    <r>
      <t xml:space="preserve">Production Specialist 1 - Rack Level Assembly - B&amp;D shift </t>
    </r>
    <r>
      <rPr>
        <b/>
        <sz val="11"/>
        <color rgb="FFFF0000"/>
        <rFont val="Calibri"/>
      </rPr>
      <t>Background cleared</t>
    </r>
  </si>
  <si>
    <t>IT Support Technician  - 1st Shift</t>
  </si>
  <si>
    <r>
      <t xml:space="preserve">IT Support Technician  - 1st Shift - </t>
    </r>
    <r>
      <rPr>
        <b/>
        <sz val="11"/>
        <color rgb="FFFF0000"/>
        <rFont val="Calibri"/>
      </rPr>
      <t>Background cleared</t>
    </r>
  </si>
  <si>
    <t xml:space="preserve">Delivery Business Systems Analyst - 1st Shift </t>
  </si>
  <si>
    <r>
      <t xml:space="preserve">Delivery Business Systems Analyst - 1st Shift - </t>
    </r>
    <r>
      <rPr>
        <b/>
        <sz val="11"/>
        <color rgb="FFFF0000"/>
        <rFont val="Calibri"/>
      </rPr>
      <t>Background cleared</t>
    </r>
  </si>
  <si>
    <t>Production Specialist 1 -Quality - B&amp;D shift</t>
  </si>
  <si>
    <r>
      <t xml:space="preserve">Production Specialist 1 - Quality - B&amp;D shift </t>
    </r>
    <r>
      <rPr>
        <b/>
        <sz val="11"/>
        <color rgb="FFFF0000"/>
        <rFont val="Calibri"/>
      </rPr>
      <t>- Background cleared</t>
    </r>
  </si>
  <si>
    <t>Production Specialist 1 -Test Opertor - A&amp;Cshift</t>
  </si>
  <si>
    <r>
      <t xml:space="preserve">Production Specialist 1 - Test Opertor  - A&amp;C shift </t>
    </r>
    <r>
      <rPr>
        <b/>
        <sz val="11"/>
        <color rgb="FFFF0000"/>
        <rFont val="Calibri"/>
      </rPr>
      <t>- Background cleared</t>
    </r>
  </si>
  <si>
    <t>Production Specialist 1 - Mechanical Assy Debug - A&amp;C shift</t>
  </si>
  <si>
    <r>
      <t xml:space="preserve">Production Specialist 1 - Mechanical Assy Debug  - A&amp;C shift </t>
    </r>
    <r>
      <rPr>
        <b/>
        <sz val="11"/>
        <color rgb="FFFF0000"/>
        <rFont val="Calibri"/>
      </rPr>
      <t>- Background cleared</t>
    </r>
  </si>
  <si>
    <t>Debug Tech 4 - B&amp;D shift</t>
  </si>
  <si>
    <r>
      <t xml:space="preserve">Debug Tech 4 - B&amp;D shift - </t>
    </r>
    <r>
      <rPr>
        <b/>
        <sz val="11"/>
        <color rgb="FFFF0000"/>
        <rFont val="Calibri"/>
      </rPr>
      <t>Background cleared</t>
    </r>
  </si>
  <si>
    <r>
      <t xml:space="preserve">HR Generalist - </t>
    </r>
    <r>
      <rPr>
        <b/>
        <sz val="11"/>
        <color rgb="FFFF0000"/>
        <rFont val="Calibri"/>
      </rPr>
      <t>1st Shift</t>
    </r>
  </si>
  <si>
    <r>
      <t xml:space="preserve">Recruiter </t>
    </r>
    <r>
      <rPr>
        <b/>
        <sz val="11"/>
        <color rgb="FFFF0000"/>
        <rFont val="Calibri"/>
      </rPr>
      <t>1st Shift</t>
    </r>
  </si>
  <si>
    <t>Production Specialist 1 -Test Opertor - 1st shift</t>
  </si>
  <si>
    <r>
      <t xml:space="preserve">Production Specialist 1 - Test Opertor  - 1st shift </t>
    </r>
    <r>
      <rPr>
        <b/>
        <sz val="11"/>
        <color rgb="FFFF0000"/>
        <rFont val="Calibri"/>
      </rPr>
      <t>- Background cleared</t>
    </r>
  </si>
  <si>
    <t>Production Specialist 1 - Mechanical Assy Debug - 1st shift</t>
  </si>
  <si>
    <r>
      <t xml:space="preserve">Production Specialist 1 - Mechanical Assy Debug  - 1st shift </t>
    </r>
    <r>
      <rPr>
        <b/>
        <sz val="11"/>
        <color rgb="FFFF0000"/>
        <rFont val="Calibri"/>
      </rPr>
      <t>- Background cleared</t>
    </r>
  </si>
  <si>
    <t>Debug Tech 4 - 2nd shift</t>
  </si>
  <si>
    <r>
      <t xml:space="preserve">Debug Tech 4 - 2nd shift - </t>
    </r>
    <r>
      <rPr>
        <b/>
        <sz val="11"/>
        <color rgb="FFFF0000"/>
        <rFont val="Calibri"/>
      </rPr>
      <t>Background cleared</t>
    </r>
  </si>
  <si>
    <t>Production Specialist 1 - Mechanical Assembly - 1st shift</t>
  </si>
  <si>
    <t>=COUNTIFS(PrepList!E:E,Dashboard!A2,PrepList'!M:M,"No")</t>
  </si>
  <si>
    <t>Production Specialist 1 - Mechanical Assembly - 2nd shift</t>
  </si>
  <si>
    <t>Production Specialist 1 - Materials - 1st shift</t>
  </si>
  <si>
    <t>Production Specialist 1 - Materials - 2nd shift</t>
  </si>
  <si>
    <t>Production Specialist 1 - Materials - 3rd shift</t>
  </si>
  <si>
    <t>Production Specialist 1 - Mechanical Assembly - 3rd shift</t>
  </si>
  <si>
    <t>Production Specialist 1 - Rack Level Assembly - 3rd shift</t>
  </si>
  <si>
    <t>Production Specialist 1 - Packout - 3rd shift</t>
  </si>
  <si>
    <t xml:space="preserve">  </t>
  </si>
  <si>
    <t>Production Specialist 1 - Rack Level Assembly -1st shift</t>
  </si>
  <si>
    <t>Production Specialist 1 - Rack Level Assembly -2nd shift</t>
  </si>
  <si>
    <t>Production Specialist 1 -Quality - 2nd shift</t>
  </si>
  <si>
    <t>HR Generalist - 1st Shift</t>
  </si>
  <si>
    <t>Recruiter 1st Shift</t>
  </si>
  <si>
    <t>2.24 - 2.28</t>
  </si>
  <si>
    <t>as of 2.26</t>
  </si>
  <si>
    <t>Office</t>
  </si>
  <si>
    <t>Actual</t>
  </si>
  <si>
    <t>NSL</t>
  </si>
  <si>
    <t>WVC</t>
  </si>
  <si>
    <t>WJ</t>
  </si>
  <si>
    <t>3.03 - 3.07</t>
  </si>
  <si>
    <t>Work Location</t>
  </si>
  <si>
    <t>Shift_Time</t>
  </si>
  <si>
    <t>Manager</t>
  </si>
  <si>
    <t>SLC-WH-RECIEVING &amp; SHIPPING</t>
  </si>
  <si>
    <t>0700a-0400p M-F some Saturday's</t>
  </si>
  <si>
    <t>Adam Coghlan (1034757)</t>
  </si>
  <si>
    <t>SLC-RACK ASSY- SUPERVISOR ASSY</t>
  </si>
  <si>
    <t>8:30am to 5:00pm</t>
  </si>
  <si>
    <t>Alex Martinez</t>
  </si>
  <si>
    <t>SLC-RACK ASSY-IQA INSPECTION</t>
  </si>
  <si>
    <t>Salt Lake City- C 1st Shift 0630a-0300p Mon-Fri</t>
  </si>
  <si>
    <t>Alondra Landin (1152847)</t>
  </si>
  <si>
    <t>SLC-MECH ASSY- SUPERVISOR ASSY</t>
  </si>
  <si>
    <t>Salt Lake City - 12 - 0300p-1130p M-F </t>
  </si>
  <si>
    <t>Avigail Zamora</t>
  </si>
  <si>
    <t>SLC-MECH ASSY-ASSEMBLY</t>
  </si>
  <si>
    <t>0800a-0500p M 1000a-0700p T-F</t>
  </si>
  <si>
    <t>Barbara Garcia (1137177)</t>
  </si>
  <si>
    <t>SLC-MECH ASSY-REWORK</t>
  </si>
  <si>
    <t>Salt Lake City- F 2nd Shift 0200p-1230a Mon-Th (15% Diff)</t>
  </si>
  <si>
    <t>Britton Hanna (1154396)</t>
  </si>
  <si>
    <t>SLC-RACK ASSY- SHIPPING</t>
  </si>
  <si>
    <t>Salt Lake City- Wknd Shift 0230p-0230a F-Sun (15% Diff)</t>
  </si>
  <si>
    <t>Castalia Marino</t>
  </si>
  <si>
    <t>SLC-WH-LEAD</t>
  </si>
  <si>
    <t>0230p-1100p M-F some Saturday's</t>
  </si>
  <si>
    <t>Cristian Vega (1135987)</t>
  </si>
  <si>
    <t>SLC-MECH ASSY- WATER SPIDER</t>
  </si>
  <si>
    <t>Salt Lake City- D 1st Shift 0700a-0330p Mon-Fri</t>
  </si>
  <si>
    <t>Dallas Driggers (1156397)</t>
  </si>
  <si>
    <t>SLC-MECH ASSY-KITTING</t>
  </si>
  <si>
    <t>0400p-0100a M-F some Saturday's</t>
  </si>
  <si>
    <t>Danilo Vieira De Souza Alves (60729)</t>
  </si>
  <si>
    <t>SLC-MECH ASSY-DETRASH</t>
  </si>
  <si>
    <t>0330p-1200a M-F some Saturday's</t>
  </si>
  <si>
    <t>David Hiestand (1138434)</t>
  </si>
  <si>
    <t>SLC-MECH ASSY-DEBUG</t>
  </si>
  <si>
    <t>0330pm-1200am M-F some Saturdays's</t>
  </si>
  <si>
    <t>Deja Atwood (1153147)</t>
  </si>
  <si>
    <t>SLC-WH-WATERSPIDER</t>
  </si>
  <si>
    <t>0730a-0430p M-F some Saturday's</t>
  </si>
  <si>
    <t>Douglas Camargo (114508)</t>
  </si>
  <si>
    <t>SLC-MECH ASSY-POST TEST SERVER SORTING</t>
  </si>
  <si>
    <t>0300pm-1130pm M-F  some Saturday's</t>
  </si>
  <si>
    <t>Edwin Paballa (585226)</t>
  </si>
  <si>
    <t>SLC-RACK ASSY-INSPECTION</t>
  </si>
  <si>
    <t>B Shift:  Salt Lake City - P - 600pm-600a Rotating Tues,Wed,Sat/Sun,Mon,Thurs,Fri (15% Diff)</t>
  </si>
  <si>
    <t>Eva Concepcion Ramirez Vargas (32174)</t>
  </si>
  <si>
    <t>SLC-MECH ASSY-TRAINER ASSEMBLY</t>
  </si>
  <si>
    <t>Salt Lake City- 3rd Shift 0930pm-0600a M-Fri (15% Diff)</t>
  </si>
  <si>
    <t>Francys Gates-Jimenez</t>
  </si>
  <si>
    <t>SLC-RACK ASSY-PACKOUT</t>
  </si>
  <si>
    <t>C Shift:  Salt Lake City - O - 600am-600pm Rotating Sun,Mon,Thurs, Fri/Tues,Wed,Sat</t>
  </si>
  <si>
    <t>Frederico Allan Ortolan (846235)</t>
  </si>
  <si>
    <t>SLC-MECH ASSY-TRAINER TESTING</t>
  </si>
  <si>
    <t>Salt Lake City- A 1st Shift 0530a-0200p Mon-Fri</t>
  </si>
  <si>
    <t>Gaige Snow</t>
  </si>
  <si>
    <t>SLC-RACK ASSY-DETRASH</t>
  </si>
  <si>
    <t>Glen Medrano</t>
  </si>
  <si>
    <t>SLC-MECH ASSY-WATERSPIDER</t>
  </si>
  <si>
    <t>0430p-0130a M-F some Saturday's</t>
  </si>
  <si>
    <t>Hugo Morales (1144827)</t>
  </si>
  <si>
    <t>SLC-MECH ASSY- SUPERVISOR TEST</t>
  </si>
  <si>
    <t xml:space="preserve">Salt Lake City - K - 3rd Shift 0930p-0600a Mon-Fri (15% Diff) </t>
  </si>
  <si>
    <t>Jose Castro</t>
  </si>
  <si>
    <t>SLC-MECH ASSY-BIRTHING STATIONS</t>
  </si>
  <si>
    <t>0600a-0230p M-F some Saturday's</t>
  </si>
  <si>
    <t>Justin Kilby (1139630)</t>
  </si>
  <si>
    <t>SLC-MECH ASSY-TEST</t>
  </si>
  <si>
    <t>0630a-0300p M-F some Saturday's</t>
  </si>
  <si>
    <t>Kristina Hughes (1145101)</t>
  </si>
  <si>
    <t>SLC-RACK ASSY- LINE LEAD ASSY</t>
  </si>
  <si>
    <t>Salt Lake City- G 2nd Shift 0230p-0100a Mon-Th (15% Diff)</t>
  </si>
  <si>
    <t>Luis Jesus Matos Tales (1160690)</t>
  </si>
  <si>
    <t>SLC-RACK ASSY-TEST</t>
  </si>
  <si>
    <t>A Shift: Salt Lake City - Q - 600am-600pm Rotating Tues,Wed,Sat/Sun,Mon, Thurs,Fri</t>
  </si>
  <si>
    <t>Marco Antonio Arriaga Aguilar (1975499)</t>
  </si>
  <si>
    <t>SLC-MECH ASSY- LINE LEAD TEST</t>
  </si>
  <si>
    <t>Maria Naranjo</t>
  </si>
  <si>
    <t>SLC-MECH ASSY- IQA INSPECTION</t>
  </si>
  <si>
    <t>Maribel Weeks (1139906)</t>
  </si>
  <si>
    <t>SLC-WH-KITTING</t>
  </si>
  <si>
    <t>0630a-0330p M-F some Saturday's</t>
  </si>
  <si>
    <t>Mark Nored (936745)</t>
  </si>
  <si>
    <t>SLC-MECH ASSY- LINE LEAD ASSY</t>
  </si>
  <si>
    <t>Salt Lake City- B 1st Shift 0600a-0230p Mon-Fri</t>
  </si>
  <si>
    <t>Mark Pearce (1137542)</t>
  </si>
  <si>
    <t>SLC-WH-TRAINER</t>
  </si>
  <si>
    <t>Salt Lake City- E 2nd Shift 0330p-1200a Mon-Fri (15% Diff)</t>
  </si>
  <si>
    <t>Mark Reynolds</t>
  </si>
  <si>
    <t>SLC-WH-SUPERVISOR</t>
  </si>
  <si>
    <t>SALT LAKE CITY,K,0930p-0600a Su-Th</t>
  </si>
  <si>
    <t>Mel Kellar (1142020)</t>
  </si>
  <si>
    <t>SLC-RACK ASSY-DEBUG</t>
  </si>
  <si>
    <t>D Shift: Salt Lake City - N - 600pm-600a Rotating Sun,Mon,Thurs, Fri/Tues,Wed,Sat (15% Diff)</t>
  </si>
  <si>
    <t>Ramses Lafarga</t>
  </si>
  <si>
    <t>SLC-MECH ASSY-INSPECTION</t>
  </si>
  <si>
    <t>0700a-0330p M-F some Saturday's</t>
  </si>
  <si>
    <t>Ryan Bailey (1141645)</t>
  </si>
  <si>
    <t>SLC-RACK ASSY- WATER SPIDER</t>
  </si>
  <si>
    <t>Salt Lake City- 1st Shift 0800a-0500p Mon-Fri</t>
  </si>
  <si>
    <t>Sergio Hiroshi Hirata (61562)</t>
  </si>
  <si>
    <t>SLC-RACK ASSY-KITTING</t>
  </si>
  <si>
    <t>A/C Day Shift (6:00 AM – 6:00 PM)</t>
  </si>
  <si>
    <t>Spencer Smith (1139564)</t>
  </si>
  <si>
    <t>SLC-RACK ASSY-ASSEMBLY</t>
  </si>
  <si>
    <t>B/D Night Shift (6:00 PM – 6:00 AM) – 15% Shift Differential</t>
  </si>
  <si>
    <t>Teak Larwood (1178256)</t>
  </si>
  <si>
    <t>SLC-WH-DETRASH</t>
  </si>
  <si>
    <t>0800a-0430p M-F some Saturday's</t>
  </si>
  <si>
    <t>Tim Griffin (551636)</t>
  </si>
  <si>
    <t>SLC-RACK ASSY-TRAINER</t>
  </si>
  <si>
    <t>Salt Lake City - 11 - 0230p-1100p M-F </t>
  </si>
  <si>
    <t>Tim Jensen</t>
  </si>
  <si>
    <t>SLC-MECH ASSY-MAT HANDLING</t>
  </si>
  <si>
    <t>Salt Lake City- H 2nd Shift 0300p-0130a Mon-Th (15% Diff)</t>
  </si>
  <si>
    <t>Troy Smiley (1151677)</t>
  </si>
  <si>
    <t>SLC-RACK ASSY-WATERSPIDER</t>
  </si>
  <si>
    <t xml:space="preserve">Salt Lake City - L - 10:00 PM - 6:30 AM (Sun-Thurs) </t>
  </si>
  <si>
    <t>Zee Fruechting (1167899)</t>
  </si>
  <si>
    <t>Employee Name</t>
  </si>
  <si>
    <t>Phone #</t>
  </si>
  <si>
    <t>Preferred Schedule</t>
  </si>
  <si>
    <t>Shift Requirement</t>
  </si>
  <si>
    <t>Position</t>
  </si>
  <si>
    <t>Ivonne Galban</t>
  </si>
  <si>
    <t>801-500-3133</t>
  </si>
  <si>
    <t>A/C (Day)</t>
  </si>
  <si>
    <t>Yulimar M Nazarin</t>
  </si>
  <si>
    <t>313-523-3391</t>
  </si>
  <si>
    <t>Sindy Viviana Guillen Taborda</t>
  </si>
  <si>
    <t>385-343-2625</t>
  </si>
  <si>
    <t>Abel Elias Huaman Huachopoma</t>
  </si>
  <si>
    <t>385-421-1590</t>
  </si>
  <si>
    <t>David C Huaman Julian</t>
  </si>
  <si>
    <t>801-946-9851</t>
  </si>
  <si>
    <t>Stivaliz Chirino</t>
  </si>
  <si>
    <t>385-267-0910</t>
  </si>
  <si>
    <t>Cruzmar Danielo Azuaje Briceno</t>
  </si>
  <si>
    <t>801-895-1504</t>
  </si>
  <si>
    <t>Gloria N Navarro</t>
  </si>
  <si>
    <t>385-302-2818</t>
  </si>
  <si>
    <t>Maria Duram</t>
  </si>
  <si>
    <t>689-204-4662</t>
  </si>
  <si>
    <t>Ginelda Palmar</t>
  </si>
  <si>
    <t>385-343-9591</t>
  </si>
  <si>
    <t>Juan Acero Diaz</t>
  </si>
  <si>
    <t>813-521-3185</t>
  </si>
  <si>
    <t>Maria Mercedes Ibarra</t>
  </si>
  <si>
    <t>801-584-9577</t>
  </si>
  <si>
    <t>Nery Yolanda Delgado</t>
  </si>
  <si>
    <t>385-436-7635</t>
  </si>
  <si>
    <t>Juan Nova</t>
  </si>
  <si>
    <t>385-576-3439</t>
  </si>
  <si>
    <t>Jesse Gonzalez</t>
  </si>
  <si>
    <t>Christian Crush</t>
  </si>
  <si>
    <t>Gabriela Molina</t>
  </si>
  <si>
    <t>385-267-9020</t>
  </si>
  <si>
    <t>Luzmila Ballesteros</t>
  </si>
  <si>
    <t>801-809-7918</t>
  </si>
  <si>
    <t xml:space="preserve">Christian Crush </t>
  </si>
  <si>
    <t>409-730-6234</t>
  </si>
  <si>
    <t xml:space="preserve">Gisell Carmona </t>
  </si>
  <si>
    <t>385-441-2390</t>
  </si>
  <si>
    <t>Catherine Rodriguez</t>
  </si>
  <si>
    <t xml:space="preserve">Catherine Rodriguez </t>
  </si>
  <si>
    <t>(801) 330-2018</t>
  </si>
  <si>
    <t>Gisell Carmona</t>
  </si>
  <si>
    <t>Mariely Gonzalez</t>
  </si>
  <si>
    <t>801-674-5096</t>
  </si>
  <si>
    <t xml:space="preserve">Craig Allen Foster </t>
  </si>
  <si>
    <t>406-381-3640</t>
  </si>
  <si>
    <t xml:space="preserve">Lizbeth Zavala </t>
  </si>
  <si>
    <t>801-708-9014</t>
  </si>
  <si>
    <t>Syreefa Yazzie</t>
  </si>
  <si>
    <t>385-887-1774</t>
  </si>
  <si>
    <t>Timothy Alires</t>
  </si>
  <si>
    <t xml:space="preserve">Jerja Chatterton </t>
  </si>
  <si>
    <t>435-755-0810</t>
  </si>
  <si>
    <t>Jennifer Lee</t>
  </si>
  <si>
    <t>385-258-9659</t>
  </si>
  <si>
    <t xml:space="preserve">Sabha Abrena </t>
  </si>
  <si>
    <t>385-299-1604</t>
  </si>
  <si>
    <t>Taylor W Lawer</t>
  </si>
  <si>
    <t>707-378-3290</t>
  </si>
  <si>
    <t xml:space="preserve">Sophie Wesseh </t>
  </si>
  <si>
    <t>385-520-3599</t>
  </si>
  <si>
    <t>Norris John</t>
  </si>
  <si>
    <t>949-393-8177</t>
  </si>
  <si>
    <t>385-401-3966</t>
  </si>
  <si>
    <t>Lotomaci BJ Uluset?</t>
  </si>
  <si>
    <t>385-566-7922</t>
  </si>
  <si>
    <t xml:space="preserve">Robert Tiana </t>
  </si>
  <si>
    <t xml:space="preserve">Rober Tiana </t>
  </si>
  <si>
    <t>BJ</t>
  </si>
  <si>
    <t>Arely Cardenas</t>
  </si>
  <si>
    <t>801-824-7474</t>
  </si>
  <si>
    <t>C</t>
  </si>
  <si>
    <t xml:space="preserve">Ulises Anzaldo </t>
  </si>
  <si>
    <t>385-770-9129</t>
  </si>
  <si>
    <t>Hawa Enow</t>
  </si>
  <si>
    <t>801-618-5641</t>
  </si>
  <si>
    <t xml:space="preserve">Jhony Mauricio </t>
  </si>
  <si>
    <t>385-900-6827</t>
  </si>
  <si>
    <t>Mary Cruz Parra</t>
  </si>
  <si>
    <t>385-461-2852</t>
  </si>
  <si>
    <t>Yendri Merentes</t>
  </si>
  <si>
    <t>801-430-4477</t>
  </si>
  <si>
    <t>Angel Enrique Chacin Romero</t>
  </si>
  <si>
    <t>801-414-0925</t>
  </si>
  <si>
    <t>Melfis Jair Herrera</t>
  </si>
  <si>
    <t>385-354-0347</t>
  </si>
  <si>
    <t>Vianca Sifonto?</t>
  </si>
  <si>
    <t>801-680-4038</t>
  </si>
  <si>
    <t xml:space="preserve">Weena Chavez </t>
  </si>
  <si>
    <t>561-719-8206</t>
  </si>
  <si>
    <t>Noah Parker</t>
  </si>
  <si>
    <t>801-779-1369</t>
  </si>
  <si>
    <t>Alison Polite</t>
  </si>
  <si>
    <t>385-777-7476</t>
  </si>
  <si>
    <t>Claudia Jaime</t>
  </si>
  <si>
    <t>208-771-6268</t>
  </si>
  <si>
    <t xml:space="preserve">Deborah Sampson </t>
  </si>
  <si>
    <t>385-318-5754</t>
  </si>
  <si>
    <t>Anpi Pina Trujillo</t>
  </si>
  <si>
    <t>Marisol Zambrano Flores</t>
  </si>
  <si>
    <t>801-706-9368</t>
  </si>
  <si>
    <t xml:space="preserve">Paul Gonzalez </t>
  </si>
  <si>
    <t>385-370-7295</t>
  </si>
  <si>
    <t>Yaseisi Munoz</t>
  </si>
  <si>
    <t>385-556-9399</t>
  </si>
  <si>
    <t>Josmary Perdomo</t>
  </si>
  <si>
    <t>469-924-9288</t>
  </si>
  <si>
    <t>Worbelto Bracho</t>
  </si>
  <si>
    <t>623-306-0592</t>
  </si>
  <si>
    <t>Yraldis Bracho Castillo</t>
  </si>
  <si>
    <t>602-772-1754</t>
  </si>
  <si>
    <t>Linethe Fernandez</t>
  </si>
  <si>
    <t>865-321-3242</t>
  </si>
  <si>
    <t>Fully Mosquera</t>
  </si>
  <si>
    <t>385-436-7750</t>
  </si>
  <si>
    <t xml:space="preserve">Talia Catamo </t>
  </si>
  <si>
    <t>801-548-0427</t>
  </si>
  <si>
    <t>Vivian Olivieri</t>
  </si>
  <si>
    <t>609-854-1397</t>
  </si>
  <si>
    <t>Krysbel Azvaje</t>
  </si>
  <si>
    <t>407-989-8442</t>
  </si>
  <si>
    <t>Suscina Curilo</t>
  </si>
  <si>
    <t>801-403-8650</t>
  </si>
  <si>
    <t xml:space="preserve">Andrew Heineman </t>
  </si>
  <si>
    <t>801-900-9858</t>
  </si>
  <si>
    <t>Asukulu Mwararu</t>
  </si>
  <si>
    <t>325-436-1994</t>
  </si>
  <si>
    <t xml:space="preserve">Djuma Mito </t>
  </si>
  <si>
    <t>801-674-5410</t>
  </si>
  <si>
    <t xml:space="preserve">
8019009858</t>
  </si>
  <si>
    <t>Asukulu Mwarabu</t>
  </si>
  <si>
    <t>Djuma Mto</t>
  </si>
  <si>
    <t>Mikyla Dance</t>
  </si>
  <si>
    <t>801-648-2594</t>
  </si>
  <si>
    <t>Either</t>
  </si>
  <si>
    <t>Merita Phillip</t>
  </si>
  <si>
    <t>385-430-7464</t>
  </si>
  <si>
    <t>B/D (Night)</t>
  </si>
  <si>
    <t>Hemritha</t>
  </si>
  <si>
    <t>Victoria Filo</t>
  </si>
  <si>
    <t>801-502-7667</t>
  </si>
  <si>
    <t>Anita Tootoo</t>
  </si>
  <si>
    <t>385-484-2150</t>
  </si>
  <si>
    <t>Damian Hernandez</t>
  </si>
  <si>
    <t>801-502-3689</t>
  </si>
  <si>
    <t>Eugene Aveyrua</t>
  </si>
  <si>
    <t>801-674-4701</t>
  </si>
  <si>
    <t>Giam Carlo Flores Pahma</t>
  </si>
  <si>
    <t>435-565-9730</t>
  </si>
  <si>
    <t>David Charles</t>
  </si>
  <si>
    <t>504-942-6624</t>
  </si>
  <si>
    <t>Hiana Chibangu</t>
  </si>
  <si>
    <t>801-608-0048</t>
  </si>
  <si>
    <t>Mutombo Kanyeba</t>
  </si>
  <si>
    <t>Thelma Amaama</t>
  </si>
  <si>
    <t>385-881-7971</t>
  </si>
  <si>
    <t>Jasmin Guzman</t>
  </si>
  <si>
    <t>801-635-4778</t>
  </si>
  <si>
    <t>Farrell Palmer</t>
  </si>
  <si>
    <t>505-613-1287</t>
  </si>
  <si>
    <t>Janet Domnick</t>
  </si>
  <si>
    <t>303-525-3631</t>
  </si>
  <si>
    <t>Patrick Tuyishime</t>
  </si>
  <si>
    <t>385-423-8461</t>
  </si>
  <si>
    <t>801-326-9701</t>
  </si>
  <si>
    <t>Chibanyu Ahina</t>
  </si>
  <si>
    <t>Nicholas Hight</t>
  </si>
  <si>
    <t>801-414-0952</t>
  </si>
  <si>
    <t>Richard Vakapuna</t>
  </si>
  <si>
    <t>801-425-5968</t>
  </si>
  <si>
    <t>Jose Ocanto Lunna</t>
  </si>
  <si>
    <t>385-219-6644</t>
  </si>
  <si>
    <t>D</t>
  </si>
  <si>
    <t>Melemafi Laylani Tupola</t>
  </si>
  <si>
    <t>Jancarlo Guerrero</t>
  </si>
  <si>
    <t>Angel Peni</t>
  </si>
  <si>
    <t>Angie Peni</t>
  </si>
  <si>
    <t xml:space="preserve">Amelia Mokofisi </t>
  </si>
  <si>
    <t>650-942-1117</t>
  </si>
  <si>
    <t>Darrius Turner</t>
  </si>
  <si>
    <t> 930-444-0567</t>
  </si>
  <si>
    <t>Diego Ramirez</t>
  </si>
  <si>
    <t>385-239-9399</t>
  </si>
  <si>
    <t>Randa Garza</t>
  </si>
  <si>
    <t>801-599-9069</t>
  </si>
  <si>
    <t xml:space="preserve">Esha Ali </t>
  </si>
  <si>
    <t>801-413-6776</t>
  </si>
  <si>
    <t>Yandira</t>
  </si>
  <si>
    <t>801-574-9577</t>
  </si>
  <si>
    <t>Kelly C Florence</t>
  </si>
  <si>
    <t>385-487-2732</t>
  </si>
  <si>
    <t>CatalinaPaolaMaturana Gomez</t>
  </si>
  <si>
    <t>801-680-8178</t>
  </si>
  <si>
    <t>Jacqueline J Salcedo</t>
  </si>
  <si>
    <t>385-775-4941</t>
  </si>
  <si>
    <t xml:space="preserve">Diego Castellano </t>
  </si>
  <si>
    <t>574-326-9920</t>
  </si>
  <si>
    <t xml:space="preserve">Linchinte Linchinte </t>
  </si>
  <si>
    <t>801-889-7096</t>
  </si>
  <si>
    <t>Irene Palacius Santos</t>
  </si>
  <si>
    <t>385-328-1559</t>
  </si>
  <si>
    <t>Phillip Schwenke</t>
  </si>
  <si>
    <t>Daniel O. Nuttall</t>
  </si>
  <si>
    <t>385-549-0977</t>
  </si>
  <si>
    <t>OLIVE UMULISA</t>
  </si>
  <si>
    <t>801-608-6498</t>
  </si>
  <si>
    <t>Jyson Diaz</t>
  </si>
  <si>
    <t>435 406 9323</t>
  </si>
  <si>
    <t>Skye Swinson</t>
  </si>
  <si>
    <t>385-239-9076</t>
  </si>
  <si>
    <t>Victoria Choi Perez</t>
  </si>
  <si>
    <t>385-391-2551</t>
  </si>
  <si>
    <t>Mileidy Medina</t>
  </si>
  <si>
    <t>801-706-1747</t>
  </si>
  <si>
    <t xml:space="preserve">Johnatan Olguin </t>
  </si>
  <si>
    <t>801-735-7909</t>
  </si>
  <si>
    <t>Sandra Carolina Sanabria Ortiz</t>
  </si>
  <si>
    <t>619-882-1389</t>
  </si>
  <si>
    <t>Breeana Nielsen</t>
  </si>
  <si>
    <t>Jovani Hernandez</t>
  </si>
  <si>
    <t>Karen Casas</t>
  </si>
  <si>
    <t>801-403-5394</t>
  </si>
  <si>
    <t>Samiu Teaupa</t>
  </si>
  <si>
    <t>801-381-1139</t>
  </si>
  <si>
    <t>Ly Duong</t>
  </si>
  <si>
    <t>801-520-3435</t>
  </si>
  <si>
    <t>Michael Duran</t>
  </si>
  <si>
    <t>385-590-5649</t>
  </si>
  <si>
    <t>Liahona Libyan</t>
  </si>
  <si>
    <t>801-674-1114</t>
  </si>
  <si>
    <t>James Gatluak</t>
  </si>
  <si>
    <t>531-495-7071</t>
  </si>
  <si>
    <t>Yohelin Poentes</t>
  </si>
  <si>
    <t>385-722-0274</t>
  </si>
  <si>
    <t>Angela Briceno</t>
  </si>
  <si>
    <t>385-536-1323</t>
  </si>
  <si>
    <t>Danny Josefina Chirinos</t>
  </si>
  <si>
    <t>385-443-9054</t>
  </si>
  <si>
    <t>Lucky Iye</t>
  </si>
  <si>
    <t>385-443-9890</t>
  </si>
  <si>
    <t>Allan Pena</t>
  </si>
  <si>
    <t>801-666-1768</t>
  </si>
  <si>
    <t># not working</t>
  </si>
  <si>
    <t>Artemisa Flores</t>
  </si>
  <si>
    <t>385-470-9102</t>
  </si>
  <si>
    <t>Johanne Atolagbe</t>
  </si>
  <si>
    <t>435-962-2639</t>
  </si>
  <si>
    <t>Gibbs Tousaint</t>
  </si>
  <si>
    <t>385 588 5039</t>
  </si>
  <si>
    <t>Mini Completed Date</t>
  </si>
  <si>
    <t>Language</t>
  </si>
  <si>
    <t xml:space="preserve">Bold ID </t>
  </si>
  <si>
    <t>Phone</t>
  </si>
  <si>
    <t>Shift</t>
  </si>
  <si>
    <t>A.M.</t>
  </si>
  <si>
    <t>BG</t>
  </si>
  <si>
    <t>DT</t>
  </si>
  <si>
    <t>EV</t>
  </si>
  <si>
    <t>FLEX Doc Sent</t>
  </si>
  <si>
    <t>Ready to Start</t>
  </si>
  <si>
    <t>Notes</t>
  </si>
  <si>
    <t>SLC Activity Tracker 2024</t>
  </si>
  <si>
    <t>Offers Accepted</t>
  </si>
  <si>
    <t>Decline Reasons</t>
  </si>
  <si>
    <t>Date</t>
  </si>
  <si>
    <t># of recruiters</t>
  </si>
  <si>
    <t>Today</t>
  </si>
  <si>
    <t>Tomorrow</t>
  </si>
  <si>
    <t>Prepped</t>
  </si>
  <si>
    <t>A/C Mechanical Assembly</t>
  </si>
  <si>
    <t>BG Cleared</t>
  </si>
  <si>
    <t>B/D Mechanical Assembly</t>
  </si>
  <si>
    <t>A/C Materials</t>
  </si>
  <si>
    <t>B/D Materials</t>
  </si>
  <si>
    <t>A/C Rack Assembly</t>
  </si>
  <si>
    <t>B/D Rack Assembly</t>
  </si>
  <si>
    <t>IT Support Technician</t>
  </si>
  <si>
    <t>Delivery Business Systems Analyst</t>
  </si>
  <si>
    <t>B/D Quality</t>
  </si>
  <si>
    <t>A/C Test Operator</t>
  </si>
  <si>
    <t>A/C Debug</t>
  </si>
  <si>
    <t>B/D Debug Tech 4</t>
  </si>
  <si>
    <t>Updated</t>
  </si>
  <si>
    <t>TOTAL</t>
  </si>
  <si>
    <t>Date Last Posted</t>
  </si>
  <si>
    <t>A Roster Starts</t>
  </si>
  <si>
    <t>QC Inspector - Days</t>
  </si>
  <si>
    <t>B Roster Starts</t>
  </si>
  <si>
    <t>QC Inspector - Nights</t>
  </si>
  <si>
    <t>1st shift assembly</t>
  </si>
  <si>
    <t>3rd shift assembly</t>
  </si>
  <si>
    <t xml:space="preserve"> </t>
  </si>
  <si>
    <t>Day - Warehouse</t>
  </si>
  <si>
    <t>Grave - Warehouse</t>
  </si>
  <si>
    <t>Grave - Quality Control</t>
  </si>
  <si>
    <t>Day - Quality Control</t>
  </si>
  <si>
    <t>Applies</t>
  </si>
  <si>
    <t>by 5pm</t>
  </si>
  <si>
    <t>Last Contacted</t>
  </si>
  <si>
    <t>Employee Name (must match Avionte)</t>
  </si>
  <si>
    <t xml:space="preserve">Talent ID </t>
  </si>
  <si>
    <t>Shift Preference</t>
  </si>
  <si>
    <t>Recruiter</t>
  </si>
  <si>
    <t>BG?</t>
  </si>
  <si>
    <t>DT?</t>
  </si>
  <si>
    <t>Attended Mini Orientation</t>
  </si>
  <si>
    <t>Spanish</t>
  </si>
  <si>
    <t>Doraxci Gonzalez</t>
  </si>
  <si>
    <t>Day Shift</t>
  </si>
  <si>
    <t>Mechanical Assembly</t>
  </si>
  <si>
    <t>FZ</t>
  </si>
  <si>
    <t>Pending</t>
  </si>
  <si>
    <t>Passed</t>
  </si>
  <si>
    <t>Yes</t>
  </si>
  <si>
    <t>Maralis Mendoza</t>
  </si>
  <si>
    <t>BL</t>
  </si>
  <si>
    <t>Edna Dominguez</t>
  </si>
  <si>
    <t>Night Shift</t>
  </si>
  <si>
    <t>CE</t>
  </si>
  <si>
    <t>Amayrany Hernandez</t>
  </si>
  <si>
    <t>Aracely Hernandez</t>
  </si>
  <si>
    <t>NM</t>
  </si>
  <si>
    <t>Yennifer Hernandez</t>
  </si>
  <si>
    <t>Norelkys Gallardo</t>
  </si>
  <si>
    <t>Richard Sinitave</t>
  </si>
  <si>
    <t>Alber Carillo</t>
  </si>
  <si>
    <t>DR</t>
  </si>
  <si>
    <t>Mary Andrade</t>
  </si>
  <si>
    <t>Irene Guerrero</t>
  </si>
  <si>
    <t>Genesis Gonzales</t>
  </si>
  <si>
    <t>Not Ran</t>
  </si>
  <si>
    <t>Sent</t>
  </si>
  <si>
    <t>Erika Beltran</t>
  </si>
  <si>
    <t>Adriana Gonzales</t>
  </si>
  <si>
    <t>Maira Aray</t>
  </si>
  <si>
    <t>Francisca Rodriguez</t>
  </si>
  <si>
    <t>Edgar Blanco</t>
  </si>
  <si>
    <t>AR</t>
  </si>
  <si>
    <t>Susana Medina</t>
  </si>
  <si>
    <t>(385) 775-3179</t>
  </si>
  <si>
    <t>English</t>
  </si>
  <si>
    <t>GKW</t>
  </si>
  <si>
    <t xml:space="preserve">Fainoly Nino </t>
  </si>
  <si>
    <t>DG</t>
  </si>
  <si>
    <t xml:space="preserve">Jahiro Salas </t>
  </si>
  <si>
    <t>ELIO PORTILLA</t>
  </si>
  <si>
    <t>(801) 895-6980</t>
  </si>
  <si>
    <t>Bilingual</t>
  </si>
  <si>
    <t>Martha Salvador Trejo</t>
  </si>
  <si>
    <t>Maria Linares</t>
  </si>
  <si>
    <t>Dilianny Delsie</t>
  </si>
  <si>
    <t>Katty Rossell</t>
  </si>
  <si>
    <t>Tyrone Scott</t>
  </si>
  <si>
    <t>Gabriela Fernandez</t>
  </si>
  <si>
    <t>Materials</t>
  </si>
  <si>
    <t>Eva Ramirez</t>
  </si>
  <si>
    <t>Ricardo Perea Vera</t>
  </si>
  <si>
    <t xml:space="preserve">
3858314755</t>
  </si>
  <si>
    <t>SM</t>
  </si>
  <si>
    <t>Desiyana Perez</t>
  </si>
  <si>
    <t>801 6669792</t>
  </si>
  <si>
    <t xml:space="preserve">Yeudis Palacios </t>
  </si>
  <si>
    <t>Betina Chica</t>
  </si>
  <si>
    <t>Marcos Lopez</t>
  </si>
  <si>
    <t>Kendrys Semprun</t>
  </si>
  <si>
    <t>Cristina Sandkli</t>
  </si>
  <si>
    <t>Biannimar Lopez</t>
  </si>
  <si>
    <t>Marco Lopez</t>
  </si>
  <si>
    <t>Kattlyn Rivero</t>
  </si>
  <si>
    <t>Alber Ramos Araque</t>
  </si>
  <si>
    <t>John Ankum</t>
  </si>
  <si>
    <t>Neibeth Landaeta Garces</t>
  </si>
  <si>
    <t>Mickey Mangrum</t>
  </si>
  <si>
    <t>Deisy Tapia</t>
  </si>
  <si>
    <t>Ingrid Tapias</t>
  </si>
  <si>
    <t>Edwing Jaimes</t>
  </si>
  <si>
    <t>Lluvia Alvarez</t>
  </si>
  <si>
    <t>(801) 836-2444</t>
  </si>
  <si>
    <t>Erik Cruceno</t>
  </si>
  <si>
    <t>Yorbis Urdaneta</t>
  </si>
  <si>
    <t>Emmanuel Ngabonziza</t>
  </si>
  <si>
    <t>Marbelis Materan</t>
  </si>
  <si>
    <t>Yamelis Sanchez</t>
  </si>
  <si>
    <t>Paola Ramones</t>
  </si>
  <si>
    <t>Jesus Cortez</t>
  </si>
  <si>
    <t>Morelis Serrudo</t>
  </si>
  <si>
    <t>Pablo Huerta</t>
  </si>
  <si>
    <t xml:space="preserve">Juan Buscema </t>
  </si>
  <si>
    <t>Lorena Gonzalez</t>
  </si>
  <si>
    <t>Orlando Puerto</t>
  </si>
  <si>
    <t>Lauzud Jara-Rincon</t>
  </si>
  <si>
    <t>Maritza Coronado</t>
  </si>
  <si>
    <t>Howard Aliu</t>
  </si>
  <si>
    <t>+1 801-634-6157</t>
  </si>
  <si>
    <t xml:space="preserve">Nathaly Ruiz </t>
  </si>
  <si>
    <t xml:space="preserve">Karla Soto </t>
  </si>
  <si>
    <t>Keila Marquez</t>
  </si>
  <si>
    <t>Jaiden Lehmann</t>
  </si>
  <si>
    <t>385 900 3037</t>
  </si>
  <si>
    <t>Javier Biegas</t>
  </si>
  <si>
    <t>Silvia Jimenez</t>
  </si>
  <si>
    <t>Hazel Luna</t>
  </si>
  <si>
    <t>435 339 4282</t>
  </si>
  <si>
    <t>Amanda Luckey</t>
  </si>
  <si>
    <t xml:space="preserve">Leny Chacon </t>
  </si>
  <si>
    <t>Elimar Moreno</t>
  </si>
  <si>
    <t>Nidia Medina</t>
  </si>
  <si>
    <t>Genesis Uribe</t>
  </si>
  <si>
    <t>Heriangel Herrera</t>
  </si>
  <si>
    <t>Daniela Duarte</t>
  </si>
  <si>
    <t>+1 385 556-4112</t>
  </si>
  <si>
    <t>Miguel Balabu</t>
  </si>
  <si>
    <t>Rafael Valbuena</t>
  </si>
  <si>
    <t>Juan Oliveros</t>
  </si>
  <si>
    <t>Jefferson Suarez</t>
  </si>
  <si>
    <t>Johana Suarez</t>
  </si>
  <si>
    <t>Erika Vargas</t>
  </si>
  <si>
    <t>Angel Escalona</t>
  </si>
  <si>
    <t>Claudia Galeano</t>
  </si>
  <si>
    <t>Deyanira Chirino</t>
  </si>
  <si>
    <t>Yennmary Suarez</t>
  </si>
  <si>
    <t>Neida Pacheco</t>
  </si>
  <si>
    <t>Nerianny Sthormes</t>
  </si>
  <si>
    <t>Darcell Labarca</t>
  </si>
  <si>
    <t>Jaarod Maae Thomas</t>
  </si>
  <si>
    <t>Telson  Thomas</t>
  </si>
  <si>
    <t>Leover Gonzalez</t>
  </si>
  <si>
    <t>Nathan Andrews</t>
  </si>
  <si>
    <t>Macgyver Elji</t>
  </si>
  <si>
    <t>Farah Taher</t>
  </si>
  <si>
    <t>Manyulis Guzman</t>
  </si>
  <si>
    <t>Emilio Garcia</t>
  </si>
  <si>
    <t>Greidis Alvia</t>
  </si>
  <si>
    <t>Neirimar Morales</t>
  </si>
  <si>
    <t>Yiming Ho Bastidas</t>
  </si>
  <si>
    <t> 804-573-4372</t>
  </si>
  <si>
    <t>Jhulianny Guanipa briceno</t>
  </si>
  <si>
    <t>Nilson Mosquera</t>
  </si>
  <si>
    <t>Marlin Lugo</t>
  </si>
  <si>
    <t>Jose Lopez Zambrano</t>
  </si>
  <si>
    <t>April Sanchez</t>
  </si>
  <si>
    <t>Ybkenny Diaz</t>
  </si>
  <si>
    <t>Holguer Moreno</t>
  </si>
  <si>
    <t>Maria Gonzalez</t>
  </si>
  <si>
    <t>Luz Rubiano</t>
  </si>
  <si>
    <t>972 585-1754</t>
  </si>
  <si>
    <t>Selena Gonzalez</t>
  </si>
  <si>
    <t>Yorbelis Reyes</t>
  </si>
  <si>
    <t>Mauricio Garcia</t>
  </si>
  <si>
    <t>Adelena Monroy</t>
  </si>
  <si>
    <t>Jose Mejia</t>
  </si>
  <si>
    <t>Marian Castro</t>
  </si>
  <si>
    <t>Rack Assembly</t>
  </si>
  <si>
    <t>Mariangela Gonzalez</t>
  </si>
  <si>
    <t>Quality</t>
  </si>
  <si>
    <t>Martha Carrero</t>
  </si>
  <si>
    <t>Yalehxis Barrios</t>
  </si>
  <si>
    <t>Jennifer Acenso</t>
  </si>
  <si>
    <t>Giancarlos Espinoza</t>
  </si>
  <si>
    <t>786 702 1301</t>
  </si>
  <si>
    <t>Kelly Medina</t>
  </si>
  <si>
    <t>Maikelis Sanchez</t>
  </si>
  <si>
    <t>Nayelys Vega</t>
  </si>
  <si>
    <t>Iiwa Cruz</t>
  </si>
  <si>
    <t>Yuliet Acuna</t>
  </si>
  <si>
    <t>Wilmer Acosta</t>
  </si>
  <si>
    <t>385-508-5562</t>
  </si>
  <si>
    <t>Michelle De La Rosa</t>
  </si>
  <si>
    <t xml:space="preserve">
4358490723</t>
  </si>
  <si>
    <t>Joseph Soo Choon</t>
  </si>
  <si>
    <t>Kevin Garcia</t>
  </si>
  <si>
    <t>Anthony Lugo</t>
  </si>
  <si>
    <t xml:space="preserve">
3856221098</t>
  </si>
  <si>
    <t>Jaskson Vergara</t>
  </si>
  <si>
    <t>Mirania Cuenca</t>
  </si>
  <si>
    <t>Wisley Parra</t>
  </si>
  <si>
    <t>Lesbia Gonzalez</t>
  </si>
  <si>
    <t>Oso John</t>
  </si>
  <si>
    <t>(385) 272-5810</t>
  </si>
  <si>
    <t>Maicol Mujica</t>
  </si>
  <si>
    <t>Jhonson Castellano</t>
  </si>
  <si>
    <t>Jesus Alvarez</t>
  </si>
  <si>
    <t>Laura Russy</t>
  </si>
  <si>
    <t>Juan Fernandez</t>
  </si>
  <si>
    <t>Heber Conde</t>
  </si>
  <si>
    <t>Krisbell Escalante</t>
  </si>
  <si>
    <t>Jeferson Vargas</t>
  </si>
  <si>
    <t>Ana Vegas</t>
  </si>
  <si>
    <t>Vanessa Vargas</t>
  </si>
  <si>
    <t>JY</t>
  </si>
  <si>
    <t>Dominic Herr</t>
  </si>
  <si>
    <t>Jenitzi Flores Bautista</t>
  </si>
  <si>
    <t>Yudelkis Bencomo</t>
  </si>
  <si>
    <t>Amanda Wheelwright</t>
  </si>
  <si>
    <t>Rosanna Villalobos</t>
  </si>
  <si>
    <t>385 480-8673</t>
  </si>
  <si>
    <t>Maria Wickham</t>
  </si>
  <si>
    <t>Matthew Peterson</t>
  </si>
  <si>
    <t>Jairo Arevalo</t>
  </si>
  <si>
    <t>Mario Gallegos</t>
  </si>
  <si>
    <t>Angelgabriel Garay-Garcia</t>
  </si>
  <si>
    <t>801 935-5047</t>
  </si>
  <si>
    <t>Diego Velasquez</t>
  </si>
  <si>
    <t xml:space="preserve">Mavel Subero </t>
  </si>
  <si>
    <t>Ana Rios</t>
  </si>
  <si>
    <t>Larry Lennear</t>
  </si>
  <si>
    <t>Karen Andrade</t>
  </si>
  <si>
    <t>Shayla De La Cruz</t>
  </si>
  <si>
    <t>Adela Jimenez</t>
  </si>
  <si>
    <t>Hugo Sejia</t>
  </si>
  <si>
    <t>Rehab Yakub</t>
  </si>
  <si>
    <t>Diego Sevilla</t>
  </si>
  <si>
    <t>Luz Vergel</t>
  </si>
  <si>
    <t>Edward Juajibioy</t>
  </si>
  <si>
    <t>Luisa Mapari</t>
  </si>
  <si>
    <t>Alondra Garcia</t>
  </si>
  <si>
    <t>Yusmeli Flores</t>
  </si>
  <si>
    <t>Rutsbelin Campos</t>
  </si>
  <si>
    <t xml:space="preserve">Nauriyeth Jimenez </t>
  </si>
  <si>
    <t>Carlos Sulbaran</t>
  </si>
  <si>
    <t>Heily Ramirez</t>
  </si>
  <si>
    <t>Taatia Leuta</t>
  </si>
  <si>
    <t>Miguel Penuela</t>
  </si>
  <si>
    <t>Jaluxy Parra</t>
  </si>
  <si>
    <t>Carlos Bracho</t>
  </si>
  <si>
    <t>Alexander Mendoza</t>
  </si>
  <si>
    <t>Daniela Arape</t>
  </si>
  <si>
    <t>Yussdey Mendoza</t>
  </si>
  <si>
    <t>Nauro Villalobos</t>
  </si>
  <si>
    <t>Gabriel Materan</t>
  </si>
  <si>
    <t>Alirio De Pool</t>
  </si>
  <si>
    <t>Jose Arteaga</t>
  </si>
  <si>
    <t xml:space="preserve">
772-621-1013</t>
  </si>
  <si>
    <t>Lisset Rodriguez</t>
  </si>
  <si>
    <t>Milagro Perez</t>
  </si>
  <si>
    <t>Glenda Pilay</t>
  </si>
  <si>
    <t xml:space="preserve">Jose Romero </t>
  </si>
  <si>
    <t>Beatriz Mundaray</t>
  </si>
  <si>
    <t>JM</t>
  </si>
  <si>
    <t>513 878-5477</t>
  </si>
  <si>
    <t>No</t>
  </si>
  <si>
    <t>A shift</t>
  </si>
  <si>
    <t>385-507-0855</t>
  </si>
  <si>
    <t>Estersi Cacciatore</t>
  </si>
  <si>
    <t>Nayvir Medina</t>
  </si>
  <si>
    <t>Julio Perez Olivar</t>
  </si>
  <si>
    <t>RP</t>
  </si>
  <si>
    <t>C-shift</t>
  </si>
  <si>
    <t>(801) 953-7958</t>
  </si>
  <si>
    <t>G</t>
  </si>
  <si>
    <t>Maria Reyes</t>
  </si>
  <si>
    <t>Oscary Duran</t>
  </si>
  <si>
    <t>EP</t>
  </si>
  <si>
    <t>Juan Pablo Saenz</t>
  </si>
  <si>
    <t>Ivan Diego Chirinos</t>
  </si>
  <si>
    <t>Sergio Alejandro Pinzon</t>
  </si>
  <si>
    <t>(386) 643-9100</t>
  </si>
  <si>
    <t xml:space="preserve">C shift </t>
  </si>
  <si>
    <t>Renso Bastardo</t>
  </si>
  <si>
    <t>A-shift</t>
  </si>
  <si>
    <t xml:space="preserve">Yanet Oscanoa </t>
  </si>
  <si>
    <t>rp</t>
  </si>
  <si>
    <t>385-616-2538</t>
  </si>
  <si>
    <t xml:space="preserve">Luz Polanco </t>
  </si>
  <si>
    <t>Chirly Hernandez</t>
  </si>
  <si>
    <t>Willy Alvarez</t>
  </si>
  <si>
    <t>Jenny Maria Arbelaez Pena</t>
  </si>
  <si>
    <t>Fernando Razuri</t>
  </si>
  <si>
    <t>Yuli Jimenez</t>
  </si>
  <si>
    <t>B-shift</t>
  </si>
  <si>
    <t>Yulexi Leon</t>
  </si>
  <si>
    <t>A-shift Days</t>
  </si>
  <si>
    <t xml:space="preserve">Veronica Casares </t>
  </si>
  <si>
    <t>+1 385 463-9285</t>
  </si>
  <si>
    <t>Daicy Salazar</t>
  </si>
  <si>
    <t>(385) 264-9698</t>
  </si>
  <si>
    <t>Karel Mota</t>
  </si>
  <si>
    <t xml:space="preserve">Maria Acosta </t>
  </si>
  <si>
    <t>801-674-3742</t>
  </si>
  <si>
    <t>Daliana Rodriguez</t>
  </si>
  <si>
    <t>Telmer Emos</t>
  </si>
  <si>
    <t>385 432 9812</t>
  </si>
  <si>
    <t xml:space="preserve">Willian Piccone </t>
  </si>
  <si>
    <t>Test Operator</t>
  </si>
  <si>
    <t>Mary Mata</t>
  </si>
  <si>
    <t xml:space="preserve">C shift - Morning </t>
  </si>
  <si>
    <t>Edith Avilez Alhua</t>
  </si>
  <si>
    <t>Mary Labrador</t>
  </si>
  <si>
    <t>Aidan Perez</t>
  </si>
  <si>
    <t>Taylor Gossett-Moffat</t>
  </si>
  <si>
    <t>Oswaldo Martinez</t>
  </si>
  <si>
    <t>D-Shift</t>
  </si>
  <si>
    <t>Stefani Rios</t>
  </si>
  <si>
    <t>Ghileny Garces</t>
  </si>
  <si>
    <t xml:space="preserve">Sandra Melendez </t>
  </si>
  <si>
    <t>Lisbeth Caceres</t>
  </si>
  <si>
    <t>Diany Romero</t>
  </si>
  <si>
    <t>Jessibel Ramirez</t>
  </si>
  <si>
    <t>Dieneddys Navarro</t>
  </si>
  <si>
    <t>Kimberly Martinez</t>
  </si>
  <si>
    <t>Dixelys Munoz</t>
  </si>
  <si>
    <t>Yorman Yanez</t>
  </si>
  <si>
    <t>385-505-0694</t>
  </si>
  <si>
    <t>Laura Bohorquez</t>
  </si>
  <si>
    <t>Adrian Lopez</t>
  </si>
  <si>
    <t>Leonardo Gonzalez</t>
  </si>
  <si>
    <t>Yudimia Perozo</t>
  </si>
  <si>
    <t>C-Shift warehouse</t>
  </si>
  <si>
    <t>786-484-3117</t>
  </si>
  <si>
    <t xml:space="preserve">A-shift </t>
  </si>
  <si>
    <t>CN</t>
  </si>
  <si>
    <t>Rafael Alvarez</t>
  </si>
  <si>
    <t>Savannah Posey</t>
  </si>
  <si>
    <t>385-488-6809</t>
  </si>
  <si>
    <t>Felipe Cumare</t>
  </si>
  <si>
    <t>Andry Leon</t>
  </si>
  <si>
    <t>Guadalupe Ruiz</t>
  </si>
  <si>
    <t>385-576-9207</t>
  </si>
  <si>
    <t>Yisel Marquez</t>
  </si>
  <si>
    <t>Margarita Rojas</t>
  </si>
  <si>
    <t>Elizabeth Gonzalez</t>
  </si>
  <si>
    <t>Alfredo Marquez</t>
  </si>
  <si>
    <t>Gisely Parada</t>
  </si>
  <si>
    <t>Edwar Duran</t>
  </si>
  <si>
    <t>Roseglys Gil</t>
  </si>
  <si>
    <t>Hermes Valero</t>
  </si>
  <si>
    <t>Jaime Rojas</t>
  </si>
  <si>
    <t>Julia Tovar</t>
  </si>
  <si>
    <t>Brayan Torres</t>
  </si>
  <si>
    <t xml:space="preserve">Alexander Santos </t>
  </si>
  <si>
    <t>385-551-0271</t>
  </si>
  <si>
    <t>Jorge Aldana</t>
  </si>
  <si>
    <t>Nelson Propsert</t>
  </si>
  <si>
    <t xml:space="preserve">Angelo Sandoval </t>
  </si>
  <si>
    <t>Leovanny Rincon</t>
  </si>
  <si>
    <t>Sheyla Ochoa</t>
  </si>
  <si>
    <t>385-583-8359</t>
  </si>
  <si>
    <t>Maria Romero</t>
  </si>
  <si>
    <t>Cesar Perez</t>
  </si>
  <si>
    <t>Yadira Gonzalez</t>
  </si>
  <si>
    <t>Frederick Laplaceliere</t>
  </si>
  <si>
    <t>C Shift</t>
  </si>
  <si>
    <t>Yasneida Carrizo</t>
  </si>
  <si>
    <t>Yaneira Saez</t>
  </si>
  <si>
    <t>Andres Florian</t>
  </si>
  <si>
    <t xml:space="preserve">Keibert Rivas </t>
  </si>
  <si>
    <t>Andres Diaz</t>
  </si>
  <si>
    <t>Joddy Bastidas</t>
  </si>
  <si>
    <t>Henry Rivero</t>
  </si>
  <si>
    <t xml:space="preserve">Angela Martinez </t>
  </si>
  <si>
    <t>385 528 8781</t>
  </si>
  <si>
    <t>Ofelia Diaz</t>
  </si>
  <si>
    <t>Deborah Tamari</t>
  </si>
  <si>
    <t xml:space="preserve">Efren Davila </t>
  </si>
  <si>
    <t>Karina Fernandez</t>
  </si>
  <si>
    <t>Marycruz Figueroa</t>
  </si>
  <si>
    <t>Yeili Yanez</t>
  </si>
  <si>
    <t>Jordan Martinez</t>
  </si>
  <si>
    <t>Carolina Guaiquirima</t>
  </si>
  <si>
    <t>Jesus Davila</t>
  </si>
  <si>
    <t>Ruth Adonai</t>
  </si>
  <si>
    <t>Jenifer Torres Loya</t>
  </si>
  <si>
    <t>Terance Melton</t>
  </si>
  <si>
    <t xml:space="preserve">Maria Cruz </t>
  </si>
  <si>
    <t>Jaqueline Pena</t>
  </si>
  <si>
    <t>Loinny Avila</t>
  </si>
  <si>
    <t xml:space="preserve">Luis Palmar </t>
  </si>
  <si>
    <t>Lorainely Gonzalez</t>
  </si>
  <si>
    <t>Alejandra Cordoba</t>
  </si>
  <si>
    <t>Catalina Tagaloa</t>
  </si>
  <si>
    <t>Fabiola Barreto</t>
  </si>
  <si>
    <t>Gleimy Parada</t>
  </si>
  <si>
    <t>Ana Armar</t>
  </si>
  <si>
    <t>Anthony Rios</t>
  </si>
  <si>
    <t>(385) 295-0747</t>
  </si>
  <si>
    <t>Zulay Medina</t>
  </si>
  <si>
    <t>Alberto Toro</t>
  </si>
  <si>
    <t xml:space="preserve">Edgar Perez </t>
  </si>
  <si>
    <t>801 680 4980</t>
  </si>
  <si>
    <t>Juan Brinez</t>
  </si>
  <si>
    <t xml:space="preserve">Ricardo Merril </t>
  </si>
  <si>
    <t>Keny Nava</t>
  </si>
  <si>
    <t>Athanase Kamayirese</t>
  </si>
  <si>
    <t>Jenny Ferrer</t>
  </si>
  <si>
    <t>Andru Antunez</t>
  </si>
  <si>
    <t>Maria Nieto</t>
  </si>
  <si>
    <t>Rayda Roman</t>
  </si>
  <si>
    <t>Betsy Acosta</t>
  </si>
  <si>
    <t>Saul Romero Paz</t>
  </si>
  <si>
    <t>Johantony Diaz</t>
  </si>
  <si>
    <t xml:space="preserve">Ruben Vinas </t>
  </si>
  <si>
    <t xml:space="preserve">Yelitza Torres </t>
  </si>
  <si>
    <t>Yarislani Padron</t>
  </si>
  <si>
    <t>Shift B</t>
  </si>
  <si>
    <t>Yenifer Chirinos</t>
  </si>
  <si>
    <t>Ramon Cardenas</t>
  </si>
  <si>
    <t>385-370-0829</t>
  </si>
  <si>
    <t xml:space="preserve">Janet Cardozo </t>
  </si>
  <si>
    <t>Gabriel Alviarez</t>
  </si>
  <si>
    <t>Carlos Escalante</t>
  </si>
  <si>
    <t>Joel Vazquez</t>
  </si>
  <si>
    <t>385-490-9829</t>
  </si>
  <si>
    <t>Miguel Valencia</t>
  </si>
  <si>
    <t>Hilario Cabrices</t>
  </si>
  <si>
    <t>Alberys Yepez</t>
  </si>
  <si>
    <t>385-251-3418</t>
  </si>
  <si>
    <t>Eden Melendez</t>
  </si>
  <si>
    <t>Mayra Gutierrez</t>
  </si>
  <si>
    <t>Melissa Mendoza</t>
  </si>
  <si>
    <t>Jorge Quintero</t>
  </si>
  <si>
    <t xml:space="preserve">Erika Aliaga </t>
  </si>
  <si>
    <t>Pablo Parra</t>
  </si>
  <si>
    <t>Rito Nova</t>
  </si>
  <si>
    <t>Pedro Acosta Araque</t>
  </si>
  <si>
    <t>B</t>
  </si>
  <si>
    <t>Aiexerd Saavedra Morales</t>
  </si>
  <si>
    <t>Kennith Indriago</t>
  </si>
  <si>
    <t xml:space="preserve">Reina Trejo </t>
  </si>
  <si>
    <t>Darwin Basulto</t>
  </si>
  <si>
    <t xml:space="preserve">Willianny Molina </t>
  </si>
  <si>
    <t>Yoaht Leon Garcia</t>
  </si>
  <si>
    <t>Yoaht Leon Rivero</t>
  </si>
  <si>
    <t>Thursday 8/6/26 @ 4pm</t>
  </si>
  <si>
    <r>
      <t xml:space="preserve">DO </t>
    </r>
    <r>
      <rPr>
        <b/>
        <u/>
        <sz val="10"/>
        <color rgb="FF000000"/>
        <rFont val="Calibri Light"/>
        <scheme val="major"/>
      </rPr>
      <t xml:space="preserve">NOT </t>
    </r>
    <r>
      <rPr>
        <b/>
        <sz val="10"/>
        <color rgb="FF000000"/>
        <rFont val="Calibri Light"/>
        <scheme val="major"/>
      </rPr>
      <t>ADD EXTRA ROWS!!!!!!!!</t>
    </r>
  </si>
  <si>
    <t>SPANISH ONLY</t>
  </si>
  <si>
    <t>NO MORE THAN 20 PER CLASS</t>
  </si>
  <si>
    <t>SSN #</t>
  </si>
  <si>
    <t>Employe Name Must Match Avionte</t>
  </si>
  <si>
    <t>Bold ID</t>
  </si>
  <si>
    <t xml:space="preserve">Phone </t>
  </si>
  <si>
    <t>Shift Pref</t>
  </si>
  <si>
    <t>Arrived</t>
  </si>
  <si>
    <t>Massiel Zabala</t>
  </si>
  <si>
    <t>801-564-0825</t>
  </si>
  <si>
    <t>Days</t>
  </si>
  <si>
    <t>892-08-6999</t>
  </si>
  <si>
    <t xml:space="preserve">Jesus Antonio Villareal Blanco </t>
  </si>
  <si>
    <t>(385) 242-0947</t>
  </si>
  <si>
    <t>Nights</t>
  </si>
  <si>
    <t>Andres Caruci</t>
  </si>
  <si>
    <t xml:space="preserve">C-shift </t>
  </si>
  <si>
    <t>Maribeth Castillo</t>
  </si>
  <si>
    <t>C- Shift (mechanical Assembly)</t>
  </si>
  <si>
    <t>Gabriella Martinez</t>
  </si>
  <si>
    <t>(801) 815-5063</t>
  </si>
  <si>
    <t>721-67-3496</t>
  </si>
  <si>
    <t>Jhoseiny Gonzalez</t>
  </si>
  <si>
    <t>122-77-9660</t>
  </si>
  <si>
    <t>Jossellyne Orellana</t>
  </si>
  <si>
    <t>288-45-9300</t>
  </si>
  <si>
    <t xml:space="preserve">Richard Rios </t>
  </si>
  <si>
    <t>065-21-3194</t>
  </si>
  <si>
    <t xml:space="preserve">Julio Perez Olivar </t>
  </si>
  <si>
    <t>801-903-0227</t>
  </si>
  <si>
    <t>C-Shift (Warehouse)</t>
  </si>
  <si>
    <t>647-98-4023</t>
  </si>
  <si>
    <t xml:space="preserve">Ilia A Romero </t>
  </si>
  <si>
    <t>Late</t>
  </si>
  <si>
    <t>Friday 8/7/26 @ 4pm</t>
  </si>
  <si>
    <t>022-13-1925</t>
  </si>
  <si>
    <t>Teresa Hernandez Navarro</t>
  </si>
  <si>
    <t>Alicia S Ruiz</t>
  </si>
  <si>
    <t>647-76-9145</t>
  </si>
  <si>
    <t>Ali M Osman</t>
  </si>
  <si>
    <t xml:space="preserve">Rescheduled to Wed </t>
  </si>
  <si>
    <t>Kahirys Maria Melendez</t>
  </si>
  <si>
    <t>172-02-3958</t>
  </si>
  <si>
    <t>Anais Faria</t>
  </si>
  <si>
    <t>Eubbeidys E Gonzalez</t>
  </si>
  <si>
    <t>136-85-9076</t>
  </si>
  <si>
    <t>385 424 2946</t>
  </si>
  <si>
    <t>670-50-3472</t>
  </si>
  <si>
    <t>Brandon Gonzalez</t>
  </si>
  <si>
    <t>A shift preferably</t>
  </si>
  <si>
    <t>388-71-5477</t>
  </si>
  <si>
    <t>Valeria Sandoval</t>
  </si>
  <si>
    <t>Rocio Rodriguez</t>
  </si>
  <si>
    <t>+1 385 405 5400</t>
  </si>
  <si>
    <t>318-95-5312</t>
  </si>
  <si>
    <t>Gabriela Aguilar</t>
  </si>
  <si>
    <t>Andris Camargo</t>
  </si>
  <si>
    <t>Ybyairy Leon</t>
  </si>
  <si>
    <t>Karianna Melendez</t>
  </si>
  <si>
    <t>646-82-3613</t>
  </si>
  <si>
    <t xml:space="preserve"> 385 418 7532</t>
  </si>
  <si>
    <t xml:space="preserve">Jorge Valdez </t>
  </si>
  <si>
    <t>Saturday 8/8/26 @ 4pm</t>
  </si>
  <si>
    <t xml:space="preserve">Johny Kourkounian </t>
  </si>
  <si>
    <t>Claudia La Rosa Quispe</t>
  </si>
  <si>
    <t>B Shift</t>
  </si>
  <si>
    <t>354-23-8705</t>
  </si>
  <si>
    <t xml:space="preserve">Alejandra C Valdez </t>
  </si>
  <si>
    <t>A</t>
  </si>
  <si>
    <t xml:space="preserve">A shift </t>
  </si>
  <si>
    <t>818-69-9321</t>
  </si>
  <si>
    <t xml:space="preserve">Joddy Bastidas </t>
  </si>
  <si>
    <t>HB</t>
  </si>
  <si>
    <t xml:space="preserve">Wisleidi Gomez </t>
  </si>
  <si>
    <t>Nestor Lopez Carrion</t>
  </si>
  <si>
    <t>Sandra Aguilar</t>
  </si>
  <si>
    <t xml:space="preserve">Urdaneta Miyelis </t>
  </si>
  <si>
    <t>Jose Pinzon Barriga</t>
  </si>
  <si>
    <t>Lady Valderrama</t>
  </si>
  <si>
    <t>Oscar Mendoza</t>
  </si>
  <si>
    <t>Tuesday 8/11/26 @ 4pm</t>
  </si>
  <si>
    <t>Whang C Walters</t>
  </si>
  <si>
    <t>A - shift Bilingual</t>
  </si>
  <si>
    <t xml:space="preserve">Jenny Arbelaez </t>
  </si>
  <si>
    <t>D-shift</t>
  </si>
  <si>
    <t>Ramona Hernandez</t>
  </si>
  <si>
    <t>Acacely Hernandez Garcia</t>
  </si>
  <si>
    <t>Daniela A Rosales Coronado</t>
  </si>
  <si>
    <t>Albenis Gabriel  Lopez</t>
  </si>
  <si>
    <t>Mariangel N Bastidas Rangel</t>
  </si>
  <si>
    <t>728-44-4200</t>
  </si>
  <si>
    <t>651-92-6411</t>
  </si>
  <si>
    <t>Olvia Hernandez</t>
  </si>
  <si>
    <t>Edwin Lizardo</t>
  </si>
  <si>
    <t>875-91-3332</t>
  </si>
  <si>
    <t>743-48-5767</t>
  </si>
  <si>
    <t xml:space="preserve">Maria Elena Camarillo Alvarado </t>
  </si>
  <si>
    <t xml:space="preserve">Rubeizy A Dominguez Miranda </t>
  </si>
  <si>
    <t>Oswaldo Quintero</t>
  </si>
  <si>
    <t>Tuesday 8/11/26 @ 1pm</t>
  </si>
  <si>
    <t>DO NOT ADD EXTRA ROWS!!!!!!!!</t>
  </si>
  <si>
    <t>English/Bilingual</t>
  </si>
  <si>
    <t>Joseph R Hurtado</t>
  </si>
  <si>
    <t>late</t>
  </si>
  <si>
    <t>Dao Cao</t>
  </si>
  <si>
    <t>B shift</t>
  </si>
  <si>
    <t>Thavone Noavongsak</t>
  </si>
  <si>
    <t>801-680-7310</t>
  </si>
  <si>
    <t>Lucas Norris</t>
  </si>
  <si>
    <t>+1 435 277-9202</t>
  </si>
  <si>
    <t>646-56-2851</t>
  </si>
  <si>
    <t>Eliud Vargas</t>
  </si>
  <si>
    <t>528-49-7146</t>
  </si>
  <si>
    <t>Chad Cadland</t>
  </si>
  <si>
    <t>863-17-9098</t>
  </si>
  <si>
    <t>Santos E Rodriguez Torres</t>
  </si>
  <si>
    <t xml:space="preserve">Can start 8/20. Came late on the 13th. </t>
  </si>
  <si>
    <t>093-49-5184</t>
  </si>
  <si>
    <t>Diego Garcia</t>
  </si>
  <si>
    <t xml:space="preserve">A - shift </t>
  </si>
  <si>
    <t>278-47-0771</t>
  </si>
  <si>
    <t>575-93-5629</t>
  </si>
  <si>
    <t>Out of town this weekend (8/15)</t>
  </si>
  <si>
    <t>528-61-6777</t>
  </si>
  <si>
    <t>Molonai Muamoholeva</t>
  </si>
  <si>
    <t>385 210-6656</t>
  </si>
  <si>
    <t>575-89-6601</t>
  </si>
  <si>
    <t>Saloula Siliva</t>
  </si>
  <si>
    <t xml:space="preserve">Needs bg ran </t>
  </si>
  <si>
    <t>Jesse Ren</t>
  </si>
  <si>
    <t xml:space="preserve">C-shift cold room. completed everything. </t>
  </si>
  <si>
    <t>Jameson Lomax</t>
  </si>
  <si>
    <t>D shift</t>
  </si>
  <si>
    <t>Wednesday 8/12/26 @ 1pm</t>
  </si>
  <si>
    <t>Yohanna Goss</t>
  </si>
  <si>
    <t>Needs bg and DT ran</t>
  </si>
  <si>
    <t>529-06-3830</t>
  </si>
  <si>
    <t>James D Sandberg</t>
  </si>
  <si>
    <t>801-940-4237</t>
  </si>
  <si>
    <t>LZ</t>
  </si>
  <si>
    <t>Days- Mechanical Assembly</t>
  </si>
  <si>
    <t>Rack assembly</t>
  </si>
  <si>
    <t>553-99-6297</t>
  </si>
  <si>
    <t>Hector E Mosqueda</t>
  </si>
  <si>
    <t>(562) 200-3414</t>
  </si>
  <si>
    <t xml:space="preserve">Yes </t>
  </si>
  <si>
    <t>652-16-5264</t>
  </si>
  <si>
    <t>Can start after the 08/24</t>
  </si>
  <si>
    <t>297-63-8673</t>
  </si>
  <si>
    <t>Stephanie Gomez</t>
  </si>
  <si>
    <t>Wants to start Monday</t>
  </si>
  <si>
    <t>Shift B Mechanical Assembly. Monday start. Speaks spanish</t>
  </si>
  <si>
    <t>Not elegible for Flex until 09/19/26</t>
  </si>
  <si>
    <t>Glody Tumbwa</t>
  </si>
  <si>
    <t>BG pending</t>
  </si>
  <si>
    <t>Can start on the 20th</t>
  </si>
  <si>
    <t>Thursday 8/13/26 @ 4pm</t>
  </si>
  <si>
    <t>Jenny Maria Arbelaez</t>
  </si>
  <si>
    <t>133-71-8260</t>
  </si>
  <si>
    <t>Yoshua Mendoza</t>
  </si>
  <si>
    <t>385-549-3205</t>
  </si>
  <si>
    <t>860-17-0285</t>
  </si>
  <si>
    <t>A-shift Days (no cold room)</t>
  </si>
  <si>
    <t>854-44-8851</t>
  </si>
  <si>
    <t>840-68-6401</t>
  </si>
  <si>
    <t xml:space="preserve">Jessika Garcia </t>
  </si>
  <si>
    <t>880-59-5723</t>
  </si>
  <si>
    <t>745-29-9693</t>
  </si>
  <si>
    <t>692-72-2071</t>
  </si>
  <si>
    <t>Jesus Hurtado</t>
  </si>
  <si>
    <t>+1 385 977-9861</t>
  </si>
  <si>
    <t>Lixandra Marquez</t>
  </si>
  <si>
    <t>+1 801 301 5009</t>
  </si>
  <si>
    <t>C-shift Rack</t>
  </si>
  <si>
    <t>Edith Plancarte</t>
  </si>
  <si>
    <t>Warehouse - D shift (supervisor Gage)</t>
  </si>
  <si>
    <t>Miguel Arroyo</t>
  </si>
  <si>
    <t>645-43-3520</t>
  </si>
  <si>
    <t>A - Shift</t>
  </si>
  <si>
    <t>420-97-6968</t>
  </si>
  <si>
    <t>Michael Buendia</t>
  </si>
  <si>
    <t>269-83-3820</t>
  </si>
  <si>
    <t xml:space="preserve">D-Shift, but will accept B if D is not available </t>
  </si>
  <si>
    <t>027-13-9140</t>
  </si>
  <si>
    <t>660-38-2991</t>
  </si>
  <si>
    <t>Nelly Parra</t>
  </si>
  <si>
    <t>078-43-1858</t>
  </si>
  <si>
    <t>199-77-8338</t>
  </si>
  <si>
    <t>nm</t>
  </si>
  <si>
    <t>A - shift</t>
  </si>
  <si>
    <t>870-09-1608</t>
  </si>
  <si>
    <t>Tuesday 8/18/26 @ 4pm</t>
  </si>
  <si>
    <t>275-67-2850</t>
  </si>
  <si>
    <t>882-56-6416</t>
  </si>
  <si>
    <t xml:space="preserve">Diany Romero </t>
  </si>
  <si>
    <t>899-88-1555</t>
  </si>
  <si>
    <t>688-84-1615</t>
  </si>
  <si>
    <t>001-77-5113</t>
  </si>
  <si>
    <t>772-53-1232</t>
  </si>
  <si>
    <t>Frank Linares Zavarce</t>
  </si>
  <si>
    <t>385-246-6212</t>
  </si>
  <si>
    <t>Miguel Penuela Sequera</t>
  </si>
  <si>
    <t>Adrian A Jumenez</t>
  </si>
  <si>
    <t>Junior Zabala</t>
  </si>
  <si>
    <t>Alex(Karen) Monroy</t>
  </si>
  <si>
    <t xml:space="preserve">D shift, cold room </t>
  </si>
  <si>
    <t>Nathaly Higuera</t>
  </si>
  <si>
    <t>843-84-6633</t>
  </si>
  <si>
    <t>852-36-8001</t>
  </si>
  <si>
    <t>Lizbeth A Camacho</t>
  </si>
  <si>
    <t>201-59-7328</t>
  </si>
  <si>
    <t>came in on 08/20</t>
  </si>
  <si>
    <t>Wednesday 8/19/26 @ 1pm</t>
  </si>
  <si>
    <t>B Shfit. bg still pending</t>
  </si>
  <si>
    <t>D shift Can start on 27th English</t>
  </si>
  <si>
    <t>Bg pending, C shift</t>
  </si>
  <si>
    <t>Andy C Rodriguez Ruiz</t>
  </si>
  <si>
    <t>A-shift Days. Bililngual</t>
  </si>
  <si>
    <t>Materials Warehouse</t>
  </si>
  <si>
    <t xml:space="preserve">Seandia Tribett </t>
  </si>
  <si>
    <t>Needs to do onboarding. Can start after 8/20</t>
  </si>
  <si>
    <t>D-shift  Rach assembly</t>
  </si>
  <si>
    <t xml:space="preserve">Mayra Ballistreri </t>
  </si>
  <si>
    <t>Bg pending. Bilingual</t>
  </si>
  <si>
    <t>100-97-8666</t>
  </si>
  <si>
    <t>Xavier  Seprum</t>
  </si>
  <si>
    <t>Elias Dobieksi</t>
  </si>
  <si>
    <t>Pedro Ruiz Medina</t>
  </si>
  <si>
    <t xml:space="preserve">Bshift -nights material wharehouse </t>
  </si>
  <si>
    <t>Thursday 8/20/26 @ 4pm</t>
  </si>
  <si>
    <t>Employee Name Must Match Avionte</t>
  </si>
  <si>
    <t>Andrick Leon</t>
  </si>
  <si>
    <t>Diamelys Osana Caraballo</t>
  </si>
  <si>
    <t>702-63-5157</t>
  </si>
  <si>
    <t>Walter Lesmes</t>
  </si>
  <si>
    <t>720-78-4800</t>
  </si>
  <si>
    <t>801-9702699</t>
  </si>
  <si>
    <t xml:space="preserve">Zulira Roys </t>
  </si>
  <si>
    <t>720-66-2996</t>
  </si>
  <si>
    <t>Tuesday 8/25/26 @ 4pm</t>
  </si>
  <si>
    <t>847-65-9968</t>
  </si>
  <si>
    <t>290-25-4393</t>
  </si>
  <si>
    <t>502-73-0177</t>
  </si>
  <si>
    <t>Carecnys Sanchez urbano</t>
  </si>
  <si>
    <t xml:space="preserve">Ambar Torres </t>
  </si>
  <si>
    <t>676-72-7744</t>
  </si>
  <si>
    <t xml:space="preserve">Leidy Diaz </t>
  </si>
  <si>
    <t>Adrian Delgado</t>
  </si>
  <si>
    <t>Rossenny Villalobos</t>
  </si>
  <si>
    <t xml:space="preserve">A-shift warehouse </t>
  </si>
  <si>
    <t>Wednesday 8/26/26 @ 1pm</t>
  </si>
  <si>
    <t>Maribel Lopez</t>
  </si>
  <si>
    <t>770-46-1100</t>
  </si>
  <si>
    <t>690-23-7591</t>
  </si>
  <si>
    <t>646-90-4301</t>
  </si>
  <si>
    <t>647-98-3999</t>
  </si>
  <si>
    <t xml:space="preserve">Brnado Colon </t>
  </si>
  <si>
    <t>Thursday 8/27/26 @ 4pm</t>
  </si>
  <si>
    <t>Estefany Sarabia De La Rosa</t>
  </si>
  <si>
    <t>Franscheska D  Valdivieso</t>
  </si>
  <si>
    <t>385 332-2268</t>
  </si>
  <si>
    <t xml:space="preserve">Shift C - Cold room or Cabeling </t>
  </si>
  <si>
    <t>Rosmar Pereza Rangel</t>
  </si>
  <si>
    <t xml:space="preserve">Jose A Godoy </t>
  </si>
  <si>
    <t xml:space="preserve">Yeni Leal </t>
  </si>
  <si>
    <t xml:space="preserve">Adriana Freites </t>
  </si>
  <si>
    <t xml:space="preserve">Coralia D Gutierrez </t>
  </si>
  <si>
    <t>Karem J Sabourin</t>
  </si>
  <si>
    <t>231-252-5366</t>
  </si>
  <si>
    <t>Nestor Portillo</t>
  </si>
  <si>
    <t>Tuesday 9/1/26 @ 4pm</t>
  </si>
  <si>
    <t>David Romero Paz</t>
  </si>
  <si>
    <t xml:space="preserve">Jean Gil </t>
  </si>
  <si>
    <t xml:space="preserve">A or C Shift </t>
  </si>
  <si>
    <t xml:space="preserve">Herberto Antunez </t>
  </si>
  <si>
    <t>697-33-3670</t>
  </si>
  <si>
    <t xml:space="preserve">Luz Morales </t>
  </si>
  <si>
    <t xml:space="preserve">Yackson Leal Molina </t>
  </si>
  <si>
    <t xml:space="preserve">C shift days </t>
  </si>
  <si>
    <t>690-88-1198</t>
  </si>
  <si>
    <t xml:space="preserve">Gilberto Muncdo </t>
  </si>
  <si>
    <t xml:space="preserve">Edid Blanco </t>
  </si>
  <si>
    <t xml:space="preserve">BL </t>
  </si>
  <si>
    <t>Wednesday 9/2/26 @ 1pm</t>
  </si>
  <si>
    <t>200-88-5881</t>
  </si>
  <si>
    <t xml:space="preserve">Katia S Choque Quisepe </t>
  </si>
  <si>
    <t>Current Job Title</t>
  </si>
  <si>
    <t>Current Status</t>
  </si>
  <si>
    <t>Current Company</t>
  </si>
  <si>
    <t>Assignment Start</t>
  </si>
  <si>
    <t>Match Method</t>
  </si>
  <si>
    <t>AVAILABLE</t>
  </si>
  <si>
    <t>BOLD_ID</t>
  </si>
  <si>
    <t>A/C Shift - Mechanical Assembly</t>
  </si>
  <si>
    <t>ACTIVE_AT_FLEX</t>
  </si>
  <si>
    <t>Flex</t>
  </si>
  <si>
    <t>2026-01-26</t>
  </si>
  <si>
    <t>Day - Measuring</t>
  </si>
  <si>
    <t>ACTIVE_ELSEWHERE</t>
  </si>
  <si>
    <t>Prinova</t>
  </si>
  <si>
    <t>2026-01-15</t>
  </si>
  <si>
    <t>B/D Shift - Mechanical Assembly</t>
  </si>
  <si>
    <t>2026-01-08</t>
  </si>
  <si>
    <t>B/D Shift - Mechanical Assembly - 2/2/26</t>
  </si>
  <si>
    <t>2026-02-02</t>
  </si>
  <si>
    <t>A/C Shift - Mechanical Assembly - 2/2/26</t>
  </si>
  <si>
    <t>2026-01-29</t>
  </si>
  <si>
    <t>Grave - Production</t>
  </si>
  <si>
    <t>Manuel's Fine Foods</t>
  </si>
  <si>
    <t>2026-04-01</t>
  </si>
  <si>
    <t>Dc2 - Picker/Packer</t>
  </si>
  <si>
    <t>SEPHORA</t>
  </si>
  <si>
    <t>A/C Shift - 3/12</t>
  </si>
  <si>
    <t>2026-02-04</t>
  </si>
  <si>
    <t>2026-03-12</t>
  </si>
  <si>
    <t>Swing - Packaging</t>
  </si>
  <si>
    <t>2026-04-07</t>
  </si>
  <si>
    <t>B/D Shift - Mechanical Assembly - 2/5/2026</t>
  </si>
  <si>
    <t>2026-02-05</t>
  </si>
  <si>
    <t>NO_MATCH</t>
  </si>
  <si>
    <t>NONE</t>
  </si>
  <si>
    <t>A/C Shift - Mechanical Assembly - 2/9/26</t>
  </si>
  <si>
    <t>A/C Shift - 3/2/26</t>
  </si>
  <si>
    <t>2026-02-09</t>
  </si>
  <si>
    <t>2026-03-02</t>
  </si>
  <si>
    <t>B/D Shift - Mechanical Assembly - 2/16/2026</t>
  </si>
  <si>
    <t>2026-02-12</t>
  </si>
  <si>
    <t>A/C Shift - 3/23</t>
  </si>
  <si>
    <t>2026-03-23</t>
  </si>
  <si>
    <t>A/C Shift - Mechanical Assembly - 2/16/26</t>
  </si>
  <si>
    <t>2026-02-16</t>
  </si>
  <si>
    <t>B/D Shift - Mechanical Assembly - 2/9/2026</t>
  </si>
  <si>
    <t>A/C Shift - Mechanical Assembly - 2/12/26</t>
  </si>
  <si>
    <t>A/C Shift - Mechanical Assembly - 2/5/26</t>
  </si>
  <si>
    <t>Day - Warehouse Worker</t>
  </si>
  <si>
    <t>Albany Industries, LLC</t>
  </si>
  <si>
    <t>2026-04-02</t>
  </si>
  <si>
    <t>2026-03-10</t>
  </si>
  <si>
    <t>SSN_FALLBACK</t>
  </si>
  <si>
    <t>A/C Shift - 3/9/26</t>
  </si>
  <si>
    <t>2026-03-09</t>
  </si>
  <si>
    <t>B/D Shift - Mechanical Assembly - 2/19/2026</t>
  </si>
  <si>
    <t>2026-02-19</t>
  </si>
  <si>
    <t>Grave - Kitting</t>
  </si>
  <si>
    <t>Built Brands LLC</t>
  </si>
  <si>
    <t>2026-02-11</t>
  </si>
  <si>
    <t>Swing - Sanitation</t>
  </si>
  <si>
    <t>2026-03-30</t>
  </si>
  <si>
    <t>B/D Shift - 3/2/26</t>
  </si>
  <si>
    <t>Day - Order Puller/Shipper</t>
  </si>
  <si>
    <t>Orbit</t>
  </si>
  <si>
    <t>2026-04-16</t>
  </si>
  <si>
    <t>B/D Shift - 3/12</t>
  </si>
  <si>
    <t>A/C Shift - 3/5/26</t>
  </si>
  <si>
    <t>2026-03-05</t>
  </si>
  <si>
    <t>B/D Shift - 3/5/26</t>
  </si>
  <si>
    <t>B/D Shift - Mechanical Assembly - 2/12/2026</t>
  </si>
  <si>
    <t>Grave - Production Helper</t>
  </si>
  <si>
    <t>Stone Ground Bakery</t>
  </si>
  <si>
    <t>A/C Shift - Mechanical Assembly - 2/19/26</t>
  </si>
  <si>
    <t>Dc2 Picker / Packer</t>
  </si>
  <si>
    <t>B/D Shift Mechanical Assembly (005)</t>
  </si>
  <si>
    <t>2025-07-23</t>
  </si>
  <si>
    <t>Day - Sanitation</t>
  </si>
  <si>
    <t>Parasol Group Inc</t>
  </si>
  <si>
    <t>2026-04-13</t>
  </si>
  <si>
    <t>A/C Shift - 3/19</t>
  </si>
  <si>
    <t>2026-03-19</t>
  </si>
  <si>
    <t>B/D Shift -3/19</t>
  </si>
  <si>
    <t>B/D Shift - 3/9/26</t>
  </si>
  <si>
    <t>Grave- Production Helper</t>
  </si>
  <si>
    <t>2026-04-06</t>
  </si>
  <si>
    <t>2025-07-31</t>
  </si>
  <si>
    <t>Day - Powder Blending</t>
  </si>
  <si>
    <t>2026-03-31</t>
  </si>
  <si>
    <t>Day - Powder Production Tech 3/2</t>
  </si>
  <si>
    <t>Innophos LLC</t>
  </si>
  <si>
    <t>Day - Receiving</t>
  </si>
  <si>
    <t>Cvent</t>
  </si>
  <si>
    <t>2026-02-10</t>
  </si>
  <si>
    <t>Grave - Pipe Production</t>
  </si>
  <si>
    <t>Advanced Drainage Systems, Inc.</t>
  </si>
  <si>
    <t>Day - Heavy Bun Production</t>
  </si>
  <si>
    <t>DUNFORD BAKERY</t>
  </si>
  <si>
    <t>2026-03-22</t>
  </si>
  <si>
    <t>2026-03-01</t>
  </si>
  <si>
    <t xml:space="preserve"> Day - Production</t>
  </si>
  <si>
    <t>2026-04-09</t>
  </si>
  <si>
    <t>2026-03-26</t>
  </si>
  <si>
    <t>Hello, this is YES Staffing. We have you scheduled for a mini orientation today at our North Salt Lake office. We are very excited that you're interested in the position at Flex. However, we need to reschedule the orientation for Wednesday next week. Could you please come Wednesday the 27th instead of today?</t>
  </si>
  <si>
    <t>Tuesday 7/29/25 @2pm</t>
  </si>
  <si>
    <t>SPANISH</t>
  </si>
  <si>
    <t>NO MORE THAN 20</t>
  </si>
  <si>
    <t>Offer</t>
  </si>
  <si>
    <t>Notes - A Roster or B Roster (A = English/Bilingual and 1+ year exp) (B = Spanish and no exp.)</t>
  </si>
  <si>
    <t>Employe Name</t>
  </si>
  <si>
    <t>Employee #</t>
  </si>
  <si>
    <t>Joraima Soto</t>
  </si>
  <si>
    <t xml:space="preserve">Maria Rodriguez </t>
  </si>
  <si>
    <t>(385) 280-6295</t>
  </si>
  <si>
    <t>Fatima Briceno</t>
  </si>
  <si>
    <t xml:space="preserve">NM </t>
  </si>
  <si>
    <t>B/D (Night</t>
  </si>
  <si>
    <t>Anyela Blanco</t>
  </si>
  <si>
    <t>Leomaris Guzman</t>
  </si>
  <si>
    <t>Badrolilia Peraza</t>
  </si>
  <si>
    <t>no</t>
  </si>
  <si>
    <t>Unable to contact</t>
  </si>
  <si>
    <t>Jonathan Arellanes</t>
  </si>
  <si>
    <t>Tairy Angulo</t>
  </si>
  <si>
    <t>Neis Pirela</t>
  </si>
  <si>
    <t>SimonRomero</t>
  </si>
  <si>
    <t>Lilibeth Roman</t>
  </si>
  <si>
    <t>yes</t>
  </si>
  <si>
    <t>Luis Garcia</t>
  </si>
  <si>
    <t xml:space="preserve">
3853147960</t>
  </si>
  <si>
    <t>Rescheduled</t>
  </si>
  <si>
    <t>7 mins late</t>
  </si>
  <si>
    <t>Romer Magdaniel</t>
  </si>
  <si>
    <t xml:space="preserve">yes </t>
  </si>
  <si>
    <t>Enyaj Garcia</t>
  </si>
  <si>
    <t>Yarelis Delgado</t>
  </si>
  <si>
    <t>Jarol Martinez</t>
  </si>
  <si>
    <t>Yorleny Luna</t>
  </si>
  <si>
    <t>Javier Calderon</t>
  </si>
  <si>
    <t>Leticia Lopez</t>
  </si>
  <si>
    <t>385 484 2641</t>
  </si>
  <si>
    <t>Not enough english</t>
  </si>
  <si>
    <t>Alma Hernandez</t>
  </si>
  <si>
    <t>Joel Martinez</t>
  </si>
  <si>
    <t>Marvin Delgado</t>
  </si>
  <si>
    <t>Wednesday 7/30/25 @1 pm</t>
  </si>
  <si>
    <t>Maira Querales</t>
  </si>
  <si>
    <t>Maria Martinez</t>
  </si>
  <si>
    <t>William Marrufo</t>
  </si>
  <si>
    <t xml:space="preserve">Liduvina Aguilera </t>
  </si>
  <si>
    <t>Maria Lorena Mendez</t>
  </si>
  <si>
    <t>Erwin Pinzon</t>
  </si>
  <si>
    <t>B unable to contact</t>
  </si>
  <si>
    <t>Ana Rivero</t>
  </si>
  <si>
    <t>Liz Ascencio</t>
  </si>
  <si>
    <t>Priscilla Salgado</t>
  </si>
  <si>
    <t>Alexander Molina</t>
  </si>
  <si>
    <t>Joselyn Rivas</t>
  </si>
  <si>
    <t xml:space="preserve">Porfirio Magana Diaz </t>
  </si>
  <si>
    <t>(801) 935-7631</t>
  </si>
  <si>
    <t>Sharedt Alfaro</t>
  </si>
  <si>
    <t xml:space="preserve">Oscar Sanchez </t>
  </si>
  <si>
    <t xml:space="preserve">William Cruz </t>
  </si>
  <si>
    <t xml:space="preserve">Miguel Valera </t>
  </si>
  <si>
    <t>Rubelia Ramirez</t>
  </si>
  <si>
    <t>Daniela Campos</t>
  </si>
  <si>
    <t>Jorge Arenales</t>
  </si>
  <si>
    <t xml:space="preserve">
3857462807</t>
  </si>
  <si>
    <t>Jamilton Infante</t>
  </si>
  <si>
    <t>Wednesday 7/30/25 2pm</t>
  </si>
  <si>
    <t>ENGLISH</t>
  </si>
  <si>
    <t>Changchi Hsu</t>
  </si>
  <si>
    <t>Jean de Dieu Bonane</t>
  </si>
  <si>
    <t>801 462 9752</t>
  </si>
  <si>
    <t>EW</t>
  </si>
  <si>
    <t>rescheduled</t>
  </si>
  <si>
    <t>Elizabeth Ocaranza</t>
  </si>
  <si>
    <t>Jennifer Leon</t>
  </si>
  <si>
    <t>YEs</t>
  </si>
  <si>
    <t>Estefanie Nolasco</t>
  </si>
  <si>
    <t>A Not interested</t>
  </si>
  <si>
    <t>Sarah Makuach</t>
  </si>
  <si>
    <t xml:space="preserve"> 801 859 6217</t>
  </si>
  <si>
    <t>Racheal Atem</t>
  </si>
  <si>
    <t>Josue Hernandez Pacheco</t>
  </si>
  <si>
    <t>801-430-6940</t>
  </si>
  <si>
    <t>SR</t>
  </si>
  <si>
    <t xml:space="preserve">Alex Martinez </t>
  </si>
  <si>
    <t>+1 408 612 2093</t>
  </si>
  <si>
    <t>Canceled - not interested</t>
  </si>
  <si>
    <t xml:space="preserve">Jesus Avila </t>
  </si>
  <si>
    <t>Nazaire Nsanzimana</t>
  </si>
  <si>
    <t>Jordan Jensen</t>
  </si>
  <si>
    <t>Alexandra Silva</t>
  </si>
  <si>
    <t>801 941 4042</t>
  </si>
  <si>
    <t>Was unable to contact</t>
  </si>
  <si>
    <t>Arianna Ewell</t>
  </si>
  <si>
    <t>385-313-2200</t>
  </si>
  <si>
    <t>Noah Brown</t>
  </si>
  <si>
    <t>+1 801 674-5345</t>
  </si>
  <si>
    <t>Other work</t>
  </si>
  <si>
    <t>Elizabeth Malespin</t>
  </si>
  <si>
    <t>THURSDAY 7/31/25 @2pm</t>
  </si>
  <si>
    <t>Jhlonny Herman</t>
  </si>
  <si>
    <t>385-227-4448</t>
  </si>
  <si>
    <t>Naileth Ortiz</t>
  </si>
  <si>
    <t>Juan Tovar</t>
  </si>
  <si>
    <t>Sandy Mera</t>
  </si>
  <si>
    <t>Yhon Lobo</t>
  </si>
  <si>
    <t>Ana Saucedo</t>
  </si>
  <si>
    <t>Angelica Fajardo</t>
  </si>
  <si>
    <t>Juan Ferrer</t>
  </si>
  <si>
    <t xml:space="preserve">Massiel Zabala </t>
  </si>
  <si>
    <t>B Unable to contact. no working #</t>
  </si>
  <si>
    <t>Silvia Gavidia</t>
  </si>
  <si>
    <t>Carlos faria</t>
  </si>
  <si>
    <t>Genie Diaz</t>
  </si>
  <si>
    <t>Kelly Maldonado</t>
  </si>
  <si>
    <t xml:space="preserve">Juan Gomez </t>
  </si>
  <si>
    <t>(801) 661-7329</t>
  </si>
  <si>
    <t>Gabriela Arrieta</t>
  </si>
  <si>
    <t xml:space="preserve">
3852689033</t>
  </si>
  <si>
    <t>Lisbeth Montanez</t>
  </si>
  <si>
    <t>Jessica Serna</t>
  </si>
  <si>
    <t xml:space="preserve">
3852964715</t>
  </si>
  <si>
    <t>Monday 8/04/25 @2pm</t>
  </si>
  <si>
    <t>Jorge Cantos</t>
  </si>
  <si>
    <t xml:space="preserve">
3856229777</t>
  </si>
  <si>
    <t>Greykely Calderon</t>
  </si>
  <si>
    <t>Kevin Gutierrez</t>
  </si>
  <si>
    <t>Millangelis Salazar</t>
  </si>
  <si>
    <t>801-403-4293</t>
  </si>
  <si>
    <t>Mariela Cespedes</t>
  </si>
  <si>
    <t>385-461-8051</t>
  </si>
  <si>
    <t xml:space="preserve">Luz Bedoya </t>
  </si>
  <si>
    <t>Jose Antonio Morales</t>
  </si>
  <si>
    <t>Genesis Rodriguez</t>
  </si>
  <si>
    <t>Yormen Rubiano</t>
  </si>
  <si>
    <t>Sonia Bastidas</t>
  </si>
  <si>
    <t>Mariana Fleire</t>
  </si>
  <si>
    <t xml:space="preserve">
3858653391</t>
  </si>
  <si>
    <t>Maribi Fleire</t>
  </si>
  <si>
    <t>Luz Cardona</t>
  </si>
  <si>
    <t>Lizeth Castillo</t>
  </si>
  <si>
    <t>Yolaines Cespedes</t>
  </si>
  <si>
    <t>Cinthya Macias</t>
  </si>
  <si>
    <t>Cristina Rogel</t>
  </si>
  <si>
    <t xml:space="preserve">801-661-9954
</t>
  </si>
  <si>
    <t>Yilibeth Perez</t>
  </si>
  <si>
    <t>Tuesday 8/05/25 2pm</t>
  </si>
  <si>
    <t>Joseph Dumsa</t>
  </si>
  <si>
    <t>(385) 434-9162</t>
  </si>
  <si>
    <t>texted</t>
  </si>
  <si>
    <t>Jaden Luu</t>
  </si>
  <si>
    <t>Melissa Kelly</t>
  </si>
  <si>
    <t>Johnathan Tate</t>
  </si>
  <si>
    <t>Ashly L Pentz</t>
  </si>
  <si>
    <t>(801) 600-9042</t>
  </si>
  <si>
    <t>Akina Clement</t>
  </si>
  <si>
    <t>Santiago Aranguren</t>
  </si>
  <si>
    <t>385-486-7059</t>
  </si>
  <si>
    <t>Damiean Johnson</t>
  </si>
  <si>
    <t>(385) 955-7430</t>
  </si>
  <si>
    <t>Leland James</t>
  </si>
  <si>
    <t>Michelle Carolina Sauz</t>
  </si>
  <si>
    <t>385 419 6891</t>
  </si>
  <si>
    <t>Victor Ahumada</t>
  </si>
  <si>
    <t>347 682 9117</t>
  </si>
  <si>
    <t>Michael Gonzales</t>
  </si>
  <si>
    <t>Luxury Sinzoyhheba</t>
  </si>
  <si>
    <t>Wednesday 8/06/25 @2pm</t>
  </si>
  <si>
    <t>Evelin Salazar</t>
  </si>
  <si>
    <t>Arrived 19 mins late</t>
  </si>
  <si>
    <t>Francis Sequera</t>
  </si>
  <si>
    <t>sergio Martinez</t>
  </si>
  <si>
    <t xml:space="preserve">Jose Barroso </t>
  </si>
  <si>
    <t>Ember Arevalo</t>
  </si>
  <si>
    <t>Yorgan Vergara</t>
  </si>
  <si>
    <t>385 2522185</t>
  </si>
  <si>
    <t>Brayan Fonseca</t>
  </si>
  <si>
    <t>Daniel Perez</t>
  </si>
  <si>
    <t>Angelica Castro</t>
  </si>
  <si>
    <t>Mayra Castillo</t>
  </si>
  <si>
    <t>Luby Rodriguez</t>
  </si>
  <si>
    <t>Jose Alvarez</t>
  </si>
  <si>
    <t xml:space="preserve">Gregory McNeil </t>
  </si>
  <si>
    <t>Eliseo Gutierrez</t>
  </si>
  <si>
    <t>Betzaida Marchan</t>
  </si>
  <si>
    <t>Yissell Monzon</t>
  </si>
  <si>
    <t>Angela Martinez</t>
  </si>
  <si>
    <t>unable to contact</t>
  </si>
  <si>
    <t>Gustavo Sulbaran</t>
  </si>
  <si>
    <t>Thursday 8/07/25 @2pm</t>
  </si>
  <si>
    <t xml:space="preserve">Claudia Mejia </t>
  </si>
  <si>
    <t>Javier Mesa</t>
  </si>
  <si>
    <t>Roberky Bonachea</t>
  </si>
  <si>
    <t>Maria Anez</t>
  </si>
  <si>
    <t>Yed</t>
  </si>
  <si>
    <t>Alicia Molina</t>
  </si>
  <si>
    <t>Daniel Denobrega</t>
  </si>
  <si>
    <t xml:space="preserve">
2107197486</t>
  </si>
  <si>
    <t>Guillermo Molina</t>
  </si>
  <si>
    <t xml:space="preserve">
8015482775</t>
  </si>
  <si>
    <t>Came in 10 min late</t>
  </si>
  <si>
    <t>Darlenis Virguez</t>
  </si>
  <si>
    <t>754 301-0901</t>
  </si>
  <si>
    <t>Amilde Romero</t>
  </si>
  <si>
    <t>Yuliana Garcia</t>
  </si>
  <si>
    <t xml:space="preserve">
8015093880</t>
  </si>
  <si>
    <t>Carlos Mavarrez</t>
  </si>
  <si>
    <t>Luis Mavarrez</t>
  </si>
  <si>
    <t>Aniuska Mendez</t>
  </si>
  <si>
    <t xml:space="preserve">came in 5 min late </t>
  </si>
  <si>
    <t>Andrea Zambrano</t>
  </si>
  <si>
    <t>Hendrik Bohorquez</t>
  </si>
  <si>
    <t>Claribel Parra</t>
  </si>
  <si>
    <t>Gabriel Hernandez</t>
  </si>
  <si>
    <t>Jadith Padilla</t>
  </si>
  <si>
    <t>Maria Ugarte</t>
  </si>
  <si>
    <t>Germán Arias</t>
  </si>
  <si>
    <t>Yanet Hernandez</t>
  </si>
  <si>
    <t>Tuesday 8/12/25 10am</t>
  </si>
  <si>
    <t>575-97-6796</t>
  </si>
  <si>
    <t>graig siliva</t>
  </si>
  <si>
    <t>Sofocles Moran</t>
  </si>
  <si>
    <t>Texted - If no answer we will remove him on 04/20</t>
  </si>
  <si>
    <t>Soaollah Behinahein</t>
  </si>
  <si>
    <t>Josephine Telles</t>
  </si>
  <si>
    <t>Kareem Kareem</t>
  </si>
  <si>
    <t>Elmira Yusupova</t>
  </si>
  <si>
    <t>Katherine Flesch</t>
  </si>
  <si>
    <t>Lewis Chimanga</t>
  </si>
  <si>
    <t>Jessica Hernandez</t>
  </si>
  <si>
    <t>Lukas Altaville</t>
  </si>
  <si>
    <t>+1 845 506-3539</t>
  </si>
  <si>
    <t>Stanley Howell</t>
  </si>
  <si>
    <t>Jesus Oria</t>
  </si>
  <si>
    <t xml:space="preserve"> 786 602-7096</t>
  </si>
  <si>
    <t>Nathaniel Leishman</t>
  </si>
  <si>
    <t>Ashley Borges</t>
  </si>
  <si>
    <t>+1 787 673-1629</t>
  </si>
  <si>
    <t>Danson Omar</t>
  </si>
  <si>
    <t>Antonio Rivas</t>
  </si>
  <si>
    <t>12 min late</t>
  </si>
  <si>
    <t>Jasmin Rivera</t>
  </si>
  <si>
    <t>+1 307 679-9307</t>
  </si>
  <si>
    <t>Amanda Smith</t>
  </si>
  <si>
    <t>(385) 2674717</t>
  </si>
  <si>
    <t>Tuesday 8/12/25 2pm</t>
  </si>
  <si>
    <t>Yaslyly P Acosta</t>
  </si>
  <si>
    <t xml:space="preserve">
3855840818</t>
  </si>
  <si>
    <t>650-17-4538</t>
  </si>
  <si>
    <t>Luis Castellano</t>
  </si>
  <si>
    <t>813-74-8514</t>
  </si>
  <si>
    <t xml:space="preserve">Jose Barrero </t>
  </si>
  <si>
    <t>Lui</t>
  </si>
  <si>
    <t>529-95-6115</t>
  </si>
  <si>
    <t>Tyler Langlois</t>
  </si>
  <si>
    <t xml:space="preserve">Was supposed to be for English </t>
  </si>
  <si>
    <t xml:space="preserve">Maria J Sifuentes </t>
  </si>
  <si>
    <t>CarlosLMavarez</t>
  </si>
  <si>
    <t>Hilda Guzman</t>
  </si>
  <si>
    <t>Rafaela Garcia</t>
  </si>
  <si>
    <t>LuisCarlosMavarez</t>
  </si>
  <si>
    <t>Maria V Sifuentes</t>
  </si>
  <si>
    <t>Yesica Ladera</t>
  </si>
  <si>
    <t>Carlos Aular</t>
  </si>
  <si>
    <t>Iraidis Castillos</t>
  </si>
  <si>
    <t>Javier Sanchez</t>
  </si>
  <si>
    <t>712-48-9711</t>
  </si>
  <si>
    <t>Rosa Moran</t>
  </si>
  <si>
    <t xml:space="preserve">
3855070846</t>
  </si>
  <si>
    <t>Doraluz Marrufo</t>
  </si>
  <si>
    <t>Will Segovia</t>
  </si>
  <si>
    <t>Rescheduled from canceled orientation</t>
  </si>
  <si>
    <t>Luis Pena</t>
  </si>
  <si>
    <t xml:space="preserve">
8019534553</t>
  </si>
  <si>
    <t>Julio Rueda</t>
  </si>
  <si>
    <t>LATE 3 MIN</t>
  </si>
  <si>
    <t>José Valera</t>
  </si>
  <si>
    <t>Called on 09/03 no answer.</t>
  </si>
  <si>
    <t>Wednesday 8/13/25 2pm</t>
  </si>
  <si>
    <t>612-74-0685</t>
  </si>
  <si>
    <t>Maribel Caceres Garcia</t>
  </si>
  <si>
    <t>Msg through sense  09/3</t>
  </si>
  <si>
    <t>058-59-7079</t>
  </si>
  <si>
    <t>Nerio Barroso</t>
  </si>
  <si>
    <t>786-820-6790</t>
  </si>
  <si>
    <t>787-74-1384</t>
  </si>
  <si>
    <t>Jorge Roldan</t>
  </si>
  <si>
    <t>864-77-8796</t>
  </si>
  <si>
    <t>Dilida Villasmil</t>
  </si>
  <si>
    <t xml:space="preserve">
3854201986</t>
  </si>
  <si>
    <t>Called on 09/03 left VM.</t>
  </si>
  <si>
    <t>790-42-8703</t>
  </si>
  <si>
    <t>Andrea Quijano</t>
  </si>
  <si>
    <t>813-30-6249</t>
  </si>
  <si>
    <t>Edinson Lozada</t>
  </si>
  <si>
    <t xml:space="preserve">
3853089195</t>
  </si>
  <si>
    <t>704-28-3399</t>
  </si>
  <si>
    <t>Cesar Faria</t>
  </si>
  <si>
    <t>385-463-8229</t>
  </si>
  <si>
    <t>Juanita Velazquez</t>
  </si>
  <si>
    <t>801 448 2583</t>
  </si>
  <si>
    <t>Carmen Gomez</t>
  </si>
  <si>
    <t>Bad attitude- Called for an update. Will not be placing</t>
  </si>
  <si>
    <t>Marietta Pullchs</t>
  </si>
  <si>
    <t>Orlando Morales</t>
  </si>
  <si>
    <t>Ester Mendoza</t>
  </si>
  <si>
    <t>Diana Alves</t>
  </si>
  <si>
    <t>Dedania Aponte</t>
  </si>
  <si>
    <t>Solandreina Hernandez</t>
  </si>
  <si>
    <t>Marialis Barrios</t>
  </si>
  <si>
    <t>Monday 8/18/25 10am</t>
  </si>
  <si>
    <t>576-87-8102</t>
  </si>
  <si>
    <t>Kiolynn Kelen</t>
  </si>
  <si>
    <t>X Already working at Flex</t>
  </si>
  <si>
    <t>Rene Huerta</t>
  </si>
  <si>
    <t>X Called on 09/03 left VM.</t>
  </si>
  <si>
    <t>Bibiana Rosas</t>
  </si>
  <si>
    <t>Paul Quiroga (Goes by Pablo)</t>
  </si>
  <si>
    <t>Hiedi Harkins</t>
  </si>
  <si>
    <t>Ashari Goins</t>
  </si>
  <si>
    <t>X</t>
  </si>
  <si>
    <t>Heidi Lister</t>
  </si>
  <si>
    <t>Rafael Pena</t>
  </si>
  <si>
    <t xml:space="preserve">Came in 10 min late </t>
  </si>
  <si>
    <t>Marvin Mose</t>
  </si>
  <si>
    <t>Trevor Lambert</t>
  </si>
  <si>
    <t>Damian Flores</t>
  </si>
  <si>
    <t>Hanna Fast</t>
  </si>
  <si>
    <t>Milagros Cubas</t>
  </si>
  <si>
    <t>385-4630547</t>
  </si>
  <si>
    <t>Paul Gruber</t>
  </si>
  <si>
    <t>801 493 5720</t>
  </si>
  <si>
    <t>X Has other job</t>
  </si>
  <si>
    <t xml:space="preserve">Edgar Barboza Ibarra </t>
  </si>
  <si>
    <t>(801) 230-6664</t>
  </si>
  <si>
    <t>X Found other work</t>
  </si>
  <si>
    <t>782-50-7082</t>
  </si>
  <si>
    <t>Milagros Noguera</t>
  </si>
  <si>
    <t>645-25-5799</t>
  </si>
  <si>
    <t>Dunia Kashama</t>
  </si>
  <si>
    <t>743-88-2967</t>
  </si>
  <si>
    <t>Mohamed Abdirahman</t>
  </si>
  <si>
    <t>Cristina Gonzalez</t>
  </si>
  <si>
    <t>Tuesday 8/19/25 2pm</t>
  </si>
  <si>
    <t>Idalia Hernandez</t>
  </si>
  <si>
    <t xml:space="preserve">
385-770-8902</t>
  </si>
  <si>
    <t>Erika Rodriguez</t>
  </si>
  <si>
    <t xml:space="preserve">
3854637567</t>
  </si>
  <si>
    <t>Lisandra Avila</t>
  </si>
  <si>
    <t>Angie Alvarez</t>
  </si>
  <si>
    <t>NO</t>
  </si>
  <si>
    <t>Found other work</t>
  </si>
  <si>
    <t>Giovanna Montilla</t>
  </si>
  <si>
    <t>Keren Abreu</t>
  </si>
  <si>
    <t>Elizeth Mendoza</t>
  </si>
  <si>
    <t>Andrea Bermudez</t>
  </si>
  <si>
    <t>Danny Bolivar</t>
  </si>
  <si>
    <t>Leon Salinas Lacayo</t>
  </si>
  <si>
    <t>Luisana Peralta</t>
  </si>
  <si>
    <t>Glenda Sanchez</t>
  </si>
  <si>
    <t>Darge Fernandez</t>
  </si>
  <si>
    <t>Lisneth Pichardo</t>
  </si>
  <si>
    <t>Richard Hernandez</t>
  </si>
  <si>
    <t>Yonny Rivera</t>
  </si>
  <si>
    <t>Katherine Solorzano</t>
  </si>
  <si>
    <t>385-253-2764</t>
  </si>
  <si>
    <t>Maribis Estevez</t>
  </si>
  <si>
    <t>Carmen Sinitave</t>
  </si>
  <si>
    <t>Dulce Gutierrez</t>
  </si>
  <si>
    <t>Wednesday 8/20/25 3pm</t>
  </si>
  <si>
    <t>066-63-6461</t>
  </si>
  <si>
    <t>called on 8/28 interested</t>
  </si>
  <si>
    <t>726-17-8054</t>
  </si>
  <si>
    <t>643-61-2643</t>
  </si>
  <si>
    <t>747-48-9573</t>
  </si>
  <si>
    <t>Yulibeisys Barrios</t>
  </si>
  <si>
    <t>113-71-9999</t>
  </si>
  <si>
    <t>Alanis Barros</t>
  </si>
  <si>
    <t>324-73-4455</t>
  </si>
  <si>
    <t>Cindy Villalobos</t>
  </si>
  <si>
    <t>822-20-4131</t>
  </si>
  <si>
    <t>Ana Nava</t>
  </si>
  <si>
    <t xml:space="preserve">
4059169173</t>
  </si>
  <si>
    <t>874-65-9006</t>
  </si>
  <si>
    <t>Angie Galindo</t>
  </si>
  <si>
    <t>159-31-4985</t>
  </si>
  <si>
    <t>SHE WILL LIKE TO BE IN AN A SHIFT PLEASE</t>
  </si>
  <si>
    <t>726-97-2490</t>
  </si>
  <si>
    <t xml:space="preserve">Daniela Torres </t>
  </si>
  <si>
    <t>125-69-2522</t>
  </si>
  <si>
    <t>Marice Giron</t>
  </si>
  <si>
    <t xml:space="preserve">
3855293435</t>
  </si>
  <si>
    <t>659-66-6105</t>
  </si>
  <si>
    <t>Renny Rodriguez</t>
  </si>
  <si>
    <t>894-51-6194</t>
  </si>
  <si>
    <t>Stephanie Garcia</t>
  </si>
  <si>
    <t xml:space="preserve">
3852169874</t>
  </si>
  <si>
    <t>821-34-9319</t>
  </si>
  <si>
    <t>Silvia Nunez</t>
  </si>
  <si>
    <t>385 271-7616</t>
  </si>
  <si>
    <t>Roselin Morales</t>
  </si>
  <si>
    <t>108-77-8523</t>
  </si>
  <si>
    <t>Cindy Reuda</t>
  </si>
  <si>
    <t>823-15-7729</t>
  </si>
  <si>
    <t>Estefani Alvarez</t>
  </si>
  <si>
    <t>602-22-0648</t>
  </si>
  <si>
    <t>Victoria Guzman</t>
  </si>
  <si>
    <t>Thursday 8/21/25 3pm</t>
  </si>
  <si>
    <t>646-07-5698</t>
  </si>
  <si>
    <t>Jessica Maez</t>
  </si>
  <si>
    <t>+1 385 298 2038</t>
  </si>
  <si>
    <t>647-78-5598</t>
  </si>
  <si>
    <t>Jaleek Jones</t>
  </si>
  <si>
    <t>801-941-4479</t>
  </si>
  <si>
    <t>640-90-8857</t>
  </si>
  <si>
    <t>Dequan Parker</t>
  </si>
  <si>
    <t>Feagai Lealaisalanoa</t>
  </si>
  <si>
    <t xml:space="preserve">Jhoana Manzanilla </t>
  </si>
  <si>
    <t>646-94-0391</t>
  </si>
  <si>
    <t>Julio Vasquez</t>
  </si>
  <si>
    <t>602-89-9765</t>
  </si>
  <si>
    <t>Anett J Villegas</t>
  </si>
  <si>
    <t xml:space="preserve">Was on phone the entire orientation/ </t>
  </si>
  <si>
    <t>Alejandra Villalpando</t>
  </si>
  <si>
    <t>624-37-8125</t>
  </si>
  <si>
    <t>Alexandra Hernandez</t>
  </si>
  <si>
    <t>880-27-4954</t>
  </si>
  <si>
    <t>Julio Gonzalez</t>
  </si>
  <si>
    <t>187-63-4523</t>
  </si>
  <si>
    <t>Elizabeth Vazquez</t>
  </si>
  <si>
    <t>646-14-3256</t>
  </si>
  <si>
    <t>Chelsea Thompson</t>
  </si>
  <si>
    <t>Benjamin Condori</t>
  </si>
  <si>
    <t>Aljerino Ramirez</t>
  </si>
  <si>
    <t>647-70-8013</t>
  </si>
  <si>
    <t>Susarene Salle</t>
  </si>
  <si>
    <t>801-688-5005</t>
  </si>
  <si>
    <t>022-97-0247</t>
  </si>
  <si>
    <t>Camila Quinones</t>
  </si>
  <si>
    <t>385-900-6808</t>
  </si>
  <si>
    <t>Monday 8/25/25 3pm</t>
  </si>
  <si>
    <t>872-38-3599</t>
  </si>
  <si>
    <t>Teiruma Sanchez</t>
  </si>
  <si>
    <t>832-91-4636</t>
  </si>
  <si>
    <t xml:space="preserve">Juliana Díaz </t>
  </si>
  <si>
    <t>Karelina Molina</t>
  </si>
  <si>
    <t>282-53-3541</t>
  </si>
  <si>
    <t>Jonathan Leal</t>
  </si>
  <si>
    <t xml:space="preserve">Raul Sarmiento </t>
  </si>
  <si>
    <t>207-96-3122</t>
  </si>
  <si>
    <t xml:space="preserve">Aminta Perez </t>
  </si>
  <si>
    <t>671-17-0367</t>
  </si>
  <si>
    <t>Dixson Coronel</t>
  </si>
  <si>
    <t>761-33-8004</t>
  </si>
  <si>
    <t>Maribeth Castilla</t>
  </si>
  <si>
    <t>758-46-2705</t>
  </si>
  <si>
    <t>Ducxon Rojas</t>
  </si>
  <si>
    <t>647-36-5550</t>
  </si>
  <si>
    <t>Geraldo Barboza</t>
  </si>
  <si>
    <t>Jesus Gomez</t>
  </si>
  <si>
    <t>646-62-4084</t>
  </si>
  <si>
    <t xml:space="preserve">Luz Cespedes </t>
  </si>
  <si>
    <t>891-50-0148</t>
  </si>
  <si>
    <t>Geraldo Molina</t>
  </si>
  <si>
    <t>Mario Pineres</t>
  </si>
  <si>
    <t>883-25-6693</t>
  </si>
  <si>
    <t>Dario Ninasunta</t>
  </si>
  <si>
    <t>562 841-6933</t>
  </si>
  <si>
    <t>747-68-2198</t>
  </si>
  <si>
    <t>Maria Ruiz</t>
  </si>
  <si>
    <t>801-381-0528</t>
  </si>
  <si>
    <t>129-23-1832</t>
  </si>
  <si>
    <t>Bianca Mendoza</t>
  </si>
  <si>
    <t>385-461-2642</t>
  </si>
  <si>
    <t>Javerio  Hernandez</t>
  </si>
  <si>
    <t>797-50-0121</t>
  </si>
  <si>
    <t>Tuesday 8/26/25 2pm</t>
  </si>
  <si>
    <t>113-76-4092</t>
  </si>
  <si>
    <t>Ross Treistman</t>
  </si>
  <si>
    <t>645-90-9262</t>
  </si>
  <si>
    <t>Omar Isse</t>
  </si>
  <si>
    <t>647-64-4658</t>
  </si>
  <si>
    <t xml:space="preserve">Jonathan Islas </t>
  </si>
  <si>
    <t>Ximena Mercado</t>
  </si>
  <si>
    <t xml:space="preserve">Martin Gonzalez </t>
  </si>
  <si>
    <t>+1 801 604 3482</t>
  </si>
  <si>
    <t>646-80-2583</t>
  </si>
  <si>
    <t>Ka'Ron Kirkemo</t>
  </si>
  <si>
    <t>Amari Kirkemo</t>
  </si>
  <si>
    <t>612-80-9239</t>
  </si>
  <si>
    <t>Martha Uribe</t>
  </si>
  <si>
    <t>801 8757207</t>
  </si>
  <si>
    <t>160-87-8994</t>
  </si>
  <si>
    <t>Mauro Zepeda</t>
  </si>
  <si>
    <t>646-82-4635</t>
  </si>
  <si>
    <t>Taylor Taliaivao</t>
  </si>
  <si>
    <t>530-27-4265</t>
  </si>
  <si>
    <t>Cara Lewis</t>
  </si>
  <si>
    <t>813-312-0067</t>
  </si>
  <si>
    <t>Jinrok Nashion</t>
  </si>
  <si>
    <t>538-43-3090</t>
  </si>
  <si>
    <t>Azalea Ramos</t>
  </si>
  <si>
    <t>385 520 0165</t>
  </si>
  <si>
    <t>576-67-0107</t>
  </si>
  <si>
    <t>Aliitasi Talia</t>
  </si>
  <si>
    <t>385 420 2918</t>
  </si>
  <si>
    <t>528-29-1793</t>
  </si>
  <si>
    <t>Matt Beckmann</t>
  </si>
  <si>
    <t>801-231-8599</t>
  </si>
  <si>
    <t>Wednesday 8/27/25 3pm</t>
  </si>
  <si>
    <t>272-95-4202</t>
  </si>
  <si>
    <t>Annabella Gaudino</t>
  </si>
  <si>
    <t>came in late 5 mins late</t>
  </si>
  <si>
    <t>664-51-8619</t>
  </si>
  <si>
    <t>Anthony Oviedo</t>
  </si>
  <si>
    <t>820-23-1545</t>
  </si>
  <si>
    <t>Juan Gaudino</t>
  </si>
  <si>
    <t>031-65-1384</t>
  </si>
  <si>
    <t>Maria Parra</t>
  </si>
  <si>
    <t>Richard Cogollo</t>
  </si>
  <si>
    <t>507-61-4315</t>
  </si>
  <si>
    <t>Juleisy Gorozabel</t>
  </si>
  <si>
    <t>929-331-7372</t>
  </si>
  <si>
    <t>862-35-1093</t>
  </si>
  <si>
    <t>Victor Urdaneta</t>
  </si>
  <si>
    <t>Came in 14 mins late</t>
  </si>
  <si>
    <t>869-56-2783</t>
  </si>
  <si>
    <t>Roberto Medina</t>
  </si>
  <si>
    <t>318-17-6291</t>
  </si>
  <si>
    <t>Roberto Sinitave</t>
  </si>
  <si>
    <t>738-73-4524</t>
  </si>
  <si>
    <t>Jaidith Sanchez Samboni</t>
  </si>
  <si>
    <t>718-32-9997</t>
  </si>
  <si>
    <t>Dubaldo Chiquito</t>
  </si>
  <si>
    <t>046-23-3947</t>
  </si>
  <si>
    <t>Rogelio Cordova</t>
  </si>
  <si>
    <t>435 340 0697</t>
  </si>
  <si>
    <t>647-76-8564</t>
  </si>
  <si>
    <t>Eric Martninez</t>
  </si>
  <si>
    <t>Maigualida Sangroni</t>
  </si>
  <si>
    <t>385 573 5145</t>
  </si>
  <si>
    <t>Anyi Contreras</t>
  </si>
  <si>
    <t>Nelfrailis González</t>
  </si>
  <si>
    <t>Sandra Vazquez</t>
  </si>
  <si>
    <t>(385) 583-9156</t>
  </si>
  <si>
    <t>Tuesday 9/02/25 3pm</t>
  </si>
  <si>
    <t>Gueldy Valencia</t>
  </si>
  <si>
    <t>Oswal Gamez</t>
  </si>
  <si>
    <t>Luis Palencia</t>
  </si>
  <si>
    <t>Celia Ferriera</t>
  </si>
  <si>
    <t>848-79-4993</t>
  </si>
  <si>
    <t xml:space="preserve">Daniel Sulbaran Torres </t>
  </si>
  <si>
    <t>010-93-4549</t>
  </si>
  <si>
    <t>Maria Pena</t>
  </si>
  <si>
    <t>Dairilyn Villalobos</t>
  </si>
  <si>
    <t xml:space="preserve">
3859003535</t>
  </si>
  <si>
    <t>588-93-9881</t>
  </si>
  <si>
    <t xml:space="preserve">Jorge Celis </t>
  </si>
  <si>
    <t>Dervis Sanchez</t>
  </si>
  <si>
    <t xml:space="preserve">
3859009966</t>
  </si>
  <si>
    <t>671-77-0592</t>
  </si>
  <si>
    <t>Leidy Cardenas</t>
  </si>
  <si>
    <t>Samari Vazquez</t>
  </si>
  <si>
    <t xml:space="preserve">
8015027625</t>
  </si>
  <si>
    <t>Yuselin Ferrer</t>
  </si>
  <si>
    <t>Teresita Lopez</t>
  </si>
  <si>
    <t xml:space="preserve">
8015741629</t>
  </si>
  <si>
    <t>Damaris Gutierrez</t>
  </si>
  <si>
    <t>198514018	8015144839</t>
  </si>
  <si>
    <t>Ferny Morales</t>
  </si>
  <si>
    <t>385-227-2601</t>
  </si>
  <si>
    <t>Moises Gonzalez</t>
  </si>
  <si>
    <t>Anlly Urdaneta</t>
  </si>
  <si>
    <t>346 280 1281</t>
  </si>
  <si>
    <t>Carlis Bello García</t>
  </si>
  <si>
    <t xml:space="preserve">
(786) 747-1423</t>
  </si>
  <si>
    <t>(786) 747-1423</t>
  </si>
  <si>
    <t>Wednesday 9/3/25 3pm</t>
  </si>
  <si>
    <t>SeandiaTribett</t>
  </si>
  <si>
    <t>385 393 9363</t>
  </si>
  <si>
    <t>647-30-1570</t>
  </si>
  <si>
    <t>Lisbeth Garcia</t>
  </si>
  <si>
    <t>Claude Dusenge</t>
  </si>
  <si>
    <t>528-25-5828</t>
  </si>
  <si>
    <t>Dalayna Arredondo</t>
  </si>
  <si>
    <t>(801) 448-3256</t>
  </si>
  <si>
    <t>Carolina Lorenzana</t>
  </si>
  <si>
    <t xml:space="preserve">
8019196949</t>
  </si>
  <si>
    <t>Brandon Valdez</t>
  </si>
  <si>
    <t>David Dimmick</t>
  </si>
  <si>
    <t xml:space="preserve">
8018795665</t>
  </si>
  <si>
    <t>Teron Arnesen</t>
  </si>
  <si>
    <t>Ashana Young</t>
  </si>
  <si>
    <t>+1 928 534 7170</t>
  </si>
  <si>
    <t>Gabriel Salas</t>
  </si>
  <si>
    <t>659-01-7857</t>
  </si>
  <si>
    <t>Demetrious Cook</t>
  </si>
  <si>
    <t>Victoria Hedrick</t>
  </si>
  <si>
    <t>529-67-8818</t>
  </si>
  <si>
    <t>Shawn Russell</t>
  </si>
  <si>
    <t>Alejandro Tamayo</t>
  </si>
  <si>
    <t xml:space="preserve">
3854618153</t>
  </si>
  <si>
    <t>Trystan Neal</t>
  </si>
  <si>
    <t>Monday 9/08/25 3pm</t>
  </si>
  <si>
    <t xml:space="preserve">Stefani Rios </t>
  </si>
  <si>
    <t>874-21-8496</t>
  </si>
  <si>
    <t>Sandy Salamanca</t>
  </si>
  <si>
    <t>771-04-7598</t>
  </si>
  <si>
    <t>Diana Aranguren</t>
  </si>
  <si>
    <t>096-19-3476</t>
  </si>
  <si>
    <t>Antoniela Alaña</t>
  </si>
  <si>
    <t>339-49-3157</t>
  </si>
  <si>
    <t>Armida Puentes</t>
  </si>
  <si>
    <t>Kerwin Oviedo</t>
  </si>
  <si>
    <t>Angelica Gonzalez</t>
  </si>
  <si>
    <t>Jesus Arias</t>
  </si>
  <si>
    <t>Ruth Urbano</t>
  </si>
  <si>
    <t>Michael Molina</t>
  </si>
  <si>
    <t>Ramon Salas</t>
  </si>
  <si>
    <t>Cancelled</t>
  </si>
  <si>
    <t>Eddis Boscan</t>
  </si>
  <si>
    <t>Deinis Soto</t>
  </si>
  <si>
    <t xml:space="preserve">
8012590803</t>
  </si>
  <si>
    <t>Mayde Echevarria</t>
  </si>
  <si>
    <t xml:space="preserve">
4353179030</t>
  </si>
  <si>
    <t>Nohora Sanchez</t>
  </si>
  <si>
    <t>801 6389136</t>
  </si>
  <si>
    <t>Victor Morales</t>
  </si>
  <si>
    <t xml:space="preserve">
8012592788</t>
  </si>
  <si>
    <t xml:space="preserve">Simon J Diaz </t>
  </si>
  <si>
    <t>Tuesday 9/9/25 3pm</t>
  </si>
  <si>
    <t>250-49-1119</t>
  </si>
  <si>
    <t>Carolyn King</t>
  </si>
  <si>
    <t>646-16-3884</t>
  </si>
  <si>
    <t>Lee Knowlden</t>
  </si>
  <si>
    <t>318-27-1280</t>
  </si>
  <si>
    <t xml:space="preserve">Manuel Villegas </t>
  </si>
  <si>
    <t>Christopher Tabbee</t>
  </si>
  <si>
    <t>615-65-5791</t>
  </si>
  <si>
    <t>Julian Lopez</t>
  </si>
  <si>
    <t>+1 909 676 9971</t>
  </si>
  <si>
    <t>Angel Arteaga</t>
  </si>
  <si>
    <t>Omid Benhian</t>
  </si>
  <si>
    <t xml:space="preserve">
385-216-9125</t>
  </si>
  <si>
    <t>cancelled</t>
  </si>
  <si>
    <t>Fernando Gonzalez</t>
  </si>
  <si>
    <t>385 229 7672</t>
  </si>
  <si>
    <t>Jaloni Fullum</t>
  </si>
  <si>
    <t>559 513 1423</t>
  </si>
  <si>
    <t>Cyntiche Mpaka</t>
  </si>
  <si>
    <t xml:space="preserve"> 801 835 4141</t>
  </si>
  <si>
    <t>Alexander Romero</t>
  </si>
  <si>
    <t>385 436 9246</t>
  </si>
  <si>
    <t>234-67-5290</t>
  </si>
  <si>
    <t xml:space="preserve">Sebastian Medina </t>
  </si>
  <si>
    <t>385 7756923</t>
  </si>
  <si>
    <t>Wednesday 9/10/25 3pm</t>
  </si>
  <si>
    <t>001-79-9668</t>
  </si>
  <si>
    <t>770-67-3566</t>
  </si>
  <si>
    <t>Hilda Puentes Borja</t>
  </si>
  <si>
    <t>071-11-1594</t>
  </si>
  <si>
    <t>Maria Quintero</t>
  </si>
  <si>
    <t>Igdania Lopez</t>
  </si>
  <si>
    <t>321-91-4372</t>
  </si>
  <si>
    <t>Desiree Leon</t>
  </si>
  <si>
    <t>855-37-4265</t>
  </si>
  <si>
    <t>Jhon Manjarrez</t>
  </si>
  <si>
    <t>Yohalvis Mercado</t>
  </si>
  <si>
    <t>Alejandra Urdaneta</t>
  </si>
  <si>
    <t xml:space="preserve">SocorroCota </t>
  </si>
  <si>
    <t>Maxelis Molina</t>
  </si>
  <si>
    <t xml:space="preserve">Jose Nava </t>
  </si>
  <si>
    <t>+1 385 5605906</t>
  </si>
  <si>
    <t>488-37-1224</t>
  </si>
  <si>
    <t>Aleiska Marcano</t>
  </si>
  <si>
    <t>674-66-2632</t>
  </si>
  <si>
    <t>Jorling Martinez</t>
  </si>
  <si>
    <t>Jerffry Hernandez</t>
  </si>
  <si>
    <t>MilagrosDel valle</t>
  </si>
  <si>
    <t>Monday 11/24/25 10am</t>
  </si>
  <si>
    <t>.670-97-0952</t>
  </si>
  <si>
    <t xml:space="preserve">Juan Rangel </t>
  </si>
  <si>
    <t>found other work</t>
  </si>
  <si>
    <t>.823-91-9998</t>
  </si>
  <si>
    <t>Luis Leon</t>
  </si>
  <si>
    <t>**Current phone number (385) 608-9928</t>
  </si>
  <si>
    <t>105-77-3863</t>
  </si>
  <si>
    <t>Marian Mendez</t>
  </si>
  <si>
    <t xml:space="preserve">Rescheduled </t>
  </si>
  <si>
    <t>.655-39-7292</t>
  </si>
  <si>
    <t>Nerymar Pirela</t>
  </si>
  <si>
    <t>.744-76-5271</t>
  </si>
  <si>
    <t>Jorge Hernandez</t>
  </si>
  <si>
    <t>.863-89-4250</t>
  </si>
  <si>
    <t>Nadiuska Cambero</t>
  </si>
  <si>
    <t>785-39-2914</t>
  </si>
  <si>
    <t>Nestor Orozco</t>
  </si>
  <si>
    <t>385-249-6735</t>
  </si>
  <si>
    <t>557-79-254</t>
  </si>
  <si>
    <t>Virneilis Lozano</t>
  </si>
  <si>
    <t>755-71-9345</t>
  </si>
  <si>
    <t>Eleanny Bastidas</t>
  </si>
  <si>
    <t>.0.077086941</t>
  </si>
  <si>
    <t>Kelin Torres Perdomo</t>
  </si>
  <si>
    <t>SC</t>
  </si>
  <si>
    <t>.789-67-1824</t>
  </si>
  <si>
    <t>Lissu Maya</t>
  </si>
  <si>
    <t>011-19-4510</t>
  </si>
  <si>
    <t>Anggy Liseth Castillo</t>
  </si>
  <si>
    <t>SG</t>
  </si>
  <si>
    <t xml:space="preserve">Flex referral </t>
  </si>
  <si>
    <t>.</t>
  </si>
  <si>
    <t>Monday 11/24/25 2pm</t>
  </si>
  <si>
    <t>NO MORE THAN 24</t>
  </si>
  <si>
    <t>706-54-0907</t>
  </si>
  <si>
    <t>Fardowsa Omar</t>
  </si>
  <si>
    <t>Sebastian Medina</t>
  </si>
  <si>
    <t>Tuesday 11/25/25 3pm</t>
  </si>
  <si>
    <t>Lucia Melendez</t>
  </si>
  <si>
    <t>Has not returned messages</t>
  </si>
  <si>
    <t>541-65-3600</t>
  </si>
  <si>
    <t>Jordan Ausmus</t>
  </si>
  <si>
    <t>541-525-3159</t>
  </si>
  <si>
    <t>NCNS day 1</t>
  </si>
  <si>
    <t>529-25-6653</t>
  </si>
  <si>
    <t xml:space="preserve">Andrew Pease </t>
  </si>
  <si>
    <t>801-953-9669</t>
  </si>
  <si>
    <t>818-30-4094</t>
  </si>
  <si>
    <t xml:space="preserve">Masooma Andar </t>
  </si>
  <si>
    <t>(801) 888-8675</t>
  </si>
  <si>
    <t>Monday 12/1/25 2pm</t>
  </si>
  <si>
    <t>655-39-7292</t>
  </si>
  <si>
    <t>493-39-9328</t>
  </si>
  <si>
    <t>X Started at Ultradent</t>
  </si>
  <si>
    <t>871-87-1457</t>
  </si>
  <si>
    <t>Javierio Hernandez</t>
  </si>
  <si>
    <t>Came for orientation in August 25th</t>
  </si>
  <si>
    <t>795-348-390</t>
  </si>
  <si>
    <t>Oceacni La Rosa</t>
  </si>
  <si>
    <t>+1 385 865 5563</t>
  </si>
  <si>
    <t>Gerardo Pacheco Diaz</t>
  </si>
  <si>
    <t xml:space="preserve">no </t>
  </si>
  <si>
    <t>Came for orientation in August 21st</t>
  </si>
  <si>
    <t>Nelfralis Gonzalez</t>
  </si>
  <si>
    <t>Came for orientaion on August 27th</t>
  </si>
  <si>
    <t xml:space="preserve">Gillian Maza </t>
  </si>
  <si>
    <t>Max Richelieu</t>
  </si>
  <si>
    <t>Not enough spanish or english</t>
  </si>
  <si>
    <t xml:space="preserve">Grace M Neumann </t>
  </si>
  <si>
    <t xml:space="preserve">William Calderon </t>
  </si>
  <si>
    <t>Youssouf Diagana</t>
  </si>
  <si>
    <t>081-81-5091</t>
  </si>
  <si>
    <t>Ruben Fernandez</t>
  </si>
  <si>
    <t xml:space="preserve">Arrived to 2:10 pm </t>
  </si>
  <si>
    <t>Banner Corado</t>
  </si>
  <si>
    <t>Eucary Garcia</t>
  </si>
  <si>
    <t>128-04-6551</t>
  </si>
  <si>
    <t>Jadugley Lucena</t>
  </si>
  <si>
    <t>Wednesday 12/3/25 2pm</t>
  </si>
  <si>
    <t>Andreina Chacon</t>
  </si>
  <si>
    <t>text for an openings</t>
  </si>
  <si>
    <t>012-31-6198</t>
  </si>
  <si>
    <t>894-30-6471</t>
  </si>
  <si>
    <t>Dennys Borjas</t>
  </si>
  <si>
    <t>Yaneiri Bianchi</t>
  </si>
  <si>
    <t>180-77-1854</t>
  </si>
  <si>
    <t>Aliangee Arias</t>
  </si>
  <si>
    <t>853-49-3012</t>
  </si>
  <si>
    <t>Maira Gonzalez</t>
  </si>
  <si>
    <t>774-27-1175</t>
  </si>
  <si>
    <t>Raul Andrade</t>
  </si>
  <si>
    <t>588-29-1510</t>
  </si>
  <si>
    <t xml:space="preserve">Maria Mejia </t>
  </si>
  <si>
    <t>647-36-5161</t>
  </si>
  <si>
    <t>Antonio Cardenas</t>
  </si>
  <si>
    <t>SCG</t>
  </si>
  <si>
    <t>893-66-9326</t>
  </si>
  <si>
    <t xml:space="preserve">Edwin Rayo </t>
  </si>
  <si>
    <t>Beizibeth Urdaneta</t>
  </si>
  <si>
    <t>Mayra Briceno</t>
  </si>
  <si>
    <t>691-31-9642</t>
  </si>
  <si>
    <t>Sophia Mendez</t>
  </si>
  <si>
    <t>821-53-8094</t>
  </si>
  <si>
    <t>Luisa Lara</t>
  </si>
  <si>
    <t>Heidi Cifuentes</t>
  </si>
  <si>
    <t>Victor Perez</t>
  </si>
  <si>
    <t>Wednesday 12/04/25 2pm</t>
  </si>
  <si>
    <t>647-86-9228</t>
  </si>
  <si>
    <t>Laila Hernandez</t>
  </si>
  <si>
    <t>X Left VM 12/10</t>
  </si>
  <si>
    <t>616-50-3253</t>
  </si>
  <si>
    <t>Geovanni Martinez</t>
  </si>
  <si>
    <t>X Has ring that he says he cannot remove</t>
  </si>
  <si>
    <t xml:space="preserve"> Johnny Debrum</t>
  </si>
  <si>
    <t>Frosty Long</t>
  </si>
  <si>
    <t>X Unable to stand for too long due to leg injury</t>
  </si>
  <si>
    <t>204-66-3440</t>
  </si>
  <si>
    <t>Andres Mathis</t>
  </si>
  <si>
    <t>Carrier filtering</t>
  </si>
  <si>
    <t>647-22-1486</t>
  </si>
  <si>
    <t>Danny Bickham</t>
  </si>
  <si>
    <t>791-41-3405</t>
  </si>
  <si>
    <t xml:space="preserve">Angel Heredia </t>
  </si>
  <si>
    <t>X text for an opening</t>
  </si>
  <si>
    <t>027-63-9007</t>
  </si>
  <si>
    <t>Naqibulla Khatak</t>
  </si>
  <si>
    <t>850-30-0494</t>
  </si>
  <si>
    <t>Juan C Saez Rodriguez</t>
  </si>
  <si>
    <t>Laul Arok</t>
  </si>
  <si>
    <t>came in at 3:06pm</t>
  </si>
  <si>
    <t>646-88-3825</t>
  </si>
  <si>
    <t>Chethic Malek</t>
  </si>
  <si>
    <t xml:space="preserve"> 385 302 5900</t>
  </si>
  <si>
    <t xml:space="preserve">X  </t>
  </si>
  <si>
    <t>646-26-7159</t>
  </si>
  <si>
    <t>Connor Clay</t>
  </si>
  <si>
    <t>385 321 6273</t>
  </si>
  <si>
    <t>X Bad back unable to stand too long</t>
  </si>
  <si>
    <t>525-91-6327</t>
  </si>
  <si>
    <t>April Kelly</t>
  </si>
  <si>
    <t>X Bad attitude during mini</t>
  </si>
  <si>
    <t>Wednesday 12/10/25 2pm</t>
  </si>
  <si>
    <t>758-89-4581</t>
  </si>
  <si>
    <t xml:space="preserve">Yineth Marcano </t>
  </si>
  <si>
    <t>Jesus Caraballo</t>
  </si>
  <si>
    <t xml:space="preserve">Yeni Ordonez Granados </t>
  </si>
  <si>
    <t>Efrain Heras</t>
  </si>
  <si>
    <t>Liliana Diaz</t>
  </si>
  <si>
    <t xml:space="preserve">Soledad Palma </t>
  </si>
  <si>
    <t>n/a</t>
  </si>
  <si>
    <t>Does not understand Spanish will be added to other orientation</t>
  </si>
  <si>
    <t>Estefani Ramirez</t>
  </si>
  <si>
    <t>Cristian Garcia</t>
  </si>
  <si>
    <t>737-77-0058</t>
  </si>
  <si>
    <t>Milangela Martinez</t>
  </si>
  <si>
    <t>490-57-0379</t>
  </si>
  <si>
    <t xml:space="preserve">Daybran Fandino </t>
  </si>
  <si>
    <t>Maria Duenas</t>
  </si>
  <si>
    <t xml:space="preserve">Jorge E Brizuela Urbina </t>
  </si>
  <si>
    <t>530-57-2513</t>
  </si>
  <si>
    <t>JOSE Antonio MUNGUIA</t>
  </si>
  <si>
    <t>Thursday 12/11/25 2pm</t>
  </si>
  <si>
    <t>168-87-2690</t>
  </si>
  <si>
    <t>Adut Makuei</t>
  </si>
  <si>
    <t>Christopher Romero</t>
  </si>
  <si>
    <t>X ** Needs to onboard**</t>
  </si>
  <si>
    <t>539-65-4456</t>
  </si>
  <si>
    <t>Keara Huff</t>
  </si>
  <si>
    <t>X Text for an opening</t>
  </si>
  <si>
    <t>Thidalack Sopraseuth</t>
  </si>
  <si>
    <t>X Found another job</t>
  </si>
  <si>
    <t>646-82-2864</t>
  </si>
  <si>
    <t xml:space="preserve">Yoselynn Ramiriez </t>
  </si>
  <si>
    <t>801-635-8650</t>
  </si>
  <si>
    <t>652-98-1973</t>
  </si>
  <si>
    <t>Lina Mendoza Duran</t>
  </si>
  <si>
    <t>N/A</t>
  </si>
  <si>
    <t>Text for an opening</t>
  </si>
  <si>
    <t>762-55-9862</t>
  </si>
  <si>
    <t>Leidis Valiente Mendoza</t>
  </si>
  <si>
    <t>509-450-3433</t>
  </si>
  <si>
    <t>533-88-8294</t>
  </si>
  <si>
    <t>Joann  Hutchins</t>
  </si>
  <si>
    <t>646-64-2310</t>
  </si>
  <si>
    <t>Julio Nunez</t>
  </si>
  <si>
    <t>801 414 0215</t>
  </si>
  <si>
    <t xml:space="preserve">Ahmed Aden </t>
  </si>
  <si>
    <t>Background not elible (I communicated this with him 4.16.26)</t>
  </si>
  <si>
    <t>Tuesday 12/16/25 2pm</t>
  </si>
  <si>
    <t xml:space="preserve">Paola Palomino </t>
  </si>
  <si>
    <t>Needs to reschedule</t>
  </si>
  <si>
    <t>782-84-4228</t>
  </si>
  <si>
    <t xml:space="preserve">Deivis Adrianza </t>
  </si>
  <si>
    <t>Neil Vergara</t>
  </si>
  <si>
    <t>Liliana Diaz sanchez</t>
  </si>
  <si>
    <t>(801) 815-9660</t>
  </si>
  <si>
    <t>062-47-4507</t>
  </si>
  <si>
    <t>Orleskys Curiel Arteaga</t>
  </si>
  <si>
    <t>Yes.</t>
  </si>
  <si>
    <t>Ibrain Queipo</t>
  </si>
  <si>
    <t>.002-93-5976</t>
  </si>
  <si>
    <t>Deyanir Pereyra</t>
  </si>
  <si>
    <t>685-88-0682</t>
  </si>
  <si>
    <t>Maldonado Dickerson</t>
  </si>
  <si>
    <t>773-26-0715</t>
  </si>
  <si>
    <t>Sorely Molleja</t>
  </si>
  <si>
    <t>844-07-4691</t>
  </si>
  <si>
    <t>Yudetzi Medina</t>
  </si>
  <si>
    <t>718-38-8528</t>
  </si>
  <si>
    <t>Pedro Salazar</t>
  </si>
  <si>
    <t>890-46-8432</t>
  </si>
  <si>
    <t>Llonario Prado</t>
  </si>
  <si>
    <t>532-89-7571</t>
  </si>
  <si>
    <t>Oneida Prado</t>
  </si>
  <si>
    <t>407 946-3972</t>
  </si>
  <si>
    <t>Carlos Padilla</t>
  </si>
  <si>
    <t>(385) 588-4588</t>
  </si>
  <si>
    <t>Carmen Alicia Torres</t>
  </si>
  <si>
    <t>Sandra Obando</t>
  </si>
  <si>
    <t>783-64-9091</t>
  </si>
  <si>
    <t>Andrea Tirado</t>
  </si>
  <si>
    <t>Anderlis Sperozo</t>
  </si>
  <si>
    <t>863-01-0330</t>
  </si>
  <si>
    <t>Dagoberto Blanco</t>
  </si>
  <si>
    <t>Wednesday 12/17/25 2pm</t>
  </si>
  <si>
    <t>841-87-2278</t>
  </si>
  <si>
    <t>Denisia Gutierrez</t>
  </si>
  <si>
    <t>193-91-1893</t>
  </si>
  <si>
    <t>Edwuard Briceno</t>
  </si>
  <si>
    <t>873-37-7678</t>
  </si>
  <si>
    <t>Abner Varela</t>
  </si>
  <si>
    <t>057-77-4159</t>
  </si>
  <si>
    <t>Hector Rodas</t>
  </si>
  <si>
    <t>Maria L Perez</t>
  </si>
  <si>
    <t xml:space="preserve">Sendy Miranda </t>
  </si>
  <si>
    <t>Marina Mazariego</t>
  </si>
  <si>
    <t>Teresa Verónica Quiroz Calderon</t>
  </si>
  <si>
    <t>125-15-3175</t>
  </si>
  <si>
    <t xml:space="preserve">Yolanda Rodas </t>
  </si>
  <si>
    <t>193-59-9138</t>
  </si>
  <si>
    <t>Yanis Mieles</t>
  </si>
  <si>
    <t>738-23-8271</t>
  </si>
  <si>
    <t>Kelly Navarro</t>
  </si>
  <si>
    <t>075-33-6770</t>
  </si>
  <si>
    <t xml:space="preserve">Juan Carreno </t>
  </si>
  <si>
    <t xml:space="preserve">Willy Aviles </t>
  </si>
  <si>
    <t>Sara Rincon</t>
  </si>
  <si>
    <t>Carolina Pirona</t>
  </si>
  <si>
    <t>Nilce Urbina Sanchez</t>
  </si>
  <si>
    <t xml:space="preserve">Antonella Brizuela </t>
  </si>
  <si>
    <t>848-93-6081</t>
  </si>
  <si>
    <t>Roxibel Parra</t>
  </si>
  <si>
    <t>Irinea Bazan</t>
  </si>
  <si>
    <t>385-487-3642</t>
  </si>
  <si>
    <t>Marlyn obregon maldonado</t>
  </si>
  <si>
    <t>Thursday 12/18/25 2pm</t>
  </si>
  <si>
    <t>529-35-3959</t>
  </si>
  <si>
    <t>Kelly Willmore</t>
  </si>
  <si>
    <t>801-666-0116</t>
  </si>
  <si>
    <t>.273-19-0240</t>
  </si>
  <si>
    <t>Abdulkadir Mohamed Amin</t>
  </si>
  <si>
    <t>X backup ph.3853949669</t>
  </si>
  <si>
    <t xml:space="preserve">Osmar Arias </t>
  </si>
  <si>
    <t>818-09-9262</t>
  </si>
  <si>
    <t xml:space="preserve">Valerie Fernandez </t>
  </si>
  <si>
    <t>X Text her about day shift</t>
  </si>
  <si>
    <t>502-06-1542</t>
  </si>
  <si>
    <t>Eric Smith</t>
  </si>
  <si>
    <t>Bad BG</t>
  </si>
  <si>
    <t>863-52-6502</t>
  </si>
  <si>
    <t>.368-89-7049</t>
  </si>
  <si>
    <t>Askulu Mwarabu</t>
  </si>
  <si>
    <t xml:space="preserve">Ashay Malek </t>
  </si>
  <si>
    <t>X Bad BG</t>
  </si>
  <si>
    <t>Jose Rodriguez</t>
  </si>
  <si>
    <t>Did not speak english</t>
  </si>
  <si>
    <t xml:space="preserve">Luis Romero </t>
  </si>
  <si>
    <t>Text about openings</t>
  </si>
  <si>
    <t>Cecila Cereceres</t>
  </si>
  <si>
    <t xml:space="preserve">HB </t>
  </si>
  <si>
    <t>586-17-5760</t>
  </si>
  <si>
    <t>Kenye Obed</t>
  </si>
  <si>
    <t>Maritza Espinoza Sanchez</t>
  </si>
  <si>
    <t>646-52-1589</t>
  </si>
  <si>
    <t>Danyelle Rowley</t>
  </si>
  <si>
    <t>Carlos Caldera</t>
  </si>
  <si>
    <t>646-86-2004</t>
  </si>
  <si>
    <t>Clare Vernon</t>
  </si>
  <si>
    <t>385-615-3479</t>
  </si>
  <si>
    <t>.724-63-9874</t>
  </si>
  <si>
    <t>Endrina Cueto</t>
  </si>
  <si>
    <t>385-414-5087</t>
  </si>
  <si>
    <t>Does not speak English</t>
  </si>
  <si>
    <t xml:space="preserve">Isaac Lugo </t>
  </si>
  <si>
    <t>Does not speak English- uploaded</t>
  </si>
  <si>
    <t>Angel Morales</t>
  </si>
  <si>
    <t xml:space="preserve">Does not speak or understand english </t>
  </si>
  <si>
    <t>Marvelys Cortez</t>
  </si>
  <si>
    <t>Alberto Garcia</t>
  </si>
  <si>
    <t>Shaibu Mapila</t>
  </si>
  <si>
    <t>Tuesday 12/23/25 2pm</t>
  </si>
  <si>
    <t>786-27-0389</t>
  </si>
  <si>
    <t>Luis Leon Gordones</t>
  </si>
  <si>
    <t>142-55-4371</t>
  </si>
  <si>
    <t>Victoria Rueda</t>
  </si>
  <si>
    <t>675-66-5781</t>
  </si>
  <si>
    <t>Maribel Valencia</t>
  </si>
  <si>
    <t>858-42-0624</t>
  </si>
  <si>
    <t>Alonso Vallina</t>
  </si>
  <si>
    <t>684-99-6776</t>
  </si>
  <si>
    <t>Anyelina Corapse</t>
  </si>
  <si>
    <t>681-39-0725</t>
  </si>
  <si>
    <t>Brianmar Cadenas</t>
  </si>
  <si>
    <t>694-64-2951</t>
  </si>
  <si>
    <t>Carlos Herrera</t>
  </si>
  <si>
    <t>701-70-9258</t>
  </si>
  <si>
    <t>Gustavo Flores</t>
  </si>
  <si>
    <t>385-547-6167</t>
  </si>
  <si>
    <t>866-82-7238</t>
  </si>
  <si>
    <t>Yrlena Lopez</t>
  </si>
  <si>
    <t>496-35-9879</t>
  </si>
  <si>
    <t>Yordis Colemaneras</t>
  </si>
  <si>
    <t>+1 801 301 3635</t>
  </si>
  <si>
    <t>731-23-5720</t>
  </si>
  <si>
    <t>Ydania Garcia</t>
  </si>
  <si>
    <t>rescheduled - came in late</t>
  </si>
  <si>
    <t>016-31-8115</t>
  </si>
  <si>
    <t>María Brea</t>
  </si>
  <si>
    <t>331-19-1579</t>
  </si>
  <si>
    <t>Ronis Barrios</t>
  </si>
  <si>
    <t>044-51-7090</t>
  </si>
  <si>
    <t>Francisco Parada</t>
  </si>
  <si>
    <t>115-71-9359</t>
  </si>
  <si>
    <t>Ariadna Quiroga</t>
  </si>
  <si>
    <t>323-43-9042</t>
  </si>
  <si>
    <t>Ibrahin Martinez</t>
  </si>
  <si>
    <t>833-89-9438</t>
  </si>
  <si>
    <t xml:space="preserve">Diego Martinez </t>
  </si>
  <si>
    <t xml:space="preserve">X </t>
  </si>
  <si>
    <t>860-73-5333</t>
  </si>
  <si>
    <t>Yamile Quintero</t>
  </si>
  <si>
    <t>794-71-7076</t>
  </si>
  <si>
    <t>Martha Rosero</t>
  </si>
  <si>
    <t>Monday 12/29/25 2pm</t>
  </si>
  <si>
    <t>274-19-5290</t>
  </si>
  <si>
    <t>646-90-3306</t>
  </si>
  <si>
    <t>Oswaldo Real</t>
  </si>
  <si>
    <t>801 502 0160</t>
  </si>
  <si>
    <t>X Emailed for an opening</t>
  </si>
  <si>
    <t>647-82-4316</t>
  </si>
  <si>
    <t>Patience Gonzales</t>
  </si>
  <si>
    <t>Maombi Lachere</t>
  </si>
  <si>
    <t>Marylna Lomiga</t>
  </si>
  <si>
    <t>575-61-4877</t>
  </si>
  <si>
    <t>Nephi Amasio</t>
  </si>
  <si>
    <t>(385) 242-1534</t>
  </si>
  <si>
    <t xml:space="preserve">Jose Benavides </t>
  </si>
  <si>
    <t>528-85-8861</t>
  </si>
  <si>
    <t>Jacob Williams</t>
  </si>
  <si>
    <t>X Cant afford shoes</t>
  </si>
  <si>
    <t>Dayann Castro</t>
  </si>
  <si>
    <t xml:space="preserve">Danna Chinchilla </t>
  </si>
  <si>
    <t>888-18-3185</t>
  </si>
  <si>
    <t>Diana Moran</t>
  </si>
  <si>
    <t>623-72-1846</t>
  </si>
  <si>
    <t>Gabriela Brito</t>
  </si>
  <si>
    <t>647-48-2184</t>
  </si>
  <si>
    <t>David Tengono</t>
  </si>
  <si>
    <t>646-96-7092</t>
  </si>
  <si>
    <t>Kayla Hernandez</t>
  </si>
  <si>
    <t>385 254-2480</t>
  </si>
  <si>
    <t>103-94-9179</t>
  </si>
  <si>
    <t>Michael Sepulveda</t>
  </si>
  <si>
    <t>801 450-9504</t>
  </si>
  <si>
    <t>X Dont offer</t>
  </si>
  <si>
    <t>Liliana Cruz</t>
  </si>
  <si>
    <t>Tuesday 12/30/25 2pm</t>
  </si>
  <si>
    <t>049-79-9537</t>
  </si>
  <si>
    <t xml:space="preserve">Omar Araujo </t>
  </si>
  <si>
    <t>(331) 901-8167</t>
  </si>
  <si>
    <t>111-63-7096</t>
  </si>
  <si>
    <t xml:space="preserve">Allison Silva </t>
  </si>
  <si>
    <t>700-65-6448</t>
  </si>
  <si>
    <t>Ender Fernandez</t>
  </si>
  <si>
    <t>329-47-7905</t>
  </si>
  <si>
    <t>Areana Calderon</t>
  </si>
  <si>
    <t>708-25-7815</t>
  </si>
  <si>
    <t>Yudith Bastidas</t>
  </si>
  <si>
    <t>Alexandra del pilar</t>
  </si>
  <si>
    <t>Isacni Gonzalez</t>
  </si>
  <si>
    <t>793-96-9200</t>
  </si>
  <si>
    <t>Omar Rey</t>
  </si>
  <si>
    <t>851-27-9742</t>
  </si>
  <si>
    <t>Camila Andrade</t>
  </si>
  <si>
    <t>385-490-9693</t>
  </si>
  <si>
    <t>421-91-0316</t>
  </si>
  <si>
    <t>Yelitza Soto</t>
  </si>
  <si>
    <t>303-95-8751</t>
  </si>
  <si>
    <t>Marlene Rodriguez</t>
  </si>
  <si>
    <t>787-93-4634</t>
  </si>
  <si>
    <t>Jose Contreras</t>
  </si>
  <si>
    <t>Ayelema Giorno De Benavides</t>
  </si>
  <si>
    <t>204-17-3086</t>
  </si>
  <si>
    <t>Irsis Castillo</t>
  </si>
  <si>
    <t>Carlos Perez</t>
  </si>
  <si>
    <t>Eversis Urdabeta</t>
  </si>
  <si>
    <t xml:space="preserve">Lorena Astucuri </t>
  </si>
  <si>
    <t xml:space="preserve">rescheduled </t>
  </si>
  <si>
    <t>came in 15 mins late</t>
  </si>
  <si>
    <t>465-55-1845</t>
  </si>
  <si>
    <t>Juan Navarro</t>
  </si>
  <si>
    <t>028-02-0117</t>
  </si>
  <si>
    <t xml:space="preserve">Scarle Teran </t>
  </si>
  <si>
    <t xml:space="preserve">Marileny Matheus </t>
  </si>
  <si>
    <t>136-41-1000</t>
  </si>
  <si>
    <t>Bessy More</t>
  </si>
  <si>
    <t>Tuesday 01/06/26 2pm</t>
  </si>
  <si>
    <t>645-35-1243</t>
  </si>
  <si>
    <t>Jhonatan Molina</t>
  </si>
  <si>
    <t>Texted to ask if still interested  - If no response she will be removed 04/20</t>
  </si>
  <si>
    <t>Jaskesday Gomez</t>
  </si>
  <si>
    <t>Texted to ask if still interested If no response she will be removed 04/20</t>
  </si>
  <si>
    <t>796-75-5224</t>
  </si>
  <si>
    <t>Bleidys Ramirez</t>
  </si>
  <si>
    <t>767-31-5647</t>
  </si>
  <si>
    <t xml:space="preserve">Victor Advincula </t>
  </si>
  <si>
    <t>325-83-8995</t>
  </si>
  <si>
    <t>Anastasia Palmar</t>
  </si>
  <si>
    <t>033-27-1281</t>
  </si>
  <si>
    <t>Oleidis Hernandez</t>
  </si>
  <si>
    <t>864-71-8201</t>
  </si>
  <si>
    <t>Darlimar Perez</t>
  </si>
  <si>
    <t>156-51-0154</t>
  </si>
  <si>
    <t>Yorly Rivera</t>
  </si>
  <si>
    <t>785-54-6876</t>
  </si>
  <si>
    <t>Maria Ortega</t>
  </si>
  <si>
    <t>Wednesday 01/07/26 @ 2pm</t>
  </si>
  <si>
    <t>719-88-4943</t>
  </si>
  <si>
    <t xml:space="preserve">Kerfin Dein </t>
  </si>
  <si>
    <t>Aaron Allred</t>
  </si>
  <si>
    <t>602 738 3224</t>
  </si>
  <si>
    <t>364-99-9627</t>
  </si>
  <si>
    <t xml:space="preserve">Brilith Valero </t>
  </si>
  <si>
    <t>(385) 427-9533</t>
  </si>
  <si>
    <t>529-73-2967</t>
  </si>
  <si>
    <t>Brad Henrie</t>
  </si>
  <si>
    <t xml:space="preserve">Jose Mendoza </t>
  </si>
  <si>
    <t>786-82-5256</t>
  </si>
  <si>
    <t>Lizbeth Galino</t>
  </si>
  <si>
    <t>385-424-3461</t>
  </si>
  <si>
    <t>646-14-6959</t>
  </si>
  <si>
    <t xml:space="preserve">Michael Peterson </t>
  </si>
  <si>
    <t>801 793 7368</t>
  </si>
  <si>
    <t xml:space="preserve">BG DOES NOT QUALIFY - HE HAS BEEN NOTIFIED </t>
  </si>
  <si>
    <t>529-91-1850</t>
  </si>
  <si>
    <t>Adrienne Kemple</t>
  </si>
  <si>
    <t>571-97-6274</t>
  </si>
  <si>
    <t>Elizabeth Ontiveros</t>
  </si>
  <si>
    <t>529-25-8742</t>
  </si>
  <si>
    <t xml:space="preserve">Lisa Allen </t>
  </si>
  <si>
    <t xml:space="preserve">Valeria Sandoval </t>
  </si>
  <si>
    <t>646-96-3174</t>
  </si>
  <si>
    <t>Samantha Jimenes</t>
  </si>
  <si>
    <t>Mario Rojas</t>
  </si>
  <si>
    <t>Lisa P Allen</t>
  </si>
  <si>
    <t>646-86-0422</t>
  </si>
  <si>
    <t>Alex Neri</t>
  </si>
  <si>
    <t>Reschedued for 1/20</t>
  </si>
  <si>
    <t>711-74-2499</t>
  </si>
  <si>
    <t>Jonathan Jaimes</t>
  </si>
  <si>
    <t>143-25-8086</t>
  </si>
  <si>
    <t>Alfredo Ruiz</t>
  </si>
  <si>
    <t>426-83-0633</t>
  </si>
  <si>
    <t>Nathan Johnson</t>
  </si>
  <si>
    <t>Reschedued for 1/14</t>
  </si>
  <si>
    <t>528-19-7254</t>
  </si>
  <si>
    <t>Jessica Woolman</t>
  </si>
  <si>
    <t>Thursday 01/08/26 2pm</t>
  </si>
  <si>
    <t xml:space="preserve">Gabriela Reyes </t>
  </si>
  <si>
    <t xml:space="preserve">Ana Carvallo </t>
  </si>
  <si>
    <t>Wilmer Reyes</t>
  </si>
  <si>
    <t>829-51-6167</t>
  </si>
  <si>
    <t>Graciela Rodriguez</t>
  </si>
  <si>
    <t>708-78-1160</t>
  </si>
  <si>
    <t>Manuel Lemuz</t>
  </si>
  <si>
    <t>Rosmary Lemus</t>
  </si>
  <si>
    <t>628-75-0245</t>
  </si>
  <si>
    <t>Jesus Reyes</t>
  </si>
  <si>
    <t>Maria Marin Orozco</t>
  </si>
  <si>
    <t>Evelin De Jesus Ochoa</t>
  </si>
  <si>
    <t xml:space="preserve">Patricia Avila </t>
  </si>
  <si>
    <t>Gildardo Guzman</t>
  </si>
  <si>
    <t>Miriam Pimentel</t>
  </si>
  <si>
    <t>378-97-2019</t>
  </si>
  <si>
    <t>Manuel Mujica</t>
  </si>
  <si>
    <t>687-97-9869</t>
  </si>
  <si>
    <t xml:space="preserve">Luis Torres </t>
  </si>
  <si>
    <t>801-301-2030</t>
  </si>
  <si>
    <t>Came in for orientation on 08/07</t>
  </si>
  <si>
    <t>448-83-8466</t>
  </si>
  <si>
    <t>Yoalis Bravo</t>
  </si>
  <si>
    <t>382-49-7625</t>
  </si>
  <si>
    <t xml:space="preserve">Simon Sanchez </t>
  </si>
  <si>
    <t>084-19-2671</t>
  </si>
  <si>
    <t>Fanny Medina</t>
  </si>
  <si>
    <t>209-53-3296</t>
  </si>
  <si>
    <t>Jose Campos Perez</t>
  </si>
  <si>
    <t>702-39-5958</t>
  </si>
  <si>
    <t>William Huancahuari</t>
  </si>
  <si>
    <t>Wilmer Hernandez</t>
  </si>
  <si>
    <t>Luis Hernandez</t>
  </si>
  <si>
    <t>Paula Villadiego</t>
  </si>
  <si>
    <t>072-93-5306</t>
  </si>
  <si>
    <t>Nestor Mendez</t>
  </si>
  <si>
    <t>Tuesday 01/13/26 2pm</t>
  </si>
  <si>
    <t>679-44-3178</t>
  </si>
  <si>
    <t>Eladio Orta</t>
  </si>
  <si>
    <t>Jean Abreu</t>
  </si>
  <si>
    <t xml:space="preserve">Taina Villavicencio </t>
  </si>
  <si>
    <t xml:space="preserve"> Lady Velasquez </t>
  </si>
  <si>
    <t>Needs to reschedule came in 6 mins late</t>
  </si>
  <si>
    <t xml:space="preserve">Veronica Pineda </t>
  </si>
  <si>
    <t>Leo Sarango</t>
  </si>
  <si>
    <t>703-59-6122</t>
  </si>
  <si>
    <t>Elier Escandela</t>
  </si>
  <si>
    <t>302-87-3284</t>
  </si>
  <si>
    <t>Eliana Roman</t>
  </si>
  <si>
    <t xml:space="preserve">Luis Blanco </t>
  </si>
  <si>
    <t>153-47-9844</t>
  </si>
  <si>
    <t>Fernando Leal</t>
  </si>
  <si>
    <t>846-55-1106</t>
  </si>
  <si>
    <t>Jesus A Leal</t>
  </si>
  <si>
    <t>828-09-1945</t>
  </si>
  <si>
    <t xml:space="preserve">Jessica Veronica </t>
  </si>
  <si>
    <t>Jonathan Castro</t>
  </si>
  <si>
    <t>Jeraldith Gualdron</t>
  </si>
  <si>
    <t>Soccorro Cota</t>
  </si>
  <si>
    <t xml:space="preserve">Yorlly Carela </t>
  </si>
  <si>
    <t>Needs to reschedule came in 3 mins late</t>
  </si>
  <si>
    <t xml:space="preserve">Leolena Wendy Astucuri </t>
  </si>
  <si>
    <t>Hector Garcia</t>
  </si>
  <si>
    <t>Dessibeth Fuyenmayor</t>
  </si>
  <si>
    <t>661-77-3292</t>
  </si>
  <si>
    <t>LeticiaLGuillen</t>
  </si>
  <si>
    <t>101-77-3821</t>
  </si>
  <si>
    <t>Marcela Ruiz</t>
  </si>
  <si>
    <t>086-45-0764</t>
  </si>
  <si>
    <t>Jully Espinoza</t>
  </si>
  <si>
    <t>041-25-5184</t>
  </si>
  <si>
    <t>Victoria Lopez</t>
  </si>
  <si>
    <t>Carol Loaiza</t>
  </si>
  <si>
    <t>Samir Moron Hernandez</t>
  </si>
  <si>
    <t>385-588-9898</t>
  </si>
  <si>
    <t>Wednesday 01/14/26 @ 1pm</t>
  </si>
  <si>
    <t>Gerlhian Pacheco</t>
  </si>
  <si>
    <t>593-96-3168</t>
  </si>
  <si>
    <t xml:space="preserve">Luiz Nacarato </t>
  </si>
  <si>
    <t>320-65-4509</t>
  </si>
  <si>
    <t>Victor Lamas</t>
  </si>
  <si>
    <t>Esmeralda Martinez</t>
  </si>
  <si>
    <t>656-96-9343</t>
  </si>
  <si>
    <t>Maria A Bernal</t>
  </si>
  <si>
    <t>(765) 603-1121</t>
  </si>
  <si>
    <t>William Workman</t>
  </si>
  <si>
    <t>5 mins late</t>
  </si>
  <si>
    <t>Isela Silva Ruiz</t>
  </si>
  <si>
    <t>801-833-9715</t>
  </si>
  <si>
    <t xml:space="preserve">Jessica Nava </t>
  </si>
  <si>
    <t xml:space="preserve">Marlyna Lomiga </t>
  </si>
  <si>
    <t xml:space="preserve">Kayla Tusi </t>
  </si>
  <si>
    <t>Elizabeth Vazquez Garcia</t>
  </si>
  <si>
    <t>059-992-629</t>
  </si>
  <si>
    <t>Mary Teran</t>
  </si>
  <si>
    <t>12 mins late</t>
  </si>
  <si>
    <t>787-04-0997</t>
  </si>
  <si>
    <t>Carlos Rondon</t>
  </si>
  <si>
    <t xml:space="preserve">Joshua Bryd </t>
  </si>
  <si>
    <t>moved to spanish orientation for 01/15/26</t>
  </si>
  <si>
    <t>789-10-4794</t>
  </si>
  <si>
    <t>Lixander Rodriguez</t>
  </si>
  <si>
    <t>759-67-9082</t>
  </si>
  <si>
    <t>Alejandro Lugo</t>
  </si>
  <si>
    <t xml:space="preserve">Sergio Arellano </t>
  </si>
  <si>
    <t>Yennifer Uribe</t>
  </si>
  <si>
    <t xml:space="preserve">Aleksandr Podorov </t>
  </si>
  <si>
    <t>X  Intersted in QC inspector</t>
  </si>
  <si>
    <t xml:space="preserve">Tresiah adkins </t>
  </si>
  <si>
    <t>+1 480 475-9447</t>
  </si>
  <si>
    <t>Kyle Drenckhahn</t>
  </si>
  <si>
    <t>612 750-7575</t>
  </si>
  <si>
    <t>Thursday 01/15/26 @ 3pm</t>
  </si>
  <si>
    <t>423-71-5274</t>
  </si>
  <si>
    <t>Maria Heredia</t>
  </si>
  <si>
    <t>Olga Guevara Erazo</t>
  </si>
  <si>
    <t>208-745-4253</t>
  </si>
  <si>
    <t>Diego Gutierrez</t>
  </si>
  <si>
    <t xml:space="preserve">added for 02/09/2026 - wants C shift </t>
  </si>
  <si>
    <t>867-13-4163</t>
  </si>
  <si>
    <t>Blanca Semprun</t>
  </si>
  <si>
    <t>882-80-8721</t>
  </si>
  <si>
    <t>Marlin Canelon</t>
  </si>
  <si>
    <t xml:space="preserve">X C Shift </t>
  </si>
  <si>
    <t>803-81-6869</t>
  </si>
  <si>
    <t>Ricardo Romero</t>
  </si>
  <si>
    <t>004-25-4985</t>
  </si>
  <si>
    <t>Robin Miquilena</t>
  </si>
  <si>
    <t>652-08-4953</t>
  </si>
  <si>
    <t>Cristhian Forero</t>
  </si>
  <si>
    <t xml:space="preserve">Nubia E Venta Florez </t>
  </si>
  <si>
    <t>Needs to reschedule came in 11 mins late</t>
  </si>
  <si>
    <t>752-74-5611</t>
  </si>
  <si>
    <t>Wilson Macea</t>
  </si>
  <si>
    <t>108-59-7980</t>
  </si>
  <si>
    <t>Yesenia Garcia</t>
  </si>
  <si>
    <t>834-79-4856</t>
  </si>
  <si>
    <t>Carlos Moya</t>
  </si>
  <si>
    <t>Oneida Yampuezan</t>
  </si>
  <si>
    <t>800-51-2306</t>
  </si>
  <si>
    <t>Carla Gabriela Flores</t>
  </si>
  <si>
    <t>X added for 2.5.26</t>
  </si>
  <si>
    <t>206-19-9053</t>
  </si>
  <si>
    <t>744-87-4408</t>
  </si>
  <si>
    <t>Jose Cardozo</t>
  </si>
  <si>
    <t>755-90-9943</t>
  </si>
  <si>
    <t>Geraldine Bracho</t>
  </si>
  <si>
    <t>Darly Petit</t>
  </si>
  <si>
    <t>added for 02/09/2026</t>
  </si>
  <si>
    <t>Juan Chrinios</t>
  </si>
  <si>
    <t>Pedro Meza</t>
  </si>
  <si>
    <t>656-82-2422</t>
  </si>
  <si>
    <t>Betzaida henriquez</t>
  </si>
  <si>
    <t>Mario Fernandez</t>
  </si>
  <si>
    <t>Luis Ruiz</t>
  </si>
  <si>
    <t xml:space="preserve">Jose Ferrer </t>
  </si>
  <si>
    <t>Rony Infante</t>
  </si>
  <si>
    <t>María Ferrer</t>
  </si>
  <si>
    <t>Tuesday 01/20/26 @ 3pm</t>
  </si>
  <si>
    <t>Virmania Moreira</t>
  </si>
  <si>
    <t>Yanet Leyva</t>
  </si>
  <si>
    <t>added for 02/12/2026</t>
  </si>
  <si>
    <t>Yenly Aguila</t>
  </si>
  <si>
    <t>385-343-3793</t>
  </si>
  <si>
    <t>Maria Villegas</t>
  </si>
  <si>
    <t xml:space="preserve">Christine Ruiz Vargas </t>
  </si>
  <si>
    <t>125-49-9271</t>
  </si>
  <si>
    <t>Gledys Camacho</t>
  </si>
  <si>
    <t>Windarly Briceno</t>
  </si>
  <si>
    <t>Yolimar Montenegro</t>
  </si>
  <si>
    <t>841-37-6590</t>
  </si>
  <si>
    <t>Deyby Jurado</t>
  </si>
  <si>
    <t>873-64-6111</t>
  </si>
  <si>
    <t>MariaC Perez</t>
  </si>
  <si>
    <t>Sara Lopez</t>
  </si>
  <si>
    <t>Yordis Colmenarez</t>
  </si>
  <si>
    <t>801 301 3635</t>
  </si>
  <si>
    <t>731-43-2348</t>
  </si>
  <si>
    <t>Daniela Romo</t>
  </si>
  <si>
    <t>Marialex Parajao</t>
  </si>
  <si>
    <t xml:space="preserve">Maria Ayala </t>
  </si>
  <si>
    <t>Leydi Gonzalez</t>
  </si>
  <si>
    <t>Yolanda Gordon</t>
  </si>
  <si>
    <t>Dora Gonzalez</t>
  </si>
  <si>
    <t>829-37-9026</t>
  </si>
  <si>
    <t xml:space="preserve">Marisol Reyes </t>
  </si>
  <si>
    <t xml:space="preserve">Luisa Belloso </t>
  </si>
  <si>
    <t>Maria Toyo</t>
  </si>
  <si>
    <t>801-13-2197</t>
  </si>
  <si>
    <t xml:space="preserve">Leidi Lauri Morales </t>
  </si>
  <si>
    <t>385-266-9446</t>
  </si>
  <si>
    <t>Wednesday 01/21/26 @ 3pm</t>
  </si>
  <si>
    <t>Martha Moncada</t>
  </si>
  <si>
    <t>385.512.9817</t>
  </si>
  <si>
    <t>819-45-1235</t>
  </si>
  <si>
    <t>Douglianis Castillo</t>
  </si>
  <si>
    <t>897-80-9158</t>
  </si>
  <si>
    <t>Marisol Castaneda</t>
  </si>
  <si>
    <t>682-61-9677</t>
  </si>
  <si>
    <t>Greyci Leal</t>
  </si>
  <si>
    <t>001-73-4562</t>
  </si>
  <si>
    <t>Luis Portillo Martinez</t>
  </si>
  <si>
    <t>801 205 0972</t>
  </si>
  <si>
    <t>Raul Sarmiento</t>
  </si>
  <si>
    <t>833-64-1710</t>
  </si>
  <si>
    <t>Esther Rodriguez</t>
  </si>
  <si>
    <t>201-814-5701</t>
  </si>
  <si>
    <t>514-81-1591</t>
  </si>
  <si>
    <t xml:space="preserve">Yulibeth Parra </t>
  </si>
  <si>
    <t>846-77-3813</t>
  </si>
  <si>
    <t>Nathalia Blanca</t>
  </si>
  <si>
    <t xml:space="preserve">Deysi Rivera Cardena </t>
  </si>
  <si>
    <t>X Has 80% English</t>
  </si>
  <si>
    <t xml:space="preserve">Denise Pardon </t>
  </si>
  <si>
    <t>201-04-5295</t>
  </si>
  <si>
    <t>Martin Bello</t>
  </si>
  <si>
    <t>Yeraldin Rojas</t>
  </si>
  <si>
    <t>646-31-6212</t>
  </si>
  <si>
    <t>Rosa Parra</t>
  </si>
  <si>
    <t>740-57-3747</t>
  </si>
  <si>
    <t>475-79-7143</t>
  </si>
  <si>
    <t xml:space="preserve">Esthefany Valera </t>
  </si>
  <si>
    <t>697-61-7783</t>
  </si>
  <si>
    <t>Jhoner Fuenmayour</t>
  </si>
  <si>
    <t>129-51-2247</t>
  </si>
  <si>
    <t>Eliojaver Espitia</t>
  </si>
  <si>
    <t xml:space="preserve">
8015094468</t>
  </si>
  <si>
    <t>792-53-3174</t>
  </si>
  <si>
    <t>Jhojanna Montilla</t>
  </si>
  <si>
    <t>108-29-1212</t>
  </si>
  <si>
    <t>Yenith Valero</t>
  </si>
  <si>
    <t>841-89-2574</t>
  </si>
  <si>
    <t>Janmary Peraza</t>
  </si>
  <si>
    <t>775-03-9589</t>
  </si>
  <si>
    <t>Marniet Alvarez</t>
  </si>
  <si>
    <t>Thursday 01/22/26 @ 1pm</t>
  </si>
  <si>
    <t>Jolynn Arnold</t>
  </si>
  <si>
    <t>CherMSoe</t>
  </si>
  <si>
    <t>MoorAung</t>
  </si>
  <si>
    <t>Javier Rodriguez</t>
  </si>
  <si>
    <t>Philip White</t>
  </si>
  <si>
    <t>Ahmed Aden</t>
  </si>
  <si>
    <t>Ines Paez</t>
  </si>
  <si>
    <t>647-44-8718</t>
  </si>
  <si>
    <t>Sergio Ortiz</t>
  </si>
  <si>
    <t>616-17-7858</t>
  </si>
  <si>
    <t>Zephaniah Mahoni</t>
  </si>
  <si>
    <t>601-64-4867</t>
  </si>
  <si>
    <t>Heather Yazzie</t>
  </si>
  <si>
    <t>529-99-8340</t>
  </si>
  <si>
    <t>Kyle Smith</t>
  </si>
  <si>
    <t>647-88-1575</t>
  </si>
  <si>
    <t>Christopher Dominguez</t>
  </si>
  <si>
    <t>Marlyna Lomiga</t>
  </si>
  <si>
    <t>Kayla Tusi</t>
  </si>
  <si>
    <t>109-39-2569</t>
  </si>
  <si>
    <t>Isa Alvarez</t>
  </si>
  <si>
    <t>+1 385 977 9660</t>
  </si>
  <si>
    <t>615-47-9381</t>
  </si>
  <si>
    <t>David Chang</t>
  </si>
  <si>
    <t xml:space="preserve">Antonela Ortega </t>
  </si>
  <si>
    <t>090-33-1439</t>
  </si>
  <si>
    <t>Francisco Melendez Lopez</t>
  </si>
  <si>
    <t>801-301-8376</t>
  </si>
  <si>
    <t>Referred by supervisor - Sanel Kudic</t>
  </si>
  <si>
    <t>Tuesday 01/27/26 @ 3pm</t>
  </si>
  <si>
    <t xml:space="preserve">Viviana Leal </t>
  </si>
  <si>
    <t>Greeni Moreno</t>
  </si>
  <si>
    <t>Joe Porras</t>
  </si>
  <si>
    <t xml:space="preserve">Lucha Poma </t>
  </si>
  <si>
    <t>Maryelis Ocando Leal</t>
  </si>
  <si>
    <t>Ana Garcia</t>
  </si>
  <si>
    <t>346 4410165</t>
  </si>
  <si>
    <t>Scarlett Nava</t>
  </si>
  <si>
    <t>Nicolth Solorzano</t>
  </si>
  <si>
    <t>Karla Yanez</t>
  </si>
  <si>
    <t>Luz Duque</t>
  </si>
  <si>
    <t>Jose Guerrero</t>
  </si>
  <si>
    <t>(385) 482-7600</t>
  </si>
  <si>
    <t>Anthony Madrigal</t>
  </si>
  <si>
    <t>Pedro Barrera</t>
  </si>
  <si>
    <t>718-45-4093</t>
  </si>
  <si>
    <t>Sailys Gonzalez</t>
  </si>
  <si>
    <t>Nidia Rodriguez</t>
  </si>
  <si>
    <t>Josevit Alvarez</t>
  </si>
  <si>
    <t>Andreina Sanoja</t>
  </si>
  <si>
    <t>Anirio Torres</t>
  </si>
  <si>
    <t>762-89-4475</t>
  </si>
  <si>
    <t>Victor Huayton reyes</t>
  </si>
  <si>
    <t>Wednesday 01/28/26 @ 1pm</t>
  </si>
  <si>
    <t>DO NOT ADD EXTRA ROWS</t>
  </si>
  <si>
    <t>Hector Brito</t>
  </si>
  <si>
    <t xml:space="preserve">Lizbeth Glalindo </t>
  </si>
  <si>
    <t>Rachel Leuta</t>
  </si>
  <si>
    <t>Josiane Cioli</t>
  </si>
  <si>
    <t xml:space="preserve">Maria Garcia </t>
  </si>
  <si>
    <t>(385) 606-4499</t>
  </si>
  <si>
    <t>Hudayfah Samuelson</t>
  </si>
  <si>
    <t xml:space="preserve">Jenny Espiritu </t>
  </si>
  <si>
    <t>X Text for opening</t>
  </si>
  <si>
    <t>Maricela Rubio</t>
  </si>
  <si>
    <t>598-98-7062</t>
  </si>
  <si>
    <t>Sione Lavaka</t>
  </si>
  <si>
    <t>Grace Kayesu</t>
  </si>
  <si>
    <t>114-96-7385</t>
  </si>
  <si>
    <t>Angel Jimenez</t>
  </si>
  <si>
    <t>Jose Duran</t>
  </si>
  <si>
    <t>Min Htway</t>
  </si>
  <si>
    <t>Jhoyervis Rodriguez</t>
  </si>
  <si>
    <t>Amalia DeAntonis</t>
  </si>
  <si>
    <t>Kyaw Nyen</t>
  </si>
  <si>
    <t>Thrusday 01/29/26 @ 3pm</t>
  </si>
  <si>
    <t>Available to start asap</t>
  </si>
  <si>
    <t>Diego Montoya</t>
  </si>
  <si>
    <t>Noel Tovar</t>
  </si>
  <si>
    <t>Leonardo Urango</t>
  </si>
  <si>
    <t>Maicquelis Rodriguez</t>
  </si>
  <si>
    <t>Jonder Morillo</t>
  </si>
  <si>
    <t xml:space="preserve">Kevin Fula </t>
  </si>
  <si>
    <t>Freddy Quevedo</t>
  </si>
  <si>
    <t>Milagros Bastardo</t>
  </si>
  <si>
    <t>Luis gordones</t>
  </si>
  <si>
    <t>Antonio Rosas</t>
  </si>
  <si>
    <t>Angeles Larreal</t>
  </si>
  <si>
    <t>Anabel Fereira</t>
  </si>
  <si>
    <t>Manuel Rosas</t>
  </si>
  <si>
    <t>Stefany Bruguera</t>
  </si>
  <si>
    <t>Wildarlin Alcantara</t>
  </si>
  <si>
    <t>Reschedule</t>
  </si>
  <si>
    <t xml:space="preserve">Agnelica Perozo </t>
  </si>
  <si>
    <t>Epimenia Marquez</t>
  </si>
  <si>
    <t>Tuesday 02/3/26 @ 3pm</t>
  </si>
  <si>
    <t xml:space="preserve">Yolnes Romero </t>
  </si>
  <si>
    <t xml:space="preserve">Stefhany Avila </t>
  </si>
  <si>
    <t>3.2.26 start date</t>
  </si>
  <si>
    <t>Hector Hernandez</t>
  </si>
  <si>
    <t>Carlianis Rodriguez</t>
  </si>
  <si>
    <t>Juan Alberto Vicente Sencion</t>
  </si>
  <si>
    <t>Adriana Collazos</t>
  </si>
  <si>
    <t>Hernando Arevalo</t>
  </si>
  <si>
    <t>Mayela Marin</t>
  </si>
  <si>
    <t>Wrayan Sulbaran</t>
  </si>
  <si>
    <t>470-647-7563</t>
  </si>
  <si>
    <t>Alicia Hernandez Lopez</t>
  </si>
  <si>
    <t>Elizabeth Garcia Orihuela</t>
  </si>
  <si>
    <t>She is currently on an assignment but it will be ending by 1/21/26</t>
  </si>
  <si>
    <t>872-25-7914</t>
  </si>
  <si>
    <t>Dorania Castellanos</t>
  </si>
  <si>
    <t xml:space="preserve">Nailiceth C Pirela </t>
  </si>
  <si>
    <t>Ruth Ricaurte</t>
  </si>
  <si>
    <t>Liliana Ramirez</t>
  </si>
  <si>
    <t xml:space="preserve">Kevin Castillo </t>
  </si>
  <si>
    <t>Wednesday 02/4/26 @ 1pm</t>
  </si>
  <si>
    <t>Jonathan Islas Aguilar</t>
  </si>
  <si>
    <t>647-94-8278</t>
  </si>
  <si>
    <t>Guadalupe Reynaga</t>
  </si>
  <si>
    <t>800-82-9850</t>
  </si>
  <si>
    <t>Reineldys Romero</t>
  </si>
  <si>
    <t>Miguel Rondon</t>
  </si>
  <si>
    <t xml:space="preserve">He says he speaks 30%  and understands 30% </t>
  </si>
  <si>
    <t>Eritier Kalimendo</t>
  </si>
  <si>
    <t>243-85-4132</t>
  </si>
  <si>
    <t>Christopher Penaloza</t>
  </si>
  <si>
    <t>Pedro Frias</t>
  </si>
  <si>
    <t>604-78-0983</t>
  </si>
  <si>
    <t>Jessica Rodriguez</t>
  </si>
  <si>
    <t>616-25-2315</t>
  </si>
  <si>
    <t>Richard Diaz</t>
  </si>
  <si>
    <t>Claudia Haro Alvarez</t>
  </si>
  <si>
    <t>Wants C shift. Might need the 27th and 28th off. Jasmine Velasco Referral</t>
  </si>
  <si>
    <t>Maria Garcia</t>
  </si>
  <si>
    <t xml:space="preserve"> 801 819-8446</t>
  </si>
  <si>
    <t xml:space="preserve">Jesus Munoz </t>
  </si>
  <si>
    <t xml:space="preserve">Tucker Perry </t>
  </si>
  <si>
    <t>Luis</t>
  </si>
  <si>
    <t>Peter Gasmalla</t>
  </si>
  <si>
    <t>576-85-8402</t>
  </si>
  <si>
    <t>Lucy Tuigamala</t>
  </si>
  <si>
    <t>Valeria Prieto</t>
  </si>
  <si>
    <t>Faaupega Saulieone</t>
  </si>
  <si>
    <t>Faasalia Ailua</t>
  </si>
  <si>
    <t>Carpooling with Grace Ailua</t>
  </si>
  <si>
    <t>Grace Ailua</t>
  </si>
  <si>
    <t>Carpooling with Faasalia Ailua</t>
  </si>
  <si>
    <t>646-16-2884</t>
  </si>
  <si>
    <t>Justin Rawson</t>
  </si>
  <si>
    <t>+1 801 500-4206</t>
  </si>
  <si>
    <t>Thursday 02/5/26 @ 3pm</t>
  </si>
  <si>
    <t>Katiuska Reverol</t>
  </si>
  <si>
    <t>784-01-8944</t>
  </si>
  <si>
    <t>Breysnert Navarro</t>
  </si>
  <si>
    <t>Joanna Munoz</t>
  </si>
  <si>
    <t xml:space="preserve">
3854439875</t>
  </si>
  <si>
    <t xml:space="preserve">Estefanny Barroso </t>
  </si>
  <si>
    <t>Maria Guevera Erazo</t>
  </si>
  <si>
    <t>768-03-6733</t>
  </si>
  <si>
    <t>Edgardo Ramirez</t>
  </si>
  <si>
    <t>880-62-0520</t>
  </si>
  <si>
    <t>Edfred Adarme</t>
  </si>
  <si>
    <t xml:space="preserve">Ana Hernandez </t>
  </si>
  <si>
    <t>Jaqueline Catano Martinez</t>
  </si>
  <si>
    <t>Angelica Heredia</t>
  </si>
  <si>
    <t>(385) 447-2730</t>
  </si>
  <si>
    <t>Luymar Molina</t>
  </si>
  <si>
    <t>Hernani Martinez</t>
  </si>
  <si>
    <t>sent text</t>
  </si>
  <si>
    <t>Yadireni Casanova</t>
  </si>
  <si>
    <t>Keibys Briceno</t>
  </si>
  <si>
    <t xml:space="preserve">LilibethJGonzález </t>
  </si>
  <si>
    <t xml:space="preserve">Yonathan Morales </t>
  </si>
  <si>
    <t>Jose Gutierrez Morales</t>
  </si>
  <si>
    <t>Paula Avila</t>
  </si>
  <si>
    <t xml:space="preserve">Not interested anymore </t>
  </si>
  <si>
    <t>Yueicy Gonzalez</t>
  </si>
  <si>
    <t>Tuesday 02/10/26 @ 3pm</t>
  </si>
  <si>
    <t>Edmar Sepulveda Perez</t>
  </si>
  <si>
    <t>Yormary Rivas</t>
  </si>
  <si>
    <t xml:space="preserve">Kevin Escorcia </t>
  </si>
  <si>
    <t>Nairobi Nunez</t>
  </si>
  <si>
    <t>Jesus Milan</t>
  </si>
  <si>
    <t>Paola Salazar</t>
  </si>
  <si>
    <t>385 777-6475</t>
  </si>
  <si>
    <t>Fabio Molano</t>
  </si>
  <si>
    <t>Luis De Gouveia</t>
  </si>
  <si>
    <t>Yeimar Hernandez</t>
  </si>
  <si>
    <t>Roberto Rodriguez</t>
  </si>
  <si>
    <t xml:space="preserve">Fabiana Rivas </t>
  </si>
  <si>
    <t>Norbys Carbonell</t>
  </si>
  <si>
    <t>C shift</t>
  </si>
  <si>
    <t>Yolanda Godon</t>
  </si>
  <si>
    <t>Anhely Varona</t>
  </si>
  <si>
    <t>Daniel Carrero</t>
  </si>
  <si>
    <t xml:space="preserve">Noris Martos </t>
  </si>
  <si>
    <t>Open to any</t>
  </si>
  <si>
    <t>Humberto Ferrer</t>
  </si>
  <si>
    <t>D Shift</t>
  </si>
  <si>
    <t>848-47-0999</t>
  </si>
  <si>
    <t>Kathya Parada</t>
  </si>
  <si>
    <t>Nohely Ferrer</t>
  </si>
  <si>
    <t>Offer extended, accepted</t>
  </si>
  <si>
    <t>Osmar Morales</t>
  </si>
  <si>
    <t>Vanessa Palma</t>
  </si>
  <si>
    <t>A Shift</t>
  </si>
  <si>
    <t>Monica Reales</t>
  </si>
  <si>
    <t>Wednesday 02/11/26 @ 1pm</t>
  </si>
  <si>
    <t>Damarice Nodjikuoabaye</t>
  </si>
  <si>
    <t>(720) 297-6686</t>
  </si>
  <si>
    <t>Already attended orientation back in November but never got called/BG is also cleared</t>
  </si>
  <si>
    <t>647-90-0548</t>
  </si>
  <si>
    <t>Luis Sandoval</t>
  </si>
  <si>
    <t>Noah Nightingale</t>
  </si>
  <si>
    <t>Sent text message</t>
  </si>
  <si>
    <t>Norston Johnson</t>
  </si>
  <si>
    <t>Anthony Torres</t>
  </si>
  <si>
    <t>(no anser 1st call)</t>
  </si>
  <si>
    <t>647-66-4338</t>
  </si>
  <si>
    <t>Alexander Chavez</t>
  </si>
  <si>
    <t>BG came back -cleared</t>
  </si>
  <si>
    <t>322-95-4205</t>
  </si>
  <si>
    <t>Diane Uwineza</t>
  </si>
  <si>
    <t>Aleck Amante</t>
  </si>
  <si>
    <t>reschedule to 02/25/2026</t>
  </si>
  <si>
    <t>Sofia Honorina Avomo Mitogo Afang</t>
  </si>
  <si>
    <t>381-04-1899</t>
  </si>
  <si>
    <t>Adam Dean</t>
  </si>
  <si>
    <t>385 226 4821</t>
  </si>
  <si>
    <t xml:space="preserve">No - </t>
  </si>
  <si>
    <t>Background</t>
  </si>
  <si>
    <t>Amy Hernandez Flores</t>
  </si>
  <si>
    <t>(no answer 1st call)</t>
  </si>
  <si>
    <t>219-77-6699</t>
  </si>
  <si>
    <t>Connor Hansen</t>
  </si>
  <si>
    <t>730-20-2779</t>
  </si>
  <si>
    <t>James Lavaka</t>
  </si>
  <si>
    <t>Days or nights</t>
  </si>
  <si>
    <t>730-20-4121</t>
  </si>
  <si>
    <t>Liahona Lavaka</t>
  </si>
  <si>
    <t>647-70-0824</t>
  </si>
  <si>
    <t>Karina Aquino</t>
  </si>
  <si>
    <t>385-436-0873</t>
  </si>
  <si>
    <t>Placed on 3/5/26</t>
  </si>
  <si>
    <t>647-66-6970</t>
  </si>
  <si>
    <t>Daniela Muro Lazalde</t>
  </si>
  <si>
    <t>Mario Wayman</t>
  </si>
  <si>
    <t>385 4650469</t>
  </si>
  <si>
    <t>646-80-4702</t>
  </si>
  <si>
    <t>Kamerita Visesio</t>
  </si>
  <si>
    <t>A shift preferred</t>
  </si>
  <si>
    <t>Thursday 02/12/26 @ 3pm</t>
  </si>
  <si>
    <t>Andrea Cantor</t>
  </si>
  <si>
    <t>Mariajose Acosta</t>
  </si>
  <si>
    <t>Maria Ayala</t>
  </si>
  <si>
    <t>Blanca Gonzales</t>
  </si>
  <si>
    <t>Maria Telleria</t>
  </si>
  <si>
    <t>ErikaARO</t>
  </si>
  <si>
    <t>Arelis Sifuentes</t>
  </si>
  <si>
    <t>Luis Ontiveros</t>
  </si>
  <si>
    <t>Daniel Ferreira</t>
  </si>
  <si>
    <t>Wilmery Molina X</t>
  </si>
  <si>
    <t>385 212 5764</t>
  </si>
  <si>
    <t xml:space="preserve">interrupted a lot </t>
  </si>
  <si>
    <t>Sujeidi Reyes</t>
  </si>
  <si>
    <t>Edgar Pena</t>
  </si>
  <si>
    <t>Already found another job</t>
  </si>
  <si>
    <t>679-76-0836</t>
  </si>
  <si>
    <t xml:space="preserve">Laura Larrota </t>
  </si>
  <si>
    <t>+1 385 392 58 12</t>
  </si>
  <si>
    <t>Angie Guzman Melo</t>
  </si>
  <si>
    <t>Edelis Pena</t>
  </si>
  <si>
    <t>Karelys Pina</t>
  </si>
  <si>
    <t>Javier Buitrago</t>
  </si>
  <si>
    <t>Tuesday 02/17/26 @ 3pm</t>
  </si>
  <si>
    <t xml:space="preserve">Lida Marcela Gidarldo Puerta </t>
  </si>
  <si>
    <t>Dulce Joffre Ojeda</t>
  </si>
  <si>
    <t>Yenci Amairani Andrade</t>
  </si>
  <si>
    <t>Hibeth Evies</t>
  </si>
  <si>
    <t>Gladis Ramos</t>
  </si>
  <si>
    <t>Juan Lugo Morillo</t>
  </si>
  <si>
    <t>Not interested anymore</t>
  </si>
  <si>
    <t>DayanaDe La Victoria</t>
  </si>
  <si>
    <t>Moises Navas</t>
  </si>
  <si>
    <t>Richard Hugle</t>
  </si>
  <si>
    <t>404 2075364</t>
  </si>
  <si>
    <t>placed on 3/5/26</t>
  </si>
  <si>
    <t>Johander F Romero</t>
  </si>
  <si>
    <t>Job offer 04/16 will start 04/20</t>
  </si>
  <si>
    <t>Mei Chu Gunn</t>
  </si>
  <si>
    <t>Kenneth Danelo</t>
  </si>
  <si>
    <t>Isidora Fernandez</t>
  </si>
  <si>
    <t>Gloria Garcia</t>
  </si>
  <si>
    <t>Waldir Hernandez</t>
  </si>
  <si>
    <t>701-11-9149</t>
  </si>
  <si>
    <t>Yohandry Prieto</t>
  </si>
  <si>
    <t>325-49-8443</t>
  </si>
  <si>
    <t xml:space="preserve">Yenilza Gonzalez </t>
  </si>
  <si>
    <t>Jaimi Maiquin</t>
  </si>
  <si>
    <t>Eduard Gil</t>
  </si>
  <si>
    <t>Angel Garcia</t>
  </si>
  <si>
    <t>Daisy Ruiz</t>
  </si>
  <si>
    <t>801-403-6011</t>
  </si>
  <si>
    <t>Wednesday 02/18/26 @ 1pm</t>
  </si>
  <si>
    <t>Braxton Bybee</t>
  </si>
  <si>
    <t>647-36-3683</t>
  </si>
  <si>
    <t>Meleane Matamoana</t>
  </si>
  <si>
    <t xml:space="preserve">Reed Hernandez </t>
  </si>
  <si>
    <t>Francisco Saena</t>
  </si>
  <si>
    <t>647-42-7690</t>
  </si>
  <si>
    <t>Ifeanyichukwu Anosike</t>
  </si>
  <si>
    <t> 801 739-2912</t>
  </si>
  <si>
    <t>Sherpherd fa'agu</t>
  </si>
  <si>
    <t>Garrett Ormandy</t>
  </si>
  <si>
    <t>Laura Madera</t>
  </si>
  <si>
    <t>Karina Zamora Cathcart</t>
  </si>
  <si>
    <t>536-61-1471</t>
  </si>
  <si>
    <t>Maddox Trinh</t>
  </si>
  <si>
    <t>385 630-7207</t>
  </si>
  <si>
    <t>394-93-2944</t>
  </si>
  <si>
    <t>Annelis Cardenas</t>
  </si>
  <si>
    <t xml:space="preserve">Already found another job </t>
  </si>
  <si>
    <t>653-92-5341</t>
  </si>
  <si>
    <t>Luis Zapata</t>
  </si>
  <si>
    <t>Haley Cuna</t>
  </si>
  <si>
    <t>Victor Leon</t>
  </si>
  <si>
    <t>+1 305-345-9411</t>
  </si>
  <si>
    <t>Joshlie Montiel</t>
  </si>
  <si>
    <t>385 551 5480</t>
  </si>
  <si>
    <t>646-14-2984</t>
  </si>
  <si>
    <t>Caleb Velazquez</t>
  </si>
  <si>
    <t>Santiago Barrera</t>
  </si>
  <si>
    <t>385 549 2048</t>
  </si>
  <si>
    <t>Sunicia Elmore</t>
  </si>
  <si>
    <t xml:space="preserve">Needs BG Ran! </t>
  </si>
  <si>
    <t>Thursday 02/19/26 @ 3pm</t>
  </si>
  <si>
    <t xml:space="preserve">Edilsa Leon </t>
  </si>
  <si>
    <t>188-49-7369</t>
  </si>
  <si>
    <t>Elis Armas</t>
  </si>
  <si>
    <t>AM</t>
  </si>
  <si>
    <t>Yaneida Diaz</t>
  </si>
  <si>
    <t>B-Christian Vega</t>
  </si>
  <si>
    <t>Yudexi Hernandez</t>
  </si>
  <si>
    <t>801-671-3971</t>
  </si>
  <si>
    <t>AM/PM</t>
  </si>
  <si>
    <t>Roberto Tahan</t>
  </si>
  <si>
    <t>Johselyn Reyes</t>
  </si>
  <si>
    <t>Katherine Urribarri</t>
  </si>
  <si>
    <t>Masu Hasegawa</t>
  </si>
  <si>
    <t xml:space="preserve">Oscary Duran </t>
  </si>
  <si>
    <t>Roxana Concha</t>
  </si>
  <si>
    <t xml:space="preserve">
8019499263</t>
  </si>
  <si>
    <t>Ana Perez</t>
  </si>
  <si>
    <t>Verusca Palmar</t>
  </si>
  <si>
    <t>Yasniel Lopez</t>
  </si>
  <si>
    <t xml:space="preserve">Blanca Salgado </t>
  </si>
  <si>
    <t xml:space="preserve">Aurora Gongora </t>
  </si>
  <si>
    <t>PM</t>
  </si>
  <si>
    <t xml:space="preserve">Manuel Gonzalez </t>
  </si>
  <si>
    <t>135-91-1468</t>
  </si>
  <si>
    <t>Gledis Salave</t>
  </si>
  <si>
    <t>Ruth Cuicapuza</t>
  </si>
  <si>
    <t>Tony Jovo</t>
  </si>
  <si>
    <t xml:space="preserve">Resheduled </t>
  </si>
  <si>
    <t>Melina Marin</t>
  </si>
  <si>
    <t>B-Sanel Kudic</t>
  </si>
  <si>
    <t>Tuesday 02/24/26 @ 3pm</t>
  </si>
  <si>
    <t>704-70-6929</t>
  </si>
  <si>
    <t>Veronica De la cruz</t>
  </si>
  <si>
    <t>Leydi Alcaron</t>
  </si>
  <si>
    <t>108-95-7766</t>
  </si>
  <si>
    <t>Daniel Orozco</t>
  </si>
  <si>
    <t>+1 385-343-3286</t>
  </si>
  <si>
    <t xml:space="preserve">Jonel Valbuena                                                                                                                                  </t>
  </si>
  <si>
    <t>Aurelia Velazquez</t>
  </si>
  <si>
    <t>3rd orientation. Do not reschedule.</t>
  </si>
  <si>
    <t>652-81-8508</t>
  </si>
  <si>
    <t>Jenny Lujano</t>
  </si>
  <si>
    <t>Benerando Vivas</t>
  </si>
  <si>
    <t>Mayerly Marcillo</t>
  </si>
  <si>
    <t>786-78-9284</t>
  </si>
  <si>
    <t>Jose Olivar</t>
  </si>
  <si>
    <t>Gabriela Martinez</t>
  </si>
  <si>
    <t>Layniker Valencia</t>
  </si>
  <si>
    <t>Jaidy Jimenez</t>
  </si>
  <si>
    <t>Mayjolis Ferrer</t>
  </si>
  <si>
    <t xml:space="preserve">Gladys Romney </t>
  </si>
  <si>
    <t>Wilmer Morillo</t>
  </si>
  <si>
    <t>Lilliam Leon</t>
  </si>
  <si>
    <t>Valerye Machado Montoya</t>
  </si>
  <si>
    <t>695-24-9320</t>
  </si>
  <si>
    <t>Idel Silva</t>
  </si>
  <si>
    <t>Xiomira Parra</t>
  </si>
  <si>
    <t>812-17-7460</t>
  </si>
  <si>
    <t>MaikerValdez</t>
  </si>
  <si>
    <t>Wednesday 02/25/26 @ 1pm</t>
  </si>
  <si>
    <t>Julia Babylon</t>
  </si>
  <si>
    <t>498-17-9586</t>
  </si>
  <si>
    <t>Christina Arce Rogel</t>
  </si>
  <si>
    <t>801-661-9954</t>
  </si>
  <si>
    <t>Mervin Warr</t>
  </si>
  <si>
    <t>Stuart Machado</t>
  </si>
  <si>
    <t>359-93-8723</t>
  </si>
  <si>
    <t>Amir Daneshian Shahrbaf</t>
  </si>
  <si>
    <t>Stephanie Pimentel</t>
  </si>
  <si>
    <t>714 657-0986</t>
  </si>
  <si>
    <t>Yineth  xiomara salas navarro reccom</t>
  </si>
  <si>
    <t>Rose Ebongya</t>
  </si>
  <si>
    <t>Not very good with English or Spanish</t>
  </si>
  <si>
    <t>604-27-1809</t>
  </si>
  <si>
    <t>Milton Duenas</t>
  </si>
  <si>
    <t>Christopher Mok</t>
  </si>
  <si>
    <t>Marian Alvarez</t>
  </si>
  <si>
    <t>Wants D shift</t>
  </si>
  <si>
    <t>Daniel Garcia</t>
  </si>
  <si>
    <t>Dienieana Reyes</t>
  </si>
  <si>
    <t>646-92-5006</t>
  </si>
  <si>
    <t>Vivien Preciado</t>
  </si>
  <si>
    <t xml:space="preserve">Needs D shift. Brother is on B shift. </t>
  </si>
  <si>
    <t>Stockton Chidester</t>
  </si>
  <si>
    <t>Umutoni Uwera</t>
  </si>
  <si>
    <t>Jose Martinez</t>
  </si>
  <si>
    <t>Thursday 02/26/26 @ 3pm</t>
  </si>
  <si>
    <t>314-45-1606</t>
  </si>
  <si>
    <t>Rosalba Rojas Vivas</t>
  </si>
  <si>
    <t>Roger Dieguez</t>
  </si>
  <si>
    <t>Aliyoli Primera</t>
  </si>
  <si>
    <t>Ana Melano</t>
  </si>
  <si>
    <t>777-20-8015</t>
  </si>
  <si>
    <t>Gabina Carachure</t>
  </si>
  <si>
    <t>Mariela Gomez</t>
  </si>
  <si>
    <t>Jose Ramos</t>
  </si>
  <si>
    <t>Mariela Rivas</t>
  </si>
  <si>
    <t>Miyer Ibarra</t>
  </si>
  <si>
    <t>Ledys Andrade</t>
  </si>
  <si>
    <t>Anabela Gomez</t>
  </si>
  <si>
    <t>Diana Arias</t>
  </si>
  <si>
    <t>Guillermo Vera</t>
  </si>
  <si>
    <t>855-64-7987</t>
  </si>
  <si>
    <t>Niurka Solares</t>
  </si>
  <si>
    <t>894-14-3561</t>
  </si>
  <si>
    <t>Francy Ribot</t>
  </si>
  <si>
    <t>Francisca Solorzano</t>
  </si>
  <si>
    <t>Cindy Rosero</t>
  </si>
  <si>
    <t>385 227 5804</t>
  </si>
  <si>
    <t>Maria Hernandez</t>
  </si>
  <si>
    <t>385 549 4599</t>
  </si>
  <si>
    <t>Shari R Luna</t>
  </si>
  <si>
    <t>781-99-3286</t>
  </si>
  <si>
    <t>Rubeilys Chavez Medina</t>
  </si>
  <si>
    <t>Jorcer Chirinos</t>
  </si>
  <si>
    <t>157-57-0175</t>
  </si>
  <si>
    <t>Eubal Bello</t>
  </si>
  <si>
    <t>Tuesday 3/3/26 @ 4pm</t>
  </si>
  <si>
    <t>744-16-5168</t>
  </si>
  <si>
    <t>Ylsa Echeverria</t>
  </si>
  <si>
    <t>Aysha Espinoza</t>
  </si>
  <si>
    <t>685-43-9034</t>
  </si>
  <si>
    <t>Maria Aidee Lopez Perez</t>
  </si>
  <si>
    <t>Aysha Romero</t>
  </si>
  <si>
    <t>Romario Rincón</t>
  </si>
  <si>
    <t>Luis A Gonzalez</t>
  </si>
  <si>
    <t>Elizabeth Gudino</t>
  </si>
  <si>
    <t>Michelle Ramirez</t>
  </si>
  <si>
    <t>754-77-6471</t>
  </si>
  <si>
    <t>Gloria Ramirez</t>
  </si>
  <si>
    <t>846-87-4438</t>
  </si>
  <si>
    <t>Deysi Mendez</t>
  </si>
  <si>
    <t>+1 801 8981437</t>
  </si>
  <si>
    <t>Miyelis Urdaneta</t>
  </si>
  <si>
    <t>183-02-3912</t>
  </si>
  <si>
    <t>Sebastian Ramirez</t>
  </si>
  <si>
    <t>171-98-4265</t>
  </si>
  <si>
    <t>Genisis Hernandez</t>
  </si>
  <si>
    <t>588-63-7735</t>
  </si>
  <si>
    <t>Lainel Figuera</t>
  </si>
  <si>
    <t>385 2964795</t>
  </si>
  <si>
    <t xml:space="preserve">Lorenys Adrianza Melendez </t>
  </si>
  <si>
    <t>Mariela Suarez</t>
  </si>
  <si>
    <t>Gina Medina</t>
  </si>
  <si>
    <t>Eduar Osorio Herrera</t>
  </si>
  <si>
    <t xml:space="preserve">(385) 484-3039
</t>
  </si>
  <si>
    <t>Genesis Diaz</t>
  </si>
  <si>
    <t>Lorgenis Ramirez</t>
  </si>
  <si>
    <t xml:space="preserve">Has metal in ankle </t>
  </si>
  <si>
    <t>Wednesday 3/4/26 @ 1pm</t>
  </si>
  <si>
    <t>Employe Name Must Matach Avionte</t>
  </si>
  <si>
    <t>Andro Ruway</t>
  </si>
  <si>
    <t>Orenella Dalessandro</t>
  </si>
  <si>
    <t>A shift - Warehosue</t>
  </si>
  <si>
    <t>Angel Ledezma</t>
  </si>
  <si>
    <t>Siauini Taala</t>
  </si>
  <si>
    <t>Shepard Faggau</t>
  </si>
  <si>
    <t xml:space="preserve">(385) 384-4314
</t>
  </si>
  <si>
    <t>Needs D shift</t>
  </si>
  <si>
    <t>504-67-9987</t>
  </si>
  <si>
    <t>Angel Garay</t>
  </si>
  <si>
    <t>NR</t>
  </si>
  <si>
    <t>Open to any shift</t>
  </si>
  <si>
    <t>698-29-3580</t>
  </si>
  <si>
    <t>Diego Perez</t>
  </si>
  <si>
    <t>Thursday 3/5/26 @ 4pm</t>
  </si>
  <si>
    <t>Juan Rugeles</t>
  </si>
  <si>
    <t>Cesar Calderon</t>
  </si>
  <si>
    <t xml:space="preserve">(612) 998-0796
</t>
  </si>
  <si>
    <t>Claudia Alvarado</t>
  </si>
  <si>
    <t>694-39-4189</t>
  </si>
  <si>
    <t>Aurora Lamas Arellano</t>
  </si>
  <si>
    <t>744-06-4783</t>
  </si>
  <si>
    <t>Victor Chirinos</t>
  </si>
  <si>
    <t xml:space="preserve">came in 45 mins late </t>
  </si>
  <si>
    <t>Bleidys Donado</t>
  </si>
  <si>
    <t>Isbelia Cardenas</t>
  </si>
  <si>
    <t>Roxana Caridad</t>
  </si>
  <si>
    <t>Luiseni Gonzalez</t>
  </si>
  <si>
    <t>Eglis Hernandez</t>
  </si>
  <si>
    <t xml:space="preserve">Yelimar Ramirez </t>
  </si>
  <si>
    <t>came in 14 mins late</t>
  </si>
  <si>
    <t>Roanny Villael</t>
  </si>
  <si>
    <t>William Silva</t>
  </si>
  <si>
    <t>Carlos Boscan</t>
  </si>
  <si>
    <t>801 332 9594</t>
  </si>
  <si>
    <t>Yohana Zerpa</t>
  </si>
  <si>
    <t>Nestor Garcia</t>
  </si>
  <si>
    <t>Victor Russian</t>
  </si>
  <si>
    <t>Karelis Rodriguez</t>
  </si>
  <si>
    <t>Elianny Semprun</t>
  </si>
  <si>
    <t>Adrian Sotillo</t>
  </si>
  <si>
    <t>Tuesday 3/10/26 @ 4pm</t>
  </si>
  <si>
    <t>Elby Arthur</t>
  </si>
  <si>
    <t>Crispin Gonzalez</t>
  </si>
  <si>
    <t>Blanca Pachon</t>
  </si>
  <si>
    <t>+1 801 830 2279</t>
  </si>
  <si>
    <t xml:space="preserve">Rony A Alonso Rivero </t>
  </si>
  <si>
    <t>Elizabeth Russian</t>
  </si>
  <si>
    <t>Viviana Maria Munoz</t>
  </si>
  <si>
    <t xml:space="preserve">Sonia Guerrero </t>
  </si>
  <si>
    <t>385 5514290</t>
  </si>
  <si>
    <t>Jorsil Vido Tahan</t>
  </si>
  <si>
    <t>Gabriela Romero</t>
  </si>
  <si>
    <t>PriscillaCastillo</t>
  </si>
  <si>
    <t xml:space="preserve">
8016083151</t>
  </si>
  <si>
    <t xml:space="preserve">Jonathan Cortes </t>
  </si>
  <si>
    <t>Roderlys Quiche</t>
  </si>
  <si>
    <t>Marilyn Rivera</t>
  </si>
  <si>
    <t>Alberto Marquez</t>
  </si>
  <si>
    <t>Dadne Camila Pena Torres</t>
  </si>
  <si>
    <t xml:space="preserve">Marlon Vega Garcia </t>
  </si>
  <si>
    <t>Jonathan Corcho</t>
  </si>
  <si>
    <t>Dubila Gil</t>
  </si>
  <si>
    <t>Maria Leal</t>
  </si>
  <si>
    <t>Wednesday 3/11/26 @ 1pm</t>
  </si>
  <si>
    <t>Caressa Hundley</t>
  </si>
  <si>
    <t>B Shift- 3856097302; ESD with alloy toe</t>
  </si>
  <si>
    <t>Jerome Hundley</t>
  </si>
  <si>
    <t xml:space="preserve">B Shift 3856097302; carbon fiber ESD </t>
  </si>
  <si>
    <t xml:space="preserve">D Shift  </t>
  </si>
  <si>
    <t xml:space="preserve">B Shift  </t>
  </si>
  <si>
    <t>Miriam Gonzalez</t>
  </si>
  <si>
    <t xml:space="preserve">Any  </t>
  </si>
  <si>
    <t>sm</t>
  </si>
  <si>
    <t xml:space="preserve">C Shift   </t>
  </si>
  <si>
    <t>Michael Fabela</t>
  </si>
  <si>
    <t>A Shift Days- Heavy lifting good</t>
  </si>
  <si>
    <t>Dulce Lopez</t>
  </si>
  <si>
    <t>C Shift; if not okay with any days</t>
  </si>
  <si>
    <t>Derrick Ford</t>
  </si>
  <si>
    <t>385-320-3457</t>
  </si>
  <si>
    <t>Ali M Mohsin</t>
  </si>
  <si>
    <t>801-661-7849</t>
  </si>
  <si>
    <t xml:space="preserve">Any night shift </t>
  </si>
  <si>
    <t xml:space="preserve">
8439398617</t>
  </si>
  <si>
    <t>Daiver Yepez</t>
  </si>
  <si>
    <t>Rescheduled for 3/31 at 4pm</t>
  </si>
  <si>
    <t>Brentin Cly</t>
  </si>
  <si>
    <t xml:space="preserve">B Shift Nights </t>
  </si>
  <si>
    <t>647-88-9459</t>
  </si>
  <si>
    <t>693-02-2771</t>
  </si>
  <si>
    <t>628-41-4304</t>
  </si>
  <si>
    <t>Background doesnt qualify</t>
  </si>
  <si>
    <t>Josue Bokombe</t>
  </si>
  <si>
    <t>047-82-4352</t>
  </si>
  <si>
    <t xml:space="preserve">Any </t>
  </si>
  <si>
    <t>D Shift- wants May 9th off</t>
  </si>
  <si>
    <t>C Shift Days- Want Cabling; not general production</t>
  </si>
  <si>
    <t>Thursday 3/12/26 @ 4pm</t>
  </si>
  <si>
    <t>Indrimar Ibarra</t>
  </si>
  <si>
    <t>Alixneidys Quero</t>
  </si>
  <si>
    <t xml:space="preserve">Johander F Romero		</t>
  </si>
  <si>
    <t xml:space="preserve">3853148538	</t>
  </si>
  <si>
    <t>Andrea De La Hoz</t>
  </si>
  <si>
    <t>Ramon Vasquez</t>
  </si>
  <si>
    <t>385 371 3061</t>
  </si>
  <si>
    <t>Adriana García</t>
  </si>
  <si>
    <t>Jessika Arcila</t>
  </si>
  <si>
    <t>Ericka Quintanilla</t>
  </si>
  <si>
    <t>Karelis Urdaneta</t>
  </si>
  <si>
    <t>Iriana Santiago</t>
  </si>
  <si>
    <t xml:space="preserve">Nathaly Caorlina NH </t>
  </si>
  <si>
    <t>Jeily Pinzon</t>
  </si>
  <si>
    <t>Jary Pinzon</t>
  </si>
  <si>
    <t>Eleinys Yedra</t>
  </si>
  <si>
    <t xml:space="preserve">Rafael Rincon </t>
  </si>
  <si>
    <t>Tuesday 3/17/26 @ 4pm</t>
  </si>
  <si>
    <t>Dayana Valero</t>
  </si>
  <si>
    <t>Jenny Gonzalez Romero</t>
  </si>
  <si>
    <t>Adrian Izarra</t>
  </si>
  <si>
    <t>Criz Luna</t>
  </si>
  <si>
    <t>801 205 8158</t>
  </si>
  <si>
    <t>Maria Cristina Preciado Montana</t>
  </si>
  <si>
    <t>Michael Arley Baron Cabezas</t>
  </si>
  <si>
    <t>Iscarlis Angulo</t>
  </si>
  <si>
    <t>Brandon Izarra</t>
  </si>
  <si>
    <t>Johanna Sierra</t>
  </si>
  <si>
    <t>Adalmiro Martinez</t>
  </si>
  <si>
    <t>Wednesday 3/18/26 @ 1pm</t>
  </si>
  <si>
    <t>Do not reschedule him again</t>
  </si>
  <si>
    <t>Preferably in A</t>
  </si>
  <si>
    <t>Brian Levy</t>
  </si>
  <si>
    <t>137-65-1716</t>
  </si>
  <si>
    <t>Wants D shift. Great candidate</t>
  </si>
  <si>
    <t>Great candidate</t>
  </si>
  <si>
    <t>Baltasar Ayong Ngandy</t>
  </si>
  <si>
    <t>Not great with computers</t>
  </si>
  <si>
    <t>Vika Volu</t>
  </si>
  <si>
    <t>(385) 321-7962</t>
  </si>
  <si>
    <t>Noemi Castellanos</t>
  </si>
  <si>
    <t>Maria Isabel Samaniego</t>
  </si>
  <si>
    <t>Not a great candidate</t>
  </si>
  <si>
    <t>188-33-7398</t>
  </si>
  <si>
    <t xml:space="preserve"> 385 454-8049</t>
  </si>
  <si>
    <t xml:space="preserve">Referal from Flex. </t>
  </si>
  <si>
    <t>618-65-6388</t>
  </si>
  <si>
    <t>Jeremy Serrano</t>
  </si>
  <si>
    <t>Vahideh Rayeneh</t>
  </si>
  <si>
    <t>390-89-6153</t>
  </si>
  <si>
    <t>Cipriano Andji Mba Andeme</t>
  </si>
  <si>
    <t>Malaka Karka</t>
  </si>
  <si>
    <t>Emily Mopadish</t>
  </si>
  <si>
    <t>Clara Yipa</t>
  </si>
  <si>
    <t>Martha Malibay</t>
  </si>
  <si>
    <t>Anthony Willis</t>
  </si>
  <si>
    <t>Thursday 3/19/26 @ 4pm</t>
  </si>
  <si>
    <t>Irene Lopez Islas</t>
  </si>
  <si>
    <t>Alejandro Ettorre</t>
  </si>
  <si>
    <t>Yusmari Marquez</t>
  </si>
  <si>
    <t>Linethe Fernandez Gutierrez</t>
  </si>
  <si>
    <t>Yelitza Narvaez</t>
  </si>
  <si>
    <t>Sandra Ruiz</t>
  </si>
  <si>
    <t>Edwing Jaimes Carreno</t>
  </si>
  <si>
    <t>Luis Alberto Huincho Arango</t>
  </si>
  <si>
    <t>Jorge Campos</t>
  </si>
  <si>
    <t>Luis Reyes</t>
  </si>
  <si>
    <t>Keily Solorzano</t>
  </si>
  <si>
    <t>Natalif Lopez</t>
  </si>
  <si>
    <t>Neyda Lacruz</t>
  </si>
  <si>
    <t>Tuesday 3/24/26 @ 4pm</t>
  </si>
  <si>
    <t>DanielFlorez</t>
  </si>
  <si>
    <t>831-99-3538</t>
  </si>
  <si>
    <t>Vivian Lopez</t>
  </si>
  <si>
    <t>Ivan Chirinos</t>
  </si>
  <si>
    <t>371-43-5841</t>
  </si>
  <si>
    <t xml:space="preserve">Alberto Toro Gonzalez </t>
  </si>
  <si>
    <t>743-36-1692</t>
  </si>
  <si>
    <t>Yoselin Castillo</t>
  </si>
  <si>
    <t>Luis Zevallos</t>
  </si>
  <si>
    <t>(801) 706-7858</t>
  </si>
  <si>
    <t>Durverly Villasmil</t>
  </si>
  <si>
    <t>Maria Nunez</t>
  </si>
  <si>
    <t>Edilsa Monroy</t>
  </si>
  <si>
    <t>Luis Ferrer</t>
  </si>
  <si>
    <t>Wednesday 3/25/26 @ 1pm</t>
  </si>
  <si>
    <t>A shift preffered. NOT bilingual</t>
  </si>
  <si>
    <t>Rescheduled from 03/18</t>
  </si>
  <si>
    <t>604-35-6631</t>
  </si>
  <si>
    <t>Aubrie Frye</t>
  </si>
  <si>
    <t>783-50-1716</t>
  </si>
  <si>
    <t>Alejandro Bello</t>
  </si>
  <si>
    <t>A shift preffered</t>
  </si>
  <si>
    <t>Julian Dotson</t>
  </si>
  <si>
    <t>Dixabeth Urdaneta</t>
  </si>
  <si>
    <t>Vika Satini</t>
  </si>
  <si>
    <t xml:space="preserve"> 385-562-3857</t>
  </si>
  <si>
    <t>Didn't sign forms</t>
  </si>
  <si>
    <t>Thursday 3/26/26 @ 4pm</t>
  </si>
  <si>
    <t xml:space="preserve">Yandy Galindo </t>
  </si>
  <si>
    <t>Jorge Villarreal</t>
  </si>
  <si>
    <t>Andreina Gutierrez Silva</t>
  </si>
  <si>
    <t>Nelson Madueno</t>
  </si>
  <si>
    <t xml:space="preserve">Luis Suarez </t>
  </si>
  <si>
    <t>Joseliangela Torrealba</t>
  </si>
  <si>
    <t>Olga Porras</t>
  </si>
  <si>
    <t>laker Jimenez</t>
  </si>
  <si>
    <t>fz</t>
  </si>
  <si>
    <t>Andrea Duran</t>
  </si>
  <si>
    <t>A shift - Cold room</t>
  </si>
  <si>
    <t>646-88-4213</t>
  </si>
  <si>
    <t xml:space="preserve">Anayeli Diaz </t>
  </si>
  <si>
    <t>Tuesday 3/31/26 @ 4pm</t>
  </si>
  <si>
    <t>898-46-9900</t>
  </si>
  <si>
    <t>Karen Serrnao</t>
  </si>
  <si>
    <t>646-98-4798</t>
  </si>
  <si>
    <t>Brianna Rullan Calvo</t>
  </si>
  <si>
    <t>B Shift. Text</t>
  </si>
  <si>
    <t>780-58-7247</t>
  </si>
  <si>
    <t>Felix Villegas</t>
  </si>
  <si>
    <t>055-53-3827</t>
  </si>
  <si>
    <t>Edilsa Sanguino</t>
  </si>
  <si>
    <t>116-17-3684</t>
  </si>
  <si>
    <t>Leda Soto Chavarria</t>
  </si>
  <si>
    <t>784-21-9564</t>
  </si>
  <si>
    <t>775-23-2108</t>
  </si>
  <si>
    <t>Yuhedy Delgado</t>
  </si>
  <si>
    <t>114-95-7570</t>
  </si>
  <si>
    <t>716-42-4827</t>
  </si>
  <si>
    <t>854-39-6073</t>
  </si>
  <si>
    <t>297-53-7028</t>
  </si>
  <si>
    <t>Yelitza Torres</t>
  </si>
  <si>
    <t>602-97-0776</t>
  </si>
  <si>
    <t>153-89-0032</t>
  </si>
  <si>
    <t>Ernesto Espinoza</t>
  </si>
  <si>
    <t>806-57-8675</t>
  </si>
  <si>
    <t>389-39-1147</t>
  </si>
  <si>
    <t>801-40-4596</t>
  </si>
  <si>
    <t>826-54-3651</t>
  </si>
  <si>
    <t>Maria Cardoso</t>
  </si>
  <si>
    <t>116-25-7122</t>
  </si>
  <si>
    <t>Francheska Mota</t>
  </si>
  <si>
    <t>844-58-6340</t>
  </si>
  <si>
    <t>469-69-1282</t>
  </si>
  <si>
    <t>Glencis Pacheco</t>
  </si>
  <si>
    <t>692-78-8433</t>
  </si>
  <si>
    <t>Karla Saras</t>
  </si>
  <si>
    <t>655-58-2427</t>
  </si>
  <si>
    <t>Wednesday 4/1/26 @ 1pm</t>
  </si>
  <si>
    <t>646-20-1437</t>
  </si>
  <si>
    <t>William Palmer</t>
  </si>
  <si>
    <t xml:space="preserve">Good candidate. </t>
  </si>
  <si>
    <t>646-44-6617</t>
  </si>
  <si>
    <t>C shift. Wants Rack Prep</t>
  </si>
  <si>
    <t>Thursday 4/2/26 @ 4pm</t>
  </si>
  <si>
    <t>Daynar Rosales</t>
  </si>
  <si>
    <t>(801) 651-8561</t>
  </si>
  <si>
    <t>Darwin Gatica</t>
  </si>
  <si>
    <t xml:space="preserve">Jonathan Corcho </t>
  </si>
  <si>
    <t>Did not attend on 03/10 becasue he was sick</t>
  </si>
  <si>
    <t>Barbara Lucatero</t>
  </si>
  <si>
    <t>891-28-1085</t>
  </si>
  <si>
    <t>Lilibeth Ocho Urdaneta</t>
  </si>
  <si>
    <t>767-29-4435</t>
  </si>
  <si>
    <t>Eduar Suarez</t>
  </si>
  <si>
    <t>Luisa Rondon</t>
  </si>
  <si>
    <t xml:space="preserve">Maria Cardoso </t>
  </si>
  <si>
    <t>Marco Carrero</t>
  </si>
  <si>
    <t>Eric Ahumada</t>
  </si>
  <si>
    <t>ROCIO RONDON</t>
  </si>
  <si>
    <t>115-97-7945</t>
  </si>
  <si>
    <t>403-81-7707</t>
  </si>
  <si>
    <t>Yesica Saez</t>
  </si>
  <si>
    <t>656-93-7218</t>
  </si>
  <si>
    <t xml:space="preserve">Yajaira D Flores </t>
  </si>
  <si>
    <t>Tuesday 4/7/26 @ 4pm</t>
  </si>
  <si>
    <t>190-27-6542</t>
  </si>
  <si>
    <t>Dayerlin Caseres</t>
  </si>
  <si>
    <t>732-30-4764</t>
  </si>
  <si>
    <t>Omar Gonzalez</t>
  </si>
  <si>
    <t xml:space="preserve">
385-588-1278</t>
  </si>
  <si>
    <t>326-57-6627</t>
  </si>
  <si>
    <t>445-47-4413</t>
  </si>
  <si>
    <t>758-04-8180</t>
  </si>
  <si>
    <t>818-35-8230</t>
  </si>
  <si>
    <t>641-65-2392</t>
  </si>
  <si>
    <t>Associate needs name spelling verified- check I-9 and list A.</t>
  </si>
  <si>
    <t>856-97-9927</t>
  </si>
  <si>
    <t>003-29-6860</t>
  </si>
  <si>
    <t>850-72-2546</t>
  </si>
  <si>
    <t>Ricardo Merrill</t>
  </si>
  <si>
    <t>Text</t>
  </si>
  <si>
    <t>035-23-4130</t>
  </si>
  <si>
    <t>504-91-6190</t>
  </si>
  <si>
    <t>Robinson Portillo</t>
  </si>
  <si>
    <t>344-19-6421</t>
  </si>
  <si>
    <t>707-17-1697</t>
  </si>
  <si>
    <t>685-98-2014</t>
  </si>
  <si>
    <t>c</t>
  </si>
  <si>
    <t>Please confirm phone number</t>
  </si>
  <si>
    <t>657-31-6643</t>
  </si>
  <si>
    <t>Yajayra Chavez</t>
  </si>
  <si>
    <t>688-46-6271</t>
  </si>
  <si>
    <t>Alondra Portillo</t>
  </si>
  <si>
    <t>447-37-2540</t>
  </si>
  <si>
    <t>Franklin Marroquin</t>
  </si>
  <si>
    <t>794-70-2230</t>
  </si>
  <si>
    <t>Alejandra Rivas</t>
  </si>
  <si>
    <t>Wednesday 4/8/26 @ 1pm</t>
  </si>
  <si>
    <t>724-93-1814</t>
  </si>
  <si>
    <t>C shift. prefer rack but will take any</t>
  </si>
  <si>
    <t>Thursday 4/9/26 @ 4pm</t>
  </si>
  <si>
    <t>010-11-4341</t>
  </si>
  <si>
    <t>Cesar Paredes</t>
  </si>
  <si>
    <t>(385) 445-0455</t>
  </si>
  <si>
    <t>646-16-5884</t>
  </si>
  <si>
    <t>Marggie Pugh</t>
  </si>
  <si>
    <t>Gabroela  Aguilar</t>
  </si>
  <si>
    <t>No social #/ missing docs</t>
  </si>
  <si>
    <t>183-37-1710</t>
  </si>
  <si>
    <t>Andres Ramos</t>
  </si>
  <si>
    <t>809-73-8207</t>
  </si>
  <si>
    <t xml:space="preserve">Glenda Alvarado </t>
  </si>
  <si>
    <t>785-60-9050</t>
  </si>
  <si>
    <t>380-91-9510</t>
  </si>
  <si>
    <t>Carlos Monterrosa</t>
  </si>
  <si>
    <t>490-73-3334</t>
  </si>
  <si>
    <t>096-73-7090</t>
  </si>
  <si>
    <t>379-79-3826</t>
  </si>
  <si>
    <t xml:space="preserve">CN </t>
  </si>
  <si>
    <t>295-85-5989</t>
  </si>
  <si>
    <t>879-81-3552</t>
  </si>
  <si>
    <t xml:space="preserve">Rosana Celis </t>
  </si>
  <si>
    <t>Nelly Ramriez</t>
  </si>
  <si>
    <t>No social # / missing docs</t>
  </si>
  <si>
    <t xml:space="preserve">Cesar Obando </t>
  </si>
  <si>
    <t>681-34-2137</t>
  </si>
  <si>
    <t>622-36-5742</t>
  </si>
  <si>
    <t>872-45-8600</t>
  </si>
  <si>
    <t>849-56-4258</t>
  </si>
  <si>
    <t>648-84-8675</t>
  </si>
  <si>
    <t>869-32-2005</t>
  </si>
  <si>
    <t>803-74-3797</t>
  </si>
  <si>
    <t>Tuesday 4/14/26 @ 4pm</t>
  </si>
  <si>
    <t>Jorge Bocaranda Bravo</t>
  </si>
  <si>
    <t>875-89-4969</t>
  </si>
  <si>
    <t>Orlando Herrera</t>
  </si>
  <si>
    <t>Savier Pacheco</t>
  </si>
  <si>
    <t>Kariu Escalona</t>
  </si>
  <si>
    <t>Prefers D shift</t>
  </si>
  <si>
    <t>758-36-7002</t>
  </si>
  <si>
    <t xml:space="preserve">Lina Mendoza Mantilla </t>
  </si>
  <si>
    <t>HGB</t>
  </si>
  <si>
    <t>102-83-8491</t>
  </si>
  <si>
    <t>Denisis Alvarado</t>
  </si>
  <si>
    <t>876-56-8271</t>
  </si>
  <si>
    <t xml:space="preserve">Nicolas Rodriguez </t>
  </si>
  <si>
    <t xml:space="preserve">Prefers D shift </t>
  </si>
  <si>
    <t xml:space="preserve">Prefers Text for notification </t>
  </si>
  <si>
    <t>057-63-2133</t>
  </si>
  <si>
    <t>208-96-7692</t>
  </si>
  <si>
    <t>Dairelis Cardozo</t>
  </si>
  <si>
    <t>830-63-9995</t>
  </si>
  <si>
    <t>A shift - Angel</t>
  </si>
  <si>
    <t>825-79-4605</t>
  </si>
  <si>
    <t xml:space="preserve">Juan Mejia </t>
  </si>
  <si>
    <t>good candidate</t>
  </si>
  <si>
    <t>685-90-5036</t>
  </si>
  <si>
    <t>324-53-3475</t>
  </si>
  <si>
    <t>Mayerling Franco</t>
  </si>
  <si>
    <t xml:space="preserve">Best Contact method would be text for openings </t>
  </si>
  <si>
    <t>754-72-1965</t>
  </si>
  <si>
    <t>169-89-4538</t>
  </si>
  <si>
    <t>010-13-0386</t>
  </si>
  <si>
    <t>Florliluz Barroso</t>
  </si>
  <si>
    <t>649-08-1602</t>
  </si>
  <si>
    <t>Wendy Prieto</t>
  </si>
  <si>
    <t>Ana Vargas</t>
  </si>
  <si>
    <t>860-18-5799</t>
  </si>
  <si>
    <t>Estefany Sarabia</t>
  </si>
  <si>
    <t>Wednesday 4/15/26 @ 1pm</t>
  </si>
  <si>
    <t>Juledwin Quero</t>
  </si>
  <si>
    <t>615-88-7154</t>
  </si>
  <si>
    <t>Laura Ambriz</t>
  </si>
  <si>
    <t>Thursday 4/16/26 @ 4pm</t>
  </si>
  <si>
    <t>006-17-1932</t>
  </si>
  <si>
    <t>Tania Sofia Infante</t>
  </si>
  <si>
    <t>804-25-8840</t>
  </si>
  <si>
    <t xml:space="preserve">Ramona Cruz </t>
  </si>
  <si>
    <t>094-27-7506</t>
  </si>
  <si>
    <t>278-29-8956</t>
  </si>
  <si>
    <t xml:space="preserve">Yenit Vazquez </t>
  </si>
  <si>
    <t>751-41-8917</t>
  </si>
  <si>
    <t>776-71-8960</t>
  </si>
  <si>
    <t>Maricela Romero</t>
  </si>
  <si>
    <t>347-99-7296</t>
  </si>
  <si>
    <t>Fidel Barraza</t>
  </si>
  <si>
    <t>Desiree Roa</t>
  </si>
  <si>
    <t>703-27-8143</t>
  </si>
  <si>
    <t>Hildemaro Vargas</t>
  </si>
  <si>
    <t>273-41-4734</t>
  </si>
  <si>
    <t>Jessica Paez</t>
  </si>
  <si>
    <t>633-65-4722</t>
  </si>
  <si>
    <t xml:space="preserve">Darwin Guerra </t>
  </si>
  <si>
    <t>013-93-0138</t>
  </si>
  <si>
    <t xml:space="preserve">Bleidys Donado Dias </t>
  </si>
  <si>
    <t>193-31-3480</t>
  </si>
  <si>
    <t>718-60-0267</t>
  </si>
  <si>
    <t>204-94-7923</t>
  </si>
  <si>
    <t>Tania Rivera</t>
  </si>
  <si>
    <t>648-65-1064</t>
  </si>
  <si>
    <t>Wilkin Figuereo</t>
  </si>
  <si>
    <t>034-67-2265</t>
  </si>
  <si>
    <t>780-94-9138</t>
  </si>
  <si>
    <t>Niedo Esis</t>
  </si>
  <si>
    <t>485-63-8818</t>
  </si>
  <si>
    <t>285-97-8942</t>
  </si>
  <si>
    <t>Tuesday 4/21/26 @ 4pm</t>
  </si>
  <si>
    <t>874-54-3158</t>
  </si>
  <si>
    <t>062-91-2454</t>
  </si>
  <si>
    <t>193-65-4124</t>
  </si>
  <si>
    <t>104-73-9765</t>
  </si>
  <si>
    <t>Yuleidis Gomez Rossell</t>
  </si>
  <si>
    <t>600-66-6533</t>
  </si>
  <si>
    <t>Bernardo Lopez</t>
  </si>
  <si>
    <t>873-80-9098</t>
  </si>
  <si>
    <t xml:space="preserve">Margely Motta Liscano </t>
  </si>
  <si>
    <t>817-21-1716</t>
  </si>
  <si>
    <t>Yesica E Roque Baquedano</t>
  </si>
  <si>
    <t>829-44-0814</t>
  </si>
  <si>
    <t>Zulimar Bonilla</t>
  </si>
  <si>
    <t>115-79-2150</t>
  </si>
  <si>
    <t>Rosa Beatriz Oscanoa</t>
  </si>
  <si>
    <t>Sonia M Oscanoa</t>
  </si>
  <si>
    <t>111-13-4055</t>
  </si>
  <si>
    <t>Laura Rodriguez</t>
  </si>
  <si>
    <t>872-24-2933</t>
  </si>
  <si>
    <t>Marisol Perez</t>
  </si>
  <si>
    <t xml:space="preserve">Rosa Gonzalez </t>
  </si>
  <si>
    <t>718-89-0963</t>
  </si>
  <si>
    <t xml:space="preserve">Nair Aguilar </t>
  </si>
  <si>
    <t>618-99-2444</t>
  </si>
  <si>
    <t>Yeralina Ospino</t>
  </si>
  <si>
    <t xml:space="preserve">Beyonce Miranda </t>
  </si>
  <si>
    <t>053-25-4354</t>
  </si>
  <si>
    <t>Gabriela Barrios</t>
  </si>
  <si>
    <t>173-37-1140</t>
  </si>
  <si>
    <t>Wednesday 4/22/26 @ 1pm</t>
  </si>
  <si>
    <t>541-57-3501</t>
  </si>
  <si>
    <t>Emailed</t>
  </si>
  <si>
    <t>647-98-1758</t>
  </si>
  <si>
    <t>Sylvia Molina</t>
  </si>
  <si>
    <t>CANCELLED CLASS</t>
  </si>
  <si>
    <t>Thursday 4/23/26 @ 4pm</t>
  </si>
  <si>
    <t>Xavier Pena</t>
  </si>
  <si>
    <t xml:space="preserve">D-shift/ Cold room test operator </t>
  </si>
  <si>
    <t>Leonardo Martinez</t>
  </si>
  <si>
    <t>Danying Chen</t>
  </si>
  <si>
    <t>Jorge Mitchel</t>
  </si>
  <si>
    <t>480 514 2059</t>
  </si>
  <si>
    <t xml:space="preserve">JesusTaipe Pariona </t>
  </si>
  <si>
    <t xml:space="preserve">Emily De La Cruz </t>
  </si>
  <si>
    <t>Tuesday 4/28/26 @ 4pm</t>
  </si>
  <si>
    <t>Felicitas Lazo</t>
  </si>
  <si>
    <t>Asley Camero Leal</t>
  </si>
  <si>
    <t>Yuleisy Bowen</t>
  </si>
  <si>
    <t xml:space="preserve">Yuliana Infante </t>
  </si>
  <si>
    <t>Scarlet Leon</t>
  </si>
  <si>
    <t>647-11-3907</t>
  </si>
  <si>
    <t xml:space="preserve">Lucila Cano </t>
  </si>
  <si>
    <t xml:space="preserve">Hermina Cardenas </t>
  </si>
  <si>
    <t>Wednesday 4/29/26 @ 1pm</t>
  </si>
  <si>
    <t xml:space="preserve">A shift. Needs June 10th off. </t>
  </si>
  <si>
    <t xml:space="preserve">Vanessa Vargas </t>
  </si>
  <si>
    <t>529-73-4659</t>
  </si>
  <si>
    <t>646-90-6469</t>
  </si>
  <si>
    <t>320-51-5951</t>
  </si>
  <si>
    <t>Boaz Ndignanouba</t>
  </si>
  <si>
    <t>Thursday 4/30/26 @ 4pm</t>
  </si>
  <si>
    <t>Mary Leon</t>
  </si>
  <si>
    <t>Nancy Llontop</t>
  </si>
  <si>
    <t xml:space="preserve">Yajayra Chsvez </t>
  </si>
  <si>
    <t>Tuesday 5/5/26 @ 4pm</t>
  </si>
  <si>
    <t>Maria Alcivar</t>
  </si>
  <si>
    <t>Wednesday 5/6/26 @ 1pm</t>
  </si>
  <si>
    <t>Makari Balanga</t>
  </si>
  <si>
    <t>646-70-6381</t>
  </si>
  <si>
    <t>Back from vacation on the 18th of May</t>
  </si>
  <si>
    <t>646-42-3269</t>
  </si>
  <si>
    <t xml:space="preserve">Karen Venegas </t>
  </si>
  <si>
    <t>646-62-4034</t>
  </si>
  <si>
    <t>Tommy Trujillo</t>
  </si>
  <si>
    <t>620-39-8333</t>
  </si>
  <si>
    <t>576-93-8482</t>
  </si>
  <si>
    <t>Thursday 5/7/26 @ 4pm</t>
  </si>
  <si>
    <t>Ericka Galeano</t>
  </si>
  <si>
    <t>C-Shift</t>
  </si>
  <si>
    <t>Angely Paredes</t>
  </si>
  <si>
    <t xml:space="preserve">Jesus G Montoya </t>
  </si>
  <si>
    <t>Needs to be rescheduled.</t>
  </si>
  <si>
    <t>Tuesday 5/12/26 @ 4pm</t>
  </si>
  <si>
    <t>393-81-4360</t>
  </si>
  <si>
    <t>170-41-9777</t>
  </si>
  <si>
    <t>710-38-5875</t>
  </si>
  <si>
    <t>Calixto Lozada</t>
  </si>
  <si>
    <t>Judy Mendoza</t>
  </si>
  <si>
    <t>Canceled</t>
  </si>
  <si>
    <t>Wednesday 5/13/26 @ 1pm</t>
  </si>
  <si>
    <t>647-82-6059</t>
  </si>
  <si>
    <t>Rogelio Facio Amara</t>
  </si>
  <si>
    <t>Thursday 5/14/26 @ 4pm</t>
  </si>
  <si>
    <t>Ericka Galeana</t>
  </si>
  <si>
    <t xml:space="preserve">Arianne Ramierez </t>
  </si>
  <si>
    <t>385-563-5553</t>
  </si>
  <si>
    <t>Tuesday 5/19/26 @ 4pm</t>
  </si>
  <si>
    <t>029-61-2800</t>
  </si>
  <si>
    <t xml:space="preserve">Ana Fernandez </t>
  </si>
  <si>
    <t>Hernando Frias</t>
  </si>
  <si>
    <t>Jaidirys Calderon</t>
  </si>
  <si>
    <t>Orlando Rivero</t>
  </si>
  <si>
    <t>Wednesday 5/20/26 @ 1pm</t>
  </si>
  <si>
    <t>Hector Mosqueda</t>
  </si>
  <si>
    <t>A-Shift</t>
  </si>
  <si>
    <t>647-62-5275</t>
  </si>
  <si>
    <t xml:space="preserve">Aracely Estrada Navarro </t>
  </si>
  <si>
    <t>646-50-2185</t>
  </si>
  <si>
    <t>850-68-1379</t>
  </si>
  <si>
    <t>Ericka Galeana Lopez</t>
  </si>
  <si>
    <t>801-462-8431</t>
  </si>
  <si>
    <t>SS</t>
  </si>
  <si>
    <t>Rescheduled for the 27th</t>
  </si>
  <si>
    <t>Thursday 5/21/26 @ 4pm</t>
  </si>
  <si>
    <t>Emyerberth Miranda</t>
  </si>
  <si>
    <t>Susan Guedez</t>
  </si>
  <si>
    <t>Rocio Machuca</t>
  </si>
  <si>
    <t>Tuesday 5/26/26 @ 4pm</t>
  </si>
  <si>
    <t>007-97-9897</t>
  </si>
  <si>
    <t xml:space="preserve">Daniela Marcano </t>
  </si>
  <si>
    <t>655-22-4504</t>
  </si>
  <si>
    <t xml:space="preserve">Luis Zevallos </t>
  </si>
  <si>
    <t>(801) 706-7858</t>
  </si>
  <si>
    <t>Wednesday 5/27/26 @ 1pm</t>
  </si>
  <si>
    <t xml:space="preserve">A-Shift. was falling asleep in class. do not start. </t>
  </si>
  <si>
    <t>Thursday 5/28/26 @ 4pm</t>
  </si>
  <si>
    <t>Nancy Quispe Idme De La Rosa</t>
  </si>
  <si>
    <t>365-97-9882</t>
  </si>
  <si>
    <t xml:space="preserve">Juan A La Rosa Gonzalez </t>
  </si>
  <si>
    <t>Wednesday 6/2/26 @ 1pm</t>
  </si>
  <si>
    <t>Thursday 6/3/26 @ 4pm</t>
  </si>
  <si>
    <t>Wednesday 6/4/26 @ 1pm</t>
  </si>
  <si>
    <t xml:space="preserve">Jerrison Amos </t>
  </si>
  <si>
    <t>Status</t>
  </si>
  <si>
    <t>801 205-1714</t>
  </si>
  <si>
    <t>Maira Colmenarez</t>
  </si>
  <si>
    <t>Wait List</t>
  </si>
  <si>
    <t xml:space="preserve">Priscilla Castillo </t>
  </si>
  <si>
    <t>Sharis Luna</t>
  </si>
  <si>
    <t>María Ibarra</t>
  </si>
  <si>
    <t>Wilmery Molina</t>
  </si>
  <si>
    <t>Jose Hernandez</t>
  </si>
  <si>
    <t>Maria Ferrer</t>
  </si>
  <si>
    <t>Bilianny Arocha</t>
  </si>
  <si>
    <t>Nelfrailis Gonzales</t>
  </si>
  <si>
    <t>DO NOT SORT. ONCE NAME IS ADDED IT CANNOT BE REMOVED OR MOVED. EVERYTHING MUST BE DONE BEFORE ADDING TO SHEET.</t>
  </si>
  <si>
    <t>Spanish and bilingual only starts
Deadline is 1pm day before start date</t>
  </si>
  <si>
    <t>Req #</t>
  </si>
  <si>
    <t>Supervisor</t>
  </si>
  <si>
    <t>P CODE</t>
  </si>
  <si>
    <t>SSN</t>
  </si>
  <si>
    <t>Employee Name (must match Bold)</t>
  </si>
  <si>
    <t>Shirt Size</t>
  </si>
  <si>
    <t>Title</t>
  </si>
  <si>
    <t>Schedule</t>
  </si>
  <si>
    <t>C-Number</t>
  </si>
  <si>
    <t>I-9</t>
  </si>
  <si>
    <t>E-Verify</t>
  </si>
  <si>
    <t>Flex AA</t>
  </si>
  <si>
    <t>Onboarding Tasks</t>
  </si>
  <si>
    <t>Offer Letter</t>
  </si>
  <si>
    <t>NOTES</t>
  </si>
  <si>
    <t>FLX0630</t>
  </si>
  <si>
    <t>Jennifer Prudente (1168431)</t>
  </si>
  <si>
    <t>P2743630</t>
  </si>
  <si>
    <t>818-01-0139</t>
  </si>
  <si>
    <t>Jean Ramos Lopez</t>
  </si>
  <si>
    <t>M</t>
  </si>
  <si>
    <t>Production Specialist 1 - Dekit</t>
  </si>
  <si>
    <t xml:space="preserve"> C Shift:  Salt Lake City - O - 600am-600pm Rotating Sun,Mon,Thurs, Fri/Tues,Wed,Sat</t>
  </si>
  <si>
    <t>C125977</t>
  </si>
  <si>
    <t>FLX0633</t>
  </si>
  <si>
    <t>P2743627</t>
  </si>
  <si>
    <t>064-15-3565</t>
  </si>
  <si>
    <t xml:space="preserve">Miyelis Urdaneta </t>
  </si>
  <si>
    <t>C125978</t>
  </si>
  <si>
    <t>FLX0634</t>
  </si>
  <si>
    <t xml:space="preserve">P2743631 </t>
  </si>
  <si>
    <t>856-86-3425</t>
  </si>
  <si>
    <t>C126095</t>
  </si>
  <si>
    <t>FLX0635</t>
  </si>
  <si>
    <t>P2743625</t>
  </si>
  <si>
    <t>C126096</t>
  </si>
  <si>
    <t>FLX0647</t>
  </si>
  <si>
    <t>Jennifer Paz (1166697)</t>
  </si>
  <si>
    <t>P2743613</t>
  </si>
  <si>
    <t>Production Specialist - L10 Repair (Bonepile)</t>
  </si>
  <si>
    <t xml:space="preserve"> A Shift: Salt Lake City - Q - 600am-600pm Rotating Tues,Wed,Sat/Sun,Mon, Thurs,Fri</t>
  </si>
  <si>
    <t>C125979</t>
  </si>
  <si>
    <t>FLX0653</t>
  </si>
  <si>
    <t>Alexis Rullan</t>
  </si>
  <si>
    <t>P2743607</t>
  </si>
  <si>
    <t>135-65-9603</t>
  </si>
  <si>
    <t xml:space="preserve"> B Shift:  Salt Lake City - P - 600pm-600a Rotating Tues,Wed,Sat/Sun,Mon,Thurs,Fri (15% Diff)</t>
  </si>
  <si>
    <t>FLX0656</t>
  </si>
  <si>
    <t>P2743604</t>
  </si>
  <si>
    <t>JennyMercedesArbelaez Pena</t>
  </si>
  <si>
    <t>C125980</t>
  </si>
  <si>
    <t>FLX0658</t>
  </si>
  <si>
    <t>Yalia Driggers (1153165)</t>
  </si>
  <si>
    <t>P2743602</t>
  </si>
  <si>
    <t xml:space="preserve"> D Shift: Salt Lake City - N - 600pm-600a Rotating Sun,Mon,Thurs, Fri/Tues,Wed,Sat (15% Diff)</t>
  </si>
  <si>
    <t>FLX0662</t>
  </si>
  <si>
    <t>Alondra Landin</t>
  </si>
  <si>
    <t>Jose Manuel Marquina / P2689830</t>
  </si>
  <si>
    <t xml:space="preserve">Walter Lesmes </t>
  </si>
  <si>
    <t>L</t>
  </si>
  <si>
    <t xml:space="preserve">Production Specialist 1 -  Mechanical Assembly </t>
  </si>
  <si>
    <t>C125981</t>
  </si>
  <si>
    <t>FLX0664</t>
  </si>
  <si>
    <t>Jose Gonzalez</t>
  </si>
  <si>
    <t>Zuleima Del Carmen Pereira / P2689186</t>
  </si>
  <si>
    <t>302-57-4156</t>
  </si>
  <si>
    <t>C125982</t>
  </si>
  <si>
    <t>FLX0671</t>
  </si>
  <si>
    <t>Yaritza Garza</t>
  </si>
  <si>
    <t>Hector Flores Gonzalez / P2720902</t>
  </si>
  <si>
    <t>814-34-9834</t>
  </si>
  <si>
    <t>Production Specialist 1 -  Cold Room</t>
  </si>
  <si>
    <t>C125983</t>
  </si>
  <si>
    <t>FLX0554</t>
  </si>
  <si>
    <t>P2743391</t>
  </si>
  <si>
    <t xml:space="preserve">Luis palmar </t>
  </si>
  <si>
    <t>XL</t>
  </si>
  <si>
    <t>Production Specialist 1 -  Rack level Assembly</t>
  </si>
  <si>
    <t>FLX0675</t>
  </si>
  <si>
    <t xml:space="preserve">P2744693  </t>
  </si>
  <si>
    <t xml:space="preserve">Production Specialist 1 -  Materials </t>
  </si>
  <si>
    <t>FLX0679</t>
  </si>
  <si>
    <t xml:space="preserve">P2744691  </t>
  </si>
  <si>
    <t>Nelly Parra Lucena</t>
  </si>
  <si>
    <t>C126002</t>
  </si>
  <si>
    <t>FLX0680</t>
  </si>
  <si>
    <t xml:space="preserve">P2744764  </t>
  </si>
  <si>
    <t>Ghileny Garces Parra</t>
  </si>
  <si>
    <t>C126009</t>
  </si>
  <si>
    <t>FLX0681</t>
  </si>
  <si>
    <t xml:space="preserve">P2744763  </t>
  </si>
  <si>
    <t>813-25-1704</t>
  </si>
  <si>
    <t>C126025</t>
  </si>
  <si>
    <t>FLX0687</t>
  </si>
  <si>
    <t>Mariana Ballesteros (1174672)</t>
  </si>
  <si>
    <t xml:space="preserve">P2744760  </t>
  </si>
  <si>
    <t>511-57-4050</t>
  </si>
  <si>
    <t>C126015</t>
  </si>
  <si>
    <t>FLX0688</t>
  </si>
  <si>
    <t xml:space="preserve">P2744759  </t>
  </si>
  <si>
    <t>C126018</t>
  </si>
  <si>
    <t>FLX0690</t>
  </si>
  <si>
    <t>Dario Mendez Toyo (1174155)</t>
  </si>
  <si>
    <t xml:space="preserve">P2744690  </t>
  </si>
  <si>
    <t>C126023</t>
  </si>
  <si>
    <t>FLX0691</t>
  </si>
  <si>
    <t>Valeria Mendez (1181800)</t>
  </si>
  <si>
    <t xml:space="preserve">P2744689  </t>
  </si>
  <si>
    <t>653-25-1441</t>
  </si>
  <si>
    <t>C126021</t>
  </si>
  <si>
    <t>FLX0700</t>
  </si>
  <si>
    <t>Sanel Kudic</t>
  </si>
  <si>
    <t>P2744755</t>
  </si>
  <si>
    <t>710-99-8300</t>
  </si>
  <si>
    <t>C126044</t>
  </si>
  <si>
    <t>FLX0702</t>
  </si>
  <si>
    <t>Paola Guzman</t>
  </si>
  <si>
    <t>P2744753</t>
  </si>
  <si>
    <t>617-84-8265</t>
  </si>
  <si>
    <t>C126045</t>
  </si>
  <si>
    <t>FLX0703</t>
  </si>
  <si>
    <t>P2744752</t>
  </si>
  <si>
    <t>761-78-1497</t>
  </si>
  <si>
    <t>Pedro Ruis Medina</t>
  </si>
  <si>
    <t>C126014</t>
  </si>
  <si>
    <t>FLX0711</t>
  </si>
  <si>
    <t>P2744751</t>
  </si>
  <si>
    <t>C126013</t>
  </si>
  <si>
    <t>FLX0712</t>
  </si>
  <si>
    <t>P2744750</t>
  </si>
  <si>
    <t>C126012</t>
  </si>
  <si>
    <t>FLX0714</t>
  </si>
  <si>
    <t>P2744748</t>
  </si>
  <si>
    <t>C126010</t>
  </si>
  <si>
    <t>FLX0722</t>
  </si>
  <si>
    <t>Dallas Driggers</t>
  </si>
  <si>
    <t>P2744745</t>
  </si>
  <si>
    <t>015-96-0816</t>
  </si>
  <si>
    <t>Karen Rodriguez Monroy</t>
  </si>
  <si>
    <t>English/bilingual for 6:30am class and Spanish only for 230pm start</t>
  </si>
  <si>
    <t>FLX0674</t>
  </si>
  <si>
    <t xml:space="preserve">P2744694  </t>
  </si>
  <si>
    <t>616-21-6873</t>
  </si>
  <si>
    <t xml:space="preserve">Fernando S Razuri </t>
  </si>
  <si>
    <t>C125927</t>
  </si>
  <si>
    <t>x</t>
  </si>
  <si>
    <t>620-70-1335</t>
  </si>
  <si>
    <t>C125941</t>
  </si>
  <si>
    <t>FLX0676</t>
  </si>
  <si>
    <t xml:space="preserve">P2744692  </t>
  </si>
  <si>
    <t>686-26-6198</t>
  </si>
  <si>
    <t>C125942</t>
  </si>
  <si>
    <t>590-77-6003</t>
  </si>
  <si>
    <t>C125943</t>
  </si>
  <si>
    <t>835-29-6844</t>
  </si>
  <si>
    <t xml:space="preserve">William A Piccone </t>
  </si>
  <si>
    <t>C125928</t>
  </si>
  <si>
    <t>FLX0682</t>
  </si>
  <si>
    <t xml:space="preserve">P2744762  </t>
  </si>
  <si>
    <t>242-87-6217</t>
  </si>
  <si>
    <t xml:space="preserve">Jenifer Torres Loya </t>
  </si>
  <si>
    <t>C125929</t>
  </si>
  <si>
    <t>FLX0683</t>
  </si>
  <si>
    <t xml:space="preserve">P2744761  </t>
  </si>
  <si>
    <t>073-37-5279</t>
  </si>
  <si>
    <t>XXL</t>
  </si>
  <si>
    <t>C125939</t>
  </si>
  <si>
    <t>FLX0689</t>
  </si>
  <si>
    <t xml:space="preserve">P2744758  </t>
  </si>
  <si>
    <t>275-78-7148</t>
  </si>
  <si>
    <t>Yahanna L Goss</t>
  </si>
  <si>
    <t>C125930</t>
  </si>
  <si>
    <t>Saoluaga T Siliva</t>
  </si>
  <si>
    <t>C125932</t>
  </si>
  <si>
    <t>FLX0692</t>
  </si>
  <si>
    <t xml:space="preserve">P2744757  </t>
  </si>
  <si>
    <t>C125934</t>
  </si>
  <si>
    <t>FLX0699</t>
  </si>
  <si>
    <t xml:space="preserve">P2744756  </t>
  </si>
  <si>
    <t>647-98-3583</t>
  </si>
  <si>
    <t>C125944</t>
  </si>
  <si>
    <t>FLX0701</t>
  </si>
  <si>
    <t>P2744754</t>
  </si>
  <si>
    <t xml:space="preserve">Glody M Tumbwa </t>
  </si>
  <si>
    <t>C125935</t>
  </si>
  <si>
    <t>FLX0713</t>
  </si>
  <si>
    <t>P2744749</t>
  </si>
  <si>
    <t>733-03-6301</t>
  </si>
  <si>
    <t xml:space="preserve">Whang  C Walters </t>
  </si>
  <si>
    <t>C125936</t>
  </si>
  <si>
    <t>FLX0715</t>
  </si>
  <si>
    <t>P2744747</t>
  </si>
  <si>
    <t>252-25-6569</t>
  </si>
  <si>
    <t>C125945</t>
  </si>
  <si>
    <t>FLX0721</t>
  </si>
  <si>
    <t>P2744746</t>
  </si>
  <si>
    <t>647-07-1154</t>
  </si>
  <si>
    <t>Michael L Fabela</t>
  </si>
  <si>
    <t xml:space="preserve"> 385 536 0473</t>
  </si>
  <si>
    <t>C125940</t>
  </si>
  <si>
    <t>C125937</t>
  </si>
  <si>
    <t>FLX0723</t>
  </si>
  <si>
    <t>P2744744</t>
  </si>
  <si>
    <t>C125931</t>
  </si>
  <si>
    <t>Spanish Only</t>
  </si>
  <si>
    <t xml:space="preserve">SPANISH ONLY </t>
  </si>
  <si>
    <t>FLX0541</t>
  </si>
  <si>
    <t>P2743404</t>
  </si>
  <si>
    <t>026-13-6771</t>
  </si>
  <si>
    <t>Frank Linares</t>
  </si>
  <si>
    <t>C125736</t>
  </si>
  <si>
    <t>FLX0543</t>
  </si>
  <si>
    <t>P2743402</t>
  </si>
  <si>
    <t>Anaias Faria</t>
  </si>
  <si>
    <t>S</t>
  </si>
  <si>
    <t>C125764</t>
  </si>
  <si>
    <t>FLX0549</t>
  </si>
  <si>
    <t>Julissa Sencion (1154184)</t>
  </si>
  <si>
    <t>P2743396</t>
  </si>
  <si>
    <t>828-17-0411</t>
  </si>
  <si>
    <t>Rocio Rondon Pena</t>
  </si>
  <si>
    <t>C125691</t>
  </si>
  <si>
    <t xml:space="preserve">Eduar Suarez </t>
  </si>
  <si>
    <t>C125685</t>
  </si>
  <si>
    <t>FLX0558</t>
  </si>
  <si>
    <t>P2743387</t>
  </si>
  <si>
    <t>Waiting on EV</t>
  </si>
  <si>
    <t>Oswaldo Valencia</t>
  </si>
  <si>
    <t>C125776</t>
  </si>
  <si>
    <t>FLX0559</t>
  </si>
  <si>
    <t>P2743386</t>
  </si>
  <si>
    <t>C125689</t>
  </si>
  <si>
    <t>FLX0561</t>
  </si>
  <si>
    <t>P2743384</t>
  </si>
  <si>
    <t>C125693</t>
  </si>
  <si>
    <t>FLX0563</t>
  </si>
  <si>
    <t>P2743382</t>
  </si>
  <si>
    <t>875-37-3884</t>
  </si>
  <si>
    <t>Jaimi Maquin</t>
  </si>
  <si>
    <t>Due to P# not working she is okay being moved for 8/24 class [Spanish]</t>
  </si>
  <si>
    <t>FLX0580</t>
  </si>
  <si>
    <t>P2743377</t>
  </si>
  <si>
    <t>Maria Brea</t>
  </si>
  <si>
    <t>C125781</t>
  </si>
  <si>
    <t>FLX0583</t>
  </si>
  <si>
    <t>P2743374</t>
  </si>
  <si>
    <t>671-24-8940</t>
  </si>
  <si>
    <t>C125784</t>
  </si>
  <si>
    <t>FLX0588</t>
  </si>
  <si>
    <t>P2743369</t>
  </si>
  <si>
    <t>149-89-3674</t>
  </si>
  <si>
    <t>C125697</t>
  </si>
  <si>
    <t>FLX0589</t>
  </si>
  <si>
    <t>P2743368</t>
  </si>
  <si>
    <t>Yoshua Mendosa</t>
  </si>
  <si>
    <t>C125698</t>
  </si>
  <si>
    <t>P2743626</t>
  </si>
  <si>
    <t>858-65-0230</t>
  </si>
  <si>
    <t xml:space="preserve">S </t>
  </si>
  <si>
    <t>Needs to be contacted and moved to 8/24 [Spanish]</t>
  </si>
  <si>
    <t>Needs to be contacted and moved for another day</t>
  </si>
  <si>
    <t>FLX0648</t>
  </si>
  <si>
    <t>Patricia Puche Curiel</t>
  </si>
  <si>
    <t>P2743612</t>
  </si>
  <si>
    <t>139-33-5589</t>
  </si>
  <si>
    <t>Mariangel Bastidas Rangel</t>
  </si>
  <si>
    <t>C125692</t>
  </si>
  <si>
    <t>FLX0649</t>
  </si>
  <si>
    <t>P2743611</t>
  </si>
  <si>
    <t>222-45-6013</t>
  </si>
  <si>
    <t>Daniela Rosales Coronado</t>
  </si>
  <si>
    <t>C125690</t>
  </si>
  <si>
    <t>FLX0650</t>
  </si>
  <si>
    <t>P2743610</t>
  </si>
  <si>
    <t xml:space="preserve">Yesica Saez </t>
  </si>
  <si>
    <t>C125688</t>
  </si>
  <si>
    <t>FLX0651</t>
  </si>
  <si>
    <t>P2743609</t>
  </si>
  <si>
    <t>189-06-1409</t>
  </si>
  <si>
    <t>385-301-1016</t>
  </si>
  <si>
    <t>C125709</t>
  </si>
  <si>
    <t>FLX0652</t>
  </si>
  <si>
    <t>P2743608</t>
  </si>
  <si>
    <t>C125789</t>
  </si>
  <si>
    <t>FLX0654</t>
  </si>
  <si>
    <t>P2743606</t>
  </si>
  <si>
    <t>872-07-9192</t>
  </si>
  <si>
    <t>C125684</t>
  </si>
  <si>
    <t>FLX0655</t>
  </si>
  <si>
    <t>P2743605</t>
  </si>
  <si>
    <t>629-75-8313</t>
  </si>
  <si>
    <t>Yanet Oscanoa</t>
  </si>
  <si>
    <t>C125686</t>
  </si>
  <si>
    <t>FLX0659</t>
  </si>
  <si>
    <t>Angel Tirado</t>
  </si>
  <si>
    <t>Aurora Lamas Arellano / P2716002</t>
  </si>
  <si>
    <t>069-45-4779</t>
  </si>
  <si>
    <t>801-5579623</t>
  </si>
  <si>
    <t>C125694</t>
  </si>
  <si>
    <t>FLX0660</t>
  </si>
  <si>
    <t>Jennifer Prudente</t>
  </si>
  <si>
    <t>Gabriela A Martinez / P2725262</t>
  </si>
  <si>
    <t>852-22-3104</t>
  </si>
  <si>
    <t>C125695</t>
  </si>
  <si>
    <t>FLX0661</t>
  </si>
  <si>
    <t>Johnathan Van Dusen / P2687532</t>
  </si>
  <si>
    <t>C125713</t>
  </si>
  <si>
    <t>187-06-3703</t>
  </si>
  <si>
    <t>Rosmar Perale</t>
  </si>
  <si>
    <t>C125696</t>
  </si>
  <si>
    <t>FLX0663</t>
  </si>
  <si>
    <t>Josue Salgado / P2687202</t>
  </si>
  <si>
    <t>C125699</t>
  </si>
  <si>
    <t>689-45-1561</t>
  </si>
  <si>
    <t>385-573-8074</t>
  </si>
  <si>
    <t>C125700</t>
  </si>
  <si>
    <t>FLX0665</t>
  </si>
  <si>
    <t>Beatriz Hernandez</t>
  </si>
  <si>
    <t>Selena Morales / P2654581</t>
  </si>
  <si>
    <t>C125701</t>
  </si>
  <si>
    <t>FLX0666</t>
  </si>
  <si>
    <t>Nguyen T Nguyen / P2658703</t>
  </si>
  <si>
    <t>C125791</t>
  </si>
  <si>
    <t>FLX0667</t>
  </si>
  <si>
    <t>DANIEL FUENTES</t>
  </si>
  <si>
    <t>Leydi Sanchez / P5001520</t>
  </si>
  <si>
    <t>342-13-5382</t>
  </si>
  <si>
    <t>C125703</t>
  </si>
  <si>
    <t>FLX0668</t>
  </si>
  <si>
    <t>Karen A Rodriguez Monroy / P2700719</t>
  </si>
  <si>
    <t>662-51-8652</t>
  </si>
  <si>
    <t>Sibel parra</t>
  </si>
  <si>
    <t>C125792</t>
  </si>
  <si>
    <t>FLX0669</t>
  </si>
  <si>
    <t>Deja Atwood</t>
  </si>
  <si>
    <t>Yufrecka Bersovine / P2688520</t>
  </si>
  <si>
    <t>275-57-7013</t>
  </si>
  <si>
    <t>Liliana Ramirez Ernst</t>
  </si>
  <si>
    <t>C125705</t>
  </si>
  <si>
    <t>FLX0670</t>
  </si>
  <si>
    <t>Kary L Carter / P2727312</t>
  </si>
  <si>
    <t>634-46-5650</t>
  </si>
  <si>
    <t>Jose Castellano Suarez</t>
  </si>
  <si>
    <t>C125708</t>
  </si>
  <si>
    <t>C125710</t>
  </si>
  <si>
    <t>FLX0672</t>
  </si>
  <si>
    <t>Itzayana Maupouje</t>
  </si>
  <si>
    <t>Milagros Bastardo / P2687512</t>
  </si>
  <si>
    <t>326-39-7550</t>
  </si>
  <si>
    <t>(786) 906-3080</t>
  </si>
  <si>
    <t>C125711</t>
  </si>
  <si>
    <t>English/Bilingual Starts ONLY</t>
  </si>
  <si>
    <t>P2743634</t>
  </si>
  <si>
    <t>FLX0626</t>
  </si>
  <si>
    <t>C125592</t>
  </si>
  <si>
    <t>P2743633</t>
  </si>
  <si>
    <t>FLX0627</t>
  </si>
  <si>
    <t>647-98-7139</t>
  </si>
  <si>
    <t>C125596</t>
  </si>
  <si>
    <t>P2743632</t>
  </si>
  <si>
    <t>FLX0628</t>
  </si>
  <si>
    <t>C125597</t>
  </si>
  <si>
    <t>P2743631</t>
  </si>
  <si>
    <t>FLX0629</t>
  </si>
  <si>
    <t>C125635</t>
  </si>
  <si>
    <t>Willian Piccone</t>
  </si>
  <si>
    <t>C125600</t>
  </si>
  <si>
    <t>P2743629</t>
  </si>
  <si>
    <t>FLX0631</t>
  </si>
  <si>
    <t>888-18-4458</t>
  </si>
  <si>
    <t>Miguel Rivas</t>
  </si>
  <si>
    <t>385-580-4318</t>
  </si>
  <si>
    <t>XXXXL</t>
  </si>
  <si>
    <t>C125610</t>
  </si>
  <si>
    <t>P2743628</t>
  </si>
  <si>
    <t>FLX0632</t>
  </si>
  <si>
    <t>C125636</t>
  </si>
  <si>
    <t>C125633</t>
  </si>
  <si>
    <t>P2743624</t>
  </si>
  <si>
    <t>FLX0636</t>
  </si>
  <si>
    <t>C125632</t>
  </si>
  <si>
    <t>P2743623</t>
  </si>
  <si>
    <t>FLX0637</t>
  </si>
  <si>
    <t>647-06-3213</t>
  </si>
  <si>
    <t>C125629</t>
  </si>
  <si>
    <t>P2743622</t>
  </si>
  <si>
    <t>FLX0638</t>
  </si>
  <si>
    <t>C125631</t>
  </si>
  <si>
    <t>P2743621</t>
  </si>
  <si>
    <t>FLX0639</t>
  </si>
  <si>
    <t>XXXL</t>
  </si>
  <si>
    <t>C125634</t>
  </si>
  <si>
    <t>P2743620</t>
  </si>
  <si>
    <t>FLX0640</t>
  </si>
  <si>
    <t>647-50-0764</t>
  </si>
  <si>
    <t>C125611</t>
  </si>
  <si>
    <t>P2743619</t>
  </si>
  <si>
    <t>FLX0641</t>
  </si>
  <si>
    <t>C125612</t>
  </si>
  <si>
    <t>P2743618</t>
  </si>
  <si>
    <t>FLX0642</t>
  </si>
  <si>
    <t>647-94-5480</t>
  </si>
  <si>
    <t>C125609</t>
  </si>
  <si>
    <t>P2743617</t>
  </si>
  <si>
    <t>FLX0643</t>
  </si>
  <si>
    <t>385-267-5635</t>
  </si>
  <si>
    <t>C125607</t>
  </si>
  <si>
    <t>P2743616</t>
  </si>
  <si>
    <t>FLX0644</t>
  </si>
  <si>
    <t>646-66-6521</t>
  </si>
  <si>
    <t>C125604</t>
  </si>
  <si>
    <t>P2743615</t>
  </si>
  <si>
    <t>FLX0645</t>
  </si>
  <si>
    <t>C125602</t>
  </si>
  <si>
    <t>P2743614</t>
  </si>
  <si>
    <t>FLX0646</t>
  </si>
  <si>
    <t>C125601</t>
  </si>
  <si>
    <t>C125627</t>
  </si>
  <si>
    <t>792-35-1566</t>
  </si>
  <si>
    <t>C125603</t>
  </si>
  <si>
    <t>C125605</t>
  </si>
  <si>
    <t>P2743603</t>
  </si>
  <si>
    <t>FLX0657</t>
  </si>
  <si>
    <t>Jamoson Lomax</t>
  </si>
  <si>
    <t>C125606</t>
  </si>
  <si>
    <t>C125608</t>
  </si>
  <si>
    <t>P2743381</t>
  </si>
  <si>
    <t>FLX0564</t>
  </si>
  <si>
    <t>C125542</t>
  </si>
  <si>
    <t>P2743399</t>
  </si>
  <si>
    <t>FLX0546</t>
  </si>
  <si>
    <t>C125515</t>
  </si>
  <si>
    <t xml:space="preserve">861-47-7196 </t>
  </si>
  <si>
    <t>P2743397</t>
  </si>
  <si>
    <t>FLX0548</t>
  </si>
  <si>
    <t>C125518</t>
  </si>
  <si>
    <t>P2743395</t>
  </si>
  <si>
    <t>FLX0550</t>
  </si>
  <si>
    <t>C125525</t>
  </si>
  <si>
    <t>222-73-0641</t>
  </si>
  <si>
    <t>P2743376</t>
  </si>
  <si>
    <t>FLX0581</t>
  </si>
  <si>
    <t>Cindy P Rosero</t>
  </si>
  <si>
    <t>C125551</t>
  </si>
  <si>
    <t>097-37-6703</t>
  </si>
  <si>
    <t>P2743418</t>
  </si>
  <si>
    <t>FLX0526</t>
  </si>
  <si>
    <t>Criz D Luna</t>
  </si>
  <si>
    <t>801-205-8158</t>
  </si>
  <si>
    <t>C125459</t>
  </si>
  <si>
    <t>646-74-9269</t>
  </si>
  <si>
    <t>P2743415</t>
  </si>
  <si>
    <t>FLX0529</t>
  </si>
  <si>
    <t>Daniela Guadalupe Barranco</t>
  </si>
  <si>
    <t>C125462</t>
  </si>
  <si>
    <t>P2743416</t>
  </si>
  <si>
    <t>FLX0528</t>
  </si>
  <si>
    <t xml:space="preserve">Ericka Galeana Lopez </t>
  </si>
  <si>
    <t>C125461</t>
  </si>
  <si>
    <t>P2743401</t>
  </si>
  <si>
    <t>FLX0544</t>
  </si>
  <si>
    <t>C125506</t>
  </si>
  <si>
    <t>P2743422</t>
  </si>
  <si>
    <t>FLX0522</t>
  </si>
  <si>
    <t>C125456</t>
  </si>
  <si>
    <t>P2743406</t>
  </si>
  <si>
    <t>FLX0538</t>
  </si>
  <si>
    <t>Itzayana Maupouje (1224330)</t>
  </si>
  <si>
    <t>C125479</t>
  </si>
  <si>
    <t>P2743385</t>
  </si>
  <si>
    <t>FLX0560</t>
  </si>
  <si>
    <t>Gabriela Aguilar Gentil</t>
  </si>
  <si>
    <t>C125558</t>
  </si>
  <si>
    <t>P2743392</t>
  </si>
  <si>
    <t>FLX0553</t>
  </si>
  <si>
    <t>C125531</t>
  </si>
  <si>
    <t>C125521</t>
  </si>
  <si>
    <t>P2743417</t>
  </si>
  <si>
    <t>FLX0527</t>
  </si>
  <si>
    <t>Gledy J Camcaho Lambrano</t>
  </si>
  <si>
    <t>C125460</t>
  </si>
  <si>
    <t>P2743403</t>
  </si>
  <si>
    <t>FLX0542</t>
  </si>
  <si>
    <t xml:space="preserve">Ilia Romero Linares </t>
  </si>
  <si>
    <t>C125487</t>
  </si>
  <si>
    <t>202-25-8303</t>
  </si>
  <si>
    <t>P2743372</t>
  </si>
  <si>
    <t>FLX0585</t>
  </si>
  <si>
    <t>C125555</t>
  </si>
  <si>
    <t>726-70-9956</t>
  </si>
  <si>
    <t>P2743390</t>
  </si>
  <si>
    <t>FLX0555</t>
  </si>
  <si>
    <t>XS</t>
  </si>
  <si>
    <t>C125533</t>
  </si>
  <si>
    <t>368-49-1236</t>
  </si>
  <si>
    <t>P2743371</t>
  </si>
  <si>
    <t>FLX0586</t>
  </si>
  <si>
    <t>C125556</t>
  </si>
  <si>
    <t>P2743383</t>
  </si>
  <si>
    <t>FLX0562</t>
  </si>
  <si>
    <t xml:space="preserve">Jessica Paez </t>
  </si>
  <si>
    <t>C125540</t>
  </si>
  <si>
    <t>P2743410</t>
  </si>
  <si>
    <t>FLX0534</t>
  </si>
  <si>
    <t>DANIEL FUENTES (1198897)</t>
  </si>
  <si>
    <t xml:space="preserve">Jesus Villarreal Blanco </t>
  </si>
  <si>
    <t>C125475</t>
  </si>
  <si>
    <t>P2743394</t>
  </si>
  <si>
    <t>FLX0551</t>
  </si>
  <si>
    <t>Juan A La Rosa</t>
  </si>
  <si>
    <t>C125527</t>
  </si>
  <si>
    <t>742-11-7691</t>
  </si>
  <si>
    <t>P2743405</t>
  </si>
  <si>
    <t>FLX0540</t>
  </si>
  <si>
    <t>C125482</t>
  </si>
  <si>
    <t xml:space="preserve">Juleisy R Gorozabel </t>
  </si>
  <si>
    <t>C125538</t>
  </si>
  <si>
    <t xml:space="preserve">BG Pending </t>
  </si>
  <si>
    <t>P2743421</t>
  </si>
  <si>
    <t>FLX0523</t>
  </si>
  <si>
    <t>C125445</t>
  </si>
  <si>
    <t>646-90-5389</t>
  </si>
  <si>
    <t>P2743414</t>
  </si>
  <si>
    <t>FLX0530</t>
  </si>
  <si>
    <t xml:space="preserve">Kimberly Barranco </t>
  </si>
  <si>
    <t>C125463</t>
  </si>
  <si>
    <t>322-89-0316</t>
  </si>
  <si>
    <t>P2743413</t>
  </si>
  <si>
    <t>FLX0531</t>
  </si>
  <si>
    <t>C125465</t>
  </si>
  <si>
    <t>156-53-2151</t>
  </si>
  <si>
    <t>Luis Suarez</t>
  </si>
  <si>
    <t>C125490</t>
  </si>
  <si>
    <t>279-47-6243</t>
  </si>
  <si>
    <t>P2743370</t>
  </si>
  <si>
    <t>FLX0587</t>
  </si>
  <si>
    <t>Marco Antonio Leon Cedeno</t>
  </si>
  <si>
    <t>C125557</t>
  </si>
  <si>
    <t>324-13-2898</t>
  </si>
  <si>
    <t>Maria Aray</t>
  </si>
  <si>
    <t>(385)215-5995</t>
  </si>
  <si>
    <t>C125541</t>
  </si>
  <si>
    <t>018-39-2444</t>
  </si>
  <si>
    <t>P2743375</t>
  </si>
  <si>
    <t>FLX0582</t>
  </si>
  <si>
    <t>C125552</t>
  </si>
  <si>
    <t>299-89-7798</t>
  </si>
  <si>
    <t>P2743412</t>
  </si>
  <si>
    <t>FLX0532</t>
  </si>
  <si>
    <t>C125466</t>
  </si>
  <si>
    <t>385 536 0473</t>
  </si>
  <si>
    <t>C125553</t>
  </si>
  <si>
    <t>243-87-3618</t>
  </si>
  <si>
    <t>P2743409</t>
  </si>
  <si>
    <t>FLX0535</t>
  </si>
  <si>
    <t>Miriam Gonzalez Ortega</t>
  </si>
  <si>
    <t>C125476</t>
  </si>
  <si>
    <t>P2743388</t>
  </si>
  <si>
    <t>FLX0557</t>
  </si>
  <si>
    <t>C125536</t>
  </si>
  <si>
    <t>797-48-9157</t>
  </si>
  <si>
    <t>P2743393</t>
  </si>
  <si>
    <t>FLX0552</t>
  </si>
  <si>
    <t>C125529</t>
  </si>
  <si>
    <t>P2743400</t>
  </si>
  <si>
    <t>FLX0545</t>
  </si>
  <si>
    <t>C125513</t>
  </si>
  <si>
    <t>003-61-0657</t>
  </si>
  <si>
    <t>C125547</t>
  </si>
  <si>
    <t>P2743407</t>
  </si>
  <si>
    <t>FLX0537</t>
  </si>
  <si>
    <t>NIcolas Rodriguez Galvis</t>
  </si>
  <si>
    <t>801-635-9892</t>
  </si>
  <si>
    <t>C125510</t>
  </si>
  <si>
    <t>P2743423</t>
  </si>
  <si>
    <t>FLX0521</t>
  </si>
  <si>
    <t>Omar Gomez Moreno</t>
  </si>
  <si>
    <t>C125422</t>
  </si>
  <si>
    <t>P2743420</t>
  </si>
  <si>
    <t>FLX0524</t>
  </si>
  <si>
    <t>Orlando Rivero Perez</t>
  </si>
  <si>
    <t>C125457</t>
  </si>
  <si>
    <t>P2743411</t>
  </si>
  <si>
    <t>FLX0533</t>
  </si>
  <si>
    <t>Richard Rios</t>
  </si>
  <si>
    <t>C125474</t>
  </si>
  <si>
    <t>P2743379</t>
  </si>
  <si>
    <t>FLX0566</t>
  </si>
  <si>
    <t>Yaritza Garza (1155856)</t>
  </si>
  <si>
    <t xml:space="preserve">Rojelio Facio </t>
  </si>
  <si>
    <t>C125549</t>
  </si>
  <si>
    <t>P2743389</t>
  </si>
  <si>
    <t>FLX0556</t>
  </si>
  <si>
    <t>Rosa Oscanoa</t>
  </si>
  <si>
    <t>C125534</t>
  </si>
  <si>
    <t>P2743408</t>
  </si>
  <si>
    <t>FLX0536</t>
  </si>
  <si>
    <t>Sonia Oscano</t>
  </si>
  <si>
    <t>C125477</t>
  </si>
  <si>
    <t>125-99-4316</t>
  </si>
  <si>
    <t>P2743398</t>
  </si>
  <si>
    <t>FLX0547</t>
  </si>
  <si>
    <t>C125516</t>
  </si>
  <si>
    <t>P2743419</t>
  </si>
  <si>
    <t>FLX0525</t>
  </si>
  <si>
    <t xml:space="preserve">Sylvia S Molina </t>
  </si>
  <si>
    <t>C125458</t>
  </si>
  <si>
    <t>C125486</t>
  </si>
  <si>
    <t>P2743373</t>
  </si>
  <si>
    <t>FLX0584</t>
  </si>
  <si>
    <t>C125554</t>
  </si>
  <si>
    <t>P2743378</t>
  </si>
  <si>
    <t>FLX0579</t>
  </si>
  <si>
    <t>Yajayra N Chávez Mateo</t>
  </si>
  <si>
    <t>C125550</t>
  </si>
  <si>
    <t>P2743380</t>
  </si>
  <si>
    <t>FLX0565</t>
  </si>
  <si>
    <t>(551) 323-7110</t>
  </si>
  <si>
    <t>C125545</t>
  </si>
  <si>
    <t>691-74-8336</t>
  </si>
  <si>
    <t>P2730497</t>
  </si>
  <si>
    <t>FLX0478</t>
  </si>
  <si>
    <t>Braulio Antonio Querales Ocando (1154827)</t>
  </si>
  <si>
    <t>C121621</t>
  </si>
  <si>
    <t>P2730496</t>
  </si>
  <si>
    <t>FLX0479</t>
  </si>
  <si>
    <t>C121622</t>
  </si>
  <si>
    <t>P2730495</t>
  </si>
  <si>
    <t>FLX0480</t>
  </si>
  <si>
    <t>C121708</t>
  </si>
  <si>
    <t>P2730494</t>
  </si>
  <si>
    <t>FLX0481</t>
  </si>
  <si>
    <t>C121623</t>
  </si>
  <si>
    <t>828-82-8605</t>
  </si>
  <si>
    <t>P2730493</t>
  </si>
  <si>
    <t>FLX0482</t>
  </si>
  <si>
    <t>C121682</t>
  </si>
  <si>
    <t>752-54-0638</t>
  </si>
  <si>
    <t>P2730488</t>
  </si>
  <si>
    <t>FLX0501</t>
  </si>
  <si>
    <t xml:space="preserve">Fabiana de los Angeles Rivas </t>
  </si>
  <si>
    <t>C121683</t>
  </si>
  <si>
    <t>P2730487</t>
  </si>
  <si>
    <t>FLX0502</t>
  </si>
  <si>
    <t>C121680</t>
  </si>
  <si>
    <t>P2730486</t>
  </si>
  <si>
    <t>FLX0503</t>
  </si>
  <si>
    <t>C121699</t>
  </si>
  <si>
    <t>P2730483</t>
  </si>
  <si>
    <t>FLX0512</t>
  </si>
  <si>
    <t>C121705</t>
  </si>
  <si>
    <t>P2730482</t>
  </si>
  <si>
    <t>FLX0513</t>
  </si>
  <si>
    <t>C121710</t>
  </si>
  <si>
    <t>P2730481</t>
  </si>
  <si>
    <t>FLX0514</t>
  </si>
  <si>
    <t>C121709</t>
  </si>
  <si>
    <t>350-31-8311</t>
  </si>
  <si>
    <t>P2730480</t>
  </si>
  <si>
    <t>FLX0515</t>
  </si>
  <si>
    <t>Alejandro Castro (1213569)</t>
  </si>
  <si>
    <t>C121673</t>
  </si>
  <si>
    <t>801-89-1019</t>
  </si>
  <si>
    <t>P2730479</t>
  </si>
  <si>
    <t>FLX0516</t>
  </si>
  <si>
    <t>C121703</t>
  </si>
  <si>
    <t>803-77-0577</t>
  </si>
  <si>
    <t>P2730478</t>
  </si>
  <si>
    <t>FLX0517</t>
  </si>
  <si>
    <t>C121695</t>
  </si>
  <si>
    <t>P2730477</t>
  </si>
  <si>
    <t>FLX0518</t>
  </si>
  <si>
    <t>C121697</t>
  </si>
  <si>
    <t>158-65-4105</t>
  </si>
  <si>
    <t>P2730476</t>
  </si>
  <si>
    <t>FLX0519</t>
  </si>
  <si>
    <t>C121692</t>
  </si>
  <si>
    <t>P2730475</t>
  </si>
  <si>
    <t>FLX0520</t>
  </si>
  <si>
    <t>C121691</t>
  </si>
  <si>
    <t>882-35-4192</t>
  </si>
  <si>
    <t>P2730474</t>
  </si>
  <si>
    <t>FLX0455</t>
  </si>
  <si>
    <t>Christopher Villanueva (1172510)</t>
  </si>
  <si>
    <t>Production Specialist 1 -  Inventory Control</t>
  </si>
  <si>
    <t>C121563</t>
  </si>
  <si>
    <t>P2730473</t>
  </si>
  <si>
    <t>FLX0456</t>
  </si>
  <si>
    <t xml:space="preserve">William Palmer </t>
  </si>
  <si>
    <t>C121564</t>
  </si>
  <si>
    <t>P2730472</t>
  </si>
  <si>
    <t>FLX0457</t>
  </si>
  <si>
    <t>C121565</t>
  </si>
  <si>
    <t>068-47-4851</t>
  </si>
  <si>
    <t>P2730471</t>
  </si>
  <si>
    <t>FLX0458</t>
  </si>
  <si>
    <t>LUIS LEON CABALLERO (1182844)</t>
  </si>
  <si>
    <t>Luis Huincho Arango</t>
  </si>
  <si>
    <t>C121580</t>
  </si>
  <si>
    <t>P2730470</t>
  </si>
  <si>
    <t>FLX0459</t>
  </si>
  <si>
    <t>C121585</t>
  </si>
  <si>
    <t>P2730469</t>
  </si>
  <si>
    <t>FLX0460</t>
  </si>
  <si>
    <t>C121586</t>
  </si>
  <si>
    <t>506-79-6282</t>
  </si>
  <si>
    <t>P2730468</t>
  </si>
  <si>
    <t>FLX0461</t>
  </si>
  <si>
    <t>Michael Baron Cabezas</t>
  </si>
  <si>
    <t>C121587</t>
  </si>
  <si>
    <t>P2730467</t>
  </si>
  <si>
    <t>FLX0462</t>
  </si>
  <si>
    <t>C121588</t>
  </si>
  <si>
    <t>828-07-9365</t>
  </si>
  <si>
    <t>P2730466</t>
  </si>
  <si>
    <t>FLX0463</t>
  </si>
  <si>
    <t>Sandra Ruiz Salgado</t>
  </si>
  <si>
    <t>C121589</t>
  </si>
  <si>
    <t>P2730465</t>
  </si>
  <si>
    <t>FLX0464</t>
  </si>
  <si>
    <t>Keily Solorzano Torrealba</t>
  </si>
  <si>
    <t>C121590</t>
  </si>
  <si>
    <t>181-35-1192</t>
  </si>
  <si>
    <t>P2730464</t>
  </si>
  <si>
    <t>FLX0465</t>
  </si>
  <si>
    <t>C121591</t>
  </si>
  <si>
    <t>P2730463</t>
  </si>
  <si>
    <t>FLX0466</t>
  </si>
  <si>
    <t>Anayelli Diaz Esparza</t>
  </si>
  <si>
    <t>C121592</t>
  </si>
  <si>
    <t>P2730462</t>
  </si>
  <si>
    <t>FLX0467</t>
  </si>
  <si>
    <t>C121593</t>
  </si>
  <si>
    <t>P2730461</t>
  </si>
  <si>
    <t>FLX0468</t>
  </si>
  <si>
    <t>C121594</t>
  </si>
  <si>
    <t>612-54-4947</t>
  </si>
  <si>
    <t>P2730460</t>
  </si>
  <si>
    <t>FLX0469</t>
  </si>
  <si>
    <t>Priscilla Castillo</t>
  </si>
  <si>
    <t>C121595</t>
  </si>
  <si>
    <t>761-88-3062</t>
  </si>
  <si>
    <t>P2730505</t>
  </si>
  <si>
    <t>FLX0470</t>
  </si>
  <si>
    <t>C121596</t>
  </si>
  <si>
    <t>726-37-6439</t>
  </si>
  <si>
    <t>P2730504</t>
  </si>
  <si>
    <t>FLX0471</t>
  </si>
  <si>
    <t>C121597</t>
  </si>
  <si>
    <t>P2730503</t>
  </si>
  <si>
    <t>FLX0472</t>
  </si>
  <si>
    <t>Jorge Villarreal Lung</t>
  </si>
  <si>
    <t>C121598</t>
  </si>
  <si>
    <t>P2730502</t>
  </si>
  <si>
    <t>FLX0473</t>
  </si>
  <si>
    <t>C121599</t>
  </si>
  <si>
    <t>P2730501</t>
  </si>
  <si>
    <t>FLX0474</t>
  </si>
  <si>
    <t>C121600</t>
  </si>
  <si>
    <t>394-99-3058</t>
  </si>
  <si>
    <t>P2730500</t>
  </si>
  <si>
    <t>FLX0475</t>
  </si>
  <si>
    <t>C121601</t>
  </si>
  <si>
    <t>P2730499</t>
  </si>
  <si>
    <t>FLX0476</t>
  </si>
  <si>
    <t>C121602</t>
  </si>
  <si>
    <t>P2730498</t>
  </si>
  <si>
    <t>FLX0477</t>
  </si>
  <si>
    <t>C121603</t>
  </si>
  <si>
    <t>889-68-4289</t>
  </si>
  <si>
    <t>P2730492</t>
  </si>
  <si>
    <t>FLX0483</t>
  </si>
  <si>
    <t>C121604</t>
  </si>
  <si>
    <t>P2730491</t>
  </si>
  <si>
    <t>FLX0492</t>
  </si>
  <si>
    <t>Gledys Camacho lambrano</t>
  </si>
  <si>
    <t>635-55-4867</t>
  </si>
  <si>
    <t>P2730490</t>
  </si>
  <si>
    <t>FLX0493</t>
  </si>
  <si>
    <t>C121605</t>
  </si>
  <si>
    <t>289-33-9089</t>
  </si>
  <si>
    <t>P2730489</t>
  </si>
  <si>
    <t>FLX0500</t>
  </si>
  <si>
    <t>Production Specialist 1 - Debug Cold Room L2</t>
  </si>
  <si>
    <t>C121606</t>
  </si>
  <si>
    <t>886-28-5490</t>
  </si>
  <si>
    <t>P2730485</t>
  </si>
  <si>
    <t>FLX0504</t>
  </si>
  <si>
    <t>Sonia Guerrero Pena</t>
  </si>
  <si>
    <t>C121607</t>
  </si>
  <si>
    <t>850-04-6318</t>
  </si>
  <si>
    <t>P2730484</t>
  </si>
  <si>
    <t>FLX0505</t>
  </si>
  <si>
    <t>C121608</t>
  </si>
  <si>
    <t xml:space="preserve">   </t>
  </si>
  <si>
    <t>P2727332</t>
  </si>
  <si>
    <t>FLX0365</t>
  </si>
  <si>
    <t>C121017</t>
  </si>
  <si>
    <t>P2727331</t>
  </si>
  <si>
    <t>FLX0366</t>
  </si>
  <si>
    <t>C121018</t>
  </si>
  <si>
    <t xml:space="preserve">    </t>
  </si>
  <si>
    <t>P2721659 </t>
  </si>
  <si>
    <t>FLX0308</t>
  </si>
  <si>
    <t>+1 (385) 252-2185</t>
  </si>
  <si>
    <t>C120700</t>
  </si>
  <si>
    <t>P5001547 </t>
  </si>
  <si>
    <t>FLX0333</t>
  </si>
  <si>
    <t>Gerardo Barboza</t>
  </si>
  <si>
    <t>385-471-6153</t>
  </si>
  <si>
    <t>C120694</t>
  </si>
  <si>
    <t>P2727333</t>
  </si>
  <si>
    <t>FLX0364</t>
  </si>
  <si>
    <t>Dulce M Lopez</t>
  </si>
  <si>
    <t>C120820</t>
  </si>
  <si>
    <t>C120821</t>
  </si>
  <si>
    <t>C120822</t>
  </si>
  <si>
    <t>655-29-6742</t>
  </si>
  <si>
    <t>P2727330</t>
  </si>
  <si>
    <t>FLX0383</t>
  </si>
  <si>
    <t>Sanel Kudic (1148108)</t>
  </si>
  <si>
    <t>C120823</t>
  </si>
  <si>
    <t>786-16-8517</t>
  </si>
  <si>
    <t>P2727329</t>
  </si>
  <si>
    <t>FLX0384</t>
  </si>
  <si>
    <t xml:space="preserve">Maira Colmenarez	</t>
  </si>
  <si>
    <t>C120825</t>
  </si>
  <si>
    <t>644-51-4709</t>
  </si>
  <si>
    <t>P2727328</t>
  </si>
  <si>
    <t>FLX0385</t>
  </si>
  <si>
    <t>C120826</t>
  </si>
  <si>
    <t>286-61-8127</t>
  </si>
  <si>
    <t>P2727327</t>
  </si>
  <si>
    <t>FLX0386</t>
  </si>
  <si>
    <t>C120827</t>
  </si>
  <si>
    <t>P2723364</t>
  </si>
  <si>
    <t>FLX0318</t>
  </si>
  <si>
    <t>Angel Tirado (1179499)</t>
  </si>
  <si>
    <t>C120828</t>
  </si>
  <si>
    <t>297-98-5702</t>
  </si>
  <si>
    <t>P2725272</t>
  </si>
  <si>
    <t>FLX0272</t>
  </si>
  <si>
    <t>C120395</t>
  </si>
  <si>
    <t>646-26-8312</t>
  </si>
  <si>
    <t>P2725266</t>
  </si>
  <si>
    <t>FLX0282</t>
  </si>
  <si>
    <t>Austin Wheelwright</t>
  </si>
  <si>
    <t>385-225-5273</t>
  </si>
  <si>
    <t>C120396</t>
  </si>
  <si>
    <t>899-68-8599</t>
  </si>
  <si>
    <t>P2725264</t>
  </si>
  <si>
    <t>FLX0284</t>
  </si>
  <si>
    <t>C120397</t>
  </si>
  <si>
    <t>838-51-6513</t>
  </si>
  <si>
    <t>P2720966 </t>
  </si>
  <si>
    <t>FLX0321</t>
  </si>
  <si>
    <t>Alberto Sardi</t>
  </si>
  <si>
    <t>Ruth Cuicapuza Alfoncio</t>
  </si>
  <si>
    <t>C120398</t>
  </si>
  <si>
    <t>841-47-7814</t>
  </si>
  <si>
    <t>P2692072</t>
  </si>
  <si>
    <t>FLX0322</t>
  </si>
  <si>
    <t>Hernan Reyes</t>
  </si>
  <si>
    <t>C120399</t>
  </si>
  <si>
    <t>737-35-4828</t>
  </si>
  <si>
    <t>P2704159  </t>
  </si>
  <si>
    <t>FLX0323</t>
  </si>
  <si>
    <t>C120400</t>
  </si>
  <si>
    <t>218-53-3665</t>
  </si>
  <si>
    <t>P2613300 </t>
  </si>
  <si>
    <t>FLX0324</t>
  </si>
  <si>
    <t>C120401</t>
  </si>
  <si>
    <t>882-96-3874</t>
  </si>
  <si>
    <t>P2719507 </t>
  </si>
  <si>
    <t>FLX0325</t>
  </si>
  <si>
    <t>Yeimar Hernandez Molina</t>
  </si>
  <si>
    <t>C120402</t>
  </si>
  <si>
    <t>750-46-8437</t>
  </si>
  <si>
    <t>P2721706</t>
  </si>
  <si>
    <t>FLX0326</t>
  </si>
  <si>
    <t>C120403</t>
  </si>
  <si>
    <t>346-49-6275</t>
  </si>
  <si>
    <t>P2670014 </t>
  </si>
  <si>
    <t>FLX0329</t>
  </si>
  <si>
    <t>C120412</t>
  </si>
  <si>
    <t>578-89-6575</t>
  </si>
  <si>
    <t>P2722729 </t>
  </si>
  <si>
    <t>FLX0331</t>
  </si>
  <si>
    <t>Samir Moron</t>
  </si>
  <si>
    <t>C120404</t>
  </si>
  <si>
    <t>C120405</t>
  </si>
  <si>
    <t>003-71-7801</t>
  </si>
  <si>
    <t>P2723350 </t>
  </si>
  <si>
    <t>FLX0337</t>
  </si>
  <si>
    <t>C120406</t>
  </si>
  <si>
    <t>837-48-9416</t>
  </si>
  <si>
    <t>P2688523 </t>
  </si>
  <si>
    <t>FLX0338</t>
  </si>
  <si>
    <t>C120407</t>
  </si>
  <si>
    <t>735-91-2672</t>
  </si>
  <si>
    <t>P2722733 </t>
  </si>
  <si>
    <t>FLX0341</t>
  </si>
  <si>
    <t>C120408</t>
  </si>
  <si>
    <t>131-97-0395</t>
  </si>
  <si>
    <t>P2689192 </t>
  </si>
  <si>
    <t>FLX0342</t>
  </si>
  <si>
    <t>C120409</t>
  </si>
  <si>
    <t>644-53-4315</t>
  </si>
  <si>
    <t>P2700724 </t>
  </si>
  <si>
    <t>FLX0344</t>
  </si>
  <si>
    <t>C120410</t>
  </si>
  <si>
    <t>P2720913 </t>
  </si>
  <si>
    <t>FLX0352</t>
  </si>
  <si>
    <t>C120411</t>
  </si>
  <si>
    <t>646-96-2885</t>
  </si>
  <si>
    <t>P2720939 </t>
  </si>
  <si>
    <t>FLX0298</t>
  </si>
  <si>
    <t xml:space="preserve">3856459882	</t>
  </si>
  <si>
    <t>C120276</t>
  </si>
  <si>
    <t>009-94-0971</t>
  </si>
  <si>
    <t xml:space="preserve">P2699450  </t>
  </si>
  <si>
    <t>FLX0304</t>
  </si>
  <si>
    <t>C120277</t>
  </si>
  <si>
    <t>101-47-9358</t>
  </si>
  <si>
    <t>P2655451 </t>
  </si>
  <si>
    <t>FLX0305</t>
  </si>
  <si>
    <t>C120278</t>
  </si>
  <si>
    <t>027-39-4525</t>
  </si>
  <si>
    <t>P2725299</t>
  </si>
  <si>
    <t>FLX0306</t>
  </si>
  <si>
    <t>Alfredo Medina Rodriguez (1182519)</t>
  </si>
  <si>
    <t xml:space="preserve">Karla Lopez </t>
  </si>
  <si>
    <t>C120308</t>
  </si>
  <si>
    <t>090-71-0946</t>
  </si>
  <si>
    <t>P2720950 </t>
  </si>
  <si>
    <t>FLX0307</t>
  </si>
  <si>
    <t>C120298</t>
  </si>
  <si>
    <t>C120299</t>
  </si>
  <si>
    <t xml:space="preserve">P2716002 </t>
  </si>
  <si>
    <t>FLX0309</t>
  </si>
  <si>
    <t>C120279</t>
  </si>
  <si>
    <t>P2718131 </t>
  </si>
  <si>
    <t>FLX0310</t>
  </si>
  <si>
    <t>C120280</t>
  </si>
  <si>
    <t>879-70-4504</t>
  </si>
  <si>
    <t>P2720911 </t>
  </si>
  <si>
    <t>FLX0311</t>
  </si>
  <si>
    <t>C120283</t>
  </si>
  <si>
    <t>673-84-8054</t>
  </si>
  <si>
    <t xml:space="preserve">P2720909 </t>
  </si>
  <si>
    <t>FLX0312</t>
  </si>
  <si>
    <t>C120284</t>
  </si>
  <si>
    <t>812-98-0561</t>
  </si>
  <si>
    <t>P2721686 </t>
  </si>
  <si>
    <t>FLX0313</t>
  </si>
  <si>
    <t>C120285</t>
  </si>
  <si>
    <t xml:space="preserve">P2717040  </t>
  </si>
  <si>
    <t>FLX0314</t>
  </si>
  <si>
    <t>C120287</t>
  </si>
  <si>
    <t>636-51-4236</t>
  </si>
  <si>
    <t>P2718836 </t>
  </si>
  <si>
    <t>FLX0315</t>
  </si>
  <si>
    <t xml:space="preserve">Wilmery Molina </t>
  </si>
  <si>
    <t>C120290</t>
  </si>
  <si>
    <t>P2722696 </t>
  </si>
  <si>
    <t>FLX0316</t>
  </si>
  <si>
    <t>C120309</t>
  </si>
  <si>
    <t>764-51-0674</t>
  </si>
  <si>
    <t>P2722727 </t>
  </si>
  <si>
    <t>FLX0317</t>
  </si>
  <si>
    <t>C120295</t>
  </si>
  <si>
    <t>P2723364 </t>
  </si>
  <si>
    <t>C120296</t>
  </si>
  <si>
    <t xml:space="preserve">P2723365 </t>
  </si>
  <si>
    <t>FLX0319</t>
  </si>
  <si>
    <t xml:space="preserve">3855478120	</t>
  </si>
  <si>
    <t>C120297</t>
  </si>
  <si>
    <t>P2725275</t>
  </si>
  <si>
    <t>FLX0269</t>
  </si>
  <si>
    <t>C120006</t>
  </si>
  <si>
    <t>P2725274</t>
  </si>
  <si>
    <t>FLX0270</t>
  </si>
  <si>
    <t>C120007</t>
  </si>
  <si>
    <t>P2725273</t>
  </si>
  <si>
    <t>FLX0271</t>
  </si>
  <si>
    <t>C120008</t>
  </si>
  <si>
    <t>C120009</t>
  </si>
  <si>
    <t>P2725271</t>
  </si>
  <si>
    <t>FLX0273</t>
  </si>
  <si>
    <t>C120048</t>
  </si>
  <si>
    <t>P2725270</t>
  </si>
  <si>
    <t>FLX0274</t>
  </si>
  <si>
    <t>C120049</t>
  </si>
  <si>
    <t>P2725269</t>
  </si>
  <si>
    <t>FLX0275</t>
  </si>
  <si>
    <t>C120050</t>
  </si>
  <si>
    <t>P2725268</t>
  </si>
  <si>
    <t>FLX0280</t>
  </si>
  <si>
    <t>C120051</t>
  </si>
  <si>
    <t>747-35-4336</t>
  </si>
  <si>
    <t>P2725267</t>
  </si>
  <si>
    <t>FLX0281</t>
  </si>
  <si>
    <t xml:space="preserve">Aurora Gongora Melchor </t>
  </si>
  <si>
    <t>C120052</t>
  </si>
  <si>
    <t>C120053</t>
  </si>
  <si>
    <t>P2725265</t>
  </si>
  <si>
    <t>FLX0283</t>
  </si>
  <si>
    <t>C120073</t>
  </si>
  <si>
    <t>C120075</t>
  </si>
  <si>
    <t>028-47-1909</t>
  </si>
  <si>
    <t>P2725263</t>
  </si>
  <si>
    <t>FLX0287</t>
  </si>
  <si>
    <t>Waldir Hernandez Martinez</t>
  </si>
  <si>
    <t>Production Specialist 1 - Debug Cold Room L3</t>
  </si>
  <si>
    <t>C120101</t>
  </si>
  <si>
    <t>P2725262</t>
  </si>
  <si>
    <t>FLX0288</t>
  </si>
  <si>
    <t>C120102</t>
  </si>
  <si>
    <t>P2725261</t>
  </si>
  <si>
    <t>FLX0300</t>
  </si>
  <si>
    <t>C120103</t>
  </si>
  <si>
    <t>P2725260</t>
  </si>
  <si>
    <t>FLX0301</t>
  </si>
  <si>
    <t>Sharis R Luna</t>
  </si>
  <si>
    <t>C120104</t>
  </si>
  <si>
    <t>P2725259</t>
  </si>
  <si>
    <t>FLX0302</t>
  </si>
  <si>
    <t>Maria Aidee lopez Perez</t>
  </si>
  <si>
    <t>C120105</t>
  </si>
  <si>
    <t>P2721658</t>
  </si>
  <si>
    <t>FLX0074</t>
  </si>
  <si>
    <t>C119696</t>
  </si>
  <si>
    <t>P2723344</t>
  </si>
  <si>
    <t>FLX0212</t>
  </si>
  <si>
    <t xml:space="preserve">Monica Reales	</t>
  </si>
  <si>
    <t>385-228-2660</t>
  </si>
  <si>
    <t>C119699</t>
  </si>
  <si>
    <t>P2723343</t>
  </si>
  <si>
    <t>FLX0213</t>
  </si>
  <si>
    <t>Bilianny C Arocha</t>
  </si>
  <si>
    <t>C119700</t>
  </si>
  <si>
    <t>P2722736</t>
  </si>
  <si>
    <t>FLX0228</t>
  </si>
  <si>
    <t>C119701</t>
  </si>
  <si>
    <t>P2723340</t>
  </si>
  <si>
    <t>FLX0229</t>
  </si>
  <si>
    <t>Daniel Ferreira Marcano</t>
  </si>
  <si>
    <t>C119823</t>
  </si>
  <si>
    <t>P2725258</t>
  </si>
  <si>
    <t>FLX0230</t>
  </si>
  <si>
    <t>C119824</t>
  </si>
  <si>
    <t>P2725257</t>
  </si>
  <si>
    <t>FLX0231</t>
  </si>
  <si>
    <t xml:space="preserve">Lilibeth J González </t>
  </si>
  <si>
    <t>C119825</t>
  </si>
  <si>
    <t>P2725256</t>
  </si>
  <si>
    <t>FLX0232</t>
  </si>
  <si>
    <t xml:space="preserve">Dubaldo Chiquito </t>
  </si>
  <si>
    <t>C119827</t>
  </si>
  <si>
    <t>P2725279</t>
  </si>
  <si>
    <t>FLX0234</t>
  </si>
  <si>
    <t>C119833</t>
  </si>
  <si>
    <t>P2725278</t>
  </si>
  <si>
    <t>FLX0235</t>
  </si>
  <si>
    <t>C119835</t>
  </si>
  <si>
    <t>P2725277</t>
  </si>
  <si>
    <t>FLX0236</t>
  </si>
  <si>
    <t xml:space="preserve">Javierio Hernandez </t>
  </si>
  <si>
    <t>C119837</t>
  </si>
  <si>
    <t>P2725276</t>
  </si>
  <si>
    <t>FLX0245</t>
  </si>
  <si>
    <t xml:space="preserve">Nelfrailis Gonzalez </t>
  </si>
  <si>
    <t>C119840</t>
  </si>
  <si>
    <t xml:space="preserve">P2716801 </t>
  </si>
  <si>
    <t>FLX0290</t>
  </si>
  <si>
    <t>C119867</t>
  </si>
  <si>
    <t xml:space="preserve">P2717036 </t>
  </si>
  <si>
    <t>FLX0291</t>
  </si>
  <si>
    <t>Ana Hernandez Espana</t>
  </si>
  <si>
    <t>C119873</t>
  </si>
  <si>
    <t xml:space="preserve">P2719718 </t>
  </si>
  <si>
    <t>FLX0292</t>
  </si>
  <si>
    <t>C119874</t>
  </si>
  <si>
    <t>P2720908 </t>
  </si>
  <si>
    <t>FLX0293</t>
  </si>
  <si>
    <t>C119875</t>
  </si>
  <si>
    <t>P2722713 </t>
  </si>
  <si>
    <t>FLX0294</t>
  </si>
  <si>
    <t>C119877</t>
  </si>
  <si>
    <t xml:space="preserve">P2703118 </t>
  </si>
  <si>
    <t>FLX0295</t>
  </si>
  <si>
    <t>C119905</t>
  </si>
  <si>
    <t xml:space="preserve">P2703593 </t>
  </si>
  <si>
    <t>FLX0296</t>
  </si>
  <si>
    <t>C119906</t>
  </si>
  <si>
    <t xml:space="preserve">P2718852 </t>
  </si>
  <si>
    <t>FLX0297</t>
  </si>
  <si>
    <t>C119907</t>
  </si>
  <si>
    <t>C119908</t>
  </si>
  <si>
    <t xml:space="preserve">P2723352 </t>
  </si>
  <si>
    <t>FLX0299</t>
  </si>
  <si>
    <t>C119886</t>
  </si>
  <si>
    <t>P2722727</t>
  </si>
  <si>
    <t>FLX0127</t>
  </si>
  <si>
    <t>C119079</t>
  </si>
  <si>
    <t>P2723353</t>
  </si>
  <si>
    <t>FLX0192</t>
  </si>
  <si>
    <t>Francys Gates-Jimenez (1154554)</t>
  </si>
  <si>
    <t>Marlyn Obregon</t>
  </si>
  <si>
    <t>C119160</t>
  </si>
  <si>
    <t>P2723352</t>
  </si>
  <si>
    <t>FLX0193</t>
  </si>
  <si>
    <t xml:space="preserve">Taylor Taliaivao	</t>
  </si>
  <si>
    <t>C119161</t>
  </si>
  <si>
    <t>P2723351</t>
  </si>
  <si>
    <t>FLX0194</t>
  </si>
  <si>
    <t>Harry Sanchez</t>
  </si>
  <si>
    <t>(385) 236-7319</t>
  </si>
  <si>
    <t>C119162</t>
  </si>
  <si>
    <t>P2723350</t>
  </si>
  <si>
    <t>FLX0195</t>
  </si>
  <si>
    <t>C119163</t>
  </si>
  <si>
    <t>P2723349</t>
  </si>
  <si>
    <t>FLX0200</t>
  </si>
  <si>
    <t>Luisana Pirela</t>
  </si>
  <si>
    <t>C119164</t>
  </si>
  <si>
    <t>P2723348</t>
  </si>
  <si>
    <t>FLX0201</t>
  </si>
  <si>
    <t>C119165</t>
  </si>
  <si>
    <t>P2723347</t>
  </si>
  <si>
    <t>FLX0202</t>
  </si>
  <si>
    <t>Nohely Ferrer Moreno</t>
  </si>
  <si>
    <t>C119167</t>
  </si>
  <si>
    <t>P2723346</t>
  </si>
  <si>
    <t>FLX0203</t>
  </si>
  <si>
    <t>C119168</t>
  </si>
  <si>
    <t>P2723345</t>
  </si>
  <si>
    <t>FLX0204</t>
  </si>
  <si>
    <t>C119169</t>
  </si>
  <si>
    <t>Edelis Pena Patiarroy</t>
  </si>
  <si>
    <t>C119170</t>
  </si>
  <si>
    <t>C119172</t>
  </si>
  <si>
    <t>P2723342</t>
  </si>
  <si>
    <t>FLX0214</t>
  </si>
  <si>
    <t>C119174</t>
  </si>
  <si>
    <t>P2723341</t>
  </si>
  <si>
    <t>FLX0215</t>
  </si>
  <si>
    <t>C119176</t>
  </si>
  <si>
    <t>`</t>
  </si>
  <si>
    <t>P2721671</t>
  </si>
  <si>
    <t>FLX0051</t>
  </si>
  <si>
    <t>Lidianis Alarcon</t>
  </si>
  <si>
    <t>C119084</t>
  </si>
  <si>
    <t>750-07-1023</t>
  </si>
  <si>
    <t>P2721670</t>
  </si>
  <si>
    <t>FLX0057</t>
  </si>
  <si>
    <t>Faaupega Sauileone</t>
  </si>
  <si>
    <t>C119038</t>
  </si>
  <si>
    <t>P2721668</t>
  </si>
  <si>
    <t>FLX0059</t>
  </si>
  <si>
    <t>Carla Flores Loreto</t>
  </si>
  <si>
    <t>C119042</t>
  </si>
  <si>
    <t>P2721667</t>
  </si>
  <si>
    <t>FLX0060</t>
  </si>
  <si>
    <t>Amalia De Antonis</t>
  </si>
  <si>
    <t>C119085</t>
  </si>
  <si>
    <t>P2721659</t>
  </si>
  <si>
    <t>FLX0073</t>
  </si>
  <si>
    <t xml:space="preserve">Leidis Valiente Mendoza </t>
  </si>
  <si>
    <t>C119048</t>
  </si>
  <si>
    <t>C119051</t>
  </si>
  <si>
    <t>P2721657</t>
  </si>
  <si>
    <t>FLX0075</t>
  </si>
  <si>
    <t>C119058</t>
  </si>
  <si>
    <t>P2721655</t>
  </si>
  <si>
    <t>FLX0077</t>
  </si>
  <si>
    <t>C119063</t>
  </si>
  <si>
    <t>P2721652</t>
  </si>
  <si>
    <t>FLX0080</t>
  </si>
  <si>
    <t>Gillian Maza Reyes</t>
  </si>
  <si>
    <t>C119065</t>
  </si>
  <si>
    <t>P2722732</t>
  </si>
  <si>
    <t>FLX0107</t>
  </si>
  <si>
    <t>C119071</t>
  </si>
  <si>
    <t>P2721697</t>
  </si>
  <si>
    <t>FLX0184</t>
  </si>
  <si>
    <t>Yulibeth Parra Iguaran</t>
  </si>
  <si>
    <t>C119096</t>
  </si>
  <si>
    <t>P2723354</t>
  </si>
  <si>
    <t>FLX0103</t>
  </si>
  <si>
    <t>Yonathan Morales Molla</t>
  </si>
  <si>
    <t>C119094</t>
  </si>
  <si>
    <t xml:space="preserve">Employee Name </t>
  </si>
  <si>
    <t>P2722731</t>
  </si>
  <si>
    <t>FLX0123</t>
  </si>
  <si>
    <t>Jadugley Lucena Rojas</t>
  </si>
  <si>
    <t>C118899</t>
  </si>
  <si>
    <t>612-97-6299</t>
  </si>
  <si>
    <t>P2722730</t>
  </si>
  <si>
    <t>FLX0124</t>
  </si>
  <si>
    <t xml:space="preserve">Lisneth Pichardo </t>
  </si>
  <si>
    <t>C118902</t>
  </si>
  <si>
    <t>748-34-2315</t>
  </si>
  <si>
    <t>P2722729</t>
  </si>
  <si>
    <t>FLX0125</t>
  </si>
  <si>
    <t>C118904</t>
  </si>
  <si>
    <t>077-53-2603</t>
  </si>
  <si>
    <t>P2722728</t>
  </si>
  <si>
    <t>FLX0126</t>
  </si>
  <si>
    <t>Yanet Leyva Toledo</t>
  </si>
  <si>
    <t>C118906</t>
  </si>
  <si>
    <t>C118908</t>
  </si>
  <si>
    <t>842-03-9265</t>
  </si>
  <si>
    <t>P2722726</t>
  </si>
  <si>
    <t>FLX0133</t>
  </si>
  <si>
    <t>Adriana Collazos Olaya</t>
  </si>
  <si>
    <t>C118910</t>
  </si>
  <si>
    <t>P2722725</t>
  </si>
  <si>
    <t>FLX0134</t>
  </si>
  <si>
    <t xml:space="preserve">
3854922143</t>
  </si>
  <si>
    <t>C118911</t>
  </si>
  <si>
    <t>P2722724</t>
  </si>
  <si>
    <t>FLX0135</t>
  </si>
  <si>
    <t>C118912</t>
  </si>
  <si>
    <t>755-63-6946</t>
  </si>
  <si>
    <t>P2722723</t>
  </si>
  <si>
    <t>FLX0136</t>
  </si>
  <si>
    <t>C118913</t>
  </si>
  <si>
    <t>700-51-8623</t>
  </si>
  <si>
    <t>P2722722</t>
  </si>
  <si>
    <t>FLX0137</t>
  </si>
  <si>
    <t>C118914</t>
  </si>
  <si>
    <t>321-45-4869</t>
  </si>
  <si>
    <t>P2722721</t>
  </si>
  <si>
    <t>FLX0143</t>
  </si>
  <si>
    <t>C118915</t>
  </si>
  <si>
    <t>205-99-6140</t>
  </si>
  <si>
    <t>P2722720</t>
  </si>
  <si>
    <t>FLX0144</t>
  </si>
  <si>
    <t>Hernani De Jesus Martinez</t>
  </si>
  <si>
    <t>C118916</t>
  </si>
  <si>
    <t>478-55-8595</t>
  </si>
  <si>
    <t>P2722719</t>
  </si>
  <si>
    <t>FLX0145</t>
  </si>
  <si>
    <t xml:space="preserve">Yuleicy Gonzalez </t>
  </si>
  <si>
    <t>C118917</t>
  </si>
  <si>
    <t>P2722718</t>
  </si>
  <si>
    <t>FLX0146</t>
  </si>
  <si>
    <t>C118918</t>
  </si>
  <si>
    <t>798-57-1189</t>
  </si>
  <si>
    <t>P2722717</t>
  </si>
  <si>
    <t>FLX0147</t>
  </si>
  <si>
    <t>C118919</t>
  </si>
  <si>
    <t>P2716816</t>
  </si>
  <si>
    <t>FLX0093</t>
  </si>
  <si>
    <t>385-598-9446</t>
  </si>
  <si>
    <t>C118759</t>
  </si>
  <si>
    <t>P2716812</t>
  </si>
  <si>
    <t>FLX0094</t>
  </si>
  <si>
    <t>C118761</t>
  </si>
  <si>
    <t>P2717022</t>
  </si>
  <si>
    <t>FLX0095</t>
  </si>
  <si>
    <t>Eversis Urdaneta</t>
  </si>
  <si>
    <t>C118762</t>
  </si>
  <si>
    <t>P2718134</t>
  </si>
  <si>
    <t>FLX0096</t>
  </si>
  <si>
    <t>Milenis Suarez</t>
  </si>
  <si>
    <t>C118769</t>
  </si>
  <si>
    <t>P2718867</t>
  </si>
  <si>
    <t>FLX0097</t>
  </si>
  <si>
    <t>C118771</t>
  </si>
  <si>
    <t>P2718865</t>
  </si>
  <si>
    <t>C118772</t>
  </si>
  <si>
    <t>P2719720</t>
  </si>
  <si>
    <t>C118773</t>
  </si>
  <si>
    <t>P2720902</t>
  </si>
  <si>
    <t>Juan Petit</t>
  </si>
  <si>
    <t>C118774</t>
  </si>
  <si>
    <t>P2720894</t>
  </si>
  <si>
    <t>C118775</t>
  </si>
  <si>
    <t>P2722737</t>
  </si>
  <si>
    <t>C118829</t>
  </si>
  <si>
    <t>C118830</t>
  </si>
  <si>
    <t>P2722735</t>
  </si>
  <si>
    <t>FLX0104</t>
  </si>
  <si>
    <t>Yenly Aguila Berrabe</t>
  </si>
  <si>
    <t>C118831</t>
  </si>
  <si>
    <t>P2722734</t>
  </si>
  <si>
    <t>FLX0105</t>
  </si>
  <si>
    <t>Virmania Moreira Berrabe</t>
  </si>
  <si>
    <t>C118832</t>
  </si>
  <si>
    <t>017-73-1019</t>
  </si>
  <si>
    <t>P2722733</t>
  </si>
  <si>
    <t>FLX0106</t>
  </si>
  <si>
    <t>C118833</t>
  </si>
  <si>
    <t>C118835</t>
  </si>
  <si>
    <t>P2721675</t>
  </si>
  <si>
    <t>FLX0047</t>
  </si>
  <si>
    <t>C118638</t>
  </si>
  <si>
    <t>724-63-9874</t>
  </si>
  <si>
    <t>P2721674</t>
  </si>
  <si>
    <t>FLX0048</t>
  </si>
  <si>
    <t>C118639</t>
  </si>
  <si>
    <t>835-38-2336</t>
  </si>
  <si>
    <t>P2721673</t>
  </si>
  <si>
    <t>FLX0049</t>
  </si>
  <si>
    <t>Gerardo Pacheco</t>
  </si>
  <si>
    <t>C118640</t>
  </si>
  <si>
    <t>646-32-1390</t>
  </si>
  <si>
    <t>P2721672</t>
  </si>
  <si>
    <t>FLX0050</t>
  </si>
  <si>
    <t>(385) 256-4165</t>
  </si>
  <si>
    <t>C118644</t>
  </si>
  <si>
    <t>C118661</t>
  </si>
  <si>
    <t>C118660</t>
  </si>
  <si>
    <t>575-79-4556</t>
  </si>
  <si>
    <t>P2721669</t>
  </si>
  <si>
    <t>FLX0058</t>
  </si>
  <si>
    <t>C118659</t>
  </si>
  <si>
    <t>Jaiverio Hernandez</t>
  </si>
  <si>
    <t>C118662</t>
  </si>
  <si>
    <t>800-79-8685</t>
  </si>
  <si>
    <t>C118658</t>
  </si>
  <si>
    <t>751-07-3060</t>
  </si>
  <si>
    <t>P2721666</t>
  </si>
  <si>
    <t>FLX0061</t>
  </si>
  <si>
    <t>C118657</t>
  </si>
  <si>
    <t>384-59-3656</t>
  </si>
  <si>
    <t>P2721665</t>
  </si>
  <si>
    <t>FLX0066</t>
  </si>
  <si>
    <t>Denise Padron</t>
  </si>
  <si>
    <t>C118656</t>
  </si>
  <si>
    <t>143-91-5177</t>
  </si>
  <si>
    <t>P2721664</t>
  </si>
  <si>
    <t>FLX0067</t>
  </si>
  <si>
    <t>C118655</t>
  </si>
  <si>
    <t>731-08-0507</t>
  </si>
  <si>
    <t>P2721663</t>
  </si>
  <si>
    <t>FLX0068</t>
  </si>
  <si>
    <t>C118654</t>
  </si>
  <si>
    <t>P2721662</t>
  </si>
  <si>
    <t>FLX0069</t>
  </si>
  <si>
    <t>C118653</t>
  </si>
  <si>
    <t>P2721661</t>
  </si>
  <si>
    <t>FLX0070</t>
  </si>
  <si>
    <t>C118652</t>
  </si>
  <si>
    <t>P2721660</t>
  </si>
  <si>
    <t>FLX0071</t>
  </si>
  <si>
    <t>C118651</t>
  </si>
  <si>
    <t>C118650</t>
  </si>
  <si>
    <t>887-26-7160</t>
  </si>
  <si>
    <t>C118649</t>
  </si>
  <si>
    <t>734-81-8461</t>
  </si>
  <si>
    <t>C118648</t>
  </si>
  <si>
    <t>674-47-0452</t>
  </si>
  <si>
    <t>P2721656</t>
  </si>
  <si>
    <t>FLX0076</t>
  </si>
  <si>
    <t>C118647</t>
  </si>
  <si>
    <t>C118646</t>
  </si>
  <si>
    <t>586-71-5809</t>
  </si>
  <si>
    <t>P2721654</t>
  </si>
  <si>
    <t>FLX0078</t>
  </si>
  <si>
    <t xml:space="preserve">Juan Jose Topete </t>
  </si>
  <si>
    <t>C118645</t>
  </si>
  <si>
    <t>P2721653</t>
  </si>
  <si>
    <t>FLX0079</t>
  </si>
  <si>
    <t>C118643</t>
  </si>
  <si>
    <t>C118642</t>
  </si>
  <si>
    <t>837-71-0444</t>
  </si>
  <si>
    <t>P2721679</t>
  </si>
  <si>
    <t>FLX0081</t>
  </si>
  <si>
    <t>ANNIE CASTILLO (1167296)</t>
  </si>
  <si>
    <t>(801) 300-8786</t>
  </si>
  <si>
    <t>C118641</t>
  </si>
  <si>
    <t>P2721701</t>
  </si>
  <si>
    <t>FLX0007</t>
  </si>
  <si>
    <t>C118494</t>
  </si>
  <si>
    <t>598-84-7062</t>
  </si>
  <si>
    <t>P2721700</t>
  </si>
  <si>
    <t>FLX0008</t>
  </si>
  <si>
    <t>C118495</t>
  </si>
  <si>
    <t>768-81-3142</t>
  </si>
  <si>
    <t>P2721699</t>
  </si>
  <si>
    <t>FLX0009</t>
  </si>
  <si>
    <t xml:space="preserve">Carol Loaiza </t>
  </si>
  <si>
    <t>C118496</t>
  </si>
  <si>
    <t>P2721698</t>
  </si>
  <si>
    <t>FLX0010</t>
  </si>
  <si>
    <t>C118530</t>
  </si>
  <si>
    <t>292-81-5402</t>
  </si>
  <si>
    <t>FLX0011</t>
  </si>
  <si>
    <t>C118542</t>
  </si>
  <si>
    <t>742-96-0353</t>
  </si>
  <si>
    <t>P2721696</t>
  </si>
  <si>
    <t>FLX0012</t>
  </si>
  <si>
    <t>C118515</t>
  </si>
  <si>
    <t>P2721695</t>
  </si>
  <si>
    <t>FLX0013</t>
  </si>
  <si>
    <t>C118517</t>
  </si>
  <si>
    <t>P2721694</t>
  </si>
  <si>
    <t>FLX0021</t>
  </si>
  <si>
    <t>C118520</t>
  </si>
  <si>
    <t>P2721693</t>
  </si>
  <si>
    <t>FLX0022</t>
  </si>
  <si>
    <t>C118521</t>
  </si>
  <si>
    <t>046-45-1927</t>
  </si>
  <si>
    <t>P2721692</t>
  </si>
  <si>
    <t>FLX0023</t>
  </si>
  <si>
    <t>C118523</t>
  </si>
  <si>
    <t>759-90-6356</t>
  </si>
  <si>
    <t>P2721691</t>
  </si>
  <si>
    <t>FLX0024</t>
  </si>
  <si>
    <t>C118524</t>
  </si>
  <si>
    <t>P2721690</t>
  </si>
  <si>
    <t>FLX0025</t>
  </si>
  <si>
    <t>C118525</t>
  </si>
  <si>
    <t>P2721689</t>
  </si>
  <si>
    <t>FLX0026</t>
  </si>
  <si>
    <t>C118526</t>
  </si>
  <si>
    <t>021-89-9376</t>
  </si>
  <si>
    <t>P2721688</t>
  </si>
  <si>
    <t>FLX0027</t>
  </si>
  <si>
    <t>C118529</t>
  </si>
  <si>
    <t>016-59-0310</t>
  </si>
  <si>
    <t>P2721687</t>
  </si>
  <si>
    <t>FLX0028</t>
  </si>
  <si>
    <t>C118527</t>
  </si>
  <si>
    <t>P2721686</t>
  </si>
  <si>
    <t>FLX0029</t>
  </si>
  <si>
    <t>C118528</t>
  </si>
  <si>
    <t>824-91-1439</t>
  </si>
  <si>
    <t>P2721685</t>
  </si>
  <si>
    <t>FLX0030</t>
  </si>
  <si>
    <t>C118531</t>
  </si>
  <si>
    <t>P2721684</t>
  </si>
  <si>
    <t>FLX0031</t>
  </si>
  <si>
    <t>C118532</t>
  </si>
  <si>
    <t>P2721683</t>
  </si>
  <si>
    <t>FLX0032</t>
  </si>
  <si>
    <t>C118533</t>
  </si>
  <si>
    <t>190-61-2852</t>
  </si>
  <si>
    <t>P2721682</t>
  </si>
  <si>
    <t>FLX0033</t>
  </si>
  <si>
    <t>C118535</t>
  </si>
  <si>
    <t>P2721681</t>
  </si>
  <si>
    <t>FLX0034</t>
  </si>
  <si>
    <t>C118536</t>
  </si>
  <si>
    <t>P2721680</t>
  </si>
  <si>
    <t>FLX0035</t>
  </si>
  <si>
    <t>C118538</t>
  </si>
  <si>
    <t>746-69-7310</t>
  </si>
  <si>
    <t>P2721678</t>
  </si>
  <si>
    <t>FLX0036</t>
  </si>
  <si>
    <t xml:space="preserve">Didier Florez </t>
  </si>
  <si>
    <t>C118539</t>
  </si>
  <si>
    <t>P2721677</t>
  </si>
  <si>
    <t>FLX0037</t>
  </si>
  <si>
    <t>Orlesky Curiel Arteaga</t>
  </si>
  <si>
    <t>C118540</t>
  </si>
  <si>
    <t>392-89-0540</t>
  </si>
  <si>
    <t>P2721676</t>
  </si>
  <si>
    <t>FLX0038</t>
  </si>
  <si>
    <t>C118541</t>
  </si>
  <si>
    <t>P2718856</t>
  </si>
  <si>
    <t>FLX2304</t>
  </si>
  <si>
    <t>Production Specialist 1 -  Mechanical Assembly </t>
  </si>
  <si>
    <t> D Shift: Salt Lake City - N - 600pm-600a Rotating Sun,Mon,Thurs, Fri/Tues,Wed,Sat (15% Diff)</t>
  </si>
  <si>
    <t>C118357</t>
  </si>
  <si>
    <t>794-19-8277</t>
  </si>
  <si>
    <t>FLX2388</t>
  </si>
  <si>
    <t> C Shift:  Salt Lake City - O - 600am-600pm Rotating Sun,Mon,Thurs, Fri/Tues,Wed,Sat</t>
  </si>
  <si>
    <t>C118358</t>
  </si>
  <si>
    <t>P2720901</t>
  </si>
  <si>
    <t>FLX2389</t>
  </si>
  <si>
    <t>C118359</t>
  </si>
  <si>
    <t>824-87-2424</t>
  </si>
  <si>
    <t>P2720900</t>
  </si>
  <si>
    <t>FLX2390</t>
  </si>
  <si>
    <t>Jair Balcazar</t>
  </si>
  <si>
    <t>C118360</t>
  </si>
  <si>
    <t>P2720899</t>
  </si>
  <si>
    <t>FLX2391</t>
  </si>
  <si>
    <t>C118361</t>
  </si>
  <si>
    <t>795-70-2782</t>
  </si>
  <si>
    <t>P2720898</t>
  </si>
  <si>
    <t>FLX2392</t>
  </si>
  <si>
    <t>C118362</t>
  </si>
  <si>
    <t>890-51-9367</t>
  </si>
  <si>
    <t>P2720897</t>
  </si>
  <si>
    <t>FLX2398</t>
  </si>
  <si>
    <t xml:space="preserve">Leolena Astucuri </t>
  </si>
  <si>
    <t>C118363</t>
  </si>
  <si>
    <t>P2720896</t>
  </si>
  <si>
    <t>FLX2399</t>
  </si>
  <si>
    <t>C118366</t>
  </si>
  <si>
    <t>P2720895</t>
  </si>
  <si>
    <t>FLX2400</t>
  </si>
  <si>
    <t>C118368</t>
  </si>
  <si>
    <t>FLX2401</t>
  </si>
  <si>
    <t>C118372</t>
  </si>
  <si>
    <t>155-73-6070</t>
  </si>
  <si>
    <t>P2720917</t>
  </si>
  <si>
    <t>FLX2363</t>
  </si>
  <si>
    <t>C118158</t>
  </si>
  <si>
    <t>P2720916</t>
  </si>
  <si>
    <t>FLX2364</t>
  </si>
  <si>
    <t>C118162</t>
  </si>
  <si>
    <t>P2720915</t>
  </si>
  <si>
    <t>FLX2365</t>
  </si>
  <si>
    <t>C118164</t>
  </si>
  <si>
    <t>P2720914</t>
  </si>
  <si>
    <t>FLX2366</t>
  </si>
  <si>
    <t xml:space="preserve">Luiz Fernando Nacarato </t>
  </si>
  <si>
    <t>C118168</t>
  </si>
  <si>
    <t>P2720913</t>
  </si>
  <si>
    <t>FLX2367</t>
  </si>
  <si>
    <t>C118171</t>
  </si>
  <si>
    <t>647-88-6838</t>
  </si>
  <si>
    <t>P2720912</t>
  </si>
  <si>
    <t>FLX2368</t>
  </si>
  <si>
    <t>C118173</t>
  </si>
  <si>
    <t>188-94-0768</t>
  </si>
  <si>
    <t>P2720911</t>
  </si>
  <si>
    <t>FLX2369</t>
  </si>
  <si>
    <t>Ruth Leydey Garay</t>
  </si>
  <si>
    <t>C118179</t>
  </si>
  <si>
    <t>286-43-4235</t>
  </si>
  <si>
    <t>P2720910</t>
  </si>
  <si>
    <t>FLX2370</t>
  </si>
  <si>
    <t>Maryisel Villasmil</t>
  </si>
  <si>
    <t>C118180</t>
  </si>
  <si>
    <t>176-81-4190</t>
  </si>
  <si>
    <t>P2720909</t>
  </si>
  <si>
    <t>FLX2371</t>
  </si>
  <si>
    <t>Nayiber Bohorquez</t>
  </si>
  <si>
    <t>C118181</t>
  </si>
  <si>
    <t>051-95-7154</t>
  </si>
  <si>
    <t>P2720908</t>
  </si>
  <si>
    <t>FLX2372</t>
  </si>
  <si>
    <t>Julio Maribal</t>
  </si>
  <si>
    <t>C118183</t>
  </si>
  <si>
    <t>P2720907</t>
  </si>
  <si>
    <t>FLX2383</t>
  </si>
  <si>
    <t>C118184</t>
  </si>
  <si>
    <t>P2720906</t>
  </si>
  <si>
    <t>FLX2384</t>
  </si>
  <si>
    <t>C118185</t>
  </si>
  <si>
    <t>P2720905</t>
  </si>
  <si>
    <t>FLX2385</t>
  </si>
  <si>
    <t>C118187</t>
  </si>
  <si>
    <t>P2720904</t>
  </si>
  <si>
    <t>FLX2386</t>
  </si>
  <si>
    <t>C118188</t>
  </si>
  <si>
    <t>P2720903</t>
  </si>
  <si>
    <t>FLX2387</t>
  </si>
  <si>
    <t>C118189</t>
  </si>
  <si>
    <t>FLX2325</t>
  </si>
  <si>
    <t>C117927</t>
  </si>
  <si>
    <t>P2719719</t>
  </si>
  <si>
    <t>FLX2326</t>
  </si>
  <si>
    <t>C117930</t>
  </si>
  <si>
    <t>P2719718</t>
  </si>
  <si>
    <t>FLX2327</t>
  </si>
  <si>
    <t>C117932</t>
  </si>
  <si>
    <t>P2719717</t>
  </si>
  <si>
    <t>FLX2328</t>
  </si>
  <si>
    <t>Oneida Prado Miranda</t>
  </si>
  <si>
    <t>C117935</t>
  </si>
  <si>
    <t>P2719716</t>
  </si>
  <si>
    <t>FLX2329</t>
  </si>
  <si>
    <t>C117938</t>
  </si>
  <si>
    <t>P2719715</t>
  </si>
  <si>
    <t>FLX2330</t>
  </si>
  <si>
    <t>Luis Torres Bautista</t>
  </si>
  <si>
    <t>C117940</t>
  </si>
  <si>
    <t>P2719714</t>
  </si>
  <si>
    <t>FLX2331</t>
  </si>
  <si>
    <t>Doriana Calis</t>
  </si>
  <si>
    <t>C117944</t>
  </si>
  <si>
    <t>P2719713</t>
  </si>
  <si>
    <t>FLX2343</t>
  </si>
  <si>
    <t>Iraidis Castillo</t>
  </si>
  <si>
    <t>C117947</t>
  </si>
  <si>
    <t>P2719712</t>
  </si>
  <si>
    <t>FLX2344</t>
  </si>
  <si>
    <t>Maria J Sifuentes</t>
  </si>
  <si>
    <t>C117950</t>
  </si>
  <si>
    <t>P2719711</t>
  </si>
  <si>
    <t>FLX2345</t>
  </si>
  <si>
    <t>Maribel Valencia Fuentes</t>
  </si>
  <si>
    <t>C117951</t>
  </si>
  <si>
    <t>P2719710</t>
  </si>
  <si>
    <t>FLX2346</t>
  </si>
  <si>
    <t>C117953</t>
  </si>
  <si>
    <t>P2719709</t>
  </si>
  <si>
    <t>FLX2347</t>
  </si>
  <si>
    <t>C117955</t>
  </si>
  <si>
    <t>P2719708</t>
  </si>
  <si>
    <t>FLX2348</t>
  </si>
  <si>
    <t>C117957</t>
  </si>
  <si>
    <t>P2719707</t>
  </si>
  <si>
    <t>FLX2349</t>
  </si>
  <si>
    <t>Gabriela Reyes Garcia</t>
  </si>
  <si>
    <t>C117958</t>
  </si>
  <si>
    <t>P2719706</t>
  </si>
  <si>
    <t>FLX2350</t>
  </si>
  <si>
    <t>Teresa Calderon</t>
  </si>
  <si>
    <t>C117959</t>
  </si>
  <si>
    <t>P2717020</t>
  </si>
  <si>
    <t>FLX2216</t>
  </si>
  <si>
    <t>Valerie Aristizabal</t>
  </si>
  <si>
    <t>C117870</t>
  </si>
  <si>
    <t>FLX2273</t>
  </si>
  <si>
    <t>Simon Sanchez</t>
  </si>
  <si>
    <t>C117871</t>
  </si>
  <si>
    <t>P2718866</t>
  </si>
  <si>
    <t>FLX2274</t>
  </si>
  <si>
    <t>C117872</t>
  </si>
  <si>
    <t>FLX2275</t>
  </si>
  <si>
    <t>C117873</t>
  </si>
  <si>
    <t>P2718864</t>
  </si>
  <si>
    <t>FLX2276</t>
  </si>
  <si>
    <t>C117874</t>
  </si>
  <si>
    <t>P2718863</t>
  </si>
  <si>
    <t>FLX2277</t>
  </si>
  <si>
    <t>Marlene Rodriguez Caballero</t>
  </si>
  <si>
    <t>C117876</t>
  </si>
  <si>
    <t>P2718862</t>
  </si>
  <si>
    <t>FLX2293</t>
  </si>
  <si>
    <t>Yelitza Soto Plaza</t>
  </si>
  <si>
    <t>C117877</t>
  </si>
  <si>
    <t>P2718861</t>
  </si>
  <si>
    <t>FLX2294</t>
  </si>
  <si>
    <t>C117878</t>
  </si>
  <si>
    <t>P2718860</t>
  </si>
  <si>
    <t>FLX2295</t>
  </si>
  <si>
    <t>C117879</t>
  </si>
  <si>
    <t>P2718859</t>
  </si>
  <si>
    <t>FLX2296</t>
  </si>
  <si>
    <t>C117880</t>
  </si>
  <si>
    <t>P2718858</t>
  </si>
  <si>
    <t>FLX2297</t>
  </si>
  <si>
    <t>Isacni Gonzalez Fray</t>
  </si>
  <si>
    <t>C117881</t>
  </si>
  <si>
    <t>P2718857</t>
  </si>
  <si>
    <t>FLX2303</t>
  </si>
  <si>
    <t>C117882</t>
  </si>
  <si>
    <t>C117883</t>
  </si>
  <si>
    <t>P2718855</t>
  </si>
  <si>
    <t>FLX2305</t>
  </si>
  <si>
    <t>Allison Silva Alvarez</t>
  </si>
  <si>
    <t>C117884</t>
  </si>
  <si>
    <t>P2718854</t>
  </si>
  <si>
    <t>FLX2306</t>
  </si>
  <si>
    <t>C117885</t>
  </si>
  <si>
    <t>P2718853</t>
  </si>
  <si>
    <t>FLX2307</t>
  </si>
  <si>
    <t>C117886</t>
  </si>
  <si>
    <t>FLX2233</t>
  </si>
  <si>
    <t>C117680</t>
  </si>
  <si>
    <t>P2718132</t>
  </si>
  <si>
    <t>FLX2235</t>
  </si>
  <si>
    <t>C117693</t>
  </si>
  <si>
    <t>P2718133</t>
  </si>
  <si>
    <t>FLX2234</t>
  </si>
  <si>
    <t>C117738</t>
  </si>
  <si>
    <t>P2718131</t>
  </si>
  <si>
    <t>FLX2236</t>
  </si>
  <si>
    <t>C117694</t>
  </si>
  <si>
    <t>P2718130</t>
  </si>
  <si>
    <t>FLX2237</t>
  </si>
  <si>
    <t>Carlos Herrera Gonzalez</t>
  </si>
  <si>
    <t>C117695</t>
  </si>
  <si>
    <t>P2718129</t>
  </si>
  <si>
    <t>FLX2253</t>
  </si>
  <si>
    <t>Kayla Avila Hernandez</t>
  </si>
  <si>
    <t>C117696</t>
  </si>
  <si>
    <t>P2718128</t>
  </si>
  <si>
    <t>FLX2254</t>
  </si>
  <si>
    <t>C117697</t>
  </si>
  <si>
    <t>P2718127</t>
  </si>
  <si>
    <t>FLX2255</t>
  </si>
  <si>
    <t>C117698</t>
  </si>
  <si>
    <t>P2718126</t>
  </si>
  <si>
    <t>FLX2256</t>
  </si>
  <si>
    <t>C117699</t>
  </si>
  <si>
    <t>P2718125</t>
  </si>
  <si>
    <t>FLX2257</t>
  </si>
  <si>
    <t>C117737</t>
  </si>
  <si>
    <t>P2716806</t>
  </si>
  <si>
    <t>FLX2197</t>
  </si>
  <si>
    <t>C117613</t>
  </si>
  <si>
    <t>Y</t>
  </si>
  <si>
    <t>P2717021</t>
  </si>
  <si>
    <t>FLX2215</t>
  </si>
  <si>
    <t>Jose Benavides</t>
  </si>
  <si>
    <t>C117608</t>
  </si>
  <si>
    <t>C117610</t>
  </si>
  <si>
    <t>P2717014</t>
  </si>
  <si>
    <t>FLX2226</t>
  </si>
  <si>
    <t>Isaac Lugo</t>
  </si>
  <si>
    <t>C117611</t>
  </si>
  <si>
    <t>P2717012</t>
  </si>
  <si>
    <t>FLX2230</t>
  </si>
  <si>
    <t>C117612</t>
  </si>
  <si>
    <t>Column1</t>
  </si>
  <si>
    <t>Column2</t>
  </si>
  <si>
    <t>Raquel Flores</t>
  </si>
  <si>
    <t>Mario Basantes</t>
  </si>
  <si>
    <t>Mini Orientation Date and Time</t>
  </si>
  <si>
    <t>Max Capacity</t>
  </si>
  <si>
    <t>Assigned Candidates</t>
  </si>
  <si>
    <t>Available Sessions</t>
  </si>
  <si>
    <t>Tuesday 3/4/25 1 PM</t>
  </si>
  <si>
    <t>No Show</t>
  </si>
  <si>
    <t>Cost Center</t>
  </si>
  <si>
    <t>Comments</t>
  </si>
  <si>
    <t>YES</t>
  </si>
  <si>
    <t>Start Date</t>
  </si>
  <si>
    <t>Started</t>
  </si>
  <si>
    <t>SSN, Employee Name, Phone #, and Recruiter autofill from PrepList once you type a Bold ID in column F. Fill in everything else by hand, same as before.</t>
  </si>
  <si>
    <t>Started Status</t>
  </si>
  <si>
    <t>Tracks candidates from the Started column on start-date tabs only. Add a new row (copy the formulas across) when a new recruiter code is added.</t>
  </si>
  <si>
    <t>Placed on Start Tabs</t>
  </si>
  <si>
    <t>Still Pending</t>
  </si>
  <si>
    <t>Start Rate</t>
  </si>
  <si>
    <t>A/C</t>
  </si>
  <si>
    <t>B/D</t>
  </si>
  <si>
    <t>AUTO-TRACKED FROM HERE DOWN — anyone marked Started on a start-date tab appears below automatically. Rows above this line are historical/manual, left as-is.</t>
  </si>
  <si>
    <t>Email must go out to the the addresses listed below:</t>
  </si>
  <si>
    <t>Example Email:</t>
  </si>
  <si>
    <t>alicia.velasquez@flex.com</t>
  </si>
  <si>
    <t xml:space="preserve">Date: </t>
  </si>
  <si>
    <t>New Starts</t>
  </si>
  <si>
    <t>Leah.Bergquist@flex.com</t>
  </si>
  <si>
    <t xml:space="preserve">Agency </t>
  </si>
  <si>
    <t>C#</t>
  </si>
  <si>
    <t>Job Title</t>
  </si>
  <si>
    <t xml:space="preserve">Supervisor </t>
  </si>
  <si>
    <t>AD/Octa</t>
  </si>
  <si>
    <t>Checked In</t>
  </si>
  <si>
    <t>us.slcbpsreception@flex.com</t>
  </si>
  <si>
    <t>katherine.tavera@flex.com</t>
  </si>
  <si>
    <t>howard.collings@flex.com</t>
  </si>
  <si>
    <t>us.slcsitehr@flex.com</t>
  </si>
  <si>
    <t>us.slchrleads@flex.com</t>
  </si>
  <si>
    <t>flex@youremploymentsolutions.com</t>
  </si>
  <si>
    <t>timothy.mcgovern@flex.com</t>
  </si>
  <si>
    <t>Gil.Smith@flex.com</t>
  </si>
  <si>
    <t>Paulo.Gonzalez@flex.com</t>
  </si>
  <si>
    <t>Christopher.Villanueva@flex.com</t>
  </si>
  <si>
    <t>Edwin.Paballa@flex.com</t>
  </si>
  <si>
    <t>Avigail.Zamora@flex.com</t>
  </si>
  <si>
    <t>Us.slctrainingteam@flex.com</t>
  </si>
  <si>
    <t>Jennifer.Medina@flex.com</t>
  </si>
  <si>
    <t>TEMPLATE - DO NOT EDIT DIRECTLY. Right-click this tab -&gt; Move or Copy -&gt; Create a Copy -&gt; rename the copy to the start date.</t>
  </si>
  <si>
    <t>Start Date for this tab (fill in once):</t>
  </si>
  <si>
    <t>Start Date for this tab:</t>
  </si>
  <si>
    <t>By Office</t>
  </si>
  <si>
    <t>Rehire</t>
  </si>
  <si>
    <t>Tracks candidates from the Started column on start-date tabs only, grouped by Office (via PrepList, matched by Bold ID). Offices are fixed (WVC, WJ, NSL) - no rows to add unless a new office is created.</t>
  </si>
  <si>
    <t>Position List (dropdown source)</t>
  </si>
  <si>
    <t>IT Support</t>
  </si>
  <si>
    <t>Delivery Systems Analyst</t>
  </si>
  <si>
    <t>Debug</t>
  </si>
  <si>
    <t>Flex Docs Sent</t>
  </si>
  <si>
    <t>Office (helper)</t>
  </si>
  <si>
    <t>Last Refreshed</t>
  </si>
  <si>
    <t>Last Refreshed:</t>
  </si>
  <si>
    <t>Aidan A Perez</t>
  </si>
  <si>
    <t>01/16/226</t>
  </si>
  <si>
    <t>03/24/</t>
  </si>
  <si>
    <t xml:space="preserve">Spanish </t>
  </si>
  <si>
    <t>Snayder Pongo</t>
  </si>
  <si>
    <t>Aura Rivas</t>
  </si>
  <si>
    <t>Yoseani Contreras</t>
  </si>
  <si>
    <t>Diego Gomez</t>
  </si>
  <si>
    <t>Joaquina mAlvarado</t>
  </si>
  <si>
    <t>Greisibel Reyes</t>
  </si>
  <si>
    <t>Chad Candland</t>
  </si>
  <si>
    <t>Luz Ospina</t>
  </si>
  <si>
    <t>Marialex Parajo</t>
  </si>
  <si>
    <t>Anabelis Peraza</t>
  </si>
  <si>
    <t>Jaime Quintero</t>
  </si>
  <si>
    <t>Yosneiro Delgado</t>
  </si>
  <si>
    <t>JoseGGalvan</t>
  </si>
  <si>
    <t>Rosana Celis</t>
  </si>
  <si>
    <t>Fabiola Celedon</t>
  </si>
  <si>
    <t>j</t>
  </si>
  <si>
    <t xml:space="preserve">Yajaira Flores </t>
  </si>
  <si>
    <t>Andres Delfin Bermúdez</t>
  </si>
  <si>
    <t xml:space="preserve">Erika Hernandez </t>
  </si>
  <si>
    <t>Jesus Cabrera</t>
  </si>
  <si>
    <t>Alicia Ruiz</t>
  </si>
  <si>
    <t>Daniela Labarca</t>
  </si>
  <si>
    <t>Alejandro Rojas</t>
  </si>
  <si>
    <t>Maria Perez</t>
  </si>
  <si>
    <t>Juan Villamizar</t>
  </si>
  <si>
    <t>Camila Escalante</t>
  </si>
  <si>
    <t>Maria Diaz</t>
  </si>
  <si>
    <t>Jhon Caro acero</t>
  </si>
  <si>
    <t>Felipe Gonzalez Acero</t>
  </si>
  <si>
    <t xml:space="preserve">Marco A Carrero </t>
  </si>
  <si>
    <t>DessibethDFuenmayor</t>
  </si>
  <si>
    <t xml:space="preserve">Jeremy Serrano </t>
  </si>
  <si>
    <t xml:space="preserve">Dayerlin Caseres </t>
  </si>
  <si>
    <t xml:space="preserve">Jorge Bocaranda </t>
  </si>
  <si>
    <t>Lady Valderrama Viloria</t>
  </si>
  <si>
    <t>Rosa Gonzalez</t>
  </si>
  <si>
    <t>Karen Venegas</t>
  </si>
  <si>
    <t>Maria Allcivar</t>
  </si>
  <si>
    <t>Natalie Meza</t>
  </si>
  <si>
    <t>Arianne Ramirez</t>
  </si>
  <si>
    <t>Aracely Estrada Navarro</t>
  </si>
  <si>
    <t>Daniela Marcano</t>
  </si>
  <si>
    <t xml:space="preserve">Rocio Machuca </t>
  </si>
  <si>
    <t>Jospin Mukambilwa</t>
  </si>
  <si>
    <t>Yahnna Goss</t>
  </si>
  <si>
    <t>Christine Ruiz</t>
  </si>
  <si>
    <t>jessica paez</t>
  </si>
  <si>
    <t xml:space="preserve">Jean Ramos </t>
  </si>
  <si>
    <t xml:space="preserve">Luis Miguel Suarez Herrera </t>
  </si>
  <si>
    <t xml:space="preserve">Bertha Landa </t>
  </si>
  <si>
    <t>Teresa Hernandez</t>
  </si>
  <si>
    <t>Ali Osman</t>
  </si>
  <si>
    <t>Ybyairi Leon</t>
  </si>
  <si>
    <t>Jorge Valdez</t>
  </si>
  <si>
    <t xml:space="preserve">Alejandra Valdez </t>
  </si>
  <si>
    <t xml:space="preserve">Jose Pinzon </t>
  </si>
  <si>
    <t>Marco Leon Cedeno</t>
  </si>
  <si>
    <t>maria Rojas</t>
  </si>
  <si>
    <t xml:space="preserve">Albenis Gabriel Lopez </t>
  </si>
  <si>
    <t>Jessika A Garcia</t>
  </si>
  <si>
    <t xml:space="preserve">Hernando Frias </t>
  </si>
  <si>
    <t xml:space="preserve">Michael Buendia </t>
  </si>
  <si>
    <t xml:space="preserve">Ernesto Espinoza </t>
  </si>
  <si>
    <t>Roxibel C Parra</t>
  </si>
  <si>
    <t>Glenda Parada</t>
  </si>
  <si>
    <t>Adonys Garcia</t>
  </si>
  <si>
    <t>Rosmar Peraza Rangel</t>
  </si>
  <si>
    <t>Karen Monroy</t>
  </si>
  <si>
    <t xml:space="preserve">Adrian Figueroa </t>
  </si>
  <si>
    <t>Andy CRodriguez Ruiz</t>
  </si>
  <si>
    <t>Seandia Tribett</t>
  </si>
  <si>
    <t>Adriana Freites</t>
  </si>
  <si>
    <t>Xavier Seprum</t>
  </si>
  <si>
    <t>Pedro Ruiz</t>
  </si>
  <si>
    <t xml:space="preserve">Fatima Soto </t>
  </si>
  <si>
    <t>David Romero paz</t>
  </si>
  <si>
    <t>Jean Gil</t>
  </si>
  <si>
    <t>Luz morales</t>
  </si>
  <si>
    <t>Herberto Antunez</t>
  </si>
  <si>
    <t>Elias N Dobieski</t>
  </si>
  <si>
    <t>Yackson Leal Molina</t>
  </si>
  <si>
    <t>Brando Colon</t>
  </si>
  <si>
    <t xml:space="preserve">Gilberto Mundo </t>
  </si>
  <si>
    <t>Jasmine Dominguez</t>
  </si>
  <si>
    <t>Edid Blanco</t>
  </si>
  <si>
    <t>Yeni Leal</t>
  </si>
  <si>
    <t>Esmirse Rodriguez</t>
  </si>
  <si>
    <t>Zulira Roys</t>
  </si>
  <si>
    <t xml:space="preserve">Florangely Barrios </t>
  </si>
  <si>
    <t xml:space="preserve">Norexy Godoy </t>
  </si>
  <si>
    <t>Cristhian Fonseca</t>
  </si>
  <si>
    <t xml:space="preserve">Adtrian Gomez </t>
  </si>
  <si>
    <t xml:space="preserve">Rodrigo Elias </t>
  </si>
  <si>
    <t>Dani Viola</t>
  </si>
  <si>
    <t xml:space="preserve">Maria Castro Ramirez </t>
  </si>
  <si>
    <t xml:space="preserve">Jannis Burgos </t>
  </si>
  <si>
    <t>Marily Sarmiento</t>
  </si>
  <si>
    <t>Walter Toaza</t>
  </si>
  <si>
    <t xml:space="preserve">Yicson j Villegas Castillo </t>
  </si>
  <si>
    <t>Erianny Chirinos</t>
  </si>
  <si>
    <t>Octavio Lima</t>
  </si>
  <si>
    <t>Cameron Jennings</t>
  </si>
  <si>
    <t>Lavinia Aholelei</t>
  </si>
  <si>
    <t xml:space="preserve">Aqueilis Del Valle Bellorin </t>
  </si>
  <si>
    <t>Estrella Carmona</t>
  </si>
  <si>
    <t xml:space="preserve">Leidy Martinez </t>
  </si>
  <si>
    <t>David Salgado</t>
  </si>
  <si>
    <t>Duvieth Heredia</t>
  </si>
  <si>
    <t>Nelson Carrera</t>
  </si>
  <si>
    <t xml:space="preserve">Javier Becerra </t>
  </si>
  <si>
    <t>Francisco Peroza</t>
  </si>
  <si>
    <t xml:space="preserve">JOSE ALFONZO </t>
  </si>
  <si>
    <t>Daniela Mavarez</t>
  </si>
  <si>
    <t>Gabriela Curiel</t>
  </si>
  <si>
    <t>Pamela Rojas</t>
  </si>
  <si>
    <t>Danny Oliveros</t>
  </si>
  <si>
    <t>Rolando  A Nunez</t>
  </si>
  <si>
    <t>Luis Benavides</t>
  </si>
  <si>
    <t>Yaigret Quintero</t>
  </si>
  <si>
    <t>Talia Diaz</t>
  </si>
  <si>
    <t>Erik Hague</t>
  </si>
  <si>
    <t>Mirmary Ascencion</t>
  </si>
  <si>
    <t>Ysrael Muziotti</t>
  </si>
  <si>
    <t xml:space="preserve">Victoria Aparicio </t>
  </si>
  <si>
    <t>Egley Rojas</t>
  </si>
  <si>
    <t xml:space="preserve">Xavier Fernandez </t>
  </si>
  <si>
    <t xml:space="preserve">Andrea Adolphson </t>
  </si>
  <si>
    <t>Yolanda Rodas</t>
  </si>
  <si>
    <t>Charles Mullennax</t>
  </si>
  <si>
    <t xml:space="preserve">Milagros Cerrada </t>
  </si>
  <si>
    <t>Maria Inciarte</t>
  </si>
  <si>
    <t>Elias Niyoyakunze</t>
  </si>
  <si>
    <t xml:space="preserve">Jesus Quintero </t>
  </si>
  <si>
    <t>Jarimar Blanco</t>
  </si>
  <si>
    <t xml:space="preserve">Digna Burgos </t>
  </si>
  <si>
    <t>Maria Orjuela</t>
  </si>
  <si>
    <t xml:space="preserve">Breiner Pacheco </t>
  </si>
  <si>
    <t>Jeniffer Sanchez</t>
  </si>
  <si>
    <t>Yohana Labrador</t>
  </si>
  <si>
    <t xml:space="preserve">Suzeth Flores </t>
  </si>
  <si>
    <t>Maira Pinto</t>
  </si>
  <si>
    <t>Yaliska Alfonzo</t>
  </si>
  <si>
    <t>Carla Ririe</t>
  </si>
  <si>
    <t>Duilio Iniciarte</t>
  </si>
  <si>
    <t>Dorenia Garcia</t>
  </si>
  <si>
    <t>Jacob Curtis</t>
  </si>
  <si>
    <t>Flora Diaz</t>
  </si>
  <si>
    <t>Brenda Ferrer</t>
  </si>
  <si>
    <t>Juneida Vilchez</t>
  </si>
  <si>
    <t xml:space="preserve">Margelis Urdaneta </t>
  </si>
  <si>
    <t>Carmen Velasquez</t>
  </si>
  <si>
    <t>Nelibeth Patete</t>
  </si>
  <si>
    <t xml:space="preserve">Anita Cuadros </t>
  </si>
  <si>
    <t>Wilder Gonzalias</t>
  </si>
  <si>
    <t>Evelyn Garcia</t>
  </si>
  <si>
    <t>Jimena Serva</t>
  </si>
  <si>
    <t>Lesli Perez</t>
  </si>
  <si>
    <t>Elijah Bradford</t>
  </si>
  <si>
    <t>Christopher Bradford</t>
  </si>
  <si>
    <t>Silvia Cumpa</t>
  </si>
  <si>
    <t>Josimar Díaz</t>
  </si>
  <si>
    <t>Alexander Fernandez</t>
  </si>
  <si>
    <t>Prisha Bradford</t>
  </si>
  <si>
    <t>Maria Elizabeth Rodriguez</t>
  </si>
  <si>
    <t>Angelica Centeno</t>
  </si>
  <si>
    <t>Diana Sotomayor</t>
  </si>
  <si>
    <t xml:space="preserve">Maria Meza </t>
  </si>
  <si>
    <t xml:space="preserve">Estrella Padilla </t>
  </si>
  <si>
    <t>Akiba Jipashi</t>
  </si>
  <si>
    <t>Jose Smith Romero</t>
  </si>
  <si>
    <t xml:space="preserve">235341968
</t>
  </si>
  <si>
    <t xml:space="preserve">
3854883070</t>
  </si>
  <si>
    <t xml:space="preserve">
3322563395</t>
  </si>
  <si>
    <t>(609) 516-2765</t>
  </si>
  <si>
    <t xml:space="preserve">
3855298717</t>
  </si>
  <si>
    <t>801 577-0289</t>
  </si>
  <si>
    <t>385 454-8049</t>
  </si>
  <si>
    <t>385-490-6931</t>
  </si>
  <si>
    <t xml:space="preserve">
3853438341</t>
  </si>
  <si>
    <t>704 773 8867</t>
  </si>
  <si>
    <t xml:space="preserve">
385-563-5553</t>
  </si>
  <si>
    <t>+1 385 424 2946</t>
  </si>
  <si>
    <t>801-815-3036</t>
  </si>
  <si>
    <t>385-589-6279</t>
  </si>
  <si>
    <t>385-457-9384</t>
  </si>
  <si>
    <t>407-861-6898</t>
  </si>
  <si>
    <t>801-889-3273</t>
  </si>
  <si>
    <t>385 302 0825</t>
  </si>
  <si>
    <t>385-621-9191</t>
  </si>
  <si>
    <t>+1 801 941-5204</t>
  </si>
  <si>
    <t>+1 385 221 8363</t>
  </si>
  <si>
    <t>801 520 8560</t>
  </si>
  <si>
    <t>385 371 6165</t>
  </si>
  <si>
    <t>801205 2401</t>
  </si>
  <si>
    <t>801 755 7119</t>
  </si>
  <si>
    <t>385-299-2092</t>
  </si>
  <si>
    <t>+1 385-6223608</t>
  </si>
  <si>
    <t>(530) 709-0045</t>
  </si>
  <si>
    <t>(385) 564-3764</t>
  </si>
  <si>
    <t>+1 385-612-2747</t>
  </si>
  <si>
    <t>385-423-8444</t>
  </si>
  <si>
    <t xml:space="preserve">JM </t>
  </si>
  <si>
    <t xml:space="preserve">Rp </t>
  </si>
  <si>
    <t>Fail</t>
  </si>
  <si>
    <t xml:space="preserve">passed </t>
  </si>
  <si>
    <t>Confirmed on 8/26 she is still interested</t>
  </si>
  <si>
    <t>She stated she wont be in Utah for a few months?</t>
  </si>
  <si>
    <t>Confirmed  on 9/1 she is stil interested</t>
  </si>
  <si>
    <t>Phone# no longer valid</t>
  </si>
  <si>
    <t>Confirmed on 9/1 she is still interested</t>
  </si>
  <si>
    <t>Interested as of 9/9/26</t>
  </si>
  <si>
    <t>Interested as of 9/9</t>
  </si>
  <si>
    <t xml:space="preserve">prefers ''X'' Shift </t>
  </si>
  <si>
    <t>A shift-  Leaving for vcay 28-30 of this month call after for start date</t>
  </si>
  <si>
    <t>B/D Shift</t>
  </si>
  <si>
    <t xml:space="preserve">A-shift days </t>
  </si>
  <si>
    <t xml:space="preserve">A- shift </t>
  </si>
  <si>
    <t xml:space="preserve">A-shift - Days </t>
  </si>
  <si>
    <t xml:space="preserve">C-shift Days </t>
  </si>
  <si>
    <t>C-shift DAY</t>
  </si>
  <si>
    <t xml:space="preserve">C-shift Day- cold room </t>
  </si>
  <si>
    <t>Whichever shift comes available first.</t>
  </si>
  <si>
    <t>A-shift days, he let me know he wanted to wait for the next start date</t>
  </si>
  <si>
    <t xml:space="preserve">B-shift </t>
  </si>
  <si>
    <t xml:space="preserve">size s </t>
  </si>
  <si>
    <t xml:space="preserve">D-shift </t>
  </si>
  <si>
    <t>A or C Shift</t>
  </si>
  <si>
    <t xml:space="preserve">A-shift Warehouse </t>
  </si>
  <si>
    <t>Ashift-Cold room</t>
  </si>
  <si>
    <t>Dshift rack assembly</t>
  </si>
  <si>
    <t xml:space="preserve">Bshift nights </t>
  </si>
  <si>
    <t xml:space="preserve">C Shift </t>
  </si>
  <si>
    <t xml:space="preserve">B Shift </t>
  </si>
  <si>
    <t xml:space="preserve">B shift </t>
  </si>
  <si>
    <t xml:space="preserve">Shift C day </t>
  </si>
  <si>
    <t xml:space="preserve">Bshift </t>
  </si>
  <si>
    <t>D Shift - Gaige - Warehouse</t>
  </si>
  <si>
    <t>Associate already attented to the mini orientation on 08/20/2026</t>
  </si>
  <si>
    <t xml:space="preserve">D SHift nights </t>
  </si>
  <si>
    <t xml:space="preserve">C - shift </t>
  </si>
  <si>
    <t>A SHIFT</t>
  </si>
  <si>
    <t xml:space="preserve">D- shift </t>
  </si>
  <si>
    <t xml:space="preserve">C-shift days </t>
  </si>
  <si>
    <t xml:space="preserve">C Shift preferibly </t>
  </si>
  <si>
    <t xml:space="preserve">D/B shift </t>
  </si>
  <si>
    <t xml:space="preserve">Shift C </t>
  </si>
  <si>
    <t xml:space="preserve">ANY SHIFT ANY DEPARMENT EITHER DAY OR NIGHT </t>
  </si>
  <si>
    <t>night shift</t>
  </si>
  <si>
    <t xml:space="preserve">Cold room </t>
  </si>
  <si>
    <t>Adrian Gomez</t>
  </si>
  <si>
    <t>26 1:00. Cold room</t>
  </si>
  <si>
    <t>Rodrigo Elias</t>
  </si>
  <si>
    <t>Any department.</t>
  </si>
  <si>
    <t>839-60-4808</t>
  </si>
  <si>
    <t>Maria Castro Ramirez</t>
  </si>
  <si>
    <t>Any department. bg pending as of 8/26</t>
  </si>
  <si>
    <t>Marilyn Sarmiento</t>
  </si>
  <si>
    <t>647-92-9431</t>
  </si>
  <si>
    <t xml:space="preserve">Octavio Lima </t>
  </si>
  <si>
    <t>647-09-6118</t>
  </si>
  <si>
    <t>Cold Room</t>
  </si>
  <si>
    <t>(385) 371-8764</t>
  </si>
  <si>
    <t>Mech Assy</t>
  </si>
  <si>
    <t>486-33-1747</t>
  </si>
  <si>
    <t>C  shift days- WHor assebley line</t>
  </si>
  <si>
    <t xml:space="preserve">C shift days - Coldrom </t>
  </si>
  <si>
    <t>529-89-0121</t>
  </si>
  <si>
    <t>Cold room or warehouse</t>
  </si>
  <si>
    <t>Egely Rojas</t>
  </si>
  <si>
    <t>Mech Assy or warehouse</t>
  </si>
  <si>
    <t>Andrea Adolphson</t>
  </si>
  <si>
    <t>Juan Reyes</t>
  </si>
  <si>
    <t>MM</t>
  </si>
  <si>
    <t>Rack Warehouse preferred</t>
  </si>
  <si>
    <t>601-97-8940</t>
  </si>
  <si>
    <t>Ivonne Kottani Munoz</t>
  </si>
  <si>
    <t>152-83-4354</t>
  </si>
  <si>
    <t>201-08-2427</t>
  </si>
  <si>
    <t xml:space="preserve">Norexy Godoy INfante </t>
  </si>
  <si>
    <t>Betania Garcia</t>
  </si>
  <si>
    <t>Viviana Carvajal</t>
  </si>
  <si>
    <t>801-381-5381</t>
  </si>
  <si>
    <t>Walter Toasa</t>
  </si>
  <si>
    <t xml:space="preserve">Yicson J Villegtas Castilo </t>
  </si>
  <si>
    <t>Cshift</t>
  </si>
  <si>
    <t>Maria D Valencia</t>
  </si>
  <si>
    <t>Ana Mora</t>
  </si>
  <si>
    <t>Luisa Ortega</t>
  </si>
  <si>
    <t>Reinichard Leal Diaz</t>
  </si>
  <si>
    <t>Bertha Landa</t>
  </si>
  <si>
    <t>Bieker Rodriguez</t>
  </si>
  <si>
    <t xml:space="preserve">Calwill Padron </t>
  </si>
  <si>
    <t>Rolando Antonio Nunez</t>
  </si>
  <si>
    <t xml:space="preserve">Marisol Arias </t>
  </si>
  <si>
    <t>Warehouse experience, but open</t>
  </si>
  <si>
    <t>Michael Hunter</t>
  </si>
  <si>
    <t>Evelyn Cano</t>
  </si>
  <si>
    <t>647-61-8135</t>
  </si>
  <si>
    <t>713-89-4289</t>
  </si>
  <si>
    <t>Andrea Serrano Jimenez</t>
  </si>
  <si>
    <t>801 497 1365</t>
  </si>
  <si>
    <t>Adrian J Sotillo</t>
  </si>
  <si>
    <t>Alejandra K Sanchez Lacouture</t>
  </si>
  <si>
    <t>745-57-1314</t>
  </si>
  <si>
    <t xml:space="preserve">Xaveir Fernandez </t>
  </si>
  <si>
    <t>Jose Aguilera</t>
  </si>
  <si>
    <t>174-59-3587</t>
  </si>
  <si>
    <t>Mariosqui Medina Reyes</t>
  </si>
  <si>
    <t>Mairelys C Gomez pina</t>
  </si>
  <si>
    <t>Martha C Moncayo</t>
  </si>
  <si>
    <t>727-59-1814</t>
  </si>
  <si>
    <t>277-69-4072</t>
  </si>
  <si>
    <t xml:space="preserve">Brenda Ferrer </t>
  </si>
  <si>
    <t>Valeska M Tirado Molleja</t>
  </si>
  <si>
    <t xml:space="preserve">Mechanical assembly </t>
  </si>
  <si>
    <t>Ricardo Vargas</t>
  </si>
  <si>
    <t>877-43-6897</t>
  </si>
  <si>
    <t>Karol Parada</t>
  </si>
  <si>
    <t xml:space="preserve">coldroom or cabeling </t>
  </si>
  <si>
    <t>Arianna Zelaya</t>
  </si>
  <si>
    <t>Andrea B Duran Salvador</t>
  </si>
  <si>
    <t>any Department</t>
  </si>
  <si>
    <t xml:space="preserve">c-shift </t>
  </si>
  <si>
    <t>616-76-9992</t>
  </si>
  <si>
    <t>Any Department</t>
  </si>
  <si>
    <t>D Shfit - Warehouse (racks)</t>
  </si>
  <si>
    <t>Ramon Cardenas Garcia</t>
  </si>
  <si>
    <t>Any department</t>
  </si>
  <si>
    <t>Warehouse or any</t>
  </si>
  <si>
    <t>631-69-2665</t>
  </si>
  <si>
    <t>WH</t>
  </si>
  <si>
    <t xml:space="preserve">Assembley line </t>
  </si>
  <si>
    <t xml:space="preserve">D-Shift- WH </t>
  </si>
  <si>
    <t xml:space="preserve">B-shift Cabeling </t>
  </si>
  <si>
    <t xml:space="preserve">Any except cold room </t>
  </si>
  <si>
    <t xml:space="preserve">Warehouse or assembly </t>
  </si>
  <si>
    <t>rework</t>
  </si>
  <si>
    <t>107-55-1387</t>
  </si>
  <si>
    <t xml:space="preserve">D-Shift- Coldroom </t>
  </si>
  <si>
    <t>876-79-3795</t>
  </si>
  <si>
    <t>899-66-6664</t>
  </si>
  <si>
    <t xml:space="preserve">cabeling-Rack </t>
  </si>
  <si>
    <t>752-42-0105</t>
  </si>
  <si>
    <t>870-77-7205</t>
  </si>
  <si>
    <t>Warehouse</t>
  </si>
  <si>
    <t>102-55-9929</t>
  </si>
  <si>
    <t>072-13-9133</t>
  </si>
  <si>
    <t>858-71-2445</t>
  </si>
  <si>
    <t>867-61-2416</t>
  </si>
  <si>
    <t xml:space="preserve">coldroom </t>
  </si>
  <si>
    <t>341-99-6042</t>
  </si>
  <si>
    <t xml:space="preserve">A assembly or WH </t>
  </si>
  <si>
    <t>686-33-0995</t>
  </si>
  <si>
    <t>cable-rack</t>
  </si>
  <si>
    <t xml:space="preserve">C-shift cabeling-Rack </t>
  </si>
  <si>
    <t xml:space="preserve">Night Shift </t>
  </si>
  <si>
    <t>Thursday 9/3/26 @ 4pm</t>
  </si>
  <si>
    <t>Tuesday 9/8/26 @ 4pm</t>
  </si>
  <si>
    <t xml:space="preserve">Betsy Acosta </t>
  </si>
  <si>
    <t>Wednesday 9/9/26 @ 1pm</t>
  </si>
  <si>
    <t>Thursday 9/10/26 @ 4pm</t>
  </si>
  <si>
    <t>Tuesday 9/15/26 @ 430pm</t>
  </si>
  <si>
    <t>Wednesday 9/16/26 @ 1pm</t>
  </si>
  <si>
    <t>Thursday 9/17/26 @ 430pm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</si>
</sst>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lt;=9999999]###\-####;\(###\)\ ###\-####"/>
    <numFmt numFmtId="165" formatCode="m/d/yy;@"/>
    <numFmt numFmtId="166" formatCode="000\-00\-0000"/>
    <numFmt numFmtId="167" formatCode="m/d/yyyy\ h:mm\ AM/PM"/>
  </numFmts>
  <fonts count="106">
    <font>
      <sz val="11"/>
      <color theme="1"/>
      <name val="Calibri"/>
      <family val="2"/>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b/>
      <sz val="11"/>
      <color rgb="FF000000"/>
      <name val="Calibri"/>
      <family val="2"/>
    </font>
    <font>
      <sz val="11"/>
      <color rgb="FF000000"/>
      <name val="Calibri"/>
      <family val="2"/>
    </font>
    <font>
      <b/>
      <sz val="11"/>
      <name val="Calibri"/>
    </font>
    <font>
      <b/>
      <sz val="11"/>
      <color rgb="FF000000"/>
      <name val="Calibri"/>
    </font>
    <font>
      <b/>
      <sz val="11"/>
      <color rgb="FFFF0000"/>
      <name val="Calibri"/>
    </font>
    <font>
      <b/>
      <sz val="12"/>
      <color theme="1"/>
      <name val="Calibri"/>
      <family val="2"/>
      <scheme val="minor"/>
    </font>
    <font>
      <sz val="11"/>
      <color rgb="FFFF0000"/>
      <name val="Calibri"/>
      <family val="2"/>
      <scheme val="minor"/>
    </font>
    <font>
      <sz val="11"/>
      <name val="Calibri"/>
      <family val="2"/>
    </font>
    <font>
      <b/>
      <sz val="11"/>
      <color theme="1"/>
      <name val="Calibri"/>
      <family val="2"/>
      <scheme val="minor"/>
    </font>
    <font>
      <sz val="11"/>
      <color rgb="FF000000"/>
      <name val="Calibri"/>
    </font>
    <font>
      <sz val="11"/>
      <color rgb="FF000000"/>
      <name val="Calibri"/>
      <scheme val="minor"/>
    </font>
    <font>
      <sz val="11"/>
      <color rgb="FF000000"/>
      <name val="Calibri"/>
      <family val="2"/>
      <scheme val="minor"/>
    </font>
    <font>
      <b/>
      <sz val="11"/>
      <color rgb="FF000000"/>
      <name val="Calibri"/>
      <family val="2"/>
      <scheme val="minor"/>
    </font>
    <font>
      <b/>
      <sz val="11"/>
      <color theme="0"/>
      <name val="Calibri"/>
      <family val="2"/>
      <scheme val="minor"/>
    </font>
    <font>
      <sz val="10"/>
      <color rgb="FF4A4A4A"/>
      <name val="Poppins"/>
      <family val="2"/>
      <charset val="1"/>
    </font>
    <font>
      <sz val="11"/>
      <color rgb="FFFFFFFF"/>
      <name val="Calibri"/>
      <family val="2"/>
    </font>
    <font>
      <sz val="10"/>
      <color rgb="FF4A4A4A"/>
      <name val="Poppins"/>
      <charset val="1"/>
    </font>
    <font>
      <sz val="11"/>
      <color theme="1"/>
      <name val="Calibri Light"/>
      <scheme val="major"/>
    </font>
    <font>
      <sz val="11"/>
      <color rgb="FF333333"/>
      <name val="Calibri Light"/>
      <scheme val="major"/>
    </font>
    <font>
      <sz val="11"/>
      <color rgb="FFFFFFFF"/>
      <name val="Calibri"/>
    </font>
    <font>
      <sz val="11"/>
      <color rgb="FF000000"/>
      <name val="Calibri"/>
      <family val="2"/>
      <charset val="1"/>
    </font>
    <font>
      <sz val="10"/>
      <color rgb="FF000000"/>
      <name val="Arial"/>
      <family val="2"/>
      <charset val="1"/>
    </font>
    <font>
      <sz val="11"/>
      <color rgb="FF444444"/>
      <name val="Calibri"/>
      <family val="2"/>
      <charset val="1"/>
    </font>
    <font>
      <sz val="11"/>
      <color rgb="FF000000"/>
      <name val="Segoe UI"/>
      <charset val="1"/>
    </font>
    <font>
      <sz val="10"/>
      <color rgb="FF000000"/>
      <name val="Calibri"/>
      <scheme val="minor"/>
    </font>
    <font>
      <sz val="9"/>
      <color rgb="FF565656"/>
      <name val="Centra No 2"/>
      <charset val="1"/>
    </font>
    <font>
      <b/>
      <sz val="11"/>
      <color theme="0"/>
      <name val="Calibri"/>
      <scheme val="minor"/>
    </font>
    <font>
      <sz val="12"/>
      <color rgb="FFFF0000"/>
      <name val="Roboto"/>
      <charset val="1"/>
    </font>
    <font>
      <sz val="11"/>
      <color rgb="FFFF0000"/>
      <name val="Calibri Light"/>
      <scheme val="major"/>
    </font>
    <font>
      <sz val="10"/>
      <color rgb="FFFF0000"/>
      <name val="Calibri"/>
      <scheme val="minor"/>
    </font>
    <font>
      <u/>
      <sz val="11"/>
      <color theme="10"/>
      <name val="Calibri"/>
      <family val="2"/>
      <scheme val="minor"/>
    </font>
    <font>
      <sz val="11"/>
      <color rgb="FF4A4A4A"/>
      <name val="Calibri"/>
      <scheme val="minor"/>
    </font>
    <font>
      <b/>
      <sz val="11"/>
      <color rgb="FFFF0000"/>
      <name val="Calibri"/>
      <family val="2"/>
      <scheme val="minor"/>
    </font>
    <font>
      <b/>
      <sz val="11"/>
      <color theme="1"/>
      <name val="Calibri"/>
      <scheme val="minor"/>
    </font>
    <font>
      <sz val="10"/>
      <color theme="1"/>
      <name val="Calibri"/>
      <family val="2"/>
      <scheme val="minor"/>
    </font>
    <font>
      <sz val="10"/>
      <color rgb="FF000000"/>
      <name val="Calibri"/>
      <family val="2"/>
      <scheme val="minor"/>
    </font>
    <font>
      <sz val="10"/>
      <color theme="1"/>
      <name val="Calibri"/>
      <scheme val="minor"/>
    </font>
    <font>
      <sz val="12"/>
      <color theme="1"/>
      <name val="Roboto"/>
      <charset val="1"/>
    </font>
    <font>
      <sz val="11"/>
      <color theme="1"/>
      <name val="Roboto"/>
      <charset val="1"/>
    </font>
    <font>
      <sz val="10"/>
      <color rgb="FF000000"/>
      <name val="Calibri"/>
      <charset val="1"/>
    </font>
    <font>
      <sz val="10"/>
      <color rgb="FF4A4A4A"/>
      <name val="Calibri"/>
      <scheme val="minor"/>
    </font>
    <font>
      <b/>
      <sz val="10"/>
      <color rgb="FF000000"/>
      <name val="Calibri"/>
      <scheme val="minor"/>
    </font>
    <font>
      <sz val="12"/>
      <color theme="1"/>
      <name val="Calibri"/>
      <scheme val="minor"/>
    </font>
    <font>
      <sz val="10"/>
      <color theme="1"/>
      <name val="Calibri Light"/>
      <scheme val="major"/>
    </font>
    <font>
      <sz val="10"/>
      <color rgb="FF000000"/>
      <name val="Calibri Light"/>
      <scheme val="major"/>
    </font>
    <font>
      <b/>
      <sz val="10"/>
      <color theme="0"/>
      <name val="Calibri"/>
      <scheme val="minor"/>
    </font>
    <font>
      <u/>
      <sz val="11"/>
      <color theme="10"/>
      <name val="Calibri"/>
      <scheme val="minor"/>
    </font>
    <font>
      <sz val="10"/>
      <color theme="1"/>
      <name val="Roboto"/>
      <charset val="1"/>
    </font>
    <font>
      <sz val="10"/>
      <color rgb="FF333333"/>
      <name val="Roboto"/>
      <charset val="1"/>
    </font>
    <font>
      <sz val="10"/>
      <color rgb="FF565656"/>
      <name val="Calibri"/>
      <scheme val="minor"/>
    </font>
    <font>
      <b/>
      <sz val="11"/>
      <color theme="0"/>
      <name val="Calibri Light"/>
      <scheme val="major"/>
    </font>
    <font>
      <sz val="11"/>
      <color rgb="FF000000"/>
      <name val="Calibri Light"/>
      <scheme val="major"/>
    </font>
    <font>
      <u/>
      <sz val="11"/>
      <color theme="10"/>
      <name val="Calibri Light"/>
      <scheme val="major"/>
    </font>
    <font>
      <u/>
      <sz val="11"/>
      <color rgb="FF000000"/>
      <name val="Calibri Light"/>
      <scheme val="major"/>
    </font>
    <font>
      <sz val="11"/>
      <color theme="0"/>
      <name val="Calibri Light"/>
      <scheme val="major"/>
    </font>
    <font>
      <b/>
      <sz val="11"/>
      <color rgb="FF000000"/>
      <name val="Calibri Light"/>
      <scheme val="major"/>
    </font>
    <font>
      <b/>
      <sz val="10"/>
      <color rgb="FF000000"/>
      <name val="Calibri Light"/>
      <scheme val="major"/>
    </font>
    <font>
      <b/>
      <u/>
      <sz val="10"/>
      <color rgb="FF000000"/>
      <name val="Calibri Light"/>
      <scheme val="major"/>
    </font>
    <font>
      <sz val="10"/>
      <color rgb="FF4A4A4A"/>
      <name val="Calibri Light"/>
      <scheme val="major"/>
    </font>
    <font>
      <sz val="9"/>
      <color rgb="FF565656"/>
      <name val="Calibri Light"/>
      <scheme val="major"/>
    </font>
    <font>
      <b/>
      <sz val="7"/>
      <color rgb="FFFFFFFF"/>
      <name val="Poppins"/>
      <charset val="1"/>
    </font>
    <font>
      <b/>
      <sz val="11"/>
      <color theme="1"/>
      <name val="Calibri Light"/>
      <scheme val="major"/>
    </font>
    <font>
      <sz val="11"/>
      <color theme="9"/>
      <name val="Calibri Light"/>
      <scheme val="major"/>
    </font>
    <font>
      <sz val="10"/>
      <color rgb="FF000000"/>
      <name val="Calibri Light"/>
      <charset val="1"/>
    </font>
    <font>
      <b/>
      <sz val="10"/>
      <color theme="0"/>
      <name val="Calibri Light"/>
      <scheme val="major"/>
    </font>
    <font>
      <sz val="10"/>
      <color rgb="FFFF0000"/>
      <name val="Calibri Light"/>
      <scheme val="major"/>
    </font>
    <font>
      <b/>
      <sz val="7"/>
      <color rgb="FFFFFFFF"/>
      <name val="Poppins"/>
      <family val="2"/>
      <charset val="1"/>
    </font>
    <font>
      <b/>
      <sz val="10"/>
      <color rgb="FF000000"/>
      <name val="Calibri"/>
      <family val="2"/>
      <scheme val="minor"/>
    </font>
    <font>
      <sz val="10"/>
      <color rgb="FF4A4A4A"/>
      <name val="Calibri"/>
      <family val="2"/>
      <scheme val="minor"/>
    </font>
    <font>
      <b/>
      <sz val="16"/>
      <color theme="0"/>
      <name val="Calibri Light"/>
      <scheme val="major"/>
    </font>
    <font>
      <sz val="11"/>
      <color rgb="FF565656"/>
      <name val="Calibri"/>
      <scheme val="minor"/>
    </font>
    <font>
      <sz val="11"/>
      <color rgb="FF565656"/>
      <name val="Calibri"/>
      <family val="2"/>
      <scheme val="minor"/>
    </font>
    <font>
      <sz val="10"/>
      <color rgb="FF333333"/>
      <name val="Calibri Light"/>
      <scheme val="major"/>
    </font>
    <font>
      <u/>
      <sz val="10"/>
      <color rgb="FF000000"/>
      <name val="Calibri Light"/>
      <scheme val="major"/>
    </font>
    <font>
      <sz val="7"/>
      <color rgb="FF000000"/>
      <name val="Poppins"/>
      <charset val="1"/>
    </font>
    <font>
      <b/>
      <u/>
      <sz val="10"/>
      <color rgb="FF000000"/>
      <name val="Calibri"/>
      <family val="2"/>
      <scheme val="minor"/>
    </font>
    <font>
      <strike/>
      <sz val="10"/>
      <color rgb="FF000000"/>
      <name val="Calibri"/>
      <family val="2"/>
      <scheme val="minor"/>
    </font>
    <font>
      <strike/>
      <sz val="10"/>
      <color rgb="FF000000"/>
      <name val="Calibri"/>
      <scheme val="minor"/>
    </font>
    <font>
      <strike/>
      <sz val="10"/>
      <color rgb="FF000000"/>
      <name val="Calibri Light"/>
      <scheme val="major"/>
    </font>
    <font>
      <strike/>
      <sz val="10"/>
      <color rgb="FF4A4A4A"/>
      <name val="Poppins"/>
      <charset val="1"/>
    </font>
    <font>
      <b/>
      <sz val="16"/>
      <color rgb="FF000000"/>
      <name val="Calibri Light"/>
      <scheme val="major"/>
    </font>
    <font>
      <strike/>
      <sz val="10"/>
      <color rgb="FF000000"/>
      <name val="Calibri Light"/>
      <charset val="1"/>
    </font>
    <font>
      <sz val="8"/>
      <color rgb="FF4A4A4A"/>
      <name val="Poppins"/>
      <charset val="1"/>
    </font>
    <font>
      <b/>
      <sz val="24"/>
      <color rgb="FF000000"/>
      <name val="Calibri Light"/>
      <scheme val="major"/>
    </font>
    <font>
      <b/>
      <sz val="7"/>
      <color rgb="FF000000"/>
      <name val="Poppins"/>
      <charset val="1"/>
    </font>
    <font>
      <b/>
      <sz val="7"/>
      <color theme="1"/>
      <name val="Poppins"/>
      <charset val="1"/>
    </font>
    <font>
      <sz val="10"/>
      <color rgb="FFFF0000"/>
      <name val="Calibri"/>
      <family val="2"/>
      <scheme val="minor"/>
    </font>
    <font>
      <sz val="9"/>
      <color rgb="FF000000"/>
      <name val="Calibri Light"/>
      <scheme val="major"/>
    </font>
    <font>
      <sz val="10"/>
      <color rgb="FFFF0000"/>
      <name val="Calibri Light"/>
      <charset val="1"/>
    </font>
    <font>
      <sz val="10"/>
      <color rgb="FFFF0000"/>
      <name val="Calibri"/>
      <charset val="1"/>
    </font>
    <font>
      <b/>
      <sz val="20"/>
      <color rgb="FF000000"/>
      <name val="Calibri Light"/>
      <scheme val="major"/>
    </font>
    <font>
      <i/>
      <sz val="11"/>
      <color theme="1"/>
      <name val="Calibri"/>
      <family val="2"/>
      <scheme val="minor"/>
    </font>
    <font>
      <sz val="8"/>
      <name val="Calibri"/>
      <family val="2"/>
      <scheme val="minor"/>
    </font>
    <font>
      <b/>
      <sz val="10"/>
      <color rgb="FF000000"/>
      <name val="Calibri Light"/>
      <family val="2"/>
      <scheme val="major"/>
    </font>
    <font>
      <b/>
      <sz val="10"/>
      <color rgb="FFFFFFFF"/>
      <name val="Calibri"/>
      <scheme val="minor"/>
    </font>
    <font>
      <b/>
      <u/>
      <sz val="12"/>
      <color rgb="FFFF0000"/>
      <name val="Aptos Narrow"/>
      <family val="2"/>
    </font>
    <font>
      <sz val="12"/>
      <color rgb="FF000000"/>
      <name val="Aptos Narrow"/>
      <family val="2"/>
    </font>
    <font>
      <sz val="11"/>
      <color rgb="FF000000"/>
      <name val="Aptos Narrow"/>
      <family val="2"/>
    </font>
    <font>
      <b/>
      <sz val="11"/>
      <name val="Calibri"/>
      <family val="2"/>
      <scheme val="minor"/>
    </font>
    <font>
      <sz val="15"/>
      <color rgb="FF4A4A4A"/>
      <name val="Montserrat"/>
      <family val="2"/>
      <charset val="1"/>
    </font>
  </fonts>
  <fills count="43">
    <fill>
      <patternFill patternType="none"/>
    </fill>
    <fill>
      <patternFill patternType="gray125"/>
    </fill>
    <fill>
      <patternFill patternType="solid">
        <fgColor rgb="FFED7D31"/>
        <bgColor rgb="FF000000"/>
      </patternFill>
    </fill>
    <fill>
      <patternFill patternType="solid">
        <fgColor rgb="FFFFFF00"/>
        <bgColor rgb="FF000000"/>
      </patternFill>
    </fill>
    <fill>
      <patternFill patternType="solid">
        <fgColor rgb="FF92D050"/>
        <bgColor rgb="FF000000"/>
      </patternFill>
    </fill>
    <fill>
      <patternFill patternType="solid">
        <fgColor rgb="FFFFFFFF"/>
        <bgColor rgb="FF000000"/>
      </patternFill>
    </fill>
    <fill>
      <patternFill patternType="solid">
        <fgColor rgb="FF00FFCC"/>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0000"/>
        <bgColor indexed="64"/>
      </patternFill>
    </fill>
    <fill>
      <patternFill patternType="solid">
        <fgColor theme="4"/>
        <bgColor indexed="64"/>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9463BA"/>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2F75B5"/>
        <bgColor rgb="FF000000"/>
      </patternFill>
    </fill>
    <fill>
      <patternFill patternType="solid">
        <fgColor rgb="FF2E75B5"/>
        <bgColor rgb="FF2E75B5"/>
      </patternFill>
    </fill>
    <fill>
      <patternFill patternType="solid">
        <fgColor theme="4"/>
        <bgColor theme="4"/>
      </patternFill>
    </fill>
    <fill>
      <patternFill patternType="solid">
        <fgColor rgb="FFFFFFFF"/>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1"/>
        <bgColor indexed="64"/>
      </patternFill>
    </fill>
    <fill>
      <patternFill patternType="solid">
        <fgColor rgb="FFFF9999"/>
        <bgColor indexed="64"/>
      </patternFill>
    </fill>
    <fill>
      <patternFill patternType="solid">
        <fgColor rgb="FF00B0F0"/>
        <bgColor indexed="64"/>
      </patternFill>
    </fill>
    <fill>
      <patternFill patternType="solid">
        <fgColor theme="7" tint="-0.249977111117893"/>
        <bgColor indexed="64"/>
      </patternFill>
    </fill>
    <fill>
      <patternFill patternType="solid">
        <fgColor theme="9"/>
        <bgColor indexed="64"/>
      </patternFill>
    </fill>
    <fill>
      <patternFill patternType="solid">
        <fgColor theme="1" tint="4.9989318521683403E-2"/>
        <bgColor indexed="64"/>
      </patternFill>
    </fill>
    <fill>
      <patternFill patternType="solid">
        <fgColor theme="7" tint="0.39997558519241921"/>
        <bgColor indexed="64"/>
      </patternFill>
    </fill>
    <fill>
      <patternFill patternType="solid">
        <fgColor rgb="FFE1F5EE"/>
        <bgColor rgb="FFE1F5EE"/>
      </patternFill>
    </fill>
    <fill>
      <patternFill patternType="solid">
        <fgColor rgb="FFFCEBEB"/>
        <bgColor rgb="FFFCEBEB"/>
      </patternFill>
    </fill>
    <fill>
      <patternFill patternType="solid">
        <fgColor rgb="FFFAEEDA"/>
        <bgColor rgb="FFFAEEDA"/>
      </patternFill>
    </fill>
    <fill>
      <patternFill patternType="solid">
        <fgColor theme="8"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8EA9DB"/>
        <bgColor rgb="FF000000"/>
      </patternFill>
    </fill>
    <fill>
      <patternFill patternType="solid">
        <fgColor rgb="FFFF0000"/>
        <bgColor rgb="FF000000"/>
      </patternFill>
    </fill>
    <fill>
      <patternFill patternType="solid">
        <fgColor rgb="FFC0E6F5"/>
        <bgColor rgb="FFC0E6F5"/>
      </patternFill>
    </fill>
  </fills>
  <borders count="51">
    <border>
      <left/>
      <right/>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bottom style="medium">
        <color rgb="FF000000"/>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indexed="64"/>
      </left>
      <right style="thin">
        <color indexed="64"/>
      </right>
      <top style="medium">
        <color indexed="64"/>
      </top>
      <bottom style="medium">
        <color indexed="64"/>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top style="thin">
        <color rgb="FF757171"/>
      </top>
      <bottom style="thin">
        <color rgb="FF757171"/>
      </bottom>
      <diagonal/>
    </border>
    <border>
      <left/>
      <right style="thin">
        <color theme="4" tint="0.39997558519241921"/>
      </right>
      <top/>
      <bottom style="thin">
        <color theme="4" tint="0.39997558519241921"/>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theme="4" tint="0.39997558519241921"/>
      </left>
      <right/>
      <top style="thin">
        <color theme="4" tint="0.39997558519241921"/>
      </top>
      <bottom style="medium">
        <color rgb="FF000000"/>
      </bottom>
      <diagonal/>
    </border>
    <border>
      <left/>
      <right/>
      <top style="thin">
        <color theme="4" tint="0.39997558519241921"/>
      </top>
      <bottom style="medium">
        <color rgb="FF000000"/>
      </bottom>
      <diagonal/>
    </border>
    <border>
      <left/>
      <right style="thin">
        <color theme="4" tint="0.39997558519241921"/>
      </right>
      <top style="thin">
        <color theme="4" tint="0.39997558519241921"/>
      </top>
      <bottom style="medium">
        <color rgb="FF000000"/>
      </bottom>
      <diagonal/>
    </border>
    <border>
      <left/>
      <right style="thin">
        <color theme="4" tint="0.39997558519241921"/>
      </right>
      <top style="thin">
        <color theme="4" tint="0.39997558519241921"/>
      </top>
      <bottom/>
      <diagonal/>
    </border>
    <border>
      <left style="thin">
        <color theme="4" tint="0.39997558519241921"/>
      </left>
      <right/>
      <top style="medium">
        <color rgb="FF000000"/>
      </top>
      <bottom style="thin">
        <color theme="4" tint="0.39997558519241921"/>
      </bottom>
      <diagonal/>
    </border>
    <border>
      <left/>
      <right/>
      <top style="medium">
        <color rgb="FF000000"/>
      </top>
      <bottom style="thin">
        <color theme="4" tint="0.39997558519241921"/>
      </bottom>
      <diagonal/>
    </border>
    <border>
      <left/>
      <right style="medium">
        <color rgb="FF000000"/>
      </right>
      <top style="medium">
        <color rgb="FF000000"/>
      </top>
      <bottom style="thin">
        <color theme="4" tint="0.39997558519241921"/>
      </bottom>
      <diagonal/>
    </border>
    <border>
      <left/>
      <right style="medium">
        <color rgb="FF000000"/>
      </right>
      <top style="thin">
        <color theme="4" tint="0.39997558519241921"/>
      </top>
      <bottom/>
      <diagonal/>
    </border>
    <border>
      <left/>
      <right style="medium">
        <color rgb="FF000000"/>
      </right>
      <top/>
      <bottom style="thin">
        <color theme="4" tint="0.39997558519241921"/>
      </bottom>
      <diagonal/>
    </border>
    <border>
      <left/>
      <right style="thin">
        <color theme="4" tint="0.39997558519241921"/>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thin">
        <color theme="4" tint="0.39997558519241921"/>
      </top>
      <bottom style="medium">
        <color rgb="FF000000"/>
      </bottom>
      <diagonal/>
    </border>
    <border>
      <left/>
      <right style="medium">
        <color indexed="64"/>
      </right>
      <top style="medium">
        <color indexed="64"/>
      </top>
      <bottom style="medium">
        <color indexed="64"/>
      </bottom>
      <diagonal/>
    </border>
    <border>
      <left/>
      <right style="medium">
        <color indexed="64"/>
      </right>
      <top style="medium">
        <color rgb="FFFFC000"/>
      </top>
      <bottom style="medium">
        <color indexed="64"/>
      </bottom>
      <diagonal/>
    </border>
    <border>
      <left/>
      <right/>
      <top/>
      <bottom style="thin">
        <color rgb="FF44B3E1"/>
      </bottom>
      <diagonal/>
    </border>
    <border>
      <left/>
      <right style="thin">
        <color indexed="64"/>
      </right>
      <top/>
      <bottom style="thin">
        <color rgb="FF44B3E1"/>
      </bottom>
      <diagonal/>
    </border>
  </borders>
  <cellStyleXfs count="2">
    <xf numFmtId="0" fontId="0" fillId="0" borderId="0"/>
    <xf numFmtId="0" fontId="36" fillId="0" borderId="0" applyNumberFormat="0" applyFill="0" applyBorder="0" applyAlignment="0" applyProtection="0"/>
  </cellStyleXfs>
  <cellXfs count="721">
    <xf numFmtId="0" fontId="0" fillId="0" borderId="0" xfId="0"/>
    <xf numFmtId="0" fontId="6" fillId="2" borderId="1" xfId="0" applyFont="1" applyFill="1" applyBorder="1"/>
    <xf numFmtId="0" fontId="6" fillId="2" borderId="2" xfId="0" applyFont="1" applyFill="1" applyBorder="1"/>
    <xf numFmtId="0" fontId="6" fillId="2" borderId="3" xfId="0" applyFont="1" applyFill="1" applyBorder="1"/>
    <xf numFmtId="0" fontId="6" fillId="2" borderId="4" xfId="0" applyFont="1" applyFill="1" applyBorder="1"/>
    <xf numFmtId="0" fontId="7" fillId="2" borderId="1" xfId="0" applyFont="1" applyFill="1" applyBorder="1"/>
    <xf numFmtId="0" fontId="7" fillId="2" borderId="0" xfId="0" applyFont="1" applyFill="1"/>
    <xf numFmtId="0" fontId="6" fillId="3" borderId="5" xfId="0" applyFont="1" applyFill="1" applyBorder="1" applyAlignment="1">
      <alignment wrapText="1"/>
    </xf>
    <xf numFmtId="0" fontId="6" fillId="3" borderId="6" xfId="0" applyFont="1" applyFill="1" applyBorder="1" applyAlignment="1">
      <alignment wrapText="1"/>
    </xf>
    <xf numFmtId="0" fontId="6" fillId="3" borderId="7" xfId="0" applyFont="1" applyFill="1" applyBorder="1" applyAlignment="1">
      <alignment wrapText="1"/>
    </xf>
    <xf numFmtId="0" fontId="6" fillId="4" borderId="8" xfId="0" applyFont="1" applyFill="1" applyBorder="1" applyAlignment="1">
      <alignment wrapText="1"/>
    </xf>
    <xf numFmtId="0" fontId="6" fillId="5" borderId="9" xfId="0" applyFont="1" applyFill="1" applyBorder="1" applyAlignment="1">
      <alignment wrapText="1"/>
    </xf>
    <xf numFmtId="0" fontId="8" fillId="6" borderId="10" xfId="0" applyFont="1" applyFill="1" applyBorder="1" applyAlignment="1">
      <alignment wrapText="1"/>
    </xf>
    <xf numFmtId="0" fontId="9" fillId="6" borderId="8" xfId="0" applyFont="1" applyFill="1" applyBorder="1" applyAlignment="1">
      <alignment wrapText="1"/>
    </xf>
    <xf numFmtId="0" fontId="8" fillId="6" borderId="8" xfId="0" applyFont="1" applyFill="1" applyBorder="1" applyAlignment="1">
      <alignment wrapText="1"/>
    </xf>
    <xf numFmtId="0" fontId="8" fillId="6" borderId="11" xfId="0" applyFont="1" applyFill="1" applyBorder="1" applyAlignment="1">
      <alignment wrapText="1"/>
    </xf>
    <xf numFmtId="0" fontId="9" fillId="6" borderId="10" xfId="0" applyFont="1" applyFill="1" applyBorder="1" applyAlignment="1">
      <alignment wrapText="1"/>
    </xf>
    <xf numFmtId="0" fontId="8" fillId="6" borderId="9" xfId="0" applyFont="1" applyFill="1" applyBorder="1" applyAlignment="1">
      <alignment wrapText="1"/>
    </xf>
    <xf numFmtId="0" fontId="9" fillId="6" borderId="1" xfId="0" applyFont="1" applyFill="1" applyBorder="1" applyAlignment="1">
      <alignment wrapText="1"/>
    </xf>
    <xf numFmtId="0" fontId="8" fillId="6" borderId="1" xfId="0" applyFont="1" applyFill="1" applyBorder="1" applyAlignment="1">
      <alignment wrapText="1"/>
    </xf>
    <xf numFmtId="0" fontId="9" fillId="6" borderId="11" xfId="0" applyFont="1" applyFill="1" applyBorder="1" applyAlignment="1">
      <alignment wrapText="1"/>
    </xf>
    <xf numFmtId="0" fontId="11" fillId="7" borderId="12" xfId="0" applyFont="1" applyFill="1" applyBorder="1"/>
    <xf numFmtId="0" fontId="11" fillId="8" borderId="13" xfId="0" applyFont="1" applyFill="1" applyBorder="1"/>
    <xf numFmtId="0" fontId="11" fillId="9" borderId="13" xfId="0" applyFont="1" applyFill="1" applyBorder="1"/>
    <xf numFmtId="0" fontId="0" fillId="8" borderId="14" xfId="0" applyFill="1" applyBorder="1"/>
    <xf numFmtId="0" fontId="0" fillId="9" borderId="14" xfId="0" applyFill="1" applyBorder="1"/>
    <xf numFmtId="0" fontId="0" fillId="7" borderId="14" xfId="0" applyFill="1" applyBorder="1"/>
    <xf numFmtId="0" fontId="0" fillId="7" borderId="6" xfId="0" applyFill="1" applyBorder="1"/>
    <xf numFmtId="0" fontId="0" fillId="7" borderId="13" xfId="0" applyFill="1" applyBorder="1"/>
    <xf numFmtId="0" fontId="0" fillId="8" borderId="15" xfId="0" applyFill="1" applyBorder="1"/>
    <xf numFmtId="0" fontId="0" fillId="9" borderId="13" xfId="0" applyFill="1" applyBorder="1"/>
    <xf numFmtId="0" fontId="8" fillId="7" borderId="8" xfId="0" applyFont="1" applyFill="1" applyBorder="1" applyAlignment="1">
      <alignment wrapText="1"/>
    </xf>
    <xf numFmtId="0" fontId="8" fillId="7" borderId="11" xfId="0" applyFont="1" applyFill="1" applyBorder="1" applyAlignment="1">
      <alignment wrapText="1"/>
    </xf>
    <xf numFmtId="0" fontId="0" fillId="10" borderId="0" xfId="0" applyFill="1"/>
    <xf numFmtId="164" fontId="0" fillId="0" borderId="0" xfId="0" applyNumberFormat="1"/>
    <xf numFmtId="0" fontId="0" fillId="0" borderId="0" xfId="0" applyAlignment="1">
      <alignment wrapText="1"/>
    </xf>
    <xf numFmtId="0" fontId="7" fillId="0" borderId="0" xfId="0" applyFont="1"/>
    <xf numFmtId="0" fontId="0" fillId="0" borderId="16" xfId="0" applyBorder="1"/>
    <xf numFmtId="0" fontId="0" fillId="0" borderId="0" xfId="0" applyAlignment="1">
      <alignment horizontal="center"/>
    </xf>
    <xf numFmtId="0" fontId="0" fillId="0" borderId="18" xfId="0" applyBorder="1" applyAlignment="1">
      <alignment horizontal="center"/>
    </xf>
    <xf numFmtId="0" fontId="0" fillId="0" borderId="18" xfId="0" applyBorder="1" applyAlignment="1">
      <alignment horizontal="right"/>
    </xf>
    <xf numFmtId="0" fontId="14" fillId="0" borderId="18" xfId="0" applyFont="1" applyBorder="1" applyAlignment="1">
      <alignment horizontal="center"/>
    </xf>
    <xf numFmtId="0" fontId="14" fillId="0" borderId="18" xfId="0" applyFont="1" applyBorder="1" applyAlignment="1">
      <alignment horizontal="right"/>
    </xf>
    <xf numFmtId="0" fontId="17" fillId="0" borderId="0" xfId="0" applyFont="1"/>
    <xf numFmtId="0" fontId="17" fillId="0" borderId="0" xfId="0" applyFont="1" applyAlignment="1">
      <alignment horizontal="center"/>
    </xf>
    <xf numFmtId="16" fontId="0" fillId="0" borderId="0" xfId="0" applyNumberFormat="1"/>
    <xf numFmtId="0" fontId="15" fillId="0" borderId="0" xfId="0" applyFont="1"/>
    <xf numFmtId="0" fontId="20" fillId="0" borderId="0" xfId="0" applyFont="1"/>
    <xf numFmtId="0" fontId="17" fillId="0" borderId="16" xfId="0" applyFont="1" applyBorder="1" applyAlignment="1">
      <alignment horizontal="center"/>
    </xf>
    <xf numFmtId="0" fontId="16" fillId="0" borderId="0" xfId="0" applyFont="1"/>
    <xf numFmtId="0" fontId="21" fillId="20" borderId="24" xfId="0" applyFont="1" applyFill="1" applyBorder="1"/>
    <xf numFmtId="164" fontId="0" fillId="0" borderId="16" xfId="0" applyNumberFormat="1" applyBorder="1" applyAlignment="1">
      <alignment horizontal="center"/>
    </xf>
    <xf numFmtId="0" fontId="0" fillId="0" borderId="0" xfId="0" applyAlignment="1">
      <alignment horizontal="left"/>
    </xf>
    <xf numFmtId="0" fontId="12" fillId="0" borderId="0" xfId="0" applyFont="1" applyAlignment="1">
      <alignment horizontal="left"/>
    </xf>
    <xf numFmtId="164" fontId="0" fillId="0" borderId="16" xfId="0" applyNumberFormat="1" applyBorder="1" applyAlignment="1">
      <alignment horizontal="center" wrapText="1"/>
    </xf>
    <xf numFmtId="0" fontId="0" fillId="0" borderId="0" xfId="0" applyAlignment="1">
      <alignment horizontal="left" wrapText="1"/>
    </xf>
    <xf numFmtId="0" fontId="23" fillId="0" borderId="0" xfId="0" applyFont="1"/>
    <xf numFmtId="0" fontId="22" fillId="0" borderId="0" xfId="0" applyFont="1"/>
    <xf numFmtId="0" fontId="25" fillId="21" borderId="19" xfId="0" applyFont="1" applyFill="1" applyBorder="1"/>
    <xf numFmtId="0" fontId="13" fillId="0" borderId="0" xfId="0" applyFont="1"/>
    <xf numFmtId="0" fontId="26" fillId="0" borderId="0" xfId="0" applyFont="1"/>
    <xf numFmtId="0" fontId="27" fillId="0" borderId="0" xfId="0" applyFont="1"/>
    <xf numFmtId="0" fontId="28" fillId="0" borderId="0" xfId="0" applyFont="1"/>
    <xf numFmtId="0" fontId="13" fillId="0" borderId="27" xfId="0" applyFont="1" applyBorder="1"/>
    <xf numFmtId="0" fontId="29" fillId="0" borderId="0" xfId="0" applyFont="1"/>
    <xf numFmtId="0" fontId="17" fillId="0" borderId="16" xfId="0" applyFont="1" applyBorder="1"/>
    <xf numFmtId="0" fontId="31" fillId="0" borderId="0" xfId="0" applyFont="1"/>
    <xf numFmtId="0" fontId="16" fillId="0" borderId="0" xfId="0" applyFont="1" applyAlignment="1">
      <alignment horizontal="left"/>
    </xf>
    <xf numFmtId="0" fontId="16" fillId="0" borderId="16" xfId="0" applyFont="1" applyBorder="1" applyAlignment="1">
      <alignment horizontal="left"/>
    </xf>
    <xf numFmtId="0" fontId="16" fillId="0" borderId="0" xfId="0" applyFont="1" applyAlignment="1">
      <alignment horizontal="left" wrapText="1"/>
    </xf>
    <xf numFmtId="0" fontId="16" fillId="0" borderId="16" xfId="0" applyFont="1" applyBorder="1" applyAlignment="1">
      <alignment horizontal="center"/>
    </xf>
    <xf numFmtId="0" fontId="0" fillId="0" borderId="16" xfId="0" applyBorder="1" applyAlignment="1">
      <alignment horizontal="left" wrapText="1"/>
    </xf>
    <xf numFmtId="0" fontId="17" fillId="0" borderId="0" xfId="0" applyFont="1" applyAlignment="1">
      <alignment horizontal="left" wrapText="1"/>
    </xf>
    <xf numFmtId="0" fontId="17" fillId="0" borderId="0" xfId="0" applyFont="1" applyAlignment="1">
      <alignment horizontal="center" wrapText="1"/>
    </xf>
    <xf numFmtId="0" fontId="0" fillId="0" borderId="21" xfId="0" applyBorder="1" applyAlignment="1">
      <alignment horizontal="left" wrapText="1"/>
    </xf>
    <xf numFmtId="0" fontId="0" fillId="0" borderId="16" xfId="0" applyBorder="1" applyAlignment="1">
      <alignment horizontal="center" wrapText="1"/>
    </xf>
    <xf numFmtId="164" fontId="0" fillId="0" borderId="0" xfId="0" applyNumberFormat="1" applyAlignment="1">
      <alignment horizontal="center" wrapText="1"/>
    </xf>
    <xf numFmtId="0" fontId="0" fillId="19" borderId="16" xfId="0" applyFill="1" applyBorder="1" applyAlignment="1">
      <alignment horizontal="left" wrapText="1"/>
    </xf>
    <xf numFmtId="0" fontId="17" fillId="0" borderId="16" xfId="0" applyFont="1" applyBorder="1" applyAlignment="1">
      <alignment horizontal="center" wrapText="1"/>
    </xf>
    <xf numFmtId="164" fontId="17" fillId="0" borderId="16" xfId="0" applyNumberFormat="1" applyFont="1" applyBorder="1" applyAlignment="1">
      <alignment horizontal="center" wrapText="1"/>
    </xf>
    <xf numFmtId="0" fontId="17" fillId="0" borderId="16" xfId="0" applyFont="1" applyBorder="1" applyAlignment="1">
      <alignment horizontal="left" wrapText="1"/>
    </xf>
    <xf numFmtId="164" fontId="17" fillId="0" borderId="0" xfId="0" applyNumberFormat="1" applyFont="1" applyAlignment="1">
      <alignment horizontal="center" wrapText="1"/>
    </xf>
    <xf numFmtId="0" fontId="0" fillId="0" borderId="21" xfId="0" applyBorder="1"/>
    <xf numFmtId="0" fontId="17" fillId="0" borderId="17" xfId="0" applyFont="1" applyBorder="1" applyAlignment="1">
      <alignment horizontal="left" wrapText="1"/>
    </xf>
    <xf numFmtId="164" fontId="0" fillId="0" borderId="16" xfId="0" applyNumberFormat="1" applyBorder="1"/>
    <xf numFmtId="0" fontId="0" fillId="0" borderId="16" xfId="0" applyBorder="1" applyAlignment="1">
      <alignment horizontal="center"/>
    </xf>
    <xf numFmtId="0" fontId="17" fillId="0" borderId="0" xfId="0" applyFont="1" applyAlignment="1">
      <alignment horizontal="left"/>
    </xf>
    <xf numFmtId="164" fontId="0" fillId="0" borderId="17" xfId="0" applyNumberFormat="1" applyBorder="1"/>
    <xf numFmtId="0" fontId="19" fillId="0" borderId="16" xfId="0" applyFont="1" applyBorder="1"/>
    <xf numFmtId="164" fontId="19" fillId="0" borderId="16" xfId="0" applyNumberFormat="1" applyFont="1" applyBorder="1" applyAlignment="1">
      <alignment horizontal="center"/>
    </xf>
    <xf numFmtId="0" fontId="0" fillId="10" borderId="16" xfId="0" applyFill="1" applyBorder="1"/>
    <xf numFmtId="0" fontId="0" fillId="10" borderId="16" xfId="0" applyFill="1" applyBorder="1" applyAlignment="1">
      <alignment horizontal="center"/>
    </xf>
    <xf numFmtId="164" fontId="0" fillId="10" borderId="16" xfId="0" applyNumberFormat="1" applyFill="1" applyBorder="1"/>
    <xf numFmtId="0" fontId="17" fillId="10" borderId="16" xfId="0" applyFont="1" applyFill="1" applyBorder="1"/>
    <xf numFmtId="0" fontId="17" fillId="10" borderId="16" xfId="0" applyFont="1" applyFill="1" applyBorder="1" applyAlignment="1">
      <alignment horizontal="center"/>
    </xf>
    <xf numFmtId="0" fontId="17" fillId="10" borderId="16" xfId="0" applyFont="1" applyFill="1" applyBorder="1" applyAlignment="1">
      <alignment horizontal="left" wrapText="1"/>
    </xf>
    <xf numFmtId="0" fontId="17" fillId="10" borderId="16" xfId="0" applyFont="1" applyFill="1" applyBorder="1" applyAlignment="1">
      <alignment horizontal="center" wrapText="1"/>
    </xf>
    <xf numFmtId="0" fontId="0" fillId="10" borderId="21" xfId="0" applyFill="1" applyBorder="1"/>
    <xf numFmtId="0" fontId="14" fillId="0" borderId="0" xfId="0" applyFont="1"/>
    <xf numFmtId="0" fontId="0" fillId="0" borderId="0" xfId="0" applyAlignment="1">
      <alignment horizontal="right"/>
    </xf>
    <xf numFmtId="0" fontId="14" fillId="0" borderId="0" xfId="0" applyFont="1" applyAlignment="1">
      <alignment horizontal="left"/>
    </xf>
    <xf numFmtId="0" fontId="14" fillId="0" borderId="0" xfId="0" applyFont="1" applyAlignment="1">
      <alignment horizontal="center"/>
    </xf>
    <xf numFmtId="0" fontId="14" fillId="0" borderId="2" xfId="0" applyFont="1" applyBorder="1" applyAlignment="1">
      <alignment horizontal="center"/>
    </xf>
    <xf numFmtId="0" fontId="0" fillId="0" borderId="1" xfId="0" applyBorder="1"/>
    <xf numFmtId="16" fontId="14" fillId="0" borderId="0" xfId="0" applyNumberFormat="1" applyFont="1" applyAlignment="1">
      <alignment horizontal="center"/>
    </xf>
    <xf numFmtId="0" fontId="38" fillId="0" borderId="0" xfId="0" applyFont="1" applyAlignment="1">
      <alignment horizontal="center"/>
    </xf>
    <xf numFmtId="0" fontId="14" fillId="0" borderId="8" xfId="0" applyFont="1" applyBorder="1" applyAlignment="1">
      <alignment horizontal="left"/>
    </xf>
    <xf numFmtId="0" fontId="14" fillId="0" borderId="10" xfId="0" applyFont="1" applyBorder="1" applyAlignment="1">
      <alignment horizontal="center"/>
    </xf>
    <xf numFmtId="0" fontId="14" fillId="0" borderId="30" xfId="0" applyFont="1" applyBorder="1" applyAlignment="1">
      <alignment horizontal="center"/>
    </xf>
    <xf numFmtId="14" fontId="0" fillId="0" borderId="0" xfId="0" applyNumberFormat="1" applyAlignment="1">
      <alignment horizontal="center"/>
    </xf>
    <xf numFmtId="0" fontId="0" fillId="0" borderId="31" xfId="0" applyBorder="1"/>
    <xf numFmtId="0" fontId="14" fillId="0" borderId="8" xfId="0" applyFont="1" applyBorder="1"/>
    <xf numFmtId="0" fontId="14" fillId="0" borderId="10" xfId="0" applyFont="1" applyBorder="1"/>
    <xf numFmtId="0" fontId="14" fillId="10" borderId="10" xfId="0" applyFont="1" applyFill="1" applyBorder="1" applyAlignment="1">
      <alignment horizontal="center"/>
    </xf>
    <xf numFmtId="16" fontId="14" fillId="0" borderId="10" xfId="0" applyNumberFormat="1" applyFont="1" applyBorder="1" applyAlignment="1">
      <alignment horizontal="center"/>
    </xf>
    <xf numFmtId="0" fontId="0" fillId="0" borderId="29" xfId="0" applyBorder="1"/>
    <xf numFmtId="16" fontId="0" fillId="0" borderId="30" xfId="0" applyNumberFormat="1" applyBorder="1"/>
    <xf numFmtId="0" fontId="14" fillId="0" borderId="30" xfId="0" applyFont="1" applyBorder="1"/>
    <xf numFmtId="0" fontId="14" fillId="10" borderId="0" xfId="0" applyFont="1" applyFill="1" applyAlignment="1">
      <alignment horizontal="center"/>
    </xf>
    <xf numFmtId="0" fontId="0" fillId="0" borderId="30" xfId="0" applyBorder="1"/>
    <xf numFmtId="0" fontId="0" fillId="0" borderId="31" xfId="0" applyBorder="1" applyAlignment="1">
      <alignment horizontal="center"/>
    </xf>
    <xf numFmtId="0" fontId="0" fillId="0" borderId="5" xfId="0" applyBorder="1"/>
    <xf numFmtId="0" fontId="0" fillId="0" borderId="32" xfId="0" applyBorder="1"/>
    <xf numFmtId="0" fontId="0" fillId="0" borderId="32" xfId="0" applyBorder="1" applyAlignment="1">
      <alignment horizontal="center"/>
    </xf>
    <xf numFmtId="0" fontId="0" fillId="0" borderId="33" xfId="0" applyBorder="1" applyAlignment="1">
      <alignment horizontal="center"/>
    </xf>
    <xf numFmtId="0" fontId="0" fillId="10" borderId="30" xfId="0" applyFill="1" applyBorder="1" applyAlignment="1">
      <alignment horizontal="center"/>
    </xf>
    <xf numFmtId="0" fontId="14" fillId="0" borderId="8" xfId="0" applyFont="1" applyBorder="1" applyAlignment="1">
      <alignment horizontal="center"/>
    </xf>
    <xf numFmtId="0" fontId="0" fillId="0" borderId="8" xfId="0" applyBorder="1"/>
    <xf numFmtId="0" fontId="0" fillId="0" borderId="10" xfId="0" applyBorder="1"/>
    <xf numFmtId="16" fontId="14" fillId="0" borderId="29" xfId="0" applyNumberFormat="1" applyFont="1" applyBorder="1" applyAlignment="1">
      <alignment horizontal="center"/>
    </xf>
    <xf numFmtId="0" fontId="19" fillId="22" borderId="26" xfId="0" applyFont="1" applyFill="1" applyBorder="1" applyAlignment="1">
      <alignment horizontal="left"/>
    </xf>
    <xf numFmtId="0" fontId="19" fillId="22" borderId="25" xfId="0" applyFont="1" applyFill="1" applyBorder="1" applyAlignment="1">
      <alignment horizontal="left"/>
    </xf>
    <xf numFmtId="164" fontId="19" fillId="22" borderId="26" xfId="0" applyNumberFormat="1" applyFont="1" applyFill="1" applyBorder="1" applyAlignment="1">
      <alignment horizontal="left"/>
    </xf>
    <xf numFmtId="0" fontId="19" fillId="22" borderId="28" xfId="0" applyFont="1" applyFill="1" applyBorder="1" applyAlignment="1">
      <alignment horizontal="left"/>
    </xf>
    <xf numFmtId="0" fontId="0" fillId="18" borderId="0" xfId="0" applyFill="1" applyAlignment="1">
      <alignment horizontal="left"/>
    </xf>
    <xf numFmtId="0" fontId="0" fillId="10" borderId="0" xfId="0" applyFill="1" applyAlignment="1">
      <alignment horizontal="left"/>
    </xf>
    <xf numFmtId="0" fontId="0" fillId="16" borderId="0" xfId="0" applyFill="1" applyAlignment="1">
      <alignment horizontal="left"/>
    </xf>
    <xf numFmtId="0" fontId="17" fillId="0" borderId="16" xfId="0" applyFont="1" applyBorder="1" applyAlignment="1">
      <alignment horizontal="left"/>
    </xf>
    <xf numFmtId="164" fontId="0" fillId="0" borderId="16" xfId="0" applyNumberFormat="1" applyBorder="1" applyAlignment="1">
      <alignment horizontal="left" wrapText="1"/>
    </xf>
    <xf numFmtId="0" fontId="38" fillId="0" borderId="30" xfId="0" applyFont="1" applyBorder="1" applyAlignment="1">
      <alignment horizontal="center"/>
    </xf>
    <xf numFmtId="16" fontId="14" fillId="0" borderId="5" xfId="0" applyNumberFormat="1" applyFont="1" applyBorder="1" applyAlignment="1">
      <alignment horizontal="center"/>
    </xf>
    <xf numFmtId="0" fontId="0" fillId="29" borderId="0" xfId="0" applyFill="1" applyAlignment="1">
      <alignment horizontal="center"/>
    </xf>
    <xf numFmtId="16" fontId="14" fillId="29" borderId="0" xfId="0" applyNumberFormat="1" applyFont="1" applyFill="1" applyAlignment="1">
      <alignment horizontal="center"/>
    </xf>
    <xf numFmtId="0" fontId="0" fillId="29" borderId="32" xfId="0" applyFill="1" applyBorder="1" applyAlignment="1">
      <alignment horizontal="center"/>
    </xf>
    <xf numFmtId="0" fontId="42" fillId="0" borderId="0" xfId="0" applyFont="1" applyAlignment="1">
      <alignment horizontal="left" wrapText="1"/>
    </xf>
    <xf numFmtId="0" fontId="41" fillId="0" borderId="16" xfId="0" applyFont="1" applyBorder="1" applyAlignment="1">
      <alignment horizontal="left"/>
    </xf>
    <xf numFmtId="0" fontId="41" fillId="19" borderId="16" xfId="0" applyFont="1" applyFill="1" applyBorder="1" applyAlignment="1">
      <alignment horizontal="left"/>
    </xf>
    <xf numFmtId="0" fontId="37" fillId="0" borderId="0" xfId="0" applyFont="1" applyAlignment="1">
      <alignment horizontal="left"/>
    </xf>
    <xf numFmtId="0" fontId="5" fillId="0" borderId="0" xfId="0" applyFont="1" applyAlignment="1">
      <alignment horizontal="left"/>
    </xf>
    <xf numFmtId="165" fontId="30" fillId="0" borderId="0" xfId="0" applyNumberFormat="1" applyFont="1" applyAlignment="1">
      <alignment horizontal="left"/>
    </xf>
    <xf numFmtId="0" fontId="30" fillId="0" borderId="0" xfId="0" applyFont="1" applyAlignment="1">
      <alignment horizontal="left"/>
    </xf>
    <xf numFmtId="0" fontId="30" fillId="0" borderId="0" xfId="0" applyFont="1" applyAlignment="1">
      <alignment horizontal="left" wrapText="1"/>
    </xf>
    <xf numFmtId="0" fontId="40" fillId="0" borderId="0" xfId="0" applyFont="1" applyAlignment="1">
      <alignment horizontal="left"/>
    </xf>
    <xf numFmtId="0" fontId="41" fillId="0" borderId="0" xfId="0" applyFont="1" applyAlignment="1">
      <alignment horizontal="left"/>
    </xf>
    <xf numFmtId="0" fontId="41" fillId="0" borderId="0" xfId="0" applyFont="1" applyAlignment="1">
      <alignment horizontal="left" wrapText="1"/>
    </xf>
    <xf numFmtId="0" fontId="42" fillId="0" borderId="0" xfId="0" applyFont="1" applyAlignment="1">
      <alignment horizontal="left"/>
    </xf>
    <xf numFmtId="0" fontId="20" fillId="0" borderId="0" xfId="0" applyFont="1" applyAlignment="1">
      <alignment horizontal="left"/>
    </xf>
    <xf numFmtId="0" fontId="22" fillId="0" borderId="0" xfId="0" applyFont="1" applyAlignment="1">
      <alignment horizontal="left"/>
    </xf>
    <xf numFmtId="0" fontId="30" fillId="0" borderId="17" xfId="0" applyFont="1" applyBorder="1" applyAlignment="1">
      <alignment horizontal="left"/>
    </xf>
    <xf numFmtId="165" fontId="41" fillId="0" borderId="0" xfId="0" applyNumberFormat="1" applyFont="1" applyAlignment="1">
      <alignment horizontal="left"/>
    </xf>
    <xf numFmtId="0" fontId="0" fillId="27" borderId="0" xfId="0" applyFill="1" applyAlignment="1">
      <alignment horizontal="left"/>
    </xf>
    <xf numFmtId="0" fontId="43" fillId="0" borderId="0" xfId="0" applyFont="1"/>
    <xf numFmtId="0" fontId="44" fillId="0" borderId="0" xfId="0" applyFont="1"/>
    <xf numFmtId="0" fontId="40" fillId="0" borderId="16" xfId="0" applyFont="1" applyBorder="1" applyAlignment="1">
      <alignment horizontal="left"/>
    </xf>
    <xf numFmtId="164" fontId="42" fillId="0" borderId="0" xfId="0" applyNumberFormat="1" applyFont="1" applyAlignment="1">
      <alignment horizontal="left" wrapText="1"/>
    </xf>
    <xf numFmtId="14" fontId="0" fillId="0" borderId="33" xfId="0" applyNumberFormat="1" applyBorder="1" applyAlignment="1">
      <alignment horizontal="center"/>
    </xf>
    <xf numFmtId="166" fontId="0" fillId="0" borderId="0" xfId="0" applyNumberFormat="1" applyAlignment="1">
      <alignment horizontal="left" wrapText="1"/>
    </xf>
    <xf numFmtId="0" fontId="39" fillId="0" borderId="5" xfId="0" applyFont="1" applyBorder="1" applyAlignment="1">
      <alignment horizontal="left"/>
    </xf>
    <xf numFmtId="0" fontId="39" fillId="0" borderId="32" xfId="0" applyFont="1" applyBorder="1" applyAlignment="1">
      <alignment horizontal="left" wrapText="1"/>
    </xf>
    <xf numFmtId="0" fontId="39" fillId="0" borderId="32" xfId="0" applyFont="1" applyBorder="1" applyAlignment="1">
      <alignment horizontal="left"/>
    </xf>
    <xf numFmtId="0" fontId="39" fillId="0" borderId="33" xfId="0" applyFont="1" applyBorder="1" applyAlignment="1">
      <alignment horizontal="left"/>
    </xf>
    <xf numFmtId="164" fontId="39" fillId="0" borderId="32" xfId="0" applyNumberFormat="1" applyFont="1" applyBorder="1" applyAlignment="1">
      <alignment horizontal="right"/>
    </xf>
    <xf numFmtId="164" fontId="0" fillId="0" borderId="0" xfId="0" applyNumberFormat="1" applyAlignment="1">
      <alignment horizontal="right"/>
    </xf>
    <xf numFmtId="0" fontId="45" fillId="0" borderId="0" xfId="0" applyFont="1" applyAlignment="1">
      <alignment horizontal="left"/>
    </xf>
    <xf numFmtId="0" fontId="30" fillId="0" borderId="16" xfId="0" applyFont="1" applyBorder="1" applyAlignment="1">
      <alignment horizontal="left"/>
    </xf>
    <xf numFmtId="0" fontId="43" fillId="0" borderId="0" xfId="0" applyFont="1" applyAlignment="1">
      <alignment horizontal="left"/>
    </xf>
    <xf numFmtId="0" fontId="19" fillId="22" borderId="0" xfId="0" applyFont="1" applyFill="1" applyAlignment="1">
      <alignment horizontal="left"/>
    </xf>
    <xf numFmtId="164" fontId="19" fillId="22" borderId="0" xfId="0" applyNumberFormat="1" applyFont="1" applyFill="1" applyAlignment="1">
      <alignment horizontal="left"/>
    </xf>
    <xf numFmtId="0" fontId="36" fillId="0" borderId="0" xfId="1" applyBorder="1" applyAlignment="1">
      <alignment horizontal="left"/>
    </xf>
    <xf numFmtId="0" fontId="36" fillId="0" borderId="0" xfId="1" applyAlignment="1">
      <alignment horizontal="left"/>
    </xf>
    <xf numFmtId="0" fontId="32" fillId="22" borderId="0" xfId="0" applyFont="1" applyFill="1" applyAlignment="1">
      <alignment horizontal="left"/>
    </xf>
    <xf numFmtId="0" fontId="48" fillId="0" borderId="0" xfId="0" applyFont="1"/>
    <xf numFmtId="0" fontId="48" fillId="0" borderId="0" xfId="0" applyFont="1" applyAlignment="1">
      <alignment horizontal="left"/>
    </xf>
    <xf numFmtId="0" fontId="4" fillId="0" borderId="0" xfId="0" applyFont="1" applyAlignment="1">
      <alignment horizontal="left"/>
    </xf>
    <xf numFmtId="0" fontId="17" fillId="18" borderId="0" xfId="0" applyFont="1" applyFill="1" applyAlignment="1">
      <alignment horizontal="left"/>
    </xf>
    <xf numFmtId="0" fontId="50" fillId="19" borderId="16" xfId="0" applyFont="1" applyFill="1" applyBorder="1" applyAlignment="1">
      <alignment horizontal="left"/>
    </xf>
    <xf numFmtId="0" fontId="50" fillId="0" borderId="16" xfId="0" applyFont="1" applyBorder="1" applyAlignment="1">
      <alignment horizontal="left"/>
    </xf>
    <xf numFmtId="166" fontId="49" fillId="19" borderId="21" xfId="0" applyNumberFormat="1" applyFont="1" applyFill="1" applyBorder="1" applyAlignment="1">
      <alignment horizontal="left" wrapText="1"/>
    </xf>
    <xf numFmtId="0" fontId="50" fillId="0" borderId="35" xfId="0" applyFont="1" applyBorder="1" applyAlignment="1">
      <alignment horizontal="left"/>
    </xf>
    <xf numFmtId="164" fontId="32" fillId="22" borderId="0" xfId="0" applyNumberFormat="1" applyFont="1" applyFill="1" applyAlignment="1">
      <alignment horizontal="left"/>
    </xf>
    <xf numFmtId="0" fontId="51" fillId="22" borderId="0" xfId="0" applyFont="1" applyFill="1" applyAlignment="1">
      <alignment horizontal="left"/>
    </xf>
    <xf numFmtId="0" fontId="32" fillId="22" borderId="26" xfId="0" applyFont="1" applyFill="1" applyBorder="1" applyAlignment="1">
      <alignment horizontal="left"/>
    </xf>
    <xf numFmtId="0" fontId="32" fillId="22" borderId="28" xfId="0" applyFont="1" applyFill="1" applyBorder="1" applyAlignment="1">
      <alignment horizontal="left"/>
    </xf>
    <xf numFmtId="0" fontId="3" fillId="0" borderId="0" xfId="0" applyFont="1" applyAlignment="1">
      <alignment horizontal="left"/>
    </xf>
    <xf numFmtId="0" fontId="52" fillId="0" borderId="0" xfId="1" applyFont="1" applyAlignment="1">
      <alignment horizontal="left"/>
    </xf>
    <xf numFmtId="0" fontId="16" fillId="11" borderId="0" xfId="0" applyFont="1" applyFill="1" applyAlignment="1">
      <alignment horizontal="left"/>
    </xf>
    <xf numFmtId="0" fontId="53" fillId="0" borderId="0" xfId="0" applyFont="1"/>
    <xf numFmtId="0" fontId="0" fillId="18" borderId="16" xfId="0" applyFill="1" applyBorder="1" applyAlignment="1">
      <alignment horizontal="left" wrapText="1"/>
    </xf>
    <xf numFmtId="0" fontId="42" fillId="0" borderId="0" xfId="0" applyFont="1"/>
    <xf numFmtId="0" fontId="42" fillId="18" borderId="0" xfId="0" applyFont="1" applyFill="1"/>
    <xf numFmtId="0" fontId="42" fillId="18" borderId="0" xfId="0" applyFont="1" applyFill="1" applyAlignment="1">
      <alignment horizontal="left"/>
    </xf>
    <xf numFmtId="0" fontId="53" fillId="18" borderId="0" xfId="0" applyFont="1" applyFill="1"/>
    <xf numFmtId="0" fontId="53" fillId="18" borderId="0" xfId="0" applyFont="1" applyFill="1" applyAlignment="1">
      <alignment horizontal="left"/>
    </xf>
    <xf numFmtId="0" fontId="54" fillId="18" borderId="0" xfId="0" applyFont="1" applyFill="1"/>
    <xf numFmtId="0" fontId="55" fillId="0" borderId="0" xfId="0" applyFont="1" applyAlignment="1">
      <alignment horizontal="left"/>
    </xf>
    <xf numFmtId="0" fontId="2" fillId="0" borderId="0" xfId="0" applyFont="1" applyAlignment="1">
      <alignment horizontal="left"/>
    </xf>
    <xf numFmtId="0" fontId="23" fillId="0" borderId="16" xfId="0" applyFont="1" applyBorder="1" applyAlignment="1">
      <alignment horizontal="left" wrapText="1"/>
    </xf>
    <xf numFmtId="0" fontId="0" fillId="30" borderId="0" xfId="0" applyFill="1"/>
    <xf numFmtId="0" fontId="56" fillId="22" borderId="0" xfId="0" applyFont="1" applyFill="1" applyAlignment="1">
      <alignment horizontal="left"/>
    </xf>
    <xf numFmtId="164" fontId="56" fillId="22" borderId="0" xfId="0" applyNumberFormat="1" applyFont="1" applyFill="1" applyAlignment="1">
      <alignment horizontal="left"/>
    </xf>
    <xf numFmtId="0" fontId="56" fillId="22" borderId="26" xfId="0" applyFont="1" applyFill="1" applyBorder="1" applyAlignment="1">
      <alignment horizontal="left"/>
    </xf>
    <xf numFmtId="0" fontId="56" fillId="22" borderId="28" xfId="0" applyFont="1" applyFill="1" applyBorder="1" applyAlignment="1">
      <alignment horizontal="left"/>
    </xf>
    <xf numFmtId="0" fontId="23" fillId="0" borderId="0" xfId="0" applyFont="1" applyAlignment="1">
      <alignment horizontal="left"/>
    </xf>
    <xf numFmtId="0" fontId="57" fillId="0" borderId="0" xfId="0" applyFont="1" applyAlignment="1">
      <alignment horizontal="left"/>
    </xf>
    <xf numFmtId="0" fontId="57" fillId="19" borderId="16" xfId="0" applyFont="1" applyFill="1" applyBorder="1" applyAlignment="1">
      <alignment horizontal="left"/>
    </xf>
    <xf numFmtId="0" fontId="23" fillId="19" borderId="16" xfId="0" applyFont="1" applyFill="1" applyBorder="1" applyAlignment="1">
      <alignment horizontal="left" wrapText="1"/>
    </xf>
    <xf numFmtId="0" fontId="57" fillId="0" borderId="16" xfId="0" applyFont="1" applyBorder="1" applyAlignment="1">
      <alignment horizontal="left"/>
    </xf>
    <xf numFmtId="0" fontId="57" fillId="0" borderId="0" xfId="0" applyFont="1"/>
    <xf numFmtId="166" fontId="23" fillId="0" borderId="0" xfId="0" applyNumberFormat="1" applyFont="1" applyAlignment="1">
      <alignment horizontal="left" wrapText="1"/>
    </xf>
    <xf numFmtId="0" fontId="57" fillId="19" borderId="16" xfId="0" applyFont="1" applyFill="1" applyBorder="1" applyAlignment="1">
      <alignment horizontal="left" wrapText="1"/>
    </xf>
    <xf numFmtId="0" fontId="58" fillId="0" borderId="0" xfId="1" applyFont="1" applyFill="1" applyAlignment="1">
      <alignment horizontal="left"/>
    </xf>
    <xf numFmtId="0" fontId="23" fillId="0" borderId="0" xfId="0" applyFont="1" applyAlignment="1">
      <alignment horizontal="left" wrapText="1"/>
    </xf>
    <xf numFmtId="164" fontId="23" fillId="0" borderId="16" xfId="0" applyNumberFormat="1" applyFont="1" applyBorder="1" applyAlignment="1">
      <alignment horizontal="left" wrapText="1"/>
    </xf>
    <xf numFmtId="0" fontId="43" fillId="30" borderId="0" xfId="0" applyFont="1" applyFill="1"/>
    <xf numFmtId="0" fontId="12" fillId="18" borderId="0" xfId="0" applyFont="1" applyFill="1" applyAlignment="1">
      <alignment horizontal="left"/>
    </xf>
    <xf numFmtId="0" fontId="33" fillId="0" borderId="0" xfId="0" applyFont="1" applyAlignment="1">
      <alignment horizontal="left"/>
    </xf>
    <xf numFmtId="0" fontId="43" fillId="14" borderId="0" xfId="0" applyFont="1" applyFill="1"/>
    <xf numFmtId="0" fontId="0" fillId="16" borderId="16" xfId="0" applyFill="1" applyBorder="1" applyAlignment="1">
      <alignment horizontal="left" wrapText="1"/>
    </xf>
    <xf numFmtId="0" fontId="23" fillId="0" borderId="16" xfId="0" applyFont="1" applyBorder="1" applyAlignment="1">
      <alignment horizontal="left"/>
    </xf>
    <xf numFmtId="0" fontId="23" fillId="11" borderId="0" xfId="0" applyFont="1" applyFill="1" applyAlignment="1">
      <alignment horizontal="left" wrapText="1"/>
    </xf>
    <xf numFmtId="0" fontId="23" fillId="11" borderId="0" xfId="0" applyFont="1" applyFill="1" applyAlignment="1">
      <alignment horizontal="left"/>
    </xf>
    <xf numFmtId="0" fontId="50" fillId="11" borderId="16" xfId="0" applyFont="1" applyFill="1" applyBorder="1" applyAlignment="1">
      <alignment horizontal="left"/>
    </xf>
    <xf numFmtId="0" fontId="23" fillId="11" borderId="16" xfId="0" applyFont="1" applyFill="1" applyBorder="1" applyAlignment="1">
      <alignment horizontal="left" wrapText="1"/>
    </xf>
    <xf numFmtId="0" fontId="23" fillId="18" borderId="0" xfId="0" applyFont="1" applyFill="1"/>
    <xf numFmtId="0" fontId="23" fillId="18" borderId="0" xfId="0" applyFont="1" applyFill="1" applyAlignment="1">
      <alignment horizontal="left"/>
    </xf>
    <xf numFmtId="0" fontId="57" fillId="0" borderId="0" xfId="0" applyFont="1" applyAlignment="1">
      <alignment horizontal="left" wrapText="1"/>
    </xf>
    <xf numFmtId="0" fontId="57" fillId="0" borderId="16" xfId="0" applyFont="1" applyBorder="1" applyAlignment="1">
      <alignment horizontal="left" wrapText="1"/>
    </xf>
    <xf numFmtId="0" fontId="57" fillId="13" borderId="0" xfId="0" applyFont="1" applyFill="1" applyAlignment="1">
      <alignment horizontal="left" wrapText="1"/>
    </xf>
    <xf numFmtId="166" fontId="57" fillId="0" borderId="0" xfId="0" applyNumberFormat="1" applyFont="1" applyAlignment="1">
      <alignment horizontal="left" wrapText="1"/>
    </xf>
    <xf numFmtId="0" fontId="59" fillId="0" borderId="0" xfId="1" applyFont="1" applyFill="1" applyAlignment="1">
      <alignment horizontal="left"/>
    </xf>
    <xf numFmtId="0" fontId="60" fillId="0" borderId="0" xfId="0" applyFont="1" applyAlignment="1">
      <alignment horizontal="left"/>
    </xf>
    <xf numFmtId="0" fontId="50" fillId="19" borderId="16" xfId="0" applyFont="1" applyFill="1" applyBorder="1" applyAlignment="1">
      <alignment horizontal="left" wrapText="1"/>
    </xf>
    <xf numFmtId="0" fontId="57" fillId="0" borderId="26" xfId="0" applyFont="1" applyBorder="1" applyAlignment="1">
      <alignment horizontal="left"/>
    </xf>
    <xf numFmtId="0" fontId="61" fillId="22" borderId="0" xfId="0" applyFont="1" applyFill="1" applyAlignment="1">
      <alignment horizontal="left"/>
    </xf>
    <xf numFmtId="0" fontId="61" fillId="22" borderId="26" xfId="0" applyFont="1" applyFill="1" applyBorder="1" applyAlignment="1">
      <alignment horizontal="left"/>
    </xf>
    <xf numFmtId="0" fontId="61" fillId="22" borderId="28" xfId="0" applyFont="1" applyFill="1" applyBorder="1" applyAlignment="1">
      <alignment horizontal="left"/>
    </xf>
    <xf numFmtId="0" fontId="57" fillId="0" borderId="26" xfId="0" applyFont="1" applyBorder="1" applyAlignment="1">
      <alignment horizontal="left" wrapText="1"/>
    </xf>
    <xf numFmtId="0" fontId="59" fillId="0" borderId="0" xfId="1" applyFont="1" applyAlignment="1">
      <alignment horizontal="left"/>
    </xf>
    <xf numFmtId="166" fontId="50" fillId="0" borderId="0" xfId="0" applyNumberFormat="1" applyFont="1" applyAlignment="1">
      <alignment horizontal="left" wrapText="1"/>
    </xf>
    <xf numFmtId="0" fontId="62" fillId="12" borderId="21" xfId="0" applyFont="1" applyFill="1" applyBorder="1" applyAlignment="1">
      <alignment horizontal="left" wrapText="1"/>
    </xf>
    <xf numFmtId="0" fontId="62" fillId="24" borderId="16" xfId="0" applyFont="1" applyFill="1" applyBorder="1" applyAlignment="1">
      <alignment horizontal="left" wrapText="1"/>
    </xf>
    <xf numFmtId="164" fontId="63" fillId="11" borderId="16" xfId="0" applyNumberFormat="1" applyFont="1" applyFill="1" applyBorder="1" applyAlignment="1">
      <alignment horizontal="left" wrapText="1"/>
    </xf>
    <xf numFmtId="164" fontId="50" fillId="12" borderId="16" xfId="0" applyNumberFormat="1" applyFont="1" applyFill="1" applyBorder="1" applyAlignment="1">
      <alignment horizontal="left" wrapText="1"/>
    </xf>
    <xf numFmtId="0" fontId="50" fillId="12" borderId="16" xfId="0" applyFont="1" applyFill="1" applyBorder="1" applyAlignment="1">
      <alignment horizontal="left" wrapText="1"/>
    </xf>
    <xf numFmtId="0" fontId="50" fillId="12" borderId="22" xfId="0" applyFont="1" applyFill="1" applyBorder="1" applyAlignment="1">
      <alignment horizontal="left" wrapText="1"/>
    </xf>
    <xf numFmtId="0" fontId="50" fillId="0" borderId="0" xfId="0" applyFont="1" applyAlignment="1">
      <alignment horizontal="left" wrapText="1"/>
    </xf>
    <xf numFmtId="166" fontId="50" fillId="12" borderId="0" xfId="0" applyNumberFormat="1" applyFont="1" applyFill="1" applyAlignment="1">
      <alignment horizontal="left" wrapText="1"/>
    </xf>
    <xf numFmtId="0" fontId="50" fillId="12" borderId="21" xfId="0" applyFont="1" applyFill="1" applyBorder="1" applyAlignment="1">
      <alignment horizontal="left" wrapText="1"/>
    </xf>
    <xf numFmtId="0" fontId="50" fillId="12" borderId="0" xfId="0" applyFont="1" applyFill="1" applyAlignment="1">
      <alignment horizontal="left" wrapText="1"/>
    </xf>
    <xf numFmtId="0" fontId="50" fillId="0" borderId="21" xfId="0" applyFont="1" applyBorder="1" applyAlignment="1">
      <alignment horizontal="left" wrapText="1"/>
    </xf>
    <xf numFmtId="0" fontId="50" fillId="0" borderId="16" xfId="0" applyFont="1" applyBorder="1" applyAlignment="1">
      <alignment horizontal="left" wrapText="1"/>
    </xf>
    <xf numFmtId="164" fontId="50" fillId="0" borderId="16" xfId="0" applyNumberFormat="1" applyFont="1" applyBorder="1" applyAlignment="1">
      <alignment horizontal="left" wrapText="1"/>
    </xf>
    <xf numFmtId="0" fontId="50" fillId="0" borderId="22" xfId="0" applyFont="1" applyBorder="1" applyAlignment="1">
      <alignment horizontal="left" wrapText="1"/>
    </xf>
    <xf numFmtId="0" fontId="50" fillId="19" borderId="21" xfId="0" applyFont="1" applyFill="1" applyBorder="1" applyAlignment="1">
      <alignment horizontal="left" wrapText="1"/>
    </xf>
    <xf numFmtId="164" fontId="50" fillId="19" borderId="16" xfId="0" applyNumberFormat="1" applyFont="1" applyFill="1" applyBorder="1" applyAlignment="1">
      <alignment horizontal="left" wrapText="1"/>
    </xf>
    <xf numFmtId="0" fontId="50" fillId="19" borderId="22" xfId="0" applyFont="1" applyFill="1" applyBorder="1" applyAlignment="1">
      <alignment horizontal="left" wrapText="1"/>
    </xf>
    <xf numFmtId="0" fontId="62" fillId="12" borderId="16" xfId="0" applyFont="1" applyFill="1" applyBorder="1" applyAlignment="1">
      <alignment horizontal="left" wrapText="1"/>
    </xf>
    <xf numFmtId="0" fontId="50" fillId="26" borderId="0" xfId="0" applyFont="1" applyFill="1" applyAlignment="1">
      <alignment horizontal="left" wrapText="1"/>
    </xf>
    <xf numFmtId="0" fontId="50" fillId="26" borderId="16" xfId="0" applyFont="1" applyFill="1" applyBorder="1" applyAlignment="1">
      <alignment horizontal="left" vertical="center"/>
    </xf>
    <xf numFmtId="164" fontId="50" fillId="26" borderId="16" xfId="0" applyNumberFormat="1" applyFont="1" applyFill="1" applyBorder="1" applyAlignment="1">
      <alignment horizontal="left" vertical="center"/>
    </xf>
    <xf numFmtId="166" fontId="62" fillId="12" borderId="21" xfId="0" applyNumberFormat="1" applyFont="1" applyFill="1" applyBorder="1" applyAlignment="1">
      <alignment horizontal="left" vertical="top" wrapText="1"/>
    </xf>
    <xf numFmtId="0" fontId="62" fillId="12" borderId="16" xfId="0" applyFont="1" applyFill="1" applyBorder="1" applyAlignment="1">
      <alignment horizontal="left" vertical="center" wrapText="1"/>
    </xf>
    <xf numFmtId="166" fontId="50" fillId="12" borderId="21" xfId="0" applyNumberFormat="1" applyFont="1" applyFill="1" applyBorder="1" applyAlignment="1">
      <alignment horizontal="left" wrapText="1"/>
    </xf>
    <xf numFmtId="166" fontId="50" fillId="0" borderId="21" xfId="0" applyNumberFormat="1" applyFont="1" applyBorder="1" applyAlignment="1">
      <alignment horizontal="left" wrapText="1"/>
    </xf>
    <xf numFmtId="166" fontId="50" fillId="19" borderId="21" xfId="0" applyNumberFormat="1" applyFont="1" applyFill="1" applyBorder="1" applyAlignment="1">
      <alignment horizontal="left" wrapText="1"/>
    </xf>
    <xf numFmtId="166" fontId="50" fillId="19" borderId="0" xfId="0" applyNumberFormat="1" applyFont="1" applyFill="1" applyAlignment="1">
      <alignment horizontal="left" wrapText="1"/>
    </xf>
    <xf numFmtId="0" fontId="50" fillId="19" borderId="0" xfId="0" applyFont="1" applyFill="1" applyAlignment="1">
      <alignment horizontal="left" wrapText="1"/>
    </xf>
    <xf numFmtId="0" fontId="50" fillId="0" borderId="0" xfId="0" applyFont="1" applyAlignment="1">
      <alignment horizontal="left"/>
    </xf>
    <xf numFmtId="166" fontId="63" fillId="11" borderId="21" xfId="0" applyNumberFormat="1" applyFont="1" applyFill="1" applyBorder="1" applyAlignment="1">
      <alignment horizontal="left" vertical="top" wrapText="1"/>
    </xf>
    <xf numFmtId="164" fontId="50" fillId="0" borderId="0" xfId="0" applyNumberFormat="1" applyFont="1" applyAlignment="1">
      <alignment horizontal="left" wrapText="1"/>
    </xf>
    <xf numFmtId="166" fontId="50" fillId="26" borderId="0" xfId="0" applyNumberFormat="1" applyFont="1" applyFill="1" applyAlignment="1">
      <alignment horizontal="left" wrapText="1"/>
    </xf>
    <xf numFmtId="0" fontId="50" fillId="26" borderId="21" xfId="0" applyFont="1" applyFill="1" applyBorder="1" applyAlignment="1">
      <alignment horizontal="left" wrapText="1"/>
    </xf>
    <xf numFmtId="0" fontId="50" fillId="26" borderId="16" xfId="0" applyFont="1" applyFill="1" applyBorder="1" applyAlignment="1">
      <alignment horizontal="left"/>
    </xf>
    <xf numFmtId="164" fontId="50" fillId="26" borderId="16" xfId="0" applyNumberFormat="1" applyFont="1" applyFill="1" applyBorder="1" applyAlignment="1">
      <alignment horizontal="left" wrapText="1"/>
    </xf>
    <xf numFmtId="0" fontId="50" fillId="11" borderId="22" xfId="0" applyFont="1" applyFill="1" applyBorder="1" applyAlignment="1">
      <alignment horizontal="left" wrapText="1"/>
    </xf>
    <xf numFmtId="164" fontId="50" fillId="19" borderId="0" xfId="0" applyNumberFormat="1" applyFont="1" applyFill="1" applyAlignment="1">
      <alignment horizontal="left" wrapText="1"/>
    </xf>
    <xf numFmtId="0" fontId="50" fillId="11" borderId="0" xfId="0" applyFont="1" applyFill="1" applyAlignment="1">
      <alignment horizontal="left" wrapText="1"/>
    </xf>
    <xf numFmtId="166" fontId="50" fillId="16" borderId="21" xfId="0" applyNumberFormat="1" applyFont="1" applyFill="1" applyBorder="1" applyAlignment="1">
      <alignment horizontal="left" wrapText="1"/>
    </xf>
    <xf numFmtId="166" fontId="50" fillId="16" borderId="0" xfId="0" applyNumberFormat="1" applyFont="1" applyFill="1" applyAlignment="1">
      <alignment horizontal="left" wrapText="1"/>
    </xf>
    <xf numFmtId="166" fontId="50" fillId="10" borderId="0" xfId="0" applyNumberFormat="1" applyFont="1" applyFill="1" applyAlignment="1">
      <alignment horizontal="left" wrapText="1"/>
    </xf>
    <xf numFmtId="0" fontId="50" fillId="10" borderId="0" xfId="0" applyFont="1" applyFill="1" applyAlignment="1">
      <alignment horizontal="left" wrapText="1"/>
    </xf>
    <xf numFmtId="0" fontId="62" fillId="11" borderId="16" xfId="0" applyFont="1" applyFill="1" applyBorder="1" applyAlignment="1">
      <alignment horizontal="left" wrapText="1"/>
    </xf>
    <xf numFmtId="0" fontId="50" fillId="16" borderId="0" xfId="0" applyFont="1" applyFill="1" applyAlignment="1">
      <alignment horizontal="left" wrapText="1"/>
    </xf>
    <xf numFmtId="0" fontId="50" fillId="16" borderId="16" xfId="0" applyFont="1" applyFill="1" applyBorder="1" applyAlignment="1">
      <alignment horizontal="left" wrapText="1"/>
    </xf>
    <xf numFmtId="0" fontId="50" fillId="16" borderId="22" xfId="0" applyFont="1" applyFill="1" applyBorder="1" applyAlignment="1">
      <alignment horizontal="left" wrapText="1"/>
    </xf>
    <xf numFmtId="0" fontId="50" fillId="16" borderId="16" xfId="0" applyFont="1" applyFill="1" applyBorder="1" applyAlignment="1">
      <alignment horizontal="left"/>
    </xf>
    <xf numFmtId="166" fontId="50" fillId="31" borderId="0" xfId="0" applyNumberFormat="1" applyFont="1" applyFill="1" applyAlignment="1">
      <alignment horizontal="left" wrapText="1"/>
    </xf>
    <xf numFmtId="0" fontId="50" fillId="31" borderId="0" xfId="0" applyFont="1" applyFill="1" applyAlignment="1">
      <alignment horizontal="left" wrapText="1"/>
    </xf>
    <xf numFmtId="166" fontId="50" fillId="11" borderId="21" xfId="0" applyNumberFormat="1" applyFont="1" applyFill="1" applyBorder="1" applyAlignment="1">
      <alignment horizontal="left" wrapText="1"/>
    </xf>
    <xf numFmtId="0" fontId="50" fillId="11" borderId="16" xfId="0" applyFont="1" applyFill="1" applyBorder="1" applyAlignment="1">
      <alignment horizontal="left" wrapText="1"/>
    </xf>
    <xf numFmtId="0" fontId="50" fillId="13" borderId="16" xfId="0" applyFont="1" applyFill="1" applyBorder="1" applyAlignment="1">
      <alignment horizontal="left"/>
    </xf>
    <xf numFmtId="166" fontId="50" fillId="19" borderId="23" xfId="0" applyNumberFormat="1" applyFont="1" applyFill="1" applyBorder="1" applyAlignment="1">
      <alignment horizontal="left" wrapText="1"/>
    </xf>
    <xf numFmtId="0" fontId="50" fillId="19" borderId="17" xfId="0" applyFont="1" applyFill="1" applyBorder="1" applyAlignment="1">
      <alignment horizontal="left" wrapText="1"/>
    </xf>
    <xf numFmtId="0" fontId="50" fillId="19" borderId="37" xfId="0" applyFont="1" applyFill="1" applyBorder="1" applyAlignment="1">
      <alignment horizontal="left" wrapText="1"/>
    </xf>
    <xf numFmtId="0" fontId="64" fillId="0" borderId="0" xfId="0" applyFont="1" applyAlignment="1">
      <alignment horizontal="left"/>
    </xf>
    <xf numFmtId="0" fontId="62" fillId="0" borderId="17" xfId="0" applyFont="1" applyBorder="1" applyAlignment="1">
      <alignment horizontal="left" wrapText="1"/>
    </xf>
    <xf numFmtId="166" fontId="63" fillId="11" borderId="25" xfId="0" applyNumberFormat="1" applyFont="1" applyFill="1" applyBorder="1" applyAlignment="1">
      <alignment horizontal="left" vertical="top" wrapText="1"/>
    </xf>
    <xf numFmtId="0" fontId="62" fillId="12" borderId="25" xfId="0" applyFont="1" applyFill="1" applyBorder="1" applyAlignment="1">
      <alignment horizontal="left" wrapText="1"/>
    </xf>
    <xf numFmtId="0" fontId="62" fillId="24" borderId="26" xfId="0" applyFont="1" applyFill="1" applyBorder="1" applyAlignment="1">
      <alignment horizontal="left" wrapText="1"/>
    </xf>
    <xf numFmtId="164" fontId="63" fillId="11" borderId="26" xfId="0" applyNumberFormat="1" applyFont="1" applyFill="1" applyBorder="1" applyAlignment="1">
      <alignment horizontal="left" wrapText="1"/>
    </xf>
    <xf numFmtId="164" fontId="50" fillId="12" borderId="26" xfId="0" applyNumberFormat="1" applyFont="1" applyFill="1" applyBorder="1" applyAlignment="1">
      <alignment horizontal="left" wrapText="1"/>
    </xf>
    <xf numFmtId="0" fontId="50" fillId="12" borderId="26" xfId="0" applyFont="1" applyFill="1" applyBorder="1" applyAlignment="1">
      <alignment horizontal="left" wrapText="1"/>
    </xf>
    <xf numFmtId="0" fontId="50" fillId="11" borderId="28" xfId="0" applyFont="1" applyFill="1" applyBorder="1" applyAlignment="1">
      <alignment horizontal="left" wrapText="1"/>
    </xf>
    <xf numFmtId="166" fontId="63" fillId="11" borderId="21" xfId="0" applyNumberFormat="1" applyFont="1" applyFill="1" applyBorder="1" applyAlignment="1">
      <alignment horizontal="left" vertical="center" wrapText="1"/>
    </xf>
    <xf numFmtId="0" fontId="62" fillId="12" borderId="21" xfId="0" applyFont="1" applyFill="1" applyBorder="1" applyAlignment="1">
      <alignment horizontal="left" vertical="center" wrapText="1"/>
    </xf>
    <xf numFmtId="0" fontId="62" fillId="11" borderId="16" xfId="0" applyFont="1" applyFill="1" applyBorder="1" applyAlignment="1">
      <alignment horizontal="left" vertical="center" wrapText="1"/>
    </xf>
    <xf numFmtId="164" fontId="63" fillId="11" borderId="16" xfId="0" applyNumberFormat="1" applyFont="1" applyFill="1" applyBorder="1" applyAlignment="1">
      <alignment horizontal="left" vertical="center" wrapText="1"/>
    </xf>
    <xf numFmtId="164" fontId="50" fillId="12" borderId="16" xfId="0" applyNumberFormat="1" applyFont="1" applyFill="1" applyBorder="1" applyAlignment="1">
      <alignment horizontal="left" vertical="center" wrapText="1"/>
    </xf>
    <xf numFmtId="0" fontId="50" fillId="12" borderId="16" xfId="0" applyFont="1" applyFill="1" applyBorder="1" applyAlignment="1">
      <alignment horizontal="left" vertical="center" wrapText="1"/>
    </xf>
    <xf numFmtId="0" fontId="50" fillId="11" borderId="22" xfId="0" applyFont="1" applyFill="1" applyBorder="1" applyAlignment="1">
      <alignment horizontal="left" vertical="center" wrapText="1"/>
    </xf>
    <xf numFmtId="0" fontId="50" fillId="0" borderId="0" xfId="0" applyFont="1" applyAlignment="1">
      <alignment horizontal="left" vertical="center" wrapText="1"/>
    </xf>
    <xf numFmtId="0" fontId="50" fillId="0" borderId="17" xfId="0" applyFont="1" applyBorder="1" applyAlignment="1">
      <alignment horizontal="left" wrapText="1"/>
    </xf>
    <xf numFmtId="166" fontId="50" fillId="0" borderId="23" xfId="0" applyNumberFormat="1" applyFont="1" applyBorder="1" applyAlignment="1">
      <alignment horizontal="left" wrapText="1"/>
    </xf>
    <xf numFmtId="0" fontId="50" fillId="0" borderId="17" xfId="0" applyFont="1" applyBorder="1" applyAlignment="1">
      <alignment horizontal="left"/>
    </xf>
    <xf numFmtId="0" fontId="50" fillId="0" borderId="37" xfId="0" applyFont="1" applyBorder="1" applyAlignment="1">
      <alignment horizontal="left" wrapText="1"/>
    </xf>
    <xf numFmtId="166" fontId="50" fillId="0" borderId="34" xfId="0" applyNumberFormat="1" applyFont="1" applyBorder="1" applyAlignment="1">
      <alignment horizontal="left" wrapText="1"/>
    </xf>
    <xf numFmtId="0" fontId="50" fillId="0" borderId="35" xfId="0" applyFont="1" applyBorder="1" applyAlignment="1">
      <alignment horizontal="left" wrapText="1"/>
    </xf>
    <xf numFmtId="0" fontId="50" fillId="0" borderId="36" xfId="0" applyFont="1" applyBorder="1" applyAlignment="1">
      <alignment horizontal="left" wrapText="1"/>
    </xf>
    <xf numFmtId="0" fontId="50" fillId="0" borderId="32" xfId="0" applyFont="1" applyBorder="1" applyAlignment="1">
      <alignment horizontal="left" wrapText="1"/>
    </xf>
    <xf numFmtId="0" fontId="62" fillId="16" borderId="21" xfId="0" applyFont="1" applyFill="1" applyBorder="1" applyAlignment="1">
      <alignment horizontal="left" vertical="center" wrapText="1"/>
    </xf>
    <xf numFmtId="166" fontId="50" fillId="0" borderId="32" xfId="0" applyNumberFormat="1" applyFont="1" applyBorder="1" applyAlignment="1">
      <alignment horizontal="left" wrapText="1"/>
    </xf>
    <xf numFmtId="166" fontId="50" fillId="0" borderId="0" xfId="0" applyNumberFormat="1" applyFont="1" applyAlignment="1">
      <alignment horizontal="left"/>
    </xf>
    <xf numFmtId="166" fontId="50" fillId="16" borderId="0" xfId="0" applyNumberFormat="1" applyFont="1" applyFill="1" applyAlignment="1">
      <alignment horizontal="left"/>
    </xf>
    <xf numFmtId="0" fontId="50" fillId="23" borderId="0" xfId="0" applyFont="1" applyFill="1" applyAlignment="1">
      <alignment horizontal="left" wrapText="1"/>
    </xf>
    <xf numFmtId="0" fontId="62" fillId="0" borderId="0" xfId="0" applyFont="1" applyAlignment="1">
      <alignment horizontal="left"/>
    </xf>
    <xf numFmtId="0" fontId="50" fillId="23" borderId="16" xfId="0" applyFont="1" applyFill="1" applyBorder="1" applyAlignment="1">
      <alignment horizontal="left" wrapText="1"/>
    </xf>
    <xf numFmtId="0" fontId="65" fillId="0" borderId="0" xfId="0" applyFont="1" applyAlignment="1">
      <alignment horizontal="left"/>
    </xf>
    <xf numFmtId="0" fontId="62" fillId="16" borderId="21" xfId="0" applyFont="1" applyFill="1" applyBorder="1" applyAlignment="1">
      <alignment horizontal="left" wrapText="1"/>
    </xf>
    <xf numFmtId="0" fontId="57" fillId="11" borderId="16" xfId="0" applyFont="1" applyFill="1" applyBorder="1" applyAlignment="1">
      <alignment horizontal="left"/>
    </xf>
    <xf numFmtId="0" fontId="57" fillId="18" borderId="0" xfId="0" applyFont="1" applyFill="1" applyAlignment="1">
      <alignment horizontal="left"/>
    </xf>
    <xf numFmtId="0" fontId="66" fillId="0" borderId="0" xfId="0" applyFont="1"/>
    <xf numFmtId="0" fontId="67" fillId="10" borderId="16" xfId="0" applyFont="1" applyFill="1" applyBorder="1" applyAlignment="1">
      <alignment horizontal="left" wrapText="1"/>
    </xf>
    <xf numFmtId="0" fontId="67" fillId="16" borderId="0" xfId="0" applyFont="1" applyFill="1" applyAlignment="1">
      <alignment horizontal="left"/>
    </xf>
    <xf numFmtId="0" fontId="67" fillId="0" borderId="16" xfId="0" applyFont="1" applyBorder="1" applyAlignment="1">
      <alignment horizontal="left" wrapText="1"/>
    </xf>
    <xf numFmtId="0" fontId="67" fillId="0" borderId="0" xfId="0" applyFont="1" applyAlignment="1">
      <alignment horizontal="left"/>
    </xf>
    <xf numFmtId="0" fontId="61" fillId="10" borderId="16" xfId="0" applyFont="1" applyFill="1" applyBorder="1" applyAlignment="1">
      <alignment horizontal="left"/>
    </xf>
    <xf numFmtId="0" fontId="61" fillId="19" borderId="16" xfId="0" applyFont="1" applyFill="1" applyBorder="1" applyAlignment="1">
      <alignment horizontal="left"/>
    </xf>
    <xf numFmtId="0" fontId="67" fillId="16" borderId="21" xfId="0" applyFont="1" applyFill="1" applyBorder="1" applyAlignment="1">
      <alignment horizontal="left" wrapText="1"/>
    </xf>
    <xf numFmtId="0" fontId="67" fillId="16" borderId="16" xfId="0" applyFont="1" applyFill="1" applyBorder="1" applyAlignment="1">
      <alignment horizontal="left" wrapText="1"/>
    </xf>
    <xf numFmtId="0" fontId="61" fillId="16" borderId="0" xfId="0" applyFont="1" applyFill="1" applyAlignment="1">
      <alignment horizontal="left"/>
    </xf>
    <xf numFmtId="164" fontId="57" fillId="0" borderId="0" xfId="0" applyNumberFormat="1" applyFont="1" applyAlignment="1">
      <alignment horizontal="left" wrapText="1"/>
    </xf>
    <xf numFmtId="0" fontId="67" fillId="10" borderId="0" xfId="0" applyFont="1" applyFill="1" applyAlignment="1">
      <alignment horizontal="left" wrapText="1"/>
    </xf>
    <xf numFmtId="0" fontId="61" fillId="10" borderId="0" xfId="0" applyFont="1" applyFill="1" applyAlignment="1">
      <alignment horizontal="left"/>
    </xf>
    <xf numFmtId="0" fontId="62" fillId="10" borderId="16" xfId="0" applyFont="1" applyFill="1" applyBorder="1" applyAlignment="1">
      <alignment horizontal="left"/>
    </xf>
    <xf numFmtId="164" fontId="61" fillId="16" borderId="0" xfId="0" applyNumberFormat="1" applyFont="1" applyFill="1" applyAlignment="1">
      <alignment horizontal="left"/>
    </xf>
    <xf numFmtId="0" fontId="20" fillId="0" borderId="16" xfId="0" applyFont="1" applyBorder="1"/>
    <xf numFmtId="0" fontId="57" fillId="11" borderId="0" xfId="0" applyFont="1" applyFill="1" applyAlignment="1">
      <alignment horizontal="left"/>
    </xf>
    <xf numFmtId="0" fontId="41" fillId="0" borderId="17" xfId="0" applyFont="1" applyBorder="1" applyAlignment="1">
      <alignment horizontal="left"/>
    </xf>
    <xf numFmtId="0" fontId="23" fillId="0" borderId="21" xfId="0" applyFont="1" applyBorder="1" applyAlignment="1">
      <alignment horizontal="left" wrapText="1"/>
    </xf>
    <xf numFmtId="0" fontId="68" fillId="0" borderId="0" xfId="0" applyFont="1" applyAlignment="1">
      <alignment horizontal="left"/>
    </xf>
    <xf numFmtId="0" fontId="57" fillId="18" borderId="0" xfId="0" applyFont="1" applyFill="1"/>
    <xf numFmtId="0" fontId="34" fillId="19" borderId="16" xfId="0" applyFont="1" applyFill="1" applyBorder="1" applyAlignment="1">
      <alignment horizontal="left" wrapText="1"/>
    </xf>
    <xf numFmtId="0" fontId="34" fillId="0" borderId="0" xfId="0" applyFont="1" applyAlignment="1">
      <alignment horizontal="left"/>
    </xf>
    <xf numFmtId="0" fontId="34" fillId="13" borderId="0" xfId="0" applyFont="1" applyFill="1" applyAlignment="1">
      <alignment horizontal="left" wrapText="1"/>
    </xf>
    <xf numFmtId="0" fontId="34" fillId="0" borderId="16" xfId="0" applyFont="1" applyBorder="1" applyAlignment="1">
      <alignment horizontal="left" wrapText="1"/>
    </xf>
    <xf numFmtId="0" fontId="34" fillId="0" borderId="16" xfId="0" applyFont="1" applyBorder="1" applyAlignment="1">
      <alignment horizontal="left"/>
    </xf>
    <xf numFmtId="0" fontId="57" fillId="32" borderId="0" xfId="0" applyFont="1" applyFill="1" applyAlignment="1">
      <alignment horizontal="left" wrapText="1"/>
    </xf>
    <xf numFmtId="0" fontId="57" fillId="32" borderId="16" xfId="0" applyFont="1" applyFill="1" applyBorder="1" applyAlignment="1">
      <alignment horizontal="left" wrapText="1"/>
    </xf>
    <xf numFmtId="0" fontId="57" fillId="32" borderId="16" xfId="0" applyFont="1" applyFill="1" applyBorder="1" applyAlignment="1">
      <alignment horizontal="left"/>
    </xf>
    <xf numFmtId="0" fontId="57" fillId="32" borderId="0" xfId="0" applyFont="1" applyFill="1" applyAlignment="1">
      <alignment horizontal="left"/>
    </xf>
    <xf numFmtId="0" fontId="57" fillId="18" borderId="0" xfId="0" applyFont="1" applyFill="1" applyAlignment="1">
      <alignment horizontal="left" wrapText="1"/>
    </xf>
    <xf numFmtId="0" fontId="57" fillId="18" borderId="16" xfId="0" applyFont="1" applyFill="1" applyBorder="1" applyAlignment="1">
      <alignment horizontal="left" wrapText="1"/>
    </xf>
    <xf numFmtId="0" fontId="57" fillId="18" borderId="16" xfId="0" applyFont="1" applyFill="1" applyBorder="1" applyAlignment="1">
      <alignment horizontal="left"/>
    </xf>
    <xf numFmtId="0" fontId="57" fillId="11" borderId="16" xfId="0" applyFont="1" applyFill="1" applyBorder="1" applyAlignment="1">
      <alignment horizontal="left" wrapText="1"/>
    </xf>
    <xf numFmtId="0" fontId="50" fillId="18" borderId="0" xfId="0" applyFont="1" applyFill="1" applyAlignment="1">
      <alignment horizontal="left" wrapText="1"/>
    </xf>
    <xf numFmtId="0" fontId="64" fillId="0" borderId="16" xfId="0" applyFont="1" applyBorder="1" applyAlignment="1">
      <alignment horizontal="left"/>
    </xf>
    <xf numFmtId="0" fontId="16" fillId="16" borderId="0" xfId="0" applyFont="1" applyFill="1" applyAlignment="1">
      <alignment horizontal="left"/>
    </xf>
    <xf numFmtId="0" fontId="69" fillId="0" borderId="0" xfId="0" applyFont="1"/>
    <xf numFmtId="166" fontId="70" fillId="12" borderId="21" xfId="0" applyNumberFormat="1" applyFont="1" applyFill="1" applyBorder="1" applyAlignment="1">
      <alignment horizontal="left" wrapText="1"/>
    </xf>
    <xf numFmtId="0" fontId="70" fillId="12" borderId="21" xfId="0" applyFont="1" applyFill="1" applyBorder="1" applyAlignment="1">
      <alignment horizontal="left" wrapText="1"/>
    </xf>
    <xf numFmtId="0" fontId="70" fillId="12" borderId="16" xfId="0" applyFont="1" applyFill="1" applyBorder="1" applyAlignment="1">
      <alignment horizontal="left" wrapText="1"/>
    </xf>
    <xf numFmtId="164" fontId="70" fillId="12" borderId="16" xfId="0" applyNumberFormat="1" applyFont="1" applyFill="1" applyBorder="1" applyAlignment="1">
      <alignment horizontal="left" wrapText="1"/>
    </xf>
    <xf numFmtId="0" fontId="70" fillId="11" borderId="22" xfId="0" applyFont="1" applyFill="1" applyBorder="1" applyAlignment="1">
      <alignment horizontal="left" wrapText="1"/>
    </xf>
    <xf numFmtId="0" fontId="70" fillId="0" borderId="0" xfId="0" applyFont="1" applyAlignment="1">
      <alignment horizontal="left" wrapText="1"/>
    </xf>
    <xf numFmtId="0" fontId="50" fillId="18" borderId="16" xfId="0" applyFont="1" applyFill="1" applyBorder="1" applyAlignment="1">
      <alignment horizontal="left" wrapText="1"/>
    </xf>
    <xf numFmtId="0" fontId="50" fillId="18" borderId="16" xfId="0" applyFont="1" applyFill="1" applyBorder="1" applyAlignment="1">
      <alignment horizontal="left"/>
    </xf>
    <xf numFmtId="0" fontId="30" fillId="18" borderId="0" xfId="0" applyFont="1" applyFill="1" applyAlignment="1">
      <alignment horizontal="left"/>
    </xf>
    <xf numFmtId="0" fontId="34" fillId="19" borderId="26" xfId="0" applyFont="1" applyFill="1" applyBorder="1" applyAlignment="1">
      <alignment horizontal="left" wrapText="1"/>
    </xf>
    <xf numFmtId="0" fontId="34" fillId="0" borderId="0" xfId="0" applyFont="1" applyAlignment="1">
      <alignment horizontal="left" wrapText="1"/>
    </xf>
    <xf numFmtId="0" fontId="71" fillId="0" borderId="0" xfId="0" applyFont="1" applyAlignment="1">
      <alignment horizontal="left" wrapText="1"/>
    </xf>
    <xf numFmtId="0" fontId="35" fillId="0" borderId="0" xfId="0" applyFont="1" applyAlignment="1">
      <alignment horizontal="left"/>
    </xf>
    <xf numFmtId="0" fontId="49" fillId="0" borderId="0" xfId="0" applyFont="1" applyAlignment="1">
      <alignment horizontal="left" wrapText="1"/>
    </xf>
    <xf numFmtId="0" fontId="50" fillId="0" borderId="32" xfId="0" applyFont="1" applyBorder="1" applyAlignment="1">
      <alignment horizontal="left"/>
    </xf>
    <xf numFmtId="0" fontId="41" fillId="0" borderId="32" xfId="0" applyFont="1" applyBorder="1" applyAlignment="1">
      <alignment horizontal="left"/>
    </xf>
    <xf numFmtId="0" fontId="41" fillId="18" borderId="16" xfId="0" applyFont="1" applyFill="1" applyBorder="1" applyAlignment="1">
      <alignment horizontal="left"/>
    </xf>
    <xf numFmtId="0" fontId="50" fillId="0" borderId="26" xfId="0" applyFont="1" applyBorder="1" applyAlignment="1">
      <alignment horizontal="left" wrapText="1"/>
    </xf>
    <xf numFmtId="0" fontId="72" fillId="0" borderId="0" xfId="0" applyFont="1"/>
    <xf numFmtId="0" fontId="62" fillId="18" borderId="16" xfId="0" applyFont="1" applyFill="1" applyBorder="1" applyAlignment="1">
      <alignment horizontal="left"/>
    </xf>
    <xf numFmtId="0" fontId="62" fillId="18" borderId="16" xfId="0" applyFont="1" applyFill="1" applyBorder="1" applyAlignment="1">
      <alignment horizontal="left" wrapText="1"/>
    </xf>
    <xf numFmtId="0" fontId="73" fillId="18" borderId="16" xfId="0" applyFont="1" applyFill="1" applyBorder="1" applyAlignment="1">
      <alignment horizontal="left"/>
    </xf>
    <xf numFmtId="0" fontId="61" fillId="18" borderId="0" xfId="0" applyFont="1" applyFill="1" applyAlignment="1">
      <alignment horizontal="left"/>
    </xf>
    <xf numFmtId="0" fontId="47" fillId="18" borderId="0" xfId="0" applyFont="1" applyFill="1" applyAlignment="1">
      <alignment horizontal="left"/>
    </xf>
    <xf numFmtId="0" fontId="61" fillId="18" borderId="0" xfId="0" applyFont="1" applyFill="1" applyAlignment="1">
      <alignment horizontal="left" wrapText="1"/>
    </xf>
    <xf numFmtId="0" fontId="14" fillId="18" borderId="0" xfId="0" applyFont="1" applyFill="1"/>
    <xf numFmtId="0" fontId="62" fillId="18" borderId="0" xfId="0" applyFont="1" applyFill="1" applyAlignment="1">
      <alignment horizontal="left" wrapText="1"/>
    </xf>
    <xf numFmtId="0" fontId="61" fillId="18" borderId="16" xfId="0" applyFont="1" applyFill="1" applyBorder="1" applyAlignment="1">
      <alignment horizontal="left" wrapText="1"/>
    </xf>
    <xf numFmtId="0" fontId="24" fillId="0" borderId="0" xfId="0" applyFont="1"/>
    <xf numFmtId="0" fontId="57" fillId="28" borderId="16" xfId="0" applyFont="1" applyFill="1" applyBorder="1" applyAlignment="1">
      <alignment horizontal="left"/>
    </xf>
    <xf numFmtId="0" fontId="57" fillId="28" borderId="0" xfId="0" applyFont="1" applyFill="1" applyAlignment="1">
      <alignment horizontal="left" wrapText="1"/>
    </xf>
    <xf numFmtId="0" fontId="57" fillId="28" borderId="0" xfId="0" applyFont="1" applyFill="1" applyAlignment="1">
      <alignment horizontal="left"/>
    </xf>
    <xf numFmtId="0" fontId="50" fillId="28" borderId="16" xfId="0" applyFont="1" applyFill="1" applyBorder="1" applyAlignment="1">
      <alignment horizontal="left" wrapText="1"/>
    </xf>
    <xf numFmtId="0" fontId="50" fillId="28" borderId="0" xfId="0" applyFont="1" applyFill="1" applyAlignment="1">
      <alignment horizontal="left" wrapText="1"/>
    </xf>
    <xf numFmtId="0" fontId="50" fillId="28" borderId="16" xfId="0" applyFont="1" applyFill="1" applyBorder="1" applyAlignment="1">
      <alignment horizontal="left"/>
    </xf>
    <xf numFmtId="0" fontId="30" fillId="28" borderId="0" xfId="0" applyFont="1" applyFill="1" applyAlignment="1">
      <alignment horizontal="left"/>
    </xf>
    <xf numFmtId="0" fontId="41" fillId="28" borderId="16" xfId="0" applyFont="1" applyFill="1" applyBorder="1" applyAlignment="1">
      <alignment horizontal="left"/>
    </xf>
    <xf numFmtId="0" fontId="50" fillId="18" borderId="21" xfId="0" applyFont="1" applyFill="1" applyBorder="1" applyAlignment="1">
      <alignment horizontal="left" wrapText="1"/>
    </xf>
    <xf numFmtId="0" fontId="41" fillId="18" borderId="0" xfId="0" applyFont="1" applyFill="1" applyAlignment="1">
      <alignment horizontal="left"/>
    </xf>
    <xf numFmtId="0" fontId="64" fillId="28" borderId="0" xfId="0" applyFont="1" applyFill="1" applyAlignment="1">
      <alignment horizontal="left"/>
    </xf>
    <xf numFmtId="0" fontId="50" fillId="28" borderId="0" xfId="0" applyFont="1" applyFill="1" applyAlignment="1">
      <alignment horizontal="left"/>
    </xf>
    <xf numFmtId="0" fontId="57" fillId="28" borderId="16" xfId="0" applyFont="1" applyFill="1" applyBorder="1" applyAlignment="1">
      <alignment horizontal="left" wrapText="1"/>
    </xf>
    <xf numFmtId="0" fontId="41" fillId="11" borderId="16" xfId="0" applyFont="1" applyFill="1" applyBorder="1" applyAlignment="1">
      <alignment horizontal="left"/>
    </xf>
    <xf numFmtId="0" fontId="55" fillId="28" borderId="0" xfId="0" applyFont="1" applyFill="1" applyAlignment="1">
      <alignment horizontal="left"/>
    </xf>
    <xf numFmtId="0" fontId="41" fillId="28" borderId="0" xfId="0" applyFont="1" applyFill="1" applyAlignment="1">
      <alignment horizontal="left"/>
    </xf>
    <xf numFmtId="0" fontId="45" fillId="28" borderId="0" xfId="0" applyFont="1" applyFill="1" applyAlignment="1">
      <alignment horizontal="left"/>
    </xf>
    <xf numFmtId="0" fontId="62" fillId="28" borderId="0" xfId="0" applyFont="1" applyFill="1" applyAlignment="1">
      <alignment horizontal="left"/>
    </xf>
    <xf numFmtId="0" fontId="41" fillId="0" borderId="0" xfId="0" applyFont="1" applyAlignment="1">
      <alignment horizontal="center"/>
    </xf>
    <xf numFmtId="0" fontId="74" fillId="0" borderId="0" xfId="0" applyFont="1" applyAlignment="1">
      <alignment horizontal="center"/>
    </xf>
    <xf numFmtId="0" fontId="75" fillId="12" borderId="21" xfId="0" applyFont="1" applyFill="1" applyBorder="1" applyAlignment="1">
      <alignment horizontal="left"/>
    </xf>
    <xf numFmtId="0" fontId="69" fillId="0" borderId="0" xfId="0" applyFont="1" applyAlignment="1">
      <alignment horizontal="left"/>
    </xf>
    <xf numFmtId="0" fontId="46" fillId="0" borderId="0" xfId="0" applyFont="1" applyAlignment="1">
      <alignment horizontal="left"/>
    </xf>
    <xf numFmtId="0" fontId="36" fillId="0" borderId="0" xfId="1"/>
    <xf numFmtId="0" fontId="76" fillId="0" borderId="0" xfId="0" applyFont="1" applyAlignment="1">
      <alignment horizontal="left"/>
    </xf>
    <xf numFmtId="0" fontId="77" fillId="0" borderId="0" xfId="0" applyFont="1" applyAlignment="1">
      <alignment horizontal="left"/>
    </xf>
    <xf numFmtId="0" fontId="62" fillId="16" borderId="0" xfId="0" applyFont="1" applyFill="1" applyAlignment="1">
      <alignment horizontal="left"/>
    </xf>
    <xf numFmtId="0" fontId="62" fillId="22" borderId="0" xfId="0" applyFont="1" applyFill="1" applyAlignment="1">
      <alignment horizontal="left"/>
    </xf>
    <xf numFmtId="164" fontId="62" fillId="16" borderId="0" xfId="0" applyNumberFormat="1" applyFont="1" applyFill="1" applyAlignment="1">
      <alignment horizontal="left"/>
    </xf>
    <xf numFmtId="0" fontId="62" fillId="22" borderId="26" xfId="0" applyFont="1" applyFill="1" applyBorder="1" applyAlignment="1">
      <alignment horizontal="left"/>
    </xf>
    <xf numFmtId="0" fontId="62" fillId="22" borderId="28" xfId="0" applyFont="1" applyFill="1" applyBorder="1" applyAlignment="1">
      <alignment horizontal="left"/>
    </xf>
    <xf numFmtId="0" fontId="78" fillId="0" borderId="0" xfId="0" applyFont="1"/>
    <xf numFmtId="0" fontId="79" fillId="0" borderId="0" xfId="1" applyFont="1" applyAlignment="1">
      <alignment horizontal="left"/>
    </xf>
    <xf numFmtId="0" fontId="50" fillId="16" borderId="0" xfId="0" applyFont="1" applyFill="1" applyAlignment="1">
      <alignment horizontal="left"/>
    </xf>
    <xf numFmtId="0" fontId="50" fillId="22" borderId="0" xfId="0" applyFont="1" applyFill="1" applyAlignment="1">
      <alignment horizontal="left"/>
    </xf>
    <xf numFmtId="164" fontId="50" fillId="16" borderId="0" xfId="0" applyNumberFormat="1" applyFont="1" applyFill="1" applyAlignment="1">
      <alignment horizontal="left"/>
    </xf>
    <xf numFmtId="0" fontId="50" fillId="22" borderId="26" xfId="0" applyFont="1" applyFill="1" applyBorder="1" applyAlignment="1">
      <alignment horizontal="left"/>
    </xf>
    <xf numFmtId="0" fontId="50" fillId="22" borderId="28" xfId="0" applyFont="1" applyFill="1" applyBorder="1" applyAlignment="1">
      <alignment horizontal="left"/>
    </xf>
    <xf numFmtId="0" fontId="50" fillId="18" borderId="0" xfId="0" applyFont="1" applyFill="1" applyAlignment="1">
      <alignment horizontal="left"/>
    </xf>
    <xf numFmtId="0" fontId="50" fillId="11" borderId="0" xfId="0" applyFont="1" applyFill="1" applyAlignment="1">
      <alignment horizontal="left"/>
    </xf>
    <xf numFmtId="0" fontId="74" fillId="0" borderId="0" xfId="0" applyFont="1" applyAlignment="1">
      <alignment horizontal="left"/>
    </xf>
    <xf numFmtId="165" fontId="30" fillId="18" borderId="0" xfId="0" applyNumberFormat="1" applyFont="1" applyFill="1" applyAlignment="1">
      <alignment horizontal="left"/>
    </xf>
    <xf numFmtId="0" fontId="30" fillId="8" borderId="0" xfId="0" applyFont="1" applyFill="1" applyAlignment="1">
      <alignment horizontal="left"/>
    </xf>
    <xf numFmtId="166" fontId="50" fillId="14" borderId="21" xfId="0" applyNumberFormat="1" applyFont="1" applyFill="1" applyBorder="1" applyAlignment="1">
      <alignment horizontal="left" wrapText="1"/>
    </xf>
    <xf numFmtId="0" fontId="50" fillId="14" borderId="16" xfId="0" applyFont="1" applyFill="1" applyBorder="1" applyAlignment="1">
      <alignment horizontal="left"/>
    </xf>
    <xf numFmtId="0" fontId="50" fillId="14" borderId="16" xfId="0" applyFont="1" applyFill="1" applyBorder="1" applyAlignment="1">
      <alignment horizontal="left" wrapText="1"/>
    </xf>
    <xf numFmtId="0" fontId="50" fillId="14" borderId="22" xfId="0" applyFont="1" applyFill="1" applyBorder="1" applyAlignment="1">
      <alignment horizontal="left" wrapText="1"/>
    </xf>
    <xf numFmtId="0" fontId="50" fillId="14" borderId="0" xfId="0" applyFont="1" applyFill="1" applyAlignment="1">
      <alignment horizontal="left" wrapText="1"/>
    </xf>
    <xf numFmtId="165" fontId="30" fillId="14" borderId="0" xfId="0" applyNumberFormat="1" applyFont="1" applyFill="1" applyAlignment="1">
      <alignment horizontal="left"/>
    </xf>
    <xf numFmtId="0" fontId="30" fillId="14" borderId="0" xfId="0" applyFont="1" applyFill="1" applyAlignment="1">
      <alignment horizontal="left"/>
    </xf>
    <xf numFmtId="0" fontId="42" fillId="14" borderId="0" xfId="0" applyFont="1" applyFill="1" applyAlignment="1">
      <alignment horizontal="left"/>
    </xf>
    <xf numFmtId="166" fontId="50" fillId="18" borderId="21" xfId="0" applyNumberFormat="1" applyFont="1" applyFill="1" applyBorder="1" applyAlignment="1">
      <alignment horizontal="left" wrapText="1"/>
    </xf>
    <xf numFmtId="164" fontId="50" fillId="18" borderId="16" xfId="0" applyNumberFormat="1" applyFont="1" applyFill="1" applyBorder="1" applyAlignment="1">
      <alignment horizontal="left" wrapText="1"/>
    </xf>
    <xf numFmtId="0" fontId="50" fillId="18" borderId="22" xfId="0" applyFont="1" applyFill="1" applyBorder="1" applyAlignment="1">
      <alignment horizontal="left" wrapText="1"/>
    </xf>
    <xf numFmtId="0" fontId="0" fillId="33" borderId="0" xfId="0" applyFill="1"/>
    <xf numFmtId="0" fontId="0" fillId="34" borderId="0" xfId="0" applyFill="1"/>
    <xf numFmtId="0" fontId="0" fillId="35" borderId="0" xfId="0" applyFill="1"/>
    <xf numFmtId="166" fontId="50" fillId="25" borderId="21" xfId="0" applyNumberFormat="1" applyFont="1" applyFill="1" applyBorder="1" applyAlignment="1">
      <alignment horizontal="left" wrapText="1"/>
    </xf>
    <xf numFmtId="0" fontId="50" fillId="25" borderId="21" xfId="0" applyFont="1" applyFill="1" applyBorder="1" applyAlignment="1">
      <alignment horizontal="left" wrapText="1"/>
    </xf>
    <xf numFmtId="0" fontId="50" fillId="25" borderId="16" xfId="0" applyFont="1" applyFill="1" applyBorder="1" applyAlignment="1">
      <alignment horizontal="left"/>
    </xf>
    <xf numFmtId="0" fontId="50" fillId="25" borderId="16" xfId="0" applyFont="1" applyFill="1" applyBorder="1" applyAlignment="1">
      <alignment horizontal="left" wrapText="1"/>
    </xf>
    <xf numFmtId="164" fontId="50" fillId="25" borderId="16" xfId="0" applyNumberFormat="1" applyFont="1" applyFill="1" applyBorder="1" applyAlignment="1">
      <alignment horizontal="left" wrapText="1"/>
    </xf>
    <xf numFmtId="0" fontId="50" fillId="25" borderId="22" xfId="0" applyFont="1" applyFill="1" applyBorder="1" applyAlignment="1">
      <alignment horizontal="left" wrapText="1"/>
    </xf>
    <xf numFmtId="0" fontId="50" fillId="25" borderId="0" xfId="0" applyFont="1" applyFill="1" applyAlignment="1">
      <alignment horizontal="left" wrapText="1"/>
    </xf>
    <xf numFmtId="165" fontId="30" fillId="25" borderId="0" xfId="0" applyNumberFormat="1" applyFont="1" applyFill="1" applyAlignment="1">
      <alignment horizontal="left"/>
    </xf>
    <xf numFmtId="0" fontId="30" fillId="25" borderId="0" xfId="0" applyFont="1" applyFill="1" applyAlignment="1">
      <alignment horizontal="left"/>
    </xf>
    <xf numFmtId="0" fontId="42" fillId="25" borderId="0" xfId="0" applyFont="1" applyFill="1" applyAlignment="1">
      <alignment horizontal="left"/>
    </xf>
    <xf numFmtId="0" fontId="50" fillId="14" borderId="21" xfId="0" applyFont="1" applyFill="1" applyBorder="1" applyAlignment="1">
      <alignment horizontal="left" wrapText="1"/>
    </xf>
    <xf numFmtId="164" fontId="50" fillId="14" borderId="16" xfId="0" applyNumberFormat="1" applyFont="1" applyFill="1" applyBorder="1" applyAlignment="1">
      <alignment horizontal="left" wrapText="1"/>
    </xf>
    <xf numFmtId="0" fontId="30" fillId="18" borderId="0" xfId="0" applyFont="1" applyFill="1" applyAlignment="1">
      <alignment horizontal="left" wrapText="1"/>
    </xf>
    <xf numFmtId="165" fontId="47" fillId="18" borderId="0" xfId="0" applyNumberFormat="1" applyFont="1" applyFill="1" applyAlignment="1">
      <alignment horizontal="left"/>
    </xf>
    <xf numFmtId="0" fontId="63" fillId="16" borderId="16" xfId="0" applyFont="1" applyFill="1" applyBorder="1" applyAlignment="1">
      <alignment horizontal="center" wrapText="1"/>
    </xf>
    <xf numFmtId="0" fontId="50" fillId="18" borderId="17" xfId="0" applyFont="1" applyFill="1" applyBorder="1" applyAlignment="1">
      <alignment horizontal="left" wrapText="1"/>
    </xf>
    <xf numFmtId="164" fontId="50" fillId="18" borderId="0" xfId="0" applyNumberFormat="1" applyFont="1" applyFill="1" applyAlignment="1">
      <alignment horizontal="left" wrapText="1"/>
    </xf>
    <xf numFmtId="0" fontId="80" fillId="0" borderId="0" xfId="0" applyFont="1" applyAlignment="1">
      <alignment horizontal="left"/>
    </xf>
    <xf numFmtId="0" fontId="17" fillId="16" borderId="0" xfId="0" applyFont="1" applyFill="1" applyAlignment="1">
      <alignment horizontal="left"/>
    </xf>
    <xf numFmtId="0" fontId="0" fillId="15" borderId="0" xfId="0" applyFill="1" applyAlignment="1">
      <alignment horizontal="left"/>
    </xf>
    <xf numFmtId="165" fontId="41" fillId="19" borderId="21" xfId="0" applyNumberFormat="1" applyFont="1" applyFill="1" applyBorder="1" applyAlignment="1">
      <alignment horizontal="left"/>
    </xf>
    <xf numFmtId="165" fontId="41" fillId="19" borderId="16" xfId="0" applyNumberFormat="1" applyFont="1" applyFill="1" applyBorder="1" applyAlignment="1">
      <alignment horizontal="left"/>
    </xf>
    <xf numFmtId="0" fontId="40" fillId="19" borderId="16" xfId="0" applyFont="1" applyFill="1" applyBorder="1" applyAlignment="1">
      <alignment horizontal="left"/>
    </xf>
    <xf numFmtId="0" fontId="41" fillId="19" borderId="22" xfId="0" applyFont="1" applyFill="1" applyBorder="1" applyAlignment="1">
      <alignment horizontal="left"/>
    </xf>
    <xf numFmtId="165" fontId="41" fillId="0" borderId="21" xfId="0" applyNumberFormat="1" applyFont="1" applyBorder="1" applyAlignment="1">
      <alignment horizontal="left"/>
    </xf>
    <xf numFmtId="165" fontId="41" fillId="0" borderId="16" xfId="0" applyNumberFormat="1" applyFont="1" applyBorder="1" applyAlignment="1">
      <alignment horizontal="left"/>
    </xf>
    <xf numFmtId="0" fontId="41" fillId="0" borderId="16" xfId="0" applyFont="1" applyBorder="1" applyAlignment="1">
      <alignment horizontal="left" wrapText="1"/>
    </xf>
    <xf numFmtId="0" fontId="41" fillId="0" borderId="22" xfId="0" applyFont="1" applyBorder="1" applyAlignment="1">
      <alignment horizontal="left"/>
    </xf>
    <xf numFmtId="165" fontId="30" fillId="8" borderId="0" xfId="0" applyNumberFormat="1" applyFont="1" applyFill="1" applyAlignment="1">
      <alignment horizontal="left"/>
    </xf>
    <xf numFmtId="0" fontId="42" fillId="8" borderId="0" xfId="0" applyFont="1" applyFill="1" applyAlignment="1">
      <alignment horizontal="left"/>
    </xf>
    <xf numFmtId="165" fontId="41" fillId="14" borderId="0" xfId="0" applyNumberFormat="1" applyFont="1" applyFill="1" applyAlignment="1">
      <alignment horizontal="left"/>
    </xf>
    <xf numFmtId="0" fontId="30" fillId="14" borderId="0" xfId="0" applyFont="1" applyFill="1" applyAlignment="1">
      <alignment horizontal="left" wrapText="1"/>
    </xf>
    <xf numFmtId="0" fontId="69" fillId="16" borderId="0" xfId="0" applyFont="1" applyFill="1"/>
    <xf numFmtId="0" fontId="30" fillId="16" borderId="0" xfId="0" applyFont="1" applyFill="1" applyAlignment="1">
      <alignment horizontal="left"/>
    </xf>
    <xf numFmtId="0" fontId="41" fillId="16" borderId="0" xfId="0" applyFont="1" applyFill="1" applyAlignment="1">
      <alignment horizontal="left"/>
    </xf>
    <xf numFmtId="0" fontId="41" fillId="16" borderId="0" xfId="0" applyFont="1" applyFill="1" applyAlignment="1">
      <alignment horizontal="center"/>
    </xf>
    <xf numFmtId="0" fontId="74" fillId="16" borderId="0" xfId="0" applyFont="1" applyFill="1" applyAlignment="1">
      <alignment horizontal="center"/>
    </xf>
    <xf numFmtId="0" fontId="22" fillId="16" borderId="0" xfId="0" applyFont="1" applyFill="1"/>
    <xf numFmtId="0" fontId="45" fillId="16" borderId="0" xfId="0" applyFont="1" applyFill="1"/>
    <xf numFmtId="0" fontId="20" fillId="16" borderId="0" xfId="0" applyFont="1" applyFill="1"/>
    <xf numFmtId="0" fontId="45" fillId="0" borderId="0" xfId="0" applyFont="1"/>
    <xf numFmtId="0" fontId="30" fillId="13" borderId="0" xfId="0" applyFont="1" applyFill="1" applyAlignment="1">
      <alignment horizontal="left"/>
    </xf>
    <xf numFmtId="0" fontId="22" fillId="13" borderId="0" xfId="0" applyFont="1" applyFill="1"/>
    <xf numFmtId="0" fontId="41" fillId="13" borderId="0" xfId="0" applyFont="1" applyFill="1" applyAlignment="1">
      <alignment horizontal="left"/>
    </xf>
    <xf numFmtId="0" fontId="73" fillId="0" borderId="0" xfId="0" applyFont="1" applyAlignment="1">
      <alignment horizontal="left"/>
    </xf>
    <xf numFmtId="0" fontId="41" fillId="11" borderId="0" xfId="0" applyFont="1" applyFill="1" applyAlignment="1">
      <alignment horizontal="left"/>
    </xf>
    <xf numFmtId="0" fontId="82" fillId="0" borderId="0" xfId="0" applyFont="1" applyAlignment="1">
      <alignment horizontal="left"/>
    </xf>
    <xf numFmtId="0" fontId="83" fillId="0" borderId="0" xfId="0" applyFont="1" applyAlignment="1">
      <alignment horizontal="left"/>
    </xf>
    <xf numFmtId="0" fontId="84" fillId="0" borderId="16" xfId="0" applyFont="1" applyBorder="1" applyAlignment="1">
      <alignment horizontal="left" wrapText="1"/>
    </xf>
    <xf numFmtId="0" fontId="84" fillId="0" borderId="22" xfId="0" applyFont="1" applyBorder="1" applyAlignment="1">
      <alignment horizontal="left" wrapText="1"/>
    </xf>
    <xf numFmtId="0" fontId="84" fillId="0" borderId="0" xfId="0" applyFont="1" applyAlignment="1">
      <alignment horizontal="left" wrapText="1"/>
    </xf>
    <xf numFmtId="166" fontId="84" fillId="0" borderId="21" xfId="0" applyNumberFormat="1" applyFont="1" applyBorder="1" applyAlignment="1">
      <alignment horizontal="left" wrapText="1"/>
    </xf>
    <xf numFmtId="0" fontId="83" fillId="13" borderId="0" xfId="0" applyFont="1" applyFill="1" applyAlignment="1">
      <alignment horizontal="left"/>
    </xf>
    <xf numFmtId="0" fontId="85" fillId="13" borderId="0" xfId="0" applyFont="1" applyFill="1"/>
    <xf numFmtId="0" fontId="86" fillId="16" borderId="16" xfId="0" applyFont="1" applyFill="1" applyBorder="1" applyAlignment="1">
      <alignment horizontal="left" wrapText="1"/>
    </xf>
    <xf numFmtId="0" fontId="87" fillId="0" borderId="0" xfId="0" applyFont="1"/>
    <xf numFmtId="0" fontId="84" fillId="0" borderId="16" xfId="0" applyFont="1" applyBorder="1" applyAlignment="1">
      <alignment horizontal="left"/>
    </xf>
    <xf numFmtId="0" fontId="30" fillId="25" borderId="16" xfId="0" applyFont="1" applyFill="1" applyBorder="1" applyAlignment="1">
      <alignment horizontal="left"/>
    </xf>
    <xf numFmtId="0" fontId="50" fillId="10" borderId="0" xfId="0" applyFont="1" applyFill="1" applyAlignment="1">
      <alignment horizontal="left"/>
    </xf>
    <xf numFmtId="165" fontId="30" fillId="36" borderId="0" xfId="0" applyNumberFormat="1" applyFont="1" applyFill="1" applyAlignment="1">
      <alignment horizontal="left"/>
    </xf>
    <xf numFmtId="0" fontId="50" fillId="8" borderId="0" xfId="0" applyFont="1" applyFill="1" applyAlignment="1">
      <alignment horizontal="left"/>
    </xf>
    <xf numFmtId="165" fontId="41" fillId="36" borderId="16" xfId="0" applyNumberFormat="1" applyFont="1" applyFill="1" applyBorder="1" applyAlignment="1">
      <alignment horizontal="left"/>
    </xf>
    <xf numFmtId="0" fontId="90" fillId="0" borderId="0" xfId="0" applyFont="1"/>
    <xf numFmtId="0" fontId="91" fillId="0" borderId="0" xfId="0" applyFont="1"/>
    <xf numFmtId="0" fontId="71" fillId="10" borderId="0" xfId="0" applyFont="1" applyFill="1" applyAlignment="1">
      <alignment horizontal="left"/>
    </xf>
    <xf numFmtId="0" fontId="71" fillId="0" borderId="0" xfId="0" applyFont="1" applyAlignment="1">
      <alignment horizontal="left"/>
    </xf>
    <xf numFmtId="0" fontId="50" fillId="38" borderId="0" xfId="0" applyFont="1" applyFill="1" applyAlignment="1">
      <alignment horizontal="left"/>
    </xf>
    <xf numFmtId="0" fontId="50" fillId="25" borderId="0" xfId="0" applyFont="1" applyFill="1" applyAlignment="1">
      <alignment horizontal="left"/>
    </xf>
    <xf numFmtId="0" fontId="71" fillId="13" borderId="0" xfId="0" applyFont="1" applyFill="1" applyAlignment="1">
      <alignment horizontal="left"/>
    </xf>
    <xf numFmtId="0" fontId="41" fillId="14" borderId="0" xfId="0" applyFont="1" applyFill="1" applyAlignment="1">
      <alignment horizontal="left"/>
    </xf>
    <xf numFmtId="0" fontId="50" fillId="14" borderId="0" xfId="0" applyFont="1" applyFill="1" applyAlignment="1">
      <alignment horizontal="left"/>
    </xf>
    <xf numFmtId="0" fontId="49" fillId="10" borderId="0" xfId="0" applyFont="1" applyFill="1" applyAlignment="1">
      <alignment horizontal="left"/>
    </xf>
    <xf numFmtId="0" fontId="49" fillId="0" borderId="0" xfId="0" applyFont="1" applyAlignment="1">
      <alignment horizontal="left"/>
    </xf>
    <xf numFmtId="0" fontId="49" fillId="14" borderId="0" xfId="0" applyFont="1" applyFill="1" applyAlignment="1">
      <alignment horizontal="left"/>
    </xf>
    <xf numFmtId="0" fontId="71" fillId="25" borderId="0" xfId="0" applyFont="1" applyFill="1" applyAlignment="1">
      <alignment horizontal="left"/>
    </xf>
    <xf numFmtId="0" fontId="71" fillId="14" borderId="0" xfId="0" applyFont="1" applyFill="1" applyAlignment="1">
      <alignment horizontal="left"/>
    </xf>
    <xf numFmtId="0" fontId="71" fillId="16" borderId="16" xfId="0" applyFont="1" applyFill="1" applyBorder="1" applyAlignment="1">
      <alignment horizontal="left"/>
    </xf>
    <xf numFmtId="0" fontId="71" fillId="0" borderId="16" xfId="0" applyFont="1" applyBorder="1" applyAlignment="1">
      <alignment horizontal="left"/>
    </xf>
    <xf numFmtId="0" fontId="22" fillId="0" borderId="16" xfId="0" applyFont="1" applyBorder="1"/>
    <xf numFmtId="0" fontId="50" fillId="0" borderId="0" xfId="1" applyFont="1" applyFill="1" applyBorder="1" applyAlignment="1">
      <alignment horizontal="left"/>
    </xf>
    <xf numFmtId="0" fontId="50" fillId="0" borderId="0" xfId="0" applyFont="1"/>
    <xf numFmtId="0" fontId="92" fillId="0" borderId="0" xfId="0" applyFont="1" applyAlignment="1">
      <alignment horizontal="left"/>
    </xf>
    <xf numFmtId="0" fontId="94" fillId="0" borderId="0" xfId="0" applyFont="1"/>
    <xf numFmtId="0" fontId="50" fillId="0" borderId="43" xfId="0" applyFont="1" applyBorder="1" applyAlignment="1">
      <alignment horizontal="left"/>
    </xf>
    <xf numFmtId="0" fontId="50" fillId="30" borderId="0" xfId="0" applyFont="1" applyFill="1" applyAlignment="1">
      <alignment horizontal="left"/>
    </xf>
    <xf numFmtId="0" fontId="79" fillId="13" borderId="0" xfId="1" applyFont="1" applyFill="1" applyBorder="1" applyAlignment="1">
      <alignment horizontal="left"/>
    </xf>
    <xf numFmtId="0" fontId="50" fillId="30" borderId="0" xfId="0" applyFont="1" applyFill="1" applyAlignment="1">
      <alignment wrapText="1"/>
    </xf>
    <xf numFmtId="0" fontId="50" fillId="25" borderId="0" xfId="0" applyFont="1" applyFill="1"/>
    <xf numFmtId="0" fontId="50" fillId="13" borderId="0" xfId="0" applyFont="1" applyFill="1" applyAlignment="1">
      <alignment horizontal="left"/>
    </xf>
    <xf numFmtId="0" fontId="50" fillId="13" borderId="0" xfId="0" applyFont="1" applyFill="1" applyAlignment="1">
      <alignment horizontal="center"/>
    </xf>
    <xf numFmtId="0" fontId="50" fillId="13" borderId="0" xfId="0" applyFont="1" applyFill="1" applyAlignment="1">
      <alignment horizontal="left" wrapText="1"/>
    </xf>
    <xf numFmtId="0" fontId="93" fillId="13" borderId="0" xfId="0" applyFont="1" applyFill="1" applyAlignment="1">
      <alignment horizontal="center"/>
    </xf>
    <xf numFmtId="0" fontId="71" fillId="13" borderId="0" xfId="0" applyFont="1" applyFill="1"/>
    <xf numFmtId="0" fontId="71" fillId="10" borderId="0" xfId="0" applyFont="1" applyFill="1"/>
    <xf numFmtId="0" fontId="50" fillId="10" borderId="0" xfId="0" applyFont="1" applyFill="1" applyAlignment="1">
      <alignment horizontal="center"/>
    </xf>
    <xf numFmtId="0" fontId="50" fillId="0" borderId="0" xfId="0" applyFont="1" applyAlignment="1">
      <alignment horizontal="center"/>
    </xf>
    <xf numFmtId="0" fontId="71" fillId="39" borderId="0" xfId="0" applyFont="1" applyFill="1" applyAlignment="1">
      <alignment horizontal="left"/>
    </xf>
    <xf numFmtId="0" fontId="71" fillId="39" borderId="0" xfId="0" applyFont="1" applyFill="1" applyAlignment="1">
      <alignment horizontal="center"/>
    </xf>
    <xf numFmtId="0" fontId="62" fillId="16" borderId="3" xfId="0" applyFont="1" applyFill="1" applyBorder="1" applyAlignment="1">
      <alignment horizontal="left"/>
    </xf>
    <xf numFmtId="0" fontId="62" fillId="16" borderId="2" xfId="0" applyFont="1" applyFill="1" applyBorder="1" applyAlignment="1">
      <alignment horizontal="left"/>
    </xf>
    <xf numFmtId="164" fontId="62" fillId="16" borderId="2" xfId="0" applyNumberFormat="1" applyFont="1" applyFill="1" applyBorder="1" applyAlignment="1">
      <alignment horizontal="left"/>
    </xf>
    <xf numFmtId="0" fontId="62" fillId="16" borderId="1" xfId="0" applyFont="1" applyFill="1" applyBorder="1" applyAlignment="1">
      <alignment horizontal="left"/>
    </xf>
    <xf numFmtId="0" fontId="50" fillId="9" borderId="0" xfId="0" applyFont="1" applyFill="1" applyAlignment="1">
      <alignment horizontal="left"/>
    </xf>
    <xf numFmtId="0" fontId="41" fillId="9" borderId="0" xfId="0" applyFont="1" applyFill="1" applyAlignment="1">
      <alignment horizontal="left"/>
    </xf>
    <xf numFmtId="0" fontId="50" fillId="9" borderId="0" xfId="0" applyFont="1" applyFill="1" applyAlignment="1">
      <alignment horizontal="left" wrapText="1"/>
    </xf>
    <xf numFmtId="0" fontId="41" fillId="10" borderId="0" xfId="0" applyFont="1" applyFill="1" applyAlignment="1">
      <alignment horizontal="left"/>
    </xf>
    <xf numFmtId="0" fontId="41" fillId="10" borderId="0" xfId="0" applyFont="1" applyFill="1" applyAlignment="1">
      <alignment wrapText="1"/>
    </xf>
    <xf numFmtId="0" fontId="95" fillId="0" borderId="0" xfId="0" applyFont="1"/>
    <xf numFmtId="0" fontId="50" fillId="37" borderId="9" xfId="0" applyFont="1" applyFill="1" applyBorder="1" applyAlignment="1">
      <alignment horizontal="left"/>
    </xf>
    <xf numFmtId="0" fontId="40" fillId="37" borderId="0" xfId="0" applyFont="1" applyFill="1" applyAlignment="1">
      <alignment horizontal="left"/>
    </xf>
    <xf numFmtId="0" fontId="62" fillId="22" borderId="3" xfId="0" applyFont="1" applyFill="1" applyBorder="1" applyAlignment="1">
      <alignment horizontal="left"/>
    </xf>
    <xf numFmtId="0" fontId="62" fillId="22" borderId="2" xfId="0" applyFont="1" applyFill="1" applyBorder="1" applyAlignment="1">
      <alignment horizontal="left"/>
    </xf>
    <xf numFmtId="0" fontId="62" fillId="22" borderId="1" xfId="0" applyFont="1" applyFill="1" applyBorder="1" applyAlignment="1">
      <alignment horizontal="left"/>
    </xf>
    <xf numFmtId="166" fontId="62" fillId="16" borderId="3" xfId="0" applyNumberFormat="1" applyFont="1" applyFill="1" applyBorder="1" applyAlignment="1">
      <alignment horizontal="left"/>
    </xf>
    <xf numFmtId="0" fontId="40" fillId="10" borderId="0" xfId="0" applyFont="1" applyFill="1" applyAlignment="1">
      <alignment horizontal="left"/>
    </xf>
    <xf numFmtId="0" fontId="92" fillId="18" borderId="0" xfId="0" applyFont="1" applyFill="1" applyAlignment="1">
      <alignment horizontal="left"/>
    </xf>
    <xf numFmtId="0" fontId="71" fillId="18" borderId="0" xfId="0" applyFont="1" applyFill="1" applyAlignment="1">
      <alignment horizontal="left"/>
    </xf>
    <xf numFmtId="0" fontId="50" fillId="13" borderId="0" xfId="0" applyFont="1" applyFill="1"/>
    <xf numFmtId="0" fontId="41" fillId="0" borderId="0" xfId="0" applyFont="1" applyAlignment="1">
      <alignment wrapText="1"/>
    </xf>
    <xf numFmtId="0" fontId="50" fillId="0" borderId="0" xfId="1" applyFont="1" applyFill="1" applyAlignment="1">
      <alignment horizontal="left"/>
    </xf>
    <xf numFmtId="0" fontId="1" fillId="0" borderId="0" xfId="0" applyFont="1" applyAlignment="1">
      <alignment horizontal="left"/>
    </xf>
    <xf numFmtId="0" fontId="1" fillId="0" borderId="0" xfId="0" applyFont="1" applyAlignment="1">
      <alignment horizontal="left" wrapText="1"/>
    </xf>
    <xf numFmtId="0" fontId="1" fillId="15" borderId="0" xfId="0" applyFont="1" applyFill="1" applyAlignment="1">
      <alignment horizontal="left"/>
    </xf>
    <xf numFmtId="0" fontId="1" fillId="30" borderId="0" xfId="0" applyFont="1" applyFill="1"/>
    <xf numFmtId="0" fontId="1" fillId="30" borderId="0" xfId="0" applyFont="1" applyFill="1" applyAlignment="1">
      <alignment horizontal="left"/>
    </xf>
    <xf numFmtId="0" fontId="1" fillId="18" borderId="0" xfId="0" applyFont="1" applyFill="1" applyAlignment="1">
      <alignment horizontal="left"/>
    </xf>
    <xf numFmtId="0" fontId="1" fillId="11" borderId="0" xfId="0" applyFont="1" applyFill="1" applyAlignment="1">
      <alignment horizontal="left"/>
    </xf>
    <xf numFmtId="0" fontId="1" fillId="18" borderId="16" xfId="0" applyFont="1" applyFill="1" applyBorder="1" applyAlignment="1">
      <alignment horizontal="left" wrapText="1"/>
    </xf>
    <xf numFmtId="166" fontId="1" fillId="0" borderId="0" xfId="0" applyNumberFormat="1" applyFont="1" applyAlignment="1">
      <alignment horizontal="left" wrapText="1"/>
    </xf>
    <xf numFmtId="9" fontId="0" fillId="0" borderId="0" xfId="0" applyNumberFormat="1"/>
    <xf numFmtId="9" fontId="14" fillId="0" borderId="0" xfId="0" applyNumberFormat="1" applyFont="1"/>
    <xf numFmtId="165" fontId="30" fillId="0" borderId="16" xfId="0" applyNumberFormat="1" applyFont="1" applyBorder="1" applyAlignment="1">
      <alignment horizontal="left"/>
    </xf>
    <xf numFmtId="0" fontId="30" fillId="0" borderId="16" xfId="0" applyFont="1" applyBorder="1" applyAlignment="1">
      <alignment horizontal="left" wrapText="1"/>
    </xf>
    <xf numFmtId="0" fontId="100" fillId="0" borderId="0" xfId="0" applyFont="1" applyAlignment="1">
      <alignment horizontal="left"/>
    </xf>
    <xf numFmtId="0" fontId="46" fillId="0" borderId="16" xfId="0" applyFont="1" applyBorder="1" applyAlignment="1">
      <alignment horizontal="left"/>
    </xf>
    <xf numFmtId="0" fontId="30" fillId="0" borderId="0" xfId="0" applyFont="1" applyAlignment="1">
      <alignment horizontal="left" vertical="top"/>
    </xf>
    <xf numFmtId="0" fontId="42" fillId="0" borderId="16" xfId="0" applyFont="1" applyBorder="1" applyAlignment="1">
      <alignment horizontal="left"/>
    </xf>
    <xf numFmtId="0" fontId="47" fillId="0" borderId="0" xfId="0" applyFont="1" applyAlignment="1">
      <alignment horizontal="left"/>
    </xf>
    <xf numFmtId="49" fontId="30" fillId="0" borderId="0" xfId="0" applyNumberFormat="1" applyFont="1" applyAlignment="1">
      <alignment horizontal="left"/>
    </xf>
    <xf numFmtId="14" fontId="0" fillId="0" borderId="0" xfId="0" applyNumberFormat="1"/>
    <xf numFmtId="0" fontId="101" fillId="0" borderId="0" xfId="0" applyFont="1"/>
    <xf numFmtId="0" fontId="102" fillId="0" borderId="0" xfId="0" applyFont="1"/>
    <xf numFmtId="0" fontId="103" fillId="0" borderId="0" xfId="0" applyFont="1"/>
    <xf numFmtId="0" fontId="18" fillId="40" borderId="0" xfId="0" applyFont="1" applyFill="1" applyAlignment="1">
      <alignment horizontal="center" vertical="center"/>
    </xf>
    <xf numFmtId="0" fontId="18" fillId="40" borderId="13" xfId="0" applyFont="1" applyFill="1" applyBorder="1" applyAlignment="1">
      <alignment horizontal="center" vertical="center"/>
    </xf>
    <xf numFmtId="0" fontId="18" fillId="40" borderId="47" xfId="0" applyFont="1" applyFill="1" applyBorder="1" applyAlignment="1">
      <alignment horizontal="center" vertical="center"/>
    </xf>
    <xf numFmtId="0" fontId="104" fillId="41" borderId="47" xfId="0" applyFont="1" applyFill="1" applyBorder="1" applyAlignment="1">
      <alignment horizontal="center" vertical="center"/>
    </xf>
    <xf numFmtId="0" fontId="18" fillId="40" borderId="48" xfId="0" applyFont="1" applyFill="1" applyBorder="1" applyAlignment="1">
      <alignment horizontal="center" vertical="center"/>
    </xf>
    <xf numFmtId="0" fontId="18" fillId="40" borderId="49" xfId="0" applyFont="1" applyFill="1" applyBorder="1" applyAlignment="1">
      <alignment horizontal="center" vertical="center"/>
    </xf>
    <xf numFmtId="0" fontId="104" fillId="41" borderId="49" xfId="0" applyFont="1" applyFill="1" applyBorder="1" applyAlignment="1">
      <alignment horizontal="center" vertical="center" wrapText="1"/>
    </xf>
    <xf numFmtId="0" fontId="18" fillId="40" borderId="50" xfId="0" applyFont="1" applyFill="1" applyBorder="1" applyAlignment="1">
      <alignment horizontal="center" vertical="center"/>
    </xf>
    <xf numFmtId="0" fontId="103" fillId="42" borderId="0" xfId="0" applyFont="1" applyFill="1"/>
    <xf numFmtId="0" fontId="103" fillId="42" borderId="0" xfId="0" applyFont="1" applyFill="1" applyAlignment="1">
      <alignment horizontal="center"/>
    </xf>
    <xf numFmtId="0" fontId="103" fillId="0" borderId="0" xfId="0" applyFont="1" applyAlignment="1">
      <alignment horizontal="center"/>
    </xf>
    <xf numFmtId="14" fontId="103" fillId="0" borderId="0" xfId="0" applyNumberFormat="1" applyFont="1" applyAlignment="1">
      <alignment horizontal="center"/>
    </xf>
    <xf numFmtId="0" fontId="17" fillId="42" borderId="0" xfId="0" applyFont="1" applyFill="1"/>
    <xf numFmtId="0" fontId="103" fillId="0" borderId="49" xfId="0" applyFont="1" applyBorder="1"/>
    <xf numFmtId="0" fontId="17" fillId="42" borderId="49" xfId="0" applyFont="1" applyFill="1" applyBorder="1"/>
    <xf numFmtId="0" fontId="17" fillId="42" borderId="20" xfId="0" applyFont="1" applyFill="1" applyBorder="1"/>
    <xf numFmtId="14" fontId="0" fillId="16" borderId="0" xfId="0" applyNumberFormat="1" applyFill="1"/>
    <xf numFmtId="0" fontId="99" fillId="0" borderId="0" xfId="0" applyFont="1" applyAlignment="1">
      <alignment horizontal="left"/>
    </xf>
    <xf numFmtId="14" fontId="50" fillId="0" borderId="0" xfId="0" applyNumberFormat="1" applyFont="1" applyAlignment="1">
      <alignment horizontal="left"/>
    </xf>
    <xf numFmtId="14" fontId="50" fillId="16" borderId="0" xfId="0" applyNumberFormat="1" applyFont="1" applyFill="1" applyAlignment="1">
      <alignment horizontal="left"/>
    </xf>
    <xf numFmtId="14" fontId="50" fillId="13" borderId="0" xfId="0" applyNumberFormat="1" applyFont="1" applyFill="1" applyAlignment="1">
      <alignment horizontal="left"/>
    </xf>
    <xf numFmtId="165" fontId="41" fillId="36" borderId="0" xfId="0" applyNumberFormat="1" applyFont="1" applyFill="1" applyAlignment="1">
      <alignment horizontal="left"/>
    </xf>
    <xf numFmtId="0" fontId="39" fillId="0" borderId="0" xfId="0" applyFont="1" applyAlignment="1">
      <alignment horizontal="left"/>
    </xf>
    <xf numFmtId="22" fontId="0" fillId="0" borderId="0" xfId="0" applyNumberFormat="1"/>
    <xf numFmtId="167" fontId="0" fillId="0" borderId="0" xfId="0" applyNumberFormat="1"/>
    <xf numFmtId="14" fontId="49" fillId="0" borderId="0" xfId="0" applyNumberFormat="1" applyFont="1" applyAlignment="1">
      <alignment horizontal="left"/>
    </xf>
    <xf numFmtId="14" fontId="71" fillId="0" borderId="0" xfId="0" applyNumberFormat="1" applyFont="1" applyAlignment="1">
      <alignment horizontal="left"/>
    </xf>
    <xf numFmtId="14" fontId="71" fillId="13" borderId="0" xfId="0" applyNumberFormat="1" applyFont="1" applyFill="1" applyAlignment="1">
      <alignment horizontal="left"/>
    </xf>
    <xf numFmtId="14" fontId="50" fillId="10" borderId="0" xfId="0" applyNumberFormat="1" applyFont="1" applyFill="1" applyAlignment="1">
      <alignment horizontal="left"/>
    </xf>
    <xf numFmtId="14" fontId="71" fillId="39" borderId="0" xfId="0" applyNumberFormat="1" applyFont="1" applyFill="1" applyAlignment="1">
      <alignment horizontal="left"/>
    </xf>
    <xf numFmtId="0" fontId="30" fillId="25" borderId="16" xfId="0" applyFont="1" applyFill="1" applyBorder="1" applyAlignment="1">
      <alignment horizontal="left" wrapText="1"/>
    </xf>
    <xf numFmtId="0" fontId="50" fillId="0" borderId="0" xfId="0" applyFont="1" applyAlignment="1">
      <alignment horizontal="center" wrapText="1"/>
    </xf>
    <xf numFmtId="0" fontId="50" fillId="0" borderId="32" xfId="0" applyFont="1" applyBorder="1" applyAlignment="1">
      <alignment horizontal="center" wrapText="1"/>
    </xf>
    <xf numFmtId="0" fontId="84" fillId="0" borderId="0" xfId="0" applyFont="1" applyAlignment="1">
      <alignment horizontal="center" wrapText="1"/>
    </xf>
    <xf numFmtId="0" fontId="0" fillId="0" borderId="30" xfId="0" applyBorder="1" applyAlignment="1">
      <alignment horizontal="center"/>
    </xf>
    <xf numFmtId="0" fontId="62" fillId="0" borderId="0" xfId="0" applyFont="1" applyAlignment="1">
      <alignment horizontal="center"/>
    </xf>
    <xf numFmtId="0" fontId="70" fillId="0" borderId="0" xfId="0" applyFont="1" applyAlignment="1">
      <alignment horizontal="center" wrapText="1"/>
    </xf>
    <xf numFmtId="0" fontId="50" fillId="0" borderId="39" xfId="0" applyFont="1" applyBorder="1" applyAlignment="1">
      <alignment horizontal="center" wrapText="1"/>
    </xf>
    <xf numFmtId="0" fontId="62" fillId="16" borderId="38" xfId="0" applyFont="1" applyFill="1" applyBorder="1" applyAlignment="1">
      <alignment horizontal="left" wrapText="1"/>
    </xf>
    <xf numFmtId="0" fontId="62" fillId="24" borderId="39" xfId="0" applyFont="1" applyFill="1" applyBorder="1" applyAlignment="1">
      <alignment horizontal="left" wrapText="1"/>
    </xf>
    <xf numFmtId="164" fontId="63" fillId="11" borderId="39" xfId="0" applyNumberFormat="1" applyFont="1" applyFill="1" applyBorder="1" applyAlignment="1">
      <alignment horizontal="left" vertical="center" wrapText="1"/>
    </xf>
    <xf numFmtId="164" fontId="50" fillId="12" borderId="39" xfId="0" applyNumberFormat="1" applyFont="1" applyFill="1" applyBorder="1" applyAlignment="1">
      <alignment horizontal="left" wrapText="1"/>
    </xf>
    <xf numFmtId="0" fontId="50" fillId="12" borderId="39" xfId="0" applyFont="1" applyFill="1" applyBorder="1" applyAlignment="1">
      <alignment horizontal="left" wrapText="1"/>
    </xf>
    <xf numFmtId="0" fontId="50" fillId="11" borderId="40" xfId="0" applyFont="1" applyFill="1" applyBorder="1" applyAlignment="1">
      <alignment horizontal="left" wrapText="1"/>
    </xf>
    <xf numFmtId="0" fontId="86" fillId="16" borderId="23" xfId="0" applyFont="1" applyFill="1" applyBorder="1" applyAlignment="1">
      <alignment horizontal="left"/>
    </xf>
    <xf numFmtId="0" fontId="62" fillId="16" borderId="17" xfId="0" applyFont="1" applyFill="1" applyBorder="1" applyAlignment="1">
      <alignment horizontal="left" wrapText="1"/>
    </xf>
    <xf numFmtId="164" fontId="62" fillId="16" borderId="17" xfId="0" applyNumberFormat="1" applyFont="1" applyFill="1" applyBorder="1" applyAlignment="1">
      <alignment horizontal="left" wrapText="1"/>
    </xf>
    <xf numFmtId="0" fontId="70" fillId="12" borderId="17" xfId="0" applyFont="1" applyFill="1" applyBorder="1" applyAlignment="1">
      <alignment horizontal="left" wrapText="1"/>
    </xf>
    <xf numFmtId="0" fontId="70" fillId="11" borderId="41" xfId="0" applyFont="1" applyFill="1" applyBorder="1" applyAlignment="1">
      <alignment horizontal="left" wrapText="1"/>
    </xf>
    <xf numFmtId="0" fontId="50" fillId="0" borderId="31" xfId="0" applyFont="1" applyBorder="1" applyAlignment="1">
      <alignment horizontal="left" wrapText="1"/>
    </xf>
    <xf numFmtId="0" fontId="41" fillId="23" borderId="0" xfId="0" applyFont="1" applyFill="1" applyAlignment="1">
      <alignment wrapText="1"/>
    </xf>
    <xf numFmtId="0" fontId="62" fillId="16" borderId="25" xfId="0" applyFont="1" applyFill="1" applyBorder="1" applyAlignment="1">
      <alignment horizontal="left" wrapText="1"/>
    </xf>
    <xf numFmtId="164" fontId="63" fillId="11" borderId="26" xfId="0" applyNumberFormat="1" applyFont="1" applyFill="1" applyBorder="1" applyAlignment="1">
      <alignment horizontal="left" vertical="center" wrapText="1"/>
    </xf>
    <xf numFmtId="0" fontId="50" fillId="11" borderId="42" xfId="0" applyFont="1" applyFill="1" applyBorder="1" applyAlignment="1">
      <alignment horizontal="left" wrapText="1"/>
    </xf>
    <xf numFmtId="0" fontId="41" fillId="0" borderId="10" xfId="0" applyFont="1" applyBorder="1" applyAlignment="1">
      <alignment horizontal="left"/>
    </xf>
    <xf numFmtId="0" fontId="50" fillId="0" borderId="10" xfId="0" applyFont="1" applyBorder="1" applyAlignment="1">
      <alignment horizontal="left" wrapText="1"/>
    </xf>
    <xf numFmtId="0" fontId="50" fillId="13" borderId="29" xfId="0" applyFont="1" applyFill="1" applyBorder="1" applyAlignment="1">
      <alignment horizontal="left" wrapText="1"/>
    </xf>
    <xf numFmtId="0" fontId="88" fillId="0" borderId="0" xfId="0" applyFont="1" applyAlignment="1">
      <alignment horizontal="left"/>
    </xf>
    <xf numFmtId="0" fontId="41" fillId="0" borderId="0" xfId="0" applyFont="1"/>
    <xf numFmtId="0" fontId="41" fillId="14" borderId="0" xfId="0" applyFont="1" applyFill="1"/>
    <xf numFmtId="0" fontId="50" fillId="0" borderId="33" xfId="0" applyFont="1" applyBorder="1" applyAlignment="1">
      <alignment horizontal="left" wrapText="1"/>
    </xf>
    <xf numFmtId="0" fontId="41" fillId="17" borderId="0" xfId="0" applyFont="1" applyFill="1" applyAlignment="1">
      <alignment horizontal="left"/>
    </xf>
    <xf numFmtId="0" fontId="62" fillId="16" borderId="25" xfId="0" applyFont="1" applyFill="1" applyBorder="1" applyAlignment="1">
      <alignment horizontal="left" vertical="center" wrapText="1"/>
    </xf>
    <xf numFmtId="0" fontId="62" fillId="11" borderId="26" xfId="0" applyFont="1" applyFill="1" applyBorder="1" applyAlignment="1">
      <alignment horizontal="left" vertical="center" wrapText="1"/>
    </xf>
    <xf numFmtId="164" fontId="50" fillId="12" borderId="26" xfId="0" applyNumberFormat="1" applyFont="1" applyFill="1" applyBorder="1" applyAlignment="1">
      <alignment horizontal="left" vertical="center" wrapText="1"/>
    </xf>
    <xf numFmtId="0" fontId="50" fillId="12" borderId="26" xfId="0" applyFont="1" applyFill="1" applyBorder="1" applyAlignment="1">
      <alignment horizontal="left" vertical="center" wrapText="1"/>
    </xf>
    <xf numFmtId="0" fontId="50" fillId="11" borderId="42" xfId="0" applyFont="1" applyFill="1" applyBorder="1" applyAlignment="1">
      <alignment horizontal="left" vertical="center" wrapText="1"/>
    </xf>
    <xf numFmtId="0" fontId="84" fillId="0" borderId="10" xfId="0" applyFont="1" applyBorder="1" applyAlignment="1">
      <alignment horizontal="left" wrapText="1"/>
    </xf>
    <xf numFmtId="0" fontId="84" fillId="0" borderId="29" xfId="0" applyFont="1" applyBorder="1" applyAlignment="1">
      <alignment horizontal="left" wrapText="1"/>
    </xf>
    <xf numFmtId="0" fontId="84" fillId="0" borderId="31" xfId="0" applyFont="1" applyBorder="1" applyAlignment="1">
      <alignment horizontal="left" wrapText="1"/>
    </xf>
    <xf numFmtId="0" fontId="50" fillId="0" borderId="29" xfId="0" applyFont="1" applyBorder="1" applyAlignment="1">
      <alignment horizontal="left" wrapText="1"/>
    </xf>
    <xf numFmtId="0" fontId="81" fillId="0" borderId="0" xfId="0" applyFont="1"/>
    <xf numFmtId="0" fontId="14" fillId="16" borderId="0" xfId="0" applyFont="1" applyFill="1" applyAlignment="1">
      <alignment horizontal="left"/>
    </xf>
    <xf numFmtId="0" fontId="45" fillId="0" borderId="10" xfId="0" applyFont="1" applyBorder="1"/>
    <xf numFmtId="0" fontId="71" fillId="0" borderId="32" xfId="0" applyFont="1" applyBorder="1" applyAlignment="1">
      <alignment horizontal="left" wrapText="1"/>
    </xf>
    <xf numFmtId="0" fontId="62" fillId="0" borderId="0" xfId="0" applyFont="1" applyAlignment="1">
      <alignment horizontal="left" wrapText="1"/>
    </xf>
    <xf numFmtId="0" fontId="14" fillId="16" borderId="8" xfId="0" applyFont="1" applyFill="1" applyBorder="1" applyAlignment="1">
      <alignment horizontal="left"/>
    </xf>
    <xf numFmtId="0" fontId="14" fillId="16" borderId="30" xfId="0" applyFont="1" applyFill="1" applyBorder="1" applyAlignment="1">
      <alignment horizontal="left"/>
    </xf>
    <xf numFmtId="0" fontId="0" fillId="0" borderId="30" xfId="0" applyBorder="1" applyAlignment="1">
      <alignment horizontal="left"/>
    </xf>
    <xf numFmtId="0" fontId="0" fillId="0" borderId="5" xfId="0" applyBorder="1" applyAlignment="1">
      <alignment horizontal="left"/>
    </xf>
    <xf numFmtId="0" fontId="14" fillId="16" borderId="11" xfId="0" applyFont="1" applyFill="1" applyBorder="1" applyAlignment="1">
      <alignment horizontal="left"/>
    </xf>
    <xf numFmtId="0" fontId="62" fillId="16" borderId="39" xfId="0" applyFont="1" applyFill="1" applyBorder="1" applyAlignment="1">
      <alignment horizontal="left" vertical="center" wrapText="1"/>
    </xf>
    <xf numFmtId="0" fontId="62" fillId="11" borderId="39" xfId="0" applyFont="1" applyFill="1" applyBorder="1" applyAlignment="1">
      <alignment horizontal="left" vertical="center" wrapText="1"/>
    </xf>
    <xf numFmtId="164" fontId="50" fillId="12" borderId="39" xfId="0" applyNumberFormat="1" applyFont="1" applyFill="1" applyBorder="1" applyAlignment="1">
      <alignment horizontal="left" vertical="center" wrapText="1"/>
    </xf>
    <xf numFmtId="0" fontId="50" fillId="12" borderId="39" xfId="0" applyFont="1" applyFill="1" applyBorder="1" applyAlignment="1">
      <alignment horizontal="left" vertical="center" wrapText="1"/>
    </xf>
    <xf numFmtId="0" fontId="50" fillId="11" borderId="40" xfId="0" applyFont="1" applyFill="1" applyBorder="1" applyAlignment="1">
      <alignment horizontal="left" vertical="center" wrapText="1"/>
    </xf>
    <xf numFmtId="0" fontId="14" fillId="16" borderId="44" xfId="0" applyFont="1" applyFill="1" applyBorder="1" applyAlignment="1">
      <alignment horizontal="left"/>
    </xf>
    <xf numFmtId="0" fontId="86" fillId="16" borderId="35" xfId="0" applyFont="1" applyFill="1" applyBorder="1" applyAlignment="1">
      <alignment horizontal="left"/>
    </xf>
    <xf numFmtId="0" fontId="62" fillId="16" borderId="35" xfId="0" applyFont="1" applyFill="1" applyBorder="1" applyAlignment="1">
      <alignment horizontal="left" wrapText="1"/>
    </xf>
    <xf numFmtId="164" fontId="62" fillId="16" borderId="35" xfId="0" applyNumberFormat="1" applyFont="1" applyFill="1" applyBorder="1" applyAlignment="1">
      <alignment horizontal="left" wrapText="1"/>
    </xf>
    <xf numFmtId="0" fontId="70" fillId="12" borderId="35" xfId="0" applyFont="1" applyFill="1" applyBorder="1" applyAlignment="1">
      <alignment horizontal="left" wrapText="1"/>
    </xf>
    <xf numFmtId="0" fontId="70" fillId="11" borderId="46" xfId="0" applyFont="1" applyFill="1" applyBorder="1" applyAlignment="1">
      <alignment horizontal="left" wrapText="1"/>
    </xf>
    <xf numFmtId="0" fontId="62" fillId="16" borderId="39" xfId="0" applyFont="1" applyFill="1" applyBorder="1" applyAlignment="1">
      <alignment horizontal="left" wrapText="1"/>
    </xf>
    <xf numFmtId="0" fontId="14" fillId="16" borderId="45" xfId="0" applyFont="1" applyFill="1" applyBorder="1" applyAlignment="1">
      <alignment horizontal="left"/>
    </xf>
    <xf numFmtId="0" fontId="86" fillId="16" borderId="17" xfId="0" applyFont="1" applyFill="1" applyBorder="1" applyAlignment="1">
      <alignment horizontal="left"/>
    </xf>
    <xf numFmtId="0" fontId="0" fillId="0" borderId="8" xfId="0" applyBorder="1" applyAlignment="1">
      <alignment horizontal="left"/>
    </xf>
    <xf numFmtId="0" fontId="93" fillId="0" borderId="0" xfId="0" applyFont="1" applyAlignment="1">
      <alignment horizontal="left"/>
    </xf>
    <xf numFmtId="0" fontId="105" fillId="23" borderId="0" xfId="0" applyFont="1" applyFill="1" applyAlignment="1">
      <alignment wrapText="1"/>
    </xf>
    <xf numFmtId="0" fontId="41" fillId="13" borderId="16" xfId="0" applyFont="1" applyFill="1" applyBorder="1" applyAlignment="1">
      <alignment horizontal="left"/>
    </xf>
    <xf numFmtId="0" fontId="41" fillId="13" borderId="16" xfId="0" applyFont="1" applyFill="1" applyBorder="1" applyAlignment="1">
      <alignment horizontal="left" wrapText="1"/>
    </xf>
    <xf numFmtId="0" fontId="86" fillId="0" borderId="0" xfId="0" applyFont="1" applyAlignment="1">
      <alignment horizontal="left" wrapText="1"/>
    </xf>
    <xf numFmtId="0" fontId="14" fillId="0" borderId="10" xfId="0" applyFont="1" applyBorder="1" applyAlignment="1">
      <alignment horizontal="center" wrapText="1"/>
    </xf>
    <xf numFmtId="0" fontId="14" fillId="0" borderId="29" xfId="0" applyFont="1" applyBorder="1" applyAlignment="1">
      <alignment horizontal="center" wrapText="1"/>
    </xf>
    <xf numFmtId="0" fontId="14" fillId="0" borderId="3" xfId="0" applyFont="1" applyBorder="1" applyAlignment="1">
      <alignment horizontal="center"/>
    </xf>
    <xf numFmtId="0" fontId="14" fillId="0" borderId="10" xfId="0" applyFont="1" applyBorder="1" applyAlignment="1">
      <alignment horizontal="center"/>
    </xf>
    <xf numFmtId="0" fontId="14" fillId="16" borderId="0" xfId="0" applyFont="1" applyFill="1" applyAlignment="1">
      <alignment horizontal="center"/>
    </xf>
    <xf numFmtId="0" fontId="0" fillId="0" borderId="0" xfId="0" applyAlignment="1">
      <alignment horizontal="center"/>
    </xf>
    <xf numFmtId="0" fontId="97" fillId="0" borderId="0" xfId="0" applyFont="1"/>
    <xf numFmtId="0" fontId="0" fillId="0" borderId="0" xfId="0"/>
    <xf numFmtId="0" fontId="14" fillId="0" borderId="18" xfId="0" applyFont="1" applyBorder="1" applyAlignment="1">
      <alignment horizontal="center"/>
    </xf>
    <xf numFmtId="0" fontId="81" fillId="0" borderId="26" xfId="0" applyFont="1" applyBorder="1" applyAlignment="1">
      <alignment horizontal="center"/>
    </xf>
    <xf numFmtId="0" fontId="89" fillId="28" borderId="0" xfId="0" applyFont="1" applyFill="1" applyAlignment="1">
      <alignment horizontal="center"/>
    </xf>
    <xf numFmtId="0" fontId="96" fillId="28" borderId="0" xfId="0" applyFont="1" applyFill="1" applyAlignment="1">
      <alignment horizontal="center" wrapText="1"/>
    </xf>
    <xf numFmtId="0" fontId="96" fillId="28" borderId="0" xfId="0" applyFont="1" applyFill="1" applyAlignment="1">
      <alignment horizontal="center"/>
    </xf>
  </cellXfs>
  <cellStyles count="2">
    <cellStyle name="Hyperlink" xfId="1" builtinId="8"/>
    <cellStyle name="Normal" xfId="0" builtinId="0"/>
  </cellStyles>
  <dxfs count="3621">
    <dxf>
      <numFmt numFmtId="27" formatCode="m/d/yyyy\ h:mm"/>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7CE"/>
        </patternFill>
      </fill>
    </dxf>
    <dxf>
      <fill>
        <patternFill>
          <bgColor rgb="FF92D050"/>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7CE"/>
        </patternFill>
      </fill>
    </dxf>
    <dxf>
      <font>
        <color rgb="FF9C0006"/>
      </font>
      <fill>
        <patternFill>
          <bgColor rgb="FFFFC7CE"/>
        </patternFill>
      </fill>
    </dxf>
    <dxf>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000"/>
        </patternFill>
      </fill>
    </dxf>
    <dxf>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1"/>
      </font>
      <fill>
        <patternFill patternType="solid">
          <bgColor rgb="FFFFC000"/>
        </patternFill>
      </fill>
    </dxf>
    <dxf>
      <font>
        <color theme="0"/>
      </font>
      <fill>
        <patternFill patternType="solid">
          <bgColor rgb="FFFF0000"/>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6500"/>
      </font>
      <fill>
        <patternFill>
          <bgColor rgb="FFFFEB9C"/>
        </patternFill>
      </fill>
    </dxf>
    <dxf>
      <fill>
        <patternFill>
          <bgColor rgb="FFFFC7CE"/>
        </patternFill>
      </fill>
    </dxf>
    <dxf>
      <fill>
        <patternFill>
          <bgColor rgb="FF92D050"/>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ill>
        <patternFill>
          <bgColor rgb="FFFFC7CE"/>
        </patternFill>
      </fill>
    </dxf>
    <dxf>
      <fill>
        <patternFill>
          <bgColor rgb="FF92D050"/>
        </patternFill>
      </fill>
    </dxf>
    <dxf>
      <fill>
        <patternFill>
          <bgColor rgb="FFFFC000"/>
        </patternFill>
      </fill>
    </dxf>
    <dxf>
      <font>
        <color rgb="FF9C0006"/>
      </font>
      <fill>
        <patternFill>
          <bgColor rgb="FFFFC7CE"/>
        </patternFill>
      </fill>
    </dxf>
    <dxf>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theme="1"/>
      </font>
      <fill>
        <patternFill patternType="solid">
          <bgColor theme="7" tint="0.79998168889431442"/>
        </patternFill>
      </fill>
    </dxf>
    <dxf>
      <font>
        <color theme="1"/>
      </font>
      <fill>
        <patternFill patternType="solid">
          <bgColor rgb="FFFFC000"/>
        </patternFill>
      </fill>
    </dxf>
    <dxf>
      <font>
        <color theme="0"/>
      </font>
      <fill>
        <patternFill patternType="solid">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1"/>
      </font>
      <fill>
        <patternFill patternType="solid">
          <bgColor theme="7" tint="0.79998168889431442"/>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ont>
        <color rgb="FF006100"/>
      </font>
      <fill>
        <patternFill>
          <bgColor rgb="FFC6EFCE"/>
        </patternFill>
      </fill>
    </dxf>
    <dxf>
      <font>
        <color rgb="FF9C0006"/>
      </font>
      <fill>
        <patternFill patternType="solid">
          <bgColor rgb="FFFFFF00"/>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2"/>
        <name val="Roboto"/>
        <charset val="1"/>
        <scheme val="none"/>
      </font>
      <fill>
        <patternFill patternType="none"/>
      </fill>
      <alignment horizontal="left" vertical="bottom" textRotation="0" wrapText="0" indent="0" justifyLastLine="0" shrinkToFit="0" readingOrder="0"/>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name val="Calibri"/>
        <scheme val="minor"/>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sz val="1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border outline="0">
        <top style="thin">
          <color theme="4" tint="0.39997558519241921"/>
        </top>
      </border>
    </dxf>
    <dxf>
      <font>
        <b val="0"/>
        <name val="Calibri"/>
        <scheme val="min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solid">
          <fgColor indexed="64"/>
          <bgColor theme="9" tint="0.59999389629810485"/>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1"/>
        <name val="Calibri"/>
        <scheme val="minor"/>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solid">
          <fgColor indexed="64"/>
          <bgColor theme="9" tint="0.79998168889431442"/>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border outline="0">
        <top style="thin">
          <color theme="4" tint="0.39997558519241921"/>
        </top>
      </border>
    </dxf>
    <dxf>
      <font>
        <b val="0"/>
        <sz val="11"/>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border outline="0">
        <top style="thin">
          <color theme="4" tint="0.39997558519241921"/>
        </top>
      </border>
    </dxf>
    <dxf>
      <font>
        <b val="0"/>
        <sz val="11"/>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top style="thin">
          <color theme="4" tint="0.39997558519241921"/>
        </top>
      </border>
    </dxf>
    <dxf>
      <font>
        <b val="0"/>
        <sz val="10"/>
        <color rgb="FF000000"/>
        <name val="Calibri Light"/>
        <scheme val="major"/>
      </font>
      <fill>
        <patternFill patternType="none"/>
      </fill>
      <alignment horizontal="left"/>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top style="thin">
          <color theme="4" tint="0.39997558519241921"/>
        </top>
      </border>
    </dxf>
    <dxf>
      <font>
        <b val="0"/>
        <sz val="10"/>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top style="thin">
          <color theme="4" tint="0.39997558519241921"/>
        </top>
      </border>
    </dxf>
    <dxf>
      <font>
        <b val="0"/>
        <sz val="10"/>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b val="0"/>
        <i val="0"/>
        <strike val="0"/>
        <condense val="0"/>
        <extend val="0"/>
        <outline val="0"/>
        <shadow val="0"/>
        <u val="none"/>
        <vertAlign val="baseline"/>
        <sz val="10"/>
        <color rgb="FF000000"/>
        <name val="Calibri Light"/>
        <scheme val="major"/>
      </font>
      <numFmt numFmtId="19" formatCode="m/d/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66" formatCode="000\-00\-0000"/>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sz val="10"/>
        <name val="Calibri"/>
        <scheme val="minor"/>
      </font>
      <fill>
        <patternFill patternType="none"/>
      </fill>
      <alignment horizontal="left"/>
    </dxf>
    <dxf>
      <font>
        <sz val="10"/>
        <name val="Calibri"/>
        <scheme val="minor"/>
      </font>
      <numFmt numFmtId="0" formatCode="General"/>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b val="0"/>
        <i val="0"/>
        <strike val="0"/>
        <condense val="0"/>
        <extend val="0"/>
        <outline val="0"/>
        <shadow val="0"/>
        <u val="none"/>
        <vertAlign val="baseline"/>
        <sz val="10"/>
        <color rgb="FF000000"/>
        <name val="Calibri"/>
        <scheme val="minor"/>
      </font>
      <fill>
        <patternFill patternType="none"/>
      </fill>
      <alignment horizontal="left"/>
    </dxf>
    <dxf>
      <font>
        <sz val="10"/>
        <name val="Calibri"/>
        <scheme val="minor"/>
      </font>
      <fill>
        <patternFill patternType="none"/>
      </fill>
      <alignment horizontal="left"/>
    </dxf>
    <dxf>
      <font>
        <sz val="10"/>
        <color rgb="FF00000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color rgb="FF000000"/>
        <name val="Calibri"/>
        <scheme val="minor"/>
      </font>
      <numFmt numFmtId="165" formatCode="m/d/yy;@"/>
      <fill>
        <patternFill patternType="none">
          <fgColor indexed="64"/>
          <bgColor indexed="65"/>
        </patternFill>
      </fill>
      <alignment horizontal="left" vertical="bottom" textRotation="0" wrapText="0" indent="0" justifyLastLine="0" shrinkToFit="0" readingOrder="0"/>
    </dxf>
    <dxf>
      <font>
        <sz val="10"/>
      </font>
      <fill>
        <patternFill patternType="none">
          <fgColor indexed="64"/>
          <bgColor theme="0"/>
        </patternFill>
      </fill>
      <alignment horizontal="left"/>
    </dxf>
    <dxf>
      <font>
        <b val="0"/>
        <i val="0"/>
        <strike val="0"/>
        <condense val="0"/>
        <extend val="0"/>
        <outline val="0"/>
        <shadow val="0"/>
        <u val="none"/>
        <vertAlign val="baseline"/>
        <sz val="10"/>
        <color rgb="FF000000"/>
        <name val="Calibri"/>
        <scheme val="minor"/>
      </font>
      <numFmt numFmtId="165" formatCode="m/d/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scheme val="minor"/>
      </font>
      <numFmt numFmtId="165" formatCode="m/d/yy;@"/>
      <fill>
        <patternFill patternType="none"/>
      </fill>
      <alignment horizontal="left"/>
    </dxf>
    <dxf>
      <font>
        <sz val="10"/>
        <name val="Calibri"/>
        <scheme val="minor"/>
      </font>
      <fill>
        <patternFill patternType="none"/>
      </fill>
      <alignment horizontal="left"/>
    </dxf>
    <dxf>
      <font>
        <sz val="10"/>
        <color rgb="FF000000"/>
        <name val="Calibri"/>
        <scheme val="minor"/>
      </font>
      <numFmt numFmtId="0" formatCode="General"/>
      <fill>
        <patternFill patternType="none"/>
      </fill>
      <alignment horizontal="left" vertical="bottom" textRotation="0" wrapText="0" indent="0" justifyLastLine="0" shrinkToFit="0" readingOrder="0"/>
    </dxf>
    <dxf>
      <font>
        <sz val="10"/>
        <name val="Calibri"/>
        <scheme val="minor"/>
      </font>
      <numFmt numFmtId="0" formatCode="General"/>
      <fill>
        <patternFill patternType="none"/>
      </fill>
      <alignment horizontal="left"/>
    </dxf>
    <dxf>
      <font>
        <sz val="10"/>
        <name val="Calibri"/>
        <scheme val="minor"/>
      </font>
      <fill>
        <patternFill patternType="none"/>
      </fill>
      <alignment horizontal="left"/>
    </dxf>
    <dxf>
      <font>
        <name val="Calibri"/>
        <scheme val="minor"/>
      </font>
      <alignment horizontal="left"/>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numFmt numFmtId="166" formatCode="000\-00\-0000"/>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numFmt numFmtId="0" formatCode="General"/>
    </dxf>
    <dxf>
      <numFmt numFmtId="164" formatCode="[&lt;=9999999]###\-####;\(###\)\ ###\-####"/>
      <alignment horizontal="right"/>
    </dxf>
    <dxf>
      <numFmt numFmtId="0" formatCode="General"/>
    </dxf>
    <dxf>
      <border outline="0">
        <top style="medium">
          <color rgb="FF000000"/>
        </top>
      </border>
    </dxf>
    <dxf>
      <border outline="0">
        <bottom style="medium">
          <color rgb="FF000000"/>
        </bottom>
      </border>
    </dxf>
    <dxf>
      <font>
        <b/>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ill>
        <patternFill patternType="none"/>
      </fill>
    </dxf>
    <dxf>
      <fill>
        <patternFill patternType="none"/>
      </fill>
    </dxf>
    <dxf>
      <numFmt numFmtId="164" formatCode="[&lt;=9999999]###\-####;\(###\)\ ###\-####"/>
      <fill>
        <patternFill patternType="none"/>
      </fill>
      <border diagonalUp="0" diagonalDown="0">
        <left/>
        <right/>
        <top style="thin">
          <color theme="4" tint="0.39997558519241921"/>
        </top>
        <bottom style="thin">
          <color theme="4" tint="0.39997558519241921"/>
        </bottom>
        <vertical/>
        <horizontal/>
      </border>
    </dxf>
    <dxf>
      <fill>
        <patternFill patternType="none"/>
      </fill>
      <alignment horizontal="center" vertical="bottom" textRotation="0" wrapText="0" indent="0" justifyLastLine="0" shrinkToFit="0" readingOrder="0"/>
    </dxf>
    <dxf>
      <fill>
        <patternFill patternType="none"/>
      </fill>
    </dxf>
    <dxf>
      <fill>
        <patternFill patternType="none"/>
      </fill>
    </dxf>
    <dxf>
      <font>
        <b/>
        <i val="0"/>
        <strike val="0"/>
        <condense val="0"/>
        <extend val="0"/>
        <outline val="0"/>
        <shadow val="0"/>
        <u val="none"/>
        <vertAlign val="baseline"/>
        <sz val="11"/>
        <color theme="0"/>
        <name val="Calibri"/>
        <family val="2"/>
        <scheme val="minor"/>
      </font>
      <fill>
        <patternFill patternType="none">
          <fgColor theme="4"/>
          <bgColor theme="4"/>
        </patternFill>
      </fill>
    </dxf>
  </dxfs>
  <tableStyles count="0" defaultTableStyle="TableStyleMedium2" defaultPivotStyle="PivotStyleMedium9"/>
  <colors>
    <mruColors>
      <color rgb="FF9463BA"/>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onnections" Target="connections.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1895475</xdr:colOff>
      <xdr:row>1</xdr:row>
      <xdr:rowOff>76201</xdr:rowOff>
    </xdr:from>
    <xdr:to>
      <xdr:col>6</xdr:col>
      <xdr:colOff>63500</xdr:colOff>
      <xdr:row>4</xdr:row>
      <xdr:rowOff>169568</xdr:rowOff>
    </xdr:to>
    <xdr:pic>
      <xdr:nvPicPr>
        <xdr:cNvPr id="2" name="Picture 1">
          <a:extLst>
            <a:ext uri="{FF2B5EF4-FFF2-40B4-BE49-F238E27FC236}">
              <a16:creationId xmlns:a16="http://schemas.microsoft.com/office/drawing/2014/main" id="{4EEC2DA3-E8ED-CB24-84FC-FF6B7166B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285751"/>
          <a:ext cx="5000625" cy="83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904875</xdr:colOff>
      <xdr:row>0</xdr:row>
      <xdr:rowOff>38100</xdr:rowOff>
    </xdr:from>
    <xdr:to>
      <xdr:col>6</xdr:col>
      <xdr:colOff>130494</xdr:colOff>
      <xdr:row>0</xdr:row>
      <xdr:rowOff>472441</xdr:rowOff>
    </xdr:to>
    <xdr:pic>
      <xdr:nvPicPr>
        <xdr:cNvPr id="2" name="Picture 2">
          <a:extLst>
            <a:ext uri="{FF2B5EF4-FFF2-40B4-BE49-F238E27FC236}">
              <a16:creationId xmlns:a16="http://schemas.microsoft.com/office/drawing/2014/main" id="{F8C7B755-CAA6-4C1B-8127-6A146DA36043}"/>
            </a:ext>
            <a:ext uri="{147F2762-F138-4A5C-976F-8EAC2B608ADB}">
              <a16:predDERef xmlns:a16="http://schemas.microsoft.com/office/drawing/2014/main" pred="{589AA2C3-FD4E-4312-B42B-FA14B12315D4}"/>
            </a:ext>
          </a:extLst>
        </xdr:cNvPr>
        <xdr:cNvPicPr>
          <a:picLocks noChangeAspect="1"/>
        </xdr:cNvPicPr>
      </xdr:nvPicPr>
      <xdr:blipFill>
        <a:blip xmlns:r="http://schemas.openxmlformats.org/officeDocument/2006/relationships" r:embed="rId1"/>
        <a:stretch>
          <a:fillRect/>
        </a:stretch>
      </xdr:blipFill>
      <xdr:spPr>
        <a:xfrm>
          <a:off x="6705600" y="38100"/>
          <a:ext cx="1073469" cy="4343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904875</xdr:colOff>
      <xdr:row>0</xdr:row>
      <xdr:rowOff>38100</xdr:rowOff>
    </xdr:from>
    <xdr:to>
      <xdr:col>10</xdr:col>
      <xdr:colOff>828540</xdr:colOff>
      <xdr:row>0</xdr:row>
      <xdr:rowOff>469266</xdr:rowOff>
    </xdr:to>
    <xdr:pic>
      <xdr:nvPicPr>
        <xdr:cNvPr id="3" name="Picture 2">
          <a:extLst>
            <a:ext uri="{FF2B5EF4-FFF2-40B4-BE49-F238E27FC236}">
              <a16:creationId xmlns:a16="http://schemas.microsoft.com/office/drawing/2014/main" id="{9247DCA1-E485-4E56-A289-CA66DAA2EF81}"/>
            </a:ext>
            <a:ext uri="{147F2762-F138-4A5C-976F-8EAC2B608ADB}">
              <a16:predDERef xmlns:a16="http://schemas.microsoft.com/office/drawing/2014/main" pred="{589AA2C3-FD4E-4312-B42B-FA14B12315D4}"/>
            </a:ext>
          </a:extLst>
        </xdr:cNvPr>
        <xdr:cNvPicPr>
          <a:picLocks noChangeAspect="1"/>
        </xdr:cNvPicPr>
      </xdr:nvPicPr>
      <xdr:blipFill>
        <a:blip xmlns:r="http://schemas.openxmlformats.org/officeDocument/2006/relationships" r:embed="rId1"/>
        <a:stretch>
          <a:fillRect/>
        </a:stretch>
      </xdr:blipFill>
      <xdr:spPr>
        <a:xfrm>
          <a:off x="5505450" y="38100"/>
          <a:ext cx="1073469" cy="4343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1638300</xdr:colOff>
      <xdr:row>40</xdr:row>
      <xdr:rowOff>57150</xdr:rowOff>
    </xdr:from>
    <xdr:to>
      <xdr:col>9</xdr:col>
      <xdr:colOff>177800</xdr:colOff>
      <xdr:row>75</xdr:row>
      <xdr:rowOff>123825</xdr:rowOff>
    </xdr:to>
    <xdr:pic>
      <xdr:nvPicPr>
        <xdr:cNvPr id="2" name="Picture 1">
          <a:extLst>
            <a:ext uri="{FF2B5EF4-FFF2-40B4-BE49-F238E27FC236}">
              <a16:creationId xmlns:a16="http://schemas.microsoft.com/office/drawing/2014/main" id="{2A5B5BEE-5C82-43D7-9065-8D14061C378D}"/>
            </a:ext>
          </a:extLst>
        </xdr:cNvPr>
        <xdr:cNvPicPr>
          <a:picLocks noChangeAspect="1"/>
        </xdr:cNvPicPr>
      </xdr:nvPicPr>
      <xdr:blipFill>
        <a:blip xmlns:r="http://schemas.openxmlformats.org/officeDocument/2006/relationships" r:embed="rId1"/>
        <a:stretch>
          <a:fillRect/>
        </a:stretch>
      </xdr:blipFill>
      <xdr:spPr>
        <a:xfrm>
          <a:off x="2171700" y="7010400"/>
          <a:ext cx="8143875" cy="5734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1638300</xdr:colOff>
      <xdr:row>40</xdr:row>
      <xdr:rowOff>57150</xdr:rowOff>
    </xdr:from>
    <xdr:to>
      <xdr:col>10</xdr:col>
      <xdr:colOff>1285875</xdr:colOff>
      <xdr:row>75</xdr:row>
      <xdr:rowOff>123825</xdr:rowOff>
    </xdr:to>
    <xdr:pic>
      <xdr:nvPicPr>
        <xdr:cNvPr id="2" name="Picture 1">
          <a:extLst>
            <a:ext uri="{FF2B5EF4-FFF2-40B4-BE49-F238E27FC236}">
              <a16:creationId xmlns:a16="http://schemas.microsoft.com/office/drawing/2014/main" id="{168B2E65-1328-4CD2-BEA3-1A53BAC2BF00}"/>
            </a:ext>
          </a:extLst>
        </xdr:cNvPr>
        <xdr:cNvPicPr>
          <a:picLocks noChangeAspect="1"/>
        </xdr:cNvPicPr>
      </xdr:nvPicPr>
      <xdr:blipFill>
        <a:blip xmlns:r="http://schemas.openxmlformats.org/officeDocument/2006/relationships" r:embed="rId1"/>
        <a:stretch>
          <a:fillRect/>
        </a:stretch>
      </xdr:blipFill>
      <xdr:spPr>
        <a:xfrm>
          <a:off x="2171700" y="6648450"/>
          <a:ext cx="8143875" cy="5734050"/>
        </a:xfrm>
        <a:prstGeom prst="rect">
          <a:avLst/>
        </a:prstGeom>
      </xdr:spPr>
    </xdr:pic>
    <xdr:clientData/>
  </xdr:twoCellAnchor>
  <xdr:twoCellAnchor editAs="oneCell">
    <xdr:from>
      <xdr:col>11</xdr:col>
      <xdr:colOff>4610100</xdr:colOff>
      <xdr:row>32</xdr:row>
      <xdr:rowOff>38100</xdr:rowOff>
    </xdr:from>
    <xdr:to>
      <xdr:col>17</xdr:col>
      <xdr:colOff>923925</xdr:colOff>
      <xdr:row>43</xdr:row>
      <xdr:rowOff>133350</xdr:rowOff>
    </xdr:to>
    <xdr:pic>
      <xdr:nvPicPr>
        <xdr:cNvPr id="7" name="Picture 2">
          <a:extLst>
            <a:ext uri="{FF2B5EF4-FFF2-40B4-BE49-F238E27FC236}">
              <a16:creationId xmlns:a16="http://schemas.microsoft.com/office/drawing/2014/main" id="{EF47B88C-61E0-07E7-936A-9A9245C947FB}"/>
            </a:ext>
            <a:ext uri="{147F2762-F138-4A5C-976F-8EAC2B608ADB}">
              <a16:predDERef xmlns:a16="http://schemas.microsoft.com/office/drawing/2014/main" pred="{168B2E65-1328-4CD2-BEA3-1A53BAC2BF00}"/>
            </a:ext>
          </a:extLst>
        </xdr:cNvPr>
        <xdr:cNvPicPr>
          <a:picLocks noChangeAspect="1"/>
        </xdr:cNvPicPr>
      </xdr:nvPicPr>
      <xdr:blipFill>
        <a:blip xmlns:r="http://schemas.openxmlformats.org/officeDocument/2006/relationships" r:embed="rId2"/>
        <a:stretch>
          <a:fillRect/>
        </a:stretch>
      </xdr:blipFill>
      <xdr:spPr>
        <a:xfrm>
          <a:off x="15763875" y="5695950"/>
          <a:ext cx="4572000" cy="1876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1638300</xdr:colOff>
      <xdr:row>39</xdr:row>
      <xdr:rowOff>57150</xdr:rowOff>
    </xdr:from>
    <xdr:to>
      <xdr:col>10</xdr:col>
      <xdr:colOff>161925</xdr:colOff>
      <xdr:row>74</xdr:row>
      <xdr:rowOff>123825</xdr:rowOff>
    </xdr:to>
    <xdr:pic>
      <xdr:nvPicPr>
        <xdr:cNvPr id="3" name="Picture 1">
          <a:extLst>
            <a:ext uri="{FF2B5EF4-FFF2-40B4-BE49-F238E27FC236}">
              <a16:creationId xmlns:a16="http://schemas.microsoft.com/office/drawing/2014/main" id="{7AF8BDB1-4533-4966-A451-C980BCBF2DC2}"/>
            </a:ext>
          </a:extLst>
        </xdr:cNvPr>
        <xdr:cNvPicPr>
          <a:picLocks noChangeAspect="1"/>
        </xdr:cNvPicPr>
      </xdr:nvPicPr>
      <xdr:blipFill>
        <a:blip xmlns:r="http://schemas.openxmlformats.org/officeDocument/2006/relationships" r:embed="rId1"/>
        <a:stretch>
          <a:fillRect/>
        </a:stretch>
      </xdr:blipFill>
      <xdr:spPr>
        <a:xfrm>
          <a:off x="2247900" y="6638925"/>
          <a:ext cx="8143875" cy="5734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952500</xdr:colOff>
      <xdr:row>37</xdr:row>
      <xdr:rowOff>133350</xdr:rowOff>
    </xdr:from>
    <xdr:to>
      <xdr:col>10</xdr:col>
      <xdr:colOff>542925</xdr:colOff>
      <xdr:row>73</xdr:row>
      <xdr:rowOff>38100</xdr:rowOff>
    </xdr:to>
    <xdr:pic>
      <xdr:nvPicPr>
        <xdr:cNvPr id="2" name="Picture 1">
          <a:extLst>
            <a:ext uri="{FF2B5EF4-FFF2-40B4-BE49-F238E27FC236}">
              <a16:creationId xmlns:a16="http://schemas.microsoft.com/office/drawing/2014/main" id="{4216DF86-B91A-022B-2CD8-6FE2FFB6A178}"/>
            </a:ext>
          </a:extLst>
        </xdr:cNvPr>
        <xdr:cNvPicPr>
          <a:picLocks noChangeAspect="1"/>
        </xdr:cNvPicPr>
      </xdr:nvPicPr>
      <xdr:blipFill>
        <a:blip xmlns:r="http://schemas.openxmlformats.org/officeDocument/2006/relationships" r:embed="rId1"/>
        <a:stretch>
          <a:fillRect/>
        </a:stretch>
      </xdr:blipFill>
      <xdr:spPr>
        <a:xfrm>
          <a:off x="3514725" y="6248400"/>
          <a:ext cx="8143875" cy="5734050"/>
        </a:xfrm>
        <a:prstGeom prst="rect">
          <a:avLst/>
        </a:prstGeom>
      </xdr:spPr>
    </xdr:pic>
    <xdr:clientData/>
  </xdr:twoCellAnchor>
  <xdr:twoCellAnchor editAs="oneCell">
    <xdr:from>
      <xdr:col>7</xdr:col>
      <xdr:colOff>504825</xdr:colOff>
      <xdr:row>47</xdr:row>
      <xdr:rowOff>114300</xdr:rowOff>
    </xdr:from>
    <xdr:to>
      <xdr:col>7</xdr:col>
      <xdr:colOff>504825</xdr:colOff>
      <xdr:row>47</xdr:row>
      <xdr:rowOff>114300</xdr:rowOff>
    </xdr:to>
    <xdr:pic>
      <xdr:nvPicPr>
        <xdr:cNvPr id="3" name="Picture 2">
          <a:extLst>
            <a:ext uri="{FF2B5EF4-FFF2-40B4-BE49-F238E27FC236}">
              <a16:creationId xmlns:a16="http://schemas.microsoft.com/office/drawing/2014/main" id="{49FFB575-7FA1-3F46-65CB-72115E59E12A}"/>
            </a:ext>
            <a:ext uri="{147F2762-F138-4A5C-976F-8EAC2B608ADB}">
              <a16:predDERef xmlns:a16="http://schemas.microsoft.com/office/drawing/2014/main" pred="{4216DF86-B91A-022B-2CD8-6FE2FFB6A178}"/>
            </a:ext>
          </a:extLst>
        </xdr:cNvPr>
        <xdr:cNvPicPr>
          <a:picLocks noChangeAspect="1"/>
        </xdr:cNvPicPr>
      </xdr:nvPicPr>
      <xdr:blipFill>
        <a:blip xmlns:r="http://schemas.openxmlformats.org/officeDocument/2006/relationships" r:embed="rId2"/>
        <a:stretch>
          <a:fillRect/>
        </a:stretch>
      </xdr:blipFill>
      <xdr:spPr>
        <a:xfrm>
          <a:off x="2809875" y="7867650"/>
          <a:ext cx="0" cy="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KG" id="{1D5650F7-2D83-4950-8FA7-FDFDFB392D6F}">
    <nsvFilter filterId="{E15563CC-50F6-4088-92BA-E022AEE4CFAF}" ref="A1:S1500" tableId="1">
      <columnFilter colId="2" id="{84E0AC15-356A-4AE9-8085-99B5B78D6343}">
        <filter colId="2">
          <x:filters blank="1">
            <x:dateGroupItem year="2025" month="2" day="24" dateTimeGrouping="day"/>
            <x:dateGroupItem year="2025" month="2" day="25" dateTimeGrouping="day"/>
            <x:dateGroupItem year="2025" month="2" day="26" dateTimeGrouping="day"/>
            <x:dateGroupItem year="2025" month="2" day="27" dateTimeGrouping="day"/>
            <x:dateGroupItem year="2025" month="2" day="28" dateTimeGrouping="day"/>
            <x:dateGroupItem year="2025" month="3" dateTimeGrouping="month"/>
          </x:filters>
        </filter>
      </columnFilter>
      <columnFilter colId="7" id="{342438D3-8F3D-42C5-A9BA-A705ABBCA5AA}">
        <filter colId="7">
          <x:filters>
            <x:filter val="Talina Castro"/>
          </x:filters>
        </filter>
      </columnFilter>
      <sortRules>
        <sortRule colId="2" id="{84E0AC15-356A-4AE9-8085-99B5B78D6343}">
          <sortCondition ref="C1:C1500"/>
        </sortRule>
      </sortRules>
    </nsvFilter>
  </namedSheetView>
  <namedSheetView name="NSL Team" id="{673C2CC6-7637-4177-BCC9-41E08FC7783C}">
    <nsvFilter filterId="{E15563CC-50F6-4088-92BA-E022AEE4CFAF}" ref="A1:S1500" tableId="1">
      <columnFilter colId="7" id="{342438D3-8F3D-42C5-A9BA-A705ABBCA5AA}">
        <filter colId="7">
          <x:filters>
            <x:filter val="Dulce Adame"/>
            <x:filter val="Dulce Cortes Lopez"/>
          </x:filters>
        </filter>
      </columnFilter>
      <columnFilter colId="12" id="{07156B5A-10C2-4710-A0A2-EAA6A511E7A0}">
        <filter colId="12">
          <x:filters>
            <x:filter val="NSL"/>
          </x:filters>
        </filter>
      </columnFilter>
      <sortRules>
        <sortRule colId="2" id="{84E0AC15-356A-4AE9-8085-99B5B78D6343}">
          <sortCondition ref="C1:C1500"/>
        </sortRule>
      </sortRules>
    </nsvFilter>
  </namedSheetView>
  <namedSheetView name="View1" id="{971E4186-49BF-4271-8D07-A6510BF41A4D}">
    <nsvFilter filterId="{E15563CC-50F6-4088-92BA-E022AEE4CFAF}" ref="A1:S1500" tableId="1">
      <columnFilter colId="10" id="{8EE9D8D3-F9BD-41F0-B736-E538E3B1B0DE}">
        <filter colId="10">
          <x:filters>
            <x:filter val="Night Shift"/>
          </x:filters>
        </filter>
      </columnFilter>
      <sortRules>
        <sortRule colId="2" id="{84E0AC15-356A-4AE9-8085-99B5B78D6343}">
          <sortCondition ref="C1:C1500"/>
        </sortRule>
      </sortRules>
    </nsvFilter>
  </namedSheetView>
  <namedSheetView name="View2" id="{AEC591D8-2454-4B3F-90EB-8CB58C4A5481}">
    <nsvFilter filterId="{E15563CC-50F6-4088-92BA-E022AEE4CFAF}" ref="A1:S1500" tableId="1">
      <columnFilter colId="7" id="{342438D3-8F3D-42C5-A9BA-A705ABBCA5AA}">
        <filter colId="7">
          <x:filters>
            <x:filter val="Dulce Adame"/>
            <x:filter val="Dulce Cortes Lopez"/>
          </x:filters>
        </filter>
      </columnFilter>
      <sortRules>
        <sortRule colId="2" id="{84E0AC15-356A-4AE9-8085-99B5B78D6343}">
          <sortCondition ref="C1:C1500"/>
        </sortRule>
      </sortRules>
    </nsvFilter>
  </namedSheetView>
</namedSheetViews>
</file>

<file path=xl/persons/person.xml><?xml version="1.0" encoding="utf-8"?>
<personList xmlns="http://schemas.microsoft.com/office/spreadsheetml/2018/threadedcomments" xmlns:x="http://schemas.openxmlformats.org/spreadsheetml/2006/main">
  <person displayName="Noah Monson" id="{3DF3E164-CE80-4934-83BA-F498A8486214}" userId="S::noah@youremploymentsolutions.com::2945416c-e25e-4137-a59e-e2939cae4a1d" providerId="AD"/>
  <person displayName="Nicholas Riddle" id="{6BACC46A-6A6F-4534-A8BC-0B895E4E34BC}" userId="S::nicholas@youremploymentsolutions.com::e3915202-71fd-45b7-89c4-99c02f7d247e"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6ED86F15-1C86-4C46-9158-933A57E36108}" autoFormatId="0" applyNumberFormats="0" applyBorderFormats="0" applyFontFormats="1" applyPatternFormats="1" applyAlignmentFormats="0" applyWidthHeightFormats="0">
  <queryTableRefresh nextId="41" unboundColumnsRight="1">
    <queryTableFields count="27">
      <queryTableField id="3" name="Started" tableColumnId="6"/>
      <queryTableField id="4" name="Req #" tableColumnId="1"/>
      <queryTableField id="5" name="Supervisor" tableColumnId="2"/>
      <queryTableField id="6" name="P CODE" tableColumnId="3"/>
      <queryTableField id="7" name="SSN" tableColumnId="7"/>
      <queryTableField id="8" name="Employee Name (must match Bold)" tableColumnId="8"/>
      <queryTableField id="1" name="Bold ID" tableColumnId="4"/>
      <queryTableField id="9" name="Phone #" tableColumnId="9"/>
      <queryTableField id="2" name="Recruiter" tableColumnId="5"/>
      <queryTableField id="10" name="Shirt Size" tableColumnId="10"/>
      <queryTableField id="11" name="Title" tableColumnId="11"/>
      <queryTableField id="12" name="Schedule" tableColumnId="12"/>
      <queryTableField id="13" name="C-Number" tableColumnId="13"/>
      <queryTableField id="14" name="BG" tableColumnId="14"/>
      <queryTableField id="29" name="DT" tableColumnId="22"/>
      <queryTableField id="30" name="Flex Docs Sent" tableColumnId="23"/>
      <queryTableField id="20" name="NOTES" tableColumnId="20"/>
      <queryTableField id="21" name="Start Date" tableColumnId="21"/>
      <queryTableField id="15" name="I-9" tableColumnId="15"/>
      <queryTableField id="16" name="E-Verify" tableColumnId="16"/>
      <queryTableField id="17" name="Flex AA" tableColumnId="17"/>
      <queryTableField id="18" name="Onboarding Tasks" tableColumnId="18"/>
      <queryTableField id="19" name="Offer Letter" tableColumnId="19"/>
      <queryTableField id="37" name="Column1" tableColumnId="26"/>
      <queryTableField id="38" name="Column2" tableColumnId="27"/>
      <queryTableField id="36" name="Last Refreshed" tableColumnId="25"/>
      <queryTableField id="35" dataBound="0" tableColumnId="24"/>
    </queryTableFields>
  </queryTableRefresh>
</queryTable>
</file>

<file path=xl/tables/_rels/table3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782B6BD-5D15-486C-B088-266A38464EE9}" name="Table52" displayName="Table52" ref="A1:E127" totalsRowShown="0" headerRowDxfId="3620" dataDxfId="3619">
  <autoFilter ref="A1:E127" xr:uid="{4782B6BD-5D15-486C-B088-266A38464EE9}"/>
  <sortState xmlns:xlrd2="http://schemas.microsoft.com/office/spreadsheetml/2017/richdata2" ref="A2:E125">
    <sortCondition ref="C1:C125"/>
  </sortState>
  <tableColumns count="5">
    <tableColumn id="1" xr3:uid="{A4AA25FD-5705-49B9-9290-697C2501A531}" name="Employee Name" dataDxfId="3618"/>
    <tableColumn id="2" xr3:uid="{DB9EC2AA-6D61-471D-B705-286A066CF497}" name="Phone #" dataDxfId="3617"/>
    <tableColumn id="3" xr3:uid="{768F3A96-330B-48CB-8043-D2A83157BB1C}" name="Preferred Schedule" dataDxfId="3616"/>
    <tableColumn id="4" xr3:uid="{75069F64-EAED-484E-A32D-4EC7AED1BB97}" name="Shift Requirement" dataDxfId="3615"/>
    <tableColumn id="5" xr3:uid="{BC2BB4A5-D100-42D5-99AA-67C1E85ACE7B}" name="Position" dataDxfId="3614">
      <calculatedColumnFormula>ROW() - ROW(Table52[[#Headers],[Position]])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EB7B25F-FB01-4377-9E82-A9DC7AA9A0B3}" name="Table104" displayName="Table104" ref="A1:N294" totalsRowShown="0" headerRowDxfId="3613" headerRowBorderDxfId="3612" tableBorderDxfId="3611">
  <autoFilter ref="A1:N294" xr:uid="{0EB7B25F-FB01-4377-9E82-A9DC7AA9A0B3}"/>
  <tableColumns count="14">
    <tableColumn id="1" xr3:uid="{20D84B21-3D31-4C3E-ACC1-2002CDCF49E2}" name="Mini Completed Date"/>
    <tableColumn id="2" xr3:uid="{D1F09AC2-CA89-49B3-B986-6CD552A0E13F}" name="Language" dataDxfId="3610">
      <calculatedColumnFormula>IF('1.PrepList'!#REF!="","",'1.PrepList'!#REF!)</calculatedColumnFormula>
    </tableColumn>
    <tableColumn id="3" xr3:uid="{8CE8C8AD-8F99-42F6-B64C-4DEAB3871EC0}" name="Employee Name">
      <calculatedColumnFormula>_xlfn.XLOOKUP(D2,'1.PrepList'!H:H,'1.PrepList'!G:G)</calculatedColumnFormula>
    </tableColumn>
    <tableColumn id="4" xr3:uid="{F98BE95F-834C-4029-88EA-06E3A4E39C28}" name="Bold ID ">
      <calculatedColumnFormula>IF('1.PrepList'!#REF!="","",'1.PrepList'!#REF!)</calculatedColumnFormula>
    </tableColumn>
    <tableColumn id="5" xr3:uid="{3A8128BF-62E2-4CDA-BDFD-7452B6D17BB6}" name="Phone" dataDxfId="3609">
      <calculatedColumnFormula>IF('1.PrepList'!#REF!="","",'1.PrepList'!#REF!)</calculatedColumnFormula>
    </tableColumn>
    <tableColumn id="6" xr3:uid="{F218B6AB-5C10-4954-A4AC-3C18CDF5990E}" name="Shift">
      <calculatedColumnFormula>IF('1.PrepList'!#REF!="","",'1.PrepList'!#REF!)</calculatedColumnFormula>
    </tableColumn>
    <tableColumn id="7" xr3:uid="{5E557589-EB74-4AA6-B1F8-707CD1B706F4}" name="Position">
      <calculatedColumnFormula>IF('1.PrepList'!#REF!="","",'1.PrepList'!#REF!)</calculatedColumnFormula>
    </tableColumn>
    <tableColumn id="8" xr3:uid="{068D3395-FBD0-42BF-8A07-41DF59D51720}" name="A.M.">
      <calculatedColumnFormula>IF('1.PrepList'!#REF!="","",'1.PrepList'!#REF!)</calculatedColumnFormula>
    </tableColumn>
    <tableColumn id="9" xr3:uid="{291C7CDD-CF47-47E8-A4F7-6EBBD879E077}" name="BG" dataDxfId="3608">
      <calculatedColumnFormula>IF('1.PrepList'!#REF!="","",'1.PrepList'!#REF!)</calculatedColumnFormula>
    </tableColumn>
    <tableColumn id="10" xr3:uid="{1452278B-8EFD-4822-AFAD-3D355D0BB4C3}" name="DT">
      <calculatedColumnFormula>IF('1.PrepList'!#REF!="","",'1.PrepList'!#REF!)</calculatedColumnFormula>
    </tableColumn>
    <tableColumn id="11" xr3:uid="{C7AD09A8-9134-4AF1-A1A8-B69E8295D034}" name="EV"/>
    <tableColumn id="12" xr3:uid="{6395C351-7FB5-4198-8D61-C74ABE9D88EE}" name="FLEX Doc Sent">
      <calculatedColumnFormula>IF('1.PrepList'!#REF!="","",'1.PrepList'!#REF!)</calculatedColumnFormula>
    </tableColumn>
    <tableColumn id="13" xr3:uid="{A2EEAAAA-B45F-477D-828A-AE93DF21E520}" name="Ready to Start"/>
    <tableColumn id="14" xr3:uid="{1A469F67-9E51-44F4-B819-E2A81C40D2DD}" name="Notes">
      <calculatedColumnFormula>IF('1.PrepList'!#REF!="","",'1.PrepList'!#REF!)</calculatedColumnFormula>
    </tableColumn>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8856FCB-D5B5-483A-A682-E7C06F0E5B55}" name="Table99" displayName="Table99" ref="A500:I520" totalsRowShown="0" headerRowDxfId="3607" dataDxfId="3605" headerRowBorderDxfId="3606">
  <autoFilter ref="A500:I520" xr:uid="{A8856FCB-D5B5-483A-A682-E7C06F0E5B55}"/>
  <tableColumns count="9">
    <tableColumn id="1" xr3:uid="{BC3E85ED-1ACA-4D46-AABC-8B53CC1181EC}" name="SSN #" dataDxfId="3604"/>
    <tableColumn id="2" xr3:uid="{78F34DC8-E968-439D-A19B-35AC7741AB70}" name="Employe Name" dataDxfId="3603"/>
    <tableColumn id="3" xr3:uid="{DF0C2B6A-E0F1-4FDD-91F4-27513E076D39}" name="Employee #" dataDxfId="3602"/>
    <tableColumn id="4" xr3:uid="{34649B3A-8C39-4CDF-9E2E-409BBBF24848}" name="Phone " dataDxfId="3601"/>
    <tableColumn id="5" xr3:uid="{5096C487-CA17-4EAA-83C7-93E56EB297B1}" name="Recruiter" dataDxfId="3600"/>
    <tableColumn id="6" xr3:uid="{C0171715-C37E-4743-B1A5-A7DAB51EA0E7}" name="Shift Pref" dataDxfId="3599"/>
    <tableColumn id="7" xr3:uid="{7B2C2BC2-84EB-4323-95A7-4011897D2A53}" name="Arrived" dataDxfId="3598"/>
    <tableColumn id="8" xr3:uid="{04513704-D132-44D5-A3F2-DA9076086BDB}" name="Offer" dataDxfId="3597"/>
    <tableColumn id="9" xr3:uid="{905157BE-FDDB-4BAF-A2A5-785B07DE62A3}" name="Notes" dataDxfId="359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F58F0D15-33D4-4E2E-AB10-9C90C179E26B}" name="Table99101" displayName="Table99101" ref="A522:I527" totalsRowShown="0" headerRowDxfId="3595" dataDxfId="3593" headerRowBorderDxfId="3594">
  <autoFilter ref="A522:I527" xr:uid="{F58F0D15-33D4-4E2E-AB10-9C90C179E26B}"/>
  <tableColumns count="9">
    <tableColumn id="1" xr3:uid="{4CA15395-D7FD-4B4A-832A-9FC59496B5DF}" name="SSN #" dataDxfId="3592"/>
    <tableColumn id="2" xr3:uid="{A04C0ADF-0E23-49A6-98FA-53085C5B54F3}" name="Employe Name" dataDxfId="3591"/>
    <tableColumn id="3" xr3:uid="{363D2698-E26A-4625-B723-B901065CA6B5}" name="Employee #" dataDxfId="3590"/>
    <tableColumn id="4" xr3:uid="{9696C52E-6230-4594-AEE0-F94FA26D3CAA}" name="Phone " dataDxfId="3589"/>
    <tableColumn id="5" xr3:uid="{87A0DA35-235D-49CC-838F-443A1A2C2310}" name="Recruiter" dataDxfId="3588"/>
    <tableColumn id="6" xr3:uid="{941288A8-2C34-4EDD-A628-C1705CB805C0}" name="Shift Pref" dataDxfId="3587"/>
    <tableColumn id="7" xr3:uid="{AA18C8B5-B730-4FD8-9FBA-08FC8984D422}" name="Arrived" dataDxfId="3586"/>
    <tableColumn id="8" xr3:uid="{11896F52-CD41-43FD-9428-F6F1D10021BB}" name="Offer" dataDxfId="3585"/>
    <tableColumn id="9" xr3:uid="{F21D7A76-B956-45BA-92D5-1E19B1B40075}" name="Notes" dataDxfId="358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EA283660-6336-4A9B-9265-B5F2423A17D2}" name="Table99101103" displayName="Table99101103" ref="A529:I536" totalsRowShown="0" headerRowDxfId="3583" dataDxfId="3581" headerRowBorderDxfId="3582">
  <autoFilter ref="A529:I536" xr:uid="{EA283660-6336-4A9B-9265-B5F2423A17D2}"/>
  <tableColumns count="9">
    <tableColumn id="1" xr3:uid="{3FCEE634-9C4C-4FBC-ABD8-0533AEB595BD}" name="SSN #" dataDxfId="3580"/>
    <tableColumn id="2" xr3:uid="{99C52F3A-9361-466E-B114-9D5C84E0F60A}" name="Employe Name" dataDxfId="3579"/>
    <tableColumn id="3" xr3:uid="{CC84D677-8BCA-4F84-A245-277F8D6FB917}" name="Employee #" dataDxfId="3578"/>
    <tableColumn id="4" xr3:uid="{AB3E4BDF-2F37-44E8-927F-A6ABFB8B6CC7}" name="Phone " dataDxfId="3577"/>
    <tableColumn id="5" xr3:uid="{74AF598B-B430-4B22-AC63-DDACAD4FD691}" name="Recruiter" dataDxfId="3576"/>
    <tableColumn id="6" xr3:uid="{9B99CBEA-47EB-4C37-860D-30F31F804DAE}" name="Shift Pref" dataDxfId="3575"/>
    <tableColumn id="7" xr3:uid="{A0D0EDD1-DF4D-419C-BFF4-F34900361152}" name="Arrived" dataDxfId="3574"/>
    <tableColumn id="8" xr3:uid="{F15C69FE-BE68-46E6-B559-C70FF99E5B2B}" name="Offer" dataDxfId="3573"/>
    <tableColumn id="9" xr3:uid="{62D1864B-18CC-476E-B424-53DB3778AFE1}" name="Notes" dataDxfId="357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78DD34C-99B8-453C-9EE4-28B5384B59DF}" name="Table9999" displayName="Table9999" ref="A538:I578" totalsRowShown="0" headerRowDxfId="3571" dataDxfId="3569" headerRowBorderDxfId="3570">
  <autoFilter ref="A538:I578" xr:uid="{278DD34C-99B8-453C-9EE4-28B5384B59DF}"/>
  <tableColumns count="9">
    <tableColumn id="1" xr3:uid="{1BCEAE29-5F62-4397-80CA-4B307CED58D1}" name="SSN #" dataDxfId="3568"/>
    <tableColumn id="2" xr3:uid="{A3CF82AE-36B6-4F84-9A25-898080A8A2EA}" name="Employe Name" dataDxfId="3567"/>
    <tableColumn id="3" xr3:uid="{6385887F-AA56-401C-8737-29C4BAFF27FA}" name="Employee #" dataDxfId="3566"/>
    <tableColumn id="4" xr3:uid="{868D4410-4484-4957-BB40-B8CFFEA77A55}" name="Phone " dataDxfId="3565"/>
    <tableColumn id="5" xr3:uid="{9DBC5DB0-E2B4-47A6-8BD8-A65E55BFAEA9}" name="Recruiter" dataDxfId="3564"/>
    <tableColumn id="6" xr3:uid="{F3E1A94C-F7C9-4031-8D69-F245C2A1F990}" name="Shift Pref" dataDxfId="3563"/>
    <tableColumn id="7" xr3:uid="{61EF9722-4B65-41FA-8368-C4AE9020598F}" name="Arrived" dataDxfId="3562"/>
    <tableColumn id="8" xr3:uid="{E3F9B140-8B29-405D-85E0-CA5C418E65F6}" name="Offer" dataDxfId="3561"/>
    <tableColumn id="9" xr3:uid="{601A0C2D-9A6A-4E1E-8213-6DFFDE834AB7}" name="Notes" dataDxfId="356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518DD5-6E56-4E31-874B-2D7A9743B46C}" name="Table991011031024" displayName="Table991011031024" ref="A580:I608" totalsRowShown="0" headerRowDxfId="3559" dataDxfId="3557" headerRowBorderDxfId="3558">
  <autoFilter ref="A580:I608" xr:uid="{24518DD5-6E56-4E31-874B-2D7A9743B46C}"/>
  <tableColumns count="9">
    <tableColumn id="1" xr3:uid="{19FA35C9-E8F8-4FF2-936D-0C641B9994DF}" name="SSN #" dataDxfId="3556"/>
    <tableColumn id="2" xr3:uid="{DB1FEAD4-A8A4-4C6A-A463-B4CC729F2E04}" name="Employe Name" dataDxfId="3555"/>
    <tableColumn id="3" xr3:uid="{CF4A022B-E18B-409C-A409-3F2145FB71B5}" name="Employee #" dataDxfId="3554"/>
    <tableColumn id="4" xr3:uid="{097B0068-4CE2-42F8-A257-1481E188B9DA}" name="Phone " dataDxfId="3553"/>
    <tableColumn id="5" xr3:uid="{5E4AEDDF-3D08-45D3-998A-35E49EA5F10F}" name="Recruiter" dataDxfId="3552"/>
    <tableColumn id="6" xr3:uid="{A773B950-D56D-4737-8D23-EF66DB7B2A73}" name="Shift Pref" dataDxfId="3551"/>
    <tableColumn id="7" xr3:uid="{FE310976-886D-4FBE-8B0D-597DCDBD27FF}" name="Arrived" dataDxfId="3550"/>
    <tableColumn id="8" xr3:uid="{A7C0465B-66B8-4418-BF8D-63D338D58AFB}" name="Offer" dataDxfId="3549"/>
    <tableColumn id="9" xr3:uid="{DC893901-52AE-43E2-850A-BC5FF1BC7BAD}" name="Notes" dataDxfId="354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B5F79-7C5E-47A9-A3E9-F5882EAF9CB7}" name="tbl_start_TEMPLATE" displayName="tbl_start_TEMPLATE" ref="A3:R103" totalsRowShown="0" headerRowDxfId="3547">
  <autoFilter ref="A3:R103" xr:uid="{883B5F79-7C5E-47A9-A3E9-F5882EAF9CB7}"/>
  <tableColumns count="18">
    <tableColumn id="20" xr3:uid="{1B3E87A7-7D1D-4CA2-B096-279A0652AD4A}" name="Started"/>
    <tableColumn id="1" xr3:uid="{D895652B-DF01-4897-A5D8-A1E3D799F399}" name="Req #"/>
    <tableColumn id="2" xr3:uid="{3EC86315-941A-44A6-BC93-14DE379D3BBD}" name="Supervisor"/>
    <tableColumn id="3" xr3:uid="{3936A4E5-F546-4FC3-8798-CF0463D3970B}" name="P CODE"/>
    <tableColumn id="4" xr3:uid="{8BEBE50A-5B6F-42B2-B7E3-FB5890E316A2}" name="SSN" dataDxfId="3546">
      <calculatedColumnFormula>IF($G4="","",IFERROR(_xlfn.LET(_xlpm.p,_xlfn.XLOOKUP($G4,'1.PrepList'!$H:$H,'1.PrepList'!$F:$F,"")&amp;"",IF(_xlpm.p="",_xlfn.XLOOKUP($G4,'2.Mini Orientation'!$C:$C,'2.Mini Orientation'!$A:$A,"")&amp;"",_xlpm.p)),""))</calculatedColumnFormula>
    </tableColumn>
    <tableColumn id="5" xr3:uid="{0C7DE993-0002-41BE-83F3-D06204EFB352}" name="Employee Name (must match Bold)" dataDxfId="3545">
      <calculatedColumnFormula>IF($G4="","",IFERROR(_xlfn.XLOOKUP($G4,'1.PrepList'!$H:$H,'1.PrepList'!$G:$G,"")&amp;"",""))</calculatedColumnFormula>
    </tableColumn>
    <tableColumn id="6" xr3:uid="{5011F4BE-B1FA-4FDA-94F9-26ABF18EB0FB}" name="Bold ID"/>
    <tableColumn id="7" xr3:uid="{67A5925E-1081-48ED-941D-8285B5B16C9E}" name="Phone #" dataDxfId="3544">
      <calculatedColumnFormula>IF($G4="","",IFERROR(_xlfn.XLOOKUP($G4,'1.PrepList'!$H:$H,'1.PrepList'!$I:$I,"")&amp;"",""))</calculatedColumnFormula>
    </tableColumn>
    <tableColumn id="8" xr3:uid="{84B634FD-5DBB-445E-B48F-E3F09F6200D0}" name="Recruiter" dataDxfId="3543">
      <calculatedColumnFormula>IF($G4="","",IFERROR(_xlfn.XLOOKUP($G4,'1.PrepList'!$H:$H,'1.PrepList'!$M:$M,"")&amp;"",""))</calculatedColumnFormula>
    </tableColumn>
    <tableColumn id="9" xr3:uid="{9A2CD6D6-AE80-4BC1-B22C-0047C67FFFBC}" name="Shirt Size"/>
    <tableColumn id="10" xr3:uid="{57764EC3-7A1A-4647-B58D-910DF62CE53F}" name="Title"/>
    <tableColumn id="11" xr3:uid="{B1B0C911-F239-443A-8376-B5FD97AA31A0}" name="Schedule"/>
    <tableColumn id="12" xr3:uid="{9CB466E9-E503-49CF-8FD1-E7DCEE1A0407}" name="C-Number"/>
    <tableColumn id="13" xr3:uid="{AF134F33-C491-4AB7-AC81-42E66022A389}" name="BG">
      <calculatedColumnFormula>IF($G4="","",IFERROR(_xlfn.XLOOKUP($G4,'1.PrepList'!$I$2:$I$1500,'1.PrepList'!$O$2:$O$1500,"")&amp;"",""))</calculatedColumnFormula>
    </tableColumn>
    <tableColumn id="14" xr3:uid="{01599C95-7CC9-43EE-9E12-1ABEE8C4CE0E}" name="DT">
      <calculatedColumnFormula>IF($G4="","",IFERROR(_xlfn.XLOOKUP($G4,'1.PrepList'!$I$2:$I$1500,'1.PrepList'!$P$2:$P$1500,"")&amp;"",""))</calculatedColumnFormula>
    </tableColumn>
    <tableColumn id="15" xr3:uid="{00BF6DA6-EC2A-4AB2-A94F-FC10AA6854CB}" name="Flex Docs Sent">
      <calculatedColumnFormula>IF($G4="","",IFERROR(_xlfn.XLOOKUP($G4,'1.PrepList'!$I$2:$I$1500,'1.PrepList'!$Q$2:$Q$1500,"")&amp;"",""))</calculatedColumnFormula>
    </tableColumn>
    <tableColumn id="19" xr3:uid="{2A12E54C-07EA-4247-8FFF-72E58348058E}" name="NOTES"/>
    <tableColumn id="21" xr3:uid="{A72F7DE0-DABF-43BB-A167-9A335FF6EDEE}" name="Start Date" dataDxfId="3542">
      <calculatedColumnFormula>IF($G4="","",$T$1)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563CC-50F6-4088-92BA-E022AEE4CFAF}" name="Table1" displayName="Table1" ref="A1:S1500" totalsRowShown="0" headerRowDxfId="3541" dataDxfId="3540">
  <autoFilter ref="A1:S1500" xr:uid="{E15563CC-50F6-4088-92BA-E022AEE4CFAF}">
    <filterColumn colId="1">
      <customFilters>
        <customFilter operator="notEqual" val="Yes"/>
      </customFilters>
    </filterColumn>
  </autoFilter>
  <sortState xmlns:xlrd2="http://schemas.microsoft.com/office/spreadsheetml/2017/richdata2" ref="C2:S37">
    <sortCondition ref="C1:C37"/>
  </sortState>
  <tableColumns count="19">
    <tableColumn id="18" xr3:uid="{476996D4-7CE1-4304-822F-5A26B1159AAE}" name="Ready to Start" dataDxfId="3539">
      <calculatedColumnFormula>IF($I2="","",IF(AND($R2="Yes",$O2="Passed",$P2="Passed",$Q2="Passed"),"Yes","No"))</calculatedColumnFormula>
    </tableColumn>
    <tableColumn id="13" xr3:uid="{9C4B3F5E-A41B-4A8A-8015-394F9395366A}" name="Started Status" dataDxfId="3538">
      <calculatedColumnFormula>IF($I2="","",IFERROR(IF(_xlfn.XLOOKUP($I2,tbl_StartedStatus[Bold ID],tbl_StartedStatus[Started])="Started","Yes",IF(_xlfn.XLOOKUP($I2,tbl_StartedStatus[Bold ID],tbl_StartedStatus[Started])="No Show","No Show","")),""))</calculatedColumnFormula>
    </tableColumn>
    <tableColumn id="1" xr3:uid="{84E0AC15-356A-4AE9-8085-99B5B78D6343}" name="Date" dataDxfId="3537"/>
    <tableColumn id="21" xr3:uid="{A3A01CA4-C736-4B22-9A04-B635302D1B86}" name="Last Contacted" dataDxfId="3536"/>
    <tableColumn id="14" xr3:uid="{D83D8D6E-CAEB-49B8-B220-BC0E90FFF329}" name="Rehire" dataDxfId="3535"/>
    <tableColumn id="16" xr3:uid="{607F6B80-A8E4-458D-BD02-E603CC40B259}" name="Language" dataDxfId="3534"/>
    <tableColumn id="5" xr3:uid="{2F69DFB9-4CAE-4656-8522-3EC0FB193EA6}" name="SSN #" dataDxfId="3533"/>
    <tableColumn id="2" xr3:uid="{342438D3-8F3D-42C5-A9BA-A705ABBCA5AA}" name="Employee Name (must match Avionte)" dataDxfId="3532"/>
    <tableColumn id="3" xr3:uid="{B0F94FBC-B817-4EB1-94EC-3CEF552939CA}" name="Talent ID " dataDxfId="3531"/>
    <tableColumn id="4" xr3:uid="{F08B8072-6E00-4937-80C2-BF9F3DFC16B1}" name="Phone" dataDxfId="3530"/>
    <tableColumn id="6" xr3:uid="{8EE9D8D3-F9BD-41F0-B736-E538E3B1B0DE}" name="Shift Preference" dataDxfId="3529"/>
    <tableColumn id="17" xr3:uid="{5858D237-AE32-40AB-A9CF-760E5A830FBE}" name="Position" dataDxfId="3528"/>
    <tableColumn id="10" xr3:uid="{07156B5A-10C2-4710-A0A2-EAA6A511E7A0}" name="Office" dataDxfId="3527"/>
    <tableColumn id="11" xr3:uid="{4E57B392-8ABC-4C21-A58A-F39D9DEAA0A5}" name="Recruiter" dataDxfId="3526"/>
    <tableColumn id="7" xr3:uid="{468690F7-ED69-4FFD-B211-76E99171375E}" name="BG?" dataDxfId="3525"/>
    <tableColumn id="8" xr3:uid="{467C932C-4A2B-4067-9F3E-A35325FDEA4A}" name="DT?" dataDxfId="3524"/>
    <tableColumn id="9" xr3:uid="{4572D75D-8820-48F0-83AD-B08E0663DCD8}" name="FLEX Doc Sent" dataDxfId="3523"/>
    <tableColumn id="15" xr3:uid="{FF3B0FD2-705B-4029-889B-4958CBEB6140}" name="Attended Mini Orientation" dataDxfId="3522">
      <calculatedColumnFormula>IF($I2="","",IF(COUNTIFS('2.Mini Orientation'!$C:$C,$I2,'2.Mini Orientation'!$G:$G,"Yes")&gt;0,"Yes","No"))</calculatedColumnFormula>
    </tableColumn>
    <tableColumn id="12" xr3:uid="{87F312AD-0BD0-4DF7-8711-00C4987BEC3E}" name="Notes" dataDxfId="352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EA54415-F577-4517-B3C7-06E734982212}" name="tbl_start_8_24_26" displayName="tbl_start_8_24_26" ref="A3:U35" totalsRowShown="0" headerRowDxfId="3520" dataDxfId="3519">
  <autoFilter ref="A3:U35" xr:uid="{BEA54415-F577-4517-B3C7-06E734982212}"/>
  <tableColumns count="21">
    <tableColumn id="1" xr3:uid="{B4A46D78-EF66-4C79-83A2-E1A55D9F22D7}" name="Req #" dataDxfId="3518"/>
    <tableColumn id="2" xr3:uid="{CC9F80D8-4395-4923-B2BB-2E5C57C9BC22}" name="Supervisor" dataDxfId="3517"/>
    <tableColumn id="3" xr3:uid="{519FFE1E-3CC4-4FE8-AACC-F78F52D24A3A}" name="P CODE" dataDxfId="3516"/>
    <tableColumn id="4" xr3:uid="{2D4502A6-175F-4D08-A689-796925CAC7D4}" name="SSN" dataDxfId="3515"/>
    <tableColumn id="5" xr3:uid="{EE141A88-1422-4571-9136-9EED9FFDE70A}" name="Employee Name (must match Bold)" dataDxfId="3514"/>
    <tableColumn id="6" xr3:uid="{8FF059FC-1D8F-4F8A-8948-6AC5D96B7FB1}" name="Bold ID" dataDxfId="3513"/>
    <tableColumn id="7" xr3:uid="{FDE367E5-00C4-4660-8D9E-900EC8551339}" name="Phone #" dataDxfId="3512"/>
    <tableColumn id="8" xr3:uid="{F7387790-B065-4A30-9902-45E2911C7ABB}" name="Recruiter" dataDxfId="3511"/>
    <tableColumn id="9" xr3:uid="{0FC9B2C6-B0D8-4BA0-B940-04264694B001}" name="Shirt Size" dataDxfId="3510"/>
    <tableColumn id="10" xr3:uid="{F5BC5171-93F0-433E-A163-3AE30406D9E9}" name="Title" dataDxfId="3509"/>
    <tableColumn id="11" xr3:uid="{0BD84A7C-43F1-4955-8BDF-15F55935579D}" name="Schedule" dataDxfId="3508"/>
    <tableColumn id="12" xr3:uid="{D74021D1-8A75-4F42-80C0-E8AD258FF42F}" name="C-Number" dataDxfId="3507"/>
    <tableColumn id="13" xr3:uid="{28ED5522-1D80-4F5C-AADE-4A106303303E}" name="BG" dataDxfId="3506"/>
    <tableColumn id="14" xr3:uid="{9EE535AC-6DA2-4ED2-80A2-0612D1FF3C20}" name="I-9" dataDxfId="3505"/>
    <tableColumn id="15" xr3:uid="{CB67FE86-1C9A-4F72-B9AA-9BB81707A9FF}" name="E-Verify" dataDxfId="3504"/>
    <tableColumn id="16" xr3:uid="{C289D0F7-FA60-47D1-A5EB-724C383EAA1D}" name="Flex AA" dataDxfId="3503"/>
    <tableColumn id="17" xr3:uid="{8D6EEE91-D919-4674-8C30-686801D49B95}" name="Onboarding Tasks" dataDxfId="3502"/>
    <tableColumn id="18" xr3:uid="{99CEBEA4-F035-43B4-8A84-61A5B4489FF8}" name="Offer Letter" dataDxfId="3501"/>
    <tableColumn id="19" xr3:uid="{67C088E4-25CA-4665-AB63-2E4A0CB32B31}" name="NOTES" dataDxfId="3500"/>
    <tableColumn id="20" xr3:uid="{CD7CFE5D-AF46-44EF-ABEE-FAA86B216698}" name="Started" dataDxfId="3499"/>
    <tableColumn id="21" xr3:uid="{890DCB0A-D91A-49E2-B8E8-E89C89E593FA}" name="Start Date" dataDxfId="3498">
      <calculatedColumnFormula>IF($F4="","",$X$1)</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4360D98-8C79-4776-8AE3-1ACB3DBB720D}" name="tbl_start_8_20_26" displayName="tbl_start_8_20_26" ref="A3:U36" totalsRowShown="0" headerRowDxfId="3497" dataDxfId="3496">
  <autoFilter ref="A3:U36" xr:uid="{14360D98-8C79-4776-8AE3-1ACB3DBB720D}"/>
  <tableColumns count="21">
    <tableColumn id="1" xr3:uid="{A4F84087-62D8-4374-A0B2-80A8766EA234}" name="Started" dataDxfId="3495"/>
    <tableColumn id="2" xr3:uid="{429D8C39-708B-4135-8A08-42E446149CEB}" name="Req #" dataDxfId="3494"/>
    <tableColumn id="3" xr3:uid="{658E4CFD-8041-47F8-BAB8-B27016DC2DE2}" name="Supervisor" dataDxfId="3493"/>
    <tableColumn id="4" xr3:uid="{05DC9772-27F1-45BB-8F84-102881944291}" name="P CODE" dataDxfId="3492"/>
    <tableColumn id="5" xr3:uid="{DBC6D7DB-6BC2-45EF-82E7-78EDB89A186A}" name="SSN" dataDxfId="3491"/>
    <tableColumn id="6" xr3:uid="{30E54EE9-339C-48A6-A2C3-3707B1F7036D}" name="Employee Name (must match Bold)" dataDxfId="3490"/>
    <tableColumn id="7" xr3:uid="{0545A699-59FC-4E56-9B82-ACA39156E980}" name="Bold ID" dataDxfId="3489"/>
    <tableColumn id="8" xr3:uid="{6DDFF3ED-E91B-4DD7-BE58-36A7FAD58487}" name="Phone #" dataDxfId="3488"/>
    <tableColumn id="9" xr3:uid="{26E6CB19-3FAD-473C-992A-5CAC73694543}" name="Recruiter" dataDxfId="3487"/>
    <tableColumn id="10" xr3:uid="{6DC1AF89-03F0-4807-9734-95A727717E58}" name="Shirt Size" dataDxfId="3486"/>
    <tableColumn id="11" xr3:uid="{24981C87-A063-4B28-A99E-AFFED4F52D61}" name="Title" dataDxfId="3485"/>
    <tableColumn id="12" xr3:uid="{6C436ED3-0E66-4492-8475-8C7C684434B4}" name="Schedule" dataDxfId="3484"/>
    <tableColumn id="13" xr3:uid="{541BC38E-E5F7-43FD-B5AC-A4147C08F457}" name="C-Number" dataDxfId="3483"/>
    <tableColumn id="14" xr3:uid="{01783213-136F-4B27-B9C7-1D9031DD21AE}" name="BG" dataDxfId="3482"/>
    <tableColumn id="15" xr3:uid="{E3EE8AC0-2EC0-45DD-9EF3-EE1DFFFC2B5B}" name="I-9" dataDxfId="3481"/>
    <tableColumn id="16" xr3:uid="{60FDFCD1-F667-4480-8C7A-841C6EF5583C}" name="E-Verify" dataDxfId="3480"/>
    <tableColumn id="17" xr3:uid="{4CDDC8D9-B51B-4FB1-90E3-495C6098988A}" name="Flex AA" dataDxfId="3479"/>
    <tableColumn id="18" xr3:uid="{04C21D8B-7C06-479C-8CF8-CB1E4A0BF0E3}" name="Onboarding Tasks" dataDxfId="3478"/>
    <tableColumn id="19" xr3:uid="{35D73C9E-9824-45B6-A6CC-5F2332C1E6CC}" name="Offer Letter" dataDxfId="3477"/>
    <tableColumn id="20" xr3:uid="{EF15F6E9-937B-4EB6-AEC4-21E8BAC55B42}" name="NOTES" dataDxfId="3476"/>
    <tableColumn id="21" xr3:uid="{FD9A9BA0-2CED-40F7-AB48-7800190CBBFD}" name="Start Date" dataDxfId="3475">
      <calculatedColumnFormula>IF($G4="","",$W$1)</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F0CC73-A15C-4C55-B7AD-31D53F9F48CE}" name="tbl_start_8_17_26" displayName="tbl_start_8_17_26" ref="A2:U37" totalsRowShown="0" headerRowDxfId="3474" dataDxfId="3473">
  <autoFilter ref="A2:U37" xr:uid="{D0F0CC73-A15C-4C55-B7AD-31D53F9F48CE}"/>
  <tableColumns count="21">
    <tableColumn id="1" xr3:uid="{A5F0AB83-DCD1-4D30-A227-DDA890314366}" name="Started" dataDxfId="3472"/>
    <tableColumn id="2" xr3:uid="{0DCFA4A4-558E-425B-A833-3C33A0A476AC}" name="Req #" dataDxfId="3471"/>
    <tableColumn id="3" xr3:uid="{BB8EEE03-5458-410F-865D-82262B3A5FD0}" name="Supervisor" dataDxfId="3470"/>
    <tableColumn id="4" xr3:uid="{1F4D4B05-380C-4340-8B57-CD6F57CE5E95}" name="P CODE" dataDxfId="3469"/>
    <tableColumn id="5" xr3:uid="{72FAAD39-B0C1-4004-ABF7-72408A6E1518}" name="SSN" dataDxfId="3468"/>
    <tableColumn id="6" xr3:uid="{004461E8-BD21-4DF6-92AB-92D813B9E927}" name="Employee Name (must match Bold)"/>
    <tableColumn id="7" xr3:uid="{2301AAF1-4075-4276-813A-9E45D9CC4590}" name="Bold ID" dataDxfId="3467"/>
    <tableColumn id="8" xr3:uid="{40EF4011-9EBB-47DC-8CAB-88E78EBA563F}" name="Phone #" dataDxfId="3466"/>
    <tableColumn id="9" xr3:uid="{7F8C10B9-3483-415D-9775-1E68C8617D1F}" name="Recruiter" dataDxfId="3465"/>
    <tableColumn id="10" xr3:uid="{862CFD80-97A3-4705-B4FF-4745BD50D1E1}" name="Shirt Size" dataDxfId="3464"/>
    <tableColumn id="11" xr3:uid="{99C7F770-F188-4962-A1E4-31A7A63B8565}" name="Title" dataDxfId="3463"/>
    <tableColumn id="12" xr3:uid="{70DE66BE-0927-4DE8-B7A0-7CCDD2AFD890}" name="Schedule" dataDxfId="3462"/>
    <tableColumn id="13" xr3:uid="{9168D07F-2E42-4075-A57B-17E5C2642D84}" name="C-Number" dataDxfId="3461"/>
    <tableColumn id="14" xr3:uid="{30CC0592-B46F-4E4D-83C8-8EE945C3BAEE}" name="BG" dataDxfId="3460"/>
    <tableColumn id="15" xr3:uid="{A7C464F4-BD0F-49FE-B838-FF27D25110D9}" name="I-9" dataDxfId="3459"/>
    <tableColumn id="16" xr3:uid="{C6E7973B-8209-4D13-8805-5C3FCE148D0C}" name="E-Verify" dataDxfId="3458"/>
    <tableColumn id="17" xr3:uid="{A5ECABE2-5632-47C6-9836-9B7B88172E36}" name="Flex AA" dataDxfId="3457"/>
    <tableColumn id="18" xr3:uid="{8E46EC24-71DE-4805-8592-D7DFCCBC0625}" name="Onboarding Tasks" dataDxfId="3456"/>
    <tableColumn id="19" xr3:uid="{50DFB16C-D050-4CC5-B316-554C5DF8FF64}" name="Offer Letter" dataDxfId="3455"/>
    <tableColumn id="20" xr3:uid="{4CF013D0-021D-4617-8279-36BF20CBE4FF}" name="NOTES" dataDxfId="3454"/>
    <tableColumn id="21" xr3:uid="{63B7F50A-93EF-4D12-A494-3353EDE3D930}" name="Start Date" dataDxfId="3453">
      <calculatedColumnFormula>IF($G3="","",$W$1)</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A56F1AF-0E73-41C2-B3D8-A3BF6815F420}" name="tbl_start_8_13_26" displayName="tbl_start_8_13_26" ref="A2:W36" totalsRowShown="0" headerRowDxfId="3452" dataDxfId="3451">
  <autoFilter ref="A2:W36" xr:uid="{3A56F1AF-0E73-41C2-B3D8-A3BF6815F420}"/>
  <tableColumns count="23">
    <tableColumn id="1" xr3:uid="{9F478491-AD5F-4E82-AED4-369EF162925B}" name="Started" dataDxfId="3450"/>
    <tableColumn id="2" xr3:uid="{1786C8D4-C035-464A-AEA9-6004860DE595}" name="P CODE" dataDxfId="3449"/>
    <tableColumn id="3" xr3:uid="{40307950-C267-4F29-9551-0268814471A8}" name="Req #" dataDxfId="3448"/>
    <tableColumn id="4" xr3:uid="{1F77C8A5-85DB-40B6-8066-9D1C520B5C31}" name="Supervisor" dataDxfId="3447"/>
    <tableColumn id="5" xr3:uid="{B59A5052-1512-46DB-B5DF-9E59293D6446}" name="Column1" dataDxfId="3446"/>
    <tableColumn id="6" xr3:uid="{04ECE5D4-AC18-4FFA-A53B-0522B7F86797}" name="Column2" dataDxfId="3445"/>
    <tableColumn id="7" xr3:uid="{D1E133A9-FA37-4818-8A8D-F966AC642595}" name="SSN" dataDxfId="3444"/>
    <tableColumn id="8" xr3:uid="{E283C024-7F6A-4DAB-A975-8E213BC74E02}" name="Employee Name (must match Bold)"/>
    <tableColumn id="9" xr3:uid="{E9392C32-0689-49C8-A73E-94748DDAA4B0}" name="Bold ID" dataDxfId="3443"/>
    <tableColumn id="10" xr3:uid="{F4773FCD-F43E-4E90-AB26-558E17A8BAD8}" name="Phone #" dataDxfId="3442"/>
    <tableColumn id="11" xr3:uid="{CE2A5773-E5C2-4093-9E86-E84152130BDD}" name="Recruiter" dataDxfId="3441"/>
    <tableColumn id="12" xr3:uid="{040412CE-0E72-4DE7-8B60-FA70F1C3EEA2}" name="Shirt Size" dataDxfId="3440"/>
    <tableColumn id="13" xr3:uid="{966C6573-75CA-4BEF-8D13-47D3344519A8}" name="Title" dataDxfId="3439"/>
    <tableColumn id="14" xr3:uid="{96FFFA48-C9B0-422C-BC72-90A22B4A3857}" name="Schedule" dataDxfId="3438"/>
    <tableColumn id="15" xr3:uid="{9884EA62-F405-4CF2-B604-E1B5F2E1C1A1}" name="C-Number" dataDxfId="3437"/>
    <tableColumn id="16" xr3:uid="{8EB484CF-2104-4A47-98A8-75A9326BCB6F}" name="BG" dataDxfId="3436"/>
    <tableColumn id="17" xr3:uid="{EF39086D-8255-4ECA-A596-528072F1041E}" name="I-9" dataDxfId="3435"/>
    <tableColumn id="18" xr3:uid="{9D88AC11-A3DE-423F-A427-67BD790C7F79}" name="E-Verify" dataDxfId="3434"/>
    <tableColumn id="19" xr3:uid="{46D1B786-7311-43E0-A57E-1BDC208A5770}" name="Flex AA" dataDxfId="3433"/>
    <tableColumn id="20" xr3:uid="{8F4D55BD-3A47-41DD-B2E2-24581467B6EA}" name="Onboarding Tasks" dataDxfId="3432"/>
    <tableColumn id="21" xr3:uid="{FC4E6058-9E55-4FCF-BF4F-526FC0A46C85}" name="Offer Letter" dataDxfId="3431"/>
    <tableColumn id="22" xr3:uid="{BF1D132C-7643-4B76-A50E-72111FE6D306}" name="NOTES" dataDxfId="3430"/>
    <tableColumn id="23" xr3:uid="{0A6D7079-A93A-474A-9585-2783EB6F0631}" name="Start Date" dataDxfId="3429">
      <calculatedColumnFormula>IF($I3="","",$Z$1)</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5F584F-05C0-44F0-9C04-44AF3282B0E4}" name="Table72747578798081828384858687888990919394959697981045678910111213151617212324253031323334363738" displayName="Table72747578798081828384858687888990919394959697981045678910111213151617212324253031323334363738" ref="A1:S57" totalsRowShown="0" headerRowDxfId="3428" dataDxfId="3426" headerRowBorderDxfId="3427" tableBorderDxfId="3425">
  <autoFilter ref="A1:S57" xr:uid="{81EBF1B1-DF78-44F8-A36E-23D8A21BF99C}">
    <filterColumn colId="10">
      <filters>
        <filter val="B Shift:  Salt Lake City - P - 600pm-600a Rotating Tues,Wed,Sat/Sun,Mon,Thurs,Fri (15% Diff)"/>
        <filter val="D Shift: Salt Lake City - N - 600pm-600a Rotating Sun,Mon,Thurs, Fri/Tues,Wed,Sat (15% Diff)"/>
      </filters>
    </filterColumn>
  </autoFilter>
  <sortState xmlns:xlrd2="http://schemas.microsoft.com/office/spreadsheetml/2017/richdata2" ref="A2:S57">
    <sortCondition ref="E1:E57"/>
  </sortState>
  <tableColumns count="19">
    <tableColumn id="1" xr3:uid="{0D2CC00F-EA13-4768-9ACC-F6BA9B6DD0F1}" name="SSN" dataDxfId="3424"/>
    <tableColumn id="2" xr3:uid="{B7000520-4C42-4A14-B18E-B000AC1A9AE7}" name="P CODE" dataDxfId="3423"/>
    <tableColumn id="3" xr3:uid="{4FBCB354-E5BB-443C-9685-03FA8B9385DE}" name="Req #" dataDxfId="3422"/>
    <tableColumn id="4" xr3:uid="{29D56B49-C243-4D10-825B-EC3F33EA4AE3}" name="Supervisor" dataDxfId="3421"/>
    <tableColumn id="5" xr3:uid="{5B0ABCC7-71C7-403D-BC0D-75CBCDBBC5CD}" name="Employee Name (must match Bold)" dataDxfId="3420"/>
    <tableColumn id="6" xr3:uid="{E3899ABD-9E57-486A-8888-146DC985A73D}" name="Bold ID" dataDxfId="3419"/>
    <tableColumn id="7" xr3:uid="{68177BAD-DEE3-4CAC-A9EB-9A0CF2B6F05C}" name="Phone #" dataDxfId="3418"/>
    <tableColumn id="8" xr3:uid="{2F471CB9-22CE-43AC-ADC9-C1B91F159B42}" name="Recruiter" dataDxfId="3417"/>
    <tableColumn id="19" xr3:uid="{1077C170-5504-4297-90EC-E02AFB3D9932}" name="Shirt Size" dataDxfId="3416"/>
    <tableColumn id="9" xr3:uid="{D958095A-4BDA-42C1-B419-27ECB9497A9F}" name="Title" dataDxfId="3415"/>
    <tableColumn id="10" xr3:uid="{9B40D3BD-D00C-419C-9036-D5E1581962C3}" name="Schedule" dataDxfId="3414"/>
    <tableColumn id="11" xr3:uid="{86E4E3A4-3C28-4288-874F-7D9340CCAC05}" name="C-Number" dataDxfId="3413"/>
    <tableColumn id="12" xr3:uid="{F7082F2B-6EA8-44C7-908D-24B98A09C8BD}" name="BG" dataDxfId="3412"/>
    <tableColumn id="13" xr3:uid="{9177E820-EAD4-42F7-B12D-1554745F5761}" name="I-9" dataDxfId="3411"/>
    <tableColumn id="14" xr3:uid="{A90845D3-7B8A-47CB-BB3C-6FAAC102B5DC}" name="E-Verify" dataDxfId="3410"/>
    <tableColumn id="15" xr3:uid="{9C073C3E-5609-46B9-B357-951052519847}" name="Flex AA" dataDxfId="3409"/>
    <tableColumn id="16" xr3:uid="{67CCB54E-40E6-408F-A76C-62EAA9335B0C}" name="Onboarding Tasks" dataDxfId="3408"/>
    <tableColumn id="17" xr3:uid="{247D4E20-5111-47B6-A244-D4BC97C74282}" name="Offer Letter" dataDxfId="3407"/>
    <tableColumn id="18" xr3:uid="{65475CA3-106F-467D-9710-8D6BF305097C}" name="NOTES" dataDxfId="340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B28358D-7092-45D4-97D8-212DE4FE3B18}" name="Table727475787980818283848586878889909193949596979810456789101112131516172123242530313233343637" displayName="Table727475787980818283848586878889909193949596979810456789101112131516172123242530313233343637" ref="A1:S61" totalsRowShown="0" headerRowDxfId="3405" dataDxfId="3403" headerRowBorderDxfId="3404" tableBorderDxfId="3402">
  <autoFilter ref="A1:S61" xr:uid="{81EBF1B1-DF78-44F8-A36E-23D8A21BF99C}"/>
  <sortState xmlns:xlrd2="http://schemas.microsoft.com/office/spreadsheetml/2017/richdata2" ref="A2:S18">
    <sortCondition ref="K1:K18"/>
  </sortState>
  <tableColumns count="19">
    <tableColumn id="1" xr3:uid="{9CEB789E-88A7-4919-B7D4-5E7D7C42F4D1}" name="SSN" dataDxfId="3401"/>
    <tableColumn id="2" xr3:uid="{C6038849-95AE-4087-9A1E-BD09789FEA99}" name="P CODE" dataDxfId="3400"/>
    <tableColumn id="3" xr3:uid="{144D6B4F-3124-49AD-8286-9858681E1032}" name="Req #" dataDxfId="3399"/>
    <tableColumn id="4" xr3:uid="{A18DA013-2D06-47D6-8D8F-054CDB84071E}" name="Supervisor" dataDxfId="3398"/>
    <tableColumn id="5" xr3:uid="{37BF5D72-5E7A-46B7-AE17-D0D67D9F7361}" name="Employee Name (must match Bold)" dataDxfId="3397"/>
    <tableColumn id="6" xr3:uid="{352EC5AF-343A-4E56-AF5A-E4B9FA94E1A4}" name="Bold ID" dataDxfId="3396"/>
    <tableColumn id="7" xr3:uid="{53B759C5-F055-4FDF-BBFA-AD4008C988E2}" name="Phone #" dataDxfId="3395"/>
    <tableColumn id="8" xr3:uid="{DCA2219A-1524-449E-BFAE-8C271B9FBCCC}" name="Recruiter" dataDxfId="3394"/>
    <tableColumn id="19" xr3:uid="{3436FF68-0AF8-49CC-B588-E6F181ACACBC}" name="Shirt Size" dataDxfId="3393"/>
    <tableColumn id="9" xr3:uid="{3BA7D79B-AC5F-4784-A18F-CED4202F0AD2}" name="Title" dataDxfId="3392"/>
    <tableColumn id="10" xr3:uid="{9E00A846-D0CA-4B17-9EC5-411793135F75}" name="Schedule" dataDxfId="3391"/>
    <tableColumn id="11" xr3:uid="{9170607E-0B5C-4B31-8ED7-DDF07187195D}" name="C-Number" dataDxfId="3390"/>
    <tableColumn id="12" xr3:uid="{ACE38779-1A1D-40AD-8A8A-E477AD33B0DC}" name="BG" dataDxfId="3389"/>
    <tableColumn id="13" xr3:uid="{EE661AAB-BBF5-4387-B7C4-6E180E385EE0}" name="I-9" dataDxfId="3388"/>
    <tableColumn id="14" xr3:uid="{C6E5A370-71CC-4DD2-9C92-8C1046A6CA2E}" name="E-Verify" dataDxfId="3387"/>
    <tableColumn id="15" xr3:uid="{E443775F-2BF8-44DA-A1CF-79751603EA12}" name="Flex AA" dataDxfId="3386"/>
    <tableColumn id="16" xr3:uid="{27458FA2-65BD-4737-A03C-CB237F1EC36D}" name="Onboarding Tasks" dataDxfId="3385"/>
    <tableColumn id="17" xr3:uid="{86DA8FA4-2C3C-42F9-8656-55AB99690DDF}" name="Offer Letter" dataDxfId="3384"/>
    <tableColumn id="18" xr3:uid="{BBD5C7A4-274E-4E78-B1F3-AFBC907C5246}" name="NOTES" dataDxfId="338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B1BD611-A142-47A4-A2CB-1A61EBF37C57}" name="Table7274757879808182838485868788899091939495969798104567891011121315161721232425303132333436" displayName="Table7274757879808182838485868788899091939495969798104567891011121315161721232425303132333436" ref="A1:S56" totalsRowShown="0" headerRowDxfId="3382" dataDxfId="3380" headerRowBorderDxfId="3381" tableBorderDxfId="3379">
  <autoFilter ref="A1:S56" xr:uid="{81EBF1B1-DF78-44F8-A36E-23D8A21BF99C}"/>
  <sortState xmlns:xlrd2="http://schemas.microsoft.com/office/spreadsheetml/2017/richdata2" ref="A2:S18">
    <sortCondition ref="K1:K18"/>
  </sortState>
  <tableColumns count="19">
    <tableColumn id="1" xr3:uid="{781577B0-2D8A-4F67-A29F-08F00A48CF77}" name="SSN" dataDxfId="3378"/>
    <tableColumn id="2" xr3:uid="{DC7EC42A-FB61-4047-A08E-6AD8667EC5E3}" name="P CODE" dataDxfId="3377"/>
    <tableColumn id="3" xr3:uid="{646C2304-3BD5-4766-A9CC-7B40E5A79C1F}" name="Req #" dataDxfId="3376"/>
    <tableColumn id="4" xr3:uid="{FE8C8E90-3B08-4C7D-A275-5074B7007380}" name="Supervisor" dataDxfId="3375"/>
    <tableColumn id="5" xr3:uid="{11AED2BE-A5EA-44C5-9AD4-F2F0FB49D0F8}" name="Employee Name (must match Bold)" dataDxfId="3374"/>
    <tableColumn id="6" xr3:uid="{EE76D3F8-2BC5-47DA-A4B9-4BD9D91B5FC6}" name="Bold ID" dataDxfId="3373"/>
    <tableColumn id="7" xr3:uid="{D1004C99-FB4D-4948-8B66-61BAB3D04CF5}" name="Phone #" dataDxfId="3372"/>
    <tableColumn id="8" xr3:uid="{D3D6DEB9-DD0E-4D84-B108-6859E8684B21}" name="Recruiter" dataDxfId="3371"/>
    <tableColumn id="19" xr3:uid="{EC1850AE-32B1-4BA3-8974-5E553543202C}" name="Shirt Size" dataDxfId="3370"/>
    <tableColumn id="9" xr3:uid="{B2754CEE-148E-406C-AE2B-B35F48BED722}" name="Title" dataDxfId="3369"/>
    <tableColumn id="10" xr3:uid="{BE9A781A-6DBB-41D7-9EFC-48A676F568AE}" name="Schedule" dataDxfId="3368"/>
    <tableColumn id="11" xr3:uid="{DFCD97A4-279B-446A-A245-D549EC7216A9}" name="C-Number" dataDxfId="3367"/>
    <tableColumn id="12" xr3:uid="{7B7FBF27-8F94-4835-94A9-73663696AFA7}" name="BG" dataDxfId="3366"/>
    <tableColumn id="13" xr3:uid="{B5871F53-2EE2-4984-B8E3-80681D184F92}" name="I-9" dataDxfId="3365"/>
    <tableColumn id="14" xr3:uid="{B9D78926-7485-4942-A412-DE83B14C825E}" name="E-Verify" dataDxfId="3364"/>
    <tableColumn id="15" xr3:uid="{A8A8DA69-376B-41C6-BB09-65DDC74C506A}" name="Flex AA" dataDxfId="3363"/>
    <tableColumn id="16" xr3:uid="{DEF878E1-3129-4CE9-BB2D-06FAAC1CFDB0}" name="Onboarding Tasks" dataDxfId="3362"/>
    <tableColumn id="17" xr3:uid="{57F7CA70-7124-4B8E-B10D-3C627F576A52}" name="Offer Letter" dataDxfId="3361"/>
    <tableColumn id="18" xr3:uid="{6C9CD366-6474-4F0D-AABC-67CC959E645C}" name="NOTES" dataDxfId="336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D7F5727-9582-496E-8ADE-AB0A684163DF}" name="Table72747578798081828384858687888990919394959697981045678910111213151617212324253031323334" displayName="Table72747578798081828384858687888990919394959697981045678910111213151617212324253031323334" ref="A1:S61" totalsRowShown="0" headerRowDxfId="3359" dataDxfId="3357" headerRowBorderDxfId="3358" tableBorderDxfId="3356">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85DE4866-E260-454A-9FC7-23457707C461}" name="SSN" dataDxfId="3355"/>
    <tableColumn id="2" xr3:uid="{0F67FEB1-0DC5-4E49-A060-7AA5DF81F967}" name="P CODE" dataDxfId="3354"/>
    <tableColumn id="3" xr3:uid="{523677FA-5457-4AD7-A23D-790A79D5116D}" name="Req #" dataDxfId="3353"/>
    <tableColumn id="4" xr3:uid="{C1A7FA6B-EA65-4A7B-A834-B963BE5A9C85}" name="Supervisor" dataDxfId="3352"/>
    <tableColumn id="5" xr3:uid="{6574C83C-E0DE-40E4-B7FC-77A77BA99665}" name="Employee Name (must match Bold)" dataDxfId="3351"/>
    <tableColumn id="6" xr3:uid="{B110FE6A-9ACA-4C3F-8C96-0C520281C3DF}" name="Bold ID" dataDxfId="3350"/>
    <tableColumn id="7" xr3:uid="{6741C302-0DF2-4696-A2BA-CF851DD51082}" name="Phone #" dataDxfId="3349"/>
    <tableColumn id="8" xr3:uid="{AFE5DB9D-8CF7-4788-9A96-7074789B5F2E}" name="Recruiter" dataDxfId="3348"/>
    <tableColumn id="19" xr3:uid="{B52FE8BD-409E-407E-A261-C59A7ED1B9D6}" name="Shirt Size" dataDxfId="3347"/>
    <tableColumn id="9" xr3:uid="{16663185-6464-4B3E-A8A7-F1D49FED6D79}" name="Title" dataDxfId="3346"/>
    <tableColumn id="10" xr3:uid="{B0977CDC-B920-4B76-ABF7-C3DB7B7D2794}" name="Schedule" dataDxfId="3345"/>
    <tableColumn id="11" xr3:uid="{205B9254-9B71-4B58-A6C8-ACB1A9C930E9}" name="C-Number" dataDxfId="3344"/>
    <tableColumn id="12" xr3:uid="{D51C8586-24D1-45A0-9221-2EC6C43E3D90}" name="BG" dataDxfId="3343"/>
    <tableColumn id="13" xr3:uid="{53514F96-92E2-4222-BD7B-46E8E58450F4}" name="I-9" dataDxfId="3342"/>
    <tableColumn id="14" xr3:uid="{79C50EA0-7B1D-4C2A-BBF2-60FE1D66C17A}" name="E-Verify" dataDxfId="3341"/>
    <tableColumn id="15" xr3:uid="{F366ED44-D1F9-4AF0-B8AE-4F42EE9E316F}" name="Flex AA" dataDxfId="3340"/>
    <tableColumn id="16" xr3:uid="{09E09BB5-A24B-4435-8257-F6B9920EB0E9}" name="Onboarding Tasks" dataDxfId="3339"/>
    <tableColumn id="17" xr3:uid="{049C9340-AFE1-49F6-AEC3-1945F6A7C467}" name="Offer Letter" dataDxfId="3338"/>
    <tableColumn id="18" xr3:uid="{9A750E2F-104F-4EEF-AB75-CDE75C4833A2}" name="NOTES" dataDxfId="3337"/>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3B8ACB2-E5E5-4F6E-A7CC-A3C6D3932702}" name="Table7274757879808182838485868788899091939495969798104567891011121315161721232425303132" displayName="Table7274757879808182838485868788899091939495969798104567891011121315161721232425303132" ref="A1:S61" totalsRowShown="0" headerRowDxfId="3336" dataDxfId="3334" headerRowBorderDxfId="3335" tableBorderDxfId="3333">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4756D70B-A9BB-4821-8962-AF77643F0130}" name="SSN" dataDxfId="3332"/>
    <tableColumn id="2" xr3:uid="{1DFB3021-7AC8-4BB9-A283-D2594E961D28}" name="P CODE" dataDxfId="3331"/>
    <tableColumn id="3" xr3:uid="{A2817084-1361-46C7-9E0D-85FE237CEFED}" name="Req #" dataDxfId="3330"/>
    <tableColumn id="4" xr3:uid="{30BD6374-783C-4860-94F9-3EABD95FCAA1}" name="Supervisor" dataDxfId="3329"/>
    <tableColumn id="5" xr3:uid="{71C496B9-B36E-4E36-9332-1FC6A0C1D79B}" name="Employee Name (must match Bold)" dataDxfId="3328"/>
    <tableColumn id="6" xr3:uid="{350C2A1C-1C5D-4C10-876C-F634404A6779}" name="Bold ID" dataDxfId="3327"/>
    <tableColumn id="7" xr3:uid="{516BFB6A-8584-4813-BAD4-E0364183B6BF}" name="Phone #" dataDxfId="3326"/>
    <tableColumn id="8" xr3:uid="{AB5033FC-4C26-48AF-8737-A12E86A13A30}" name="Recruiter" dataDxfId="3325"/>
    <tableColumn id="19" xr3:uid="{72A83A4F-6DCD-43DE-8372-E3B9D7AC9260}" name="Shirt Size" dataDxfId="3324"/>
    <tableColumn id="9" xr3:uid="{4F21AF35-2259-4446-8268-F5325287E43D}" name="Title" dataDxfId="3323"/>
    <tableColumn id="10" xr3:uid="{956231A1-47DA-4BDC-A26C-EE10C9D778E6}" name="Schedule" dataDxfId="3322"/>
    <tableColumn id="11" xr3:uid="{6839B5EA-2E85-47EB-81A9-B468E206EDEB}" name="C-Number" dataDxfId="3321"/>
    <tableColumn id="12" xr3:uid="{F26B523D-8074-4458-83A2-9A7464E17D82}" name="BG" dataDxfId="3320"/>
    <tableColumn id="13" xr3:uid="{53ED1DAD-2AC8-4E65-81EE-7CD704202911}" name="I-9" dataDxfId="3319"/>
    <tableColumn id="14" xr3:uid="{F0264BBE-E485-417B-958D-56B635917A79}" name="E-Verify" dataDxfId="3318"/>
    <tableColumn id="15" xr3:uid="{848123ED-A505-432E-AF6A-12E17F5EDF56}" name="Flex AA" dataDxfId="3317"/>
    <tableColumn id="16" xr3:uid="{38611F6C-AA39-412A-B8F3-765ED9B8C3C4}" name="Onboarding Tasks" dataDxfId="3316"/>
    <tableColumn id="17" xr3:uid="{C228A0A6-7916-44A2-AB90-563BF0B1A9D9}" name="Offer Letter" dataDxfId="3315"/>
    <tableColumn id="18" xr3:uid="{D41B1ADD-E979-4A7D-BD01-A36F1C101A48}" name="NOTES" dataDxfId="3314"/>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B4B4ED0-2988-4DCB-B79C-72B633EC6DA2}" name="Table727475787980818283848586878889909193949596979810456789101112131516172123242530313233" displayName="Table727475787980818283848586878889909193949596979810456789101112131516172123242530313233" ref="A1:S61" totalsRowShown="0" headerRowDxfId="3313" dataDxfId="3311" headerRowBorderDxfId="3312" tableBorderDxfId="3310">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1FFEAC97-4F2F-43BB-88F0-C4134A71BD30}" name="SSN" dataDxfId="3309"/>
    <tableColumn id="2" xr3:uid="{34C17346-DD3B-4EEC-9B92-C5564524DEE5}" name="P CODE" dataDxfId="3308"/>
    <tableColumn id="3" xr3:uid="{5289CCF9-3023-4B64-9411-4CC9ABC20A18}" name="Req #" dataDxfId="3307"/>
    <tableColumn id="4" xr3:uid="{2E2815FA-453C-43D4-9F3E-536FFF5B9A39}" name="Supervisor" dataDxfId="3306"/>
    <tableColumn id="5" xr3:uid="{22453854-7FA0-4BEE-B380-D7A28D3B35B0}" name="Employee Name (must match Bold)" dataDxfId="3305"/>
    <tableColumn id="6" xr3:uid="{B7DC0FF8-34B9-4D5C-986B-241081BD93AD}" name="Bold ID" dataDxfId="3304"/>
    <tableColumn id="7" xr3:uid="{A2AB2A76-D875-449E-9A0F-53EF9AF0379E}" name="Phone #" dataDxfId="3303"/>
    <tableColumn id="8" xr3:uid="{5BFA8675-231B-44A8-9A46-28C3CF9C8FE7}" name="Recruiter" dataDxfId="3302"/>
    <tableColumn id="19" xr3:uid="{E84836ED-8397-469C-A45F-3089E9083F9E}" name="Shirt Size" dataDxfId="3301"/>
    <tableColumn id="9" xr3:uid="{D7C9B89C-5341-444A-B572-495BF42B41CB}" name="Title" dataDxfId="3300"/>
    <tableColumn id="10" xr3:uid="{B79D7444-137E-44F7-B5D5-00A87201A81A}" name="Schedule" dataDxfId="3299"/>
    <tableColumn id="11" xr3:uid="{9A5A75F9-77EC-4681-B647-62E9E11DF10C}" name="C-Number" dataDxfId="3298"/>
    <tableColumn id="12" xr3:uid="{1DA27DC7-E708-4E40-AEDF-DBADF1791982}" name="BG" dataDxfId="3297"/>
    <tableColumn id="13" xr3:uid="{8CA7F393-C23F-4519-96EC-FF0611921FB7}" name="I-9" dataDxfId="3296"/>
    <tableColumn id="14" xr3:uid="{CE1D8D47-536B-4629-B4EC-955BDDC9434C}" name="E-Verify" dataDxfId="3295"/>
    <tableColumn id="15" xr3:uid="{E6DEFA63-93F2-4F50-8DE8-AF179B609837}" name="Flex AA" dataDxfId="3294"/>
    <tableColumn id="16" xr3:uid="{319C054C-8137-47A1-92C1-C1FBDDF89E7A}" name="Onboarding Tasks" dataDxfId="3293"/>
    <tableColumn id="17" xr3:uid="{A1D54109-1B27-4066-A93E-D79FE3FC9679}" name="Offer Letter" dataDxfId="3292"/>
    <tableColumn id="18" xr3:uid="{7924CA04-F146-476E-806A-C5EA46F7544C}" name="NOTES" dataDxfId="329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54952E6-5B6E-4DE2-9DD4-142319DBC943}" name="Table72747578798081828384858687888990919394959697981045678910111213151617212324253031" displayName="Table72747578798081828384858687888990919394959697981045678910111213151617212324253031" ref="A1:S61" totalsRowShown="0" headerRowDxfId="3290" dataDxfId="3288" headerRowBorderDxfId="3289" tableBorderDxfId="3287">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C6F3784C-EDE4-4EC6-A715-A7A1C26CD6B6}" name="SSN" dataDxfId="3286"/>
    <tableColumn id="2" xr3:uid="{47796194-6BBE-42B1-8043-0C80D44130D0}" name="P CODE" dataDxfId="3285"/>
    <tableColumn id="3" xr3:uid="{4596E71B-0FA4-4D15-818E-F5D0E52D41E7}" name="Req #" dataDxfId="3284"/>
    <tableColumn id="4" xr3:uid="{5000E680-D091-4A41-B2C3-A0C76CE30EF6}" name="Supervisor" dataDxfId="3283"/>
    <tableColumn id="5" xr3:uid="{D7019D2D-4A63-4C31-8594-CD970E2321E1}" name="Employee Name (must match Bold)" dataDxfId="3282"/>
    <tableColumn id="6" xr3:uid="{1B0653E1-8A5C-4E5C-82AB-650BB4B4C263}" name="Bold ID" dataDxfId="3281"/>
    <tableColumn id="7" xr3:uid="{DF4C0A07-D066-475E-A935-972FDAA9A9FA}" name="Phone #" dataDxfId="3280"/>
    <tableColumn id="8" xr3:uid="{6F536DE3-BDF5-4E31-B8C6-C054A6398BF3}" name="Recruiter" dataDxfId="3279"/>
    <tableColumn id="19" xr3:uid="{66D89514-FF8A-45CE-80BB-81ECFCCF37E1}" name="Shirt Size" dataDxfId="3278"/>
    <tableColumn id="9" xr3:uid="{5FF87384-59AA-4E2D-A12F-77CD808D3FDD}" name="Title" dataDxfId="3277"/>
    <tableColumn id="10" xr3:uid="{E44E207A-9621-4E16-80BB-0E8E1446AC43}" name="Schedule" dataDxfId="3276"/>
    <tableColumn id="11" xr3:uid="{1D6379FF-A64C-4DEB-882B-C6B8FB786199}" name="C-Number" dataDxfId="3275"/>
    <tableColumn id="12" xr3:uid="{1C0AFD1A-19E2-4572-9464-B20DC9CCB34E}" name="BG" dataDxfId="3274"/>
    <tableColumn id="13" xr3:uid="{526898C6-4EDC-4B37-B1DC-12726814DCAB}" name="I-9" dataDxfId="3273"/>
    <tableColumn id="14" xr3:uid="{9194DAEE-2D6C-4F80-BA8B-9C89A3B84E32}" name="E-Verify" dataDxfId="3272"/>
    <tableColumn id="15" xr3:uid="{76537FE4-EE2E-4EE5-9D0B-493BBC961293}" name="Flex AA" dataDxfId="3271"/>
    <tableColumn id="16" xr3:uid="{D922AAC3-623A-437C-936D-4CF6B4DC957E}" name="Onboarding Tasks" dataDxfId="3270"/>
    <tableColumn id="17" xr3:uid="{82A098E3-E1F2-4BAB-9EC3-FB27F8AF07D4}" name="Offer Letter" dataDxfId="3269"/>
    <tableColumn id="18" xr3:uid="{DC39DF0E-3F85-4D00-8A3C-FE939E54C1CC}" name="NOTES" dataDxfId="326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DBAED4-D5CE-462A-AC9B-520AD0066D6F}" name="Table727475787980818283848586878889909193949596979810456789101112131516172123242530" displayName="Table727475787980818283848586878889909193949596979810456789101112131516172123242530" ref="A1:R61" totalsRowShown="0" headerRowDxfId="3267" dataDxfId="3265" headerRowBorderDxfId="3266" tableBorderDxfId="3264">
  <autoFilter ref="A1:R61"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751FC9D7-BDB3-48E7-85C2-EFED353D9D9F}" name="SSN" dataDxfId="3263"/>
    <tableColumn id="2" xr3:uid="{D033F3F5-7339-48F8-8240-6152145EB4E1}" name="P CODE" dataDxfId="3262"/>
    <tableColumn id="3" xr3:uid="{20E72E1B-D19D-4EED-AC6E-7A93E8358B4C}" name="Req #" dataDxfId="3261"/>
    <tableColumn id="4" xr3:uid="{AF9086E6-5B41-4942-A123-51C9D6100EA4}" name="Supervisor" dataDxfId="3260"/>
    <tableColumn id="5" xr3:uid="{E6D28EE3-D39B-4527-87A6-AB3C81CF511C}" name="Employee Name (must match Bold)" dataDxfId="3259"/>
    <tableColumn id="6" xr3:uid="{040B7AAD-C6D6-44DF-BD65-585DF5A285EA}" name="Bold ID" dataDxfId="3258"/>
    <tableColumn id="7" xr3:uid="{3BB286BA-5E73-4EDE-8582-1BF5E80339FD}" name="Phone #" dataDxfId="3257"/>
    <tableColumn id="8" xr3:uid="{703F2F06-7E05-45BD-89B8-E0BE98C1D540}" name="Recruiter" dataDxfId="3256"/>
    <tableColumn id="9" xr3:uid="{B256DF58-C9AA-4C11-9C3E-A0F598716128}" name="Title" dataDxfId="3255"/>
    <tableColumn id="10" xr3:uid="{04DFE8ED-6981-4D46-BDCF-D73830197E62}" name="Schedule" dataDxfId="3254"/>
    <tableColumn id="11" xr3:uid="{5708E584-4911-4E8A-9A03-1493D68CC6BA}" name="C-Number" dataDxfId="3253"/>
    <tableColumn id="12" xr3:uid="{4EB8F96F-0C36-4C88-9BB7-F29658DA9997}" name="BG" dataDxfId="3252"/>
    <tableColumn id="13" xr3:uid="{73F6BB54-93D4-44C7-9A4B-21ED4E2DE106}" name="I-9" dataDxfId="3251"/>
    <tableColumn id="14" xr3:uid="{38C52148-E15A-4587-B49E-A296B4C5D494}" name="E-Verify" dataDxfId="3250"/>
    <tableColumn id="15" xr3:uid="{7A37AE08-4575-4507-9AD1-EA856F699FCB}" name="Flex AA" dataDxfId="3249"/>
    <tableColumn id="16" xr3:uid="{24D906DC-234D-4E1D-8E18-FBD0E1D727DA}" name="Onboarding Tasks" dataDxfId="3248"/>
    <tableColumn id="17" xr3:uid="{87E30B64-DAF9-42D9-AC89-2E32571D4ABB}" name="Offer Letter" dataDxfId="3247"/>
    <tableColumn id="18" xr3:uid="{0855B53F-6FC2-4357-9F0C-3D36D0844C3C}" name="NOTES" dataDxfId="324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322ED3D-BE4D-4631-A86C-A09956E8F0FE}" name="Table7274757879808182838485868788899091939495969798104567891011121315161721232425" displayName="Table7274757879808182838485868788899091939495969798104567891011121315161721232425" ref="A1:R28" totalsRowShown="0" headerRowDxfId="3245" dataDxfId="3243" headerRowBorderDxfId="3244" tableBorderDxfId="3242">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35DEBDF7-3F86-4CB6-A956-BB07AB068D5C}" name="SSN" dataDxfId="3241"/>
    <tableColumn id="2" xr3:uid="{E4CCF675-4B54-4A63-8476-A2890B9F5990}" name="P CODE" dataDxfId="3240"/>
    <tableColumn id="3" xr3:uid="{710670AB-A848-43AE-A96D-020C7430F889}" name="Req #" dataDxfId="3239"/>
    <tableColumn id="4" xr3:uid="{CBA57649-D33F-4D08-AE60-94FE7B0A00DA}" name="Supervisor" dataDxfId="3238"/>
    <tableColumn id="5" xr3:uid="{D691C6F5-EBC5-40A8-82F4-F014354103F0}" name="Employee Name (must match Bold)" dataDxfId="3237"/>
    <tableColumn id="6" xr3:uid="{683840DB-12FA-47DB-A510-2DAC0079FCD7}" name="Bold ID" dataDxfId="3236"/>
    <tableColumn id="7" xr3:uid="{CB399E56-A715-4BE1-932C-6FD912824DDD}" name="Phone #" dataDxfId="3235"/>
    <tableColumn id="8" xr3:uid="{1D1E3358-3CED-4029-9A84-A105DD66305A}" name="Recruiter" dataDxfId="3234"/>
    <tableColumn id="9" xr3:uid="{6AE9E4D4-956F-4262-ACF1-62FF3CBD8B31}" name="Title" dataDxfId="3233"/>
    <tableColumn id="10" xr3:uid="{A1043866-43E0-458A-9803-007D3DC98283}" name="Schedule" dataDxfId="3232"/>
    <tableColumn id="11" xr3:uid="{112D845E-0334-4DBF-8F3B-A467C2CFA7D9}" name="C-Number" dataDxfId="3231"/>
    <tableColumn id="12" xr3:uid="{E71E82F3-BD86-4337-A875-7309E3CB469C}" name="BG" dataDxfId="3230"/>
    <tableColumn id="13" xr3:uid="{06449C36-AF4E-438B-8459-F1E24B88A30C}" name="I-9" dataDxfId="3229"/>
    <tableColumn id="14" xr3:uid="{7ACDD8FC-65D8-47F0-874F-29F6B14FB9B1}" name="E-Verify" dataDxfId="3228"/>
    <tableColumn id="15" xr3:uid="{AAF1090A-E01E-4CCC-89FE-19E4292AC7DB}" name="Flex AA" dataDxfId="3227"/>
    <tableColumn id="16" xr3:uid="{4DF64D89-960A-4070-940B-7B46358690B8}" name="Onboarding Tasks" dataDxfId="3226"/>
    <tableColumn id="17" xr3:uid="{8AB4F39C-7D56-4073-934A-79A26C2882A4}" name="Offer Letter" dataDxfId="3225"/>
    <tableColumn id="18" xr3:uid="{AA193727-51D2-45B8-915A-8CF136BCDFF0}" name="NOTES" dataDxfId="3224"/>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AF5270D-AD2B-491D-BC97-934DD33B15E7}" name="Table72747578798081828384858687888990919394959697981045678910111213151617212324" displayName="Table72747578798081828384858687888990919394959697981045678910111213151617212324" ref="A1:R28" totalsRowShown="0" headerRowDxfId="3223" dataDxfId="3221" headerRowBorderDxfId="3222" tableBorderDxfId="3220">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5048983A-E352-4112-82B1-412B9368DBDE}" name="SSN" dataDxfId="3219"/>
    <tableColumn id="2" xr3:uid="{B837C089-82D3-4131-87ED-472819C40672}" name="P CODE" dataDxfId="3218"/>
    <tableColumn id="3" xr3:uid="{92F68D97-B79E-4E2D-9745-7FABA84827C7}" name="Req #" dataDxfId="3217"/>
    <tableColumn id="4" xr3:uid="{94F20BD2-45E8-4C74-83D4-90354F05E210}" name="Supervisor" dataDxfId="3216"/>
    <tableColumn id="5" xr3:uid="{FCC7AC65-7F31-4B51-9BEE-267D2AA1B704}" name="Employee Name (must match Bold)" dataDxfId="3215"/>
    <tableColumn id="6" xr3:uid="{3E10DAB2-835D-4767-B00A-9184C29D397B}" name="Bold ID" dataDxfId="3214"/>
    <tableColumn id="7" xr3:uid="{38D90697-E8FC-443F-ADFE-502DBA383F7C}" name="Phone #" dataDxfId="3213"/>
    <tableColumn id="8" xr3:uid="{F8787753-8BC3-43CE-AEB3-BDE3039866ED}" name="Recruiter" dataDxfId="3212"/>
    <tableColumn id="9" xr3:uid="{2675CFA9-F790-46F5-9951-8C01BAB312CE}" name="Title" dataDxfId="3211"/>
    <tableColumn id="10" xr3:uid="{56B524C0-77F3-48E4-8F2A-76452B5E8CE9}" name="Schedule" dataDxfId="3210"/>
    <tableColumn id="11" xr3:uid="{B4A79FAE-1C32-401B-BEC0-F0F9FE6ECB66}" name="C-Number" dataDxfId="3209"/>
    <tableColumn id="12" xr3:uid="{2971DFA0-3F74-4120-B585-A9CD244D0464}" name="BG" dataDxfId="3208"/>
    <tableColumn id="13" xr3:uid="{7DD4D9BC-219A-494F-810C-E7D734C498F1}" name="I-9" dataDxfId="3207"/>
    <tableColumn id="14" xr3:uid="{B9A930B0-F7A1-43CD-BFFB-6A18B49C95AE}" name="E-Verify" dataDxfId="3206"/>
    <tableColumn id="15" xr3:uid="{F88DA77B-29EA-4F9D-9358-102E4631C0FE}" name="Flex AA" dataDxfId="3205"/>
    <tableColumn id="16" xr3:uid="{A3408C23-2867-4096-95CF-538FEA4668C2}" name="Onboarding Tasks" dataDxfId="3204"/>
    <tableColumn id="17" xr3:uid="{290ED0EE-CEE2-4C4E-8B31-AEC3F3149B05}" name="Offer Letter" dataDxfId="3203"/>
    <tableColumn id="18" xr3:uid="{1A1AD09A-F1D6-42AD-BF9A-8CCD92B974A5}" name="NOTES" dataDxfId="320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75E0998-2131-4F8C-B24E-36BFC0F84A3C}" name="Table727475787980818283848586878889909193949596979810456789101112131516172123" displayName="Table727475787980818283848586878889909193949596979810456789101112131516172123" ref="A1:R28" totalsRowShown="0" headerRowDxfId="3201" dataDxfId="3199" headerRowBorderDxfId="3200" tableBorderDxfId="3198">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61D4C065-F77C-4472-9F28-695B347D1F9B}" name="SSN" dataDxfId="3197"/>
    <tableColumn id="2" xr3:uid="{F8D9B0D4-C915-4C24-8977-4432FB064CF6}" name="P CODE" dataDxfId="3196"/>
    <tableColumn id="3" xr3:uid="{70F5ECE4-4938-4C0F-A41F-C96932CDE64E}" name="Req #" dataDxfId="3195"/>
    <tableColumn id="4" xr3:uid="{02BDAF64-7F63-4804-94AD-8B27116AE86B}" name="Supervisor" dataDxfId="3194"/>
    <tableColumn id="5" xr3:uid="{FBD8C64C-45A7-4CE7-862F-B28104A9CDFB}" name="Employee Name (must match Bold)" dataDxfId="3193"/>
    <tableColumn id="6" xr3:uid="{3C3FEB8A-6887-4E56-BF26-FB2401B1DF16}" name="Bold ID" dataDxfId="3192"/>
    <tableColumn id="7" xr3:uid="{742A8919-ADD6-4100-B83A-57DC578AB1C5}" name="Phone #" dataDxfId="3191"/>
    <tableColumn id="8" xr3:uid="{BA65B6AB-D4A6-4DB5-B6A5-2C750313A210}" name="Recruiter" dataDxfId="3190"/>
    <tableColumn id="9" xr3:uid="{915EC2E9-D28F-4EF0-AB92-D2A173C44873}" name="Title" dataDxfId="3189"/>
    <tableColumn id="10" xr3:uid="{9EEC045D-5EE3-49BF-83FF-2F3417CBA892}" name="Schedule" dataDxfId="3188"/>
    <tableColumn id="11" xr3:uid="{4F9DDC59-1B4F-4C0A-BBFC-0E537102B385}" name="C-Number" dataDxfId="3187"/>
    <tableColumn id="12" xr3:uid="{789F0DF2-D23A-4CF9-9AD2-601C74BC6E7A}" name="BG" dataDxfId="3186"/>
    <tableColumn id="13" xr3:uid="{9E6D54C8-3A5F-41B9-8869-8C05B164E87A}" name="I-9" dataDxfId="3185"/>
    <tableColumn id="14" xr3:uid="{54AC133A-3BD2-49EB-BF16-CB9D1F10B262}" name="E-Verify" dataDxfId="3184"/>
    <tableColumn id="15" xr3:uid="{56116796-92FA-43F9-A3B3-F7B818A5E61E}" name="Flex AA" dataDxfId="3183"/>
    <tableColumn id="16" xr3:uid="{20709969-220E-48CF-B01B-4FC1F668BCA1}" name="Onboarding Tasks" dataDxfId="3182"/>
    <tableColumn id="17" xr3:uid="{32C0E061-76A8-47F2-AECA-880A0AC11BA8}" name="Offer Letter" dataDxfId="3181"/>
    <tableColumn id="18" xr3:uid="{31DFF355-8A1D-4D2B-A9F5-9D7B0C892F78}" name="NOTES" dataDxfId="318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514040-F1F1-4FE2-8670-56EBF03E5A84}" name="Table7274757879808182838485868788899091939495969798104567891011121315161721" displayName="Table7274757879808182838485868788899091939495969798104567891011121315161721" ref="A1:R26" totalsRowShown="0" headerRowDxfId="3179" dataDxfId="3177" headerRowBorderDxfId="3178" tableBorderDxfId="3176">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C8846733-92B3-4BB7-A0DB-54AE3C3ABF9C}" name="SSN" dataDxfId="3175"/>
    <tableColumn id="2" xr3:uid="{FC13A256-794F-4059-9676-66BF3BB278E8}" name="P CODE" dataDxfId="3174"/>
    <tableColumn id="3" xr3:uid="{65EB9983-9ECF-4392-8011-6AA2A10E43EA}" name="G" dataDxfId="3173"/>
    <tableColumn id="4" xr3:uid="{BE169DC2-8D70-4CFE-8496-4300D7CBF47E}" name="Supervisor" dataDxfId="3172"/>
    <tableColumn id="5" xr3:uid="{065C6182-57D7-4FF1-83BA-BD7AB082DDC5}" name="Employee Name (must match Bold)" dataDxfId="3171"/>
    <tableColumn id="6" xr3:uid="{D12856ED-4414-4FCF-B632-23B898963D34}" name="Bold ID" dataDxfId="3170"/>
    <tableColumn id="7" xr3:uid="{2E5DEBFA-DE3D-45B4-B6D9-646F74A41FE3}" name="Phone #" dataDxfId="3169"/>
    <tableColumn id="8" xr3:uid="{CC1F4EE6-547F-48ED-B4C1-7E8F0F7FD5CF}" name="Recruiter" dataDxfId="3168"/>
    <tableColumn id="9" xr3:uid="{936D2C39-B86D-494E-8D12-7DA54A7A7C52}" name="Title" dataDxfId="3167"/>
    <tableColumn id="10" xr3:uid="{2997737E-FD7C-4A3E-A5E4-DCB91605F01F}" name="Schedule" dataDxfId="3166"/>
    <tableColumn id="11" xr3:uid="{CEBCB36D-93F9-4EE4-8930-05D4315C1682}" name="C-Number" dataDxfId="3165"/>
    <tableColumn id="12" xr3:uid="{1D5F119E-57A2-4FAD-A2C9-57C08A46E285}" name="BG" dataDxfId="3164"/>
    <tableColumn id="13" xr3:uid="{F51BA5F3-3A92-4514-AA76-4B1658524E3B}" name="I-9" dataDxfId="3163"/>
    <tableColumn id="14" xr3:uid="{BF48210D-CEED-49AA-9F04-08092BF2990F}" name="E-Verify" dataDxfId="3162"/>
    <tableColumn id="15" xr3:uid="{84792B74-FE83-455D-9CAF-0C3014040E2C}" name="Flex AA" dataDxfId="3161"/>
    <tableColumn id="16" xr3:uid="{E3F1A084-4C97-4116-B9B0-34000EC08D8A}" name="Onboarding Tasks" dataDxfId="3160"/>
    <tableColumn id="17" xr3:uid="{10798D1F-A2C6-4876-8BDD-78393859E061}" name="Offer Letter" dataDxfId="3159"/>
    <tableColumn id="18" xr3:uid="{FAE7F778-D898-423C-A9E2-34D788ACB7D0}" name="NOTES" dataDxfId="315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D749257-03CD-4B5D-97DA-A9AE6887E127}" name="Table72747578798081828384858687888990919394959697981045678910111213151617" displayName="Table72747578798081828384858687888990919394959697981045678910111213151617" ref="A1:R26" totalsRowShown="0" headerRowDxfId="3157" dataDxfId="3155" headerRowBorderDxfId="3156" tableBorderDxfId="3154">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4DE88CEE-9842-427A-8A03-2300498557FA}" name="SSN" dataDxfId="3153"/>
    <tableColumn id="2" xr3:uid="{F2DDA204-ADCD-4A30-87C3-B0EE80E837D6}" name="P CODE" dataDxfId="3152"/>
    <tableColumn id="3" xr3:uid="{3B940AAE-2B17-47A9-8C17-E99D9040049D}" name="Req #" dataDxfId="3151"/>
    <tableColumn id="4" xr3:uid="{393EDBA5-7E56-41D0-9AC6-60A2488BD554}" name="Supervisor" dataDxfId="3150"/>
    <tableColumn id="5" xr3:uid="{A2DA93D2-7991-4A3A-B93E-4DB5B34FECB1}" name="Employee Name " dataDxfId="3149"/>
    <tableColumn id="6" xr3:uid="{4216E8F5-F176-409C-878D-FFE8B98B825B}" name="Bold ID" dataDxfId="3148"/>
    <tableColumn id="7" xr3:uid="{11312456-F142-421F-9F55-F2AA5092BBBC}" name="Phone #" dataDxfId="3147"/>
    <tableColumn id="8" xr3:uid="{DE04A633-6B43-4020-B568-7272E62B0939}" name="Recruiter" dataDxfId="3146"/>
    <tableColumn id="9" xr3:uid="{EBDA874C-5CA5-4BA7-B8D7-8185CBE267DD}" name="Title" dataDxfId="3145"/>
    <tableColumn id="10" xr3:uid="{B5B5B5CE-C501-4A41-8FB5-F1D5243E2E5E}" name="Schedule" dataDxfId="3144"/>
    <tableColumn id="11" xr3:uid="{BCAD9D64-CADC-42C0-BFA0-4B97B3E450AB}" name="C-Number" dataDxfId="3143"/>
    <tableColumn id="12" xr3:uid="{E27879AD-4CE5-4940-9D00-3C6A927E2408}" name="BG" dataDxfId="3142"/>
    <tableColumn id="13" xr3:uid="{F09243F2-2F00-49ED-9920-3830252F6705}" name="I-9" dataDxfId="3141"/>
    <tableColumn id="14" xr3:uid="{BF59FEAF-F5B4-4DE0-8171-865C3982264D}" name="E-Verify" dataDxfId="3140"/>
    <tableColumn id="15" xr3:uid="{D10523F8-58F6-4AFE-9559-1BA96D829EAA}" name="Flex AA" dataDxfId="3139"/>
    <tableColumn id="16" xr3:uid="{E1C71D57-1FE6-4C27-B26B-106C4AB28A03}" name="Onboarding Tasks" dataDxfId="3138"/>
    <tableColumn id="17" xr3:uid="{63BC790A-5435-477A-A1DD-BE73757E00F2}" name="Offer Letter" dataDxfId="3137"/>
    <tableColumn id="18" xr3:uid="{5ABCF545-E388-446D-B95C-A2A1370671A3}" name="NOTES" dataDxfId="3136"/>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77F824-A021-4842-BD1B-14386ED5CE2E}" name="Table727475787980818283848586878889909193949596979810456789101112131516" displayName="Table727475787980818283848586878889909193949596979810456789101112131516" ref="A1:R26" totalsRowShown="0" headerRowDxfId="3135" dataDxfId="3133" headerRowBorderDxfId="3134" tableBorderDxfId="3132">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D2B14E21-D914-4E57-8F25-7015A9E42115}" name="SSN" dataDxfId="3131"/>
    <tableColumn id="2" xr3:uid="{76693ACD-11C0-49E8-9F33-78B612E70E7B}" name="P CODE" dataDxfId="3130"/>
    <tableColumn id="3" xr3:uid="{B71143E3-21CA-4725-B89E-6B0CAE53C561}" name="Req #" dataDxfId="3129"/>
    <tableColumn id="4" xr3:uid="{DF1593D6-87FB-42F9-BD06-3DBD0706A990}" name="Supervisor" dataDxfId="3128"/>
    <tableColumn id="5" xr3:uid="{00ABC36C-0F6F-4974-A694-5A108B5DE1FE}" name="Employee Name" dataDxfId="3127"/>
    <tableColumn id="6" xr3:uid="{12E80CDA-7796-40DB-A0F4-9F4982351BD0}" name="Bold ID" dataDxfId="3126"/>
    <tableColumn id="7" xr3:uid="{B4743A25-CC53-46E7-9DA9-210A27E98A44}" name="Phone #" dataDxfId="3125"/>
    <tableColumn id="8" xr3:uid="{17737F7E-2D65-4ADE-8B7E-15C3BC279A3D}" name="Recruiter" dataDxfId="3124"/>
    <tableColumn id="9" xr3:uid="{D5F11ACD-00F8-4D41-9C5F-805767788062}" name="Title" dataDxfId="3123"/>
    <tableColumn id="10" xr3:uid="{D4994B91-A624-452B-9C01-CEFE52685246}" name="Schedule" dataDxfId="3122"/>
    <tableColumn id="11" xr3:uid="{F69D87BA-6F4B-450A-8B39-40DD39D3A58A}" name="C-Number" dataDxfId="3121"/>
    <tableColumn id="12" xr3:uid="{D2054391-CF13-4D09-B508-66FE51B67526}" name="BG" dataDxfId="3120"/>
    <tableColumn id="13" xr3:uid="{2D9FF9AA-F36D-4669-B52A-0FAC0C426264}" name="I-9" dataDxfId="3119"/>
    <tableColumn id="14" xr3:uid="{E55E8FF5-7F08-46C2-B6B7-1BD8C9C70EC9}" name="E-Verify" dataDxfId="3118"/>
    <tableColumn id="15" xr3:uid="{2DA9A429-3C4A-4785-B832-A28961CD3A6A}" name="Flex AA" dataDxfId="3117"/>
    <tableColumn id="16" xr3:uid="{16693A13-B7D0-4359-BDE3-035C0597F665}" name="Onboarding Tasks" dataDxfId="3116"/>
    <tableColumn id="17" xr3:uid="{84BDF992-FDEB-4246-8430-F8A3F05A0BCA}" name="Offer Letter" dataDxfId="3115"/>
    <tableColumn id="18" xr3:uid="{2C11D0EE-0C26-4EF5-A9CE-9CA63ACEBE8E}" name="NOTES" dataDxfId="3114"/>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582D553-9AED-4A40-971C-30EA365C3117}" name="Table7274757879808182838485868788899091939495969798104567891011121315" displayName="Table7274757879808182838485868788899091939495969798104567891011121315" ref="A1:R26" totalsRowShown="0" headerRowDxfId="3113" dataDxfId="3111" headerRowBorderDxfId="3112" tableBorderDxfId="3110">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8DDF7041-A0A4-4954-883A-7246F0C89122}" name="SSN" dataDxfId="3109"/>
    <tableColumn id="2" xr3:uid="{3537D847-82B2-49BC-9C0B-1D36257ED089}" name="P CODE" dataDxfId="3108"/>
    <tableColumn id="3" xr3:uid="{35530169-5DFF-4BE2-AA98-18EC3F5A29AA}" name="Req #" dataDxfId="3107"/>
    <tableColumn id="4" xr3:uid="{D477026D-77E0-48CA-BD62-A5C6DA4D8C17}" name="Supervisor" dataDxfId="3106"/>
    <tableColumn id="5" xr3:uid="{28652B4B-FB16-466C-A52F-E8D0A24824BF}" name="Employee Name" dataDxfId="3105"/>
    <tableColumn id="6" xr3:uid="{35CA2ADF-A87E-417A-8A00-F3119A34CA5F}" name="Bold ID" dataDxfId="3104"/>
    <tableColumn id="7" xr3:uid="{BCFDE068-2999-4161-AD5F-FA3A50A60757}" name="Phone #" dataDxfId="3103"/>
    <tableColumn id="8" xr3:uid="{A7D2C5F8-F436-4A40-B487-F65A76764B3C}" name="Recruiter" dataDxfId="3102"/>
    <tableColumn id="9" xr3:uid="{09AB5044-1BD0-416E-BD6C-E2B49EDDE507}" name="Title" dataDxfId="3101"/>
    <tableColumn id="10" xr3:uid="{F81857AE-8EB0-4DA3-95A3-2C3B6A1F3804}" name="Schedule" dataDxfId="3100"/>
    <tableColumn id="11" xr3:uid="{942120B8-FE47-4B72-89EE-B15754351B65}" name="C-Number" dataDxfId="3099"/>
    <tableColumn id="12" xr3:uid="{5622AAB5-BF25-4674-AF4F-359B33CE87C7}" name="BG" dataDxfId="3098"/>
    <tableColumn id="13" xr3:uid="{F6F7980B-2BBA-4DB5-BBED-9B390E57ABE8}" name="I-9" dataDxfId="3097"/>
    <tableColumn id="14" xr3:uid="{46B4CADD-D13E-44EE-A8BB-BCF5E7AA0672}" name="E-Verify" dataDxfId="3096"/>
    <tableColumn id="15" xr3:uid="{3BF6C194-1288-490E-B5B5-A556EC24633F}" name="Flex AA" dataDxfId="3095"/>
    <tableColumn id="16" xr3:uid="{AAE6AA4C-D701-4F27-8889-542B7D3A5E56}" name="Onboarding Tasks" dataDxfId="3094"/>
    <tableColumn id="17" xr3:uid="{74F56B47-C6E1-4F19-AACE-674F7854E38D}" name="Offer Letter" dataDxfId="3093"/>
    <tableColumn id="18" xr3:uid="{1558DFE1-A844-4CD2-A9C4-FE6C76C27367}" name="NOTES" dataDxfId="30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14BAD8-3170-48C4-B5A2-59087308D28B}" name="Table72747578798081828384858687888990919394959697981045678910111213" displayName="Table72747578798081828384858687888990919394959697981045678910111213" ref="A1:R26" totalsRowShown="0" headerRowDxfId="3091" dataDxfId="3089" headerRowBorderDxfId="3090" tableBorderDxfId="3088">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00F244E1-9C31-4EC4-A3FD-9FC40F282D70}" name="SSN" dataDxfId="3087"/>
    <tableColumn id="2" xr3:uid="{BA7C6B53-B580-46AF-A930-BFB6BEA15E07}" name="P CODE" dataDxfId="3086"/>
    <tableColumn id="3" xr3:uid="{DDADC14B-6E86-4FF8-9E33-A617BB48C124}" name="Req #" dataDxfId="3085"/>
    <tableColumn id="4" xr3:uid="{D7EF002A-13BB-4DBD-B43C-253E6860D78B}" name="Supervisor" dataDxfId="3084"/>
    <tableColumn id="5" xr3:uid="{C00CA77A-1753-4277-BAE1-1621893456C0}" name="Employee Name" dataDxfId="3083"/>
    <tableColumn id="6" xr3:uid="{28EBC9D5-51EA-488C-B3FF-FDADF6E42089}" name="Bold ID" dataDxfId="3082"/>
    <tableColumn id="7" xr3:uid="{4B630B39-1817-4370-A30B-D0AF4B997859}" name="Phone #" dataDxfId="3081"/>
    <tableColumn id="8" xr3:uid="{ED65B697-E2CC-48C6-853E-0A486E45BCC8}" name="Recruiter" dataDxfId="3080"/>
    <tableColumn id="9" xr3:uid="{26C0D661-0659-43FA-9079-5757B2BBBF27}" name="Title" dataDxfId="3079"/>
    <tableColumn id="10" xr3:uid="{E12825F1-082A-42AD-96A7-2EF20FA7CEAE}" name="Schedule" dataDxfId="3078"/>
    <tableColumn id="11" xr3:uid="{C9B5C068-1EF8-454A-8CC8-27967B08543A}" name="C-Number" dataDxfId="3077"/>
    <tableColumn id="12" xr3:uid="{15B2BCA8-4734-4E89-901B-C06992166068}" name="BG" dataDxfId="3076"/>
    <tableColumn id="13" xr3:uid="{19369B32-9E03-434F-9BEB-BBDEFF863803}" name="I-9" dataDxfId="3075"/>
    <tableColumn id="14" xr3:uid="{5CEFFDFC-609A-4A32-BAE3-67476D6FF78E}" name="E-Verify" dataDxfId="3074"/>
    <tableColumn id="15" xr3:uid="{A3A714FF-4666-4938-A4C6-FDF53A38FBB1}" name="Flex AA" dataDxfId="3073"/>
    <tableColumn id="16" xr3:uid="{5BC3FBFC-0A7D-403F-AAE3-E2A7BD3846AE}" name="Onboarding Tasks" dataDxfId="3072"/>
    <tableColumn id="17" xr3:uid="{F144F173-B53B-441B-8063-286F65C18D9E}" name="Offer Letter" dataDxfId="3071"/>
    <tableColumn id="18" xr3:uid="{33574480-0ADA-4480-899E-4E05E82A4D84}" name="NOTES" dataDxfId="3070"/>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A4F7D4-D7F6-4E9B-B2CD-0B73E029E0C8}" name="Table727475787980818283848586878889909193949596979810456789101112" displayName="Table727475787980818283848586878889909193949596979810456789101112" ref="A1:R16" totalsRowShown="0" headerRowDxfId="3069" dataDxfId="3067" headerRowBorderDxfId="3068" tableBorderDxfId="3066">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EE05CFA3-7BC1-43B4-A5A8-7AB39AC300D2}" name="SSN" dataDxfId="3065"/>
    <tableColumn id="2" xr3:uid="{7D072297-87A6-4774-8F17-7BFA128F1367}" name="P CODE" dataDxfId="3064"/>
    <tableColumn id="3" xr3:uid="{0621D8ED-F3CB-4C76-B9B9-DA5DFBBBD340}" name="Req #" dataDxfId="3063"/>
    <tableColumn id="4" xr3:uid="{1721873C-719A-4257-B2E9-049636FD4CD7}" name="Supervisor" dataDxfId="3062"/>
    <tableColumn id="5" xr3:uid="{F9FF7641-7A59-41FD-BB78-2C0F0F5068BE}" name="Employee Name" dataDxfId="3061"/>
    <tableColumn id="6" xr3:uid="{4600C735-2AD8-425C-AA99-41F2BEB86C39}" name="Bold ID" dataDxfId="3060"/>
    <tableColumn id="7" xr3:uid="{B365E7C0-9D41-4AD8-B66A-BA6F2FCDF3F5}" name="Phone #" dataDxfId="3059"/>
    <tableColumn id="8" xr3:uid="{AEB0FC9B-C08B-452F-867B-14236CFEF31C}" name="Recruiter" dataDxfId="3058"/>
    <tableColumn id="9" xr3:uid="{C4190CB8-BCBA-4344-A55A-A001E6636A16}" name="Title" dataDxfId="3057"/>
    <tableColumn id="10" xr3:uid="{CD30FC99-6666-4BE5-BABA-6CFECA84D58F}" name="Schedule" dataDxfId="3056"/>
    <tableColumn id="11" xr3:uid="{ED0ED531-BC39-4C50-9194-54AA03A7D713}" name="C-Number" dataDxfId="3055"/>
    <tableColumn id="12" xr3:uid="{2B8A2FAA-AA64-47EA-B5B6-B8E53329C783}" name="BG" dataDxfId="3054"/>
    <tableColumn id="13" xr3:uid="{390CB376-FA9E-49DF-ACE9-4753F40E7E86}" name="I-9" dataDxfId="3053"/>
    <tableColumn id="14" xr3:uid="{38F5D5C6-DA3B-4598-9615-AC54DE1E8392}" name="E-Verify" dataDxfId="3052"/>
    <tableColumn id="15" xr3:uid="{8D6D5BA6-FFAA-4509-805B-427F8DAF1C18}" name="Flex AA" dataDxfId="3051"/>
    <tableColumn id="16" xr3:uid="{39FE2496-070C-4365-855F-2E4321ADCFCF}" name="Onboarding Tasks" dataDxfId="3050"/>
    <tableColumn id="17" xr3:uid="{C007532E-AFDD-404E-B479-2857E41C1030}" name="Offer Letter" dataDxfId="3049"/>
    <tableColumn id="18" xr3:uid="{097C1862-9609-4260-AB8D-BF8E146BA935}" name="NOTES" dataDxfId="3048"/>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573CFF7-01D8-46B1-845B-BF63D6DAA496}" name="Table7274757879808182838485868788899091939495969798104567891011" displayName="Table7274757879808182838485868788899091939495969798104567891011" ref="A1:R16" totalsRowShown="0" headerRowDxfId="3047" dataDxfId="3045" headerRowBorderDxfId="3046" tableBorderDxfId="3044">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675C174F-489D-4FDD-85EB-B1B2E1ED2370}" name="SSN" dataDxfId="3043"/>
    <tableColumn id="2" xr3:uid="{B178E9A0-97CD-4D67-A4E8-988DCB27E868}" name="P CODE" dataDxfId="3042"/>
    <tableColumn id="3" xr3:uid="{855AACC0-B60A-4B09-940F-1CFFC1768E72}" name="Req #" dataDxfId="3041"/>
    <tableColumn id="4" xr3:uid="{3F96A6FD-CA24-47BD-AF77-360AD00A8E55}" name="Supervisor" dataDxfId="3040"/>
    <tableColumn id="5" xr3:uid="{A8DDB84A-4773-44CE-9022-411EBB839363}" name="Employee Name" dataDxfId="3039"/>
    <tableColumn id="6" xr3:uid="{58EA651B-894A-4227-AB88-D845BCDA6902}" name="Bold ID" dataDxfId="3038"/>
    <tableColumn id="7" xr3:uid="{A38E05DA-979A-407B-8665-9F6246BDDD5C}" name="Phone #" dataDxfId="3037"/>
    <tableColumn id="8" xr3:uid="{B9B5421D-F45B-4D4F-9D4F-DFFE596025CE}" name="Recruiter" dataDxfId="3036"/>
    <tableColumn id="9" xr3:uid="{2733892F-93BF-474A-ABDF-CBC42E9E0306}" name="Title" dataDxfId="3035"/>
    <tableColumn id="10" xr3:uid="{48E3DA64-F1F6-4FD7-B37C-D1FAC06F3DB3}" name="Schedule" dataDxfId="3034"/>
    <tableColumn id="11" xr3:uid="{6D7408ED-479B-433B-971E-AE3CBA7CE8ED}" name="C-Number" dataDxfId="3033"/>
    <tableColumn id="12" xr3:uid="{EBEFD25E-E41E-4447-831B-69F0AFEB9BD5}" name="BG" dataDxfId="3032"/>
    <tableColumn id="13" xr3:uid="{CE596418-B2F5-40DE-A0C0-D3B3D7CF0580}" name="I-9" dataDxfId="3031"/>
    <tableColumn id="14" xr3:uid="{56D120A5-D608-449C-9A21-8FC7E50479E9}" name="E-Verify" dataDxfId="3030"/>
    <tableColumn id="15" xr3:uid="{D3F018E3-CC65-4824-8F5F-4212FBB721EE}" name="Flex AA" dataDxfId="3029"/>
    <tableColumn id="16" xr3:uid="{AF8AF75B-DD2A-4ACA-BAF7-2A140BFA8877}" name="Onboarding Tasks" dataDxfId="3028"/>
    <tableColumn id="17" xr3:uid="{782C5E4F-354E-4094-8A5C-3FB6A4D9B4C6}" name="Offer Letter" dataDxfId="3027"/>
    <tableColumn id="18" xr3:uid="{0C8BC90E-9D08-4E7C-AF4A-66DC492B4981}" name="NOTES" dataDxfId="3026"/>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5C534F-E0B1-46E7-85D9-E13ED94BAEEA}" name="Table72747578798081828384858687888990919394959697981045678910" displayName="Table72747578798081828384858687888990919394959697981045678910" ref="A1:R16" totalsRowShown="0" headerRowDxfId="3025" dataDxfId="3023" headerRowBorderDxfId="3024" tableBorderDxfId="3022">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1A5CAB50-524E-4614-B06E-54C1B97781BF}" name="SSN" dataDxfId="3021"/>
    <tableColumn id="2" xr3:uid="{6D4DDB82-80BD-4044-8C85-FC71A5E68505}" name="P CODE" dataDxfId="3020"/>
    <tableColumn id="3" xr3:uid="{E7721767-C2D7-4BBC-A867-8D6829C1435A}" name="Req #" dataDxfId="3019"/>
    <tableColumn id="4" xr3:uid="{4E6DCE5C-C3A2-450A-B8FD-4D8D22E31B22}" name="Supervisor" dataDxfId="3018"/>
    <tableColumn id="5" xr3:uid="{EB387C1E-1C33-479D-9F3F-22AA34726884}" name="Employee Name" dataDxfId="3017"/>
    <tableColumn id="6" xr3:uid="{6934231E-AC69-4EC4-BB8B-ED3E29A6B735}" name="Bold ID" dataDxfId="3016"/>
    <tableColumn id="7" xr3:uid="{E6206B48-BE6D-4818-A53F-BCC4E0AF2FDB}" name="Phone #" dataDxfId="3015"/>
    <tableColumn id="8" xr3:uid="{24164307-49AF-4AB9-8963-0256FD00CF47}" name="Recruiter" dataDxfId="3014"/>
    <tableColumn id="9" xr3:uid="{69026AFF-40A8-4A9E-B9EF-3B80D72F6AE4}" name="Title" dataDxfId="3013"/>
    <tableColumn id="10" xr3:uid="{D33D84C5-5042-4747-9166-DB03D4016B14}" name="Schedule" dataDxfId="3012"/>
    <tableColumn id="11" xr3:uid="{2827C6DD-2247-45D9-AF95-667039E4DDE0}" name="C-Number" dataDxfId="3011"/>
    <tableColumn id="12" xr3:uid="{776C9C2A-03BB-4C1F-9B99-5C5B67F4A8AE}" name="BG" dataDxfId="3010"/>
    <tableColumn id="13" xr3:uid="{148A3DD5-94C8-43BB-A288-E5C7A07F77B5}" name="I-9" dataDxfId="3009"/>
    <tableColumn id="14" xr3:uid="{A11B5601-05DE-4DAE-A21F-29B1215FFDE4}" name="E-Verify" dataDxfId="3008"/>
    <tableColumn id="15" xr3:uid="{A778C4CC-1FE9-43BA-98FF-16602E688F38}" name="Flex AA" dataDxfId="3007"/>
    <tableColumn id="16" xr3:uid="{5F36A70D-6F6B-4680-92E0-7A291DFBE443}" name="Onboarding Tasks" dataDxfId="3006"/>
    <tableColumn id="17" xr3:uid="{4D9D0C3C-0D75-4D0B-933F-32E77D27E0E6}" name="Offer Letter" dataDxfId="3005"/>
    <tableColumn id="18" xr3:uid="{11206723-9F77-4A87-94AF-D8BC9FDD1E17}" name="NOTES" dataDxfId="3004"/>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CC8276-BE7A-4802-B884-2D82EC1C1490}" name="Table727475787980818283848586878889909193949596979810456789" displayName="Table727475787980818283848586878889909193949596979810456789" ref="A1:R19" totalsRowShown="0" headerRowDxfId="3003" dataDxfId="3001" headerRowBorderDxfId="3002" tableBorderDxfId="3000">
  <autoFilter ref="A1:R19"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E0C45465-B511-4878-9296-CD02734303D0}" name="SSN" dataDxfId="2999"/>
    <tableColumn id="2" xr3:uid="{A13135B2-B65E-4FC8-A77D-F438326AAE48}" name="P CODE" dataDxfId="2998"/>
    <tableColumn id="3" xr3:uid="{4DC691F3-6AA7-4003-A1AD-998D54834684}" name="Req #" dataDxfId="2997"/>
    <tableColumn id="4" xr3:uid="{AD767874-908A-4941-A0F1-122E1DE30C45}" name="Supervisor" dataDxfId="2996"/>
    <tableColumn id="5" xr3:uid="{3A43267D-F308-4C46-911D-D98929521012}" name="Employee Name" dataDxfId="2995"/>
    <tableColumn id="6" xr3:uid="{170E02F3-8B89-4418-AA3A-96078B7A5375}" name="Bold ID" dataDxfId="2994"/>
    <tableColumn id="7" xr3:uid="{CA5E47B1-8E89-4110-8762-F43123747940}" name="Phone #" dataDxfId="2993"/>
    <tableColumn id="8" xr3:uid="{CBECCBEC-AE5C-4C26-AEEA-8475ADC43509}" name="Recruiter" dataDxfId="2992"/>
    <tableColumn id="9" xr3:uid="{351FAE6B-8A9A-4602-A171-FC793E617DB1}" name="Title" dataDxfId="2991"/>
    <tableColumn id="10" xr3:uid="{50366BCF-1F13-461B-849F-367FF884DD68}" name="Schedule" dataDxfId="2990"/>
    <tableColumn id="11" xr3:uid="{304B7FD6-B828-42EA-AFC7-2C8FEC951FD8}" name="C-Number" dataDxfId="2989"/>
    <tableColumn id="12" xr3:uid="{DC0C3399-7F60-4317-AE44-CAF7E29A9920}" name="BG" dataDxfId="2988"/>
    <tableColumn id="13" xr3:uid="{44917EDD-F2E7-4760-9A3D-50236EF4512F}" name="I-9" dataDxfId="2987"/>
    <tableColumn id="14" xr3:uid="{108E852E-C0FD-4DDF-953A-0168430B6330}" name="E-Verify" dataDxfId="2986"/>
    <tableColumn id="15" xr3:uid="{A8C74EEC-69E6-4C65-8872-94A86C3C6A7F}" name="Flex AA" dataDxfId="2985"/>
    <tableColumn id="16" xr3:uid="{407CB37C-CE2B-4E88-A767-1BFC17EEE861}" name="Onboarding Tasks" dataDxfId="2984"/>
    <tableColumn id="17" xr3:uid="{46FFF24D-2243-48C1-ACC3-0F95C8654CA3}" name="Offer Letter" dataDxfId="2983"/>
    <tableColumn id="18" xr3:uid="{A8BFF7EF-A69D-4116-BF5D-4FB1D2F906AD}" name="NOTES" dataDxfId="2982"/>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67C5C2-4230-431F-A0DD-53298D5F7DBF}" name="Table72747578798081828384858687888990919394959697981045678" displayName="Table72747578798081828384858687888990919394959697981045678" ref="A1:R18" totalsRowShown="0" headerRowDxfId="2981" dataDxfId="2979" headerRowBorderDxfId="2980" tableBorderDxfId="2978">
  <autoFilter ref="A1:R18"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7328754B-DCDA-4848-A16C-7D996F6B0777}" name="SSN" dataDxfId="2977"/>
    <tableColumn id="2" xr3:uid="{89069CC1-BB34-462D-BC99-7ACAC6EC2FFC}" name="P CODE" dataDxfId="2976"/>
    <tableColumn id="3" xr3:uid="{0A3F9530-E641-4A16-B478-FD8E0CF8BC05}" name="Req #" dataDxfId="2975"/>
    <tableColumn id="4" xr3:uid="{78B7FC11-25E7-45B2-81FF-6BFB9F12C459}" name="Supervisor" dataDxfId="2974"/>
    <tableColumn id="5" xr3:uid="{77D9BAB1-EAC5-4AB6-98DE-4F848DA6EF3B}" name="Employee Name" dataDxfId="2973"/>
    <tableColumn id="6" xr3:uid="{9E6E9AAC-7B8A-47B1-BEBD-7A2E14EEBF65}" name="Bold ID" dataDxfId="2972"/>
    <tableColumn id="7" xr3:uid="{C2C93892-4BA4-45F7-824B-1E86770C4B74}" name="Phone #" dataDxfId="2971"/>
    <tableColumn id="8" xr3:uid="{8A43E09F-A6A2-48C7-90DA-980EA304CB5E}" name="Recruiter" dataDxfId="2970"/>
    <tableColumn id="9" xr3:uid="{9D40EA41-187F-4799-9971-5825AA5BC568}" name="Title" dataDxfId="2969"/>
    <tableColumn id="10" xr3:uid="{2B77CB11-02B2-4027-A1FC-288D8E5163E9}" name="Schedule" dataDxfId="2968"/>
    <tableColumn id="11" xr3:uid="{7268DC2F-5D77-46E9-8FEF-F2675D7AE6BA}" name="C-Number" dataDxfId="2967"/>
    <tableColumn id="12" xr3:uid="{61989590-5085-4011-9AA3-8B01DA13630C}" name="BG" dataDxfId="2966"/>
    <tableColumn id="13" xr3:uid="{621B13C5-BD04-43F5-85FA-67E1F6F841CA}" name="I-9" dataDxfId="2965"/>
    <tableColumn id="14" xr3:uid="{63556498-FEA4-4088-A6E9-61EB255C7EB1}" name="E-Verify" dataDxfId="2964"/>
    <tableColumn id="15" xr3:uid="{267707D5-FA0B-4A27-8A7F-905D35CF3FC5}" name="Flex AA" dataDxfId="2963"/>
    <tableColumn id="16" xr3:uid="{9BFB3DBE-2DB2-4583-8D40-7C6E2DAABB12}" name="Onboarding Tasks" dataDxfId="2962"/>
    <tableColumn id="17" xr3:uid="{1BE16AB3-ED10-4A40-A44A-BBB2B3900AF2}" name="Offer Letter" dataDxfId="2961"/>
    <tableColumn id="18" xr3:uid="{E337CEA7-4530-4684-ACEB-48D9A1AF0DD5}" name="NOTES" dataDxfId="2960"/>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D73E9C-A079-4EF1-AA6B-E16A9E7643B3}" name="Table7274757879808182838485868788899091939495969798104567" displayName="Table7274757879808182838485868788899091939495969798104567" ref="A1:R17" totalsRowShown="0" headerRowDxfId="2959" dataDxfId="2957" headerRowBorderDxfId="2958" tableBorderDxfId="2956">
  <autoFilter ref="A1:R17" xr:uid="{81EBF1B1-DF78-44F8-A36E-23D8A21BF99C}">
    <filterColumn colId="8">
      <filters>
        <filter val="D Shift: Salt Lake City - N - 600pm-600a Rotating Sun,Mon,Thurs, Fri/Tues,Wed,Sat (15% Diff)"/>
      </filters>
    </filterColumn>
  </autoFilter>
  <sortState xmlns:xlrd2="http://schemas.microsoft.com/office/spreadsheetml/2017/richdata2" ref="A2:R17">
    <sortCondition ref="I1:I17"/>
  </sortState>
  <tableColumns count="18">
    <tableColumn id="1" xr3:uid="{44C20F96-7175-485D-953E-394850283EEE}" name="SSN" dataDxfId="2955"/>
    <tableColumn id="2" xr3:uid="{E04D9C06-9759-4985-9CB7-51F247015B60}" name="P CODE" dataDxfId="2954"/>
    <tableColumn id="3" xr3:uid="{181E5929-A473-466A-BDEB-8B0DC4EF7210}" name="Req #" dataDxfId="2953"/>
    <tableColumn id="4" xr3:uid="{4D364CCA-A4E6-4F45-8671-32AB8D86C257}" name="Supervisor" dataDxfId="2952"/>
    <tableColumn id="5" xr3:uid="{C0D15723-2B4C-4B10-A84C-1096C3A40F0A}" name="Employee Name" dataDxfId="2951"/>
    <tableColumn id="6" xr3:uid="{12EE7E93-4FDC-4889-B039-4FB6E0EA65D0}" name="Bold ID" dataDxfId="2950"/>
    <tableColumn id="7" xr3:uid="{45A9A24A-59D1-458E-AF71-E323435F2FF7}" name="Phone #" dataDxfId="2949"/>
    <tableColumn id="9" xr3:uid="{55FB466B-FD86-4E95-8F59-FE26C41E460A}" name="Title" dataDxfId="2948"/>
    <tableColumn id="10" xr3:uid="{A5CEEE8E-88F4-4735-A3B7-918F256618AA}" name="Schedule" dataDxfId="2947"/>
    <tableColumn id="11" xr3:uid="{184DEB6C-DC16-48E3-BBCC-A45D6FA4E3ED}" name="C-Number" dataDxfId="2946"/>
    <tableColumn id="8" xr3:uid="{A710ADE8-E041-4718-BFF6-3F0C61E033BA}" name="Recruiter" dataDxfId="2945"/>
    <tableColumn id="12" xr3:uid="{F90454BD-840D-4B7E-96AB-334480295220}" name="BG" dataDxfId="2944"/>
    <tableColumn id="13" xr3:uid="{780184DB-E7BB-4435-A054-8573A49291F5}" name="I-9" dataDxfId="2943"/>
    <tableColumn id="14" xr3:uid="{0483A245-8F8F-4372-A011-D4BC521CA2CA}" name="E-Verify" dataDxfId="2942"/>
    <tableColumn id="15" xr3:uid="{AE52BA98-F020-4F59-A3B4-30C6D49DF54C}" name="Flex AA" dataDxfId="2941"/>
    <tableColumn id="16" xr3:uid="{A9006881-C1C1-46FA-A537-27FB118E50CA}" name="Onboarding Tasks" dataDxfId="2940"/>
    <tableColumn id="17" xr3:uid="{D7A47FAC-6394-464F-9437-1B2F4849A8F1}" name="Offer Letter" dataDxfId="2939"/>
    <tableColumn id="18" xr3:uid="{B37F1C85-3D4A-45F4-8A2F-0D3E0D6BF913}" name="NOTES" dataDxfId="2938"/>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0A5C96C-A4F4-440B-8FD2-B9EAB5A6DB02}" name="Table18" displayName="Table18" ref="A1:D2" totalsRowShown="0">
  <autoFilter ref="A1:D2" xr:uid="{D0A5C96C-A4F4-440B-8FD2-B9EAB5A6DB02}"/>
  <tableColumns count="4">
    <tableColumn id="1" xr3:uid="{C10F0226-C6FC-4B41-B17C-396041A30B23}" name="Mini Orientation Date and Time"/>
    <tableColumn id="2" xr3:uid="{E39ABA6F-47B0-4C80-828D-413C0DBDCDFA}" name="Max Capacity"/>
    <tableColumn id="3" xr3:uid="{0B0C6D3E-1747-4F2B-A27B-8D73775E44D3}" name="Assigned Candidates">
      <calculatedColumnFormula>COUNTIF('1.PrepList'!Q:Q, A2)</calculatedColumnFormula>
    </tableColumn>
    <tableColumn id="4" xr3:uid="{B7E08572-E9AA-4CFB-A7CC-459096F87784}" name="Available Sessions">
      <calculatedColumnFormula>IF(C2&lt;B2, A2, "")</calculatedColumnFormula>
    </tableColumn>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A14755B-9403-4D16-85B7-D5D23CA851CC}" name="tbl_StartedStatus" displayName="tbl_StartedStatus" ref="A1:AA104" tableType="queryTable" totalsRowShown="0">
  <autoFilter ref="A1:AA104" xr:uid="{AA14755B-9403-4D16-85B7-D5D23CA851CC}"/>
  <tableColumns count="27">
    <tableColumn id="6" xr3:uid="{6C4D0DEB-1505-4A00-B057-27B52203D6A8}" uniqueName="6" name="Started" queryTableFieldId="3"/>
    <tableColumn id="1" xr3:uid="{57EEDA0C-2BD3-4088-97C9-023820B726C5}" uniqueName="1" name="Req #" queryTableFieldId="4"/>
    <tableColumn id="2" xr3:uid="{0A1D434A-CFA6-4279-878D-B578B4F042A1}" uniqueName="2" name="Supervisor" queryTableFieldId="5"/>
    <tableColumn id="3" xr3:uid="{09BAF52F-F5CF-46D1-A140-98E3FB66B20D}" uniqueName="3" name="P CODE" queryTableFieldId="6"/>
    <tableColumn id="7" xr3:uid="{F7CC2CC1-3476-4268-988B-C0C6FA9D3239}" uniqueName="7" name="SSN" queryTableFieldId="7"/>
    <tableColumn id="8" xr3:uid="{B9A34FCA-CAE0-44C9-B765-518B56BEC950}" uniqueName="8" name="Employee Name (must match Bold)" queryTableFieldId="8"/>
    <tableColumn id="4" xr3:uid="{E11D50B1-15C5-4210-ABB9-20E6CD160197}" uniqueName="4" name="Bold ID" queryTableFieldId="1"/>
    <tableColumn id="9" xr3:uid="{A51C4D86-5ACD-47EC-AE59-81C5675FBCD8}" uniqueName="9" name="Phone #" queryTableFieldId="9"/>
    <tableColumn id="5" xr3:uid="{054B0C74-6A48-4A16-B454-AE6F0EAFBACB}" uniqueName="5" name="Recruiter" queryTableFieldId="2"/>
    <tableColumn id="10" xr3:uid="{70041A4C-C8C6-44B4-89A7-2E577ACF4627}" uniqueName="10" name="Shirt Size" queryTableFieldId="10"/>
    <tableColumn id="11" xr3:uid="{47ADB999-B143-4D6E-91FE-9928249A8CF8}" uniqueName="11" name="Title" queryTableFieldId="11"/>
    <tableColumn id="12" xr3:uid="{B928138E-4F14-4FEE-8494-57F3D15D6FB4}" uniqueName="12" name="Schedule" queryTableFieldId="12"/>
    <tableColumn id="13" xr3:uid="{89FB1A61-376A-4F6A-9146-BB140D1109E7}" uniqueName="13" name="C-Number" queryTableFieldId="13"/>
    <tableColumn id="14" xr3:uid="{B7A40405-F6D5-4A69-8F64-9E00EC6DA396}" uniqueName="14" name="BG" queryTableFieldId="14"/>
    <tableColumn id="22" xr3:uid="{27FE94DA-3907-49B7-97D6-0BE4970E3468}" uniqueName="22" name="DT" queryTableFieldId="29"/>
    <tableColumn id="23" xr3:uid="{8FCC1654-9270-4B9C-A470-CD995DBAE0DC}" uniqueName="23" name="Flex Docs Sent" queryTableFieldId="30"/>
    <tableColumn id="20" xr3:uid="{33A7C897-0ED2-4C72-AFB0-59763D18C3E5}" uniqueName="20" name="NOTES" queryTableFieldId="20"/>
    <tableColumn id="21" xr3:uid="{6FDA2A53-2D7E-4EBD-9526-3D4F834BA2E1}" uniqueName="21" name="Start Date" queryTableFieldId="21"/>
    <tableColumn id="15" xr3:uid="{15AB0E93-B380-41CB-8D9E-F915D38277E2}" uniqueName="15" name="I-9" queryTableFieldId="15"/>
    <tableColumn id="16" xr3:uid="{7326D44E-FB45-460A-AE85-1EEDC1DA1FE7}" uniqueName="16" name="E-Verify" queryTableFieldId="16"/>
    <tableColumn id="17" xr3:uid="{E5B19FEA-D746-419B-8FCA-5AD5D754E61D}" uniqueName="17" name="Flex AA" queryTableFieldId="17"/>
    <tableColumn id="18" xr3:uid="{22A619D9-A050-49AC-9417-AFAD624DE553}" uniqueName="18" name="Onboarding Tasks" queryTableFieldId="18"/>
    <tableColumn id="19" xr3:uid="{1C5888C6-3B3C-465B-BD11-003CD9654F0C}" uniqueName="19" name="Offer Letter" queryTableFieldId="19"/>
    <tableColumn id="26" xr3:uid="{BBEDCAD1-8281-4DD8-B139-9800B6D63603}" uniqueName="26" name="Column1" queryTableFieldId="37"/>
    <tableColumn id="27" xr3:uid="{E44CBA89-CFE1-4AC7-84D0-4ADB3B5DDA0B}" uniqueName="27" name="Column2" queryTableFieldId="38"/>
    <tableColumn id="25" xr3:uid="{90EDE737-FD47-4FE4-A3B3-C1CB120586D3}" uniqueName="25" name="Last Refreshed" queryTableFieldId="36" dataDxfId="0"/>
    <tableColumn id="24" xr3:uid="{7C5C2EF5-6392-4F1C-AA24-82761A3472EB}" uniqueName="24" name="Office (helper)" queryTableFieldId="35" dataDxfId="2937">
      <calculatedColumnFormula>IFERROR(_xlfn.XLOOKUP($G2,'1.PrepList'!$I$2:$I$1500,'1.PrepList'!$M$2:$M$1500),"")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09" dT="2025-11-21T21:25:36.41" personId="{3DF3E164-CE80-4934-83BA-F498A8486214}" id="{12D533FD-2C09-4B2A-949D-D2C06FC92F90}">
    <text>Worked at Flex previously-let go due to C11.</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6-02-03T19:52:59.42" personId="{6BACC46A-6A6F-4534-A8BC-0B895E4E34BC}" id="{AE72208F-E2DC-4508-952C-81DB7008810F}">
    <text xml:space="preserve">Name must match what is in Avionte </text>
  </threadedComment>
</ThreadedComments>
</file>

<file path=xl/threadedComments/threadedComment3.xml><?xml version="1.0" encoding="utf-8"?>
<ThreadedComments xmlns="http://schemas.microsoft.com/office/spreadsheetml/2018/threadedcomments" xmlns:x="http://schemas.openxmlformats.org/spreadsheetml/2006/main">
  <threadedComment ref="F3" dT="2026-02-03T19:52:59.42" personId="{6BACC46A-6A6F-4534-A8BC-0B895E4E34BC}" id="{1EAC95B3-BE5E-4DB3-85D1-0CC53D117EBE}">
    <text xml:space="preserve">Name must match what is in Avionte </text>
  </threadedComment>
</ThreadedComments>
</file>

<file path=xl/threadedComments/threadedComment4.xml><?xml version="1.0" encoding="utf-8"?>
<ThreadedComments xmlns="http://schemas.microsoft.com/office/spreadsheetml/2018/threadedcomments" xmlns:x="http://schemas.openxmlformats.org/spreadsheetml/2006/main">
  <threadedComment ref="F2" dT="2026-02-03T19:52:59.42" personId="{6BACC46A-6A6F-4534-A8BC-0B895E4E34BC}" id="{E9B5E73B-8DEC-4861-B388-D6FA07EF64C8}">
    <text xml:space="preserve">Name must match what is in Avionte </text>
  </threadedComment>
  <threadedComment ref="F7" dT="2026-08-13T18:58:37.59" personId="{6BACC46A-6A6F-4534-A8BC-0B895E4E34BC}" id="{560CD189-B2D3-4E7A-986B-3A7052D62B5C}">
    <text>bg pending as of 8/13</text>
  </threadedComment>
</ThreadedComments>
</file>

<file path=xl/threadedComments/threadedComment5.xml><?xml version="1.0" encoding="utf-8"?>
<ThreadedComments xmlns="http://schemas.microsoft.com/office/spreadsheetml/2018/threadedcomments" xmlns:x="http://schemas.openxmlformats.org/spreadsheetml/2006/main">
  <threadedComment ref="H2" dT="2026-02-03T19:52:59.42" personId="{6BACC46A-6A6F-4534-A8BC-0B895E4E34BC}" id="{8040CB32-A719-46C5-99EF-66155DF46C79}">
    <text xml:space="preserve">Name must match what is in Avionte </text>
  </threadedComment>
</ThreadedComments>
</file>

<file path=xl/threadedComments/threadedComment6.xml><?xml version="1.0" encoding="utf-8"?>
<ThreadedComments xmlns="http://schemas.microsoft.com/office/spreadsheetml/2018/threadedcomments" xmlns:x="http://schemas.openxmlformats.org/spreadsheetml/2006/main">
  <threadedComment ref="E1" dT="2026-02-03T19:52:59.42" personId="{6BACC46A-6A6F-4534-A8BC-0B895E4E34BC}" id="{CA4EFCEF-78F1-42AF-A8FC-2EB67AB11123}">
    <text xml:space="preserve">Name must match what is in Avionte </text>
  </threadedComment>
</ThreadedComments>
</file>

<file path=xl/threadedComments/threadedComment7.xml><?xml version="1.0" encoding="utf-8"?>
<ThreadedComments xmlns="http://schemas.microsoft.com/office/spreadsheetml/2018/threadedcomments" xmlns:x="http://schemas.openxmlformats.org/spreadsheetml/2006/main">
  <threadedComment ref="E1" dT="2026-02-03T19:52:59.42" personId="{6BACC46A-6A6F-4534-A8BC-0B895E4E34BC}" id="{9E3FCF84-10A5-49F7-9A21-80E1DA88F893}">
    <text xml:space="preserve">Name must match what is in Avionte </text>
  </threadedComment>
</ThreadedComments>
</file>

<file path=xl/threadedComments/threadedComment8.xml><?xml version="1.0" encoding="utf-8"?>
<ThreadedComments xmlns="http://schemas.microsoft.com/office/spreadsheetml/2018/threadedcomments" xmlns:x="http://schemas.openxmlformats.org/spreadsheetml/2006/main">
  <threadedComment ref="E1" dT="2026-02-03T19:52:59.42" personId="{6BACC46A-6A6F-4534-A8BC-0B895E4E34BC}" id="{83A0E30B-3C5C-447E-B3E8-1C5FB8CD9859}">
    <text xml:space="preserve">Name must match what is in Avionte </text>
  </threadedComment>
</ThreadedComments>
</file>

<file path=xl/threadedComments/threadedComment9.xml><?xml version="1.0" encoding="utf-8"?>
<ThreadedComments xmlns="http://schemas.microsoft.com/office/spreadsheetml/2018/threadedcomments" xmlns:x="http://schemas.openxmlformats.org/spreadsheetml/2006/main">
  <threadedComment ref="E1" dT="2026-02-03T19:52:59.42" personId="{6BACC46A-6A6F-4534-A8BC-0B895E4E34BC}" id="{E86990FC-2CE7-4287-A07C-A2395CC1ECCF}">
    <text xml:space="preserve">Name must match what is in Avionte </text>
  </threadedComment>
</ThreadedComments>
</file>

<file path=xl/threadedComments/threadedComment10.xml><?xml version="1.0" encoding="utf-8"?>
<ThreadedComments xmlns="http://schemas.microsoft.com/office/spreadsheetml/2018/threadedcomments" xmlns:x="http://schemas.openxmlformats.org/spreadsheetml/2006/main">
  <threadedComment ref="E1" dT="2026-02-03T19:52:59.42" personId="{6BACC46A-6A6F-4534-A8BC-0B895E4E34BC}" id="{CDD08447-CFCA-412C-9418-16C8F9567BC8}">
    <text xml:space="preserve">Name must match what is in Avionte </text>
  </threadedComment>
</ThreadedComments>
</file>

<file path=xl/threadedComments/threadedComment11.xml><?xml version="1.0" encoding="utf-8"?>
<ThreadedComments xmlns="http://schemas.microsoft.com/office/spreadsheetml/2018/threadedcomments" xmlns:x="http://schemas.openxmlformats.org/spreadsheetml/2006/main">
  <threadedComment ref="E1" dT="2026-02-03T19:52:59.42" personId="{6BACC46A-6A6F-4534-A8BC-0B895E4E34BC}" id="{AB125DFC-070C-48B4-93AC-BF7458580D7B}">
    <text xml:space="preserve">Name must match what is in Avionte </text>
  </threadedComment>
</ThreadedComments>
</file>

<file path=xl/threadedComments/threadedComment12.xml><?xml version="1.0" encoding="utf-8"?>
<ThreadedComments xmlns="http://schemas.microsoft.com/office/spreadsheetml/2018/threadedcomments" xmlns:x="http://schemas.openxmlformats.org/spreadsheetml/2006/main">
  <threadedComment ref="E1" dT="2026-02-03T19:52:59.42" personId="{6BACC46A-6A6F-4534-A8BC-0B895E4E34BC}" id="{76FCA9F7-F794-4D63-A877-A891C19ED474}">
    <text xml:space="preserve">Name must match what is in Avionte </text>
  </threadedComment>
</ThreadedComments>
</file>

<file path=xl/threadedComments/threadedComment13.xml><?xml version="1.0" encoding="utf-8"?>
<ThreadedComments xmlns="http://schemas.microsoft.com/office/spreadsheetml/2018/threadedcomments" xmlns:x="http://schemas.openxmlformats.org/spreadsheetml/2006/main">
  <threadedComment ref="E1" dT="2026-02-03T19:52:59.42" personId="{6BACC46A-6A6F-4534-A8BC-0B895E4E34BC}" id="{DA76A81E-1CC8-4CF5-87AF-32255686F8C9}">
    <text xml:space="preserve">Name must match what is in Avionte </text>
  </threadedComment>
</ThreadedComments>
</file>

<file path=xl/threadedComments/threadedComment14.xml><?xml version="1.0" encoding="utf-8"?>
<ThreadedComments xmlns="http://schemas.microsoft.com/office/spreadsheetml/2018/threadedcomments" xmlns:x="http://schemas.openxmlformats.org/spreadsheetml/2006/main">
  <threadedComment ref="E1" dT="2026-02-03T19:52:59.42" personId="{6BACC46A-6A6F-4534-A8BC-0B895E4E34BC}" id="{D7AD1A0C-B386-4D6F-8712-654A98D0AB49}">
    <text xml:space="preserve">Name must match what is in Avionte </text>
  </threadedComment>
  <threadedComment ref="I2" dT="2026-03-05T13:09:02.22" personId="{6BACC46A-6A6F-4534-A8BC-0B895E4E34BC}" id="{4D185B52-4300-4BAF-A314-B0774E7B5E54}">
    <text>Moving to Quality</text>
  </threadedComment>
  <threadedComment ref="I3" dT="2026-03-05T13:09:14.47" personId="{6BACC46A-6A6F-4534-A8BC-0B895E4E34BC}" id="{EFE634A1-86EF-4FF4-B8CF-BECA333461EA}">
    <text>Moving to Quality</text>
  </threadedComment>
  <threadedComment ref="I4" dT="2026-03-05T13:09:22.86" personId="{6BACC46A-6A6F-4534-A8BC-0B895E4E34BC}" id="{8FE415B6-EE86-40EA-B85C-DF2A4B9C0195}">
    <text>Move to quality</text>
  </threadedComment>
</ThreadedComments>
</file>

<file path=xl/threadedComments/threadedComment15.xml><?xml version="1.0" encoding="utf-8"?>
<ThreadedComments xmlns="http://schemas.microsoft.com/office/spreadsheetml/2018/threadedcomments" xmlns:x="http://schemas.openxmlformats.org/spreadsheetml/2006/main">
  <threadedComment ref="E1" dT="2026-02-03T19:52:59.42" personId="{6BACC46A-6A6F-4534-A8BC-0B895E4E34BC}" id="{68E22477-D78F-46C5-8D0D-21AA06EC9BFA}">
    <text xml:space="preserve">Name must match what is in Avionte </text>
  </threadedComment>
</ThreadedComments>
</file>

<file path=xl/threadedComments/threadedComment16.xml><?xml version="1.0" encoding="utf-8"?>
<ThreadedComments xmlns="http://schemas.microsoft.com/office/spreadsheetml/2018/threadedcomments" xmlns:x="http://schemas.openxmlformats.org/spreadsheetml/2006/main">
  <threadedComment ref="E1" dT="2026-02-03T19:52:59.42" personId="{6BACC46A-6A6F-4534-A8BC-0B895E4E34BC}" id="{C1D6C209-4FB4-4C14-B6B5-B1D33E7CD840}">
    <text xml:space="preserve">Name must match what is in Avionte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E1" dT="2026-02-03T19:52:59.42" personId="{6BACC46A-6A6F-4534-A8BC-0B895E4E34BC}" id="{56C29C51-A247-4EB9-BFFA-18FADC334DDE}">
    <text xml:space="preserve">Name must match what is in Avionte </text>
  </threadedComment>
</ThreadedComments>
</file>

<file path=xl/threadedComments/threadedComment18.xml><?xml version="1.0" encoding="utf-8"?>
<ThreadedComments xmlns="http://schemas.microsoft.com/office/spreadsheetml/2018/threadedcomments" xmlns:x="http://schemas.openxmlformats.org/spreadsheetml/2006/main">
  <threadedComment ref="E1" dT="2026-02-03T19:52:59.42" personId="{6BACC46A-6A6F-4534-A8BC-0B895E4E34BC}" id="{8F2D5932-486C-4FA1-838B-3FD7EC9CDFB5}">
    <text xml:space="preserve">Name must match what is in Avionte </text>
  </threadedComment>
</ThreadedComments>
</file>

<file path=xl/threadedComments/threadedComment19.xml><?xml version="1.0" encoding="utf-8"?>
<ThreadedComments xmlns="http://schemas.microsoft.com/office/spreadsheetml/2018/threadedcomments" xmlns:x="http://schemas.openxmlformats.org/spreadsheetml/2006/main">
  <threadedComment ref="E1" dT="2026-02-03T19:52:59.42" personId="{6BACC46A-6A6F-4534-A8BC-0B895E4E34BC}" id="{361C1BF2-65AE-4C37-B008-4E67FC9DC908}">
    <text xml:space="preserve">Name must match what is in Avionte </text>
  </threadedComment>
</ThreadedComments>
</file>

<file path=xl/threadedComments/threadedComment20.xml><?xml version="1.0" encoding="utf-8"?>
<ThreadedComments xmlns="http://schemas.microsoft.com/office/spreadsheetml/2018/threadedcomments" xmlns:x="http://schemas.openxmlformats.org/spreadsheetml/2006/main">
  <threadedComment ref="E1" dT="2026-02-03T19:52:59.42" personId="{6BACC46A-6A6F-4534-A8BC-0B895E4E34BC}" id="{FCC7064B-D791-4A39-AC4F-879D645B79DD}">
    <text xml:space="preserve">Name must match what is in Avionte </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mailto:flex@youremploymentsolutions.com" TargetMode="External"/><Relationship Id="rId13" Type="http://schemas.openxmlformats.org/officeDocument/2006/relationships/hyperlink" Target="mailto:Edwin.Paballa@flex.com" TargetMode="External"/><Relationship Id="rId3" Type="http://schemas.openxmlformats.org/officeDocument/2006/relationships/hyperlink" Target="mailto:us.slcbpsreception@flex.com" TargetMode="External"/><Relationship Id="rId7" Type="http://schemas.openxmlformats.org/officeDocument/2006/relationships/hyperlink" Target="mailto:us.slchrleads@flex.com" TargetMode="External"/><Relationship Id="rId12" Type="http://schemas.openxmlformats.org/officeDocument/2006/relationships/hyperlink" Target="mailto:Christopher.Villanueva@flex.com" TargetMode="External"/><Relationship Id="rId17" Type="http://schemas.openxmlformats.org/officeDocument/2006/relationships/drawing" Target="../drawings/drawing1.xml"/><Relationship Id="rId2" Type="http://schemas.openxmlformats.org/officeDocument/2006/relationships/hyperlink" Target="mailto:Leah.Bergquist@flex.com" TargetMode="External"/><Relationship Id="rId16" Type="http://schemas.openxmlformats.org/officeDocument/2006/relationships/hyperlink" Target="mailto:Jennifer.Medina@flex.com" TargetMode="External"/><Relationship Id="rId1" Type="http://schemas.openxmlformats.org/officeDocument/2006/relationships/hyperlink" Target="mailto:alicia.velasquez@flex.com" TargetMode="External"/><Relationship Id="rId6" Type="http://schemas.openxmlformats.org/officeDocument/2006/relationships/hyperlink" Target="mailto:us.slcsitehr@flex.com" TargetMode="External"/><Relationship Id="rId11" Type="http://schemas.openxmlformats.org/officeDocument/2006/relationships/hyperlink" Target="mailto:Paulo.Gonzalez@flex.com" TargetMode="External"/><Relationship Id="rId5" Type="http://schemas.openxmlformats.org/officeDocument/2006/relationships/hyperlink" Target="mailto:howard.collings@flex.com" TargetMode="External"/><Relationship Id="rId15" Type="http://schemas.openxmlformats.org/officeDocument/2006/relationships/hyperlink" Target="mailto:Us.slctrainingteam@flex.com" TargetMode="External"/><Relationship Id="rId10" Type="http://schemas.openxmlformats.org/officeDocument/2006/relationships/hyperlink" Target="mailto:Gil.Smith@flex.com" TargetMode="External"/><Relationship Id="rId4" Type="http://schemas.openxmlformats.org/officeDocument/2006/relationships/hyperlink" Target="mailto:katherine.tavera@flex.com" TargetMode="External"/><Relationship Id="rId9" Type="http://schemas.openxmlformats.org/officeDocument/2006/relationships/hyperlink" Target="mailto:timothy.mcgovern@flex.com" TargetMode="External"/><Relationship Id="rId14" Type="http://schemas.openxmlformats.org/officeDocument/2006/relationships/hyperlink" Target="mailto:Avigail.Zamora@flex.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vmlDrawing" Target="../drawings/vmlDrawing2.vml"/><Relationship Id="rId1" Type="http://schemas.openxmlformats.org/officeDocument/2006/relationships/hyperlink" Target="tel:8016518561"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9.xm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3.vml"/><Relationship Id="rId1" Type="http://schemas.openxmlformats.org/officeDocument/2006/relationships/drawing" Target="../drawings/drawing4.xml"/><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4.vml"/><Relationship Id="rId1" Type="http://schemas.openxmlformats.org/officeDocument/2006/relationships/drawing" Target="../drawings/drawing5.xml"/><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5.vml"/><Relationship Id="rId1" Type="http://schemas.openxmlformats.org/officeDocument/2006/relationships/drawing" Target="../drawings/drawing6.xml"/><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vmlDrawing" Target="../drawings/vmlDrawing6.vml"/><Relationship Id="rId1" Type="http://schemas.openxmlformats.org/officeDocument/2006/relationships/drawing" Target="../drawings/drawing7.xml"/><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4.xml"/><Relationship Id="rId1" Type="http://schemas.openxmlformats.org/officeDocument/2006/relationships/vmlDrawing" Target="../drawings/vmlDrawing7.vml"/><Relationship Id="rId4" Type="http://schemas.microsoft.com/office/2017/10/relationships/threadedComment" Target="../threadedComments/threadedComment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5.xml"/><Relationship Id="rId1" Type="http://schemas.openxmlformats.org/officeDocument/2006/relationships/vmlDrawing" Target="../drawings/vmlDrawing8.vml"/><Relationship Id="rId4" Type="http://schemas.microsoft.com/office/2017/10/relationships/threadedComment" Target="../threadedComments/threadedComment7.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 Id="rId4" Type="http://schemas.microsoft.com/office/2017/10/relationships/threadedComment" Target="../threadedComments/threadedComment8.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7.xml"/><Relationship Id="rId1" Type="http://schemas.openxmlformats.org/officeDocument/2006/relationships/vmlDrawing" Target="../drawings/vmlDrawing10.vml"/><Relationship Id="rId4" Type="http://schemas.microsoft.com/office/2017/10/relationships/threadedComment" Target="../threadedComments/threadedComment9.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8.xml"/><Relationship Id="rId1" Type="http://schemas.openxmlformats.org/officeDocument/2006/relationships/vmlDrawing" Target="../drawings/vmlDrawing11.vml"/><Relationship Id="rId4" Type="http://schemas.microsoft.com/office/2017/10/relationships/threadedComment" Target="../threadedComments/threadedComment10.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9.xml"/><Relationship Id="rId1" Type="http://schemas.openxmlformats.org/officeDocument/2006/relationships/vmlDrawing" Target="../drawings/vmlDrawing12.vml"/><Relationship Id="rId4" Type="http://schemas.microsoft.com/office/2017/10/relationships/threadedComment" Target="../threadedComments/threadedComment11.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0.xml"/><Relationship Id="rId1" Type="http://schemas.openxmlformats.org/officeDocument/2006/relationships/vmlDrawing" Target="../drawings/vmlDrawing13.vml"/><Relationship Id="rId4" Type="http://schemas.microsoft.com/office/2017/10/relationships/threadedComment" Target="../threadedComments/threadedComment12.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1.xml"/><Relationship Id="rId1" Type="http://schemas.openxmlformats.org/officeDocument/2006/relationships/vmlDrawing" Target="../drawings/vmlDrawing14.vml"/><Relationship Id="rId4" Type="http://schemas.microsoft.com/office/2017/10/relationships/threadedComment" Target="../threadedComments/threadedComment13.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2.xml"/><Relationship Id="rId1" Type="http://schemas.openxmlformats.org/officeDocument/2006/relationships/vmlDrawing" Target="../drawings/vmlDrawing15.vml"/><Relationship Id="rId4" Type="http://schemas.microsoft.com/office/2017/10/relationships/threadedComment" Target="../threadedComments/threadedComment14.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3.xml"/><Relationship Id="rId1" Type="http://schemas.openxmlformats.org/officeDocument/2006/relationships/vmlDrawing" Target="../drawings/vmlDrawing16.vml"/><Relationship Id="rId4" Type="http://schemas.microsoft.com/office/2017/10/relationships/threadedComment" Target="../threadedComments/threadedComment15.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24.xml"/><Relationship Id="rId1" Type="http://schemas.openxmlformats.org/officeDocument/2006/relationships/vmlDrawing" Target="../drawings/vmlDrawing17.v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25.xml"/><Relationship Id="rId1" Type="http://schemas.openxmlformats.org/officeDocument/2006/relationships/vmlDrawing" Target="../drawings/vmlDrawing18.vml"/><Relationship Id="rId4" Type="http://schemas.microsoft.com/office/2017/10/relationships/threadedComment" Target="../threadedComments/threadedComment17.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26.xml"/><Relationship Id="rId1" Type="http://schemas.openxmlformats.org/officeDocument/2006/relationships/vmlDrawing" Target="../drawings/vmlDrawing19.vml"/><Relationship Id="rId4" Type="http://schemas.microsoft.com/office/2017/10/relationships/threadedComment" Target="../threadedComments/threadedComment18.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27.xml"/><Relationship Id="rId1" Type="http://schemas.openxmlformats.org/officeDocument/2006/relationships/vmlDrawing" Target="../drawings/vmlDrawing20.vml"/><Relationship Id="rId4" Type="http://schemas.microsoft.com/office/2017/10/relationships/threadedComment" Target="../threadedComments/threadedComment19.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28.xml"/><Relationship Id="rId1" Type="http://schemas.openxmlformats.org/officeDocument/2006/relationships/vmlDrawing" Target="../drawings/vmlDrawing21.vml"/><Relationship Id="rId4" Type="http://schemas.microsoft.com/office/2017/10/relationships/threadedComment" Target="../threadedComments/threadedComment20.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7FD86-0E32-4D1B-B5ED-E8DF6317114F}">
  <sheetPr>
    <tabColor rgb="FFC00000"/>
  </sheetPr>
  <dimension ref="A1:BA29"/>
  <sheetViews>
    <sheetView workbookViewId="0">
      <pane xSplit="2" ySplit="2" topLeftCell="C3" activePane="bottomRight" state="frozen"/>
      <selection pane="topRight" activeCell="C1" sqref="C1"/>
      <selection pane="bottomLeft" activeCell="A3" sqref="A3"/>
      <selection pane="bottomRight" activeCell="O17" sqref="O17"/>
    </sheetView>
  </sheetViews>
  <sheetFormatPr defaultColWidth="8.81640625" defaultRowHeight="14.5"/>
  <cols>
    <col min="1" max="1" width="23.81640625" bestFit="1" customWidth="1"/>
    <col min="2" max="2" width="5.453125" bestFit="1" customWidth="1"/>
    <col min="3" max="3" width="16.1796875" bestFit="1" customWidth="1"/>
    <col min="4" max="4" width="6.81640625" customWidth="1"/>
    <col min="5" max="5" width="6.7265625" customWidth="1"/>
    <col min="6" max="7" width="7.453125" bestFit="1" customWidth="1"/>
    <col min="8" max="8" width="6.54296875" bestFit="1" customWidth="1"/>
    <col min="9" max="9" width="10.54296875" bestFit="1" customWidth="1"/>
    <col min="10" max="11" width="6.26953125" bestFit="1" customWidth="1"/>
    <col min="14" max="14" width="4.7265625" customWidth="1"/>
    <col min="15" max="15" width="4.453125" style="38" customWidth="1"/>
    <col min="16" max="16" width="8.26953125" style="38" bestFit="1" customWidth="1"/>
    <col min="17" max="17" width="10.453125" bestFit="1" customWidth="1"/>
    <col min="18" max="18" width="24.54296875" style="52" bestFit="1" customWidth="1"/>
    <col min="19" max="19" width="11" style="52" bestFit="1" customWidth="1"/>
    <col min="20" max="20" width="24.7265625" style="52" bestFit="1" customWidth="1"/>
    <col min="21" max="21" width="11" style="52" bestFit="1" customWidth="1"/>
    <col min="22" max="22" width="13.54296875" style="52" bestFit="1" customWidth="1"/>
    <col min="23" max="23" width="11" style="52" bestFit="1" customWidth="1"/>
    <col min="24" max="24" width="13.7265625" style="52" bestFit="1" customWidth="1"/>
    <col min="25" max="25" width="11" style="52" bestFit="1" customWidth="1"/>
    <col min="26" max="26" width="18.453125" style="52" bestFit="1" customWidth="1"/>
    <col min="27" max="27" width="11" style="52" bestFit="1" customWidth="1"/>
    <col min="28" max="28" width="18.54296875" style="52" bestFit="1" customWidth="1"/>
    <col min="29" max="29" width="11" bestFit="1" customWidth="1"/>
    <col min="30" max="30" width="20.54296875" bestFit="1" customWidth="1"/>
    <col min="31" max="31" width="11" bestFit="1" customWidth="1"/>
    <col min="32" max="32" width="32.26953125" bestFit="1" customWidth="1"/>
    <col min="33" max="33" width="11" bestFit="1" customWidth="1"/>
    <col min="34" max="34" width="11.54296875" bestFit="1" customWidth="1"/>
    <col min="35" max="35" width="11" bestFit="1" customWidth="1"/>
    <col min="36" max="36" width="17.54296875" bestFit="1" customWidth="1"/>
    <col min="37" max="37" width="11" bestFit="1" customWidth="1"/>
    <col min="38" max="38" width="10.7265625" bestFit="1" customWidth="1"/>
    <col min="39" max="39" width="11" bestFit="1" customWidth="1"/>
    <col min="40" max="40" width="17.453125" bestFit="1" customWidth="1"/>
    <col min="41" max="41" width="11" bestFit="1" customWidth="1"/>
  </cols>
  <sheetData>
    <row r="1" spans="1:53">
      <c r="A1" s="106" t="s">
        <v>456</v>
      </c>
      <c r="B1" s="107"/>
      <c r="C1" s="107"/>
      <c r="D1" s="711" t="s">
        <v>6</v>
      </c>
      <c r="E1" s="711"/>
      <c r="F1" s="711" t="s">
        <v>7</v>
      </c>
      <c r="G1" s="711"/>
      <c r="H1" s="711" t="s">
        <v>8</v>
      </c>
      <c r="I1" s="711"/>
      <c r="J1" s="711" t="s">
        <v>9</v>
      </c>
      <c r="K1" s="711"/>
      <c r="L1" s="708" t="s">
        <v>457</v>
      </c>
      <c r="M1" s="709" t="s">
        <v>458</v>
      </c>
    </row>
    <row r="2" spans="1:53">
      <c r="A2" s="108" t="s">
        <v>63</v>
      </c>
      <c r="B2" s="101" t="s">
        <v>459</v>
      </c>
      <c r="C2" s="101" t="s">
        <v>460</v>
      </c>
      <c r="D2" s="101" t="s">
        <v>10</v>
      </c>
      <c r="E2" s="101" t="s">
        <v>11</v>
      </c>
      <c r="F2" s="101" t="s">
        <v>10</v>
      </c>
      <c r="G2" s="101" t="s">
        <v>11</v>
      </c>
      <c r="H2" s="101" t="s">
        <v>461</v>
      </c>
      <c r="I2" s="101" t="s">
        <v>462</v>
      </c>
      <c r="J2" s="101" t="s">
        <v>10</v>
      </c>
      <c r="K2" s="101" t="s">
        <v>11</v>
      </c>
      <c r="L2" s="708"/>
      <c r="M2" s="709" t="s">
        <v>458</v>
      </c>
    </row>
    <row r="3" spans="1:53">
      <c r="A3" s="125" t="str">
        <f>Scorecard!$H$4</f>
        <v>NSL</v>
      </c>
      <c r="B3" s="109"/>
      <c r="C3" s="38"/>
      <c r="D3" s="38"/>
      <c r="E3" s="38"/>
      <c r="F3" s="38"/>
      <c r="G3" s="38"/>
      <c r="H3" s="38"/>
      <c r="I3" s="38"/>
      <c r="J3" s="38"/>
      <c r="K3" s="38"/>
      <c r="L3" s="38"/>
      <c r="M3" s="110"/>
      <c r="P3" s="126" t="s">
        <v>463</v>
      </c>
      <c r="Q3" s="115">
        <f>COUNTIFS('1.PrepList'!$I$2:$I$1500,"&lt;&gt;",'1.PrepList'!$B$2:$B$1500,"&lt;&gt;Yes")</f>
        <v>512</v>
      </c>
      <c r="R3" s="101" t="s">
        <v>464</v>
      </c>
      <c r="S3" s="105" t="s">
        <v>465</v>
      </c>
      <c r="T3" s="101" t="s">
        <v>466</v>
      </c>
      <c r="U3" s="105" t="s">
        <v>465</v>
      </c>
      <c r="V3" s="101" t="s">
        <v>467</v>
      </c>
      <c r="W3" s="105" t="s">
        <v>465</v>
      </c>
      <c r="X3" s="101" t="s">
        <v>468</v>
      </c>
      <c r="Y3" s="105" t="s">
        <v>465</v>
      </c>
      <c r="Z3" s="101" t="s">
        <v>469</v>
      </c>
      <c r="AA3" s="105" t="s">
        <v>465</v>
      </c>
      <c r="AB3" s="101" t="s">
        <v>470</v>
      </c>
      <c r="AC3" s="105" t="s">
        <v>465</v>
      </c>
      <c r="AD3" s="101" t="s">
        <v>471</v>
      </c>
      <c r="AE3" s="105" t="s">
        <v>465</v>
      </c>
      <c r="AF3" s="101" t="s">
        <v>472</v>
      </c>
      <c r="AG3" s="105" t="s">
        <v>465</v>
      </c>
      <c r="AH3" s="101" t="s">
        <v>473</v>
      </c>
      <c r="AI3" s="105" t="s">
        <v>465</v>
      </c>
      <c r="AJ3" s="101" t="s">
        <v>474</v>
      </c>
      <c r="AK3" s="105" t="s">
        <v>465</v>
      </c>
      <c r="AL3" s="101" t="s">
        <v>475</v>
      </c>
      <c r="AM3" s="105" t="s">
        <v>465</v>
      </c>
      <c r="AN3" s="101" t="s">
        <v>476</v>
      </c>
      <c r="AO3" s="105" t="s">
        <v>465</v>
      </c>
    </row>
    <row r="4" spans="1:53">
      <c r="A4" s="125" t="str">
        <f>Scorecard!$H$5</f>
        <v>WVC</v>
      </c>
      <c r="B4" s="109"/>
      <c r="C4" s="38"/>
      <c r="D4" s="38"/>
      <c r="E4" s="38"/>
      <c r="F4" s="38"/>
      <c r="G4" s="38"/>
      <c r="H4" s="38"/>
      <c r="I4" s="38"/>
      <c r="J4" s="38"/>
      <c r="K4" s="38"/>
      <c r="L4" s="38"/>
      <c r="M4" s="110"/>
      <c r="P4" s="139" t="s">
        <v>2</v>
      </c>
      <c r="Q4" s="110">
        <f>COUNTIFS('1.PrepList'!$O$2:$O$1500,"Passed",'1.PrepList'!$B$2:$B$1500,"&lt;&gt;Yes")</f>
        <v>247</v>
      </c>
      <c r="R4" s="36">
        <f>SUMPRODUCT(COUNTIFS('1.PrepList'!$L$2:$L$1500,"Mechanical Assembly",'1.PrepList'!$K$2:$K$1500,{"A/C","A","C"},'1.PrepList'!$B$2:$B$1500,"&lt;&gt;Yes"))</f>
        <v>309</v>
      </c>
      <c r="S4" s="36">
        <f>SUMPRODUCT(COUNTIFS('1.PrepList'!$L$2:$L$1500,"Mechanical Assembly",'1.PrepList'!$K$2:$K$1500,{"A/C","A","C"},'1.PrepList'!$O$2:$O$1500,"Passed",'1.PrepList'!$B$2:$B$1500,"&lt;&gt;Yes"))</f>
        <v>152</v>
      </c>
      <c r="T4" s="36">
        <f>SUMPRODUCT(COUNTIFS('1.PrepList'!$L$2:$L$1500,"Mechanical Assembly",'1.PrepList'!$K$2:$K$1500,{"B/D","B","D"},'1.PrepList'!$B$2:$B$1500,"&lt;&gt;Yes"))</f>
        <v>133</v>
      </c>
      <c r="U4" s="36">
        <f>SUMPRODUCT(COUNTIFS('1.PrepList'!$L$2:$L$1500,"Mechanical Assembly",'1.PrepList'!$K$2:$K$1500,{"B/D","B","D"},'1.PrepList'!$O$2:$O$1500,"Passed",'1.PrepList'!$B$2:$B$1500,"&lt;&gt;Yes"))</f>
        <v>63</v>
      </c>
      <c r="V4" s="36">
        <f>SUMPRODUCT(COUNTIFS('1.PrepList'!$L$2:$L$1500,"Materials",'1.PrepList'!$K$2:$K$1500,{"A/C","A","C"},'1.PrepList'!$B$2:$B$1500,"&lt;&gt;Yes"))</f>
        <v>15</v>
      </c>
      <c r="W4" s="36">
        <f>SUMPRODUCT(COUNTIFS('1.PrepList'!$L$2:$L$1500,"Materials",'1.PrepList'!$K$2:$K$1500,{"A/C","A","C"},'1.PrepList'!$O$2:$O$1500,"Passed",'1.PrepList'!$B$2:$B$1500,"&lt;&gt;Yes"))</f>
        <v>10</v>
      </c>
      <c r="X4" s="36">
        <f>SUMPRODUCT(COUNTIFS('1.PrepList'!$L$2:$L$1500,"Materials",'1.PrepList'!$K$2:$K$1500,{"B/D","B","D"},'1.PrepList'!$B$2:$B$1500,"&lt;&gt;Yes"))</f>
        <v>18</v>
      </c>
      <c r="Y4" s="36">
        <f>SUMPRODUCT(COUNTIFS('1.PrepList'!$L$2:$L$1500,"Materials",'1.PrepList'!$K$2:$K$1500,{"B/D","B","D"},'1.PrepList'!$O$2:$O$1500,"Passed",'1.PrepList'!$B$2:$B$1500,"&lt;&gt;Yes"))</f>
        <v>7</v>
      </c>
      <c r="Z4" s="36">
        <f>SUMPRODUCT(COUNTIFS('1.PrepList'!$L$2:$L$1500,"Rack Assembly",'1.PrepList'!$K$2:$K$1500,{"A/C","A","C"},'1.PrepList'!$B$2:$B$1500,"&lt;&gt;Yes"))</f>
        <v>11</v>
      </c>
      <c r="AA4" s="36">
        <f>SUMPRODUCT(COUNTIFS('1.PrepList'!$L$2:$L$1500,"Rack Assembly",'1.PrepList'!$K$2:$K$1500,{"A/C","A","C"},'1.PrepList'!$O$2:$O$1500,"Passed",'1.PrepList'!$B$2:$B$1500,"&lt;&gt;Yes"))</f>
        <v>4</v>
      </c>
      <c r="AB4" s="36">
        <f>SUMPRODUCT(COUNTIFS('1.PrepList'!$L$2:$L$1500,"Rack Assembly",'1.PrepList'!$K$2:$K$1500,{"B/D","B","D"},'1.PrepList'!$B$2:$B$1500,"&lt;&gt;Yes"))</f>
        <v>12</v>
      </c>
      <c r="AC4" s="36">
        <f>SUMPRODUCT(COUNTIFS('1.PrepList'!$L$2:$L$1500,"Rack Assembly",'1.PrepList'!$K$2:$K$1500,{"B/D","B","D"},'1.PrepList'!$O$2:$O$1500,"Passed",'1.PrepList'!$B$2:$B$1500,"&lt;&gt;Yes"))</f>
        <v>4</v>
      </c>
      <c r="AD4" s="36">
        <f>COUNTIFS('1.PrepList'!$L$2:$L$1500,"IT Support Technician",'1.PrepList'!$B$2:$B$1500,"&lt;&gt;Yes")</f>
        <v>0</v>
      </c>
      <c r="AE4" s="36">
        <f>COUNTIFS('1.PrepList'!$L$2:$L$1500,"IT Support Technician",'1.PrepList'!$O$2:$O$1500,"Passed",'1.PrepList'!$B$2:$B$1500,"&lt;&gt;Yes")</f>
        <v>0</v>
      </c>
      <c r="AF4" s="36">
        <f>COUNTIFS('1.PrepList'!$L$2:$L$1500,"Delivery Business Systems Analyst",'1.PrepList'!$B$2:$B$1500,"&lt;&gt;Yes")</f>
        <v>0</v>
      </c>
      <c r="AG4" s="36">
        <f>COUNTIFS('1.PrepList'!$L$2:$L$1500,"Delivery Business Systems Analyst",'1.PrepList'!$O$2:$O$1500,"Passed",'1.PrepList'!$B$2:$B$1500,"&lt;&gt;Yes")</f>
        <v>0</v>
      </c>
      <c r="AH4" s="36">
        <f>SUMPRODUCT(COUNTIFS('1.PrepList'!$L$2:$L$1500,"Quality",'1.PrepList'!$K$2:$K$1500,{"B/D","B","D"},'1.PrepList'!$B$2:$B$1500,"&lt;&gt;Yes"))</f>
        <v>1</v>
      </c>
      <c r="AI4" s="36">
        <f>SUMPRODUCT(COUNTIFS('1.PrepList'!$L$2:$L$1500,"Quality",'1.PrepList'!$K$2:$K$1500,{"B/D","B","D"},'1.PrepList'!$O$2:$O$1500,"Passed",'1.PrepList'!$B$2:$B$1500,"&lt;&gt;Yes"))</f>
        <v>1</v>
      </c>
      <c r="AJ4" s="36">
        <f>SUMPRODUCT(COUNTIFS('1.PrepList'!$L$2:$L$1500,"Test Operator",'1.PrepList'!$K$2:$K$1500,{"A/C","A","C"},'1.PrepList'!$B$2:$B$1500,"&lt;&gt;Yes"))</f>
        <v>3</v>
      </c>
      <c r="AK4" s="36">
        <f>SUMPRODUCT(COUNTIFS('1.PrepList'!$L$2:$L$1500,"Test Operator",'1.PrepList'!$K$2:$K$1500,{"A/C","A","C"},'1.PrepList'!$O$2:$O$1500,"Passed",'1.PrepList'!$B$2:$B$1500,"&lt;&gt;Yes"))</f>
        <v>1</v>
      </c>
      <c r="AL4" s="36">
        <f>SUMPRODUCT(COUNTIFS('1.PrepList'!$L$2:$L$1500,"Debug",'1.PrepList'!$K$2:$K$1500,{"A/C","A","C"},'1.PrepList'!$B$2:$B$1500,"&lt;&gt;Yes"))</f>
        <v>0</v>
      </c>
      <c r="AM4" s="36">
        <f>SUMPRODUCT(COUNTIFS('1.PrepList'!$L$2:$L$1500,"Debug",'1.PrepList'!$K$2:$K$1500,{"A/C","A","C"},'1.PrepList'!$O$2:$O$1500,"Passed",'1.PrepList'!$B$2:$B$1500,"&lt;&gt;Yes"))</f>
        <v>0</v>
      </c>
      <c r="AN4" s="36">
        <f>SUMPRODUCT(COUNTIFS('1.PrepList'!$L$2:$L$1500,"Debug Tech 4",'1.PrepList'!$K$2:$K$1500,{"B/D","B","D"},'1.PrepList'!$B$2:$B$1500,"&lt;&gt;Yes"))</f>
        <v>0</v>
      </c>
      <c r="AO4" s="36">
        <f>SUMPRODUCT(COUNTIFS('1.PrepList'!$L$2:$L$1500,"Debug Tech 4",'1.PrepList'!$K$2:$K$1500,{"B/D","B","D"},'1.PrepList'!$O$2:$O$1500,"Passed",'1.PrepList'!$B$2:$B$1500,"&lt;&gt;Yes"))</f>
        <v>0</v>
      </c>
      <c r="AP4" s="36">
        <v>2</v>
      </c>
      <c r="AQ4" s="36">
        <v>0</v>
      </c>
      <c r="AR4" s="36">
        <v>1</v>
      </c>
      <c r="AS4" s="36">
        <v>1</v>
      </c>
      <c r="AT4" s="36">
        <v>1</v>
      </c>
      <c r="AU4" s="36">
        <v>1</v>
      </c>
      <c r="AV4" s="36">
        <v>0</v>
      </c>
      <c r="AW4" s="36">
        <v>0</v>
      </c>
      <c r="AX4" s="36">
        <v>0</v>
      </c>
      <c r="AY4" s="36">
        <v>0</v>
      </c>
      <c r="AZ4" s="36">
        <v>0</v>
      </c>
      <c r="BA4" s="36">
        <v>0</v>
      </c>
    </row>
    <row r="5" spans="1:53">
      <c r="A5" s="125" t="str">
        <f>Scorecard!$H$6</f>
        <v>WJ</v>
      </c>
      <c r="B5" s="109"/>
      <c r="C5" s="38"/>
      <c r="D5" s="38"/>
      <c r="E5" s="38"/>
      <c r="F5" s="38"/>
      <c r="G5" s="38"/>
      <c r="H5" s="38"/>
      <c r="I5" s="38"/>
      <c r="J5" s="38"/>
      <c r="K5" s="38"/>
      <c r="L5" s="38"/>
      <c r="M5" s="110"/>
      <c r="P5" s="140" t="s">
        <v>477</v>
      </c>
      <c r="Q5" s="165">
        <v>46197</v>
      </c>
      <c r="AH5" s="38"/>
    </row>
    <row r="6" spans="1:53">
      <c r="A6" s="710" t="s">
        <v>478</v>
      </c>
      <c r="B6" s="710"/>
      <c r="C6" s="102">
        <f t="shared" ref="C6:L6" si="0">SUM(C2:C5)</f>
        <v>0</v>
      </c>
      <c r="D6" s="102">
        <f t="shared" si="0"/>
        <v>0</v>
      </c>
      <c r="E6" s="102">
        <f t="shared" si="0"/>
        <v>0</v>
      </c>
      <c r="F6" s="102">
        <f t="shared" si="0"/>
        <v>0</v>
      </c>
      <c r="G6" s="102">
        <f t="shared" si="0"/>
        <v>0</v>
      </c>
      <c r="H6" s="102">
        <f t="shared" si="0"/>
        <v>0</v>
      </c>
      <c r="I6" s="102">
        <f t="shared" si="0"/>
        <v>0</v>
      </c>
      <c r="J6" s="102">
        <f t="shared" si="0"/>
        <v>0</v>
      </c>
      <c r="K6" s="102">
        <f t="shared" si="0"/>
        <v>0</v>
      </c>
      <c r="L6" s="102">
        <f t="shared" si="0"/>
        <v>0</v>
      </c>
      <c r="M6" s="103"/>
      <c r="Q6" s="38"/>
    </row>
    <row r="7" spans="1:53">
      <c r="P7" s="101" t="s">
        <v>5512</v>
      </c>
      <c r="Q7" s="38"/>
    </row>
    <row r="8" spans="1:53">
      <c r="P8" s="101" t="s">
        <v>63</v>
      </c>
      <c r="Q8" s="101" t="s">
        <v>463</v>
      </c>
      <c r="R8" s="100" t="s">
        <v>2</v>
      </c>
    </row>
    <row r="9" spans="1:53">
      <c r="A9" s="111" t="s">
        <v>479</v>
      </c>
      <c r="B9" s="112"/>
      <c r="C9" s="113" t="s">
        <v>66</v>
      </c>
      <c r="D9" s="114">
        <v>45985</v>
      </c>
      <c r="E9" s="114">
        <v>45986</v>
      </c>
      <c r="F9" s="114">
        <v>45987</v>
      </c>
      <c r="G9" s="114">
        <v>45988</v>
      </c>
      <c r="H9" s="114">
        <v>45989</v>
      </c>
      <c r="I9" s="114"/>
      <c r="J9" s="128"/>
      <c r="K9" s="127" t="s">
        <v>480</v>
      </c>
      <c r="L9" s="128"/>
      <c r="M9" s="129"/>
      <c r="N9" s="45"/>
      <c r="P9" s="38" t="s">
        <v>65</v>
      </c>
      <c r="Q9" s="38">
        <f>COUNTIFS('1.PrepList'!$I$2:$I$1500,"&lt;&gt;",'1.PrepList'!$B$2:$B$1500,"&lt;&gt;Yes",'1.PrepList'!$M$2:$M$1500,"NSL")</f>
        <v>55</v>
      </c>
      <c r="R9" s="52">
        <f>COUNTIFS('1.PrepList'!$O$2:$O$1500,"Passed",'1.PrepList'!$B$2:$B$1500,"&lt;&gt;Yes",'1.PrepList'!$M$2:$M$1500,"NSL")</f>
        <v>20</v>
      </c>
    </row>
    <row r="10" spans="1:53">
      <c r="A10" s="116"/>
      <c r="B10" s="99"/>
      <c r="C10" s="99" t="s">
        <v>481</v>
      </c>
      <c r="D10" s="141">
        <v>5</v>
      </c>
      <c r="E10" s="38"/>
      <c r="F10" s="38"/>
      <c r="G10" s="38"/>
      <c r="H10" s="38"/>
      <c r="I10" s="38"/>
      <c r="K10" s="121" t="s">
        <v>482</v>
      </c>
      <c r="L10" s="122"/>
      <c r="M10" s="124"/>
      <c r="P10" s="38" t="s">
        <v>66</v>
      </c>
      <c r="Q10" s="38">
        <f>COUNTIFS('1.PrepList'!$I$2:$I$1500,"&lt;&gt;",'1.PrepList'!$B$2:$B$1500,"&lt;&gt;Yes",'1.PrepList'!$M$2:$M$1500,"WVC")</f>
        <v>75</v>
      </c>
      <c r="R10" s="52">
        <f>COUNTIFS('1.PrepList'!$O$2:$O$1500,"Passed",'1.PrepList'!$B$2:$B$1500,"&lt;&gt;Yes",'1.PrepList'!$M$2:$M$1500,"WVC")</f>
        <v>29</v>
      </c>
    </row>
    <row r="11" spans="1:53">
      <c r="A11" s="116"/>
      <c r="B11" s="99"/>
      <c r="C11" s="99" t="s">
        <v>483</v>
      </c>
      <c r="D11" s="141">
        <v>0</v>
      </c>
      <c r="E11" s="38"/>
      <c r="F11" s="38"/>
      <c r="G11" s="38"/>
      <c r="H11" s="38"/>
      <c r="I11" s="38"/>
      <c r="J11" s="110"/>
      <c r="M11" s="38"/>
      <c r="P11" s="38" t="s">
        <v>67</v>
      </c>
      <c r="Q11" s="38">
        <f>COUNTIFS('1.PrepList'!$I$2:$I$1500,"&lt;&gt;",'1.PrepList'!$B$2:$B$1500,"&lt;&gt;Yes",'1.PrepList'!$M$2:$M$1500,"WJ")</f>
        <v>382</v>
      </c>
      <c r="R11" s="52">
        <f>COUNTIFS('1.PrepList'!$O$2:$O$1500,"Passed",'1.PrepList'!$B$2:$B$1500,"&lt;&gt;Yes",'1.PrepList'!$M$2:$M$1500,"WJ")</f>
        <v>198</v>
      </c>
    </row>
    <row r="12" spans="1:53">
      <c r="A12" s="116"/>
      <c r="B12" s="99"/>
      <c r="C12" s="99" t="s">
        <v>484</v>
      </c>
      <c r="D12" s="141">
        <v>0</v>
      </c>
      <c r="E12" s="38"/>
      <c r="F12" s="38"/>
      <c r="G12" s="38"/>
      <c r="H12" s="38"/>
      <c r="I12" s="38"/>
      <c r="J12" s="110"/>
      <c r="M12" s="38"/>
      <c r="Q12" s="38"/>
    </row>
    <row r="13" spans="1:53">
      <c r="A13" s="116"/>
      <c r="B13" s="99"/>
      <c r="C13" s="99" t="s">
        <v>485</v>
      </c>
      <c r="D13" s="141">
        <v>0</v>
      </c>
      <c r="E13" s="38"/>
      <c r="F13" s="38"/>
      <c r="G13" s="38"/>
      <c r="H13" s="38"/>
      <c r="I13" s="38"/>
      <c r="J13" s="110"/>
      <c r="M13" s="38"/>
      <c r="Q13" s="38"/>
    </row>
    <row r="14" spans="1:53">
      <c r="A14" s="117" t="s">
        <v>479</v>
      </c>
      <c r="B14" s="98"/>
      <c r="C14" s="118" t="s">
        <v>67</v>
      </c>
      <c r="D14" s="142"/>
      <c r="E14" s="104"/>
      <c r="F14" s="104"/>
      <c r="G14" s="104"/>
      <c r="H14" s="104"/>
      <c r="I14" s="104"/>
      <c r="J14" s="110"/>
      <c r="M14" s="38"/>
      <c r="Q14" s="38"/>
    </row>
    <row r="15" spans="1:53">
      <c r="A15" s="116"/>
      <c r="B15" s="99"/>
      <c r="C15" s="99" t="s">
        <v>485</v>
      </c>
      <c r="D15" s="141">
        <v>0</v>
      </c>
      <c r="E15" s="38"/>
      <c r="F15" s="38"/>
      <c r="G15" s="38"/>
      <c r="H15" s="38"/>
      <c r="I15" s="38"/>
      <c r="J15" s="110"/>
      <c r="M15" s="38"/>
      <c r="Q15" s="38"/>
      <c r="U15" s="52" t="s">
        <v>486</v>
      </c>
    </row>
    <row r="16" spans="1:53">
      <c r="A16" s="119"/>
      <c r="D16" s="141"/>
      <c r="E16" s="38"/>
      <c r="F16" s="38"/>
      <c r="G16" s="38"/>
      <c r="H16" s="38"/>
      <c r="I16" s="38"/>
      <c r="J16" s="110"/>
      <c r="M16" s="38"/>
      <c r="Q16" s="38"/>
    </row>
    <row r="17" spans="1:17">
      <c r="A17" s="119"/>
      <c r="D17" s="141"/>
      <c r="E17" s="38"/>
      <c r="F17" s="38"/>
      <c r="H17" s="38"/>
      <c r="I17" s="38"/>
      <c r="J17" s="110"/>
      <c r="M17" s="38"/>
      <c r="Q17" s="38"/>
    </row>
    <row r="18" spans="1:17">
      <c r="A18" s="117" t="s">
        <v>479</v>
      </c>
      <c r="C18" s="118" t="s">
        <v>65</v>
      </c>
      <c r="D18" s="141"/>
      <c r="E18" s="38"/>
      <c r="F18" s="38"/>
      <c r="G18" s="38"/>
      <c r="H18" s="38"/>
      <c r="I18" s="38"/>
      <c r="J18" s="110"/>
      <c r="M18" s="38"/>
      <c r="Q18" s="38"/>
    </row>
    <row r="19" spans="1:17">
      <c r="A19" s="116"/>
      <c r="B19" t="s">
        <v>487</v>
      </c>
      <c r="D19" s="141">
        <v>0</v>
      </c>
      <c r="E19" s="38"/>
      <c r="F19" s="38"/>
      <c r="G19" s="38"/>
      <c r="H19" s="38"/>
      <c r="I19" s="38"/>
      <c r="J19" s="110"/>
      <c r="M19" s="38"/>
      <c r="Q19" s="38"/>
    </row>
    <row r="20" spans="1:17">
      <c r="A20" s="119"/>
      <c r="B20" t="s">
        <v>488</v>
      </c>
      <c r="D20" s="141">
        <v>0</v>
      </c>
      <c r="E20" s="38"/>
      <c r="F20" s="38"/>
      <c r="G20" s="38"/>
      <c r="H20" s="38"/>
      <c r="I20" s="38"/>
      <c r="J20" s="110"/>
      <c r="M20" s="38"/>
      <c r="Q20" s="38"/>
    </row>
    <row r="21" spans="1:17">
      <c r="A21" s="119"/>
      <c r="B21" t="s">
        <v>489</v>
      </c>
      <c r="D21" s="141">
        <v>0</v>
      </c>
      <c r="E21" s="38"/>
      <c r="F21" s="38"/>
      <c r="G21" s="38"/>
      <c r="H21" s="38"/>
      <c r="I21" s="38"/>
      <c r="J21" s="120"/>
      <c r="M21" s="38"/>
      <c r="Q21" s="38"/>
    </row>
    <row r="22" spans="1:17">
      <c r="A22" s="119"/>
      <c r="B22" t="s">
        <v>490</v>
      </c>
      <c r="D22" s="141">
        <v>0</v>
      </c>
      <c r="E22" s="38"/>
      <c r="F22" s="38"/>
      <c r="G22" s="38"/>
      <c r="H22" s="38"/>
      <c r="I22" s="38"/>
      <c r="J22" s="120"/>
      <c r="M22" s="38"/>
      <c r="Q22" s="38"/>
    </row>
    <row r="23" spans="1:17">
      <c r="A23" s="119"/>
      <c r="D23" s="141"/>
      <c r="E23" s="38"/>
      <c r="F23" s="38"/>
      <c r="G23" s="38"/>
      <c r="H23" s="38"/>
      <c r="I23" s="38"/>
      <c r="J23" s="120"/>
      <c r="M23" s="38"/>
      <c r="Q23" s="38"/>
    </row>
    <row r="24" spans="1:17">
      <c r="A24" s="121"/>
      <c r="B24" s="122"/>
      <c r="C24" s="122" t="s">
        <v>491</v>
      </c>
      <c r="D24" s="143">
        <f t="shared" ref="D24:J24" si="1">SUM(D10:D23)</f>
        <v>5</v>
      </c>
      <c r="E24" s="123">
        <f t="shared" si="1"/>
        <v>0</v>
      </c>
      <c r="F24" s="123">
        <f t="shared" si="1"/>
        <v>0</v>
      </c>
      <c r="G24" s="123">
        <f t="shared" si="1"/>
        <v>0</v>
      </c>
      <c r="H24" s="123">
        <f t="shared" si="1"/>
        <v>0</v>
      </c>
      <c r="I24" s="123">
        <f t="shared" si="1"/>
        <v>0</v>
      </c>
      <c r="J24" s="124">
        <f t="shared" si="1"/>
        <v>0</v>
      </c>
      <c r="M24" s="38"/>
      <c r="Q24" s="38"/>
    </row>
    <row r="25" spans="1:17">
      <c r="A25" s="38"/>
      <c r="D25" s="98" t="s">
        <v>492</v>
      </c>
      <c r="E25" s="98"/>
      <c r="Q25" s="38"/>
    </row>
    <row r="26" spans="1:17">
      <c r="A26" s="38"/>
      <c r="Q26" s="38"/>
    </row>
    <row r="27" spans="1:17">
      <c r="A27" s="38"/>
      <c r="Q27" s="38"/>
    </row>
    <row r="28" spans="1:17">
      <c r="A28" s="38"/>
      <c r="Q28" s="38"/>
    </row>
    <row r="29" spans="1:17">
      <c r="A29" s="38"/>
    </row>
  </sheetData>
  <mergeCells count="7">
    <mergeCell ref="L1:L2"/>
    <mergeCell ref="M1:M2"/>
    <mergeCell ref="A6:B6"/>
    <mergeCell ref="D1:E1"/>
    <mergeCell ref="F1:G1"/>
    <mergeCell ref="H1:I1"/>
    <mergeCell ref="J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B128-21B5-4249-91DB-5E8E3DBFC0C0}">
  <sheetPr>
    <tabColor rgb="FFC00000"/>
  </sheetPr>
  <dimension ref="A1:U326"/>
  <sheetViews>
    <sheetView zoomScale="70" zoomScaleNormal="70" workbookViewId="0">
      <selection activeCell="M37" sqref="M37"/>
    </sheetView>
  </sheetViews>
  <sheetFormatPr defaultRowHeight="14.5"/>
  <cols>
    <col min="1" max="1" width="48.08984375" bestFit="1" customWidth="1"/>
    <col min="2" max="2" width="14.7265625" bestFit="1" customWidth="1"/>
    <col min="7" max="7" width="2" customWidth="1"/>
    <col min="8" max="8" width="7.453125" bestFit="1" customWidth="1"/>
    <col min="9" max="9" width="7.453125" customWidth="1"/>
    <col min="10" max="10" width="24" bestFit="1" customWidth="1"/>
    <col min="11" max="11" width="8.81640625" bestFit="1" customWidth="1"/>
    <col min="12" max="12" width="8" bestFit="1" customWidth="1"/>
    <col min="13" max="13" width="80.7265625" bestFit="1" customWidth="1"/>
    <col min="14" max="14" width="10.7265625" bestFit="1" customWidth="1"/>
    <col min="15" max="15" width="41.81640625" bestFit="1" customWidth="1"/>
    <col min="16" max="16" width="26.81640625" bestFit="1" customWidth="1"/>
    <col min="18" max="18" width="9.36328125" bestFit="1" customWidth="1"/>
    <col min="19" max="19" width="8" bestFit="1" customWidth="1"/>
    <col min="20" max="20" width="8.1796875" bestFit="1" customWidth="1"/>
    <col min="21" max="21" width="10.08984375" bestFit="1" customWidth="1"/>
  </cols>
  <sheetData>
    <row r="1" spans="1:21" ht="16.5" thickBot="1">
      <c r="A1" s="604" t="s">
        <v>5483</v>
      </c>
      <c r="B1" s="604" t="s">
        <v>5484</v>
      </c>
      <c r="C1" s="605"/>
      <c r="D1" s="605"/>
      <c r="E1" s="605"/>
      <c r="F1" s="605"/>
      <c r="G1" s="605"/>
      <c r="H1" s="605"/>
      <c r="I1" s="605"/>
      <c r="J1" s="605"/>
      <c r="K1" s="605"/>
      <c r="L1" s="605"/>
      <c r="M1" s="605"/>
      <c r="N1" s="605"/>
      <c r="O1" s="605"/>
      <c r="P1" s="605"/>
      <c r="Q1" s="605"/>
      <c r="R1" s="605"/>
      <c r="S1" s="605"/>
      <c r="T1" s="605"/>
      <c r="U1" s="605"/>
    </row>
    <row r="2" spans="1:21" ht="15" thickBot="1">
      <c r="A2" s="430" t="s">
        <v>5485</v>
      </c>
      <c r="B2" s="606"/>
      <c r="C2" s="606"/>
      <c r="D2" s="606"/>
      <c r="E2" s="606"/>
      <c r="F2" s="606"/>
      <c r="G2" s="606"/>
      <c r="H2" s="607" t="s">
        <v>5486</v>
      </c>
      <c r="I2" s="607"/>
      <c r="J2" s="608" t="s">
        <v>5487</v>
      </c>
      <c r="K2" s="609"/>
      <c r="L2" s="609"/>
      <c r="M2" s="609"/>
      <c r="N2" s="609"/>
      <c r="O2" s="609"/>
      <c r="P2" s="609"/>
      <c r="Q2" s="609"/>
      <c r="R2" s="609"/>
      <c r="S2" s="609"/>
      <c r="T2" s="610"/>
      <c r="U2" s="611"/>
    </row>
    <row r="3" spans="1:21" ht="29">
      <c r="A3" s="430" t="s">
        <v>5488</v>
      </c>
      <c r="B3" s="606"/>
      <c r="C3" s="606"/>
      <c r="D3" s="606"/>
      <c r="E3" s="606"/>
      <c r="F3" s="606"/>
      <c r="G3" s="606"/>
      <c r="H3" s="612" t="s">
        <v>5489</v>
      </c>
      <c r="I3" s="612" t="s">
        <v>3754</v>
      </c>
      <c r="J3" s="612" t="s">
        <v>189</v>
      </c>
      <c r="K3" s="612" t="s">
        <v>5490</v>
      </c>
      <c r="L3" s="612" t="s">
        <v>448</v>
      </c>
      <c r="M3" s="612" t="s">
        <v>3761</v>
      </c>
      <c r="N3" s="612" t="s">
        <v>5469</v>
      </c>
      <c r="O3" s="612" t="s">
        <v>5491</v>
      </c>
      <c r="P3" s="612" t="s">
        <v>5492</v>
      </c>
      <c r="Q3" s="612" t="s">
        <v>3759</v>
      </c>
      <c r="R3" s="612" t="s">
        <v>5472</v>
      </c>
      <c r="S3" s="612" t="s">
        <v>5493</v>
      </c>
      <c r="T3" s="613" t="s">
        <v>5494</v>
      </c>
      <c r="U3" s="614" t="s">
        <v>5470</v>
      </c>
    </row>
    <row r="4" spans="1:21">
      <c r="A4" s="430" t="s">
        <v>5495</v>
      </c>
      <c r="B4" s="606"/>
      <c r="C4" s="606"/>
      <c r="D4" s="606"/>
      <c r="E4" s="606"/>
      <c r="F4" s="606"/>
      <c r="G4" s="606"/>
      <c r="H4" s="615" t="s">
        <v>5471</v>
      </c>
      <c r="I4" s="606" t="str">
        <f>IF($K4="","",IFERROR(_xlfn.XLOOKUP($K4,_StartedStatus!$M:$M,_StartedStatus!$B:$B,"")&amp;"",""))</f>
        <v>FLX0630</v>
      </c>
      <c r="J4" s="49" t="s">
        <v>3773</v>
      </c>
      <c r="K4" s="43" t="s">
        <v>3777</v>
      </c>
      <c r="L4" s="617" t="s">
        <v>266</v>
      </c>
      <c r="M4" s="43" t="s">
        <v>121</v>
      </c>
      <c r="N4" s="616">
        <v>1200</v>
      </c>
      <c r="O4" s="43" t="s">
        <v>3775</v>
      </c>
      <c r="P4" s="43" t="s">
        <v>3770</v>
      </c>
      <c r="Q4" s="44" t="s">
        <v>3774</v>
      </c>
      <c r="R4" s="618">
        <v>46258.25</v>
      </c>
      <c r="S4" s="616" t="s">
        <v>508</v>
      </c>
      <c r="T4" s="615" t="b">
        <v>0</v>
      </c>
      <c r="U4" s="615"/>
    </row>
    <row r="5" spans="1:21">
      <c r="A5" s="430" t="s">
        <v>5496</v>
      </c>
      <c r="B5" s="606"/>
      <c r="C5" s="606"/>
      <c r="D5" s="606"/>
      <c r="E5" s="606"/>
      <c r="F5" s="606"/>
      <c r="G5" s="606"/>
      <c r="H5" s="606" t="s">
        <v>5471</v>
      </c>
      <c r="I5" s="606" t="str">
        <f>IF($K5="","",IFERROR(_xlfn.XLOOKUP($K5,_StartedStatus!$M:$M,_StartedStatus!$B:$B,"")&amp;"",""))</f>
        <v>FLX0633</v>
      </c>
      <c r="J5" s="49" t="s">
        <v>995</v>
      </c>
      <c r="K5" s="43" t="s">
        <v>3782</v>
      </c>
      <c r="L5" s="617" t="s">
        <v>266</v>
      </c>
      <c r="M5" s="43" t="s">
        <v>121</v>
      </c>
      <c r="N5" s="617">
        <v>1200</v>
      </c>
      <c r="O5" s="43" t="s">
        <v>3775</v>
      </c>
      <c r="P5" s="43" t="s">
        <v>3770</v>
      </c>
      <c r="Q5" s="44" t="str">
        <f>IF($K5="","",IFERROR(_xlfn.XLOOKUP($K5,_StartedStatus!$M:$M,_StartedStatus!$J:$J,"")&amp;"",""))</f>
        <v/>
      </c>
      <c r="R5" s="618">
        <v>46258.25</v>
      </c>
      <c r="S5" s="617" t="s">
        <v>508</v>
      </c>
      <c r="T5" s="606" t="b">
        <v>0</v>
      </c>
      <c r="U5" s="606"/>
    </row>
    <row r="6" spans="1:21">
      <c r="A6" s="430" t="s">
        <v>5497</v>
      </c>
      <c r="B6" s="606"/>
      <c r="C6" s="606"/>
      <c r="D6" s="606"/>
      <c r="E6" s="606"/>
      <c r="F6" s="606"/>
      <c r="G6" s="606"/>
      <c r="H6" s="615" t="s">
        <v>5471</v>
      </c>
      <c r="I6" s="606" t="str">
        <f>IF($K6="","",IFERROR(_xlfn.XLOOKUP($K6,_StartedStatus!$M:$M,_StartedStatus!$B:$B,"")&amp;"",""))</f>
        <v>FLX0634</v>
      </c>
      <c r="J6" s="49" t="s">
        <v>3363</v>
      </c>
      <c r="K6" s="43" t="s">
        <v>3786</v>
      </c>
      <c r="L6" s="617" t="s">
        <v>266</v>
      </c>
      <c r="M6" s="43" t="s">
        <v>121</v>
      </c>
      <c r="N6" s="616">
        <v>1200</v>
      </c>
      <c r="O6" s="43" t="s">
        <v>3775</v>
      </c>
      <c r="P6" s="43" t="s">
        <v>3770</v>
      </c>
      <c r="Q6" s="44" t="s">
        <v>3774</v>
      </c>
      <c r="R6" s="618">
        <v>46258.25</v>
      </c>
      <c r="S6" s="616" t="s">
        <v>508</v>
      </c>
      <c r="T6" s="616" t="b">
        <v>0</v>
      </c>
      <c r="U6" s="615"/>
    </row>
    <row r="7" spans="1:21">
      <c r="A7" s="430" t="s">
        <v>5498</v>
      </c>
      <c r="B7" s="606"/>
      <c r="C7" s="606"/>
      <c r="D7" s="606"/>
      <c r="E7" s="606"/>
      <c r="F7" s="606"/>
      <c r="G7" s="606"/>
      <c r="H7" s="606" t="s">
        <v>5471</v>
      </c>
      <c r="I7" s="606" t="str">
        <f>IF($K7="","",IFERROR(_xlfn.XLOOKUP($K7,_StartedStatus!$M:$M,_StartedStatus!$B:$B,"")&amp;"",""))</f>
        <v>FLX0635</v>
      </c>
      <c r="J7" s="49" t="s">
        <v>813</v>
      </c>
      <c r="K7" s="43" t="s">
        <v>3789</v>
      </c>
      <c r="L7" s="617" t="s">
        <v>266</v>
      </c>
      <c r="M7" s="43" t="s">
        <v>121</v>
      </c>
      <c r="N7" s="617">
        <v>1200</v>
      </c>
      <c r="O7" s="43" t="s">
        <v>3775</v>
      </c>
      <c r="P7" s="43" t="s">
        <v>3770</v>
      </c>
      <c r="Q7" s="44" t="s">
        <v>3774</v>
      </c>
      <c r="R7" s="618">
        <v>46258.25</v>
      </c>
      <c r="S7" s="617" t="s">
        <v>508</v>
      </c>
      <c r="T7" s="606" t="b">
        <v>0</v>
      </c>
      <c r="U7" s="606"/>
    </row>
    <row r="8" spans="1:21">
      <c r="A8" s="430" t="s">
        <v>5499</v>
      </c>
      <c r="B8" s="606"/>
      <c r="C8" s="606"/>
      <c r="D8" s="606"/>
      <c r="E8" s="606"/>
      <c r="F8" s="606"/>
      <c r="G8" s="606"/>
      <c r="H8" s="615" t="s">
        <v>5471</v>
      </c>
      <c r="I8" s="606" t="str">
        <f>IF($K8="","",IFERROR(_xlfn.XLOOKUP($K8,_StartedStatus!$M:$M,_StartedStatus!$B:$B,"")&amp;"",""))</f>
        <v>FLX0647</v>
      </c>
      <c r="J8" s="49" t="s">
        <v>793</v>
      </c>
      <c r="K8" s="43" t="s">
        <v>3795</v>
      </c>
      <c r="L8" s="617" t="s">
        <v>987</v>
      </c>
      <c r="M8" s="43" t="s">
        <v>144</v>
      </c>
      <c r="N8" s="616">
        <v>1200</v>
      </c>
      <c r="O8" s="43" t="s">
        <v>3793</v>
      </c>
      <c r="P8" s="43" t="s">
        <v>3791</v>
      </c>
      <c r="Q8" s="44" t="s">
        <v>3774</v>
      </c>
      <c r="R8" s="618">
        <v>46258.25</v>
      </c>
      <c r="S8" s="616" t="s">
        <v>508</v>
      </c>
      <c r="T8" s="615" t="b">
        <v>0</v>
      </c>
      <c r="U8" s="615"/>
    </row>
    <row r="9" spans="1:21">
      <c r="A9" s="430" t="s">
        <v>5500</v>
      </c>
      <c r="C9" s="606"/>
      <c r="D9" s="606"/>
      <c r="E9" s="606"/>
      <c r="F9" s="606"/>
      <c r="G9" s="606"/>
      <c r="H9" s="606" t="s">
        <v>5471</v>
      </c>
      <c r="I9" s="606" t="str">
        <f>IF($K9="","",IFERROR(_xlfn.XLOOKUP($K9,_StartedStatus!$M:$M,_StartedStatus!$B:$B,"")&amp;"",""))</f>
        <v>FLX0656</v>
      </c>
      <c r="J9" s="49" t="s">
        <v>761</v>
      </c>
      <c r="K9" s="43" t="s">
        <v>3804</v>
      </c>
      <c r="L9" s="617" t="s">
        <v>909</v>
      </c>
      <c r="M9" s="43" t="s">
        <v>115</v>
      </c>
      <c r="N9" s="617">
        <v>1200</v>
      </c>
      <c r="O9" s="43" t="s">
        <v>3793</v>
      </c>
      <c r="P9" s="43" t="s">
        <v>3797</v>
      </c>
      <c r="Q9" s="44" t="s">
        <v>3774</v>
      </c>
      <c r="R9" s="618">
        <v>46258.25</v>
      </c>
      <c r="S9" s="617" t="s">
        <v>508</v>
      </c>
      <c r="T9" s="43" t="b">
        <v>0</v>
      </c>
      <c r="U9" s="43"/>
    </row>
    <row r="10" spans="1:21">
      <c r="A10" s="430" t="s">
        <v>5501</v>
      </c>
      <c r="B10" s="606"/>
      <c r="C10" s="606"/>
      <c r="D10" s="606"/>
      <c r="E10" s="606"/>
      <c r="F10" s="606"/>
      <c r="G10" s="606"/>
      <c r="H10" s="615" t="s">
        <v>5471</v>
      </c>
      <c r="I10" s="606" t="str">
        <f>IF($K10="","",IFERROR(_xlfn.XLOOKUP($K10,_StartedStatus!$M:$M,_StartedStatus!$B:$B,"")&amp;"",""))</f>
        <v/>
      </c>
      <c r="J10" s="49" t="s">
        <v>789</v>
      </c>
      <c r="K10" s="43"/>
      <c r="L10" s="617" t="s">
        <v>367</v>
      </c>
      <c r="M10" s="43" t="s">
        <v>163</v>
      </c>
      <c r="N10" s="616">
        <v>1200</v>
      </c>
      <c r="O10" s="43" t="s">
        <v>3793</v>
      </c>
      <c r="P10" s="43" t="s">
        <v>3806</v>
      </c>
      <c r="Q10" s="44" t="s">
        <v>3774</v>
      </c>
      <c r="R10" s="618">
        <v>46258.25</v>
      </c>
      <c r="S10" s="616" t="s">
        <v>508</v>
      </c>
      <c r="T10" s="615" t="b">
        <v>0</v>
      </c>
      <c r="U10" s="615"/>
    </row>
    <row r="11" spans="1:21">
      <c r="A11" s="430" t="s">
        <v>5502</v>
      </c>
      <c r="B11" s="606"/>
      <c r="C11" s="606"/>
      <c r="D11" s="606"/>
      <c r="E11" s="606"/>
      <c r="F11" s="606"/>
      <c r="G11" s="606"/>
      <c r="H11" s="606" t="s">
        <v>5471</v>
      </c>
      <c r="I11" s="606" t="str">
        <f>IF($K11="","",IFERROR(_xlfn.XLOOKUP($K11,_StartedStatus!$M:$M,_StartedStatus!$B:$B,"")&amp;"",""))</f>
        <v>FLX0662</v>
      </c>
      <c r="J11" s="49" t="s">
        <v>3812</v>
      </c>
      <c r="K11" s="43" t="s">
        <v>3815</v>
      </c>
      <c r="L11" s="617" t="s">
        <v>987</v>
      </c>
      <c r="M11" s="43" t="s">
        <v>144</v>
      </c>
      <c r="N11" s="617">
        <v>1200</v>
      </c>
      <c r="O11" s="43" t="s">
        <v>3814</v>
      </c>
      <c r="P11" s="43" t="s">
        <v>3810</v>
      </c>
      <c r="Q11" s="44" t="s">
        <v>3813</v>
      </c>
      <c r="R11" s="618">
        <v>46258.25</v>
      </c>
      <c r="S11" s="617" t="s">
        <v>508</v>
      </c>
      <c r="T11" s="606" t="b">
        <v>0</v>
      </c>
      <c r="U11" s="606"/>
    </row>
    <row r="12" spans="1:21">
      <c r="A12" s="430" t="s">
        <v>5503</v>
      </c>
      <c r="B12" s="606"/>
      <c r="C12" s="606"/>
      <c r="D12" s="606"/>
      <c r="E12" s="606"/>
      <c r="F12" s="606"/>
      <c r="G12" s="606"/>
      <c r="H12" s="615" t="s">
        <v>5471</v>
      </c>
      <c r="I12" s="606" t="str">
        <f>IF($K12="","",IFERROR(_xlfn.XLOOKUP($K12,_StartedStatus!$M:$M,_StartedStatus!$B:$B,"")&amp;"",""))</f>
        <v>FLX0664</v>
      </c>
      <c r="J12" s="49" t="s">
        <v>960</v>
      </c>
      <c r="K12" s="43" t="s">
        <v>3820</v>
      </c>
      <c r="L12" s="617" t="s">
        <v>987</v>
      </c>
      <c r="M12" s="43" t="s">
        <v>144</v>
      </c>
      <c r="N12" s="616">
        <v>1200</v>
      </c>
      <c r="O12" s="43" t="s">
        <v>3814</v>
      </c>
      <c r="P12" s="43" t="s">
        <v>3817</v>
      </c>
      <c r="Q12" s="44" t="s">
        <v>3774</v>
      </c>
      <c r="R12" s="618">
        <v>46258.25</v>
      </c>
      <c r="S12" s="616" t="s">
        <v>508</v>
      </c>
      <c r="T12" s="619" t="b">
        <v>0</v>
      </c>
      <c r="U12" s="619"/>
    </row>
    <row r="13" spans="1:21">
      <c r="A13" s="430" t="s">
        <v>5504</v>
      </c>
      <c r="B13" s="606"/>
      <c r="C13" s="606"/>
      <c r="D13" s="606"/>
      <c r="E13" s="606"/>
      <c r="F13" s="606"/>
      <c r="G13" s="606"/>
      <c r="H13" s="606" t="s">
        <v>5471</v>
      </c>
      <c r="I13" s="606" t="str">
        <f>IF($K13="","",IFERROR(_xlfn.XLOOKUP($K13,_StartedStatus!$M:$M,_StartedStatus!$B:$B,"")&amp;"",""))</f>
        <v>FLX0671</v>
      </c>
      <c r="J13" s="49" t="s">
        <v>748</v>
      </c>
      <c r="K13" s="43" t="s">
        <v>3826</v>
      </c>
      <c r="L13" s="617" t="s">
        <v>266</v>
      </c>
      <c r="M13" s="43" t="s">
        <v>121</v>
      </c>
      <c r="N13" s="617">
        <v>1200</v>
      </c>
      <c r="O13" s="43" t="s">
        <v>3825</v>
      </c>
      <c r="P13" s="43" t="s">
        <v>3822</v>
      </c>
      <c r="Q13" s="44" t="str">
        <f>IF($K13="","",IFERROR(_xlfn.XLOOKUP($K13,_StartedStatus!$M:$M,_StartedStatus!$J:$J,"")&amp;"",""))</f>
        <v/>
      </c>
      <c r="R13" s="618">
        <v>46258.25</v>
      </c>
      <c r="S13" s="617" t="s">
        <v>508</v>
      </c>
      <c r="T13" s="620" t="b">
        <v>0</v>
      </c>
      <c r="U13" s="620"/>
    </row>
    <row r="14" spans="1:21">
      <c r="A14" s="430" t="s">
        <v>5505</v>
      </c>
      <c r="B14" s="606"/>
      <c r="C14" s="606"/>
      <c r="D14" s="606"/>
      <c r="E14" s="606"/>
      <c r="F14" s="606"/>
      <c r="G14" s="606"/>
      <c r="H14" s="615" t="s">
        <v>5471</v>
      </c>
      <c r="I14" s="606" t="str">
        <f>IF($K14="","",IFERROR(_xlfn.XLOOKUP($K14,_StartedStatus!$M:$M,_StartedStatus!$B:$B,"")&amp;"",""))</f>
        <v>FLX0679</v>
      </c>
      <c r="J14" s="49" t="s">
        <v>3837</v>
      </c>
      <c r="K14" s="43" t="s">
        <v>3838</v>
      </c>
      <c r="L14" s="617" t="s">
        <v>987</v>
      </c>
      <c r="M14" s="43" t="s">
        <v>144</v>
      </c>
      <c r="N14" s="616">
        <v>1200</v>
      </c>
      <c r="O14" s="43" t="s">
        <v>3814</v>
      </c>
      <c r="P14" s="43" t="s">
        <v>3810</v>
      </c>
      <c r="Q14" s="44" t="str">
        <f>IF($K14="","",IFERROR(_xlfn.XLOOKUP($K14,_StartedStatus!$M:$M,_StartedStatus!$J:$J,"")&amp;"",""))</f>
        <v/>
      </c>
      <c r="R14" s="618">
        <v>46258.25</v>
      </c>
      <c r="S14" s="616" t="s">
        <v>508</v>
      </c>
      <c r="T14" s="615" t="b">
        <v>0</v>
      </c>
      <c r="U14" s="615"/>
    </row>
    <row r="15" spans="1:21">
      <c r="A15" s="430" t="s">
        <v>5506</v>
      </c>
      <c r="B15" s="606"/>
      <c r="C15" s="606"/>
      <c r="D15" s="606"/>
      <c r="E15" s="606"/>
      <c r="F15" s="606"/>
      <c r="G15" s="606"/>
      <c r="H15" s="606" t="s">
        <v>5471</v>
      </c>
      <c r="I15" s="606" t="str">
        <f>IF($K15="","",IFERROR(_xlfn.XLOOKUP($K15,_StartedStatus!$M:$M,_StartedStatus!$B:$B,"")&amp;"",""))</f>
        <v>FLX0680</v>
      </c>
      <c r="J15" s="49" t="s">
        <v>3841</v>
      </c>
      <c r="K15" s="43" t="s">
        <v>3842</v>
      </c>
      <c r="L15" s="617" t="s">
        <v>987</v>
      </c>
      <c r="M15" s="43" t="s">
        <v>144</v>
      </c>
      <c r="N15" s="617">
        <v>1200</v>
      </c>
      <c r="O15" s="43" t="s">
        <v>3814</v>
      </c>
      <c r="P15" s="43" t="s">
        <v>3810</v>
      </c>
      <c r="Q15" s="44" t="str">
        <f>IF($K15="","",IFERROR(_xlfn.XLOOKUP($K15,_StartedStatus!$M:$M,_StartedStatus!$J:$J,"")&amp;"",""))</f>
        <v/>
      </c>
      <c r="R15" s="618">
        <v>46258.25</v>
      </c>
      <c r="S15" s="617" t="s">
        <v>508</v>
      </c>
      <c r="T15" s="606" t="b">
        <v>0</v>
      </c>
      <c r="U15" s="606"/>
    </row>
    <row r="16" spans="1:21">
      <c r="A16" s="430" t="s">
        <v>5507</v>
      </c>
      <c r="B16" s="606"/>
      <c r="C16" s="606"/>
      <c r="D16" s="606"/>
      <c r="E16" s="606"/>
      <c r="F16" s="606"/>
      <c r="G16" s="606"/>
      <c r="H16" s="615" t="s">
        <v>5471</v>
      </c>
      <c r="I16" s="606" t="str">
        <f>IF($K16="","",IFERROR(_xlfn.XLOOKUP($K16,_StartedStatus!$M:$M,_StartedStatus!$B:$B,"")&amp;"",""))</f>
        <v>FLX0681</v>
      </c>
      <c r="J16" s="49" t="s">
        <v>860</v>
      </c>
      <c r="K16" s="43" t="s">
        <v>3846</v>
      </c>
      <c r="L16" s="617" t="s">
        <v>987</v>
      </c>
      <c r="M16" s="43" t="s">
        <v>144</v>
      </c>
      <c r="N16" s="616">
        <v>1200</v>
      </c>
      <c r="O16" s="43" t="s">
        <v>3825</v>
      </c>
      <c r="P16" s="43" t="s">
        <v>86</v>
      </c>
      <c r="Q16" s="44" t="str">
        <f>IF($K16="","",IFERROR(_xlfn.XLOOKUP($K16,_StartedStatus!$M:$M,_StartedStatus!$J:$J,"")&amp;"",""))</f>
        <v/>
      </c>
      <c r="R16" s="618">
        <v>46258.25</v>
      </c>
      <c r="S16" s="616" t="s">
        <v>508</v>
      </c>
      <c r="T16" s="621" t="b">
        <v>0</v>
      </c>
      <c r="U16" s="621"/>
    </row>
    <row r="17" spans="1:21">
      <c r="A17" s="430" t="s">
        <v>5508</v>
      </c>
      <c r="B17" s="606"/>
      <c r="C17" s="606"/>
      <c r="D17" s="606"/>
      <c r="E17" s="606"/>
      <c r="F17" s="606"/>
      <c r="G17" s="606"/>
      <c r="H17" s="606" t="s">
        <v>5471</v>
      </c>
      <c r="I17" s="606" t="str">
        <f>IF($K17="","",IFERROR(_xlfn.XLOOKUP($K17,_StartedStatus!$M:$M,_StartedStatus!$B:$B,"")&amp;"",""))</f>
        <v>FLX0687</v>
      </c>
      <c r="J17" s="49" t="s">
        <v>1120</v>
      </c>
      <c r="K17" s="43" t="s">
        <v>3851</v>
      </c>
      <c r="L17" s="617" t="s">
        <v>266</v>
      </c>
      <c r="M17" s="43" t="s">
        <v>121</v>
      </c>
      <c r="N17" s="617">
        <v>1200</v>
      </c>
      <c r="O17" s="43" t="s">
        <v>3834</v>
      </c>
      <c r="P17" s="43" t="s">
        <v>3848</v>
      </c>
      <c r="Q17" s="44" t="str">
        <f>IF($K17="","",IFERROR(_xlfn.XLOOKUP($K17,_StartedStatus!$M:$M,_StartedStatus!$J:$J,"")&amp;"",""))</f>
        <v/>
      </c>
      <c r="R17" s="618">
        <v>46258.25</v>
      </c>
      <c r="S17" s="617" t="s">
        <v>508</v>
      </c>
      <c r="T17" s="606" t="b">
        <v>0</v>
      </c>
      <c r="U17" s="606"/>
    </row>
    <row r="18" spans="1:21">
      <c r="A18" s="606"/>
      <c r="B18" s="606"/>
      <c r="C18" s="606"/>
      <c r="D18" s="606"/>
      <c r="E18" s="606"/>
      <c r="F18" s="606"/>
      <c r="G18" s="606"/>
      <c r="H18" s="615" t="s">
        <v>5471</v>
      </c>
      <c r="I18" s="606" t="str">
        <f>IF($K18="","",IFERROR(_xlfn.XLOOKUP($K18,_StartedStatus!$M:$M,_StartedStatus!$B:$B,"")&amp;"",""))</f>
        <v>FLX0688</v>
      </c>
      <c r="J18" s="49" t="s">
        <v>787</v>
      </c>
      <c r="K18" s="43" t="s">
        <v>3854</v>
      </c>
      <c r="L18" s="617" t="s">
        <v>266</v>
      </c>
      <c r="M18" s="43" t="s">
        <v>121</v>
      </c>
      <c r="N18" s="616">
        <v>1200</v>
      </c>
      <c r="O18" s="43" t="s">
        <v>3834</v>
      </c>
      <c r="P18" s="43" t="s">
        <v>3848</v>
      </c>
      <c r="Q18" s="44" t="str">
        <f>IF($K18="","",IFERROR(_xlfn.XLOOKUP($K18,_StartedStatus!$M:$M,_StartedStatus!$J:$J,"")&amp;"",""))</f>
        <v/>
      </c>
      <c r="R18" s="618">
        <v>46258.25</v>
      </c>
      <c r="S18" s="616" t="s">
        <v>508</v>
      </c>
      <c r="T18" s="615" t="b">
        <v>0</v>
      </c>
      <c r="U18" s="615"/>
    </row>
    <row r="19" spans="1:21">
      <c r="A19" s="606"/>
      <c r="B19" s="606"/>
      <c r="C19" s="606"/>
      <c r="D19" s="606"/>
      <c r="E19" s="606"/>
      <c r="F19" s="606"/>
      <c r="G19" s="606"/>
      <c r="H19" s="606" t="s">
        <v>5471</v>
      </c>
      <c r="I19" s="606" t="str">
        <f>IF($K19="","",IFERROR(_xlfn.XLOOKUP($K19,_StartedStatus!$M:$M,_StartedStatus!$B:$B,"")&amp;"",""))</f>
        <v>FLX0690</v>
      </c>
      <c r="J19" s="49" t="s">
        <v>875</v>
      </c>
      <c r="K19" s="43" t="s">
        <v>3858</v>
      </c>
      <c r="L19" s="617" t="s">
        <v>266</v>
      </c>
      <c r="M19" s="43" t="s">
        <v>121</v>
      </c>
      <c r="N19" s="617">
        <v>1200</v>
      </c>
      <c r="O19" s="43" t="s">
        <v>3834</v>
      </c>
      <c r="P19" s="43" t="s">
        <v>3856</v>
      </c>
      <c r="Q19" s="44" t="str">
        <f>IF($K19="","",IFERROR(_xlfn.XLOOKUP($K19,_StartedStatus!$M:$M,_StartedStatus!$J:$J,"")&amp;"",""))</f>
        <v/>
      </c>
      <c r="R19" s="618">
        <v>46258.25</v>
      </c>
      <c r="S19" s="617" t="s">
        <v>508</v>
      </c>
      <c r="T19" s="43" t="b">
        <v>0</v>
      </c>
      <c r="U19" s="43"/>
    </row>
    <row r="20" spans="1:21">
      <c r="A20" s="606"/>
      <c r="B20" s="606"/>
      <c r="C20" s="606"/>
      <c r="D20" s="606"/>
      <c r="E20" s="606"/>
      <c r="F20" s="606"/>
      <c r="G20" s="606"/>
      <c r="H20" s="615" t="s">
        <v>5471</v>
      </c>
      <c r="I20" s="606" t="str">
        <f>IF($K20="","",IFERROR(_xlfn.XLOOKUP($K20,_StartedStatus!$M:$M,_StartedStatus!$B:$B,"")&amp;"",""))</f>
        <v>FLX0691</v>
      </c>
      <c r="J20" s="49" t="s">
        <v>858</v>
      </c>
      <c r="K20" s="43" t="s">
        <v>3863</v>
      </c>
      <c r="L20" s="617" t="s">
        <v>266</v>
      </c>
      <c r="M20" s="43" t="s">
        <v>121</v>
      </c>
      <c r="N20" s="616">
        <v>1200</v>
      </c>
      <c r="O20" s="43" t="s">
        <v>3814</v>
      </c>
      <c r="P20" s="43" t="s">
        <v>3860</v>
      </c>
      <c r="Q20" s="44" t="str">
        <f>IF($K20="","",IFERROR(_xlfn.XLOOKUP($K20,_StartedStatus!$M:$M,_StartedStatus!$J:$J,"")&amp;"",""))</f>
        <v/>
      </c>
      <c r="R20" s="618">
        <v>46258.25</v>
      </c>
      <c r="S20" s="616" t="s">
        <v>508</v>
      </c>
      <c r="T20" s="615" t="b">
        <v>0</v>
      </c>
      <c r="U20" s="615"/>
    </row>
    <row r="21" spans="1:21">
      <c r="A21" s="606"/>
      <c r="B21" s="606"/>
      <c r="C21" s="606"/>
      <c r="D21" s="606"/>
      <c r="E21" s="606"/>
      <c r="F21" s="606"/>
      <c r="G21" s="606"/>
      <c r="H21" s="606" t="s">
        <v>5471</v>
      </c>
      <c r="I21" s="606" t="str">
        <f>IF($K21="","",IFERROR(_xlfn.XLOOKUP($K21,_StartedStatus!$M:$M,_StartedStatus!$B:$B,"")&amp;"",""))</f>
        <v>FLX0700</v>
      </c>
      <c r="J21" s="49" t="s">
        <v>826</v>
      </c>
      <c r="K21" s="43" t="s">
        <v>3868</v>
      </c>
      <c r="L21" s="617" t="s">
        <v>909</v>
      </c>
      <c r="M21" s="43" t="s">
        <v>115</v>
      </c>
      <c r="N21" s="617">
        <v>1200</v>
      </c>
      <c r="O21" s="43" t="s">
        <v>3834</v>
      </c>
      <c r="P21" s="43" t="s">
        <v>3865</v>
      </c>
      <c r="Q21" s="44" t="str">
        <f>IF($K21="","",IFERROR(_xlfn.XLOOKUP($K21,_StartedStatus!$M:$M,_StartedStatus!$J:$J,"")&amp;"",""))</f>
        <v/>
      </c>
      <c r="R21" s="618">
        <v>46258.25</v>
      </c>
      <c r="S21" s="617" t="s">
        <v>508</v>
      </c>
      <c r="T21" s="606" t="b">
        <v>0</v>
      </c>
      <c r="U21" s="606"/>
    </row>
    <row r="22" spans="1:21">
      <c r="A22" s="606"/>
      <c r="B22" s="606"/>
      <c r="C22" s="606"/>
      <c r="D22" s="606"/>
      <c r="E22" s="606"/>
      <c r="F22" s="606"/>
      <c r="G22" s="606"/>
      <c r="H22" s="615" t="s">
        <v>5471</v>
      </c>
      <c r="I22" s="606" t="str">
        <f>IF($K22="","",IFERROR(_xlfn.XLOOKUP($K22,_StartedStatus!$M:$M,_StartedStatus!$B:$B,"")&amp;"",""))</f>
        <v>FLX0702</v>
      </c>
      <c r="J22" s="49" t="s">
        <v>1145</v>
      </c>
      <c r="K22" s="43" t="s">
        <v>3873</v>
      </c>
      <c r="L22" s="617" t="s">
        <v>909</v>
      </c>
      <c r="M22" s="43" t="s">
        <v>115</v>
      </c>
      <c r="N22" s="616">
        <v>1200</v>
      </c>
      <c r="O22" s="43" t="s">
        <v>3834</v>
      </c>
      <c r="P22" s="43" t="s">
        <v>3870</v>
      </c>
      <c r="Q22" s="44" t="str">
        <f>IF($K22="","",IFERROR(_xlfn.XLOOKUP($K22,_StartedStatus!$M:$M,_StartedStatus!$J:$J,"")&amp;"",""))</f>
        <v/>
      </c>
      <c r="R22" s="618">
        <v>46258.25</v>
      </c>
      <c r="S22" s="616" t="s">
        <v>508</v>
      </c>
      <c r="T22" s="615" t="b">
        <v>0</v>
      </c>
      <c r="U22" s="615"/>
    </row>
    <row r="23" spans="1:21">
      <c r="A23" s="606"/>
      <c r="B23" s="606"/>
      <c r="C23" s="606"/>
      <c r="D23" s="606"/>
      <c r="E23" s="606"/>
      <c r="F23" s="606"/>
      <c r="G23" s="606"/>
      <c r="H23" s="606" t="s">
        <v>5471</v>
      </c>
      <c r="I23" s="606" t="str">
        <f>IF($K23="","",IFERROR(_xlfn.XLOOKUP($K23,_StartedStatus!$M:$M,_StartedStatus!$B:$B,"")&amp;"",""))</f>
        <v>FLX0703</v>
      </c>
      <c r="J23" s="49" t="s">
        <v>3877</v>
      </c>
      <c r="K23" s="43" t="s">
        <v>3878</v>
      </c>
      <c r="L23" s="617" t="s">
        <v>909</v>
      </c>
      <c r="M23" s="43" t="s">
        <v>115</v>
      </c>
      <c r="N23" s="617">
        <v>1200</v>
      </c>
      <c r="O23" s="43" t="s">
        <v>3834</v>
      </c>
      <c r="P23" s="43" t="s">
        <v>3870</v>
      </c>
      <c r="Q23" s="44" t="s">
        <v>3774</v>
      </c>
      <c r="R23" s="618">
        <v>46258.25</v>
      </c>
      <c r="S23" s="617" t="s">
        <v>508</v>
      </c>
      <c r="T23" s="43" t="b">
        <v>0</v>
      </c>
      <c r="U23" s="43"/>
    </row>
    <row r="24" spans="1:21">
      <c r="A24" s="606"/>
      <c r="B24" s="606"/>
      <c r="C24" s="606"/>
      <c r="D24" s="606"/>
      <c r="E24" s="606"/>
      <c r="F24" s="606"/>
      <c r="G24" s="606"/>
      <c r="H24" s="615" t="s">
        <v>5471</v>
      </c>
      <c r="I24" s="606" t="str">
        <f>IF($K24="","",IFERROR(_xlfn.XLOOKUP($K24,_StartedStatus!$M:$M,_StartedStatus!$B:$B,"")&amp;"",""))</f>
        <v>FLX0711</v>
      </c>
      <c r="J24" s="49" t="s">
        <v>893</v>
      </c>
      <c r="K24" s="43" t="s">
        <v>3881</v>
      </c>
      <c r="L24" s="617" t="s">
        <v>367</v>
      </c>
      <c r="M24" s="43" t="s">
        <v>163</v>
      </c>
      <c r="N24" s="616">
        <v>1200</v>
      </c>
      <c r="O24" s="43" t="s">
        <v>3834</v>
      </c>
      <c r="P24" s="43" t="s">
        <v>125</v>
      </c>
      <c r="Q24" s="44" t="str">
        <f>IF($K24="","",IFERROR(_xlfn.XLOOKUP($K24,_StartedStatus!$M:$M,_StartedStatus!$J:$J,"")&amp;"",""))</f>
        <v/>
      </c>
      <c r="R24" s="618">
        <v>46258.25</v>
      </c>
      <c r="S24" s="616" t="s">
        <v>508</v>
      </c>
      <c r="T24" s="619" t="b">
        <v>0</v>
      </c>
      <c r="U24" s="619"/>
    </row>
    <row r="25" spans="1:21">
      <c r="A25" s="606"/>
      <c r="B25" s="606"/>
      <c r="C25" s="606"/>
      <c r="D25" s="606"/>
      <c r="E25" s="606"/>
      <c r="F25" s="606"/>
      <c r="G25" s="606"/>
      <c r="H25" s="606" t="s">
        <v>5471</v>
      </c>
      <c r="I25" s="606" t="str">
        <f>IF($K25="","",IFERROR(_xlfn.XLOOKUP($K25,_StartedStatus!$M:$M,_StartedStatus!$B:$B,"")&amp;"",""))</f>
        <v>FLX0712</v>
      </c>
      <c r="J25" s="49" t="s">
        <v>796</v>
      </c>
      <c r="K25" s="43" t="s">
        <v>3884</v>
      </c>
      <c r="L25" s="617" t="s">
        <v>367</v>
      </c>
      <c r="M25" s="43" t="s">
        <v>163</v>
      </c>
      <c r="N25" s="617">
        <v>1200</v>
      </c>
      <c r="O25" s="43" t="s">
        <v>3834</v>
      </c>
      <c r="P25" s="43" t="s">
        <v>125</v>
      </c>
      <c r="Q25" s="44" t="s">
        <v>3774</v>
      </c>
      <c r="R25" s="618">
        <v>46258.25</v>
      </c>
      <c r="S25" s="617" t="s">
        <v>508</v>
      </c>
      <c r="T25" s="43" t="b">
        <v>0</v>
      </c>
      <c r="U25" s="43"/>
    </row>
    <row r="26" spans="1:21">
      <c r="A26" s="606"/>
      <c r="B26" s="606"/>
      <c r="C26" s="606"/>
      <c r="D26" s="606"/>
      <c r="E26" s="606"/>
      <c r="F26" s="606"/>
      <c r="G26" s="606"/>
      <c r="H26" s="615" t="s">
        <v>5471</v>
      </c>
      <c r="I26" s="606" t="str">
        <f>IF($K26="","",IFERROR(_xlfn.XLOOKUP($K26,_StartedStatus!$M:$M,_StartedStatus!$B:$B,"")&amp;"",""))</f>
        <v>FLX0714</v>
      </c>
      <c r="J26" s="49" t="s">
        <v>794</v>
      </c>
      <c r="K26" s="43" t="s">
        <v>3887</v>
      </c>
      <c r="L26" s="617" t="s">
        <v>367</v>
      </c>
      <c r="M26" s="43" t="s">
        <v>163</v>
      </c>
      <c r="N26" s="616">
        <v>1200</v>
      </c>
      <c r="O26" s="43" t="s">
        <v>3834</v>
      </c>
      <c r="P26" s="43" t="s">
        <v>161</v>
      </c>
      <c r="Q26" s="44" t="s">
        <v>3774</v>
      </c>
      <c r="R26" s="618">
        <v>46258.25</v>
      </c>
      <c r="S26" s="616" t="s">
        <v>508</v>
      </c>
      <c r="T26" s="619" t="b">
        <v>0</v>
      </c>
      <c r="U26" s="619"/>
    </row>
    <row r="27" spans="1:21">
      <c r="A27" s="606"/>
      <c r="B27" s="606"/>
      <c r="C27" s="606"/>
      <c r="D27" s="606"/>
      <c r="E27" s="606"/>
      <c r="F27" s="606"/>
      <c r="G27" s="606"/>
      <c r="H27" s="606" t="str">
        <f>IF($K27="","","YES")</f>
        <v>YES</v>
      </c>
      <c r="I27" s="606" t="str">
        <f>IF($K27="","",IFERROR(_xlfn.XLOOKUP($K27,_StartedStatus!$M:$M,_StartedStatus!$B:$B,"")&amp;"",""))</f>
        <v>FLX0711</v>
      </c>
      <c r="J27" s="49" t="str">
        <f>IF($K27="","",IFERROR(_xlfn.XLOOKUP($K27,_StartedStatus!$M:$M,_StartedStatus!$F:$F,"")&amp;"",""))</f>
        <v>Gabriel Alviarez</v>
      </c>
      <c r="K27" s="43" t="s">
        <v>3881</v>
      </c>
      <c r="L27" s="617" t="str">
        <f>IF($M27="","",LEFT(TRIM($M27),1))</f>
        <v>D</v>
      </c>
      <c r="M27" s="43" t="str">
        <f>IF($K27="","",IFERROR(_xlfn.XLOOKUP($K27,_StartedStatus!$M:$M,_StartedStatus!$L:$L,"")&amp;"",""))</f>
        <v xml:space="preserve"> D Shift: Salt Lake City - N - 600pm-600a Rotating Sun,Mon,Thurs, Fri/Tues,Wed,Sat (15% Diff)</v>
      </c>
      <c r="N27" s="617">
        <f>IF($K27="","",1200)</f>
        <v>1200</v>
      </c>
      <c r="O27" s="43" t="str">
        <f>IF($K27="","",IFERROR(_xlfn.XLOOKUP($K27,_StartedStatus!$M:$M,_StartedStatus!$K:$K,"")&amp;"",""))</f>
        <v xml:space="preserve">Production Specialist 1 -  Materials </v>
      </c>
      <c r="P27" s="43" t="str">
        <f>IF($K27="","",IFERROR(_xlfn.XLOOKUP($K27,_StartedStatus!$M:$M,_StartedStatus!$C:$C,"")&amp;"",""))</f>
        <v>Gaige Snow</v>
      </c>
      <c r="Q27" s="44" t="str">
        <f>IF($K27="","",IFERROR(_xlfn.XLOOKUP($K27,_StartedStatus!$M:$M,_StartedStatus!$J:$J,"")&amp;"",""))</f>
        <v/>
      </c>
      <c r="R27" s="618">
        <f>IF($K27="","",IFERROR(_xlfn.XLOOKUP($K27,_StartedStatus!$M:$M,_StartedStatus!$U:$U,""),""))</f>
        <v>0</v>
      </c>
      <c r="S27" s="617" t="str">
        <f>IF($K27="","","Yes")</f>
        <v>Yes</v>
      </c>
      <c r="T27" s="43" t="b">
        <v>0</v>
      </c>
      <c r="U27" s="43"/>
    </row>
    <row r="28" spans="1:21">
      <c r="A28" s="606"/>
      <c r="B28" s="606"/>
      <c r="C28" s="606"/>
      <c r="D28" s="606"/>
      <c r="E28" s="606"/>
      <c r="F28" s="606"/>
      <c r="G28" s="606"/>
      <c r="H28" s="606" t="str">
        <f t="shared" ref="H28:H91" si="0">IF($K28="","","YES")</f>
        <v>YES</v>
      </c>
      <c r="I28" s="606" t="str">
        <f>IF($K28="","",IFERROR(_xlfn.XLOOKUP($K28,_StartedStatus!$M:$M,_StartedStatus!$B:$B,"")&amp;"",""))</f>
        <v>FLX0712</v>
      </c>
      <c r="J28" s="49" t="str">
        <f>IF($K28="","",IFERROR(_xlfn.XLOOKUP($K28,_StartedStatus!$M:$M,_StartedStatus!$F:$F,"")&amp;"",""))</f>
        <v>Yorman Yanez</v>
      </c>
      <c r="K28" s="619" t="s">
        <v>3884</v>
      </c>
      <c r="L28" s="617" t="str">
        <f t="shared" ref="L28:L91" si="1">IF($M28="","",LEFT(TRIM($M28),1))</f>
        <v>D</v>
      </c>
      <c r="M28" s="43" t="str">
        <f>IF($K28="","",IFERROR(_xlfn.XLOOKUP($K28,_StartedStatus!$M:$M,_StartedStatus!$L:$L,"")&amp;"",""))</f>
        <v xml:space="preserve"> D Shift: Salt Lake City - N - 600pm-600a Rotating Sun,Mon,Thurs, Fri/Tues,Wed,Sat (15% Diff)</v>
      </c>
      <c r="N28" s="617">
        <f t="shared" ref="N28:N91" si="2">IF($K28="","",1200)</f>
        <v>1200</v>
      </c>
      <c r="O28" s="43" t="str">
        <f>IF($K28="","",IFERROR(_xlfn.XLOOKUP($K28,_StartedStatus!$M:$M,_StartedStatus!$K:$K,"")&amp;"",""))</f>
        <v xml:space="preserve">Production Specialist 1 -  Materials </v>
      </c>
      <c r="P28" s="43" t="str">
        <f>IF($K28="","",IFERROR(_xlfn.XLOOKUP($K28,_StartedStatus!$M:$M,_StartedStatus!$C:$C,"")&amp;"",""))</f>
        <v>Gaige Snow</v>
      </c>
      <c r="Q28" s="44" t="str">
        <f>IF($K28="","",IFERROR(_xlfn.XLOOKUP($K28,_StartedStatus!$M:$M,_StartedStatus!$J:$J,"")&amp;"",""))</f>
        <v>M</v>
      </c>
      <c r="R28" s="618">
        <f>IF($K28="","",IFERROR(_xlfn.XLOOKUP($K28,_StartedStatus!$M:$M,_StartedStatus!$U:$U,""),""))</f>
        <v>0</v>
      </c>
      <c r="S28" s="617" t="str">
        <f t="shared" ref="S28:S91" si="3">IF($K28="","","Yes")</f>
        <v>Yes</v>
      </c>
      <c r="T28" s="619" t="b">
        <v>0</v>
      </c>
      <c r="U28" s="619"/>
    </row>
    <row r="29" spans="1:21">
      <c r="A29" s="606"/>
      <c r="B29" s="606"/>
      <c r="C29" s="606"/>
      <c r="D29" s="606"/>
      <c r="E29" s="606"/>
      <c r="F29" s="606"/>
      <c r="G29" s="606"/>
      <c r="H29" s="606" t="str">
        <f t="shared" si="0"/>
        <v>YES</v>
      </c>
      <c r="I29" s="606" t="str">
        <f>IF($K29="","",IFERROR(_xlfn.XLOOKUP($K29,_StartedStatus!$M:$M,_StartedStatus!$B:$B,"")&amp;"",""))</f>
        <v>FLX0714</v>
      </c>
      <c r="J29" s="49" t="str">
        <f>IF($K29="","",IFERROR(_xlfn.XLOOKUP($K29,_StartedStatus!$M:$M,_StartedStatus!$F:$F,"")&amp;"",""))</f>
        <v>Kimberly Martinez</v>
      </c>
      <c r="K29" s="43" t="s">
        <v>3887</v>
      </c>
      <c r="L29" s="617" t="str">
        <f t="shared" si="1"/>
        <v>D</v>
      </c>
      <c r="M29" s="43" t="str">
        <f>IF($K29="","",IFERROR(_xlfn.XLOOKUP($K29,_StartedStatus!$M:$M,_StartedStatus!$L:$L,"")&amp;"",""))</f>
        <v xml:space="preserve"> D Shift: Salt Lake City - N - 600pm-600a Rotating Sun,Mon,Thurs, Fri/Tues,Wed,Sat (15% Diff)</v>
      </c>
      <c r="N29" s="617">
        <f t="shared" si="2"/>
        <v>1200</v>
      </c>
      <c r="O29" s="43" t="str">
        <f>IF($K29="","",IFERROR(_xlfn.XLOOKUP($K29,_StartedStatus!$M:$M,_StartedStatus!$K:$K,"")&amp;"",""))</f>
        <v xml:space="preserve">Production Specialist 1 -  Materials </v>
      </c>
      <c r="P29" s="43" t="str">
        <f>IF($K29="","",IFERROR(_xlfn.XLOOKUP($K29,_StartedStatus!$M:$M,_StartedStatus!$C:$C,"")&amp;"",""))</f>
        <v>Mel Kellar (1142020)</v>
      </c>
      <c r="Q29" s="44" t="str">
        <f>IF($K29="","",IFERROR(_xlfn.XLOOKUP($K29,_StartedStatus!$M:$M,_StartedStatus!$J:$J,"")&amp;"",""))</f>
        <v>M</v>
      </c>
      <c r="R29" s="618">
        <f>IF($K29="","",IFERROR(_xlfn.XLOOKUP($K29,_StartedStatus!$M:$M,_StartedStatus!$U:$U,""),""))</f>
        <v>0</v>
      </c>
      <c r="S29" s="617" t="str">
        <f t="shared" si="3"/>
        <v>Yes</v>
      </c>
      <c r="T29" s="43" t="b">
        <v>0</v>
      </c>
      <c r="U29" s="43"/>
    </row>
    <row r="30" spans="1:21">
      <c r="A30" s="606"/>
      <c r="B30" s="606"/>
      <c r="C30" s="606"/>
      <c r="D30" s="606"/>
      <c r="E30" s="606"/>
      <c r="F30" s="606"/>
      <c r="G30" s="606"/>
      <c r="H30" s="606" t="str">
        <f t="shared" si="0"/>
        <v/>
      </c>
      <c r="I30" s="606" t="str">
        <f>IF($K30="","",IFERROR(_xlfn.XLOOKUP($K30,_StartedStatus!$M:$M,_StartedStatus!$B:$B,"")&amp;"",""))</f>
        <v/>
      </c>
      <c r="J30" s="49" t="str">
        <f>IF($K30="","",IFERROR(_xlfn.XLOOKUP($K30,_StartedStatus!$M:$M,_StartedStatus!$F:$F,"")&amp;"",""))</f>
        <v/>
      </c>
      <c r="K30" s="619"/>
      <c r="L30" s="617" t="str">
        <f t="shared" si="1"/>
        <v/>
      </c>
      <c r="M30" s="43" t="str">
        <f>IF($K30="","",IFERROR(_xlfn.XLOOKUP($K30,_StartedStatus!$M:$M,_StartedStatus!$L:$L,"")&amp;"",""))</f>
        <v/>
      </c>
      <c r="N30" s="617" t="str">
        <f t="shared" si="2"/>
        <v/>
      </c>
      <c r="O30" s="43" t="str">
        <f>IF($K30="","",IFERROR(_xlfn.XLOOKUP($K30,_StartedStatus!$M:$M,_StartedStatus!$K:$K,"")&amp;"",""))</f>
        <v/>
      </c>
      <c r="P30" s="43" t="str">
        <f>IF($K30="","",IFERROR(_xlfn.XLOOKUP($K30,_StartedStatus!$M:$M,_StartedStatus!$C:$C,"")&amp;"",""))</f>
        <v/>
      </c>
      <c r="Q30" s="44" t="str">
        <f>IF($K30="","",IFERROR(_xlfn.XLOOKUP($K30,_StartedStatus!$M:$M,_StartedStatus!$J:$J,"")&amp;"",""))</f>
        <v/>
      </c>
      <c r="R30" s="618" t="str">
        <f>IF($K30="","",IFERROR(_xlfn.XLOOKUP($K30,_StartedStatus!$M:$M,_StartedStatus!$U:$U,""),""))</f>
        <v/>
      </c>
      <c r="S30" s="617" t="str">
        <f t="shared" si="3"/>
        <v/>
      </c>
      <c r="T30" s="619" t="b">
        <v>0</v>
      </c>
      <c r="U30" s="619"/>
    </row>
    <row r="31" spans="1:21">
      <c r="A31" s="606"/>
      <c r="B31" s="606"/>
      <c r="C31" s="606"/>
      <c r="D31" s="606"/>
      <c r="E31" s="606"/>
      <c r="F31" s="606"/>
      <c r="G31" s="606"/>
      <c r="H31" s="606" t="str">
        <f t="shared" si="0"/>
        <v/>
      </c>
      <c r="I31" s="606" t="str">
        <f>IF($K31="","",IFERROR(_xlfn.XLOOKUP($K31,_StartedStatus!$M:$M,_StartedStatus!$B:$B,"")&amp;"",""))</f>
        <v/>
      </c>
      <c r="J31" s="49" t="str">
        <f>IF($K31="","",IFERROR(_xlfn.XLOOKUP($K31,_StartedStatus!$M:$M,_StartedStatus!$F:$F,"")&amp;"",""))</f>
        <v/>
      </c>
      <c r="K31" s="43"/>
      <c r="L31" s="617" t="str">
        <f t="shared" si="1"/>
        <v/>
      </c>
      <c r="M31" s="43" t="str">
        <f>IF($K31="","",IFERROR(_xlfn.XLOOKUP($K31,_StartedStatus!$M:$M,_StartedStatus!$L:$L,"")&amp;"",""))</f>
        <v/>
      </c>
      <c r="N31" s="617" t="str">
        <f t="shared" si="2"/>
        <v/>
      </c>
      <c r="O31" s="43" t="str">
        <f>IF($K31="","",IFERROR(_xlfn.XLOOKUP($K31,_StartedStatus!$M:$M,_StartedStatus!$K:$K,"")&amp;"",""))</f>
        <v/>
      </c>
      <c r="P31" s="43" t="str">
        <f>IF($K31="","",IFERROR(_xlfn.XLOOKUP($K31,_StartedStatus!$M:$M,_StartedStatus!$C:$C,"")&amp;"",""))</f>
        <v/>
      </c>
      <c r="Q31" s="44" t="str">
        <f>IF($K31="","",IFERROR(_xlfn.XLOOKUP($K31,_StartedStatus!$M:$M,_StartedStatus!$J:$J,"")&amp;"",""))</f>
        <v/>
      </c>
      <c r="R31" s="618" t="str">
        <f>IF($K31="","",IFERROR(_xlfn.XLOOKUP($K31,_StartedStatus!$M:$M,_StartedStatus!$U:$U,""),""))</f>
        <v/>
      </c>
      <c r="S31" s="617" t="str">
        <f t="shared" si="3"/>
        <v/>
      </c>
      <c r="T31" s="43" t="b">
        <v>0</v>
      </c>
      <c r="U31" s="43"/>
    </row>
    <row r="32" spans="1:21">
      <c r="A32" s="606"/>
      <c r="B32" s="606"/>
      <c r="C32" s="606"/>
      <c r="D32" s="606"/>
      <c r="E32" s="606"/>
      <c r="F32" s="606"/>
      <c r="G32" s="606"/>
      <c r="H32" s="606" t="str">
        <f t="shared" si="0"/>
        <v/>
      </c>
      <c r="I32" s="606" t="str">
        <f>IF($K32="","",IFERROR(_xlfn.XLOOKUP($K32,_StartedStatus!$M:$M,_StartedStatus!$B:$B,"")&amp;"",""))</f>
        <v/>
      </c>
      <c r="J32" s="49" t="str">
        <f>IF($K32="","",IFERROR(_xlfn.XLOOKUP($K32,_StartedStatus!$M:$M,_StartedStatus!$F:$F,"")&amp;"",""))</f>
        <v/>
      </c>
      <c r="K32" s="619"/>
      <c r="L32" s="617" t="str">
        <f t="shared" si="1"/>
        <v/>
      </c>
      <c r="M32" s="43" t="str">
        <f>IF($K32="","",IFERROR(_xlfn.XLOOKUP($K32,_StartedStatus!$M:$M,_StartedStatus!$L:$L,"")&amp;"",""))</f>
        <v/>
      </c>
      <c r="N32" s="617" t="str">
        <f t="shared" si="2"/>
        <v/>
      </c>
      <c r="O32" s="43" t="str">
        <f>IF($K32="","",IFERROR(_xlfn.XLOOKUP($K32,_StartedStatus!$M:$M,_StartedStatus!$K:$K,"")&amp;"",""))</f>
        <v/>
      </c>
      <c r="P32" s="43" t="str">
        <f>IF($K32="","",IFERROR(_xlfn.XLOOKUP($K32,_StartedStatus!$M:$M,_StartedStatus!$C:$C,"")&amp;"",""))</f>
        <v/>
      </c>
      <c r="Q32" s="44" t="str">
        <f>IF($K32="","",IFERROR(_xlfn.XLOOKUP($K32,_StartedStatus!$M:$M,_StartedStatus!$J:$J,"")&amp;"",""))</f>
        <v/>
      </c>
      <c r="R32" s="618" t="str">
        <f>IF($K32="","",IFERROR(_xlfn.XLOOKUP($K32,_StartedStatus!$M:$M,_StartedStatus!$U:$U,""),""))</f>
        <v/>
      </c>
      <c r="S32" s="617" t="str">
        <f t="shared" si="3"/>
        <v/>
      </c>
      <c r="T32" s="619" t="b">
        <v>0</v>
      </c>
      <c r="U32" s="619"/>
    </row>
    <row r="33" spans="1:21">
      <c r="A33" s="606"/>
      <c r="B33" s="606"/>
      <c r="C33" s="606"/>
      <c r="D33" s="606"/>
      <c r="E33" s="606"/>
      <c r="F33" s="606"/>
      <c r="G33" s="606"/>
      <c r="H33" s="606" t="str">
        <f t="shared" si="0"/>
        <v/>
      </c>
      <c r="I33" s="606" t="str">
        <f>IF($K33="","",IFERROR(_xlfn.XLOOKUP($K33,_StartedStatus!$M:$M,_StartedStatus!$B:$B,"")&amp;"",""))</f>
        <v/>
      </c>
      <c r="J33" s="49" t="str">
        <f>IF($K33="","",IFERROR(_xlfn.XLOOKUP($K33,_StartedStatus!$M:$M,_StartedStatus!$F:$F,"")&amp;"",""))</f>
        <v/>
      </c>
      <c r="K33" s="43"/>
      <c r="L33" s="617" t="str">
        <f t="shared" si="1"/>
        <v/>
      </c>
      <c r="M33" s="43" t="str">
        <f>IF($K33="","",IFERROR(_xlfn.XLOOKUP($K33,_StartedStatus!$M:$M,_StartedStatus!$L:$L,"")&amp;"",""))</f>
        <v/>
      </c>
      <c r="N33" s="617" t="str">
        <f t="shared" si="2"/>
        <v/>
      </c>
      <c r="O33" s="43" t="str">
        <f>IF($K33="","",IFERROR(_xlfn.XLOOKUP($K33,_StartedStatus!$M:$M,_StartedStatus!$K:$K,"")&amp;"",""))</f>
        <v/>
      </c>
      <c r="P33" s="43" t="str">
        <f>IF($K33="","",IFERROR(_xlfn.XLOOKUP($K33,_StartedStatus!$M:$M,_StartedStatus!$C:$C,"")&amp;"",""))</f>
        <v/>
      </c>
      <c r="Q33" s="44" t="str">
        <f>IF($K33="","",IFERROR(_xlfn.XLOOKUP($K33,_StartedStatus!$M:$M,_StartedStatus!$J:$J,"")&amp;"",""))</f>
        <v/>
      </c>
      <c r="R33" s="618" t="str">
        <f>IF($K33="","",IFERROR(_xlfn.XLOOKUP($K33,_StartedStatus!$M:$M,_StartedStatus!$U:$U,""),""))</f>
        <v/>
      </c>
      <c r="S33" s="617" t="str">
        <f t="shared" si="3"/>
        <v/>
      </c>
      <c r="T33" s="43" t="b">
        <v>0</v>
      </c>
      <c r="U33" s="43"/>
    </row>
    <row r="34" spans="1:21">
      <c r="A34" s="606"/>
      <c r="B34" s="606"/>
      <c r="C34" s="606"/>
      <c r="D34" s="606"/>
      <c r="E34" s="606"/>
      <c r="F34" s="606"/>
      <c r="G34" s="606"/>
      <c r="H34" s="606" t="str">
        <f t="shared" si="0"/>
        <v/>
      </c>
      <c r="I34" s="606" t="str">
        <f>IF($K34="","",IFERROR(_xlfn.XLOOKUP($K34,_StartedStatus!$M:$M,_StartedStatus!$B:$B,"")&amp;"",""))</f>
        <v/>
      </c>
      <c r="J34" s="49" t="str">
        <f>IF($K34="","",IFERROR(_xlfn.XLOOKUP($K34,_StartedStatus!$M:$M,_StartedStatus!$F:$F,"")&amp;"",""))</f>
        <v/>
      </c>
      <c r="K34" s="619"/>
      <c r="L34" s="617" t="str">
        <f t="shared" si="1"/>
        <v/>
      </c>
      <c r="M34" s="43" t="str">
        <f>IF($K34="","",IFERROR(_xlfn.XLOOKUP($K34,_StartedStatus!$M:$M,_StartedStatus!$L:$L,"")&amp;"",""))</f>
        <v/>
      </c>
      <c r="N34" s="617" t="str">
        <f t="shared" si="2"/>
        <v/>
      </c>
      <c r="O34" s="43" t="str">
        <f>IF($K34="","",IFERROR(_xlfn.XLOOKUP($K34,_StartedStatus!$M:$M,_StartedStatus!$K:$K,"")&amp;"",""))</f>
        <v/>
      </c>
      <c r="P34" s="43" t="str">
        <f>IF($K34="","",IFERROR(_xlfn.XLOOKUP($K34,_StartedStatus!$M:$M,_StartedStatus!$C:$C,"")&amp;"",""))</f>
        <v/>
      </c>
      <c r="Q34" s="44" t="str">
        <f>IF($K34="","",IFERROR(_xlfn.XLOOKUP($K34,_StartedStatus!$M:$M,_StartedStatus!$J:$J,"")&amp;"",""))</f>
        <v/>
      </c>
      <c r="R34" s="618" t="str">
        <f>IF($K34="","",IFERROR(_xlfn.XLOOKUP($K34,_StartedStatus!$M:$M,_StartedStatus!$U:$U,""),""))</f>
        <v/>
      </c>
      <c r="S34" s="617" t="str">
        <f t="shared" si="3"/>
        <v/>
      </c>
      <c r="T34" s="619" t="b">
        <v>0</v>
      </c>
      <c r="U34" s="619"/>
    </row>
    <row r="35" spans="1:21">
      <c r="A35" s="606"/>
      <c r="B35" s="606"/>
      <c r="C35" s="606"/>
      <c r="D35" s="606"/>
      <c r="E35" s="606"/>
      <c r="F35" s="606"/>
      <c r="G35" s="606"/>
      <c r="H35" s="606" t="str">
        <f t="shared" si="0"/>
        <v/>
      </c>
      <c r="I35" s="606" t="str">
        <f>IF($K35="","",IFERROR(_xlfn.XLOOKUP($K35,_StartedStatus!$M:$M,_StartedStatus!$B:$B,"")&amp;"",""))</f>
        <v/>
      </c>
      <c r="J35" s="49" t="str">
        <f>IF($K35="","",IFERROR(_xlfn.XLOOKUP($K35,_StartedStatus!$M:$M,_StartedStatus!$F:$F,"")&amp;"",""))</f>
        <v/>
      </c>
      <c r="K35" s="43"/>
      <c r="L35" s="617" t="str">
        <f t="shared" si="1"/>
        <v/>
      </c>
      <c r="M35" s="43" t="str">
        <f>IF($K35="","",IFERROR(_xlfn.XLOOKUP($K35,_StartedStatus!$M:$M,_StartedStatus!$L:$L,"")&amp;"",""))</f>
        <v/>
      </c>
      <c r="N35" s="617" t="str">
        <f t="shared" si="2"/>
        <v/>
      </c>
      <c r="O35" s="43" t="str">
        <f>IF($K35="","",IFERROR(_xlfn.XLOOKUP($K35,_StartedStatus!$M:$M,_StartedStatus!$K:$K,"")&amp;"",""))</f>
        <v/>
      </c>
      <c r="P35" s="43" t="str">
        <f>IF($K35="","",IFERROR(_xlfn.XLOOKUP($K35,_StartedStatus!$M:$M,_StartedStatus!$C:$C,"")&amp;"",""))</f>
        <v/>
      </c>
      <c r="Q35" s="44" t="str">
        <f>IF($K35="","",IFERROR(_xlfn.XLOOKUP($K35,_StartedStatus!$M:$M,_StartedStatus!$J:$J,"")&amp;"",""))</f>
        <v/>
      </c>
      <c r="R35" s="618" t="str">
        <f>IF($K35="","",IFERROR(_xlfn.XLOOKUP($K35,_StartedStatus!$M:$M,_StartedStatus!$U:$U,""),""))</f>
        <v/>
      </c>
      <c r="S35" s="617" t="str">
        <f t="shared" si="3"/>
        <v/>
      </c>
      <c r="T35" s="43" t="b">
        <v>0</v>
      </c>
      <c r="U35" s="43"/>
    </row>
    <row r="36" spans="1:21">
      <c r="A36" s="606"/>
      <c r="B36" s="606"/>
      <c r="C36" s="606"/>
      <c r="D36" s="606"/>
      <c r="E36" s="606"/>
      <c r="F36" s="606"/>
      <c r="G36" s="606"/>
      <c r="H36" s="606" t="str">
        <f t="shared" si="0"/>
        <v/>
      </c>
      <c r="I36" s="606" t="str">
        <f>IF($K36="","",IFERROR(_xlfn.XLOOKUP($K36,_StartedStatus!$M:$M,_StartedStatus!$B:$B,"")&amp;"",""))</f>
        <v/>
      </c>
      <c r="J36" s="49" t="str">
        <f>IF($K36="","",IFERROR(_xlfn.XLOOKUP($K36,_StartedStatus!$M:$M,_StartedStatus!$F:$F,"")&amp;"",""))</f>
        <v/>
      </c>
      <c r="K36" s="619"/>
      <c r="L36" s="617" t="str">
        <f t="shared" si="1"/>
        <v/>
      </c>
      <c r="M36" s="43" t="str">
        <f>IF($K36="","",IFERROR(_xlfn.XLOOKUP($K36,_StartedStatus!$M:$M,_StartedStatus!$L:$L,"")&amp;"",""))</f>
        <v/>
      </c>
      <c r="N36" s="617" t="str">
        <f t="shared" si="2"/>
        <v/>
      </c>
      <c r="O36" s="43" t="str">
        <f>IF($K36="","",IFERROR(_xlfn.XLOOKUP($K36,_StartedStatus!$M:$M,_StartedStatus!$K:$K,"")&amp;"",""))</f>
        <v/>
      </c>
      <c r="P36" s="43" t="str">
        <f>IF($K36="","",IFERROR(_xlfn.XLOOKUP($K36,_StartedStatus!$M:$M,_StartedStatus!$C:$C,"")&amp;"",""))</f>
        <v/>
      </c>
      <c r="Q36" s="44" t="str">
        <f>IF($K36="","",IFERROR(_xlfn.XLOOKUP($K36,_StartedStatus!$M:$M,_StartedStatus!$J:$J,"")&amp;"",""))</f>
        <v/>
      </c>
      <c r="R36" s="618" t="str">
        <f>IF($K36="","",IFERROR(_xlfn.XLOOKUP($K36,_StartedStatus!$M:$M,_StartedStatus!$U:$U,""),""))</f>
        <v/>
      </c>
      <c r="S36" s="617" t="str">
        <f t="shared" si="3"/>
        <v/>
      </c>
      <c r="T36" s="619" t="b">
        <v>0</v>
      </c>
      <c r="U36" s="619"/>
    </row>
    <row r="37" spans="1:21">
      <c r="A37" s="606"/>
      <c r="B37" s="606"/>
      <c r="C37" s="606"/>
      <c r="D37" s="606"/>
      <c r="E37" s="606"/>
      <c r="F37" s="606"/>
      <c r="G37" s="606"/>
      <c r="H37" s="606" t="str">
        <f t="shared" si="0"/>
        <v/>
      </c>
      <c r="I37" s="606" t="str">
        <f>IF($K37="","",IFERROR(_xlfn.XLOOKUP($K37,_StartedStatus!$M:$M,_StartedStatus!$B:$B,"")&amp;"",""))</f>
        <v/>
      </c>
      <c r="J37" s="49" t="str">
        <f>IF($K37="","",IFERROR(_xlfn.XLOOKUP($K37,_StartedStatus!$M:$M,_StartedStatus!$F:$F,"")&amp;"",""))</f>
        <v/>
      </c>
      <c r="K37" s="43"/>
      <c r="L37" s="617" t="str">
        <f t="shared" si="1"/>
        <v/>
      </c>
      <c r="M37" s="43" t="str">
        <f>IF($K37="","",IFERROR(_xlfn.XLOOKUP($K37,_StartedStatus!$M:$M,_StartedStatus!$L:$L,"")&amp;"",""))</f>
        <v/>
      </c>
      <c r="N37" s="617" t="str">
        <f t="shared" si="2"/>
        <v/>
      </c>
      <c r="O37" s="43" t="str">
        <f>IF($K37="","",IFERROR(_xlfn.XLOOKUP($K37,_StartedStatus!$M:$M,_StartedStatus!$K:$K,"")&amp;"",""))</f>
        <v/>
      </c>
      <c r="P37" s="43" t="str">
        <f>IF($K37="","",IFERROR(_xlfn.XLOOKUP($K37,_StartedStatus!$M:$M,_StartedStatus!$C:$C,"")&amp;"",""))</f>
        <v/>
      </c>
      <c r="Q37" s="44" t="str">
        <f>IF($K37="","",IFERROR(_xlfn.XLOOKUP($K37,_StartedStatus!$M:$M,_StartedStatus!$J:$J,"")&amp;"",""))</f>
        <v/>
      </c>
      <c r="R37" s="618" t="str">
        <f>IF($K37="","",IFERROR(_xlfn.XLOOKUP($K37,_StartedStatus!$M:$M,_StartedStatus!$U:$U,""),""))</f>
        <v/>
      </c>
      <c r="S37" s="617" t="str">
        <f t="shared" si="3"/>
        <v/>
      </c>
      <c r="T37" s="43" t="b">
        <v>0</v>
      </c>
      <c r="U37" s="43"/>
    </row>
    <row r="38" spans="1:21">
      <c r="A38" s="606"/>
      <c r="B38" s="606"/>
      <c r="C38" s="606"/>
      <c r="D38" s="606"/>
      <c r="E38" s="606"/>
      <c r="F38" s="606"/>
      <c r="G38" s="606"/>
      <c r="H38" s="606" t="str">
        <f t="shared" si="0"/>
        <v/>
      </c>
      <c r="I38" s="606" t="str">
        <f>IF($K38="","",IFERROR(_xlfn.XLOOKUP($K38,_StartedStatus!$M:$M,_StartedStatus!$B:$B,"")&amp;"",""))</f>
        <v/>
      </c>
      <c r="J38" s="49" t="str">
        <f>IF($K38="","",IFERROR(_xlfn.XLOOKUP($K38,_StartedStatus!$M:$M,_StartedStatus!$F:$F,"")&amp;"",""))</f>
        <v/>
      </c>
      <c r="K38" s="619"/>
      <c r="L38" s="617" t="str">
        <f t="shared" si="1"/>
        <v/>
      </c>
      <c r="M38" s="43" t="str">
        <f>IF($K38="","",IFERROR(_xlfn.XLOOKUP($K38,_StartedStatus!$M:$M,_StartedStatus!$L:$L,"")&amp;"",""))</f>
        <v/>
      </c>
      <c r="N38" s="617" t="str">
        <f t="shared" si="2"/>
        <v/>
      </c>
      <c r="O38" s="43" t="str">
        <f>IF($K38="","",IFERROR(_xlfn.XLOOKUP($K38,_StartedStatus!$M:$M,_StartedStatus!$K:$K,"")&amp;"",""))</f>
        <v/>
      </c>
      <c r="P38" s="43" t="str">
        <f>IF($K38="","",IFERROR(_xlfn.XLOOKUP($K38,_StartedStatus!$M:$M,_StartedStatus!$C:$C,"")&amp;"",""))</f>
        <v/>
      </c>
      <c r="Q38" s="44" t="str">
        <f>IF($K38="","",IFERROR(_xlfn.XLOOKUP($K38,_StartedStatus!$M:$M,_StartedStatus!$J:$J,"")&amp;"",""))</f>
        <v/>
      </c>
      <c r="R38" s="618" t="str">
        <f>IF($K38="","",IFERROR(_xlfn.XLOOKUP($K38,_StartedStatus!$M:$M,_StartedStatus!$U:$U,""),""))</f>
        <v/>
      </c>
      <c r="S38" s="617" t="str">
        <f t="shared" si="3"/>
        <v/>
      </c>
      <c r="T38" s="619" t="b">
        <v>0</v>
      </c>
      <c r="U38" s="619"/>
    </row>
    <row r="39" spans="1:21">
      <c r="A39" s="606"/>
      <c r="B39" s="606"/>
      <c r="C39" s="606"/>
      <c r="D39" s="606"/>
      <c r="E39" s="606"/>
      <c r="F39" s="606"/>
      <c r="G39" s="606"/>
      <c r="H39" s="606" t="str">
        <f t="shared" si="0"/>
        <v/>
      </c>
      <c r="I39" s="606" t="str">
        <f>IF($K39="","",IFERROR(_xlfn.XLOOKUP($K39,_StartedStatus!$M:$M,_StartedStatus!$B:$B,"")&amp;"",""))</f>
        <v/>
      </c>
      <c r="J39" s="49" t="str">
        <f>IF($K39="","",IFERROR(_xlfn.XLOOKUP($K39,_StartedStatus!$M:$M,_StartedStatus!$F:$F,"")&amp;"",""))</f>
        <v/>
      </c>
      <c r="K39" s="43"/>
      <c r="L39" s="617" t="str">
        <f t="shared" si="1"/>
        <v/>
      </c>
      <c r="M39" s="43" t="str">
        <f>IF($K39="","",IFERROR(_xlfn.XLOOKUP($K39,_StartedStatus!$M:$M,_StartedStatus!$L:$L,"")&amp;"",""))</f>
        <v/>
      </c>
      <c r="N39" s="617" t="str">
        <f t="shared" si="2"/>
        <v/>
      </c>
      <c r="O39" s="43" t="str">
        <f>IF($K39="","",IFERROR(_xlfn.XLOOKUP($K39,_StartedStatus!$M:$M,_StartedStatus!$K:$K,"")&amp;"",""))</f>
        <v/>
      </c>
      <c r="P39" s="43" t="str">
        <f>IF($K39="","",IFERROR(_xlfn.XLOOKUP($K39,_StartedStatus!$M:$M,_StartedStatus!$C:$C,"")&amp;"",""))</f>
        <v/>
      </c>
      <c r="Q39" s="44" t="str">
        <f>IF($K39="","",IFERROR(_xlfn.XLOOKUP($K39,_StartedStatus!$M:$M,_StartedStatus!$J:$J,"")&amp;"",""))</f>
        <v/>
      </c>
      <c r="R39" s="618" t="str">
        <f>IF($K39="","",IFERROR(_xlfn.XLOOKUP($K39,_StartedStatus!$M:$M,_StartedStatus!$U:$U,""),""))</f>
        <v/>
      </c>
      <c r="S39" s="617" t="str">
        <f t="shared" si="3"/>
        <v/>
      </c>
      <c r="T39" s="43" t="b">
        <v>0</v>
      </c>
      <c r="U39" s="43"/>
    </row>
    <row r="40" spans="1:21">
      <c r="A40" s="606"/>
      <c r="B40" s="606"/>
      <c r="C40" s="606"/>
      <c r="D40" s="606"/>
      <c r="E40" s="606"/>
      <c r="F40" s="606"/>
      <c r="G40" s="606"/>
      <c r="H40" s="606" t="str">
        <f t="shared" si="0"/>
        <v/>
      </c>
      <c r="I40" s="606" t="str">
        <f>IF($K40="","",IFERROR(_xlfn.XLOOKUP($K40,_StartedStatus!$M:$M,_StartedStatus!$B:$B,"")&amp;"",""))</f>
        <v/>
      </c>
      <c r="J40" s="49" t="str">
        <f>IF($K40="","",IFERROR(_xlfn.XLOOKUP($K40,_StartedStatus!$M:$M,_StartedStatus!$F:$F,"")&amp;"",""))</f>
        <v/>
      </c>
      <c r="K40" s="619"/>
      <c r="L40" s="617" t="str">
        <f t="shared" si="1"/>
        <v/>
      </c>
      <c r="M40" s="43" t="str">
        <f>IF($K40="","",IFERROR(_xlfn.XLOOKUP($K40,_StartedStatus!$M:$M,_StartedStatus!$L:$L,"")&amp;"",""))</f>
        <v/>
      </c>
      <c r="N40" s="617" t="str">
        <f t="shared" si="2"/>
        <v/>
      </c>
      <c r="O40" s="43" t="str">
        <f>IF($K40="","",IFERROR(_xlfn.XLOOKUP($K40,_StartedStatus!$M:$M,_StartedStatus!$K:$K,"")&amp;"",""))</f>
        <v/>
      </c>
      <c r="P40" s="43" t="str">
        <f>IF($K40="","",IFERROR(_xlfn.XLOOKUP($K40,_StartedStatus!$M:$M,_StartedStatus!$C:$C,"")&amp;"",""))</f>
        <v/>
      </c>
      <c r="Q40" s="44" t="str">
        <f>IF($K40="","",IFERROR(_xlfn.XLOOKUP($K40,_StartedStatus!$M:$M,_StartedStatus!$J:$J,"")&amp;"",""))</f>
        <v/>
      </c>
      <c r="R40" s="618" t="str">
        <f>IF($K40="","",IFERROR(_xlfn.XLOOKUP($K40,_StartedStatus!$M:$M,_StartedStatus!$U:$U,""),""))</f>
        <v/>
      </c>
      <c r="S40" s="617" t="str">
        <f t="shared" si="3"/>
        <v/>
      </c>
      <c r="T40" s="619" t="b">
        <v>0</v>
      </c>
      <c r="U40" s="619"/>
    </row>
    <row r="41" spans="1:21">
      <c r="A41" s="606"/>
      <c r="B41" s="606"/>
      <c r="C41" s="606"/>
      <c r="D41" s="606"/>
      <c r="E41" s="606"/>
      <c r="F41" s="606"/>
      <c r="G41" s="606"/>
      <c r="H41" s="606" t="str">
        <f t="shared" si="0"/>
        <v/>
      </c>
      <c r="I41" s="606" t="str">
        <f>IF($K41="","",IFERROR(_xlfn.XLOOKUP($K41,_StartedStatus!$M:$M,_StartedStatus!$B:$B,"")&amp;"",""))</f>
        <v/>
      </c>
      <c r="J41" s="49" t="str">
        <f>IF($K41="","",IFERROR(_xlfn.XLOOKUP($K41,_StartedStatus!$M:$M,_StartedStatus!$F:$F,"")&amp;"",""))</f>
        <v/>
      </c>
      <c r="K41" s="43"/>
      <c r="L41" s="617" t="str">
        <f t="shared" si="1"/>
        <v/>
      </c>
      <c r="M41" s="43" t="str">
        <f>IF($K41="","",IFERROR(_xlfn.XLOOKUP($K41,_StartedStatus!$M:$M,_StartedStatus!$L:$L,"")&amp;"",""))</f>
        <v/>
      </c>
      <c r="N41" s="617" t="str">
        <f t="shared" si="2"/>
        <v/>
      </c>
      <c r="O41" s="43" t="str">
        <f>IF($K41="","",IFERROR(_xlfn.XLOOKUP($K41,_StartedStatus!$M:$M,_StartedStatus!$K:$K,"")&amp;"",""))</f>
        <v/>
      </c>
      <c r="P41" s="43" t="str">
        <f>IF($K41="","",IFERROR(_xlfn.XLOOKUP($K41,_StartedStatus!$M:$M,_StartedStatus!$C:$C,"")&amp;"",""))</f>
        <v/>
      </c>
      <c r="Q41" s="44" t="str">
        <f>IF($K41="","",IFERROR(_xlfn.XLOOKUP($K41,_StartedStatus!$M:$M,_StartedStatus!$J:$J,"")&amp;"",""))</f>
        <v/>
      </c>
      <c r="R41" s="618" t="str">
        <f>IF($K41="","",IFERROR(_xlfn.XLOOKUP($K41,_StartedStatus!$M:$M,_StartedStatus!$U:$U,""),""))</f>
        <v/>
      </c>
      <c r="S41" s="617" t="str">
        <f t="shared" si="3"/>
        <v/>
      </c>
      <c r="T41" s="43" t="b">
        <v>0</v>
      </c>
      <c r="U41" s="43"/>
    </row>
    <row r="42" spans="1:21">
      <c r="A42" s="606"/>
      <c r="B42" s="606"/>
      <c r="C42" s="606"/>
      <c r="D42" s="606"/>
      <c r="E42" s="606"/>
      <c r="F42" s="606"/>
      <c r="G42" s="606"/>
      <c r="H42" s="606" t="str">
        <f t="shared" si="0"/>
        <v/>
      </c>
      <c r="I42" s="606" t="str">
        <f>IF($K42="","",IFERROR(_xlfn.XLOOKUP($K42,_StartedStatus!$M:$M,_StartedStatus!$B:$B,"")&amp;"",""))</f>
        <v/>
      </c>
      <c r="J42" s="49" t="str">
        <f>IF($K42="","",IFERROR(_xlfn.XLOOKUP($K42,_StartedStatus!$M:$M,_StartedStatus!$F:$F,"")&amp;"",""))</f>
        <v/>
      </c>
      <c r="K42" s="622"/>
      <c r="L42" s="617" t="str">
        <f t="shared" si="1"/>
        <v/>
      </c>
      <c r="M42" s="43" t="str">
        <f>IF($K42="","",IFERROR(_xlfn.XLOOKUP($K42,_StartedStatus!$M:$M,_StartedStatus!$L:$L,"")&amp;"",""))</f>
        <v/>
      </c>
      <c r="N42" s="617" t="str">
        <f t="shared" si="2"/>
        <v/>
      </c>
      <c r="O42" s="43" t="str">
        <f>IF($K42="","",IFERROR(_xlfn.XLOOKUP($K42,_StartedStatus!$M:$M,_StartedStatus!$K:$K,"")&amp;"",""))</f>
        <v/>
      </c>
      <c r="P42" s="43" t="str">
        <f>IF($K42="","",IFERROR(_xlfn.XLOOKUP($K42,_StartedStatus!$M:$M,_StartedStatus!$C:$C,"")&amp;"",""))</f>
        <v/>
      </c>
      <c r="Q42" s="44" t="str">
        <f>IF($K42="","",IFERROR(_xlfn.XLOOKUP($K42,_StartedStatus!$M:$M,_StartedStatus!$J:$J,"")&amp;"",""))</f>
        <v/>
      </c>
      <c r="R42" s="618" t="str">
        <f>IF($K42="","",IFERROR(_xlfn.XLOOKUP($K42,_StartedStatus!$M:$M,_StartedStatus!$U:$U,""),""))</f>
        <v/>
      </c>
      <c r="S42" s="617" t="str">
        <f t="shared" si="3"/>
        <v/>
      </c>
      <c r="T42" s="622" t="b">
        <v>0</v>
      </c>
      <c r="U42" s="622"/>
    </row>
    <row r="43" spans="1:21">
      <c r="H43" s="606" t="str">
        <f t="shared" si="0"/>
        <v/>
      </c>
      <c r="I43" s="606" t="str">
        <f>IF($K43="","",IFERROR(_xlfn.XLOOKUP($K43,_StartedStatus!$M:$M,_StartedStatus!$B:$B,"")&amp;"",""))</f>
        <v/>
      </c>
      <c r="J43" s="49" t="str">
        <f>IF($K43="","",IFERROR(_xlfn.XLOOKUP($K43,_StartedStatus!$M:$M,_StartedStatus!$F:$F,"")&amp;"",""))</f>
        <v/>
      </c>
      <c r="L43" s="617" t="str">
        <f t="shared" si="1"/>
        <v/>
      </c>
      <c r="M43" s="43" t="str">
        <f>IF($K43="","",IFERROR(_xlfn.XLOOKUP($K43,_StartedStatus!$M:$M,_StartedStatus!$L:$L,"")&amp;"",""))</f>
        <v/>
      </c>
      <c r="N43" s="617" t="str">
        <f t="shared" si="2"/>
        <v/>
      </c>
      <c r="O43" s="43" t="str">
        <f>IF($K43="","",IFERROR(_xlfn.XLOOKUP($K43,_StartedStatus!$M:$M,_StartedStatus!$K:$K,"")&amp;"",""))</f>
        <v/>
      </c>
      <c r="P43" s="43" t="str">
        <f>IF($K43="","",IFERROR(_xlfn.XLOOKUP($K43,_StartedStatus!$M:$M,_StartedStatus!$C:$C,"")&amp;"",""))</f>
        <v/>
      </c>
      <c r="Q43" s="44" t="str">
        <f>IF($K43="","",IFERROR(_xlfn.XLOOKUP($K43,_StartedStatus!$M:$M,_StartedStatus!$J:$J,"")&amp;"",""))</f>
        <v/>
      </c>
      <c r="R43" s="618" t="str">
        <f>IF($K43="","",IFERROR(_xlfn.XLOOKUP($K43,_StartedStatus!$M:$M,_StartedStatus!$U:$U,""),""))</f>
        <v/>
      </c>
      <c r="S43" s="617" t="str">
        <f t="shared" si="3"/>
        <v/>
      </c>
    </row>
    <row r="44" spans="1:21">
      <c r="H44" s="606" t="str">
        <f t="shared" si="0"/>
        <v/>
      </c>
      <c r="I44" s="606" t="str">
        <f>IF($K44="","",IFERROR(_xlfn.XLOOKUP($K44,_StartedStatus!$M:$M,_StartedStatus!$B:$B,"")&amp;"",""))</f>
        <v/>
      </c>
      <c r="J44" s="49" t="str">
        <f>IF($K44="","",IFERROR(_xlfn.XLOOKUP($K44,_StartedStatus!$M:$M,_StartedStatus!$F:$F,"")&amp;"",""))</f>
        <v/>
      </c>
      <c r="L44" s="617" t="str">
        <f t="shared" si="1"/>
        <v/>
      </c>
      <c r="M44" s="43" t="str">
        <f>IF($K44="","",IFERROR(_xlfn.XLOOKUP($K44,_StartedStatus!$M:$M,_StartedStatus!$L:$L,"")&amp;"",""))</f>
        <v/>
      </c>
      <c r="N44" s="617" t="str">
        <f t="shared" si="2"/>
        <v/>
      </c>
      <c r="O44" s="43" t="str">
        <f>IF($K44="","",IFERROR(_xlfn.XLOOKUP($K44,_StartedStatus!$M:$M,_StartedStatus!$K:$K,"")&amp;"",""))</f>
        <v/>
      </c>
      <c r="P44" s="43" t="str">
        <f>IF($K44="","",IFERROR(_xlfn.XLOOKUP($K44,_StartedStatus!$M:$M,_StartedStatus!$C:$C,"")&amp;"",""))</f>
        <v/>
      </c>
      <c r="Q44" s="44" t="str">
        <f>IF($K44="","",IFERROR(_xlfn.XLOOKUP($K44,_StartedStatus!$M:$M,_StartedStatus!$J:$J,"")&amp;"",""))</f>
        <v/>
      </c>
      <c r="R44" s="618" t="str">
        <f>IF($K44="","",IFERROR(_xlfn.XLOOKUP($K44,_StartedStatus!$M:$M,_StartedStatus!$U:$U,""),""))</f>
        <v/>
      </c>
      <c r="S44" s="617" t="str">
        <f t="shared" si="3"/>
        <v/>
      </c>
    </row>
    <row r="45" spans="1:21">
      <c r="H45" s="606" t="str">
        <f t="shared" si="0"/>
        <v/>
      </c>
      <c r="I45" s="606" t="str">
        <f>IF($K45="","",IFERROR(_xlfn.XLOOKUP($K45,_StartedStatus!$M:$M,_StartedStatus!$B:$B,"")&amp;"",""))</f>
        <v/>
      </c>
      <c r="J45" s="49" t="str">
        <f>IF($K45="","",IFERROR(_xlfn.XLOOKUP($K45,_StartedStatus!$M:$M,_StartedStatus!$F:$F,"")&amp;"",""))</f>
        <v/>
      </c>
      <c r="L45" s="617" t="str">
        <f t="shared" si="1"/>
        <v/>
      </c>
      <c r="M45" s="43" t="str">
        <f>IF($K45="","",IFERROR(_xlfn.XLOOKUP($K45,_StartedStatus!$M:$M,_StartedStatus!$L:$L,"")&amp;"",""))</f>
        <v/>
      </c>
      <c r="N45" s="617" t="str">
        <f t="shared" si="2"/>
        <v/>
      </c>
      <c r="O45" s="43" t="str">
        <f>IF($K45="","",IFERROR(_xlfn.XLOOKUP($K45,_StartedStatus!$M:$M,_StartedStatus!$K:$K,"")&amp;"",""))</f>
        <v/>
      </c>
      <c r="P45" s="43" t="str">
        <f>IF($K45="","",IFERROR(_xlfn.XLOOKUP($K45,_StartedStatus!$M:$M,_StartedStatus!$C:$C,"")&amp;"",""))</f>
        <v/>
      </c>
      <c r="Q45" s="44" t="str">
        <f>IF($K45="","",IFERROR(_xlfn.XLOOKUP($K45,_StartedStatus!$M:$M,_StartedStatus!$J:$J,"")&amp;"",""))</f>
        <v/>
      </c>
      <c r="R45" s="618" t="str">
        <f>IF($K45="","",IFERROR(_xlfn.XLOOKUP($K45,_StartedStatus!$M:$M,_StartedStatus!$U:$U,""),""))</f>
        <v/>
      </c>
      <c r="S45" s="617" t="str">
        <f t="shared" si="3"/>
        <v/>
      </c>
    </row>
    <row r="46" spans="1:21">
      <c r="H46" s="606" t="str">
        <f t="shared" si="0"/>
        <v/>
      </c>
      <c r="I46" s="606" t="str">
        <f>IF($K46="","",IFERROR(_xlfn.XLOOKUP($K46,_StartedStatus!$M:$M,_StartedStatus!$B:$B,"")&amp;"",""))</f>
        <v/>
      </c>
      <c r="J46" s="49" t="str">
        <f>IF($K46="","",IFERROR(_xlfn.XLOOKUP($K46,_StartedStatus!$M:$M,_StartedStatus!$F:$F,"")&amp;"",""))</f>
        <v/>
      </c>
      <c r="L46" s="617" t="str">
        <f t="shared" si="1"/>
        <v/>
      </c>
      <c r="M46" s="43" t="str">
        <f>IF($K46="","",IFERROR(_xlfn.XLOOKUP($K46,_StartedStatus!$M:$M,_StartedStatus!$L:$L,"")&amp;"",""))</f>
        <v/>
      </c>
      <c r="N46" s="617" t="str">
        <f t="shared" si="2"/>
        <v/>
      </c>
      <c r="O46" s="43" t="str">
        <f>IF($K46="","",IFERROR(_xlfn.XLOOKUP($K46,_StartedStatus!$M:$M,_StartedStatus!$K:$K,"")&amp;"",""))</f>
        <v/>
      </c>
      <c r="P46" s="43" t="str">
        <f>IF($K46="","",IFERROR(_xlfn.XLOOKUP($K46,_StartedStatus!$M:$M,_StartedStatus!$C:$C,"")&amp;"",""))</f>
        <v/>
      </c>
      <c r="Q46" s="44" t="str">
        <f>IF($K46="","",IFERROR(_xlfn.XLOOKUP($K46,_StartedStatus!$M:$M,_StartedStatus!$J:$J,"")&amp;"",""))</f>
        <v/>
      </c>
      <c r="R46" s="618" t="str">
        <f>IF($K46="","",IFERROR(_xlfn.XLOOKUP($K46,_StartedStatus!$M:$M,_StartedStatus!$U:$U,""),""))</f>
        <v/>
      </c>
      <c r="S46" s="617" t="str">
        <f t="shared" si="3"/>
        <v/>
      </c>
    </row>
    <row r="47" spans="1:21">
      <c r="H47" s="606" t="str">
        <f t="shared" si="0"/>
        <v/>
      </c>
      <c r="I47" s="606" t="str">
        <f>IF($K47="","",IFERROR(_xlfn.XLOOKUP($K47,_StartedStatus!$M:$M,_StartedStatus!$B:$B,"")&amp;"",""))</f>
        <v/>
      </c>
      <c r="J47" s="49" t="str">
        <f>IF($K47="","",IFERROR(_xlfn.XLOOKUP($K47,_StartedStatus!$M:$M,_StartedStatus!$F:$F,"")&amp;"",""))</f>
        <v/>
      </c>
      <c r="L47" s="617" t="str">
        <f t="shared" si="1"/>
        <v/>
      </c>
      <c r="M47" s="43" t="str">
        <f>IF($K47="","",IFERROR(_xlfn.XLOOKUP($K47,_StartedStatus!$M:$M,_StartedStatus!$L:$L,"")&amp;"",""))</f>
        <v/>
      </c>
      <c r="N47" s="617" t="str">
        <f t="shared" si="2"/>
        <v/>
      </c>
      <c r="O47" s="43" t="str">
        <f>IF($K47="","",IFERROR(_xlfn.XLOOKUP($K47,_StartedStatus!$M:$M,_StartedStatus!$K:$K,"")&amp;"",""))</f>
        <v/>
      </c>
      <c r="P47" s="43" t="str">
        <f>IF($K47="","",IFERROR(_xlfn.XLOOKUP($K47,_StartedStatus!$M:$M,_StartedStatus!$C:$C,"")&amp;"",""))</f>
        <v/>
      </c>
      <c r="Q47" s="44" t="str">
        <f>IF($K47="","",IFERROR(_xlfn.XLOOKUP($K47,_StartedStatus!$M:$M,_StartedStatus!$J:$J,"")&amp;"",""))</f>
        <v/>
      </c>
      <c r="R47" s="618" t="str">
        <f>IF($K47="","",IFERROR(_xlfn.XLOOKUP($K47,_StartedStatus!$M:$M,_StartedStatus!$U:$U,""),""))</f>
        <v/>
      </c>
      <c r="S47" s="617" t="str">
        <f t="shared" si="3"/>
        <v/>
      </c>
    </row>
    <row r="48" spans="1:21">
      <c r="H48" s="606" t="str">
        <f t="shared" si="0"/>
        <v/>
      </c>
      <c r="I48" s="606" t="str">
        <f>IF($K48="","",IFERROR(_xlfn.XLOOKUP($K48,_StartedStatus!$M:$M,_StartedStatus!$B:$B,"")&amp;"",""))</f>
        <v/>
      </c>
      <c r="J48" s="49" t="str">
        <f>IF($K48="","",IFERROR(_xlfn.XLOOKUP($K48,_StartedStatus!$M:$M,_StartedStatus!$F:$F,"")&amp;"",""))</f>
        <v/>
      </c>
      <c r="L48" s="617" t="str">
        <f t="shared" si="1"/>
        <v/>
      </c>
      <c r="M48" s="43" t="str">
        <f>IF($K48="","",IFERROR(_xlfn.XLOOKUP($K48,_StartedStatus!$M:$M,_StartedStatus!$L:$L,"")&amp;"",""))</f>
        <v/>
      </c>
      <c r="N48" s="617" t="str">
        <f t="shared" si="2"/>
        <v/>
      </c>
      <c r="O48" s="43" t="str">
        <f>IF($K48="","",IFERROR(_xlfn.XLOOKUP($K48,_StartedStatus!$M:$M,_StartedStatus!$K:$K,"")&amp;"",""))</f>
        <v/>
      </c>
      <c r="P48" s="43" t="str">
        <f>IF($K48="","",IFERROR(_xlfn.XLOOKUP($K48,_StartedStatus!$M:$M,_StartedStatus!$C:$C,"")&amp;"",""))</f>
        <v/>
      </c>
      <c r="Q48" s="44" t="str">
        <f>IF($K48="","",IFERROR(_xlfn.XLOOKUP($K48,_StartedStatus!$M:$M,_StartedStatus!$J:$J,"")&amp;"",""))</f>
        <v/>
      </c>
      <c r="R48" s="618" t="str">
        <f>IF($K48="","",IFERROR(_xlfn.XLOOKUP($K48,_StartedStatus!$M:$M,_StartedStatus!$U:$U,""),""))</f>
        <v/>
      </c>
      <c r="S48" s="617" t="str">
        <f t="shared" si="3"/>
        <v/>
      </c>
    </row>
    <row r="49" spans="8:19">
      <c r="H49" s="606" t="str">
        <f t="shared" si="0"/>
        <v/>
      </c>
      <c r="I49" s="606" t="str">
        <f>IF($K49="","",IFERROR(_xlfn.XLOOKUP($K49,_StartedStatus!$M:$M,_StartedStatus!$B:$B,"")&amp;"",""))</f>
        <v/>
      </c>
      <c r="J49" s="49" t="str">
        <f>IF($K49="","",IFERROR(_xlfn.XLOOKUP($K49,_StartedStatus!$M:$M,_StartedStatus!$F:$F,"")&amp;"",""))</f>
        <v/>
      </c>
      <c r="L49" s="617" t="str">
        <f t="shared" si="1"/>
        <v/>
      </c>
      <c r="M49" s="43" t="str">
        <f>IF($K49="","",IFERROR(_xlfn.XLOOKUP($K49,_StartedStatus!$M:$M,_StartedStatus!$L:$L,"")&amp;"",""))</f>
        <v/>
      </c>
      <c r="N49" s="617" t="str">
        <f t="shared" si="2"/>
        <v/>
      </c>
      <c r="O49" s="43" t="str">
        <f>IF($K49="","",IFERROR(_xlfn.XLOOKUP($K49,_StartedStatus!$M:$M,_StartedStatus!$K:$K,"")&amp;"",""))</f>
        <v/>
      </c>
      <c r="P49" s="43" t="str">
        <f>IF($K49="","",IFERROR(_xlfn.XLOOKUP($K49,_StartedStatus!$M:$M,_StartedStatus!$C:$C,"")&amp;"",""))</f>
        <v/>
      </c>
      <c r="Q49" s="44" t="str">
        <f>IF($K49="","",IFERROR(_xlfn.XLOOKUP($K49,_StartedStatus!$M:$M,_StartedStatus!$J:$J,"")&amp;"",""))</f>
        <v/>
      </c>
      <c r="R49" s="618" t="str">
        <f>IF($K49="","",IFERROR(_xlfn.XLOOKUP($K49,_StartedStatus!$M:$M,_StartedStatus!$U:$U,""),""))</f>
        <v/>
      </c>
      <c r="S49" s="617" t="str">
        <f t="shared" si="3"/>
        <v/>
      </c>
    </row>
    <row r="50" spans="8:19">
      <c r="H50" s="606" t="str">
        <f t="shared" si="0"/>
        <v/>
      </c>
      <c r="I50" s="606" t="str">
        <f>IF($K50="","",IFERROR(_xlfn.XLOOKUP($K50,_StartedStatus!$M:$M,_StartedStatus!$B:$B,"")&amp;"",""))</f>
        <v/>
      </c>
      <c r="J50" s="49" t="str">
        <f>IF($K50="","",IFERROR(_xlfn.XLOOKUP($K50,_StartedStatus!$M:$M,_StartedStatus!$F:$F,"")&amp;"",""))</f>
        <v/>
      </c>
      <c r="L50" s="617" t="str">
        <f t="shared" si="1"/>
        <v/>
      </c>
      <c r="M50" s="43" t="str">
        <f>IF($K50="","",IFERROR(_xlfn.XLOOKUP($K50,_StartedStatus!$M:$M,_StartedStatus!$L:$L,"")&amp;"",""))</f>
        <v/>
      </c>
      <c r="N50" s="617" t="str">
        <f t="shared" si="2"/>
        <v/>
      </c>
      <c r="O50" s="43" t="str">
        <f>IF($K50="","",IFERROR(_xlfn.XLOOKUP($K50,_StartedStatus!$M:$M,_StartedStatus!$K:$K,"")&amp;"",""))</f>
        <v/>
      </c>
      <c r="P50" s="43" t="str">
        <f>IF($K50="","",IFERROR(_xlfn.XLOOKUP($K50,_StartedStatus!$M:$M,_StartedStatus!$C:$C,"")&amp;"",""))</f>
        <v/>
      </c>
      <c r="Q50" s="44" t="str">
        <f>IF($K50="","",IFERROR(_xlfn.XLOOKUP($K50,_StartedStatus!$M:$M,_StartedStatus!$J:$J,"")&amp;"",""))</f>
        <v/>
      </c>
      <c r="R50" s="618" t="str">
        <f>IF($K50="","",IFERROR(_xlfn.XLOOKUP($K50,_StartedStatus!$M:$M,_StartedStatus!$U:$U,""),""))</f>
        <v/>
      </c>
      <c r="S50" s="617" t="str">
        <f t="shared" si="3"/>
        <v/>
      </c>
    </row>
    <row r="51" spans="8:19">
      <c r="H51" s="606" t="str">
        <f t="shared" si="0"/>
        <v/>
      </c>
      <c r="I51" s="606" t="str">
        <f>IF($K51="","",IFERROR(_xlfn.XLOOKUP($K51,_StartedStatus!$M:$M,_StartedStatus!$B:$B,"")&amp;"",""))</f>
        <v/>
      </c>
      <c r="J51" s="49" t="str">
        <f>IF($K51="","",IFERROR(_xlfn.XLOOKUP($K51,_StartedStatus!$M:$M,_StartedStatus!$F:$F,"")&amp;"",""))</f>
        <v/>
      </c>
      <c r="L51" s="617" t="str">
        <f t="shared" si="1"/>
        <v/>
      </c>
      <c r="M51" s="43" t="str">
        <f>IF($K51="","",IFERROR(_xlfn.XLOOKUP($K51,_StartedStatus!$M:$M,_StartedStatus!$L:$L,"")&amp;"",""))</f>
        <v/>
      </c>
      <c r="N51" s="617" t="str">
        <f t="shared" si="2"/>
        <v/>
      </c>
      <c r="O51" s="43" t="str">
        <f>IF($K51="","",IFERROR(_xlfn.XLOOKUP($K51,_StartedStatus!$M:$M,_StartedStatus!$K:$K,"")&amp;"",""))</f>
        <v/>
      </c>
      <c r="P51" s="43" t="str">
        <f>IF($K51="","",IFERROR(_xlfn.XLOOKUP($K51,_StartedStatus!$M:$M,_StartedStatus!$C:$C,"")&amp;"",""))</f>
        <v/>
      </c>
      <c r="Q51" s="44" t="str">
        <f>IF($K51="","",IFERROR(_xlfn.XLOOKUP($K51,_StartedStatus!$M:$M,_StartedStatus!$J:$J,"")&amp;"",""))</f>
        <v/>
      </c>
      <c r="R51" s="618" t="str">
        <f>IF($K51="","",IFERROR(_xlfn.XLOOKUP($K51,_StartedStatus!$M:$M,_StartedStatus!$U:$U,""),""))</f>
        <v/>
      </c>
      <c r="S51" s="617" t="str">
        <f t="shared" si="3"/>
        <v/>
      </c>
    </row>
    <row r="52" spans="8:19">
      <c r="H52" s="606" t="str">
        <f t="shared" si="0"/>
        <v/>
      </c>
      <c r="I52" s="606" t="str">
        <f>IF($K52="","",IFERROR(_xlfn.XLOOKUP($K52,_StartedStatus!$M:$M,_StartedStatus!$B:$B,"")&amp;"",""))</f>
        <v/>
      </c>
      <c r="J52" s="49" t="str">
        <f>IF($K52="","",IFERROR(_xlfn.XLOOKUP($K52,_StartedStatus!$M:$M,_StartedStatus!$F:$F,"")&amp;"",""))</f>
        <v/>
      </c>
      <c r="L52" s="617" t="str">
        <f t="shared" si="1"/>
        <v/>
      </c>
      <c r="M52" s="43" t="str">
        <f>IF($K52="","",IFERROR(_xlfn.XLOOKUP($K52,_StartedStatus!$M:$M,_StartedStatus!$L:$L,"")&amp;"",""))</f>
        <v/>
      </c>
      <c r="N52" s="617" t="str">
        <f t="shared" si="2"/>
        <v/>
      </c>
      <c r="O52" s="43" t="str">
        <f>IF($K52="","",IFERROR(_xlfn.XLOOKUP($K52,_StartedStatus!$M:$M,_StartedStatus!$K:$K,"")&amp;"",""))</f>
        <v/>
      </c>
      <c r="P52" s="43" t="str">
        <f>IF($K52="","",IFERROR(_xlfn.XLOOKUP($K52,_StartedStatus!$M:$M,_StartedStatus!$C:$C,"")&amp;"",""))</f>
        <v/>
      </c>
      <c r="Q52" s="44" t="str">
        <f>IF($K52="","",IFERROR(_xlfn.XLOOKUP($K52,_StartedStatus!$M:$M,_StartedStatus!$J:$J,"")&amp;"",""))</f>
        <v/>
      </c>
      <c r="R52" s="618" t="str">
        <f>IF($K52="","",IFERROR(_xlfn.XLOOKUP($K52,_StartedStatus!$M:$M,_StartedStatus!$U:$U,""),""))</f>
        <v/>
      </c>
      <c r="S52" s="617" t="str">
        <f t="shared" si="3"/>
        <v/>
      </c>
    </row>
    <row r="53" spans="8:19">
      <c r="H53" s="606" t="str">
        <f t="shared" si="0"/>
        <v/>
      </c>
      <c r="I53" s="606" t="str">
        <f>IF($K53="","",IFERROR(_xlfn.XLOOKUP($K53,_StartedStatus!$M:$M,_StartedStatus!$B:$B,"")&amp;"",""))</f>
        <v/>
      </c>
      <c r="J53" s="49" t="str">
        <f>IF($K53="","",IFERROR(_xlfn.XLOOKUP($K53,_StartedStatus!$M:$M,_StartedStatus!$F:$F,"")&amp;"",""))</f>
        <v/>
      </c>
      <c r="L53" s="617" t="str">
        <f t="shared" si="1"/>
        <v/>
      </c>
      <c r="M53" s="43" t="str">
        <f>IF($K53="","",IFERROR(_xlfn.XLOOKUP($K53,_StartedStatus!$M:$M,_StartedStatus!$L:$L,"")&amp;"",""))</f>
        <v/>
      </c>
      <c r="N53" s="617" t="str">
        <f t="shared" si="2"/>
        <v/>
      </c>
      <c r="O53" s="43" t="str">
        <f>IF($K53="","",IFERROR(_xlfn.XLOOKUP($K53,_StartedStatus!$M:$M,_StartedStatus!$K:$K,"")&amp;"",""))</f>
        <v/>
      </c>
      <c r="P53" s="43" t="str">
        <f>IF($K53="","",IFERROR(_xlfn.XLOOKUP($K53,_StartedStatus!$M:$M,_StartedStatus!$C:$C,"")&amp;"",""))</f>
        <v/>
      </c>
      <c r="Q53" s="44" t="str">
        <f>IF($K53="","",IFERROR(_xlfn.XLOOKUP($K53,_StartedStatus!$M:$M,_StartedStatus!$J:$J,"")&amp;"",""))</f>
        <v/>
      </c>
      <c r="R53" s="618" t="str">
        <f>IF($K53="","",IFERROR(_xlfn.XLOOKUP($K53,_StartedStatus!$M:$M,_StartedStatus!$U:$U,""),""))</f>
        <v/>
      </c>
      <c r="S53" s="617" t="str">
        <f t="shared" si="3"/>
        <v/>
      </c>
    </row>
    <row r="54" spans="8:19">
      <c r="H54" s="606" t="str">
        <f t="shared" si="0"/>
        <v/>
      </c>
      <c r="I54" s="606" t="str">
        <f>IF($K54="","",IFERROR(_xlfn.XLOOKUP($K54,_StartedStatus!$M:$M,_StartedStatus!$B:$B,"")&amp;"",""))</f>
        <v/>
      </c>
      <c r="J54" s="49" t="str">
        <f>IF($K54="","",IFERROR(_xlfn.XLOOKUP($K54,_StartedStatus!$M:$M,_StartedStatus!$F:$F,"")&amp;"",""))</f>
        <v/>
      </c>
      <c r="L54" s="617" t="str">
        <f t="shared" si="1"/>
        <v/>
      </c>
      <c r="M54" s="43" t="str">
        <f>IF($K54="","",IFERROR(_xlfn.XLOOKUP($K54,_StartedStatus!$M:$M,_StartedStatus!$L:$L,"")&amp;"",""))</f>
        <v/>
      </c>
      <c r="N54" s="617" t="str">
        <f t="shared" si="2"/>
        <v/>
      </c>
      <c r="O54" s="43" t="str">
        <f>IF($K54="","",IFERROR(_xlfn.XLOOKUP($K54,_StartedStatus!$M:$M,_StartedStatus!$K:$K,"")&amp;"",""))</f>
        <v/>
      </c>
      <c r="P54" s="43" t="str">
        <f>IF($K54="","",IFERROR(_xlfn.XLOOKUP($K54,_StartedStatus!$M:$M,_StartedStatus!$C:$C,"")&amp;"",""))</f>
        <v/>
      </c>
      <c r="Q54" s="44" t="str">
        <f>IF($K54="","",IFERROR(_xlfn.XLOOKUP($K54,_StartedStatus!$M:$M,_StartedStatus!$J:$J,"")&amp;"",""))</f>
        <v/>
      </c>
      <c r="R54" s="618" t="str">
        <f>IF($K54="","",IFERROR(_xlfn.XLOOKUP($K54,_StartedStatus!$M:$M,_StartedStatus!$U:$U,""),""))</f>
        <v/>
      </c>
      <c r="S54" s="617" t="str">
        <f t="shared" si="3"/>
        <v/>
      </c>
    </row>
    <row r="55" spans="8:19">
      <c r="H55" s="606" t="str">
        <f t="shared" si="0"/>
        <v/>
      </c>
      <c r="I55" s="606" t="str">
        <f>IF($K55="","",IFERROR(_xlfn.XLOOKUP($K55,_StartedStatus!$M:$M,_StartedStatus!$B:$B,"")&amp;"",""))</f>
        <v/>
      </c>
      <c r="J55" s="49" t="str">
        <f>IF($K55="","",IFERROR(_xlfn.XLOOKUP($K55,_StartedStatus!$M:$M,_StartedStatus!$F:$F,"")&amp;"",""))</f>
        <v/>
      </c>
      <c r="L55" s="617" t="str">
        <f t="shared" si="1"/>
        <v/>
      </c>
      <c r="M55" s="43" t="str">
        <f>IF($K55="","",IFERROR(_xlfn.XLOOKUP($K55,_StartedStatus!$M:$M,_StartedStatus!$L:$L,"")&amp;"",""))</f>
        <v/>
      </c>
      <c r="N55" s="617" t="str">
        <f t="shared" si="2"/>
        <v/>
      </c>
      <c r="O55" s="43" t="str">
        <f>IF($K55="","",IFERROR(_xlfn.XLOOKUP($K55,_StartedStatus!$M:$M,_StartedStatus!$K:$K,"")&amp;"",""))</f>
        <v/>
      </c>
      <c r="P55" s="43" t="str">
        <f>IF($K55="","",IFERROR(_xlfn.XLOOKUP($K55,_StartedStatus!$M:$M,_StartedStatus!$C:$C,"")&amp;"",""))</f>
        <v/>
      </c>
      <c r="Q55" s="44" t="str">
        <f>IF($K55="","",IFERROR(_xlfn.XLOOKUP($K55,_StartedStatus!$M:$M,_StartedStatus!$J:$J,"")&amp;"",""))</f>
        <v/>
      </c>
      <c r="R55" s="618" t="str">
        <f>IF($K55="","",IFERROR(_xlfn.XLOOKUP($K55,_StartedStatus!$M:$M,_StartedStatus!$U:$U,""),""))</f>
        <v/>
      </c>
      <c r="S55" s="617" t="str">
        <f t="shared" si="3"/>
        <v/>
      </c>
    </row>
    <row r="56" spans="8:19">
      <c r="H56" s="606" t="str">
        <f t="shared" si="0"/>
        <v/>
      </c>
      <c r="I56" s="606" t="str">
        <f>IF($K56="","",IFERROR(_xlfn.XLOOKUP($K56,_StartedStatus!$M:$M,_StartedStatus!$B:$B,"")&amp;"",""))</f>
        <v/>
      </c>
      <c r="J56" s="49" t="str">
        <f>IF($K56="","",IFERROR(_xlfn.XLOOKUP($K56,_StartedStatus!$M:$M,_StartedStatus!$F:$F,"")&amp;"",""))</f>
        <v/>
      </c>
      <c r="L56" s="617" t="str">
        <f t="shared" si="1"/>
        <v/>
      </c>
      <c r="M56" s="43" t="str">
        <f>IF($K56="","",IFERROR(_xlfn.XLOOKUP($K56,_StartedStatus!$M:$M,_StartedStatus!$L:$L,"")&amp;"",""))</f>
        <v/>
      </c>
      <c r="N56" s="617" t="str">
        <f t="shared" si="2"/>
        <v/>
      </c>
      <c r="O56" s="43" t="str">
        <f>IF($K56="","",IFERROR(_xlfn.XLOOKUP($K56,_StartedStatus!$M:$M,_StartedStatus!$K:$K,"")&amp;"",""))</f>
        <v/>
      </c>
      <c r="P56" s="43" t="str">
        <f>IF($K56="","",IFERROR(_xlfn.XLOOKUP($K56,_StartedStatus!$M:$M,_StartedStatus!$C:$C,"")&amp;"",""))</f>
        <v/>
      </c>
      <c r="Q56" s="44" t="str">
        <f>IF($K56="","",IFERROR(_xlfn.XLOOKUP($K56,_StartedStatus!$M:$M,_StartedStatus!$J:$J,"")&amp;"",""))</f>
        <v/>
      </c>
      <c r="R56" s="618" t="str">
        <f>IF($K56="","",IFERROR(_xlfn.XLOOKUP($K56,_StartedStatus!$M:$M,_StartedStatus!$U:$U,""),""))</f>
        <v/>
      </c>
      <c r="S56" s="617" t="str">
        <f t="shared" si="3"/>
        <v/>
      </c>
    </row>
    <row r="57" spans="8:19">
      <c r="H57" s="606" t="str">
        <f t="shared" si="0"/>
        <v/>
      </c>
      <c r="I57" s="606" t="str">
        <f>IF($K57="","",IFERROR(_xlfn.XLOOKUP($K57,_StartedStatus!$M:$M,_StartedStatus!$B:$B,"")&amp;"",""))</f>
        <v/>
      </c>
      <c r="J57" s="49" t="str">
        <f>IF($K57="","",IFERROR(_xlfn.XLOOKUP($K57,_StartedStatus!$M:$M,_StartedStatus!$F:$F,"")&amp;"",""))</f>
        <v/>
      </c>
      <c r="L57" s="617" t="str">
        <f t="shared" si="1"/>
        <v/>
      </c>
      <c r="M57" s="43" t="str">
        <f>IF($K57="","",IFERROR(_xlfn.XLOOKUP($K57,_StartedStatus!$M:$M,_StartedStatus!$L:$L,"")&amp;"",""))</f>
        <v/>
      </c>
      <c r="N57" s="617" t="str">
        <f t="shared" si="2"/>
        <v/>
      </c>
      <c r="O57" s="43" t="str">
        <f>IF($K57="","",IFERROR(_xlfn.XLOOKUP($K57,_StartedStatus!$M:$M,_StartedStatus!$K:$K,"")&amp;"",""))</f>
        <v/>
      </c>
      <c r="P57" s="43" t="str">
        <f>IF($K57="","",IFERROR(_xlfn.XLOOKUP($K57,_StartedStatus!$M:$M,_StartedStatus!$C:$C,"")&amp;"",""))</f>
        <v/>
      </c>
      <c r="Q57" s="44" t="str">
        <f>IF($K57="","",IFERROR(_xlfn.XLOOKUP($K57,_StartedStatus!$M:$M,_StartedStatus!$J:$J,"")&amp;"",""))</f>
        <v/>
      </c>
      <c r="R57" s="618" t="str">
        <f>IF($K57="","",IFERROR(_xlfn.XLOOKUP($K57,_StartedStatus!$M:$M,_StartedStatus!$U:$U,""),""))</f>
        <v/>
      </c>
      <c r="S57" s="617" t="str">
        <f t="shared" si="3"/>
        <v/>
      </c>
    </row>
    <row r="58" spans="8:19">
      <c r="H58" s="606" t="str">
        <f t="shared" si="0"/>
        <v/>
      </c>
      <c r="I58" s="606" t="str">
        <f>IF($K58="","",IFERROR(_xlfn.XLOOKUP($K58,_StartedStatus!$M:$M,_StartedStatus!$B:$B,"")&amp;"",""))</f>
        <v/>
      </c>
      <c r="J58" s="49" t="str">
        <f>IF($K58="","",IFERROR(_xlfn.XLOOKUP($K58,_StartedStatus!$M:$M,_StartedStatus!$F:$F,"")&amp;"",""))</f>
        <v/>
      </c>
      <c r="L58" s="617" t="str">
        <f t="shared" si="1"/>
        <v/>
      </c>
      <c r="M58" s="43" t="str">
        <f>IF($K58="","",IFERROR(_xlfn.XLOOKUP($K58,_StartedStatus!$M:$M,_StartedStatus!$L:$L,"")&amp;"",""))</f>
        <v/>
      </c>
      <c r="N58" s="617" t="str">
        <f t="shared" si="2"/>
        <v/>
      </c>
      <c r="O58" s="43" t="str">
        <f>IF($K58="","",IFERROR(_xlfn.XLOOKUP($K58,_StartedStatus!$M:$M,_StartedStatus!$K:$K,"")&amp;"",""))</f>
        <v/>
      </c>
      <c r="P58" s="43" t="str">
        <f>IF($K58="","",IFERROR(_xlfn.XLOOKUP($K58,_StartedStatus!$M:$M,_StartedStatus!$C:$C,"")&amp;"",""))</f>
        <v/>
      </c>
      <c r="Q58" s="44" t="str">
        <f>IF($K58="","",IFERROR(_xlfn.XLOOKUP($K58,_StartedStatus!$M:$M,_StartedStatus!$J:$J,"")&amp;"",""))</f>
        <v/>
      </c>
      <c r="R58" s="618" t="str">
        <f>IF($K58="","",IFERROR(_xlfn.XLOOKUP($K58,_StartedStatus!$M:$M,_StartedStatus!$U:$U,""),""))</f>
        <v/>
      </c>
      <c r="S58" s="617" t="str">
        <f t="shared" si="3"/>
        <v/>
      </c>
    </row>
    <row r="59" spans="8:19">
      <c r="H59" s="606" t="str">
        <f t="shared" si="0"/>
        <v/>
      </c>
      <c r="I59" s="606" t="str">
        <f>IF($K59="","",IFERROR(_xlfn.XLOOKUP($K59,_StartedStatus!$M:$M,_StartedStatus!$B:$B,"")&amp;"",""))</f>
        <v/>
      </c>
      <c r="J59" s="49" t="str">
        <f>IF($K59="","",IFERROR(_xlfn.XLOOKUP($K59,_StartedStatus!$M:$M,_StartedStatus!$F:$F,"")&amp;"",""))</f>
        <v/>
      </c>
      <c r="L59" s="617" t="str">
        <f t="shared" si="1"/>
        <v/>
      </c>
      <c r="M59" s="43" t="str">
        <f>IF($K59="","",IFERROR(_xlfn.XLOOKUP($K59,_StartedStatus!$M:$M,_StartedStatus!$L:$L,"")&amp;"",""))</f>
        <v/>
      </c>
      <c r="N59" s="617" t="str">
        <f t="shared" si="2"/>
        <v/>
      </c>
      <c r="O59" s="43" t="str">
        <f>IF($K59="","",IFERROR(_xlfn.XLOOKUP($K59,_StartedStatus!$M:$M,_StartedStatus!$K:$K,"")&amp;"",""))</f>
        <v/>
      </c>
      <c r="P59" s="43" t="str">
        <f>IF($K59="","",IFERROR(_xlfn.XLOOKUP($K59,_StartedStatus!$M:$M,_StartedStatus!$C:$C,"")&amp;"",""))</f>
        <v/>
      </c>
      <c r="Q59" s="44" t="str">
        <f>IF($K59="","",IFERROR(_xlfn.XLOOKUP($K59,_StartedStatus!$M:$M,_StartedStatus!$J:$J,"")&amp;"",""))</f>
        <v/>
      </c>
      <c r="R59" s="618" t="str">
        <f>IF($K59="","",IFERROR(_xlfn.XLOOKUP($K59,_StartedStatus!$M:$M,_StartedStatus!$U:$U,""),""))</f>
        <v/>
      </c>
      <c r="S59" s="617" t="str">
        <f t="shared" si="3"/>
        <v/>
      </c>
    </row>
    <row r="60" spans="8:19">
      <c r="H60" s="606" t="str">
        <f t="shared" si="0"/>
        <v/>
      </c>
      <c r="I60" s="606" t="str">
        <f>IF($K60="","",IFERROR(_xlfn.XLOOKUP($K60,_StartedStatus!$M:$M,_StartedStatus!$B:$B,"")&amp;"",""))</f>
        <v/>
      </c>
      <c r="J60" s="49" t="str">
        <f>IF($K60="","",IFERROR(_xlfn.XLOOKUP($K60,_StartedStatus!$M:$M,_StartedStatus!$F:$F,"")&amp;"",""))</f>
        <v/>
      </c>
      <c r="L60" s="617" t="str">
        <f t="shared" si="1"/>
        <v/>
      </c>
      <c r="M60" s="43" t="str">
        <f>IF($K60="","",IFERROR(_xlfn.XLOOKUP($K60,_StartedStatus!$M:$M,_StartedStatus!$L:$L,"")&amp;"",""))</f>
        <v/>
      </c>
      <c r="N60" s="617" t="str">
        <f t="shared" si="2"/>
        <v/>
      </c>
      <c r="O60" s="43" t="str">
        <f>IF($K60="","",IFERROR(_xlfn.XLOOKUP($K60,_StartedStatus!$M:$M,_StartedStatus!$K:$K,"")&amp;"",""))</f>
        <v/>
      </c>
      <c r="P60" s="43" t="str">
        <f>IF($K60="","",IFERROR(_xlfn.XLOOKUP($K60,_StartedStatus!$M:$M,_StartedStatus!$C:$C,"")&amp;"",""))</f>
        <v/>
      </c>
      <c r="Q60" s="44" t="str">
        <f>IF($K60="","",IFERROR(_xlfn.XLOOKUP($K60,_StartedStatus!$M:$M,_StartedStatus!$J:$J,"")&amp;"",""))</f>
        <v/>
      </c>
      <c r="R60" s="618" t="str">
        <f>IF($K60="","",IFERROR(_xlfn.XLOOKUP($K60,_StartedStatus!$M:$M,_StartedStatus!$U:$U,""),""))</f>
        <v/>
      </c>
      <c r="S60" s="617" t="str">
        <f t="shared" si="3"/>
        <v/>
      </c>
    </row>
    <row r="61" spans="8:19">
      <c r="H61" s="606" t="str">
        <f t="shared" si="0"/>
        <v/>
      </c>
      <c r="I61" s="606" t="str">
        <f>IF($K61="","",IFERROR(_xlfn.XLOOKUP($K61,_StartedStatus!$M:$M,_StartedStatus!$B:$B,"")&amp;"",""))</f>
        <v/>
      </c>
      <c r="J61" s="49" t="str">
        <f>IF($K61="","",IFERROR(_xlfn.XLOOKUP($K61,_StartedStatus!$M:$M,_StartedStatus!$F:$F,"")&amp;"",""))</f>
        <v/>
      </c>
      <c r="L61" s="617" t="str">
        <f t="shared" si="1"/>
        <v/>
      </c>
      <c r="M61" s="43" t="str">
        <f>IF($K61="","",IFERROR(_xlfn.XLOOKUP($K61,_StartedStatus!$M:$M,_StartedStatus!$L:$L,"")&amp;"",""))</f>
        <v/>
      </c>
      <c r="N61" s="617" t="str">
        <f t="shared" si="2"/>
        <v/>
      </c>
      <c r="O61" s="43" t="str">
        <f>IF($K61="","",IFERROR(_xlfn.XLOOKUP($K61,_StartedStatus!$M:$M,_StartedStatus!$K:$K,"")&amp;"",""))</f>
        <v/>
      </c>
      <c r="P61" s="43" t="str">
        <f>IF($K61="","",IFERROR(_xlfn.XLOOKUP($K61,_StartedStatus!$M:$M,_StartedStatus!$C:$C,"")&amp;"",""))</f>
        <v/>
      </c>
      <c r="Q61" s="44" t="str">
        <f>IF($K61="","",IFERROR(_xlfn.XLOOKUP($K61,_StartedStatus!$M:$M,_StartedStatus!$J:$J,"")&amp;"",""))</f>
        <v/>
      </c>
      <c r="R61" s="618" t="str">
        <f>IF($K61="","",IFERROR(_xlfn.XLOOKUP($K61,_StartedStatus!$M:$M,_StartedStatus!$U:$U,""),""))</f>
        <v/>
      </c>
      <c r="S61" s="617" t="str">
        <f t="shared" si="3"/>
        <v/>
      </c>
    </row>
    <row r="62" spans="8:19">
      <c r="H62" s="606" t="str">
        <f t="shared" si="0"/>
        <v/>
      </c>
      <c r="I62" s="606" t="str">
        <f>IF($K62="","",IFERROR(_xlfn.XLOOKUP($K62,_StartedStatus!$M:$M,_StartedStatus!$B:$B,"")&amp;"",""))</f>
        <v/>
      </c>
      <c r="J62" s="49" t="str">
        <f>IF($K62="","",IFERROR(_xlfn.XLOOKUP($K62,_StartedStatus!$M:$M,_StartedStatus!$F:$F,"")&amp;"",""))</f>
        <v/>
      </c>
      <c r="L62" s="617" t="str">
        <f t="shared" si="1"/>
        <v/>
      </c>
      <c r="M62" s="43" t="str">
        <f>IF($K62="","",IFERROR(_xlfn.XLOOKUP($K62,_StartedStatus!$M:$M,_StartedStatus!$L:$L,"")&amp;"",""))</f>
        <v/>
      </c>
      <c r="N62" s="617" t="str">
        <f t="shared" si="2"/>
        <v/>
      </c>
      <c r="O62" s="43" t="str">
        <f>IF($K62="","",IFERROR(_xlfn.XLOOKUP($K62,_StartedStatus!$M:$M,_StartedStatus!$K:$K,"")&amp;"",""))</f>
        <v/>
      </c>
      <c r="P62" s="43" t="str">
        <f>IF($K62="","",IFERROR(_xlfn.XLOOKUP($K62,_StartedStatus!$M:$M,_StartedStatus!$C:$C,"")&amp;"",""))</f>
        <v/>
      </c>
      <c r="Q62" s="44" t="str">
        <f>IF($K62="","",IFERROR(_xlfn.XLOOKUP($K62,_StartedStatus!$M:$M,_StartedStatus!$J:$J,"")&amp;"",""))</f>
        <v/>
      </c>
      <c r="R62" s="618" t="str">
        <f>IF($K62="","",IFERROR(_xlfn.XLOOKUP($K62,_StartedStatus!$M:$M,_StartedStatus!$U:$U,""),""))</f>
        <v/>
      </c>
      <c r="S62" s="617" t="str">
        <f t="shared" si="3"/>
        <v/>
      </c>
    </row>
    <row r="63" spans="8:19">
      <c r="H63" s="606" t="str">
        <f t="shared" si="0"/>
        <v/>
      </c>
      <c r="I63" s="606" t="str">
        <f>IF($K63="","",IFERROR(_xlfn.XLOOKUP($K63,_StartedStatus!$M:$M,_StartedStatus!$B:$B,"")&amp;"",""))</f>
        <v/>
      </c>
      <c r="J63" s="49" t="str">
        <f>IF($K63="","",IFERROR(_xlfn.XLOOKUP($K63,_StartedStatus!$M:$M,_StartedStatus!$F:$F,"")&amp;"",""))</f>
        <v/>
      </c>
      <c r="L63" s="617" t="str">
        <f t="shared" si="1"/>
        <v/>
      </c>
      <c r="M63" s="43" t="str">
        <f>IF($K63="","",IFERROR(_xlfn.XLOOKUP($K63,_StartedStatus!$M:$M,_StartedStatus!$L:$L,"")&amp;"",""))</f>
        <v/>
      </c>
      <c r="N63" s="617" t="str">
        <f t="shared" si="2"/>
        <v/>
      </c>
      <c r="O63" s="43" t="str">
        <f>IF($K63="","",IFERROR(_xlfn.XLOOKUP($K63,_StartedStatus!$M:$M,_StartedStatus!$K:$K,"")&amp;"",""))</f>
        <v/>
      </c>
      <c r="P63" s="43" t="str">
        <f>IF($K63="","",IFERROR(_xlfn.XLOOKUP($K63,_StartedStatus!$M:$M,_StartedStatus!$C:$C,"")&amp;"",""))</f>
        <v/>
      </c>
      <c r="Q63" s="44" t="str">
        <f>IF($K63="","",IFERROR(_xlfn.XLOOKUP($K63,_StartedStatus!$M:$M,_StartedStatus!$J:$J,"")&amp;"",""))</f>
        <v/>
      </c>
      <c r="R63" s="618" t="str">
        <f>IF($K63="","",IFERROR(_xlfn.XLOOKUP($K63,_StartedStatus!$M:$M,_StartedStatus!$U:$U,""),""))</f>
        <v/>
      </c>
      <c r="S63" s="617" t="str">
        <f t="shared" si="3"/>
        <v/>
      </c>
    </row>
    <row r="64" spans="8:19">
      <c r="H64" s="606" t="str">
        <f t="shared" si="0"/>
        <v/>
      </c>
      <c r="I64" s="606" t="str">
        <f>IF($K64="","",IFERROR(_xlfn.XLOOKUP($K64,_StartedStatus!$M:$M,_StartedStatus!$B:$B,"")&amp;"",""))</f>
        <v/>
      </c>
      <c r="J64" s="49" t="str">
        <f>IF($K64="","",IFERROR(_xlfn.XLOOKUP($K64,_StartedStatus!$M:$M,_StartedStatus!$F:$F,"")&amp;"",""))</f>
        <v/>
      </c>
      <c r="L64" s="617" t="str">
        <f t="shared" si="1"/>
        <v/>
      </c>
      <c r="M64" s="43" t="str">
        <f>IF($K64="","",IFERROR(_xlfn.XLOOKUP($K64,_StartedStatus!$M:$M,_StartedStatus!$L:$L,"")&amp;"",""))</f>
        <v/>
      </c>
      <c r="N64" s="617" t="str">
        <f t="shared" si="2"/>
        <v/>
      </c>
      <c r="O64" s="43" t="str">
        <f>IF($K64="","",IFERROR(_xlfn.XLOOKUP($K64,_StartedStatus!$M:$M,_StartedStatus!$K:$K,"")&amp;"",""))</f>
        <v/>
      </c>
      <c r="P64" s="43" t="str">
        <f>IF($K64="","",IFERROR(_xlfn.XLOOKUP($K64,_StartedStatus!$M:$M,_StartedStatus!$C:$C,"")&amp;"",""))</f>
        <v/>
      </c>
      <c r="Q64" s="44" t="str">
        <f>IF($K64="","",IFERROR(_xlfn.XLOOKUP($K64,_StartedStatus!$M:$M,_StartedStatus!$J:$J,"")&amp;"",""))</f>
        <v/>
      </c>
      <c r="R64" s="618" t="str">
        <f>IF($K64="","",IFERROR(_xlfn.XLOOKUP($K64,_StartedStatus!$M:$M,_StartedStatus!$U:$U,""),""))</f>
        <v/>
      </c>
      <c r="S64" s="617" t="str">
        <f t="shared" si="3"/>
        <v/>
      </c>
    </row>
    <row r="65" spans="8:19">
      <c r="H65" s="606" t="str">
        <f t="shared" si="0"/>
        <v/>
      </c>
      <c r="I65" s="606" t="str">
        <f>IF($K65="","",IFERROR(_xlfn.XLOOKUP($K65,_StartedStatus!$M:$M,_StartedStatus!$B:$B,"")&amp;"",""))</f>
        <v/>
      </c>
      <c r="J65" s="49" t="str">
        <f>IF($K65="","",IFERROR(_xlfn.XLOOKUP($K65,_StartedStatus!$M:$M,_StartedStatus!$F:$F,"")&amp;"",""))</f>
        <v/>
      </c>
      <c r="L65" s="617" t="str">
        <f t="shared" si="1"/>
        <v/>
      </c>
      <c r="M65" s="43" t="str">
        <f>IF($K65="","",IFERROR(_xlfn.XLOOKUP($K65,_StartedStatus!$M:$M,_StartedStatus!$L:$L,"")&amp;"",""))</f>
        <v/>
      </c>
      <c r="N65" s="617" t="str">
        <f t="shared" si="2"/>
        <v/>
      </c>
      <c r="O65" s="43" t="str">
        <f>IF($K65="","",IFERROR(_xlfn.XLOOKUP($K65,_StartedStatus!$M:$M,_StartedStatus!$K:$K,"")&amp;"",""))</f>
        <v/>
      </c>
      <c r="P65" s="43" t="str">
        <f>IF($K65="","",IFERROR(_xlfn.XLOOKUP($K65,_StartedStatus!$M:$M,_StartedStatus!$C:$C,"")&amp;"",""))</f>
        <v/>
      </c>
      <c r="Q65" s="44" t="str">
        <f>IF($K65="","",IFERROR(_xlfn.XLOOKUP($K65,_StartedStatus!$M:$M,_StartedStatus!$J:$J,"")&amp;"",""))</f>
        <v/>
      </c>
      <c r="R65" s="618" t="str">
        <f>IF($K65="","",IFERROR(_xlfn.XLOOKUP($K65,_StartedStatus!$M:$M,_StartedStatus!$U:$U,""),""))</f>
        <v/>
      </c>
      <c r="S65" s="617" t="str">
        <f t="shared" si="3"/>
        <v/>
      </c>
    </row>
    <row r="66" spans="8:19">
      <c r="H66" s="606" t="str">
        <f t="shared" si="0"/>
        <v/>
      </c>
      <c r="I66" s="606" t="str">
        <f>IF($K66="","",IFERROR(_xlfn.XLOOKUP($K66,_StartedStatus!$M:$M,_StartedStatus!$B:$B,"")&amp;"",""))</f>
        <v/>
      </c>
      <c r="J66" s="49" t="str">
        <f>IF($K66="","",IFERROR(_xlfn.XLOOKUP($K66,_StartedStatus!$M:$M,_StartedStatus!$F:$F,"")&amp;"",""))</f>
        <v/>
      </c>
      <c r="L66" s="617" t="str">
        <f t="shared" si="1"/>
        <v/>
      </c>
      <c r="M66" s="43" t="str">
        <f>IF($K66="","",IFERROR(_xlfn.XLOOKUP($K66,_StartedStatus!$M:$M,_StartedStatus!$L:$L,"")&amp;"",""))</f>
        <v/>
      </c>
      <c r="N66" s="617" t="str">
        <f t="shared" si="2"/>
        <v/>
      </c>
      <c r="O66" s="43" t="str">
        <f>IF($K66="","",IFERROR(_xlfn.XLOOKUP($K66,_StartedStatus!$M:$M,_StartedStatus!$K:$K,"")&amp;"",""))</f>
        <v/>
      </c>
      <c r="P66" s="43" t="str">
        <f>IF($K66="","",IFERROR(_xlfn.XLOOKUP($K66,_StartedStatus!$M:$M,_StartedStatus!$C:$C,"")&amp;"",""))</f>
        <v/>
      </c>
      <c r="Q66" s="44" t="str">
        <f>IF($K66="","",IFERROR(_xlfn.XLOOKUP($K66,_StartedStatus!$M:$M,_StartedStatus!$J:$J,"")&amp;"",""))</f>
        <v/>
      </c>
      <c r="R66" s="618" t="str">
        <f>IF($K66="","",IFERROR(_xlfn.XLOOKUP($K66,_StartedStatus!$M:$M,_StartedStatus!$U:$U,""),""))</f>
        <v/>
      </c>
      <c r="S66" s="617" t="str">
        <f t="shared" si="3"/>
        <v/>
      </c>
    </row>
    <row r="67" spans="8:19">
      <c r="H67" s="606" t="str">
        <f t="shared" si="0"/>
        <v/>
      </c>
      <c r="I67" s="606" t="str">
        <f>IF($K67="","",IFERROR(_xlfn.XLOOKUP($K67,_StartedStatus!$M:$M,_StartedStatus!$B:$B,"")&amp;"",""))</f>
        <v/>
      </c>
      <c r="J67" s="49" t="str">
        <f>IF($K67="","",IFERROR(_xlfn.XLOOKUP($K67,_StartedStatus!$M:$M,_StartedStatus!$F:$F,"")&amp;"",""))</f>
        <v/>
      </c>
      <c r="L67" s="617" t="str">
        <f t="shared" si="1"/>
        <v/>
      </c>
      <c r="M67" s="43" t="str">
        <f>IF($K67="","",IFERROR(_xlfn.XLOOKUP($K67,_StartedStatus!$M:$M,_StartedStatus!$L:$L,"")&amp;"",""))</f>
        <v/>
      </c>
      <c r="N67" s="617" t="str">
        <f t="shared" si="2"/>
        <v/>
      </c>
      <c r="O67" s="43" t="str">
        <f>IF($K67="","",IFERROR(_xlfn.XLOOKUP($K67,_StartedStatus!$M:$M,_StartedStatus!$K:$K,"")&amp;"",""))</f>
        <v/>
      </c>
      <c r="P67" s="43" t="str">
        <f>IF($K67="","",IFERROR(_xlfn.XLOOKUP($K67,_StartedStatus!$M:$M,_StartedStatus!$C:$C,"")&amp;"",""))</f>
        <v/>
      </c>
      <c r="Q67" s="44" t="str">
        <f>IF($K67="","",IFERROR(_xlfn.XLOOKUP($K67,_StartedStatus!$M:$M,_StartedStatus!$J:$J,"")&amp;"",""))</f>
        <v/>
      </c>
      <c r="R67" s="618" t="str">
        <f>IF($K67="","",IFERROR(_xlfn.XLOOKUP($K67,_StartedStatus!$M:$M,_StartedStatus!$U:$U,""),""))</f>
        <v/>
      </c>
      <c r="S67" s="617" t="str">
        <f t="shared" si="3"/>
        <v/>
      </c>
    </row>
    <row r="68" spans="8:19">
      <c r="H68" s="606" t="str">
        <f t="shared" si="0"/>
        <v/>
      </c>
      <c r="I68" s="606" t="str">
        <f>IF($K68="","",IFERROR(_xlfn.XLOOKUP($K68,_StartedStatus!$M:$M,_StartedStatus!$B:$B,"")&amp;"",""))</f>
        <v/>
      </c>
      <c r="J68" s="49" t="str">
        <f>IF($K68="","",IFERROR(_xlfn.XLOOKUP($K68,_StartedStatus!$M:$M,_StartedStatus!$F:$F,"")&amp;"",""))</f>
        <v/>
      </c>
      <c r="L68" s="617" t="str">
        <f t="shared" si="1"/>
        <v/>
      </c>
      <c r="M68" s="43" t="str">
        <f>IF($K68="","",IFERROR(_xlfn.XLOOKUP($K68,_StartedStatus!$M:$M,_StartedStatus!$L:$L,"")&amp;"",""))</f>
        <v/>
      </c>
      <c r="N68" s="617" t="str">
        <f t="shared" si="2"/>
        <v/>
      </c>
      <c r="O68" s="43" t="str">
        <f>IF($K68="","",IFERROR(_xlfn.XLOOKUP($K68,_StartedStatus!$M:$M,_StartedStatus!$K:$K,"")&amp;"",""))</f>
        <v/>
      </c>
      <c r="P68" s="43" t="str">
        <f>IF($K68="","",IFERROR(_xlfn.XLOOKUP($K68,_StartedStatus!$M:$M,_StartedStatus!$C:$C,"")&amp;"",""))</f>
        <v/>
      </c>
      <c r="Q68" s="44" t="str">
        <f>IF($K68="","",IFERROR(_xlfn.XLOOKUP($K68,_StartedStatus!$M:$M,_StartedStatus!$J:$J,"")&amp;"",""))</f>
        <v/>
      </c>
      <c r="R68" s="618" t="str">
        <f>IF($K68="","",IFERROR(_xlfn.XLOOKUP($K68,_StartedStatus!$M:$M,_StartedStatus!$U:$U,""),""))</f>
        <v/>
      </c>
      <c r="S68" s="617" t="str">
        <f t="shared" si="3"/>
        <v/>
      </c>
    </row>
    <row r="69" spans="8:19">
      <c r="H69" s="606" t="str">
        <f t="shared" si="0"/>
        <v/>
      </c>
      <c r="I69" s="606" t="str">
        <f>IF($K69="","",IFERROR(_xlfn.XLOOKUP($K69,_StartedStatus!$M:$M,_StartedStatus!$B:$B,"")&amp;"",""))</f>
        <v/>
      </c>
      <c r="J69" s="49" t="str">
        <f>IF($K69="","",IFERROR(_xlfn.XLOOKUP($K69,_StartedStatus!$M:$M,_StartedStatus!$F:$F,"")&amp;"",""))</f>
        <v/>
      </c>
      <c r="L69" s="617" t="str">
        <f t="shared" si="1"/>
        <v/>
      </c>
      <c r="M69" s="43" t="str">
        <f>IF($K69="","",IFERROR(_xlfn.XLOOKUP($K69,_StartedStatus!$M:$M,_StartedStatus!$L:$L,"")&amp;"",""))</f>
        <v/>
      </c>
      <c r="N69" s="617" t="str">
        <f t="shared" si="2"/>
        <v/>
      </c>
      <c r="O69" s="43" t="str">
        <f>IF($K69="","",IFERROR(_xlfn.XLOOKUP($K69,_StartedStatus!$M:$M,_StartedStatus!$K:$K,"")&amp;"",""))</f>
        <v/>
      </c>
      <c r="P69" s="43" t="str">
        <f>IF($K69="","",IFERROR(_xlfn.XLOOKUP($K69,_StartedStatus!$M:$M,_StartedStatus!$C:$C,"")&amp;"",""))</f>
        <v/>
      </c>
      <c r="Q69" s="44" t="str">
        <f>IF($K69="","",IFERROR(_xlfn.XLOOKUP($K69,_StartedStatus!$M:$M,_StartedStatus!$J:$J,"")&amp;"",""))</f>
        <v/>
      </c>
      <c r="R69" s="618" t="str">
        <f>IF($K69="","",IFERROR(_xlfn.XLOOKUP($K69,_StartedStatus!$M:$M,_StartedStatus!$U:$U,""),""))</f>
        <v/>
      </c>
      <c r="S69" s="617" t="str">
        <f t="shared" si="3"/>
        <v/>
      </c>
    </row>
    <row r="70" spans="8:19">
      <c r="H70" s="606" t="str">
        <f t="shared" si="0"/>
        <v/>
      </c>
      <c r="I70" s="606" t="str">
        <f>IF($K70="","",IFERROR(_xlfn.XLOOKUP($K70,_StartedStatus!$M:$M,_StartedStatus!$B:$B,"")&amp;"",""))</f>
        <v/>
      </c>
      <c r="J70" s="49" t="str">
        <f>IF($K70="","",IFERROR(_xlfn.XLOOKUP($K70,_StartedStatus!$M:$M,_StartedStatus!$F:$F,"")&amp;"",""))</f>
        <v/>
      </c>
      <c r="L70" s="617" t="str">
        <f t="shared" si="1"/>
        <v/>
      </c>
      <c r="M70" s="43" t="str">
        <f>IF($K70="","",IFERROR(_xlfn.XLOOKUP($K70,_StartedStatus!$M:$M,_StartedStatus!$L:$L,"")&amp;"",""))</f>
        <v/>
      </c>
      <c r="N70" s="617" t="str">
        <f t="shared" si="2"/>
        <v/>
      </c>
      <c r="O70" s="43" t="str">
        <f>IF($K70="","",IFERROR(_xlfn.XLOOKUP($K70,_StartedStatus!$M:$M,_StartedStatus!$K:$K,"")&amp;"",""))</f>
        <v/>
      </c>
      <c r="P70" s="43" t="str">
        <f>IF($K70="","",IFERROR(_xlfn.XLOOKUP($K70,_StartedStatus!$M:$M,_StartedStatus!$C:$C,"")&amp;"",""))</f>
        <v/>
      </c>
      <c r="Q70" s="44" t="str">
        <f>IF($K70="","",IFERROR(_xlfn.XLOOKUP($K70,_StartedStatus!$M:$M,_StartedStatus!$J:$J,"")&amp;"",""))</f>
        <v/>
      </c>
      <c r="R70" s="618" t="str">
        <f>IF($K70="","",IFERROR(_xlfn.XLOOKUP($K70,_StartedStatus!$M:$M,_StartedStatus!$U:$U,""),""))</f>
        <v/>
      </c>
      <c r="S70" s="617" t="str">
        <f t="shared" si="3"/>
        <v/>
      </c>
    </row>
    <row r="71" spans="8:19">
      <c r="H71" s="606" t="str">
        <f t="shared" si="0"/>
        <v/>
      </c>
      <c r="I71" s="606" t="str">
        <f>IF($K71="","",IFERROR(_xlfn.XLOOKUP($K71,_StartedStatus!$M:$M,_StartedStatus!$B:$B,"")&amp;"",""))</f>
        <v/>
      </c>
      <c r="J71" s="49" t="str">
        <f>IF($K71="","",IFERROR(_xlfn.XLOOKUP($K71,_StartedStatus!$M:$M,_StartedStatus!$F:$F,"")&amp;"",""))</f>
        <v/>
      </c>
      <c r="L71" s="617" t="str">
        <f t="shared" si="1"/>
        <v/>
      </c>
      <c r="M71" s="43" t="str">
        <f>IF($K71="","",IFERROR(_xlfn.XLOOKUP($K71,_StartedStatus!$M:$M,_StartedStatus!$L:$L,"")&amp;"",""))</f>
        <v/>
      </c>
      <c r="N71" s="617" t="str">
        <f t="shared" si="2"/>
        <v/>
      </c>
      <c r="O71" s="43" t="str">
        <f>IF($K71="","",IFERROR(_xlfn.XLOOKUP($K71,_StartedStatus!$M:$M,_StartedStatus!$K:$K,"")&amp;"",""))</f>
        <v/>
      </c>
      <c r="P71" s="43" t="str">
        <f>IF($K71="","",IFERROR(_xlfn.XLOOKUP($K71,_StartedStatus!$M:$M,_StartedStatus!$C:$C,"")&amp;"",""))</f>
        <v/>
      </c>
      <c r="Q71" s="44" t="str">
        <f>IF($K71="","",IFERROR(_xlfn.XLOOKUP($K71,_StartedStatus!$M:$M,_StartedStatus!$J:$J,"")&amp;"",""))</f>
        <v/>
      </c>
      <c r="R71" s="618" t="str">
        <f>IF($K71="","",IFERROR(_xlfn.XLOOKUP($K71,_StartedStatus!$M:$M,_StartedStatus!$U:$U,""),""))</f>
        <v/>
      </c>
      <c r="S71" s="617" t="str">
        <f t="shared" si="3"/>
        <v/>
      </c>
    </row>
    <row r="72" spans="8:19">
      <c r="H72" s="606" t="str">
        <f t="shared" si="0"/>
        <v/>
      </c>
      <c r="I72" s="606" t="str">
        <f>IF($K72="","",IFERROR(_xlfn.XLOOKUP($K72,_StartedStatus!$M:$M,_StartedStatus!$B:$B,"")&amp;"",""))</f>
        <v/>
      </c>
      <c r="J72" s="49" t="str">
        <f>IF($K72="","",IFERROR(_xlfn.XLOOKUP($K72,_StartedStatus!$M:$M,_StartedStatus!$F:$F,"")&amp;"",""))</f>
        <v/>
      </c>
      <c r="L72" s="617" t="str">
        <f t="shared" si="1"/>
        <v/>
      </c>
      <c r="M72" s="43" t="str">
        <f>IF($K72="","",IFERROR(_xlfn.XLOOKUP($K72,_StartedStatus!$M:$M,_StartedStatus!$L:$L,"")&amp;"",""))</f>
        <v/>
      </c>
      <c r="N72" s="617" t="str">
        <f t="shared" si="2"/>
        <v/>
      </c>
      <c r="O72" s="43" t="str">
        <f>IF($K72="","",IFERROR(_xlfn.XLOOKUP($K72,_StartedStatus!$M:$M,_StartedStatus!$K:$K,"")&amp;"",""))</f>
        <v/>
      </c>
      <c r="P72" s="43" t="str">
        <f>IF($K72="","",IFERROR(_xlfn.XLOOKUP($K72,_StartedStatus!$M:$M,_StartedStatus!$C:$C,"")&amp;"",""))</f>
        <v/>
      </c>
      <c r="Q72" s="44" t="str">
        <f>IF($K72="","",IFERROR(_xlfn.XLOOKUP($K72,_StartedStatus!$M:$M,_StartedStatus!$J:$J,"")&amp;"",""))</f>
        <v/>
      </c>
      <c r="R72" s="618" t="str">
        <f>IF($K72="","",IFERROR(_xlfn.XLOOKUP($K72,_StartedStatus!$M:$M,_StartedStatus!$U:$U,""),""))</f>
        <v/>
      </c>
      <c r="S72" s="617" t="str">
        <f t="shared" si="3"/>
        <v/>
      </c>
    </row>
    <row r="73" spans="8:19">
      <c r="H73" s="606" t="str">
        <f t="shared" si="0"/>
        <v/>
      </c>
      <c r="I73" s="606" t="str">
        <f>IF($K73="","",IFERROR(_xlfn.XLOOKUP($K73,_StartedStatus!$M:$M,_StartedStatus!$B:$B,"")&amp;"",""))</f>
        <v/>
      </c>
      <c r="J73" s="49" t="str">
        <f>IF($K73="","",IFERROR(_xlfn.XLOOKUP($K73,_StartedStatus!$M:$M,_StartedStatus!$F:$F,"")&amp;"",""))</f>
        <v/>
      </c>
      <c r="L73" s="617" t="str">
        <f t="shared" si="1"/>
        <v/>
      </c>
      <c r="M73" s="43" t="str">
        <f>IF($K73="","",IFERROR(_xlfn.XLOOKUP($K73,_StartedStatus!$M:$M,_StartedStatus!$L:$L,"")&amp;"",""))</f>
        <v/>
      </c>
      <c r="N73" s="617" t="str">
        <f t="shared" si="2"/>
        <v/>
      </c>
      <c r="O73" s="43" t="str">
        <f>IF($K73="","",IFERROR(_xlfn.XLOOKUP($K73,_StartedStatus!$M:$M,_StartedStatus!$K:$K,"")&amp;"",""))</f>
        <v/>
      </c>
      <c r="P73" s="43" t="str">
        <f>IF($K73="","",IFERROR(_xlfn.XLOOKUP($K73,_StartedStatus!$M:$M,_StartedStatus!$C:$C,"")&amp;"",""))</f>
        <v/>
      </c>
      <c r="Q73" s="44" t="str">
        <f>IF($K73="","",IFERROR(_xlfn.XLOOKUP($K73,_StartedStatus!$M:$M,_StartedStatus!$J:$J,"")&amp;"",""))</f>
        <v/>
      </c>
      <c r="R73" s="618" t="str">
        <f>IF($K73="","",IFERROR(_xlfn.XLOOKUP($K73,_StartedStatus!$M:$M,_StartedStatus!$U:$U,""),""))</f>
        <v/>
      </c>
      <c r="S73" s="617" t="str">
        <f t="shared" si="3"/>
        <v/>
      </c>
    </row>
    <row r="74" spans="8:19">
      <c r="H74" s="606" t="str">
        <f t="shared" si="0"/>
        <v/>
      </c>
      <c r="I74" s="606" t="str">
        <f>IF($K74="","",IFERROR(_xlfn.XLOOKUP($K74,_StartedStatus!$M:$M,_StartedStatus!$B:$B,"")&amp;"",""))</f>
        <v/>
      </c>
      <c r="J74" s="49" t="str">
        <f>IF($K74="","",IFERROR(_xlfn.XLOOKUP($K74,_StartedStatus!$M:$M,_StartedStatus!$F:$F,"")&amp;"",""))</f>
        <v/>
      </c>
      <c r="L74" s="617" t="str">
        <f t="shared" si="1"/>
        <v/>
      </c>
      <c r="M74" s="43" t="str">
        <f>IF($K74="","",IFERROR(_xlfn.XLOOKUP($K74,_StartedStatus!$M:$M,_StartedStatus!$L:$L,"")&amp;"",""))</f>
        <v/>
      </c>
      <c r="N74" s="617" t="str">
        <f t="shared" si="2"/>
        <v/>
      </c>
      <c r="O74" s="43" t="str">
        <f>IF($K74="","",IFERROR(_xlfn.XLOOKUP($K74,_StartedStatus!$M:$M,_StartedStatus!$K:$K,"")&amp;"",""))</f>
        <v/>
      </c>
      <c r="P74" s="43" t="str">
        <f>IF($K74="","",IFERROR(_xlfn.XLOOKUP($K74,_StartedStatus!$M:$M,_StartedStatus!$C:$C,"")&amp;"",""))</f>
        <v/>
      </c>
      <c r="Q74" s="44" t="str">
        <f>IF($K74="","",IFERROR(_xlfn.XLOOKUP($K74,_StartedStatus!$M:$M,_StartedStatus!$J:$J,"")&amp;"",""))</f>
        <v/>
      </c>
      <c r="R74" s="618" t="str">
        <f>IF($K74="","",IFERROR(_xlfn.XLOOKUP($K74,_StartedStatus!$M:$M,_StartedStatus!$U:$U,""),""))</f>
        <v/>
      </c>
      <c r="S74" s="617" t="str">
        <f t="shared" si="3"/>
        <v/>
      </c>
    </row>
    <row r="75" spans="8:19">
      <c r="H75" s="606" t="str">
        <f t="shared" si="0"/>
        <v/>
      </c>
      <c r="I75" s="606" t="str">
        <f>IF($K75="","",IFERROR(_xlfn.XLOOKUP($K75,_StartedStatus!$M:$M,_StartedStatus!$B:$B,"")&amp;"",""))</f>
        <v/>
      </c>
      <c r="J75" s="49" t="str">
        <f>IF($K75="","",IFERROR(_xlfn.XLOOKUP($K75,_StartedStatus!$M:$M,_StartedStatus!$F:$F,"")&amp;"",""))</f>
        <v/>
      </c>
      <c r="L75" s="617" t="str">
        <f t="shared" si="1"/>
        <v/>
      </c>
      <c r="M75" s="43" t="str">
        <f>IF($K75="","",IFERROR(_xlfn.XLOOKUP($K75,_StartedStatus!$M:$M,_StartedStatus!$L:$L,"")&amp;"",""))</f>
        <v/>
      </c>
      <c r="N75" s="617" t="str">
        <f t="shared" si="2"/>
        <v/>
      </c>
      <c r="O75" s="43" t="str">
        <f>IF($K75="","",IFERROR(_xlfn.XLOOKUP($K75,_StartedStatus!$M:$M,_StartedStatus!$K:$K,"")&amp;"",""))</f>
        <v/>
      </c>
      <c r="P75" s="43" t="str">
        <f>IF($K75="","",IFERROR(_xlfn.XLOOKUP($K75,_StartedStatus!$M:$M,_StartedStatus!$C:$C,"")&amp;"",""))</f>
        <v/>
      </c>
      <c r="Q75" s="44" t="str">
        <f>IF($K75="","",IFERROR(_xlfn.XLOOKUP($K75,_StartedStatus!$M:$M,_StartedStatus!$J:$J,"")&amp;"",""))</f>
        <v/>
      </c>
      <c r="R75" s="618" t="str">
        <f>IF($K75="","",IFERROR(_xlfn.XLOOKUP($K75,_StartedStatus!$M:$M,_StartedStatus!$U:$U,""),""))</f>
        <v/>
      </c>
      <c r="S75" s="617" t="str">
        <f t="shared" si="3"/>
        <v/>
      </c>
    </row>
    <row r="76" spans="8:19">
      <c r="H76" s="606" t="str">
        <f t="shared" si="0"/>
        <v/>
      </c>
      <c r="I76" s="606" t="str">
        <f>IF($K76="","",IFERROR(_xlfn.XLOOKUP($K76,_StartedStatus!$M:$M,_StartedStatus!$B:$B,"")&amp;"",""))</f>
        <v/>
      </c>
      <c r="J76" s="49" t="str">
        <f>IF($K76="","",IFERROR(_xlfn.XLOOKUP($K76,_StartedStatus!$M:$M,_StartedStatus!$F:$F,"")&amp;"",""))</f>
        <v/>
      </c>
      <c r="L76" s="617" t="str">
        <f t="shared" si="1"/>
        <v/>
      </c>
      <c r="M76" s="43" t="str">
        <f>IF($K76="","",IFERROR(_xlfn.XLOOKUP($K76,_StartedStatus!$M:$M,_StartedStatus!$L:$L,"")&amp;"",""))</f>
        <v/>
      </c>
      <c r="N76" s="617" t="str">
        <f t="shared" si="2"/>
        <v/>
      </c>
      <c r="O76" s="43" t="str">
        <f>IF($K76="","",IFERROR(_xlfn.XLOOKUP($K76,_StartedStatus!$M:$M,_StartedStatus!$K:$K,"")&amp;"",""))</f>
        <v/>
      </c>
      <c r="P76" s="43" t="str">
        <f>IF($K76="","",IFERROR(_xlfn.XLOOKUP($K76,_StartedStatus!$M:$M,_StartedStatus!$C:$C,"")&amp;"",""))</f>
        <v/>
      </c>
      <c r="Q76" s="44" t="str">
        <f>IF($K76="","",IFERROR(_xlfn.XLOOKUP($K76,_StartedStatus!$M:$M,_StartedStatus!$J:$J,"")&amp;"",""))</f>
        <v/>
      </c>
      <c r="R76" s="618" t="str">
        <f>IF($K76="","",IFERROR(_xlfn.XLOOKUP($K76,_StartedStatus!$M:$M,_StartedStatus!$U:$U,""),""))</f>
        <v/>
      </c>
      <c r="S76" s="617" t="str">
        <f t="shared" si="3"/>
        <v/>
      </c>
    </row>
    <row r="77" spans="8:19">
      <c r="H77" s="606" t="str">
        <f t="shared" si="0"/>
        <v/>
      </c>
      <c r="I77" s="606" t="str">
        <f>IF($K77="","",IFERROR(_xlfn.XLOOKUP($K77,_StartedStatus!$M:$M,_StartedStatus!$B:$B,"")&amp;"",""))</f>
        <v/>
      </c>
      <c r="J77" s="49" t="str">
        <f>IF($K77="","",IFERROR(_xlfn.XLOOKUP($K77,_StartedStatus!$M:$M,_StartedStatus!$F:$F,"")&amp;"",""))</f>
        <v/>
      </c>
      <c r="L77" s="617" t="str">
        <f t="shared" si="1"/>
        <v/>
      </c>
      <c r="M77" s="43" t="str">
        <f>IF($K77="","",IFERROR(_xlfn.XLOOKUP($K77,_StartedStatus!$M:$M,_StartedStatus!$L:$L,"")&amp;"",""))</f>
        <v/>
      </c>
      <c r="N77" s="617" t="str">
        <f t="shared" si="2"/>
        <v/>
      </c>
      <c r="O77" s="43" t="str">
        <f>IF($K77="","",IFERROR(_xlfn.XLOOKUP($K77,_StartedStatus!$M:$M,_StartedStatus!$K:$K,"")&amp;"",""))</f>
        <v/>
      </c>
      <c r="P77" s="43" t="str">
        <f>IF($K77="","",IFERROR(_xlfn.XLOOKUP($K77,_StartedStatus!$M:$M,_StartedStatus!$C:$C,"")&amp;"",""))</f>
        <v/>
      </c>
      <c r="Q77" s="44" t="str">
        <f>IF($K77="","",IFERROR(_xlfn.XLOOKUP($K77,_StartedStatus!$M:$M,_StartedStatus!$J:$J,"")&amp;"",""))</f>
        <v/>
      </c>
      <c r="R77" s="618" t="str">
        <f>IF($K77="","",IFERROR(_xlfn.XLOOKUP($K77,_StartedStatus!$M:$M,_StartedStatus!$U:$U,""),""))</f>
        <v/>
      </c>
      <c r="S77" s="617" t="str">
        <f t="shared" si="3"/>
        <v/>
      </c>
    </row>
    <row r="78" spans="8:19">
      <c r="H78" s="606" t="str">
        <f t="shared" si="0"/>
        <v/>
      </c>
      <c r="I78" s="606" t="str">
        <f>IF($K78="","",IFERROR(_xlfn.XLOOKUP($K78,_StartedStatus!$M:$M,_StartedStatus!$B:$B,"")&amp;"",""))</f>
        <v/>
      </c>
      <c r="J78" s="49" t="str">
        <f>IF($K78="","",IFERROR(_xlfn.XLOOKUP($K78,_StartedStatus!$M:$M,_StartedStatus!$F:$F,"")&amp;"",""))</f>
        <v/>
      </c>
      <c r="L78" s="617" t="str">
        <f t="shared" si="1"/>
        <v/>
      </c>
      <c r="M78" s="43" t="str">
        <f>IF($K78="","",IFERROR(_xlfn.XLOOKUP($K78,_StartedStatus!$M:$M,_StartedStatus!$L:$L,"")&amp;"",""))</f>
        <v/>
      </c>
      <c r="N78" s="617" t="str">
        <f t="shared" si="2"/>
        <v/>
      </c>
      <c r="O78" s="43" t="str">
        <f>IF($K78="","",IFERROR(_xlfn.XLOOKUP($K78,_StartedStatus!$M:$M,_StartedStatus!$K:$K,"")&amp;"",""))</f>
        <v/>
      </c>
      <c r="P78" s="43" t="str">
        <f>IF($K78="","",IFERROR(_xlfn.XLOOKUP($K78,_StartedStatus!$M:$M,_StartedStatus!$C:$C,"")&amp;"",""))</f>
        <v/>
      </c>
      <c r="Q78" s="44" t="str">
        <f>IF($K78="","",IFERROR(_xlfn.XLOOKUP($K78,_StartedStatus!$M:$M,_StartedStatus!$J:$J,"")&amp;"",""))</f>
        <v/>
      </c>
      <c r="R78" s="618" t="str">
        <f>IF($K78="","",IFERROR(_xlfn.XLOOKUP($K78,_StartedStatus!$M:$M,_StartedStatus!$U:$U,""),""))</f>
        <v/>
      </c>
      <c r="S78" s="617" t="str">
        <f t="shared" si="3"/>
        <v/>
      </c>
    </row>
    <row r="79" spans="8:19">
      <c r="H79" s="606" t="str">
        <f t="shared" si="0"/>
        <v/>
      </c>
      <c r="I79" s="606" t="str">
        <f>IF($K79="","",IFERROR(_xlfn.XLOOKUP($K79,_StartedStatus!$M:$M,_StartedStatus!$B:$B,"")&amp;"",""))</f>
        <v/>
      </c>
      <c r="J79" s="49" t="str">
        <f>IF($K79="","",IFERROR(_xlfn.XLOOKUP($K79,_StartedStatus!$M:$M,_StartedStatus!$F:$F,"")&amp;"",""))</f>
        <v/>
      </c>
      <c r="L79" s="617" t="str">
        <f t="shared" si="1"/>
        <v/>
      </c>
      <c r="M79" s="43" t="str">
        <f>IF($K79="","",IFERROR(_xlfn.XLOOKUP($K79,_StartedStatus!$M:$M,_StartedStatus!$L:$L,"")&amp;"",""))</f>
        <v/>
      </c>
      <c r="N79" s="617" t="str">
        <f t="shared" si="2"/>
        <v/>
      </c>
      <c r="O79" s="43" t="str">
        <f>IF($K79="","",IFERROR(_xlfn.XLOOKUP($K79,_StartedStatus!$M:$M,_StartedStatus!$K:$K,"")&amp;"",""))</f>
        <v/>
      </c>
      <c r="P79" s="43" t="str">
        <f>IF($K79="","",IFERROR(_xlfn.XLOOKUP($K79,_StartedStatus!$M:$M,_StartedStatus!$C:$C,"")&amp;"",""))</f>
        <v/>
      </c>
      <c r="Q79" s="44" t="str">
        <f>IF($K79="","",IFERROR(_xlfn.XLOOKUP($K79,_StartedStatus!$M:$M,_StartedStatus!$J:$J,"")&amp;"",""))</f>
        <v/>
      </c>
      <c r="R79" s="618" t="str">
        <f>IF($K79="","",IFERROR(_xlfn.XLOOKUP($K79,_StartedStatus!$M:$M,_StartedStatus!$U:$U,""),""))</f>
        <v/>
      </c>
      <c r="S79" s="617" t="str">
        <f t="shared" si="3"/>
        <v/>
      </c>
    </row>
    <row r="80" spans="8:19">
      <c r="H80" s="606" t="str">
        <f t="shared" si="0"/>
        <v/>
      </c>
      <c r="I80" s="606" t="str">
        <f>IF($K80="","",IFERROR(_xlfn.XLOOKUP($K80,_StartedStatus!$M:$M,_StartedStatus!$B:$B,"")&amp;"",""))</f>
        <v/>
      </c>
      <c r="J80" s="49" t="str">
        <f>IF($K80="","",IFERROR(_xlfn.XLOOKUP($K80,_StartedStatus!$M:$M,_StartedStatus!$F:$F,"")&amp;"",""))</f>
        <v/>
      </c>
      <c r="L80" s="617" t="str">
        <f t="shared" si="1"/>
        <v/>
      </c>
      <c r="M80" s="43" t="str">
        <f>IF($K80="","",IFERROR(_xlfn.XLOOKUP($K80,_StartedStatus!$M:$M,_StartedStatus!$L:$L,"")&amp;"",""))</f>
        <v/>
      </c>
      <c r="N80" s="617" t="str">
        <f t="shared" si="2"/>
        <v/>
      </c>
      <c r="O80" s="43" t="str">
        <f>IF($K80="","",IFERROR(_xlfn.XLOOKUP($K80,_StartedStatus!$M:$M,_StartedStatus!$K:$K,"")&amp;"",""))</f>
        <v/>
      </c>
      <c r="P80" s="43" t="str">
        <f>IF($K80="","",IFERROR(_xlfn.XLOOKUP($K80,_StartedStatus!$M:$M,_StartedStatus!$C:$C,"")&amp;"",""))</f>
        <v/>
      </c>
      <c r="Q80" s="44" t="str">
        <f>IF($K80="","",IFERROR(_xlfn.XLOOKUP($K80,_StartedStatus!$M:$M,_StartedStatus!$J:$J,"")&amp;"",""))</f>
        <v/>
      </c>
      <c r="R80" s="618" t="str">
        <f>IF($K80="","",IFERROR(_xlfn.XLOOKUP($K80,_StartedStatus!$M:$M,_StartedStatus!$U:$U,""),""))</f>
        <v/>
      </c>
      <c r="S80" s="617" t="str">
        <f t="shared" si="3"/>
        <v/>
      </c>
    </row>
    <row r="81" spans="8:19">
      <c r="H81" s="606" t="str">
        <f t="shared" si="0"/>
        <v/>
      </c>
      <c r="I81" s="606" t="str">
        <f>IF($K81="","",IFERROR(_xlfn.XLOOKUP($K81,_StartedStatus!$M:$M,_StartedStatus!$B:$B,"")&amp;"",""))</f>
        <v/>
      </c>
      <c r="J81" s="49" t="str">
        <f>IF($K81="","",IFERROR(_xlfn.XLOOKUP($K81,_StartedStatus!$M:$M,_StartedStatus!$F:$F,"")&amp;"",""))</f>
        <v/>
      </c>
      <c r="L81" s="617" t="str">
        <f t="shared" si="1"/>
        <v/>
      </c>
      <c r="M81" s="43" t="str">
        <f>IF($K81="","",IFERROR(_xlfn.XLOOKUP($K81,_StartedStatus!$M:$M,_StartedStatus!$L:$L,"")&amp;"",""))</f>
        <v/>
      </c>
      <c r="N81" s="617" t="str">
        <f t="shared" si="2"/>
        <v/>
      </c>
      <c r="O81" s="43" t="str">
        <f>IF($K81="","",IFERROR(_xlfn.XLOOKUP($K81,_StartedStatus!$M:$M,_StartedStatus!$K:$K,"")&amp;"",""))</f>
        <v/>
      </c>
      <c r="P81" s="43" t="str">
        <f>IF($K81="","",IFERROR(_xlfn.XLOOKUP($K81,_StartedStatus!$M:$M,_StartedStatus!$C:$C,"")&amp;"",""))</f>
        <v/>
      </c>
      <c r="Q81" s="44" t="str">
        <f>IF($K81="","",IFERROR(_xlfn.XLOOKUP($K81,_StartedStatus!$M:$M,_StartedStatus!$J:$J,"")&amp;"",""))</f>
        <v/>
      </c>
      <c r="R81" s="618" t="str">
        <f>IF($K81="","",IFERROR(_xlfn.XLOOKUP($K81,_StartedStatus!$M:$M,_StartedStatus!$U:$U,""),""))</f>
        <v/>
      </c>
      <c r="S81" s="617" t="str">
        <f t="shared" si="3"/>
        <v/>
      </c>
    </row>
    <row r="82" spans="8:19">
      <c r="H82" s="606" t="str">
        <f t="shared" si="0"/>
        <v/>
      </c>
      <c r="I82" s="606" t="str">
        <f>IF($K82="","",IFERROR(_xlfn.XLOOKUP($K82,_StartedStatus!$M:$M,_StartedStatus!$B:$B,"")&amp;"",""))</f>
        <v/>
      </c>
      <c r="J82" s="49" t="str">
        <f>IF($K82="","",IFERROR(_xlfn.XLOOKUP($K82,_StartedStatus!$M:$M,_StartedStatus!$F:$F,"")&amp;"",""))</f>
        <v/>
      </c>
      <c r="L82" s="617" t="str">
        <f t="shared" si="1"/>
        <v/>
      </c>
      <c r="M82" s="43" t="str">
        <f>IF($K82="","",IFERROR(_xlfn.XLOOKUP($K82,_StartedStatus!$M:$M,_StartedStatus!$L:$L,"")&amp;"",""))</f>
        <v/>
      </c>
      <c r="N82" s="617" t="str">
        <f t="shared" si="2"/>
        <v/>
      </c>
      <c r="O82" s="43" t="str">
        <f>IF($K82="","",IFERROR(_xlfn.XLOOKUP($K82,_StartedStatus!$M:$M,_StartedStatus!$K:$K,"")&amp;"",""))</f>
        <v/>
      </c>
      <c r="P82" s="43" t="str">
        <f>IF($K82="","",IFERROR(_xlfn.XLOOKUP($K82,_StartedStatus!$M:$M,_StartedStatus!$C:$C,"")&amp;"",""))</f>
        <v/>
      </c>
      <c r="Q82" s="44" t="str">
        <f>IF($K82="","",IFERROR(_xlfn.XLOOKUP($K82,_StartedStatus!$M:$M,_StartedStatus!$J:$J,"")&amp;"",""))</f>
        <v/>
      </c>
      <c r="R82" s="618" t="str">
        <f>IF($K82="","",IFERROR(_xlfn.XLOOKUP($K82,_StartedStatus!$M:$M,_StartedStatus!$U:$U,""),""))</f>
        <v/>
      </c>
      <c r="S82" s="617" t="str">
        <f t="shared" si="3"/>
        <v/>
      </c>
    </row>
    <row r="83" spans="8:19">
      <c r="H83" s="606" t="str">
        <f t="shared" si="0"/>
        <v/>
      </c>
      <c r="I83" s="606" t="str">
        <f>IF($K83="","",IFERROR(_xlfn.XLOOKUP($K83,_StartedStatus!$M:$M,_StartedStatus!$B:$B,"")&amp;"",""))</f>
        <v/>
      </c>
      <c r="J83" s="49" t="str">
        <f>IF($K83="","",IFERROR(_xlfn.XLOOKUP($K83,_StartedStatus!$M:$M,_StartedStatus!$F:$F,"")&amp;"",""))</f>
        <v/>
      </c>
      <c r="L83" s="617" t="str">
        <f t="shared" si="1"/>
        <v/>
      </c>
      <c r="M83" s="43" t="str">
        <f>IF($K83="","",IFERROR(_xlfn.XLOOKUP($K83,_StartedStatus!$M:$M,_StartedStatus!$L:$L,"")&amp;"",""))</f>
        <v/>
      </c>
      <c r="N83" s="617" t="str">
        <f t="shared" si="2"/>
        <v/>
      </c>
      <c r="O83" s="43" t="str">
        <f>IF($K83="","",IFERROR(_xlfn.XLOOKUP($K83,_StartedStatus!$M:$M,_StartedStatus!$K:$K,"")&amp;"",""))</f>
        <v/>
      </c>
      <c r="P83" s="43" t="str">
        <f>IF($K83="","",IFERROR(_xlfn.XLOOKUP($K83,_StartedStatus!$M:$M,_StartedStatus!$C:$C,"")&amp;"",""))</f>
        <v/>
      </c>
      <c r="Q83" s="44" t="str">
        <f>IF($K83="","",IFERROR(_xlfn.XLOOKUP($K83,_StartedStatus!$M:$M,_StartedStatus!$J:$J,"")&amp;"",""))</f>
        <v/>
      </c>
      <c r="R83" s="618" t="str">
        <f>IF($K83="","",IFERROR(_xlfn.XLOOKUP($K83,_StartedStatus!$M:$M,_StartedStatus!$U:$U,""),""))</f>
        <v/>
      </c>
      <c r="S83" s="617" t="str">
        <f t="shared" si="3"/>
        <v/>
      </c>
    </row>
    <row r="84" spans="8:19">
      <c r="H84" s="606" t="str">
        <f t="shared" si="0"/>
        <v/>
      </c>
      <c r="I84" s="606" t="str">
        <f>IF($K84="","",IFERROR(_xlfn.XLOOKUP($K84,_StartedStatus!$M:$M,_StartedStatus!$B:$B,"")&amp;"",""))</f>
        <v/>
      </c>
      <c r="J84" s="49" t="str">
        <f>IF($K84="","",IFERROR(_xlfn.XLOOKUP($K84,_StartedStatus!$M:$M,_StartedStatus!$F:$F,"")&amp;"",""))</f>
        <v/>
      </c>
      <c r="L84" s="617" t="str">
        <f t="shared" si="1"/>
        <v/>
      </c>
      <c r="M84" s="43" t="str">
        <f>IF($K84="","",IFERROR(_xlfn.XLOOKUP($K84,_StartedStatus!$M:$M,_StartedStatus!$L:$L,"")&amp;"",""))</f>
        <v/>
      </c>
      <c r="N84" s="617" t="str">
        <f t="shared" si="2"/>
        <v/>
      </c>
      <c r="O84" s="43" t="str">
        <f>IF($K84="","",IFERROR(_xlfn.XLOOKUP($K84,_StartedStatus!$M:$M,_StartedStatus!$K:$K,"")&amp;"",""))</f>
        <v/>
      </c>
      <c r="P84" s="43" t="str">
        <f>IF($K84="","",IFERROR(_xlfn.XLOOKUP($K84,_StartedStatus!$M:$M,_StartedStatus!$C:$C,"")&amp;"",""))</f>
        <v/>
      </c>
      <c r="Q84" s="44" t="str">
        <f>IF($K84="","",IFERROR(_xlfn.XLOOKUP($K84,_StartedStatus!$M:$M,_StartedStatus!$J:$J,"")&amp;"",""))</f>
        <v/>
      </c>
      <c r="R84" s="618" t="str">
        <f>IF($K84="","",IFERROR(_xlfn.XLOOKUP($K84,_StartedStatus!$M:$M,_StartedStatus!$U:$U,""),""))</f>
        <v/>
      </c>
      <c r="S84" s="617" t="str">
        <f t="shared" si="3"/>
        <v/>
      </c>
    </row>
    <row r="85" spans="8:19">
      <c r="H85" s="606" t="str">
        <f t="shared" si="0"/>
        <v/>
      </c>
      <c r="I85" s="606" t="str">
        <f>IF($K85="","",IFERROR(_xlfn.XLOOKUP($K85,_StartedStatus!$M:$M,_StartedStatus!$B:$B,"")&amp;"",""))</f>
        <v/>
      </c>
      <c r="J85" s="49" t="str">
        <f>IF($K85="","",IFERROR(_xlfn.XLOOKUP($K85,_StartedStatus!$M:$M,_StartedStatus!$F:$F,"")&amp;"",""))</f>
        <v/>
      </c>
      <c r="L85" s="617" t="str">
        <f t="shared" si="1"/>
        <v/>
      </c>
      <c r="M85" s="43" t="str">
        <f>IF($K85="","",IFERROR(_xlfn.XLOOKUP($K85,_StartedStatus!$M:$M,_StartedStatus!$L:$L,"")&amp;"",""))</f>
        <v/>
      </c>
      <c r="N85" s="617" t="str">
        <f t="shared" si="2"/>
        <v/>
      </c>
      <c r="O85" s="43" t="str">
        <f>IF($K85="","",IFERROR(_xlfn.XLOOKUP($K85,_StartedStatus!$M:$M,_StartedStatus!$K:$K,"")&amp;"",""))</f>
        <v/>
      </c>
      <c r="P85" s="43" t="str">
        <f>IF($K85="","",IFERROR(_xlfn.XLOOKUP($K85,_StartedStatus!$M:$M,_StartedStatus!$C:$C,"")&amp;"",""))</f>
        <v/>
      </c>
      <c r="Q85" s="44" t="str">
        <f>IF($K85="","",IFERROR(_xlfn.XLOOKUP($K85,_StartedStatus!$M:$M,_StartedStatus!$J:$J,"")&amp;"",""))</f>
        <v/>
      </c>
      <c r="R85" s="618" t="str">
        <f>IF($K85="","",IFERROR(_xlfn.XLOOKUP($K85,_StartedStatus!$M:$M,_StartedStatus!$U:$U,""),""))</f>
        <v/>
      </c>
      <c r="S85" s="617" t="str">
        <f t="shared" si="3"/>
        <v/>
      </c>
    </row>
    <row r="86" spans="8:19">
      <c r="H86" s="606" t="str">
        <f t="shared" si="0"/>
        <v/>
      </c>
      <c r="I86" s="606" t="str">
        <f>IF($K86="","",IFERROR(_xlfn.XLOOKUP($K86,_StartedStatus!$M:$M,_StartedStatus!$B:$B,"")&amp;"",""))</f>
        <v/>
      </c>
      <c r="J86" s="49" t="str">
        <f>IF($K86="","",IFERROR(_xlfn.XLOOKUP($K86,_StartedStatus!$M:$M,_StartedStatus!$F:$F,"")&amp;"",""))</f>
        <v/>
      </c>
      <c r="L86" s="617" t="str">
        <f t="shared" si="1"/>
        <v/>
      </c>
      <c r="M86" s="43" t="str">
        <f>IF($K86="","",IFERROR(_xlfn.XLOOKUP($K86,_StartedStatus!$M:$M,_StartedStatus!$L:$L,"")&amp;"",""))</f>
        <v/>
      </c>
      <c r="N86" s="617" t="str">
        <f t="shared" si="2"/>
        <v/>
      </c>
      <c r="O86" s="43" t="str">
        <f>IF($K86="","",IFERROR(_xlfn.XLOOKUP($K86,_StartedStatus!$M:$M,_StartedStatus!$K:$K,"")&amp;"",""))</f>
        <v/>
      </c>
      <c r="P86" s="43" t="str">
        <f>IF($K86="","",IFERROR(_xlfn.XLOOKUP($K86,_StartedStatus!$M:$M,_StartedStatus!$C:$C,"")&amp;"",""))</f>
        <v/>
      </c>
      <c r="Q86" s="44" t="str">
        <f>IF($K86="","",IFERROR(_xlfn.XLOOKUP($K86,_StartedStatus!$M:$M,_StartedStatus!$J:$J,"")&amp;"",""))</f>
        <v/>
      </c>
      <c r="R86" s="618" t="str">
        <f>IF($K86="","",IFERROR(_xlfn.XLOOKUP($K86,_StartedStatus!$M:$M,_StartedStatus!$U:$U,""),""))</f>
        <v/>
      </c>
      <c r="S86" s="617" t="str">
        <f t="shared" si="3"/>
        <v/>
      </c>
    </row>
    <row r="87" spans="8:19">
      <c r="H87" s="606" t="str">
        <f t="shared" si="0"/>
        <v/>
      </c>
      <c r="I87" s="606" t="str">
        <f>IF($K87="","",IFERROR(_xlfn.XLOOKUP($K87,_StartedStatus!$M:$M,_StartedStatus!$B:$B,"")&amp;"",""))</f>
        <v/>
      </c>
      <c r="J87" s="49" t="str">
        <f>IF($K87="","",IFERROR(_xlfn.XLOOKUP($K87,_StartedStatus!$M:$M,_StartedStatus!$F:$F,"")&amp;"",""))</f>
        <v/>
      </c>
      <c r="L87" s="617" t="str">
        <f t="shared" si="1"/>
        <v/>
      </c>
      <c r="M87" s="43" t="str">
        <f>IF($K87="","",IFERROR(_xlfn.XLOOKUP($K87,_StartedStatus!$M:$M,_StartedStatus!$L:$L,"")&amp;"",""))</f>
        <v/>
      </c>
      <c r="N87" s="617" t="str">
        <f t="shared" si="2"/>
        <v/>
      </c>
      <c r="O87" s="43" t="str">
        <f>IF($K87="","",IFERROR(_xlfn.XLOOKUP($K87,_StartedStatus!$M:$M,_StartedStatus!$K:$K,"")&amp;"",""))</f>
        <v/>
      </c>
      <c r="P87" s="43" t="str">
        <f>IF($K87="","",IFERROR(_xlfn.XLOOKUP($K87,_StartedStatus!$M:$M,_StartedStatus!$C:$C,"")&amp;"",""))</f>
        <v/>
      </c>
      <c r="Q87" s="44" t="str">
        <f>IF($K87="","",IFERROR(_xlfn.XLOOKUP($K87,_StartedStatus!$M:$M,_StartedStatus!$J:$J,"")&amp;"",""))</f>
        <v/>
      </c>
      <c r="R87" s="618" t="str">
        <f>IF($K87="","",IFERROR(_xlfn.XLOOKUP($K87,_StartedStatus!$M:$M,_StartedStatus!$U:$U,""),""))</f>
        <v/>
      </c>
      <c r="S87" s="617" t="str">
        <f t="shared" si="3"/>
        <v/>
      </c>
    </row>
    <row r="88" spans="8:19">
      <c r="H88" s="606" t="str">
        <f t="shared" si="0"/>
        <v/>
      </c>
      <c r="I88" s="606" t="str">
        <f>IF($K88="","",IFERROR(_xlfn.XLOOKUP($K88,_StartedStatus!$M:$M,_StartedStatus!$B:$B,"")&amp;"",""))</f>
        <v/>
      </c>
      <c r="J88" s="49" t="str">
        <f>IF($K88="","",IFERROR(_xlfn.XLOOKUP($K88,_StartedStatus!$M:$M,_StartedStatus!$F:$F,"")&amp;"",""))</f>
        <v/>
      </c>
      <c r="L88" s="617" t="str">
        <f t="shared" si="1"/>
        <v/>
      </c>
      <c r="M88" s="43" t="str">
        <f>IF($K88="","",IFERROR(_xlfn.XLOOKUP($K88,_StartedStatus!$M:$M,_StartedStatus!$L:$L,"")&amp;"",""))</f>
        <v/>
      </c>
      <c r="N88" s="617" t="str">
        <f t="shared" si="2"/>
        <v/>
      </c>
      <c r="O88" s="43" t="str">
        <f>IF($K88="","",IFERROR(_xlfn.XLOOKUP($K88,_StartedStatus!$M:$M,_StartedStatus!$K:$K,"")&amp;"",""))</f>
        <v/>
      </c>
      <c r="P88" s="43" t="str">
        <f>IF($K88="","",IFERROR(_xlfn.XLOOKUP($K88,_StartedStatus!$M:$M,_StartedStatus!$C:$C,"")&amp;"",""))</f>
        <v/>
      </c>
      <c r="Q88" s="44" t="str">
        <f>IF($K88="","",IFERROR(_xlfn.XLOOKUP($K88,_StartedStatus!$M:$M,_StartedStatus!$J:$J,"")&amp;"",""))</f>
        <v/>
      </c>
      <c r="R88" s="618" t="str">
        <f>IF($K88="","",IFERROR(_xlfn.XLOOKUP($K88,_StartedStatus!$M:$M,_StartedStatus!$U:$U,""),""))</f>
        <v/>
      </c>
      <c r="S88" s="617" t="str">
        <f t="shared" si="3"/>
        <v/>
      </c>
    </row>
    <row r="89" spans="8:19">
      <c r="H89" s="606" t="str">
        <f t="shared" si="0"/>
        <v/>
      </c>
      <c r="I89" s="606" t="str">
        <f>IF($K89="","",IFERROR(_xlfn.XLOOKUP($K89,_StartedStatus!$M:$M,_StartedStatus!$B:$B,"")&amp;"",""))</f>
        <v/>
      </c>
      <c r="J89" s="49" t="str">
        <f>IF($K89="","",IFERROR(_xlfn.XLOOKUP($K89,_StartedStatus!$M:$M,_StartedStatus!$F:$F,"")&amp;"",""))</f>
        <v/>
      </c>
      <c r="L89" s="617" t="str">
        <f t="shared" si="1"/>
        <v/>
      </c>
      <c r="M89" s="43" t="str">
        <f>IF($K89="","",IFERROR(_xlfn.XLOOKUP($K89,_StartedStatus!$M:$M,_StartedStatus!$L:$L,"")&amp;"",""))</f>
        <v/>
      </c>
      <c r="N89" s="617" t="str">
        <f t="shared" si="2"/>
        <v/>
      </c>
      <c r="O89" s="43" t="str">
        <f>IF($K89="","",IFERROR(_xlfn.XLOOKUP($K89,_StartedStatus!$M:$M,_StartedStatus!$K:$K,"")&amp;"",""))</f>
        <v/>
      </c>
      <c r="P89" s="43" t="str">
        <f>IF($K89="","",IFERROR(_xlfn.XLOOKUP($K89,_StartedStatus!$M:$M,_StartedStatus!$C:$C,"")&amp;"",""))</f>
        <v/>
      </c>
      <c r="Q89" s="44" t="str">
        <f>IF($K89="","",IFERROR(_xlfn.XLOOKUP($K89,_StartedStatus!$M:$M,_StartedStatus!$J:$J,"")&amp;"",""))</f>
        <v/>
      </c>
      <c r="R89" s="618" t="str">
        <f>IF($K89="","",IFERROR(_xlfn.XLOOKUP($K89,_StartedStatus!$M:$M,_StartedStatus!$U:$U,""),""))</f>
        <v/>
      </c>
      <c r="S89" s="617" t="str">
        <f t="shared" si="3"/>
        <v/>
      </c>
    </row>
    <row r="90" spans="8:19">
      <c r="H90" s="606" t="str">
        <f t="shared" si="0"/>
        <v/>
      </c>
      <c r="I90" s="606" t="str">
        <f>IF($K90="","",IFERROR(_xlfn.XLOOKUP($K90,_StartedStatus!$M:$M,_StartedStatus!$B:$B,"")&amp;"",""))</f>
        <v/>
      </c>
      <c r="J90" s="49" t="str">
        <f>IF($K90="","",IFERROR(_xlfn.XLOOKUP($K90,_StartedStatus!$M:$M,_StartedStatus!$F:$F,"")&amp;"",""))</f>
        <v/>
      </c>
      <c r="L90" s="617" t="str">
        <f t="shared" si="1"/>
        <v/>
      </c>
      <c r="M90" s="43" t="str">
        <f>IF($K90="","",IFERROR(_xlfn.XLOOKUP($K90,_StartedStatus!$M:$M,_StartedStatus!$L:$L,"")&amp;"",""))</f>
        <v/>
      </c>
      <c r="N90" s="617" t="str">
        <f t="shared" si="2"/>
        <v/>
      </c>
      <c r="O90" s="43" t="str">
        <f>IF($K90="","",IFERROR(_xlfn.XLOOKUP($K90,_StartedStatus!$M:$M,_StartedStatus!$K:$K,"")&amp;"",""))</f>
        <v/>
      </c>
      <c r="P90" s="43" t="str">
        <f>IF($K90="","",IFERROR(_xlfn.XLOOKUP($K90,_StartedStatus!$M:$M,_StartedStatus!$C:$C,"")&amp;"",""))</f>
        <v/>
      </c>
      <c r="Q90" s="44" t="str">
        <f>IF($K90="","",IFERROR(_xlfn.XLOOKUP($K90,_StartedStatus!$M:$M,_StartedStatus!$J:$J,"")&amp;"",""))</f>
        <v/>
      </c>
      <c r="R90" s="618" t="str">
        <f>IF($K90="","",IFERROR(_xlfn.XLOOKUP($K90,_StartedStatus!$M:$M,_StartedStatus!$U:$U,""),""))</f>
        <v/>
      </c>
      <c r="S90" s="617" t="str">
        <f t="shared" si="3"/>
        <v/>
      </c>
    </row>
    <row r="91" spans="8:19">
      <c r="H91" s="606" t="str">
        <f t="shared" si="0"/>
        <v/>
      </c>
      <c r="I91" s="606" t="str">
        <f>IF($K91="","",IFERROR(_xlfn.XLOOKUP($K91,_StartedStatus!$M:$M,_StartedStatus!$B:$B,"")&amp;"",""))</f>
        <v/>
      </c>
      <c r="J91" s="49" t="str">
        <f>IF($K91="","",IFERROR(_xlfn.XLOOKUP($K91,_StartedStatus!$M:$M,_StartedStatus!$F:$F,"")&amp;"",""))</f>
        <v/>
      </c>
      <c r="L91" s="617" t="str">
        <f t="shared" si="1"/>
        <v/>
      </c>
      <c r="M91" s="43" t="str">
        <f>IF($K91="","",IFERROR(_xlfn.XLOOKUP($K91,_StartedStatus!$M:$M,_StartedStatus!$L:$L,"")&amp;"",""))</f>
        <v/>
      </c>
      <c r="N91" s="617" t="str">
        <f t="shared" si="2"/>
        <v/>
      </c>
      <c r="O91" s="43" t="str">
        <f>IF($K91="","",IFERROR(_xlfn.XLOOKUP($K91,_StartedStatus!$M:$M,_StartedStatus!$K:$K,"")&amp;"",""))</f>
        <v/>
      </c>
      <c r="P91" s="43" t="str">
        <f>IF($K91="","",IFERROR(_xlfn.XLOOKUP($K91,_StartedStatus!$M:$M,_StartedStatus!$C:$C,"")&amp;"",""))</f>
        <v/>
      </c>
      <c r="Q91" s="44" t="str">
        <f>IF($K91="","",IFERROR(_xlfn.XLOOKUP($K91,_StartedStatus!$M:$M,_StartedStatus!$J:$J,"")&amp;"",""))</f>
        <v/>
      </c>
      <c r="R91" s="618" t="str">
        <f>IF($K91="","",IFERROR(_xlfn.XLOOKUP($K91,_StartedStatus!$M:$M,_StartedStatus!$U:$U,""),""))</f>
        <v/>
      </c>
      <c r="S91" s="617" t="str">
        <f t="shared" si="3"/>
        <v/>
      </c>
    </row>
    <row r="92" spans="8:19">
      <c r="H92" s="606" t="str">
        <f t="shared" ref="H92:H155" si="4">IF($K92="","","YES")</f>
        <v/>
      </c>
      <c r="I92" s="606" t="str">
        <f>IF($K92="","",IFERROR(_xlfn.XLOOKUP($K92,_StartedStatus!$M:$M,_StartedStatus!$B:$B,"")&amp;"",""))</f>
        <v/>
      </c>
      <c r="J92" s="49" t="str">
        <f>IF($K92="","",IFERROR(_xlfn.XLOOKUP($K92,_StartedStatus!$M:$M,_StartedStatus!$F:$F,"")&amp;"",""))</f>
        <v/>
      </c>
      <c r="L92" s="617" t="str">
        <f t="shared" ref="L92:L155" si="5">IF($M92="","",LEFT(TRIM($M92),1))</f>
        <v/>
      </c>
      <c r="M92" s="43" t="str">
        <f>IF($K92="","",IFERROR(_xlfn.XLOOKUP($K92,_StartedStatus!$M:$M,_StartedStatus!$L:$L,"")&amp;"",""))</f>
        <v/>
      </c>
      <c r="N92" s="617" t="str">
        <f t="shared" ref="N92:N155" si="6">IF($K92="","",1200)</f>
        <v/>
      </c>
      <c r="O92" s="43" t="str">
        <f>IF($K92="","",IFERROR(_xlfn.XLOOKUP($K92,_StartedStatus!$M:$M,_StartedStatus!$K:$K,"")&amp;"",""))</f>
        <v/>
      </c>
      <c r="P92" s="43" t="str">
        <f>IF($K92="","",IFERROR(_xlfn.XLOOKUP($K92,_StartedStatus!$M:$M,_StartedStatus!$C:$C,"")&amp;"",""))</f>
        <v/>
      </c>
      <c r="Q92" s="44" t="str">
        <f>IF($K92="","",IFERROR(_xlfn.XLOOKUP($K92,_StartedStatus!$M:$M,_StartedStatus!$J:$J,"")&amp;"",""))</f>
        <v/>
      </c>
      <c r="R92" s="618" t="str">
        <f>IF($K92="","",IFERROR(_xlfn.XLOOKUP($K92,_StartedStatus!$M:$M,_StartedStatus!$U:$U,""),""))</f>
        <v/>
      </c>
      <c r="S92" s="617" t="str">
        <f t="shared" ref="S92:S155" si="7">IF($K92="","","Yes")</f>
        <v/>
      </c>
    </row>
    <row r="93" spans="8:19">
      <c r="H93" s="606" t="str">
        <f t="shared" si="4"/>
        <v/>
      </c>
      <c r="I93" s="606" t="str">
        <f>IF($K93="","",IFERROR(_xlfn.XLOOKUP($K93,_StartedStatus!$M:$M,_StartedStatus!$B:$B,"")&amp;"",""))</f>
        <v/>
      </c>
      <c r="J93" s="49" t="str">
        <f>IF($K93="","",IFERROR(_xlfn.XLOOKUP($K93,_StartedStatus!$M:$M,_StartedStatus!$F:$F,"")&amp;"",""))</f>
        <v/>
      </c>
      <c r="L93" s="617" t="str">
        <f t="shared" si="5"/>
        <v/>
      </c>
      <c r="M93" s="43" t="str">
        <f>IF($K93="","",IFERROR(_xlfn.XLOOKUP($K93,_StartedStatus!$M:$M,_StartedStatus!$L:$L,"")&amp;"",""))</f>
        <v/>
      </c>
      <c r="N93" s="617" t="str">
        <f t="shared" si="6"/>
        <v/>
      </c>
      <c r="O93" s="43" t="str">
        <f>IF($K93="","",IFERROR(_xlfn.XLOOKUP($K93,_StartedStatus!$M:$M,_StartedStatus!$K:$K,"")&amp;"",""))</f>
        <v/>
      </c>
      <c r="P93" s="43" t="str">
        <f>IF($K93="","",IFERROR(_xlfn.XLOOKUP($K93,_StartedStatus!$M:$M,_StartedStatus!$C:$C,"")&amp;"",""))</f>
        <v/>
      </c>
      <c r="Q93" s="44" t="str">
        <f>IF($K93="","",IFERROR(_xlfn.XLOOKUP($K93,_StartedStatus!$M:$M,_StartedStatus!$J:$J,"")&amp;"",""))</f>
        <v/>
      </c>
      <c r="R93" s="618" t="str">
        <f>IF($K93="","",IFERROR(_xlfn.XLOOKUP($K93,_StartedStatus!$M:$M,_StartedStatus!$U:$U,""),""))</f>
        <v/>
      </c>
      <c r="S93" s="617" t="str">
        <f t="shared" si="7"/>
        <v/>
      </c>
    </row>
    <row r="94" spans="8:19">
      <c r="H94" s="606" t="str">
        <f t="shared" si="4"/>
        <v/>
      </c>
      <c r="I94" s="606" t="str">
        <f>IF($K94="","",IFERROR(_xlfn.XLOOKUP($K94,_StartedStatus!$M:$M,_StartedStatus!$B:$B,"")&amp;"",""))</f>
        <v/>
      </c>
      <c r="J94" s="49" t="str">
        <f>IF($K94="","",IFERROR(_xlfn.XLOOKUP($K94,_StartedStatus!$M:$M,_StartedStatus!$F:$F,"")&amp;"",""))</f>
        <v/>
      </c>
      <c r="L94" s="617" t="str">
        <f t="shared" si="5"/>
        <v/>
      </c>
      <c r="M94" s="43" t="str">
        <f>IF($K94="","",IFERROR(_xlfn.XLOOKUP($K94,_StartedStatus!$M:$M,_StartedStatus!$L:$L,"")&amp;"",""))</f>
        <v/>
      </c>
      <c r="N94" s="617" t="str">
        <f t="shared" si="6"/>
        <v/>
      </c>
      <c r="O94" s="43" t="str">
        <f>IF($K94="","",IFERROR(_xlfn.XLOOKUP($K94,_StartedStatus!$M:$M,_StartedStatus!$K:$K,"")&amp;"",""))</f>
        <v/>
      </c>
      <c r="P94" s="43" t="str">
        <f>IF($K94="","",IFERROR(_xlfn.XLOOKUP($K94,_StartedStatus!$M:$M,_StartedStatus!$C:$C,"")&amp;"",""))</f>
        <v/>
      </c>
      <c r="Q94" s="44" t="str">
        <f>IF($K94="","",IFERROR(_xlfn.XLOOKUP($K94,_StartedStatus!$M:$M,_StartedStatus!$J:$J,"")&amp;"",""))</f>
        <v/>
      </c>
      <c r="R94" s="618" t="str">
        <f>IF($K94="","",IFERROR(_xlfn.XLOOKUP($K94,_StartedStatus!$M:$M,_StartedStatus!$U:$U,""),""))</f>
        <v/>
      </c>
      <c r="S94" s="617" t="str">
        <f t="shared" si="7"/>
        <v/>
      </c>
    </row>
    <row r="95" spans="8:19">
      <c r="H95" s="606" t="str">
        <f t="shared" si="4"/>
        <v/>
      </c>
      <c r="I95" s="606" t="str">
        <f>IF($K95="","",IFERROR(_xlfn.XLOOKUP($K95,_StartedStatus!$M:$M,_StartedStatus!$B:$B,"")&amp;"",""))</f>
        <v/>
      </c>
      <c r="J95" s="49" t="str">
        <f>IF($K95="","",IFERROR(_xlfn.XLOOKUP($K95,_StartedStatus!$M:$M,_StartedStatus!$F:$F,"")&amp;"",""))</f>
        <v/>
      </c>
      <c r="L95" s="617" t="str">
        <f t="shared" si="5"/>
        <v/>
      </c>
      <c r="M95" s="43" t="str">
        <f>IF($K95="","",IFERROR(_xlfn.XLOOKUP($K95,_StartedStatus!$M:$M,_StartedStatus!$L:$L,"")&amp;"",""))</f>
        <v/>
      </c>
      <c r="N95" s="617" t="str">
        <f t="shared" si="6"/>
        <v/>
      </c>
      <c r="O95" s="43" t="str">
        <f>IF($K95="","",IFERROR(_xlfn.XLOOKUP($K95,_StartedStatus!$M:$M,_StartedStatus!$K:$K,"")&amp;"",""))</f>
        <v/>
      </c>
      <c r="P95" s="43" t="str">
        <f>IF($K95="","",IFERROR(_xlfn.XLOOKUP($K95,_StartedStatus!$M:$M,_StartedStatus!$C:$C,"")&amp;"",""))</f>
        <v/>
      </c>
      <c r="Q95" s="44" t="str">
        <f>IF($K95="","",IFERROR(_xlfn.XLOOKUP($K95,_StartedStatus!$M:$M,_StartedStatus!$J:$J,"")&amp;"",""))</f>
        <v/>
      </c>
      <c r="R95" s="618" t="str">
        <f>IF($K95="","",IFERROR(_xlfn.XLOOKUP($K95,_StartedStatus!$M:$M,_StartedStatus!$U:$U,""),""))</f>
        <v/>
      </c>
      <c r="S95" s="617" t="str">
        <f t="shared" si="7"/>
        <v/>
      </c>
    </row>
    <row r="96" spans="8:19">
      <c r="H96" s="606" t="str">
        <f t="shared" si="4"/>
        <v/>
      </c>
      <c r="I96" s="606" t="str">
        <f>IF($K96="","",IFERROR(_xlfn.XLOOKUP($K96,_StartedStatus!$M:$M,_StartedStatus!$B:$B,"")&amp;"",""))</f>
        <v/>
      </c>
      <c r="J96" s="49" t="str">
        <f>IF($K96="","",IFERROR(_xlfn.XLOOKUP($K96,_StartedStatus!$M:$M,_StartedStatus!$F:$F,"")&amp;"",""))</f>
        <v/>
      </c>
      <c r="L96" s="617" t="str">
        <f t="shared" si="5"/>
        <v/>
      </c>
      <c r="M96" s="43" t="str">
        <f>IF($K96="","",IFERROR(_xlfn.XLOOKUP($K96,_StartedStatus!$M:$M,_StartedStatus!$L:$L,"")&amp;"",""))</f>
        <v/>
      </c>
      <c r="N96" s="617" t="str">
        <f t="shared" si="6"/>
        <v/>
      </c>
      <c r="O96" s="43" t="str">
        <f>IF($K96="","",IFERROR(_xlfn.XLOOKUP($K96,_StartedStatus!$M:$M,_StartedStatus!$K:$K,"")&amp;"",""))</f>
        <v/>
      </c>
      <c r="P96" s="43" t="str">
        <f>IF($K96="","",IFERROR(_xlfn.XLOOKUP($K96,_StartedStatus!$M:$M,_StartedStatus!$C:$C,"")&amp;"",""))</f>
        <v/>
      </c>
      <c r="Q96" s="44" t="str">
        <f>IF($K96="","",IFERROR(_xlfn.XLOOKUP($K96,_StartedStatus!$M:$M,_StartedStatus!$J:$J,"")&amp;"",""))</f>
        <v/>
      </c>
      <c r="R96" s="618" t="str">
        <f>IF($K96="","",IFERROR(_xlfn.XLOOKUP($K96,_StartedStatus!$M:$M,_StartedStatus!$U:$U,""),""))</f>
        <v/>
      </c>
      <c r="S96" s="617" t="str">
        <f t="shared" si="7"/>
        <v/>
      </c>
    </row>
    <row r="97" spans="8:19">
      <c r="H97" s="606" t="str">
        <f t="shared" si="4"/>
        <v/>
      </c>
      <c r="I97" s="606" t="str">
        <f>IF($K97="","",IFERROR(_xlfn.XLOOKUP($K97,_StartedStatus!$M:$M,_StartedStatus!$B:$B,"")&amp;"",""))</f>
        <v/>
      </c>
      <c r="J97" s="49" t="str">
        <f>IF($K97="","",IFERROR(_xlfn.XLOOKUP($K97,_StartedStatus!$M:$M,_StartedStatus!$F:$F,"")&amp;"",""))</f>
        <v/>
      </c>
      <c r="L97" s="617" t="str">
        <f t="shared" si="5"/>
        <v/>
      </c>
      <c r="M97" s="43" t="str">
        <f>IF($K97="","",IFERROR(_xlfn.XLOOKUP($K97,_StartedStatus!$M:$M,_StartedStatus!$L:$L,"")&amp;"",""))</f>
        <v/>
      </c>
      <c r="N97" s="617" t="str">
        <f t="shared" si="6"/>
        <v/>
      </c>
      <c r="O97" s="43" t="str">
        <f>IF($K97="","",IFERROR(_xlfn.XLOOKUP($K97,_StartedStatus!$M:$M,_StartedStatus!$K:$K,"")&amp;"",""))</f>
        <v/>
      </c>
      <c r="P97" s="43" t="str">
        <f>IF($K97="","",IFERROR(_xlfn.XLOOKUP($K97,_StartedStatus!$M:$M,_StartedStatus!$C:$C,"")&amp;"",""))</f>
        <v/>
      </c>
      <c r="Q97" s="44" t="str">
        <f>IF($K97="","",IFERROR(_xlfn.XLOOKUP($K97,_StartedStatus!$M:$M,_StartedStatus!$J:$J,"")&amp;"",""))</f>
        <v/>
      </c>
      <c r="R97" s="618" t="str">
        <f>IF($K97="","",IFERROR(_xlfn.XLOOKUP($K97,_StartedStatus!$M:$M,_StartedStatus!$U:$U,""),""))</f>
        <v/>
      </c>
      <c r="S97" s="617" t="str">
        <f t="shared" si="7"/>
        <v/>
      </c>
    </row>
    <row r="98" spans="8:19">
      <c r="H98" s="606" t="str">
        <f t="shared" si="4"/>
        <v/>
      </c>
      <c r="I98" s="606" t="str">
        <f>IF($K98="","",IFERROR(_xlfn.XLOOKUP($K98,_StartedStatus!$M:$M,_StartedStatus!$B:$B,"")&amp;"",""))</f>
        <v/>
      </c>
      <c r="J98" s="49" t="str">
        <f>IF($K98="","",IFERROR(_xlfn.XLOOKUP($K98,_StartedStatus!$M:$M,_StartedStatus!$F:$F,"")&amp;"",""))</f>
        <v/>
      </c>
      <c r="L98" s="617" t="str">
        <f t="shared" si="5"/>
        <v/>
      </c>
      <c r="M98" s="43" t="str">
        <f>IF($K98="","",IFERROR(_xlfn.XLOOKUP($K98,_StartedStatus!$M:$M,_StartedStatus!$L:$L,"")&amp;"",""))</f>
        <v/>
      </c>
      <c r="N98" s="617" t="str">
        <f t="shared" si="6"/>
        <v/>
      </c>
      <c r="O98" s="43" t="str">
        <f>IF($K98="","",IFERROR(_xlfn.XLOOKUP($K98,_StartedStatus!$M:$M,_StartedStatus!$K:$K,"")&amp;"",""))</f>
        <v/>
      </c>
      <c r="P98" s="43" t="str">
        <f>IF($K98="","",IFERROR(_xlfn.XLOOKUP($K98,_StartedStatus!$M:$M,_StartedStatus!$C:$C,"")&amp;"",""))</f>
        <v/>
      </c>
      <c r="Q98" s="44" t="str">
        <f>IF($K98="","",IFERROR(_xlfn.XLOOKUP($K98,_StartedStatus!$M:$M,_StartedStatus!$J:$J,"")&amp;"",""))</f>
        <v/>
      </c>
      <c r="R98" s="618" t="str">
        <f>IF($K98="","",IFERROR(_xlfn.XLOOKUP($K98,_StartedStatus!$M:$M,_StartedStatus!$U:$U,""),""))</f>
        <v/>
      </c>
      <c r="S98" s="617" t="str">
        <f t="shared" si="7"/>
        <v/>
      </c>
    </row>
    <row r="99" spans="8:19">
      <c r="H99" s="606" t="str">
        <f t="shared" si="4"/>
        <v/>
      </c>
      <c r="I99" s="606" t="str">
        <f>IF($K99="","",IFERROR(_xlfn.XLOOKUP($K99,_StartedStatus!$M:$M,_StartedStatus!$B:$B,"")&amp;"",""))</f>
        <v/>
      </c>
      <c r="J99" s="49" t="str">
        <f>IF($K99="","",IFERROR(_xlfn.XLOOKUP($K99,_StartedStatus!$M:$M,_StartedStatus!$F:$F,"")&amp;"",""))</f>
        <v/>
      </c>
      <c r="L99" s="617" t="str">
        <f t="shared" si="5"/>
        <v/>
      </c>
      <c r="M99" s="43" t="str">
        <f>IF($K99="","",IFERROR(_xlfn.XLOOKUP($K99,_StartedStatus!$M:$M,_StartedStatus!$L:$L,"")&amp;"",""))</f>
        <v/>
      </c>
      <c r="N99" s="617" t="str">
        <f t="shared" si="6"/>
        <v/>
      </c>
      <c r="O99" s="43" t="str">
        <f>IF($K99="","",IFERROR(_xlfn.XLOOKUP($K99,_StartedStatus!$M:$M,_StartedStatus!$K:$K,"")&amp;"",""))</f>
        <v/>
      </c>
      <c r="P99" s="43" t="str">
        <f>IF($K99="","",IFERROR(_xlfn.XLOOKUP($K99,_StartedStatus!$M:$M,_StartedStatus!$C:$C,"")&amp;"",""))</f>
        <v/>
      </c>
      <c r="Q99" s="44" t="str">
        <f>IF($K99="","",IFERROR(_xlfn.XLOOKUP($K99,_StartedStatus!$M:$M,_StartedStatus!$J:$J,"")&amp;"",""))</f>
        <v/>
      </c>
      <c r="R99" s="618" t="str">
        <f>IF($K99="","",IFERROR(_xlfn.XLOOKUP($K99,_StartedStatus!$M:$M,_StartedStatus!$U:$U,""),""))</f>
        <v/>
      </c>
      <c r="S99" s="617" t="str">
        <f t="shared" si="7"/>
        <v/>
      </c>
    </row>
    <row r="100" spans="8:19">
      <c r="H100" s="606" t="str">
        <f t="shared" si="4"/>
        <v/>
      </c>
      <c r="I100" s="606" t="str">
        <f>IF($K100="","",IFERROR(_xlfn.XLOOKUP($K100,_StartedStatus!$M:$M,_StartedStatus!$B:$B,"")&amp;"",""))</f>
        <v/>
      </c>
      <c r="J100" s="49" t="str">
        <f>IF($K100="","",IFERROR(_xlfn.XLOOKUP($K100,_StartedStatus!$M:$M,_StartedStatus!$F:$F,"")&amp;"",""))</f>
        <v/>
      </c>
      <c r="L100" s="617" t="str">
        <f t="shared" si="5"/>
        <v/>
      </c>
      <c r="M100" s="43" t="str">
        <f>IF($K100="","",IFERROR(_xlfn.XLOOKUP($K100,_StartedStatus!$M:$M,_StartedStatus!$L:$L,"")&amp;"",""))</f>
        <v/>
      </c>
      <c r="N100" s="617" t="str">
        <f t="shared" si="6"/>
        <v/>
      </c>
      <c r="O100" s="43" t="str">
        <f>IF($K100="","",IFERROR(_xlfn.XLOOKUP($K100,_StartedStatus!$M:$M,_StartedStatus!$K:$K,"")&amp;"",""))</f>
        <v/>
      </c>
      <c r="P100" s="43" t="str">
        <f>IF($K100="","",IFERROR(_xlfn.XLOOKUP($K100,_StartedStatus!$M:$M,_StartedStatus!$C:$C,"")&amp;"",""))</f>
        <v/>
      </c>
      <c r="Q100" s="44" t="str">
        <f>IF($K100="","",IFERROR(_xlfn.XLOOKUP($K100,_StartedStatus!$M:$M,_StartedStatus!$J:$J,"")&amp;"",""))</f>
        <v/>
      </c>
      <c r="R100" s="618" t="str">
        <f>IF($K100="","",IFERROR(_xlfn.XLOOKUP($K100,_StartedStatus!$M:$M,_StartedStatus!$U:$U,""),""))</f>
        <v/>
      </c>
      <c r="S100" s="617" t="str">
        <f t="shared" si="7"/>
        <v/>
      </c>
    </row>
    <row r="101" spans="8:19">
      <c r="H101" s="606" t="str">
        <f t="shared" si="4"/>
        <v/>
      </c>
      <c r="I101" s="606" t="str">
        <f>IF($K101="","",IFERROR(_xlfn.XLOOKUP($K101,_StartedStatus!$M:$M,_StartedStatus!$B:$B,"")&amp;"",""))</f>
        <v/>
      </c>
      <c r="J101" s="49" t="str">
        <f>IF($K101="","",IFERROR(_xlfn.XLOOKUP($K101,_StartedStatus!$M:$M,_StartedStatus!$F:$F,"")&amp;"",""))</f>
        <v/>
      </c>
      <c r="L101" s="617" t="str">
        <f t="shared" si="5"/>
        <v/>
      </c>
      <c r="M101" s="43" t="str">
        <f>IF($K101="","",IFERROR(_xlfn.XLOOKUP($K101,_StartedStatus!$M:$M,_StartedStatus!$L:$L,"")&amp;"",""))</f>
        <v/>
      </c>
      <c r="N101" s="617" t="str">
        <f t="shared" si="6"/>
        <v/>
      </c>
      <c r="O101" s="43" t="str">
        <f>IF($K101="","",IFERROR(_xlfn.XLOOKUP($K101,_StartedStatus!$M:$M,_StartedStatus!$K:$K,"")&amp;"",""))</f>
        <v/>
      </c>
      <c r="P101" s="43" t="str">
        <f>IF($K101="","",IFERROR(_xlfn.XLOOKUP($K101,_StartedStatus!$M:$M,_StartedStatus!$C:$C,"")&amp;"",""))</f>
        <v/>
      </c>
      <c r="Q101" s="44" t="str">
        <f>IF($K101="","",IFERROR(_xlfn.XLOOKUP($K101,_StartedStatus!$M:$M,_StartedStatus!$J:$J,"")&amp;"",""))</f>
        <v/>
      </c>
      <c r="R101" s="618" t="str">
        <f>IF($K101="","",IFERROR(_xlfn.XLOOKUP($K101,_StartedStatus!$M:$M,_StartedStatus!$U:$U,""),""))</f>
        <v/>
      </c>
      <c r="S101" s="617" t="str">
        <f t="shared" si="7"/>
        <v/>
      </c>
    </row>
    <row r="102" spans="8:19">
      <c r="H102" s="606" t="str">
        <f t="shared" si="4"/>
        <v/>
      </c>
      <c r="I102" s="606" t="str">
        <f>IF($K102="","",IFERROR(_xlfn.XLOOKUP($K102,_StartedStatus!$M:$M,_StartedStatus!$B:$B,"")&amp;"",""))</f>
        <v/>
      </c>
      <c r="J102" s="49" t="str">
        <f>IF($K102="","",IFERROR(_xlfn.XLOOKUP($K102,_StartedStatus!$M:$M,_StartedStatus!$F:$F,"")&amp;"",""))</f>
        <v/>
      </c>
      <c r="L102" s="617" t="str">
        <f t="shared" si="5"/>
        <v/>
      </c>
      <c r="M102" s="43" t="str">
        <f>IF($K102="","",IFERROR(_xlfn.XLOOKUP($K102,_StartedStatus!$M:$M,_StartedStatus!$L:$L,"")&amp;"",""))</f>
        <v/>
      </c>
      <c r="N102" s="617" t="str">
        <f t="shared" si="6"/>
        <v/>
      </c>
      <c r="O102" s="43" t="str">
        <f>IF($K102="","",IFERROR(_xlfn.XLOOKUP($K102,_StartedStatus!$M:$M,_StartedStatus!$K:$K,"")&amp;"",""))</f>
        <v/>
      </c>
      <c r="P102" s="43" t="str">
        <f>IF($K102="","",IFERROR(_xlfn.XLOOKUP($K102,_StartedStatus!$M:$M,_StartedStatus!$C:$C,"")&amp;"",""))</f>
        <v/>
      </c>
      <c r="Q102" s="44" t="str">
        <f>IF($K102="","",IFERROR(_xlfn.XLOOKUP($K102,_StartedStatus!$M:$M,_StartedStatus!$J:$J,"")&amp;"",""))</f>
        <v/>
      </c>
      <c r="R102" s="618" t="str">
        <f>IF($K102="","",IFERROR(_xlfn.XLOOKUP($K102,_StartedStatus!$M:$M,_StartedStatus!$U:$U,""),""))</f>
        <v/>
      </c>
      <c r="S102" s="617" t="str">
        <f t="shared" si="7"/>
        <v/>
      </c>
    </row>
    <row r="103" spans="8:19">
      <c r="H103" s="606" t="str">
        <f t="shared" si="4"/>
        <v/>
      </c>
      <c r="I103" s="606" t="str">
        <f>IF($K103="","",IFERROR(_xlfn.XLOOKUP($K103,_StartedStatus!$M:$M,_StartedStatus!$B:$B,"")&amp;"",""))</f>
        <v/>
      </c>
      <c r="J103" s="49" t="str">
        <f>IF($K103="","",IFERROR(_xlfn.XLOOKUP($K103,_StartedStatus!$M:$M,_StartedStatus!$F:$F,"")&amp;"",""))</f>
        <v/>
      </c>
      <c r="L103" s="617" t="str">
        <f t="shared" si="5"/>
        <v/>
      </c>
      <c r="M103" s="43" t="str">
        <f>IF($K103="","",IFERROR(_xlfn.XLOOKUP($K103,_StartedStatus!$M:$M,_StartedStatus!$L:$L,"")&amp;"",""))</f>
        <v/>
      </c>
      <c r="N103" s="617" t="str">
        <f t="shared" si="6"/>
        <v/>
      </c>
      <c r="O103" s="43" t="str">
        <f>IF($K103="","",IFERROR(_xlfn.XLOOKUP($K103,_StartedStatus!$M:$M,_StartedStatus!$K:$K,"")&amp;"",""))</f>
        <v/>
      </c>
      <c r="P103" s="43" t="str">
        <f>IF($K103="","",IFERROR(_xlfn.XLOOKUP($K103,_StartedStatus!$M:$M,_StartedStatus!$C:$C,"")&amp;"",""))</f>
        <v/>
      </c>
      <c r="Q103" s="44" t="str">
        <f>IF($K103="","",IFERROR(_xlfn.XLOOKUP($K103,_StartedStatus!$M:$M,_StartedStatus!$J:$J,"")&amp;"",""))</f>
        <v/>
      </c>
      <c r="R103" s="618" t="str">
        <f>IF($K103="","",IFERROR(_xlfn.XLOOKUP($K103,_StartedStatus!$M:$M,_StartedStatus!$U:$U,""),""))</f>
        <v/>
      </c>
      <c r="S103" s="617" t="str">
        <f t="shared" si="7"/>
        <v/>
      </c>
    </row>
    <row r="104" spans="8:19">
      <c r="H104" s="606" t="str">
        <f t="shared" si="4"/>
        <v/>
      </c>
      <c r="I104" s="606" t="str">
        <f>IF($K104="","",IFERROR(_xlfn.XLOOKUP($K104,_StartedStatus!$M:$M,_StartedStatus!$B:$B,"")&amp;"",""))</f>
        <v/>
      </c>
      <c r="J104" s="49" t="str">
        <f>IF($K104="","",IFERROR(_xlfn.XLOOKUP($K104,_StartedStatus!$M:$M,_StartedStatus!$F:$F,"")&amp;"",""))</f>
        <v/>
      </c>
      <c r="L104" s="617" t="str">
        <f t="shared" si="5"/>
        <v/>
      </c>
      <c r="M104" s="43" t="str">
        <f>IF($K104="","",IFERROR(_xlfn.XLOOKUP($K104,_StartedStatus!$M:$M,_StartedStatus!$L:$L,"")&amp;"",""))</f>
        <v/>
      </c>
      <c r="N104" s="617" t="str">
        <f t="shared" si="6"/>
        <v/>
      </c>
      <c r="O104" s="43" t="str">
        <f>IF($K104="","",IFERROR(_xlfn.XLOOKUP($K104,_StartedStatus!$M:$M,_StartedStatus!$K:$K,"")&amp;"",""))</f>
        <v/>
      </c>
      <c r="P104" s="43" t="str">
        <f>IF($K104="","",IFERROR(_xlfn.XLOOKUP($K104,_StartedStatus!$M:$M,_StartedStatus!$C:$C,"")&amp;"",""))</f>
        <v/>
      </c>
      <c r="Q104" s="44" t="str">
        <f>IF($K104="","",IFERROR(_xlfn.XLOOKUP($K104,_StartedStatus!$M:$M,_StartedStatus!$J:$J,"")&amp;"",""))</f>
        <v/>
      </c>
      <c r="R104" s="618" t="str">
        <f>IF($K104="","",IFERROR(_xlfn.XLOOKUP($K104,_StartedStatus!$M:$M,_StartedStatus!$U:$U,""),""))</f>
        <v/>
      </c>
      <c r="S104" s="617" t="str">
        <f t="shared" si="7"/>
        <v/>
      </c>
    </row>
    <row r="105" spans="8:19">
      <c r="H105" s="606" t="str">
        <f t="shared" si="4"/>
        <v/>
      </c>
      <c r="I105" s="606" t="str">
        <f>IF($K105="","",IFERROR(_xlfn.XLOOKUP($K105,_StartedStatus!$M:$M,_StartedStatus!$B:$B,"")&amp;"",""))</f>
        <v/>
      </c>
      <c r="J105" s="49" t="str">
        <f>IF($K105="","",IFERROR(_xlfn.XLOOKUP($K105,_StartedStatus!$M:$M,_StartedStatus!$F:$F,"")&amp;"",""))</f>
        <v/>
      </c>
      <c r="L105" s="617" t="str">
        <f t="shared" si="5"/>
        <v/>
      </c>
      <c r="M105" s="43" t="str">
        <f>IF($K105="","",IFERROR(_xlfn.XLOOKUP($K105,_StartedStatus!$M:$M,_StartedStatus!$L:$L,"")&amp;"",""))</f>
        <v/>
      </c>
      <c r="N105" s="617" t="str">
        <f t="shared" si="6"/>
        <v/>
      </c>
      <c r="O105" s="43" t="str">
        <f>IF($K105="","",IFERROR(_xlfn.XLOOKUP($K105,_StartedStatus!$M:$M,_StartedStatus!$K:$K,"")&amp;"",""))</f>
        <v/>
      </c>
      <c r="P105" s="43" t="str">
        <f>IF($K105="","",IFERROR(_xlfn.XLOOKUP($K105,_StartedStatus!$M:$M,_StartedStatus!$C:$C,"")&amp;"",""))</f>
        <v/>
      </c>
      <c r="Q105" s="44" t="str">
        <f>IF($K105="","",IFERROR(_xlfn.XLOOKUP($K105,_StartedStatus!$M:$M,_StartedStatus!$J:$J,"")&amp;"",""))</f>
        <v/>
      </c>
      <c r="R105" s="618" t="str">
        <f>IF($K105="","",IFERROR(_xlfn.XLOOKUP($K105,_StartedStatus!$M:$M,_StartedStatus!$U:$U,""),""))</f>
        <v/>
      </c>
      <c r="S105" s="617" t="str">
        <f t="shared" si="7"/>
        <v/>
      </c>
    </row>
    <row r="106" spans="8:19">
      <c r="H106" s="606" t="str">
        <f t="shared" si="4"/>
        <v/>
      </c>
      <c r="I106" s="606" t="str">
        <f>IF($K106="","",IFERROR(_xlfn.XLOOKUP($K106,_StartedStatus!$M:$M,_StartedStatus!$B:$B,"")&amp;"",""))</f>
        <v/>
      </c>
      <c r="J106" s="49" t="str">
        <f>IF($K106="","",IFERROR(_xlfn.XLOOKUP($K106,_StartedStatus!$M:$M,_StartedStatus!$F:$F,"")&amp;"",""))</f>
        <v/>
      </c>
      <c r="L106" s="617" t="str">
        <f t="shared" si="5"/>
        <v/>
      </c>
      <c r="M106" s="43" t="str">
        <f>IF($K106="","",IFERROR(_xlfn.XLOOKUP($K106,_StartedStatus!$M:$M,_StartedStatus!$L:$L,"")&amp;"",""))</f>
        <v/>
      </c>
      <c r="N106" s="617" t="str">
        <f t="shared" si="6"/>
        <v/>
      </c>
      <c r="O106" s="43" t="str">
        <f>IF($K106="","",IFERROR(_xlfn.XLOOKUP($K106,_StartedStatus!$M:$M,_StartedStatus!$K:$K,"")&amp;"",""))</f>
        <v/>
      </c>
      <c r="P106" s="43" t="str">
        <f>IF($K106="","",IFERROR(_xlfn.XLOOKUP($K106,_StartedStatus!$M:$M,_StartedStatus!$C:$C,"")&amp;"",""))</f>
        <v/>
      </c>
      <c r="Q106" s="44" t="str">
        <f>IF($K106="","",IFERROR(_xlfn.XLOOKUP($K106,_StartedStatus!$M:$M,_StartedStatus!$J:$J,"")&amp;"",""))</f>
        <v/>
      </c>
      <c r="R106" s="618" t="str">
        <f>IF($K106="","",IFERROR(_xlfn.XLOOKUP($K106,_StartedStatus!$M:$M,_StartedStatus!$U:$U,""),""))</f>
        <v/>
      </c>
      <c r="S106" s="617" t="str">
        <f t="shared" si="7"/>
        <v/>
      </c>
    </row>
    <row r="107" spans="8:19">
      <c r="H107" s="606" t="str">
        <f t="shared" si="4"/>
        <v/>
      </c>
      <c r="I107" s="606" t="str">
        <f>IF($K107="","",IFERROR(_xlfn.XLOOKUP($K107,_StartedStatus!$M:$M,_StartedStatus!$B:$B,"")&amp;"",""))</f>
        <v/>
      </c>
      <c r="J107" s="49" t="str">
        <f>IF($K107="","",IFERROR(_xlfn.XLOOKUP($K107,_StartedStatus!$M:$M,_StartedStatus!$F:$F,"")&amp;"",""))</f>
        <v/>
      </c>
      <c r="L107" s="617" t="str">
        <f t="shared" si="5"/>
        <v/>
      </c>
      <c r="M107" s="43" t="str">
        <f>IF($K107="","",IFERROR(_xlfn.XLOOKUP($K107,_StartedStatus!$M:$M,_StartedStatus!$L:$L,"")&amp;"",""))</f>
        <v/>
      </c>
      <c r="N107" s="617" t="str">
        <f t="shared" si="6"/>
        <v/>
      </c>
      <c r="O107" s="43" t="str">
        <f>IF($K107="","",IFERROR(_xlfn.XLOOKUP($K107,_StartedStatus!$M:$M,_StartedStatus!$K:$K,"")&amp;"",""))</f>
        <v/>
      </c>
      <c r="P107" s="43" t="str">
        <f>IF($K107="","",IFERROR(_xlfn.XLOOKUP($K107,_StartedStatus!$M:$M,_StartedStatus!$C:$C,"")&amp;"",""))</f>
        <v/>
      </c>
      <c r="Q107" s="44" t="str">
        <f>IF($K107="","",IFERROR(_xlfn.XLOOKUP($K107,_StartedStatus!$M:$M,_StartedStatus!$J:$J,"")&amp;"",""))</f>
        <v/>
      </c>
      <c r="R107" s="618" t="str">
        <f>IF($K107="","",IFERROR(_xlfn.XLOOKUP($K107,_StartedStatus!$M:$M,_StartedStatus!$U:$U,""),""))</f>
        <v/>
      </c>
      <c r="S107" s="617" t="str">
        <f t="shared" si="7"/>
        <v/>
      </c>
    </row>
    <row r="108" spans="8:19">
      <c r="H108" s="606" t="str">
        <f t="shared" si="4"/>
        <v/>
      </c>
      <c r="I108" s="606" t="str">
        <f>IF($K108="","",IFERROR(_xlfn.XLOOKUP($K108,_StartedStatus!$M:$M,_StartedStatus!$B:$B,"")&amp;"",""))</f>
        <v/>
      </c>
      <c r="J108" s="49" t="str">
        <f>IF($K108="","",IFERROR(_xlfn.XLOOKUP($K108,_StartedStatus!$M:$M,_StartedStatus!$F:$F,"")&amp;"",""))</f>
        <v/>
      </c>
      <c r="L108" s="617" t="str">
        <f t="shared" si="5"/>
        <v/>
      </c>
      <c r="M108" s="43" t="str">
        <f>IF($K108="","",IFERROR(_xlfn.XLOOKUP($K108,_StartedStatus!$M:$M,_StartedStatus!$L:$L,"")&amp;"",""))</f>
        <v/>
      </c>
      <c r="N108" s="617" t="str">
        <f t="shared" si="6"/>
        <v/>
      </c>
      <c r="O108" s="43" t="str">
        <f>IF($K108="","",IFERROR(_xlfn.XLOOKUP($K108,_StartedStatus!$M:$M,_StartedStatus!$K:$K,"")&amp;"",""))</f>
        <v/>
      </c>
      <c r="P108" s="43" t="str">
        <f>IF($K108="","",IFERROR(_xlfn.XLOOKUP($K108,_StartedStatus!$M:$M,_StartedStatus!$C:$C,"")&amp;"",""))</f>
        <v/>
      </c>
      <c r="Q108" s="44" t="str">
        <f>IF($K108="","",IFERROR(_xlfn.XLOOKUP($K108,_StartedStatus!$M:$M,_StartedStatus!$J:$J,"")&amp;"",""))</f>
        <v/>
      </c>
      <c r="R108" s="618" t="str">
        <f>IF($K108="","",IFERROR(_xlfn.XLOOKUP($K108,_StartedStatus!$M:$M,_StartedStatus!$U:$U,""),""))</f>
        <v/>
      </c>
      <c r="S108" s="617" t="str">
        <f t="shared" si="7"/>
        <v/>
      </c>
    </row>
    <row r="109" spans="8:19">
      <c r="H109" s="606" t="str">
        <f t="shared" si="4"/>
        <v/>
      </c>
      <c r="I109" s="606" t="str">
        <f>IF($K109="","",IFERROR(_xlfn.XLOOKUP($K109,_StartedStatus!$M:$M,_StartedStatus!$B:$B,"")&amp;"",""))</f>
        <v/>
      </c>
      <c r="J109" s="49" t="str">
        <f>IF($K109="","",IFERROR(_xlfn.XLOOKUP($K109,_StartedStatus!$M:$M,_StartedStatus!$F:$F,"")&amp;"",""))</f>
        <v/>
      </c>
      <c r="L109" s="617" t="str">
        <f t="shared" si="5"/>
        <v/>
      </c>
      <c r="M109" s="43" t="str">
        <f>IF($K109="","",IFERROR(_xlfn.XLOOKUP($K109,_StartedStatus!$M:$M,_StartedStatus!$L:$L,"")&amp;"",""))</f>
        <v/>
      </c>
      <c r="N109" s="617" t="str">
        <f t="shared" si="6"/>
        <v/>
      </c>
      <c r="O109" s="43" t="str">
        <f>IF($K109="","",IFERROR(_xlfn.XLOOKUP($K109,_StartedStatus!$M:$M,_StartedStatus!$K:$K,"")&amp;"",""))</f>
        <v/>
      </c>
      <c r="P109" s="43" t="str">
        <f>IF($K109="","",IFERROR(_xlfn.XLOOKUP($K109,_StartedStatus!$M:$M,_StartedStatus!$C:$C,"")&amp;"",""))</f>
        <v/>
      </c>
      <c r="Q109" s="44" t="str">
        <f>IF($K109="","",IFERROR(_xlfn.XLOOKUP($K109,_StartedStatus!$M:$M,_StartedStatus!$J:$J,"")&amp;"",""))</f>
        <v/>
      </c>
      <c r="R109" s="618" t="str">
        <f>IF($K109="","",IFERROR(_xlfn.XLOOKUP($K109,_StartedStatus!$M:$M,_StartedStatus!$U:$U,""),""))</f>
        <v/>
      </c>
      <c r="S109" s="617" t="str">
        <f t="shared" si="7"/>
        <v/>
      </c>
    </row>
    <row r="110" spans="8:19">
      <c r="H110" s="606" t="str">
        <f t="shared" si="4"/>
        <v/>
      </c>
      <c r="I110" s="606" t="str">
        <f>IF($K110="","",IFERROR(_xlfn.XLOOKUP($K110,_StartedStatus!$M:$M,_StartedStatus!$B:$B,"")&amp;"",""))</f>
        <v/>
      </c>
      <c r="J110" s="49" t="str">
        <f>IF($K110="","",IFERROR(_xlfn.XLOOKUP($K110,_StartedStatus!$M:$M,_StartedStatus!$F:$F,"")&amp;"",""))</f>
        <v/>
      </c>
      <c r="L110" s="617" t="str">
        <f t="shared" si="5"/>
        <v/>
      </c>
      <c r="M110" s="43" t="str">
        <f>IF($K110="","",IFERROR(_xlfn.XLOOKUP($K110,_StartedStatus!$M:$M,_StartedStatus!$L:$L,"")&amp;"",""))</f>
        <v/>
      </c>
      <c r="N110" s="617" t="str">
        <f t="shared" si="6"/>
        <v/>
      </c>
      <c r="O110" s="43" t="str">
        <f>IF($K110="","",IFERROR(_xlfn.XLOOKUP($K110,_StartedStatus!$M:$M,_StartedStatus!$K:$K,"")&amp;"",""))</f>
        <v/>
      </c>
      <c r="P110" s="43" t="str">
        <f>IF($K110="","",IFERROR(_xlfn.XLOOKUP($K110,_StartedStatus!$M:$M,_StartedStatus!$C:$C,"")&amp;"",""))</f>
        <v/>
      </c>
      <c r="Q110" s="44" t="str">
        <f>IF($K110="","",IFERROR(_xlfn.XLOOKUP($K110,_StartedStatus!$M:$M,_StartedStatus!$J:$J,"")&amp;"",""))</f>
        <v/>
      </c>
      <c r="R110" s="618" t="str">
        <f>IF($K110="","",IFERROR(_xlfn.XLOOKUP($K110,_StartedStatus!$M:$M,_StartedStatus!$U:$U,""),""))</f>
        <v/>
      </c>
      <c r="S110" s="617" t="str">
        <f t="shared" si="7"/>
        <v/>
      </c>
    </row>
    <row r="111" spans="8:19">
      <c r="H111" s="606" t="str">
        <f t="shared" si="4"/>
        <v/>
      </c>
      <c r="I111" s="606" t="str">
        <f>IF($K111="","",IFERROR(_xlfn.XLOOKUP($K111,_StartedStatus!$M:$M,_StartedStatus!$B:$B,"")&amp;"",""))</f>
        <v/>
      </c>
      <c r="J111" s="49" t="str">
        <f>IF($K111="","",IFERROR(_xlfn.XLOOKUP($K111,_StartedStatus!$M:$M,_StartedStatus!$F:$F,"")&amp;"",""))</f>
        <v/>
      </c>
      <c r="L111" s="617" t="str">
        <f t="shared" si="5"/>
        <v/>
      </c>
      <c r="M111" s="43" t="str">
        <f>IF($K111="","",IFERROR(_xlfn.XLOOKUP($K111,_StartedStatus!$M:$M,_StartedStatus!$L:$L,"")&amp;"",""))</f>
        <v/>
      </c>
      <c r="N111" s="617" t="str">
        <f t="shared" si="6"/>
        <v/>
      </c>
      <c r="O111" s="43" t="str">
        <f>IF($K111="","",IFERROR(_xlfn.XLOOKUP($K111,_StartedStatus!$M:$M,_StartedStatus!$K:$K,"")&amp;"",""))</f>
        <v/>
      </c>
      <c r="P111" s="43" t="str">
        <f>IF($K111="","",IFERROR(_xlfn.XLOOKUP($K111,_StartedStatus!$M:$M,_StartedStatus!$C:$C,"")&amp;"",""))</f>
        <v/>
      </c>
      <c r="Q111" s="44" t="str">
        <f>IF($K111="","",IFERROR(_xlfn.XLOOKUP($K111,_StartedStatus!$M:$M,_StartedStatus!$J:$J,"")&amp;"",""))</f>
        <v/>
      </c>
      <c r="R111" s="618" t="str">
        <f>IF($K111="","",IFERROR(_xlfn.XLOOKUP($K111,_StartedStatus!$M:$M,_StartedStatus!$U:$U,""),""))</f>
        <v/>
      </c>
      <c r="S111" s="617" t="str">
        <f t="shared" si="7"/>
        <v/>
      </c>
    </row>
    <row r="112" spans="8:19">
      <c r="H112" s="606" t="str">
        <f t="shared" si="4"/>
        <v/>
      </c>
      <c r="I112" s="606" t="str">
        <f>IF($K112="","",IFERROR(_xlfn.XLOOKUP($K112,_StartedStatus!$M:$M,_StartedStatus!$B:$B,"")&amp;"",""))</f>
        <v/>
      </c>
      <c r="J112" s="49" t="str">
        <f>IF($K112="","",IFERROR(_xlfn.XLOOKUP($K112,_StartedStatus!$M:$M,_StartedStatus!$F:$F,"")&amp;"",""))</f>
        <v/>
      </c>
      <c r="L112" s="617" t="str">
        <f t="shared" si="5"/>
        <v/>
      </c>
      <c r="M112" s="43" t="str">
        <f>IF($K112="","",IFERROR(_xlfn.XLOOKUP($K112,_StartedStatus!$M:$M,_StartedStatus!$L:$L,"")&amp;"",""))</f>
        <v/>
      </c>
      <c r="N112" s="617" t="str">
        <f t="shared" si="6"/>
        <v/>
      </c>
      <c r="O112" s="43" t="str">
        <f>IF($K112="","",IFERROR(_xlfn.XLOOKUP($K112,_StartedStatus!$M:$M,_StartedStatus!$K:$K,"")&amp;"",""))</f>
        <v/>
      </c>
      <c r="P112" s="43" t="str">
        <f>IF($K112="","",IFERROR(_xlfn.XLOOKUP($K112,_StartedStatus!$M:$M,_StartedStatus!$C:$C,"")&amp;"",""))</f>
        <v/>
      </c>
      <c r="Q112" s="44" t="str">
        <f>IF($K112="","",IFERROR(_xlfn.XLOOKUP($K112,_StartedStatus!$M:$M,_StartedStatus!$J:$J,"")&amp;"",""))</f>
        <v/>
      </c>
      <c r="R112" s="618" t="str">
        <f>IF($K112="","",IFERROR(_xlfn.XLOOKUP($K112,_StartedStatus!$M:$M,_StartedStatus!$U:$U,""),""))</f>
        <v/>
      </c>
      <c r="S112" s="617" t="str">
        <f t="shared" si="7"/>
        <v/>
      </c>
    </row>
    <row r="113" spans="8:19">
      <c r="H113" s="606" t="str">
        <f t="shared" si="4"/>
        <v/>
      </c>
      <c r="I113" s="606" t="str">
        <f>IF($K113="","",IFERROR(_xlfn.XLOOKUP($K113,_StartedStatus!$M:$M,_StartedStatus!$B:$B,"")&amp;"",""))</f>
        <v/>
      </c>
      <c r="J113" s="49" t="str">
        <f>IF($K113="","",IFERROR(_xlfn.XLOOKUP($K113,_StartedStatus!$M:$M,_StartedStatus!$F:$F,"")&amp;"",""))</f>
        <v/>
      </c>
      <c r="L113" s="617" t="str">
        <f t="shared" si="5"/>
        <v/>
      </c>
      <c r="M113" s="43" t="str">
        <f>IF($K113="","",IFERROR(_xlfn.XLOOKUP($K113,_StartedStatus!$M:$M,_StartedStatus!$L:$L,"")&amp;"",""))</f>
        <v/>
      </c>
      <c r="N113" s="617" t="str">
        <f t="shared" si="6"/>
        <v/>
      </c>
      <c r="O113" s="43" t="str">
        <f>IF($K113="","",IFERROR(_xlfn.XLOOKUP($K113,_StartedStatus!$M:$M,_StartedStatus!$K:$K,"")&amp;"",""))</f>
        <v/>
      </c>
      <c r="P113" s="43" t="str">
        <f>IF($K113="","",IFERROR(_xlfn.XLOOKUP($K113,_StartedStatus!$M:$M,_StartedStatus!$C:$C,"")&amp;"",""))</f>
        <v/>
      </c>
      <c r="Q113" s="44" t="str">
        <f>IF($K113="","",IFERROR(_xlfn.XLOOKUP($K113,_StartedStatus!$M:$M,_StartedStatus!$J:$J,"")&amp;"",""))</f>
        <v/>
      </c>
      <c r="R113" s="618" t="str">
        <f>IF($K113="","",IFERROR(_xlfn.XLOOKUP($K113,_StartedStatus!$M:$M,_StartedStatus!$U:$U,""),""))</f>
        <v/>
      </c>
      <c r="S113" s="617" t="str">
        <f t="shared" si="7"/>
        <v/>
      </c>
    </row>
    <row r="114" spans="8:19">
      <c r="H114" s="606" t="str">
        <f t="shared" si="4"/>
        <v/>
      </c>
      <c r="I114" s="606" t="str">
        <f>IF($K114="","",IFERROR(_xlfn.XLOOKUP($K114,_StartedStatus!$M:$M,_StartedStatus!$B:$B,"")&amp;"",""))</f>
        <v/>
      </c>
      <c r="J114" s="49" t="str">
        <f>IF($K114="","",IFERROR(_xlfn.XLOOKUP($K114,_StartedStatus!$M:$M,_StartedStatus!$F:$F,"")&amp;"",""))</f>
        <v/>
      </c>
      <c r="L114" s="617" t="str">
        <f t="shared" si="5"/>
        <v/>
      </c>
      <c r="M114" s="43" t="str">
        <f>IF($K114="","",IFERROR(_xlfn.XLOOKUP($K114,_StartedStatus!$M:$M,_StartedStatus!$L:$L,"")&amp;"",""))</f>
        <v/>
      </c>
      <c r="N114" s="617" t="str">
        <f t="shared" si="6"/>
        <v/>
      </c>
      <c r="O114" s="43" t="str">
        <f>IF($K114="","",IFERROR(_xlfn.XLOOKUP($K114,_StartedStatus!$M:$M,_StartedStatus!$K:$K,"")&amp;"",""))</f>
        <v/>
      </c>
      <c r="P114" s="43" t="str">
        <f>IF($K114="","",IFERROR(_xlfn.XLOOKUP($K114,_StartedStatus!$M:$M,_StartedStatus!$C:$C,"")&amp;"",""))</f>
        <v/>
      </c>
      <c r="Q114" s="44" t="str">
        <f>IF($K114="","",IFERROR(_xlfn.XLOOKUP($K114,_StartedStatus!$M:$M,_StartedStatus!$J:$J,"")&amp;"",""))</f>
        <v/>
      </c>
      <c r="R114" s="618" t="str">
        <f>IF($K114="","",IFERROR(_xlfn.XLOOKUP($K114,_StartedStatus!$M:$M,_StartedStatus!$U:$U,""),""))</f>
        <v/>
      </c>
      <c r="S114" s="617" t="str">
        <f t="shared" si="7"/>
        <v/>
      </c>
    </row>
    <row r="115" spans="8:19">
      <c r="H115" s="606" t="str">
        <f t="shared" si="4"/>
        <v/>
      </c>
      <c r="I115" s="606" t="str">
        <f>IF($K115="","",IFERROR(_xlfn.XLOOKUP($K115,_StartedStatus!$M:$M,_StartedStatus!$B:$B,"")&amp;"",""))</f>
        <v/>
      </c>
      <c r="J115" s="49" t="str">
        <f>IF($K115="","",IFERROR(_xlfn.XLOOKUP($K115,_StartedStatus!$M:$M,_StartedStatus!$F:$F,"")&amp;"",""))</f>
        <v/>
      </c>
      <c r="L115" s="617" t="str">
        <f t="shared" si="5"/>
        <v/>
      </c>
      <c r="M115" s="43" t="str">
        <f>IF($K115="","",IFERROR(_xlfn.XLOOKUP($K115,_StartedStatus!$M:$M,_StartedStatus!$L:$L,"")&amp;"",""))</f>
        <v/>
      </c>
      <c r="N115" s="617" t="str">
        <f t="shared" si="6"/>
        <v/>
      </c>
      <c r="O115" s="43" t="str">
        <f>IF($K115="","",IFERROR(_xlfn.XLOOKUP($K115,_StartedStatus!$M:$M,_StartedStatus!$K:$K,"")&amp;"",""))</f>
        <v/>
      </c>
      <c r="P115" s="43" t="str">
        <f>IF($K115="","",IFERROR(_xlfn.XLOOKUP($K115,_StartedStatus!$M:$M,_StartedStatus!$C:$C,"")&amp;"",""))</f>
        <v/>
      </c>
      <c r="Q115" s="44" t="str">
        <f>IF($K115="","",IFERROR(_xlfn.XLOOKUP($K115,_StartedStatus!$M:$M,_StartedStatus!$J:$J,"")&amp;"",""))</f>
        <v/>
      </c>
      <c r="R115" s="618" t="str">
        <f>IF($K115="","",IFERROR(_xlfn.XLOOKUP($K115,_StartedStatus!$M:$M,_StartedStatus!$U:$U,""),""))</f>
        <v/>
      </c>
      <c r="S115" s="617" t="str">
        <f t="shared" si="7"/>
        <v/>
      </c>
    </row>
    <row r="116" spans="8:19">
      <c r="H116" s="606" t="str">
        <f t="shared" si="4"/>
        <v/>
      </c>
      <c r="I116" s="606" t="str">
        <f>IF($K116="","",IFERROR(_xlfn.XLOOKUP($K116,_StartedStatus!$M:$M,_StartedStatus!$B:$B,"")&amp;"",""))</f>
        <v/>
      </c>
      <c r="J116" s="49" t="str">
        <f>IF($K116="","",IFERROR(_xlfn.XLOOKUP($K116,_StartedStatus!$M:$M,_StartedStatus!$F:$F,"")&amp;"",""))</f>
        <v/>
      </c>
      <c r="L116" s="617" t="str">
        <f t="shared" si="5"/>
        <v/>
      </c>
      <c r="M116" s="43" t="str">
        <f>IF($K116="","",IFERROR(_xlfn.XLOOKUP($K116,_StartedStatus!$M:$M,_StartedStatus!$L:$L,"")&amp;"",""))</f>
        <v/>
      </c>
      <c r="N116" s="617" t="str">
        <f t="shared" si="6"/>
        <v/>
      </c>
      <c r="O116" s="43" t="str">
        <f>IF($K116="","",IFERROR(_xlfn.XLOOKUP($K116,_StartedStatus!$M:$M,_StartedStatus!$K:$K,"")&amp;"",""))</f>
        <v/>
      </c>
      <c r="P116" s="43" t="str">
        <f>IF($K116="","",IFERROR(_xlfn.XLOOKUP($K116,_StartedStatus!$M:$M,_StartedStatus!$C:$C,"")&amp;"",""))</f>
        <v/>
      </c>
      <c r="Q116" s="44" t="str">
        <f>IF($K116="","",IFERROR(_xlfn.XLOOKUP($K116,_StartedStatus!$M:$M,_StartedStatus!$J:$J,"")&amp;"",""))</f>
        <v/>
      </c>
      <c r="R116" s="618" t="str">
        <f>IF($K116="","",IFERROR(_xlfn.XLOOKUP($K116,_StartedStatus!$M:$M,_StartedStatus!$U:$U,""),""))</f>
        <v/>
      </c>
      <c r="S116" s="617" t="str">
        <f t="shared" si="7"/>
        <v/>
      </c>
    </row>
    <row r="117" spans="8:19">
      <c r="H117" s="606" t="str">
        <f t="shared" si="4"/>
        <v/>
      </c>
      <c r="I117" s="606" t="str">
        <f>IF($K117="","",IFERROR(_xlfn.XLOOKUP($K117,_StartedStatus!$M:$M,_StartedStatus!$B:$B,"")&amp;"",""))</f>
        <v/>
      </c>
      <c r="J117" s="49" t="str">
        <f>IF($K117="","",IFERROR(_xlfn.XLOOKUP($K117,_StartedStatus!$M:$M,_StartedStatus!$F:$F,"")&amp;"",""))</f>
        <v/>
      </c>
      <c r="L117" s="617" t="str">
        <f t="shared" si="5"/>
        <v/>
      </c>
      <c r="M117" s="43" t="str">
        <f>IF($K117="","",IFERROR(_xlfn.XLOOKUP($K117,_StartedStatus!$M:$M,_StartedStatus!$L:$L,"")&amp;"",""))</f>
        <v/>
      </c>
      <c r="N117" s="617" t="str">
        <f t="shared" si="6"/>
        <v/>
      </c>
      <c r="O117" s="43" t="str">
        <f>IF($K117="","",IFERROR(_xlfn.XLOOKUP($K117,_StartedStatus!$M:$M,_StartedStatus!$K:$K,"")&amp;"",""))</f>
        <v/>
      </c>
      <c r="P117" s="43" t="str">
        <f>IF($K117="","",IFERROR(_xlfn.XLOOKUP($K117,_StartedStatus!$M:$M,_StartedStatus!$C:$C,"")&amp;"",""))</f>
        <v/>
      </c>
      <c r="Q117" s="44" t="str">
        <f>IF($K117="","",IFERROR(_xlfn.XLOOKUP($K117,_StartedStatus!$M:$M,_StartedStatus!$J:$J,"")&amp;"",""))</f>
        <v/>
      </c>
      <c r="R117" s="618" t="str">
        <f>IF($K117="","",IFERROR(_xlfn.XLOOKUP($K117,_StartedStatus!$M:$M,_StartedStatus!$U:$U,""),""))</f>
        <v/>
      </c>
      <c r="S117" s="617" t="str">
        <f t="shared" si="7"/>
        <v/>
      </c>
    </row>
    <row r="118" spans="8:19">
      <c r="H118" s="606" t="str">
        <f t="shared" si="4"/>
        <v/>
      </c>
      <c r="I118" s="606" t="str">
        <f>IF($K118="","",IFERROR(_xlfn.XLOOKUP($K118,_StartedStatus!$M:$M,_StartedStatus!$B:$B,"")&amp;"",""))</f>
        <v/>
      </c>
      <c r="J118" s="49" t="str">
        <f>IF($K118="","",IFERROR(_xlfn.XLOOKUP($K118,_StartedStatus!$M:$M,_StartedStatus!$F:$F,"")&amp;"",""))</f>
        <v/>
      </c>
      <c r="L118" s="617" t="str">
        <f t="shared" si="5"/>
        <v/>
      </c>
      <c r="M118" s="43" t="str">
        <f>IF($K118="","",IFERROR(_xlfn.XLOOKUP($K118,_StartedStatus!$M:$M,_StartedStatus!$L:$L,"")&amp;"",""))</f>
        <v/>
      </c>
      <c r="N118" s="617" t="str">
        <f t="shared" si="6"/>
        <v/>
      </c>
      <c r="O118" s="43" t="str">
        <f>IF($K118="","",IFERROR(_xlfn.XLOOKUP($K118,_StartedStatus!$M:$M,_StartedStatus!$K:$K,"")&amp;"",""))</f>
        <v/>
      </c>
      <c r="P118" s="43" t="str">
        <f>IF($K118="","",IFERROR(_xlfn.XLOOKUP($K118,_StartedStatus!$M:$M,_StartedStatus!$C:$C,"")&amp;"",""))</f>
        <v/>
      </c>
      <c r="Q118" s="44" t="str">
        <f>IF($K118="","",IFERROR(_xlfn.XLOOKUP($K118,_StartedStatus!$M:$M,_StartedStatus!$J:$J,"")&amp;"",""))</f>
        <v/>
      </c>
      <c r="R118" s="618" t="str">
        <f>IF($K118="","",IFERROR(_xlfn.XLOOKUP($K118,_StartedStatus!$M:$M,_StartedStatus!$U:$U,""),""))</f>
        <v/>
      </c>
      <c r="S118" s="617" t="str">
        <f t="shared" si="7"/>
        <v/>
      </c>
    </row>
    <row r="119" spans="8:19">
      <c r="H119" s="606" t="str">
        <f t="shared" si="4"/>
        <v/>
      </c>
      <c r="I119" s="606" t="str">
        <f>IF($K119="","",IFERROR(_xlfn.XLOOKUP($K119,_StartedStatus!$M:$M,_StartedStatus!$B:$B,"")&amp;"",""))</f>
        <v/>
      </c>
      <c r="J119" s="49" t="str">
        <f>IF($K119="","",IFERROR(_xlfn.XLOOKUP($K119,_StartedStatus!$M:$M,_StartedStatus!$F:$F,"")&amp;"",""))</f>
        <v/>
      </c>
      <c r="L119" s="617" t="str">
        <f t="shared" si="5"/>
        <v/>
      </c>
      <c r="M119" s="43" t="str">
        <f>IF($K119="","",IFERROR(_xlfn.XLOOKUP($K119,_StartedStatus!$M:$M,_StartedStatus!$L:$L,"")&amp;"",""))</f>
        <v/>
      </c>
      <c r="N119" s="617" t="str">
        <f t="shared" si="6"/>
        <v/>
      </c>
      <c r="O119" s="43" t="str">
        <f>IF($K119="","",IFERROR(_xlfn.XLOOKUP($K119,_StartedStatus!$M:$M,_StartedStatus!$K:$K,"")&amp;"",""))</f>
        <v/>
      </c>
      <c r="P119" s="43" t="str">
        <f>IF($K119="","",IFERROR(_xlfn.XLOOKUP($K119,_StartedStatus!$M:$M,_StartedStatus!$C:$C,"")&amp;"",""))</f>
        <v/>
      </c>
      <c r="Q119" s="44" t="str">
        <f>IF($K119="","",IFERROR(_xlfn.XLOOKUP($K119,_StartedStatus!$M:$M,_StartedStatus!$J:$J,"")&amp;"",""))</f>
        <v/>
      </c>
      <c r="R119" s="618" t="str">
        <f>IF($K119="","",IFERROR(_xlfn.XLOOKUP($K119,_StartedStatus!$M:$M,_StartedStatus!$U:$U,""),""))</f>
        <v/>
      </c>
      <c r="S119" s="617" t="str">
        <f t="shared" si="7"/>
        <v/>
      </c>
    </row>
    <row r="120" spans="8:19">
      <c r="H120" s="606" t="str">
        <f t="shared" si="4"/>
        <v/>
      </c>
      <c r="I120" s="606" t="str">
        <f>IF($K120="","",IFERROR(_xlfn.XLOOKUP($K120,_StartedStatus!$M:$M,_StartedStatus!$B:$B,"")&amp;"",""))</f>
        <v/>
      </c>
      <c r="J120" s="49" t="str">
        <f>IF($K120="","",IFERROR(_xlfn.XLOOKUP($K120,_StartedStatus!$M:$M,_StartedStatus!$F:$F,"")&amp;"",""))</f>
        <v/>
      </c>
      <c r="L120" s="617" t="str">
        <f t="shared" si="5"/>
        <v/>
      </c>
      <c r="M120" s="43" t="str">
        <f>IF($K120="","",IFERROR(_xlfn.XLOOKUP($K120,_StartedStatus!$M:$M,_StartedStatus!$L:$L,"")&amp;"",""))</f>
        <v/>
      </c>
      <c r="N120" s="617" t="str">
        <f t="shared" si="6"/>
        <v/>
      </c>
      <c r="O120" s="43" t="str">
        <f>IF($K120="","",IFERROR(_xlfn.XLOOKUP($K120,_StartedStatus!$M:$M,_StartedStatus!$K:$K,"")&amp;"",""))</f>
        <v/>
      </c>
      <c r="P120" s="43" t="str">
        <f>IF($K120="","",IFERROR(_xlfn.XLOOKUP($K120,_StartedStatus!$M:$M,_StartedStatus!$C:$C,"")&amp;"",""))</f>
        <v/>
      </c>
      <c r="Q120" s="44" t="str">
        <f>IF($K120="","",IFERROR(_xlfn.XLOOKUP($K120,_StartedStatus!$M:$M,_StartedStatus!$J:$J,"")&amp;"",""))</f>
        <v/>
      </c>
      <c r="R120" s="618" t="str">
        <f>IF($K120="","",IFERROR(_xlfn.XLOOKUP($K120,_StartedStatus!$M:$M,_StartedStatus!$U:$U,""),""))</f>
        <v/>
      </c>
      <c r="S120" s="617" t="str">
        <f t="shared" si="7"/>
        <v/>
      </c>
    </row>
    <row r="121" spans="8:19">
      <c r="H121" s="606" t="str">
        <f t="shared" si="4"/>
        <v/>
      </c>
      <c r="I121" s="606" t="str">
        <f>IF($K121="","",IFERROR(_xlfn.XLOOKUP($K121,_StartedStatus!$M:$M,_StartedStatus!$B:$B,"")&amp;"",""))</f>
        <v/>
      </c>
      <c r="J121" s="49" t="str">
        <f>IF($K121="","",IFERROR(_xlfn.XLOOKUP($K121,_StartedStatus!$M:$M,_StartedStatus!$F:$F,"")&amp;"",""))</f>
        <v/>
      </c>
      <c r="L121" s="617" t="str">
        <f t="shared" si="5"/>
        <v/>
      </c>
      <c r="M121" s="43" t="str">
        <f>IF($K121="","",IFERROR(_xlfn.XLOOKUP($K121,_StartedStatus!$M:$M,_StartedStatus!$L:$L,"")&amp;"",""))</f>
        <v/>
      </c>
      <c r="N121" s="617" t="str">
        <f t="shared" si="6"/>
        <v/>
      </c>
      <c r="O121" s="43" t="str">
        <f>IF($K121="","",IFERROR(_xlfn.XLOOKUP($K121,_StartedStatus!$M:$M,_StartedStatus!$K:$K,"")&amp;"",""))</f>
        <v/>
      </c>
      <c r="P121" s="43" t="str">
        <f>IF($K121="","",IFERROR(_xlfn.XLOOKUP($K121,_StartedStatus!$M:$M,_StartedStatus!$C:$C,"")&amp;"",""))</f>
        <v/>
      </c>
      <c r="Q121" s="44" t="str">
        <f>IF($K121="","",IFERROR(_xlfn.XLOOKUP($K121,_StartedStatus!$M:$M,_StartedStatus!$J:$J,"")&amp;"",""))</f>
        <v/>
      </c>
      <c r="R121" s="618" t="str">
        <f>IF($K121="","",IFERROR(_xlfn.XLOOKUP($K121,_StartedStatus!$M:$M,_StartedStatus!$U:$U,""),""))</f>
        <v/>
      </c>
      <c r="S121" s="617" t="str">
        <f t="shared" si="7"/>
        <v/>
      </c>
    </row>
    <row r="122" spans="8:19">
      <c r="H122" s="606" t="str">
        <f t="shared" si="4"/>
        <v/>
      </c>
      <c r="I122" s="606" t="str">
        <f>IF($K122="","",IFERROR(_xlfn.XLOOKUP($K122,_StartedStatus!$M:$M,_StartedStatus!$B:$B,"")&amp;"",""))</f>
        <v/>
      </c>
      <c r="J122" s="49" t="str">
        <f>IF($K122="","",IFERROR(_xlfn.XLOOKUP($K122,_StartedStatus!$M:$M,_StartedStatus!$F:$F,"")&amp;"",""))</f>
        <v/>
      </c>
      <c r="L122" s="617" t="str">
        <f t="shared" si="5"/>
        <v/>
      </c>
      <c r="M122" s="43" t="str">
        <f>IF($K122="","",IFERROR(_xlfn.XLOOKUP($K122,_StartedStatus!$M:$M,_StartedStatus!$L:$L,"")&amp;"",""))</f>
        <v/>
      </c>
      <c r="N122" s="617" t="str">
        <f t="shared" si="6"/>
        <v/>
      </c>
      <c r="O122" s="43" t="str">
        <f>IF($K122="","",IFERROR(_xlfn.XLOOKUP($K122,_StartedStatus!$M:$M,_StartedStatus!$K:$K,"")&amp;"",""))</f>
        <v/>
      </c>
      <c r="P122" s="43" t="str">
        <f>IF($K122="","",IFERROR(_xlfn.XLOOKUP($K122,_StartedStatus!$M:$M,_StartedStatus!$C:$C,"")&amp;"",""))</f>
        <v/>
      </c>
      <c r="Q122" s="44" t="str">
        <f>IF($K122="","",IFERROR(_xlfn.XLOOKUP($K122,_StartedStatus!$M:$M,_StartedStatus!$J:$J,"")&amp;"",""))</f>
        <v/>
      </c>
      <c r="R122" s="618" t="str">
        <f>IF($K122="","",IFERROR(_xlfn.XLOOKUP($K122,_StartedStatus!$M:$M,_StartedStatus!$U:$U,""),""))</f>
        <v/>
      </c>
      <c r="S122" s="617" t="str">
        <f t="shared" si="7"/>
        <v/>
      </c>
    </row>
    <row r="123" spans="8:19">
      <c r="H123" s="606" t="str">
        <f t="shared" si="4"/>
        <v/>
      </c>
      <c r="I123" s="606" t="str">
        <f>IF($K123="","",IFERROR(_xlfn.XLOOKUP($K123,_StartedStatus!$M:$M,_StartedStatus!$B:$B,"")&amp;"",""))</f>
        <v/>
      </c>
      <c r="J123" s="49" t="str">
        <f>IF($K123="","",IFERROR(_xlfn.XLOOKUP($K123,_StartedStatus!$M:$M,_StartedStatus!$F:$F,"")&amp;"",""))</f>
        <v/>
      </c>
      <c r="L123" s="617" t="str">
        <f t="shared" si="5"/>
        <v/>
      </c>
      <c r="M123" s="43" t="str">
        <f>IF($K123="","",IFERROR(_xlfn.XLOOKUP($K123,_StartedStatus!$M:$M,_StartedStatus!$L:$L,"")&amp;"",""))</f>
        <v/>
      </c>
      <c r="N123" s="617" t="str">
        <f t="shared" si="6"/>
        <v/>
      </c>
      <c r="O123" s="43" t="str">
        <f>IF($K123="","",IFERROR(_xlfn.XLOOKUP($K123,_StartedStatus!$M:$M,_StartedStatus!$K:$K,"")&amp;"",""))</f>
        <v/>
      </c>
      <c r="P123" s="43" t="str">
        <f>IF($K123="","",IFERROR(_xlfn.XLOOKUP($K123,_StartedStatus!$M:$M,_StartedStatus!$C:$C,"")&amp;"",""))</f>
        <v/>
      </c>
      <c r="Q123" s="44" t="str">
        <f>IF($K123="","",IFERROR(_xlfn.XLOOKUP($K123,_StartedStatus!$M:$M,_StartedStatus!$J:$J,"")&amp;"",""))</f>
        <v/>
      </c>
      <c r="R123" s="618" t="str">
        <f>IF($K123="","",IFERROR(_xlfn.XLOOKUP($K123,_StartedStatus!$M:$M,_StartedStatus!$U:$U,""),""))</f>
        <v/>
      </c>
      <c r="S123" s="617" t="str">
        <f t="shared" si="7"/>
        <v/>
      </c>
    </row>
    <row r="124" spans="8:19">
      <c r="H124" s="606" t="str">
        <f t="shared" si="4"/>
        <v/>
      </c>
      <c r="I124" s="606" t="str">
        <f>IF($K124="","",IFERROR(_xlfn.XLOOKUP($K124,_StartedStatus!$M:$M,_StartedStatus!$B:$B,"")&amp;"",""))</f>
        <v/>
      </c>
      <c r="J124" s="49" t="str">
        <f>IF($K124="","",IFERROR(_xlfn.XLOOKUP($K124,_StartedStatus!$M:$M,_StartedStatus!$F:$F,"")&amp;"",""))</f>
        <v/>
      </c>
      <c r="L124" s="617" t="str">
        <f t="shared" si="5"/>
        <v/>
      </c>
      <c r="M124" s="43" t="str">
        <f>IF($K124="","",IFERROR(_xlfn.XLOOKUP($K124,_StartedStatus!$M:$M,_StartedStatus!$L:$L,"")&amp;"",""))</f>
        <v/>
      </c>
      <c r="N124" s="617" t="str">
        <f t="shared" si="6"/>
        <v/>
      </c>
      <c r="O124" s="43" t="str">
        <f>IF($K124="","",IFERROR(_xlfn.XLOOKUP($K124,_StartedStatus!$M:$M,_StartedStatus!$K:$K,"")&amp;"",""))</f>
        <v/>
      </c>
      <c r="P124" s="43" t="str">
        <f>IF($K124="","",IFERROR(_xlfn.XLOOKUP($K124,_StartedStatus!$M:$M,_StartedStatus!$C:$C,"")&amp;"",""))</f>
        <v/>
      </c>
      <c r="Q124" s="44" t="str">
        <f>IF($K124="","",IFERROR(_xlfn.XLOOKUP($K124,_StartedStatus!$M:$M,_StartedStatus!$J:$J,"")&amp;"",""))</f>
        <v/>
      </c>
      <c r="R124" s="618" t="str">
        <f>IF($K124="","",IFERROR(_xlfn.XLOOKUP($K124,_StartedStatus!$M:$M,_StartedStatus!$U:$U,""),""))</f>
        <v/>
      </c>
      <c r="S124" s="617" t="str">
        <f t="shared" si="7"/>
        <v/>
      </c>
    </row>
    <row r="125" spans="8:19">
      <c r="H125" s="606" t="str">
        <f t="shared" si="4"/>
        <v/>
      </c>
      <c r="I125" s="606" t="str">
        <f>IF($K125="","",IFERROR(_xlfn.XLOOKUP($K125,_StartedStatus!$M:$M,_StartedStatus!$B:$B,"")&amp;"",""))</f>
        <v/>
      </c>
      <c r="J125" s="49" t="str">
        <f>IF($K125="","",IFERROR(_xlfn.XLOOKUP($K125,_StartedStatus!$M:$M,_StartedStatus!$F:$F,"")&amp;"",""))</f>
        <v/>
      </c>
      <c r="L125" s="617" t="str">
        <f t="shared" si="5"/>
        <v/>
      </c>
      <c r="M125" s="43" t="str">
        <f>IF($K125="","",IFERROR(_xlfn.XLOOKUP($K125,_StartedStatus!$M:$M,_StartedStatus!$L:$L,"")&amp;"",""))</f>
        <v/>
      </c>
      <c r="N125" s="617" t="str">
        <f t="shared" si="6"/>
        <v/>
      </c>
      <c r="O125" s="43" t="str">
        <f>IF($K125="","",IFERROR(_xlfn.XLOOKUP($K125,_StartedStatus!$M:$M,_StartedStatus!$K:$K,"")&amp;"",""))</f>
        <v/>
      </c>
      <c r="P125" s="43" t="str">
        <f>IF($K125="","",IFERROR(_xlfn.XLOOKUP($K125,_StartedStatus!$M:$M,_StartedStatus!$C:$C,"")&amp;"",""))</f>
        <v/>
      </c>
      <c r="Q125" s="44" t="str">
        <f>IF($K125="","",IFERROR(_xlfn.XLOOKUP($K125,_StartedStatus!$M:$M,_StartedStatus!$J:$J,"")&amp;"",""))</f>
        <v/>
      </c>
      <c r="R125" s="618" t="str">
        <f>IF($K125="","",IFERROR(_xlfn.XLOOKUP($K125,_StartedStatus!$M:$M,_StartedStatus!$U:$U,""),""))</f>
        <v/>
      </c>
      <c r="S125" s="617" t="str">
        <f t="shared" si="7"/>
        <v/>
      </c>
    </row>
    <row r="126" spans="8:19">
      <c r="H126" s="606" t="str">
        <f t="shared" si="4"/>
        <v/>
      </c>
      <c r="I126" s="606" t="str">
        <f>IF($K126="","",IFERROR(_xlfn.XLOOKUP($K126,_StartedStatus!$M:$M,_StartedStatus!$B:$B,"")&amp;"",""))</f>
        <v/>
      </c>
      <c r="J126" s="49" t="str">
        <f>IF($K126="","",IFERROR(_xlfn.XLOOKUP($K126,_StartedStatus!$M:$M,_StartedStatus!$F:$F,"")&amp;"",""))</f>
        <v/>
      </c>
      <c r="L126" s="617" t="str">
        <f t="shared" si="5"/>
        <v/>
      </c>
      <c r="M126" s="43" t="str">
        <f>IF($K126="","",IFERROR(_xlfn.XLOOKUP($K126,_StartedStatus!$M:$M,_StartedStatus!$L:$L,"")&amp;"",""))</f>
        <v/>
      </c>
      <c r="N126" s="617" t="str">
        <f t="shared" si="6"/>
        <v/>
      </c>
      <c r="O126" s="43" t="str">
        <f>IF($K126="","",IFERROR(_xlfn.XLOOKUP($K126,_StartedStatus!$M:$M,_StartedStatus!$K:$K,"")&amp;"",""))</f>
        <v/>
      </c>
      <c r="P126" s="43" t="str">
        <f>IF($K126="","",IFERROR(_xlfn.XLOOKUP($K126,_StartedStatus!$M:$M,_StartedStatus!$C:$C,"")&amp;"",""))</f>
        <v/>
      </c>
      <c r="Q126" s="44" t="str">
        <f>IF($K126="","",IFERROR(_xlfn.XLOOKUP($K126,_StartedStatus!$M:$M,_StartedStatus!$J:$J,"")&amp;"",""))</f>
        <v/>
      </c>
      <c r="R126" s="618" t="str">
        <f>IF($K126="","",IFERROR(_xlfn.XLOOKUP($K126,_StartedStatus!$M:$M,_StartedStatus!$U:$U,""),""))</f>
        <v/>
      </c>
      <c r="S126" s="617" t="str">
        <f t="shared" si="7"/>
        <v/>
      </c>
    </row>
    <row r="127" spans="8:19">
      <c r="H127" s="606" t="str">
        <f t="shared" si="4"/>
        <v/>
      </c>
      <c r="I127" s="606" t="str">
        <f>IF($K127="","",IFERROR(_xlfn.XLOOKUP($K127,_StartedStatus!$M:$M,_StartedStatus!$B:$B,"")&amp;"",""))</f>
        <v/>
      </c>
      <c r="J127" s="49" t="str">
        <f>IF($K127="","",IFERROR(_xlfn.XLOOKUP($K127,_StartedStatus!$M:$M,_StartedStatus!$F:$F,"")&amp;"",""))</f>
        <v/>
      </c>
      <c r="L127" s="617" t="str">
        <f t="shared" si="5"/>
        <v/>
      </c>
      <c r="M127" s="43" t="str">
        <f>IF($K127="","",IFERROR(_xlfn.XLOOKUP($K127,_StartedStatus!$M:$M,_StartedStatus!$L:$L,"")&amp;"",""))</f>
        <v/>
      </c>
      <c r="N127" s="617" t="str">
        <f t="shared" si="6"/>
        <v/>
      </c>
      <c r="O127" s="43" t="str">
        <f>IF($K127="","",IFERROR(_xlfn.XLOOKUP($K127,_StartedStatus!$M:$M,_StartedStatus!$K:$K,"")&amp;"",""))</f>
        <v/>
      </c>
      <c r="P127" s="43" t="str">
        <f>IF($K127="","",IFERROR(_xlfn.XLOOKUP($K127,_StartedStatus!$M:$M,_StartedStatus!$C:$C,"")&amp;"",""))</f>
        <v/>
      </c>
      <c r="Q127" s="44" t="str">
        <f>IF($K127="","",IFERROR(_xlfn.XLOOKUP($K127,_StartedStatus!$M:$M,_StartedStatus!$J:$J,"")&amp;"",""))</f>
        <v/>
      </c>
      <c r="R127" s="618" t="str">
        <f>IF($K127="","",IFERROR(_xlfn.XLOOKUP($K127,_StartedStatus!$M:$M,_StartedStatus!$U:$U,""),""))</f>
        <v/>
      </c>
      <c r="S127" s="617" t="str">
        <f t="shared" si="7"/>
        <v/>
      </c>
    </row>
    <row r="128" spans="8:19">
      <c r="H128" s="606" t="str">
        <f t="shared" si="4"/>
        <v/>
      </c>
      <c r="I128" s="606" t="str">
        <f>IF($K128="","",IFERROR(_xlfn.XLOOKUP($K128,_StartedStatus!$M:$M,_StartedStatus!$B:$B,"")&amp;"",""))</f>
        <v/>
      </c>
      <c r="J128" s="49" t="str">
        <f>IF($K128="","",IFERROR(_xlfn.XLOOKUP($K128,_StartedStatus!$M:$M,_StartedStatus!$F:$F,"")&amp;"",""))</f>
        <v/>
      </c>
      <c r="L128" s="617" t="str">
        <f t="shared" si="5"/>
        <v/>
      </c>
      <c r="M128" s="43" t="str">
        <f>IF($K128="","",IFERROR(_xlfn.XLOOKUP($K128,_StartedStatus!$M:$M,_StartedStatus!$L:$L,"")&amp;"",""))</f>
        <v/>
      </c>
      <c r="N128" s="617" t="str">
        <f t="shared" si="6"/>
        <v/>
      </c>
      <c r="O128" s="43" t="str">
        <f>IF($K128="","",IFERROR(_xlfn.XLOOKUP($K128,_StartedStatus!$M:$M,_StartedStatus!$K:$K,"")&amp;"",""))</f>
        <v/>
      </c>
      <c r="P128" s="43" t="str">
        <f>IF($K128="","",IFERROR(_xlfn.XLOOKUP($K128,_StartedStatus!$M:$M,_StartedStatus!$C:$C,"")&amp;"",""))</f>
        <v/>
      </c>
      <c r="Q128" s="44" t="str">
        <f>IF($K128="","",IFERROR(_xlfn.XLOOKUP($K128,_StartedStatus!$M:$M,_StartedStatus!$J:$J,"")&amp;"",""))</f>
        <v/>
      </c>
      <c r="R128" s="618" t="str">
        <f>IF($K128="","",IFERROR(_xlfn.XLOOKUP($K128,_StartedStatus!$M:$M,_StartedStatus!$U:$U,""),""))</f>
        <v/>
      </c>
      <c r="S128" s="617" t="str">
        <f t="shared" si="7"/>
        <v/>
      </c>
    </row>
    <row r="129" spans="8:19">
      <c r="H129" s="606" t="str">
        <f t="shared" si="4"/>
        <v/>
      </c>
      <c r="I129" s="606" t="str">
        <f>IF($K129="","",IFERROR(_xlfn.XLOOKUP($K129,_StartedStatus!$M:$M,_StartedStatus!$B:$B,"")&amp;"",""))</f>
        <v/>
      </c>
      <c r="J129" s="49" t="str">
        <f>IF($K129="","",IFERROR(_xlfn.XLOOKUP($K129,_StartedStatus!$M:$M,_StartedStatus!$F:$F,"")&amp;"",""))</f>
        <v/>
      </c>
      <c r="L129" s="617" t="str">
        <f t="shared" si="5"/>
        <v/>
      </c>
      <c r="M129" s="43" t="str">
        <f>IF($K129="","",IFERROR(_xlfn.XLOOKUP($K129,_StartedStatus!$M:$M,_StartedStatus!$L:$L,"")&amp;"",""))</f>
        <v/>
      </c>
      <c r="N129" s="617" t="str">
        <f t="shared" si="6"/>
        <v/>
      </c>
      <c r="O129" s="43" t="str">
        <f>IF($K129="","",IFERROR(_xlfn.XLOOKUP($K129,_StartedStatus!$M:$M,_StartedStatus!$K:$K,"")&amp;"",""))</f>
        <v/>
      </c>
      <c r="P129" s="43" t="str">
        <f>IF($K129="","",IFERROR(_xlfn.XLOOKUP($K129,_StartedStatus!$M:$M,_StartedStatus!$C:$C,"")&amp;"",""))</f>
        <v/>
      </c>
      <c r="Q129" s="44" t="str">
        <f>IF($K129="","",IFERROR(_xlfn.XLOOKUP($K129,_StartedStatus!$M:$M,_StartedStatus!$J:$J,"")&amp;"",""))</f>
        <v/>
      </c>
      <c r="R129" s="618" t="str">
        <f>IF($K129="","",IFERROR(_xlfn.XLOOKUP($K129,_StartedStatus!$M:$M,_StartedStatus!$U:$U,""),""))</f>
        <v/>
      </c>
      <c r="S129" s="617" t="str">
        <f t="shared" si="7"/>
        <v/>
      </c>
    </row>
    <row r="130" spans="8:19">
      <c r="H130" s="606" t="str">
        <f t="shared" si="4"/>
        <v/>
      </c>
      <c r="I130" s="606" t="str">
        <f>IF($K130="","",IFERROR(_xlfn.XLOOKUP($K130,_StartedStatus!$M:$M,_StartedStatus!$B:$B,"")&amp;"",""))</f>
        <v/>
      </c>
      <c r="J130" s="49" t="str">
        <f>IF($K130="","",IFERROR(_xlfn.XLOOKUP($K130,_StartedStatus!$M:$M,_StartedStatus!$F:$F,"")&amp;"",""))</f>
        <v/>
      </c>
      <c r="L130" s="617" t="str">
        <f t="shared" si="5"/>
        <v/>
      </c>
      <c r="M130" s="43" t="str">
        <f>IF($K130="","",IFERROR(_xlfn.XLOOKUP($K130,_StartedStatus!$M:$M,_StartedStatus!$L:$L,"")&amp;"",""))</f>
        <v/>
      </c>
      <c r="N130" s="617" t="str">
        <f t="shared" si="6"/>
        <v/>
      </c>
      <c r="O130" s="43" t="str">
        <f>IF($K130="","",IFERROR(_xlfn.XLOOKUP($K130,_StartedStatus!$M:$M,_StartedStatus!$K:$K,"")&amp;"",""))</f>
        <v/>
      </c>
      <c r="P130" s="43" t="str">
        <f>IF($K130="","",IFERROR(_xlfn.XLOOKUP($K130,_StartedStatus!$M:$M,_StartedStatus!$C:$C,"")&amp;"",""))</f>
        <v/>
      </c>
      <c r="Q130" s="44" t="str">
        <f>IF($K130="","",IFERROR(_xlfn.XLOOKUP($K130,_StartedStatus!$M:$M,_StartedStatus!$J:$J,"")&amp;"",""))</f>
        <v/>
      </c>
      <c r="R130" s="618" t="str">
        <f>IF($K130="","",IFERROR(_xlfn.XLOOKUP($K130,_StartedStatus!$M:$M,_StartedStatus!$U:$U,""),""))</f>
        <v/>
      </c>
      <c r="S130" s="617" t="str">
        <f t="shared" si="7"/>
        <v/>
      </c>
    </row>
    <row r="131" spans="8:19">
      <c r="H131" s="606" t="str">
        <f t="shared" si="4"/>
        <v/>
      </c>
      <c r="I131" s="606" t="str">
        <f>IF($K131="","",IFERROR(_xlfn.XLOOKUP($K131,_StartedStatus!$M:$M,_StartedStatus!$B:$B,"")&amp;"",""))</f>
        <v/>
      </c>
      <c r="J131" s="49" t="str">
        <f>IF($K131="","",IFERROR(_xlfn.XLOOKUP($K131,_StartedStatus!$M:$M,_StartedStatus!$F:$F,"")&amp;"",""))</f>
        <v/>
      </c>
      <c r="L131" s="617" t="str">
        <f t="shared" si="5"/>
        <v/>
      </c>
      <c r="M131" s="43" t="str">
        <f>IF($K131="","",IFERROR(_xlfn.XLOOKUP($K131,_StartedStatus!$M:$M,_StartedStatus!$L:$L,"")&amp;"",""))</f>
        <v/>
      </c>
      <c r="N131" s="617" t="str">
        <f t="shared" si="6"/>
        <v/>
      </c>
      <c r="O131" s="43" t="str">
        <f>IF($K131="","",IFERROR(_xlfn.XLOOKUP($K131,_StartedStatus!$M:$M,_StartedStatus!$K:$K,"")&amp;"",""))</f>
        <v/>
      </c>
      <c r="P131" s="43" t="str">
        <f>IF($K131="","",IFERROR(_xlfn.XLOOKUP($K131,_StartedStatus!$M:$M,_StartedStatus!$C:$C,"")&amp;"",""))</f>
        <v/>
      </c>
      <c r="Q131" s="44" t="str">
        <f>IF($K131="","",IFERROR(_xlfn.XLOOKUP($K131,_StartedStatus!$M:$M,_StartedStatus!$J:$J,"")&amp;"",""))</f>
        <v/>
      </c>
      <c r="R131" s="618" t="str">
        <f>IF($K131="","",IFERROR(_xlfn.XLOOKUP($K131,_StartedStatus!$M:$M,_StartedStatus!$U:$U,""),""))</f>
        <v/>
      </c>
      <c r="S131" s="617" t="str">
        <f t="shared" si="7"/>
        <v/>
      </c>
    </row>
    <row r="132" spans="8:19">
      <c r="H132" s="606" t="str">
        <f t="shared" si="4"/>
        <v/>
      </c>
      <c r="I132" s="606" t="str">
        <f>IF($K132="","",IFERROR(_xlfn.XLOOKUP($K132,_StartedStatus!$M:$M,_StartedStatus!$B:$B,"")&amp;"",""))</f>
        <v/>
      </c>
      <c r="J132" s="49" t="str">
        <f>IF($K132="","",IFERROR(_xlfn.XLOOKUP($K132,_StartedStatus!$M:$M,_StartedStatus!$F:$F,"")&amp;"",""))</f>
        <v/>
      </c>
      <c r="L132" s="617" t="str">
        <f t="shared" si="5"/>
        <v/>
      </c>
      <c r="M132" s="43" t="str">
        <f>IF($K132="","",IFERROR(_xlfn.XLOOKUP($K132,_StartedStatus!$M:$M,_StartedStatus!$L:$L,"")&amp;"",""))</f>
        <v/>
      </c>
      <c r="N132" s="617" t="str">
        <f t="shared" si="6"/>
        <v/>
      </c>
      <c r="O132" s="43" t="str">
        <f>IF($K132="","",IFERROR(_xlfn.XLOOKUP($K132,_StartedStatus!$M:$M,_StartedStatus!$K:$K,"")&amp;"",""))</f>
        <v/>
      </c>
      <c r="P132" s="43" t="str">
        <f>IF($K132="","",IFERROR(_xlfn.XLOOKUP($K132,_StartedStatus!$M:$M,_StartedStatus!$C:$C,"")&amp;"",""))</f>
        <v/>
      </c>
      <c r="Q132" s="44" t="str">
        <f>IF($K132="","",IFERROR(_xlfn.XLOOKUP($K132,_StartedStatus!$M:$M,_StartedStatus!$J:$J,"")&amp;"",""))</f>
        <v/>
      </c>
      <c r="R132" s="618" t="str">
        <f>IF($K132="","",IFERROR(_xlfn.XLOOKUP($K132,_StartedStatus!$M:$M,_StartedStatus!$U:$U,""),""))</f>
        <v/>
      </c>
      <c r="S132" s="617" t="str">
        <f t="shared" si="7"/>
        <v/>
      </c>
    </row>
    <row r="133" spans="8:19">
      <c r="H133" s="606" t="str">
        <f t="shared" si="4"/>
        <v/>
      </c>
      <c r="I133" s="606" t="str">
        <f>IF($K133="","",IFERROR(_xlfn.XLOOKUP($K133,_StartedStatus!$M:$M,_StartedStatus!$B:$B,"")&amp;"",""))</f>
        <v/>
      </c>
      <c r="J133" s="49" t="str">
        <f>IF($K133="","",IFERROR(_xlfn.XLOOKUP($K133,_StartedStatus!$M:$M,_StartedStatus!$F:$F,"")&amp;"",""))</f>
        <v/>
      </c>
      <c r="L133" s="617" t="str">
        <f t="shared" si="5"/>
        <v/>
      </c>
      <c r="M133" s="43" t="str">
        <f>IF($K133="","",IFERROR(_xlfn.XLOOKUP($K133,_StartedStatus!$M:$M,_StartedStatus!$L:$L,"")&amp;"",""))</f>
        <v/>
      </c>
      <c r="N133" s="617" t="str">
        <f t="shared" si="6"/>
        <v/>
      </c>
      <c r="O133" s="43" t="str">
        <f>IF($K133="","",IFERROR(_xlfn.XLOOKUP($K133,_StartedStatus!$M:$M,_StartedStatus!$K:$K,"")&amp;"",""))</f>
        <v/>
      </c>
      <c r="P133" s="43" t="str">
        <f>IF($K133="","",IFERROR(_xlfn.XLOOKUP($K133,_StartedStatus!$M:$M,_StartedStatus!$C:$C,"")&amp;"",""))</f>
        <v/>
      </c>
      <c r="Q133" s="44" t="str">
        <f>IF($K133="","",IFERROR(_xlfn.XLOOKUP($K133,_StartedStatus!$M:$M,_StartedStatus!$J:$J,"")&amp;"",""))</f>
        <v/>
      </c>
      <c r="R133" s="618" t="str">
        <f>IF($K133="","",IFERROR(_xlfn.XLOOKUP($K133,_StartedStatus!$M:$M,_StartedStatus!$U:$U,""),""))</f>
        <v/>
      </c>
      <c r="S133" s="617" t="str">
        <f t="shared" si="7"/>
        <v/>
      </c>
    </row>
    <row r="134" spans="8:19">
      <c r="H134" s="606" t="str">
        <f t="shared" si="4"/>
        <v/>
      </c>
      <c r="I134" s="606" t="str">
        <f>IF($K134="","",IFERROR(_xlfn.XLOOKUP($K134,_StartedStatus!$M:$M,_StartedStatus!$B:$B,"")&amp;"",""))</f>
        <v/>
      </c>
      <c r="J134" s="49" t="str">
        <f>IF($K134="","",IFERROR(_xlfn.XLOOKUP($K134,_StartedStatus!$M:$M,_StartedStatus!$F:$F,"")&amp;"",""))</f>
        <v/>
      </c>
      <c r="L134" s="617" t="str">
        <f t="shared" si="5"/>
        <v/>
      </c>
      <c r="M134" s="43" t="str">
        <f>IF($K134="","",IFERROR(_xlfn.XLOOKUP($K134,_StartedStatus!$M:$M,_StartedStatus!$L:$L,"")&amp;"",""))</f>
        <v/>
      </c>
      <c r="N134" s="617" t="str">
        <f t="shared" si="6"/>
        <v/>
      </c>
      <c r="O134" s="43" t="str">
        <f>IF($K134="","",IFERROR(_xlfn.XLOOKUP($K134,_StartedStatus!$M:$M,_StartedStatus!$K:$K,"")&amp;"",""))</f>
        <v/>
      </c>
      <c r="P134" s="43" t="str">
        <f>IF($K134="","",IFERROR(_xlfn.XLOOKUP($K134,_StartedStatus!$M:$M,_StartedStatus!$C:$C,"")&amp;"",""))</f>
        <v/>
      </c>
      <c r="Q134" s="44" t="str">
        <f>IF($K134="","",IFERROR(_xlfn.XLOOKUP($K134,_StartedStatus!$M:$M,_StartedStatus!$J:$J,"")&amp;"",""))</f>
        <v/>
      </c>
      <c r="R134" s="618" t="str">
        <f>IF($K134="","",IFERROR(_xlfn.XLOOKUP($K134,_StartedStatus!$M:$M,_StartedStatus!$U:$U,""),""))</f>
        <v/>
      </c>
      <c r="S134" s="617" t="str">
        <f t="shared" si="7"/>
        <v/>
      </c>
    </row>
    <row r="135" spans="8:19">
      <c r="H135" s="606" t="str">
        <f t="shared" si="4"/>
        <v/>
      </c>
      <c r="I135" s="606" t="str">
        <f>IF($K135="","",IFERROR(_xlfn.XLOOKUP($K135,_StartedStatus!$M:$M,_StartedStatus!$B:$B,"")&amp;"",""))</f>
        <v/>
      </c>
      <c r="J135" s="49" t="str">
        <f>IF($K135="","",IFERROR(_xlfn.XLOOKUP($K135,_StartedStatus!$M:$M,_StartedStatus!$F:$F,"")&amp;"",""))</f>
        <v/>
      </c>
      <c r="L135" s="617" t="str">
        <f t="shared" si="5"/>
        <v/>
      </c>
      <c r="M135" s="43" t="str">
        <f>IF($K135="","",IFERROR(_xlfn.XLOOKUP($K135,_StartedStatus!$M:$M,_StartedStatus!$L:$L,"")&amp;"",""))</f>
        <v/>
      </c>
      <c r="N135" s="617" t="str">
        <f t="shared" si="6"/>
        <v/>
      </c>
      <c r="O135" s="43" t="str">
        <f>IF($K135="","",IFERROR(_xlfn.XLOOKUP($K135,_StartedStatus!$M:$M,_StartedStatus!$K:$K,"")&amp;"",""))</f>
        <v/>
      </c>
      <c r="P135" s="43" t="str">
        <f>IF($K135="","",IFERROR(_xlfn.XLOOKUP($K135,_StartedStatus!$M:$M,_StartedStatus!$C:$C,"")&amp;"",""))</f>
        <v/>
      </c>
      <c r="Q135" s="44" t="str">
        <f>IF($K135="","",IFERROR(_xlfn.XLOOKUP($K135,_StartedStatus!$M:$M,_StartedStatus!$J:$J,"")&amp;"",""))</f>
        <v/>
      </c>
      <c r="R135" s="618" t="str">
        <f>IF($K135="","",IFERROR(_xlfn.XLOOKUP($K135,_StartedStatus!$M:$M,_StartedStatus!$U:$U,""),""))</f>
        <v/>
      </c>
      <c r="S135" s="617" t="str">
        <f t="shared" si="7"/>
        <v/>
      </c>
    </row>
    <row r="136" spans="8:19">
      <c r="H136" s="606" t="str">
        <f t="shared" si="4"/>
        <v/>
      </c>
      <c r="I136" s="606" t="str">
        <f>IF($K136="","",IFERROR(_xlfn.XLOOKUP($K136,_StartedStatus!$M:$M,_StartedStatus!$B:$B,"")&amp;"",""))</f>
        <v/>
      </c>
      <c r="J136" s="49" t="str">
        <f>IF($K136="","",IFERROR(_xlfn.XLOOKUP($K136,_StartedStatus!$M:$M,_StartedStatus!$F:$F,"")&amp;"",""))</f>
        <v/>
      </c>
      <c r="L136" s="617" t="str">
        <f t="shared" si="5"/>
        <v/>
      </c>
      <c r="M136" s="43" t="str">
        <f>IF($K136="","",IFERROR(_xlfn.XLOOKUP($K136,_StartedStatus!$M:$M,_StartedStatus!$L:$L,"")&amp;"",""))</f>
        <v/>
      </c>
      <c r="N136" s="617" t="str">
        <f t="shared" si="6"/>
        <v/>
      </c>
      <c r="O136" s="43" t="str">
        <f>IF($K136="","",IFERROR(_xlfn.XLOOKUP($K136,_StartedStatus!$M:$M,_StartedStatus!$K:$K,"")&amp;"",""))</f>
        <v/>
      </c>
      <c r="P136" s="43" t="str">
        <f>IF($K136="","",IFERROR(_xlfn.XLOOKUP($K136,_StartedStatus!$M:$M,_StartedStatus!$C:$C,"")&amp;"",""))</f>
        <v/>
      </c>
      <c r="Q136" s="44" t="str">
        <f>IF($K136="","",IFERROR(_xlfn.XLOOKUP($K136,_StartedStatus!$M:$M,_StartedStatus!$J:$J,"")&amp;"",""))</f>
        <v/>
      </c>
      <c r="R136" s="618" t="str">
        <f>IF($K136="","",IFERROR(_xlfn.XLOOKUP($K136,_StartedStatus!$M:$M,_StartedStatus!$U:$U,""),""))</f>
        <v/>
      </c>
      <c r="S136" s="617" t="str">
        <f t="shared" si="7"/>
        <v/>
      </c>
    </row>
    <row r="137" spans="8:19">
      <c r="H137" s="606" t="str">
        <f t="shared" si="4"/>
        <v/>
      </c>
      <c r="I137" s="606" t="str">
        <f>IF($K137="","",IFERROR(_xlfn.XLOOKUP($K137,_StartedStatus!$M:$M,_StartedStatus!$B:$B,"")&amp;"",""))</f>
        <v/>
      </c>
      <c r="J137" s="49" t="str">
        <f>IF($K137="","",IFERROR(_xlfn.XLOOKUP($K137,_StartedStatus!$M:$M,_StartedStatus!$F:$F,"")&amp;"",""))</f>
        <v/>
      </c>
      <c r="L137" s="617" t="str">
        <f t="shared" si="5"/>
        <v/>
      </c>
      <c r="M137" s="43" t="str">
        <f>IF($K137="","",IFERROR(_xlfn.XLOOKUP($K137,_StartedStatus!$M:$M,_StartedStatus!$L:$L,"")&amp;"",""))</f>
        <v/>
      </c>
      <c r="N137" s="617" t="str">
        <f t="shared" si="6"/>
        <v/>
      </c>
      <c r="O137" s="43" t="str">
        <f>IF($K137="","",IFERROR(_xlfn.XLOOKUP($K137,_StartedStatus!$M:$M,_StartedStatus!$K:$K,"")&amp;"",""))</f>
        <v/>
      </c>
      <c r="P137" s="43" t="str">
        <f>IF($K137="","",IFERROR(_xlfn.XLOOKUP($K137,_StartedStatus!$M:$M,_StartedStatus!$C:$C,"")&amp;"",""))</f>
        <v/>
      </c>
      <c r="Q137" s="44" t="str">
        <f>IF($K137="","",IFERROR(_xlfn.XLOOKUP($K137,_StartedStatus!$M:$M,_StartedStatus!$J:$J,"")&amp;"",""))</f>
        <v/>
      </c>
      <c r="R137" s="618" t="str">
        <f>IF($K137="","",IFERROR(_xlfn.XLOOKUP($K137,_StartedStatus!$M:$M,_StartedStatus!$U:$U,""),""))</f>
        <v/>
      </c>
      <c r="S137" s="617" t="str">
        <f t="shared" si="7"/>
        <v/>
      </c>
    </row>
    <row r="138" spans="8:19">
      <c r="H138" s="606" t="str">
        <f t="shared" si="4"/>
        <v/>
      </c>
      <c r="I138" s="606" t="str">
        <f>IF($K138="","",IFERROR(_xlfn.XLOOKUP($K138,_StartedStatus!$M:$M,_StartedStatus!$B:$B,"")&amp;"",""))</f>
        <v/>
      </c>
      <c r="J138" s="49" t="str">
        <f>IF($K138="","",IFERROR(_xlfn.XLOOKUP($K138,_StartedStatus!$M:$M,_StartedStatus!$F:$F,"")&amp;"",""))</f>
        <v/>
      </c>
      <c r="L138" s="617" t="str">
        <f t="shared" si="5"/>
        <v/>
      </c>
      <c r="M138" s="43" t="str">
        <f>IF($K138="","",IFERROR(_xlfn.XLOOKUP($K138,_StartedStatus!$M:$M,_StartedStatus!$L:$L,"")&amp;"",""))</f>
        <v/>
      </c>
      <c r="N138" s="617" t="str">
        <f t="shared" si="6"/>
        <v/>
      </c>
      <c r="O138" s="43" t="str">
        <f>IF($K138="","",IFERROR(_xlfn.XLOOKUP($K138,_StartedStatus!$M:$M,_StartedStatus!$K:$K,"")&amp;"",""))</f>
        <v/>
      </c>
      <c r="P138" s="43" t="str">
        <f>IF($K138="","",IFERROR(_xlfn.XLOOKUP($K138,_StartedStatus!$M:$M,_StartedStatus!$C:$C,"")&amp;"",""))</f>
        <v/>
      </c>
      <c r="Q138" s="44" t="str">
        <f>IF($K138="","",IFERROR(_xlfn.XLOOKUP($K138,_StartedStatus!$M:$M,_StartedStatus!$J:$J,"")&amp;"",""))</f>
        <v/>
      </c>
      <c r="R138" s="618" t="str">
        <f>IF($K138="","",IFERROR(_xlfn.XLOOKUP($K138,_StartedStatus!$M:$M,_StartedStatus!$U:$U,""),""))</f>
        <v/>
      </c>
      <c r="S138" s="617" t="str">
        <f t="shared" si="7"/>
        <v/>
      </c>
    </row>
    <row r="139" spans="8:19">
      <c r="H139" s="606" t="str">
        <f t="shared" si="4"/>
        <v/>
      </c>
      <c r="I139" s="606" t="str">
        <f>IF($K139="","",IFERROR(_xlfn.XLOOKUP($K139,_StartedStatus!$M:$M,_StartedStatus!$B:$B,"")&amp;"",""))</f>
        <v/>
      </c>
      <c r="J139" s="49" t="str">
        <f>IF($K139="","",IFERROR(_xlfn.XLOOKUP($K139,_StartedStatus!$M:$M,_StartedStatus!$F:$F,"")&amp;"",""))</f>
        <v/>
      </c>
      <c r="L139" s="617" t="str">
        <f t="shared" si="5"/>
        <v/>
      </c>
      <c r="M139" s="43" t="str">
        <f>IF($K139="","",IFERROR(_xlfn.XLOOKUP($K139,_StartedStatus!$M:$M,_StartedStatus!$L:$L,"")&amp;"",""))</f>
        <v/>
      </c>
      <c r="N139" s="617" t="str">
        <f t="shared" si="6"/>
        <v/>
      </c>
      <c r="O139" s="43" t="str">
        <f>IF($K139="","",IFERROR(_xlfn.XLOOKUP($K139,_StartedStatus!$M:$M,_StartedStatus!$K:$K,"")&amp;"",""))</f>
        <v/>
      </c>
      <c r="P139" s="43" t="str">
        <f>IF($K139="","",IFERROR(_xlfn.XLOOKUP($K139,_StartedStatus!$M:$M,_StartedStatus!$C:$C,"")&amp;"",""))</f>
        <v/>
      </c>
      <c r="Q139" s="44" t="str">
        <f>IF($K139="","",IFERROR(_xlfn.XLOOKUP($K139,_StartedStatus!$M:$M,_StartedStatus!$J:$J,"")&amp;"",""))</f>
        <v/>
      </c>
      <c r="R139" s="618" t="str">
        <f>IF($K139="","",IFERROR(_xlfn.XLOOKUP($K139,_StartedStatus!$M:$M,_StartedStatus!$U:$U,""),""))</f>
        <v/>
      </c>
      <c r="S139" s="617" t="str">
        <f t="shared" si="7"/>
        <v/>
      </c>
    </row>
    <row r="140" spans="8:19">
      <c r="H140" s="606" t="str">
        <f t="shared" si="4"/>
        <v/>
      </c>
      <c r="I140" s="606" t="str">
        <f>IF($K140="","",IFERROR(_xlfn.XLOOKUP($K140,_StartedStatus!$M:$M,_StartedStatus!$B:$B,"")&amp;"",""))</f>
        <v/>
      </c>
      <c r="J140" s="49" t="str">
        <f>IF($K140="","",IFERROR(_xlfn.XLOOKUP($K140,_StartedStatus!$M:$M,_StartedStatus!$F:$F,"")&amp;"",""))</f>
        <v/>
      </c>
      <c r="L140" s="617" t="str">
        <f t="shared" si="5"/>
        <v/>
      </c>
      <c r="M140" s="43" t="str">
        <f>IF($K140="","",IFERROR(_xlfn.XLOOKUP($K140,_StartedStatus!$M:$M,_StartedStatus!$L:$L,"")&amp;"",""))</f>
        <v/>
      </c>
      <c r="N140" s="617" t="str">
        <f t="shared" si="6"/>
        <v/>
      </c>
      <c r="O140" s="43" t="str">
        <f>IF($K140="","",IFERROR(_xlfn.XLOOKUP($K140,_StartedStatus!$M:$M,_StartedStatus!$K:$K,"")&amp;"",""))</f>
        <v/>
      </c>
      <c r="P140" s="43" t="str">
        <f>IF($K140="","",IFERROR(_xlfn.XLOOKUP($K140,_StartedStatus!$M:$M,_StartedStatus!$C:$C,"")&amp;"",""))</f>
        <v/>
      </c>
      <c r="Q140" s="44" t="str">
        <f>IF($K140="","",IFERROR(_xlfn.XLOOKUP($K140,_StartedStatus!$M:$M,_StartedStatus!$J:$J,"")&amp;"",""))</f>
        <v/>
      </c>
      <c r="R140" s="618" t="str">
        <f>IF($K140="","",IFERROR(_xlfn.XLOOKUP($K140,_StartedStatus!$M:$M,_StartedStatus!$U:$U,""),""))</f>
        <v/>
      </c>
      <c r="S140" s="617" t="str">
        <f t="shared" si="7"/>
        <v/>
      </c>
    </row>
    <row r="141" spans="8:19">
      <c r="H141" s="606" t="str">
        <f t="shared" si="4"/>
        <v/>
      </c>
      <c r="I141" s="606" t="str">
        <f>IF($K141="","",IFERROR(_xlfn.XLOOKUP($K141,_StartedStatus!$M:$M,_StartedStatus!$B:$B,"")&amp;"",""))</f>
        <v/>
      </c>
      <c r="J141" s="49" t="str">
        <f>IF($K141="","",IFERROR(_xlfn.XLOOKUP($K141,_StartedStatus!$M:$M,_StartedStatus!$F:$F,"")&amp;"",""))</f>
        <v/>
      </c>
      <c r="L141" s="617" t="str">
        <f t="shared" si="5"/>
        <v/>
      </c>
      <c r="M141" s="43" t="str">
        <f>IF($K141="","",IFERROR(_xlfn.XLOOKUP($K141,_StartedStatus!$M:$M,_StartedStatus!$L:$L,"")&amp;"",""))</f>
        <v/>
      </c>
      <c r="N141" s="617" t="str">
        <f t="shared" si="6"/>
        <v/>
      </c>
      <c r="O141" s="43" t="str">
        <f>IF($K141="","",IFERROR(_xlfn.XLOOKUP($K141,_StartedStatus!$M:$M,_StartedStatus!$K:$K,"")&amp;"",""))</f>
        <v/>
      </c>
      <c r="P141" s="43" t="str">
        <f>IF($K141="","",IFERROR(_xlfn.XLOOKUP($K141,_StartedStatus!$M:$M,_StartedStatus!$C:$C,"")&amp;"",""))</f>
        <v/>
      </c>
      <c r="Q141" s="44" t="str">
        <f>IF($K141="","",IFERROR(_xlfn.XLOOKUP($K141,_StartedStatus!$M:$M,_StartedStatus!$J:$J,"")&amp;"",""))</f>
        <v/>
      </c>
      <c r="R141" s="618" t="str">
        <f>IF($K141="","",IFERROR(_xlfn.XLOOKUP($K141,_StartedStatus!$M:$M,_StartedStatus!$U:$U,""),""))</f>
        <v/>
      </c>
      <c r="S141" s="617" t="str">
        <f t="shared" si="7"/>
        <v/>
      </c>
    </row>
    <row r="142" spans="8:19">
      <c r="H142" s="606" t="str">
        <f t="shared" si="4"/>
        <v/>
      </c>
      <c r="I142" s="606" t="str">
        <f>IF($K142="","",IFERROR(_xlfn.XLOOKUP($K142,_StartedStatus!$M:$M,_StartedStatus!$B:$B,"")&amp;"",""))</f>
        <v/>
      </c>
      <c r="J142" s="49" t="str">
        <f>IF($K142="","",IFERROR(_xlfn.XLOOKUP($K142,_StartedStatus!$M:$M,_StartedStatus!$F:$F,"")&amp;"",""))</f>
        <v/>
      </c>
      <c r="L142" s="617" t="str">
        <f t="shared" si="5"/>
        <v/>
      </c>
      <c r="M142" s="43" t="str">
        <f>IF($K142="","",IFERROR(_xlfn.XLOOKUP($K142,_StartedStatus!$M:$M,_StartedStatus!$L:$L,"")&amp;"",""))</f>
        <v/>
      </c>
      <c r="N142" s="617" t="str">
        <f t="shared" si="6"/>
        <v/>
      </c>
      <c r="O142" s="43" t="str">
        <f>IF($K142="","",IFERROR(_xlfn.XLOOKUP($K142,_StartedStatus!$M:$M,_StartedStatus!$K:$K,"")&amp;"",""))</f>
        <v/>
      </c>
      <c r="P142" s="43" t="str">
        <f>IF($K142="","",IFERROR(_xlfn.XLOOKUP($K142,_StartedStatus!$M:$M,_StartedStatus!$C:$C,"")&amp;"",""))</f>
        <v/>
      </c>
      <c r="Q142" s="44" t="str">
        <f>IF($K142="","",IFERROR(_xlfn.XLOOKUP($K142,_StartedStatus!$M:$M,_StartedStatus!$J:$J,"")&amp;"",""))</f>
        <v/>
      </c>
      <c r="R142" s="618" t="str">
        <f>IF($K142="","",IFERROR(_xlfn.XLOOKUP($K142,_StartedStatus!$M:$M,_StartedStatus!$U:$U,""),""))</f>
        <v/>
      </c>
      <c r="S142" s="617" t="str">
        <f t="shared" si="7"/>
        <v/>
      </c>
    </row>
    <row r="143" spans="8:19">
      <c r="H143" s="606" t="str">
        <f t="shared" si="4"/>
        <v/>
      </c>
      <c r="I143" s="606" t="str">
        <f>IF($K143="","",IFERROR(_xlfn.XLOOKUP($K143,_StartedStatus!$M:$M,_StartedStatus!$B:$B,"")&amp;"",""))</f>
        <v/>
      </c>
      <c r="J143" s="49" t="str">
        <f>IF($K143="","",IFERROR(_xlfn.XLOOKUP($K143,_StartedStatus!$M:$M,_StartedStatus!$F:$F,"")&amp;"",""))</f>
        <v/>
      </c>
      <c r="L143" s="617" t="str">
        <f t="shared" si="5"/>
        <v/>
      </c>
      <c r="M143" s="43" t="str">
        <f>IF($K143="","",IFERROR(_xlfn.XLOOKUP($K143,_StartedStatus!$M:$M,_StartedStatus!$L:$L,"")&amp;"",""))</f>
        <v/>
      </c>
      <c r="N143" s="617" t="str">
        <f t="shared" si="6"/>
        <v/>
      </c>
      <c r="O143" s="43" t="str">
        <f>IF($K143="","",IFERROR(_xlfn.XLOOKUP($K143,_StartedStatus!$M:$M,_StartedStatus!$K:$K,"")&amp;"",""))</f>
        <v/>
      </c>
      <c r="P143" s="43" t="str">
        <f>IF($K143="","",IFERROR(_xlfn.XLOOKUP($K143,_StartedStatus!$M:$M,_StartedStatus!$C:$C,"")&amp;"",""))</f>
        <v/>
      </c>
      <c r="Q143" s="44" t="str">
        <f>IF($K143="","",IFERROR(_xlfn.XLOOKUP($K143,_StartedStatus!$M:$M,_StartedStatus!$J:$J,"")&amp;"",""))</f>
        <v/>
      </c>
      <c r="R143" s="618" t="str">
        <f>IF($K143="","",IFERROR(_xlfn.XLOOKUP($K143,_StartedStatus!$M:$M,_StartedStatus!$U:$U,""),""))</f>
        <v/>
      </c>
      <c r="S143" s="617" t="str">
        <f t="shared" si="7"/>
        <v/>
      </c>
    </row>
    <row r="144" spans="8:19">
      <c r="H144" s="606" t="str">
        <f t="shared" si="4"/>
        <v/>
      </c>
      <c r="I144" s="606" t="str">
        <f>IF($K144="","",IFERROR(_xlfn.XLOOKUP($K144,_StartedStatus!$M:$M,_StartedStatus!$B:$B,"")&amp;"",""))</f>
        <v/>
      </c>
      <c r="J144" s="49" t="str">
        <f>IF($K144="","",IFERROR(_xlfn.XLOOKUP($K144,_StartedStatus!$M:$M,_StartedStatus!$F:$F,"")&amp;"",""))</f>
        <v/>
      </c>
      <c r="L144" s="617" t="str">
        <f t="shared" si="5"/>
        <v/>
      </c>
      <c r="M144" s="43" t="str">
        <f>IF($K144="","",IFERROR(_xlfn.XLOOKUP($K144,_StartedStatus!$M:$M,_StartedStatus!$L:$L,"")&amp;"",""))</f>
        <v/>
      </c>
      <c r="N144" s="617" t="str">
        <f t="shared" si="6"/>
        <v/>
      </c>
      <c r="O144" s="43" t="str">
        <f>IF($K144="","",IFERROR(_xlfn.XLOOKUP($K144,_StartedStatus!$M:$M,_StartedStatus!$K:$K,"")&amp;"",""))</f>
        <v/>
      </c>
      <c r="P144" s="43" t="str">
        <f>IF($K144="","",IFERROR(_xlfn.XLOOKUP($K144,_StartedStatus!$M:$M,_StartedStatus!$C:$C,"")&amp;"",""))</f>
        <v/>
      </c>
      <c r="Q144" s="44" t="str">
        <f>IF($K144="","",IFERROR(_xlfn.XLOOKUP($K144,_StartedStatus!$M:$M,_StartedStatus!$J:$J,"")&amp;"",""))</f>
        <v/>
      </c>
      <c r="R144" s="618" t="str">
        <f>IF($K144="","",IFERROR(_xlfn.XLOOKUP($K144,_StartedStatus!$M:$M,_StartedStatus!$U:$U,""),""))</f>
        <v/>
      </c>
      <c r="S144" s="617" t="str">
        <f t="shared" si="7"/>
        <v/>
      </c>
    </row>
    <row r="145" spans="8:19">
      <c r="H145" s="606" t="str">
        <f t="shared" si="4"/>
        <v/>
      </c>
      <c r="I145" s="606" t="str">
        <f>IF($K145="","",IFERROR(_xlfn.XLOOKUP($K145,_StartedStatus!$M:$M,_StartedStatus!$B:$B,"")&amp;"",""))</f>
        <v/>
      </c>
      <c r="J145" s="49" t="str">
        <f>IF($K145="","",IFERROR(_xlfn.XLOOKUP($K145,_StartedStatus!$M:$M,_StartedStatus!$F:$F,"")&amp;"",""))</f>
        <v/>
      </c>
      <c r="L145" s="617" t="str">
        <f t="shared" si="5"/>
        <v/>
      </c>
      <c r="M145" s="43" t="str">
        <f>IF($K145="","",IFERROR(_xlfn.XLOOKUP($K145,_StartedStatus!$M:$M,_StartedStatus!$L:$L,"")&amp;"",""))</f>
        <v/>
      </c>
      <c r="N145" s="617" t="str">
        <f t="shared" si="6"/>
        <v/>
      </c>
      <c r="O145" s="43" t="str">
        <f>IF($K145="","",IFERROR(_xlfn.XLOOKUP($K145,_StartedStatus!$M:$M,_StartedStatus!$K:$K,"")&amp;"",""))</f>
        <v/>
      </c>
      <c r="P145" s="43" t="str">
        <f>IF($K145="","",IFERROR(_xlfn.XLOOKUP($K145,_StartedStatus!$M:$M,_StartedStatus!$C:$C,"")&amp;"",""))</f>
        <v/>
      </c>
      <c r="Q145" s="44" t="str">
        <f>IF($K145="","",IFERROR(_xlfn.XLOOKUP($K145,_StartedStatus!$M:$M,_StartedStatus!$J:$J,"")&amp;"",""))</f>
        <v/>
      </c>
      <c r="R145" s="618" t="str">
        <f>IF($K145="","",IFERROR(_xlfn.XLOOKUP($K145,_StartedStatus!$M:$M,_StartedStatus!$U:$U,""),""))</f>
        <v/>
      </c>
      <c r="S145" s="617" t="str">
        <f t="shared" si="7"/>
        <v/>
      </c>
    </row>
    <row r="146" spans="8:19">
      <c r="H146" s="606" t="str">
        <f t="shared" si="4"/>
        <v/>
      </c>
      <c r="I146" s="606" t="str">
        <f>IF($K146="","",IFERROR(_xlfn.XLOOKUP($K146,_StartedStatus!$M:$M,_StartedStatus!$B:$B,"")&amp;"",""))</f>
        <v/>
      </c>
      <c r="J146" s="49" t="str">
        <f>IF($K146="","",IFERROR(_xlfn.XLOOKUP($K146,_StartedStatus!$M:$M,_StartedStatus!$F:$F,"")&amp;"",""))</f>
        <v/>
      </c>
      <c r="L146" s="617" t="str">
        <f t="shared" si="5"/>
        <v/>
      </c>
      <c r="M146" s="43" t="str">
        <f>IF($K146="","",IFERROR(_xlfn.XLOOKUP($K146,_StartedStatus!$M:$M,_StartedStatus!$L:$L,"")&amp;"",""))</f>
        <v/>
      </c>
      <c r="N146" s="617" t="str">
        <f t="shared" si="6"/>
        <v/>
      </c>
      <c r="O146" s="43" t="str">
        <f>IF($K146="","",IFERROR(_xlfn.XLOOKUP($K146,_StartedStatus!$M:$M,_StartedStatus!$K:$K,"")&amp;"",""))</f>
        <v/>
      </c>
      <c r="P146" s="43" t="str">
        <f>IF($K146="","",IFERROR(_xlfn.XLOOKUP($K146,_StartedStatus!$M:$M,_StartedStatus!$C:$C,"")&amp;"",""))</f>
        <v/>
      </c>
      <c r="Q146" s="44" t="str">
        <f>IF($K146="","",IFERROR(_xlfn.XLOOKUP($K146,_StartedStatus!$M:$M,_StartedStatus!$J:$J,"")&amp;"",""))</f>
        <v/>
      </c>
      <c r="R146" s="618" t="str">
        <f>IF($K146="","",IFERROR(_xlfn.XLOOKUP($K146,_StartedStatus!$M:$M,_StartedStatus!$U:$U,""),""))</f>
        <v/>
      </c>
      <c r="S146" s="617" t="str">
        <f t="shared" si="7"/>
        <v/>
      </c>
    </row>
    <row r="147" spans="8:19">
      <c r="H147" s="606" t="str">
        <f t="shared" si="4"/>
        <v/>
      </c>
      <c r="I147" s="606" t="str">
        <f>IF($K147="","",IFERROR(_xlfn.XLOOKUP($K147,_StartedStatus!$M:$M,_StartedStatus!$B:$B,"")&amp;"",""))</f>
        <v/>
      </c>
      <c r="J147" s="49" t="str">
        <f>IF($K147="","",IFERROR(_xlfn.XLOOKUP($K147,_StartedStatus!$M:$M,_StartedStatus!$F:$F,"")&amp;"",""))</f>
        <v/>
      </c>
      <c r="L147" s="617" t="str">
        <f t="shared" si="5"/>
        <v/>
      </c>
      <c r="M147" s="43" t="str">
        <f>IF($K147="","",IFERROR(_xlfn.XLOOKUP($K147,_StartedStatus!$M:$M,_StartedStatus!$L:$L,"")&amp;"",""))</f>
        <v/>
      </c>
      <c r="N147" s="617" t="str">
        <f t="shared" si="6"/>
        <v/>
      </c>
      <c r="O147" s="43" t="str">
        <f>IF($K147="","",IFERROR(_xlfn.XLOOKUP($K147,_StartedStatus!$M:$M,_StartedStatus!$K:$K,"")&amp;"",""))</f>
        <v/>
      </c>
      <c r="P147" s="43" t="str">
        <f>IF($K147="","",IFERROR(_xlfn.XLOOKUP($K147,_StartedStatus!$M:$M,_StartedStatus!$C:$C,"")&amp;"",""))</f>
        <v/>
      </c>
      <c r="Q147" s="44" t="str">
        <f>IF($K147="","",IFERROR(_xlfn.XLOOKUP($K147,_StartedStatus!$M:$M,_StartedStatus!$J:$J,"")&amp;"",""))</f>
        <v/>
      </c>
      <c r="R147" s="618" t="str">
        <f>IF($K147="","",IFERROR(_xlfn.XLOOKUP($K147,_StartedStatus!$M:$M,_StartedStatus!$U:$U,""),""))</f>
        <v/>
      </c>
      <c r="S147" s="617" t="str">
        <f t="shared" si="7"/>
        <v/>
      </c>
    </row>
    <row r="148" spans="8:19">
      <c r="H148" s="606" t="str">
        <f t="shared" si="4"/>
        <v/>
      </c>
      <c r="I148" s="606" t="str">
        <f>IF($K148="","",IFERROR(_xlfn.XLOOKUP($K148,_StartedStatus!$M:$M,_StartedStatus!$B:$B,"")&amp;"",""))</f>
        <v/>
      </c>
      <c r="J148" s="49" t="str">
        <f>IF($K148="","",IFERROR(_xlfn.XLOOKUP($K148,_StartedStatus!$M:$M,_StartedStatus!$F:$F,"")&amp;"",""))</f>
        <v/>
      </c>
      <c r="L148" s="617" t="str">
        <f t="shared" si="5"/>
        <v/>
      </c>
      <c r="M148" s="43" t="str">
        <f>IF($K148="","",IFERROR(_xlfn.XLOOKUP($K148,_StartedStatus!$M:$M,_StartedStatus!$L:$L,"")&amp;"",""))</f>
        <v/>
      </c>
      <c r="N148" s="617" t="str">
        <f t="shared" si="6"/>
        <v/>
      </c>
      <c r="O148" s="43" t="str">
        <f>IF($K148="","",IFERROR(_xlfn.XLOOKUP($K148,_StartedStatus!$M:$M,_StartedStatus!$K:$K,"")&amp;"",""))</f>
        <v/>
      </c>
      <c r="P148" s="43" t="str">
        <f>IF($K148="","",IFERROR(_xlfn.XLOOKUP($K148,_StartedStatus!$M:$M,_StartedStatus!$C:$C,"")&amp;"",""))</f>
        <v/>
      </c>
      <c r="Q148" s="44" t="str">
        <f>IF($K148="","",IFERROR(_xlfn.XLOOKUP($K148,_StartedStatus!$M:$M,_StartedStatus!$J:$J,"")&amp;"",""))</f>
        <v/>
      </c>
      <c r="R148" s="618" t="str">
        <f>IF($K148="","",IFERROR(_xlfn.XLOOKUP($K148,_StartedStatus!$M:$M,_StartedStatus!$U:$U,""),""))</f>
        <v/>
      </c>
      <c r="S148" s="617" t="str">
        <f t="shared" si="7"/>
        <v/>
      </c>
    </row>
    <row r="149" spans="8:19">
      <c r="H149" s="606" t="str">
        <f t="shared" si="4"/>
        <v/>
      </c>
      <c r="I149" s="606" t="str">
        <f>IF($K149="","",IFERROR(_xlfn.XLOOKUP($K149,_StartedStatus!$M:$M,_StartedStatus!$B:$B,"")&amp;"",""))</f>
        <v/>
      </c>
      <c r="J149" s="49" t="str">
        <f>IF($K149="","",IFERROR(_xlfn.XLOOKUP($K149,_StartedStatus!$M:$M,_StartedStatus!$F:$F,"")&amp;"",""))</f>
        <v/>
      </c>
      <c r="L149" s="617" t="str">
        <f t="shared" si="5"/>
        <v/>
      </c>
      <c r="M149" s="43" t="str">
        <f>IF($K149="","",IFERROR(_xlfn.XLOOKUP($K149,_StartedStatus!$M:$M,_StartedStatus!$L:$L,"")&amp;"",""))</f>
        <v/>
      </c>
      <c r="N149" s="617" t="str">
        <f t="shared" si="6"/>
        <v/>
      </c>
      <c r="O149" s="43" t="str">
        <f>IF($K149="","",IFERROR(_xlfn.XLOOKUP($K149,_StartedStatus!$M:$M,_StartedStatus!$K:$K,"")&amp;"",""))</f>
        <v/>
      </c>
      <c r="P149" s="43" t="str">
        <f>IF($K149="","",IFERROR(_xlfn.XLOOKUP($K149,_StartedStatus!$M:$M,_StartedStatus!$C:$C,"")&amp;"",""))</f>
        <v/>
      </c>
      <c r="Q149" s="44" t="str">
        <f>IF($K149="","",IFERROR(_xlfn.XLOOKUP($K149,_StartedStatus!$M:$M,_StartedStatus!$J:$J,"")&amp;"",""))</f>
        <v/>
      </c>
      <c r="R149" s="618" t="str">
        <f>IF($K149="","",IFERROR(_xlfn.XLOOKUP($K149,_StartedStatus!$M:$M,_StartedStatus!$U:$U,""),""))</f>
        <v/>
      </c>
      <c r="S149" s="617" t="str">
        <f t="shared" si="7"/>
        <v/>
      </c>
    </row>
    <row r="150" spans="8:19">
      <c r="H150" s="606" t="str">
        <f t="shared" si="4"/>
        <v/>
      </c>
      <c r="I150" s="606" t="str">
        <f>IF($K150="","",IFERROR(_xlfn.XLOOKUP($K150,_StartedStatus!$M:$M,_StartedStatus!$B:$B,"")&amp;"",""))</f>
        <v/>
      </c>
      <c r="J150" s="49" t="str">
        <f>IF($K150="","",IFERROR(_xlfn.XLOOKUP($K150,_StartedStatus!$M:$M,_StartedStatus!$F:$F,"")&amp;"",""))</f>
        <v/>
      </c>
      <c r="L150" s="617" t="str">
        <f t="shared" si="5"/>
        <v/>
      </c>
      <c r="M150" s="43" t="str">
        <f>IF($K150="","",IFERROR(_xlfn.XLOOKUP($K150,_StartedStatus!$M:$M,_StartedStatus!$L:$L,"")&amp;"",""))</f>
        <v/>
      </c>
      <c r="N150" s="617" t="str">
        <f t="shared" si="6"/>
        <v/>
      </c>
      <c r="O150" s="43" t="str">
        <f>IF($K150="","",IFERROR(_xlfn.XLOOKUP($K150,_StartedStatus!$M:$M,_StartedStatus!$K:$K,"")&amp;"",""))</f>
        <v/>
      </c>
      <c r="P150" s="43" t="str">
        <f>IF($K150="","",IFERROR(_xlfn.XLOOKUP($K150,_StartedStatus!$M:$M,_StartedStatus!$C:$C,"")&amp;"",""))</f>
        <v/>
      </c>
      <c r="Q150" s="44" t="str">
        <f>IF($K150="","",IFERROR(_xlfn.XLOOKUP($K150,_StartedStatus!$M:$M,_StartedStatus!$J:$J,"")&amp;"",""))</f>
        <v/>
      </c>
      <c r="R150" s="618" t="str">
        <f>IF($K150="","",IFERROR(_xlfn.XLOOKUP($K150,_StartedStatus!$M:$M,_StartedStatus!$U:$U,""),""))</f>
        <v/>
      </c>
      <c r="S150" s="617" t="str">
        <f t="shared" si="7"/>
        <v/>
      </c>
    </row>
    <row r="151" spans="8:19">
      <c r="H151" s="606" t="str">
        <f t="shared" si="4"/>
        <v/>
      </c>
      <c r="I151" s="606" t="str">
        <f>IF($K151="","",IFERROR(_xlfn.XLOOKUP($K151,_StartedStatus!$M:$M,_StartedStatus!$B:$B,"")&amp;"",""))</f>
        <v/>
      </c>
      <c r="J151" s="49" t="str">
        <f>IF($K151="","",IFERROR(_xlfn.XLOOKUP($K151,_StartedStatus!$M:$M,_StartedStatus!$F:$F,"")&amp;"",""))</f>
        <v/>
      </c>
      <c r="L151" s="617" t="str">
        <f t="shared" si="5"/>
        <v/>
      </c>
      <c r="M151" s="43" t="str">
        <f>IF($K151="","",IFERROR(_xlfn.XLOOKUP($K151,_StartedStatus!$M:$M,_StartedStatus!$L:$L,"")&amp;"",""))</f>
        <v/>
      </c>
      <c r="N151" s="617" t="str">
        <f t="shared" si="6"/>
        <v/>
      </c>
      <c r="O151" s="43" t="str">
        <f>IF($K151="","",IFERROR(_xlfn.XLOOKUP($K151,_StartedStatus!$M:$M,_StartedStatus!$K:$K,"")&amp;"",""))</f>
        <v/>
      </c>
      <c r="P151" s="43" t="str">
        <f>IF($K151="","",IFERROR(_xlfn.XLOOKUP($K151,_StartedStatus!$M:$M,_StartedStatus!$C:$C,"")&amp;"",""))</f>
        <v/>
      </c>
      <c r="Q151" s="44" t="str">
        <f>IF($K151="","",IFERROR(_xlfn.XLOOKUP($K151,_StartedStatus!$M:$M,_StartedStatus!$J:$J,"")&amp;"",""))</f>
        <v/>
      </c>
      <c r="R151" s="618" t="str">
        <f>IF($K151="","",IFERROR(_xlfn.XLOOKUP($K151,_StartedStatus!$M:$M,_StartedStatus!$U:$U,""),""))</f>
        <v/>
      </c>
      <c r="S151" s="617" t="str">
        <f t="shared" si="7"/>
        <v/>
      </c>
    </row>
    <row r="152" spans="8:19">
      <c r="H152" s="606" t="str">
        <f t="shared" si="4"/>
        <v/>
      </c>
      <c r="I152" s="606" t="str">
        <f>IF($K152="","",IFERROR(_xlfn.XLOOKUP($K152,_StartedStatus!$M:$M,_StartedStatus!$B:$B,"")&amp;"",""))</f>
        <v/>
      </c>
      <c r="J152" s="49" t="str">
        <f>IF($K152="","",IFERROR(_xlfn.XLOOKUP($K152,_StartedStatus!$M:$M,_StartedStatus!$F:$F,"")&amp;"",""))</f>
        <v/>
      </c>
      <c r="L152" s="617" t="str">
        <f t="shared" si="5"/>
        <v/>
      </c>
      <c r="M152" s="43" t="str">
        <f>IF($K152="","",IFERROR(_xlfn.XLOOKUP($K152,_StartedStatus!$M:$M,_StartedStatus!$L:$L,"")&amp;"",""))</f>
        <v/>
      </c>
      <c r="N152" s="617" t="str">
        <f t="shared" si="6"/>
        <v/>
      </c>
      <c r="O152" s="43" t="str">
        <f>IF($K152="","",IFERROR(_xlfn.XLOOKUP($K152,_StartedStatus!$M:$M,_StartedStatus!$K:$K,"")&amp;"",""))</f>
        <v/>
      </c>
      <c r="P152" s="43" t="str">
        <f>IF($K152="","",IFERROR(_xlfn.XLOOKUP($K152,_StartedStatus!$M:$M,_StartedStatus!$C:$C,"")&amp;"",""))</f>
        <v/>
      </c>
      <c r="Q152" s="44" t="str">
        <f>IF($K152="","",IFERROR(_xlfn.XLOOKUP($K152,_StartedStatus!$M:$M,_StartedStatus!$J:$J,"")&amp;"",""))</f>
        <v/>
      </c>
      <c r="R152" s="618" t="str">
        <f>IF($K152="","",IFERROR(_xlfn.XLOOKUP($K152,_StartedStatus!$M:$M,_StartedStatus!$U:$U,""),""))</f>
        <v/>
      </c>
      <c r="S152" s="617" t="str">
        <f t="shared" si="7"/>
        <v/>
      </c>
    </row>
    <row r="153" spans="8:19">
      <c r="H153" s="606" t="str">
        <f t="shared" si="4"/>
        <v/>
      </c>
      <c r="I153" s="606" t="str">
        <f>IF($K153="","",IFERROR(_xlfn.XLOOKUP($K153,_StartedStatus!$M:$M,_StartedStatus!$B:$B,"")&amp;"",""))</f>
        <v/>
      </c>
      <c r="J153" s="49" t="str">
        <f>IF($K153="","",IFERROR(_xlfn.XLOOKUP($K153,_StartedStatus!$M:$M,_StartedStatus!$F:$F,"")&amp;"",""))</f>
        <v/>
      </c>
      <c r="L153" s="617" t="str">
        <f t="shared" si="5"/>
        <v/>
      </c>
      <c r="M153" s="43" t="str">
        <f>IF($K153="","",IFERROR(_xlfn.XLOOKUP($K153,_StartedStatus!$M:$M,_StartedStatus!$L:$L,"")&amp;"",""))</f>
        <v/>
      </c>
      <c r="N153" s="617" t="str">
        <f t="shared" si="6"/>
        <v/>
      </c>
      <c r="O153" s="43" t="str">
        <f>IF($K153="","",IFERROR(_xlfn.XLOOKUP($K153,_StartedStatus!$M:$M,_StartedStatus!$K:$K,"")&amp;"",""))</f>
        <v/>
      </c>
      <c r="P153" s="43" t="str">
        <f>IF($K153="","",IFERROR(_xlfn.XLOOKUP($K153,_StartedStatus!$M:$M,_StartedStatus!$C:$C,"")&amp;"",""))</f>
        <v/>
      </c>
      <c r="Q153" s="44" t="str">
        <f>IF($K153="","",IFERROR(_xlfn.XLOOKUP($K153,_StartedStatus!$M:$M,_StartedStatus!$J:$J,"")&amp;"",""))</f>
        <v/>
      </c>
      <c r="R153" s="618" t="str">
        <f>IF($K153="","",IFERROR(_xlfn.XLOOKUP($K153,_StartedStatus!$M:$M,_StartedStatus!$U:$U,""),""))</f>
        <v/>
      </c>
      <c r="S153" s="617" t="str">
        <f t="shared" si="7"/>
        <v/>
      </c>
    </row>
    <row r="154" spans="8:19">
      <c r="H154" s="606" t="str">
        <f t="shared" si="4"/>
        <v/>
      </c>
      <c r="I154" s="606" t="str">
        <f>IF($K154="","",IFERROR(_xlfn.XLOOKUP($K154,_StartedStatus!$M:$M,_StartedStatus!$B:$B,"")&amp;"",""))</f>
        <v/>
      </c>
      <c r="J154" s="49" t="str">
        <f>IF($K154="","",IFERROR(_xlfn.XLOOKUP($K154,_StartedStatus!$M:$M,_StartedStatus!$F:$F,"")&amp;"",""))</f>
        <v/>
      </c>
      <c r="L154" s="617" t="str">
        <f t="shared" si="5"/>
        <v/>
      </c>
      <c r="M154" s="43" t="str">
        <f>IF($K154="","",IFERROR(_xlfn.XLOOKUP($K154,_StartedStatus!$M:$M,_StartedStatus!$L:$L,"")&amp;"",""))</f>
        <v/>
      </c>
      <c r="N154" s="617" t="str">
        <f t="shared" si="6"/>
        <v/>
      </c>
      <c r="O154" s="43" t="str">
        <f>IF($K154="","",IFERROR(_xlfn.XLOOKUP($K154,_StartedStatus!$M:$M,_StartedStatus!$K:$K,"")&amp;"",""))</f>
        <v/>
      </c>
      <c r="P154" s="43" t="str">
        <f>IF($K154="","",IFERROR(_xlfn.XLOOKUP($K154,_StartedStatus!$M:$M,_StartedStatus!$C:$C,"")&amp;"",""))</f>
        <v/>
      </c>
      <c r="Q154" s="44" t="str">
        <f>IF($K154="","",IFERROR(_xlfn.XLOOKUP($K154,_StartedStatus!$M:$M,_StartedStatus!$J:$J,"")&amp;"",""))</f>
        <v/>
      </c>
      <c r="R154" s="618" t="str">
        <f>IF($K154="","",IFERROR(_xlfn.XLOOKUP($K154,_StartedStatus!$M:$M,_StartedStatus!$U:$U,""),""))</f>
        <v/>
      </c>
      <c r="S154" s="617" t="str">
        <f t="shared" si="7"/>
        <v/>
      </c>
    </row>
    <row r="155" spans="8:19">
      <c r="H155" s="606" t="str">
        <f t="shared" si="4"/>
        <v/>
      </c>
      <c r="I155" s="606" t="str">
        <f>IF($K155="","",IFERROR(_xlfn.XLOOKUP($K155,_StartedStatus!$M:$M,_StartedStatus!$B:$B,"")&amp;"",""))</f>
        <v/>
      </c>
      <c r="J155" s="49" t="str">
        <f>IF($K155="","",IFERROR(_xlfn.XLOOKUP($K155,_StartedStatus!$M:$M,_StartedStatus!$F:$F,"")&amp;"",""))</f>
        <v/>
      </c>
      <c r="L155" s="617" t="str">
        <f t="shared" si="5"/>
        <v/>
      </c>
      <c r="M155" s="43" t="str">
        <f>IF($K155="","",IFERROR(_xlfn.XLOOKUP($K155,_StartedStatus!$M:$M,_StartedStatus!$L:$L,"")&amp;"",""))</f>
        <v/>
      </c>
      <c r="N155" s="617" t="str">
        <f t="shared" si="6"/>
        <v/>
      </c>
      <c r="O155" s="43" t="str">
        <f>IF($K155="","",IFERROR(_xlfn.XLOOKUP($K155,_StartedStatus!$M:$M,_StartedStatus!$K:$K,"")&amp;"",""))</f>
        <v/>
      </c>
      <c r="P155" s="43" t="str">
        <f>IF($K155="","",IFERROR(_xlfn.XLOOKUP($K155,_StartedStatus!$M:$M,_StartedStatus!$C:$C,"")&amp;"",""))</f>
        <v/>
      </c>
      <c r="Q155" s="44" t="str">
        <f>IF($K155="","",IFERROR(_xlfn.XLOOKUP($K155,_StartedStatus!$M:$M,_StartedStatus!$J:$J,"")&amp;"",""))</f>
        <v/>
      </c>
      <c r="R155" s="618" t="str">
        <f>IF($K155="","",IFERROR(_xlfn.XLOOKUP($K155,_StartedStatus!$M:$M,_StartedStatus!$U:$U,""),""))</f>
        <v/>
      </c>
      <c r="S155" s="617" t="str">
        <f t="shared" si="7"/>
        <v/>
      </c>
    </row>
    <row r="156" spans="8:19">
      <c r="H156" s="606" t="str">
        <f t="shared" ref="H156:H219" si="8">IF($K156="","","YES")</f>
        <v/>
      </c>
      <c r="I156" s="606" t="str">
        <f>IF($K156="","",IFERROR(_xlfn.XLOOKUP($K156,_StartedStatus!$M:$M,_StartedStatus!$B:$B,"")&amp;"",""))</f>
        <v/>
      </c>
      <c r="J156" s="49" t="str">
        <f>IF($K156="","",IFERROR(_xlfn.XLOOKUP($K156,_StartedStatus!$M:$M,_StartedStatus!$F:$F,"")&amp;"",""))</f>
        <v/>
      </c>
      <c r="L156" s="617" t="str">
        <f t="shared" ref="L156:L219" si="9">IF($M156="","",LEFT(TRIM($M156),1))</f>
        <v/>
      </c>
      <c r="M156" s="43" t="str">
        <f>IF($K156="","",IFERROR(_xlfn.XLOOKUP($K156,_StartedStatus!$M:$M,_StartedStatus!$L:$L,"")&amp;"",""))</f>
        <v/>
      </c>
      <c r="N156" s="617" t="str">
        <f t="shared" ref="N156:N219" si="10">IF($K156="","",1200)</f>
        <v/>
      </c>
      <c r="O156" s="43" t="str">
        <f>IF($K156="","",IFERROR(_xlfn.XLOOKUP($K156,_StartedStatus!$M:$M,_StartedStatus!$K:$K,"")&amp;"",""))</f>
        <v/>
      </c>
      <c r="P156" s="43" t="str">
        <f>IF($K156="","",IFERROR(_xlfn.XLOOKUP($K156,_StartedStatus!$M:$M,_StartedStatus!$C:$C,"")&amp;"",""))</f>
        <v/>
      </c>
      <c r="Q156" s="44" t="str">
        <f>IF($K156="","",IFERROR(_xlfn.XLOOKUP($K156,_StartedStatus!$M:$M,_StartedStatus!$J:$J,"")&amp;"",""))</f>
        <v/>
      </c>
      <c r="R156" s="618" t="str">
        <f>IF($K156="","",IFERROR(_xlfn.XLOOKUP($K156,_StartedStatus!$M:$M,_StartedStatus!$U:$U,""),""))</f>
        <v/>
      </c>
      <c r="S156" s="617" t="str">
        <f t="shared" ref="S156:S219" si="11">IF($K156="","","Yes")</f>
        <v/>
      </c>
    </row>
    <row r="157" spans="8:19">
      <c r="H157" s="606" t="str">
        <f t="shared" si="8"/>
        <v/>
      </c>
      <c r="I157" s="606" t="str">
        <f>IF($K157="","",IFERROR(_xlfn.XLOOKUP($K157,_StartedStatus!$M:$M,_StartedStatus!$B:$B,"")&amp;"",""))</f>
        <v/>
      </c>
      <c r="J157" s="49" t="str">
        <f>IF($K157="","",IFERROR(_xlfn.XLOOKUP($K157,_StartedStatus!$M:$M,_StartedStatus!$F:$F,"")&amp;"",""))</f>
        <v/>
      </c>
      <c r="L157" s="617" t="str">
        <f t="shared" si="9"/>
        <v/>
      </c>
      <c r="M157" s="43" t="str">
        <f>IF($K157="","",IFERROR(_xlfn.XLOOKUP($K157,_StartedStatus!$M:$M,_StartedStatus!$L:$L,"")&amp;"",""))</f>
        <v/>
      </c>
      <c r="N157" s="617" t="str">
        <f t="shared" si="10"/>
        <v/>
      </c>
      <c r="O157" s="43" t="str">
        <f>IF($K157="","",IFERROR(_xlfn.XLOOKUP($K157,_StartedStatus!$M:$M,_StartedStatus!$K:$K,"")&amp;"",""))</f>
        <v/>
      </c>
      <c r="P157" s="43" t="str">
        <f>IF($K157="","",IFERROR(_xlfn.XLOOKUP($K157,_StartedStatus!$M:$M,_StartedStatus!$C:$C,"")&amp;"",""))</f>
        <v/>
      </c>
      <c r="Q157" s="44" t="str">
        <f>IF($K157="","",IFERROR(_xlfn.XLOOKUP($K157,_StartedStatus!$M:$M,_StartedStatus!$J:$J,"")&amp;"",""))</f>
        <v/>
      </c>
      <c r="R157" s="618" t="str">
        <f>IF($K157="","",IFERROR(_xlfn.XLOOKUP($K157,_StartedStatus!$M:$M,_StartedStatus!$U:$U,""),""))</f>
        <v/>
      </c>
      <c r="S157" s="617" t="str">
        <f t="shared" si="11"/>
        <v/>
      </c>
    </row>
    <row r="158" spans="8:19">
      <c r="H158" s="606" t="str">
        <f t="shared" si="8"/>
        <v/>
      </c>
      <c r="I158" s="606" t="str">
        <f>IF($K158="","",IFERROR(_xlfn.XLOOKUP($K158,_StartedStatus!$M:$M,_StartedStatus!$B:$B,"")&amp;"",""))</f>
        <v/>
      </c>
      <c r="J158" s="49" t="str">
        <f>IF($K158="","",IFERROR(_xlfn.XLOOKUP($K158,_StartedStatus!$M:$M,_StartedStatus!$F:$F,"")&amp;"",""))</f>
        <v/>
      </c>
      <c r="L158" s="617" t="str">
        <f t="shared" si="9"/>
        <v/>
      </c>
      <c r="M158" s="43" t="str">
        <f>IF($K158="","",IFERROR(_xlfn.XLOOKUP($K158,_StartedStatus!$M:$M,_StartedStatus!$L:$L,"")&amp;"",""))</f>
        <v/>
      </c>
      <c r="N158" s="617" t="str">
        <f t="shared" si="10"/>
        <v/>
      </c>
      <c r="O158" s="43" t="str">
        <f>IF($K158="","",IFERROR(_xlfn.XLOOKUP($K158,_StartedStatus!$M:$M,_StartedStatus!$K:$K,"")&amp;"",""))</f>
        <v/>
      </c>
      <c r="P158" s="43" t="str">
        <f>IF($K158="","",IFERROR(_xlfn.XLOOKUP($K158,_StartedStatus!$M:$M,_StartedStatus!$C:$C,"")&amp;"",""))</f>
        <v/>
      </c>
      <c r="Q158" s="44" t="str">
        <f>IF($K158="","",IFERROR(_xlfn.XLOOKUP($K158,_StartedStatus!$M:$M,_StartedStatus!$J:$J,"")&amp;"",""))</f>
        <v/>
      </c>
      <c r="R158" s="618" t="str">
        <f>IF($K158="","",IFERROR(_xlfn.XLOOKUP($K158,_StartedStatus!$M:$M,_StartedStatus!$U:$U,""),""))</f>
        <v/>
      </c>
      <c r="S158" s="617" t="str">
        <f t="shared" si="11"/>
        <v/>
      </c>
    </row>
    <row r="159" spans="8:19">
      <c r="H159" s="606" t="str">
        <f t="shared" si="8"/>
        <v/>
      </c>
      <c r="I159" s="606" t="str">
        <f>IF($K159="","",IFERROR(_xlfn.XLOOKUP($K159,_StartedStatus!$M:$M,_StartedStatus!$B:$B,"")&amp;"",""))</f>
        <v/>
      </c>
      <c r="J159" s="49" t="str">
        <f>IF($K159="","",IFERROR(_xlfn.XLOOKUP($K159,_StartedStatus!$M:$M,_StartedStatus!$F:$F,"")&amp;"",""))</f>
        <v/>
      </c>
      <c r="L159" s="617" t="str">
        <f t="shared" si="9"/>
        <v/>
      </c>
      <c r="M159" s="43" t="str">
        <f>IF($K159="","",IFERROR(_xlfn.XLOOKUP($K159,_StartedStatus!$M:$M,_StartedStatus!$L:$L,"")&amp;"",""))</f>
        <v/>
      </c>
      <c r="N159" s="617" t="str">
        <f t="shared" si="10"/>
        <v/>
      </c>
      <c r="O159" s="43" t="str">
        <f>IF($K159="","",IFERROR(_xlfn.XLOOKUP($K159,_StartedStatus!$M:$M,_StartedStatus!$K:$K,"")&amp;"",""))</f>
        <v/>
      </c>
      <c r="P159" s="43" t="str">
        <f>IF($K159="","",IFERROR(_xlfn.XLOOKUP($K159,_StartedStatus!$M:$M,_StartedStatus!$C:$C,"")&amp;"",""))</f>
        <v/>
      </c>
      <c r="Q159" s="44" t="str">
        <f>IF($K159="","",IFERROR(_xlfn.XLOOKUP($K159,_StartedStatus!$M:$M,_StartedStatus!$J:$J,"")&amp;"",""))</f>
        <v/>
      </c>
      <c r="R159" s="618" t="str">
        <f>IF($K159="","",IFERROR(_xlfn.XLOOKUP($K159,_StartedStatus!$M:$M,_StartedStatus!$U:$U,""),""))</f>
        <v/>
      </c>
      <c r="S159" s="617" t="str">
        <f t="shared" si="11"/>
        <v/>
      </c>
    </row>
    <row r="160" spans="8:19">
      <c r="H160" s="606" t="str">
        <f t="shared" si="8"/>
        <v/>
      </c>
      <c r="I160" s="606" t="str">
        <f>IF($K160="","",IFERROR(_xlfn.XLOOKUP($K160,_StartedStatus!$M:$M,_StartedStatus!$B:$B,"")&amp;"",""))</f>
        <v/>
      </c>
      <c r="J160" s="49" t="str">
        <f>IF($K160="","",IFERROR(_xlfn.XLOOKUP($K160,_StartedStatus!$M:$M,_StartedStatus!$F:$F,"")&amp;"",""))</f>
        <v/>
      </c>
      <c r="L160" s="617" t="str">
        <f t="shared" si="9"/>
        <v/>
      </c>
      <c r="M160" s="43" t="str">
        <f>IF($K160="","",IFERROR(_xlfn.XLOOKUP($K160,_StartedStatus!$M:$M,_StartedStatus!$L:$L,"")&amp;"",""))</f>
        <v/>
      </c>
      <c r="N160" s="617" t="str">
        <f t="shared" si="10"/>
        <v/>
      </c>
      <c r="O160" s="43" t="str">
        <f>IF($K160="","",IFERROR(_xlfn.XLOOKUP($K160,_StartedStatus!$M:$M,_StartedStatus!$K:$K,"")&amp;"",""))</f>
        <v/>
      </c>
      <c r="P160" s="43" t="str">
        <f>IF($K160="","",IFERROR(_xlfn.XLOOKUP($K160,_StartedStatus!$M:$M,_StartedStatus!$C:$C,"")&amp;"",""))</f>
        <v/>
      </c>
      <c r="Q160" s="44" t="str">
        <f>IF($K160="","",IFERROR(_xlfn.XLOOKUP($K160,_StartedStatus!$M:$M,_StartedStatus!$J:$J,"")&amp;"",""))</f>
        <v/>
      </c>
      <c r="R160" s="618" t="str">
        <f>IF($K160="","",IFERROR(_xlfn.XLOOKUP($K160,_StartedStatus!$M:$M,_StartedStatus!$U:$U,""),""))</f>
        <v/>
      </c>
      <c r="S160" s="617" t="str">
        <f t="shared" si="11"/>
        <v/>
      </c>
    </row>
    <row r="161" spans="8:19">
      <c r="H161" s="606" t="str">
        <f t="shared" si="8"/>
        <v/>
      </c>
      <c r="I161" s="606" t="str">
        <f>IF($K161="","",IFERROR(_xlfn.XLOOKUP($K161,_StartedStatus!$M:$M,_StartedStatus!$B:$B,"")&amp;"",""))</f>
        <v/>
      </c>
      <c r="J161" s="49" t="str">
        <f>IF($K161="","",IFERROR(_xlfn.XLOOKUP($K161,_StartedStatus!$M:$M,_StartedStatus!$F:$F,"")&amp;"",""))</f>
        <v/>
      </c>
      <c r="L161" s="617" t="str">
        <f t="shared" si="9"/>
        <v/>
      </c>
      <c r="M161" s="43" t="str">
        <f>IF($K161="","",IFERROR(_xlfn.XLOOKUP($K161,_StartedStatus!$M:$M,_StartedStatus!$L:$L,"")&amp;"",""))</f>
        <v/>
      </c>
      <c r="N161" s="617" t="str">
        <f t="shared" si="10"/>
        <v/>
      </c>
      <c r="O161" s="43" t="str">
        <f>IF($K161="","",IFERROR(_xlfn.XLOOKUP($K161,_StartedStatus!$M:$M,_StartedStatus!$K:$K,"")&amp;"",""))</f>
        <v/>
      </c>
      <c r="P161" s="43" t="str">
        <f>IF($K161="","",IFERROR(_xlfn.XLOOKUP($K161,_StartedStatus!$M:$M,_StartedStatus!$C:$C,"")&amp;"",""))</f>
        <v/>
      </c>
      <c r="Q161" s="44" t="str">
        <f>IF($K161="","",IFERROR(_xlfn.XLOOKUP($K161,_StartedStatus!$M:$M,_StartedStatus!$J:$J,"")&amp;"",""))</f>
        <v/>
      </c>
      <c r="R161" s="618" t="str">
        <f>IF($K161="","",IFERROR(_xlfn.XLOOKUP($K161,_StartedStatus!$M:$M,_StartedStatus!$U:$U,""),""))</f>
        <v/>
      </c>
      <c r="S161" s="617" t="str">
        <f t="shared" si="11"/>
        <v/>
      </c>
    </row>
    <row r="162" spans="8:19">
      <c r="H162" s="606" t="str">
        <f t="shared" si="8"/>
        <v/>
      </c>
      <c r="I162" s="606" t="str">
        <f>IF($K162="","",IFERROR(_xlfn.XLOOKUP($K162,_StartedStatus!$M:$M,_StartedStatus!$B:$B,"")&amp;"",""))</f>
        <v/>
      </c>
      <c r="J162" s="49" t="str">
        <f>IF($K162="","",IFERROR(_xlfn.XLOOKUP($K162,_StartedStatus!$M:$M,_StartedStatus!$F:$F,"")&amp;"",""))</f>
        <v/>
      </c>
      <c r="L162" s="617" t="str">
        <f t="shared" si="9"/>
        <v/>
      </c>
      <c r="M162" s="43" t="str">
        <f>IF($K162="","",IFERROR(_xlfn.XLOOKUP($K162,_StartedStatus!$M:$M,_StartedStatus!$L:$L,"")&amp;"",""))</f>
        <v/>
      </c>
      <c r="N162" s="617" t="str">
        <f t="shared" si="10"/>
        <v/>
      </c>
      <c r="O162" s="43" t="str">
        <f>IF($K162="","",IFERROR(_xlfn.XLOOKUP($K162,_StartedStatus!$M:$M,_StartedStatus!$K:$K,"")&amp;"",""))</f>
        <v/>
      </c>
      <c r="P162" s="43" t="str">
        <f>IF($K162="","",IFERROR(_xlfn.XLOOKUP($K162,_StartedStatus!$M:$M,_StartedStatus!$C:$C,"")&amp;"",""))</f>
        <v/>
      </c>
      <c r="Q162" s="44" t="str">
        <f>IF($K162="","",IFERROR(_xlfn.XLOOKUP($K162,_StartedStatus!$M:$M,_StartedStatus!$J:$J,"")&amp;"",""))</f>
        <v/>
      </c>
      <c r="R162" s="618" t="str">
        <f>IF($K162="","",IFERROR(_xlfn.XLOOKUP($K162,_StartedStatus!$M:$M,_StartedStatus!$U:$U,""),""))</f>
        <v/>
      </c>
      <c r="S162" s="617" t="str">
        <f t="shared" si="11"/>
        <v/>
      </c>
    </row>
    <row r="163" spans="8:19">
      <c r="H163" s="606" t="str">
        <f t="shared" si="8"/>
        <v/>
      </c>
      <c r="I163" s="606" t="str">
        <f>IF($K163="","",IFERROR(_xlfn.XLOOKUP($K163,_StartedStatus!$M:$M,_StartedStatus!$B:$B,"")&amp;"",""))</f>
        <v/>
      </c>
      <c r="J163" s="49" t="str">
        <f>IF($K163="","",IFERROR(_xlfn.XLOOKUP($K163,_StartedStatus!$M:$M,_StartedStatus!$F:$F,"")&amp;"",""))</f>
        <v/>
      </c>
      <c r="L163" s="617" t="str">
        <f t="shared" si="9"/>
        <v/>
      </c>
      <c r="M163" s="43" t="str">
        <f>IF($K163="","",IFERROR(_xlfn.XLOOKUP($K163,_StartedStatus!$M:$M,_StartedStatus!$L:$L,"")&amp;"",""))</f>
        <v/>
      </c>
      <c r="N163" s="617" t="str">
        <f t="shared" si="10"/>
        <v/>
      </c>
      <c r="O163" s="43" t="str">
        <f>IF($K163="","",IFERROR(_xlfn.XLOOKUP($K163,_StartedStatus!$M:$M,_StartedStatus!$K:$K,"")&amp;"",""))</f>
        <v/>
      </c>
      <c r="P163" s="43" t="str">
        <f>IF($K163="","",IFERROR(_xlfn.XLOOKUP($K163,_StartedStatus!$M:$M,_StartedStatus!$C:$C,"")&amp;"",""))</f>
        <v/>
      </c>
      <c r="Q163" s="44" t="str">
        <f>IF($K163="","",IFERROR(_xlfn.XLOOKUP($K163,_StartedStatus!$M:$M,_StartedStatus!$J:$J,"")&amp;"",""))</f>
        <v/>
      </c>
      <c r="R163" s="618" t="str">
        <f>IF($K163="","",IFERROR(_xlfn.XLOOKUP($K163,_StartedStatus!$M:$M,_StartedStatus!$U:$U,""),""))</f>
        <v/>
      </c>
      <c r="S163" s="617" t="str">
        <f t="shared" si="11"/>
        <v/>
      </c>
    </row>
    <row r="164" spans="8:19">
      <c r="H164" s="606" t="str">
        <f t="shared" si="8"/>
        <v/>
      </c>
      <c r="I164" s="606" t="str">
        <f>IF($K164="","",IFERROR(_xlfn.XLOOKUP($K164,_StartedStatus!$M:$M,_StartedStatus!$B:$B,"")&amp;"",""))</f>
        <v/>
      </c>
      <c r="J164" s="49" t="str">
        <f>IF($K164="","",IFERROR(_xlfn.XLOOKUP($K164,_StartedStatus!$M:$M,_StartedStatus!$F:$F,"")&amp;"",""))</f>
        <v/>
      </c>
      <c r="L164" s="617" t="str">
        <f t="shared" si="9"/>
        <v/>
      </c>
      <c r="M164" s="43" t="str">
        <f>IF($K164="","",IFERROR(_xlfn.XLOOKUP($K164,_StartedStatus!$M:$M,_StartedStatus!$L:$L,"")&amp;"",""))</f>
        <v/>
      </c>
      <c r="N164" s="617" t="str">
        <f t="shared" si="10"/>
        <v/>
      </c>
      <c r="O164" s="43" t="str">
        <f>IF($K164="","",IFERROR(_xlfn.XLOOKUP($K164,_StartedStatus!$M:$M,_StartedStatus!$K:$K,"")&amp;"",""))</f>
        <v/>
      </c>
      <c r="P164" s="43" t="str">
        <f>IF($K164="","",IFERROR(_xlfn.XLOOKUP($K164,_StartedStatus!$M:$M,_StartedStatus!$C:$C,"")&amp;"",""))</f>
        <v/>
      </c>
      <c r="Q164" s="44" t="str">
        <f>IF($K164="","",IFERROR(_xlfn.XLOOKUP($K164,_StartedStatus!$M:$M,_StartedStatus!$J:$J,"")&amp;"",""))</f>
        <v/>
      </c>
      <c r="R164" s="618" t="str">
        <f>IF($K164="","",IFERROR(_xlfn.XLOOKUP($K164,_StartedStatus!$M:$M,_StartedStatus!$U:$U,""),""))</f>
        <v/>
      </c>
      <c r="S164" s="617" t="str">
        <f t="shared" si="11"/>
        <v/>
      </c>
    </row>
    <row r="165" spans="8:19">
      <c r="H165" s="606" t="str">
        <f t="shared" si="8"/>
        <v/>
      </c>
      <c r="I165" s="606" t="str">
        <f>IF($K165="","",IFERROR(_xlfn.XLOOKUP($K165,_StartedStatus!$M:$M,_StartedStatus!$B:$B,"")&amp;"",""))</f>
        <v/>
      </c>
      <c r="J165" s="49" t="str">
        <f>IF($K165="","",IFERROR(_xlfn.XLOOKUP($K165,_StartedStatus!$M:$M,_StartedStatus!$F:$F,"")&amp;"",""))</f>
        <v/>
      </c>
      <c r="L165" s="617" t="str">
        <f t="shared" si="9"/>
        <v/>
      </c>
      <c r="M165" s="43" t="str">
        <f>IF($K165="","",IFERROR(_xlfn.XLOOKUP($K165,_StartedStatus!$M:$M,_StartedStatus!$L:$L,"")&amp;"",""))</f>
        <v/>
      </c>
      <c r="N165" s="617" t="str">
        <f t="shared" si="10"/>
        <v/>
      </c>
      <c r="O165" s="43" t="str">
        <f>IF($K165="","",IFERROR(_xlfn.XLOOKUP($K165,_StartedStatus!$M:$M,_StartedStatus!$K:$K,"")&amp;"",""))</f>
        <v/>
      </c>
      <c r="P165" s="43" t="str">
        <f>IF($K165="","",IFERROR(_xlfn.XLOOKUP($K165,_StartedStatus!$M:$M,_StartedStatus!$C:$C,"")&amp;"",""))</f>
        <v/>
      </c>
      <c r="Q165" s="44" t="str">
        <f>IF($K165="","",IFERROR(_xlfn.XLOOKUP($K165,_StartedStatus!$M:$M,_StartedStatus!$J:$J,"")&amp;"",""))</f>
        <v/>
      </c>
      <c r="R165" s="618" t="str">
        <f>IF($K165="","",IFERROR(_xlfn.XLOOKUP($K165,_StartedStatus!$M:$M,_StartedStatus!$U:$U,""),""))</f>
        <v/>
      </c>
      <c r="S165" s="617" t="str">
        <f t="shared" si="11"/>
        <v/>
      </c>
    </row>
    <row r="166" spans="8:19">
      <c r="H166" s="606" t="str">
        <f t="shared" si="8"/>
        <v/>
      </c>
      <c r="I166" s="606" t="str">
        <f>IF($K166="","",IFERROR(_xlfn.XLOOKUP($K166,_StartedStatus!$M:$M,_StartedStatus!$B:$B,"")&amp;"",""))</f>
        <v/>
      </c>
      <c r="J166" s="49" t="str">
        <f>IF($K166="","",IFERROR(_xlfn.XLOOKUP($K166,_StartedStatus!$M:$M,_StartedStatus!$F:$F,"")&amp;"",""))</f>
        <v/>
      </c>
      <c r="L166" s="617" t="str">
        <f t="shared" si="9"/>
        <v/>
      </c>
      <c r="M166" s="43" t="str">
        <f>IF($K166="","",IFERROR(_xlfn.XLOOKUP($K166,_StartedStatus!$M:$M,_StartedStatus!$L:$L,"")&amp;"",""))</f>
        <v/>
      </c>
      <c r="N166" s="617" t="str">
        <f t="shared" si="10"/>
        <v/>
      </c>
      <c r="O166" s="43" t="str">
        <f>IF($K166="","",IFERROR(_xlfn.XLOOKUP($K166,_StartedStatus!$M:$M,_StartedStatus!$K:$K,"")&amp;"",""))</f>
        <v/>
      </c>
      <c r="P166" s="43" t="str">
        <f>IF($K166="","",IFERROR(_xlfn.XLOOKUP($K166,_StartedStatus!$M:$M,_StartedStatus!$C:$C,"")&amp;"",""))</f>
        <v/>
      </c>
      <c r="Q166" s="44" t="str">
        <f>IF($K166="","",IFERROR(_xlfn.XLOOKUP($K166,_StartedStatus!$M:$M,_StartedStatus!$J:$J,"")&amp;"",""))</f>
        <v/>
      </c>
      <c r="R166" s="618" t="str">
        <f>IF($K166="","",IFERROR(_xlfn.XLOOKUP($K166,_StartedStatus!$M:$M,_StartedStatus!$U:$U,""),""))</f>
        <v/>
      </c>
      <c r="S166" s="617" t="str">
        <f t="shared" si="11"/>
        <v/>
      </c>
    </row>
    <row r="167" spans="8:19">
      <c r="H167" s="606" t="str">
        <f t="shared" si="8"/>
        <v/>
      </c>
      <c r="I167" s="606" t="str">
        <f>IF($K167="","",IFERROR(_xlfn.XLOOKUP($K167,_StartedStatus!$M:$M,_StartedStatus!$B:$B,"")&amp;"",""))</f>
        <v/>
      </c>
      <c r="J167" s="49" t="str">
        <f>IF($K167="","",IFERROR(_xlfn.XLOOKUP($K167,_StartedStatus!$M:$M,_StartedStatus!$F:$F,"")&amp;"",""))</f>
        <v/>
      </c>
      <c r="L167" s="617" t="str">
        <f t="shared" si="9"/>
        <v/>
      </c>
      <c r="M167" s="43" t="str">
        <f>IF($K167="","",IFERROR(_xlfn.XLOOKUP($K167,_StartedStatus!$M:$M,_StartedStatus!$L:$L,"")&amp;"",""))</f>
        <v/>
      </c>
      <c r="N167" s="617" t="str">
        <f t="shared" si="10"/>
        <v/>
      </c>
      <c r="O167" s="43" t="str">
        <f>IF($K167="","",IFERROR(_xlfn.XLOOKUP($K167,_StartedStatus!$M:$M,_StartedStatus!$K:$K,"")&amp;"",""))</f>
        <v/>
      </c>
      <c r="P167" s="43" t="str">
        <f>IF($K167="","",IFERROR(_xlfn.XLOOKUP($K167,_StartedStatus!$M:$M,_StartedStatus!$C:$C,"")&amp;"",""))</f>
        <v/>
      </c>
      <c r="Q167" s="44" t="str">
        <f>IF($K167="","",IFERROR(_xlfn.XLOOKUP($K167,_StartedStatus!$M:$M,_StartedStatus!$J:$J,"")&amp;"",""))</f>
        <v/>
      </c>
      <c r="R167" s="618" t="str">
        <f>IF($K167="","",IFERROR(_xlfn.XLOOKUP($K167,_StartedStatus!$M:$M,_StartedStatus!$U:$U,""),""))</f>
        <v/>
      </c>
      <c r="S167" s="617" t="str">
        <f t="shared" si="11"/>
        <v/>
      </c>
    </row>
    <row r="168" spans="8:19">
      <c r="H168" s="606" t="str">
        <f t="shared" si="8"/>
        <v/>
      </c>
      <c r="I168" s="606" t="str">
        <f>IF($K168="","",IFERROR(_xlfn.XLOOKUP($K168,_StartedStatus!$M:$M,_StartedStatus!$B:$B,"")&amp;"",""))</f>
        <v/>
      </c>
      <c r="J168" s="49" t="str">
        <f>IF($K168="","",IFERROR(_xlfn.XLOOKUP($K168,_StartedStatus!$M:$M,_StartedStatus!$F:$F,"")&amp;"",""))</f>
        <v/>
      </c>
      <c r="L168" s="617" t="str">
        <f t="shared" si="9"/>
        <v/>
      </c>
      <c r="M168" s="43" t="str">
        <f>IF($K168="","",IFERROR(_xlfn.XLOOKUP($K168,_StartedStatus!$M:$M,_StartedStatus!$L:$L,"")&amp;"",""))</f>
        <v/>
      </c>
      <c r="N168" s="617" t="str">
        <f t="shared" si="10"/>
        <v/>
      </c>
      <c r="O168" s="43" t="str">
        <f>IF($K168="","",IFERROR(_xlfn.XLOOKUP($K168,_StartedStatus!$M:$M,_StartedStatus!$K:$K,"")&amp;"",""))</f>
        <v/>
      </c>
      <c r="P168" s="43" t="str">
        <f>IF($K168="","",IFERROR(_xlfn.XLOOKUP($K168,_StartedStatus!$M:$M,_StartedStatus!$C:$C,"")&amp;"",""))</f>
        <v/>
      </c>
      <c r="Q168" s="44" t="str">
        <f>IF($K168="","",IFERROR(_xlfn.XLOOKUP($K168,_StartedStatus!$M:$M,_StartedStatus!$J:$J,"")&amp;"",""))</f>
        <v/>
      </c>
      <c r="R168" s="618" t="str">
        <f>IF($K168="","",IFERROR(_xlfn.XLOOKUP($K168,_StartedStatus!$M:$M,_StartedStatus!$U:$U,""),""))</f>
        <v/>
      </c>
      <c r="S168" s="617" t="str">
        <f t="shared" si="11"/>
        <v/>
      </c>
    </row>
    <row r="169" spans="8:19">
      <c r="H169" s="606" t="str">
        <f t="shared" si="8"/>
        <v/>
      </c>
      <c r="I169" s="606" t="str">
        <f>IF($K169="","",IFERROR(_xlfn.XLOOKUP($K169,_StartedStatus!$M:$M,_StartedStatus!$B:$B,"")&amp;"",""))</f>
        <v/>
      </c>
      <c r="J169" s="49" t="str">
        <f>IF($K169="","",IFERROR(_xlfn.XLOOKUP($K169,_StartedStatus!$M:$M,_StartedStatus!$F:$F,"")&amp;"",""))</f>
        <v/>
      </c>
      <c r="L169" s="617" t="str">
        <f t="shared" si="9"/>
        <v/>
      </c>
      <c r="M169" s="43" t="str">
        <f>IF($K169="","",IFERROR(_xlfn.XLOOKUP($K169,_StartedStatus!$M:$M,_StartedStatus!$L:$L,"")&amp;"",""))</f>
        <v/>
      </c>
      <c r="N169" s="617" t="str">
        <f t="shared" si="10"/>
        <v/>
      </c>
      <c r="O169" s="43" t="str">
        <f>IF($K169="","",IFERROR(_xlfn.XLOOKUP($K169,_StartedStatus!$M:$M,_StartedStatus!$K:$K,"")&amp;"",""))</f>
        <v/>
      </c>
      <c r="P169" s="43" t="str">
        <f>IF($K169="","",IFERROR(_xlfn.XLOOKUP($K169,_StartedStatus!$M:$M,_StartedStatus!$C:$C,"")&amp;"",""))</f>
        <v/>
      </c>
      <c r="Q169" s="44" t="str">
        <f>IF($K169="","",IFERROR(_xlfn.XLOOKUP($K169,_StartedStatus!$M:$M,_StartedStatus!$J:$J,"")&amp;"",""))</f>
        <v/>
      </c>
      <c r="R169" s="618" t="str">
        <f>IF($K169="","",IFERROR(_xlfn.XLOOKUP($K169,_StartedStatus!$M:$M,_StartedStatus!$U:$U,""),""))</f>
        <v/>
      </c>
      <c r="S169" s="617" t="str">
        <f t="shared" si="11"/>
        <v/>
      </c>
    </row>
    <row r="170" spans="8:19">
      <c r="H170" s="606" t="str">
        <f t="shared" si="8"/>
        <v/>
      </c>
      <c r="I170" s="606" t="str">
        <f>IF($K170="","",IFERROR(_xlfn.XLOOKUP($K170,_StartedStatus!$M:$M,_StartedStatus!$B:$B,"")&amp;"",""))</f>
        <v/>
      </c>
      <c r="J170" s="49" t="str">
        <f>IF($K170="","",IFERROR(_xlfn.XLOOKUP($K170,_StartedStatus!$M:$M,_StartedStatus!$F:$F,"")&amp;"",""))</f>
        <v/>
      </c>
      <c r="L170" s="617" t="str">
        <f t="shared" si="9"/>
        <v/>
      </c>
      <c r="M170" s="43" t="str">
        <f>IF($K170="","",IFERROR(_xlfn.XLOOKUP($K170,_StartedStatus!$M:$M,_StartedStatus!$L:$L,"")&amp;"",""))</f>
        <v/>
      </c>
      <c r="N170" s="617" t="str">
        <f t="shared" si="10"/>
        <v/>
      </c>
      <c r="O170" s="43" t="str">
        <f>IF($K170="","",IFERROR(_xlfn.XLOOKUP($K170,_StartedStatus!$M:$M,_StartedStatus!$K:$K,"")&amp;"",""))</f>
        <v/>
      </c>
      <c r="P170" s="43" t="str">
        <f>IF($K170="","",IFERROR(_xlfn.XLOOKUP($K170,_StartedStatus!$M:$M,_StartedStatus!$C:$C,"")&amp;"",""))</f>
        <v/>
      </c>
      <c r="Q170" s="44" t="str">
        <f>IF($K170="","",IFERROR(_xlfn.XLOOKUP($K170,_StartedStatus!$M:$M,_StartedStatus!$J:$J,"")&amp;"",""))</f>
        <v/>
      </c>
      <c r="R170" s="618" t="str">
        <f>IF($K170="","",IFERROR(_xlfn.XLOOKUP($K170,_StartedStatus!$M:$M,_StartedStatus!$U:$U,""),""))</f>
        <v/>
      </c>
      <c r="S170" s="617" t="str">
        <f t="shared" si="11"/>
        <v/>
      </c>
    </row>
    <row r="171" spans="8:19">
      <c r="H171" s="606" t="str">
        <f t="shared" si="8"/>
        <v/>
      </c>
      <c r="I171" s="606" t="str">
        <f>IF($K171="","",IFERROR(_xlfn.XLOOKUP($K171,_StartedStatus!$M:$M,_StartedStatus!$B:$B,"")&amp;"",""))</f>
        <v/>
      </c>
      <c r="J171" s="49" t="str">
        <f>IF($K171="","",IFERROR(_xlfn.XLOOKUP($K171,_StartedStatus!$M:$M,_StartedStatus!$F:$F,"")&amp;"",""))</f>
        <v/>
      </c>
      <c r="L171" s="617" t="str">
        <f t="shared" si="9"/>
        <v/>
      </c>
      <c r="M171" s="43" t="str">
        <f>IF($K171="","",IFERROR(_xlfn.XLOOKUP($K171,_StartedStatus!$M:$M,_StartedStatus!$L:$L,"")&amp;"",""))</f>
        <v/>
      </c>
      <c r="N171" s="617" t="str">
        <f t="shared" si="10"/>
        <v/>
      </c>
      <c r="O171" s="43" t="str">
        <f>IF($K171="","",IFERROR(_xlfn.XLOOKUP($K171,_StartedStatus!$M:$M,_StartedStatus!$K:$K,"")&amp;"",""))</f>
        <v/>
      </c>
      <c r="P171" s="43" t="str">
        <f>IF($K171="","",IFERROR(_xlfn.XLOOKUP($K171,_StartedStatus!$M:$M,_StartedStatus!$C:$C,"")&amp;"",""))</f>
        <v/>
      </c>
      <c r="Q171" s="44" t="str">
        <f>IF($K171="","",IFERROR(_xlfn.XLOOKUP($K171,_StartedStatus!$M:$M,_StartedStatus!$J:$J,"")&amp;"",""))</f>
        <v/>
      </c>
      <c r="R171" s="618" t="str">
        <f>IF($K171="","",IFERROR(_xlfn.XLOOKUP($K171,_StartedStatus!$M:$M,_StartedStatus!$U:$U,""),""))</f>
        <v/>
      </c>
      <c r="S171" s="617" t="str">
        <f t="shared" si="11"/>
        <v/>
      </c>
    </row>
    <row r="172" spans="8:19">
      <c r="H172" s="606" t="str">
        <f t="shared" si="8"/>
        <v/>
      </c>
      <c r="I172" s="606" t="str">
        <f>IF($K172="","",IFERROR(_xlfn.XLOOKUP($K172,_StartedStatus!$M:$M,_StartedStatus!$B:$B,"")&amp;"",""))</f>
        <v/>
      </c>
      <c r="J172" s="49" t="str">
        <f>IF($K172="","",IFERROR(_xlfn.XLOOKUP($K172,_StartedStatus!$M:$M,_StartedStatus!$F:$F,"")&amp;"",""))</f>
        <v/>
      </c>
      <c r="L172" s="617" t="str">
        <f t="shared" si="9"/>
        <v/>
      </c>
      <c r="M172" s="43" t="str">
        <f>IF($K172="","",IFERROR(_xlfn.XLOOKUP($K172,_StartedStatus!$M:$M,_StartedStatus!$L:$L,"")&amp;"",""))</f>
        <v/>
      </c>
      <c r="N172" s="617" t="str">
        <f t="shared" si="10"/>
        <v/>
      </c>
      <c r="O172" s="43" t="str">
        <f>IF($K172="","",IFERROR(_xlfn.XLOOKUP($K172,_StartedStatus!$M:$M,_StartedStatus!$K:$K,"")&amp;"",""))</f>
        <v/>
      </c>
      <c r="P172" s="43" t="str">
        <f>IF($K172="","",IFERROR(_xlfn.XLOOKUP($K172,_StartedStatus!$M:$M,_StartedStatus!$C:$C,"")&amp;"",""))</f>
        <v/>
      </c>
      <c r="Q172" s="44" t="str">
        <f>IF($K172="","",IFERROR(_xlfn.XLOOKUP($K172,_StartedStatus!$M:$M,_StartedStatus!$J:$J,"")&amp;"",""))</f>
        <v/>
      </c>
      <c r="R172" s="618" t="str">
        <f>IF($K172="","",IFERROR(_xlfn.XLOOKUP($K172,_StartedStatus!$M:$M,_StartedStatus!$U:$U,""),""))</f>
        <v/>
      </c>
      <c r="S172" s="617" t="str">
        <f t="shared" si="11"/>
        <v/>
      </c>
    </row>
    <row r="173" spans="8:19">
      <c r="H173" s="606" t="str">
        <f t="shared" si="8"/>
        <v/>
      </c>
      <c r="I173" s="606" t="str">
        <f>IF($K173="","",IFERROR(_xlfn.XLOOKUP($K173,_StartedStatus!$M:$M,_StartedStatus!$B:$B,"")&amp;"",""))</f>
        <v/>
      </c>
      <c r="J173" s="49" t="str">
        <f>IF($K173="","",IFERROR(_xlfn.XLOOKUP($K173,_StartedStatus!$M:$M,_StartedStatus!$F:$F,"")&amp;"",""))</f>
        <v/>
      </c>
      <c r="L173" s="617" t="str">
        <f t="shared" si="9"/>
        <v/>
      </c>
      <c r="M173" s="43" t="str">
        <f>IF($K173="","",IFERROR(_xlfn.XLOOKUP($K173,_StartedStatus!$M:$M,_StartedStatus!$L:$L,"")&amp;"",""))</f>
        <v/>
      </c>
      <c r="N173" s="617" t="str">
        <f t="shared" si="10"/>
        <v/>
      </c>
      <c r="O173" s="43" t="str">
        <f>IF($K173="","",IFERROR(_xlfn.XLOOKUP($K173,_StartedStatus!$M:$M,_StartedStatus!$K:$K,"")&amp;"",""))</f>
        <v/>
      </c>
      <c r="P173" s="43" t="str">
        <f>IF($K173="","",IFERROR(_xlfn.XLOOKUP($K173,_StartedStatus!$M:$M,_StartedStatus!$C:$C,"")&amp;"",""))</f>
        <v/>
      </c>
      <c r="Q173" s="44" t="str">
        <f>IF($K173="","",IFERROR(_xlfn.XLOOKUP($K173,_StartedStatus!$M:$M,_StartedStatus!$J:$J,"")&amp;"",""))</f>
        <v/>
      </c>
      <c r="R173" s="618" t="str">
        <f>IF($K173="","",IFERROR(_xlfn.XLOOKUP($K173,_StartedStatus!$M:$M,_StartedStatus!$U:$U,""),""))</f>
        <v/>
      </c>
      <c r="S173" s="617" t="str">
        <f t="shared" si="11"/>
        <v/>
      </c>
    </row>
    <row r="174" spans="8:19">
      <c r="H174" s="606" t="str">
        <f t="shared" si="8"/>
        <v/>
      </c>
      <c r="I174" s="606" t="str">
        <f>IF($K174="","",IFERROR(_xlfn.XLOOKUP($K174,_StartedStatus!$M:$M,_StartedStatus!$B:$B,"")&amp;"",""))</f>
        <v/>
      </c>
      <c r="J174" s="49" t="str">
        <f>IF($K174="","",IFERROR(_xlfn.XLOOKUP($K174,_StartedStatus!$M:$M,_StartedStatus!$F:$F,"")&amp;"",""))</f>
        <v/>
      </c>
      <c r="L174" s="617" t="str">
        <f t="shared" si="9"/>
        <v/>
      </c>
      <c r="M174" s="43" t="str">
        <f>IF($K174="","",IFERROR(_xlfn.XLOOKUP($K174,_StartedStatus!$M:$M,_StartedStatus!$L:$L,"")&amp;"",""))</f>
        <v/>
      </c>
      <c r="N174" s="617" t="str">
        <f t="shared" si="10"/>
        <v/>
      </c>
      <c r="O174" s="43" t="str">
        <f>IF($K174="","",IFERROR(_xlfn.XLOOKUP($K174,_StartedStatus!$M:$M,_StartedStatus!$K:$K,"")&amp;"",""))</f>
        <v/>
      </c>
      <c r="P174" s="43" t="str">
        <f>IF($K174="","",IFERROR(_xlfn.XLOOKUP($K174,_StartedStatus!$M:$M,_StartedStatus!$C:$C,"")&amp;"",""))</f>
        <v/>
      </c>
      <c r="Q174" s="44" t="str">
        <f>IF($K174="","",IFERROR(_xlfn.XLOOKUP($K174,_StartedStatus!$M:$M,_StartedStatus!$J:$J,"")&amp;"",""))</f>
        <v/>
      </c>
      <c r="R174" s="618" t="str">
        <f>IF($K174="","",IFERROR(_xlfn.XLOOKUP($K174,_StartedStatus!$M:$M,_StartedStatus!$U:$U,""),""))</f>
        <v/>
      </c>
      <c r="S174" s="617" t="str">
        <f t="shared" si="11"/>
        <v/>
      </c>
    </row>
    <row r="175" spans="8:19">
      <c r="H175" s="606" t="str">
        <f t="shared" si="8"/>
        <v/>
      </c>
      <c r="I175" s="606" t="str">
        <f>IF($K175="","",IFERROR(_xlfn.XLOOKUP($K175,_StartedStatus!$M:$M,_StartedStatus!$B:$B,"")&amp;"",""))</f>
        <v/>
      </c>
      <c r="J175" s="49" t="str">
        <f>IF($K175="","",IFERROR(_xlfn.XLOOKUP($K175,_StartedStatus!$M:$M,_StartedStatus!$F:$F,"")&amp;"",""))</f>
        <v/>
      </c>
      <c r="L175" s="617" t="str">
        <f t="shared" si="9"/>
        <v/>
      </c>
      <c r="M175" s="43" t="str">
        <f>IF($K175="","",IFERROR(_xlfn.XLOOKUP($K175,_StartedStatus!$M:$M,_StartedStatus!$L:$L,"")&amp;"",""))</f>
        <v/>
      </c>
      <c r="N175" s="617" t="str">
        <f t="shared" si="10"/>
        <v/>
      </c>
      <c r="O175" s="43" t="str">
        <f>IF($K175="","",IFERROR(_xlfn.XLOOKUP($K175,_StartedStatus!$M:$M,_StartedStatus!$K:$K,"")&amp;"",""))</f>
        <v/>
      </c>
      <c r="P175" s="43" t="str">
        <f>IF($K175="","",IFERROR(_xlfn.XLOOKUP($K175,_StartedStatus!$M:$M,_StartedStatus!$C:$C,"")&amp;"",""))</f>
        <v/>
      </c>
      <c r="Q175" s="44" t="str">
        <f>IF($K175="","",IFERROR(_xlfn.XLOOKUP($K175,_StartedStatus!$M:$M,_StartedStatus!$J:$J,"")&amp;"",""))</f>
        <v/>
      </c>
      <c r="R175" s="618" t="str">
        <f>IF($K175="","",IFERROR(_xlfn.XLOOKUP($K175,_StartedStatus!$M:$M,_StartedStatus!$U:$U,""),""))</f>
        <v/>
      </c>
      <c r="S175" s="617" t="str">
        <f t="shared" si="11"/>
        <v/>
      </c>
    </row>
    <row r="176" spans="8:19">
      <c r="H176" s="606" t="str">
        <f t="shared" si="8"/>
        <v/>
      </c>
      <c r="I176" s="606" t="str">
        <f>IF($K176="","",IFERROR(_xlfn.XLOOKUP($K176,_StartedStatus!$M:$M,_StartedStatus!$B:$B,"")&amp;"",""))</f>
        <v/>
      </c>
      <c r="J176" s="49" t="str">
        <f>IF($K176="","",IFERROR(_xlfn.XLOOKUP($K176,_StartedStatus!$M:$M,_StartedStatus!$F:$F,"")&amp;"",""))</f>
        <v/>
      </c>
      <c r="L176" s="617" t="str">
        <f t="shared" si="9"/>
        <v/>
      </c>
      <c r="M176" s="43" t="str">
        <f>IF($K176="","",IFERROR(_xlfn.XLOOKUP($K176,_StartedStatus!$M:$M,_StartedStatus!$L:$L,"")&amp;"",""))</f>
        <v/>
      </c>
      <c r="N176" s="617" t="str">
        <f t="shared" si="10"/>
        <v/>
      </c>
      <c r="O176" s="43" t="str">
        <f>IF($K176="","",IFERROR(_xlfn.XLOOKUP($K176,_StartedStatus!$M:$M,_StartedStatus!$K:$K,"")&amp;"",""))</f>
        <v/>
      </c>
      <c r="P176" s="43" t="str">
        <f>IF($K176="","",IFERROR(_xlfn.XLOOKUP($K176,_StartedStatus!$M:$M,_StartedStatus!$C:$C,"")&amp;"",""))</f>
        <v/>
      </c>
      <c r="Q176" s="44" t="str">
        <f>IF($K176="","",IFERROR(_xlfn.XLOOKUP($K176,_StartedStatus!$M:$M,_StartedStatus!$J:$J,"")&amp;"",""))</f>
        <v/>
      </c>
      <c r="R176" s="618" t="str">
        <f>IF($K176="","",IFERROR(_xlfn.XLOOKUP($K176,_StartedStatus!$M:$M,_StartedStatus!$U:$U,""),""))</f>
        <v/>
      </c>
      <c r="S176" s="617" t="str">
        <f t="shared" si="11"/>
        <v/>
      </c>
    </row>
    <row r="177" spans="8:19">
      <c r="H177" s="606" t="str">
        <f t="shared" si="8"/>
        <v/>
      </c>
      <c r="I177" s="606" t="str">
        <f>IF($K177="","",IFERROR(_xlfn.XLOOKUP($K177,_StartedStatus!$M:$M,_StartedStatus!$B:$B,"")&amp;"",""))</f>
        <v/>
      </c>
      <c r="J177" s="49" t="str">
        <f>IF($K177="","",IFERROR(_xlfn.XLOOKUP($K177,_StartedStatus!$M:$M,_StartedStatus!$F:$F,"")&amp;"",""))</f>
        <v/>
      </c>
      <c r="L177" s="617" t="str">
        <f t="shared" si="9"/>
        <v/>
      </c>
      <c r="M177" s="43" t="str">
        <f>IF($K177="","",IFERROR(_xlfn.XLOOKUP($K177,_StartedStatus!$M:$M,_StartedStatus!$L:$L,"")&amp;"",""))</f>
        <v/>
      </c>
      <c r="N177" s="617" t="str">
        <f t="shared" si="10"/>
        <v/>
      </c>
      <c r="O177" s="43" t="str">
        <f>IF($K177="","",IFERROR(_xlfn.XLOOKUP($K177,_StartedStatus!$M:$M,_StartedStatus!$K:$K,"")&amp;"",""))</f>
        <v/>
      </c>
      <c r="P177" s="43" t="str">
        <f>IF($K177="","",IFERROR(_xlfn.XLOOKUP($K177,_StartedStatus!$M:$M,_StartedStatus!$C:$C,"")&amp;"",""))</f>
        <v/>
      </c>
      <c r="Q177" s="44" t="str">
        <f>IF($K177="","",IFERROR(_xlfn.XLOOKUP($K177,_StartedStatus!$M:$M,_StartedStatus!$J:$J,"")&amp;"",""))</f>
        <v/>
      </c>
      <c r="R177" s="618" t="str">
        <f>IF($K177="","",IFERROR(_xlfn.XLOOKUP($K177,_StartedStatus!$M:$M,_StartedStatus!$U:$U,""),""))</f>
        <v/>
      </c>
      <c r="S177" s="617" t="str">
        <f t="shared" si="11"/>
        <v/>
      </c>
    </row>
    <row r="178" spans="8:19">
      <c r="H178" s="606" t="str">
        <f t="shared" si="8"/>
        <v/>
      </c>
      <c r="I178" s="606" t="str">
        <f>IF($K178="","",IFERROR(_xlfn.XLOOKUP($K178,_StartedStatus!$M:$M,_StartedStatus!$B:$B,"")&amp;"",""))</f>
        <v/>
      </c>
      <c r="J178" s="49" t="str">
        <f>IF($K178="","",IFERROR(_xlfn.XLOOKUP($K178,_StartedStatus!$M:$M,_StartedStatus!$F:$F,"")&amp;"",""))</f>
        <v/>
      </c>
      <c r="L178" s="617" t="str">
        <f t="shared" si="9"/>
        <v/>
      </c>
      <c r="M178" s="43" t="str">
        <f>IF($K178="","",IFERROR(_xlfn.XLOOKUP($K178,_StartedStatus!$M:$M,_StartedStatus!$L:$L,"")&amp;"",""))</f>
        <v/>
      </c>
      <c r="N178" s="617" t="str">
        <f t="shared" si="10"/>
        <v/>
      </c>
      <c r="O178" s="43" t="str">
        <f>IF($K178="","",IFERROR(_xlfn.XLOOKUP($K178,_StartedStatus!$M:$M,_StartedStatus!$K:$K,"")&amp;"",""))</f>
        <v/>
      </c>
      <c r="P178" s="43" t="str">
        <f>IF($K178="","",IFERROR(_xlfn.XLOOKUP($K178,_StartedStatus!$M:$M,_StartedStatus!$C:$C,"")&amp;"",""))</f>
        <v/>
      </c>
      <c r="Q178" s="44" t="str">
        <f>IF($K178="","",IFERROR(_xlfn.XLOOKUP($K178,_StartedStatus!$M:$M,_StartedStatus!$J:$J,"")&amp;"",""))</f>
        <v/>
      </c>
      <c r="R178" s="618" t="str">
        <f>IF($K178="","",IFERROR(_xlfn.XLOOKUP($K178,_StartedStatus!$M:$M,_StartedStatus!$U:$U,""),""))</f>
        <v/>
      </c>
      <c r="S178" s="617" t="str">
        <f t="shared" si="11"/>
        <v/>
      </c>
    </row>
    <row r="179" spans="8:19">
      <c r="H179" s="606" t="str">
        <f t="shared" si="8"/>
        <v/>
      </c>
      <c r="I179" s="606" t="str">
        <f>IF($K179="","",IFERROR(_xlfn.XLOOKUP($K179,_StartedStatus!$M:$M,_StartedStatus!$B:$B,"")&amp;"",""))</f>
        <v/>
      </c>
      <c r="J179" s="49" t="str">
        <f>IF($K179="","",IFERROR(_xlfn.XLOOKUP($K179,_StartedStatus!$M:$M,_StartedStatus!$F:$F,"")&amp;"",""))</f>
        <v/>
      </c>
      <c r="L179" s="617" t="str">
        <f t="shared" si="9"/>
        <v/>
      </c>
      <c r="M179" s="43" t="str">
        <f>IF($K179="","",IFERROR(_xlfn.XLOOKUP($K179,_StartedStatus!$M:$M,_StartedStatus!$L:$L,"")&amp;"",""))</f>
        <v/>
      </c>
      <c r="N179" s="617" t="str">
        <f t="shared" si="10"/>
        <v/>
      </c>
      <c r="O179" s="43" t="str">
        <f>IF($K179="","",IFERROR(_xlfn.XLOOKUP($K179,_StartedStatus!$M:$M,_StartedStatus!$K:$K,"")&amp;"",""))</f>
        <v/>
      </c>
      <c r="P179" s="43" t="str">
        <f>IF($K179="","",IFERROR(_xlfn.XLOOKUP($K179,_StartedStatus!$M:$M,_StartedStatus!$C:$C,"")&amp;"",""))</f>
        <v/>
      </c>
      <c r="Q179" s="44" t="str">
        <f>IF($K179="","",IFERROR(_xlfn.XLOOKUP($K179,_StartedStatus!$M:$M,_StartedStatus!$J:$J,"")&amp;"",""))</f>
        <v/>
      </c>
      <c r="R179" s="618" t="str">
        <f>IF($K179="","",IFERROR(_xlfn.XLOOKUP($K179,_StartedStatus!$M:$M,_StartedStatus!$U:$U,""),""))</f>
        <v/>
      </c>
      <c r="S179" s="617" t="str">
        <f t="shared" si="11"/>
        <v/>
      </c>
    </row>
    <row r="180" spans="8:19">
      <c r="H180" s="606" t="str">
        <f t="shared" si="8"/>
        <v/>
      </c>
      <c r="I180" s="606" t="str">
        <f>IF($K180="","",IFERROR(_xlfn.XLOOKUP($K180,_StartedStatus!$M:$M,_StartedStatus!$B:$B,"")&amp;"",""))</f>
        <v/>
      </c>
      <c r="J180" s="49" t="str">
        <f>IF($K180="","",IFERROR(_xlfn.XLOOKUP($K180,_StartedStatus!$M:$M,_StartedStatus!$F:$F,"")&amp;"",""))</f>
        <v/>
      </c>
      <c r="L180" s="617" t="str">
        <f t="shared" si="9"/>
        <v/>
      </c>
      <c r="M180" s="43" t="str">
        <f>IF($K180="","",IFERROR(_xlfn.XLOOKUP($K180,_StartedStatus!$M:$M,_StartedStatus!$L:$L,"")&amp;"",""))</f>
        <v/>
      </c>
      <c r="N180" s="617" t="str">
        <f t="shared" si="10"/>
        <v/>
      </c>
      <c r="O180" s="43" t="str">
        <f>IF($K180="","",IFERROR(_xlfn.XLOOKUP($K180,_StartedStatus!$M:$M,_StartedStatus!$K:$K,"")&amp;"",""))</f>
        <v/>
      </c>
      <c r="P180" s="43" t="str">
        <f>IF($K180="","",IFERROR(_xlfn.XLOOKUP($K180,_StartedStatus!$M:$M,_StartedStatus!$C:$C,"")&amp;"",""))</f>
        <v/>
      </c>
      <c r="Q180" s="44" t="str">
        <f>IF($K180="","",IFERROR(_xlfn.XLOOKUP($K180,_StartedStatus!$M:$M,_StartedStatus!$J:$J,"")&amp;"",""))</f>
        <v/>
      </c>
      <c r="R180" s="618" t="str">
        <f>IF($K180="","",IFERROR(_xlfn.XLOOKUP($K180,_StartedStatus!$M:$M,_StartedStatus!$U:$U,""),""))</f>
        <v/>
      </c>
      <c r="S180" s="617" t="str">
        <f t="shared" si="11"/>
        <v/>
      </c>
    </row>
    <row r="181" spans="8:19">
      <c r="H181" s="606" t="str">
        <f t="shared" si="8"/>
        <v/>
      </c>
      <c r="I181" s="606" t="str">
        <f>IF($K181="","",IFERROR(_xlfn.XLOOKUP($K181,_StartedStatus!$M:$M,_StartedStatus!$B:$B,"")&amp;"",""))</f>
        <v/>
      </c>
      <c r="J181" s="49" t="str">
        <f>IF($K181="","",IFERROR(_xlfn.XLOOKUP($K181,_StartedStatus!$M:$M,_StartedStatus!$F:$F,"")&amp;"",""))</f>
        <v/>
      </c>
      <c r="L181" s="617" t="str">
        <f t="shared" si="9"/>
        <v/>
      </c>
      <c r="M181" s="43" t="str">
        <f>IF($K181="","",IFERROR(_xlfn.XLOOKUP($K181,_StartedStatus!$M:$M,_StartedStatus!$L:$L,"")&amp;"",""))</f>
        <v/>
      </c>
      <c r="N181" s="617" t="str">
        <f t="shared" si="10"/>
        <v/>
      </c>
      <c r="O181" s="43" t="str">
        <f>IF($K181="","",IFERROR(_xlfn.XLOOKUP($K181,_StartedStatus!$M:$M,_StartedStatus!$K:$K,"")&amp;"",""))</f>
        <v/>
      </c>
      <c r="P181" s="43" t="str">
        <f>IF($K181="","",IFERROR(_xlfn.XLOOKUP($K181,_StartedStatus!$M:$M,_StartedStatus!$C:$C,"")&amp;"",""))</f>
        <v/>
      </c>
      <c r="Q181" s="44" t="str">
        <f>IF($K181="","",IFERROR(_xlfn.XLOOKUP($K181,_StartedStatus!$M:$M,_StartedStatus!$J:$J,"")&amp;"",""))</f>
        <v/>
      </c>
      <c r="R181" s="618" t="str">
        <f>IF($K181="","",IFERROR(_xlfn.XLOOKUP($K181,_StartedStatus!$M:$M,_StartedStatus!$U:$U,""),""))</f>
        <v/>
      </c>
      <c r="S181" s="617" t="str">
        <f t="shared" si="11"/>
        <v/>
      </c>
    </row>
    <row r="182" spans="8:19">
      <c r="H182" s="606" t="str">
        <f t="shared" si="8"/>
        <v/>
      </c>
      <c r="I182" s="606" t="str">
        <f>IF($K182="","",IFERROR(_xlfn.XLOOKUP($K182,_StartedStatus!$M:$M,_StartedStatus!$B:$B,"")&amp;"",""))</f>
        <v/>
      </c>
      <c r="J182" s="49" t="str">
        <f>IF($K182="","",IFERROR(_xlfn.XLOOKUP($K182,_StartedStatus!$M:$M,_StartedStatus!$F:$F,"")&amp;"",""))</f>
        <v/>
      </c>
      <c r="L182" s="617" t="str">
        <f t="shared" si="9"/>
        <v/>
      </c>
      <c r="M182" s="43" t="str">
        <f>IF($K182="","",IFERROR(_xlfn.XLOOKUP($K182,_StartedStatus!$M:$M,_StartedStatus!$L:$L,"")&amp;"",""))</f>
        <v/>
      </c>
      <c r="N182" s="617" t="str">
        <f t="shared" si="10"/>
        <v/>
      </c>
      <c r="O182" s="43" t="str">
        <f>IF($K182="","",IFERROR(_xlfn.XLOOKUP($K182,_StartedStatus!$M:$M,_StartedStatus!$K:$K,"")&amp;"",""))</f>
        <v/>
      </c>
      <c r="P182" s="43" t="str">
        <f>IF($K182="","",IFERROR(_xlfn.XLOOKUP($K182,_StartedStatus!$M:$M,_StartedStatus!$C:$C,"")&amp;"",""))</f>
        <v/>
      </c>
      <c r="Q182" s="44" t="str">
        <f>IF($K182="","",IFERROR(_xlfn.XLOOKUP($K182,_StartedStatus!$M:$M,_StartedStatus!$J:$J,"")&amp;"",""))</f>
        <v/>
      </c>
      <c r="R182" s="618" t="str">
        <f>IF($K182="","",IFERROR(_xlfn.XLOOKUP($K182,_StartedStatus!$M:$M,_StartedStatus!$U:$U,""),""))</f>
        <v/>
      </c>
      <c r="S182" s="617" t="str">
        <f t="shared" si="11"/>
        <v/>
      </c>
    </row>
    <row r="183" spans="8:19">
      <c r="H183" s="606" t="str">
        <f t="shared" si="8"/>
        <v/>
      </c>
      <c r="I183" s="606" t="str">
        <f>IF($K183="","",IFERROR(_xlfn.XLOOKUP($K183,_StartedStatus!$M:$M,_StartedStatus!$B:$B,"")&amp;"",""))</f>
        <v/>
      </c>
      <c r="J183" s="49" t="str">
        <f>IF($K183="","",IFERROR(_xlfn.XLOOKUP($K183,_StartedStatus!$M:$M,_StartedStatus!$F:$F,"")&amp;"",""))</f>
        <v/>
      </c>
      <c r="L183" s="617" t="str">
        <f t="shared" si="9"/>
        <v/>
      </c>
      <c r="M183" s="43" t="str">
        <f>IF($K183="","",IFERROR(_xlfn.XLOOKUP($K183,_StartedStatus!$M:$M,_StartedStatus!$L:$L,"")&amp;"",""))</f>
        <v/>
      </c>
      <c r="N183" s="617" t="str">
        <f t="shared" si="10"/>
        <v/>
      </c>
      <c r="O183" s="43" t="str">
        <f>IF($K183="","",IFERROR(_xlfn.XLOOKUP($K183,_StartedStatus!$M:$M,_StartedStatus!$K:$K,"")&amp;"",""))</f>
        <v/>
      </c>
      <c r="P183" s="43" t="str">
        <f>IF($K183="","",IFERROR(_xlfn.XLOOKUP($K183,_StartedStatus!$M:$M,_StartedStatus!$C:$C,"")&amp;"",""))</f>
        <v/>
      </c>
      <c r="Q183" s="44" t="str">
        <f>IF($K183="","",IFERROR(_xlfn.XLOOKUP($K183,_StartedStatus!$M:$M,_StartedStatus!$J:$J,"")&amp;"",""))</f>
        <v/>
      </c>
      <c r="R183" s="618" t="str">
        <f>IF($K183="","",IFERROR(_xlfn.XLOOKUP($K183,_StartedStatus!$M:$M,_StartedStatus!$U:$U,""),""))</f>
        <v/>
      </c>
      <c r="S183" s="617" t="str">
        <f t="shared" si="11"/>
        <v/>
      </c>
    </row>
    <row r="184" spans="8:19">
      <c r="H184" s="606" t="str">
        <f t="shared" si="8"/>
        <v/>
      </c>
      <c r="I184" s="606" t="str">
        <f>IF($K184="","",IFERROR(_xlfn.XLOOKUP($K184,_StartedStatus!$M:$M,_StartedStatus!$B:$B,"")&amp;"",""))</f>
        <v/>
      </c>
      <c r="J184" s="49" t="str">
        <f>IF($K184="","",IFERROR(_xlfn.XLOOKUP($K184,_StartedStatus!$M:$M,_StartedStatus!$F:$F,"")&amp;"",""))</f>
        <v/>
      </c>
      <c r="L184" s="617" t="str">
        <f t="shared" si="9"/>
        <v/>
      </c>
      <c r="M184" s="43" t="str">
        <f>IF($K184="","",IFERROR(_xlfn.XLOOKUP($K184,_StartedStatus!$M:$M,_StartedStatus!$L:$L,"")&amp;"",""))</f>
        <v/>
      </c>
      <c r="N184" s="617" t="str">
        <f t="shared" si="10"/>
        <v/>
      </c>
      <c r="O184" s="43" t="str">
        <f>IF($K184="","",IFERROR(_xlfn.XLOOKUP($K184,_StartedStatus!$M:$M,_StartedStatus!$K:$K,"")&amp;"",""))</f>
        <v/>
      </c>
      <c r="P184" s="43" t="str">
        <f>IF($K184="","",IFERROR(_xlfn.XLOOKUP($K184,_StartedStatus!$M:$M,_StartedStatus!$C:$C,"")&amp;"",""))</f>
        <v/>
      </c>
      <c r="Q184" s="44" t="str">
        <f>IF($K184="","",IFERROR(_xlfn.XLOOKUP($K184,_StartedStatus!$M:$M,_StartedStatus!$J:$J,"")&amp;"",""))</f>
        <v/>
      </c>
      <c r="R184" s="618" t="str">
        <f>IF($K184="","",IFERROR(_xlfn.XLOOKUP($K184,_StartedStatus!$M:$M,_StartedStatus!$U:$U,""),""))</f>
        <v/>
      </c>
      <c r="S184" s="617" t="str">
        <f t="shared" si="11"/>
        <v/>
      </c>
    </row>
    <row r="185" spans="8:19">
      <c r="H185" s="606" t="str">
        <f t="shared" si="8"/>
        <v/>
      </c>
      <c r="I185" s="606" t="str">
        <f>IF($K185="","",IFERROR(_xlfn.XLOOKUP($K185,_StartedStatus!$M:$M,_StartedStatus!$B:$B,"")&amp;"",""))</f>
        <v/>
      </c>
      <c r="J185" s="49" t="str">
        <f>IF($K185="","",IFERROR(_xlfn.XLOOKUP($K185,_StartedStatus!$M:$M,_StartedStatus!$F:$F,"")&amp;"",""))</f>
        <v/>
      </c>
      <c r="L185" s="617" t="str">
        <f t="shared" si="9"/>
        <v/>
      </c>
      <c r="M185" s="43" t="str">
        <f>IF($K185="","",IFERROR(_xlfn.XLOOKUP($K185,_StartedStatus!$M:$M,_StartedStatus!$L:$L,"")&amp;"",""))</f>
        <v/>
      </c>
      <c r="N185" s="617" t="str">
        <f t="shared" si="10"/>
        <v/>
      </c>
      <c r="O185" s="43" t="str">
        <f>IF($K185="","",IFERROR(_xlfn.XLOOKUP($K185,_StartedStatus!$M:$M,_StartedStatus!$K:$K,"")&amp;"",""))</f>
        <v/>
      </c>
      <c r="P185" s="43" t="str">
        <f>IF($K185="","",IFERROR(_xlfn.XLOOKUP($K185,_StartedStatus!$M:$M,_StartedStatus!$C:$C,"")&amp;"",""))</f>
        <v/>
      </c>
      <c r="Q185" s="44" t="str">
        <f>IF($K185="","",IFERROR(_xlfn.XLOOKUP($K185,_StartedStatus!$M:$M,_StartedStatus!$J:$J,"")&amp;"",""))</f>
        <v/>
      </c>
      <c r="R185" s="618" t="str">
        <f>IF($K185="","",IFERROR(_xlfn.XLOOKUP($K185,_StartedStatus!$M:$M,_StartedStatus!$U:$U,""),""))</f>
        <v/>
      </c>
      <c r="S185" s="617" t="str">
        <f t="shared" si="11"/>
        <v/>
      </c>
    </row>
    <row r="186" spans="8:19">
      <c r="H186" s="606" t="str">
        <f t="shared" si="8"/>
        <v/>
      </c>
      <c r="I186" s="606" t="str">
        <f>IF($K186="","",IFERROR(_xlfn.XLOOKUP($K186,_StartedStatus!$M:$M,_StartedStatus!$B:$B,"")&amp;"",""))</f>
        <v/>
      </c>
      <c r="J186" s="49" t="str">
        <f>IF($K186="","",IFERROR(_xlfn.XLOOKUP($K186,_StartedStatus!$M:$M,_StartedStatus!$F:$F,"")&amp;"",""))</f>
        <v/>
      </c>
      <c r="L186" s="617" t="str">
        <f t="shared" si="9"/>
        <v/>
      </c>
      <c r="M186" s="43" t="str">
        <f>IF($K186="","",IFERROR(_xlfn.XLOOKUP($K186,_StartedStatus!$M:$M,_StartedStatus!$L:$L,"")&amp;"",""))</f>
        <v/>
      </c>
      <c r="N186" s="617" t="str">
        <f t="shared" si="10"/>
        <v/>
      </c>
      <c r="O186" s="43" t="str">
        <f>IF($K186="","",IFERROR(_xlfn.XLOOKUP($K186,_StartedStatus!$M:$M,_StartedStatus!$K:$K,"")&amp;"",""))</f>
        <v/>
      </c>
      <c r="P186" s="43" t="str">
        <f>IF($K186="","",IFERROR(_xlfn.XLOOKUP($K186,_StartedStatus!$M:$M,_StartedStatus!$C:$C,"")&amp;"",""))</f>
        <v/>
      </c>
      <c r="Q186" s="44" t="str">
        <f>IF($K186="","",IFERROR(_xlfn.XLOOKUP($K186,_StartedStatus!$M:$M,_StartedStatus!$J:$J,"")&amp;"",""))</f>
        <v/>
      </c>
      <c r="R186" s="618" t="str">
        <f>IF($K186="","",IFERROR(_xlfn.XLOOKUP($K186,_StartedStatus!$M:$M,_StartedStatus!$U:$U,""),""))</f>
        <v/>
      </c>
      <c r="S186" s="617" t="str">
        <f t="shared" si="11"/>
        <v/>
      </c>
    </row>
    <row r="187" spans="8:19">
      <c r="H187" s="606" t="str">
        <f t="shared" si="8"/>
        <v/>
      </c>
      <c r="I187" s="606" t="str">
        <f>IF($K187="","",IFERROR(_xlfn.XLOOKUP($K187,_StartedStatus!$M:$M,_StartedStatus!$B:$B,"")&amp;"",""))</f>
        <v/>
      </c>
      <c r="J187" s="49" t="str">
        <f>IF($K187="","",IFERROR(_xlfn.XLOOKUP($K187,_StartedStatus!$M:$M,_StartedStatus!$F:$F,"")&amp;"",""))</f>
        <v/>
      </c>
      <c r="L187" s="617" t="str">
        <f t="shared" si="9"/>
        <v/>
      </c>
      <c r="M187" s="43" t="str">
        <f>IF($K187="","",IFERROR(_xlfn.XLOOKUP($K187,_StartedStatus!$M:$M,_StartedStatus!$L:$L,"")&amp;"",""))</f>
        <v/>
      </c>
      <c r="N187" s="617" t="str">
        <f t="shared" si="10"/>
        <v/>
      </c>
      <c r="O187" s="43" t="str">
        <f>IF($K187="","",IFERROR(_xlfn.XLOOKUP($K187,_StartedStatus!$M:$M,_StartedStatus!$K:$K,"")&amp;"",""))</f>
        <v/>
      </c>
      <c r="P187" s="43" t="str">
        <f>IF($K187="","",IFERROR(_xlfn.XLOOKUP($K187,_StartedStatus!$M:$M,_StartedStatus!$C:$C,"")&amp;"",""))</f>
        <v/>
      </c>
      <c r="Q187" s="44" t="str">
        <f>IF($K187="","",IFERROR(_xlfn.XLOOKUP($K187,_StartedStatus!$M:$M,_StartedStatus!$J:$J,"")&amp;"",""))</f>
        <v/>
      </c>
      <c r="R187" s="618" t="str">
        <f>IF($K187="","",IFERROR(_xlfn.XLOOKUP($K187,_StartedStatus!$M:$M,_StartedStatus!$U:$U,""),""))</f>
        <v/>
      </c>
      <c r="S187" s="617" t="str">
        <f t="shared" si="11"/>
        <v/>
      </c>
    </row>
    <row r="188" spans="8:19">
      <c r="H188" s="606" t="str">
        <f t="shared" si="8"/>
        <v/>
      </c>
      <c r="I188" s="606" t="str">
        <f>IF($K188="","",IFERROR(_xlfn.XLOOKUP($K188,_StartedStatus!$M:$M,_StartedStatus!$B:$B,"")&amp;"",""))</f>
        <v/>
      </c>
      <c r="J188" s="49" t="str">
        <f>IF($K188="","",IFERROR(_xlfn.XLOOKUP($K188,_StartedStatus!$M:$M,_StartedStatus!$F:$F,"")&amp;"",""))</f>
        <v/>
      </c>
      <c r="L188" s="617" t="str">
        <f t="shared" si="9"/>
        <v/>
      </c>
      <c r="M188" s="43" t="str">
        <f>IF($K188="","",IFERROR(_xlfn.XLOOKUP($K188,_StartedStatus!$M:$M,_StartedStatus!$L:$L,"")&amp;"",""))</f>
        <v/>
      </c>
      <c r="N188" s="617" t="str">
        <f t="shared" si="10"/>
        <v/>
      </c>
      <c r="O188" s="43" t="str">
        <f>IF($K188="","",IFERROR(_xlfn.XLOOKUP($K188,_StartedStatus!$M:$M,_StartedStatus!$K:$K,"")&amp;"",""))</f>
        <v/>
      </c>
      <c r="P188" s="43" t="str">
        <f>IF($K188="","",IFERROR(_xlfn.XLOOKUP($K188,_StartedStatus!$M:$M,_StartedStatus!$C:$C,"")&amp;"",""))</f>
        <v/>
      </c>
      <c r="Q188" s="44" t="str">
        <f>IF($K188="","",IFERROR(_xlfn.XLOOKUP($K188,_StartedStatus!$M:$M,_StartedStatus!$J:$J,"")&amp;"",""))</f>
        <v/>
      </c>
      <c r="R188" s="618" t="str">
        <f>IF($K188="","",IFERROR(_xlfn.XLOOKUP($K188,_StartedStatus!$M:$M,_StartedStatus!$U:$U,""),""))</f>
        <v/>
      </c>
      <c r="S188" s="617" t="str">
        <f t="shared" si="11"/>
        <v/>
      </c>
    </row>
    <row r="189" spans="8:19">
      <c r="H189" s="606" t="str">
        <f t="shared" si="8"/>
        <v/>
      </c>
      <c r="I189" s="606" t="str">
        <f>IF($K189="","",IFERROR(_xlfn.XLOOKUP($K189,_StartedStatus!$M:$M,_StartedStatus!$B:$B,"")&amp;"",""))</f>
        <v/>
      </c>
      <c r="J189" s="49" t="str">
        <f>IF($K189="","",IFERROR(_xlfn.XLOOKUP($K189,_StartedStatus!$M:$M,_StartedStatus!$F:$F,"")&amp;"",""))</f>
        <v/>
      </c>
      <c r="L189" s="617" t="str">
        <f t="shared" si="9"/>
        <v/>
      </c>
      <c r="M189" s="43" t="str">
        <f>IF($K189="","",IFERROR(_xlfn.XLOOKUP($K189,_StartedStatus!$M:$M,_StartedStatus!$L:$L,"")&amp;"",""))</f>
        <v/>
      </c>
      <c r="N189" s="617" t="str">
        <f t="shared" si="10"/>
        <v/>
      </c>
      <c r="O189" s="43" t="str">
        <f>IF($K189="","",IFERROR(_xlfn.XLOOKUP($K189,_StartedStatus!$M:$M,_StartedStatus!$K:$K,"")&amp;"",""))</f>
        <v/>
      </c>
      <c r="P189" s="43" t="str">
        <f>IF($K189="","",IFERROR(_xlfn.XLOOKUP($K189,_StartedStatus!$M:$M,_StartedStatus!$C:$C,"")&amp;"",""))</f>
        <v/>
      </c>
      <c r="Q189" s="44" t="str">
        <f>IF($K189="","",IFERROR(_xlfn.XLOOKUP($K189,_StartedStatus!$M:$M,_StartedStatus!$J:$J,"")&amp;"",""))</f>
        <v/>
      </c>
      <c r="R189" s="618" t="str">
        <f>IF($K189="","",IFERROR(_xlfn.XLOOKUP($K189,_StartedStatus!$M:$M,_StartedStatus!$U:$U,""),""))</f>
        <v/>
      </c>
      <c r="S189" s="617" t="str">
        <f t="shared" si="11"/>
        <v/>
      </c>
    </row>
    <row r="190" spans="8:19">
      <c r="H190" s="606" t="str">
        <f t="shared" si="8"/>
        <v/>
      </c>
      <c r="I190" s="606" t="str">
        <f>IF($K190="","",IFERROR(_xlfn.XLOOKUP($K190,_StartedStatus!$M:$M,_StartedStatus!$B:$B,"")&amp;"",""))</f>
        <v/>
      </c>
      <c r="J190" s="49" t="str">
        <f>IF($K190="","",IFERROR(_xlfn.XLOOKUP($K190,_StartedStatus!$M:$M,_StartedStatus!$F:$F,"")&amp;"",""))</f>
        <v/>
      </c>
      <c r="L190" s="617" t="str">
        <f t="shared" si="9"/>
        <v/>
      </c>
      <c r="M190" s="43" t="str">
        <f>IF($K190="","",IFERROR(_xlfn.XLOOKUP($K190,_StartedStatus!$M:$M,_StartedStatus!$L:$L,"")&amp;"",""))</f>
        <v/>
      </c>
      <c r="N190" s="617" t="str">
        <f t="shared" si="10"/>
        <v/>
      </c>
      <c r="O190" s="43" t="str">
        <f>IF($K190="","",IFERROR(_xlfn.XLOOKUP($K190,_StartedStatus!$M:$M,_StartedStatus!$K:$K,"")&amp;"",""))</f>
        <v/>
      </c>
      <c r="P190" s="43" t="str">
        <f>IF($K190="","",IFERROR(_xlfn.XLOOKUP($K190,_StartedStatus!$M:$M,_StartedStatus!$C:$C,"")&amp;"",""))</f>
        <v/>
      </c>
      <c r="Q190" s="44" t="str">
        <f>IF($K190="","",IFERROR(_xlfn.XLOOKUP($K190,_StartedStatus!$M:$M,_StartedStatus!$J:$J,"")&amp;"",""))</f>
        <v/>
      </c>
      <c r="R190" s="618" t="str">
        <f>IF($K190="","",IFERROR(_xlfn.XLOOKUP($K190,_StartedStatus!$M:$M,_StartedStatus!$U:$U,""),""))</f>
        <v/>
      </c>
      <c r="S190" s="617" t="str">
        <f t="shared" si="11"/>
        <v/>
      </c>
    </row>
    <row r="191" spans="8:19">
      <c r="H191" s="606" t="str">
        <f t="shared" si="8"/>
        <v/>
      </c>
      <c r="I191" s="606" t="str">
        <f>IF($K191="","",IFERROR(_xlfn.XLOOKUP($K191,_StartedStatus!$M:$M,_StartedStatus!$B:$B,"")&amp;"",""))</f>
        <v/>
      </c>
      <c r="J191" s="49" t="str">
        <f>IF($K191="","",IFERROR(_xlfn.XLOOKUP($K191,_StartedStatus!$M:$M,_StartedStatus!$F:$F,"")&amp;"",""))</f>
        <v/>
      </c>
      <c r="L191" s="617" t="str">
        <f t="shared" si="9"/>
        <v/>
      </c>
      <c r="M191" s="43" t="str">
        <f>IF($K191="","",IFERROR(_xlfn.XLOOKUP($K191,_StartedStatus!$M:$M,_StartedStatus!$L:$L,"")&amp;"",""))</f>
        <v/>
      </c>
      <c r="N191" s="617" t="str">
        <f t="shared" si="10"/>
        <v/>
      </c>
      <c r="O191" s="43" t="str">
        <f>IF($K191="","",IFERROR(_xlfn.XLOOKUP($K191,_StartedStatus!$M:$M,_StartedStatus!$K:$K,"")&amp;"",""))</f>
        <v/>
      </c>
      <c r="P191" s="43" t="str">
        <f>IF($K191="","",IFERROR(_xlfn.XLOOKUP($K191,_StartedStatus!$M:$M,_StartedStatus!$C:$C,"")&amp;"",""))</f>
        <v/>
      </c>
      <c r="Q191" s="44" t="str">
        <f>IF($K191="","",IFERROR(_xlfn.XLOOKUP($K191,_StartedStatus!$M:$M,_StartedStatus!$J:$J,"")&amp;"",""))</f>
        <v/>
      </c>
      <c r="R191" s="618" t="str">
        <f>IF($K191="","",IFERROR(_xlfn.XLOOKUP($K191,_StartedStatus!$M:$M,_StartedStatus!$U:$U,""),""))</f>
        <v/>
      </c>
      <c r="S191" s="617" t="str">
        <f t="shared" si="11"/>
        <v/>
      </c>
    </row>
    <row r="192" spans="8:19">
      <c r="H192" s="606" t="str">
        <f t="shared" si="8"/>
        <v/>
      </c>
      <c r="I192" s="606" t="str">
        <f>IF($K192="","",IFERROR(_xlfn.XLOOKUP($K192,_StartedStatus!$M:$M,_StartedStatus!$B:$B,"")&amp;"",""))</f>
        <v/>
      </c>
      <c r="J192" s="49" t="str">
        <f>IF($K192="","",IFERROR(_xlfn.XLOOKUP($K192,_StartedStatus!$M:$M,_StartedStatus!$F:$F,"")&amp;"",""))</f>
        <v/>
      </c>
      <c r="L192" s="617" t="str">
        <f t="shared" si="9"/>
        <v/>
      </c>
      <c r="M192" s="43" t="str">
        <f>IF($K192="","",IFERROR(_xlfn.XLOOKUP($K192,_StartedStatus!$M:$M,_StartedStatus!$L:$L,"")&amp;"",""))</f>
        <v/>
      </c>
      <c r="N192" s="617" t="str">
        <f t="shared" si="10"/>
        <v/>
      </c>
      <c r="O192" s="43" t="str">
        <f>IF($K192="","",IFERROR(_xlfn.XLOOKUP($K192,_StartedStatus!$M:$M,_StartedStatus!$K:$K,"")&amp;"",""))</f>
        <v/>
      </c>
      <c r="P192" s="43" t="str">
        <f>IF($K192="","",IFERROR(_xlfn.XLOOKUP($K192,_StartedStatus!$M:$M,_StartedStatus!$C:$C,"")&amp;"",""))</f>
        <v/>
      </c>
      <c r="Q192" s="44" t="str">
        <f>IF($K192="","",IFERROR(_xlfn.XLOOKUP($K192,_StartedStatus!$M:$M,_StartedStatus!$J:$J,"")&amp;"",""))</f>
        <v/>
      </c>
      <c r="R192" s="618" t="str">
        <f>IF($K192="","",IFERROR(_xlfn.XLOOKUP($K192,_StartedStatus!$M:$M,_StartedStatus!$U:$U,""),""))</f>
        <v/>
      </c>
      <c r="S192" s="617" t="str">
        <f t="shared" si="11"/>
        <v/>
      </c>
    </row>
    <row r="193" spans="8:19">
      <c r="H193" s="606" t="str">
        <f t="shared" si="8"/>
        <v/>
      </c>
      <c r="I193" s="606" t="str">
        <f>IF($K193="","",IFERROR(_xlfn.XLOOKUP($K193,_StartedStatus!$M:$M,_StartedStatus!$B:$B,"")&amp;"",""))</f>
        <v/>
      </c>
      <c r="J193" s="49" t="str">
        <f>IF($K193="","",IFERROR(_xlfn.XLOOKUP($K193,_StartedStatus!$M:$M,_StartedStatus!$F:$F,"")&amp;"",""))</f>
        <v/>
      </c>
      <c r="L193" s="617" t="str">
        <f t="shared" si="9"/>
        <v/>
      </c>
      <c r="M193" s="43" t="str">
        <f>IF($K193="","",IFERROR(_xlfn.XLOOKUP($K193,_StartedStatus!$M:$M,_StartedStatus!$L:$L,"")&amp;"",""))</f>
        <v/>
      </c>
      <c r="N193" s="617" t="str">
        <f t="shared" si="10"/>
        <v/>
      </c>
      <c r="O193" s="43" t="str">
        <f>IF($K193="","",IFERROR(_xlfn.XLOOKUP($K193,_StartedStatus!$M:$M,_StartedStatus!$K:$K,"")&amp;"",""))</f>
        <v/>
      </c>
      <c r="P193" s="43" t="str">
        <f>IF($K193="","",IFERROR(_xlfn.XLOOKUP($K193,_StartedStatus!$M:$M,_StartedStatus!$C:$C,"")&amp;"",""))</f>
        <v/>
      </c>
      <c r="Q193" s="44" t="str">
        <f>IF($K193="","",IFERROR(_xlfn.XLOOKUP($K193,_StartedStatus!$M:$M,_StartedStatus!$J:$J,"")&amp;"",""))</f>
        <v/>
      </c>
      <c r="R193" s="618" t="str">
        <f>IF($K193="","",IFERROR(_xlfn.XLOOKUP($K193,_StartedStatus!$M:$M,_StartedStatus!$U:$U,""),""))</f>
        <v/>
      </c>
      <c r="S193" s="617" t="str">
        <f t="shared" si="11"/>
        <v/>
      </c>
    </row>
    <row r="194" spans="8:19">
      <c r="H194" s="606" t="str">
        <f t="shared" si="8"/>
        <v/>
      </c>
      <c r="I194" s="606" t="str">
        <f>IF($K194="","",IFERROR(_xlfn.XLOOKUP($K194,_StartedStatus!$M:$M,_StartedStatus!$B:$B,"")&amp;"",""))</f>
        <v/>
      </c>
      <c r="J194" s="49" t="str">
        <f>IF($K194="","",IFERROR(_xlfn.XLOOKUP($K194,_StartedStatus!$M:$M,_StartedStatus!$F:$F,"")&amp;"",""))</f>
        <v/>
      </c>
      <c r="L194" s="617" t="str">
        <f t="shared" si="9"/>
        <v/>
      </c>
      <c r="M194" s="43" t="str">
        <f>IF($K194="","",IFERROR(_xlfn.XLOOKUP($K194,_StartedStatus!$M:$M,_StartedStatus!$L:$L,"")&amp;"",""))</f>
        <v/>
      </c>
      <c r="N194" s="617" t="str">
        <f t="shared" si="10"/>
        <v/>
      </c>
      <c r="O194" s="43" t="str">
        <f>IF($K194="","",IFERROR(_xlfn.XLOOKUP($K194,_StartedStatus!$M:$M,_StartedStatus!$K:$K,"")&amp;"",""))</f>
        <v/>
      </c>
      <c r="P194" s="43" t="str">
        <f>IF($K194="","",IFERROR(_xlfn.XLOOKUP($K194,_StartedStatus!$M:$M,_StartedStatus!$C:$C,"")&amp;"",""))</f>
        <v/>
      </c>
      <c r="Q194" s="44" t="str">
        <f>IF($K194="","",IFERROR(_xlfn.XLOOKUP($K194,_StartedStatus!$M:$M,_StartedStatus!$J:$J,"")&amp;"",""))</f>
        <v/>
      </c>
      <c r="R194" s="618" t="str">
        <f>IF($K194="","",IFERROR(_xlfn.XLOOKUP($K194,_StartedStatus!$M:$M,_StartedStatus!$U:$U,""),""))</f>
        <v/>
      </c>
      <c r="S194" s="617" t="str">
        <f t="shared" si="11"/>
        <v/>
      </c>
    </row>
    <row r="195" spans="8:19">
      <c r="H195" s="606" t="str">
        <f t="shared" si="8"/>
        <v/>
      </c>
      <c r="I195" s="606" t="str">
        <f>IF($K195="","",IFERROR(_xlfn.XLOOKUP($K195,_StartedStatus!$M:$M,_StartedStatus!$B:$B,"")&amp;"",""))</f>
        <v/>
      </c>
      <c r="J195" s="49" t="str">
        <f>IF($K195="","",IFERROR(_xlfn.XLOOKUP($K195,_StartedStatus!$M:$M,_StartedStatus!$F:$F,"")&amp;"",""))</f>
        <v/>
      </c>
      <c r="L195" s="617" t="str">
        <f t="shared" si="9"/>
        <v/>
      </c>
      <c r="M195" s="43" t="str">
        <f>IF($K195="","",IFERROR(_xlfn.XLOOKUP($K195,_StartedStatus!$M:$M,_StartedStatus!$L:$L,"")&amp;"",""))</f>
        <v/>
      </c>
      <c r="N195" s="617" t="str">
        <f t="shared" si="10"/>
        <v/>
      </c>
      <c r="O195" s="43" t="str">
        <f>IF($K195="","",IFERROR(_xlfn.XLOOKUP($K195,_StartedStatus!$M:$M,_StartedStatus!$K:$K,"")&amp;"",""))</f>
        <v/>
      </c>
      <c r="P195" s="43" t="str">
        <f>IF($K195="","",IFERROR(_xlfn.XLOOKUP($K195,_StartedStatus!$M:$M,_StartedStatus!$C:$C,"")&amp;"",""))</f>
        <v/>
      </c>
      <c r="Q195" s="44" t="str">
        <f>IF($K195="","",IFERROR(_xlfn.XLOOKUP($K195,_StartedStatus!$M:$M,_StartedStatus!$J:$J,"")&amp;"",""))</f>
        <v/>
      </c>
      <c r="R195" s="618" t="str">
        <f>IF($K195="","",IFERROR(_xlfn.XLOOKUP($K195,_StartedStatus!$M:$M,_StartedStatus!$U:$U,""),""))</f>
        <v/>
      </c>
      <c r="S195" s="617" t="str">
        <f t="shared" si="11"/>
        <v/>
      </c>
    </row>
    <row r="196" spans="8:19">
      <c r="H196" s="606" t="str">
        <f t="shared" si="8"/>
        <v/>
      </c>
      <c r="I196" s="606" t="str">
        <f>IF($K196="","",IFERROR(_xlfn.XLOOKUP($K196,_StartedStatus!$M:$M,_StartedStatus!$B:$B,"")&amp;"",""))</f>
        <v/>
      </c>
      <c r="J196" s="49" t="str">
        <f>IF($K196="","",IFERROR(_xlfn.XLOOKUP($K196,_StartedStatus!$M:$M,_StartedStatus!$F:$F,"")&amp;"",""))</f>
        <v/>
      </c>
      <c r="L196" s="617" t="str">
        <f t="shared" si="9"/>
        <v/>
      </c>
      <c r="M196" s="43" t="str">
        <f>IF($K196="","",IFERROR(_xlfn.XLOOKUP($K196,_StartedStatus!$M:$M,_StartedStatus!$L:$L,"")&amp;"",""))</f>
        <v/>
      </c>
      <c r="N196" s="617" t="str">
        <f t="shared" si="10"/>
        <v/>
      </c>
      <c r="O196" s="43" t="str">
        <f>IF($K196="","",IFERROR(_xlfn.XLOOKUP($K196,_StartedStatus!$M:$M,_StartedStatus!$K:$K,"")&amp;"",""))</f>
        <v/>
      </c>
      <c r="P196" s="43" t="str">
        <f>IF($K196="","",IFERROR(_xlfn.XLOOKUP($K196,_StartedStatus!$M:$M,_StartedStatus!$C:$C,"")&amp;"",""))</f>
        <v/>
      </c>
      <c r="Q196" s="44" t="str">
        <f>IF($K196="","",IFERROR(_xlfn.XLOOKUP($K196,_StartedStatus!$M:$M,_StartedStatus!$J:$J,"")&amp;"",""))</f>
        <v/>
      </c>
      <c r="R196" s="618" t="str">
        <f>IF($K196="","",IFERROR(_xlfn.XLOOKUP($K196,_StartedStatus!$M:$M,_StartedStatus!$U:$U,""),""))</f>
        <v/>
      </c>
      <c r="S196" s="617" t="str">
        <f t="shared" si="11"/>
        <v/>
      </c>
    </row>
    <row r="197" spans="8:19">
      <c r="H197" s="606" t="str">
        <f t="shared" si="8"/>
        <v/>
      </c>
      <c r="I197" s="606" t="str">
        <f>IF($K197="","",IFERROR(_xlfn.XLOOKUP($K197,_StartedStatus!$M:$M,_StartedStatus!$B:$B,"")&amp;"",""))</f>
        <v/>
      </c>
      <c r="J197" s="49" t="str">
        <f>IF($K197="","",IFERROR(_xlfn.XLOOKUP($K197,_StartedStatus!$M:$M,_StartedStatus!$F:$F,"")&amp;"",""))</f>
        <v/>
      </c>
      <c r="L197" s="617" t="str">
        <f t="shared" si="9"/>
        <v/>
      </c>
      <c r="M197" s="43" t="str">
        <f>IF($K197="","",IFERROR(_xlfn.XLOOKUP($K197,_StartedStatus!$M:$M,_StartedStatus!$L:$L,"")&amp;"",""))</f>
        <v/>
      </c>
      <c r="N197" s="617" t="str">
        <f t="shared" si="10"/>
        <v/>
      </c>
      <c r="O197" s="43" t="str">
        <f>IF($K197="","",IFERROR(_xlfn.XLOOKUP($K197,_StartedStatus!$M:$M,_StartedStatus!$K:$K,"")&amp;"",""))</f>
        <v/>
      </c>
      <c r="P197" s="43" t="str">
        <f>IF($K197="","",IFERROR(_xlfn.XLOOKUP($K197,_StartedStatus!$M:$M,_StartedStatus!$C:$C,"")&amp;"",""))</f>
        <v/>
      </c>
      <c r="Q197" s="44" t="str">
        <f>IF($K197="","",IFERROR(_xlfn.XLOOKUP($K197,_StartedStatus!$M:$M,_StartedStatus!$J:$J,"")&amp;"",""))</f>
        <v/>
      </c>
      <c r="R197" s="618" t="str">
        <f>IF($K197="","",IFERROR(_xlfn.XLOOKUP($K197,_StartedStatus!$M:$M,_StartedStatus!$U:$U,""),""))</f>
        <v/>
      </c>
      <c r="S197" s="617" t="str">
        <f t="shared" si="11"/>
        <v/>
      </c>
    </row>
    <row r="198" spans="8:19">
      <c r="H198" s="606" t="str">
        <f t="shared" si="8"/>
        <v/>
      </c>
      <c r="I198" s="606" t="str">
        <f>IF($K198="","",IFERROR(_xlfn.XLOOKUP($K198,_StartedStatus!$M:$M,_StartedStatus!$B:$B,"")&amp;"",""))</f>
        <v/>
      </c>
      <c r="J198" s="49" t="str">
        <f>IF($K198="","",IFERROR(_xlfn.XLOOKUP($K198,_StartedStatus!$M:$M,_StartedStatus!$F:$F,"")&amp;"",""))</f>
        <v/>
      </c>
      <c r="L198" s="617" t="str">
        <f t="shared" si="9"/>
        <v/>
      </c>
      <c r="M198" s="43" t="str">
        <f>IF($K198="","",IFERROR(_xlfn.XLOOKUP($K198,_StartedStatus!$M:$M,_StartedStatus!$L:$L,"")&amp;"",""))</f>
        <v/>
      </c>
      <c r="N198" s="617" t="str">
        <f t="shared" si="10"/>
        <v/>
      </c>
      <c r="O198" s="43" t="str">
        <f>IF($K198="","",IFERROR(_xlfn.XLOOKUP($K198,_StartedStatus!$M:$M,_StartedStatus!$K:$K,"")&amp;"",""))</f>
        <v/>
      </c>
      <c r="P198" s="43" t="str">
        <f>IF($K198="","",IFERROR(_xlfn.XLOOKUP($K198,_StartedStatus!$M:$M,_StartedStatus!$C:$C,"")&amp;"",""))</f>
        <v/>
      </c>
      <c r="Q198" s="44" t="str">
        <f>IF($K198="","",IFERROR(_xlfn.XLOOKUP($K198,_StartedStatus!$M:$M,_StartedStatus!$J:$J,"")&amp;"",""))</f>
        <v/>
      </c>
      <c r="R198" s="618" t="str">
        <f>IF($K198="","",IFERROR(_xlfn.XLOOKUP($K198,_StartedStatus!$M:$M,_StartedStatus!$U:$U,""),""))</f>
        <v/>
      </c>
      <c r="S198" s="617" t="str">
        <f t="shared" si="11"/>
        <v/>
      </c>
    </row>
    <row r="199" spans="8:19">
      <c r="H199" s="606" t="str">
        <f t="shared" si="8"/>
        <v/>
      </c>
      <c r="I199" s="606" t="str">
        <f>IF($K199="","",IFERROR(_xlfn.XLOOKUP($K199,_StartedStatus!$M:$M,_StartedStatus!$B:$B,"")&amp;"",""))</f>
        <v/>
      </c>
      <c r="J199" s="49" t="str">
        <f>IF($K199="","",IFERROR(_xlfn.XLOOKUP($K199,_StartedStatus!$M:$M,_StartedStatus!$F:$F,"")&amp;"",""))</f>
        <v/>
      </c>
      <c r="L199" s="617" t="str">
        <f t="shared" si="9"/>
        <v/>
      </c>
      <c r="M199" s="43" t="str">
        <f>IF($K199="","",IFERROR(_xlfn.XLOOKUP($K199,_StartedStatus!$M:$M,_StartedStatus!$L:$L,"")&amp;"",""))</f>
        <v/>
      </c>
      <c r="N199" s="617" t="str">
        <f t="shared" si="10"/>
        <v/>
      </c>
      <c r="O199" s="43" t="str">
        <f>IF($K199="","",IFERROR(_xlfn.XLOOKUP($K199,_StartedStatus!$M:$M,_StartedStatus!$K:$K,"")&amp;"",""))</f>
        <v/>
      </c>
      <c r="P199" s="43" t="str">
        <f>IF($K199="","",IFERROR(_xlfn.XLOOKUP($K199,_StartedStatus!$M:$M,_StartedStatus!$C:$C,"")&amp;"",""))</f>
        <v/>
      </c>
      <c r="Q199" s="44" t="str">
        <f>IF($K199="","",IFERROR(_xlfn.XLOOKUP($K199,_StartedStatus!$M:$M,_StartedStatus!$J:$J,"")&amp;"",""))</f>
        <v/>
      </c>
      <c r="R199" s="618" t="str">
        <f>IF($K199="","",IFERROR(_xlfn.XLOOKUP($K199,_StartedStatus!$M:$M,_StartedStatus!$U:$U,""),""))</f>
        <v/>
      </c>
      <c r="S199" s="617" t="str">
        <f t="shared" si="11"/>
        <v/>
      </c>
    </row>
    <row r="200" spans="8:19">
      <c r="H200" s="606" t="str">
        <f t="shared" si="8"/>
        <v/>
      </c>
      <c r="I200" s="606" t="str">
        <f>IF($K200="","",IFERROR(_xlfn.XLOOKUP($K200,_StartedStatus!$M:$M,_StartedStatus!$B:$B,"")&amp;"",""))</f>
        <v/>
      </c>
      <c r="J200" s="49" t="str">
        <f>IF($K200="","",IFERROR(_xlfn.XLOOKUP($K200,_StartedStatus!$M:$M,_StartedStatus!$F:$F,"")&amp;"",""))</f>
        <v/>
      </c>
      <c r="L200" s="617" t="str">
        <f t="shared" si="9"/>
        <v/>
      </c>
      <c r="M200" s="43" t="str">
        <f>IF($K200="","",IFERROR(_xlfn.XLOOKUP($K200,_StartedStatus!$M:$M,_StartedStatus!$L:$L,"")&amp;"",""))</f>
        <v/>
      </c>
      <c r="N200" s="617" t="str">
        <f t="shared" si="10"/>
        <v/>
      </c>
      <c r="O200" s="43" t="str">
        <f>IF($K200="","",IFERROR(_xlfn.XLOOKUP($K200,_StartedStatus!$M:$M,_StartedStatus!$K:$K,"")&amp;"",""))</f>
        <v/>
      </c>
      <c r="P200" s="43" t="str">
        <f>IF($K200="","",IFERROR(_xlfn.XLOOKUP($K200,_StartedStatus!$M:$M,_StartedStatus!$C:$C,"")&amp;"",""))</f>
        <v/>
      </c>
      <c r="Q200" s="44" t="str">
        <f>IF($K200="","",IFERROR(_xlfn.XLOOKUP($K200,_StartedStatus!$M:$M,_StartedStatus!$J:$J,"")&amp;"",""))</f>
        <v/>
      </c>
      <c r="R200" s="618" t="str">
        <f>IF($K200="","",IFERROR(_xlfn.XLOOKUP($K200,_StartedStatus!$M:$M,_StartedStatus!$U:$U,""),""))</f>
        <v/>
      </c>
      <c r="S200" s="617" t="str">
        <f t="shared" si="11"/>
        <v/>
      </c>
    </row>
    <row r="201" spans="8:19">
      <c r="H201" s="606" t="str">
        <f t="shared" si="8"/>
        <v/>
      </c>
      <c r="I201" s="606" t="str">
        <f>IF($K201="","",IFERROR(_xlfn.XLOOKUP($K201,_StartedStatus!$M:$M,_StartedStatus!$B:$B,"")&amp;"",""))</f>
        <v/>
      </c>
      <c r="J201" s="49" t="str">
        <f>IF($K201="","",IFERROR(_xlfn.XLOOKUP($K201,_StartedStatus!$M:$M,_StartedStatus!$F:$F,"")&amp;"",""))</f>
        <v/>
      </c>
      <c r="L201" s="617" t="str">
        <f t="shared" si="9"/>
        <v/>
      </c>
      <c r="M201" s="43" t="str">
        <f>IF($K201="","",IFERROR(_xlfn.XLOOKUP($K201,_StartedStatus!$M:$M,_StartedStatus!$L:$L,"")&amp;"",""))</f>
        <v/>
      </c>
      <c r="N201" s="617" t="str">
        <f t="shared" si="10"/>
        <v/>
      </c>
      <c r="O201" s="43" t="str">
        <f>IF($K201="","",IFERROR(_xlfn.XLOOKUP($K201,_StartedStatus!$M:$M,_StartedStatus!$K:$K,"")&amp;"",""))</f>
        <v/>
      </c>
      <c r="P201" s="43" t="str">
        <f>IF($K201="","",IFERROR(_xlfn.XLOOKUP($K201,_StartedStatus!$M:$M,_StartedStatus!$C:$C,"")&amp;"",""))</f>
        <v/>
      </c>
      <c r="Q201" s="44" t="str">
        <f>IF($K201="","",IFERROR(_xlfn.XLOOKUP($K201,_StartedStatus!$M:$M,_StartedStatus!$J:$J,"")&amp;"",""))</f>
        <v/>
      </c>
      <c r="R201" s="618" t="str">
        <f>IF($K201="","",IFERROR(_xlfn.XLOOKUP($K201,_StartedStatus!$M:$M,_StartedStatus!$U:$U,""),""))</f>
        <v/>
      </c>
      <c r="S201" s="617" t="str">
        <f t="shared" si="11"/>
        <v/>
      </c>
    </row>
    <row r="202" spans="8:19">
      <c r="H202" s="606" t="str">
        <f t="shared" si="8"/>
        <v/>
      </c>
      <c r="I202" s="606" t="str">
        <f>IF($K202="","",IFERROR(_xlfn.XLOOKUP($K202,_StartedStatus!$M:$M,_StartedStatus!$B:$B,"")&amp;"",""))</f>
        <v/>
      </c>
      <c r="J202" s="49" t="str">
        <f>IF($K202="","",IFERROR(_xlfn.XLOOKUP($K202,_StartedStatus!$M:$M,_StartedStatus!$F:$F,"")&amp;"",""))</f>
        <v/>
      </c>
      <c r="L202" s="617" t="str">
        <f t="shared" si="9"/>
        <v/>
      </c>
      <c r="M202" s="43" t="str">
        <f>IF($K202="","",IFERROR(_xlfn.XLOOKUP($K202,_StartedStatus!$M:$M,_StartedStatus!$L:$L,"")&amp;"",""))</f>
        <v/>
      </c>
      <c r="N202" s="617" t="str">
        <f t="shared" si="10"/>
        <v/>
      </c>
      <c r="O202" s="43" t="str">
        <f>IF($K202="","",IFERROR(_xlfn.XLOOKUP($K202,_StartedStatus!$M:$M,_StartedStatus!$K:$K,"")&amp;"",""))</f>
        <v/>
      </c>
      <c r="P202" s="43" t="str">
        <f>IF($K202="","",IFERROR(_xlfn.XLOOKUP($K202,_StartedStatus!$M:$M,_StartedStatus!$C:$C,"")&amp;"",""))</f>
        <v/>
      </c>
      <c r="Q202" s="44" t="str">
        <f>IF($K202="","",IFERROR(_xlfn.XLOOKUP($K202,_StartedStatus!$M:$M,_StartedStatus!$J:$J,"")&amp;"",""))</f>
        <v/>
      </c>
      <c r="R202" s="618" t="str">
        <f>IF($K202="","",IFERROR(_xlfn.XLOOKUP($K202,_StartedStatus!$M:$M,_StartedStatus!$U:$U,""),""))</f>
        <v/>
      </c>
      <c r="S202" s="617" t="str">
        <f t="shared" si="11"/>
        <v/>
      </c>
    </row>
    <row r="203" spans="8:19">
      <c r="H203" s="606" t="str">
        <f t="shared" si="8"/>
        <v/>
      </c>
      <c r="I203" s="606" t="str">
        <f>IF($K203="","",IFERROR(_xlfn.XLOOKUP($K203,_StartedStatus!$M:$M,_StartedStatus!$B:$B,"")&amp;"",""))</f>
        <v/>
      </c>
      <c r="J203" s="49" t="str">
        <f>IF($K203="","",IFERROR(_xlfn.XLOOKUP($K203,_StartedStatus!$M:$M,_StartedStatus!$F:$F,"")&amp;"",""))</f>
        <v/>
      </c>
      <c r="L203" s="617" t="str">
        <f t="shared" si="9"/>
        <v/>
      </c>
      <c r="M203" s="43" t="str">
        <f>IF($K203="","",IFERROR(_xlfn.XLOOKUP($K203,_StartedStatus!$M:$M,_StartedStatus!$L:$L,"")&amp;"",""))</f>
        <v/>
      </c>
      <c r="N203" s="617" t="str">
        <f t="shared" si="10"/>
        <v/>
      </c>
      <c r="O203" s="43" t="str">
        <f>IF($K203="","",IFERROR(_xlfn.XLOOKUP($K203,_StartedStatus!$M:$M,_StartedStatus!$K:$K,"")&amp;"",""))</f>
        <v/>
      </c>
      <c r="P203" s="43" t="str">
        <f>IF($K203="","",IFERROR(_xlfn.XLOOKUP($K203,_StartedStatus!$M:$M,_StartedStatus!$C:$C,"")&amp;"",""))</f>
        <v/>
      </c>
      <c r="Q203" s="44" t="str">
        <f>IF($K203="","",IFERROR(_xlfn.XLOOKUP($K203,_StartedStatus!$M:$M,_StartedStatus!$J:$J,"")&amp;"",""))</f>
        <v/>
      </c>
      <c r="R203" s="618" t="str">
        <f>IF($K203="","",IFERROR(_xlfn.XLOOKUP($K203,_StartedStatus!$M:$M,_StartedStatus!$U:$U,""),""))</f>
        <v/>
      </c>
      <c r="S203" s="617" t="str">
        <f t="shared" si="11"/>
        <v/>
      </c>
    </row>
    <row r="204" spans="8:19">
      <c r="H204" s="606" t="str">
        <f t="shared" si="8"/>
        <v/>
      </c>
      <c r="I204" s="606" t="str">
        <f>IF($K204="","",IFERROR(_xlfn.XLOOKUP($K204,_StartedStatus!$M:$M,_StartedStatus!$B:$B,"")&amp;"",""))</f>
        <v/>
      </c>
      <c r="J204" s="49" t="str">
        <f>IF($K204="","",IFERROR(_xlfn.XLOOKUP($K204,_StartedStatus!$M:$M,_StartedStatus!$F:$F,"")&amp;"",""))</f>
        <v/>
      </c>
      <c r="L204" s="617" t="str">
        <f t="shared" si="9"/>
        <v/>
      </c>
      <c r="M204" s="43" t="str">
        <f>IF($K204="","",IFERROR(_xlfn.XLOOKUP($K204,_StartedStatus!$M:$M,_StartedStatus!$L:$L,"")&amp;"",""))</f>
        <v/>
      </c>
      <c r="N204" s="617" t="str">
        <f t="shared" si="10"/>
        <v/>
      </c>
      <c r="O204" s="43" t="str">
        <f>IF($K204="","",IFERROR(_xlfn.XLOOKUP($K204,_StartedStatus!$M:$M,_StartedStatus!$K:$K,"")&amp;"",""))</f>
        <v/>
      </c>
      <c r="P204" s="43" t="str">
        <f>IF($K204="","",IFERROR(_xlfn.XLOOKUP($K204,_StartedStatus!$M:$M,_StartedStatus!$C:$C,"")&amp;"",""))</f>
        <v/>
      </c>
      <c r="Q204" s="44" t="str">
        <f>IF($K204="","",IFERROR(_xlfn.XLOOKUP($K204,_StartedStatus!$M:$M,_StartedStatus!$J:$J,"")&amp;"",""))</f>
        <v/>
      </c>
      <c r="R204" s="618" t="str">
        <f>IF($K204="","",IFERROR(_xlfn.XLOOKUP($K204,_StartedStatus!$M:$M,_StartedStatus!$U:$U,""),""))</f>
        <v/>
      </c>
      <c r="S204" s="617" t="str">
        <f t="shared" si="11"/>
        <v/>
      </c>
    </row>
    <row r="205" spans="8:19">
      <c r="H205" s="606" t="str">
        <f t="shared" si="8"/>
        <v/>
      </c>
      <c r="I205" s="606" t="str">
        <f>IF($K205="","",IFERROR(_xlfn.XLOOKUP($K205,_StartedStatus!$M:$M,_StartedStatus!$B:$B,"")&amp;"",""))</f>
        <v/>
      </c>
      <c r="J205" s="49" t="str">
        <f>IF($K205="","",IFERROR(_xlfn.XLOOKUP($K205,_StartedStatus!$M:$M,_StartedStatus!$F:$F,"")&amp;"",""))</f>
        <v/>
      </c>
      <c r="L205" s="617" t="str">
        <f t="shared" si="9"/>
        <v/>
      </c>
      <c r="M205" s="43" t="str">
        <f>IF($K205="","",IFERROR(_xlfn.XLOOKUP($K205,_StartedStatus!$M:$M,_StartedStatus!$L:$L,"")&amp;"",""))</f>
        <v/>
      </c>
      <c r="N205" s="617" t="str">
        <f t="shared" si="10"/>
        <v/>
      </c>
      <c r="O205" s="43" t="str">
        <f>IF($K205="","",IFERROR(_xlfn.XLOOKUP($K205,_StartedStatus!$M:$M,_StartedStatus!$K:$K,"")&amp;"",""))</f>
        <v/>
      </c>
      <c r="P205" s="43" t="str">
        <f>IF($K205="","",IFERROR(_xlfn.XLOOKUP($K205,_StartedStatus!$M:$M,_StartedStatus!$C:$C,"")&amp;"",""))</f>
        <v/>
      </c>
      <c r="Q205" s="44" t="str">
        <f>IF($K205="","",IFERROR(_xlfn.XLOOKUP($K205,_StartedStatus!$M:$M,_StartedStatus!$J:$J,"")&amp;"",""))</f>
        <v/>
      </c>
      <c r="R205" s="618" t="str">
        <f>IF($K205="","",IFERROR(_xlfn.XLOOKUP($K205,_StartedStatus!$M:$M,_StartedStatus!$U:$U,""),""))</f>
        <v/>
      </c>
      <c r="S205" s="617" t="str">
        <f t="shared" si="11"/>
        <v/>
      </c>
    </row>
    <row r="206" spans="8:19">
      <c r="H206" s="606" t="str">
        <f t="shared" si="8"/>
        <v/>
      </c>
      <c r="I206" s="606" t="str">
        <f>IF($K206="","",IFERROR(_xlfn.XLOOKUP($K206,_StartedStatus!$M:$M,_StartedStatus!$B:$B,"")&amp;"",""))</f>
        <v/>
      </c>
      <c r="J206" s="49" t="str">
        <f>IF($K206="","",IFERROR(_xlfn.XLOOKUP($K206,_StartedStatus!$M:$M,_StartedStatus!$F:$F,"")&amp;"",""))</f>
        <v/>
      </c>
      <c r="L206" s="617" t="str">
        <f t="shared" si="9"/>
        <v/>
      </c>
      <c r="M206" s="43" t="str">
        <f>IF($K206="","",IFERROR(_xlfn.XLOOKUP($K206,_StartedStatus!$M:$M,_StartedStatus!$L:$L,"")&amp;"",""))</f>
        <v/>
      </c>
      <c r="N206" s="617" t="str">
        <f t="shared" si="10"/>
        <v/>
      </c>
      <c r="O206" s="43" t="str">
        <f>IF($K206="","",IFERROR(_xlfn.XLOOKUP($K206,_StartedStatus!$M:$M,_StartedStatus!$K:$K,"")&amp;"",""))</f>
        <v/>
      </c>
      <c r="P206" s="43" t="str">
        <f>IF($K206="","",IFERROR(_xlfn.XLOOKUP($K206,_StartedStatus!$M:$M,_StartedStatus!$C:$C,"")&amp;"",""))</f>
        <v/>
      </c>
      <c r="Q206" s="44" t="str">
        <f>IF($K206="","",IFERROR(_xlfn.XLOOKUP($K206,_StartedStatus!$M:$M,_StartedStatus!$J:$J,"")&amp;"",""))</f>
        <v/>
      </c>
      <c r="R206" s="618" t="str">
        <f>IF($K206="","",IFERROR(_xlfn.XLOOKUP($K206,_StartedStatus!$M:$M,_StartedStatus!$U:$U,""),""))</f>
        <v/>
      </c>
      <c r="S206" s="617" t="str">
        <f t="shared" si="11"/>
        <v/>
      </c>
    </row>
    <row r="207" spans="8:19">
      <c r="H207" s="606" t="str">
        <f t="shared" si="8"/>
        <v/>
      </c>
      <c r="I207" s="606" t="str">
        <f>IF($K207="","",IFERROR(_xlfn.XLOOKUP($K207,_StartedStatus!$M:$M,_StartedStatus!$B:$B,"")&amp;"",""))</f>
        <v/>
      </c>
      <c r="J207" s="49" t="str">
        <f>IF($K207="","",IFERROR(_xlfn.XLOOKUP($K207,_StartedStatus!$M:$M,_StartedStatus!$F:$F,"")&amp;"",""))</f>
        <v/>
      </c>
      <c r="L207" s="617" t="str">
        <f t="shared" si="9"/>
        <v/>
      </c>
      <c r="M207" s="43" t="str">
        <f>IF($K207="","",IFERROR(_xlfn.XLOOKUP($K207,_StartedStatus!$M:$M,_StartedStatus!$L:$L,"")&amp;"",""))</f>
        <v/>
      </c>
      <c r="N207" s="617" t="str">
        <f t="shared" si="10"/>
        <v/>
      </c>
      <c r="O207" s="43" t="str">
        <f>IF($K207="","",IFERROR(_xlfn.XLOOKUP($K207,_StartedStatus!$M:$M,_StartedStatus!$K:$K,"")&amp;"",""))</f>
        <v/>
      </c>
      <c r="P207" s="43" t="str">
        <f>IF($K207="","",IFERROR(_xlfn.XLOOKUP($K207,_StartedStatus!$M:$M,_StartedStatus!$C:$C,"")&amp;"",""))</f>
        <v/>
      </c>
      <c r="Q207" s="44" t="str">
        <f>IF($K207="","",IFERROR(_xlfn.XLOOKUP($K207,_StartedStatus!$M:$M,_StartedStatus!$J:$J,"")&amp;"",""))</f>
        <v/>
      </c>
      <c r="R207" s="618" t="str">
        <f>IF($K207="","",IFERROR(_xlfn.XLOOKUP($K207,_StartedStatus!$M:$M,_StartedStatus!$U:$U,""),""))</f>
        <v/>
      </c>
      <c r="S207" s="617" t="str">
        <f t="shared" si="11"/>
        <v/>
      </c>
    </row>
    <row r="208" spans="8:19">
      <c r="H208" s="606" t="str">
        <f t="shared" si="8"/>
        <v/>
      </c>
      <c r="I208" s="606" t="str">
        <f>IF($K208="","",IFERROR(_xlfn.XLOOKUP($K208,_StartedStatus!$M:$M,_StartedStatus!$B:$B,"")&amp;"",""))</f>
        <v/>
      </c>
      <c r="J208" s="49" t="str">
        <f>IF($K208="","",IFERROR(_xlfn.XLOOKUP($K208,_StartedStatus!$M:$M,_StartedStatus!$F:$F,"")&amp;"",""))</f>
        <v/>
      </c>
      <c r="L208" s="617" t="str">
        <f t="shared" si="9"/>
        <v/>
      </c>
      <c r="M208" s="43" t="str">
        <f>IF($K208="","",IFERROR(_xlfn.XLOOKUP($K208,_StartedStatus!$M:$M,_StartedStatus!$L:$L,"")&amp;"",""))</f>
        <v/>
      </c>
      <c r="N208" s="617" t="str">
        <f t="shared" si="10"/>
        <v/>
      </c>
      <c r="O208" s="43" t="str">
        <f>IF($K208="","",IFERROR(_xlfn.XLOOKUP($K208,_StartedStatus!$M:$M,_StartedStatus!$K:$K,"")&amp;"",""))</f>
        <v/>
      </c>
      <c r="P208" s="43" t="str">
        <f>IF($K208="","",IFERROR(_xlfn.XLOOKUP($K208,_StartedStatus!$M:$M,_StartedStatus!$C:$C,"")&amp;"",""))</f>
        <v/>
      </c>
      <c r="Q208" s="44" t="str">
        <f>IF($K208="","",IFERROR(_xlfn.XLOOKUP($K208,_StartedStatus!$M:$M,_StartedStatus!$J:$J,"")&amp;"",""))</f>
        <v/>
      </c>
      <c r="R208" s="618" t="str">
        <f>IF($K208="","",IFERROR(_xlfn.XLOOKUP($K208,_StartedStatus!$M:$M,_StartedStatus!$U:$U,""),""))</f>
        <v/>
      </c>
      <c r="S208" s="617" t="str">
        <f t="shared" si="11"/>
        <v/>
      </c>
    </row>
    <row r="209" spans="8:19">
      <c r="H209" s="606" t="str">
        <f t="shared" si="8"/>
        <v/>
      </c>
      <c r="I209" s="606" t="str">
        <f>IF($K209="","",IFERROR(_xlfn.XLOOKUP($K209,_StartedStatus!$M:$M,_StartedStatus!$B:$B,"")&amp;"",""))</f>
        <v/>
      </c>
      <c r="J209" s="49" t="str">
        <f>IF($K209="","",IFERROR(_xlfn.XLOOKUP($K209,_StartedStatus!$M:$M,_StartedStatus!$F:$F,"")&amp;"",""))</f>
        <v/>
      </c>
      <c r="L209" s="617" t="str">
        <f t="shared" si="9"/>
        <v/>
      </c>
      <c r="M209" s="43" t="str">
        <f>IF($K209="","",IFERROR(_xlfn.XLOOKUP($K209,_StartedStatus!$M:$M,_StartedStatus!$L:$L,"")&amp;"",""))</f>
        <v/>
      </c>
      <c r="N209" s="617" t="str">
        <f t="shared" si="10"/>
        <v/>
      </c>
      <c r="O209" s="43" t="str">
        <f>IF($K209="","",IFERROR(_xlfn.XLOOKUP($K209,_StartedStatus!$M:$M,_StartedStatus!$K:$K,"")&amp;"",""))</f>
        <v/>
      </c>
      <c r="P209" s="43" t="str">
        <f>IF($K209="","",IFERROR(_xlfn.XLOOKUP($K209,_StartedStatus!$M:$M,_StartedStatus!$C:$C,"")&amp;"",""))</f>
        <v/>
      </c>
      <c r="Q209" s="44" t="str">
        <f>IF($K209="","",IFERROR(_xlfn.XLOOKUP($K209,_StartedStatus!$M:$M,_StartedStatus!$J:$J,"")&amp;"",""))</f>
        <v/>
      </c>
      <c r="R209" s="618" t="str">
        <f>IF($K209="","",IFERROR(_xlfn.XLOOKUP($K209,_StartedStatus!$M:$M,_StartedStatus!$U:$U,""),""))</f>
        <v/>
      </c>
      <c r="S209" s="617" t="str">
        <f t="shared" si="11"/>
        <v/>
      </c>
    </row>
    <row r="210" spans="8:19">
      <c r="H210" s="606" t="str">
        <f t="shared" si="8"/>
        <v/>
      </c>
      <c r="I210" s="606" t="str">
        <f>IF($K210="","",IFERROR(_xlfn.XLOOKUP($K210,_StartedStatus!$M:$M,_StartedStatus!$B:$B,"")&amp;"",""))</f>
        <v/>
      </c>
      <c r="J210" s="49" t="str">
        <f>IF($K210="","",IFERROR(_xlfn.XLOOKUP($K210,_StartedStatus!$M:$M,_StartedStatus!$F:$F,"")&amp;"",""))</f>
        <v/>
      </c>
      <c r="L210" s="617" t="str">
        <f t="shared" si="9"/>
        <v/>
      </c>
      <c r="M210" s="43" t="str">
        <f>IF($K210="","",IFERROR(_xlfn.XLOOKUP($K210,_StartedStatus!$M:$M,_StartedStatus!$L:$L,"")&amp;"",""))</f>
        <v/>
      </c>
      <c r="N210" s="617" t="str">
        <f t="shared" si="10"/>
        <v/>
      </c>
      <c r="O210" s="43" t="str">
        <f>IF($K210="","",IFERROR(_xlfn.XLOOKUP($K210,_StartedStatus!$M:$M,_StartedStatus!$K:$K,"")&amp;"",""))</f>
        <v/>
      </c>
      <c r="P210" s="43" t="str">
        <f>IF($K210="","",IFERROR(_xlfn.XLOOKUP($K210,_StartedStatus!$M:$M,_StartedStatus!$C:$C,"")&amp;"",""))</f>
        <v/>
      </c>
      <c r="Q210" s="44" t="str">
        <f>IF($K210="","",IFERROR(_xlfn.XLOOKUP($K210,_StartedStatus!$M:$M,_StartedStatus!$J:$J,"")&amp;"",""))</f>
        <v/>
      </c>
      <c r="R210" s="618" t="str">
        <f>IF($K210="","",IFERROR(_xlfn.XLOOKUP($K210,_StartedStatus!$M:$M,_StartedStatus!$U:$U,""),""))</f>
        <v/>
      </c>
      <c r="S210" s="617" t="str">
        <f t="shared" si="11"/>
        <v/>
      </c>
    </row>
    <row r="211" spans="8:19">
      <c r="H211" s="606" t="str">
        <f t="shared" si="8"/>
        <v/>
      </c>
      <c r="I211" s="606" t="str">
        <f>IF($K211="","",IFERROR(_xlfn.XLOOKUP($K211,_StartedStatus!$M:$M,_StartedStatus!$B:$B,"")&amp;"",""))</f>
        <v/>
      </c>
      <c r="J211" s="49" t="str">
        <f>IF($K211="","",IFERROR(_xlfn.XLOOKUP($K211,_StartedStatus!$M:$M,_StartedStatus!$F:$F,"")&amp;"",""))</f>
        <v/>
      </c>
      <c r="L211" s="617" t="str">
        <f t="shared" si="9"/>
        <v/>
      </c>
      <c r="M211" s="43" t="str">
        <f>IF($K211="","",IFERROR(_xlfn.XLOOKUP($K211,_StartedStatus!$M:$M,_StartedStatus!$L:$L,"")&amp;"",""))</f>
        <v/>
      </c>
      <c r="N211" s="617" t="str">
        <f t="shared" si="10"/>
        <v/>
      </c>
      <c r="O211" s="43" t="str">
        <f>IF($K211="","",IFERROR(_xlfn.XLOOKUP($K211,_StartedStatus!$M:$M,_StartedStatus!$K:$K,"")&amp;"",""))</f>
        <v/>
      </c>
      <c r="P211" s="43" t="str">
        <f>IF($K211="","",IFERROR(_xlfn.XLOOKUP($K211,_StartedStatus!$M:$M,_StartedStatus!$C:$C,"")&amp;"",""))</f>
        <v/>
      </c>
      <c r="Q211" s="44" t="str">
        <f>IF($K211="","",IFERROR(_xlfn.XLOOKUP($K211,_StartedStatus!$M:$M,_StartedStatus!$J:$J,"")&amp;"",""))</f>
        <v/>
      </c>
      <c r="R211" s="618" t="str">
        <f>IF($K211="","",IFERROR(_xlfn.XLOOKUP($K211,_StartedStatus!$M:$M,_StartedStatus!$U:$U,""),""))</f>
        <v/>
      </c>
      <c r="S211" s="617" t="str">
        <f t="shared" si="11"/>
        <v/>
      </c>
    </row>
    <row r="212" spans="8:19">
      <c r="H212" s="606" t="str">
        <f t="shared" si="8"/>
        <v/>
      </c>
      <c r="I212" s="606" t="str">
        <f>IF($K212="","",IFERROR(_xlfn.XLOOKUP($K212,_StartedStatus!$M:$M,_StartedStatus!$B:$B,"")&amp;"",""))</f>
        <v/>
      </c>
      <c r="J212" s="49" t="str">
        <f>IF($K212="","",IFERROR(_xlfn.XLOOKUP($K212,_StartedStatus!$M:$M,_StartedStatus!$F:$F,"")&amp;"",""))</f>
        <v/>
      </c>
      <c r="L212" s="617" t="str">
        <f t="shared" si="9"/>
        <v/>
      </c>
      <c r="M212" s="43" t="str">
        <f>IF($K212="","",IFERROR(_xlfn.XLOOKUP($K212,_StartedStatus!$M:$M,_StartedStatus!$L:$L,"")&amp;"",""))</f>
        <v/>
      </c>
      <c r="N212" s="617" t="str">
        <f t="shared" si="10"/>
        <v/>
      </c>
      <c r="O212" s="43" t="str">
        <f>IF($K212="","",IFERROR(_xlfn.XLOOKUP($K212,_StartedStatus!$M:$M,_StartedStatus!$K:$K,"")&amp;"",""))</f>
        <v/>
      </c>
      <c r="P212" s="43" t="str">
        <f>IF($K212="","",IFERROR(_xlfn.XLOOKUP($K212,_StartedStatus!$M:$M,_StartedStatus!$C:$C,"")&amp;"",""))</f>
        <v/>
      </c>
      <c r="Q212" s="44" t="str">
        <f>IF($K212="","",IFERROR(_xlfn.XLOOKUP($K212,_StartedStatus!$M:$M,_StartedStatus!$J:$J,"")&amp;"",""))</f>
        <v/>
      </c>
      <c r="R212" s="618" t="str">
        <f>IF($K212="","",IFERROR(_xlfn.XLOOKUP($K212,_StartedStatus!$M:$M,_StartedStatus!$U:$U,""),""))</f>
        <v/>
      </c>
      <c r="S212" s="617" t="str">
        <f t="shared" si="11"/>
        <v/>
      </c>
    </row>
    <row r="213" spans="8:19">
      <c r="H213" s="606" t="str">
        <f t="shared" si="8"/>
        <v/>
      </c>
      <c r="I213" s="606" t="str">
        <f>IF($K213="","",IFERROR(_xlfn.XLOOKUP($K213,_StartedStatus!$M:$M,_StartedStatus!$B:$B,"")&amp;"",""))</f>
        <v/>
      </c>
      <c r="J213" s="49" t="str">
        <f>IF($K213="","",IFERROR(_xlfn.XLOOKUP($K213,_StartedStatus!$M:$M,_StartedStatus!$F:$F,"")&amp;"",""))</f>
        <v/>
      </c>
      <c r="L213" s="617" t="str">
        <f t="shared" si="9"/>
        <v/>
      </c>
      <c r="M213" s="43" t="str">
        <f>IF($K213="","",IFERROR(_xlfn.XLOOKUP($K213,_StartedStatus!$M:$M,_StartedStatus!$L:$L,"")&amp;"",""))</f>
        <v/>
      </c>
      <c r="N213" s="617" t="str">
        <f t="shared" si="10"/>
        <v/>
      </c>
      <c r="O213" s="43" t="str">
        <f>IF($K213="","",IFERROR(_xlfn.XLOOKUP($K213,_StartedStatus!$M:$M,_StartedStatus!$K:$K,"")&amp;"",""))</f>
        <v/>
      </c>
      <c r="P213" s="43" t="str">
        <f>IF($K213="","",IFERROR(_xlfn.XLOOKUP($K213,_StartedStatus!$M:$M,_StartedStatus!$C:$C,"")&amp;"",""))</f>
        <v/>
      </c>
      <c r="Q213" s="44" t="str">
        <f>IF($K213="","",IFERROR(_xlfn.XLOOKUP($K213,_StartedStatus!$M:$M,_StartedStatus!$J:$J,"")&amp;"",""))</f>
        <v/>
      </c>
      <c r="R213" s="618" t="str">
        <f>IF($K213="","",IFERROR(_xlfn.XLOOKUP($K213,_StartedStatus!$M:$M,_StartedStatus!$U:$U,""),""))</f>
        <v/>
      </c>
      <c r="S213" s="617" t="str">
        <f t="shared" si="11"/>
        <v/>
      </c>
    </row>
    <row r="214" spans="8:19">
      <c r="H214" s="606" t="str">
        <f t="shared" si="8"/>
        <v/>
      </c>
      <c r="I214" s="606" t="str">
        <f>IF($K214="","",IFERROR(_xlfn.XLOOKUP($K214,_StartedStatus!$M:$M,_StartedStatus!$B:$B,"")&amp;"",""))</f>
        <v/>
      </c>
      <c r="J214" s="49" t="str">
        <f>IF($K214="","",IFERROR(_xlfn.XLOOKUP($K214,_StartedStatus!$M:$M,_StartedStatus!$F:$F,"")&amp;"",""))</f>
        <v/>
      </c>
      <c r="L214" s="617" t="str">
        <f t="shared" si="9"/>
        <v/>
      </c>
      <c r="M214" s="43" t="str">
        <f>IF($K214="","",IFERROR(_xlfn.XLOOKUP($K214,_StartedStatus!$M:$M,_StartedStatus!$L:$L,"")&amp;"",""))</f>
        <v/>
      </c>
      <c r="N214" s="617" t="str">
        <f t="shared" si="10"/>
        <v/>
      </c>
      <c r="O214" s="43" t="str">
        <f>IF($K214="","",IFERROR(_xlfn.XLOOKUP($K214,_StartedStatus!$M:$M,_StartedStatus!$K:$K,"")&amp;"",""))</f>
        <v/>
      </c>
      <c r="P214" s="43" t="str">
        <f>IF($K214="","",IFERROR(_xlfn.XLOOKUP($K214,_StartedStatus!$M:$M,_StartedStatus!$C:$C,"")&amp;"",""))</f>
        <v/>
      </c>
      <c r="Q214" s="44" t="str">
        <f>IF($K214="","",IFERROR(_xlfn.XLOOKUP($K214,_StartedStatus!$M:$M,_StartedStatus!$J:$J,"")&amp;"",""))</f>
        <v/>
      </c>
      <c r="R214" s="618" t="str">
        <f>IF($K214="","",IFERROR(_xlfn.XLOOKUP($K214,_StartedStatus!$M:$M,_StartedStatus!$U:$U,""),""))</f>
        <v/>
      </c>
      <c r="S214" s="617" t="str">
        <f t="shared" si="11"/>
        <v/>
      </c>
    </row>
    <row r="215" spans="8:19">
      <c r="H215" s="606" t="str">
        <f t="shared" si="8"/>
        <v/>
      </c>
      <c r="I215" s="606" t="str">
        <f>IF($K215="","",IFERROR(_xlfn.XLOOKUP($K215,_StartedStatus!$M:$M,_StartedStatus!$B:$B,"")&amp;"",""))</f>
        <v/>
      </c>
      <c r="J215" s="49" t="str">
        <f>IF($K215="","",IFERROR(_xlfn.XLOOKUP($K215,_StartedStatus!$M:$M,_StartedStatus!$F:$F,"")&amp;"",""))</f>
        <v/>
      </c>
      <c r="L215" s="617" t="str">
        <f t="shared" si="9"/>
        <v/>
      </c>
      <c r="M215" s="43" t="str">
        <f>IF($K215="","",IFERROR(_xlfn.XLOOKUP($K215,_StartedStatus!$M:$M,_StartedStatus!$L:$L,"")&amp;"",""))</f>
        <v/>
      </c>
      <c r="N215" s="617" t="str">
        <f t="shared" si="10"/>
        <v/>
      </c>
      <c r="O215" s="43" t="str">
        <f>IF($K215="","",IFERROR(_xlfn.XLOOKUP($K215,_StartedStatus!$M:$M,_StartedStatus!$K:$K,"")&amp;"",""))</f>
        <v/>
      </c>
      <c r="P215" s="43" t="str">
        <f>IF($K215="","",IFERROR(_xlfn.XLOOKUP($K215,_StartedStatus!$M:$M,_StartedStatus!$C:$C,"")&amp;"",""))</f>
        <v/>
      </c>
      <c r="Q215" s="44" t="str">
        <f>IF($K215="","",IFERROR(_xlfn.XLOOKUP($K215,_StartedStatus!$M:$M,_StartedStatus!$J:$J,"")&amp;"",""))</f>
        <v/>
      </c>
      <c r="R215" s="618" t="str">
        <f>IF($K215="","",IFERROR(_xlfn.XLOOKUP($K215,_StartedStatus!$M:$M,_StartedStatus!$U:$U,""),""))</f>
        <v/>
      </c>
      <c r="S215" s="617" t="str">
        <f t="shared" si="11"/>
        <v/>
      </c>
    </row>
    <row r="216" spans="8:19">
      <c r="H216" s="606" t="str">
        <f t="shared" si="8"/>
        <v/>
      </c>
      <c r="I216" s="606" t="str">
        <f>IF($K216="","",IFERROR(_xlfn.XLOOKUP($K216,_StartedStatus!$M:$M,_StartedStatus!$B:$B,"")&amp;"",""))</f>
        <v/>
      </c>
      <c r="J216" s="49" t="str">
        <f>IF($K216="","",IFERROR(_xlfn.XLOOKUP($K216,_StartedStatus!$M:$M,_StartedStatus!$F:$F,"")&amp;"",""))</f>
        <v/>
      </c>
      <c r="L216" s="617" t="str">
        <f t="shared" si="9"/>
        <v/>
      </c>
      <c r="M216" s="43" t="str">
        <f>IF($K216="","",IFERROR(_xlfn.XLOOKUP($K216,_StartedStatus!$M:$M,_StartedStatus!$L:$L,"")&amp;"",""))</f>
        <v/>
      </c>
      <c r="N216" s="617" t="str">
        <f t="shared" si="10"/>
        <v/>
      </c>
      <c r="O216" s="43" t="str">
        <f>IF($K216="","",IFERROR(_xlfn.XLOOKUP($K216,_StartedStatus!$M:$M,_StartedStatus!$K:$K,"")&amp;"",""))</f>
        <v/>
      </c>
      <c r="P216" s="43" t="str">
        <f>IF($K216="","",IFERROR(_xlfn.XLOOKUP($K216,_StartedStatus!$M:$M,_StartedStatus!$C:$C,"")&amp;"",""))</f>
        <v/>
      </c>
      <c r="Q216" s="44" t="str">
        <f>IF($K216="","",IFERROR(_xlfn.XLOOKUP($K216,_StartedStatus!$M:$M,_StartedStatus!$J:$J,"")&amp;"",""))</f>
        <v/>
      </c>
      <c r="R216" s="618" t="str">
        <f>IF($K216="","",IFERROR(_xlfn.XLOOKUP($K216,_StartedStatus!$M:$M,_StartedStatus!$U:$U,""),""))</f>
        <v/>
      </c>
      <c r="S216" s="617" t="str">
        <f t="shared" si="11"/>
        <v/>
      </c>
    </row>
    <row r="217" spans="8:19">
      <c r="H217" s="606" t="str">
        <f t="shared" si="8"/>
        <v/>
      </c>
      <c r="I217" s="606" t="str">
        <f>IF($K217="","",IFERROR(_xlfn.XLOOKUP($K217,_StartedStatus!$M:$M,_StartedStatus!$B:$B,"")&amp;"",""))</f>
        <v/>
      </c>
      <c r="J217" s="49" t="str">
        <f>IF($K217="","",IFERROR(_xlfn.XLOOKUP($K217,_StartedStatus!$M:$M,_StartedStatus!$F:$F,"")&amp;"",""))</f>
        <v/>
      </c>
      <c r="L217" s="617" t="str">
        <f t="shared" si="9"/>
        <v/>
      </c>
      <c r="M217" s="43" t="str">
        <f>IF($K217="","",IFERROR(_xlfn.XLOOKUP($K217,_StartedStatus!$M:$M,_StartedStatus!$L:$L,"")&amp;"",""))</f>
        <v/>
      </c>
      <c r="N217" s="617" t="str">
        <f t="shared" si="10"/>
        <v/>
      </c>
      <c r="O217" s="43" t="str">
        <f>IF($K217="","",IFERROR(_xlfn.XLOOKUP($K217,_StartedStatus!$M:$M,_StartedStatus!$K:$K,"")&amp;"",""))</f>
        <v/>
      </c>
      <c r="P217" s="43" t="str">
        <f>IF($K217="","",IFERROR(_xlfn.XLOOKUP($K217,_StartedStatus!$M:$M,_StartedStatus!$C:$C,"")&amp;"",""))</f>
        <v/>
      </c>
      <c r="Q217" s="44" t="str">
        <f>IF($K217="","",IFERROR(_xlfn.XLOOKUP($K217,_StartedStatus!$M:$M,_StartedStatus!$J:$J,"")&amp;"",""))</f>
        <v/>
      </c>
      <c r="R217" s="618" t="str">
        <f>IF($K217="","",IFERROR(_xlfn.XLOOKUP($K217,_StartedStatus!$M:$M,_StartedStatus!$U:$U,""),""))</f>
        <v/>
      </c>
      <c r="S217" s="617" t="str">
        <f t="shared" si="11"/>
        <v/>
      </c>
    </row>
    <row r="218" spans="8:19">
      <c r="H218" s="606" t="str">
        <f t="shared" si="8"/>
        <v/>
      </c>
      <c r="I218" s="606" t="str">
        <f>IF($K218="","",IFERROR(_xlfn.XLOOKUP($K218,_StartedStatus!$M:$M,_StartedStatus!$B:$B,"")&amp;"",""))</f>
        <v/>
      </c>
      <c r="J218" s="49" t="str">
        <f>IF($K218="","",IFERROR(_xlfn.XLOOKUP($K218,_StartedStatus!$M:$M,_StartedStatus!$F:$F,"")&amp;"",""))</f>
        <v/>
      </c>
      <c r="L218" s="617" t="str">
        <f t="shared" si="9"/>
        <v/>
      </c>
      <c r="M218" s="43" t="str">
        <f>IF($K218="","",IFERROR(_xlfn.XLOOKUP($K218,_StartedStatus!$M:$M,_StartedStatus!$L:$L,"")&amp;"",""))</f>
        <v/>
      </c>
      <c r="N218" s="617" t="str">
        <f t="shared" si="10"/>
        <v/>
      </c>
      <c r="O218" s="43" t="str">
        <f>IF($K218="","",IFERROR(_xlfn.XLOOKUP($K218,_StartedStatus!$M:$M,_StartedStatus!$K:$K,"")&amp;"",""))</f>
        <v/>
      </c>
      <c r="P218" s="43" t="str">
        <f>IF($K218="","",IFERROR(_xlfn.XLOOKUP($K218,_StartedStatus!$M:$M,_StartedStatus!$C:$C,"")&amp;"",""))</f>
        <v/>
      </c>
      <c r="Q218" s="44" t="str">
        <f>IF($K218="","",IFERROR(_xlfn.XLOOKUP($K218,_StartedStatus!$M:$M,_StartedStatus!$J:$J,"")&amp;"",""))</f>
        <v/>
      </c>
      <c r="R218" s="618" t="str">
        <f>IF($K218="","",IFERROR(_xlfn.XLOOKUP($K218,_StartedStatus!$M:$M,_StartedStatus!$U:$U,""),""))</f>
        <v/>
      </c>
      <c r="S218" s="617" t="str">
        <f t="shared" si="11"/>
        <v/>
      </c>
    </row>
    <row r="219" spans="8:19">
      <c r="H219" s="606" t="str">
        <f t="shared" si="8"/>
        <v/>
      </c>
      <c r="I219" s="606" t="str">
        <f>IF($K219="","",IFERROR(_xlfn.XLOOKUP($K219,_StartedStatus!$M:$M,_StartedStatus!$B:$B,"")&amp;"",""))</f>
        <v/>
      </c>
      <c r="J219" s="49" t="str">
        <f>IF($K219="","",IFERROR(_xlfn.XLOOKUP($K219,_StartedStatus!$M:$M,_StartedStatus!$F:$F,"")&amp;"",""))</f>
        <v/>
      </c>
      <c r="L219" s="617" t="str">
        <f t="shared" si="9"/>
        <v/>
      </c>
      <c r="M219" s="43" t="str">
        <f>IF($K219="","",IFERROR(_xlfn.XLOOKUP($K219,_StartedStatus!$M:$M,_StartedStatus!$L:$L,"")&amp;"",""))</f>
        <v/>
      </c>
      <c r="N219" s="617" t="str">
        <f t="shared" si="10"/>
        <v/>
      </c>
      <c r="O219" s="43" t="str">
        <f>IF($K219="","",IFERROR(_xlfn.XLOOKUP($K219,_StartedStatus!$M:$M,_StartedStatus!$K:$K,"")&amp;"",""))</f>
        <v/>
      </c>
      <c r="P219" s="43" t="str">
        <f>IF($K219="","",IFERROR(_xlfn.XLOOKUP($K219,_StartedStatus!$M:$M,_StartedStatus!$C:$C,"")&amp;"",""))</f>
        <v/>
      </c>
      <c r="Q219" s="44" t="str">
        <f>IF($K219="","",IFERROR(_xlfn.XLOOKUP($K219,_StartedStatus!$M:$M,_StartedStatus!$J:$J,"")&amp;"",""))</f>
        <v/>
      </c>
      <c r="R219" s="618" t="str">
        <f>IF($K219="","",IFERROR(_xlfn.XLOOKUP($K219,_StartedStatus!$M:$M,_StartedStatus!$U:$U,""),""))</f>
        <v/>
      </c>
      <c r="S219" s="617" t="str">
        <f t="shared" si="11"/>
        <v/>
      </c>
    </row>
    <row r="220" spans="8:19">
      <c r="H220" s="606" t="str">
        <f t="shared" ref="H220:H283" si="12">IF($K220="","","YES")</f>
        <v/>
      </c>
      <c r="I220" s="606" t="str">
        <f>IF($K220="","",IFERROR(_xlfn.XLOOKUP($K220,_StartedStatus!$M:$M,_StartedStatus!$B:$B,"")&amp;"",""))</f>
        <v/>
      </c>
      <c r="J220" s="49" t="str">
        <f>IF($K220="","",IFERROR(_xlfn.XLOOKUP($K220,_StartedStatus!$M:$M,_StartedStatus!$F:$F,"")&amp;"",""))</f>
        <v/>
      </c>
      <c r="L220" s="617" t="str">
        <f t="shared" ref="L220:L283" si="13">IF($M220="","",LEFT(TRIM($M220),1))</f>
        <v/>
      </c>
      <c r="M220" s="43" t="str">
        <f>IF($K220="","",IFERROR(_xlfn.XLOOKUP($K220,_StartedStatus!$M:$M,_StartedStatus!$L:$L,"")&amp;"",""))</f>
        <v/>
      </c>
      <c r="N220" s="617" t="str">
        <f t="shared" ref="N220:N283" si="14">IF($K220="","",1200)</f>
        <v/>
      </c>
      <c r="O220" s="43" t="str">
        <f>IF($K220="","",IFERROR(_xlfn.XLOOKUP($K220,_StartedStatus!$M:$M,_StartedStatus!$K:$K,"")&amp;"",""))</f>
        <v/>
      </c>
      <c r="P220" s="43" t="str">
        <f>IF($K220="","",IFERROR(_xlfn.XLOOKUP($K220,_StartedStatus!$M:$M,_StartedStatus!$C:$C,"")&amp;"",""))</f>
        <v/>
      </c>
      <c r="Q220" s="44" t="str">
        <f>IF($K220="","",IFERROR(_xlfn.XLOOKUP($K220,_StartedStatus!$M:$M,_StartedStatus!$J:$J,"")&amp;"",""))</f>
        <v/>
      </c>
      <c r="R220" s="618" t="str">
        <f>IF($K220="","",IFERROR(_xlfn.XLOOKUP($K220,_StartedStatus!$M:$M,_StartedStatus!$U:$U,""),""))</f>
        <v/>
      </c>
      <c r="S220" s="617" t="str">
        <f t="shared" ref="S220:S283" si="15">IF($K220="","","Yes")</f>
        <v/>
      </c>
    </row>
    <row r="221" spans="8:19">
      <c r="H221" s="606" t="str">
        <f t="shared" si="12"/>
        <v/>
      </c>
      <c r="I221" s="606" t="str">
        <f>IF($K221="","",IFERROR(_xlfn.XLOOKUP($K221,_StartedStatus!$M:$M,_StartedStatus!$B:$B,"")&amp;"",""))</f>
        <v/>
      </c>
      <c r="J221" s="49" t="str">
        <f>IF($K221="","",IFERROR(_xlfn.XLOOKUP($K221,_StartedStatus!$M:$M,_StartedStatus!$F:$F,"")&amp;"",""))</f>
        <v/>
      </c>
      <c r="L221" s="617" t="str">
        <f t="shared" si="13"/>
        <v/>
      </c>
      <c r="M221" s="43" t="str">
        <f>IF($K221="","",IFERROR(_xlfn.XLOOKUP($K221,_StartedStatus!$M:$M,_StartedStatus!$L:$L,"")&amp;"",""))</f>
        <v/>
      </c>
      <c r="N221" s="617" t="str">
        <f t="shared" si="14"/>
        <v/>
      </c>
      <c r="O221" s="43" t="str">
        <f>IF($K221="","",IFERROR(_xlfn.XLOOKUP($K221,_StartedStatus!$M:$M,_StartedStatus!$K:$K,"")&amp;"",""))</f>
        <v/>
      </c>
      <c r="P221" s="43" t="str">
        <f>IF($K221="","",IFERROR(_xlfn.XLOOKUP($K221,_StartedStatus!$M:$M,_StartedStatus!$C:$C,"")&amp;"",""))</f>
        <v/>
      </c>
      <c r="Q221" s="44" t="str">
        <f>IF($K221="","",IFERROR(_xlfn.XLOOKUP($K221,_StartedStatus!$M:$M,_StartedStatus!$J:$J,"")&amp;"",""))</f>
        <v/>
      </c>
      <c r="R221" s="618" t="str">
        <f>IF($K221="","",IFERROR(_xlfn.XLOOKUP($K221,_StartedStatus!$M:$M,_StartedStatus!$U:$U,""),""))</f>
        <v/>
      </c>
      <c r="S221" s="617" t="str">
        <f t="shared" si="15"/>
        <v/>
      </c>
    </row>
    <row r="222" spans="8:19">
      <c r="H222" s="606" t="str">
        <f t="shared" si="12"/>
        <v/>
      </c>
      <c r="I222" s="606" t="str">
        <f>IF($K222="","",IFERROR(_xlfn.XLOOKUP($K222,_StartedStatus!$M:$M,_StartedStatus!$B:$B,"")&amp;"",""))</f>
        <v/>
      </c>
      <c r="J222" s="49" t="str">
        <f>IF($K222="","",IFERROR(_xlfn.XLOOKUP($K222,_StartedStatus!$M:$M,_StartedStatus!$F:$F,"")&amp;"",""))</f>
        <v/>
      </c>
      <c r="L222" s="617" t="str">
        <f t="shared" si="13"/>
        <v/>
      </c>
      <c r="M222" s="43" t="str">
        <f>IF($K222="","",IFERROR(_xlfn.XLOOKUP($K222,_StartedStatus!$M:$M,_StartedStatus!$L:$L,"")&amp;"",""))</f>
        <v/>
      </c>
      <c r="N222" s="617" t="str">
        <f t="shared" si="14"/>
        <v/>
      </c>
      <c r="O222" s="43" t="str">
        <f>IF($K222="","",IFERROR(_xlfn.XLOOKUP($K222,_StartedStatus!$M:$M,_StartedStatus!$K:$K,"")&amp;"",""))</f>
        <v/>
      </c>
      <c r="P222" s="43" t="str">
        <f>IF($K222="","",IFERROR(_xlfn.XLOOKUP($K222,_StartedStatus!$M:$M,_StartedStatus!$C:$C,"")&amp;"",""))</f>
        <v/>
      </c>
      <c r="Q222" s="44" t="str">
        <f>IF($K222="","",IFERROR(_xlfn.XLOOKUP($K222,_StartedStatus!$M:$M,_StartedStatus!$J:$J,"")&amp;"",""))</f>
        <v/>
      </c>
      <c r="R222" s="618" t="str">
        <f>IF($K222="","",IFERROR(_xlfn.XLOOKUP($K222,_StartedStatus!$M:$M,_StartedStatus!$U:$U,""),""))</f>
        <v/>
      </c>
      <c r="S222" s="617" t="str">
        <f t="shared" si="15"/>
        <v/>
      </c>
    </row>
    <row r="223" spans="8:19">
      <c r="H223" s="606" t="str">
        <f t="shared" si="12"/>
        <v/>
      </c>
      <c r="I223" s="606" t="str">
        <f>IF($K223="","",IFERROR(_xlfn.XLOOKUP($K223,_StartedStatus!$M:$M,_StartedStatus!$B:$B,"")&amp;"",""))</f>
        <v/>
      </c>
      <c r="J223" s="49" t="str">
        <f>IF($K223="","",IFERROR(_xlfn.XLOOKUP($K223,_StartedStatus!$M:$M,_StartedStatus!$F:$F,"")&amp;"",""))</f>
        <v/>
      </c>
      <c r="L223" s="617" t="str">
        <f t="shared" si="13"/>
        <v/>
      </c>
      <c r="M223" s="43" t="str">
        <f>IF($K223="","",IFERROR(_xlfn.XLOOKUP($K223,_StartedStatus!$M:$M,_StartedStatus!$L:$L,"")&amp;"",""))</f>
        <v/>
      </c>
      <c r="N223" s="617" t="str">
        <f t="shared" si="14"/>
        <v/>
      </c>
      <c r="O223" s="43" t="str">
        <f>IF($K223="","",IFERROR(_xlfn.XLOOKUP($K223,_StartedStatus!$M:$M,_StartedStatus!$K:$K,"")&amp;"",""))</f>
        <v/>
      </c>
      <c r="P223" s="43" t="str">
        <f>IF($K223="","",IFERROR(_xlfn.XLOOKUP($K223,_StartedStatus!$M:$M,_StartedStatus!$C:$C,"")&amp;"",""))</f>
        <v/>
      </c>
      <c r="Q223" s="44" t="str">
        <f>IF($K223="","",IFERROR(_xlfn.XLOOKUP($K223,_StartedStatus!$M:$M,_StartedStatus!$J:$J,"")&amp;"",""))</f>
        <v/>
      </c>
      <c r="R223" s="618" t="str">
        <f>IF($K223="","",IFERROR(_xlfn.XLOOKUP($K223,_StartedStatus!$M:$M,_StartedStatus!$U:$U,""),""))</f>
        <v/>
      </c>
      <c r="S223" s="617" t="str">
        <f t="shared" si="15"/>
        <v/>
      </c>
    </row>
    <row r="224" spans="8:19">
      <c r="H224" s="606" t="str">
        <f t="shared" si="12"/>
        <v/>
      </c>
      <c r="I224" s="606" t="str">
        <f>IF($K224="","",IFERROR(_xlfn.XLOOKUP($K224,_StartedStatus!$M:$M,_StartedStatus!$B:$B,"")&amp;"",""))</f>
        <v/>
      </c>
      <c r="J224" s="49" t="str">
        <f>IF($K224="","",IFERROR(_xlfn.XLOOKUP($K224,_StartedStatus!$M:$M,_StartedStatus!$F:$F,"")&amp;"",""))</f>
        <v/>
      </c>
      <c r="L224" s="617" t="str">
        <f t="shared" si="13"/>
        <v/>
      </c>
      <c r="M224" s="43" t="str">
        <f>IF($K224="","",IFERROR(_xlfn.XLOOKUP($K224,_StartedStatus!$M:$M,_StartedStatus!$L:$L,"")&amp;"",""))</f>
        <v/>
      </c>
      <c r="N224" s="617" t="str">
        <f t="shared" si="14"/>
        <v/>
      </c>
      <c r="O224" s="43" t="str">
        <f>IF($K224="","",IFERROR(_xlfn.XLOOKUP($K224,_StartedStatus!$M:$M,_StartedStatus!$K:$K,"")&amp;"",""))</f>
        <v/>
      </c>
      <c r="P224" s="43" t="str">
        <f>IF($K224="","",IFERROR(_xlfn.XLOOKUP($K224,_StartedStatus!$M:$M,_StartedStatus!$C:$C,"")&amp;"",""))</f>
        <v/>
      </c>
      <c r="Q224" s="44" t="str">
        <f>IF($K224="","",IFERROR(_xlfn.XLOOKUP($K224,_StartedStatus!$M:$M,_StartedStatus!$J:$J,"")&amp;"",""))</f>
        <v/>
      </c>
      <c r="R224" s="618" t="str">
        <f>IF($K224="","",IFERROR(_xlfn.XLOOKUP($K224,_StartedStatus!$M:$M,_StartedStatus!$U:$U,""),""))</f>
        <v/>
      </c>
      <c r="S224" s="617" t="str">
        <f t="shared" si="15"/>
        <v/>
      </c>
    </row>
    <row r="225" spans="8:19">
      <c r="H225" s="606" t="str">
        <f t="shared" si="12"/>
        <v/>
      </c>
      <c r="I225" s="606" t="str">
        <f>IF($K225="","",IFERROR(_xlfn.XLOOKUP($K225,_StartedStatus!$M:$M,_StartedStatus!$B:$B,"")&amp;"",""))</f>
        <v/>
      </c>
      <c r="J225" s="49" t="str">
        <f>IF($K225="","",IFERROR(_xlfn.XLOOKUP($K225,_StartedStatus!$M:$M,_StartedStatus!$F:$F,"")&amp;"",""))</f>
        <v/>
      </c>
      <c r="L225" s="617" t="str">
        <f t="shared" si="13"/>
        <v/>
      </c>
      <c r="M225" s="43" t="str">
        <f>IF($K225="","",IFERROR(_xlfn.XLOOKUP($K225,_StartedStatus!$M:$M,_StartedStatus!$L:$L,"")&amp;"",""))</f>
        <v/>
      </c>
      <c r="N225" s="617" t="str">
        <f t="shared" si="14"/>
        <v/>
      </c>
      <c r="O225" s="43" t="str">
        <f>IF($K225="","",IFERROR(_xlfn.XLOOKUP($K225,_StartedStatus!$M:$M,_StartedStatus!$K:$K,"")&amp;"",""))</f>
        <v/>
      </c>
      <c r="P225" s="43" t="str">
        <f>IF($K225="","",IFERROR(_xlfn.XLOOKUP($K225,_StartedStatus!$M:$M,_StartedStatus!$C:$C,"")&amp;"",""))</f>
        <v/>
      </c>
      <c r="Q225" s="44" t="str">
        <f>IF($K225="","",IFERROR(_xlfn.XLOOKUP($K225,_StartedStatus!$M:$M,_StartedStatus!$J:$J,"")&amp;"",""))</f>
        <v/>
      </c>
      <c r="R225" s="618" t="str">
        <f>IF($K225="","",IFERROR(_xlfn.XLOOKUP($K225,_StartedStatus!$M:$M,_StartedStatus!$U:$U,""),""))</f>
        <v/>
      </c>
      <c r="S225" s="617" t="str">
        <f t="shared" si="15"/>
        <v/>
      </c>
    </row>
    <row r="226" spans="8:19">
      <c r="H226" s="606" t="str">
        <f t="shared" si="12"/>
        <v/>
      </c>
      <c r="I226" s="606" t="str">
        <f>IF($K226="","",IFERROR(_xlfn.XLOOKUP($K226,_StartedStatus!$M:$M,_StartedStatus!$B:$B,"")&amp;"",""))</f>
        <v/>
      </c>
      <c r="J226" s="49" t="str">
        <f>IF($K226="","",IFERROR(_xlfn.XLOOKUP($K226,_StartedStatus!$M:$M,_StartedStatus!$F:$F,"")&amp;"",""))</f>
        <v/>
      </c>
      <c r="L226" s="617" t="str">
        <f t="shared" si="13"/>
        <v/>
      </c>
      <c r="M226" s="43" t="str">
        <f>IF($K226="","",IFERROR(_xlfn.XLOOKUP($K226,_StartedStatus!$M:$M,_StartedStatus!$L:$L,"")&amp;"",""))</f>
        <v/>
      </c>
      <c r="N226" s="617" t="str">
        <f t="shared" si="14"/>
        <v/>
      </c>
      <c r="O226" s="43" t="str">
        <f>IF($K226="","",IFERROR(_xlfn.XLOOKUP($K226,_StartedStatus!$M:$M,_StartedStatus!$K:$K,"")&amp;"",""))</f>
        <v/>
      </c>
      <c r="P226" s="43" t="str">
        <f>IF($K226="","",IFERROR(_xlfn.XLOOKUP($K226,_StartedStatus!$M:$M,_StartedStatus!$C:$C,"")&amp;"",""))</f>
        <v/>
      </c>
      <c r="Q226" s="44" t="str">
        <f>IF($K226="","",IFERROR(_xlfn.XLOOKUP($K226,_StartedStatus!$M:$M,_StartedStatus!$J:$J,"")&amp;"",""))</f>
        <v/>
      </c>
      <c r="R226" s="618" t="str">
        <f>IF($K226="","",IFERROR(_xlfn.XLOOKUP($K226,_StartedStatus!$M:$M,_StartedStatus!$U:$U,""),""))</f>
        <v/>
      </c>
      <c r="S226" s="617" t="str">
        <f t="shared" si="15"/>
        <v/>
      </c>
    </row>
    <row r="227" spans="8:19">
      <c r="H227" s="606" t="str">
        <f t="shared" si="12"/>
        <v/>
      </c>
      <c r="I227" s="606" t="str">
        <f>IF($K227="","",IFERROR(_xlfn.XLOOKUP($K227,_StartedStatus!$M:$M,_StartedStatus!$B:$B,"")&amp;"",""))</f>
        <v/>
      </c>
      <c r="J227" s="49" t="str">
        <f>IF($K227="","",IFERROR(_xlfn.XLOOKUP($K227,_StartedStatus!$M:$M,_StartedStatus!$F:$F,"")&amp;"",""))</f>
        <v/>
      </c>
      <c r="L227" s="617" t="str">
        <f t="shared" si="13"/>
        <v/>
      </c>
      <c r="M227" s="43" t="str">
        <f>IF($K227="","",IFERROR(_xlfn.XLOOKUP($K227,_StartedStatus!$M:$M,_StartedStatus!$L:$L,"")&amp;"",""))</f>
        <v/>
      </c>
      <c r="N227" s="617" t="str">
        <f t="shared" si="14"/>
        <v/>
      </c>
      <c r="O227" s="43" t="str">
        <f>IF($K227="","",IFERROR(_xlfn.XLOOKUP($K227,_StartedStatus!$M:$M,_StartedStatus!$K:$K,"")&amp;"",""))</f>
        <v/>
      </c>
      <c r="P227" s="43" t="str">
        <f>IF($K227="","",IFERROR(_xlfn.XLOOKUP($K227,_StartedStatus!$M:$M,_StartedStatus!$C:$C,"")&amp;"",""))</f>
        <v/>
      </c>
      <c r="Q227" s="44" t="str">
        <f>IF($K227="","",IFERROR(_xlfn.XLOOKUP($K227,_StartedStatus!$M:$M,_StartedStatus!$J:$J,"")&amp;"",""))</f>
        <v/>
      </c>
      <c r="R227" s="618" t="str">
        <f>IF($K227="","",IFERROR(_xlfn.XLOOKUP($K227,_StartedStatus!$M:$M,_StartedStatus!$U:$U,""),""))</f>
        <v/>
      </c>
      <c r="S227" s="617" t="str">
        <f t="shared" si="15"/>
        <v/>
      </c>
    </row>
    <row r="228" spans="8:19">
      <c r="H228" s="606" t="str">
        <f t="shared" si="12"/>
        <v/>
      </c>
      <c r="I228" s="606" t="str">
        <f>IF($K228="","",IFERROR(_xlfn.XLOOKUP($K228,_StartedStatus!$M:$M,_StartedStatus!$B:$B,"")&amp;"",""))</f>
        <v/>
      </c>
      <c r="J228" s="49" t="str">
        <f>IF($K228="","",IFERROR(_xlfn.XLOOKUP($K228,_StartedStatus!$M:$M,_StartedStatus!$F:$F,"")&amp;"",""))</f>
        <v/>
      </c>
      <c r="L228" s="617" t="str">
        <f t="shared" si="13"/>
        <v/>
      </c>
      <c r="M228" s="43" t="str">
        <f>IF($K228="","",IFERROR(_xlfn.XLOOKUP($K228,_StartedStatus!$M:$M,_StartedStatus!$L:$L,"")&amp;"",""))</f>
        <v/>
      </c>
      <c r="N228" s="617" t="str">
        <f t="shared" si="14"/>
        <v/>
      </c>
      <c r="O228" s="43" t="str">
        <f>IF($K228="","",IFERROR(_xlfn.XLOOKUP($K228,_StartedStatus!$M:$M,_StartedStatus!$K:$K,"")&amp;"",""))</f>
        <v/>
      </c>
      <c r="P228" s="43" t="str">
        <f>IF($K228="","",IFERROR(_xlfn.XLOOKUP($K228,_StartedStatus!$M:$M,_StartedStatus!$C:$C,"")&amp;"",""))</f>
        <v/>
      </c>
      <c r="Q228" s="44" t="str">
        <f>IF($K228="","",IFERROR(_xlfn.XLOOKUP($K228,_StartedStatus!$M:$M,_StartedStatus!$J:$J,"")&amp;"",""))</f>
        <v/>
      </c>
      <c r="R228" s="618" t="str">
        <f>IF($K228="","",IFERROR(_xlfn.XLOOKUP($K228,_StartedStatus!$M:$M,_StartedStatus!$U:$U,""),""))</f>
        <v/>
      </c>
      <c r="S228" s="617" t="str">
        <f t="shared" si="15"/>
        <v/>
      </c>
    </row>
    <row r="229" spans="8:19">
      <c r="H229" s="606" t="str">
        <f t="shared" si="12"/>
        <v/>
      </c>
      <c r="I229" s="606" t="str">
        <f>IF($K229="","",IFERROR(_xlfn.XLOOKUP($K229,_StartedStatus!$M:$M,_StartedStatus!$B:$B,"")&amp;"",""))</f>
        <v/>
      </c>
      <c r="J229" s="49" t="str">
        <f>IF($K229="","",IFERROR(_xlfn.XLOOKUP($K229,_StartedStatus!$M:$M,_StartedStatus!$F:$F,"")&amp;"",""))</f>
        <v/>
      </c>
      <c r="L229" s="617" t="str">
        <f t="shared" si="13"/>
        <v/>
      </c>
      <c r="M229" s="43" t="str">
        <f>IF($K229="","",IFERROR(_xlfn.XLOOKUP($K229,_StartedStatus!$M:$M,_StartedStatus!$L:$L,"")&amp;"",""))</f>
        <v/>
      </c>
      <c r="N229" s="617" t="str">
        <f t="shared" si="14"/>
        <v/>
      </c>
      <c r="O229" s="43" t="str">
        <f>IF($K229="","",IFERROR(_xlfn.XLOOKUP($K229,_StartedStatus!$M:$M,_StartedStatus!$K:$K,"")&amp;"",""))</f>
        <v/>
      </c>
      <c r="P229" s="43" t="str">
        <f>IF($K229="","",IFERROR(_xlfn.XLOOKUP($K229,_StartedStatus!$M:$M,_StartedStatus!$C:$C,"")&amp;"",""))</f>
        <v/>
      </c>
      <c r="Q229" s="44" t="str">
        <f>IF($K229="","",IFERROR(_xlfn.XLOOKUP($K229,_StartedStatus!$M:$M,_StartedStatus!$J:$J,"")&amp;"",""))</f>
        <v/>
      </c>
      <c r="R229" s="618" t="str">
        <f>IF($K229="","",IFERROR(_xlfn.XLOOKUP($K229,_StartedStatus!$M:$M,_StartedStatus!$U:$U,""),""))</f>
        <v/>
      </c>
      <c r="S229" s="617" t="str">
        <f t="shared" si="15"/>
        <v/>
      </c>
    </row>
    <row r="230" spans="8:19">
      <c r="H230" s="606" t="str">
        <f t="shared" si="12"/>
        <v/>
      </c>
      <c r="I230" s="606" t="str">
        <f>IF($K230="","",IFERROR(_xlfn.XLOOKUP($K230,_StartedStatus!$M:$M,_StartedStatus!$B:$B,"")&amp;"",""))</f>
        <v/>
      </c>
      <c r="J230" s="49" t="str">
        <f>IF($K230="","",IFERROR(_xlfn.XLOOKUP($K230,_StartedStatus!$M:$M,_StartedStatus!$F:$F,"")&amp;"",""))</f>
        <v/>
      </c>
      <c r="L230" s="617" t="str">
        <f t="shared" si="13"/>
        <v/>
      </c>
      <c r="M230" s="43" t="str">
        <f>IF($K230="","",IFERROR(_xlfn.XLOOKUP($K230,_StartedStatus!$M:$M,_StartedStatus!$L:$L,"")&amp;"",""))</f>
        <v/>
      </c>
      <c r="N230" s="617" t="str">
        <f t="shared" si="14"/>
        <v/>
      </c>
      <c r="O230" s="43" t="str">
        <f>IF($K230="","",IFERROR(_xlfn.XLOOKUP($K230,_StartedStatus!$M:$M,_StartedStatus!$K:$K,"")&amp;"",""))</f>
        <v/>
      </c>
      <c r="P230" s="43" t="str">
        <f>IF($K230="","",IFERROR(_xlfn.XLOOKUP($K230,_StartedStatus!$M:$M,_StartedStatus!$C:$C,"")&amp;"",""))</f>
        <v/>
      </c>
      <c r="Q230" s="44" t="str">
        <f>IF($K230="","",IFERROR(_xlfn.XLOOKUP($K230,_StartedStatus!$M:$M,_StartedStatus!$J:$J,"")&amp;"",""))</f>
        <v/>
      </c>
      <c r="R230" s="618" t="str">
        <f>IF($K230="","",IFERROR(_xlfn.XLOOKUP($K230,_StartedStatus!$M:$M,_StartedStatus!$U:$U,""),""))</f>
        <v/>
      </c>
      <c r="S230" s="617" t="str">
        <f t="shared" si="15"/>
        <v/>
      </c>
    </row>
    <row r="231" spans="8:19">
      <c r="H231" s="606" t="str">
        <f t="shared" si="12"/>
        <v/>
      </c>
      <c r="I231" s="606" t="str">
        <f>IF($K231="","",IFERROR(_xlfn.XLOOKUP($K231,_StartedStatus!$M:$M,_StartedStatus!$B:$B,"")&amp;"",""))</f>
        <v/>
      </c>
      <c r="J231" s="49" t="str">
        <f>IF($K231="","",IFERROR(_xlfn.XLOOKUP($K231,_StartedStatus!$M:$M,_StartedStatus!$F:$F,"")&amp;"",""))</f>
        <v/>
      </c>
      <c r="L231" s="617" t="str">
        <f t="shared" si="13"/>
        <v/>
      </c>
      <c r="M231" s="43" t="str">
        <f>IF($K231="","",IFERROR(_xlfn.XLOOKUP($K231,_StartedStatus!$M:$M,_StartedStatus!$L:$L,"")&amp;"",""))</f>
        <v/>
      </c>
      <c r="N231" s="617" t="str">
        <f t="shared" si="14"/>
        <v/>
      </c>
      <c r="O231" s="43" t="str">
        <f>IF($K231="","",IFERROR(_xlfn.XLOOKUP($K231,_StartedStatus!$M:$M,_StartedStatus!$K:$K,"")&amp;"",""))</f>
        <v/>
      </c>
      <c r="P231" s="43" t="str">
        <f>IF($K231="","",IFERROR(_xlfn.XLOOKUP($K231,_StartedStatus!$M:$M,_StartedStatus!$C:$C,"")&amp;"",""))</f>
        <v/>
      </c>
      <c r="Q231" s="44" t="str">
        <f>IF($K231="","",IFERROR(_xlfn.XLOOKUP($K231,_StartedStatus!$M:$M,_StartedStatus!$J:$J,"")&amp;"",""))</f>
        <v/>
      </c>
      <c r="R231" s="618" t="str">
        <f>IF($K231="","",IFERROR(_xlfn.XLOOKUP($K231,_StartedStatus!$M:$M,_StartedStatus!$U:$U,""),""))</f>
        <v/>
      </c>
      <c r="S231" s="617" t="str">
        <f t="shared" si="15"/>
        <v/>
      </c>
    </row>
    <row r="232" spans="8:19">
      <c r="H232" s="606" t="str">
        <f t="shared" si="12"/>
        <v/>
      </c>
      <c r="I232" s="606" t="str">
        <f>IF($K232="","",IFERROR(_xlfn.XLOOKUP($K232,_StartedStatus!$M:$M,_StartedStatus!$B:$B,"")&amp;"",""))</f>
        <v/>
      </c>
      <c r="J232" s="49" t="str">
        <f>IF($K232="","",IFERROR(_xlfn.XLOOKUP($K232,_StartedStatus!$M:$M,_StartedStatus!$F:$F,"")&amp;"",""))</f>
        <v/>
      </c>
      <c r="L232" s="617" t="str">
        <f t="shared" si="13"/>
        <v/>
      </c>
      <c r="M232" s="43" t="str">
        <f>IF($K232="","",IFERROR(_xlfn.XLOOKUP($K232,_StartedStatus!$M:$M,_StartedStatus!$L:$L,"")&amp;"",""))</f>
        <v/>
      </c>
      <c r="N232" s="617" t="str">
        <f t="shared" si="14"/>
        <v/>
      </c>
      <c r="O232" s="43" t="str">
        <f>IF($K232="","",IFERROR(_xlfn.XLOOKUP($K232,_StartedStatus!$M:$M,_StartedStatus!$K:$K,"")&amp;"",""))</f>
        <v/>
      </c>
      <c r="P232" s="43" t="str">
        <f>IF($K232="","",IFERROR(_xlfn.XLOOKUP($K232,_StartedStatus!$M:$M,_StartedStatus!$C:$C,"")&amp;"",""))</f>
        <v/>
      </c>
      <c r="Q232" s="44" t="str">
        <f>IF($K232="","",IFERROR(_xlfn.XLOOKUP($K232,_StartedStatus!$M:$M,_StartedStatus!$J:$J,"")&amp;"",""))</f>
        <v/>
      </c>
      <c r="R232" s="618" t="str">
        <f>IF($K232="","",IFERROR(_xlfn.XLOOKUP($K232,_StartedStatus!$M:$M,_StartedStatus!$U:$U,""),""))</f>
        <v/>
      </c>
      <c r="S232" s="617" t="str">
        <f t="shared" si="15"/>
        <v/>
      </c>
    </row>
    <row r="233" spans="8:19">
      <c r="H233" s="606" t="str">
        <f t="shared" si="12"/>
        <v/>
      </c>
      <c r="I233" s="606" t="str">
        <f>IF($K233="","",IFERROR(_xlfn.XLOOKUP($K233,_StartedStatus!$M:$M,_StartedStatus!$B:$B,"")&amp;"",""))</f>
        <v/>
      </c>
      <c r="J233" s="49" t="str">
        <f>IF($K233="","",IFERROR(_xlfn.XLOOKUP($K233,_StartedStatus!$M:$M,_StartedStatus!$F:$F,"")&amp;"",""))</f>
        <v/>
      </c>
      <c r="L233" s="617" t="str">
        <f t="shared" si="13"/>
        <v/>
      </c>
      <c r="M233" s="43" t="str">
        <f>IF($K233="","",IFERROR(_xlfn.XLOOKUP($K233,_StartedStatus!$M:$M,_StartedStatus!$L:$L,"")&amp;"",""))</f>
        <v/>
      </c>
      <c r="N233" s="617" t="str">
        <f t="shared" si="14"/>
        <v/>
      </c>
      <c r="O233" s="43" t="str">
        <f>IF($K233="","",IFERROR(_xlfn.XLOOKUP($K233,_StartedStatus!$M:$M,_StartedStatus!$K:$K,"")&amp;"",""))</f>
        <v/>
      </c>
      <c r="P233" s="43" t="str">
        <f>IF($K233="","",IFERROR(_xlfn.XLOOKUP($K233,_StartedStatus!$M:$M,_StartedStatus!$C:$C,"")&amp;"",""))</f>
        <v/>
      </c>
      <c r="Q233" s="44" t="str">
        <f>IF($K233="","",IFERROR(_xlfn.XLOOKUP($K233,_StartedStatus!$M:$M,_StartedStatus!$J:$J,"")&amp;"",""))</f>
        <v/>
      </c>
      <c r="R233" s="618" t="str">
        <f>IF($K233="","",IFERROR(_xlfn.XLOOKUP($K233,_StartedStatus!$M:$M,_StartedStatus!$U:$U,""),""))</f>
        <v/>
      </c>
      <c r="S233" s="617" t="str">
        <f t="shared" si="15"/>
        <v/>
      </c>
    </row>
    <row r="234" spans="8:19">
      <c r="H234" s="606" t="str">
        <f t="shared" si="12"/>
        <v/>
      </c>
      <c r="I234" s="606" t="str">
        <f>IF($K234="","",IFERROR(_xlfn.XLOOKUP($K234,_StartedStatus!$M:$M,_StartedStatus!$B:$B,"")&amp;"",""))</f>
        <v/>
      </c>
      <c r="J234" s="49" t="str">
        <f>IF($K234="","",IFERROR(_xlfn.XLOOKUP($K234,_StartedStatus!$M:$M,_StartedStatus!$F:$F,"")&amp;"",""))</f>
        <v/>
      </c>
      <c r="L234" s="617" t="str">
        <f t="shared" si="13"/>
        <v/>
      </c>
      <c r="M234" s="43" t="str">
        <f>IF($K234="","",IFERROR(_xlfn.XLOOKUP($K234,_StartedStatus!$M:$M,_StartedStatus!$L:$L,"")&amp;"",""))</f>
        <v/>
      </c>
      <c r="N234" s="617" t="str">
        <f t="shared" si="14"/>
        <v/>
      </c>
      <c r="O234" s="43" t="str">
        <f>IF($K234="","",IFERROR(_xlfn.XLOOKUP($K234,_StartedStatus!$M:$M,_StartedStatus!$K:$K,"")&amp;"",""))</f>
        <v/>
      </c>
      <c r="P234" s="43" t="str">
        <f>IF($K234="","",IFERROR(_xlfn.XLOOKUP($K234,_StartedStatus!$M:$M,_StartedStatus!$C:$C,"")&amp;"",""))</f>
        <v/>
      </c>
      <c r="Q234" s="44" t="str">
        <f>IF($K234="","",IFERROR(_xlfn.XLOOKUP($K234,_StartedStatus!$M:$M,_StartedStatus!$J:$J,"")&amp;"",""))</f>
        <v/>
      </c>
      <c r="R234" s="618" t="str">
        <f>IF($K234="","",IFERROR(_xlfn.XLOOKUP($K234,_StartedStatus!$M:$M,_StartedStatus!$U:$U,""),""))</f>
        <v/>
      </c>
      <c r="S234" s="617" t="str">
        <f t="shared" si="15"/>
        <v/>
      </c>
    </row>
    <row r="235" spans="8:19">
      <c r="H235" s="606" t="str">
        <f t="shared" si="12"/>
        <v/>
      </c>
      <c r="I235" s="606" t="str">
        <f>IF($K235="","",IFERROR(_xlfn.XLOOKUP($K235,_StartedStatus!$M:$M,_StartedStatus!$B:$B,"")&amp;"",""))</f>
        <v/>
      </c>
      <c r="J235" s="49" t="str">
        <f>IF($K235="","",IFERROR(_xlfn.XLOOKUP($K235,_StartedStatus!$M:$M,_StartedStatus!$F:$F,"")&amp;"",""))</f>
        <v/>
      </c>
      <c r="L235" s="617" t="str">
        <f t="shared" si="13"/>
        <v/>
      </c>
      <c r="M235" s="43" t="str">
        <f>IF($K235="","",IFERROR(_xlfn.XLOOKUP($K235,_StartedStatus!$M:$M,_StartedStatus!$L:$L,"")&amp;"",""))</f>
        <v/>
      </c>
      <c r="N235" s="617" t="str">
        <f t="shared" si="14"/>
        <v/>
      </c>
      <c r="O235" s="43" t="str">
        <f>IF($K235="","",IFERROR(_xlfn.XLOOKUP($K235,_StartedStatus!$M:$M,_StartedStatus!$K:$K,"")&amp;"",""))</f>
        <v/>
      </c>
      <c r="P235" s="43" t="str">
        <f>IF($K235="","",IFERROR(_xlfn.XLOOKUP($K235,_StartedStatus!$M:$M,_StartedStatus!$C:$C,"")&amp;"",""))</f>
        <v/>
      </c>
      <c r="Q235" s="44" t="str">
        <f>IF($K235="","",IFERROR(_xlfn.XLOOKUP($K235,_StartedStatus!$M:$M,_StartedStatus!$J:$J,"")&amp;"",""))</f>
        <v/>
      </c>
      <c r="R235" s="618" t="str">
        <f>IF($K235="","",IFERROR(_xlfn.XLOOKUP($K235,_StartedStatus!$M:$M,_StartedStatus!$U:$U,""),""))</f>
        <v/>
      </c>
      <c r="S235" s="617" t="str">
        <f t="shared" si="15"/>
        <v/>
      </c>
    </row>
    <row r="236" spans="8:19">
      <c r="H236" s="606" t="str">
        <f t="shared" si="12"/>
        <v/>
      </c>
      <c r="I236" s="606" t="str">
        <f>IF($K236="","",IFERROR(_xlfn.XLOOKUP($K236,_StartedStatus!$M:$M,_StartedStatus!$B:$B,"")&amp;"",""))</f>
        <v/>
      </c>
      <c r="J236" s="49" t="str">
        <f>IF($K236="","",IFERROR(_xlfn.XLOOKUP($K236,_StartedStatus!$M:$M,_StartedStatus!$F:$F,"")&amp;"",""))</f>
        <v/>
      </c>
      <c r="L236" s="617" t="str">
        <f t="shared" si="13"/>
        <v/>
      </c>
      <c r="M236" s="43" t="str">
        <f>IF($K236="","",IFERROR(_xlfn.XLOOKUP($K236,_StartedStatus!$M:$M,_StartedStatus!$L:$L,"")&amp;"",""))</f>
        <v/>
      </c>
      <c r="N236" s="617" t="str">
        <f t="shared" si="14"/>
        <v/>
      </c>
      <c r="O236" s="43" t="str">
        <f>IF($K236="","",IFERROR(_xlfn.XLOOKUP($K236,_StartedStatus!$M:$M,_StartedStatus!$K:$K,"")&amp;"",""))</f>
        <v/>
      </c>
      <c r="P236" s="43" t="str">
        <f>IF($K236="","",IFERROR(_xlfn.XLOOKUP($K236,_StartedStatus!$M:$M,_StartedStatus!$C:$C,"")&amp;"",""))</f>
        <v/>
      </c>
      <c r="Q236" s="44" t="str">
        <f>IF($K236="","",IFERROR(_xlfn.XLOOKUP($K236,_StartedStatus!$M:$M,_StartedStatus!$J:$J,"")&amp;"",""))</f>
        <v/>
      </c>
      <c r="R236" s="618" t="str">
        <f>IF($K236="","",IFERROR(_xlfn.XLOOKUP($K236,_StartedStatus!$M:$M,_StartedStatus!$U:$U,""),""))</f>
        <v/>
      </c>
      <c r="S236" s="617" t="str">
        <f t="shared" si="15"/>
        <v/>
      </c>
    </row>
    <row r="237" spans="8:19">
      <c r="H237" s="606" t="str">
        <f t="shared" si="12"/>
        <v/>
      </c>
      <c r="I237" s="606" t="str">
        <f>IF($K237="","",IFERROR(_xlfn.XLOOKUP($K237,_StartedStatus!$M:$M,_StartedStatus!$B:$B,"")&amp;"",""))</f>
        <v/>
      </c>
      <c r="J237" s="49" t="str">
        <f>IF($K237="","",IFERROR(_xlfn.XLOOKUP($K237,_StartedStatus!$M:$M,_StartedStatus!$F:$F,"")&amp;"",""))</f>
        <v/>
      </c>
      <c r="L237" s="617" t="str">
        <f t="shared" si="13"/>
        <v/>
      </c>
      <c r="M237" s="43" t="str">
        <f>IF($K237="","",IFERROR(_xlfn.XLOOKUP($K237,_StartedStatus!$M:$M,_StartedStatus!$L:$L,"")&amp;"",""))</f>
        <v/>
      </c>
      <c r="N237" s="617" t="str">
        <f t="shared" si="14"/>
        <v/>
      </c>
      <c r="O237" s="43" t="str">
        <f>IF($K237="","",IFERROR(_xlfn.XLOOKUP($K237,_StartedStatus!$M:$M,_StartedStatus!$K:$K,"")&amp;"",""))</f>
        <v/>
      </c>
      <c r="P237" s="43" t="str">
        <f>IF($K237="","",IFERROR(_xlfn.XLOOKUP($K237,_StartedStatus!$M:$M,_StartedStatus!$C:$C,"")&amp;"",""))</f>
        <v/>
      </c>
      <c r="Q237" s="44" t="str">
        <f>IF($K237="","",IFERROR(_xlfn.XLOOKUP($K237,_StartedStatus!$M:$M,_StartedStatus!$J:$J,"")&amp;"",""))</f>
        <v/>
      </c>
      <c r="R237" s="618" t="str">
        <f>IF($K237="","",IFERROR(_xlfn.XLOOKUP($K237,_StartedStatus!$M:$M,_StartedStatus!$U:$U,""),""))</f>
        <v/>
      </c>
      <c r="S237" s="617" t="str">
        <f t="shared" si="15"/>
        <v/>
      </c>
    </row>
    <row r="238" spans="8:19">
      <c r="H238" s="606" t="str">
        <f t="shared" si="12"/>
        <v/>
      </c>
      <c r="I238" s="606" t="str">
        <f>IF($K238="","",IFERROR(_xlfn.XLOOKUP($K238,_StartedStatus!$M:$M,_StartedStatus!$B:$B,"")&amp;"",""))</f>
        <v/>
      </c>
      <c r="J238" s="49" t="str">
        <f>IF($K238="","",IFERROR(_xlfn.XLOOKUP($K238,_StartedStatus!$M:$M,_StartedStatus!$F:$F,"")&amp;"",""))</f>
        <v/>
      </c>
      <c r="L238" s="617" t="str">
        <f t="shared" si="13"/>
        <v/>
      </c>
      <c r="M238" s="43" t="str">
        <f>IF($K238="","",IFERROR(_xlfn.XLOOKUP($K238,_StartedStatus!$M:$M,_StartedStatus!$L:$L,"")&amp;"",""))</f>
        <v/>
      </c>
      <c r="N238" s="617" t="str">
        <f t="shared" si="14"/>
        <v/>
      </c>
      <c r="O238" s="43" t="str">
        <f>IF($K238="","",IFERROR(_xlfn.XLOOKUP($K238,_StartedStatus!$M:$M,_StartedStatus!$K:$K,"")&amp;"",""))</f>
        <v/>
      </c>
      <c r="P238" s="43" t="str">
        <f>IF($K238="","",IFERROR(_xlfn.XLOOKUP($K238,_StartedStatus!$M:$M,_StartedStatus!$C:$C,"")&amp;"",""))</f>
        <v/>
      </c>
      <c r="Q238" s="44" t="str">
        <f>IF($K238="","",IFERROR(_xlfn.XLOOKUP($K238,_StartedStatus!$M:$M,_StartedStatus!$J:$J,"")&amp;"",""))</f>
        <v/>
      </c>
      <c r="R238" s="618" t="str">
        <f>IF($K238="","",IFERROR(_xlfn.XLOOKUP($K238,_StartedStatus!$M:$M,_StartedStatus!$U:$U,""),""))</f>
        <v/>
      </c>
      <c r="S238" s="617" t="str">
        <f t="shared" si="15"/>
        <v/>
      </c>
    </row>
    <row r="239" spans="8:19">
      <c r="H239" s="606" t="str">
        <f t="shared" si="12"/>
        <v/>
      </c>
      <c r="I239" s="606" t="str">
        <f>IF($K239="","",IFERROR(_xlfn.XLOOKUP($K239,_StartedStatus!$M:$M,_StartedStatus!$B:$B,"")&amp;"",""))</f>
        <v/>
      </c>
      <c r="J239" s="49" t="str">
        <f>IF($K239="","",IFERROR(_xlfn.XLOOKUP($K239,_StartedStatus!$M:$M,_StartedStatus!$F:$F,"")&amp;"",""))</f>
        <v/>
      </c>
      <c r="L239" s="617" t="str">
        <f t="shared" si="13"/>
        <v/>
      </c>
      <c r="M239" s="43" t="str">
        <f>IF($K239="","",IFERROR(_xlfn.XLOOKUP($K239,_StartedStatus!$M:$M,_StartedStatus!$L:$L,"")&amp;"",""))</f>
        <v/>
      </c>
      <c r="N239" s="617" t="str">
        <f t="shared" si="14"/>
        <v/>
      </c>
      <c r="O239" s="43" t="str">
        <f>IF($K239="","",IFERROR(_xlfn.XLOOKUP($K239,_StartedStatus!$M:$M,_StartedStatus!$K:$K,"")&amp;"",""))</f>
        <v/>
      </c>
      <c r="P239" s="43" t="str">
        <f>IF($K239="","",IFERROR(_xlfn.XLOOKUP($K239,_StartedStatus!$M:$M,_StartedStatus!$C:$C,"")&amp;"",""))</f>
        <v/>
      </c>
      <c r="Q239" s="44" t="str">
        <f>IF($K239="","",IFERROR(_xlfn.XLOOKUP($K239,_StartedStatus!$M:$M,_StartedStatus!$J:$J,"")&amp;"",""))</f>
        <v/>
      </c>
      <c r="R239" s="618" t="str">
        <f>IF($K239="","",IFERROR(_xlfn.XLOOKUP($K239,_StartedStatus!$M:$M,_StartedStatus!$U:$U,""),""))</f>
        <v/>
      </c>
      <c r="S239" s="617" t="str">
        <f t="shared" si="15"/>
        <v/>
      </c>
    </row>
    <row r="240" spans="8:19">
      <c r="H240" s="606" t="str">
        <f t="shared" si="12"/>
        <v/>
      </c>
      <c r="I240" s="606" t="str">
        <f>IF($K240="","",IFERROR(_xlfn.XLOOKUP($K240,_StartedStatus!$M:$M,_StartedStatus!$B:$B,"")&amp;"",""))</f>
        <v/>
      </c>
      <c r="J240" s="49" t="str">
        <f>IF($K240="","",IFERROR(_xlfn.XLOOKUP($K240,_StartedStatus!$M:$M,_StartedStatus!$F:$F,"")&amp;"",""))</f>
        <v/>
      </c>
      <c r="L240" s="617" t="str">
        <f t="shared" si="13"/>
        <v/>
      </c>
      <c r="M240" s="43" t="str">
        <f>IF($K240="","",IFERROR(_xlfn.XLOOKUP($K240,_StartedStatus!$M:$M,_StartedStatus!$L:$L,"")&amp;"",""))</f>
        <v/>
      </c>
      <c r="N240" s="617" t="str">
        <f t="shared" si="14"/>
        <v/>
      </c>
      <c r="O240" s="43" t="str">
        <f>IF($K240="","",IFERROR(_xlfn.XLOOKUP($K240,_StartedStatus!$M:$M,_StartedStatus!$K:$K,"")&amp;"",""))</f>
        <v/>
      </c>
      <c r="P240" s="43" t="str">
        <f>IF($K240="","",IFERROR(_xlfn.XLOOKUP($K240,_StartedStatus!$M:$M,_StartedStatus!$C:$C,"")&amp;"",""))</f>
        <v/>
      </c>
      <c r="Q240" s="44" t="str">
        <f>IF($K240="","",IFERROR(_xlfn.XLOOKUP($K240,_StartedStatus!$M:$M,_StartedStatus!$J:$J,"")&amp;"",""))</f>
        <v/>
      </c>
      <c r="R240" s="618" t="str">
        <f>IF($K240="","",IFERROR(_xlfn.XLOOKUP($K240,_StartedStatus!$M:$M,_StartedStatus!$U:$U,""),""))</f>
        <v/>
      </c>
      <c r="S240" s="617" t="str">
        <f t="shared" si="15"/>
        <v/>
      </c>
    </row>
    <row r="241" spans="8:19">
      <c r="H241" s="606" t="str">
        <f t="shared" si="12"/>
        <v/>
      </c>
      <c r="I241" s="606" t="str">
        <f>IF($K241="","",IFERROR(_xlfn.XLOOKUP($K241,_StartedStatus!$M:$M,_StartedStatus!$B:$B,"")&amp;"",""))</f>
        <v/>
      </c>
      <c r="J241" s="49" t="str">
        <f>IF($K241="","",IFERROR(_xlfn.XLOOKUP($K241,_StartedStatus!$M:$M,_StartedStatus!$F:$F,"")&amp;"",""))</f>
        <v/>
      </c>
      <c r="L241" s="617" t="str">
        <f t="shared" si="13"/>
        <v/>
      </c>
      <c r="M241" s="43" t="str">
        <f>IF($K241="","",IFERROR(_xlfn.XLOOKUP($K241,_StartedStatus!$M:$M,_StartedStatus!$L:$L,"")&amp;"",""))</f>
        <v/>
      </c>
      <c r="N241" s="617" t="str">
        <f t="shared" si="14"/>
        <v/>
      </c>
      <c r="O241" s="43" t="str">
        <f>IF($K241="","",IFERROR(_xlfn.XLOOKUP($K241,_StartedStatus!$M:$M,_StartedStatus!$K:$K,"")&amp;"",""))</f>
        <v/>
      </c>
      <c r="P241" s="43" t="str">
        <f>IF($K241="","",IFERROR(_xlfn.XLOOKUP($K241,_StartedStatus!$M:$M,_StartedStatus!$C:$C,"")&amp;"",""))</f>
        <v/>
      </c>
      <c r="Q241" s="44" t="str">
        <f>IF($K241="","",IFERROR(_xlfn.XLOOKUP($K241,_StartedStatus!$M:$M,_StartedStatus!$J:$J,"")&amp;"",""))</f>
        <v/>
      </c>
      <c r="R241" s="618" t="str">
        <f>IF($K241="","",IFERROR(_xlfn.XLOOKUP($K241,_StartedStatus!$M:$M,_StartedStatus!$U:$U,""),""))</f>
        <v/>
      </c>
      <c r="S241" s="617" t="str">
        <f t="shared" si="15"/>
        <v/>
      </c>
    </row>
    <row r="242" spans="8:19">
      <c r="H242" s="606" t="str">
        <f t="shared" si="12"/>
        <v/>
      </c>
      <c r="I242" s="606" t="str">
        <f>IF($K242="","",IFERROR(_xlfn.XLOOKUP($K242,_StartedStatus!$M:$M,_StartedStatus!$B:$B,"")&amp;"",""))</f>
        <v/>
      </c>
      <c r="J242" s="49" t="str">
        <f>IF($K242="","",IFERROR(_xlfn.XLOOKUP($K242,_StartedStatus!$M:$M,_StartedStatus!$F:$F,"")&amp;"",""))</f>
        <v/>
      </c>
      <c r="L242" s="617" t="str">
        <f t="shared" si="13"/>
        <v/>
      </c>
      <c r="M242" s="43" t="str">
        <f>IF($K242="","",IFERROR(_xlfn.XLOOKUP($K242,_StartedStatus!$M:$M,_StartedStatus!$L:$L,"")&amp;"",""))</f>
        <v/>
      </c>
      <c r="N242" s="617" t="str">
        <f t="shared" si="14"/>
        <v/>
      </c>
      <c r="O242" s="43" t="str">
        <f>IF($K242="","",IFERROR(_xlfn.XLOOKUP($K242,_StartedStatus!$M:$M,_StartedStatus!$K:$K,"")&amp;"",""))</f>
        <v/>
      </c>
      <c r="P242" s="43" t="str">
        <f>IF($K242="","",IFERROR(_xlfn.XLOOKUP($K242,_StartedStatus!$M:$M,_StartedStatus!$C:$C,"")&amp;"",""))</f>
        <v/>
      </c>
      <c r="Q242" s="44" t="str">
        <f>IF($K242="","",IFERROR(_xlfn.XLOOKUP($K242,_StartedStatus!$M:$M,_StartedStatus!$J:$J,"")&amp;"",""))</f>
        <v/>
      </c>
      <c r="R242" s="618" t="str">
        <f>IF($K242="","",IFERROR(_xlfn.XLOOKUP($K242,_StartedStatus!$M:$M,_StartedStatus!$U:$U,""),""))</f>
        <v/>
      </c>
      <c r="S242" s="617" t="str">
        <f t="shared" si="15"/>
        <v/>
      </c>
    </row>
    <row r="243" spans="8:19">
      <c r="H243" s="606" t="str">
        <f t="shared" si="12"/>
        <v/>
      </c>
      <c r="I243" s="606" t="str">
        <f>IF($K243="","",IFERROR(_xlfn.XLOOKUP($K243,_StartedStatus!$M:$M,_StartedStatus!$B:$B,"")&amp;"",""))</f>
        <v/>
      </c>
      <c r="J243" s="49" t="str">
        <f>IF($K243="","",IFERROR(_xlfn.XLOOKUP($K243,_StartedStatus!$M:$M,_StartedStatus!$F:$F,"")&amp;"",""))</f>
        <v/>
      </c>
      <c r="L243" s="617" t="str">
        <f t="shared" si="13"/>
        <v/>
      </c>
      <c r="M243" s="43" t="str">
        <f>IF($K243="","",IFERROR(_xlfn.XLOOKUP($K243,_StartedStatus!$M:$M,_StartedStatus!$L:$L,"")&amp;"",""))</f>
        <v/>
      </c>
      <c r="N243" s="617" t="str">
        <f t="shared" si="14"/>
        <v/>
      </c>
      <c r="O243" s="43" t="str">
        <f>IF($K243="","",IFERROR(_xlfn.XLOOKUP($K243,_StartedStatus!$M:$M,_StartedStatus!$K:$K,"")&amp;"",""))</f>
        <v/>
      </c>
      <c r="P243" s="43" t="str">
        <f>IF($K243="","",IFERROR(_xlfn.XLOOKUP($K243,_StartedStatus!$M:$M,_StartedStatus!$C:$C,"")&amp;"",""))</f>
        <v/>
      </c>
      <c r="Q243" s="44" t="str">
        <f>IF($K243="","",IFERROR(_xlfn.XLOOKUP($K243,_StartedStatus!$M:$M,_StartedStatus!$J:$J,"")&amp;"",""))</f>
        <v/>
      </c>
      <c r="R243" s="618" t="str">
        <f>IF($K243="","",IFERROR(_xlfn.XLOOKUP($K243,_StartedStatus!$M:$M,_StartedStatus!$U:$U,""),""))</f>
        <v/>
      </c>
      <c r="S243" s="617" t="str">
        <f t="shared" si="15"/>
        <v/>
      </c>
    </row>
    <row r="244" spans="8:19">
      <c r="H244" s="606" t="str">
        <f t="shared" si="12"/>
        <v/>
      </c>
      <c r="I244" s="606" t="str">
        <f>IF($K244="","",IFERROR(_xlfn.XLOOKUP($K244,_StartedStatus!$M:$M,_StartedStatus!$B:$B,"")&amp;"",""))</f>
        <v/>
      </c>
      <c r="J244" s="49" t="str">
        <f>IF($K244="","",IFERROR(_xlfn.XLOOKUP($K244,_StartedStatus!$M:$M,_StartedStatus!$F:$F,"")&amp;"",""))</f>
        <v/>
      </c>
      <c r="L244" s="617" t="str">
        <f t="shared" si="13"/>
        <v/>
      </c>
      <c r="M244" s="43" t="str">
        <f>IF($K244="","",IFERROR(_xlfn.XLOOKUP($K244,_StartedStatus!$M:$M,_StartedStatus!$L:$L,"")&amp;"",""))</f>
        <v/>
      </c>
      <c r="N244" s="617" t="str">
        <f t="shared" si="14"/>
        <v/>
      </c>
      <c r="O244" s="43" t="str">
        <f>IF($K244="","",IFERROR(_xlfn.XLOOKUP($K244,_StartedStatus!$M:$M,_StartedStatus!$K:$K,"")&amp;"",""))</f>
        <v/>
      </c>
      <c r="P244" s="43" t="str">
        <f>IF($K244="","",IFERROR(_xlfn.XLOOKUP($K244,_StartedStatus!$M:$M,_StartedStatus!$C:$C,"")&amp;"",""))</f>
        <v/>
      </c>
      <c r="Q244" s="44" t="str">
        <f>IF($K244="","",IFERROR(_xlfn.XLOOKUP($K244,_StartedStatus!$M:$M,_StartedStatus!$J:$J,"")&amp;"",""))</f>
        <v/>
      </c>
      <c r="R244" s="618" t="str">
        <f>IF($K244="","",IFERROR(_xlfn.XLOOKUP($K244,_StartedStatus!$M:$M,_StartedStatus!$U:$U,""),""))</f>
        <v/>
      </c>
      <c r="S244" s="617" t="str">
        <f t="shared" si="15"/>
        <v/>
      </c>
    </row>
    <row r="245" spans="8:19">
      <c r="H245" s="606" t="str">
        <f t="shared" si="12"/>
        <v/>
      </c>
      <c r="I245" s="606" t="str">
        <f>IF($K245="","",IFERROR(_xlfn.XLOOKUP($K245,_StartedStatus!$M:$M,_StartedStatus!$B:$B,"")&amp;"",""))</f>
        <v/>
      </c>
      <c r="J245" s="49" t="str">
        <f>IF($K245="","",IFERROR(_xlfn.XLOOKUP($K245,_StartedStatus!$M:$M,_StartedStatus!$F:$F,"")&amp;"",""))</f>
        <v/>
      </c>
      <c r="L245" s="617" t="str">
        <f t="shared" si="13"/>
        <v/>
      </c>
      <c r="M245" s="43" t="str">
        <f>IF($K245="","",IFERROR(_xlfn.XLOOKUP($K245,_StartedStatus!$M:$M,_StartedStatus!$L:$L,"")&amp;"",""))</f>
        <v/>
      </c>
      <c r="N245" s="617" t="str">
        <f t="shared" si="14"/>
        <v/>
      </c>
      <c r="O245" s="43" t="str">
        <f>IF($K245="","",IFERROR(_xlfn.XLOOKUP($K245,_StartedStatus!$M:$M,_StartedStatus!$K:$K,"")&amp;"",""))</f>
        <v/>
      </c>
      <c r="P245" s="43" t="str">
        <f>IF($K245="","",IFERROR(_xlfn.XLOOKUP($K245,_StartedStatus!$M:$M,_StartedStatus!$C:$C,"")&amp;"",""))</f>
        <v/>
      </c>
      <c r="Q245" s="44" t="str">
        <f>IF($K245="","",IFERROR(_xlfn.XLOOKUP($K245,_StartedStatus!$M:$M,_StartedStatus!$J:$J,"")&amp;"",""))</f>
        <v/>
      </c>
      <c r="R245" s="618" t="str">
        <f>IF($K245="","",IFERROR(_xlfn.XLOOKUP($K245,_StartedStatus!$M:$M,_StartedStatus!$U:$U,""),""))</f>
        <v/>
      </c>
      <c r="S245" s="617" t="str">
        <f t="shared" si="15"/>
        <v/>
      </c>
    </row>
    <row r="246" spans="8:19">
      <c r="H246" s="606" t="str">
        <f t="shared" si="12"/>
        <v/>
      </c>
      <c r="I246" s="606" t="str">
        <f>IF($K246="","",IFERROR(_xlfn.XLOOKUP($K246,_StartedStatus!$M:$M,_StartedStatus!$B:$B,"")&amp;"",""))</f>
        <v/>
      </c>
      <c r="J246" s="49" t="str">
        <f>IF($K246="","",IFERROR(_xlfn.XLOOKUP($K246,_StartedStatus!$M:$M,_StartedStatus!$F:$F,"")&amp;"",""))</f>
        <v/>
      </c>
      <c r="L246" s="617" t="str">
        <f t="shared" si="13"/>
        <v/>
      </c>
      <c r="M246" s="43" t="str">
        <f>IF($K246="","",IFERROR(_xlfn.XLOOKUP($K246,_StartedStatus!$M:$M,_StartedStatus!$L:$L,"")&amp;"",""))</f>
        <v/>
      </c>
      <c r="N246" s="617" t="str">
        <f t="shared" si="14"/>
        <v/>
      </c>
      <c r="O246" s="43" t="str">
        <f>IF($K246="","",IFERROR(_xlfn.XLOOKUP($K246,_StartedStatus!$M:$M,_StartedStatus!$K:$K,"")&amp;"",""))</f>
        <v/>
      </c>
      <c r="P246" s="43" t="str">
        <f>IF($K246="","",IFERROR(_xlfn.XLOOKUP($K246,_StartedStatus!$M:$M,_StartedStatus!$C:$C,"")&amp;"",""))</f>
        <v/>
      </c>
      <c r="Q246" s="44" t="str">
        <f>IF($K246="","",IFERROR(_xlfn.XLOOKUP($K246,_StartedStatus!$M:$M,_StartedStatus!$J:$J,"")&amp;"",""))</f>
        <v/>
      </c>
      <c r="R246" s="618" t="str">
        <f>IF($K246="","",IFERROR(_xlfn.XLOOKUP($K246,_StartedStatus!$M:$M,_StartedStatus!$U:$U,""),""))</f>
        <v/>
      </c>
      <c r="S246" s="617" t="str">
        <f t="shared" si="15"/>
        <v/>
      </c>
    </row>
    <row r="247" spans="8:19">
      <c r="H247" s="606" t="str">
        <f t="shared" si="12"/>
        <v/>
      </c>
      <c r="I247" s="606" t="str">
        <f>IF($K247="","",IFERROR(_xlfn.XLOOKUP($K247,_StartedStatus!$M:$M,_StartedStatus!$B:$B,"")&amp;"",""))</f>
        <v/>
      </c>
      <c r="J247" s="49" t="str">
        <f>IF($K247="","",IFERROR(_xlfn.XLOOKUP($K247,_StartedStatus!$M:$M,_StartedStatus!$F:$F,"")&amp;"",""))</f>
        <v/>
      </c>
      <c r="L247" s="617" t="str">
        <f t="shared" si="13"/>
        <v/>
      </c>
      <c r="M247" s="43" t="str">
        <f>IF($K247="","",IFERROR(_xlfn.XLOOKUP($K247,_StartedStatus!$M:$M,_StartedStatus!$L:$L,"")&amp;"",""))</f>
        <v/>
      </c>
      <c r="N247" s="617" t="str">
        <f t="shared" si="14"/>
        <v/>
      </c>
      <c r="O247" s="43" t="str">
        <f>IF($K247="","",IFERROR(_xlfn.XLOOKUP($K247,_StartedStatus!$M:$M,_StartedStatus!$K:$K,"")&amp;"",""))</f>
        <v/>
      </c>
      <c r="P247" s="43" t="str">
        <f>IF($K247="","",IFERROR(_xlfn.XLOOKUP($K247,_StartedStatus!$M:$M,_StartedStatus!$C:$C,"")&amp;"",""))</f>
        <v/>
      </c>
      <c r="Q247" s="44" t="str">
        <f>IF($K247="","",IFERROR(_xlfn.XLOOKUP($K247,_StartedStatus!$M:$M,_StartedStatus!$J:$J,"")&amp;"",""))</f>
        <v/>
      </c>
      <c r="R247" s="618" t="str">
        <f>IF($K247="","",IFERROR(_xlfn.XLOOKUP($K247,_StartedStatus!$M:$M,_StartedStatus!$U:$U,""),""))</f>
        <v/>
      </c>
      <c r="S247" s="617" t="str">
        <f t="shared" si="15"/>
        <v/>
      </c>
    </row>
    <row r="248" spans="8:19">
      <c r="H248" s="606" t="str">
        <f t="shared" si="12"/>
        <v/>
      </c>
      <c r="I248" s="606" t="str">
        <f>IF($K248="","",IFERROR(_xlfn.XLOOKUP($K248,_StartedStatus!$M:$M,_StartedStatus!$B:$B,"")&amp;"",""))</f>
        <v/>
      </c>
      <c r="J248" s="49" t="str">
        <f>IF($K248="","",IFERROR(_xlfn.XLOOKUP($K248,_StartedStatus!$M:$M,_StartedStatus!$F:$F,"")&amp;"",""))</f>
        <v/>
      </c>
      <c r="L248" s="617" t="str">
        <f t="shared" si="13"/>
        <v/>
      </c>
      <c r="M248" s="43" t="str">
        <f>IF($K248="","",IFERROR(_xlfn.XLOOKUP($K248,_StartedStatus!$M:$M,_StartedStatus!$L:$L,"")&amp;"",""))</f>
        <v/>
      </c>
      <c r="N248" s="617" t="str">
        <f t="shared" si="14"/>
        <v/>
      </c>
      <c r="O248" s="43" t="str">
        <f>IF($K248="","",IFERROR(_xlfn.XLOOKUP($K248,_StartedStatus!$M:$M,_StartedStatus!$K:$K,"")&amp;"",""))</f>
        <v/>
      </c>
      <c r="P248" s="43" t="str">
        <f>IF($K248="","",IFERROR(_xlfn.XLOOKUP($K248,_StartedStatus!$M:$M,_StartedStatus!$C:$C,"")&amp;"",""))</f>
        <v/>
      </c>
      <c r="Q248" s="44" t="str">
        <f>IF($K248="","",IFERROR(_xlfn.XLOOKUP($K248,_StartedStatus!$M:$M,_StartedStatus!$J:$J,"")&amp;"",""))</f>
        <v/>
      </c>
      <c r="R248" s="618" t="str">
        <f>IF($K248="","",IFERROR(_xlfn.XLOOKUP($K248,_StartedStatus!$M:$M,_StartedStatus!$U:$U,""),""))</f>
        <v/>
      </c>
      <c r="S248" s="617" t="str">
        <f t="shared" si="15"/>
        <v/>
      </c>
    </row>
    <row r="249" spans="8:19">
      <c r="H249" s="606" t="str">
        <f t="shared" si="12"/>
        <v/>
      </c>
      <c r="I249" s="606" t="str">
        <f>IF($K249="","",IFERROR(_xlfn.XLOOKUP($K249,_StartedStatus!$M:$M,_StartedStatus!$B:$B,"")&amp;"",""))</f>
        <v/>
      </c>
      <c r="J249" s="49" t="str">
        <f>IF($K249="","",IFERROR(_xlfn.XLOOKUP($K249,_StartedStatus!$M:$M,_StartedStatus!$F:$F,"")&amp;"",""))</f>
        <v/>
      </c>
      <c r="L249" s="617" t="str">
        <f t="shared" si="13"/>
        <v/>
      </c>
      <c r="M249" s="43" t="str">
        <f>IF($K249="","",IFERROR(_xlfn.XLOOKUP($K249,_StartedStatus!$M:$M,_StartedStatus!$L:$L,"")&amp;"",""))</f>
        <v/>
      </c>
      <c r="N249" s="617" t="str">
        <f t="shared" si="14"/>
        <v/>
      </c>
      <c r="O249" s="43" t="str">
        <f>IF($K249="","",IFERROR(_xlfn.XLOOKUP($K249,_StartedStatus!$M:$M,_StartedStatus!$K:$K,"")&amp;"",""))</f>
        <v/>
      </c>
      <c r="P249" s="43" t="str">
        <f>IF($K249="","",IFERROR(_xlfn.XLOOKUP($K249,_StartedStatus!$M:$M,_StartedStatus!$C:$C,"")&amp;"",""))</f>
        <v/>
      </c>
      <c r="Q249" s="44" t="str">
        <f>IF($K249="","",IFERROR(_xlfn.XLOOKUP($K249,_StartedStatus!$M:$M,_StartedStatus!$J:$J,"")&amp;"",""))</f>
        <v/>
      </c>
      <c r="R249" s="618" t="str">
        <f>IF($K249="","",IFERROR(_xlfn.XLOOKUP($K249,_StartedStatus!$M:$M,_StartedStatus!$U:$U,""),""))</f>
        <v/>
      </c>
      <c r="S249" s="617" t="str">
        <f t="shared" si="15"/>
        <v/>
      </c>
    </row>
    <row r="250" spans="8:19">
      <c r="H250" s="606" t="str">
        <f t="shared" si="12"/>
        <v/>
      </c>
      <c r="I250" s="606" t="str">
        <f>IF($K250="","",IFERROR(_xlfn.XLOOKUP($K250,_StartedStatus!$M:$M,_StartedStatus!$B:$B,"")&amp;"",""))</f>
        <v/>
      </c>
      <c r="J250" s="49" t="str">
        <f>IF($K250="","",IFERROR(_xlfn.XLOOKUP($K250,_StartedStatus!$M:$M,_StartedStatus!$F:$F,"")&amp;"",""))</f>
        <v/>
      </c>
      <c r="L250" s="617" t="str">
        <f t="shared" si="13"/>
        <v/>
      </c>
      <c r="M250" s="43" t="str">
        <f>IF($K250="","",IFERROR(_xlfn.XLOOKUP($K250,_StartedStatus!$M:$M,_StartedStatus!$L:$L,"")&amp;"",""))</f>
        <v/>
      </c>
      <c r="N250" s="617" t="str">
        <f t="shared" si="14"/>
        <v/>
      </c>
      <c r="O250" s="43" t="str">
        <f>IF($K250="","",IFERROR(_xlfn.XLOOKUP($K250,_StartedStatus!$M:$M,_StartedStatus!$K:$K,"")&amp;"",""))</f>
        <v/>
      </c>
      <c r="P250" s="43" t="str">
        <f>IF($K250="","",IFERROR(_xlfn.XLOOKUP($K250,_StartedStatus!$M:$M,_StartedStatus!$C:$C,"")&amp;"",""))</f>
        <v/>
      </c>
      <c r="Q250" s="44" t="str">
        <f>IF($K250="","",IFERROR(_xlfn.XLOOKUP($K250,_StartedStatus!$M:$M,_StartedStatus!$J:$J,"")&amp;"",""))</f>
        <v/>
      </c>
      <c r="R250" s="618" t="str">
        <f>IF($K250="","",IFERROR(_xlfn.XLOOKUP($K250,_StartedStatus!$M:$M,_StartedStatus!$U:$U,""),""))</f>
        <v/>
      </c>
      <c r="S250" s="617" t="str">
        <f t="shared" si="15"/>
        <v/>
      </c>
    </row>
    <row r="251" spans="8:19">
      <c r="H251" s="606" t="str">
        <f t="shared" si="12"/>
        <v/>
      </c>
      <c r="I251" s="606" t="str">
        <f>IF($K251="","",IFERROR(_xlfn.XLOOKUP($K251,_StartedStatus!$M:$M,_StartedStatus!$B:$B,"")&amp;"",""))</f>
        <v/>
      </c>
      <c r="J251" s="49" t="str">
        <f>IF($K251="","",IFERROR(_xlfn.XLOOKUP($K251,_StartedStatus!$M:$M,_StartedStatus!$F:$F,"")&amp;"",""))</f>
        <v/>
      </c>
      <c r="L251" s="617" t="str">
        <f t="shared" si="13"/>
        <v/>
      </c>
      <c r="M251" s="43" t="str">
        <f>IF($K251="","",IFERROR(_xlfn.XLOOKUP($K251,_StartedStatus!$M:$M,_StartedStatus!$L:$L,"")&amp;"",""))</f>
        <v/>
      </c>
      <c r="N251" s="617" t="str">
        <f t="shared" si="14"/>
        <v/>
      </c>
      <c r="O251" s="43" t="str">
        <f>IF($K251="","",IFERROR(_xlfn.XLOOKUP($K251,_StartedStatus!$M:$M,_StartedStatus!$K:$K,"")&amp;"",""))</f>
        <v/>
      </c>
      <c r="P251" s="43" t="str">
        <f>IF($K251="","",IFERROR(_xlfn.XLOOKUP($K251,_StartedStatus!$M:$M,_StartedStatus!$C:$C,"")&amp;"",""))</f>
        <v/>
      </c>
      <c r="Q251" s="44" t="str">
        <f>IF($K251="","",IFERROR(_xlfn.XLOOKUP($K251,_StartedStatus!$M:$M,_StartedStatus!$J:$J,"")&amp;"",""))</f>
        <v/>
      </c>
      <c r="R251" s="618" t="str">
        <f>IF($K251="","",IFERROR(_xlfn.XLOOKUP($K251,_StartedStatus!$M:$M,_StartedStatus!$U:$U,""),""))</f>
        <v/>
      </c>
      <c r="S251" s="617" t="str">
        <f t="shared" si="15"/>
        <v/>
      </c>
    </row>
    <row r="252" spans="8:19">
      <c r="H252" s="606" t="str">
        <f t="shared" si="12"/>
        <v/>
      </c>
      <c r="I252" s="606" t="str">
        <f>IF($K252="","",IFERROR(_xlfn.XLOOKUP($K252,_StartedStatus!$M:$M,_StartedStatus!$B:$B,"")&amp;"",""))</f>
        <v/>
      </c>
      <c r="J252" s="49" t="str">
        <f>IF($K252="","",IFERROR(_xlfn.XLOOKUP($K252,_StartedStatus!$M:$M,_StartedStatus!$F:$F,"")&amp;"",""))</f>
        <v/>
      </c>
      <c r="L252" s="617" t="str">
        <f t="shared" si="13"/>
        <v/>
      </c>
      <c r="M252" s="43" t="str">
        <f>IF($K252="","",IFERROR(_xlfn.XLOOKUP($K252,_StartedStatus!$M:$M,_StartedStatus!$L:$L,"")&amp;"",""))</f>
        <v/>
      </c>
      <c r="N252" s="617" t="str">
        <f t="shared" si="14"/>
        <v/>
      </c>
      <c r="O252" s="43" t="str">
        <f>IF($K252="","",IFERROR(_xlfn.XLOOKUP($K252,_StartedStatus!$M:$M,_StartedStatus!$K:$K,"")&amp;"",""))</f>
        <v/>
      </c>
      <c r="P252" s="43" t="str">
        <f>IF($K252="","",IFERROR(_xlfn.XLOOKUP($K252,_StartedStatus!$M:$M,_StartedStatus!$C:$C,"")&amp;"",""))</f>
        <v/>
      </c>
      <c r="Q252" s="44" t="str">
        <f>IF($K252="","",IFERROR(_xlfn.XLOOKUP($K252,_StartedStatus!$M:$M,_StartedStatus!$J:$J,"")&amp;"",""))</f>
        <v/>
      </c>
      <c r="R252" s="618" t="str">
        <f>IF($K252="","",IFERROR(_xlfn.XLOOKUP($K252,_StartedStatus!$M:$M,_StartedStatus!$U:$U,""),""))</f>
        <v/>
      </c>
      <c r="S252" s="617" t="str">
        <f t="shared" si="15"/>
        <v/>
      </c>
    </row>
    <row r="253" spans="8:19">
      <c r="H253" s="606" t="str">
        <f t="shared" si="12"/>
        <v/>
      </c>
      <c r="I253" s="606" t="str">
        <f>IF($K253="","",IFERROR(_xlfn.XLOOKUP($K253,_StartedStatus!$M:$M,_StartedStatus!$B:$B,"")&amp;"",""))</f>
        <v/>
      </c>
      <c r="J253" s="49" t="str">
        <f>IF($K253="","",IFERROR(_xlfn.XLOOKUP($K253,_StartedStatus!$M:$M,_StartedStatus!$F:$F,"")&amp;"",""))</f>
        <v/>
      </c>
      <c r="L253" s="617" t="str">
        <f t="shared" si="13"/>
        <v/>
      </c>
      <c r="M253" s="43" t="str">
        <f>IF($K253="","",IFERROR(_xlfn.XLOOKUP($K253,_StartedStatus!$M:$M,_StartedStatus!$L:$L,"")&amp;"",""))</f>
        <v/>
      </c>
      <c r="N253" s="617" t="str">
        <f t="shared" si="14"/>
        <v/>
      </c>
      <c r="O253" s="43" t="str">
        <f>IF($K253="","",IFERROR(_xlfn.XLOOKUP($K253,_StartedStatus!$M:$M,_StartedStatus!$K:$K,"")&amp;"",""))</f>
        <v/>
      </c>
      <c r="P253" s="43" t="str">
        <f>IF($K253="","",IFERROR(_xlfn.XLOOKUP($K253,_StartedStatus!$M:$M,_StartedStatus!$C:$C,"")&amp;"",""))</f>
        <v/>
      </c>
      <c r="Q253" s="44" t="str">
        <f>IF($K253="","",IFERROR(_xlfn.XLOOKUP($K253,_StartedStatus!$M:$M,_StartedStatus!$J:$J,"")&amp;"",""))</f>
        <v/>
      </c>
      <c r="R253" s="618" t="str">
        <f>IF($K253="","",IFERROR(_xlfn.XLOOKUP($K253,_StartedStatus!$M:$M,_StartedStatus!$U:$U,""),""))</f>
        <v/>
      </c>
      <c r="S253" s="617" t="str">
        <f t="shared" si="15"/>
        <v/>
      </c>
    </row>
    <row r="254" spans="8:19">
      <c r="H254" s="606" t="str">
        <f t="shared" si="12"/>
        <v/>
      </c>
      <c r="I254" s="606" t="str">
        <f>IF($K254="","",IFERROR(_xlfn.XLOOKUP($K254,_StartedStatus!$M:$M,_StartedStatus!$B:$B,"")&amp;"",""))</f>
        <v/>
      </c>
      <c r="J254" s="49" t="str">
        <f>IF($K254="","",IFERROR(_xlfn.XLOOKUP($K254,_StartedStatus!$M:$M,_StartedStatus!$F:$F,"")&amp;"",""))</f>
        <v/>
      </c>
      <c r="L254" s="617" t="str">
        <f t="shared" si="13"/>
        <v/>
      </c>
      <c r="M254" s="43" t="str">
        <f>IF($K254="","",IFERROR(_xlfn.XLOOKUP($K254,_StartedStatus!$M:$M,_StartedStatus!$L:$L,"")&amp;"",""))</f>
        <v/>
      </c>
      <c r="N254" s="617" t="str">
        <f t="shared" si="14"/>
        <v/>
      </c>
      <c r="O254" s="43" t="str">
        <f>IF($K254="","",IFERROR(_xlfn.XLOOKUP($K254,_StartedStatus!$M:$M,_StartedStatus!$K:$K,"")&amp;"",""))</f>
        <v/>
      </c>
      <c r="P254" s="43" t="str">
        <f>IF($K254="","",IFERROR(_xlfn.XLOOKUP($K254,_StartedStatus!$M:$M,_StartedStatus!$C:$C,"")&amp;"",""))</f>
        <v/>
      </c>
      <c r="Q254" s="44" t="str">
        <f>IF($K254="","",IFERROR(_xlfn.XLOOKUP($K254,_StartedStatus!$M:$M,_StartedStatus!$J:$J,"")&amp;"",""))</f>
        <v/>
      </c>
      <c r="R254" s="618" t="str">
        <f>IF($K254="","",IFERROR(_xlfn.XLOOKUP($K254,_StartedStatus!$M:$M,_StartedStatus!$U:$U,""),""))</f>
        <v/>
      </c>
      <c r="S254" s="617" t="str">
        <f t="shared" si="15"/>
        <v/>
      </c>
    </row>
    <row r="255" spans="8:19">
      <c r="H255" s="606" t="str">
        <f t="shared" si="12"/>
        <v/>
      </c>
      <c r="I255" s="606" t="str">
        <f>IF($K255="","",IFERROR(_xlfn.XLOOKUP($K255,_StartedStatus!$M:$M,_StartedStatus!$B:$B,"")&amp;"",""))</f>
        <v/>
      </c>
      <c r="J255" s="49" t="str">
        <f>IF($K255="","",IFERROR(_xlfn.XLOOKUP($K255,_StartedStatus!$M:$M,_StartedStatus!$F:$F,"")&amp;"",""))</f>
        <v/>
      </c>
      <c r="L255" s="617" t="str">
        <f t="shared" si="13"/>
        <v/>
      </c>
      <c r="M255" s="43" t="str">
        <f>IF($K255="","",IFERROR(_xlfn.XLOOKUP($K255,_StartedStatus!$M:$M,_StartedStatus!$L:$L,"")&amp;"",""))</f>
        <v/>
      </c>
      <c r="N255" s="617" t="str">
        <f t="shared" si="14"/>
        <v/>
      </c>
      <c r="O255" s="43" t="str">
        <f>IF($K255="","",IFERROR(_xlfn.XLOOKUP($K255,_StartedStatus!$M:$M,_StartedStatus!$K:$K,"")&amp;"",""))</f>
        <v/>
      </c>
      <c r="P255" s="43" t="str">
        <f>IF($K255="","",IFERROR(_xlfn.XLOOKUP($K255,_StartedStatus!$M:$M,_StartedStatus!$C:$C,"")&amp;"",""))</f>
        <v/>
      </c>
      <c r="Q255" s="44" t="str">
        <f>IF($K255="","",IFERROR(_xlfn.XLOOKUP($K255,_StartedStatus!$M:$M,_StartedStatus!$J:$J,"")&amp;"",""))</f>
        <v/>
      </c>
      <c r="R255" s="618" t="str">
        <f>IF($K255="","",IFERROR(_xlfn.XLOOKUP($K255,_StartedStatus!$M:$M,_StartedStatus!$U:$U,""),""))</f>
        <v/>
      </c>
      <c r="S255" s="617" t="str">
        <f t="shared" si="15"/>
        <v/>
      </c>
    </row>
    <row r="256" spans="8:19">
      <c r="H256" s="606" t="str">
        <f t="shared" si="12"/>
        <v/>
      </c>
      <c r="I256" s="606" t="str">
        <f>IF($K256="","",IFERROR(_xlfn.XLOOKUP($K256,_StartedStatus!$M:$M,_StartedStatus!$B:$B,"")&amp;"",""))</f>
        <v/>
      </c>
      <c r="J256" s="49" t="str">
        <f>IF($K256="","",IFERROR(_xlfn.XLOOKUP($K256,_StartedStatus!$M:$M,_StartedStatus!$F:$F,"")&amp;"",""))</f>
        <v/>
      </c>
      <c r="L256" s="617" t="str">
        <f t="shared" si="13"/>
        <v/>
      </c>
      <c r="M256" s="43" t="str">
        <f>IF($K256="","",IFERROR(_xlfn.XLOOKUP($K256,_StartedStatus!$M:$M,_StartedStatus!$L:$L,"")&amp;"",""))</f>
        <v/>
      </c>
      <c r="N256" s="617" t="str">
        <f t="shared" si="14"/>
        <v/>
      </c>
      <c r="O256" s="43" t="str">
        <f>IF($K256="","",IFERROR(_xlfn.XLOOKUP($K256,_StartedStatus!$M:$M,_StartedStatus!$K:$K,"")&amp;"",""))</f>
        <v/>
      </c>
      <c r="P256" s="43" t="str">
        <f>IF($K256="","",IFERROR(_xlfn.XLOOKUP($K256,_StartedStatus!$M:$M,_StartedStatus!$C:$C,"")&amp;"",""))</f>
        <v/>
      </c>
      <c r="Q256" s="44" t="str">
        <f>IF($K256="","",IFERROR(_xlfn.XLOOKUP($K256,_StartedStatus!$M:$M,_StartedStatus!$J:$J,"")&amp;"",""))</f>
        <v/>
      </c>
      <c r="R256" s="618" t="str">
        <f>IF($K256="","",IFERROR(_xlfn.XLOOKUP($K256,_StartedStatus!$M:$M,_StartedStatus!$U:$U,""),""))</f>
        <v/>
      </c>
      <c r="S256" s="617" t="str">
        <f t="shared" si="15"/>
        <v/>
      </c>
    </row>
    <row r="257" spans="8:19">
      <c r="H257" s="606" t="str">
        <f t="shared" si="12"/>
        <v/>
      </c>
      <c r="I257" s="606" t="str">
        <f>IF($K257="","",IFERROR(_xlfn.XLOOKUP($K257,_StartedStatus!$M:$M,_StartedStatus!$B:$B,"")&amp;"",""))</f>
        <v/>
      </c>
      <c r="J257" s="49" t="str">
        <f>IF($K257="","",IFERROR(_xlfn.XLOOKUP($K257,_StartedStatus!$M:$M,_StartedStatus!$F:$F,"")&amp;"",""))</f>
        <v/>
      </c>
      <c r="L257" s="617" t="str">
        <f t="shared" si="13"/>
        <v/>
      </c>
      <c r="M257" s="43" t="str">
        <f>IF($K257="","",IFERROR(_xlfn.XLOOKUP($K257,_StartedStatus!$M:$M,_StartedStatus!$L:$L,"")&amp;"",""))</f>
        <v/>
      </c>
      <c r="N257" s="617" t="str">
        <f t="shared" si="14"/>
        <v/>
      </c>
      <c r="O257" s="43" t="str">
        <f>IF($K257="","",IFERROR(_xlfn.XLOOKUP($K257,_StartedStatus!$M:$M,_StartedStatus!$K:$K,"")&amp;"",""))</f>
        <v/>
      </c>
      <c r="P257" s="43" t="str">
        <f>IF($K257="","",IFERROR(_xlfn.XLOOKUP($K257,_StartedStatus!$M:$M,_StartedStatus!$C:$C,"")&amp;"",""))</f>
        <v/>
      </c>
      <c r="Q257" s="44" t="str">
        <f>IF($K257="","",IFERROR(_xlfn.XLOOKUP($K257,_StartedStatus!$M:$M,_StartedStatus!$J:$J,"")&amp;"",""))</f>
        <v/>
      </c>
      <c r="R257" s="618" t="str">
        <f>IF($K257="","",IFERROR(_xlfn.XLOOKUP($K257,_StartedStatus!$M:$M,_StartedStatus!$U:$U,""),""))</f>
        <v/>
      </c>
      <c r="S257" s="617" t="str">
        <f t="shared" si="15"/>
        <v/>
      </c>
    </row>
    <row r="258" spans="8:19">
      <c r="H258" s="606" t="str">
        <f t="shared" si="12"/>
        <v/>
      </c>
      <c r="I258" s="606" t="str">
        <f>IF($K258="","",IFERROR(_xlfn.XLOOKUP($K258,_StartedStatus!$M:$M,_StartedStatus!$B:$B,"")&amp;"",""))</f>
        <v/>
      </c>
      <c r="J258" s="49" t="str">
        <f>IF($K258="","",IFERROR(_xlfn.XLOOKUP($K258,_StartedStatus!$M:$M,_StartedStatus!$F:$F,"")&amp;"",""))</f>
        <v/>
      </c>
      <c r="L258" s="617" t="str">
        <f t="shared" si="13"/>
        <v/>
      </c>
      <c r="M258" s="43" t="str">
        <f>IF($K258="","",IFERROR(_xlfn.XLOOKUP($K258,_StartedStatus!$M:$M,_StartedStatus!$L:$L,"")&amp;"",""))</f>
        <v/>
      </c>
      <c r="N258" s="617" t="str">
        <f t="shared" si="14"/>
        <v/>
      </c>
      <c r="O258" s="43" t="str">
        <f>IF($K258="","",IFERROR(_xlfn.XLOOKUP($K258,_StartedStatus!$M:$M,_StartedStatus!$K:$K,"")&amp;"",""))</f>
        <v/>
      </c>
      <c r="P258" s="43" t="str">
        <f>IF($K258="","",IFERROR(_xlfn.XLOOKUP($K258,_StartedStatus!$M:$M,_StartedStatus!$C:$C,"")&amp;"",""))</f>
        <v/>
      </c>
      <c r="Q258" s="44" t="str">
        <f>IF($K258="","",IFERROR(_xlfn.XLOOKUP($K258,_StartedStatus!$M:$M,_StartedStatus!$J:$J,"")&amp;"",""))</f>
        <v/>
      </c>
      <c r="R258" s="618" t="str">
        <f>IF($K258="","",IFERROR(_xlfn.XLOOKUP($K258,_StartedStatus!$M:$M,_StartedStatus!$U:$U,""),""))</f>
        <v/>
      </c>
      <c r="S258" s="617" t="str">
        <f t="shared" si="15"/>
        <v/>
      </c>
    </row>
    <row r="259" spans="8:19">
      <c r="H259" s="606" t="str">
        <f t="shared" si="12"/>
        <v/>
      </c>
      <c r="I259" s="606" t="str">
        <f>IF($K259="","",IFERROR(_xlfn.XLOOKUP($K259,_StartedStatus!$M:$M,_StartedStatus!$B:$B,"")&amp;"",""))</f>
        <v/>
      </c>
      <c r="J259" s="49" t="str">
        <f>IF($K259="","",IFERROR(_xlfn.XLOOKUP($K259,_StartedStatus!$M:$M,_StartedStatus!$F:$F,"")&amp;"",""))</f>
        <v/>
      </c>
      <c r="L259" s="617" t="str">
        <f t="shared" si="13"/>
        <v/>
      </c>
      <c r="M259" s="43" t="str">
        <f>IF($K259="","",IFERROR(_xlfn.XLOOKUP($K259,_StartedStatus!$M:$M,_StartedStatus!$L:$L,"")&amp;"",""))</f>
        <v/>
      </c>
      <c r="N259" s="617" t="str">
        <f t="shared" si="14"/>
        <v/>
      </c>
      <c r="O259" s="43" t="str">
        <f>IF($K259="","",IFERROR(_xlfn.XLOOKUP($K259,_StartedStatus!$M:$M,_StartedStatus!$K:$K,"")&amp;"",""))</f>
        <v/>
      </c>
      <c r="P259" s="43" t="str">
        <f>IF($K259="","",IFERROR(_xlfn.XLOOKUP($K259,_StartedStatus!$M:$M,_StartedStatus!$C:$C,"")&amp;"",""))</f>
        <v/>
      </c>
      <c r="Q259" s="44" t="str">
        <f>IF($K259="","",IFERROR(_xlfn.XLOOKUP($K259,_StartedStatus!$M:$M,_StartedStatus!$J:$J,"")&amp;"",""))</f>
        <v/>
      </c>
      <c r="R259" s="618" t="str">
        <f>IF($K259="","",IFERROR(_xlfn.XLOOKUP($K259,_StartedStatus!$M:$M,_StartedStatus!$U:$U,""),""))</f>
        <v/>
      </c>
      <c r="S259" s="617" t="str">
        <f t="shared" si="15"/>
        <v/>
      </c>
    </row>
    <row r="260" spans="8:19">
      <c r="H260" s="606" t="str">
        <f t="shared" si="12"/>
        <v/>
      </c>
      <c r="I260" s="606" t="str">
        <f>IF($K260="","",IFERROR(_xlfn.XLOOKUP($K260,_StartedStatus!$M:$M,_StartedStatus!$B:$B,"")&amp;"",""))</f>
        <v/>
      </c>
      <c r="J260" s="49" t="str">
        <f>IF($K260="","",IFERROR(_xlfn.XLOOKUP($K260,_StartedStatus!$M:$M,_StartedStatus!$F:$F,"")&amp;"",""))</f>
        <v/>
      </c>
      <c r="L260" s="617" t="str">
        <f t="shared" si="13"/>
        <v/>
      </c>
      <c r="M260" s="43" t="str">
        <f>IF($K260="","",IFERROR(_xlfn.XLOOKUP($K260,_StartedStatus!$M:$M,_StartedStatus!$L:$L,"")&amp;"",""))</f>
        <v/>
      </c>
      <c r="N260" s="617" t="str">
        <f t="shared" si="14"/>
        <v/>
      </c>
      <c r="O260" s="43" t="str">
        <f>IF($K260="","",IFERROR(_xlfn.XLOOKUP($K260,_StartedStatus!$M:$M,_StartedStatus!$K:$K,"")&amp;"",""))</f>
        <v/>
      </c>
      <c r="P260" s="43" t="str">
        <f>IF($K260="","",IFERROR(_xlfn.XLOOKUP($K260,_StartedStatus!$M:$M,_StartedStatus!$C:$C,"")&amp;"",""))</f>
        <v/>
      </c>
      <c r="Q260" s="44" t="str">
        <f>IF($K260="","",IFERROR(_xlfn.XLOOKUP($K260,_StartedStatus!$M:$M,_StartedStatus!$J:$J,"")&amp;"",""))</f>
        <v/>
      </c>
      <c r="R260" s="618" t="str">
        <f>IF($K260="","",IFERROR(_xlfn.XLOOKUP($K260,_StartedStatus!$M:$M,_StartedStatus!$U:$U,""),""))</f>
        <v/>
      </c>
      <c r="S260" s="617" t="str">
        <f t="shared" si="15"/>
        <v/>
      </c>
    </row>
    <row r="261" spans="8:19">
      <c r="H261" s="606" t="str">
        <f t="shared" si="12"/>
        <v/>
      </c>
      <c r="I261" s="606" t="str">
        <f>IF($K261="","",IFERROR(_xlfn.XLOOKUP($K261,_StartedStatus!$M:$M,_StartedStatus!$B:$B,"")&amp;"",""))</f>
        <v/>
      </c>
      <c r="J261" s="49" t="str">
        <f>IF($K261="","",IFERROR(_xlfn.XLOOKUP($K261,_StartedStatus!$M:$M,_StartedStatus!$F:$F,"")&amp;"",""))</f>
        <v/>
      </c>
      <c r="L261" s="617" t="str">
        <f t="shared" si="13"/>
        <v/>
      </c>
      <c r="M261" s="43" t="str">
        <f>IF($K261="","",IFERROR(_xlfn.XLOOKUP($K261,_StartedStatus!$M:$M,_StartedStatus!$L:$L,"")&amp;"",""))</f>
        <v/>
      </c>
      <c r="N261" s="617" t="str">
        <f t="shared" si="14"/>
        <v/>
      </c>
      <c r="O261" s="43" t="str">
        <f>IF($K261="","",IFERROR(_xlfn.XLOOKUP($K261,_StartedStatus!$M:$M,_StartedStatus!$K:$K,"")&amp;"",""))</f>
        <v/>
      </c>
      <c r="P261" s="43" t="str">
        <f>IF($K261="","",IFERROR(_xlfn.XLOOKUP($K261,_StartedStatus!$M:$M,_StartedStatus!$C:$C,"")&amp;"",""))</f>
        <v/>
      </c>
      <c r="Q261" s="44" t="str">
        <f>IF($K261="","",IFERROR(_xlfn.XLOOKUP($K261,_StartedStatus!$M:$M,_StartedStatus!$J:$J,"")&amp;"",""))</f>
        <v/>
      </c>
      <c r="R261" s="618" t="str">
        <f>IF($K261="","",IFERROR(_xlfn.XLOOKUP($K261,_StartedStatus!$M:$M,_StartedStatus!$U:$U,""),""))</f>
        <v/>
      </c>
      <c r="S261" s="617" t="str">
        <f t="shared" si="15"/>
        <v/>
      </c>
    </row>
    <row r="262" spans="8:19">
      <c r="H262" s="606" t="str">
        <f t="shared" si="12"/>
        <v/>
      </c>
      <c r="I262" s="606" t="str">
        <f>IF($K262="","",IFERROR(_xlfn.XLOOKUP($K262,_StartedStatus!$M:$M,_StartedStatus!$B:$B,"")&amp;"",""))</f>
        <v/>
      </c>
      <c r="J262" s="49" t="str">
        <f>IF($K262="","",IFERROR(_xlfn.XLOOKUP($K262,_StartedStatus!$M:$M,_StartedStatus!$F:$F,"")&amp;"",""))</f>
        <v/>
      </c>
      <c r="L262" s="617" t="str">
        <f t="shared" si="13"/>
        <v/>
      </c>
      <c r="M262" s="43" t="str">
        <f>IF($K262="","",IFERROR(_xlfn.XLOOKUP($K262,_StartedStatus!$M:$M,_StartedStatus!$L:$L,"")&amp;"",""))</f>
        <v/>
      </c>
      <c r="N262" s="617" t="str">
        <f t="shared" si="14"/>
        <v/>
      </c>
      <c r="O262" s="43" t="str">
        <f>IF($K262="","",IFERROR(_xlfn.XLOOKUP($K262,_StartedStatus!$M:$M,_StartedStatus!$K:$K,"")&amp;"",""))</f>
        <v/>
      </c>
      <c r="P262" s="43" t="str">
        <f>IF($K262="","",IFERROR(_xlfn.XLOOKUP($K262,_StartedStatus!$M:$M,_StartedStatus!$C:$C,"")&amp;"",""))</f>
        <v/>
      </c>
      <c r="Q262" s="44" t="str">
        <f>IF($K262="","",IFERROR(_xlfn.XLOOKUP($K262,_StartedStatus!$M:$M,_StartedStatus!$J:$J,"")&amp;"",""))</f>
        <v/>
      </c>
      <c r="R262" s="618" t="str">
        <f>IF($K262="","",IFERROR(_xlfn.XLOOKUP($K262,_StartedStatus!$M:$M,_StartedStatus!$U:$U,""),""))</f>
        <v/>
      </c>
      <c r="S262" s="617" t="str">
        <f t="shared" si="15"/>
        <v/>
      </c>
    </row>
    <row r="263" spans="8:19">
      <c r="H263" s="606" t="str">
        <f t="shared" si="12"/>
        <v/>
      </c>
      <c r="I263" s="606" t="str">
        <f>IF($K263="","",IFERROR(_xlfn.XLOOKUP($K263,_StartedStatus!$M:$M,_StartedStatus!$B:$B,"")&amp;"",""))</f>
        <v/>
      </c>
      <c r="J263" s="49" t="str">
        <f>IF($K263="","",IFERROR(_xlfn.XLOOKUP($K263,_StartedStatus!$M:$M,_StartedStatus!$F:$F,"")&amp;"",""))</f>
        <v/>
      </c>
      <c r="L263" s="617" t="str">
        <f t="shared" si="13"/>
        <v/>
      </c>
      <c r="M263" s="43" t="str">
        <f>IF($K263="","",IFERROR(_xlfn.XLOOKUP($K263,_StartedStatus!$M:$M,_StartedStatus!$L:$L,"")&amp;"",""))</f>
        <v/>
      </c>
      <c r="N263" s="617" t="str">
        <f t="shared" si="14"/>
        <v/>
      </c>
      <c r="O263" s="43" t="str">
        <f>IF($K263="","",IFERROR(_xlfn.XLOOKUP($K263,_StartedStatus!$M:$M,_StartedStatus!$K:$K,"")&amp;"",""))</f>
        <v/>
      </c>
      <c r="P263" s="43" t="str">
        <f>IF($K263="","",IFERROR(_xlfn.XLOOKUP($K263,_StartedStatus!$M:$M,_StartedStatus!$C:$C,"")&amp;"",""))</f>
        <v/>
      </c>
      <c r="Q263" s="44" t="str">
        <f>IF($K263="","",IFERROR(_xlfn.XLOOKUP($K263,_StartedStatus!$M:$M,_StartedStatus!$J:$J,"")&amp;"",""))</f>
        <v/>
      </c>
      <c r="R263" s="618" t="str">
        <f>IF($K263="","",IFERROR(_xlfn.XLOOKUP($K263,_StartedStatus!$M:$M,_StartedStatus!$U:$U,""),""))</f>
        <v/>
      </c>
      <c r="S263" s="617" t="str">
        <f t="shared" si="15"/>
        <v/>
      </c>
    </row>
    <row r="264" spans="8:19">
      <c r="H264" s="606" t="str">
        <f t="shared" si="12"/>
        <v/>
      </c>
      <c r="I264" s="606" t="str">
        <f>IF($K264="","",IFERROR(_xlfn.XLOOKUP($K264,_StartedStatus!$M:$M,_StartedStatus!$B:$B,"")&amp;"",""))</f>
        <v/>
      </c>
      <c r="J264" s="49" t="str">
        <f>IF($K264="","",IFERROR(_xlfn.XLOOKUP($K264,_StartedStatus!$M:$M,_StartedStatus!$F:$F,"")&amp;"",""))</f>
        <v/>
      </c>
      <c r="L264" s="617" t="str">
        <f t="shared" si="13"/>
        <v/>
      </c>
      <c r="M264" s="43" t="str">
        <f>IF($K264="","",IFERROR(_xlfn.XLOOKUP($K264,_StartedStatus!$M:$M,_StartedStatus!$L:$L,"")&amp;"",""))</f>
        <v/>
      </c>
      <c r="N264" s="617" t="str">
        <f t="shared" si="14"/>
        <v/>
      </c>
      <c r="O264" s="43" t="str">
        <f>IF($K264="","",IFERROR(_xlfn.XLOOKUP($K264,_StartedStatus!$M:$M,_StartedStatus!$K:$K,"")&amp;"",""))</f>
        <v/>
      </c>
      <c r="P264" s="43" t="str">
        <f>IF($K264="","",IFERROR(_xlfn.XLOOKUP($K264,_StartedStatus!$M:$M,_StartedStatus!$C:$C,"")&amp;"",""))</f>
        <v/>
      </c>
      <c r="Q264" s="44" t="str">
        <f>IF($K264="","",IFERROR(_xlfn.XLOOKUP($K264,_StartedStatus!$M:$M,_StartedStatus!$J:$J,"")&amp;"",""))</f>
        <v/>
      </c>
      <c r="R264" s="618" t="str">
        <f>IF($K264="","",IFERROR(_xlfn.XLOOKUP($K264,_StartedStatus!$M:$M,_StartedStatus!$U:$U,""),""))</f>
        <v/>
      </c>
      <c r="S264" s="617" t="str">
        <f t="shared" si="15"/>
        <v/>
      </c>
    </row>
    <row r="265" spans="8:19">
      <c r="H265" s="606" t="str">
        <f t="shared" si="12"/>
        <v/>
      </c>
      <c r="I265" s="606" t="str">
        <f>IF($K265="","",IFERROR(_xlfn.XLOOKUP($K265,_StartedStatus!$M:$M,_StartedStatus!$B:$B,"")&amp;"",""))</f>
        <v/>
      </c>
      <c r="J265" s="49" t="str">
        <f>IF($K265="","",IFERROR(_xlfn.XLOOKUP($K265,_StartedStatus!$M:$M,_StartedStatus!$F:$F,"")&amp;"",""))</f>
        <v/>
      </c>
      <c r="L265" s="617" t="str">
        <f t="shared" si="13"/>
        <v/>
      </c>
      <c r="M265" s="43" t="str">
        <f>IF($K265="","",IFERROR(_xlfn.XLOOKUP($K265,_StartedStatus!$M:$M,_StartedStatus!$L:$L,"")&amp;"",""))</f>
        <v/>
      </c>
      <c r="N265" s="617" t="str">
        <f t="shared" si="14"/>
        <v/>
      </c>
      <c r="O265" s="43" t="str">
        <f>IF($K265="","",IFERROR(_xlfn.XLOOKUP($K265,_StartedStatus!$M:$M,_StartedStatus!$K:$K,"")&amp;"",""))</f>
        <v/>
      </c>
      <c r="P265" s="43" t="str">
        <f>IF($K265="","",IFERROR(_xlfn.XLOOKUP($K265,_StartedStatus!$M:$M,_StartedStatus!$C:$C,"")&amp;"",""))</f>
        <v/>
      </c>
      <c r="Q265" s="44" t="str">
        <f>IF($K265="","",IFERROR(_xlfn.XLOOKUP($K265,_StartedStatus!$M:$M,_StartedStatus!$J:$J,"")&amp;"",""))</f>
        <v/>
      </c>
      <c r="R265" s="618" t="str">
        <f>IF($K265="","",IFERROR(_xlfn.XLOOKUP($K265,_StartedStatus!$M:$M,_StartedStatus!$U:$U,""),""))</f>
        <v/>
      </c>
      <c r="S265" s="617" t="str">
        <f t="shared" si="15"/>
        <v/>
      </c>
    </row>
    <row r="266" spans="8:19">
      <c r="H266" s="606" t="str">
        <f t="shared" si="12"/>
        <v/>
      </c>
      <c r="I266" s="606" t="str">
        <f>IF($K266="","",IFERROR(_xlfn.XLOOKUP($K266,_StartedStatus!$M:$M,_StartedStatus!$B:$B,"")&amp;"",""))</f>
        <v/>
      </c>
      <c r="J266" s="49" t="str">
        <f>IF($K266="","",IFERROR(_xlfn.XLOOKUP($K266,_StartedStatus!$M:$M,_StartedStatus!$F:$F,"")&amp;"",""))</f>
        <v/>
      </c>
      <c r="L266" s="617" t="str">
        <f t="shared" si="13"/>
        <v/>
      </c>
      <c r="M266" s="43" t="str">
        <f>IF($K266="","",IFERROR(_xlfn.XLOOKUP($K266,_StartedStatus!$M:$M,_StartedStatus!$L:$L,"")&amp;"",""))</f>
        <v/>
      </c>
      <c r="N266" s="617" t="str">
        <f t="shared" si="14"/>
        <v/>
      </c>
      <c r="O266" s="43" t="str">
        <f>IF($K266="","",IFERROR(_xlfn.XLOOKUP($K266,_StartedStatus!$M:$M,_StartedStatus!$K:$K,"")&amp;"",""))</f>
        <v/>
      </c>
      <c r="P266" s="43" t="str">
        <f>IF($K266="","",IFERROR(_xlfn.XLOOKUP($K266,_StartedStatus!$M:$M,_StartedStatus!$C:$C,"")&amp;"",""))</f>
        <v/>
      </c>
      <c r="Q266" s="44" t="str">
        <f>IF($K266="","",IFERROR(_xlfn.XLOOKUP($K266,_StartedStatus!$M:$M,_StartedStatus!$J:$J,"")&amp;"",""))</f>
        <v/>
      </c>
      <c r="R266" s="618" t="str">
        <f>IF($K266="","",IFERROR(_xlfn.XLOOKUP($K266,_StartedStatus!$M:$M,_StartedStatus!$U:$U,""),""))</f>
        <v/>
      </c>
      <c r="S266" s="617" t="str">
        <f t="shared" si="15"/>
        <v/>
      </c>
    </row>
    <row r="267" spans="8:19">
      <c r="H267" s="606" t="str">
        <f t="shared" si="12"/>
        <v/>
      </c>
      <c r="I267" s="606" t="str">
        <f>IF($K267="","",IFERROR(_xlfn.XLOOKUP($K267,_StartedStatus!$M:$M,_StartedStatus!$B:$B,"")&amp;"",""))</f>
        <v/>
      </c>
      <c r="J267" s="49" t="str">
        <f>IF($K267="","",IFERROR(_xlfn.XLOOKUP($K267,_StartedStatus!$M:$M,_StartedStatus!$F:$F,"")&amp;"",""))</f>
        <v/>
      </c>
      <c r="L267" s="617" t="str">
        <f t="shared" si="13"/>
        <v/>
      </c>
      <c r="M267" s="43" t="str">
        <f>IF($K267="","",IFERROR(_xlfn.XLOOKUP($K267,_StartedStatus!$M:$M,_StartedStatus!$L:$L,"")&amp;"",""))</f>
        <v/>
      </c>
      <c r="N267" s="617" t="str">
        <f t="shared" si="14"/>
        <v/>
      </c>
      <c r="O267" s="43" t="str">
        <f>IF($K267="","",IFERROR(_xlfn.XLOOKUP($K267,_StartedStatus!$M:$M,_StartedStatus!$K:$K,"")&amp;"",""))</f>
        <v/>
      </c>
      <c r="P267" s="43" t="str">
        <f>IF($K267="","",IFERROR(_xlfn.XLOOKUP($K267,_StartedStatus!$M:$M,_StartedStatus!$C:$C,"")&amp;"",""))</f>
        <v/>
      </c>
      <c r="Q267" s="44" t="str">
        <f>IF($K267="","",IFERROR(_xlfn.XLOOKUP($K267,_StartedStatus!$M:$M,_StartedStatus!$J:$J,"")&amp;"",""))</f>
        <v/>
      </c>
      <c r="R267" s="618" t="str">
        <f>IF($K267="","",IFERROR(_xlfn.XLOOKUP($K267,_StartedStatus!$M:$M,_StartedStatus!$U:$U,""),""))</f>
        <v/>
      </c>
      <c r="S267" s="617" t="str">
        <f t="shared" si="15"/>
        <v/>
      </c>
    </row>
    <row r="268" spans="8:19">
      <c r="H268" s="606" t="str">
        <f t="shared" si="12"/>
        <v/>
      </c>
      <c r="I268" s="606" t="str">
        <f>IF($K268="","",IFERROR(_xlfn.XLOOKUP($K268,_StartedStatus!$M:$M,_StartedStatus!$B:$B,"")&amp;"",""))</f>
        <v/>
      </c>
      <c r="J268" s="49" t="str">
        <f>IF($K268="","",IFERROR(_xlfn.XLOOKUP($K268,_StartedStatus!$M:$M,_StartedStatus!$F:$F,"")&amp;"",""))</f>
        <v/>
      </c>
      <c r="L268" s="617" t="str">
        <f t="shared" si="13"/>
        <v/>
      </c>
      <c r="M268" s="43" t="str">
        <f>IF($K268="","",IFERROR(_xlfn.XLOOKUP($K268,_StartedStatus!$M:$M,_StartedStatus!$L:$L,"")&amp;"",""))</f>
        <v/>
      </c>
      <c r="N268" s="617" t="str">
        <f t="shared" si="14"/>
        <v/>
      </c>
      <c r="O268" s="43" t="str">
        <f>IF($K268="","",IFERROR(_xlfn.XLOOKUP($K268,_StartedStatus!$M:$M,_StartedStatus!$K:$K,"")&amp;"",""))</f>
        <v/>
      </c>
      <c r="P268" s="43" t="str">
        <f>IF($K268="","",IFERROR(_xlfn.XLOOKUP($K268,_StartedStatus!$M:$M,_StartedStatus!$C:$C,"")&amp;"",""))</f>
        <v/>
      </c>
      <c r="Q268" s="44" t="str">
        <f>IF($K268="","",IFERROR(_xlfn.XLOOKUP($K268,_StartedStatus!$M:$M,_StartedStatus!$J:$J,"")&amp;"",""))</f>
        <v/>
      </c>
      <c r="R268" s="618" t="str">
        <f>IF($K268="","",IFERROR(_xlfn.XLOOKUP($K268,_StartedStatus!$M:$M,_StartedStatus!$U:$U,""),""))</f>
        <v/>
      </c>
      <c r="S268" s="617" t="str">
        <f t="shared" si="15"/>
        <v/>
      </c>
    </row>
    <row r="269" spans="8:19">
      <c r="H269" s="606" t="str">
        <f t="shared" si="12"/>
        <v/>
      </c>
      <c r="I269" s="606" t="str">
        <f>IF($K269="","",IFERROR(_xlfn.XLOOKUP($K269,_StartedStatus!$M:$M,_StartedStatus!$B:$B,"")&amp;"",""))</f>
        <v/>
      </c>
      <c r="J269" s="49" t="str">
        <f>IF($K269="","",IFERROR(_xlfn.XLOOKUP($K269,_StartedStatus!$M:$M,_StartedStatus!$F:$F,"")&amp;"",""))</f>
        <v/>
      </c>
      <c r="L269" s="617" t="str">
        <f t="shared" si="13"/>
        <v/>
      </c>
      <c r="M269" s="43" t="str">
        <f>IF($K269="","",IFERROR(_xlfn.XLOOKUP($K269,_StartedStatus!$M:$M,_StartedStatus!$L:$L,"")&amp;"",""))</f>
        <v/>
      </c>
      <c r="N269" s="617" t="str">
        <f t="shared" si="14"/>
        <v/>
      </c>
      <c r="O269" s="43" t="str">
        <f>IF($K269="","",IFERROR(_xlfn.XLOOKUP($K269,_StartedStatus!$M:$M,_StartedStatus!$K:$K,"")&amp;"",""))</f>
        <v/>
      </c>
      <c r="P269" s="43" t="str">
        <f>IF($K269="","",IFERROR(_xlfn.XLOOKUP($K269,_StartedStatus!$M:$M,_StartedStatus!$C:$C,"")&amp;"",""))</f>
        <v/>
      </c>
      <c r="Q269" s="44" t="str">
        <f>IF($K269="","",IFERROR(_xlfn.XLOOKUP($K269,_StartedStatus!$M:$M,_StartedStatus!$J:$J,"")&amp;"",""))</f>
        <v/>
      </c>
      <c r="R269" s="618" t="str">
        <f>IF($K269="","",IFERROR(_xlfn.XLOOKUP($K269,_StartedStatus!$M:$M,_StartedStatus!$U:$U,""),""))</f>
        <v/>
      </c>
      <c r="S269" s="617" t="str">
        <f t="shared" si="15"/>
        <v/>
      </c>
    </row>
    <row r="270" spans="8:19">
      <c r="H270" s="606" t="str">
        <f t="shared" si="12"/>
        <v/>
      </c>
      <c r="I270" s="606" t="str">
        <f>IF($K270="","",IFERROR(_xlfn.XLOOKUP($K270,_StartedStatus!$M:$M,_StartedStatus!$B:$B,"")&amp;"",""))</f>
        <v/>
      </c>
      <c r="J270" s="49" t="str">
        <f>IF($K270="","",IFERROR(_xlfn.XLOOKUP($K270,_StartedStatus!$M:$M,_StartedStatus!$F:$F,"")&amp;"",""))</f>
        <v/>
      </c>
      <c r="L270" s="617" t="str">
        <f t="shared" si="13"/>
        <v/>
      </c>
      <c r="M270" s="43" t="str">
        <f>IF($K270="","",IFERROR(_xlfn.XLOOKUP($K270,_StartedStatus!$M:$M,_StartedStatus!$L:$L,"")&amp;"",""))</f>
        <v/>
      </c>
      <c r="N270" s="617" t="str">
        <f t="shared" si="14"/>
        <v/>
      </c>
      <c r="O270" s="43" t="str">
        <f>IF($K270="","",IFERROR(_xlfn.XLOOKUP($K270,_StartedStatus!$M:$M,_StartedStatus!$K:$K,"")&amp;"",""))</f>
        <v/>
      </c>
      <c r="P270" s="43" t="str">
        <f>IF($K270="","",IFERROR(_xlfn.XLOOKUP($K270,_StartedStatus!$M:$M,_StartedStatus!$C:$C,"")&amp;"",""))</f>
        <v/>
      </c>
      <c r="Q270" s="44" t="str">
        <f>IF($K270="","",IFERROR(_xlfn.XLOOKUP($K270,_StartedStatus!$M:$M,_StartedStatus!$J:$J,"")&amp;"",""))</f>
        <v/>
      </c>
      <c r="R270" s="618" t="str">
        <f>IF($K270="","",IFERROR(_xlfn.XLOOKUP($K270,_StartedStatus!$M:$M,_StartedStatus!$U:$U,""),""))</f>
        <v/>
      </c>
      <c r="S270" s="617" t="str">
        <f t="shared" si="15"/>
        <v/>
      </c>
    </row>
    <row r="271" spans="8:19">
      <c r="H271" s="606" t="str">
        <f t="shared" si="12"/>
        <v/>
      </c>
      <c r="I271" s="606" t="str">
        <f>IF($K271="","",IFERROR(_xlfn.XLOOKUP($K271,_StartedStatus!$M:$M,_StartedStatus!$B:$B,"")&amp;"",""))</f>
        <v/>
      </c>
      <c r="J271" s="49" t="str">
        <f>IF($K271="","",IFERROR(_xlfn.XLOOKUP($K271,_StartedStatus!$M:$M,_StartedStatus!$F:$F,"")&amp;"",""))</f>
        <v/>
      </c>
      <c r="L271" s="617" t="str">
        <f t="shared" si="13"/>
        <v/>
      </c>
      <c r="M271" s="43" t="str">
        <f>IF($K271="","",IFERROR(_xlfn.XLOOKUP($K271,_StartedStatus!$M:$M,_StartedStatus!$L:$L,"")&amp;"",""))</f>
        <v/>
      </c>
      <c r="N271" s="617" t="str">
        <f t="shared" si="14"/>
        <v/>
      </c>
      <c r="O271" s="43" t="str">
        <f>IF($K271="","",IFERROR(_xlfn.XLOOKUP($K271,_StartedStatus!$M:$M,_StartedStatus!$K:$K,"")&amp;"",""))</f>
        <v/>
      </c>
      <c r="P271" s="43" t="str">
        <f>IF($K271="","",IFERROR(_xlfn.XLOOKUP($K271,_StartedStatus!$M:$M,_StartedStatus!$C:$C,"")&amp;"",""))</f>
        <v/>
      </c>
      <c r="Q271" s="44" t="str">
        <f>IF($K271="","",IFERROR(_xlfn.XLOOKUP($K271,_StartedStatus!$M:$M,_StartedStatus!$J:$J,"")&amp;"",""))</f>
        <v/>
      </c>
      <c r="R271" s="618" t="str">
        <f>IF($K271="","",IFERROR(_xlfn.XLOOKUP($K271,_StartedStatus!$M:$M,_StartedStatus!$U:$U,""),""))</f>
        <v/>
      </c>
      <c r="S271" s="617" t="str">
        <f t="shared" si="15"/>
        <v/>
      </c>
    </row>
    <row r="272" spans="8:19">
      <c r="H272" s="606" t="str">
        <f t="shared" si="12"/>
        <v/>
      </c>
      <c r="I272" s="606" t="str">
        <f>IF($K272="","",IFERROR(_xlfn.XLOOKUP($K272,_StartedStatus!$M:$M,_StartedStatus!$B:$B,"")&amp;"",""))</f>
        <v/>
      </c>
      <c r="J272" s="49" t="str">
        <f>IF($K272="","",IFERROR(_xlfn.XLOOKUP($K272,_StartedStatus!$M:$M,_StartedStatus!$F:$F,"")&amp;"",""))</f>
        <v/>
      </c>
      <c r="L272" s="617" t="str">
        <f t="shared" si="13"/>
        <v/>
      </c>
      <c r="M272" s="43" t="str">
        <f>IF($K272="","",IFERROR(_xlfn.XLOOKUP($K272,_StartedStatus!$M:$M,_StartedStatus!$L:$L,"")&amp;"",""))</f>
        <v/>
      </c>
      <c r="N272" s="617" t="str">
        <f t="shared" si="14"/>
        <v/>
      </c>
      <c r="O272" s="43" t="str">
        <f>IF($K272="","",IFERROR(_xlfn.XLOOKUP($K272,_StartedStatus!$M:$M,_StartedStatus!$K:$K,"")&amp;"",""))</f>
        <v/>
      </c>
      <c r="P272" s="43" t="str">
        <f>IF($K272="","",IFERROR(_xlfn.XLOOKUP($K272,_StartedStatus!$M:$M,_StartedStatus!$C:$C,"")&amp;"",""))</f>
        <v/>
      </c>
      <c r="Q272" s="44" t="str">
        <f>IF($K272="","",IFERROR(_xlfn.XLOOKUP($K272,_StartedStatus!$M:$M,_StartedStatus!$J:$J,"")&amp;"",""))</f>
        <v/>
      </c>
      <c r="R272" s="618" t="str">
        <f>IF($K272="","",IFERROR(_xlfn.XLOOKUP($K272,_StartedStatus!$M:$M,_StartedStatus!$U:$U,""),""))</f>
        <v/>
      </c>
      <c r="S272" s="617" t="str">
        <f t="shared" si="15"/>
        <v/>
      </c>
    </row>
    <row r="273" spans="8:19">
      <c r="H273" s="606" t="str">
        <f t="shared" si="12"/>
        <v/>
      </c>
      <c r="I273" s="606" t="str">
        <f>IF($K273="","",IFERROR(_xlfn.XLOOKUP($K273,_StartedStatus!$M:$M,_StartedStatus!$B:$B,"")&amp;"",""))</f>
        <v/>
      </c>
      <c r="J273" s="49" t="str">
        <f>IF($K273="","",IFERROR(_xlfn.XLOOKUP($K273,_StartedStatus!$M:$M,_StartedStatus!$F:$F,"")&amp;"",""))</f>
        <v/>
      </c>
      <c r="L273" s="617" t="str">
        <f t="shared" si="13"/>
        <v/>
      </c>
      <c r="M273" s="43" t="str">
        <f>IF($K273="","",IFERROR(_xlfn.XLOOKUP($K273,_StartedStatus!$M:$M,_StartedStatus!$L:$L,"")&amp;"",""))</f>
        <v/>
      </c>
      <c r="N273" s="617" t="str">
        <f t="shared" si="14"/>
        <v/>
      </c>
      <c r="O273" s="43" t="str">
        <f>IF($K273="","",IFERROR(_xlfn.XLOOKUP($K273,_StartedStatus!$M:$M,_StartedStatus!$K:$K,"")&amp;"",""))</f>
        <v/>
      </c>
      <c r="P273" s="43" t="str">
        <f>IF($K273="","",IFERROR(_xlfn.XLOOKUP($K273,_StartedStatus!$M:$M,_StartedStatus!$C:$C,"")&amp;"",""))</f>
        <v/>
      </c>
      <c r="Q273" s="44" t="str">
        <f>IF($K273="","",IFERROR(_xlfn.XLOOKUP($K273,_StartedStatus!$M:$M,_StartedStatus!$J:$J,"")&amp;"",""))</f>
        <v/>
      </c>
      <c r="R273" s="618" t="str">
        <f>IF($K273="","",IFERROR(_xlfn.XLOOKUP($K273,_StartedStatus!$M:$M,_StartedStatus!$U:$U,""),""))</f>
        <v/>
      </c>
      <c r="S273" s="617" t="str">
        <f t="shared" si="15"/>
        <v/>
      </c>
    </row>
    <row r="274" spans="8:19">
      <c r="H274" s="606" t="str">
        <f t="shared" si="12"/>
        <v/>
      </c>
      <c r="I274" s="606" t="str">
        <f>IF($K274="","",IFERROR(_xlfn.XLOOKUP($K274,_StartedStatus!$M:$M,_StartedStatus!$B:$B,"")&amp;"",""))</f>
        <v/>
      </c>
      <c r="J274" s="49" t="str">
        <f>IF($K274="","",IFERROR(_xlfn.XLOOKUP($K274,_StartedStatus!$M:$M,_StartedStatus!$F:$F,"")&amp;"",""))</f>
        <v/>
      </c>
      <c r="L274" s="617" t="str">
        <f t="shared" si="13"/>
        <v/>
      </c>
      <c r="M274" s="43" t="str">
        <f>IF($K274="","",IFERROR(_xlfn.XLOOKUP($K274,_StartedStatus!$M:$M,_StartedStatus!$L:$L,"")&amp;"",""))</f>
        <v/>
      </c>
      <c r="N274" s="617" t="str">
        <f t="shared" si="14"/>
        <v/>
      </c>
      <c r="O274" s="43" t="str">
        <f>IF($K274="","",IFERROR(_xlfn.XLOOKUP($K274,_StartedStatus!$M:$M,_StartedStatus!$K:$K,"")&amp;"",""))</f>
        <v/>
      </c>
      <c r="P274" s="43" t="str">
        <f>IF($K274="","",IFERROR(_xlfn.XLOOKUP($K274,_StartedStatus!$M:$M,_StartedStatus!$C:$C,"")&amp;"",""))</f>
        <v/>
      </c>
      <c r="Q274" s="44" t="str">
        <f>IF($K274="","",IFERROR(_xlfn.XLOOKUP($K274,_StartedStatus!$M:$M,_StartedStatus!$J:$J,"")&amp;"",""))</f>
        <v/>
      </c>
      <c r="R274" s="618" t="str">
        <f>IF($K274="","",IFERROR(_xlfn.XLOOKUP($K274,_StartedStatus!$M:$M,_StartedStatus!$U:$U,""),""))</f>
        <v/>
      </c>
      <c r="S274" s="617" t="str">
        <f t="shared" si="15"/>
        <v/>
      </c>
    </row>
    <row r="275" spans="8:19">
      <c r="H275" s="606" t="str">
        <f t="shared" si="12"/>
        <v/>
      </c>
      <c r="I275" s="606" t="str">
        <f>IF($K275="","",IFERROR(_xlfn.XLOOKUP($K275,_StartedStatus!$M:$M,_StartedStatus!$B:$B,"")&amp;"",""))</f>
        <v/>
      </c>
      <c r="J275" s="49" t="str">
        <f>IF($K275="","",IFERROR(_xlfn.XLOOKUP($K275,_StartedStatus!$M:$M,_StartedStatus!$F:$F,"")&amp;"",""))</f>
        <v/>
      </c>
      <c r="L275" s="617" t="str">
        <f t="shared" si="13"/>
        <v/>
      </c>
      <c r="M275" s="43" t="str">
        <f>IF($K275="","",IFERROR(_xlfn.XLOOKUP($K275,_StartedStatus!$M:$M,_StartedStatus!$L:$L,"")&amp;"",""))</f>
        <v/>
      </c>
      <c r="N275" s="617" t="str">
        <f t="shared" si="14"/>
        <v/>
      </c>
      <c r="O275" s="43" t="str">
        <f>IF($K275="","",IFERROR(_xlfn.XLOOKUP($K275,_StartedStatus!$M:$M,_StartedStatus!$K:$K,"")&amp;"",""))</f>
        <v/>
      </c>
      <c r="P275" s="43" t="str">
        <f>IF($K275="","",IFERROR(_xlfn.XLOOKUP($K275,_StartedStatus!$M:$M,_StartedStatus!$C:$C,"")&amp;"",""))</f>
        <v/>
      </c>
      <c r="Q275" s="44" t="str">
        <f>IF($K275="","",IFERROR(_xlfn.XLOOKUP($K275,_StartedStatus!$M:$M,_StartedStatus!$J:$J,"")&amp;"",""))</f>
        <v/>
      </c>
      <c r="R275" s="618" t="str">
        <f>IF($K275="","",IFERROR(_xlfn.XLOOKUP($K275,_StartedStatus!$M:$M,_StartedStatus!$U:$U,""),""))</f>
        <v/>
      </c>
      <c r="S275" s="617" t="str">
        <f t="shared" si="15"/>
        <v/>
      </c>
    </row>
    <row r="276" spans="8:19">
      <c r="H276" s="606" t="str">
        <f t="shared" si="12"/>
        <v/>
      </c>
      <c r="I276" s="606" t="str">
        <f>IF($K276="","",IFERROR(_xlfn.XLOOKUP($K276,_StartedStatus!$M:$M,_StartedStatus!$B:$B,"")&amp;"",""))</f>
        <v/>
      </c>
      <c r="J276" s="49" t="str">
        <f>IF($K276="","",IFERROR(_xlfn.XLOOKUP($K276,_StartedStatus!$M:$M,_StartedStatus!$F:$F,"")&amp;"",""))</f>
        <v/>
      </c>
      <c r="L276" s="617" t="str">
        <f t="shared" si="13"/>
        <v/>
      </c>
      <c r="M276" s="43" t="str">
        <f>IF($K276="","",IFERROR(_xlfn.XLOOKUP($K276,_StartedStatus!$M:$M,_StartedStatus!$L:$L,"")&amp;"",""))</f>
        <v/>
      </c>
      <c r="N276" s="617" t="str">
        <f t="shared" si="14"/>
        <v/>
      </c>
      <c r="O276" s="43" t="str">
        <f>IF($K276="","",IFERROR(_xlfn.XLOOKUP($K276,_StartedStatus!$M:$M,_StartedStatus!$K:$K,"")&amp;"",""))</f>
        <v/>
      </c>
      <c r="P276" s="43" t="str">
        <f>IF($K276="","",IFERROR(_xlfn.XLOOKUP($K276,_StartedStatus!$M:$M,_StartedStatus!$C:$C,"")&amp;"",""))</f>
        <v/>
      </c>
      <c r="Q276" s="44" t="str">
        <f>IF($K276="","",IFERROR(_xlfn.XLOOKUP($K276,_StartedStatus!$M:$M,_StartedStatus!$J:$J,"")&amp;"",""))</f>
        <v/>
      </c>
      <c r="R276" s="618" t="str">
        <f>IF($K276="","",IFERROR(_xlfn.XLOOKUP($K276,_StartedStatus!$M:$M,_StartedStatus!$U:$U,""),""))</f>
        <v/>
      </c>
      <c r="S276" s="617" t="str">
        <f t="shared" si="15"/>
        <v/>
      </c>
    </row>
    <row r="277" spans="8:19">
      <c r="H277" s="606" t="str">
        <f t="shared" si="12"/>
        <v/>
      </c>
      <c r="I277" s="606" t="str">
        <f>IF($K277="","",IFERROR(_xlfn.XLOOKUP($K277,_StartedStatus!$M:$M,_StartedStatus!$B:$B,"")&amp;"",""))</f>
        <v/>
      </c>
      <c r="J277" s="49" t="str">
        <f>IF($K277="","",IFERROR(_xlfn.XLOOKUP($K277,_StartedStatus!$M:$M,_StartedStatus!$F:$F,"")&amp;"",""))</f>
        <v/>
      </c>
      <c r="L277" s="617" t="str">
        <f t="shared" si="13"/>
        <v/>
      </c>
      <c r="M277" s="43" t="str">
        <f>IF($K277="","",IFERROR(_xlfn.XLOOKUP($K277,_StartedStatus!$M:$M,_StartedStatus!$L:$L,"")&amp;"",""))</f>
        <v/>
      </c>
      <c r="N277" s="617" t="str">
        <f t="shared" si="14"/>
        <v/>
      </c>
      <c r="O277" s="43" t="str">
        <f>IF($K277="","",IFERROR(_xlfn.XLOOKUP($K277,_StartedStatus!$M:$M,_StartedStatus!$K:$K,"")&amp;"",""))</f>
        <v/>
      </c>
      <c r="P277" s="43" t="str">
        <f>IF($K277="","",IFERROR(_xlfn.XLOOKUP($K277,_StartedStatus!$M:$M,_StartedStatus!$C:$C,"")&amp;"",""))</f>
        <v/>
      </c>
      <c r="Q277" s="44" t="str">
        <f>IF($K277="","",IFERROR(_xlfn.XLOOKUP($K277,_StartedStatus!$M:$M,_StartedStatus!$J:$J,"")&amp;"",""))</f>
        <v/>
      </c>
      <c r="R277" s="618" t="str">
        <f>IF($K277="","",IFERROR(_xlfn.XLOOKUP($K277,_StartedStatus!$M:$M,_StartedStatus!$U:$U,""),""))</f>
        <v/>
      </c>
      <c r="S277" s="617" t="str">
        <f t="shared" si="15"/>
        <v/>
      </c>
    </row>
    <row r="278" spans="8:19">
      <c r="H278" s="606" t="str">
        <f t="shared" si="12"/>
        <v/>
      </c>
      <c r="I278" s="606" t="str">
        <f>IF($K278="","",IFERROR(_xlfn.XLOOKUP($K278,_StartedStatus!$M:$M,_StartedStatus!$B:$B,"")&amp;"",""))</f>
        <v/>
      </c>
      <c r="J278" s="49" t="str">
        <f>IF($K278="","",IFERROR(_xlfn.XLOOKUP($K278,_StartedStatus!$M:$M,_StartedStatus!$F:$F,"")&amp;"",""))</f>
        <v/>
      </c>
      <c r="L278" s="617" t="str">
        <f t="shared" si="13"/>
        <v/>
      </c>
      <c r="M278" s="43" t="str">
        <f>IF($K278="","",IFERROR(_xlfn.XLOOKUP($K278,_StartedStatus!$M:$M,_StartedStatus!$L:$L,"")&amp;"",""))</f>
        <v/>
      </c>
      <c r="N278" s="617" t="str">
        <f t="shared" si="14"/>
        <v/>
      </c>
      <c r="O278" s="43" t="str">
        <f>IF($K278="","",IFERROR(_xlfn.XLOOKUP($K278,_StartedStatus!$M:$M,_StartedStatus!$K:$K,"")&amp;"",""))</f>
        <v/>
      </c>
      <c r="P278" s="43" t="str">
        <f>IF($K278="","",IFERROR(_xlfn.XLOOKUP($K278,_StartedStatus!$M:$M,_StartedStatus!$C:$C,"")&amp;"",""))</f>
        <v/>
      </c>
      <c r="Q278" s="44" t="str">
        <f>IF($K278="","",IFERROR(_xlfn.XLOOKUP($K278,_StartedStatus!$M:$M,_StartedStatus!$J:$J,"")&amp;"",""))</f>
        <v/>
      </c>
      <c r="R278" s="618" t="str">
        <f>IF($K278="","",IFERROR(_xlfn.XLOOKUP($K278,_StartedStatus!$M:$M,_StartedStatus!$U:$U,""),""))</f>
        <v/>
      </c>
      <c r="S278" s="617" t="str">
        <f t="shared" si="15"/>
        <v/>
      </c>
    </row>
    <row r="279" spans="8:19">
      <c r="H279" s="606" t="str">
        <f t="shared" si="12"/>
        <v/>
      </c>
      <c r="I279" s="606" t="str">
        <f>IF($K279="","",IFERROR(_xlfn.XLOOKUP($K279,_StartedStatus!$M:$M,_StartedStatus!$B:$B,"")&amp;"",""))</f>
        <v/>
      </c>
      <c r="J279" s="49" t="str">
        <f>IF($K279="","",IFERROR(_xlfn.XLOOKUP($K279,_StartedStatus!$M:$M,_StartedStatus!$F:$F,"")&amp;"",""))</f>
        <v/>
      </c>
      <c r="L279" s="617" t="str">
        <f t="shared" si="13"/>
        <v/>
      </c>
      <c r="M279" s="43" t="str">
        <f>IF($K279="","",IFERROR(_xlfn.XLOOKUP($K279,_StartedStatus!$M:$M,_StartedStatus!$L:$L,"")&amp;"",""))</f>
        <v/>
      </c>
      <c r="N279" s="617" t="str">
        <f t="shared" si="14"/>
        <v/>
      </c>
      <c r="O279" s="43" t="str">
        <f>IF($K279="","",IFERROR(_xlfn.XLOOKUP($K279,_StartedStatus!$M:$M,_StartedStatus!$K:$K,"")&amp;"",""))</f>
        <v/>
      </c>
      <c r="P279" s="43" t="str">
        <f>IF($K279="","",IFERROR(_xlfn.XLOOKUP($K279,_StartedStatus!$M:$M,_StartedStatus!$C:$C,"")&amp;"",""))</f>
        <v/>
      </c>
      <c r="Q279" s="44" t="str">
        <f>IF($K279="","",IFERROR(_xlfn.XLOOKUP($K279,_StartedStatus!$M:$M,_StartedStatus!$J:$J,"")&amp;"",""))</f>
        <v/>
      </c>
      <c r="R279" s="618" t="str">
        <f>IF($K279="","",IFERROR(_xlfn.XLOOKUP($K279,_StartedStatus!$M:$M,_StartedStatus!$U:$U,""),""))</f>
        <v/>
      </c>
      <c r="S279" s="617" t="str">
        <f t="shared" si="15"/>
        <v/>
      </c>
    </row>
    <row r="280" spans="8:19">
      <c r="H280" s="606" t="str">
        <f t="shared" si="12"/>
        <v/>
      </c>
      <c r="I280" s="606" t="str">
        <f>IF($K280="","",IFERROR(_xlfn.XLOOKUP($K280,_StartedStatus!$M:$M,_StartedStatus!$B:$B,"")&amp;"",""))</f>
        <v/>
      </c>
      <c r="J280" s="49" t="str">
        <f>IF($K280="","",IFERROR(_xlfn.XLOOKUP($K280,_StartedStatus!$M:$M,_StartedStatus!$F:$F,"")&amp;"",""))</f>
        <v/>
      </c>
      <c r="L280" s="617" t="str">
        <f t="shared" si="13"/>
        <v/>
      </c>
      <c r="M280" s="43" t="str">
        <f>IF($K280="","",IFERROR(_xlfn.XLOOKUP($K280,_StartedStatus!$M:$M,_StartedStatus!$L:$L,"")&amp;"",""))</f>
        <v/>
      </c>
      <c r="N280" s="617" t="str">
        <f t="shared" si="14"/>
        <v/>
      </c>
      <c r="O280" s="43" t="str">
        <f>IF($K280="","",IFERROR(_xlfn.XLOOKUP($K280,_StartedStatus!$M:$M,_StartedStatus!$K:$K,"")&amp;"",""))</f>
        <v/>
      </c>
      <c r="P280" s="43" t="str">
        <f>IF($K280="","",IFERROR(_xlfn.XLOOKUP($K280,_StartedStatus!$M:$M,_StartedStatus!$C:$C,"")&amp;"",""))</f>
        <v/>
      </c>
      <c r="Q280" s="44" t="str">
        <f>IF($K280="","",IFERROR(_xlfn.XLOOKUP($K280,_StartedStatus!$M:$M,_StartedStatus!$J:$J,"")&amp;"",""))</f>
        <v/>
      </c>
      <c r="R280" s="618" t="str">
        <f>IF($K280="","",IFERROR(_xlfn.XLOOKUP($K280,_StartedStatus!$M:$M,_StartedStatus!$U:$U,""),""))</f>
        <v/>
      </c>
      <c r="S280" s="617" t="str">
        <f t="shared" si="15"/>
        <v/>
      </c>
    </row>
    <row r="281" spans="8:19">
      <c r="H281" s="606" t="str">
        <f t="shared" si="12"/>
        <v/>
      </c>
      <c r="I281" s="606" t="str">
        <f>IF($K281="","",IFERROR(_xlfn.XLOOKUP($K281,_StartedStatus!$M:$M,_StartedStatus!$B:$B,"")&amp;"",""))</f>
        <v/>
      </c>
      <c r="J281" s="49" t="str">
        <f>IF($K281="","",IFERROR(_xlfn.XLOOKUP($K281,_StartedStatus!$M:$M,_StartedStatus!$F:$F,"")&amp;"",""))</f>
        <v/>
      </c>
      <c r="L281" s="617" t="str">
        <f t="shared" si="13"/>
        <v/>
      </c>
      <c r="M281" s="43" t="str">
        <f>IF($K281="","",IFERROR(_xlfn.XLOOKUP($K281,_StartedStatus!$M:$M,_StartedStatus!$L:$L,"")&amp;"",""))</f>
        <v/>
      </c>
      <c r="N281" s="617" t="str">
        <f t="shared" si="14"/>
        <v/>
      </c>
      <c r="O281" s="43" t="str">
        <f>IF($K281="","",IFERROR(_xlfn.XLOOKUP($K281,_StartedStatus!$M:$M,_StartedStatus!$K:$K,"")&amp;"",""))</f>
        <v/>
      </c>
      <c r="P281" s="43" t="str">
        <f>IF($K281="","",IFERROR(_xlfn.XLOOKUP($K281,_StartedStatus!$M:$M,_StartedStatus!$C:$C,"")&amp;"",""))</f>
        <v/>
      </c>
      <c r="Q281" s="44" t="str">
        <f>IF($K281="","",IFERROR(_xlfn.XLOOKUP($K281,_StartedStatus!$M:$M,_StartedStatus!$J:$J,"")&amp;"",""))</f>
        <v/>
      </c>
      <c r="R281" s="618" t="str">
        <f>IF($K281="","",IFERROR(_xlfn.XLOOKUP($K281,_StartedStatus!$M:$M,_StartedStatus!$U:$U,""),""))</f>
        <v/>
      </c>
      <c r="S281" s="617" t="str">
        <f t="shared" si="15"/>
        <v/>
      </c>
    </row>
    <row r="282" spans="8:19">
      <c r="H282" s="606" t="str">
        <f t="shared" si="12"/>
        <v/>
      </c>
      <c r="I282" s="606" t="str">
        <f>IF($K282="","",IFERROR(_xlfn.XLOOKUP($K282,_StartedStatus!$M:$M,_StartedStatus!$B:$B,"")&amp;"",""))</f>
        <v/>
      </c>
      <c r="J282" s="49" t="str">
        <f>IF($K282="","",IFERROR(_xlfn.XLOOKUP($K282,_StartedStatus!$M:$M,_StartedStatus!$F:$F,"")&amp;"",""))</f>
        <v/>
      </c>
      <c r="L282" s="617" t="str">
        <f t="shared" si="13"/>
        <v/>
      </c>
      <c r="M282" s="43" t="str">
        <f>IF($K282="","",IFERROR(_xlfn.XLOOKUP($K282,_StartedStatus!$M:$M,_StartedStatus!$L:$L,"")&amp;"",""))</f>
        <v/>
      </c>
      <c r="N282" s="617" t="str">
        <f t="shared" si="14"/>
        <v/>
      </c>
      <c r="O282" s="43" t="str">
        <f>IF($K282="","",IFERROR(_xlfn.XLOOKUP($K282,_StartedStatus!$M:$M,_StartedStatus!$K:$K,"")&amp;"",""))</f>
        <v/>
      </c>
      <c r="P282" s="43" t="str">
        <f>IF($K282="","",IFERROR(_xlfn.XLOOKUP($K282,_StartedStatus!$M:$M,_StartedStatus!$C:$C,"")&amp;"",""))</f>
        <v/>
      </c>
      <c r="Q282" s="44" t="str">
        <f>IF($K282="","",IFERROR(_xlfn.XLOOKUP($K282,_StartedStatus!$M:$M,_StartedStatus!$J:$J,"")&amp;"",""))</f>
        <v/>
      </c>
      <c r="R282" s="618" t="str">
        <f>IF($K282="","",IFERROR(_xlfn.XLOOKUP($K282,_StartedStatus!$M:$M,_StartedStatus!$U:$U,""),""))</f>
        <v/>
      </c>
      <c r="S282" s="617" t="str">
        <f t="shared" si="15"/>
        <v/>
      </c>
    </row>
    <row r="283" spans="8:19">
      <c r="H283" s="606" t="str">
        <f t="shared" si="12"/>
        <v/>
      </c>
      <c r="I283" s="606" t="str">
        <f>IF($K283="","",IFERROR(_xlfn.XLOOKUP($K283,_StartedStatus!$M:$M,_StartedStatus!$B:$B,"")&amp;"",""))</f>
        <v/>
      </c>
      <c r="J283" s="49" t="str">
        <f>IF($K283="","",IFERROR(_xlfn.XLOOKUP($K283,_StartedStatus!$M:$M,_StartedStatus!$F:$F,"")&amp;"",""))</f>
        <v/>
      </c>
      <c r="L283" s="617" t="str">
        <f t="shared" si="13"/>
        <v/>
      </c>
      <c r="M283" s="43" t="str">
        <f>IF($K283="","",IFERROR(_xlfn.XLOOKUP($K283,_StartedStatus!$M:$M,_StartedStatus!$L:$L,"")&amp;"",""))</f>
        <v/>
      </c>
      <c r="N283" s="617" t="str">
        <f t="shared" si="14"/>
        <v/>
      </c>
      <c r="O283" s="43" t="str">
        <f>IF($K283="","",IFERROR(_xlfn.XLOOKUP($K283,_StartedStatus!$M:$M,_StartedStatus!$K:$K,"")&amp;"",""))</f>
        <v/>
      </c>
      <c r="P283" s="43" t="str">
        <f>IF($K283="","",IFERROR(_xlfn.XLOOKUP($K283,_StartedStatus!$M:$M,_StartedStatus!$C:$C,"")&amp;"",""))</f>
        <v/>
      </c>
      <c r="Q283" s="44" t="str">
        <f>IF($K283="","",IFERROR(_xlfn.XLOOKUP($K283,_StartedStatus!$M:$M,_StartedStatus!$J:$J,"")&amp;"",""))</f>
        <v/>
      </c>
      <c r="R283" s="618" t="str">
        <f>IF($K283="","",IFERROR(_xlfn.XLOOKUP($K283,_StartedStatus!$M:$M,_StartedStatus!$U:$U,""),""))</f>
        <v/>
      </c>
      <c r="S283" s="617" t="str">
        <f t="shared" si="15"/>
        <v/>
      </c>
    </row>
    <row r="284" spans="8:19">
      <c r="H284" s="606" t="str">
        <f t="shared" ref="H284:H326" si="16">IF($K284="","","YES")</f>
        <v/>
      </c>
      <c r="I284" s="606" t="str">
        <f>IF($K284="","",IFERROR(_xlfn.XLOOKUP($K284,_StartedStatus!$M:$M,_StartedStatus!$B:$B,"")&amp;"",""))</f>
        <v/>
      </c>
      <c r="J284" s="49" t="str">
        <f>IF($K284="","",IFERROR(_xlfn.XLOOKUP($K284,_StartedStatus!$M:$M,_StartedStatus!$F:$F,"")&amp;"",""))</f>
        <v/>
      </c>
      <c r="L284" s="617" t="str">
        <f t="shared" ref="L284:L326" si="17">IF($M284="","",LEFT(TRIM($M284),1))</f>
        <v/>
      </c>
      <c r="M284" s="43" t="str">
        <f>IF($K284="","",IFERROR(_xlfn.XLOOKUP($K284,_StartedStatus!$M:$M,_StartedStatus!$L:$L,"")&amp;"",""))</f>
        <v/>
      </c>
      <c r="N284" s="617" t="str">
        <f t="shared" ref="N284:N326" si="18">IF($K284="","",1200)</f>
        <v/>
      </c>
      <c r="O284" s="43" t="str">
        <f>IF($K284="","",IFERROR(_xlfn.XLOOKUP($K284,_StartedStatus!$M:$M,_StartedStatus!$K:$K,"")&amp;"",""))</f>
        <v/>
      </c>
      <c r="P284" s="43" t="str">
        <f>IF($K284="","",IFERROR(_xlfn.XLOOKUP($K284,_StartedStatus!$M:$M,_StartedStatus!$C:$C,"")&amp;"",""))</f>
        <v/>
      </c>
      <c r="Q284" s="44" t="str">
        <f>IF($K284="","",IFERROR(_xlfn.XLOOKUP($K284,_StartedStatus!$M:$M,_StartedStatus!$J:$J,"")&amp;"",""))</f>
        <v/>
      </c>
      <c r="R284" s="618" t="str">
        <f>IF($K284="","",IFERROR(_xlfn.XLOOKUP($K284,_StartedStatus!$M:$M,_StartedStatus!$U:$U,""),""))</f>
        <v/>
      </c>
      <c r="S284" s="617" t="str">
        <f t="shared" ref="S284:S326" si="19">IF($K284="","","Yes")</f>
        <v/>
      </c>
    </row>
    <row r="285" spans="8:19">
      <c r="H285" s="606" t="str">
        <f t="shared" si="16"/>
        <v/>
      </c>
      <c r="I285" s="606" t="str">
        <f>IF($K285="","",IFERROR(_xlfn.XLOOKUP($K285,_StartedStatus!$M:$M,_StartedStatus!$B:$B,"")&amp;"",""))</f>
        <v/>
      </c>
      <c r="J285" s="49" t="str">
        <f>IF($K285="","",IFERROR(_xlfn.XLOOKUP($K285,_StartedStatus!$M:$M,_StartedStatus!$F:$F,"")&amp;"",""))</f>
        <v/>
      </c>
      <c r="L285" s="617" t="str">
        <f t="shared" si="17"/>
        <v/>
      </c>
      <c r="M285" s="43" t="str">
        <f>IF($K285="","",IFERROR(_xlfn.XLOOKUP($K285,_StartedStatus!$M:$M,_StartedStatus!$L:$L,"")&amp;"",""))</f>
        <v/>
      </c>
      <c r="N285" s="617" t="str">
        <f t="shared" si="18"/>
        <v/>
      </c>
      <c r="O285" s="43" t="str">
        <f>IF($K285="","",IFERROR(_xlfn.XLOOKUP($K285,_StartedStatus!$M:$M,_StartedStatus!$K:$K,"")&amp;"",""))</f>
        <v/>
      </c>
      <c r="P285" s="43" t="str">
        <f>IF($K285="","",IFERROR(_xlfn.XLOOKUP($K285,_StartedStatus!$M:$M,_StartedStatus!$C:$C,"")&amp;"",""))</f>
        <v/>
      </c>
      <c r="Q285" s="44" t="str">
        <f>IF($K285="","",IFERROR(_xlfn.XLOOKUP($K285,_StartedStatus!$M:$M,_StartedStatus!$J:$J,"")&amp;"",""))</f>
        <v/>
      </c>
      <c r="R285" s="618" t="str">
        <f>IF($K285="","",IFERROR(_xlfn.XLOOKUP($K285,_StartedStatus!$M:$M,_StartedStatus!$U:$U,""),""))</f>
        <v/>
      </c>
      <c r="S285" s="617" t="str">
        <f t="shared" si="19"/>
        <v/>
      </c>
    </row>
    <row r="286" spans="8:19">
      <c r="H286" s="606" t="str">
        <f t="shared" si="16"/>
        <v/>
      </c>
      <c r="I286" s="606" t="str">
        <f>IF($K286="","",IFERROR(_xlfn.XLOOKUP($K286,_StartedStatus!$M:$M,_StartedStatus!$B:$B,"")&amp;"",""))</f>
        <v/>
      </c>
      <c r="J286" s="49" t="str">
        <f>IF($K286="","",IFERROR(_xlfn.XLOOKUP($K286,_StartedStatus!$M:$M,_StartedStatus!$F:$F,"")&amp;"",""))</f>
        <v/>
      </c>
      <c r="L286" s="617" t="str">
        <f t="shared" si="17"/>
        <v/>
      </c>
      <c r="M286" s="43" t="str">
        <f>IF($K286="","",IFERROR(_xlfn.XLOOKUP($K286,_StartedStatus!$M:$M,_StartedStatus!$L:$L,"")&amp;"",""))</f>
        <v/>
      </c>
      <c r="N286" s="617" t="str">
        <f t="shared" si="18"/>
        <v/>
      </c>
      <c r="O286" s="43" t="str">
        <f>IF($K286="","",IFERROR(_xlfn.XLOOKUP($K286,_StartedStatus!$M:$M,_StartedStatus!$K:$K,"")&amp;"",""))</f>
        <v/>
      </c>
      <c r="P286" s="43" t="str">
        <f>IF($K286="","",IFERROR(_xlfn.XLOOKUP($K286,_StartedStatus!$M:$M,_StartedStatus!$C:$C,"")&amp;"",""))</f>
        <v/>
      </c>
      <c r="Q286" s="44" t="str">
        <f>IF($K286="","",IFERROR(_xlfn.XLOOKUP($K286,_StartedStatus!$M:$M,_StartedStatus!$J:$J,"")&amp;"",""))</f>
        <v/>
      </c>
      <c r="R286" s="618" t="str">
        <f>IF($K286="","",IFERROR(_xlfn.XLOOKUP($K286,_StartedStatus!$M:$M,_StartedStatus!$U:$U,""),""))</f>
        <v/>
      </c>
      <c r="S286" s="617" t="str">
        <f t="shared" si="19"/>
        <v/>
      </c>
    </row>
    <row r="287" spans="8:19">
      <c r="H287" s="606" t="str">
        <f t="shared" si="16"/>
        <v/>
      </c>
      <c r="I287" s="606" t="str">
        <f>IF($K287="","",IFERROR(_xlfn.XLOOKUP($K287,_StartedStatus!$M:$M,_StartedStatus!$B:$B,"")&amp;"",""))</f>
        <v/>
      </c>
      <c r="J287" s="49" t="str">
        <f>IF($K287="","",IFERROR(_xlfn.XLOOKUP($K287,_StartedStatus!$M:$M,_StartedStatus!$F:$F,"")&amp;"",""))</f>
        <v/>
      </c>
      <c r="L287" s="617" t="str">
        <f t="shared" si="17"/>
        <v/>
      </c>
      <c r="M287" s="43" t="str">
        <f>IF($K287="","",IFERROR(_xlfn.XLOOKUP($K287,_StartedStatus!$M:$M,_StartedStatus!$L:$L,"")&amp;"",""))</f>
        <v/>
      </c>
      <c r="N287" s="617" t="str">
        <f t="shared" si="18"/>
        <v/>
      </c>
      <c r="O287" s="43" t="str">
        <f>IF($K287="","",IFERROR(_xlfn.XLOOKUP($K287,_StartedStatus!$M:$M,_StartedStatus!$K:$K,"")&amp;"",""))</f>
        <v/>
      </c>
      <c r="P287" s="43" t="str">
        <f>IF($K287="","",IFERROR(_xlfn.XLOOKUP($K287,_StartedStatus!$M:$M,_StartedStatus!$C:$C,"")&amp;"",""))</f>
        <v/>
      </c>
      <c r="Q287" s="44" t="str">
        <f>IF($K287="","",IFERROR(_xlfn.XLOOKUP($K287,_StartedStatus!$M:$M,_StartedStatus!$J:$J,"")&amp;"",""))</f>
        <v/>
      </c>
      <c r="R287" s="618" t="str">
        <f>IF($K287="","",IFERROR(_xlfn.XLOOKUP($K287,_StartedStatus!$M:$M,_StartedStatus!$U:$U,""),""))</f>
        <v/>
      </c>
      <c r="S287" s="617" t="str">
        <f t="shared" si="19"/>
        <v/>
      </c>
    </row>
    <row r="288" spans="8:19">
      <c r="H288" s="606" t="str">
        <f t="shared" si="16"/>
        <v/>
      </c>
      <c r="I288" s="606" t="str">
        <f>IF($K288="","",IFERROR(_xlfn.XLOOKUP($K288,_StartedStatus!$M:$M,_StartedStatus!$B:$B,"")&amp;"",""))</f>
        <v/>
      </c>
      <c r="J288" s="49" t="str">
        <f>IF($K288="","",IFERROR(_xlfn.XLOOKUP($K288,_StartedStatus!$M:$M,_StartedStatus!$F:$F,"")&amp;"",""))</f>
        <v/>
      </c>
      <c r="L288" s="617" t="str">
        <f t="shared" si="17"/>
        <v/>
      </c>
      <c r="M288" s="43" t="str">
        <f>IF($K288="","",IFERROR(_xlfn.XLOOKUP($K288,_StartedStatus!$M:$M,_StartedStatus!$L:$L,"")&amp;"",""))</f>
        <v/>
      </c>
      <c r="N288" s="617" t="str">
        <f t="shared" si="18"/>
        <v/>
      </c>
      <c r="O288" s="43" t="str">
        <f>IF($K288="","",IFERROR(_xlfn.XLOOKUP($K288,_StartedStatus!$M:$M,_StartedStatus!$K:$K,"")&amp;"",""))</f>
        <v/>
      </c>
      <c r="P288" s="43" t="str">
        <f>IF($K288="","",IFERROR(_xlfn.XLOOKUP($K288,_StartedStatus!$M:$M,_StartedStatus!$C:$C,"")&amp;"",""))</f>
        <v/>
      </c>
      <c r="Q288" s="44" t="str">
        <f>IF($K288="","",IFERROR(_xlfn.XLOOKUP($K288,_StartedStatus!$M:$M,_StartedStatus!$J:$J,"")&amp;"",""))</f>
        <v/>
      </c>
      <c r="R288" s="618" t="str">
        <f>IF($K288="","",IFERROR(_xlfn.XLOOKUP($K288,_StartedStatus!$M:$M,_StartedStatus!$U:$U,""),""))</f>
        <v/>
      </c>
      <c r="S288" s="617" t="str">
        <f t="shared" si="19"/>
        <v/>
      </c>
    </row>
    <row r="289" spans="8:19">
      <c r="H289" s="606" t="str">
        <f t="shared" si="16"/>
        <v/>
      </c>
      <c r="I289" s="606" t="str">
        <f>IF($K289="","",IFERROR(_xlfn.XLOOKUP($K289,_StartedStatus!$M:$M,_StartedStatus!$B:$B,"")&amp;"",""))</f>
        <v/>
      </c>
      <c r="J289" s="49" t="str">
        <f>IF($K289="","",IFERROR(_xlfn.XLOOKUP($K289,_StartedStatus!$M:$M,_StartedStatus!$F:$F,"")&amp;"",""))</f>
        <v/>
      </c>
      <c r="L289" s="617" t="str">
        <f t="shared" si="17"/>
        <v/>
      </c>
      <c r="M289" s="43" t="str">
        <f>IF($K289="","",IFERROR(_xlfn.XLOOKUP($K289,_StartedStatus!$M:$M,_StartedStatus!$L:$L,"")&amp;"",""))</f>
        <v/>
      </c>
      <c r="N289" s="617" t="str">
        <f t="shared" si="18"/>
        <v/>
      </c>
      <c r="O289" s="43" t="str">
        <f>IF($K289="","",IFERROR(_xlfn.XLOOKUP($K289,_StartedStatus!$M:$M,_StartedStatus!$K:$K,"")&amp;"",""))</f>
        <v/>
      </c>
      <c r="P289" s="43" t="str">
        <f>IF($K289="","",IFERROR(_xlfn.XLOOKUP($K289,_StartedStatus!$M:$M,_StartedStatus!$C:$C,"")&amp;"",""))</f>
        <v/>
      </c>
      <c r="Q289" s="44" t="str">
        <f>IF($K289="","",IFERROR(_xlfn.XLOOKUP($K289,_StartedStatus!$M:$M,_StartedStatus!$J:$J,"")&amp;"",""))</f>
        <v/>
      </c>
      <c r="R289" s="618" t="str">
        <f>IF($K289="","",IFERROR(_xlfn.XLOOKUP($K289,_StartedStatus!$M:$M,_StartedStatus!$U:$U,""),""))</f>
        <v/>
      </c>
      <c r="S289" s="617" t="str">
        <f t="shared" si="19"/>
        <v/>
      </c>
    </row>
    <row r="290" spans="8:19">
      <c r="H290" s="606" t="str">
        <f t="shared" si="16"/>
        <v/>
      </c>
      <c r="I290" s="606" t="str">
        <f>IF($K290="","",IFERROR(_xlfn.XLOOKUP($K290,_StartedStatus!$M:$M,_StartedStatus!$B:$B,"")&amp;"",""))</f>
        <v/>
      </c>
      <c r="J290" s="49" t="str">
        <f>IF($K290="","",IFERROR(_xlfn.XLOOKUP($K290,_StartedStatus!$M:$M,_StartedStatus!$F:$F,"")&amp;"",""))</f>
        <v/>
      </c>
      <c r="L290" s="617" t="str">
        <f t="shared" si="17"/>
        <v/>
      </c>
      <c r="M290" s="43" t="str">
        <f>IF($K290="","",IFERROR(_xlfn.XLOOKUP($K290,_StartedStatus!$M:$M,_StartedStatus!$L:$L,"")&amp;"",""))</f>
        <v/>
      </c>
      <c r="N290" s="617" t="str">
        <f t="shared" si="18"/>
        <v/>
      </c>
      <c r="O290" s="43" t="str">
        <f>IF($K290="","",IFERROR(_xlfn.XLOOKUP($K290,_StartedStatus!$M:$M,_StartedStatus!$K:$K,"")&amp;"",""))</f>
        <v/>
      </c>
      <c r="P290" s="43" t="str">
        <f>IF($K290="","",IFERROR(_xlfn.XLOOKUP($K290,_StartedStatus!$M:$M,_StartedStatus!$C:$C,"")&amp;"",""))</f>
        <v/>
      </c>
      <c r="Q290" s="44" t="str">
        <f>IF($K290="","",IFERROR(_xlfn.XLOOKUP($K290,_StartedStatus!$M:$M,_StartedStatus!$J:$J,"")&amp;"",""))</f>
        <v/>
      </c>
      <c r="R290" s="618" t="str">
        <f>IF($K290="","",IFERROR(_xlfn.XLOOKUP($K290,_StartedStatus!$M:$M,_StartedStatus!$U:$U,""),""))</f>
        <v/>
      </c>
      <c r="S290" s="617" t="str">
        <f t="shared" si="19"/>
        <v/>
      </c>
    </row>
    <row r="291" spans="8:19">
      <c r="H291" s="606" t="str">
        <f t="shared" si="16"/>
        <v/>
      </c>
      <c r="I291" s="606" t="str">
        <f>IF($K291="","",IFERROR(_xlfn.XLOOKUP($K291,_StartedStatus!$M:$M,_StartedStatus!$B:$B,"")&amp;"",""))</f>
        <v/>
      </c>
      <c r="J291" s="49" t="str">
        <f>IF($K291="","",IFERROR(_xlfn.XLOOKUP($K291,_StartedStatus!$M:$M,_StartedStatus!$F:$F,"")&amp;"",""))</f>
        <v/>
      </c>
      <c r="L291" s="617" t="str">
        <f t="shared" si="17"/>
        <v/>
      </c>
      <c r="M291" s="43" t="str">
        <f>IF($K291="","",IFERROR(_xlfn.XLOOKUP($K291,_StartedStatus!$M:$M,_StartedStatus!$L:$L,"")&amp;"",""))</f>
        <v/>
      </c>
      <c r="N291" s="617" t="str">
        <f t="shared" si="18"/>
        <v/>
      </c>
      <c r="O291" s="43" t="str">
        <f>IF($K291="","",IFERROR(_xlfn.XLOOKUP($K291,_StartedStatus!$M:$M,_StartedStatus!$K:$K,"")&amp;"",""))</f>
        <v/>
      </c>
      <c r="P291" s="43" t="str">
        <f>IF($K291="","",IFERROR(_xlfn.XLOOKUP($K291,_StartedStatus!$M:$M,_StartedStatus!$C:$C,"")&amp;"",""))</f>
        <v/>
      </c>
      <c r="Q291" s="44" t="str">
        <f>IF($K291="","",IFERROR(_xlfn.XLOOKUP($K291,_StartedStatus!$M:$M,_StartedStatus!$J:$J,"")&amp;"",""))</f>
        <v/>
      </c>
      <c r="R291" s="618" t="str">
        <f>IF($K291="","",IFERROR(_xlfn.XLOOKUP($K291,_StartedStatus!$M:$M,_StartedStatus!$U:$U,""),""))</f>
        <v/>
      </c>
      <c r="S291" s="617" t="str">
        <f t="shared" si="19"/>
        <v/>
      </c>
    </row>
    <row r="292" spans="8:19">
      <c r="H292" s="606" t="str">
        <f t="shared" si="16"/>
        <v/>
      </c>
      <c r="I292" s="606" t="str">
        <f>IF($K292="","",IFERROR(_xlfn.XLOOKUP($K292,_StartedStatus!$M:$M,_StartedStatus!$B:$B,"")&amp;"",""))</f>
        <v/>
      </c>
      <c r="J292" s="49" t="str">
        <f>IF($K292="","",IFERROR(_xlfn.XLOOKUP($K292,_StartedStatus!$M:$M,_StartedStatus!$F:$F,"")&amp;"",""))</f>
        <v/>
      </c>
      <c r="L292" s="617" t="str">
        <f t="shared" si="17"/>
        <v/>
      </c>
      <c r="M292" s="43" t="str">
        <f>IF($K292="","",IFERROR(_xlfn.XLOOKUP($K292,_StartedStatus!$M:$M,_StartedStatus!$L:$L,"")&amp;"",""))</f>
        <v/>
      </c>
      <c r="N292" s="617" t="str">
        <f t="shared" si="18"/>
        <v/>
      </c>
      <c r="O292" s="43" t="str">
        <f>IF($K292="","",IFERROR(_xlfn.XLOOKUP($K292,_StartedStatus!$M:$M,_StartedStatus!$K:$K,"")&amp;"",""))</f>
        <v/>
      </c>
      <c r="P292" s="43" t="str">
        <f>IF($K292="","",IFERROR(_xlfn.XLOOKUP($K292,_StartedStatus!$M:$M,_StartedStatus!$C:$C,"")&amp;"",""))</f>
        <v/>
      </c>
      <c r="Q292" s="44" t="str">
        <f>IF($K292="","",IFERROR(_xlfn.XLOOKUP($K292,_StartedStatus!$M:$M,_StartedStatus!$J:$J,"")&amp;"",""))</f>
        <v/>
      </c>
      <c r="R292" s="618" t="str">
        <f>IF($K292="","",IFERROR(_xlfn.XLOOKUP($K292,_StartedStatus!$M:$M,_StartedStatus!$U:$U,""),""))</f>
        <v/>
      </c>
      <c r="S292" s="617" t="str">
        <f t="shared" si="19"/>
        <v/>
      </c>
    </row>
    <row r="293" spans="8:19">
      <c r="H293" s="606" t="str">
        <f t="shared" si="16"/>
        <v/>
      </c>
      <c r="I293" s="606" t="str">
        <f>IF($K293="","",IFERROR(_xlfn.XLOOKUP($K293,_StartedStatus!$M:$M,_StartedStatus!$B:$B,"")&amp;"",""))</f>
        <v/>
      </c>
      <c r="J293" s="49" t="str">
        <f>IF($K293="","",IFERROR(_xlfn.XLOOKUP($K293,_StartedStatus!$M:$M,_StartedStatus!$F:$F,"")&amp;"",""))</f>
        <v/>
      </c>
      <c r="L293" s="617" t="str">
        <f t="shared" si="17"/>
        <v/>
      </c>
      <c r="M293" s="43" t="str">
        <f>IF($K293="","",IFERROR(_xlfn.XLOOKUP($K293,_StartedStatus!$M:$M,_StartedStatus!$L:$L,"")&amp;"",""))</f>
        <v/>
      </c>
      <c r="N293" s="617" t="str">
        <f t="shared" si="18"/>
        <v/>
      </c>
      <c r="O293" s="43" t="str">
        <f>IF($K293="","",IFERROR(_xlfn.XLOOKUP($K293,_StartedStatus!$M:$M,_StartedStatus!$K:$K,"")&amp;"",""))</f>
        <v/>
      </c>
      <c r="P293" s="43" t="str">
        <f>IF($K293="","",IFERROR(_xlfn.XLOOKUP($K293,_StartedStatus!$M:$M,_StartedStatus!$C:$C,"")&amp;"",""))</f>
        <v/>
      </c>
      <c r="Q293" s="44" t="str">
        <f>IF($K293="","",IFERROR(_xlfn.XLOOKUP($K293,_StartedStatus!$M:$M,_StartedStatus!$J:$J,"")&amp;"",""))</f>
        <v/>
      </c>
      <c r="R293" s="618" t="str">
        <f>IF($K293="","",IFERROR(_xlfn.XLOOKUP($K293,_StartedStatus!$M:$M,_StartedStatus!$U:$U,""),""))</f>
        <v/>
      </c>
      <c r="S293" s="617" t="str">
        <f t="shared" si="19"/>
        <v/>
      </c>
    </row>
    <row r="294" spans="8:19">
      <c r="H294" s="606" t="str">
        <f t="shared" si="16"/>
        <v/>
      </c>
      <c r="I294" s="606" t="str">
        <f>IF($K294="","",IFERROR(_xlfn.XLOOKUP($K294,_StartedStatus!$M:$M,_StartedStatus!$B:$B,"")&amp;"",""))</f>
        <v/>
      </c>
      <c r="J294" s="49" t="str">
        <f>IF($K294="","",IFERROR(_xlfn.XLOOKUP($K294,_StartedStatus!$M:$M,_StartedStatus!$F:$F,"")&amp;"",""))</f>
        <v/>
      </c>
      <c r="L294" s="617" t="str">
        <f t="shared" si="17"/>
        <v/>
      </c>
      <c r="M294" s="43" t="str">
        <f>IF($K294="","",IFERROR(_xlfn.XLOOKUP($K294,_StartedStatus!$M:$M,_StartedStatus!$L:$L,"")&amp;"",""))</f>
        <v/>
      </c>
      <c r="N294" s="617" t="str">
        <f t="shared" si="18"/>
        <v/>
      </c>
      <c r="O294" s="43" t="str">
        <f>IF($K294="","",IFERROR(_xlfn.XLOOKUP($K294,_StartedStatus!$M:$M,_StartedStatus!$K:$K,"")&amp;"",""))</f>
        <v/>
      </c>
      <c r="P294" s="43" t="str">
        <f>IF($K294="","",IFERROR(_xlfn.XLOOKUP($K294,_StartedStatus!$M:$M,_StartedStatus!$C:$C,"")&amp;"",""))</f>
        <v/>
      </c>
      <c r="Q294" s="44" t="str">
        <f>IF($K294="","",IFERROR(_xlfn.XLOOKUP($K294,_StartedStatus!$M:$M,_StartedStatus!$J:$J,"")&amp;"",""))</f>
        <v/>
      </c>
      <c r="R294" s="618" t="str">
        <f>IF($K294="","",IFERROR(_xlfn.XLOOKUP($K294,_StartedStatus!$M:$M,_StartedStatus!$U:$U,""),""))</f>
        <v/>
      </c>
      <c r="S294" s="617" t="str">
        <f t="shared" si="19"/>
        <v/>
      </c>
    </row>
    <row r="295" spans="8:19">
      <c r="H295" s="606" t="str">
        <f t="shared" si="16"/>
        <v/>
      </c>
      <c r="I295" s="606" t="str">
        <f>IF($K295="","",IFERROR(_xlfn.XLOOKUP($K295,_StartedStatus!$M:$M,_StartedStatus!$B:$B,"")&amp;"",""))</f>
        <v/>
      </c>
      <c r="J295" s="49" t="str">
        <f>IF($K295="","",IFERROR(_xlfn.XLOOKUP($K295,_StartedStatus!$M:$M,_StartedStatus!$F:$F,"")&amp;"",""))</f>
        <v/>
      </c>
      <c r="L295" s="617" t="str">
        <f t="shared" si="17"/>
        <v/>
      </c>
      <c r="M295" s="43" t="str">
        <f>IF($K295="","",IFERROR(_xlfn.XLOOKUP($K295,_StartedStatus!$M:$M,_StartedStatus!$L:$L,"")&amp;"",""))</f>
        <v/>
      </c>
      <c r="N295" s="617" t="str">
        <f t="shared" si="18"/>
        <v/>
      </c>
      <c r="O295" s="43" t="str">
        <f>IF($K295="","",IFERROR(_xlfn.XLOOKUP($K295,_StartedStatus!$M:$M,_StartedStatus!$K:$K,"")&amp;"",""))</f>
        <v/>
      </c>
      <c r="P295" s="43" t="str">
        <f>IF($K295="","",IFERROR(_xlfn.XLOOKUP($K295,_StartedStatus!$M:$M,_StartedStatus!$C:$C,"")&amp;"",""))</f>
        <v/>
      </c>
      <c r="Q295" s="44" t="str">
        <f>IF($K295="","",IFERROR(_xlfn.XLOOKUP($K295,_StartedStatus!$M:$M,_StartedStatus!$J:$J,"")&amp;"",""))</f>
        <v/>
      </c>
      <c r="R295" s="618" t="str">
        <f>IF($K295="","",IFERROR(_xlfn.XLOOKUP($K295,_StartedStatus!$M:$M,_StartedStatus!$U:$U,""),""))</f>
        <v/>
      </c>
      <c r="S295" s="617" t="str">
        <f t="shared" si="19"/>
        <v/>
      </c>
    </row>
    <row r="296" spans="8:19">
      <c r="H296" s="606" t="str">
        <f t="shared" si="16"/>
        <v/>
      </c>
      <c r="I296" s="606" t="str">
        <f>IF($K296="","",IFERROR(_xlfn.XLOOKUP($K296,_StartedStatus!$M:$M,_StartedStatus!$B:$B,"")&amp;"",""))</f>
        <v/>
      </c>
      <c r="J296" s="49" t="str">
        <f>IF($K296="","",IFERROR(_xlfn.XLOOKUP($K296,_StartedStatus!$M:$M,_StartedStatus!$F:$F,"")&amp;"",""))</f>
        <v/>
      </c>
      <c r="L296" s="617" t="str">
        <f t="shared" si="17"/>
        <v/>
      </c>
      <c r="M296" s="43" t="str">
        <f>IF($K296="","",IFERROR(_xlfn.XLOOKUP($K296,_StartedStatus!$M:$M,_StartedStatus!$L:$L,"")&amp;"",""))</f>
        <v/>
      </c>
      <c r="N296" s="617" t="str">
        <f t="shared" si="18"/>
        <v/>
      </c>
      <c r="O296" s="43" t="str">
        <f>IF($K296="","",IFERROR(_xlfn.XLOOKUP($K296,_StartedStatus!$M:$M,_StartedStatus!$K:$K,"")&amp;"",""))</f>
        <v/>
      </c>
      <c r="P296" s="43" t="str">
        <f>IF($K296="","",IFERROR(_xlfn.XLOOKUP($K296,_StartedStatus!$M:$M,_StartedStatus!$C:$C,"")&amp;"",""))</f>
        <v/>
      </c>
      <c r="Q296" s="44" t="str">
        <f>IF($K296="","",IFERROR(_xlfn.XLOOKUP($K296,_StartedStatus!$M:$M,_StartedStatus!$J:$J,"")&amp;"",""))</f>
        <v/>
      </c>
      <c r="R296" s="618" t="str">
        <f>IF($K296="","",IFERROR(_xlfn.XLOOKUP($K296,_StartedStatus!$M:$M,_StartedStatus!$U:$U,""),""))</f>
        <v/>
      </c>
      <c r="S296" s="617" t="str">
        <f t="shared" si="19"/>
        <v/>
      </c>
    </row>
    <row r="297" spans="8:19">
      <c r="H297" s="606" t="str">
        <f t="shared" si="16"/>
        <v/>
      </c>
      <c r="I297" s="606" t="str">
        <f>IF($K297="","",IFERROR(_xlfn.XLOOKUP($K297,_StartedStatus!$M:$M,_StartedStatus!$B:$B,"")&amp;"",""))</f>
        <v/>
      </c>
      <c r="J297" s="49" t="str">
        <f>IF($K297="","",IFERROR(_xlfn.XLOOKUP($K297,_StartedStatus!$M:$M,_StartedStatus!$F:$F,"")&amp;"",""))</f>
        <v/>
      </c>
      <c r="L297" s="617" t="str">
        <f t="shared" si="17"/>
        <v/>
      </c>
      <c r="M297" s="43" t="str">
        <f>IF($K297="","",IFERROR(_xlfn.XLOOKUP($K297,_StartedStatus!$M:$M,_StartedStatus!$L:$L,"")&amp;"",""))</f>
        <v/>
      </c>
      <c r="N297" s="617" t="str">
        <f t="shared" si="18"/>
        <v/>
      </c>
      <c r="O297" s="43" t="str">
        <f>IF($K297="","",IFERROR(_xlfn.XLOOKUP($K297,_StartedStatus!$M:$M,_StartedStatus!$K:$K,"")&amp;"",""))</f>
        <v/>
      </c>
      <c r="P297" s="43" t="str">
        <f>IF($K297="","",IFERROR(_xlfn.XLOOKUP($K297,_StartedStatus!$M:$M,_StartedStatus!$C:$C,"")&amp;"",""))</f>
        <v/>
      </c>
      <c r="Q297" s="44" t="str">
        <f>IF($K297="","",IFERROR(_xlfn.XLOOKUP($K297,_StartedStatus!$M:$M,_StartedStatus!$J:$J,"")&amp;"",""))</f>
        <v/>
      </c>
      <c r="R297" s="618" t="str">
        <f>IF($K297="","",IFERROR(_xlfn.XLOOKUP($K297,_StartedStatus!$M:$M,_StartedStatus!$U:$U,""),""))</f>
        <v/>
      </c>
      <c r="S297" s="617" t="str">
        <f t="shared" si="19"/>
        <v/>
      </c>
    </row>
    <row r="298" spans="8:19">
      <c r="H298" s="606" t="str">
        <f t="shared" si="16"/>
        <v/>
      </c>
      <c r="I298" s="606" t="str">
        <f>IF($K298="","",IFERROR(_xlfn.XLOOKUP($K298,_StartedStatus!$M:$M,_StartedStatus!$B:$B,"")&amp;"",""))</f>
        <v/>
      </c>
      <c r="J298" s="49" t="str">
        <f>IF($K298="","",IFERROR(_xlfn.XLOOKUP($K298,_StartedStatus!$M:$M,_StartedStatus!$F:$F,"")&amp;"",""))</f>
        <v/>
      </c>
      <c r="L298" s="617" t="str">
        <f t="shared" si="17"/>
        <v/>
      </c>
      <c r="M298" s="43" t="str">
        <f>IF($K298="","",IFERROR(_xlfn.XLOOKUP($K298,_StartedStatus!$M:$M,_StartedStatus!$L:$L,"")&amp;"",""))</f>
        <v/>
      </c>
      <c r="N298" s="617" t="str">
        <f t="shared" si="18"/>
        <v/>
      </c>
      <c r="O298" s="43" t="str">
        <f>IF($K298="","",IFERROR(_xlfn.XLOOKUP($K298,_StartedStatus!$M:$M,_StartedStatus!$K:$K,"")&amp;"",""))</f>
        <v/>
      </c>
      <c r="P298" s="43" t="str">
        <f>IF($K298="","",IFERROR(_xlfn.XLOOKUP($K298,_StartedStatus!$M:$M,_StartedStatus!$C:$C,"")&amp;"",""))</f>
        <v/>
      </c>
      <c r="Q298" s="44" t="str">
        <f>IF($K298="","",IFERROR(_xlfn.XLOOKUP($K298,_StartedStatus!$M:$M,_StartedStatus!$J:$J,"")&amp;"",""))</f>
        <v/>
      </c>
      <c r="R298" s="618" t="str">
        <f>IF($K298="","",IFERROR(_xlfn.XLOOKUP($K298,_StartedStatus!$M:$M,_StartedStatus!$U:$U,""),""))</f>
        <v/>
      </c>
      <c r="S298" s="617" t="str">
        <f t="shared" si="19"/>
        <v/>
      </c>
    </row>
    <row r="299" spans="8:19">
      <c r="H299" s="606" t="str">
        <f t="shared" si="16"/>
        <v/>
      </c>
      <c r="I299" s="606" t="str">
        <f>IF($K299="","",IFERROR(_xlfn.XLOOKUP($K299,_StartedStatus!$M:$M,_StartedStatus!$B:$B,"")&amp;"",""))</f>
        <v/>
      </c>
      <c r="J299" s="49" t="str">
        <f>IF($K299="","",IFERROR(_xlfn.XLOOKUP($K299,_StartedStatus!$M:$M,_StartedStatus!$F:$F,"")&amp;"",""))</f>
        <v/>
      </c>
      <c r="L299" s="617" t="str">
        <f t="shared" si="17"/>
        <v/>
      </c>
      <c r="M299" s="43" t="str">
        <f>IF($K299="","",IFERROR(_xlfn.XLOOKUP($K299,_StartedStatus!$M:$M,_StartedStatus!$L:$L,"")&amp;"",""))</f>
        <v/>
      </c>
      <c r="N299" s="617" t="str">
        <f t="shared" si="18"/>
        <v/>
      </c>
      <c r="O299" s="43" t="str">
        <f>IF($K299="","",IFERROR(_xlfn.XLOOKUP($K299,_StartedStatus!$M:$M,_StartedStatus!$K:$K,"")&amp;"",""))</f>
        <v/>
      </c>
      <c r="P299" s="43" t="str">
        <f>IF($K299="","",IFERROR(_xlfn.XLOOKUP($K299,_StartedStatus!$M:$M,_StartedStatus!$C:$C,"")&amp;"",""))</f>
        <v/>
      </c>
      <c r="Q299" s="44" t="str">
        <f>IF($K299="","",IFERROR(_xlfn.XLOOKUP($K299,_StartedStatus!$M:$M,_StartedStatus!$J:$J,"")&amp;"",""))</f>
        <v/>
      </c>
      <c r="R299" s="618" t="str">
        <f>IF($K299="","",IFERROR(_xlfn.XLOOKUP($K299,_StartedStatus!$M:$M,_StartedStatus!$U:$U,""),""))</f>
        <v/>
      </c>
      <c r="S299" s="617" t="str">
        <f t="shared" si="19"/>
        <v/>
      </c>
    </row>
    <row r="300" spans="8:19">
      <c r="H300" s="606" t="str">
        <f t="shared" si="16"/>
        <v/>
      </c>
      <c r="I300" s="606" t="str">
        <f>IF($K300="","",IFERROR(_xlfn.XLOOKUP($K300,_StartedStatus!$M:$M,_StartedStatus!$B:$B,"")&amp;"",""))</f>
        <v/>
      </c>
      <c r="J300" s="49" t="str">
        <f>IF($K300="","",IFERROR(_xlfn.XLOOKUP($K300,_StartedStatus!$M:$M,_StartedStatus!$F:$F,"")&amp;"",""))</f>
        <v/>
      </c>
      <c r="L300" s="617" t="str">
        <f t="shared" si="17"/>
        <v/>
      </c>
      <c r="M300" s="43" t="str">
        <f>IF($K300="","",IFERROR(_xlfn.XLOOKUP($K300,_StartedStatus!$M:$M,_StartedStatus!$L:$L,"")&amp;"",""))</f>
        <v/>
      </c>
      <c r="N300" s="617" t="str">
        <f t="shared" si="18"/>
        <v/>
      </c>
      <c r="O300" s="43" t="str">
        <f>IF($K300="","",IFERROR(_xlfn.XLOOKUP($K300,_StartedStatus!$M:$M,_StartedStatus!$K:$K,"")&amp;"",""))</f>
        <v/>
      </c>
      <c r="P300" s="43" t="str">
        <f>IF($K300="","",IFERROR(_xlfn.XLOOKUP($K300,_StartedStatus!$M:$M,_StartedStatus!$C:$C,"")&amp;"",""))</f>
        <v/>
      </c>
      <c r="Q300" s="44" t="str">
        <f>IF($K300="","",IFERROR(_xlfn.XLOOKUP($K300,_StartedStatus!$M:$M,_StartedStatus!$J:$J,"")&amp;"",""))</f>
        <v/>
      </c>
      <c r="R300" s="618" t="str">
        <f>IF($K300="","",IFERROR(_xlfn.XLOOKUP($K300,_StartedStatus!$M:$M,_StartedStatus!$U:$U,""),""))</f>
        <v/>
      </c>
      <c r="S300" s="617" t="str">
        <f t="shared" si="19"/>
        <v/>
      </c>
    </row>
    <row r="301" spans="8:19">
      <c r="H301" s="606" t="str">
        <f t="shared" si="16"/>
        <v/>
      </c>
      <c r="I301" s="606" t="str">
        <f>IF($K301="","",IFERROR(_xlfn.XLOOKUP($K301,_StartedStatus!$M:$M,_StartedStatus!$B:$B,"")&amp;"",""))</f>
        <v/>
      </c>
      <c r="J301" s="49" t="str">
        <f>IF($K301="","",IFERROR(_xlfn.XLOOKUP($K301,_StartedStatus!$M:$M,_StartedStatus!$F:$F,"")&amp;"",""))</f>
        <v/>
      </c>
      <c r="L301" s="617" t="str">
        <f t="shared" si="17"/>
        <v/>
      </c>
      <c r="M301" s="43" t="str">
        <f>IF($K301="","",IFERROR(_xlfn.XLOOKUP($K301,_StartedStatus!$M:$M,_StartedStatus!$L:$L,"")&amp;"",""))</f>
        <v/>
      </c>
      <c r="N301" s="617" t="str">
        <f t="shared" si="18"/>
        <v/>
      </c>
      <c r="O301" s="43" t="str">
        <f>IF($K301="","",IFERROR(_xlfn.XLOOKUP($K301,_StartedStatus!$M:$M,_StartedStatus!$K:$K,"")&amp;"",""))</f>
        <v/>
      </c>
      <c r="P301" s="43" t="str">
        <f>IF($K301="","",IFERROR(_xlfn.XLOOKUP($K301,_StartedStatus!$M:$M,_StartedStatus!$C:$C,"")&amp;"",""))</f>
        <v/>
      </c>
      <c r="Q301" s="44" t="str">
        <f>IF($K301="","",IFERROR(_xlfn.XLOOKUP($K301,_StartedStatus!$M:$M,_StartedStatus!$J:$J,"")&amp;"",""))</f>
        <v/>
      </c>
      <c r="R301" s="618" t="str">
        <f>IF($K301="","",IFERROR(_xlfn.XLOOKUP($K301,_StartedStatus!$M:$M,_StartedStatus!$U:$U,""),""))</f>
        <v/>
      </c>
      <c r="S301" s="617" t="str">
        <f t="shared" si="19"/>
        <v/>
      </c>
    </row>
    <row r="302" spans="8:19">
      <c r="H302" s="606" t="str">
        <f t="shared" si="16"/>
        <v/>
      </c>
      <c r="I302" s="606" t="str">
        <f>IF($K302="","",IFERROR(_xlfn.XLOOKUP($K302,_StartedStatus!$M:$M,_StartedStatus!$B:$B,"")&amp;"",""))</f>
        <v/>
      </c>
      <c r="J302" s="49" t="str">
        <f>IF($K302="","",IFERROR(_xlfn.XLOOKUP($K302,_StartedStatus!$M:$M,_StartedStatus!$F:$F,"")&amp;"",""))</f>
        <v/>
      </c>
      <c r="L302" s="617" t="str">
        <f t="shared" si="17"/>
        <v/>
      </c>
      <c r="M302" s="43" t="str">
        <f>IF($K302="","",IFERROR(_xlfn.XLOOKUP($K302,_StartedStatus!$M:$M,_StartedStatus!$L:$L,"")&amp;"",""))</f>
        <v/>
      </c>
      <c r="N302" s="617" t="str">
        <f t="shared" si="18"/>
        <v/>
      </c>
      <c r="O302" s="43" t="str">
        <f>IF($K302="","",IFERROR(_xlfn.XLOOKUP($K302,_StartedStatus!$M:$M,_StartedStatus!$K:$K,"")&amp;"",""))</f>
        <v/>
      </c>
      <c r="P302" s="43" t="str">
        <f>IF($K302="","",IFERROR(_xlfn.XLOOKUP($K302,_StartedStatus!$M:$M,_StartedStatus!$C:$C,"")&amp;"",""))</f>
        <v/>
      </c>
      <c r="Q302" s="44" t="str">
        <f>IF($K302="","",IFERROR(_xlfn.XLOOKUP($K302,_StartedStatus!$M:$M,_StartedStatus!$J:$J,"")&amp;"",""))</f>
        <v/>
      </c>
      <c r="R302" s="618" t="str">
        <f>IF($K302="","",IFERROR(_xlfn.XLOOKUP($K302,_StartedStatus!$M:$M,_StartedStatus!$U:$U,""),""))</f>
        <v/>
      </c>
      <c r="S302" s="617" t="str">
        <f t="shared" si="19"/>
        <v/>
      </c>
    </row>
    <row r="303" spans="8:19">
      <c r="H303" s="606" t="str">
        <f t="shared" si="16"/>
        <v/>
      </c>
      <c r="I303" s="606" t="str">
        <f>IF($K303="","",IFERROR(_xlfn.XLOOKUP($K303,_StartedStatus!$M:$M,_StartedStatus!$B:$B,"")&amp;"",""))</f>
        <v/>
      </c>
      <c r="J303" s="49" t="str">
        <f>IF($K303="","",IFERROR(_xlfn.XLOOKUP($K303,_StartedStatus!$M:$M,_StartedStatus!$F:$F,"")&amp;"",""))</f>
        <v/>
      </c>
      <c r="L303" s="617" t="str">
        <f t="shared" si="17"/>
        <v/>
      </c>
      <c r="M303" s="43" t="str">
        <f>IF($K303="","",IFERROR(_xlfn.XLOOKUP($K303,_StartedStatus!$M:$M,_StartedStatus!$L:$L,"")&amp;"",""))</f>
        <v/>
      </c>
      <c r="N303" s="617" t="str">
        <f t="shared" si="18"/>
        <v/>
      </c>
      <c r="O303" s="43" t="str">
        <f>IF($K303="","",IFERROR(_xlfn.XLOOKUP($K303,_StartedStatus!$M:$M,_StartedStatus!$K:$K,"")&amp;"",""))</f>
        <v/>
      </c>
      <c r="P303" s="43" t="str">
        <f>IF($K303="","",IFERROR(_xlfn.XLOOKUP($K303,_StartedStatus!$M:$M,_StartedStatus!$C:$C,"")&amp;"",""))</f>
        <v/>
      </c>
      <c r="Q303" s="44" t="str">
        <f>IF($K303="","",IFERROR(_xlfn.XLOOKUP($K303,_StartedStatus!$M:$M,_StartedStatus!$J:$J,"")&amp;"",""))</f>
        <v/>
      </c>
      <c r="R303" s="618" t="str">
        <f>IF($K303="","",IFERROR(_xlfn.XLOOKUP($K303,_StartedStatus!$M:$M,_StartedStatus!$U:$U,""),""))</f>
        <v/>
      </c>
      <c r="S303" s="617" t="str">
        <f t="shared" si="19"/>
        <v/>
      </c>
    </row>
    <row r="304" spans="8:19">
      <c r="H304" s="606" t="str">
        <f t="shared" si="16"/>
        <v/>
      </c>
      <c r="I304" s="606" t="str">
        <f>IF($K304="","",IFERROR(_xlfn.XLOOKUP($K304,_StartedStatus!$M:$M,_StartedStatus!$B:$B,"")&amp;"",""))</f>
        <v/>
      </c>
      <c r="J304" s="49" t="str">
        <f>IF($K304="","",IFERROR(_xlfn.XLOOKUP($K304,_StartedStatus!$M:$M,_StartedStatus!$F:$F,"")&amp;"",""))</f>
        <v/>
      </c>
      <c r="L304" s="617" t="str">
        <f t="shared" si="17"/>
        <v/>
      </c>
      <c r="M304" s="43" t="str">
        <f>IF($K304="","",IFERROR(_xlfn.XLOOKUP($K304,_StartedStatus!$M:$M,_StartedStatus!$L:$L,"")&amp;"",""))</f>
        <v/>
      </c>
      <c r="N304" s="617" t="str">
        <f t="shared" si="18"/>
        <v/>
      </c>
      <c r="O304" s="43" t="str">
        <f>IF($K304="","",IFERROR(_xlfn.XLOOKUP($K304,_StartedStatus!$M:$M,_StartedStatus!$K:$K,"")&amp;"",""))</f>
        <v/>
      </c>
      <c r="P304" s="43" t="str">
        <f>IF($K304="","",IFERROR(_xlfn.XLOOKUP($K304,_StartedStatus!$M:$M,_StartedStatus!$C:$C,"")&amp;"",""))</f>
        <v/>
      </c>
      <c r="Q304" s="44" t="str">
        <f>IF($K304="","",IFERROR(_xlfn.XLOOKUP($K304,_StartedStatus!$M:$M,_StartedStatus!$J:$J,"")&amp;"",""))</f>
        <v/>
      </c>
      <c r="R304" s="618" t="str">
        <f>IF($K304="","",IFERROR(_xlfn.XLOOKUP($K304,_StartedStatus!$M:$M,_StartedStatus!$U:$U,""),""))</f>
        <v/>
      </c>
      <c r="S304" s="617" t="str">
        <f t="shared" si="19"/>
        <v/>
      </c>
    </row>
    <row r="305" spans="8:19">
      <c r="H305" s="606" t="str">
        <f t="shared" si="16"/>
        <v/>
      </c>
      <c r="I305" s="606" t="str">
        <f>IF($K305="","",IFERROR(_xlfn.XLOOKUP($K305,_StartedStatus!$M:$M,_StartedStatus!$B:$B,"")&amp;"",""))</f>
        <v/>
      </c>
      <c r="J305" s="49" t="str">
        <f>IF($K305="","",IFERROR(_xlfn.XLOOKUP($K305,_StartedStatus!$M:$M,_StartedStatus!$F:$F,"")&amp;"",""))</f>
        <v/>
      </c>
      <c r="L305" s="617" t="str">
        <f t="shared" si="17"/>
        <v/>
      </c>
      <c r="M305" s="43" t="str">
        <f>IF($K305="","",IFERROR(_xlfn.XLOOKUP($K305,_StartedStatus!$M:$M,_StartedStatus!$L:$L,"")&amp;"",""))</f>
        <v/>
      </c>
      <c r="N305" s="617" t="str">
        <f t="shared" si="18"/>
        <v/>
      </c>
      <c r="O305" s="43" t="str">
        <f>IF($K305="","",IFERROR(_xlfn.XLOOKUP($K305,_StartedStatus!$M:$M,_StartedStatus!$K:$K,"")&amp;"",""))</f>
        <v/>
      </c>
      <c r="P305" s="43" t="str">
        <f>IF($K305="","",IFERROR(_xlfn.XLOOKUP($K305,_StartedStatus!$M:$M,_StartedStatus!$C:$C,"")&amp;"",""))</f>
        <v/>
      </c>
      <c r="Q305" s="44" t="str">
        <f>IF($K305="","",IFERROR(_xlfn.XLOOKUP($K305,_StartedStatus!$M:$M,_StartedStatus!$J:$J,"")&amp;"",""))</f>
        <v/>
      </c>
      <c r="R305" s="618" t="str">
        <f>IF($K305="","",IFERROR(_xlfn.XLOOKUP($K305,_StartedStatus!$M:$M,_StartedStatus!$U:$U,""),""))</f>
        <v/>
      </c>
      <c r="S305" s="617" t="str">
        <f t="shared" si="19"/>
        <v/>
      </c>
    </row>
    <row r="306" spans="8:19">
      <c r="H306" s="606" t="str">
        <f t="shared" si="16"/>
        <v/>
      </c>
      <c r="I306" s="606" t="str">
        <f>IF($K306="","",IFERROR(_xlfn.XLOOKUP($K306,_StartedStatus!$M:$M,_StartedStatus!$B:$B,"")&amp;"",""))</f>
        <v/>
      </c>
      <c r="J306" s="49" t="str">
        <f>IF($K306="","",IFERROR(_xlfn.XLOOKUP($K306,_StartedStatus!$M:$M,_StartedStatus!$F:$F,"")&amp;"",""))</f>
        <v/>
      </c>
      <c r="L306" s="617" t="str">
        <f t="shared" si="17"/>
        <v/>
      </c>
      <c r="M306" s="43" t="str">
        <f>IF($K306="","",IFERROR(_xlfn.XLOOKUP($K306,_StartedStatus!$M:$M,_StartedStatus!$L:$L,"")&amp;"",""))</f>
        <v/>
      </c>
      <c r="N306" s="617" t="str">
        <f t="shared" si="18"/>
        <v/>
      </c>
      <c r="O306" s="43" t="str">
        <f>IF($K306="","",IFERROR(_xlfn.XLOOKUP($K306,_StartedStatus!$M:$M,_StartedStatus!$K:$K,"")&amp;"",""))</f>
        <v/>
      </c>
      <c r="P306" s="43" t="str">
        <f>IF($K306="","",IFERROR(_xlfn.XLOOKUP($K306,_StartedStatus!$M:$M,_StartedStatus!$C:$C,"")&amp;"",""))</f>
        <v/>
      </c>
      <c r="Q306" s="44" t="str">
        <f>IF($K306="","",IFERROR(_xlfn.XLOOKUP($K306,_StartedStatus!$M:$M,_StartedStatus!$J:$J,"")&amp;"",""))</f>
        <v/>
      </c>
      <c r="R306" s="618" t="str">
        <f>IF($K306="","",IFERROR(_xlfn.XLOOKUP($K306,_StartedStatus!$M:$M,_StartedStatus!$U:$U,""),""))</f>
        <v/>
      </c>
      <c r="S306" s="617" t="str">
        <f t="shared" si="19"/>
        <v/>
      </c>
    </row>
    <row r="307" spans="8:19">
      <c r="H307" s="606" t="str">
        <f t="shared" si="16"/>
        <v/>
      </c>
      <c r="I307" s="606" t="str">
        <f>IF($K307="","",IFERROR(_xlfn.XLOOKUP($K307,_StartedStatus!$M:$M,_StartedStatus!$B:$B,"")&amp;"",""))</f>
        <v/>
      </c>
      <c r="J307" s="49" t="str">
        <f>IF($K307="","",IFERROR(_xlfn.XLOOKUP($K307,_StartedStatus!$M:$M,_StartedStatus!$F:$F,"")&amp;"",""))</f>
        <v/>
      </c>
      <c r="L307" s="617" t="str">
        <f t="shared" si="17"/>
        <v/>
      </c>
      <c r="M307" s="43" t="str">
        <f>IF($K307="","",IFERROR(_xlfn.XLOOKUP($K307,_StartedStatus!$M:$M,_StartedStatus!$L:$L,"")&amp;"",""))</f>
        <v/>
      </c>
      <c r="N307" s="617" t="str">
        <f t="shared" si="18"/>
        <v/>
      </c>
      <c r="O307" s="43" t="str">
        <f>IF($K307="","",IFERROR(_xlfn.XLOOKUP($K307,_StartedStatus!$M:$M,_StartedStatus!$K:$K,"")&amp;"",""))</f>
        <v/>
      </c>
      <c r="P307" s="43" t="str">
        <f>IF($K307="","",IFERROR(_xlfn.XLOOKUP($K307,_StartedStatus!$M:$M,_StartedStatus!$C:$C,"")&amp;"",""))</f>
        <v/>
      </c>
      <c r="Q307" s="44" t="str">
        <f>IF($K307="","",IFERROR(_xlfn.XLOOKUP($K307,_StartedStatus!$M:$M,_StartedStatus!$J:$J,"")&amp;"",""))</f>
        <v/>
      </c>
      <c r="R307" s="618" t="str">
        <f>IF($K307="","",IFERROR(_xlfn.XLOOKUP($K307,_StartedStatus!$M:$M,_StartedStatus!$U:$U,""),""))</f>
        <v/>
      </c>
      <c r="S307" s="617" t="str">
        <f t="shared" si="19"/>
        <v/>
      </c>
    </row>
    <row r="308" spans="8:19">
      <c r="H308" s="606" t="str">
        <f t="shared" si="16"/>
        <v/>
      </c>
      <c r="I308" s="606" t="str">
        <f>IF($K308="","",IFERROR(_xlfn.XLOOKUP($K308,_StartedStatus!$M:$M,_StartedStatus!$B:$B,"")&amp;"",""))</f>
        <v/>
      </c>
      <c r="J308" s="49" t="str">
        <f>IF($K308="","",IFERROR(_xlfn.XLOOKUP($K308,_StartedStatus!$M:$M,_StartedStatus!$F:$F,"")&amp;"",""))</f>
        <v/>
      </c>
      <c r="L308" s="617" t="str">
        <f t="shared" si="17"/>
        <v/>
      </c>
      <c r="M308" s="43" t="str">
        <f>IF($K308="","",IFERROR(_xlfn.XLOOKUP($K308,_StartedStatus!$M:$M,_StartedStatus!$L:$L,"")&amp;"",""))</f>
        <v/>
      </c>
      <c r="N308" s="617" t="str">
        <f t="shared" si="18"/>
        <v/>
      </c>
      <c r="O308" s="43" t="str">
        <f>IF($K308="","",IFERROR(_xlfn.XLOOKUP($K308,_StartedStatus!$M:$M,_StartedStatus!$K:$K,"")&amp;"",""))</f>
        <v/>
      </c>
      <c r="P308" s="43" t="str">
        <f>IF($K308="","",IFERROR(_xlfn.XLOOKUP($K308,_StartedStatus!$M:$M,_StartedStatus!$C:$C,"")&amp;"",""))</f>
        <v/>
      </c>
      <c r="Q308" s="44" t="str">
        <f>IF($K308="","",IFERROR(_xlfn.XLOOKUP($K308,_StartedStatus!$M:$M,_StartedStatus!$J:$J,"")&amp;"",""))</f>
        <v/>
      </c>
      <c r="R308" s="618" t="str">
        <f>IF($K308="","",IFERROR(_xlfn.XLOOKUP($K308,_StartedStatus!$M:$M,_StartedStatus!$U:$U,""),""))</f>
        <v/>
      </c>
      <c r="S308" s="617" t="str">
        <f t="shared" si="19"/>
        <v/>
      </c>
    </row>
    <row r="309" spans="8:19">
      <c r="H309" s="606" t="str">
        <f t="shared" si="16"/>
        <v/>
      </c>
      <c r="I309" s="606" t="str">
        <f>IF($K309="","",IFERROR(_xlfn.XLOOKUP($K309,_StartedStatus!$M:$M,_StartedStatus!$B:$B,"")&amp;"",""))</f>
        <v/>
      </c>
      <c r="J309" s="49" t="str">
        <f>IF($K309="","",IFERROR(_xlfn.XLOOKUP($K309,_StartedStatus!$M:$M,_StartedStatus!$F:$F,"")&amp;"",""))</f>
        <v/>
      </c>
      <c r="L309" s="617" t="str">
        <f t="shared" si="17"/>
        <v/>
      </c>
      <c r="M309" s="43" t="str">
        <f>IF($K309="","",IFERROR(_xlfn.XLOOKUP($K309,_StartedStatus!$M:$M,_StartedStatus!$L:$L,"")&amp;"",""))</f>
        <v/>
      </c>
      <c r="N309" s="617" t="str">
        <f t="shared" si="18"/>
        <v/>
      </c>
      <c r="O309" s="43" t="str">
        <f>IF($K309="","",IFERROR(_xlfn.XLOOKUP($K309,_StartedStatus!$M:$M,_StartedStatus!$K:$K,"")&amp;"",""))</f>
        <v/>
      </c>
      <c r="P309" s="43" t="str">
        <f>IF($K309="","",IFERROR(_xlfn.XLOOKUP($K309,_StartedStatus!$M:$M,_StartedStatus!$C:$C,"")&amp;"",""))</f>
        <v/>
      </c>
      <c r="Q309" s="44" t="str">
        <f>IF($K309="","",IFERROR(_xlfn.XLOOKUP($K309,_StartedStatus!$M:$M,_StartedStatus!$J:$J,"")&amp;"",""))</f>
        <v/>
      </c>
      <c r="R309" s="618" t="str">
        <f>IF($K309="","",IFERROR(_xlfn.XLOOKUP($K309,_StartedStatus!$M:$M,_StartedStatus!$U:$U,""),""))</f>
        <v/>
      </c>
      <c r="S309" s="617" t="str">
        <f t="shared" si="19"/>
        <v/>
      </c>
    </row>
    <row r="310" spans="8:19">
      <c r="H310" s="606" t="str">
        <f t="shared" si="16"/>
        <v/>
      </c>
      <c r="I310" s="606" t="str">
        <f>IF($K310="","",IFERROR(_xlfn.XLOOKUP($K310,_StartedStatus!$M:$M,_StartedStatus!$B:$B,"")&amp;"",""))</f>
        <v/>
      </c>
      <c r="J310" s="49" t="str">
        <f>IF($K310="","",IFERROR(_xlfn.XLOOKUP($K310,_StartedStatus!$M:$M,_StartedStatus!$F:$F,"")&amp;"",""))</f>
        <v/>
      </c>
      <c r="L310" s="617" t="str">
        <f t="shared" si="17"/>
        <v/>
      </c>
      <c r="M310" s="43" t="str">
        <f>IF($K310="","",IFERROR(_xlfn.XLOOKUP($K310,_StartedStatus!$M:$M,_StartedStatus!$L:$L,"")&amp;"",""))</f>
        <v/>
      </c>
      <c r="N310" s="617" t="str">
        <f t="shared" si="18"/>
        <v/>
      </c>
      <c r="O310" s="43" t="str">
        <f>IF($K310="","",IFERROR(_xlfn.XLOOKUP($K310,_StartedStatus!$M:$M,_StartedStatus!$K:$K,"")&amp;"",""))</f>
        <v/>
      </c>
      <c r="P310" s="43" t="str">
        <f>IF($K310="","",IFERROR(_xlfn.XLOOKUP($K310,_StartedStatus!$M:$M,_StartedStatus!$C:$C,"")&amp;"",""))</f>
        <v/>
      </c>
      <c r="Q310" s="44" t="str">
        <f>IF($K310="","",IFERROR(_xlfn.XLOOKUP($K310,_StartedStatus!$M:$M,_StartedStatus!$J:$J,"")&amp;"",""))</f>
        <v/>
      </c>
      <c r="R310" s="618" t="str">
        <f>IF($K310="","",IFERROR(_xlfn.XLOOKUP($K310,_StartedStatus!$M:$M,_StartedStatus!$U:$U,""),""))</f>
        <v/>
      </c>
      <c r="S310" s="617" t="str">
        <f t="shared" si="19"/>
        <v/>
      </c>
    </row>
    <row r="311" spans="8:19">
      <c r="H311" s="606" t="str">
        <f t="shared" si="16"/>
        <v/>
      </c>
      <c r="I311" s="606" t="str">
        <f>IF($K311="","",IFERROR(_xlfn.XLOOKUP($K311,_StartedStatus!$M:$M,_StartedStatus!$B:$B,"")&amp;"",""))</f>
        <v/>
      </c>
      <c r="J311" s="49" t="str">
        <f>IF($K311="","",IFERROR(_xlfn.XLOOKUP($K311,_StartedStatus!$M:$M,_StartedStatus!$F:$F,"")&amp;"",""))</f>
        <v/>
      </c>
      <c r="L311" s="617" t="str">
        <f t="shared" si="17"/>
        <v/>
      </c>
      <c r="M311" s="43" t="str">
        <f>IF($K311="","",IFERROR(_xlfn.XLOOKUP($K311,_StartedStatus!$M:$M,_StartedStatus!$L:$L,"")&amp;"",""))</f>
        <v/>
      </c>
      <c r="N311" s="617" t="str">
        <f t="shared" si="18"/>
        <v/>
      </c>
      <c r="O311" s="43" t="str">
        <f>IF($K311="","",IFERROR(_xlfn.XLOOKUP($K311,_StartedStatus!$M:$M,_StartedStatus!$K:$K,"")&amp;"",""))</f>
        <v/>
      </c>
      <c r="P311" s="43" t="str">
        <f>IF($K311="","",IFERROR(_xlfn.XLOOKUP($K311,_StartedStatus!$M:$M,_StartedStatus!$C:$C,"")&amp;"",""))</f>
        <v/>
      </c>
      <c r="Q311" s="44" t="str">
        <f>IF($K311="","",IFERROR(_xlfn.XLOOKUP($K311,_StartedStatus!$M:$M,_StartedStatus!$J:$J,"")&amp;"",""))</f>
        <v/>
      </c>
      <c r="R311" s="618" t="str">
        <f>IF($K311="","",IFERROR(_xlfn.XLOOKUP($K311,_StartedStatus!$M:$M,_StartedStatus!$U:$U,""),""))</f>
        <v/>
      </c>
      <c r="S311" s="617" t="str">
        <f t="shared" si="19"/>
        <v/>
      </c>
    </row>
    <row r="312" spans="8:19">
      <c r="H312" s="606" t="str">
        <f t="shared" si="16"/>
        <v/>
      </c>
      <c r="I312" s="606" t="str">
        <f>IF($K312="","",IFERROR(_xlfn.XLOOKUP($K312,_StartedStatus!$M:$M,_StartedStatus!$B:$B,"")&amp;"",""))</f>
        <v/>
      </c>
      <c r="J312" s="49" t="str">
        <f>IF($K312="","",IFERROR(_xlfn.XLOOKUP($K312,_StartedStatus!$M:$M,_StartedStatus!$F:$F,"")&amp;"",""))</f>
        <v/>
      </c>
      <c r="L312" s="617" t="str">
        <f t="shared" si="17"/>
        <v/>
      </c>
      <c r="M312" s="43" t="str">
        <f>IF($K312="","",IFERROR(_xlfn.XLOOKUP($K312,_StartedStatus!$M:$M,_StartedStatus!$L:$L,"")&amp;"",""))</f>
        <v/>
      </c>
      <c r="N312" s="617" t="str">
        <f t="shared" si="18"/>
        <v/>
      </c>
      <c r="O312" s="43" t="str">
        <f>IF($K312="","",IFERROR(_xlfn.XLOOKUP($K312,_StartedStatus!$M:$M,_StartedStatus!$K:$K,"")&amp;"",""))</f>
        <v/>
      </c>
      <c r="P312" s="43" t="str">
        <f>IF($K312="","",IFERROR(_xlfn.XLOOKUP($K312,_StartedStatus!$M:$M,_StartedStatus!$C:$C,"")&amp;"",""))</f>
        <v/>
      </c>
      <c r="Q312" s="44" t="str">
        <f>IF($K312="","",IFERROR(_xlfn.XLOOKUP($K312,_StartedStatus!$M:$M,_StartedStatus!$J:$J,"")&amp;"",""))</f>
        <v/>
      </c>
      <c r="R312" s="618" t="str">
        <f>IF($K312="","",IFERROR(_xlfn.XLOOKUP($K312,_StartedStatus!$M:$M,_StartedStatus!$U:$U,""),""))</f>
        <v/>
      </c>
      <c r="S312" s="617" t="str">
        <f t="shared" si="19"/>
        <v/>
      </c>
    </row>
    <row r="313" spans="8:19">
      <c r="H313" s="606" t="str">
        <f t="shared" si="16"/>
        <v/>
      </c>
      <c r="I313" s="606" t="str">
        <f>IF($K313="","",IFERROR(_xlfn.XLOOKUP($K313,_StartedStatus!$M:$M,_StartedStatus!$B:$B,"")&amp;"",""))</f>
        <v/>
      </c>
      <c r="J313" s="49" t="str">
        <f>IF($K313="","",IFERROR(_xlfn.XLOOKUP($K313,_StartedStatus!$M:$M,_StartedStatus!$F:$F,"")&amp;"",""))</f>
        <v/>
      </c>
      <c r="L313" s="617" t="str">
        <f t="shared" si="17"/>
        <v/>
      </c>
      <c r="M313" s="43" t="str">
        <f>IF($K313="","",IFERROR(_xlfn.XLOOKUP($K313,_StartedStatus!$M:$M,_StartedStatus!$L:$L,"")&amp;"",""))</f>
        <v/>
      </c>
      <c r="N313" s="617" t="str">
        <f t="shared" si="18"/>
        <v/>
      </c>
      <c r="O313" s="43" t="str">
        <f>IF($K313="","",IFERROR(_xlfn.XLOOKUP($K313,_StartedStatus!$M:$M,_StartedStatus!$K:$K,"")&amp;"",""))</f>
        <v/>
      </c>
      <c r="P313" s="43" t="str">
        <f>IF($K313="","",IFERROR(_xlfn.XLOOKUP($K313,_StartedStatus!$M:$M,_StartedStatus!$C:$C,"")&amp;"",""))</f>
        <v/>
      </c>
      <c r="Q313" s="44" t="str">
        <f>IF($K313="","",IFERROR(_xlfn.XLOOKUP($K313,_StartedStatus!$M:$M,_StartedStatus!$J:$J,"")&amp;"",""))</f>
        <v/>
      </c>
      <c r="R313" s="618" t="str">
        <f>IF($K313="","",IFERROR(_xlfn.XLOOKUP($K313,_StartedStatus!$M:$M,_StartedStatus!$U:$U,""),""))</f>
        <v/>
      </c>
      <c r="S313" s="617" t="str">
        <f t="shared" si="19"/>
        <v/>
      </c>
    </row>
    <row r="314" spans="8:19">
      <c r="H314" s="606" t="str">
        <f t="shared" si="16"/>
        <v/>
      </c>
      <c r="I314" s="606" t="str">
        <f>IF($K314="","",IFERROR(_xlfn.XLOOKUP($K314,_StartedStatus!$M:$M,_StartedStatus!$B:$B,"")&amp;"",""))</f>
        <v/>
      </c>
      <c r="J314" s="49" t="str">
        <f>IF($K314="","",IFERROR(_xlfn.XLOOKUP($K314,_StartedStatus!$M:$M,_StartedStatus!$F:$F,"")&amp;"",""))</f>
        <v/>
      </c>
      <c r="L314" s="617" t="str">
        <f t="shared" si="17"/>
        <v/>
      </c>
      <c r="M314" s="43" t="str">
        <f>IF($K314="","",IFERROR(_xlfn.XLOOKUP($K314,_StartedStatus!$M:$M,_StartedStatus!$L:$L,"")&amp;"",""))</f>
        <v/>
      </c>
      <c r="N314" s="617" t="str">
        <f t="shared" si="18"/>
        <v/>
      </c>
      <c r="O314" s="43" t="str">
        <f>IF($K314="","",IFERROR(_xlfn.XLOOKUP($K314,_StartedStatus!$M:$M,_StartedStatus!$K:$K,"")&amp;"",""))</f>
        <v/>
      </c>
      <c r="P314" s="43" t="str">
        <f>IF($K314="","",IFERROR(_xlfn.XLOOKUP($K314,_StartedStatus!$M:$M,_StartedStatus!$C:$C,"")&amp;"",""))</f>
        <v/>
      </c>
      <c r="Q314" s="44" t="str">
        <f>IF($K314="","",IFERROR(_xlfn.XLOOKUP($K314,_StartedStatus!$M:$M,_StartedStatus!$J:$J,"")&amp;"",""))</f>
        <v/>
      </c>
      <c r="R314" s="618" t="str">
        <f>IF($K314="","",IFERROR(_xlfn.XLOOKUP($K314,_StartedStatus!$M:$M,_StartedStatus!$U:$U,""),""))</f>
        <v/>
      </c>
      <c r="S314" s="617" t="str">
        <f t="shared" si="19"/>
        <v/>
      </c>
    </row>
    <row r="315" spans="8:19">
      <c r="H315" s="606" t="str">
        <f t="shared" si="16"/>
        <v/>
      </c>
      <c r="I315" s="606" t="str">
        <f>IF($K315="","",IFERROR(_xlfn.XLOOKUP($K315,_StartedStatus!$M:$M,_StartedStatus!$B:$B,"")&amp;"",""))</f>
        <v/>
      </c>
      <c r="J315" s="49" t="str">
        <f>IF($K315="","",IFERROR(_xlfn.XLOOKUP($K315,_StartedStatus!$M:$M,_StartedStatus!$F:$F,"")&amp;"",""))</f>
        <v/>
      </c>
      <c r="L315" s="617" t="str">
        <f t="shared" si="17"/>
        <v/>
      </c>
      <c r="M315" s="43" t="str">
        <f>IF($K315="","",IFERROR(_xlfn.XLOOKUP($K315,_StartedStatus!$M:$M,_StartedStatus!$L:$L,"")&amp;"",""))</f>
        <v/>
      </c>
      <c r="N315" s="617" t="str">
        <f t="shared" si="18"/>
        <v/>
      </c>
      <c r="O315" s="43" t="str">
        <f>IF($K315="","",IFERROR(_xlfn.XLOOKUP($K315,_StartedStatus!$M:$M,_StartedStatus!$K:$K,"")&amp;"",""))</f>
        <v/>
      </c>
      <c r="P315" s="43" t="str">
        <f>IF($K315="","",IFERROR(_xlfn.XLOOKUP($K315,_StartedStatus!$M:$M,_StartedStatus!$C:$C,"")&amp;"",""))</f>
        <v/>
      </c>
      <c r="Q315" s="44" t="str">
        <f>IF($K315="","",IFERROR(_xlfn.XLOOKUP($K315,_StartedStatus!$M:$M,_StartedStatus!$J:$J,"")&amp;"",""))</f>
        <v/>
      </c>
      <c r="R315" s="618" t="str">
        <f>IF($K315="","",IFERROR(_xlfn.XLOOKUP($K315,_StartedStatus!$M:$M,_StartedStatus!$U:$U,""),""))</f>
        <v/>
      </c>
      <c r="S315" s="617" t="str">
        <f t="shared" si="19"/>
        <v/>
      </c>
    </row>
    <row r="316" spans="8:19">
      <c r="H316" s="606" t="str">
        <f t="shared" si="16"/>
        <v/>
      </c>
      <c r="I316" s="606" t="str">
        <f>IF($K316="","",IFERROR(_xlfn.XLOOKUP($K316,_StartedStatus!$M:$M,_StartedStatus!$B:$B,"")&amp;"",""))</f>
        <v/>
      </c>
      <c r="J316" s="49" t="str">
        <f>IF($K316="","",IFERROR(_xlfn.XLOOKUP($K316,_StartedStatus!$M:$M,_StartedStatus!$F:$F,"")&amp;"",""))</f>
        <v/>
      </c>
      <c r="L316" s="617" t="str">
        <f t="shared" si="17"/>
        <v/>
      </c>
      <c r="M316" s="43" t="str">
        <f>IF($K316="","",IFERROR(_xlfn.XLOOKUP($K316,_StartedStatus!$M:$M,_StartedStatus!$L:$L,"")&amp;"",""))</f>
        <v/>
      </c>
      <c r="N316" s="617" t="str">
        <f t="shared" si="18"/>
        <v/>
      </c>
      <c r="O316" s="43" t="str">
        <f>IF($K316="","",IFERROR(_xlfn.XLOOKUP($K316,_StartedStatus!$M:$M,_StartedStatus!$K:$K,"")&amp;"",""))</f>
        <v/>
      </c>
      <c r="P316" s="43" t="str">
        <f>IF($K316="","",IFERROR(_xlfn.XLOOKUP($K316,_StartedStatus!$M:$M,_StartedStatus!$C:$C,"")&amp;"",""))</f>
        <v/>
      </c>
      <c r="Q316" s="44" t="str">
        <f>IF($K316="","",IFERROR(_xlfn.XLOOKUP($K316,_StartedStatus!$M:$M,_StartedStatus!$J:$J,"")&amp;"",""))</f>
        <v/>
      </c>
      <c r="R316" s="618" t="str">
        <f>IF($K316="","",IFERROR(_xlfn.XLOOKUP($K316,_StartedStatus!$M:$M,_StartedStatus!$U:$U,""),""))</f>
        <v/>
      </c>
      <c r="S316" s="617" t="str">
        <f t="shared" si="19"/>
        <v/>
      </c>
    </row>
    <row r="317" spans="8:19">
      <c r="H317" s="606" t="str">
        <f t="shared" si="16"/>
        <v/>
      </c>
      <c r="I317" s="606" t="str">
        <f>IF($K317="","",IFERROR(_xlfn.XLOOKUP($K317,_StartedStatus!$M:$M,_StartedStatus!$B:$B,"")&amp;"",""))</f>
        <v/>
      </c>
      <c r="J317" s="49" t="str">
        <f>IF($K317="","",IFERROR(_xlfn.XLOOKUP($K317,_StartedStatus!$M:$M,_StartedStatus!$F:$F,"")&amp;"",""))</f>
        <v/>
      </c>
      <c r="L317" s="617" t="str">
        <f t="shared" si="17"/>
        <v/>
      </c>
      <c r="M317" s="43" t="str">
        <f>IF($K317="","",IFERROR(_xlfn.XLOOKUP($K317,_StartedStatus!$M:$M,_StartedStatus!$L:$L,"")&amp;"",""))</f>
        <v/>
      </c>
      <c r="N317" s="617" t="str">
        <f t="shared" si="18"/>
        <v/>
      </c>
      <c r="O317" s="43" t="str">
        <f>IF($K317="","",IFERROR(_xlfn.XLOOKUP($K317,_StartedStatus!$M:$M,_StartedStatus!$K:$K,"")&amp;"",""))</f>
        <v/>
      </c>
      <c r="P317" s="43" t="str">
        <f>IF($K317="","",IFERROR(_xlfn.XLOOKUP($K317,_StartedStatus!$M:$M,_StartedStatus!$C:$C,"")&amp;"",""))</f>
        <v/>
      </c>
      <c r="Q317" s="44" t="str">
        <f>IF($K317="","",IFERROR(_xlfn.XLOOKUP($K317,_StartedStatus!$M:$M,_StartedStatus!$J:$J,"")&amp;"",""))</f>
        <v/>
      </c>
      <c r="R317" s="618" t="str">
        <f>IF($K317="","",IFERROR(_xlfn.XLOOKUP($K317,_StartedStatus!$M:$M,_StartedStatus!$U:$U,""),""))</f>
        <v/>
      </c>
      <c r="S317" s="617" t="str">
        <f t="shared" si="19"/>
        <v/>
      </c>
    </row>
    <row r="318" spans="8:19">
      <c r="H318" s="606" t="str">
        <f t="shared" si="16"/>
        <v/>
      </c>
      <c r="I318" s="606" t="str">
        <f>IF($K318="","",IFERROR(_xlfn.XLOOKUP($K318,_StartedStatus!$M:$M,_StartedStatus!$B:$B,"")&amp;"",""))</f>
        <v/>
      </c>
      <c r="J318" s="49" t="str">
        <f>IF($K318="","",IFERROR(_xlfn.XLOOKUP($K318,_StartedStatus!$M:$M,_StartedStatus!$F:$F,"")&amp;"",""))</f>
        <v/>
      </c>
      <c r="L318" s="617" t="str">
        <f t="shared" si="17"/>
        <v/>
      </c>
      <c r="M318" s="43" t="str">
        <f>IF($K318="","",IFERROR(_xlfn.XLOOKUP($K318,_StartedStatus!$M:$M,_StartedStatus!$L:$L,"")&amp;"",""))</f>
        <v/>
      </c>
      <c r="N318" s="617" t="str">
        <f t="shared" si="18"/>
        <v/>
      </c>
      <c r="O318" s="43" t="str">
        <f>IF($K318="","",IFERROR(_xlfn.XLOOKUP($K318,_StartedStatus!$M:$M,_StartedStatus!$K:$K,"")&amp;"",""))</f>
        <v/>
      </c>
      <c r="P318" s="43" t="str">
        <f>IF($K318="","",IFERROR(_xlfn.XLOOKUP($K318,_StartedStatus!$M:$M,_StartedStatus!$C:$C,"")&amp;"",""))</f>
        <v/>
      </c>
      <c r="Q318" s="44" t="str">
        <f>IF($K318="","",IFERROR(_xlfn.XLOOKUP($K318,_StartedStatus!$M:$M,_StartedStatus!$J:$J,"")&amp;"",""))</f>
        <v/>
      </c>
      <c r="R318" s="618" t="str">
        <f>IF($K318="","",IFERROR(_xlfn.XLOOKUP($K318,_StartedStatus!$M:$M,_StartedStatus!$U:$U,""),""))</f>
        <v/>
      </c>
      <c r="S318" s="617" t="str">
        <f t="shared" si="19"/>
        <v/>
      </c>
    </row>
    <row r="319" spans="8:19">
      <c r="H319" s="606" t="str">
        <f t="shared" si="16"/>
        <v/>
      </c>
      <c r="I319" s="606" t="str">
        <f>IF($K319="","",IFERROR(_xlfn.XLOOKUP($K319,_StartedStatus!$M:$M,_StartedStatus!$B:$B,"")&amp;"",""))</f>
        <v/>
      </c>
      <c r="J319" s="49" t="str">
        <f>IF($K319="","",IFERROR(_xlfn.XLOOKUP($K319,_StartedStatus!$M:$M,_StartedStatus!$F:$F,"")&amp;"",""))</f>
        <v/>
      </c>
      <c r="L319" s="617" t="str">
        <f t="shared" si="17"/>
        <v/>
      </c>
      <c r="M319" s="43" t="str">
        <f>IF($K319="","",IFERROR(_xlfn.XLOOKUP($K319,_StartedStatus!$M:$M,_StartedStatus!$L:$L,"")&amp;"",""))</f>
        <v/>
      </c>
      <c r="N319" s="617" t="str">
        <f t="shared" si="18"/>
        <v/>
      </c>
      <c r="O319" s="43" t="str">
        <f>IF($K319="","",IFERROR(_xlfn.XLOOKUP($K319,_StartedStatus!$M:$M,_StartedStatus!$K:$K,"")&amp;"",""))</f>
        <v/>
      </c>
      <c r="P319" s="43" t="str">
        <f>IF($K319="","",IFERROR(_xlfn.XLOOKUP($K319,_StartedStatus!$M:$M,_StartedStatus!$C:$C,"")&amp;"",""))</f>
        <v/>
      </c>
      <c r="Q319" s="44" t="str">
        <f>IF($K319="","",IFERROR(_xlfn.XLOOKUP($K319,_StartedStatus!$M:$M,_StartedStatus!$J:$J,"")&amp;"",""))</f>
        <v/>
      </c>
      <c r="R319" s="618" t="str">
        <f>IF($K319="","",IFERROR(_xlfn.XLOOKUP($K319,_StartedStatus!$M:$M,_StartedStatus!$U:$U,""),""))</f>
        <v/>
      </c>
      <c r="S319" s="617" t="str">
        <f t="shared" si="19"/>
        <v/>
      </c>
    </row>
    <row r="320" spans="8:19">
      <c r="H320" s="606" t="str">
        <f t="shared" si="16"/>
        <v/>
      </c>
      <c r="I320" s="606" t="str">
        <f>IF($K320="","",IFERROR(_xlfn.XLOOKUP($K320,_StartedStatus!$M:$M,_StartedStatus!$B:$B,"")&amp;"",""))</f>
        <v/>
      </c>
      <c r="J320" s="49" t="str">
        <f>IF($K320="","",IFERROR(_xlfn.XLOOKUP($K320,_StartedStatus!$M:$M,_StartedStatus!$F:$F,"")&amp;"",""))</f>
        <v/>
      </c>
      <c r="L320" s="617" t="str">
        <f t="shared" si="17"/>
        <v/>
      </c>
      <c r="M320" s="43" t="str">
        <f>IF($K320="","",IFERROR(_xlfn.XLOOKUP($K320,_StartedStatus!$M:$M,_StartedStatus!$L:$L,"")&amp;"",""))</f>
        <v/>
      </c>
      <c r="N320" s="617" t="str">
        <f t="shared" si="18"/>
        <v/>
      </c>
      <c r="O320" s="43" t="str">
        <f>IF($K320="","",IFERROR(_xlfn.XLOOKUP($K320,_StartedStatus!$M:$M,_StartedStatus!$K:$K,"")&amp;"",""))</f>
        <v/>
      </c>
      <c r="P320" s="43" t="str">
        <f>IF($K320="","",IFERROR(_xlfn.XLOOKUP($K320,_StartedStatus!$M:$M,_StartedStatus!$C:$C,"")&amp;"",""))</f>
        <v/>
      </c>
      <c r="Q320" s="44" t="str">
        <f>IF($K320="","",IFERROR(_xlfn.XLOOKUP($K320,_StartedStatus!$M:$M,_StartedStatus!$J:$J,"")&amp;"",""))</f>
        <v/>
      </c>
      <c r="R320" s="618" t="str">
        <f>IF($K320="","",IFERROR(_xlfn.XLOOKUP($K320,_StartedStatus!$M:$M,_StartedStatus!$U:$U,""),""))</f>
        <v/>
      </c>
      <c r="S320" s="617" t="str">
        <f t="shared" si="19"/>
        <v/>
      </c>
    </row>
    <row r="321" spans="8:19">
      <c r="H321" s="606" t="str">
        <f t="shared" si="16"/>
        <v/>
      </c>
      <c r="I321" s="606" t="str">
        <f>IF($K321="","",IFERROR(_xlfn.XLOOKUP($K321,_StartedStatus!$M:$M,_StartedStatus!$B:$B,"")&amp;"",""))</f>
        <v/>
      </c>
      <c r="J321" s="49" t="str">
        <f>IF($K321="","",IFERROR(_xlfn.XLOOKUP($K321,_StartedStatus!$M:$M,_StartedStatus!$F:$F,"")&amp;"",""))</f>
        <v/>
      </c>
      <c r="L321" s="617" t="str">
        <f t="shared" si="17"/>
        <v/>
      </c>
      <c r="M321" s="43" t="str">
        <f>IF($K321="","",IFERROR(_xlfn.XLOOKUP($K321,_StartedStatus!$M:$M,_StartedStatus!$L:$L,"")&amp;"",""))</f>
        <v/>
      </c>
      <c r="N321" s="617" t="str">
        <f t="shared" si="18"/>
        <v/>
      </c>
      <c r="O321" s="43" t="str">
        <f>IF($K321="","",IFERROR(_xlfn.XLOOKUP($K321,_StartedStatus!$M:$M,_StartedStatus!$K:$K,"")&amp;"",""))</f>
        <v/>
      </c>
      <c r="P321" s="43" t="str">
        <f>IF($K321="","",IFERROR(_xlfn.XLOOKUP($K321,_StartedStatus!$M:$M,_StartedStatus!$C:$C,"")&amp;"",""))</f>
        <v/>
      </c>
      <c r="Q321" s="44" t="str">
        <f>IF($K321="","",IFERROR(_xlfn.XLOOKUP($K321,_StartedStatus!$M:$M,_StartedStatus!$J:$J,"")&amp;"",""))</f>
        <v/>
      </c>
      <c r="R321" s="618" t="str">
        <f>IF($K321="","",IFERROR(_xlfn.XLOOKUP($K321,_StartedStatus!$M:$M,_StartedStatus!$U:$U,""),""))</f>
        <v/>
      </c>
      <c r="S321" s="617" t="str">
        <f t="shared" si="19"/>
        <v/>
      </c>
    </row>
    <row r="322" spans="8:19">
      <c r="H322" s="606" t="str">
        <f t="shared" si="16"/>
        <v/>
      </c>
      <c r="I322" s="606" t="str">
        <f>IF($K322="","",IFERROR(_xlfn.XLOOKUP($K322,_StartedStatus!$M:$M,_StartedStatus!$B:$B,"")&amp;"",""))</f>
        <v/>
      </c>
      <c r="J322" s="49" t="str">
        <f>IF($K322="","",IFERROR(_xlfn.XLOOKUP($K322,_StartedStatus!$M:$M,_StartedStatus!$F:$F,"")&amp;"",""))</f>
        <v/>
      </c>
      <c r="L322" s="617" t="str">
        <f t="shared" si="17"/>
        <v/>
      </c>
      <c r="M322" s="43" t="str">
        <f>IF($K322="","",IFERROR(_xlfn.XLOOKUP($K322,_StartedStatus!$M:$M,_StartedStatus!$L:$L,"")&amp;"",""))</f>
        <v/>
      </c>
      <c r="N322" s="617" t="str">
        <f t="shared" si="18"/>
        <v/>
      </c>
      <c r="O322" s="43" t="str">
        <f>IF($K322="","",IFERROR(_xlfn.XLOOKUP($K322,_StartedStatus!$M:$M,_StartedStatus!$K:$K,"")&amp;"",""))</f>
        <v/>
      </c>
      <c r="P322" s="43" t="str">
        <f>IF($K322="","",IFERROR(_xlfn.XLOOKUP($K322,_StartedStatus!$M:$M,_StartedStatus!$C:$C,"")&amp;"",""))</f>
        <v/>
      </c>
      <c r="Q322" s="44" t="str">
        <f>IF($K322="","",IFERROR(_xlfn.XLOOKUP($K322,_StartedStatus!$M:$M,_StartedStatus!$J:$J,"")&amp;"",""))</f>
        <v/>
      </c>
      <c r="R322" s="618" t="str">
        <f>IF($K322="","",IFERROR(_xlfn.XLOOKUP($K322,_StartedStatus!$M:$M,_StartedStatus!$U:$U,""),""))</f>
        <v/>
      </c>
      <c r="S322" s="617" t="str">
        <f t="shared" si="19"/>
        <v/>
      </c>
    </row>
    <row r="323" spans="8:19">
      <c r="H323" s="606" t="str">
        <f t="shared" si="16"/>
        <v/>
      </c>
      <c r="I323" s="606" t="str">
        <f>IF($K323="","",IFERROR(_xlfn.XLOOKUP($K323,_StartedStatus!$M:$M,_StartedStatus!$B:$B,"")&amp;"",""))</f>
        <v/>
      </c>
      <c r="J323" s="49" t="str">
        <f>IF($K323="","",IFERROR(_xlfn.XLOOKUP($K323,_StartedStatus!$M:$M,_StartedStatus!$F:$F,"")&amp;"",""))</f>
        <v/>
      </c>
      <c r="L323" s="617" t="str">
        <f t="shared" si="17"/>
        <v/>
      </c>
      <c r="M323" s="43" t="str">
        <f>IF($K323="","",IFERROR(_xlfn.XLOOKUP($K323,_StartedStatus!$M:$M,_StartedStatus!$L:$L,"")&amp;"",""))</f>
        <v/>
      </c>
      <c r="N323" s="617" t="str">
        <f t="shared" si="18"/>
        <v/>
      </c>
      <c r="O323" s="43" t="str">
        <f>IF($K323="","",IFERROR(_xlfn.XLOOKUP($K323,_StartedStatus!$M:$M,_StartedStatus!$K:$K,"")&amp;"",""))</f>
        <v/>
      </c>
      <c r="P323" s="43" t="str">
        <f>IF($K323="","",IFERROR(_xlfn.XLOOKUP($K323,_StartedStatus!$M:$M,_StartedStatus!$C:$C,"")&amp;"",""))</f>
        <v/>
      </c>
      <c r="Q323" s="44" t="str">
        <f>IF($K323="","",IFERROR(_xlfn.XLOOKUP($K323,_StartedStatus!$M:$M,_StartedStatus!$J:$J,"")&amp;"",""))</f>
        <v/>
      </c>
      <c r="R323" s="618" t="str">
        <f>IF($K323="","",IFERROR(_xlfn.XLOOKUP($K323,_StartedStatus!$M:$M,_StartedStatus!$U:$U,""),""))</f>
        <v/>
      </c>
      <c r="S323" s="617" t="str">
        <f t="shared" si="19"/>
        <v/>
      </c>
    </row>
    <row r="324" spans="8:19">
      <c r="H324" s="606" t="str">
        <f t="shared" si="16"/>
        <v/>
      </c>
      <c r="I324" s="606" t="str">
        <f>IF($K324="","",IFERROR(_xlfn.XLOOKUP($K324,_StartedStatus!$M:$M,_StartedStatus!$B:$B,"")&amp;"",""))</f>
        <v/>
      </c>
      <c r="J324" s="49" t="str">
        <f>IF($K324="","",IFERROR(_xlfn.XLOOKUP($K324,_StartedStatus!$M:$M,_StartedStatus!$F:$F,"")&amp;"",""))</f>
        <v/>
      </c>
      <c r="L324" s="617" t="str">
        <f t="shared" si="17"/>
        <v/>
      </c>
      <c r="M324" s="43" t="str">
        <f>IF($K324="","",IFERROR(_xlfn.XLOOKUP($K324,_StartedStatus!$M:$M,_StartedStatus!$L:$L,"")&amp;"",""))</f>
        <v/>
      </c>
      <c r="N324" s="617" t="str">
        <f t="shared" si="18"/>
        <v/>
      </c>
      <c r="O324" s="43" t="str">
        <f>IF($K324="","",IFERROR(_xlfn.XLOOKUP($K324,_StartedStatus!$M:$M,_StartedStatus!$K:$K,"")&amp;"",""))</f>
        <v/>
      </c>
      <c r="P324" s="43" t="str">
        <f>IF($K324="","",IFERROR(_xlfn.XLOOKUP($K324,_StartedStatus!$M:$M,_StartedStatus!$C:$C,"")&amp;"",""))</f>
        <v/>
      </c>
      <c r="Q324" s="44" t="str">
        <f>IF($K324="","",IFERROR(_xlfn.XLOOKUP($K324,_StartedStatus!$M:$M,_StartedStatus!$J:$J,"")&amp;"",""))</f>
        <v/>
      </c>
      <c r="R324" s="618" t="str">
        <f>IF($K324="","",IFERROR(_xlfn.XLOOKUP($K324,_StartedStatus!$M:$M,_StartedStatus!$U:$U,""),""))</f>
        <v/>
      </c>
      <c r="S324" s="617" t="str">
        <f t="shared" si="19"/>
        <v/>
      </c>
    </row>
    <row r="325" spans="8:19">
      <c r="H325" s="606" t="str">
        <f t="shared" si="16"/>
        <v/>
      </c>
      <c r="I325" s="606" t="str">
        <f>IF($K325="","",IFERROR(_xlfn.XLOOKUP($K325,_StartedStatus!$M:$M,_StartedStatus!$B:$B,"")&amp;"",""))</f>
        <v/>
      </c>
      <c r="J325" s="49" t="str">
        <f>IF($K325="","",IFERROR(_xlfn.XLOOKUP($K325,_StartedStatus!$M:$M,_StartedStatus!$F:$F,"")&amp;"",""))</f>
        <v/>
      </c>
      <c r="L325" s="617" t="str">
        <f t="shared" si="17"/>
        <v/>
      </c>
      <c r="M325" s="43" t="str">
        <f>IF($K325="","",IFERROR(_xlfn.XLOOKUP($K325,_StartedStatus!$M:$M,_StartedStatus!$L:$L,"")&amp;"",""))</f>
        <v/>
      </c>
      <c r="N325" s="617" t="str">
        <f t="shared" si="18"/>
        <v/>
      </c>
      <c r="O325" s="43" t="str">
        <f>IF($K325="","",IFERROR(_xlfn.XLOOKUP($K325,_StartedStatus!$M:$M,_StartedStatus!$K:$K,"")&amp;"",""))</f>
        <v/>
      </c>
      <c r="P325" s="43" t="str">
        <f>IF($K325="","",IFERROR(_xlfn.XLOOKUP($K325,_StartedStatus!$M:$M,_StartedStatus!$C:$C,"")&amp;"",""))</f>
        <v/>
      </c>
      <c r="Q325" s="44" t="str">
        <f>IF($K325="","",IFERROR(_xlfn.XLOOKUP($K325,_StartedStatus!$M:$M,_StartedStatus!$J:$J,"")&amp;"",""))</f>
        <v/>
      </c>
      <c r="R325" s="618" t="str">
        <f>IF($K325="","",IFERROR(_xlfn.XLOOKUP($K325,_StartedStatus!$M:$M,_StartedStatus!$U:$U,""),""))</f>
        <v/>
      </c>
      <c r="S325" s="617" t="str">
        <f t="shared" si="19"/>
        <v/>
      </c>
    </row>
    <row r="326" spans="8:19">
      <c r="H326" s="606" t="str">
        <f t="shared" si="16"/>
        <v/>
      </c>
      <c r="I326" s="606" t="str">
        <f>IF($K326="","",IFERROR(_xlfn.XLOOKUP($K326,_StartedStatus!$M:$M,_StartedStatus!$B:$B,"")&amp;"",""))</f>
        <v/>
      </c>
      <c r="J326" s="49" t="str">
        <f>IF($K326="","",IFERROR(_xlfn.XLOOKUP($K326,_StartedStatus!$M:$M,_StartedStatus!$F:$F,"")&amp;"",""))</f>
        <v/>
      </c>
      <c r="L326" s="617" t="str">
        <f t="shared" si="17"/>
        <v/>
      </c>
      <c r="M326" s="43" t="str">
        <f>IF($K326="","",IFERROR(_xlfn.XLOOKUP($K326,_StartedStatus!$M:$M,_StartedStatus!$L:$L,"")&amp;"",""))</f>
        <v/>
      </c>
      <c r="N326" s="617" t="str">
        <f t="shared" si="18"/>
        <v/>
      </c>
      <c r="O326" s="43" t="str">
        <f>IF($K326="","",IFERROR(_xlfn.XLOOKUP($K326,_StartedStatus!$M:$M,_StartedStatus!$K:$K,"")&amp;"",""))</f>
        <v/>
      </c>
      <c r="P326" s="43" t="str">
        <f>IF($K326="","",IFERROR(_xlfn.XLOOKUP($K326,_StartedStatus!$M:$M,_StartedStatus!$C:$C,"")&amp;"",""))</f>
        <v/>
      </c>
      <c r="Q326" s="44" t="str">
        <f>IF($K326="","",IFERROR(_xlfn.XLOOKUP($K326,_StartedStatus!$M:$M,_StartedStatus!$J:$J,"")&amp;"",""))</f>
        <v/>
      </c>
      <c r="R326" s="618" t="str">
        <f>IF($K326="","",IFERROR(_xlfn.XLOOKUP($K326,_StartedStatus!$M:$M,_StartedStatus!$U:$U,""),""))</f>
        <v/>
      </c>
      <c r="S326" s="617" t="str">
        <f t="shared" si="19"/>
        <v/>
      </c>
    </row>
  </sheetData>
  <hyperlinks>
    <hyperlink ref="A2" r:id="rId1" display="mailto:alicia.velasquez@flex.com" xr:uid="{67D21D3F-A1AA-4F1C-91C6-E3DDA99976B2}"/>
    <hyperlink ref="A3" r:id="rId2" display="mailto:Leah.Bergquist@flex.com" xr:uid="{95B5607F-133E-40C6-8731-8431874CB788}"/>
    <hyperlink ref="A4" r:id="rId3" display="mailto:us.slcbpsreception@flex.com" xr:uid="{FDF3C566-7BA2-472C-AF78-6A55176D483D}"/>
    <hyperlink ref="A5" r:id="rId4" display="mailto:katherine.tavera@flex.com" xr:uid="{FEA19D80-457B-4B01-9E84-736E59A1FB0C}"/>
    <hyperlink ref="A6" r:id="rId5" display="mailto:howard.collings@flex.com" xr:uid="{38FD1949-DA97-4A4E-848B-AFB690FDFC88}"/>
    <hyperlink ref="A7" r:id="rId6" display="mailto:us.slcsitehr@flex.com" xr:uid="{4E18B05A-9E5A-4167-8A2D-19E5243324AC}"/>
    <hyperlink ref="A8" r:id="rId7" display="mailto:us.slchrleads@flex.com" xr:uid="{ECCBF343-72E8-4886-84CE-532C060DD184}"/>
    <hyperlink ref="A9" r:id="rId8" display="mailto:flex@youremploymentsolutions.com" xr:uid="{1B5D6A9F-3D27-487B-974D-80A70F18C17A}"/>
    <hyperlink ref="A10" r:id="rId9" display="mailto:timothy.mcgovern@flex.com" xr:uid="{4CA7D23A-59D0-4901-AF04-11491579895B}"/>
    <hyperlink ref="A11" r:id="rId10" display="mailto:Gil.Smith@flex.com" xr:uid="{852CD3A6-18F6-418B-8219-3A6B59168560}"/>
    <hyperlink ref="A12" r:id="rId11" display="mailto:Paulo.Gonzalez@flex.com" xr:uid="{8E4A47AB-061C-414E-9544-8EA5C6D7537F}"/>
    <hyperlink ref="A13" r:id="rId12" display="mailto:Christopher.Villanueva@flex.com" xr:uid="{FDFE1825-009A-4067-8A04-94908FE1A75D}"/>
    <hyperlink ref="A14" r:id="rId13" display="mailto:Edwin.Paballa@flex.com" xr:uid="{5DE1553D-DD6E-40CA-A327-4B5D0B719E67}"/>
    <hyperlink ref="A15" r:id="rId14" display="mailto:Avigail.Zamora@flex.com" xr:uid="{AA38516F-2D3F-4D8F-9131-B690E692F79B}"/>
    <hyperlink ref="A16" r:id="rId15" display="mailto:Us.slctrainingteam@flex.com" xr:uid="{720950EB-33E9-4BD5-A739-2D892F82518E}"/>
    <hyperlink ref="A17" r:id="rId16" display="mailto:Jennifer.Medina@flex.com" xr:uid="{ECEE1F2B-E28C-477A-9DEB-FE0F7BCEDD70}"/>
  </hyperlinks>
  <pageMargins left="0.7" right="0.7" top="0.75" bottom="0.75" header="0.3" footer="0.3"/>
  <drawing r:id="rId1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8D34B-78AD-462F-BF0A-942E482F29DB}">
  <sheetPr>
    <tabColor rgb="FFC00000"/>
  </sheetPr>
  <dimension ref="A1:AK269"/>
  <sheetViews>
    <sheetView topLeftCell="A34" workbookViewId="0">
      <selection activeCell="D71" sqref="D71:D269"/>
    </sheetView>
  </sheetViews>
  <sheetFormatPr defaultRowHeight="14.5"/>
  <cols>
    <col min="1" max="1" width="9.1796875" customWidth="1"/>
    <col min="2" max="2" width="14.1796875" bestFit="1" customWidth="1"/>
    <col min="3" max="3" width="6.54296875" bestFit="1" customWidth="1"/>
    <col min="5" max="5" width="35.7265625" bestFit="1" customWidth="1"/>
    <col min="6" max="6" width="9.453125" bestFit="1" customWidth="1"/>
    <col min="7" max="7" width="6.7265625" bestFit="1" customWidth="1"/>
    <col min="8" max="8" width="15.26953125" bestFit="1" customWidth="1"/>
    <col min="9" max="9" width="8.1796875" bestFit="1" customWidth="1"/>
    <col min="10" max="10" width="6.26953125" bestFit="1" customWidth="1"/>
    <col min="12" max="12" width="4.7265625" bestFit="1" customWidth="1"/>
    <col min="13" max="13" width="4.453125" bestFit="1" customWidth="1"/>
    <col min="14" max="14" width="13.54296875" bestFit="1" customWidth="1"/>
    <col min="15" max="15" width="24.7265625" bestFit="1" customWidth="1"/>
    <col min="16" max="16" width="64.1796875" customWidth="1"/>
  </cols>
  <sheetData>
    <row r="1" spans="1:37">
      <c r="A1" s="52" t="s">
        <v>459</v>
      </c>
      <c r="B1" s="52" t="s">
        <v>493</v>
      </c>
      <c r="C1" s="52" t="s">
        <v>3740</v>
      </c>
      <c r="D1" s="55" t="s">
        <v>445</v>
      </c>
      <c r="E1" s="482" t="s">
        <v>494</v>
      </c>
      <c r="F1" s="52" t="s">
        <v>495</v>
      </c>
      <c r="G1" s="52" t="s">
        <v>447</v>
      </c>
      <c r="H1" s="52" t="s">
        <v>496</v>
      </c>
      <c r="I1" s="52" t="s">
        <v>193</v>
      </c>
      <c r="J1" s="52" t="s">
        <v>63</v>
      </c>
      <c r="K1" s="52" t="s">
        <v>497</v>
      </c>
      <c r="L1" s="52" t="s">
        <v>498</v>
      </c>
      <c r="M1" s="52" t="s">
        <v>499</v>
      </c>
      <c r="N1" s="52" t="s">
        <v>453</v>
      </c>
      <c r="O1" s="52" t="s">
        <v>500</v>
      </c>
      <c r="P1" s="483" t="s">
        <v>455</v>
      </c>
      <c r="Q1" s="52"/>
      <c r="R1" s="52"/>
      <c r="S1" s="52"/>
      <c r="T1" s="52"/>
      <c r="U1" s="52"/>
      <c r="V1" s="52"/>
      <c r="W1" s="52"/>
      <c r="X1" s="52"/>
      <c r="Y1" s="52"/>
      <c r="Z1" s="52"/>
      <c r="AA1" s="52"/>
      <c r="AB1" s="52"/>
      <c r="AC1" s="52"/>
      <c r="AD1" s="52"/>
      <c r="AE1" s="52"/>
      <c r="AF1" s="52"/>
      <c r="AG1" s="52"/>
      <c r="AH1" s="52"/>
      <c r="AI1" s="52"/>
      <c r="AJ1" s="52"/>
      <c r="AK1" s="52"/>
    </row>
    <row r="2" spans="1:37">
      <c r="A2" s="149">
        <v>46128</v>
      </c>
      <c r="B2" s="149"/>
      <c r="C2" s="149"/>
      <c r="D2" s="149" t="s">
        <v>501</v>
      </c>
      <c r="E2" s="150" t="s">
        <v>2857</v>
      </c>
      <c r="F2" s="150">
        <v>216559414</v>
      </c>
      <c r="G2" s="150">
        <v>3854439875</v>
      </c>
      <c r="H2" s="150" t="s">
        <v>512</v>
      </c>
      <c r="I2" s="150" t="s">
        <v>504</v>
      </c>
      <c r="J2" s="150" t="s">
        <v>66</v>
      </c>
      <c r="K2" s="152" t="s">
        <v>684</v>
      </c>
      <c r="L2" s="150" t="s">
        <v>507</v>
      </c>
      <c r="M2" s="150" t="s">
        <v>507</v>
      </c>
      <c r="N2" s="150" t="s">
        <v>507</v>
      </c>
      <c r="O2" s="150" t="s">
        <v>508</v>
      </c>
      <c r="P2" s="150"/>
    </row>
    <row r="3" spans="1:37">
      <c r="A3" s="149">
        <v>46125</v>
      </c>
      <c r="B3" s="149"/>
      <c r="C3" s="149"/>
      <c r="D3" s="149" t="s">
        <v>501</v>
      </c>
      <c r="E3" s="150" t="s">
        <v>3572</v>
      </c>
      <c r="F3" s="150">
        <v>96619838</v>
      </c>
      <c r="G3" s="150">
        <v>3853370012</v>
      </c>
      <c r="H3" s="150" t="s">
        <v>503</v>
      </c>
      <c r="I3" s="150" t="s">
        <v>504</v>
      </c>
      <c r="J3" s="150" t="s">
        <v>66</v>
      </c>
      <c r="K3" s="152" t="s">
        <v>684</v>
      </c>
      <c r="L3" s="150" t="s">
        <v>507</v>
      </c>
      <c r="M3" s="150" t="s">
        <v>507</v>
      </c>
      <c r="N3" s="150" t="s">
        <v>507</v>
      </c>
      <c r="O3" s="150"/>
      <c r="P3" s="150"/>
      <c r="Q3" s="150"/>
      <c r="R3" s="150"/>
      <c r="S3" s="150"/>
      <c r="T3" s="150"/>
      <c r="U3" s="150"/>
      <c r="V3" s="150"/>
      <c r="W3" s="150"/>
      <c r="X3" s="150"/>
      <c r="Y3" s="150"/>
      <c r="Z3" s="150"/>
      <c r="AA3" s="150"/>
      <c r="AB3" s="150"/>
      <c r="AC3" s="150"/>
      <c r="AD3" s="150"/>
      <c r="AE3" s="150"/>
      <c r="AF3" s="150"/>
      <c r="AG3" s="150"/>
      <c r="AH3" s="150"/>
      <c r="AI3" s="150"/>
      <c r="AJ3" s="150"/>
      <c r="AK3" s="150"/>
    </row>
    <row r="4" spans="1:37">
      <c r="A4" s="149">
        <v>46125</v>
      </c>
      <c r="B4" s="149"/>
      <c r="C4" s="149"/>
      <c r="D4" s="149" t="s">
        <v>501</v>
      </c>
      <c r="E4" s="150" t="s">
        <v>3588</v>
      </c>
      <c r="F4" s="150">
        <v>221840574</v>
      </c>
      <c r="G4" s="150">
        <v>3854050571</v>
      </c>
      <c r="H4" s="150" t="s">
        <v>512</v>
      </c>
      <c r="I4" s="150" t="s">
        <v>504</v>
      </c>
      <c r="J4" s="150" t="s">
        <v>67</v>
      </c>
      <c r="K4" s="152" t="s">
        <v>516</v>
      </c>
      <c r="L4" s="150" t="s">
        <v>506</v>
      </c>
      <c r="M4" s="150" t="s">
        <v>507</v>
      </c>
      <c r="N4" s="150" t="s">
        <v>507</v>
      </c>
      <c r="O4" s="150" t="s">
        <v>508</v>
      </c>
      <c r="P4" s="150"/>
      <c r="Q4" s="150"/>
      <c r="R4" s="150"/>
      <c r="S4" s="150"/>
      <c r="T4" s="150"/>
      <c r="U4" s="150"/>
      <c r="V4" s="150"/>
      <c r="W4" s="150"/>
      <c r="X4" s="150"/>
      <c r="Y4" s="150"/>
      <c r="Z4" s="150"/>
      <c r="AA4" s="150"/>
      <c r="AB4" s="150"/>
      <c r="AC4" s="150"/>
      <c r="AD4" s="150"/>
      <c r="AE4" s="150"/>
      <c r="AF4" s="150"/>
      <c r="AG4" s="150"/>
      <c r="AH4" s="150"/>
      <c r="AI4" s="150"/>
      <c r="AJ4" s="150"/>
      <c r="AK4" s="150"/>
    </row>
    <row r="5" spans="1:37">
      <c r="A5" s="149">
        <v>46122</v>
      </c>
      <c r="B5" s="149"/>
      <c r="C5" s="149"/>
      <c r="D5" s="149" t="s">
        <v>501</v>
      </c>
      <c r="E5" s="150" t="s">
        <v>3586</v>
      </c>
      <c r="F5" s="150">
        <v>199708572</v>
      </c>
      <c r="G5" s="150">
        <v>3854363656</v>
      </c>
      <c r="H5" s="150" t="s">
        <v>512</v>
      </c>
      <c r="I5" s="150" t="s">
        <v>504</v>
      </c>
      <c r="J5" s="150" t="s">
        <v>66</v>
      </c>
      <c r="K5" s="152" t="s">
        <v>684</v>
      </c>
      <c r="L5" s="150" t="s">
        <v>506</v>
      </c>
      <c r="M5" s="150" t="s">
        <v>507</v>
      </c>
      <c r="N5" s="150" t="s">
        <v>507</v>
      </c>
      <c r="O5" s="150" t="s">
        <v>508</v>
      </c>
      <c r="P5" s="150"/>
      <c r="Q5" s="150"/>
      <c r="R5" s="150"/>
      <c r="S5" s="150"/>
      <c r="T5" s="150"/>
      <c r="U5" s="150"/>
      <c r="V5" s="150"/>
      <c r="W5" s="150"/>
      <c r="X5" s="150"/>
      <c r="Y5" s="150"/>
      <c r="Z5" s="150"/>
      <c r="AA5" s="150"/>
      <c r="AB5" s="150"/>
      <c r="AC5" s="150"/>
      <c r="AD5" s="150"/>
      <c r="AE5" s="150"/>
      <c r="AF5" s="150"/>
      <c r="AG5" s="150"/>
      <c r="AH5" s="150"/>
      <c r="AI5" s="150"/>
      <c r="AJ5" s="150"/>
      <c r="AK5" s="150"/>
    </row>
    <row r="6" spans="1:37">
      <c r="A6" s="149">
        <v>46112</v>
      </c>
      <c r="B6" s="149"/>
      <c r="C6" s="149"/>
      <c r="D6" s="149" t="s">
        <v>542</v>
      </c>
      <c r="E6" s="150" t="s">
        <v>3492</v>
      </c>
      <c r="F6" s="150">
        <v>134090007</v>
      </c>
      <c r="G6" s="150" t="s">
        <v>3741</v>
      </c>
      <c r="H6" s="150" t="s">
        <v>512</v>
      </c>
      <c r="I6" s="150" t="s">
        <v>504</v>
      </c>
      <c r="J6" s="150" t="s">
        <v>67</v>
      </c>
      <c r="K6" s="152" t="s">
        <v>516</v>
      </c>
      <c r="L6" s="150" t="s">
        <v>507</v>
      </c>
      <c r="M6" s="150" t="s">
        <v>507</v>
      </c>
      <c r="N6" s="150" t="s">
        <v>507</v>
      </c>
      <c r="O6" s="150" t="s">
        <v>508</v>
      </c>
    </row>
    <row r="7" spans="1:37">
      <c r="A7" s="149">
        <v>46112</v>
      </c>
      <c r="B7" s="149"/>
      <c r="C7" s="149"/>
      <c r="D7" s="149" t="s">
        <v>501</v>
      </c>
      <c r="E7" s="150" t="s">
        <v>3494</v>
      </c>
      <c r="F7" s="150">
        <v>221153634</v>
      </c>
      <c r="G7" s="150">
        <v>8016697856</v>
      </c>
      <c r="H7" s="150" t="s">
        <v>512</v>
      </c>
      <c r="I7" s="150" t="s">
        <v>504</v>
      </c>
      <c r="J7" s="150" t="s">
        <v>67</v>
      </c>
      <c r="K7" s="152" t="s">
        <v>516</v>
      </c>
      <c r="L7" s="150" t="s">
        <v>507</v>
      </c>
      <c r="M7" s="150" t="s">
        <v>507</v>
      </c>
      <c r="N7" s="150" t="s">
        <v>507</v>
      </c>
      <c r="O7" s="150" t="s">
        <v>508</v>
      </c>
      <c r="P7" s="150"/>
      <c r="Q7" s="150"/>
      <c r="R7" s="150"/>
      <c r="S7" s="150"/>
      <c r="T7" s="150"/>
      <c r="U7" s="150"/>
      <c r="V7" s="150"/>
      <c r="W7" s="150"/>
      <c r="X7" s="150"/>
      <c r="Y7" s="150"/>
      <c r="Z7" s="150"/>
      <c r="AA7" s="150"/>
      <c r="AB7" s="150"/>
      <c r="AC7" s="150"/>
      <c r="AD7" s="150"/>
      <c r="AE7" s="150"/>
      <c r="AF7" s="150"/>
      <c r="AG7" s="150"/>
      <c r="AH7" s="150"/>
      <c r="AI7" s="150"/>
      <c r="AJ7" s="150"/>
      <c r="AK7" s="150"/>
    </row>
    <row r="8" spans="1:37">
      <c r="A8" s="149">
        <v>46112</v>
      </c>
      <c r="B8" s="149"/>
      <c r="C8" s="149"/>
      <c r="D8" s="149" t="s">
        <v>501</v>
      </c>
      <c r="E8" s="150" t="s">
        <v>3540</v>
      </c>
      <c r="F8" s="150">
        <v>129270240</v>
      </c>
      <c r="G8" s="150">
        <v>7153106810</v>
      </c>
      <c r="H8" s="150" t="s">
        <v>512</v>
      </c>
      <c r="I8" s="150" t="s">
        <v>504</v>
      </c>
      <c r="J8" s="150" t="s">
        <v>66</v>
      </c>
      <c r="K8" s="152" t="s">
        <v>991</v>
      </c>
      <c r="L8" s="150" t="s">
        <v>506</v>
      </c>
      <c r="M8" s="150" t="s">
        <v>507</v>
      </c>
      <c r="N8" s="150" t="s">
        <v>507</v>
      </c>
      <c r="O8" s="150"/>
      <c r="P8" s="150"/>
      <c r="Q8" s="150"/>
      <c r="R8" s="150"/>
      <c r="S8" s="150"/>
      <c r="T8" s="150"/>
      <c r="U8" s="150"/>
      <c r="V8" s="150"/>
      <c r="W8" s="150"/>
      <c r="X8" s="150"/>
      <c r="Y8" s="150"/>
      <c r="Z8" s="150"/>
      <c r="AA8" s="150"/>
      <c r="AB8" s="150"/>
      <c r="AC8" s="150"/>
      <c r="AD8" s="150"/>
      <c r="AE8" s="150"/>
      <c r="AF8" s="150"/>
      <c r="AG8" s="150"/>
      <c r="AH8" s="150"/>
      <c r="AI8" s="150"/>
      <c r="AJ8" s="150"/>
      <c r="AK8" s="150"/>
    </row>
    <row r="9" spans="1:37">
      <c r="A9" s="149">
        <v>46111</v>
      </c>
      <c r="B9" s="149"/>
      <c r="C9" s="149"/>
      <c r="D9" s="149" t="s">
        <v>501</v>
      </c>
      <c r="E9" s="150" t="s">
        <v>3535</v>
      </c>
      <c r="F9" s="150">
        <v>146893715</v>
      </c>
      <c r="G9" s="150">
        <v>3854143049</v>
      </c>
      <c r="H9" s="150" t="s">
        <v>512</v>
      </c>
      <c r="I9" s="150" t="s">
        <v>504</v>
      </c>
      <c r="J9" s="150" t="s">
        <v>67</v>
      </c>
      <c r="K9" s="152" t="s">
        <v>516</v>
      </c>
      <c r="L9" s="150" t="s">
        <v>506</v>
      </c>
      <c r="M9" s="150" t="s">
        <v>507</v>
      </c>
      <c r="N9" s="150" t="s">
        <v>507</v>
      </c>
      <c r="O9" s="150" t="s">
        <v>508</v>
      </c>
      <c r="P9" s="150"/>
      <c r="Q9" s="150"/>
      <c r="R9" s="150"/>
      <c r="S9" s="150"/>
      <c r="T9" s="150"/>
      <c r="U9" s="150"/>
      <c r="V9" s="150"/>
      <c r="W9" s="150"/>
      <c r="X9" s="150"/>
      <c r="Y9" s="150"/>
      <c r="Z9" s="150"/>
      <c r="AA9" s="150"/>
      <c r="AB9" s="150"/>
      <c r="AC9" s="150"/>
      <c r="AD9" s="150"/>
      <c r="AE9" s="150"/>
      <c r="AF9" s="150"/>
      <c r="AG9" s="150"/>
      <c r="AH9" s="150"/>
      <c r="AI9" s="150"/>
      <c r="AJ9" s="150"/>
      <c r="AK9" s="150"/>
    </row>
    <row r="10" spans="1:37">
      <c r="A10" s="149">
        <v>46105</v>
      </c>
      <c r="B10" s="149"/>
      <c r="C10" s="149"/>
      <c r="D10" s="149" t="s">
        <v>501</v>
      </c>
      <c r="E10" s="150" t="s">
        <v>3502</v>
      </c>
      <c r="F10" s="150">
        <v>220962745</v>
      </c>
      <c r="G10" s="150" t="s">
        <v>3503</v>
      </c>
      <c r="H10" s="150" t="s">
        <v>512</v>
      </c>
      <c r="I10" s="150" t="s">
        <v>504</v>
      </c>
      <c r="J10" s="150" t="s">
        <v>67</v>
      </c>
      <c r="K10" s="152" t="s">
        <v>516</v>
      </c>
      <c r="L10" s="150" t="s">
        <v>507</v>
      </c>
      <c r="M10" s="150" t="s">
        <v>507</v>
      </c>
      <c r="N10" s="150" t="s">
        <v>507</v>
      </c>
      <c r="O10" s="150" t="s">
        <v>508</v>
      </c>
    </row>
    <row r="11" spans="1:37">
      <c r="A11" s="149">
        <v>46022</v>
      </c>
      <c r="B11" s="149"/>
      <c r="C11" s="149"/>
      <c r="D11" s="149" t="s">
        <v>501</v>
      </c>
      <c r="E11" s="150" t="s">
        <v>3742</v>
      </c>
      <c r="F11" s="150">
        <v>182102784</v>
      </c>
      <c r="G11" s="150">
        <v>8529853652</v>
      </c>
      <c r="H11" s="150" t="s">
        <v>512</v>
      </c>
      <c r="I11" s="150" t="s">
        <v>504</v>
      </c>
      <c r="J11" s="150" t="s">
        <v>67</v>
      </c>
      <c r="K11" s="152" t="s">
        <v>516</v>
      </c>
      <c r="L11" s="150" t="s">
        <v>507</v>
      </c>
      <c r="M11" s="150" t="s">
        <v>507</v>
      </c>
      <c r="N11" s="150" t="s">
        <v>507</v>
      </c>
      <c r="O11" s="150" t="s">
        <v>508</v>
      </c>
    </row>
    <row r="12" spans="1:37">
      <c r="A12" s="149">
        <v>46097</v>
      </c>
      <c r="B12" s="149"/>
      <c r="C12" s="149"/>
      <c r="D12" s="149" t="s">
        <v>501</v>
      </c>
      <c r="E12" s="150" t="s">
        <v>3483</v>
      </c>
      <c r="F12" s="150">
        <v>220528859</v>
      </c>
      <c r="G12" s="150">
        <v>3855036486</v>
      </c>
      <c r="H12" s="150" t="s">
        <v>512</v>
      </c>
      <c r="I12" s="150" t="s">
        <v>504</v>
      </c>
      <c r="J12" s="150" t="s">
        <v>67</v>
      </c>
      <c r="K12" s="152" t="s">
        <v>516</v>
      </c>
      <c r="L12" s="150" t="s">
        <v>506</v>
      </c>
      <c r="M12" s="150" t="s">
        <v>507</v>
      </c>
      <c r="N12" s="150" t="s">
        <v>507</v>
      </c>
      <c r="O12" s="150" t="s">
        <v>508</v>
      </c>
      <c r="P12" s="150"/>
      <c r="Q12" s="150"/>
      <c r="R12" s="150"/>
      <c r="S12" s="150"/>
      <c r="T12" s="150"/>
      <c r="U12" s="150"/>
      <c r="V12" s="150"/>
      <c r="W12" s="150"/>
      <c r="X12" s="150"/>
      <c r="Y12" s="150"/>
      <c r="Z12" s="150"/>
      <c r="AA12" s="150"/>
      <c r="AB12" s="150"/>
      <c r="AC12" s="150"/>
      <c r="AD12" s="150"/>
      <c r="AE12" s="150"/>
      <c r="AF12" s="150"/>
      <c r="AG12" s="150"/>
      <c r="AH12" s="150"/>
      <c r="AI12" s="150"/>
      <c r="AJ12" s="150"/>
      <c r="AK12" s="150"/>
    </row>
    <row r="13" spans="1:37">
      <c r="A13" s="149">
        <v>46091</v>
      </c>
      <c r="B13" s="149"/>
      <c r="C13" s="149"/>
      <c r="D13" s="149" t="s">
        <v>501</v>
      </c>
      <c r="E13" s="150" t="s">
        <v>3457</v>
      </c>
      <c r="F13" s="150">
        <v>219148124</v>
      </c>
      <c r="G13" s="150">
        <v>4359383183</v>
      </c>
      <c r="H13" s="150" t="s">
        <v>503</v>
      </c>
      <c r="I13" s="150" t="s">
        <v>504</v>
      </c>
      <c r="J13" s="150" t="s">
        <v>67</v>
      </c>
      <c r="K13" s="152" t="s">
        <v>516</v>
      </c>
      <c r="L13" s="150" t="s">
        <v>506</v>
      </c>
      <c r="M13" s="150" t="s">
        <v>507</v>
      </c>
      <c r="N13" s="150" t="s">
        <v>507</v>
      </c>
      <c r="O13" s="150"/>
      <c r="P13" s="150"/>
    </row>
    <row r="14" spans="1:37">
      <c r="A14" s="149">
        <v>46090</v>
      </c>
      <c r="B14" s="149"/>
      <c r="C14" s="149"/>
      <c r="D14" s="149" t="s">
        <v>501</v>
      </c>
      <c r="E14" s="150" t="s">
        <v>3435</v>
      </c>
      <c r="F14" s="150">
        <v>194460546</v>
      </c>
      <c r="G14" s="150">
        <v>8019008532</v>
      </c>
      <c r="H14" s="150" t="s">
        <v>512</v>
      </c>
      <c r="I14" s="150" t="s">
        <v>504</v>
      </c>
      <c r="J14" s="150" t="s">
        <v>67</v>
      </c>
      <c r="K14" s="152" t="s">
        <v>516</v>
      </c>
      <c r="L14" s="150" t="s">
        <v>507</v>
      </c>
      <c r="M14" s="150" t="s">
        <v>507</v>
      </c>
      <c r="N14" s="150" t="s">
        <v>507</v>
      </c>
      <c r="O14" s="150" t="s">
        <v>508</v>
      </c>
    </row>
    <row r="15" spans="1:37">
      <c r="A15" s="149">
        <v>46085</v>
      </c>
      <c r="B15" s="149"/>
      <c r="C15" s="149"/>
      <c r="D15" s="149" t="s">
        <v>501</v>
      </c>
      <c r="E15" s="150" t="s">
        <v>3433</v>
      </c>
      <c r="F15" s="150">
        <v>219091840</v>
      </c>
      <c r="G15" s="150">
        <v>3853790835</v>
      </c>
      <c r="H15" s="150" t="s">
        <v>503</v>
      </c>
      <c r="I15" s="150" t="s">
        <v>504</v>
      </c>
      <c r="J15" s="150" t="s">
        <v>67</v>
      </c>
      <c r="K15" s="152" t="s">
        <v>516</v>
      </c>
      <c r="L15" s="150" t="s">
        <v>506</v>
      </c>
      <c r="M15" s="150" t="s">
        <v>507</v>
      </c>
      <c r="N15" s="150" t="s">
        <v>507</v>
      </c>
      <c r="O15" s="150" t="s">
        <v>508</v>
      </c>
    </row>
    <row r="16" spans="1:37">
      <c r="A16" s="149">
        <v>46084</v>
      </c>
      <c r="B16" s="149"/>
      <c r="C16" s="149"/>
      <c r="D16" s="149" t="s">
        <v>501</v>
      </c>
      <c r="E16" s="150" t="s">
        <v>3210</v>
      </c>
      <c r="F16" s="150">
        <v>219012962</v>
      </c>
      <c r="G16" s="150">
        <v>3852965337</v>
      </c>
      <c r="H16" s="150" t="s">
        <v>503</v>
      </c>
      <c r="I16" s="150" t="s">
        <v>504</v>
      </c>
      <c r="J16" s="150" t="s">
        <v>67</v>
      </c>
      <c r="K16" s="152" t="s">
        <v>505</v>
      </c>
      <c r="L16" s="150" t="s">
        <v>506</v>
      </c>
      <c r="M16" s="150" t="s">
        <v>507</v>
      </c>
      <c r="N16" s="150" t="s">
        <v>507</v>
      </c>
      <c r="O16" s="150"/>
    </row>
    <row r="17" spans="1:37">
      <c r="A17" s="149">
        <v>46083</v>
      </c>
      <c r="B17" s="149"/>
      <c r="C17" s="149"/>
      <c r="D17" s="149" t="s">
        <v>501</v>
      </c>
      <c r="E17" s="150" t="s">
        <v>3389</v>
      </c>
      <c r="F17" s="150">
        <v>218763933</v>
      </c>
      <c r="G17" s="150">
        <v>8013016176</v>
      </c>
      <c r="H17" s="150" t="s">
        <v>512</v>
      </c>
      <c r="I17" s="150" t="s">
        <v>504</v>
      </c>
      <c r="J17" s="150" t="s">
        <v>67</v>
      </c>
      <c r="K17" s="152" t="s">
        <v>516</v>
      </c>
      <c r="L17" s="150" t="s">
        <v>506</v>
      </c>
      <c r="M17" s="150" t="s">
        <v>507</v>
      </c>
      <c r="N17" s="150" t="s">
        <v>507</v>
      </c>
      <c r="O17" s="150" t="s">
        <v>508</v>
      </c>
    </row>
    <row r="18" spans="1:37">
      <c r="A18" s="149">
        <v>46080</v>
      </c>
      <c r="B18" s="149"/>
      <c r="C18" s="149"/>
      <c r="D18" s="149" t="s">
        <v>542</v>
      </c>
      <c r="E18" s="150" t="s">
        <v>3267</v>
      </c>
      <c r="F18" s="150">
        <v>198189443</v>
      </c>
      <c r="G18" s="150">
        <v>3852950100</v>
      </c>
      <c r="H18" s="150" t="s">
        <v>503</v>
      </c>
      <c r="I18" s="150" t="s">
        <v>504</v>
      </c>
      <c r="J18" s="150" t="s">
        <v>66</v>
      </c>
      <c r="K18" s="152" t="s">
        <v>684</v>
      </c>
      <c r="L18" s="150" t="s">
        <v>507</v>
      </c>
      <c r="M18" s="150" t="s">
        <v>507</v>
      </c>
      <c r="N18" s="150" t="s">
        <v>507</v>
      </c>
      <c r="O18" s="150" t="s">
        <v>506</v>
      </c>
      <c r="P18" s="150"/>
      <c r="Q18" s="150"/>
      <c r="R18" s="150"/>
      <c r="S18" s="150"/>
      <c r="T18" s="150"/>
      <c r="U18" s="150"/>
      <c r="V18" s="150"/>
      <c r="W18" s="150"/>
      <c r="X18" s="150"/>
      <c r="Y18" s="150"/>
      <c r="Z18" s="150"/>
      <c r="AA18" s="150"/>
      <c r="AB18" s="150"/>
      <c r="AC18" s="150"/>
      <c r="AD18" s="150"/>
      <c r="AE18" s="150"/>
      <c r="AF18" s="150"/>
      <c r="AG18" s="150"/>
      <c r="AH18" s="150"/>
      <c r="AI18" s="150"/>
      <c r="AJ18" s="150"/>
      <c r="AK18" s="150"/>
    </row>
    <row r="19" spans="1:37">
      <c r="A19" s="149">
        <v>46080</v>
      </c>
      <c r="B19" s="149"/>
      <c r="C19" s="149"/>
      <c r="D19" s="149" t="s">
        <v>501</v>
      </c>
      <c r="E19" s="150" t="s">
        <v>3367</v>
      </c>
      <c r="F19" s="150">
        <v>164911604</v>
      </c>
      <c r="G19" s="150">
        <v>8013853512</v>
      </c>
      <c r="H19" s="150" t="s">
        <v>503</v>
      </c>
      <c r="I19" s="150" t="s">
        <v>504</v>
      </c>
      <c r="J19" s="150" t="s">
        <v>67</v>
      </c>
      <c r="K19" s="152" t="s">
        <v>510</v>
      </c>
      <c r="L19" s="150" t="s">
        <v>507</v>
      </c>
      <c r="M19" s="150" t="s">
        <v>507</v>
      </c>
      <c r="N19" s="150" t="s">
        <v>507</v>
      </c>
      <c r="O19" s="150"/>
    </row>
    <row r="20" spans="1:37">
      <c r="A20" s="149">
        <v>46078</v>
      </c>
      <c r="B20" s="149"/>
      <c r="C20" s="149"/>
      <c r="D20" s="149" t="s">
        <v>501</v>
      </c>
      <c r="E20" s="150" t="s">
        <v>3246</v>
      </c>
      <c r="F20" s="150">
        <v>218825186</v>
      </c>
      <c r="G20" s="150">
        <v>8013810242</v>
      </c>
      <c r="H20" s="150" t="s">
        <v>512</v>
      </c>
      <c r="I20" s="150" t="s">
        <v>504</v>
      </c>
      <c r="J20" s="150" t="s">
        <v>67</v>
      </c>
      <c r="K20" s="152" t="s">
        <v>510</v>
      </c>
      <c r="L20" s="150" t="s">
        <v>507</v>
      </c>
      <c r="M20" s="150" t="s">
        <v>507</v>
      </c>
      <c r="N20" s="150" t="s">
        <v>507</v>
      </c>
      <c r="O20" s="150"/>
    </row>
    <row r="21" spans="1:37">
      <c r="A21" s="149">
        <v>46078</v>
      </c>
      <c r="B21" s="149"/>
      <c r="C21" s="149"/>
      <c r="D21" s="149" t="s">
        <v>501</v>
      </c>
      <c r="E21" s="150" t="s">
        <v>3373</v>
      </c>
      <c r="F21" s="150">
        <v>185242799</v>
      </c>
      <c r="G21" s="150">
        <v>3855838763</v>
      </c>
      <c r="H21" s="150" t="s">
        <v>512</v>
      </c>
      <c r="I21" s="150" t="s">
        <v>504</v>
      </c>
      <c r="J21" s="150" t="s">
        <v>67</v>
      </c>
      <c r="K21" s="152" t="s">
        <v>516</v>
      </c>
      <c r="L21" s="150" t="s">
        <v>506</v>
      </c>
      <c r="M21" s="150" t="s">
        <v>507</v>
      </c>
      <c r="N21" s="150" t="s">
        <v>507</v>
      </c>
      <c r="O21" s="150" t="s">
        <v>508</v>
      </c>
      <c r="P21" s="150"/>
      <c r="Q21" s="150"/>
      <c r="R21" s="150"/>
      <c r="S21" s="150"/>
      <c r="T21" s="150"/>
      <c r="U21" s="150"/>
      <c r="V21" s="150"/>
      <c r="W21" s="150"/>
      <c r="X21" s="150"/>
      <c r="Y21" s="150"/>
      <c r="Z21" s="150"/>
      <c r="AA21" s="150"/>
      <c r="AB21" s="150"/>
      <c r="AC21" s="150"/>
      <c r="AD21" s="150"/>
      <c r="AE21" s="150"/>
      <c r="AF21" s="150"/>
      <c r="AG21" s="150"/>
      <c r="AH21" s="150"/>
      <c r="AI21" s="150"/>
      <c r="AJ21" s="150"/>
      <c r="AK21" s="150"/>
    </row>
    <row r="22" spans="1:37">
      <c r="A22" s="149">
        <v>46076</v>
      </c>
      <c r="B22" s="149"/>
      <c r="C22" s="149"/>
      <c r="D22" s="149" t="s">
        <v>501</v>
      </c>
      <c r="E22" s="150" t="s">
        <v>3351</v>
      </c>
      <c r="F22" s="150">
        <v>182082642</v>
      </c>
      <c r="G22" s="150">
        <v>3855367759</v>
      </c>
      <c r="H22" s="150" t="s">
        <v>512</v>
      </c>
      <c r="I22" s="150" t="s">
        <v>504</v>
      </c>
      <c r="J22" s="150" t="s">
        <v>67</v>
      </c>
      <c r="K22" s="152" t="s">
        <v>516</v>
      </c>
      <c r="L22" s="150" t="s">
        <v>506</v>
      </c>
      <c r="M22" s="150" t="s">
        <v>507</v>
      </c>
      <c r="N22" s="150" t="s">
        <v>507</v>
      </c>
      <c r="O22" s="150" t="s">
        <v>508</v>
      </c>
      <c r="P22" s="150"/>
      <c r="Q22" s="150"/>
      <c r="R22" s="150"/>
      <c r="S22" s="150"/>
      <c r="T22" s="150"/>
      <c r="U22" s="150"/>
      <c r="V22" s="150"/>
      <c r="W22" s="150"/>
      <c r="X22" s="150"/>
      <c r="Y22" s="150"/>
      <c r="Z22" s="150"/>
      <c r="AA22" s="150"/>
      <c r="AB22" s="150"/>
      <c r="AC22" s="150"/>
      <c r="AD22" s="150"/>
      <c r="AE22" s="150"/>
      <c r="AF22" s="150"/>
      <c r="AG22" s="150"/>
      <c r="AH22" s="150"/>
      <c r="AI22" s="150"/>
      <c r="AJ22" s="150"/>
      <c r="AK22" s="150"/>
    </row>
    <row r="23" spans="1:37">
      <c r="A23" s="149">
        <v>46076</v>
      </c>
      <c r="B23" s="149"/>
      <c r="C23" s="149"/>
      <c r="D23" s="149" t="s">
        <v>501</v>
      </c>
      <c r="E23" s="150" t="s">
        <v>3317</v>
      </c>
      <c r="F23" s="150">
        <v>201730403</v>
      </c>
      <c r="G23" s="150">
        <v>3854309136</v>
      </c>
      <c r="H23" s="150" t="s">
        <v>503</v>
      </c>
      <c r="I23" s="150" t="s">
        <v>504</v>
      </c>
      <c r="J23" s="150" t="s">
        <v>67</v>
      </c>
      <c r="K23" s="152" t="s">
        <v>516</v>
      </c>
      <c r="L23" s="150" t="s">
        <v>506</v>
      </c>
      <c r="M23" s="150" t="s">
        <v>507</v>
      </c>
      <c r="N23" s="150" t="s">
        <v>507</v>
      </c>
      <c r="O23" s="150" t="s">
        <v>508</v>
      </c>
    </row>
    <row r="24" spans="1:37">
      <c r="A24" s="484"/>
      <c r="B24" s="485"/>
      <c r="C24" s="485"/>
      <c r="D24" s="485" t="s">
        <v>501</v>
      </c>
      <c r="E24" s="146" t="s">
        <v>3002</v>
      </c>
      <c r="F24" s="146">
        <v>217569760</v>
      </c>
      <c r="G24" s="146">
        <v>8015740260</v>
      </c>
      <c r="H24" s="146" t="s">
        <v>512</v>
      </c>
      <c r="I24" s="146" t="s">
        <v>504</v>
      </c>
      <c r="J24" s="146" t="s">
        <v>67</v>
      </c>
      <c r="K24" s="486" t="s">
        <v>516</v>
      </c>
      <c r="L24" s="146" t="s">
        <v>507</v>
      </c>
      <c r="M24" s="146" t="s">
        <v>507</v>
      </c>
      <c r="N24" s="146" t="s">
        <v>507</v>
      </c>
      <c r="O24" s="146" t="s">
        <v>508</v>
      </c>
      <c r="P24" s="487"/>
    </row>
    <row r="25" spans="1:37">
      <c r="A25" s="149"/>
      <c r="B25" s="149"/>
      <c r="C25" s="149"/>
      <c r="D25" s="149" t="s">
        <v>501</v>
      </c>
      <c r="E25" s="150" t="s">
        <v>2907</v>
      </c>
      <c r="F25" s="150">
        <v>216548342</v>
      </c>
      <c r="G25" s="150">
        <v>3854728364</v>
      </c>
      <c r="H25" s="150" t="s">
        <v>503</v>
      </c>
      <c r="I25" s="150" t="s">
        <v>504</v>
      </c>
      <c r="J25" s="150" t="s">
        <v>67</v>
      </c>
      <c r="K25" s="155" t="s">
        <v>516</v>
      </c>
      <c r="L25" s="150" t="s">
        <v>506</v>
      </c>
      <c r="M25" s="150" t="s">
        <v>507</v>
      </c>
      <c r="N25" s="150" t="s">
        <v>507</v>
      </c>
      <c r="O25" s="150" t="s">
        <v>508</v>
      </c>
      <c r="P25" s="150"/>
      <c r="Q25" s="150"/>
      <c r="R25" s="150"/>
      <c r="S25" s="150"/>
      <c r="T25" s="150"/>
      <c r="U25" s="150"/>
      <c r="V25" s="150"/>
      <c r="W25" s="150"/>
      <c r="X25" s="150"/>
      <c r="Y25" s="150"/>
      <c r="Z25" s="150"/>
      <c r="AA25" s="150"/>
      <c r="AB25" s="150"/>
      <c r="AC25" s="150"/>
      <c r="AD25" s="150"/>
      <c r="AE25" s="150"/>
      <c r="AF25" s="150"/>
      <c r="AG25" s="150"/>
      <c r="AH25" s="150"/>
      <c r="AI25" s="150"/>
      <c r="AJ25" s="150"/>
      <c r="AK25" s="150"/>
    </row>
    <row r="26" spans="1:37">
      <c r="A26" s="484"/>
      <c r="B26" s="485"/>
      <c r="C26" s="485" t="s">
        <v>3743</v>
      </c>
      <c r="D26" s="485" t="s">
        <v>501</v>
      </c>
      <c r="E26" s="77" t="s">
        <v>1995</v>
      </c>
      <c r="F26" s="77">
        <v>180458712</v>
      </c>
      <c r="G26" s="77">
        <v>8014405907</v>
      </c>
      <c r="H26" s="146" t="s">
        <v>503</v>
      </c>
      <c r="I26" s="146" t="s">
        <v>504</v>
      </c>
      <c r="J26" s="146" t="s">
        <v>67</v>
      </c>
      <c r="K26" s="486" t="s">
        <v>516</v>
      </c>
      <c r="L26" s="146" t="s">
        <v>507</v>
      </c>
      <c r="M26" s="146" t="s">
        <v>507</v>
      </c>
      <c r="N26" s="146" t="s">
        <v>507</v>
      </c>
      <c r="O26" s="146"/>
    </row>
    <row r="27" spans="1:37">
      <c r="A27" s="484">
        <v>46066</v>
      </c>
      <c r="B27" s="485"/>
      <c r="C27" s="485"/>
      <c r="D27" s="485" t="s">
        <v>501</v>
      </c>
      <c r="E27" s="146" t="s">
        <v>3744</v>
      </c>
      <c r="F27" s="146">
        <v>218038437</v>
      </c>
      <c r="G27" s="146">
        <v>8016083151</v>
      </c>
      <c r="H27" s="146" t="s">
        <v>512</v>
      </c>
      <c r="I27" s="146" t="s">
        <v>504</v>
      </c>
      <c r="J27" s="146" t="s">
        <v>66</v>
      </c>
      <c r="K27" s="486" t="s">
        <v>991</v>
      </c>
      <c r="L27" s="146" t="s">
        <v>507</v>
      </c>
      <c r="M27" s="146" t="s">
        <v>507</v>
      </c>
      <c r="N27" s="146" t="s">
        <v>507</v>
      </c>
      <c r="O27" s="146"/>
    </row>
    <row r="28" spans="1:37">
      <c r="A28" s="149">
        <v>46065</v>
      </c>
      <c r="B28" s="149"/>
      <c r="C28" s="149"/>
      <c r="D28" s="149" t="s">
        <v>501</v>
      </c>
      <c r="E28" s="150" t="s">
        <v>3085</v>
      </c>
      <c r="F28" s="150">
        <v>218486983</v>
      </c>
      <c r="G28" s="150">
        <v>9564496694</v>
      </c>
      <c r="H28" s="150" t="s">
        <v>512</v>
      </c>
      <c r="I28" s="150" t="s">
        <v>504</v>
      </c>
      <c r="J28" s="150" t="s">
        <v>67</v>
      </c>
      <c r="K28" s="155" t="s">
        <v>516</v>
      </c>
      <c r="L28" s="150" t="s">
        <v>506</v>
      </c>
      <c r="M28" s="150" t="s">
        <v>507</v>
      </c>
      <c r="N28" s="150" t="s">
        <v>507</v>
      </c>
      <c r="O28" s="150" t="s">
        <v>508</v>
      </c>
      <c r="P28" s="150"/>
      <c r="Q28" s="150"/>
      <c r="R28" s="150"/>
      <c r="S28" s="150"/>
      <c r="T28" s="150"/>
      <c r="U28" s="150"/>
      <c r="V28" s="150"/>
      <c r="W28" s="150"/>
      <c r="X28" s="150"/>
      <c r="Y28" s="150"/>
      <c r="Z28" s="150"/>
      <c r="AA28" s="150"/>
      <c r="AB28" s="150"/>
      <c r="AC28" s="150"/>
      <c r="AD28" s="150"/>
      <c r="AE28" s="150"/>
      <c r="AF28" s="150"/>
      <c r="AG28" s="150"/>
      <c r="AH28" s="150"/>
      <c r="AI28" s="150"/>
      <c r="AJ28" s="150"/>
      <c r="AK28" s="150"/>
    </row>
    <row r="29" spans="1:37">
      <c r="A29" s="484">
        <v>46065</v>
      </c>
      <c r="B29" s="485"/>
      <c r="C29" s="485"/>
      <c r="D29" s="485" t="s">
        <v>501</v>
      </c>
      <c r="E29" s="146" t="s">
        <v>3153</v>
      </c>
      <c r="F29" s="146">
        <v>218487075</v>
      </c>
      <c r="G29" s="146">
        <v>3473688551</v>
      </c>
      <c r="H29" s="146" t="s">
        <v>512</v>
      </c>
      <c r="I29" s="146" t="s">
        <v>504</v>
      </c>
      <c r="J29" s="146" t="s">
        <v>67</v>
      </c>
      <c r="K29" s="486" t="s">
        <v>516</v>
      </c>
      <c r="L29" s="146" t="s">
        <v>506</v>
      </c>
      <c r="M29" s="146" t="s">
        <v>507</v>
      </c>
      <c r="N29" s="146" t="s">
        <v>507</v>
      </c>
      <c r="O29" s="146" t="s">
        <v>508</v>
      </c>
      <c r="P29" s="487"/>
    </row>
    <row r="30" spans="1:37">
      <c r="A30" s="149">
        <v>46065</v>
      </c>
      <c r="B30" s="149"/>
      <c r="C30" s="149"/>
      <c r="D30" s="149" t="s">
        <v>535</v>
      </c>
      <c r="E30" s="150" t="s">
        <v>3114</v>
      </c>
      <c r="F30" s="150">
        <v>133343283</v>
      </c>
      <c r="G30" s="150">
        <v>3855293558</v>
      </c>
      <c r="H30" s="150" t="s">
        <v>512</v>
      </c>
      <c r="I30" s="150" t="s">
        <v>504</v>
      </c>
      <c r="J30" s="150" t="s">
        <v>67</v>
      </c>
      <c r="K30" s="155" t="s">
        <v>516</v>
      </c>
      <c r="L30" s="150" t="s">
        <v>507</v>
      </c>
      <c r="M30" s="150" t="s">
        <v>507</v>
      </c>
      <c r="N30" s="150" t="s">
        <v>507</v>
      </c>
      <c r="O30" s="150" t="s">
        <v>508</v>
      </c>
      <c r="P30" s="150"/>
      <c r="Q30" s="150"/>
      <c r="R30" s="150"/>
      <c r="S30" s="150"/>
      <c r="T30" s="150"/>
      <c r="U30" s="150"/>
      <c r="V30" s="150"/>
      <c r="W30" s="150"/>
      <c r="X30" s="150"/>
      <c r="Y30" s="150"/>
      <c r="Z30" s="150"/>
      <c r="AA30" s="150"/>
      <c r="AB30" s="150"/>
      <c r="AC30" s="150"/>
      <c r="AD30" s="150"/>
      <c r="AE30" s="150"/>
      <c r="AF30" s="150"/>
      <c r="AG30" s="150"/>
      <c r="AH30" s="150"/>
      <c r="AI30" s="150"/>
      <c r="AJ30" s="150"/>
      <c r="AK30" s="150"/>
    </row>
    <row r="31" spans="1:37">
      <c r="A31" s="149">
        <v>46065</v>
      </c>
      <c r="B31" s="149"/>
      <c r="C31" s="149"/>
      <c r="D31" s="149" t="s">
        <v>542</v>
      </c>
      <c r="E31" s="150" t="s">
        <v>3107</v>
      </c>
      <c r="F31" s="150">
        <v>209054687</v>
      </c>
      <c r="G31" s="150" t="s">
        <v>3108</v>
      </c>
      <c r="H31" s="150" t="s">
        <v>503</v>
      </c>
      <c r="I31" s="150" t="s">
        <v>504</v>
      </c>
      <c r="J31" s="150" t="s">
        <v>67</v>
      </c>
      <c r="K31" s="155" t="s">
        <v>516</v>
      </c>
      <c r="L31" s="150" t="s">
        <v>506</v>
      </c>
      <c r="M31" s="150" t="s">
        <v>507</v>
      </c>
      <c r="N31" s="150" t="s">
        <v>507</v>
      </c>
      <c r="O31" s="150" t="s">
        <v>508</v>
      </c>
      <c r="P31" s="150"/>
      <c r="Q31" s="150"/>
      <c r="R31" s="150"/>
      <c r="S31" s="150"/>
      <c r="T31" s="150"/>
      <c r="U31" s="150"/>
      <c r="V31" s="150"/>
      <c r="W31" s="150"/>
      <c r="X31" s="150"/>
      <c r="Y31" s="150"/>
      <c r="Z31" s="150"/>
      <c r="AA31" s="150"/>
      <c r="AB31" s="150"/>
      <c r="AC31" s="150"/>
      <c r="AD31" s="150"/>
      <c r="AE31" s="150"/>
      <c r="AF31" s="150"/>
      <c r="AG31" s="150"/>
      <c r="AH31" s="150"/>
      <c r="AI31" s="150"/>
      <c r="AJ31" s="150"/>
      <c r="AK31" s="150"/>
    </row>
    <row r="32" spans="1:37">
      <c r="A32" s="149">
        <v>46065</v>
      </c>
      <c r="B32" s="149"/>
      <c r="C32" s="149"/>
      <c r="D32" s="159" t="s">
        <v>501</v>
      </c>
      <c r="E32" s="150" t="s">
        <v>3094</v>
      </c>
      <c r="F32" s="150">
        <v>218432819</v>
      </c>
      <c r="G32" s="150">
        <v>8013014999</v>
      </c>
      <c r="H32" s="150" t="s">
        <v>512</v>
      </c>
      <c r="I32" s="150" t="s">
        <v>504</v>
      </c>
      <c r="J32" s="150" t="s">
        <v>67</v>
      </c>
      <c r="K32" s="155" t="s">
        <v>516</v>
      </c>
      <c r="L32" s="150" t="s">
        <v>507</v>
      </c>
      <c r="M32" s="150" t="s">
        <v>507</v>
      </c>
      <c r="N32" s="150" t="s">
        <v>507</v>
      </c>
      <c r="O32" s="150" t="s">
        <v>508</v>
      </c>
      <c r="P32" s="150"/>
      <c r="Q32" s="150"/>
      <c r="R32" s="150"/>
      <c r="S32" s="150"/>
      <c r="T32" s="150"/>
      <c r="U32" s="150"/>
      <c r="V32" s="150"/>
      <c r="W32" s="150"/>
      <c r="X32" s="150"/>
      <c r="Y32" s="150"/>
      <c r="Z32" s="150"/>
      <c r="AA32" s="150"/>
      <c r="AB32" s="150"/>
      <c r="AC32" s="150"/>
      <c r="AD32" s="150"/>
      <c r="AE32" s="150"/>
      <c r="AF32" s="150"/>
      <c r="AG32" s="150"/>
      <c r="AH32" s="150"/>
      <c r="AI32" s="150"/>
      <c r="AJ32" s="150"/>
      <c r="AK32" s="150"/>
    </row>
    <row r="33" spans="1:37">
      <c r="A33" s="488">
        <v>46064</v>
      </c>
      <c r="B33" s="489"/>
      <c r="C33" s="489"/>
      <c r="D33" s="489" t="s">
        <v>501</v>
      </c>
      <c r="E33" s="145" t="s">
        <v>3065</v>
      </c>
      <c r="F33" s="145">
        <v>218446551</v>
      </c>
      <c r="G33" s="145">
        <v>4072886356</v>
      </c>
      <c r="H33" s="145" t="s">
        <v>512</v>
      </c>
      <c r="I33" s="145" t="s">
        <v>504</v>
      </c>
      <c r="J33" s="145" t="s">
        <v>67</v>
      </c>
      <c r="K33" s="163" t="s">
        <v>516</v>
      </c>
      <c r="L33" s="145" t="s">
        <v>507</v>
      </c>
      <c r="M33" s="145" t="s">
        <v>507</v>
      </c>
      <c r="N33" s="145" t="s">
        <v>507</v>
      </c>
      <c r="O33" s="145" t="s">
        <v>508</v>
      </c>
    </row>
    <row r="34" spans="1:37">
      <c r="A34" s="149">
        <v>46063</v>
      </c>
      <c r="B34" s="149"/>
      <c r="C34" s="149"/>
      <c r="D34" s="149" t="s">
        <v>501</v>
      </c>
      <c r="E34" s="150" t="s">
        <v>3217</v>
      </c>
      <c r="F34" s="150">
        <v>164355124</v>
      </c>
      <c r="G34" s="150">
        <v>3855021965</v>
      </c>
      <c r="H34" s="150" t="s">
        <v>503</v>
      </c>
      <c r="I34" s="150" t="s">
        <v>504</v>
      </c>
      <c r="J34" s="150" t="s">
        <v>67</v>
      </c>
      <c r="K34" s="155" t="s">
        <v>516</v>
      </c>
      <c r="L34" s="150" t="s">
        <v>507</v>
      </c>
      <c r="M34" s="150" t="s">
        <v>507</v>
      </c>
      <c r="N34" s="150" t="s">
        <v>507</v>
      </c>
      <c r="O34" s="150" t="s">
        <v>508</v>
      </c>
      <c r="P34" s="150"/>
      <c r="Q34" s="150"/>
      <c r="R34" s="150"/>
      <c r="S34" s="150"/>
      <c r="T34" s="150"/>
      <c r="U34" s="150"/>
      <c r="V34" s="150"/>
      <c r="W34" s="150"/>
      <c r="X34" s="150"/>
      <c r="Y34" s="150"/>
      <c r="Z34" s="150"/>
      <c r="AA34" s="150"/>
      <c r="AB34" s="150"/>
      <c r="AC34" s="150"/>
      <c r="AD34" s="150"/>
      <c r="AE34" s="150"/>
      <c r="AF34" s="150"/>
      <c r="AG34" s="150"/>
      <c r="AH34" s="150"/>
      <c r="AI34" s="150"/>
      <c r="AJ34" s="150"/>
      <c r="AK34" s="150"/>
    </row>
    <row r="35" spans="1:37" ht="26.5">
      <c r="A35" s="488">
        <v>46059</v>
      </c>
      <c r="B35" s="489"/>
      <c r="C35" s="489"/>
      <c r="D35" s="489" t="s">
        <v>535</v>
      </c>
      <c r="E35" s="490" t="s">
        <v>3020</v>
      </c>
      <c r="F35" s="490">
        <v>203395747</v>
      </c>
      <c r="G35" s="490" t="s">
        <v>3021</v>
      </c>
      <c r="H35" s="145" t="s">
        <v>512</v>
      </c>
      <c r="I35" s="145" t="s">
        <v>504</v>
      </c>
      <c r="J35" s="145" t="s">
        <v>65</v>
      </c>
      <c r="K35" s="163" t="s">
        <v>536</v>
      </c>
      <c r="L35" s="145" t="s">
        <v>506</v>
      </c>
      <c r="M35" s="145" t="s">
        <v>507</v>
      </c>
      <c r="N35" s="145" t="s">
        <v>507</v>
      </c>
      <c r="O35" s="145"/>
    </row>
    <row r="36" spans="1:37">
      <c r="A36" s="149">
        <v>46059</v>
      </c>
      <c r="B36" s="149"/>
      <c r="C36" s="149"/>
      <c r="D36" s="159" t="s">
        <v>501</v>
      </c>
      <c r="E36" s="150" t="s">
        <v>3148</v>
      </c>
      <c r="F36" s="150">
        <v>177591908</v>
      </c>
      <c r="G36" s="150" t="s">
        <v>3149</v>
      </c>
      <c r="H36" s="150" t="s">
        <v>503</v>
      </c>
      <c r="I36" s="150" t="s">
        <v>504</v>
      </c>
      <c r="J36" s="150" t="s">
        <v>66</v>
      </c>
      <c r="K36" s="155" t="s">
        <v>553</v>
      </c>
      <c r="L36" s="150" t="s">
        <v>507</v>
      </c>
      <c r="M36" s="150" t="s">
        <v>507</v>
      </c>
      <c r="N36" s="150" t="s">
        <v>507</v>
      </c>
      <c r="O36" s="150" t="s">
        <v>508</v>
      </c>
      <c r="P36" s="150"/>
      <c r="Q36" s="150"/>
      <c r="R36" s="150"/>
      <c r="S36" s="150"/>
      <c r="T36" s="150"/>
      <c r="U36" s="150"/>
      <c r="V36" s="150"/>
      <c r="W36" s="150"/>
      <c r="X36" s="150"/>
      <c r="Y36" s="150"/>
      <c r="Z36" s="150"/>
      <c r="AA36" s="150"/>
      <c r="AB36" s="150"/>
      <c r="AC36" s="150"/>
      <c r="AD36" s="150"/>
      <c r="AE36" s="150"/>
      <c r="AF36" s="150"/>
      <c r="AG36" s="150"/>
      <c r="AH36" s="150"/>
      <c r="AI36" s="150"/>
      <c r="AJ36" s="150"/>
      <c r="AK36" s="150"/>
    </row>
    <row r="37" spans="1:37">
      <c r="A37" s="149">
        <v>46059</v>
      </c>
      <c r="B37" s="149"/>
      <c r="C37" s="149"/>
      <c r="D37" s="159" t="s">
        <v>501</v>
      </c>
      <c r="E37" s="150" t="s">
        <v>3745</v>
      </c>
      <c r="F37" s="150">
        <v>213034437</v>
      </c>
      <c r="G37" s="150">
        <v>8014031625</v>
      </c>
      <c r="H37" s="150" t="s">
        <v>503</v>
      </c>
      <c r="I37" s="150" t="s">
        <v>504</v>
      </c>
      <c r="J37" s="150" t="s">
        <v>66</v>
      </c>
      <c r="K37" s="155" t="s">
        <v>553</v>
      </c>
      <c r="L37" s="150" t="s">
        <v>507</v>
      </c>
      <c r="M37" s="150" t="s">
        <v>507</v>
      </c>
      <c r="N37" s="150" t="s">
        <v>507</v>
      </c>
      <c r="O37" s="150" t="s">
        <v>508</v>
      </c>
      <c r="P37" s="150"/>
      <c r="Q37" s="150"/>
      <c r="R37" s="150"/>
      <c r="S37" s="150"/>
      <c r="T37" s="150"/>
      <c r="U37" s="150"/>
      <c r="V37" s="150"/>
      <c r="W37" s="150"/>
      <c r="X37" s="150"/>
      <c r="Y37" s="150"/>
      <c r="Z37" s="150"/>
      <c r="AA37" s="150"/>
      <c r="AB37" s="150"/>
      <c r="AC37" s="150"/>
      <c r="AD37" s="150"/>
      <c r="AE37" s="150"/>
      <c r="AF37" s="150"/>
      <c r="AG37" s="150"/>
      <c r="AH37" s="150"/>
      <c r="AI37" s="150"/>
      <c r="AJ37" s="150"/>
      <c r="AK37" s="150"/>
    </row>
    <row r="38" spans="1:37">
      <c r="A38" s="149">
        <v>46059</v>
      </c>
      <c r="B38" s="149"/>
      <c r="C38" s="149"/>
      <c r="D38" s="149" t="s">
        <v>501</v>
      </c>
      <c r="E38" s="150" t="s">
        <v>3142</v>
      </c>
      <c r="F38" s="150">
        <v>218237562</v>
      </c>
      <c r="G38" s="150">
        <v>8013179423</v>
      </c>
      <c r="H38" s="150" t="s">
        <v>503</v>
      </c>
      <c r="I38" s="150" t="s">
        <v>504</v>
      </c>
      <c r="J38" s="150" t="s">
        <v>67</v>
      </c>
      <c r="K38" s="155" t="s">
        <v>510</v>
      </c>
      <c r="L38" s="150" t="s">
        <v>507</v>
      </c>
      <c r="M38" s="150" t="s">
        <v>507</v>
      </c>
      <c r="N38" s="150" t="s">
        <v>507</v>
      </c>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row>
    <row r="39" spans="1:37">
      <c r="A39" s="488">
        <v>46058</v>
      </c>
      <c r="B39" s="489"/>
      <c r="C39" s="489"/>
      <c r="D39" s="489" t="s">
        <v>501</v>
      </c>
      <c r="E39" s="145" t="s">
        <v>3746</v>
      </c>
      <c r="F39" s="145">
        <v>168121931</v>
      </c>
      <c r="G39" s="145">
        <v>8015849577</v>
      </c>
      <c r="H39" s="145" t="s">
        <v>503</v>
      </c>
      <c r="I39" s="145" t="s">
        <v>504</v>
      </c>
      <c r="J39" s="145" t="s">
        <v>67</v>
      </c>
      <c r="K39" s="163" t="s">
        <v>510</v>
      </c>
      <c r="L39" s="145" t="s">
        <v>507</v>
      </c>
      <c r="M39" s="145" t="s">
        <v>507</v>
      </c>
      <c r="N39" s="145" t="s">
        <v>507</v>
      </c>
      <c r="O39" s="145"/>
    </row>
    <row r="40" spans="1:37">
      <c r="A40" s="149">
        <v>46057</v>
      </c>
      <c r="B40" s="149"/>
      <c r="C40" s="149"/>
      <c r="D40" s="149" t="s">
        <v>501</v>
      </c>
      <c r="E40" s="174" t="s">
        <v>3087</v>
      </c>
      <c r="F40" s="174">
        <v>218032291</v>
      </c>
      <c r="G40" s="174">
        <v>3855261356</v>
      </c>
      <c r="H40" s="150" t="s">
        <v>512</v>
      </c>
      <c r="I40" s="150" t="s">
        <v>504</v>
      </c>
      <c r="J40" s="150" t="s">
        <v>67</v>
      </c>
      <c r="K40" s="155" t="s">
        <v>516</v>
      </c>
      <c r="L40" s="150" t="s">
        <v>507</v>
      </c>
      <c r="M40" s="150" t="s">
        <v>507</v>
      </c>
      <c r="N40" s="150" t="s">
        <v>507</v>
      </c>
      <c r="O40" s="150" t="s">
        <v>508</v>
      </c>
      <c r="P40" s="150"/>
      <c r="Q40" s="150"/>
      <c r="R40" s="150"/>
      <c r="S40" s="150"/>
      <c r="T40" s="150"/>
      <c r="U40" s="150"/>
      <c r="V40" s="150"/>
      <c r="W40" s="150"/>
      <c r="X40" s="150"/>
      <c r="Y40" s="150"/>
      <c r="Z40" s="150"/>
      <c r="AA40" s="150"/>
      <c r="AB40" s="150"/>
      <c r="AC40" s="150"/>
      <c r="AD40" s="150"/>
      <c r="AE40" s="150"/>
      <c r="AF40" s="150"/>
      <c r="AG40" s="150"/>
      <c r="AH40" s="150"/>
      <c r="AI40" s="150"/>
      <c r="AJ40" s="150"/>
      <c r="AK40" s="150"/>
    </row>
    <row r="41" spans="1:37">
      <c r="A41" s="488">
        <v>46056</v>
      </c>
      <c r="B41" s="489"/>
      <c r="C41" s="489"/>
      <c r="D41" s="489" t="s">
        <v>501</v>
      </c>
      <c r="E41" s="145" t="s">
        <v>3064</v>
      </c>
      <c r="F41" s="145">
        <v>181401512</v>
      </c>
      <c r="G41" s="145">
        <v>3855630085</v>
      </c>
      <c r="H41" s="145" t="s">
        <v>503</v>
      </c>
      <c r="I41" s="145" t="s">
        <v>504</v>
      </c>
      <c r="J41" s="145" t="s">
        <v>67</v>
      </c>
      <c r="K41" s="163" t="s">
        <v>516</v>
      </c>
      <c r="L41" s="145" t="s">
        <v>506</v>
      </c>
      <c r="M41" s="145" t="s">
        <v>507</v>
      </c>
      <c r="N41" s="145" t="s">
        <v>507</v>
      </c>
      <c r="O41" s="145" t="s">
        <v>508</v>
      </c>
    </row>
    <row r="42" spans="1:37">
      <c r="A42" s="149">
        <v>46056</v>
      </c>
      <c r="B42" s="149"/>
      <c r="C42" s="149"/>
      <c r="D42" s="149" t="s">
        <v>501</v>
      </c>
      <c r="E42" s="150" t="s">
        <v>3067</v>
      </c>
      <c r="F42" s="150">
        <v>217981646</v>
      </c>
      <c r="G42" s="150">
        <v>8329102422</v>
      </c>
      <c r="H42" s="150" t="s">
        <v>512</v>
      </c>
      <c r="I42" s="150" t="s">
        <v>504</v>
      </c>
      <c r="J42" s="150" t="s">
        <v>67</v>
      </c>
      <c r="K42" s="155" t="s">
        <v>516</v>
      </c>
      <c r="L42" s="150" t="s">
        <v>506</v>
      </c>
      <c r="M42" s="150" t="s">
        <v>507</v>
      </c>
      <c r="N42" s="150" t="s">
        <v>507</v>
      </c>
      <c r="O42" s="150" t="s">
        <v>508</v>
      </c>
      <c r="P42" s="150"/>
      <c r="Q42" s="150"/>
      <c r="R42" s="150"/>
      <c r="S42" s="150"/>
      <c r="T42" s="150"/>
      <c r="U42" s="150"/>
      <c r="V42" s="150"/>
      <c r="W42" s="150"/>
      <c r="X42" s="150"/>
      <c r="Y42" s="150"/>
      <c r="Z42" s="150"/>
      <c r="AA42" s="150"/>
      <c r="AB42" s="150"/>
      <c r="AC42" s="150"/>
      <c r="AD42" s="150"/>
      <c r="AE42" s="150"/>
      <c r="AF42" s="150"/>
      <c r="AG42" s="150"/>
      <c r="AH42" s="150"/>
      <c r="AI42" s="150"/>
      <c r="AJ42" s="150"/>
      <c r="AK42" s="150"/>
    </row>
    <row r="43" spans="1:37">
      <c r="A43" s="149">
        <v>46056</v>
      </c>
      <c r="B43" s="149"/>
      <c r="C43" s="149"/>
      <c r="D43" s="149" t="s">
        <v>501</v>
      </c>
      <c r="E43" s="158" t="s">
        <v>3063</v>
      </c>
      <c r="F43" s="158">
        <v>217581295</v>
      </c>
      <c r="G43" s="158">
        <v>7065377975</v>
      </c>
      <c r="H43" s="150" t="s">
        <v>503</v>
      </c>
      <c r="I43" s="150" t="s">
        <v>504</v>
      </c>
      <c r="J43" s="150" t="s">
        <v>67</v>
      </c>
      <c r="K43" s="155" t="s">
        <v>516</v>
      </c>
      <c r="L43" s="150" t="s">
        <v>506</v>
      </c>
      <c r="M43" s="150" t="s">
        <v>507</v>
      </c>
      <c r="N43" s="150" t="s">
        <v>507</v>
      </c>
      <c r="O43" s="150" t="s">
        <v>508</v>
      </c>
      <c r="P43" s="150"/>
      <c r="Q43" s="150"/>
      <c r="R43" s="150"/>
      <c r="S43" s="150"/>
      <c r="T43" s="150"/>
      <c r="U43" s="150"/>
      <c r="V43" s="150"/>
      <c r="W43" s="150"/>
      <c r="X43" s="150"/>
      <c r="Y43" s="150"/>
      <c r="Z43" s="150"/>
      <c r="AA43" s="150"/>
      <c r="AB43" s="150"/>
      <c r="AC43" s="150"/>
      <c r="AD43" s="150"/>
      <c r="AE43" s="150"/>
      <c r="AF43" s="150"/>
      <c r="AG43" s="150"/>
      <c r="AH43" s="150"/>
      <c r="AI43" s="150"/>
      <c r="AJ43" s="150"/>
      <c r="AK43" s="150"/>
    </row>
    <row r="44" spans="1:37">
      <c r="A44" s="149">
        <v>46056</v>
      </c>
      <c r="B44" s="149"/>
      <c r="C44" s="149"/>
      <c r="D44" s="149" t="s">
        <v>501</v>
      </c>
      <c r="E44" s="150" t="s">
        <v>3053</v>
      </c>
      <c r="F44" s="150">
        <v>217966053</v>
      </c>
      <c r="G44" s="150">
        <v>8019499263</v>
      </c>
      <c r="H44" s="150" t="s">
        <v>503</v>
      </c>
      <c r="I44" s="150" t="s">
        <v>504</v>
      </c>
      <c r="J44" s="150" t="s">
        <v>66</v>
      </c>
      <c r="K44" s="155" t="s">
        <v>553</v>
      </c>
      <c r="L44" s="150" t="s">
        <v>507</v>
      </c>
      <c r="M44" s="150" t="s">
        <v>507</v>
      </c>
      <c r="N44" s="150" t="s">
        <v>507</v>
      </c>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row>
    <row r="45" spans="1:37">
      <c r="A45" s="484">
        <v>46056</v>
      </c>
      <c r="B45" s="485"/>
      <c r="C45" s="485"/>
      <c r="D45" s="485" t="s">
        <v>501</v>
      </c>
      <c r="E45" s="146" t="s">
        <v>3050</v>
      </c>
      <c r="F45" s="146">
        <v>173080631</v>
      </c>
      <c r="G45" s="146">
        <v>3855623691</v>
      </c>
      <c r="H45" s="146" t="s">
        <v>503</v>
      </c>
      <c r="I45" s="146" t="s">
        <v>504</v>
      </c>
      <c r="J45" s="146" t="s">
        <v>67</v>
      </c>
      <c r="K45" s="486" t="s">
        <v>516</v>
      </c>
      <c r="L45" s="146" t="s">
        <v>506</v>
      </c>
      <c r="M45" s="146" t="s">
        <v>507</v>
      </c>
      <c r="N45" s="146" t="s">
        <v>507</v>
      </c>
      <c r="O45" s="146" t="s">
        <v>508</v>
      </c>
    </row>
    <row r="46" spans="1:37">
      <c r="A46" s="149">
        <v>46055</v>
      </c>
      <c r="B46" s="149"/>
      <c r="C46" s="149"/>
      <c r="D46" s="159" t="s">
        <v>501</v>
      </c>
      <c r="E46" s="150" t="s">
        <v>2987</v>
      </c>
      <c r="F46" s="150">
        <v>201781659</v>
      </c>
      <c r="G46" s="150" t="s">
        <v>2988</v>
      </c>
      <c r="H46" s="150" t="s">
        <v>512</v>
      </c>
      <c r="I46" s="150" t="s">
        <v>504</v>
      </c>
      <c r="J46" s="150" t="s">
        <v>66</v>
      </c>
      <c r="K46" s="155" t="s">
        <v>553</v>
      </c>
      <c r="L46" s="150" t="s">
        <v>507</v>
      </c>
      <c r="M46" s="150" t="s">
        <v>507</v>
      </c>
      <c r="N46" s="150" t="s">
        <v>507</v>
      </c>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row>
    <row r="47" spans="1:37">
      <c r="A47" s="149">
        <v>46052</v>
      </c>
      <c r="B47" s="149"/>
      <c r="C47" s="149"/>
      <c r="D47" s="159" t="s">
        <v>535</v>
      </c>
      <c r="E47" s="391" t="s">
        <v>2922</v>
      </c>
      <c r="F47" s="391">
        <v>217276724</v>
      </c>
      <c r="G47" s="391">
        <v>8018336531</v>
      </c>
      <c r="H47" s="150" t="s">
        <v>512</v>
      </c>
      <c r="I47" s="150" t="s">
        <v>504</v>
      </c>
      <c r="J47" s="150" t="s">
        <v>65</v>
      </c>
      <c r="K47" s="155" t="s">
        <v>536</v>
      </c>
      <c r="L47" s="150" t="s">
        <v>507</v>
      </c>
      <c r="M47" s="150" t="s">
        <v>507</v>
      </c>
      <c r="N47" s="150" t="s">
        <v>507</v>
      </c>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row>
    <row r="48" spans="1:37">
      <c r="A48" s="484">
        <v>46050</v>
      </c>
      <c r="B48" s="485"/>
      <c r="C48" s="485"/>
      <c r="D48" s="485" t="s">
        <v>501</v>
      </c>
      <c r="E48" s="146" t="s">
        <v>3747</v>
      </c>
      <c r="F48" s="146">
        <v>157842478</v>
      </c>
      <c r="G48" s="146" t="s">
        <v>2965</v>
      </c>
      <c r="H48" s="146" t="s">
        <v>503</v>
      </c>
      <c r="I48" s="146" t="s">
        <v>504</v>
      </c>
      <c r="J48" s="146" t="s">
        <v>67</v>
      </c>
      <c r="K48" s="486" t="s">
        <v>516</v>
      </c>
      <c r="L48" s="146" t="s">
        <v>507</v>
      </c>
      <c r="M48" s="146" t="s">
        <v>507</v>
      </c>
      <c r="N48" s="146" t="s">
        <v>507</v>
      </c>
      <c r="O48" s="146" t="s">
        <v>508</v>
      </c>
    </row>
    <row r="49" spans="1:37">
      <c r="A49" s="149">
        <v>46049</v>
      </c>
      <c r="B49" s="149"/>
      <c r="C49" s="149"/>
      <c r="D49" s="149" t="s">
        <v>501</v>
      </c>
      <c r="E49" s="150" t="s">
        <v>2893</v>
      </c>
      <c r="F49" s="150">
        <v>167320320</v>
      </c>
      <c r="G49" s="150">
        <v>8017026930</v>
      </c>
      <c r="H49" s="150" t="s">
        <v>503</v>
      </c>
      <c r="I49" s="150" t="s">
        <v>504</v>
      </c>
      <c r="J49" s="150" t="s">
        <v>67</v>
      </c>
      <c r="K49" s="155" t="s">
        <v>516</v>
      </c>
      <c r="L49" s="150" t="s">
        <v>507</v>
      </c>
      <c r="M49" s="150" t="s">
        <v>507</v>
      </c>
      <c r="N49" s="150" t="s">
        <v>507</v>
      </c>
      <c r="O49" s="150" t="s">
        <v>508</v>
      </c>
      <c r="P49" s="150"/>
      <c r="Q49" s="150"/>
      <c r="R49" s="150"/>
      <c r="S49" s="150"/>
      <c r="T49" s="150"/>
      <c r="U49" s="150"/>
      <c r="V49" s="150"/>
      <c r="W49" s="150"/>
      <c r="X49" s="150"/>
      <c r="Y49" s="150"/>
      <c r="Z49" s="150"/>
      <c r="AA49" s="150"/>
      <c r="AB49" s="150"/>
      <c r="AC49" s="150"/>
      <c r="AD49" s="150"/>
      <c r="AE49" s="150"/>
      <c r="AF49" s="150"/>
      <c r="AG49" s="150"/>
      <c r="AH49" s="150"/>
      <c r="AI49" s="150"/>
      <c r="AJ49" s="150"/>
      <c r="AK49" s="150"/>
    </row>
    <row r="50" spans="1:37">
      <c r="A50" s="149">
        <v>46043</v>
      </c>
      <c r="B50" s="149"/>
      <c r="C50" s="149"/>
      <c r="D50" s="149" t="s">
        <v>542</v>
      </c>
      <c r="E50" s="150" t="s">
        <v>2836</v>
      </c>
      <c r="F50" s="150">
        <v>216600348</v>
      </c>
      <c r="G50" s="150" t="s">
        <v>2837</v>
      </c>
      <c r="H50" s="150" t="s">
        <v>512</v>
      </c>
      <c r="I50" s="150" t="s">
        <v>504</v>
      </c>
      <c r="J50" s="150" t="s">
        <v>67</v>
      </c>
      <c r="K50" s="155" t="s">
        <v>516</v>
      </c>
      <c r="L50" s="150" t="s">
        <v>507</v>
      </c>
      <c r="M50" s="150" t="s">
        <v>507</v>
      </c>
      <c r="N50" s="150" t="s">
        <v>507</v>
      </c>
      <c r="O50" s="150" t="s">
        <v>508</v>
      </c>
      <c r="P50" s="150"/>
      <c r="Q50" s="150"/>
      <c r="R50" s="150"/>
      <c r="S50" s="150"/>
      <c r="T50" s="150"/>
      <c r="U50" s="150"/>
      <c r="V50" s="150"/>
      <c r="W50" s="150"/>
      <c r="X50" s="150"/>
      <c r="Y50" s="150"/>
      <c r="Z50" s="150"/>
      <c r="AA50" s="150"/>
      <c r="AB50" s="150"/>
      <c r="AC50" s="150"/>
      <c r="AD50" s="150"/>
      <c r="AE50" s="150"/>
      <c r="AF50" s="150"/>
      <c r="AG50" s="150"/>
      <c r="AH50" s="150"/>
      <c r="AI50" s="150"/>
      <c r="AJ50" s="150"/>
      <c r="AK50" s="150"/>
    </row>
    <row r="51" spans="1:37">
      <c r="A51" s="149">
        <v>46043</v>
      </c>
      <c r="B51" s="149"/>
      <c r="C51" s="149"/>
      <c r="D51" s="149" t="s">
        <v>501</v>
      </c>
      <c r="E51" s="150" t="s">
        <v>3130</v>
      </c>
      <c r="F51" s="204">
        <v>144109866</v>
      </c>
      <c r="G51" s="150">
        <v>3852143309</v>
      </c>
      <c r="H51" s="150" t="s">
        <v>503</v>
      </c>
      <c r="I51" s="150" t="s">
        <v>504</v>
      </c>
      <c r="J51" s="150" t="s">
        <v>67</v>
      </c>
      <c r="K51" s="155" t="s">
        <v>516</v>
      </c>
      <c r="L51" s="150" t="s">
        <v>507</v>
      </c>
      <c r="M51" s="150" t="s">
        <v>507</v>
      </c>
      <c r="N51" s="150" t="s">
        <v>507</v>
      </c>
      <c r="O51" s="150" t="s">
        <v>506</v>
      </c>
      <c r="P51" s="150"/>
      <c r="Q51" s="150"/>
      <c r="R51" s="150"/>
      <c r="S51" s="150"/>
      <c r="T51" s="150"/>
      <c r="U51" s="150"/>
      <c r="V51" s="150"/>
      <c r="W51" s="150"/>
      <c r="X51" s="150"/>
      <c r="Y51" s="150"/>
      <c r="Z51" s="150"/>
      <c r="AA51" s="150"/>
      <c r="AB51" s="150"/>
      <c r="AC51" s="150"/>
      <c r="AD51" s="150"/>
      <c r="AE51" s="150"/>
      <c r="AF51" s="150"/>
      <c r="AG51" s="150"/>
      <c r="AH51" s="150"/>
      <c r="AI51" s="150"/>
      <c r="AJ51" s="150"/>
      <c r="AK51" s="150"/>
    </row>
    <row r="52" spans="1:37">
      <c r="A52" s="149">
        <v>46043</v>
      </c>
      <c r="B52" s="149"/>
      <c r="C52" s="149"/>
      <c r="D52" s="149" t="s">
        <v>501</v>
      </c>
      <c r="E52" s="150" t="s">
        <v>3129</v>
      </c>
      <c r="F52" s="150">
        <v>115255112</v>
      </c>
      <c r="G52" s="150">
        <v>8013019019</v>
      </c>
      <c r="H52" s="150" t="s">
        <v>503</v>
      </c>
      <c r="I52" s="150" t="s">
        <v>504</v>
      </c>
      <c r="J52" s="150" t="s">
        <v>67</v>
      </c>
      <c r="K52" s="155" t="s">
        <v>516</v>
      </c>
      <c r="L52" s="150" t="s">
        <v>507</v>
      </c>
      <c r="M52" s="150" t="s">
        <v>507</v>
      </c>
      <c r="N52" s="150" t="s">
        <v>507</v>
      </c>
      <c r="O52" s="150" t="s">
        <v>506</v>
      </c>
      <c r="P52" s="150"/>
      <c r="Q52" s="150"/>
      <c r="R52" s="150"/>
      <c r="S52" s="150"/>
      <c r="T52" s="150"/>
      <c r="U52" s="150"/>
      <c r="V52" s="150"/>
      <c r="W52" s="150"/>
      <c r="X52" s="150"/>
      <c r="Y52" s="150"/>
      <c r="Z52" s="150"/>
      <c r="AA52" s="150"/>
      <c r="AB52" s="150"/>
      <c r="AC52" s="150"/>
      <c r="AD52" s="150"/>
      <c r="AE52" s="150"/>
      <c r="AF52" s="150"/>
      <c r="AG52" s="150"/>
      <c r="AH52" s="150"/>
      <c r="AI52" s="150"/>
      <c r="AJ52" s="150"/>
      <c r="AK52" s="150"/>
    </row>
    <row r="53" spans="1:37">
      <c r="A53" s="484">
        <v>46038</v>
      </c>
      <c r="B53" s="485"/>
      <c r="C53" s="485"/>
      <c r="D53" s="485" t="s">
        <v>501</v>
      </c>
      <c r="E53" s="146" t="s">
        <v>3748</v>
      </c>
      <c r="F53" s="146">
        <v>216886382</v>
      </c>
      <c r="G53" s="146">
        <v>3855767818</v>
      </c>
      <c r="H53" s="146" t="s">
        <v>503</v>
      </c>
      <c r="I53" s="146" t="s">
        <v>504</v>
      </c>
      <c r="J53" s="146" t="s">
        <v>66</v>
      </c>
      <c r="K53" s="486" t="s">
        <v>553</v>
      </c>
      <c r="L53" s="146" t="s">
        <v>507</v>
      </c>
      <c r="M53" s="146" t="s">
        <v>507</v>
      </c>
      <c r="N53" s="146" t="s">
        <v>507</v>
      </c>
      <c r="O53" s="146" t="s">
        <v>506</v>
      </c>
      <c r="P53" s="487"/>
    </row>
    <row r="54" spans="1:37">
      <c r="A54" s="488">
        <v>46036</v>
      </c>
      <c r="B54" s="489"/>
      <c r="C54" s="489"/>
      <c r="D54" s="489" t="s">
        <v>501</v>
      </c>
      <c r="E54" s="145" t="s">
        <v>2815</v>
      </c>
      <c r="F54" s="145">
        <v>199219797</v>
      </c>
      <c r="G54" s="145">
        <v>8016349048</v>
      </c>
      <c r="H54" s="145" t="s">
        <v>512</v>
      </c>
      <c r="I54" s="145" t="s">
        <v>504</v>
      </c>
      <c r="J54" s="145" t="s">
        <v>67</v>
      </c>
      <c r="K54" s="163" t="s">
        <v>516</v>
      </c>
      <c r="L54" s="145" t="s">
        <v>507</v>
      </c>
      <c r="M54" s="145" t="s">
        <v>507</v>
      </c>
      <c r="N54" s="145" t="s">
        <v>507</v>
      </c>
      <c r="O54" s="145" t="s">
        <v>508</v>
      </c>
      <c r="P54" s="491"/>
    </row>
    <row r="55" spans="1:37">
      <c r="A55" s="488">
        <v>46035</v>
      </c>
      <c r="B55" s="489"/>
      <c r="C55" s="489"/>
      <c r="D55" s="489" t="s">
        <v>501</v>
      </c>
      <c r="E55" s="145" t="s">
        <v>2900</v>
      </c>
      <c r="F55" s="145">
        <v>215489766</v>
      </c>
      <c r="G55" s="145">
        <v>8015052710</v>
      </c>
      <c r="H55" s="145" t="s">
        <v>503</v>
      </c>
      <c r="I55" s="145" t="s">
        <v>504</v>
      </c>
      <c r="J55" s="145" t="s">
        <v>67</v>
      </c>
      <c r="K55" s="163" t="s">
        <v>510</v>
      </c>
      <c r="L55" s="145"/>
      <c r="M55" s="145" t="s">
        <v>525</v>
      </c>
      <c r="N55" s="145" t="s">
        <v>507</v>
      </c>
      <c r="O55" s="145"/>
    </row>
    <row r="56" spans="1:37">
      <c r="A56" s="484">
        <v>46035</v>
      </c>
      <c r="B56" s="485"/>
      <c r="C56" s="485"/>
      <c r="D56" s="485" t="s">
        <v>535</v>
      </c>
      <c r="E56" s="146" t="s">
        <v>3011</v>
      </c>
      <c r="F56" s="146">
        <v>199234585</v>
      </c>
      <c r="G56" s="146">
        <v>8019994508</v>
      </c>
      <c r="H56" s="146" t="s">
        <v>512</v>
      </c>
      <c r="I56" s="146" t="s">
        <v>504</v>
      </c>
      <c r="J56" s="146" t="s">
        <v>67</v>
      </c>
      <c r="K56" s="486" t="s">
        <v>510</v>
      </c>
      <c r="L56" s="146" t="s">
        <v>506</v>
      </c>
      <c r="M56" s="146" t="s">
        <v>507</v>
      </c>
      <c r="N56" s="146" t="s">
        <v>507</v>
      </c>
      <c r="O56" s="146"/>
    </row>
    <row r="57" spans="1:37">
      <c r="A57" s="149">
        <v>46031</v>
      </c>
      <c r="B57" s="149"/>
      <c r="C57" s="149"/>
      <c r="D57" s="149" t="s">
        <v>501</v>
      </c>
      <c r="E57" s="150" t="s">
        <v>2890</v>
      </c>
      <c r="F57" s="150">
        <v>176567281</v>
      </c>
      <c r="G57" s="150">
        <v>3854842488</v>
      </c>
      <c r="H57" s="150" t="s">
        <v>503</v>
      </c>
      <c r="I57" s="150" t="s">
        <v>504</v>
      </c>
      <c r="J57" s="150" t="s">
        <v>67</v>
      </c>
      <c r="K57" s="155" t="s">
        <v>516</v>
      </c>
      <c r="L57" s="150" t="s">
        <v>507</v>
      </c>
      <c r="M57" s="150" t="s">
        <v>507</v>
      </c>
      <c r="N57" s="150" t="s">
        <v>507</v>
      </c>
      <c r="O57" s="150" t="s">
        <v>506</v>
      </c>
      <c r="P57" s="150"/>
      <c r="Q57" s="150"/>
      <c r="R57" s="150"/>
      <c r="S57" s="150"/>
      <c r="T57" s="150"/>
      <c r="U57" s="150"/>
      <c r="V57" s="150"/>
      <c r="W57" s="150"/>
      <c r="X57" s="150"/>
      <c r="Y57" s="150"/>
      <c r="Z57" s="150"/>
      <c r="AA57" s="150"/>
      <c r="AB57" s="150"/>
      <c r="AC57" s="150"/>
      <c r="AD57" s="150"/>
      <c r="AE57" s="150"/>
      <c r="AF57" s="150"/>
      <c r="AG57" s="150"/>
      <c r="AH57" s="150"/>
      <c r="AI57" s="150"/>
      <c r="AJ57" s="150"/>
      <c r="AK57" s="150"/>
    </row>
    <row r="58" spans="1:37">
      <c r="A58" s="149">
        <v>46031</v>
      </c>
      <c r="B58" s="149"/>
      <c r="C58" s="149"/>
      <c r="D58" s="149" t="s">
        <v>501</v>
      </c>
      <c r="E58" s="150" t="s">
        <v>2891</v>
      </c>
      <c r="F58" s="150">
        <v>173080626</v>
      </c>
      <c r="G58" s="150">
        <v>3854574485</v>
      </c>
      <c r="H58" s="150" t="s">
        <v>503</v>
      </c>
      <c r="I58" s="150" t="s">
        <v>504</v>
      </c>
      <c r="J58" s="150" t="s">
        <v>67</v>
      </c>
      <c r="K58" s="155" t="s">
        <v>516</v>
      </c>
      <c r="L58" s="150" t="s">
        <v>506</v>
      </c>
      <c r="M58" s="150" t="s">
        <v>507</v>
      </c>
      <c r="N58" s="150" t="s">
        <v>507</v>
      </c>
      <c r="O58" s="150" t="s">
        <v>506</v>
      </c>
      <c r="P58" s="150"/>
      <c r="Q58" s="150"/>
      <c r="R58" s="150"/>
      <c r="S58" s="150"/>
      <c r="T58" s="150"/>
      <c r="U58" s="150"/>
      <c r="V58" s="150"/>
      <c r="W58" s="150"/>
      <c r="X58" s="150"/>
      <c r="Y58" s="150"/>
      <c r="Z58" s="150"/>
      <c r="AA58" s="150"/>
      <c r="AB58" s="150"/>
      <c r="AC58" s="150"/>
      <c r="AD58" s="150"/>
      <c r="AE58" s="150"/>
      <c r="AF58" s="150"/>
      <c r="AG58" s="150"/>
      <c r="AH58" s="150"/>
      <c r="AI58" s="150"/>
      <c r="AJ58" s="150"/>
      <c r="AK58" s="150"/>
    </row>
    <row r="59" spans="1:37">
      <c r="A59" s="484">
        <v>46030</v>
      </c>
      <c r="B59" s="485"/>
      <c r="C59" s="485"/>
      <c r="D59" s="485" t="s">
        <v>501</v>
      </c>
      <c r="E59" s="146" t="s">
        <v>2733</v>
      </c>
      <c r="F59" s="146">
        <v>215434837</v>
      </c>
      <c r="G59" s="146">
        <v>8015145115</v>
      </c>
      <c r="H59" s="146" t="s">
        <v>503</v>
      </c>
      <c r="I59" s="146" t="s">
        <v>504</v>
      </c>
      <c r="J59" s="146" t="s">
        <v>67</v>
      </c>
      <c r="K59" s="486" t="s">
        <v>510</v>
      </c>
      <c r="L59" s="146" t="s">
        <v>507</v>
      </c>
      <c r="M59" s="146" t="s">
        <v>507</v>
      </c>
      <c r="N59" s="146" t="s">
        <v>507</v>
      </c>
      <c r="O59" s="146"/>
      <c r="P59" s="487"/>
    </row>
    <row r="60" spans="1:37" ht="20">
      <c r="A60" s="149">
        <v>46029</v>
      </c>
      <c r="B60" s="149"/>
      <c r="C60" s="149"/>
      <c r="D60" s="149" t="s">
        <v>501</v>
      </c>
      <c r="E60" s="150" t="s">
        <v>2975</v>
      </c>
      <c r="F60" s="47">
        <v>203432515</v>
      </c>
      <c r="G60" s="150">
        <v>8016619661</v>
      </c>
      <c r="H60" s="150" t="s">
        <v>503</v>
      </c>
      <c r="I60" s="150" t="s">
        <v>504</v>
      </c>
      <c r="J60" s="150" t="s">
        <v>67</v>
      </c>
      <c r="K60" s="155" t="s">
        <v>516</v>
      </c>
      <c r="L60" s="150" t="s">
        <v>507</v>
      </c>
      <c r="M60" s="150" t="s">
        <v>507</v>
      </c>
      <c r="N60" s="150" t="s">
        <v>507</v>
      </c>
      <c r="O60" s="150" t="s">
        <v>508</v>
      </c>
      <c r="P60" s="150"/>
      <c r="Q60" s="150"/>
      <c r="R60" s="150"/>
      <c r="S60" s="150"/>
      <c r="T60" s="150"/>
      <c r="U60" s="150"/>
      <c r="V60" s="150"/>
      <c r="W60" s="150"/>
      <c r="X60" s="150"/>
      <c r="Y60" s="150"/>
      <c r="Z60" s="150"/>
      <c r="AA60" s="150"/>
      <c r="AB60" s="150"/>
      <c r="AC60" s="150"/>
      <c r="AD60" s="150"/>
      <c r="AE60" s="150"/>
      <c r="AF60" s="150"/>
      <c r="AG60" s="150"/>
      <c r="AH60" s="150"/>
      <c r="AI60" s="150"/>
      <c r="AJ60" s="150"/>
      <c r="AK60" s="150"/>
    </row>
    <row r="61" spans="1:37">
      <c r="A61" s="484">
        <v>46028</v>
      </c>
      <c r="B61" s="485"/>
      <c r="C61" s="485"/>
      <c r="D61" s="485" t="s">
        <v>501</v>
      </c>
      <c r="E61" s="146" t="s">
        <v>3749</v>
      </c>
      <c r="F61" s="146">
        <v>213096672</v>
      </c>
      <c r="G61" s="146">
        <v>3853387356</v>
      </c>
      <c r="H61" s="146" t="s">
        <v>503</v>
      </c>
      <c r="I61" s="146" t="s">
        <v>504</v>
      </c>
      <c r="J61" s="146" t="s">
        <v>67</v>
      </c>
      <c r="K61" s="486" t="s">
        <v>516</v>
      </c>
      <c r="L61" s="146" t="s">
        <v>507</v>
      </c>
      <c r="M61" s="146" t="s">
        <v>507</v>
      </c>
      <c r="N61" s="146" t="s">
        <v>507</v>
      </c>
      <c r="O61" s="146"/>
      <c r="P61" s="487"/>
    </row>
    <row r="62" spans="1:37">
      <c r="A62" s="149">
        <v>46028</v>
      </c>
      <c r="B62" s="149"/>
      <c r="C62" s="149"/>
      <c r="D62" s="149" t="s">
        <v>501</v>
      </c>
      <c r="E62" s="150" t="s">
        <v>2618</v>
      </c>
      <c r="F62" s="150">
        <v>185189753</v>
      </c>
      <c r="G62" s="150">
        <v>8014102119</v>
      </c>
      <c r="H62" s="150" t="s">
        <v>503</v>
      </c>
      <c r="I62" s="150" t="s">
        <v>504</v>
      </c>
      <c r="J62" s="150" t="s">
        <v>67</v>
      </c>
      <c r="K62" s="155" t="s">
        <v>516</v>
      </c>
      <c r="L62" s="150" t="s">
        <v>507</v>
      </c>
      <c r="M62" s="150" t="s">
        <v>507</v>
      </c>
      <c r="N62" s="150" t="s">
        <v>507</v>
      </c>
      <c r="O62" s="150" t="s">
        <v>508</v>
      </c>
      <c r="P62" s="150"/>
      <c r="Q62" s="150"/>
      <c r="R62" s="150"/>
      <c r="S62" s="150"/>
      <c r="T62" s="150"/>
      <c r="U62" s="150"/>
      <c r="V62" s="150"/>
      <c r="W62" s="150"/>
      <c r="X62" s="150"/>
      <c r="Y62" s="150"/>
      <c r="Z62" s="150"/>
      <c r="AA62" s="150"/>
      <c r="AB62" s="150"/>
      <c r="AC62" s="150"/>
      <c r="AD62" s="150"/>
      <c r="AE62" s="150"/>
      <c r="AF62" s="150"/>
      <c r="AG62" s="150"/>
      <c r="AH62" s="150"/>
      <c r="AI62" s="150"/>
      <c r="AJ62" s="150"/>
      <c r="AK62" s="150"/>
    </row>
    <row r="63" spans="1:37">
      <c r="A63" s="488">
        <v>46020</v>
      </c>
      <c r="B63" s="489"/>
      <c r="C63" s="489"/>
      <c r="D63" s="489" t="s">
        <v>501</v>
      </c>
      <c r="E63" s="145" t="s">
        <v>3750</v>
      </c>
      <c r="F63" s="145">
        <v>193871827</v>
      </c>
      <c r="G63" s="145">
        <v>3852252327</v>
      </c>
      <c r="H63" s="145" t="s">
        <v>503</v>
      </c>
      <c r="I63" s="145" t="s">
        <v>504</v>
      </c>
      <c r="J63" s="145" t="s">
        <v>67</v>
      </c>
      <c r="K63" s="163" t="s">
        <v>510</v>
      </c>
      <c r="L63" s="145" t="s">
        <v>507</v>
      </c>
      <c r="M63" s="145" t="s">
        <v>507</v>
      </c>
      <c r="N63" s="145" t="s">
        <v>507</v>
      </c>
      <c r="O63" s="145"/>
      <c r="P63" s="491"/>
    </row>
    <row r="64" spans="1:37">
      <c r="A64" s="488">
        <v>46014</v>
      </c>
      <c r="B64" s="489"/>
      <c r="C64" s="489"/>
      <c r="D64" s="489" t="s">
        <v>501</v>
      </c>
      <c r="E64" s="145" t="s">
        <v>2072</v>
      </c>
      <c r="F64" s="145">
        <v>193850499</v>
      </c>
      <c r="G64" s="145">
        <v>8015028685</v>
      </c>
      <c r="H64" s="145" t="s">
        <v>512</v>
      </c>
      <c r="I64" s="145" t="s">
        <v>504</v>
      </c>
      <c r="J64" s="145" t="s">
        <v>66</v>
      </c>
      <c r="K64" s="163" t="s">
        <v>2083</v>
      </c>
      <c r="L64" s="145" t="s">
        <v>506</v>
      </c>
      <c r="M64" s="145" t="s">
        <v>507</v>
      </c>
      <c r="N64" s="145" t="s">
        <v>507</v>
      </c>
      <c r="O64" s="145" t="s">
        <v>735</v>
      </c>
      <c r="P64" s="491"/>
    </row>
    <row r="65" spans="1:16">
      <c r="A65" s="484">
        <v>45894</v>
      </c>
      <c r="B65" s="485"/>
      <c r="C65" s="485"/>
      <c r="D65" s="485" t="s">
        <v>501</v>
      </c>
      <c r="E65" s="146" t="s">
        <v>1875</v>
      </c>
      <c r="F65" s="146">
        <v>198514018</v>
      </c>
      <c r="G65" s="146">
        <v>3855849513</v>
      </c>
      <c r="H65" s="146" t="s">
        <v>512</v>
      </c>
      <c r="I65" s="146" t="s">
        <v>504</v>
      </c>
      <c r="J65" s="146" t="s">
        <v>67</v>
      </c>
      <c r="K65" s="486" t="s">
        <v>516</v>
      </c>
      <c r="L65" s="146" t="s">
        <v>507</v>
      </c>
      <c r="M65" s="146" t="s">
        <v>507</v>
      </c>
      <c r="N65" s="146" t="s">
        <v>507</v>
      </c>
    </row>
    <row r="66" spans="1:16">
      <c r="A66" s="484">
        <v>45889</v>
      </c>
      <c r="B66" s="485">
        <v>45981</v>
      </c>
      <c r="C66" s="485"/>
      <c r="D66" s="485" t="s">
        <v>542</v>
      </c>
      <c r="E66" s="146" t="s">
        <v>3751</v>
      </c>
      <c r="F66" s="146">
        <v>168037863</v>
      </c>
      <c r="G66" s="146">
        <v>3855807947</v>
      </c>
      <c r="H66" s="146" t="s">
        <v>512</v>
      </c>
      <c r="I66" s="146" t="s">
        <v>504</v>
      </c>
      <c r="J66" s="146" t="s">
        <v>65</v>
      </c>
      <c r="K66" s="486" t="s">
        <v>521</v>
      </c>
      <c r="L66" s="146" t="s">
        <v>507</v>
      </c>
      <c r="M66" s="146" t="s">
        <v>507</v>
      </c>
      <c r="N66" s="146" t="s">
        <v>507</v>
      </c>
      <c r="O66" s="146"/>
    </row>
    <row r="67" spans="1:16">
      <c r="A67" s="488">
        <v>45889</v>
      </c>
      <c r="B67" s="489"/>
      <c r="C67" s="489"/>
      <c r="D67" s="489" t="s">
        <v>501</v>
      </c>
      <c r="E67" s="145" t="s">
        <v>2043</v>
      </c>
      <c r="F67" s="145">
        <v>198012857</v>
      </c>
      <c r="G67" s="145">
        <v>3855807953</v>
      </c>
      <c r="H67" s="145" t="s">
        <v>512</v>
      </c>
      <c r="I67" s="145" t="s">
        <v>504</v>
      </c>
      <c r="J67" s="145" t="s">
        <v>65</v>
      </c>
      <c r="K67" s="163" t="s">
        <v>521</v>
      </c>
      <c r="L67" s="145" t="s">
        <v>507</v>
      </c>
      <c r="M67" s="145" t="s">
        <v>507</v>
      </c>
      <c r="N67" s="145" t="s">
        <v>507</v>
      </c>
      <c r="O67" s="145"/>
    </row>
    <row r="68" spans="1:16">
      <c r="A68" s="712" t="s">
        <v>5482</v>
      </c>
      <c r="B68" s="713"/>
      <c r="C68" s="713"/>
      <c r="D68" s="713"/>
      <c r="E68" s="713"/>
      <c r="F68" s="713"/>
      <c r="G68" s="713"/>
      <c r="H68" s="713"/>
      <c r="I68" s="713"/>
      <c r="J68" s="713"/>
      <c r="K68" s="713"/>
      <c r="L68" s="713"/>
      <c r="M68" s="713"/>
      <c r="N68" s="713"/>
      <c r="O68" s="713"/>
      <c r="P68" s="713"/>
    </row>
    <row r="69" spans="1:16">
      <c r="A69" s="98" t="s">
        <v>459</v>
      </c>
      <c r="B69" s="98" t="s">
        <v>493</v>
      </c>
      <c r="C69" s="98" t="s">
        <v>3740</v>
      </c>
      <c r="D69" s="98" t="s">
        <v>445</v>
      </c>
      <c r="E69" s="98" t="s">
        <v>494</v>
      </c>
      <c r="F69" s="98" t="s">
        <v>495</v>
      </c>
      <c r="G69" s="98" t="s">
        <v>447</v>
      </c>
      <c r="H69" s="98" t="s">
        <v>496</v>
      </c>
      <c r="I69" s="98" t="s">
        <v>193</v>
      </c>
      <c r="J69" s="98" t="s">
        <v>63</v>
      </c>
      <c r="K69" s="98" t="s">
        <v>497</v>
      </c>
      <c r="L69" s="98" t="s">
        <v>498</v>
      </c>
      <c r="M69" s="98" t="s">
        <v>499</v>
      </c>
      <c r="N69" s="98" t="s">
        <v>453</v>
      </c>
      <c r="O69" s="98" t="s">
        <v>500</v>
      </c>
      <c r="P69" s="98" t="s">
        <v>455</v>
      </c>
    </row>
    <row r="70" spans="1:16">
      <c r="A70" s="603" t="str">
        <f>IF($F70="","",_xlfn.XLOOKUP($F70,'1.PrepList'!$I:$I,'1.PrepList'!$C:$C))</f>
        <v/>
      </c>
      <c r="B70" s="603" t="str">
        <f>IF($F70="","",_xlfn.XLOOKUP($F70,'1.PrepList'!$I:$I,'1.PrepList'!$D:$D))</f>
        <v/>
      </c>
      <c r="C70" t="str">
        <f>IF($F70="","","Started")</f>
        <v/>
      </c>
      <c r="D70" t="str">
        <f>IF($F70="","",_xlfn.XLOOKUP($F70,'1.PrepList'!$I:$I,'1.PrepList'!$F:$F))</f>
        <v/>
      </c>
      <c r="E70" t="str">
        <f>IF($F70="","",_xlfn.XLOOKUP($F70,'1.PrepList'!$I:$I,'1.PrepList'!$H:$H))</f>
        <v/>
      </c>
      <c r="F70" t="str">
        <f>IFERROR(_xlfn.AGGREGATE(15,6,'1.PrepList'!$I$2:$I$1500/('1.PrepList'!$B$2:$B$1500="Yes"),ROWS($F$70:F70)),"")</f>
        <v/>
      </c>
      <c r="G70" t="str">
        <f>IF($F70="","",_xlfn.XLOOKUP($F70,'1.PrepList'!$I:$I,'1.PrepList'!$J:$J))</f>
        <v/>
      </c>
      <c r="H70" t="str">
        <f>IF($F70="","",_xlfn.XLOOKUP($F70,'1.PrepList'!$I:$I,'1.PrepList'!$K:$K))</f>
        <v/>
      </c>
      <c r="I70" t="str">
        <f>IF($F70="","",_xlfn.XLOOKUP($F70,'1.PrepList'!$I:$I,'1.PrepList'!$L:$L))</f>
        <v/>
      </c>
      <c r="J70" t="str">
        <f>IF($F70="","",_xlfn.XLOOKUP($F70,'1.PrepList'!$I:$I,'1.PrepList'!$M:$M))</f>
        <v/>
      </c>
      <c r="K70" t="str">
        <f>IF($F70="","",_xlfn.XLOOKUP($F70,'1.PrepList'!$I:$I,'1.PrepList'!$N:$N))</f>
        <v/>
      </c>
      <c r="L70" t="str">
        <f>IF($F70="","",_xlfn.XLOOKUP($F70,'1.PrepList'!$I:$I,'1.PrepList'!$O:$O))</f>
        <v/>
      </c>
      <c r="M70" t="str">
        <f>IF($F70="","",_xlfn.XLOOKUP($F70,'1.PrepList'!$I:$I,'1.PrepList'!$P:$P))</f>
        <v/>
      </c>
      <c r="N70" t="str">
        <f>IF($F70="","",_xlfn.XLOOKUP($F70,'1.PrepList'!$I:$I,'1.PrepList'!$Q:$Q))</f>
        <v/>
      </c>
      <c r="O70" t="str">
        <f>IF($F70="","",_xlfn.XLOOKUP($F70,'1.PrepList'!$I:$I,'1.PrepList'!$R:$R))</f>
        <v/>
      </c>
      <c r="P70" t="str">
        <f>IF($F70="","",_xlfn.XLOOKUP($F70,'1.PrepList'!$I:$I,'1.PrepList'!$S:$S))</f>
        <v/>
      </c>
    </row>
    <row r="71" spans="1:16">
      <c r="A71" s="603" t="str">
        <f>IF($F71="","",_xlfn.XLOOKUP($F71,'1.PrepList'!$I:$I,'1.PrepList'!$C:$C))</f>
        <v/>
      </c>
      <c r="B71" s="603" t="str">
        <f>IF($F71="","",_xlfn.XLOOKUP($F71,'1.PrepList'!$I:$I,'1.PrepList'!$D:$D))</f>
        <v/>
      </c>
      <c r="C71" t="str">
        <f t="shared" ref="C71:C134" si="0">IF($F71="","","Started")</f>
        <v/>
      </c>
      <c r="D71" t="str">
        <f>IF($F71="","",_xlfn.XLOOKUP($F71,'1.PrepList'!$I:$I,'1.PrepList'!$F:$F))</f>
        <v/>
      </c>
      <c r="E71" t="str">
        <f>IF($F71="","",_xlfn.XLOOKUP($F71,'1.PrepList'!$I:$I,'1.PrepList'!$H:$H))</f>
        <v/>
      </c>
      <c r="F71" t="str">
        <f>IFERROR(_xlfn.AGGREGATE(15,6,'1.PrepList'!$I$2:$I$1500/('1.PrepList'!$B$2:$B$1500="Yes"),ROWS($F$70:F71)),"")</f>
        <v/>
      </c>
      <c r="G71" t="str">
        <f>IF($F71="","",_xlfn.XLOOKUP($F71,'1.PrepList'!$I:$I,'1.PrepList'!$J:$J))</f>
        <v/>
      </c>
      <c r="H71" t="str">
        <f>IF($F71="","",_xlfn.XLOOKUP($F71,'1.PrepList'!$I:$I,'1.PrepList'!$K:$K))</f>
        <v/>
      </c>
      <c r="I71" t="str">
        <f>IF($F71="","",_xlfn.XLOOKUP($F71,'1.PrepList'!$I:$I,'1.PrepList'!$L:$L))</f>
        <v/>
      </c>
      <c r="J71" t="str">
        <f>IF($F71="","",_xlfn.XLOOKUP($F71,'1.PrepList'!$I:$I,'1.PrepList'!$M:$M))</f>
        <v/>
      </c>
      <c r="K71" t="str">
        <f>IF($F71="","",_xlfn.XLOOKUP($F71,'1.PrepList'!$I:$I,'1.PrepList'!$N:$N))</f>
        <v/>
      </c>
      <c r="L71" t="str">
        <f>IF($F71="","",_xlfn.XLOOKUP($F71,'1.PrepList'!$I:$I,'1.PrepList'!$O:$O))</f>
        <v/>
      </c>
      <c r="M71" t="str">
        <f>IF($F71="","",_xlfn.XLOOKUP($F71,'1.PrepList'!$I:$I,'1.PrepList'!$P:$P))</f>
        <v/>
      </c>
      <c r="N71" t="str">
        <f>IF($F71="","",_xlfn.XLOOKUP($F71,'1.PrepList'!$I:$I,'1.PrepList'!$Q:$Q))</f>
        <v/>
      </c>
      <c r="O71" t="str">
        <f>IF($F71="","",_xlfn.XLOOKUP($F71,'1.PrepList'!$I:$I,'1.PrepList'!$R:$R))</f>
        <v/>
      </c>
      <c r="P71" t="str">
        <f>IF($F71="","",_xlfn.XLOOKUP($F71,'1.PrepList'!$I:$I,'1.PrepList'!$S:$S))</f>
        <v/>
      </c>
    </row>
    <row r="72" spans="1:16">
      <c r="A72" s="603" t="str">
        <f>IF($F72="","",_xlfn.XLOOKUP($F72,'1.PrepList'!$I:$I,'1.PrepList'!$C:$C))</f>
        <v/>
      </c>
      <c r="B72" s="603" t="str">
        <f>IF($F72="","",_xlfn.XLOOKUP($F72,'1.PrepList'!$I:$I,'1.PrepList'!$D:$D))</f>
        <v/>
      </c>
      <c r="C72" t="str">
        <f t="shared" si="0"/>
        <v/>
      </c>
      <c r="D72" t="str">
        <f>IF($F72="","",_xlfn.XLOOKUP($F72,'1.PrepList'!$I:$I,'1.PrepList'!$F:$F))</f>
        <v/>
      </c>
      <c r="E72" t="str">
        <f>IF($F72="","",_xlfn.XLOOKUP($F72,'1.PrepList'!$I:$I,'1.PrepList'!$H:$H))</f>
        <v/>
      </c>
      <c r="F72" t="str">
        <f>IFERROR(_xlfn.AGGREGATE(15,6,'1.PrepList'!$I$2:$I$1500/('1.PrepList'!$B$2:$B$1500="Yes"),ROWS($F$70:F72)),"")</f>
        <v/>
      </c>
      <c r="G72" t="str">
        <f>IF($F72="","",_xlfn.XLOOKUP($F72,'1.PrepList'!$I:$I,'1.PrepList'!$J:$J))</f>
        <v/>
      </c>
      <c r="H72" t="str">
        <f>IF($F72="","",_xlfn.XLOOKUP($F72,'1.PrepList'!$I:$I,'1.PrepList'!$K:$K))</f>
        <v/>
      </c>
      <c r="I72" t="str">
        <f>IF($F72="","",_xlfn.XLOOKUP($F72,'1.PrepList'!$I:$I,'1.PrepList'!$L:$L))</f>
        <v/>
      </c>
      <c r="J72" t="str">
        <f>IF($F72="","",_xlfn.XLOOKUP($F72,'1.PrepList'!$I:$I,'1.PrepList'!$M:$M))</f>
        <v/>
      </c>
      <c r="K72" t="str">
        <f>IF($F72="","",_xlfn.XLOOKUP($F72,'1.PrepList'!$I:$I,'1.PrepList'!$N:$N))</f>
        <v/>
      </c>
      <c r="L72" t="str">
        <f>IF($F72="","",_xlfn.XLOOKUP($F72,'1.PrepList'!$I:$I,'1.PrepList'!$O:$O))</f>
        <v/>
      </c>
      <c r="M72" t="str">
        <f>IF($F72="","",_xlfn.XLOOKUP($F72,'1.PrepList'!$I:$I,'1.PrepList'!$P:$P))</f>
        <v/>
      </c>
      <c r="N72" t="str">
        <f>IF($F72="","",_xlfn.XLOOKUP($F72,'1.PrepList'!$I:$I,'1.PrepList'!$Q:$Q))</f>
        <v/>
      </c>
      <c r="O72" t="str">
        <f>IF($F72="","",_xlfn.XLOOKUP($F72,'1.PrepList'!$I:$I,'1.PrepList'!$R:$R))</f>
        <v/>
      </c>
      <c r="P72" t="str">
        <f>IF($F72="","",_xlfn.XLOOKUP($F72,'1.PrepList'!$I:$I,'1.PrepList'!$S:$S))</f>
        <v/>
      </c>
    </row>
    <row r="73" spans="1:16">
      <c r="A73" s="603" t="str">
        <f>IF($F73="","",_xlfn.XLOOKUP($F73,'1.PrepList'!$I:$I,'1.PrepList'!$C:$C))</f>
        <v/>
      </c>
      <c r="B73" s="603" t="str">
        <f>IF($F73="","",_xlfn.XLOOKUP($F73,'1.PrepList'!$I:$I,'1.PrepList'!$D:$D))</f>
        <v/>
      </c>
      <c r="C73" t="str">
        <f t="shared" si="0"/>
        <v/>
      </c>
      <c r="D73" t="str">
        <f>IF($F73="","",_xlfn.XLOOKUP($F73,'1.PrepList'!$I:$I,'1.PrepList'!$F:$F))</f>
        <v/>
      </c>
      <c r="E73" t="str">
        <f>IF($F73="","",_xlfn.XLOOKUP($F73,'1.PrepList'!$I:$I,'1.PrepList'!$H:$H))</f>
        <v/>
      </c>
      <c r="F73" t="str">
        <f>IFERROR(_xlfn.AGGREGATE(15,6,'1.PrepList'!$I$2:$I$1500/('1.PrepList'!$B$2:$B$1500="Yes"),ROWS($F$70:F73)),"")</f>
        <v/>
      </c>
      <c r="G73" t="str">
        <f>IF($F73="","",_xlfn.XLOOKUP($F73,'1.PrepList'!$I:$I,'1.PrepList'!$J:$J))</f>
        <v/>
      </c>
      <c r="H73" t="str">
        <f>IF($F73="","",_xlfn.XLOOKUP($F73,'1.PrepList'!$I:$I,'1.PrepList'!$K:$K))</f>
        <v/>
      </c>
      <c r="I73" t="str">
        <f>IF($F73="","",_xlfn.XLOOKUP($F73,'1.PrepList'!$I:$I,'1.PrepList'!$L:$L))</f>
        <v/>
      </c>
      <c r="J73" t="str">
        <f>IF($F73="","",_xlfn.XLOOKUP($F73,'1.PrepList'!$I:$I,'1.PrepList'!$M:$M))</f>
        <v/>
      </c>
      <c r="K73" t="str">
        <f>IF($F73="","",_xlfn.XLOOKUP($F73,'1.PrepList'!$I:$I,'1.PrepList'!$N:$N))</f>
        <v/>
      </c>
      <c r="L73" t="str">
        <f>IF($F73="","",_xlfn.XLOOKUP($F73,'1.PrepList'!$I:$I,'1.PrepList'!$O:$O))</f>
        <v/>
      </c>
      <c r="M73" t="str">
        <f>IF($F73="","",_xlfn.XLOOKUP($F73,'1.PrepList'!$I:$I,'1.PrepList'!$P:$P))</f>
        <v/>
      </c>
      <c r="N73" t="str">
        <f>IF($F73="","",_xlfn.XLOOKUP($F73,'1.PrepList'!$I:$I,'1.PrepList'!$Q:$Q))</f>
        <v/>
      </c>
      <c r="O73" t="str">
        <f>IF($F73="","",_xlfn.XLOOKUP($F73,'1.PrepList'!$I:$I,'1.PrepList'!$R:$R))</f>
        <v/>
      </c>
      <c r="P73" t="str">
        <f>IF($F73="","",_xlfn.XLOOKUP($F73,'1.PrepList'!$I:$I,'1.PrepList'!$S:$S))</f>
        <v/>
      </c>
    </row>
    <row r="74" spans="1:16">
      <c r="A74" s="603" t="str">
        <f>IF($F74="","",_xlfn.XLOOKUP($F74,'1.PrepList'!$I:$I,'1.PrepList'!$C:$C))</f>
        <v/>
      </c>
      <c r="B74" s="603" t="str">
        <f>IF($F74="","",_xlfn.XLOOKUP($F74,'1.PrepList'!$I:$I,'1.PrepList'!$D:$D))</f>
        <v/>
      </c>
      <c r="C74" t="str">
        <f t="shared" si="0"/>
        <v/>
      </c>
      <c r="D74" t="str">
        <f>IF($F74="","",_xlfn.XLOOKUP($F74,'1.PrepList'!$I:$I,'1.PrepList'!$F:$F))</f>
        <v/>
      </c>
      <c r="E74" t="str">
        <f>IF($F74="","",_xlfn.XLOOKUP($F74,'1.PrepList'!$I:$I,'1.PrepList'!$H:$H))</f>
        <v/>
      </c>
      <c r="F74" t="str">
        <f>IFERROR(_xlfn.AGGREGATE(15,6,'1.PrepList'!$I$2:$I$1500/('1.PrepList'!$B$2:$B$1500="Yes"),ROWS($F$70:F74)),"")</f>
        <v/>
      </c>
      <c r="G74" t="str">
        <f>IF($F74="","",_xlfn.XLOOKUP($F74,'1.PrepList'!$I:$I,'1.PrepList'!$J:$J))</f>
        <v/>
      </c>
      <c r="H74" t="str">
        <f>IF($F74="","",_xlfn.XLOOKUP($F74,'1.PrepList'!$I:$I,'1.PrepList'!$K:$K))</f>
        <v/>
      </c>
      <c r="I74" t="str">
        <f>IF($F74="","",_xlfn.XLOOKUP($F74,'1.PrepList'!$I:$I,'1.PrepList'!$L:$L))</f>
        <v/>
      </c>
      <c r="J74" t="str">
        <f>IF($F74="","",_xlfn.XLOOKUP($F74,'1.PrepList'!$I:$I,'1.PrepList'!$M:$M))</f>
        <v/>
      </c>
      <c r="K74" t="str">
        <f>IF($F74="","",_xlfn.XLOOKUP($F74,'1.PrepList'!$I:$I,'1.PrepList'!$N:$N))</f>
        <v/>
      </c>
      <c r="L74" t="str">
        <f>IF($F74="","",_xlfn.XLOOKUP($F74,'1.PrepList'!$I:$I,'1.PrepList'!$O:$O))</f>
        <v/>
      </c>
      <c r="M74" t="str">
        <f>IF($F74="","",_xlfn.XLOOKUP($F74,'1.PrepList'!$I:$I,'1.PrepList'!$P:$P))</f>
        <v/>
      </c>
      <c r="N74" t="str">
        <f>IF($F74="","",_xlfn.XLOOKUP($F74,'1.PrepList'!$I:$I,'1.PrepList'!$Q:$Q))</f>
        <v/>
      </c>
      <c r="O74" t="str">
        <f>IF($F74="","",_xlfn.XLOOKUP($F74,'1.PrepList'!$I:$I,'1.PrepList'!$R:$R))</f>
        <v/>
      </c>
      <c r="P74" t="str">
        <f>IF($F74="","",_xlfn.XLOOKUP($F74,'1.PrepList'!$I:$I,'1.PrepList'!$S:$S))</f>
        <v/>
      </c>
    </row>
    <row r="75" spans="1:16">
      <c r="A75" s="603" t="str">
        <f>IF($F75="","",_xlfn.XLOOKUP($F75,'1.PrepList'!$I:$I,'1.PrepList'!$C:$C))</f>
        <v/>
      </c>
      <c r="B75" s="603" t="str">
        <f>IF($F75="","",_xlfn.XLOOKUP($F75,'1.PrepList'!$I:$I,'1.PrepList'!$D:$D))</f>
        <v/>
      </c>
      <c r="C75" t="str">
        <f t="shared" si="0"/>
        <v/>
      </c>
      <c r="D75" t="str">
        <f>IF($F75="","",_xlfn.XLOOKUP($F75,'1.PrepList'!$I:$I,'1.PrepList'!$F:$F))</f>
        <v/>
      </c>
      <c r="E75" t="str">
        <f>IF($F75="","",_xlfn.XLOOKUP($F75,'1.PrepList'!$I:$I,'1.PrepList'!$H:$H))</f>
        <v/>
      </c>
      <c r="F75" t="str">
        <f>IFERROR(_xlfn.AGGREGATE(15,6,'1.PrepList'!$I$2:$I$1500/('1.PrepList'!$B$2:$B$1500="Yes"),ROWS($F$70:F75)),"")</f>
        <v/>
      </c>
      <c r="G75" t="str">
        <f>IF($F75="","",_xlfn.XLOOKUP($F75,'1.PrepList'!$I:$I,'1.PrepList'!$J:$J))</f>
        <v/>
      </c>
      <c r="H75" t="str">
        <f>IF($F75="","",_xlfn.XLOOKUP($F75,'1.PrepList'!$I:$I,'1.PrepList'!$K:$K))</f>
        <v/>
      </c>
      <c r="I75" t="str">
        <f>IF($F75="","",_xlfn.XLOOKUP($F75,'1.PrepList'!$I:$I,'1.PrepList'!$L:$L))</f>
        <v/>
      </c>
      <c r="J75" t="str">
        <f>IF($F75="","",_xlfn.XLOOKUP($F75,'1.PrepList'!$I:$I,'1.PrepList'!$M:$M))</f>
        <v/>
      </c>
      <c r="K75" t="str">
        <f>IF($F75="","",_xlfn.XLOOKUP($F75,'1.PrepList'!$I:$I,'1.PrepList'!$N:$N))</f>
        <v/>
      </c>
      <c r="L75" t="str">
        <f>IF($F75="","",_xlfn.XLOOKUP($F75,'1.PrepList'!$I:$I,'1.PrepList'!$O:$O))</f>
        <v/>
      </c>
      <c r="M75" t="str">
        <f>IF($F75="","",_xlfn.XLOOKUP($F75,'1.PrepList'!$I:$I,'1.PrepList'!$P:$P))</f>
        <v/>
      </c>
      <c r="N75" t="str">
        <f>IF($F75="","",_xlfn.XLOOKUP($F75,'1.PrepList'!$I:$I,'1.PrepList'!$Q:$Q))</f>
        <v/>
      </c>
      <c r="O75" t="str">
        <f>IF($F75="","",_xlfn.XLOOKUP($F75,'1.PrepList'!$I:$I,'1.PrepList'!$R:$R))</f>
        <v/>
      </c>
      <c r="P75" t="str">
        <f>IF($F75="","",_xlfn.XLOOKUP($F75,'1.PrepList'!$I:$I,'1.PrepList'!$S:$S))</f>
        <v/>
      </c>
    </row>
    <row r="76" spans="1:16">
      <c r="A76" s="603" t="str">
        <f>IF($F76="","",_xlfn.XLOOKUP($F76,'1.PrepList'!$I:$I,'1.PrepList'!$C:$C))</f>
        <v/>
      </c>
      <c r="B76" s="603" t="str">
        <f>IF($F76="","",_xlfn.XLOOKUP($F76,'1.PrepList'!$I:$I,'1.PrepList'!$D:$D))</f>
        <v/>
      </c>
      <c r="C76" t="str">
        <f t="shared" si="0"/>
        <v/>
      </c>
      <c r="D76" t="str">
        <f>IF($F76="","",_xlfn.XLOOKUP($F76,'1.PrepList'!$I:$I,'1.PrepList'!$F:$F))</f>
        <v/>
      </c>
      <c r="E76" t="str">
        <f>IF($F76="","",_xlfn.XLOOKUP($F76,'1.PrepList'!$I:$I,'1.PrepList'!$H:$H))</f>
        <v/>
      </c>
      <c r="F76" t="str">
        <f>IFERROR(_xlfn.AGGREGATE(15,6,'1.PrepList'!$I$2:$I$1500/('1.PrepList'!$B$2:$B$1500="Yes"),ROWS($F$70:F76)),"")</f>
        <v/>
      </c>
      <c r="G76" t="str">
        <f>IF($F76="","",_xlfn.XLOOKUP($F76,'1.PrepList'!$I:$I,'1.PrepList'!$J:$J))</f>
        <v/>
      </c>
      <c r="H76" t="str">
        <f>IF($F76="","",_xlfn.XLOOKUP($F76,'1.PrepList'!$I:$I,'1.PrepList'!$K:$K))</f>
        <v/>
      </c>
      <c r="I76" t="str">
        <f>IF($F76="","",_xlfn.XLOOKUP($F76,'1.PrepList'!$I:$I,'1.PrepList'!$L:$L))</f>
        <v/>
      </c>
      <c r="J76" t="str">
        <f>IF($F76="","",_xlfn.XLOOKUP($F76,'1.PrepList'!$I:$I,'1.PrepList'!$M:$M))</f>
        <v/>
      </c>
      <c r="K76" t="str">
        <f>IF($F76="","",_xlfn.XLOOKUP($F76,'1.PrepList'!$I:$I,'1.PrepList'!$N:$N))</f>
        <v/>
      </c>
      <c r="L76" t="str">
        <f>IF($F76="","",_xlfn.XLOOKUP($F76,'1.PrepList'!$I:$I,'1.PrepList'!$O:$O))</f>
        <v/>
      </c>
      <c r="M76" t="str">
        <f>IF($F76="","",_xlfn.XLOOKUP($F76,'1.PrepList'!$I:$I,'1.PrepList'!$P:$P))</f>
        <v/>
      </c>
      <c r="N76" t="str">
        <f>IF($F76="","",_xlfn.XLOOKUP($F76,'1.PrepList'!$I:$I,'1.PrepList'!$Q:$Q))</f>
        <v/>
      </c>
      <c r="O76" t="str">
        <f>IF($F76="","",_xlfn.XLOOKUP($F76,'1.PrepList'!$I:$I,'1.PrepList'!$R:$R))</f>
        <v/>
      </c>
      <c r="P76" t="str">
        <f>IF($F76="","",_xlfn.XLOOKUP($F76,'1.PrepList'!$I:$I,'1.PrepList'!$S:$S))</f>
        <v/>
      </c>
    </row>
    <row r="77" spans="1:16">
      <c r="A77" s="603" t="str">
        <f>IF($F77="","",_xlfn.XLOOKUP($F77,'1.PrepList'!$I:$I,'1.PrepList'!$C:$C))</f>
        <v/>
      </c>
      <c r="B77" s="603" t="str">
        <f>IF($F77="","",_xlfn.XLOOKUP($F77,'1.PrepList'!$I:$I,'1.PrepList'!$D:$D))</f>
        <v/>
      </c>
      <c r="C77" t="str">
        <f t="shared" si="0"/>
        <v/>
      </c>
      <c r="D77" t="str">
        <f>IF($F77="","",_xlfn.XLOOKUP($F77,'1.PrepList'!$I:$I,'1.PrepList'!$F:$F))</f>
        <v/>
      </c>
      <c r="E77" t="str">
        <f>IF($F77="","",_xlfn.XLOOKUP($F77,'1.PrepList'!$I:$I,'1.PrepList'!$H:$H))</f>
        <v/>
      </c>
      <c r="F77" t="str">
        <f>IFERROR(_xlfn.AGGREGATE(15,6,'1.PrepList'!$I$2:$I$1500/('1.PrepList'!$B$2:$B$1500="Yes"),ROWS($F$70:F77)),"")</f>
        <v/>
      </c>
      <c r="G77" t="str">
        <f>IF($F77="","",_xlfn.XLOOKUP($F77,'1.PrepList'!$I:$I,'1.PrepList'!$J:$J))</f>
        <v/>
      </c>
      <c r="H77" t="str">
        <f>IF($F77="","",_xlfn.XLOOKUP($F77,'1.PrepList'!$I:$I,'1.PrepList'!$K:$K))</f>
        <v/>
      </c>
      <c r="I77" t="str">
        <f>IF($F77="","",_xlfn.XLOOKUP($F77,'1.PrepList'!$I:$I,'1.PrepList'!$L:$L))</f>
        <v/>
      </c>
      <c r="J77" t="str">
        <f>IF($F77="","",_xlfn.XLOOKUP($F77,'1.PrepList'!$I:$I,'1.PrepList'!$M:$M))</f>
        <v/>
      </c>
      <c r="K77" t="str">
        <f>IF($F77="","",_xlfn.XLOOKUP($F77,'1.PrepList'!$I:$I,'1.PrepList'!$N:$N))</f>
        <v/>
      </c>
      <c r="L77" t="str">
        <f>IF($F77="","",_xlfn.XLOOKUP($F77,'1.PrepList'!$I:$I,'1.PrepList'!$O:$O))</f>
        <v/>
      </c>
      <c r="M77" t="str">
        <f>IF($F77="","",_xlfn.XLOOKUP($F77,'1.PrepList'!$I:$I,'1.PrepList'!$P:$P))</f>
        <v/>
      </c>
      <c r="N77" t="str">
        <f>IF($F77="","",_xlfn.XLOOKUP($F77,'1.PrepList'!$I:$I,'1.PrepList'!$Q:$Q))</f>
        <v/>
      </c>
      <c r="O77" t="str">
        <f>IF($F77="","",_xlfn.XLOOKUP($F77,'1.PrepList'!$I:$I,'1.PrepList'!$R:$R))</f>
        <v/>
      </c>
      <c r="P77" t="str">
        <f>IF($F77="","",_xlfn.XLOOKUP($F77,'1.PrepList'!$I:$I,'1.PrepList'!$S:$S))</f>
        <v/>
      </c>
    </row>
    <row r="78" spans="1:16">
      <c r="A78" s="603" t="str">
        <f>IF($F78="","",_xlfn.XLOOKUP($F78,'1.PrepList'!$I:$I,'1.PrepList'!$C:$C))</f>
        <v/>
      </c>
      <c r="B78" s="603" t="str">
        <f>IF($F78="","",_xlfn.XLOOKUP($F78,'1.PrepList'!$I:$I,'1.PrepList'!$D:$D))</f>
        <v/>
      </c>
      <c r="C78" t="str">
        <f t="shared" si="0"/>
        <v/>
      </c>
      <c r="D78" t="str">
        <f>IF($F78="","",_xlfn.XLOOKUP($F78,'1.PrepList'!$I:$I,'1.PrepList'!$F:$F))</f>
        <v/>
      </c>
      <c r="E78" t="str">
        <f>IF($F78="","",_xlfn.XLOOKUP($F78,'1.PrepList'!$I:$I,'1.PrepList'!$H:$H))</f>
        <v/>
      </c>
      <c r="F78" t="str">
        <f>IFERROR(_xlfn.AGGREGATE(15,6,'1.PrepList'!$I$2:$I$1500/('1.PrepList'!$B$2:$B$1500="Yes"),ROWS($F$70:F78)),"")</f>
        <v/>
      </c>
      <c r="G78" t="str">
        <f>IF($F78="","",_xlfn.XLOOKUP($F78,'1.PrepList'!$I:$I,'1.PrepList'!$J:$J))</f>
        <v/>
      </c>
      <c r="H78" t="str">
        <f>IF($F78="","",_xlfn.XLOOKUP($F78,'1.PrepList'!$I:$I,'1.PrepList'!$K:$K))</f>
        <v/>
      </c>
      <c r="I78" t="str">
        <f>IF($F78="","",_xlfn.XLOOKUP($F78,'1.PrepList'!$I:$I,'1.PrepList'!$L:$L))</f>
        <v/>
      </c>
      <c r="J78" t="str">
        <f>IF($F78="","",_xlfn.XLOOKUP($F78,'1.PrepList'!$I:$I,'1.PrepList'!$M:$M))</f>
        <v/>
      </c>
      <c r="K78" t="str">
        <f>IF($F78="","",_xlfn.XLOOKUP($F78,'1.PrepList'!$I:$I,'1.PrepList'!$N:$N))</f>
        <v/>
      </c>
      <c r="L78" t="str">
        <f>IF($F78="","",_xlfn.XLOOKUP($F78,'1.PrepList'!$I:$I,'1.PrepList'!$O:$O))</f>
        <v/>
      </c>
      <c r="M78" t="str">
        <f>IF($F78="","",_xlfn.XLOOKUP($F78,'1.PrepList'!$I:$I,'1.PrepList'!$P:$P))</f>
        <v/>
      </c>
      <c r="N78" t="str">
        <f>IF($F78="","",_xlfn.XLOOKUP($F78,'1.PrepList'!$I:$I,'1.PrepList'!$Q:$Q))</f>
        <v/>
      </c>
      <c r="O78" t="str">
        <f>IF($F78="","",_xlfn.XLOOKUP($F78,'1.PrepList'!$I:$I,'1.PrepList'!$R:$R))</f>
        <v/>
      </c>
      <c r="P78" t="str">
        <f>IF($F78="","",_xlfn.XLOOKUP($F78,'1.PrepList'!$I:$I,'1.PrepList'!$S:$S))</f>
        <v/>
      </c>
    </row>
    <row r="79" spans="1:16">
      <c r="A79" s="603" t="str">
        <f>IF($F79="","",_xlfn.XLOOKUP($F79,'1.PrepList'!$I:$I,'1.PrepList'!$C:$C))</f>
        <v/>
      </c>
      <c r="B79" s="603" t="str">
        <f>IF($F79="","",_xlfn.XLOOKUP($F79,'1.PrepList'!$I:$I,'1.PrepList'!$D:$D))</f>
        <v/>
      </c>
      <c r="C79" t="str">
        <f t="shared" si="0"/>
        <v/>
      </c>
      <c r="D79" t="str">
        <f>IF($F79="","",_xlfn.XLOOKUP($F79,'1.PrepList'!$I:$I,'1.PrepList'!$F:$F))</f>
        <v/>
      </c>
      <c r="E79" t="str">
        <f>IF($F79="","",_xlfn.XLOOKUP($F79,'1.PrepList'!$I:$I,'1.PrepList'!$H:$H))</f>
        <v/>
      </c>
      <c r="F79" t="str">
        <f>IFERROR(_xlfn.AGGREGATE(15,6,'1.PrepList'!$I$2:$I$1500/('1.PrepList'!$B$2:$B$1500="Yes"),ROWS($F$70:F79)),"")</f>
        <v/>
      </c>
      <c r="G79" t="str">
        <f>IF($F79="","",_xlfn.XLOOKUP($F79,'1.PrepList'!$I:$I,'1.PrepList'!$J:$J))</f>
        <v/>
      </c>
      <c r="H79" t="str">
        <f>IF($F79="","",_xlfn.XLOOKUP($F79,'1.PrepList'!$I:$I,'1.PrepList'!$K:$K))</f>
        <v/>
      </c>
      <c r="I79" t="str">
        <f>IF($F79="","",_xlfn.XLOOKUP($F79,'1.PrepList'!$I:$I,'1.PrepList'!$L:$L))</f>
        <v/>
      </c>
      <c r="J79" t="str">
        <f>IF($F79="","",_xlfn.XLOOKUP($F79,'1.PrepList'!$I:$I,'1.PrepList'!$M:$M))</f>
        <v/>
      </c>
      <c r="K79" t="str">
        <f>IF($F79="","",_xlfn.XLOOKUP($F79,'1.PrepList'!$I:$I,'1.PrepList'!$N:$N))</f>
        <v/>
      </c>
      <c r="L79" t="str">
        <f>IF($F79="","",_xlfn.XLOOKUP($F79,'1.PrepList'!$I:$I,'1.PrepList'!$O:$O))</f>
        <v/>
      </c>
      <c r="M79" t="str">
        <f>IF($F79="","",_xlfn.XLOOKUP($F79,'1.PrepList'!$I:$I,'1.PrepList'!$P:$P))</f>
        <v/>
      </c>
      <c r="N79" t="str">
        <f>IF($F79="","",_xlfn.XLOOKUP($F79,'1.PrepList'!$I:$I,'1.PrepList'!$Q:$Q))</f>
        <v/>
      </c>
      <c r="O79" t="str">
        <f>IF($F79="","",_xlfn.XLOOKUP($F79,'1.PrepList'!$I:$I,'1.PrepList'!$R:$R))</f>
        <v/>
      </c>
      <c r="P79" t="str">
        <f>IF($F79="","",_xlfn.XLOOKUP($F79,'1.PrepList'!$I:$I,'1.PrepList'!$S:$S))</f>
        <v/>
      </c>
    </row>
    <row r="80" spans="1:16">
      <c r="A80" s="603" t="str">
        <f>IF($F80="","",_xlfn.XLOOKUP($F80,'1.PrepList'!$I:$I,'1.PrepList'!$C:$C))</f>
        <v/>
      </c>
      <c r="B80" s="603" t="str">
        <f>IF($F80="","",_xlfn.XLOOKUP($F80,'1.PrepList'!$I:$I,'1.PrepList'!$D:$D))</f>
        <v/>
      </c>
      <c r="C80" t="str">
        <f t="shared" si="0"/>
        <v/>
      </c>
      <c r="D80" t="str">
        <f>IF($F80="","",_xlfn.XLOOKUP($F80,'1.PrepList'!$I:$I,'1.PrepList'!$F:$F))</f>
        <v/>
      </c>
      <c r="E80" t="str">
        <f>IF($F80="","",_xlfn.XLOOKUP($F80,'1.PrepList'!$I:$I,'1.PrepList'!$H:$H))</f>
        <v/>
      </c>
      <c r="F80" t="str">
        <f>IFERROR(_xlfn.AGGREGATE(15,6,'1.PrepList'!$I$2:$I$1500/('1.PrepList'!$B$2:$B$1500="Yes"),ROWS($F$70:F80)),"")</f>
        <v/>
      </c>
      <c r="G80" t="str">
        <f>IF($F80="","",_xlfn.XLOOKUP($F80,'1.PrepList'!$I:$I,'1.PrepList'!$J:$J))</f>
        <v/>
      </c>
      <c r="H80" t="str">
        <f>IF($F80="","",_xlfn.XLOOKUP($F80,'1.PrepList'!$I:$I,'1.PrepList'!$K:$K))</f>
        <v/>
      </c>
      <c r="I80" t="str">
        <f>IF($F80="","",_xlfn.XLOOKUP($F80,'1.PrepList'!$I:$I,'1.PrepList'!$L:$L))</f>
        <v/>
      </c>
      <c r="J80" t="str">
        <f>IF($F80="","",_xlfn.XLOOKUP($F80,'1.PrepList'!$I:$I,'1.PrepList'!$M:$M))</f>
        <v/>
      </c>
      <c r="K80" t="str">
        <f>IF($F80="","",_xlfn.XLOOKUP($F80,'1.PrepList'!$I:$I,'1.PrepList'!$N:$N))</f>
        <v/>
      </c>
      <c r="L80" t="str">
        <f>IF($F80="","",_xlfn.XLOOKUP($F80,'1.PrepList'!$I:$I,'1.PrepList'!$O:$O))</f>
        <v/>
      </c>
      <c r="M80" t="str">
        <f>IF($F80="","",_xlfn.XLOOKUP($F80,'1.PrepList'!$I:$I,'1.PrepList'!$P:$P))</f>
        <v/>
      </c>
      <c r="N80" t="str">
        <f>IF($F80="","",_xlfn.XLOOKUP($F80,'1.PrepList'!$I:$I,'1.PrepList'!$Q:$Q))</f>
        <v/>
      </c>
      <c r="O80" t="str">
        <f>IF($F80="","",_xlfn.XLOOKUP($F80,'1.PrepList'!$I:$I,'1.PrepList'!$R:$R))</f>
        <v/>
      </c>
      <c r="P80" t="str">
        <f>IF($F80="","",_xlfn.XLOOKUP($F80,'1.PrepList'!$I:$I,'1.PrepList'!$S:$S))</f>
        <v/>
      </c>
    </row>
    <row r="81" spans="1:16">
      <c r="A81" s="603" t="str">
        <f>IF($F81="","",_xlfn.XLOOKUP($F81,'1.PrepList'!$I:$I,'1.PrepList'!$C:$C))</f>
        <v/>
      </c>
      <c r="B81" s="603" t="str">
        <f>IF($F81="","",_xlfn.XLOOKUP($F81,'1.PrepList'!$I:$I,'1.PrepList'!$D:$D))</f>
        <v/>
      </c>
      <c r="C81" t="str">
        <f t="shared" si="0"/>
        <v/>
      </c>
      <c r="D81" t="str">
        <f>IF($F81="","",_xlfn.XLOOKUP($F81,'1.PrepList'!$I:$I,'1.PrepList'!$F:$F))</f>
        <v/>
      </c>
      <c r="E81" t="str">
        <f>IF($F81="","",_xlfn.XLOOKUP($F81,'1.PrepList'!$I:$I,'1.PrepList'!$H:$H))</f>
        <v/>
      </c>
      <c r="F81" t="str">
        <f>IFERROR(_xlfn.AGGREGATE(15,6,'1.PrepList'!$I$2:$I$1500/('1.PrepList'!$B$2:$B$1500="Yes"),ROWS($F$70:F81)),"")</f>
        <v/>
      </c>
      <c r="G81" t="str">
        <f>IF($F81="","",_xlfn.XLOOKUP($F81,'1.PrepList'!$I:$I,'1.PrepList'!$J:$J))</f>
        <v/>
      </c>
      <c r="H81" t="str">
        <f>IF($F81="","",_xlfn.XLOOKUP($F81,'1.PrepList'!$I:$I,'1.PrepList'!$K:$K))</f>
        <v/>
      </c>
      <c r="I81" t="str">
        <f>IF($F81="","",_xlfn.XLOOKUP($F81,'1.PrepList'!$I:$I,'1.PrepList'!$L:$L))</f>
        <v/>
      </c>
      <c r="J81" t="str">
        <f>IF($F81="","",_xlfn.XLOOKUP($F81,'1.PrepList'!$I:$I,'1.PrepList'!$M:$M))</f>
        <v/>
      </c>
      <c r="K81" t="str">
        <f>IF($F81="","",_xlfn.XLOOKUP($F81,'1.PrepList'!$I:$I,'1.PrepList'!$N:$N))</f>
        <v/>
      </c>
      <c r="L81" t="str">
        <f>IF($F81="","",_xlfn.XLOOKUP($F81,'1.PrepList'!$I:$I,'1.PrepList'!$O:$O))</f>
        <v/>
      </c>
      <c r="M81" t="str">
        <f>IF($F81="","",_xlfn.XLOOKUP($F81,'1.PrepList'!$I:$I,'1.PrepList'!$P:$P))</f>
        <v/>
      </c>
      <c r="N81" t="str">
        <f>IF($F81="","",_xlfn.XLOOKUP($F81,'1.PrepList'!$I:$I,'1.PrepList'!$Q:$Q))</f>
        <v/>
      </c>
      <c r="O81" t="str">
        <f>IF($F81="","",_xlfn.XLOOKUP($F81,'1.PrepList'!$I:$I,'1.PrepList'!$R:$R))</f>
        <v/>
      </c>
      <c r="P81" t="str">
        <f>IF($F81="","",_xlfn.XLOOKUP($F81,'1.PrepList'!$I:$I,'1.PrepList'!$S:$S))</f>
        <v/>
      </c>
    </row>
    <row r="82" spans="1:16">
      <c r="A82" s="603" t="str">
        <f>IF($F82="","",_xlfn.XLOOKUP($F82,'1.PrepList'!$I:$I,'1.PrepList'!$C:$C))</f>
        <v/>
      </c>
      <c r="B82" s="603" t="str">
        <f>IF($F82="","",_xlfn.XLOOKUP($F82,'1.PrepList'!$I:$I,'1.PrepList'!$D:$D))</f>
        <v/>
      </c>
      <c r="C82" t="str">
        <f t="shared" si="0"/>
        <v/>
      </c>
      <c r="D82" t="str">
        <f>IF($F82="","",_xlfn.XLOOKUP($F82,'1.PrepList'!$I:$I,'1.PrepList'!$F:$F))</f>
        <v/>
      </c>
      <c r="E82" t="str">
        <f>IF($F82="","",_xlfn.XLOOKUP($F82,'1.PrepList'!$I:$I,'1.PrepList'!$H:$H))</f>
        <v/>
      </c>
      <c r="F82" t="str">
        <f>IFERROR(_xlfn.AGGREGATE(15,6,'1.PrepList'!$I$2:$I$1500/('1.PrepList'!$B$2:$B$1500="Yes"),ROWS($F$70:F82)),"")</f>
        <v/>
      </c>
      <c r="G82" t="str">
        <f>IF($F82="","",_xlfn.XLOOKUP($F82,'1.PrepList'!$I:$I,'1.PrepList'!$J:$J))</f>
        <v/>
      </c>
      <c r="H82" t="str">
        <f>IF($F82="","",_xlfn.XLOOKUP($F82,'1.PrepList'!$I:$I,'1.PrepList'!$K:$K))</f>
        <v/>
      </c>
      <c r="I82" t="str">
        <f>IF($F82="","",_xlfn.XLOOKUP($F82,'1.PrepList'!$I:$I,'1.PrepList'!$L:$L))</f>
        <v/>
      </c>
      <c r="J82" t="str">
        <f>IF($F82="","",_xlfn.XLOOKUP($F82,'1.PrepList'!$I:$I,'1.PrepList'!$M:$M))</f>
        <v/>
      </c>
      <c r="K82" t="str">
        <f>IF($F82="","",_xlfn.XLOOKUP($F82,'1.PrepList'!$I:$I,'1.PrepList'!$N:$N))</f>
        <v/>
      </c>
      <c r="L82" t="str">
        <f>IF($F82="","",_xlfn.XLOOKUP($F82,'1.PrepList'!$I:$I,'1.PrepList'!$O:$O))</f>
        <v/>
      </c>
      <c r="M82" t="str">
        <f>IF($F82="","",_xlfn.XLOOKUP($F82,'1.PrepList'!$I:$I,'1.PrepList'!$P:$P))</f>
        <v/>
      </c>
      <c r="N82" t="str">
        <f>IF($F82="","",_xlfn.XLOOKUP($F82,'1.PrepList'!$I:$I,'1.PrepList'!$Q:$Q))</f>
        <v/>
      </c>
      <c r="O82" t="str">
        <f>IF($F82="","",_xlfn.XLOOKUP($F82,'1.PrepList'!$I:$I,'1.PrepList'!$R:$R))</f>
        <v/>
      </c>
      <c r="P82" t="str">
        <f>IF($F82="","",_xlfn.XLOOKUP($F82,'1.PrepList'!$I:$I,'1.PrepList'!$S:$S))</f>
        <v/>
      </c>
    </row>
    <row r="83" spans="1:16">
      <c r="A83" s="603" t="str">
        <f>IF($F83="","",_xlfn.XLOOKUP($F83,'1.PrepList'!$I:$I,'1.PrepList'!$C:$C))</f>
        <v/>
      </c>
      <c r="B83" s="603" t="str">
        <f>IF($F83="","",_xlfn.XLOOKUP($F83,'1.PrepList'!$I:$I,'1.PrepList'!$D:$D))</f>
        <v/>
      </c>
      <c r="C83" t="str">
        <f t="shared" si="0"/>
        <v/>
      </c>
      <c r="D83" t="str">
        <f>IF($F83="","",_xlfn.XLOOKUP($F83,'1.PrepList'!$I:$I,'1.PrepList'!$F:$F))</f>
        <v/>
      </c>
      <c r="E83" t="str">
        <f>IF($F83="","",_xlfn.XLOOKUP($F83,'1.PrepList'!$I:$I,'1.PrepList'!$H:$H))</f>
        <v/>
      </c>
      <c r="F83" t="str">
        <f>IFERROR(_xlfn.AGGREGATE(15,6,'1.PrepList'!$I$2:$I$1500/('1.PrepList'!$B$2:$B$1500="Yes"),ROWS($F$70:F83)),"")</f>
        <v/>
      </c>
      <c r="G83" t="str">
        <f>IF($F83="","",_xlfn.XLOOKUP($F83,'1.PrepList'!$I:$I,'1.PrepList'!$J:$J))</f>
        <v/>
      </c>
      <c r="H83" t="str">
        <f>IF($F83="","",_xlfn.XLOOKUP($F83,'1.PrepList'!$I:$I,'1.PrepList'!$K:$K))</f>
        <v/>
      </c>
      <c r="I83" t="str">
        <f>IF($F83="","",_xlfn.XLOOKUP($F83,'1.PrepList'!$I:$I,'1.PrepList'!$L:$L))</f>
        <v/>
      </c>
      <c r="J83" t="str">
        <f>IF($F83="","",_xlfn.XLOOKUP($F83,'1.PrepList'!$I:$I,'1.PrepList'!$M:$M))</f>
        <v/>
      </c>
      <c r="K83" t="str">
        <f>IF($F83="","",_xlfn.XLOOKUP($F83,'1.PrepList'!$I:$I,'1.PrepList'!$N:$N))</f>
        <v/>
      </c>
      <c r="L83" t="str">
        <f>IF($F83="","",_xlfn.XLOOKUP($F83,'1.PrepList'!$I:$I,'1.PrepList'!$O:$O))</f>
        <v/>
      </c>
      <c r="M83" t="str">
        <f>IF($F83="","",_xlfn.XLOOKUP($F83,'1.PrepList'!$I:$I,'1.PrepList'!$P:$P))</f>
        <v/>
      </c>
      <c r="N83" t="str">
        <f>IF($F83="","",_xlfn.XLOOKUP($F83,'1.PrepList'!$I:$I,'1.PrepList'!$Q:$Q))</f>
        <v/>
      </c>
      <c r="O83" t="str">
        <f>IF($F83="","",_xlfn.XLOOKUP($F83,'1.PrepList'!$I:$I,'1.PrepList'!$R:$R))</f>
        <v/>
      </c>
      <c r="P83" t="str">
        <f>IF($F83="","",_xlfn.XLOOKUP($F83,'1.PrepList'!$I:$I,'1.PrepList'!$S:$S))</f>
        <v/>
      </c>
    </row>
    <row r="84" spans="1:16">
      <c r="A84" s="603" t="str">
        <f>IF($F84="","",_xlfn.XLOOKUP($F84,'1.PrepList'!$I:$I,'1.PrepList'!$C:$C))</f>
        <v/>
      </c>
      <c r="B84" s="603" t="str">
        <f>IF($F84="","",_xlfn.XLOOKUP($F84,'1.PrepList'!$I:$I,'1.PrepList'!$D:$D))</f>
        <v/>
      </c>
      <c r="C84" t="str">
        <f t="shared" si="0"/>
        <v/>
      </c>
      <c r="D84" t="str">
        <f>IF($F84="","",_xlfn.XLOOKUP($F84,'1.PrepList'!$I:$I,'1.PrepList'!$F:$F))</f>
        <v/>
      </c>
      <c r="E84" t="str">
        <f>IF($F84="","",_xlfn.XLOOKUP($F84,'1.PrepList'!$I:$I,'1.PrepList'!$H:$H))</f>
        <v/>
      </c>
      <c r="F84" t="str">
        <f>IFERROR(_xlfn.AGGREGATE(15,6,'1.PrepList'!$I$2:$I$1500/('1.PrepList'!$B$2:$B$1500="Yes"),ROWS($F$70:F84)),"")</f>
        <v/>
      </c>
      <c r="G84" t="str">
        <f>IF($F84="","",_xlfn.XLOOKUP($F84,'1.PrepList'!$I:$I,'1.PrepList'!$J:$J))</f>
        <v/>
      </c>
      <c r="H84" t="str">
        <f>IF($F84="","",_xlfn.XLOOKUP($F84,'1.PrepList'!$I:$I,'1.PrepList'!$K:$K))</f>
        <v/>
      </c>
      <c r="I84" t="str">
        <f>IF($F84="","",_xlfn.XLOOKUP($F84,'1.PrepList'!$I:$I,'1.PrepList'!$L:$L))</f>
        <v/>
      </c>
      <c r="J84" t="str">
        <f>IF($F84="","",_xlfn.XLOOKUP($F84,'1.PrepList'!$I:$I,'1.PrepList'!$M:$M))</f>
        <v/>
      </c>
      <c r="K84" t="str">
        <f>IF($F84="","",_xlfn.XLOOKUP($F84,'1.PrepList'!$I:$I,'1.PrepList'!$N:$N))</f>
        <v/>
      </c>
      <c r="L84" t="str">
        <f>IF($F84="","",_xlfn.XLOOKUP($F84,'1.PrepList'!$I:$I,'1.PrepList'!$O:$O))</f>
        <v/>
      </c>
      <c r="M84" t="str">
        <f>IF($F84="","",_xlfn.XLOOKUP($F84,'1.PrepList'!$I:$I,'1.PrepList'!$P:$P))</f>
        <v/>
      </c>
      <c r="N84" t="str">
        <f>IF($F84="","",_xlfn.XLOOKUP($F84,'1.PrepList'!$I:$I,'1.PrepList'!$Q:$Q))</f>
        <v/>
      </c>
      <c r="O84" t="str">
        <f>IF($F84="","",_xlfn.XLOOKUP($F84,'1.PrepList'!$I:$I,'1.PrepList'!$R:$R))</f>
        <v/>
      </c>
      <c r="P84" t="str">
        <f>IF($F84="","",_xlfn.XLOOKUP($F84,'1.PrepList'!$I:$I,'1.PrepList'!$S:$S))</f>
        <v/>
      </c>
    </row>
    <row r="85" spans="1:16">
      <c r="A85" s="603" t="str">
        <f>IF($F85="","",_xlfn.XLOOKUP($F85,'1.PrepList'!$I:$I,'1.PrepList'!$C:$C))</f>
        <v/>
      </c>
      <c r="B85" s="603" t="str">
        <f>IF($F85="","",_xlfn.XLOOKUP($F85,'1.PrepList'!$I:$I,'1.PrepList'!$D:$D))</f>
        <v/>
      </c>
      <c r="C85" t="str">
        <f t="shared" si="0"/>
        <v/>
      </c>
      <c r="D85" t="str">
        <f>IF($F85="","",_xlfn.XLOOKUP($F85,'1.PrepList'!$I:$I,'1.PrepList'!$F:$F))</f>
        <v/>
      </c>
      <c r="E85" t="str">
        <f>IF($F85="","",_xlfn.XLOOKUP($F85,'1.PrepList'!$I:$I,'1.PrepList'!$H:$H))</f>
        <v/>
      </c>
      <c r="F85" t="str">
        <f>IFERROR(_xlfn.AGGREGATE(15,6,'1.PrepList'!$I$2:$I$1500/('1.PrepList'!$B$2:$B$1500="Yes"),ROWS($F$70:F85)),"")</f>
        <v/>
      </c>
      <c r="G85" t="str">
        <f>IF($F85="","",_xlfn.XLOOKUP($F85,'1.PrepList'!$I:$I,'1.PrepList'!$J:$J))</f>
        <v/>
      </c>
      <c r="H85" t="str">
        <f>IF($F85="","",_xlfn.XLOOKUP($F85,'1.PrepList'!$I:$I,'1.PrepList'!$K:$K))</f>
        <v/>
      </c>
      <c r="I85" t="str">
        <f>IF($F85="","",_xlfn.XLOOKUP($F85,'1.PrepList'!$I:$I,'1.PrepList'!$L:$L))</f>
        <v/>
      </c>
      <c r="J85" t="str">
        <f>IF($F85="","",_xlfn.XLOOKUP($F85,'1.PrepList'!$I:$I,'1.PrepList'!$M:$M))</f>
        <v/>
      </c>
      <c r="K85" t="str">
        <f>IF($F85="","",_xlfn.XLOOKUP($F85,'1.PrepList'!$I:$I,'1.PrepList'!$N:$N))</f>
        <v/>
      </c>
      <c r="L85" t="str">
        <f>IF($F85="","",_xlfn.XLOOKUP($F85,'1.PrepList'!$I:$I,'1.PrepList'!$O:$O))</f>
        <v/>
      </c>
      <c r="M85" t="str">
        <f>IF($F85="","",_xlfn.XLOOKUP($F85,'1.PrepList'!$I:$I,'1.PrepList'!$P:$P))</f>
        <v/>
      </c>
      <c r="N85" t="str">
        <f>IF($F85="","",_xlfn.XLOOKUP($F85,'1.PrepList'!$I:$I,'1.PrepList'!$Q:$Q))</f>
        <v/>
      </c>
      <c r="O85" t="str">
        <f>IF($F85="","",_xlfn.XLOOKUP($F85,'1.PrepList'!$I:$I,'1.PrepList'!$R:$R))</f>
        <v/>
      </c>
      <c r="P85" t="str">
        <f>IF($F85="","",_xlfn.XLOOKUP($F85,'1.PrepList'!$I:$I,'1.PrepList'!$S:$S))</f>
        <v/>
      </c>
    </row>
    <row r="86" spans="1:16">
      <c r="A86" s="603" t="str">
        <f>IF($F86="","",_xlfn.XLOOKUP($F86,'1.PrepList'!$I:$I,'1.PrepList'!$C:$C))</f>
        <v/>
      </c>
      <c r="B86" s="603" t="str">
        <f>IF($F86="","",_xlfn.XLOOKUP($F86,'1.PrepList'!$I:$I,'1.PrepList'!$D:$D))</f>
        <v/>
      </c>
      <c r="C86" t="str">
        <f t="shared" si="0"/>
        <v/>
      </c>
      <c r="D86" t="str">
        <f>IF($F86="","",_xlfn.XLOOKUP($F86,'1.PrepList'!$I:$I,'1.PrepList'!$F:$F))</f>
        <v/>
      </c>
      <c r="E86" t="str">
        <f>IF($F86="","",_xlfn.XLOOKUP($F86,'1.PrepList'!$I:$I,'1.PrepList'!$H:$H))</f>
        <v/>
      </c>
      <c r="F86" t="str">
        <f>IFERROR(_xlfn.AGGREGATE(15,6,'1.PrepList'!$I$2:$I$1500/('1.PrepList'!$B$2:$B$1500="Yes"),ROWS($F$70:F86)),"")</f>
        <v/>
      </c>
      <c r="G86" t="str">
        <f>IF($F86="","",_xlfn.XLOOKUP($F86,'1.PrepList'!$I:$I,'1.PrepList'!$J:$J))</f>
        <v/>
      </c>
      <c r="H86" t="str">
        <f>IF($F86="","",_xlfn.XLOOKUP($F86,'1.PrepList'!$I:$I,'1.PrepList'!$K:$K))</f>
        <v/>
      </c>
      <c r="I86" t="str">
        <f>IF($F86="","",_xlfn.XLOOKUP($F86,'1.PrepList'!$I:$I,'1.PrepList'!$L:$L))</f>
        <v/>
      </c>
      <c r="J86" t="str">
        <f>IF($F86="","",_xlfn.XLOOKUP($F86,'1.PrepList'!$I:$I,'1.PrepList'!$M:$M))</f>
        <v/>
      </c>
      <c r="K86" t="str">
        <f>IF($F86="","",_xlfn.XLOOKUP($F86,'1.PrepList'!$I:$I,'1.PrepList'!$N:$N))</f>
        <v/>
      </c>
      <c r="L86" t="str">
        <f>IF($F86="","",_xlfn.XLOOKUP($F86,'1.PrepList'!$I:$I,'1.PrepList'!$O:$O))</f>
        <v/>
      </c>
      <c r="M86" t="str">
        <f>IF($F86="","",_xlfn.XLOOKUP($F86,'1.PrepList'!$I:$I,'1.PrepList'!$P:$P))</f>
        <v/>
      </c>
      <c r="N86" t="str">
        <f>IF($F86="","",_xlfn.XLOOKUP($F86,'1.PrepList'!$I:$I,'1.PrepList'!$Q:$Q))</f>
        <v/>
      </c>
      <c r="O86" t="str">
        <f>IF($F86="","",_xlfn.XLOOKUP($F86,'1.PrepList'!$I:$I,'1.PrepList'!$R:$R))</f>
        <v/>
      </c>
      <c r="P86" t="str">
        <f>IF($F86="","",_xlfn.XLOOKUP($F86,'1.PrepList'!$I:$I,'1.PrepList'!$S:$S))</f>
        <v/>
      </c>
    </row>
    <row r="87" spans="1:16">
      <c r="A87" s="603" t="str">
        <f>IF($F87="","",_xlfn.XLOOKUP($F87,'1.PrepList'!$I:$I,'1.PrepList'!$C:$C))</f>
        <v/>
      </c>
      <c r="B87" s="603" t="str">
        <f>IF($F87="","",_xlfn.XLOOKUP($F87,'1.PrepList'!$I:$I,'1.PrepList'!$D:$D))</f>
        <v/>
      </c>
      <c r="C87" t="str">
        <f t="shared" si="0"/>
        <v/>
      </c>
      <c r="D87" t="str">
        <f>IF($F87="","",_xlfn.XLOOKUP($F87,'1.PrepList'!$I:$I,'1.PrepList'!$F:$F))</f>
        <v/>
      </c>
      <c r="E87" t="str">
        <f>IF($F87="","",_xlfn.XLOOKUP($F87,'1.PrepList'!$I:$I,'1.PrepList'!$H:$H))</f>
        <v/>
      </c>
      <c r="F87" t="str">
        <f>IFERROR(_xlfn.AGGREGATE(15,6,'1.PrepList'!$I$2:$I$1500/('1.PrepList'!$B$2:$B$1500="Yes"),ROWS($F$70:F87)),"")</f>
        <v/>
      </c>
      <c r="G87" t="str">
        <f>IF($F87="","",_xlfn.XLOOKUP($F87,'1.PrepList'!$I:$I,'1.PrepList'!$J:$J))</f>
        <v/>
      </c>
      <c r="H87" t="str">
        <f>IF($F87="","",_xlfn.XLOOKUP($F87,'1.PrepList'!$I:$I,'1.PrepList'!$K:$K))</f>
        <v/>
      </c>
      <c r="I87" t="str">
        <f>IF($F87="","",_xlfn.XLOOKUP($F87,'1.PrepList'!$I:$I,'1.PrepList'!$L:$L))</f>
        <v/>
      </c>
      <c r="J87" t="str">
        <f>IF($F87="","",_xlfn.XLOOKUP($F87,'1.PrepList'!$I:$I,'1.PrepList'!$M:$M))</f>
        <v/>
      </c>
      <c r="K87" t="str">
        <f>IF($F87="","",_xlfn.XLOOKUP($F87,'1.PrepList'!$I:$I,'1.PrepList'!$N:$N))</f>
        <v/>
      </c>
      <c r="L87" t="str">
        <f>IF($F87="","",_xlfn.XLOOKUP($F87,'1.PrepList'!$I:$I,'1.PrepList'!$O:$O))</f>
        <v/>
      </c>
      <c r="M87" t="str">
        <f>IF($F87="","",_xlfn.XLOOKUP($F87,'1.PrepList'!$I:$I,'1.PrepList'!$P:$P))</f>
        <v/>
      </c>
      <c r="N87" t="str">
        <f>IF($F87="","",_xlfn.XLOOKUP($F87,'1.PrepList'!$I:$I,'1.PrepList'!$Q:$Q))</f>
        <v/>
      </c>
      <c r="O87" t="str">
        <f>IF($F87="","",_xlfn.XLOOKUP($F87,'1.PrepList'!$I:$I,'1.PrepList'!$R:$R))</f>
        <v/>
      </c>
      <c r="P87" t="str">
        <f>IF($F87="","",_xlfn.XLOOKUP($F87,'1.PrepList'!$I:$I,'1.PrepList'!$S:$S))</f>
        <v/>
      </c>
    </row>
    <row r="88" spans="1:16">
      <c r="A88" s="603" t="str">
        <f>IF($F88="","",_xlfn.XLOOKUP($F88,'1.PrepList'!$I:$I,'1.PrepList'!$C:$C))</f>
        <v/>
      </c>
      <c r="B88" s="603" t="str">
        <f>IF($F88="","",_xlfn.XLOOKUP($F88,'1.PrepList'!$I:$I,'1.PrepList'!$D:$D))</f>
        <v/>
      </c>
      <c r="C88" t="str">
        <f t="shared" si="0"/>
        <v/>
      </c>
      <c r="D88" t="str">
        <f>IF($F88="","",_xlfn.XLOOKUP($F88,'1.PrepList'!$I:$I,'1.PrepList'!$F:$F))</f>
        <v/>
      </c>
      <c r="E88" t="str">
        <f>IF($F88="","",_xlfn.XLOOKUP($F88,'1.PrepList'!$I:$I,'1.PrepList'!$H:$H))</f>
        <v/>
      </c>
      <c r="F88" t="str">
        <f>IFERROR(_xlfn.AGGREGATE(15,6,'1.PrepList'!$I$2:$I$1500/('1.PrepList'!$B$2:$B$1500="Yes"),ROWS($F$70:F88)),"")</f>
        <v/>
      </c>
      <c r="G88" t="str">
        <f>IF($F88="","",_xlfn.XLOOKUP($F88,'1.PrepList'!$I:$I,'1.PrepList'!$J:$J))</f>
        <v/>
      </c>
      <c r="H88" t="str">
        <f>IF($F88="","",_xlfn.XLOOKUP($F88,'1.PrepList'!$I:$I,'1.PrepList'!$K:$K))</f>
        <v/>
      </c>
      <c r="I88" t="str">
        <f>IF($F88="","",_xlfn.XLOOKUP($F88,'1.PrepList'!$I:$I,'1.PrepList'!$L:$L))</f>
        <v/>
      </c>
      <c r="J88" t="str">
        <f>IF($F88="","",_xlfn.XLOOKUP($F88,'1.PrepList'!$I:$I,'1.PrepList'!$M:$M))</f>
        <v/>
      </c>
      <c r="K88" t="str">
        <f>IF($F88="","",_xlfn.XLOOKUP($F88,'1.PrepList'!$I:$I,'1.PrepList'!$N:$N))</f>
        <v/>
      </c>
      <c r="L88" t="str">
        <f>IF($F88="","",_xlfn.XLOOKUP($F88,'1.PrepList'!$I:$I,'1.PrepList'!$O:$O))</f>
        <v/>
      </c>
      <c r="M88" t="str">
        <f>IF($F88="","",_xlfn.XLOOKUP($F88,'1.PrepList'!$I:$I,'1.PrepList'!$P:$P))</f>
        <v/>
      </c>
      <c r="N88" t="str">
        <f>IF($F88="","",_xlfn.XLOOKUP($F88,'1.PrepList'!$I:$I,'1.PrepList'!$Q:$Q))</f>
        <v/>
      </c>
      <c r="O88" t="str">
        <f>IF($F88="","",_xlfn.XLOOKUP($F88,'1.PrepList'!$I:$I,'1.PrepList'!$R:$R))</f>
        <v/>
      </c>
      <c r="P88" t="str">
        <f>IF($F88="","",_xlfn.XLOOKUP($F88,'1.PrepList'!$I:$I,'1.PrepList'!$S:$S))</f>
        <v/>
      </c>
    </row>
    <row r="89" spans="1:16">
      <c r="A89" s="603" t="str">
        <f>IF($F89="","",_xlfn.XLOOKUP($F89,'1.PrepList'!$I:$I,'1.PrepList'!$C:$C))</f>
        <v/>
      </c>
      <c r="B89" s="603" t="str">
        <f>IF($F89="","",_xlfn.XLOOKUP($F89,'1.PrepList'!$I:$I,'1.PrepList'!$D:$D))</f>
        <v/>
      </c>
      <c r="C89" t="str">
        <f t="shared" si="0"/>
        <v/>
      </c>
      <c r="D89" t="str">
        <f>IF($F89="","",_xlfn.XLOOKUP($F89,'1.PrepList'!$I:$I,'1.PrepList'!$F:$F))</f>
        <v/>
      </c>
      <c r="E89" t="str">
        <f>IF($F89="","",_xlfn.XLOOKUP($F89,'1.PrepList'!$I:$I,'1.PrepList'!$H:$H))</f>
        <v/>
      </c>
      <c r="F89" t="str">
        <f>IFERROR(_xlfn.AGGREGATE(15,6,'1.PrepList'!$I$2:$I$1500/('1.PrepList'!$B$2:$B$1500="Yes"),ROWS($F$70:F89)),"")</f>
        <v/>
      </c>
      <c r="G89" t="str">
        <f>IF($F89="","",_xlfn.XLOOKUP($F89,'1.PrepList'!$I:$I,'1.PrepList'!$J:$J))</f>
        <v/>
      </c>
      <c r="H89" t="str">
        <f>IF($F89="","",_xlfn.XLOOKUP($F89,'1.PrepList'!$I:$I,'1.PrepList'!$K:$K))</f>
        <v/>
      </c>
      <c r="I89" t="str">
        <f>IF($F89="","",_xlfn.XLOOKUP($F89,'1.PrepList'!$I:$I,'1.PrepList'!$L:$L))</f>
        <v/>
      </c>
      <c r="J89" t="str">
        <f>IF($F89="","",_xlfn.XLOOKUP($F89,'1.PrepList'!$I:$I,'1.PrepList'!$M:$M))</f>
        <v/>
      </c>
      <c r="K89" t="str">
        <f>IF($F89="","",_xlfn.XLOOKUP($F89,'1.PrepList'!$I:$I,'1.PrepList'!$N:$N))</f>
        <v/>
      </c>
      <c r="L89" t="str">
        <f>IF($F89="","",_xlfn.XLOOKUP($F89,'1.PrepList'!$I:$I,'1.PrepList'!$O:$O))</f>
        <v/>
      </c>
      <c r="M89" t="str">
        <f>IF($F89="","",_xlfn.XLOOKUP($F89,'1.PrepList'!$I:$I,'1.PrepList'!$P:$P))</f>
        <v/>
      </c>
      <c r="N89" t="str">
        <f>IF($F89="","",_xlfn.XLOOKUP($F89,'1.PrepList'!$I:$I,'1.PrepList'!$Q:$Q))</f>
        <v/>
      </c>
      <c r="O89" t="str">
        <f>IF($F89="","",_xlfn.XLOOKUP($F89,'1.PrepList'!$I:$I,'1.PrepList'!$R:$R))</f>
        <v/>
      </c>
      <c r="P89" t="str">
        <f>IF($F89="","",_xlfn.XLOOKUP($F89,'1.PrepList'!$I:$I,'1.PrepList'!$S:$S))</f>
        <v/>
      </c>
    </row>
    <row r="90" spans="1:16">
      <c r="A90" s="603" t="str">
        <f>IF($F90="","",_xlfn.XLOOKUP($F90,'1.PrepList'!$I:$I,'1.PrepList'!$C:$C))</f>
        <v/>
      </c>
      <c r="B90" s="603" t="str">
        <f>IF($F90="","",_xlfn.XLOOKUP($F90,'1.PrepList'!$I:$I,'1.PrepList'!$D:$D))</f>
        <v/>
      </c>
      <c r="C90" t="str">
        <f t="shared" si="0"/>
        <v/>
      </c>
      <c r="D90" t="str">
        <f>IF($F90="","",_xlfn.XLOOKUP($F90,'1.PrepList'!$I:$I,'1.PrepList'!$F:$F))</f>
        <v/>
      </c>
      <c r="E90" t="str">
        <f>IF($F90="","",_xlfn.XLOOKUP($F90,'1.PrepList'!$I:$I,'1.PrepList'!$H:$H))</f>
        <v/>
      </c>
      <c r="F90" t="str">
        <f>IFERROR(_xlfn.AGGREGATE(15,6,'1.PrepList'!$I$2:$I$1500/('1.PrepList'!$B$2:$B$1500="Yes"),ROWS($F$70:F90)),"")</f>
        <v/>
      </c>
      <c r="G90" t="str">
        <f>IF($F90="","",_xlfn.XLOOKUP($F90,'1.PrepList'!$I:$I,'1.PrepList'!$J:$J))</f>
        <v/>
      </c>
      <c r="H90" t="str">
        <f>IF($F90="","",_xlfn.XLOOKUP($F90,'1.PrepList'!$I:$I,'1.PrepList'!$K:$K))</f>
        <v/>
      </c>
      <c r="I90" t="str">
        <f>IF($F90="","",_xlfn.XLOOKUP($F90,'1.PrepList'!$I:$I,'1.PrepList'!$L:$L))</f>
        <v/>
      </c>
      <c r="J90" t="str">
        <f>IF($F90="","",_xlfn.XLOOKUP($F90,'1.PrepList'!$I:$I,'1.PrepList'!$M:$M))</f>
        <v/>
      </c>
      <c r="K90" t="str">
        <f>IF($F90="","",_xlfn.XLOOKUP($F90,'1.PrepList'!$I:$I,'1.PrepList'!$N:$N))</f>
        <v/>
      </c>
      <c r="L90" t="str">
        <f>IF($F90="","",_xlfn.XLOOKUP($F90,'1.PrepList'!$I:$I,'1.PrepList'!$O:$O))</f>
        <v/>
      </c>
      <c r="M90" t="str">
        <f>IF($F90="","",_xlfn.XLOOKUP($F90,'1.PrepList'!$I:$I,'1.PrepList'!$P:$P))</f>
        <v/>
      </c>
      <c r="N90" t="str">
        <f>IF($F90="","",_xlfn.XLOOKUP($F90,'1.PrepList'!$I:$I,'1.PrepList'!$Q:$Q))</f>
        <v/>
      </c>
      <c r="O90" t="str">
        <f>IF($F90="","",_xlfn.XLOOKUP($F90,'1.PrepList'!$I:$I,'1.PrepList'!$R:$R))</f>
        <v/>
      </c>
      <c r="P90" t="str">
        <f>IF($F90="","",_xlfn.XLOOKUP($F90,'1.PrepList'!$I:$I,'1.PrepList'!$S:$S))</f>
        <v/>
      </c>
    </row>
    <row r="91" spans="1:16">
      <c r="A91" s="603" t="str">
        <f>IF($F91="","",_xlfn.XLOOKUP($F91,'1.PrepList'!$I:$I,'1.PrepList'!$C:$C))</f>
        <v/>
      </c>
      <c r="B91" s="603" t="str">
        <f>IF($F91="","",_xlfn.XLOOKUP($F91,'1.PrepList'!$I:$I,'1.PrepList'!$D:$D))</f>
        <v/>
      </c>
      <c r="C91" t="str">
        <f t="shared" si="0"/>
        <v/>
      </c>
      <c r="D91" t="str">
        <f>IF($F91="","",_xlfn.XLOOKUP($F91,'1.PrepList'!$I:$I,'1.PrepList'!$F:$F))</f>
        <v/>
      </c>
      <c r="E91" t="str">
        <f>IF($F91="","",_xlfn.XLOOKUP($F91,'1.PrepList'!$I:$I,'1.PrepList'!$H:$H))</f>
        <v/>
      </c>
      <c r="F91" t="str">
        <f>IFERROR(_xlfn.AGGREGATE(15,6,'1.PrepList'!$I$2:$I$1500/('1.PrepList'!$B$2:$B$1500="Yes"),ROWS($F$70:F91)),"")</f>
        <v/>
      </c>
      <c r="G91" t="str">
        <f>IF($F91="","",_xlfn.XLOOKUP($F91,'1.PrepList'!$I:$I,'1.PrepList'!$J:$J))</f>
        <v/>
      </c>
      <c r="H91" t="str">
        <f>IF($F91="","",_xlfn.XLOOKUP($F91,'1.PrepList'!$I:$I,'1.PrepList'!$K:$K))</f>
        <v/>
      </c>
      <c r="I91" t="str">
        <f>IF($F91="","",_xlfn.XLOOKUP($F91,'1.PrepList'!$I:$I,'1.PrepList'!$L:$L))</f>
        <v/>
      </c>
      <c r="J91" t="str">
        <f>IF($F91="","",_xlfn.XLOOKUP($F91,'1.PrepList'!$I:$I,'1.PrepList'!$M:$M))</f>
        <v/>
      </c>
      <c r="K91" t="str">
        <f>IF($F91="","",_xlfn.XLOOKUP($F91,'1.PrepList'!$I:$I,'1.PrepList'!$N:$N))</f>
        <v/>
      </c>
      <c r="L91" t="str">
        <f>IF($F91="","",_xlfn.XLOOKUP($F91,'1.PrepList'!$I:$I,'1.PrepList'!$O:$O))</f>
        <v/>
      </c>
      <c r="M91" t="str">
        <f>IF($F91="","",_xlfn.XLOOKUP($F91,'1.PrepList'!$I:$I,'1.PrepList'!$P:$P))</f>
        <v/>
      </c>
      <c r="N91" t="str">
        <f>IF($F91="","",_xlfn.XLOOKUP($F91,'1.PrepList'!$I:$I,'1.PrepList'!$Q:$Q))</f>
        <v/>
      </c>
      <c r="O91" t="str">
        <f>IF($F91="","",_xlfn.XLOOKUP($F91,'1.PrepList'!$I:$I,'1.PrepList'!$R:$R))</f>
        <v/>
      </c>
      <c r="P91" t="str">
        <f>IF($F91="","",_xlfn.XLOOKUP($F91,'1.PrepList'!$I:$I,'1.PrepList'!$S:$S))</f>
        <v/>
      </c>
    </row>
    <row r="92" spans="1:16">
      <c r="A92" s="603" t="str">
        <f>IF($F92="","",_xlfn.XLOOKUP($F92,'1.PrepList'!$I:$I,'1.PrepList'!$C:$C))</f>
        <v/>
      </c>
      <c r="B92" s="603" t="str">
        <f>IF($F92="","",_xlfn.XLOOKUP($F92,'1.PrepList'!$I:$I,'1.PrepList'!$D:$D))</f>
        <v/>
      </c>
      <c r="C92" t="str">
        <f t="shared" si="0"/>
        <v/>
      </c>
      <c r="D92" t="str">
        <f>IF($F92="","",_xlfn.XLOOKUP($F92,'1.PrepList'!$I:$I,'1.PrepList'!$F:$F))</f>
        <v/>
      </c>
      <c r="E92" t="str">
        <f>IF($F92="","",_xlfn.XLOOKUP($F92,'1.PrepList'!$I:$I,'1.PrepList'!$H:$H))</f>
        <v/>
      </c>
      <c r="F92" t="str">
        <f>IFERROR(_xlfn.AGGREGATE(15,6,'1.PrepList'!$I$2:$I$1500/('1.PrepList'!$B$2:$B$1500="Yes"),ROWS($F$70:F92)),"")</f>
        <v/>
      </c>
      <c r="G92" t="str">
        <f>IF($F92="","",_xlfn.XLOOKUP($F92,'1.PrepList'!$I:$I,'1.PrepList'!$J:$J))</f>
        <v/>
      </c>
      <c r="H92" t="str">
        <f>IF($F92="","",_xlfn.XLOOKUP($F92,'1.PrepList'!$I:$I,'1.PrepList'!$K:$K))</f>
        <v/>
      </c>
      <c r="I92" t="str">
        <f>IF($F92="","",_xlfn.XLOOKUP($F92,'1.PrepList'!$I:$I,'1.PrepList'!$L:$L))</f>
        <v/>
      </c>
      <c r="J92" t="str">
        <f>IF($F92="","",_xlfn.XLOOKUP($F92,'1.PrepList'!$I:$I,'1.PrepList'!$M:$M))</f>
        <v/>
      </c>
      <c r="K92" t="str">
        <f>IF($F92="","",_xlfn.XLOOKUP($F92,'1.PrepList'!$I:$I,'1.PrepList'!$N:$N))</f>
        <v/>
      </c>
      <c r="L92" t="str">
        <f>IF($F92="","",_xlfn.XLOOKUP($F92,'1.PrepList'!$I:$I,'1.PrepList'!$O:$O))</f>
        <v/>
      </c>
      <c r="M92" t="str">
        <f>IF($F92="","",_xlfn.XLOOKUP($F92,'1.PrepList'!$I:$I,'1.PrepList'!$P:$P))</f>
        <v/>
      </c>
      <c r="N92" t="str">
        <f>IF($F92="","",_xlfn.XLOOKUP($F92,'1.PrepList'!$I:$I,'1.PrepList'!$Q:$Q))</f>
        <v/>
      </c>
      <c r="O92" t="str">
        <f>IF($F92="","",_xlfn.XLOOKUP($F92,'1.PrepList'!$I:$I,'1.PrepList'!$R:$R))</f>
        <v/>
      </c>
      <c r="P92" t="str">
        <f>IF($F92="","",_xlfn.XLOOKUP($F92,'1.PrepList'!$I:$I,'1.PrepList'!$S:$S))</f>
        <v/>
      </c>
    </row>
    <row r="93" spans="1:16">
      <c r="A93" s="603" t="str">
        <f>IF($F93="","",_xlfn.XLOOKUP($F93,'1.PrepList'!$I:$I,'1.PrepList'!$C:$C))</f>
        <v/>
      </c>
      <c r="B93" s="603" t="str">
        <f>IF($F93="","",_xlfn.XLOOKUP($F93,'1.PrepList'!$I:$I,'1.PrepList'!$D:$D))</f>
        <v/>
      </c>
      <c r="C93" t="str">
        <f t="shared" si="0"/>
        <v/>
      </c>
      <c r="D93" t="str">
        <f>IF($F93="","",_xlfn.XLOOKUP($F93,'1.PrepList'!$I:$I,'1.PrepList'!$F:$F))</f>
        <v/>
      </c>
      <c r="E93" t="str">
        <f>IF($F93="","",_xlfn.XLOOKUP($F93,'1.PrepList'!$I:$I,'1.PrepList'!$H:$H))</f>
        <v/>
      </c>
      <c r="F93" t="str">
        <f>IFERROR(_xlfn.AGGREGATE(15,6,'1.PrepList'!$I$2:$I$1500/('1.PrepList'!$B$2:$B$1500="Yes"),ROWS($F$70:F93)),"")</f>
        <v/>
      </c>
      <c r="G93" t="str">
        <f>IF($F93="","",_xlfn.XLOOKUP($F93,'1.PrepList'!$I:$I,'1.PrepList'!$J:$J))</f>
        <v/>
      </c>
      <c r="H93" t="str">
        <f>IF($F93="","",_xlfn.XLOOKUP($F93,'1.PrepList'!$I:$I,'1.PrepList'!$K:$K))</f>
        <v/>
      </c>
      <c r="I93" t="str">
        <f>IF($F93="","",_xlfn.XLOOKUP($F93,'1.PrepList'!$I:$I,'1.PrepList'!$L:$L))</f>
        <v/>
      </c>
      <c r="J93" t="str">
        <f>IF($F93="","",_xlfn.XLOOKUP($F93,'1.PrepList'!$I:$I,'1.PrepList'!$M:$M))</f>
        <v/>
      </c>
      <c r="K93" t="str">
        <f>IF($F93="","",_xlfn.XLOOKUP($F93,'1.PrepList'!$I:$I,'1.PrepList'!$N:$N))</f>
        <v/>
      </c>
      <c r="L93" t="str">
        <f>IF($F93="","",_xlfn.XLOOKUP($F93,'1.PrepList'!$I:$I,'1.PrepList'!$O:$O))</f>
        <v/>
      </c>
      <c r="M93" t="str">
        <f>IF($F93="","",_xlfn.XLOOKUP($F93,'1.PrepList'!$I:$I,'1.PrepList'!$P:$P))</f>
        <v/>
      </c>
      <c r="N93" t="str">
        <f>IF($F93="","",_xlfn.XLOOKUP($F93,'1.PrepList'!$I:$I,'1.PrepList'!$Q:$Q))</f>
        <v/>
      </c>
      <c r="O93" t="str">
        <f>IF($F93="","",_xlfn.XLOOKUP($F93,'1.PrepList'!$I:$I,'1.PrepList'!$R:$R))</f>
        <v/>
      </c>
      <c r="P93" t="str">
        <f>IF($F93="","",_xlfn.XLOOKUP($F93,'1.PrepList'!$I:$I,'1.PrepList'!$S:$S))</f>
        <v/>
      </c>
    </row>
    <row r="94" spans="1:16">
      <c r="A94" s="603" t="str">
        <f>IF($F94="","",_xlfn.XLOOKUP($F94,'1.PrepList'!$I:$I,'1.PrepList'!$C:$C))</f>
        <v/>
      </c>
      <c r="B94" s="603" t="str">
        <f>IF($F94="","",_xlfn.XLOOKUP($F94,'1.PrepList'!$I:$I,'1.PrepList'!$D:$D))</f>
        <v/>
      </c>
      <c r="C94" t="str">
        <f t="shared" si="0"/>
        <v/>
      </c>
      <c r="D94" t="str">
        <f>IF($F94="","",_xlfn.XLOOKUP($F94,'1.PrepList'!$I:$I,'1.PrepList'!$F:$F))</f>
        <v/>
      </c>
      <c r="E94" t="str">
        <f>IF($F94="","",_xlfn.XLOOKUP($F94,'1.PrepList'!$I:$I,'1.PrepList'!$H:$H))</f>
        <v/>
      </c>
      <c r="F94" t="str">
        <f>IFERROR(_xlfn.AGGREGATE(15,6,'1.PrepList'!$I$2:$I$1500/('1.PrepList'!$B$2:$B$1500="Yes"),ROWS($F$70:F94)),"")</f>
        <v/>
      </c>
      <c r="G94" t="str">
        <f>IF($F94="","",_xlfn.XLOOKUP($F94,'1.PrepList'!$I:$I,'1.PrepList'!$J:$J))</f>
        <v/>
      </c>
      <c r="H94" t="str">
        <f>IF($F94="","",_xlfn.XLOOKUP($F94,'1.PrepList'!$I:$I,'1.PrepList'!$K:$K))</f>
        <v/>
      </c>
      <c r="I94" t="str">
        <f>IF($F94="","",_xlfn.XLOOKUP($F94,'1.PrepList'!$I:$I,'1.PrepList'!$L:$L))</f>
        <v/>
      </c>
      <c r="J94" t="str">
        <f>IF($F94="","",_xlfn.XLOOKUP($F94,'1.PrepList'!$I:$I,'1.PrepList'!$M:$M))</f>
        <v/>
      </c>
      <c r="K94" t="str">
        <f>IF($F94="","",_xlfn.XLOOKUP($F94,'1.PrepList'!$I:$I,'1.PrepList'!$N:$N))</f>
        <v/>
      </c>
      <c r="L94" t="str">
        <f>IF($F94="","",_xlfn.XLOOKUP($F94,'1.PrepList'!$I:$I,'1.PrepList'!$O:$O))</f>
        <v/>
      </c>
      <c r="M94" t="str">
        <f>IF($F94="","",_xlfn.XLOOKUP($F94,'1.PrepList'!$I:$I,'1.PrepList'!$P:$P))</f>
        <v/>
      </c>
      <c r="N94" t="str">
        <f>IF($F94="","",_xlfn.XLOOKUP($F94,'1.PrepList'!$I:$I,'1.PrepList'!$Q:$Q))</f>
        <v/>
      </c>
      <c r="O94" t="str">
        <f>IF($F94="","",_xlfn.XLOOKUP($F94,'1.PrepList'!$I:$I,'1.PrepList'!$R:$R))</f>
        <v/>
      </c>
      <c r="P94" t="str">
        <f>IF($F94="","",_xlfn.XLOOKUP($F94,'1.PrepList'!$I:$I,'1.PrepList'!$S:$S))</f>
        <v/>
      </c>
    </row>
    <row r="95" spans="1:16">
      <c r="A95" s="603" t="str">
        <f>IF($F95="","",_xlfn.XLOOKUP($F95,'1.PrepList'!$I:$I,'1.PrepList'!$C:$C))</f>
        <v/>
      </c>
      <c r="B95" s="603" t="str">
        <f>IF($F95="","",_xlfn.XLOOKUP($F95,'1.PrepList'!$I:$I,'1.PrepList'!$D:$D))</f>
        <v/>
      </c>
      <c r="C95" t="str">
        <f t="shared" si="0"/>
        <v/>
      </c>
      <c r="D95" t="str">
        <f>IF($F95="","",_xlfn.XLOOKUP($F95,'1.PrepList'!$I:$I,'1.PrepList'!$F:$F))</f>
        <v/>
      </c>
      <c r="E95" t="str">
        <f>IF($F95="","",_xlfn.XLOOKUP($F95,'1.PrepList'!$I:$I,'1.PrepList'!$H:$H))</f>
        <v/>
      </c>
      <c r="F95" t="str">
        <f>IFERROR(_xlfn.AGGREGATE(15,6,'1.PrepList'!$I$2:$I$1500/('1.PrepList'!$B$2:$B$1500="Yes"),ROWS($F$70:F95)),"")</f>
        <v/>
      </c>
      <c r="G95" t="str">
        <f>IF($F95="","",_xlfn.XLOOKUP($F95,'1.PrepList'!$I:$I,'1.PrepList'!$J:$J))</f>
        <v/>
      </c>
      <c r="H95" t="str">
        <f>IF($F95="","",_xlfn.XLOOKUP($F95,'1.PrepList'!$I:$I,'1.PrepList'!$K:$K))</f>
        <v/>
      </c>
      <c r="I95" t="str">
        <f>IF($F95="","",_xlfn.XLOOKUP($F95,'1.PrepList'!$I:$I,'1.PrepList'!$L:$L))</f>
        <v/>
      </c>
      <c r="J95" t="str">
        <f>IF($F95="","",_xlfn.XLOOKUP($F95,'1.PrepList'!$I:$I,'1.PrepList'!$M:$M))</f>
        <v/>
      </c>
      <c r="K95" t="str">
        <f>IF($F95="","",_xlfn.XLOOKUP($F95,'1.PrepList'!$I:$I,'1.PrepList'!$N:$N))</f>
        <v/>
      </c>
      <c r="L95" t="str">
        <f>IF($F95="","",_xlfn.XLOOKUP($F95,'1.PrepList'!$I:$I,'1.PrepList'!$O:$O))</f>
        <v/>
      </c>
      <c r="M95" t="str">
        <f>IF($F95="","",_xlfn.XLOOKUP($F95,'1.PrepList'!$I:$I,'1.PrepList'!$P:$P))</f>
        <v/>
      </c>
      <c r="N95" t="str">
        <f>IF($F95="","",_xlfn.XLOOKUP($F95,'1.PrepList'!$I:$I,'1.PrepList'!$Q:$Q))</f>
        <v/>
      </c>
      <c r="O95" t="str">
        <f>IF($F95="","",_xlfn.XLOOKUP($F95,'1.PrepList'!$I:$I,'1.PrepList'!$R:$R))</f>
        <v/>
      </c>
      <c r="P95" t="str">
        <f>IF($F95="","",_xlfn.XLOOKUP($F95,'1.PrepList'!$I:$I,'1.PrepList'!$S:$S))</f>
        <v/>
      </c>
    </row>
    <row r="96" spans="1:16">
      <c r="A96" s="603" t="str">
        <f>IF($F96="","",_xlfn.XLOOKUP($F96,'1.PrepList'!$I:$I,'1.PrepList'!$C:$C))</f>
        <v/>
      </c>
      <c r="B96" s="603" t="str">
        <f>IF($F96="","",_xlfn.XLOOKUP($F96,'1.PrepList'!$I:$I,'1.PrepList'!$D:$D))</f>
        <v/>
      </c>
      <c r="C96" t="str">
        <f t="shared" si="0"/>
        <v/>
      </c>
      <c r="D96" t="str">
        <f>IF($F96="","",_xlfn.XLOOKUP($F96,'1.PrepList'!$I:$I,'1.PrepList'!$F:$F))</f>
        <v/>
      </c>
      <c r="E96" t="str">
        <f>IF($F96="","",_xlfn.XLOOKUP($F96,'1.PrepList'!$I:$I,'1.PrepList'!$H:$H))</f>
        <v/>
      </c>
      <c r="F96" t="str">
        <f>IFERROR(_xlfn.AGGREGATE(15,6,'1.PrepList'!$I$2:$I$1500/('1.PrepList'!$B$2:$B$1500="Yes"),ROWS($F$70:F96)),"")</f>
        <v/>
      </c>
      <c r="G96" t="str">
        <f>IF($F96="","",_xlfn.XLOOKUP($F96,'1.PrepList'!$I:$I,'1.PrepList'!$J:$J))</f>
        <v/>
      </c>
      <c r="H96" t="str">
        <f>IF($F96="","",_xlfn.XLOOKUP($F96,'1.PrepList'!$I:$I,'1.PrepList'!$K:$K))</f>
        <v/>
      </c>
      <c r="I96" t="str">
        <f>IF($F96="","",_xlfn.XLOOKUP($F96,'1.PrepList'!$I:$I,'1.PrepList'!$L:$L))</f>
        <v/>
      </c>
      <c r="J96" t="str">
        <f>IF($F96="","",_xlfn.XLOOKUP($F96,'1.PrepList'!$I:$I,'1.PrepList'!$M:$M))</f>
        <v/>
      </c>
      <c r="K96" t="str">
        <f>IF($F96="","",_xlfn.XLOOKUP($F96,'1.PrepList'!$I:$I,'1.PrepList'!$N:$N))</f>
        <v/>
      </c>
      <c r="L96" t="str">
        <f>IF($F96="","",_xlfn.XLOOKUP($F96,'1.PrepList'!$I:$I,'1.PrepList'!$O:$O))</f>
        <v/>
      </c>
      <c r="M96" t="str">
        <f>IF($F96="","",_xlfn.XLOOKUP($F96,'1.PrepList'!$I:$I,'1.PrepList'!$P:$P))</f>
        <v/>
      </c>
      <c r="N96" t="str">
        <f>IF($F96="","",_xlfn.XLOOKUP($F96,'1.PrepList'!$I:$I,'1.PrepList'!$Q:$Q))</f>
        <v/>
      </c>
      <c r="O96" t="str">
        <f>IF($F96="","",_xlfn.XLOOKUP($F96,'1.PrepList'!$I:$I,'1.PrepList'!$R:$R))</f>
        <v/>
      </c>
      <c r="P96" t="str">
        <f>IF($F96="","",_xlfn.XLOOKUP($F96,'1.PrepList'!$I:$I,'1.PrepList'!$S:$S))</f>
        <v/>
      </c>
    </row>
    <row r="97" spans="1:16">
      <c r="A97" s="603" t="str">
        <f>IF($F97="","",_xlfn.XLOOKUP($F97,'1.PrepList'!$I:$I,'1.PrepList'!$C:$C))</f>
        <v/>
      </c>
      <c r="B97" s="603" t="str">
        <f>IF($F97="","",_xlfn.XLOOKUP($F97,'1.PrepList'!$I:$I,'1.PrepList'!$D:$D))</f>
        <v/>
      </c>
      <c r="C97" t="str">
        <f t="shared" si="0"/>
        <v/>
      </c>
      <c r="D97" t="str">
        <f>IF($F97="","",_xlfn.XLOOKUP($F97,'1.PrepList'!$I:$I,'1.PrepList'!$F:$F))</f>
        <v/>
      </c>
      <c r="E97" t="str">
        <f>IF($F97="","",_xlfn.XLOOKUP($F97,'1.PrepList'!$I:$I,'1.PrepList'!$H:$H))</f>
        <v/>
      </c>
      <c r="F97" t="str">
        <f>IFERROR(_xlfn.AGGREGATE(15,6,'1.PrepList'!$I$2:$I$1500/('1.PrepList'!$B$2:$B$1500="Yes"),ROWS($F$70:F97)),"")</f>
        <v/>
      </c>
      <c r="G97" t="str">
        <f>IF($F97="","",_xlfn.XLOOKUP($F97,'1.PrepList'!$I:$I,'1.PrepList'!$J:$J))</f>
        <v/>
      </c>
      <c r="H97" t="str">
        <f>IF($F97="","",_xlfn.XLOOKUP($F97,'1.PrepList'!$I:$I,'1.PrepList'!$K:$K))</f>
        <v/>
      </c>
      <c r="I97" t="str">
        <f>IF($F97="","",_xlfn.XLOOKUP($F97,'1.PrepList'!$I:$I,'1.PrepList'!$L:$L))</f>
        <v/>
      </c>
      <c r="J97" t="str">
        <f>IF($F97="","",_xlfn.XLOOKUP($F97,'1.PrepList'!$I:$I,'1.PrepList'!$M:$M))</f>
        <v/>
      </c>
      <c r="K97" t="str">
        <f>IF($F97="","",_xlfn.XLOOKUP($F97,'1.PrepList'!$I:$I,'1.PrepList'!$N:$N))</f>
        <v/>
      </c>
      <c r="L97" t="str">
        <f>IF($F97="","",_xlfn.XLOOKUP($F97,'1.PrepList'!$I:$I,'1.PrepList'!$O:$O))</f>
        <v/>
      </c>
      <c r="M97" t="str">
        <f>IF($F97="","",_xlfn.XLOOKUP($F97,'1.PrepList'!$I:$I,'1.PrepList'!$P:$P))</f>
        <v/>
      </c>
      <c r="N97" t="str">
        <f>IF($F97="","",_xlfn.XLOOKUP($F97,'1.PrepList'!$I:$I,'1.PrepList'!$Q:$Q))</f>
        <v/>
      </c>
      <c r="O97" t="str">
        <f>IF($F97="","",_xlfn.XLOOKUP($F97,'1.PrepList'!$I:$I,'1.PrepList'!$R:$R))</f>
        <v/>
      </c>
      <c r="P97" t="str">
        <f>IF($F97="","",_xlfn.XLOOKUP($F97,'1.PrepList'!$I:$I,'1.PrepList'!$S:$S))</f>
        <v/>
      </c>
    </row>
    <row r="98" spans="1:16">
      <c r="A98" s="603" t="str">
        <f>IF($F98="","",_xlfn.XLOOKUP($F98,'1.PrepList'!$I:$I,'1.PrepList'!$C:$C))</f>
        <v/>
      </c>
      <c r="B98" s="603" t="str">
        <f>IF($F98="","",_xlfn.XLOOKUP($F98,'1.PrepList'!$I:$I,'1.PrepList'!$D:$D))</f>
        <v/>
      </c>
      <c r="C98" t="str">
        <f t="shared" si="0"/>
        <v/>
      </c>
      <c r="D98" t="str">
        <f>IF($F98="","",_xlfn.XLOOKUP($F98,'1.PrepList'!$I:$I,'1.PrepList'!$F:$F))</f>
        <v/>
      </c>
      <c r="E98" t="str">
        <f>IF($F98="","",_xlfn.XLOOKUP($F98,'1.PrepList'!$I:$I,'1.PrepList'!$H:$H))</f>
        <v/>
      </c>
      <c r="F98" t="str">
        <f>IFERROR(_xlfn.AGGREGATE(15,6,'1.PrepList'!$I$2:$I$1500/('1.PrepList'!$B$2:$B$1500="Yes"),ROWS($F$70:F98)),"")</f>
        <v/>
      </c>
      <c r="G98" t="str">
        <f>IF($F98="","",_xlfn.XLOOKUP($F98,'1.PrepList'!$I:$I,'1.PrepList'!$J:$J))</f>
        <v/>
      </c>
      <c r="H98" t="str">
        <f>IF($F98="","",_xlfn.XLOOKUP($F98,'1.PrepList'!$I:$I,'1.PrepList'!$K:$K))</f>
        <v/>
      </c>
      <c r="I98" t="str">
        <f>IF($F98="","",_xlfn.XLOOKUP($F98,'1.PrepList'!$I:$I,'1.PrepList'!$L:$L))</f>
        <v/>
      </c>
      <c r="J98" t="str">
        <f>IF($F98="","",_xlfn.XLOOKUP($F98,'1.PrepList'!$I:$I,'1.PrepList'!$M:$M))</f>
        <v/>
      </c>
      <c r="K98" t="str">
        <f>IF($F98="","",_xlfn.XLOOKUP($F98,'1.PrepList'!$I:$I,'1.PrepList'!$N:$N))</f>
        <v/>
      </c>
      <c r="L98" t="str">
        <f>IF($F98="","",_xlfn.XLOOKUP($F98,'1.PrepList'!$I:$I,'1.PrepList'!$O:$O))</f>
        <v/>
      </c>
      <c r="M98" t="str">
        <f>IF($F98="","",_xlfn.XLOOKUP($F98,'1.PrepList'!$I:$I,'1.PrepList'!$P:$P))</f>
        <v/>
      </c>
      <c r="N98" t="str">
        <f>IF($F98="","",_xlfn.XLOOKUP($F98,'1.PrepList'!$I:$I,'1.PrepList'!$Q:$Q))</f>
        <v/>
      </c>
      <c r="O98" t="str">
        <f>IF($F98="","",_xlfn.XLOOKUP($F98,'1.PrepList'!$I:$I,'1.PrepList'!$R:$R))</f>
        <v/>
      </c>
      <c r="P98" t="str">
        <f>IF($F98="","",_xlfn.XLOOKUP($F98,'1.PrepList'!$I:$I,'1.PrepList'!$S:$S))</f>
        <v/>
      </c>
    </row>
    <row r="99" spans="1:16">
      <c r="A99" s="603" t="str">
        <f>IF($F99="","",_xlfn.XLOOKUP($F99,'1.PrepList'!$I:$I,'1.PrepList'!$C:$C))</f>
        <v/>
      </c>
      <c r="B99" s="603" t="str">
        <f>IF($F99="","",_xlfn.XLOOKUP($F99,'1.PrepList'!$I:$I,'1.PrepList'!$D:$D))</f>
        <v/>
      </c>
      <c r="C99" t="str">
        <f t="shared" si="0"/>
        <v/>
      </c>
      <c r="D99" t="str">
        <f>IF($F99="","",_xlfn.XLOOKUP($F99,'1.PrepList'!$I:$I,'1.PrepList'!$F:$F))</f>
        <v/>
      </c>
      <c r="E99" t="str">
        <f>IF($F99="","",_xlfn.XLOOKUP($F99,'1.PrepList'!$I:$I,'1.PrepList'!$H:$H))</f>
        <v/>
      </c>
      <c r="F99" t="str">
        <f>IFERROR(_xlfn.AGGREGATE(15,6,'1.PrepList'!$I$2:$I$1500/('1.PrepList'!$B$2:$B$1500="Yes"),ROWS($F$70:F99)),"")</f>
        <v/>
      </c>
      <c r="G99" t="str">
        <f>IF($F99="","",_xlfn.XLOOKUP($F99,'1.PrepList'!$I:$I,'1.PrepList'!$J:$J))</f>
        <v/>
      </c>
      <c r="H99" t="str">
        <f>IF($F99="","",_xlfn.XLOOKUP($F99,'1.PrepList'!$I:$I,'1.PrepList'!$K:$K))</f>
        <v/>
      </c>
      <c r="I99" t="str">
        <f>IF($F99="","",_xlfn.XLOOKUP($F99,'1.PrepList'!$I:$I,'1.PrepList'!$L:$L))</f>
        <v/>
      </c>
      <c r="J99" t="str">
        <f>IF($F99="","",_xlfn.XLOOKUP($F99,'1.PrepList'!$I:$I,'1.PrepList'!$M:$M))</f>
        <v/>
      </c>
      <c r="K99" t="str">
        <f>IF($F99="","",_xlfn.XLOOKUP($F99,'1.PrepList'!$I:$I,'1.PrepList'!$N:$N))</f>
        <v/>
      </c>
      <c r="L99" t="str">
        <f>IF($F99="","",_xlfn.XLOOKUP($F99,'1.PrepList'!$I:$I,'1.PrepList'!$O:$O))</f>
        <v/>
      </c>
      <c r="M99" t="str">
        <f>IF($F99="","",_xlfn.XLOOKUP($F99,'1.PrepList'!$I:$I,'1.PrepList'!$P:$P))</f>
        <v/>
      </c>
      <c r="N99" t="str">
        <f>IF($F99="","",_xlfn.XLOOKUP($F99,'1.PrepList'!$I:$I,'1.PrepList'!$Q:$Q))</f>
        <v/>
      </c>
      <c r="O99" t="str">
        <f>IF($F99="","",_xlfn.XLOOKUP($F99,'1.PrepList'!$I:$I,'1.PrepList'!$R:$R))</f>
        <v/>
      </c>
      <c r="P99" t="str">
        <f>IF($F99="","",_xlfn.XLOOKUP($F99,'1.PrepList'!$I:$I,'1.PrepList'!$S:$S))</f>
        <v/>
      </c>
    </row>
    <row r="100" spans="1:16">
      <c r="A100" s="603" t="str">
        <f>IF($F100="","",_xlfn.XLOOKUP($F100,'1.PrepList'!$I:$I,'1.PrepList'!$C:$C))</f>
        <v/>
      </c>
      <c r="B100" s="603" t="str">
        <f>IF($F100="","",_xlfn.XLOOKUP($F100,'1.PrepList'!$I:$I,'1.PrepList'!$D:$D))</f>
        <v/>
      </c>
      <c r="C100" t="str">
        <f t="shared" si="0"/>
        <v/>
      </c>
      <c r="D100" t="str">
        <f>IF($F100="","",_xlfn.XLOOKUP($F100,'1.PrepList'!$I:$I,'1.PrepList'!$F:$F))</f>
        <v/>
      </c>
      <c r="E100" t="str">
        <f>IF($F100="","",_xlfn.XLOOKUP($F100,'1.PrepList'!$I:$I,'1.PrepList'!$H:$H))</f>
        <v/>
      </c>
      <c r="F100" t="str">
        <f>IFERROR(_xlfn.AGGREGATE(15,6,'1.PrepList'!$I$2:$I$1500/('1.PrepList'!$B$2:$B$1500="Yes"),ROWS($F$70:F100)),"")</f>
        <v/>
      </c>
      <c r="G100" t="str">
        <f>IF($F100="","",_xlfn.XLOOKUP($F100,'1.PrepList'!$I:$I,'1.PrepList'!$J:$J))</f>
        <v/>
      </c>
      <c r="H100" t="str">
        <f>IF($F100="","",_xlfn.XLOOKUP($F100,'1.PrepList'!$I:$I,'1.PrepList'!$K:$K))</f>
        <v/>
      </c>
      <c r="I100" t="str">
        <f>IF($F100="","",_xlfn.XLOOKUP($F100,'1.PrepList'!$I:$I,'1.PrepList'!$L:$L))</f>
        <v/>
      </c>
      <c r="J100" t="str">
        <f>IF($F100="","",_xlfn.XLOOKUP($F100,'1.PrepList'!$I:$I,'1.PrepList'!$M:$M))</f>
        <v/>
      </c>
      <c r="K100" t="str">
        <f>IF($F100="","",_xlfn.XLOOKUP($F100,'1.PrepList'!$I:$I,'1.PrepList'!$N:$N))</f>
        <v/>
      </c>
      <c r="L100" t="str">
        <f>IF($F100="","",_xlfn.XLOOKUP($F100,'1.PrepList'!$I:$I,'1.PrepList'!$O:$O))</f>
        <v/>
      </c>
      <c r="M100" t="str">
        <f>IF($F100="","",_xlfn.XLOOKUP($F100,'1.PrepList'!$I:$I,'1.PrepList'!$P:$P))</f>
        <v/>
      </c>
      <c r="N100" t="str">
        <f>IF($F100="","",_xlfn.XLOOKUP($F100,'1.PrepList'!$I:$I,'1.PrepList'!$Q:$Q))</f>
        <v/>
      </c>
      <c r="O100" t="str">
        <f>IF($F100="","",_xlfn.XLOOKUP($F100,'1.PrepList'!$I:$I,'1.PrepList'!$R:$R))</f>
        <v/>
      </c>
      <c r="P100" t="str">
        <f>IF($F100="","",_xlfn.XLOOKUP($F100,'1.PrepList'!$I:$I,'1.PrepList'!$S:$S))</f>
        <v/>
      </c>
    </row>
    <row r="101" spans="1:16">
      <c r="A101" s="603" t="str">
        <f>IF($F101="","",_xlfn.XLOOKUP($F101,'1.PrepList'!$I:$I,'1.PrepList'!$C:$C))</f>
        <v/>
      </c>
      <c r="B101" s="603" t="str">
        <f>IF($F101="","",_xlfn.XLOOKUP($F101,'1.PrepList'!$I:$I,'1.PrepList'!$D:$D))</f>
        <v/>
      </c>
      <c r="C101" t="str">
        <f t="shared" si="0"/>
        <v/>
      </c>
      <c r="D101" t="str">
        <f>IF($F101="","",_xlfn.XLOOKUP($F101,'1.PrepList'!$I:$I,'1.PrepList'!$F:$F))</f>
        <v/>
      </c>
      <c r="E101" t="str">
        <f>IF($F101="","",_xlfn.XLOOKUP($F101,'1.PrepList'!$I:$I,'1.PrepList'!$H:$H))</f>
        <v/>
      </c>
      <c r="F101" t="str">
        <f>IFERROR(_xlfn.AGGREGATE(15,6,'1.PrepList'!$I$2:$I$1500/('1.PrepList'!$B$2:$B$1500="Yes"),ROWS($F$70:F101)),"")</f>
        <v/>
      </c>
      <c r="G101" t="str">
        <f>IF($F101="","",_xlfn.XLOOKUP($F101,'1.PrepList'!$I:$I,'1.PrepList'!$J:$J))</f>
        <v/>
      </c>
      <c r="H101" t="str">
        <f>IF($F101="","",_xlfn.XLOOKUP($F101,'1.PrepList'!$I:$I,'1.PrepList'!$K:$K))</f>
        <v/>
      </c>
      <c r="I101" t="str">
        <f>IF($F101="","",_xlfn.XLOOKUP($F101,'1.PrepList'!$I:$I,'1.PrepList'!$L:$L))</f>
        <v/>
      </c>
      <c r="J101" t="str">
        <f>IF($F101="","",_xlfn.XLOOKUP($F101,'1.PrepList'!$I:$I,'1.PrepList'!$M:$M))</f>
        <v/>
      </c>
      <c r="K101" t="str">
        <f>IF($F101="","",_xlfn.XLOOKUP($F101,'1.PrepList'!$I:$I,'1.PrepList'!$N:$N))</f>
        <v/>
      </c>
      <c r="L101" t="str">
        <f>IF($F101="","",_xlfn.XLOOKUP($F101,'1.PrepList'!$I:$I,'1.PrepList'!$O:$O))</f>
        <v/>
      </c>
      <c r="M101" t="str">
        <f>IF($F101="","",_xlfn.XLOOKUP($F101,'1.PrepList'!$I:$I,'1.PrepList'!$P:$P))</f>
        <v/>
      </c>
      <c r="N101" t="str">
        <f>IF($F101="","",_xlfn.XLOOKUP($F101,'1.PrepList'!$I:$I,'1.PrepList'!$Q:$Q))</f>
        <v/>
      </c>
      <c r="O101" t="str">
        <f>IF($F101="","",_xlfn.XLOOKUP($F101,'1.PrepList'!$I:$I,'1.PrepList'!$R:$R))</f>
        <v/>
      </c>
      <c r="P101" t="str">
        <f>IF($F101="","",_xlfn.XLOOKUP($F101,'1.PrepList'!$I:$I,'1.PrepList'!$S:$S))</f>
        <v/>
      </c>
    </row>
    <row r="102" spans="1:16">
      <c r="A102" s="603" t="str">
        <f>IF($F102="","",_xlfn.XLOOKUP($F102,'1.PrepList'!$I:$I,'1.PrepList'!$C:$C))</f>
        <v/>
      </c>
      <c r="B102" s="603" t="str">
        <f>IF($F102="","",_xlfn.XLOOKUP($F102,'1.PrepList'!$I:$I,'1.PrepList'!$D:$D))</f>
        <v/>
      </c>
      <c r="C102" t="str">
        <f t="shared" si="0"/>
        <v/>
      </c>
      <c r="D102" t="str">
        <f>IF($F102="","",_xlfn.XLOOKUP($F102,'1.PrepList'!$I:$I,'1.PrepList'!$F:$F))</f>
        <v/>
      </c>
      <c r="E102" t="str">
        <f>IF($F102="","",_xlfn.XLOOKUP($F102,'1.PrepList'!$I:$I,'1.PrepList'!$H:$H))</f>
        <v/>
      </c>
      <c r="F102" t="str">
        <f>IFERROR(_xlfn.AGGREGATE(15,6,'1.PrepList'!$I$2:$I$1500/('1.PrepList'!$B$2:$B$1500="Yes"),ROWS($F$70:F102)),"")</f>
        <v/>
      </c>
      <c r="G102" t="str">
        <f>IF($F102="","",_xlfn.XLOOKUP($F102,'1.PrepList'!$I:$I,'1.PrepList'!$J:$J))</f>
        <v/>
      </c>
      <c r="H102" t="str">
        <f>IF($F102="","",_xlfn.XLOOKUP($F102,'1.PrepList'!$I:$I,'1.PrepList'!$K:$K))</f>
        <v/>
      </c>
      <c r="I102" t="str">
        <f>IF($F102="","",_xlfn.XLOOKUP($F102,'1.PrepList'!$I:$I,'1.PrepList'!$L:$L))</f>
        <v/>
      </c>
      <c r="J102" t="str">
        <f>IF($F102="","",_xlfn.XLOOKUP($F102,'1.PrepList'!$I:$I,'1.PrepList'!$M:$M))</f>
        <v/>
      </c>
      <c r="K102" t="str">
        <f>IF($F102="","",_xlfn.XLOOKUP($F102,'1.PrepList'!$I:$I,'1.PrepList'!$N:$N))</f>
        <v/>
      </c>
      <c r="L102" t="str">
        <f>IF($F102="","",_xlfn.XLOOKUP($F102,'1.PrepList'!$I:$I,'1.PrepList'!$O:$O))</f>
        <v/>
      </c>
      <c r="M102" t="str">
        <f>IF($F102="","",_xlfn.XLOOKUP($F102,'1.PrepList'!$I:$I,'1.PrepList'!$P:$P))</f>
        <v/>
      </c>
      <c r="N102" t="str">
        <f>IF($F102="","",_xlfn.XLOOKUP($F102,'1.PrepList'!$I:$I,'1.PrepList'!$Q:$Q))</f>
        <v/>
      </c>
      <c r="O102" t="str">
        <f>IF($F102="","",_xlfn.XLOOKUP($F102,'1.PrepList'!$I:$I,'1.PrepList'!$R:$R))</f>
        <v/>
      </c>
      <c r="P102" t="str">
        <f>IF($F102="","",_xlfn.XLOOKUP($F102,'1.PrepList'!$I:$I,'1.PrepList'!$S:$S))</f>
        <v/>
      </c>
    </row>
    <row r="103" spans="1:16">
      <c r="A103" s="603" t="str">
        <f>IF($F103="","",_xlfn.XLOOKUP($F103,'1.PrepList'!$I:$I,'1.PrepList'!$C:$C))</f>
        <v/>
      </c>
      <c r="B103" s="603" t="str">
        <f>IF($F103="","",_xlfn.XLOOKUP($F103,'1.PrepList'!$I:$I,'1.PrepList'!$D:$D))</f>
        <v/>
      </c>
      <c r="C103" t="str">
        <f t="shared" si="0"/>
        <v/>
      </c>
      <c r="D103" t="str">
        <f>IF($F103="","",_xlfn.XLOOKUP($F103,'1.PrepList'!$I:$I,'1.PrepList'!$F:$F))</f>
        <v/>
      </c>
      <c r="E103" t="str">
        <f>IF($F103="","",_xlfn.XLOOKUP($F103,'1.PrepList'!$I:$I,'1.PrepList'!$H:$H))</f>
        <v/>
      </c>
      <c r="F103" t="str">
        <f>IFERROR(_xlfn.AGGREGATE(15,6,'1.PrepList'!$I$2:$I$1500/('1.PrepList'!$B$2:$B$1500="Yes"),ROWS($F$70:F103)),"")</f>
        <v/>
      </c>
      <c r="G103" t="str">
        <f>IF($F103="","",_xlfn.XLOOKUP($F103,'1.PrepList'!$I:$I,'1.PrepList'!$J:$J))</f>
        <v/>
      </c>
      <c r="H103" t="str">
        <f>IF($F103="","",_xlfn.XLOOKUP($F103,'1.PrepList'!$I:$I,'1.PrepList'!$K:$K))</f>
        <v/>
      </c>
      <c r="I103" t="str">
        <f>IF($F103="","",_xlfn.XLOOKUP($F103,'1.PrepList'!$I:$I,'1.PrepList'!$L:$L))</f>
        <v/>
      </c>
      <c r="J103" t="str">
        <f>IF($F103="","",_xlfn.XLOOKUP($F103,'1.PrepList'!$I:$I,'1.PrepList'!$M:$M))</f>
        <v/>
      </c>
      <c r="K103" t="str">
        <f>IF($F103="","",_xlfn.XLOOKUP($F103,'1.PrepList'!$I:$I,'1.PrepList'!$N:$N))</f>
        <v/>
      </c>
      <c r="L103" t="str">
        <f>IF($F103="","",_xlfn.XLOOKUP($F103,'1.PrepList'!$I:$I,'1.PrepList'!$O:$O))</f>
        <v/>
      </c>
      <c r="M103" t="str">
        <f>IF($F103="","",_xlfn.XLOOKUP($F103,'1.PrepList'!$I:$I,'1.PrepList'!$P:$P))</f>
        <v/>
      </c>
      <c r="N103" t="str">
        <f>IF($F103="","",_xlfn.XLOOKUP($F103,'1.PrepList'!$I:$I,'1.PrepList'!$Q:$Q))</f>
        <v/>
      </c>
      <c r="O103" t="str">
        <f>IF($F103="","",_xlfn.XLOOKUP($F103,'1.PrepList'!$I:$I,'1.PrepList'!$R:$R))</f>
        <v/>
      </c>
      <c r="P103" t="str">
        <f>IF($F103="","",_xlfn.XLOOKUP($F103,'1.PrepList'!$I:$I,'1.PrepList'!$S:$S))</f>
        <v/>
      </c>
    </row>
    <row r="104" spans="1:16">
      <c r="A104" s="603" t="str">
        <f>IF($F104="","",_xlfn.XLOOKUP($F104,'1.PrepList'!$I:$I,'1.PrepList'!$C:$C))</f>
        <v/>
      </c>
      <c r="B104" s="603" t="str">
        <f>IF($F104="","",_xlfn.XLOOKUP($F104,'1.PrepList'!$I:$I,'1.PrepList'!$D:$D))</f>
        <v/>
      </c>
      <c r="C104" t="str">
        <f t="shared" si="0"/>
        <v/>
      </c>
      <c r="D104" t="str">
        <f>IF($F104="","",_xlfn.XLOOKUP($F104,'1.PrepList'!$I:$I,'1.PrepList'!$F:$F))</f>
        <v/>
      </c>
      <c r="E104" t="str">
        <f>IF($F104="","",_xlfn.XLOOKUP($F104,'1.PrepList'!$I:$I,'1.PrepList'!$H:$H))</f>
        <v/>
      </c>
      <c r="F104" t="str">
        <f>IFERROR(_xlfn.AGGREGATE(15,6,'1.PrepList'!$I$2:$I$1500/('1.PrepList'!$B$2:$B$1500="Yes"),ROWS($F$70:F104)),"")</f>
        <v/>
      </c>
      <c r="G104" t="str">
        <f>IF($F104="","",_xlfn.XLOOKUP($F104,'1.PrepList'!$I:$I,'1.PrepList'!$J:$J))</f>
        <v/>
      </c>
      <c r="H104" t="str">
        <f>IF($F104="","",_xlfn.XLOOKUP($F104,'1.PrepList'!$I:$I,'1.PrepList'!$K:$K))</f>
        <v/>
      </c>
      <c r="I104" t="str">
        <f>IF($F104="","",_xlfn.XLOOKUP($F104,'1.PrepList'!$I:$I,'1.PrepList'!$L:$L))</f>
        <v/>
      </c>
      <c r="J104" t="str">
        <f>IF($F104="","",_xlfn.XLOOKUP($F104,'1.PrepList'!$I:$I,'1.PrepList'!$M:$M))</f>
        <v/>
      </c>
      <c r="K104" t="str">
        <f>IF($F104="","",_xlfn.XLOOKUP($F104,'1.PrepList'!$I:$I,'1.PrepList'!$N:$N))</f>
        <v/>
      </c>
      <c r="L104" t="str">
        <f>IF($F104="","",_xlfn.XLOOKUP($F104,'1.PrepList'!$I:$I,'1.PrepList'!$O:$O))</f>
        <v/>
      </c>
      <c r="M104" t="str">
        <f>IF($F104="","",_xlfn.XLOOKUP($F104,'1.PrepList'!$I:$I,'1.PrepList'!$P:$P))</f>
        <v/>
      </c>
      <c r="N104" t="str">
        <f>IF($F104="","",_xlfn.XLOOKUP($F104,'1.PrepList'!$I:$I,'1.PrepList'!$Q:$Q))</f>
        <v/>
      </c>
      <c r="O104" t="str">
        <f>IF($F104="","",_xlfn.XLOOKUP($F104,'1.PrepList'!$I:$I,'1.PrepList'!$R:$R))</f>
        <v/>
      </c>
      <c r="P104" t="str">
        <f>IF($F104="","",_xlfn.XLOOKUP($F104,'1.PrepList'!$I:$I,'1.PrepList'!$S:$S))</f>
        <v/>
      </c>
    </row>
    <row r="105" spans="1:16">
      <c r="A105" s="603" t="str">
        <f>IF($F105="","",_xlfn.XLOOKUP($F105,'1.PrepList'!$I:$I,'1.PrepList'!$C:$C))</f>
        <v/>
      </c>
      <c r="B105" s="603" t="str">
        <f>IF($F105="","",_xlfn.XLOOKUP($F105,'1.PrepList'!$I:$I,'1.PrepList'!$D:$D))</f>
        <v/>
      </c>
      <c r="C105" t="str">
        <f t="shared" si="0"/>
        <v/>
      </c>
      <c r="D105" t="str">
        <f>IF($F105="","",_xlfn.XLOOKUP($F105,'1.PrepList'!$I:$I,'1.PrepList'!$F:$F))</f>
        <v/>
      </c>
      <c r="E105" t="str">
        <f>IF($F105="","",_xlfn.XLOOKUP($F105,'1.PrepList'!$I:$I,'1.PrepList'!$H:$H))</f>
        <v/>
      </c>
      <c r="F105" t="str">
        <f>IFERROR(_xlfn.AGGREGATE(15,6,'1.PrepList'!$I$2:$I$1500/('1.PrepList'!$B$2:$B$1500="Yes"),ROWS($F$70:F105)),"")</f>
        <v/>
      </c>
      <c r="G105" t="str">
        <f>IF($F105="","",_xlfn.XLOOKUP($F105,'1.PrepList'!$I:$I,'1.PrepList'!$J:$J))</f>
        <v/>
      </c>
      <c r="H105" t="str">
        <f>IF($F105="","",_xlfn.XLOOKUP($F105,'1.PrepList'!$I:$I,'1.PrepList'!$K:$K))</f>
        <v/>
      </c>
      <c r="I105" t="str">
        <f>IF($F105="","",_xlfn.XLOOKUP($F105,'1.PrepList'!$I:$I,'1.PrepList'!$L:$L))</f>
        <v/>
      </c>
      <c r="J105" t="str">
        <f>IF($F105="","",_xlfn.XLOOKUP($F105,'1.PrepList'!$I:$I,'1.PrepList'!$M:$M))</f>
        <v/>
      </c>
      <c r="K105" t="str">
        <f>IF($F105="","",_xlfn.XLOOKUP($F105,'1.PrepList'!$I:$I,'1.PrepList'!$N:$N))</f>
        <v/>
      </c>
      <c r="L105" t="str">
        <f>IF($F105="","",_xlfn.XLOOKUP($F105,'1.PrepList'!$I:$I,'1.PrepList'!$O:$O))</f>
        <v/>
      </c>
      <c r="M105" t="str">
        <f>IF($F105="","",_xlfn.XLOOKUP($F105,'1.PrepList'!$I:$I,'1.PrepList'!$P:$P))</f>
        <v/>
      </c>
      <c r="N105" t="str">
        <f>IF($F105="","",_xlfn.XLOOKUP($F105,'1.PrepList'!$I:$I,'1.PrepList'!$Q:$Q))</f>
        <v/>
      </c>
      <c r="O105" t="str">
        <f>IF($F105="","",_xlfn.XLOOKUP($F105,'1.PrepList'!$I:$I,'1.PrepList'!$R:$R))</f>
        <v/>
      </c>
      <c r="P105" t="str">
        <f>IF($F105="","",_xlfn.XLOOKUP($F105,'1.PrepList'!$I:$I,'1.PrepList'!$S:$S))</f>
        <v/>
      </c>
    </row>
    <row r="106" spans="1:16">
      <c r="A106" s="603" t="str">
        <f>IF($F106="","",_xlfn.XLOOKUP($F106,'1.PrepList'!$I:$I,'1.PrepList'!$C:$C))</f>
        <v/>
      </c>
      <c r="B106" s="603" t="str">
        <f>IF($F106="","",_xlfn.XLOOKUP($F106,'1.PrepList'!$I:$I,'1.PrepList'!$D:$D))</f>
        <v/>
      </c>
      <c r="C106" t="str">
        <f t="shared" si="0"/>
        <v/>
      </c>
      <c r="D106" t="str">
        <f>IF($F106="","",_xlfn.XLOOKUP($F106,'1.PrepList'!$I:$I,'1.PrepList'!$F:$F))</f>
        <v/>
      </c>
      <c r="E106" t="str">
        <f>IF($F106="","",_xlfn.XLOOKUP($F106,'1.PrepList'!$I:$I,'1.PrepList'!$H:$H))</f>
        <v/>
      </c>
      <c r="F106" t="str">
        <f>IFERROR(_xlfn.AGGREGATE(15,6,'1.PrepList'!$I$2:$I$1500/('1.PrepList'!$B$2:$B$1500="Yes"),ROWS($F$70:F106)),"")</f>
        <v/>
      </c>
      <c r="G106" t="str">
        <f>IF($F106="","",_xlfn.XLOOKUP($F106,'1.PrepList'!$I:$I,'1.PrepList'!$J:$J))</f>
        <v/>
      </c>
      <c r="H106" t="str">
        <f>IF($F106="","",_xlfn.XLOOKUP($F106,'1.PrepList'!$I:$I,'1.PrepList'!$K:$K))</f>
        <v/>
      </c>
      <c r="I106" t="str">
        <f>IF($F106="","",_xlfn.XLOOKUP($F106,'1.PrepList'!$I:$I,'1.PrepList'!$L:$L))</f>
        <v/>
      </c>
      <c r="J106" t="str">
        <f>IF($F106="","",_xlfn.XLOOKUP($F106,'1.PrepList'!$I:$I,'1.PrepList'!$M:$M))</f>
        <v/>
      </c>
      <c r="K106" t="str">
        <f>IF($F106="","",_xlfn.XLOOKUP($F106,'1.PrepList'!$I:$I,'1.PrepList'!$N:$N))</f>
        <v/>
      </c>
      <c r="L106" t="str">
        <f>IF($F106="","",_xlfn.XLOOKUP($F106,'1.PrepList'!$I:$I,'1.PrepList'!$O:$O))</f>
        <v/>
      </c>
      <c r="M106" t="str">
        <f>IF($F106="","",_xlfn.XLOOKUP($F106,'1.PrepList'!$I:$I,'1.PrepList'!$P:$P))</f>
        <v/>
      </c>
      <c r="N106" t="str">
        <f>IF($F106="","",_xlfn.XLOOKUP($F106,'1.PrepList'!$I:$I,'1.PrepList'!$Q:$Q))</f>
        <v/>
      </c>
      <c r="O106" t="str">
        <f>IF($F106="","",_xlfn.XLOOKUP($F106,'1.PrepList'!$I:$I,'1.PrepList'!$R:$R))</f>
        <v/>
      </c>
      <c r="P106" t="str">
        <f>IF($F106="","",_xlfn.XLOOKUP($F106,'1.PrepList'!$I:$I,'1.PrepList'!$S:$S))</f>
        <v/>
      </c>
    </row>
    <row r="107" spans="1:16">
      <c r="A107" s="603" t="str">
        <f>IF($F107="","",_xlfn.XLOOKUP($F107,'1.PrepList'!$I:$I,'1.PrepList'!$C:$C))</f>
        <v/>
      </c>
      <c r="B107" s="603" t="str">
        <f>IF($F107="","",_xlfn.XLOOKUP($F107,'1.PrepList'!$I:$I,'1.PrepList'!$D:$D))</f>
        <v/>
      </c>
      <c r="C107" t="str">
        <f t="shared" si="0"/>
        <v/>
      </c>
      <c r="D107" t="str">
        <f>IF($F107="","",_xlfn.XLOOKUP($F107,'1.PrepList'!$I:$I,'1.PrepList'!$F:$F))</f>
        <v/>
      </c>
      <c r="E107" t="str">
        <f>IF($F107="","",_xlfn.XLOOKUP($F107,'1.PrepList'!$I:$I,'1.PrepList'!$H:$H))</f>
        <v/>
      </c>
      <c r="F107" t="str">
        <f>IFERROR(_xlfn.AGGREGATE(15,6,'1.PrepList'!$I$2:$I$1500/('1.PrepList'!$B$2:$B$1500="Yes"),ROWS($F$70:F107)),"")</f>
        <v/>
      </c>
      <c r="G107" t="str">
        <f>IF($F107="","",_xlfn.XLOOKUP($F107,'1.PrepList'!$I:$I,'1.PrepList'!$J:$J))</f>
        <v/>
      </c>
      <c r="H107" t="str">
        <f>IF($F107="","",_xlfn.XLOOKUP($F107,'1.PrepList'!$I:$I,'1.PrepList'!$K:$K))</f>
        <v/>
      </c>
      <c r="I107" t="str">
        <f>IF($F107="","",_xlfn.XLOOKUP($F107,'1.PrepList'!$I:$I,'1.PrepList'!$L:$L))</f>
        <v/>
      </c>
      <c r="J107" t="str">
        <f>IF($F107="","",_xlfn.XLOOKUP($F107,'1.PrepList'!$I:$I,'1.PrepList'!$M:$M))</f>
        <v/>
      </c>
      <c r="K107" t="str">
        <f>IF($F107="","",_xlfn.XLOOKUP($F107,'1.PrepList'!$I:$I,'1.PrepList'!$N:$N))</f>
        <v/>
      </c>
      <c r="L107" t="str">
        <f>IF($F107="","",_xlfn.XLOOKUP($F107,'1.PrepList'!$I:$I,'1.PrepList'!$O:$O))</f>
        <v/>
      </c>
      <c r="M107" t="str">
        <f>IF($F107="","",_xlfn.XLOOKUP($F107,'1.PrepList'!$I:$I,'1.PrepList'!$P:$P))</f>
        <v/>
      </c>
      <c r="N107" t="str">
        <f>IF($F107="","",_xlfn.XLOOKUP($F107,'1.PrepList'!$I:$I,'1.PrepList'!$Q:$Q))</f>
        <v/>
      </c>
      <c r="O107" t="str">
        <f>IF($F107="","",_xlfn.XLOOKUP($F107,'1.PrepList'!$I:$I,'1.PrepList'!$R:$R))</f>
        <v/>
      </c>
      <c r="P107" t="str">
        <f>IF($F107="","",_xlfn.XLOOKUP($F107,'1.PrepList'!$I:$I,'1.PrepList'!$S:$S))</f>
        <v/>
      </c>
    </row>
    <row r="108" spans="1:16">
      <c r="A108" s="603" t="str">
        <f>IF($F108="","",_xlfn.XLOOKUP($F108,'1.PrepList'!$I:$I,'1.PrepList'!$C:$C))</f>
        <v/>
      </c>
      <c r="B108" s="603" t="str">
        <f>IF($F108="","",_xlfn.XLOOKUP($F108,'1.PrepList'!$I:$I,'1.PrepList'!$D:$D))</f>
        <v/>
      </c>
      <c r="C108" t="str">
        <f t="shared" si="0"/>
        <v/>
      </c>
      <c r="D108" t="str">
        <f>IF($F108="","",_xlfn.XLOOKUP($F108,'1.PrepList'!$I:$I,'1.PrepList'!$F:$F))</f>
        <v/>
      </c>
      <c r="E108" t="str">
        <f>IF($F108="","",_xlfn.XLOOKUP($F108,'1.PrepList'!$I:$I,'1.PrepList'!$H:$H))</f>
        <v/>
      </c>
      <c r="F108" t="str">
        <f>IFERROR(_xlfn.AGGREGATE(15,6,'1.PrepList'!$I$2:$I$1500/('1.PrepList'!$B$2:$B$1500="Yes"),ROWS($F$70:F108)),"")</f>
        <v/>
      </c>
      <c r="G108" t="str">
        <f>IF($F108="","",_xlfn.XLOOKUP($F108,'1.PrepList'!$I:$I,'1.PrepList'!$J:$J))</f>
        <v/>
      </c>
      <c r="H108" t="str">
        <f>IF($F108="","",_xlfn.XLOOKUP($F108,'1.PrepList'!$I:$I,'1.PrepList'!$K:$K))</f>
        <v/>
      </c>
      <c r="I108" t="str">
        <f>IF($F108="","",_xlfn.XLOOKUP($F108,'1.PrepList'!$I:$I,'1.PrepList'!$L:$L))</f>
        <v/>
      </c>
      <c r="J108" t="str">
        <f>IF($F108="","",_xlfn.XLOOKUP($F108,'1.PrepList'!$I:$I,'1.PrepList'!$M:$M))</f>
        <v/>
      </c>
      <c r="K108" t="str">
        <f>IF($F108="","",_xlfn.XLOOKUP($F108,'1.PrepList'!$I:$I,'1.PrepList'!$N:$N))</f>
        <v/>
      </c>
      <c r="L108" t="str">
        <f>IF($F108="","",_xlfn.XLOOKUP($F108,'1.PrepList'!$I:$I,'1.PrepList'!$O:$O))</f>
        <v/>
      </c>
      <c r="M108" t="str">
        <f>IF($F108="","",_xlfn.XLOOKUP($F108,'1.PrepList'!$I:$I,'1.PrepList'!$P:$P))</f>
        <v/>
      </c>
      <c r="N108" t="str">
        <f>IF($F108="","",_xlfn.XLOOKUP($F108,'1.PrepList'!$I:$I,'1.PrepList'!$Q:$Q))</f>
        <v/>
      </c>
      <c r="O108" t="str">
        <f>IF($F108="","",_xlfn.XLOOKUP($F108,'1.PrepList'!$I:$I,'1.PrepList'!$R:$R))</f>
        <v/>
      </c>
      <c r="P108" t="str">
        <f>IF($F108="","",_xlfn.XLOOKUP($F108,'1.PrepList'!$I:$I,'1.PrepList'!$S:$S))</f>
        <v/>
      </c>
    </row>
    <row r="109" spans="1:16">
      <c r="A109" s="603" t="str">
        <f>IF($F109="","",_xlfn.XLOOKUP($F109,'1.PrepList'!$I:$I,'1.PrepList'!$C:$C))</f>
        <v/>
      </c>
      <c r="B109" s="603" t="str">
        <f>IF($F109="","",_xlfn.XLOOKUP($F109,'1.PrepList'!$I:$I,'1.PrepList'!$D:$D))</f>
        <v/>
      </c>
      <c r="C109" t="str">
        <f t="shared" si="0"/>
        <v/>
      </c>
      <c r="D109" t="str">
        <f>IF($F109="","",_xlfn.XLOOKUP($F109,'1.PrepList'!$I:$I,'1.PrepList'!$F:$F))</f>
        <v/>
      </c>
      <c r="E109" t="str">
        <f>IF($F109="","",_xlfn.XLOOKUP($F109,'1.PrepList'!$I:$I,'1.PrepList'!$H:$H))</f>
        <v/>
      </c>
      <c r="F109" t="str">
        <f>IFERROR(_xlfn.AGGREGATE(15,6,'1.PrepList'!$I$2:$I$1500/('1.PrepList'!$B$2:$B$1500="Yes"),ROWS($F$70:F109)),"")</f>
        <v/>
      </c>
      <c r="G109" t="str">
        <f>IF($F109="","",_xlfn.XLOOKUP($F109,'1.PrepList'!$I:$I,'1.PrepList'!$J:$J))</f>
        <v/>
      </c>
      <c r="H109" t="str">
        <f>IF($F109="","",_xlfn.XLOOKUP($F109,'1.PrepList'!$I:$I,'1.PrepList'!$K:$K))</f>
        <v/>
      </c>
      <c r="I109" t="str">
        <f>IF($F109="","",_xlfn.XLOOKUP($F109,'1.PrepList'!$I:$I,'1.PrepList'!$L:$L))</f>
        <v/>
      </c>
      <c r="J109" t="str">
        <f>IF($F109="","",_xlfn.XLOOKUP($F109,'1.PrepList'!$I:$I,'1.PrepList'!$M:$M))</f>
        <v/>
      </c>
      <c r="K109" t="str">
        <f>IF($F109="","",_xlfn.XLOOKUP($F109,'1.PrepList'!$I:$I,'1.PrepList'!$N:$N))</f>
        <v/>
      </c>
      <c r="L109" t="str">
        <f>IF($F109="","",_xlfn.XLOOKUP($F109,'1.PrepList'!$I:$I,'1.PrepList'!$O:$O))</f>
        <v/>
      </c>
      <c r="M109" t="str">
        <f>IF($F109="","",_xlfn.XLOOKUP($F109,'1.PrepList'!$I:$I,'1.PrepList'!$P:$P))</f>
        <v/>
      </c>
      <c r="N109" t="str">
        <f>IF($F109="","",_xlfn.XLOOKUP($F109,'1.PrepList'!$I:$I,'1.PrepList'!$Q:$Q))</f>
        <v/>
      </c>
      <c r="O109" t="str">
        <f>IF($F109="","",_xlfn.XLOOKUP($F109,'1.PrepList'!$I:$I,'1.PrepList'!$R:$R))</f>
        <v/>
      </c>
      <c r="P109" t="str">
        <f>IF($F109="","",_xlfn.XLOOKUP($F109,'1.PrepList'!$I:$I,'1.PrepList'!$S:$S))</f>
        <v/>
      </c>
    </row>
    <row r="110" spans="1:16">
      <c r="A110" s="603" t="str">
        <f>IF($F110="","",_xlfn.XLOOKUP($F110,'1.PrepList'!$I:$I,'1.PrepList'!$C:$C))</f>
        <v/>
      </c>
      <c r="B110" s="603" t="str">
        <f>IF($F110="","",_xlfn.XLOOKUP($F110,'1.PrepList'!$I:$I,'1.PrepList'!$D:$D))</f>
        <v/>
      </c>
      <c r="C110" t="str">
        <f t="shared" si="0"/>
        <v/>
      </c>
      <c r="D110" t="str">
        <f>IF($F110="","",_xlfn.XLOOKUP($F110,'1.PrepList'!$I:$I,'1.PrepList'!$F:$F))</f>
        <v/>
      </c>
      <c r="E110" t="str">
        <f>IF($F110="","",_xlfn.XLOOKUP($F110,'1.PrepList'!$I:$I,'1.PrepList'!$H:$H))</f>
        <v/>
      </c>
      <c r="F110" t="str">
        <f>IFERROR(_xlfn.AGGREGATE(15,6,'1.PrepList'!$I$2:$I$1500/('1.PrepList'!$B$2:$B$1500="Yes"),ROWS($F$70:F110)),"")</f>
        <v/>
      </c>
      <c r="G110" t="str">
        <f>IF($F110="","",_xlfn.XLOOKUP($F110,'1.PrepList'!$I:$I,'1.PrepList'!$J:$J))</f>
        <v/>
      </c>
      <c r="H110" t="str">
        <f>IF($F110="","",_xlfn.XLOOKUP($F110,'1.PrepList'!$I:$I,'1.PrepList'!$K:$K))</f>
        <v/>
      </c>
      <c r="I110" t="str">
        <f>IF($F110="","",_xlfn.XLOOKUP($F110,'1.PrepList'!$I:$I,'1.PrepList'!$L:$L))</f>
        <v/>
      </c>
      <c r="J110" t="str">
        <f>IF($F110="","",_xlfn.XLOOKUP($F110,'1.PrepList'!$I:$I,'1.PrepList'!$M:$M))</f>
        <v/>
      </c>
      <c r="K110" t="str">
        <f>IF($F110="","",_xlfn.XLOOKUP($F110,'1.PrepList'!$I:$I,'1.PrepList'!$N:$N))</f>
        <v/>
      </c>
      <c r="L110" t="str">
        <f>IF($F110="","",_xlfn.XLOOKUP($F110,'1.PrepList'!$I:$I,'1.PrepList'!$O:$O))</f>
        <v/>
      </c>
      <c r="M110" t="str">
        <f>IF($F110="","",_xlfn.XLOOKUP($F110,'1.PrepList'!$I:$I,'1.PrepList'!$P:$P))</f>
        <v/>
      </c>
      <c r="N110" t="str">
        <f>IF($F110="","",_xlfn.XLOOKUP($F110,'1.PrepList'!$I:$I,'1.PrepList'!$Q:$Q))</f>
        <v/>
      </c>
      <c r="O110" t="str">
        <f>IF($F110="","",_xlfn.XLOOKUP($F110,'1.PrepList'!$I:$I,'1.PrepList'!$R:$R))</f>
        <v/>
      </c>
      <c r="P110" t="str">
        <f>IF($F110="","",_xlfn.XLOOKUP($F110,'1.PrepList'!$I:$I,'1.PrepList'!$S:$S))</f>
        <v/>
      </c>
    </row>
    <row r="111" spans="1:16">
      <c r="A111" s="603" t="str">
        <f>IF($F111="","",_xlfn.XLOOKUP($F111,'1.PrepList'!$I:$I,'1.PrepList'!$C:$C))</f>
        <v/>
      </c>
      <c r="B111" s="603" t="str">
        <f>IF($F111="","",_xlfn.XLOOKUP($F111,'1.PrepList'!$I:$I,'1.PrepList'!$D:$D))</f>
        <v/>
      </c>
      <c r="C111" t="str">
        <f t="shared" si="0"/>
        <v/>
      </c>
      <c r="D111" t="str">
        <f>IF($F111="","",_xlfn.XLOOKUP($F111,'1.PrepList'!$I:$I,'1.PrepList'!$F:$F))</f>
        <v/>
      </c>
      <c r="E111" t="str">
        <f>IF($F111="","",_xlfn.XLOOKUP($F111,'1.PrepList'!$I:$I,'1.PrepList'!$H:$H))</f>
        <v/>
      </c>
      <c r="F111" t="str">
        <f>IFERROR(_xlfn.AGGREGATE(15,6,'1.PrepList'!$I$2:$I$1500/('1.PrepList'!$B$2:$B$1500="Yes"),ROWS($F$70:F111)),"")</f>
        <v/>
      </c>
      <c r="G111" t="str">
        <f>IF($F111="","",_xlfn.XLOOKUP($F111,'1.PrepList'!$I:$I,'1.PrepList'!$J:$J))</f>
        <v/>
      </c>
      <c r="H111" t="str">
        <f>IF($F111="","",_xlfn.XLOOKUP($F111,'1.PrepList'!$I:$I,'1.PrepList'!$K:$K))</f>
        <v/>
      </c>
      <c r="I111" t="str">
        <f>IF($F111="","",_xlfn.XLOOKUP($F111,'1.PrepList'!$I:$I,'1.PrepList'!$L:$L))</f>
        <v/>
      </c>
      <c r="J111" t="str">
        <f>IF($F111="","",_xlfn.XLOOKUP($F111,'1.PrepList'!$I:$I,'1.PrepList'!$M:$M))</f>
        <v/>
      </c>
      <c r="K111" t="str">
        <f>IF($F111="","",_xlfn.XLOOKUP($F111,'1.PrepList'!$I:$I,'1.PrepList'!$N:$N))</f>
        <v/>
      </c>
      <c r="L111" t="str">
        <f>IF($F111="","",_xlfn.XLOOKUP($F111,'1.PrepList'!$I:$I,'1.PrepList'!$O:$O))</f>
        <v/>
      </c>
      <c r="M111" t="str">
        <f>IF($F111="","",_xlfn.XLOOKUP($F111,'1.PrepList'!$I:$I,'1.PrepList'!$P:$P))</f>
        <v/>
      </c>
      <c r="N111" t="str">
        <f>IF($F111="","",_xlfn.XLOOKUP($F111,'1.PrepList'!$I:$I,'1.PrepList'!$Q:$Q))</f>
        <v/>
      </c>
      <c r="O111" t="str">
        <f>IF($F111="","",_xlfn.XLOOKUP($F111,'1.PrepList'!$I:$I,'1.PrepList'!$R:$R))</f>
        <v/>
      </c>
      <c r="P111" t="str">
        <f>IF($F111="","",_xlfn.XLOOKUP($F111,'1.PrepList'!$I:$I,'1.PrepList'!$S:$S))</f>
        <v/>
      </c>
    </row>
    <row r="112" spans="1:16">
      <c r="A112" s="603" t="str">
        <f>IF($F112="","",_xlfn.XLOOKUP($F112,'1.PrepList'!$I:$I,'1.PrepList'!$C:$C))</f>
        <v/>
      </c>
      <c r="B112" s="603" t="str">
        <f>IF($F112="","",_xlfn.XLOOKUP($F112,'1.PrepList'!$I:$I,'1.PrepList'!$D:$D))</f>
        <v/>
      </c>
      <c r="C112" t="str">
        <f t="shared" si="0"/>
        <v/>
      </c>
      <c r="D112" t="str">
        <f>IF($F112="","",_xlfn.XLOOKUP($F112,'1.PrepList'!$I:$I,'1.PrepList'!$F:$F))</f>
        <v/>
      </c>
      <c r="E112" t="str">
        <f>IF($F112="","",_xlfn.XLOOKUP($F112,'1.PrepList'!$I:$I,'1.PrepList'!$H:$H))</f>
        <v/>
      </c>
      <c r="F112" t="str">
        <f>IFERROR(_xlfn.AGGREGATE(15,6,'1.PrepList'!$I$2:$I$1500/('1.PrepList'!$B$2:$B$1500="Yes"),ROWS($F$70:F112)),"")</f>
        <v/>
      </c>
      <c r="G112" t="str">
        <f>IF($F112="","",_xlfn.XLOOKUP($F112,'1.PrepList'!$I:$I,'1.PrepList'!$J:$J))</f>
        <v/>
      </c>
      <c r="H112" t="str">
        <f>IF($F112="","",_xlfn.XLOOKUP($F112,'1.PrepList'!$I:$I,'1.PrepList'!$K:$K))</f>
        <v/>
      </c>
      <c r="I112" t="str">
        <f>IF($F112="","",_xlfn.XLOOKUP($F112,'1.PrepList'!$I:$I,'1.PrepList'!$L:$L))</f>
        <v/>
      </c>
      <c r="J112" t="str">
        <f>IF($F112="","",_xlfn.XLOOKUP($F112,'1.PrepList'!$I:$I,'1.PrepList'!$M:$M))</f>
        <v/>
      </c>
      <c r="K112" t="str">
        <f>IF($F112="","",_xlfn.XLOOKUP($F112,'1.PrepList'!$I:$I,'1.PrepList'!$N:$N))</f>
        <v/>
      </c>
      <c r="L112" t="str">
        <f>IF($F112="","",_xlfn.XLOOKUP($F112,'1.PrepList'!$I:$I,'1.PrepList'!$O:$O))</f>
        <v/>
      </c>
      <c r="M112" t="str">
        <f>IF($F112="","",_xlfn.XLOOKUP($F112,'1.PrepList'!$I:$I,'1.PrepList'!$P:$P))</f>
        <v/>
      </c>
      <c r="N112" t="str">
        <f>IF($F112="","",_xlfn.XLOOKUP($F112,'1.PrepList'!$I:$I,'1.PrepList'!$Q:$Q))</f>
        <v/>
      </c>
      <c r="O112" t="str">
        <f>IF($F112="","",_xlfn.XLOOKUP($F112,'1.PrepList'!$I:$I,'1.PrepList'!$R:$R))</f>
        <v/>
      </c>
      <c r="P112" t="str">
        <f>IF($F112="","",_xlfn.XLOOKUP($F112,'1.PrepList'!$I:$I,'1.PrepList'!$S:$S))</f>
        <v/>
      </c>
    </row>
    <row r="113" spans="1:16">
      <c r="A113" s="603" t="str">
        <f>IF($F113="","",_xlfn.XLOOKUP($F113,'1.PrepList'!$I:$I,'1.PrepList'!$C:$C))</f>
        <v/>
      </c>
      <c r="B113" s="603" t="str">
        <f>IF($F113="","",_xlfn.XLOOKUP($F113,'1.PrepList'!$I:$I,'1.PrepList'!$D:$D))</f>
        <v/>
      </c>
      <c r="C113" t="str">
        <f t="shared" si="0"/>
        <v/>
      </c>
      <c r="D113" t="str">
        <f>IF($F113="","",_xlfn.XLOOKUP($F113,'1.PrepList'!$I:$I,'1.PrepList'!$F:$F))</f>
        <v/>
      </c>
      <c r="E113" t="str">
        <f>IF($F113="","",_xlfn.XLOOKUP($F113,'1.PrepList'!$I:$I,'1.PrepList'!$H:$H))</f>
        <v/>
      </c>
      <c r="F113" t="str">
        <f>IFERROR(_xlfn.AGGREGATE(15,6,'1.PrepList'!$I$2:$I$1500/('1.PrepList'!$B$2:$B$1500="Yes"),ROWS($F$70:F113)),"")</f>
        <v/>
      </c>
      <c r="G113" t="str">
        <f>IF($F113="","",_xlfn.XLOOKUP($F113,'1.PrepList'!$I:$I,'1.PrepList'!$J:$J))</f>
        <v/>
      </c>
      <c r="H113" t="str">
        <f>IF($F113="","",_xlfn.XLOOKUP($F113,'1.PrepList'!$I:$I,'1.PrepList'!$K:$K))</f>
        <v/>
      </c>
      <c r="I113" t="str">
        <f>IF($F113="","",_xlfn.XLOOKUP($F113,'1.PrepList'!$I:$I,'1.PrepList'!$L:$L))</f>
        <v/>
      </c>
      <c r="J113" t="str">
        <f>IF($F113="","",_xlfn.XLOOKUP($F113,'1.PrepList'!$I:$I,'1.PrepList'!$M:$M))</f>
        <v/>
      </c>
      <c r="K113" t="str">
        <f>IF($F113="","",_xlfn.XLOOKUP($F113,'1.PrepList'!$I:$I,'1.PrepList'!$N:$N))</f>
        <v/>
      </c>
      <c r="L113" t="str">
        <f>IF($F113="","",_xlfn.XLOOKUP($F113,'1.PrepList'!$I:$I,'1.PrepList'!$O:$O))</f>
        <v/>
      </c>
      <c r="M113" t="str">
        <f>IF($F113="","",_xlfn.XLOOKUP($F113,'1.PrepList'!$I:$I,'1.PrepList'!$P:$P))</f>
        <v/>
      </c>
      <c r="N113" t="str">
        <f>IF($F113="","",_xlfn.XLOOKUP($F113,'1.PrepList'!$I:$I,'1.PrepList'!$Q:$Q))</f>
        <v/>
      </c>
      <c r="O113" t="str">
        <f>IF($F113="","",_xlfn.XLOOKUP($F113,'1.PrepList'!$I:$I,'1.PrepList'!$R:$R))</f>
        <v/>
      </c>
      <c r="P113" t="str">
        <f>IF($F113="","",_xlfn.XLOOKUP($F113,'1.PrepList'!$I:$I,'1.PrepList'!$S:$S))</f>
        <v/>
      </c>
    </row>
    <row r="114" spans="1:16">
      <c r="A114" s="603" t="str">
        <f>IF($F114="","",_xlfn.XLOOKUP($F114,'1.PrepList'!$I:$I,'1.PrepList'!$C:$C))</f>
        <v/>
      </c>
      <c r="B114" s="603" t="str">
        <f>IF($F114="","",_xlfn.XLOOKUP($F114,'1.PrepList'!$I:$I,'1.PrepList'!$D:$D))</f>
        <v/>
      </c>
      <c r="C114" t="str">
        <f t="shared" si="0"/>
        <v/>
      </c>
      <c r="D114" t="str">
        <f>IF($F114="","",_xlfn.XLOOKUP($F114,'1.PrepList'!$I:$I,'1.PrepList'!$F:$F))</f>
        <v/>
      </c>
      <c r="E114" t="str">
        <f>IF($F114="","",_xlfn.XLOOKUP($F114,'1.PrepList'!$I:$I,'1.PrepList'!$H:$H))</f>
        <v/>
      </c>
      <c r="F114" t="str">
        <f>IFERROR(_xlfn.AGGREGATE(15,6,'1.PrepList'!$I$2:$I$1500/('1.PrepList'!$B$2:$B$1500="Yes"),ROWS($F$70:F114)),"")</f>
        <v/>
      </c>
      <c r="G114" t="str">
        <f>IF($F114="","",_xlfn.XLOOKUP($F114,'1.PrepList'!$I:$I,'1.PrepList'!$J:$J))</f>
        <v/>
      </c>
      <c r="H114" t="str">
        <f>IF($F114="","",_xlfn.XLOOKUP($F114,'1.PrepList'!$I:$I,'1.PrepList'!$K:$K))</f>
        <v/>
      </c>
      <c r="I114" t="str">
        <f>IF($F114="","",_xlfn.XLOOKUP($F114,'1.PrepList'!$I:$I,'1.PrepList'!$L:$L))</f>
        <v/>
      </c>
      <c r="J114" t="str">
        <f>IF($F114="","",_xlfn.XLOOKUP($F114,'1.PrepList'!$I:$I,'1.PrepList'!$M:$M))</f>
        <v/>
      </c>
      <c r="K114" t="str">
        <f>IF($F114="","",_xlfn.XLOOKUP($F114,'1.PrepList'!$I:$I,'1.PrepList'!$N:$N))</f>
        <v/>
      </c>
      <c r="L114" t="str">
        <f>IF($F114="","",_xlfn.XLOOKUP($F114,'1.PrepList'!$I:$I,'1.PrepList'!$O:$O))</f>
        <v/>
      </c>
      <c r="M114" t="str">
        <f>IF($F114="","",_xlfn.XLOOKUP($F114,'1.PrepList'!$I:$I,'1.PrepList'!$P:$P))</f>
        <v/>
      </c>
      <c r="N114" t="str">
        <f>IF($F114="","",_xlfn.XLOOKUP($F114,'1.PrepList'!$I:$I,'1.PrepList'!$Q:$Q))</f>
        <v/>
      </c>
      <c r="O114" t="str">
        <f>IF($F114="","",_xlfn.XLOOKUP($F114,'1.PrepList'!$I:$I,'1.PrepList'!$R:$R))</f>
        <v/>
      </c>
      <c r="P114" t="str">
        <f>IF($F114="","",_xlfn.XLOOKUP($F114,'1.PrepList'!$I:$I,'1.PrepList'!$S:$S))</f>
        <v/>
      </c>
    </row>
    <row r="115" spans="1:16">
      <c r="A115" s="603" t="str">
        <f>IF($F115="","",_xlfn.XLOOKUP($F115,'1.PrepList'!$I:$I,'1.PrepList'!$C:$C))</f>
        <v/>
      </c>
      <c r="B115" s="603" t="str">
        <f>IF($F115="","",_xlfn.XLOOKUP($F115,'1.PrepList'!$I:$I,'1.PrepList'!$D:$D))</f>
        <v/>
      </c>
      <c r="C115" t="str">
        <f t="shared" si="0"/>
        <v/>
      </c>
      <c r="D115" t="str">
        <f>IF($F115="","",_xlfn.XLOOKUP($F115,'1.PrepList'!$I:$I,'1.PrepList'!$F:$F))</f>
        <v/>
      </c>
      <c r="E115" t="str">
        <f>IF($F115="","",_xlfn.XLOOKUP($F115,'1.PrepList'!$I:$I,'1.PrepList'!$H:$H))</f>
        <v/>
      </c>
      <c r="F115" t="str">
        <f>IFERROR(_xlfn.AGGREGATE(15,6,'1.PrepList'!$I$2:$I$1500/('1.PrepList'!$B$2:$B$1500="Yes"),ROWS($F$70:F115)),"")</f>
        <v/>
      </c>
      <c r="G115" t="str">
        <f>IF($F115="","",_xlfn.XLOOKUP($F115,'1.PrepList'!$I:$I,'1.PrepList'!$J:$J))</f>
        <v/>
      </c>
      <c r="H115" t="str">
        <f>IF($F115="","",_xlfn.XLOOKUP($F115,'1.PrepList'!$I:$I,'1.PrepList'!$K:$K))</f>
        <v/>
      </c>
      <c r="I115" t="str">
        <f>IF($F115="","",_xlfn.XLOOKUP($F115,'1.PrepList'!$I:$I,'1.PrepList'!$L:$L))</f>
        <v/>
      </c>
      <c r="J115" t="str">
        <f>IF($F115="","",_xlfn.XLOOKUP($F115,'1.PrepList'!$I:$I,'1.PrepList'!$M:$M))</f>
        <v/>
      </c>
      <c r="K115" t="str">
        <f>IF($F115="","",_xlfn.XLOOKUP($F115,'1.PrepList'!$I:$I,'1.PrepList'!$N:$N))</f>
        <v/>
      </c>
      <c r="L115" t="str">
        <f>IF($F115="","",_xlfn.XLOOKUP($F115,'1.PrepList'!$I:$I,'1.PrepList'!$O:$O))</f>
        <v/>
      </c>
      <c r="M115" t="str">
        <f>IF($F115="","",_xlfn.XLOOKUP($F115,'1.PrepList'!$I:$I,'1.PrepList'!$P:$P))</f>
        <v/>
      </c>
      <c r="N115" t="str">
        <f>IF($F115="","",_xlfn.XLOOKUP($F115,'1.PrepList'!$I:$I,'1.PrepList'!$Q:$Q))</f>
        <v/>
      </c>
      <c r="O115" t="str">
        <f>IF($F115="","",_xlfn.XLOOKUP($F115,'1.PrepList'!$I:$I,'1.PrepList'!$R:$R))</f>
        <v/>
      </c>
      <c r="P115" t="str">
        <f>IF($F115="","",_xlfn.XLOOKUP($F115,'1.PrepList'!$I:$I,'1.PrepList'!$S:$S))</f>
        <v/>
      </c>
    </row>
    <row r="116" spans="1:16">
      <c r="A116" s="603" t="str">
        <f>IF($F116="","",_xlfn.XLOOKUP($F116,'1.PrepList'!$I:$I,'1.PrepList'!$C:$C))</f>
        <v/>
      </c>
      <c r="B116" s="603" t="str">
        <f>IF($F116="","",_xlfn.XLOOKUP($F116,'1.PrepList'!$I:$I,'1.PrepList'!$D:$D))</f>
        <v/>
      </c>
      <c r="C116" t="str">
        <f t="shared" si="0"/>
        <v/>
      </c>
      <c r="D116" t="str">
        <f>IF($F116="","",_xlfn.XLOOKUP($F116,'1.PrepList'!$I:$I,'1.PrepList'!$F:$F))</f>
        <v/>
      </c>
      <c r="E116" t="str">
        <f>IF($F116="","",_xlfn.XLOOKUP($F116,'1.PrepList'!$I:$I,'1.PrepList'!$H:$H))</f>
        <v/>
      </c>
      <c r="F116" t="str">
        <f>IFERROR(_xlfn.AGGREGATE(15,6,'1.PrepList'!$I$2:$I$1500/('1.PrepList'!$B$2:$B$1500="Yes"),ROWS($F$70:F116)),"")</f>
        <v/>
      </c>
      <c r="G116" t="str">
        <f>IF($F116="","",_xlfn.XLOOKUP($F116,'1.PrepList'!$I:$I,'1.PrepList'!$J:$J))</f>
        <v/>
      </c>
      <c r="H116" t="str">
        <f>IF($F116="","",_xlfn.XLOOKUP($F116,'1.PrepList'!$I:$I,'1.PrepList'!$K:$K))</f>
        <v/>
      </c>
      <c r="I116" t="str">
        <f>IF($F116="","",_xlfn.XLOOKUP($F116,'1.PrepList'!$I:$I,'1.PrepList'!$L:$L))</f>
        <v/>
      </c>
      <c r="J116" t="str">
        <f>IF($F116="","",_xlfn.XLOOKUP($F116,'1.PrepList'!$I:$I,'1.PrepList'!$M:$M))</f>
        <v/>
      </c>
      <c r="K116" t="str">
        <f>IF($F116="","",_xlfn.XLOOKUP($F116,'1.PrepList'!$I:$I,'1.PrepList'!$N:$N))</f>
        <v/>
      </c>
      <c r="L116" t="str">
        <f>IF($F116="","",_xlfn.XLOOKUP($F116,'1.PrepList'!$I:$I,'1.PrepList'!$O:$O))</f>
        <v/>
      </c>
      <c r="M116" t="str">
        <f>IF($F116="","",_xlfn.XLOOKUP($F116,'1.PrepList'!$I:$I,'1.PrepList'!$P:$P))</f>
        <v/>
      </c>
      <c r="N116" t="str">
        <f>IF($F116="","",_xlfn.XLOOKUP($F116,'1.PrepList'!$I:$I,'1.PrepList'!$Q:$Q))</f>
        <v/>
      </c>
      <c r="O116" t="str">
        <f>IF($F116="","",_xlfn.XLOOKUP($F116,'1.PrepList'!$I:$I,'1.PrepList'!$R:$R))</f>
        <v/>
      </c>
      <c r="P116" t="str">
        <f>IF($F116="","",_xlfn.XLOOKUP($F116,'1.PrepList'!$I:$I,'1.PrepList'!$S:$S))</f>
        <v/>
      </c>
    </row>
    <row r="117" spans="1:16">
      <c r="A117" s="603" t="str">
        <f>IF($F117="","",_xlfn.XLOOKUP($F117,'1.PrepList'!$I:$I,'1.PrepList'!$C:$C))</f>
        <v/>
      </c>
      <c r="B117" s="603" t="str">
        <f>IF($F117="","",_xlfn.XLOOKUP($F117,'1.PrepList'!$I:$I,'1.PrepList'!$D:$D))</f>
        <v/>
      </c>
      <c r="C117" t="str">
        <f t="shared" si="0"/>
        <v/>
      </c>
      <c r="D117" t="str">
        <f>IF($F117="","",_xlfn.XLOOKUP($F117,'1.PrepList'!$I:$I,'1.PrepList'!$F:$F))</f>
        <v/>
      </c>
      <c r="E117" t="str">
        <f>IF($F117="","",_xlfn.XLOOKUP($F117,'1.PrepList'!$I:$I,'1.PrepList'!$H:$H))</f>
        <v/>
      </c>
      <c r="F117" t="str">
        <f>IFERROR(_xlfn.AGGREGATE(15,6,'1.PrepList'!$I$2:$I$1500/('1.PrepList'!$B$2:$B$1500="Yes"),ROWS($F$70:F117)),"")</f>
        <v/>
      </c>
      <c r="G117" t="str">
        <f>IF($F117="","",_xlfn.XLOOKUP($F117,'1.PrepList'!$I:$I,'1.PrepList'!$J:$J))</f>
        <v/>
      </c>
      <c r="H117" t="str">
        <f>IF($F117="","",_xlfn.XLOOKUP($F117,'1.PrepList'!$I:$I,'1.PrepList'!$K:$K))</f>
        <v/>
      </c>
      <c r="I117" t="str">
        <f>IF($F117="","",_xlfn.XLOOKUP($F117,'1.PrepList'!$I:$I,'1.PrepList'!$L:$L))</f>
        <v/>
      </c>
      <c r="J117" t="str">
        <f>IF($F117="","",_xlfn.XLOOKUP($F117,'1.PrepList'!$I:$I,'1.PrepList'!$M:$M))</f>
        <v/>
      </c>
      <c r="K117" t="str">
        <f>IF($F117="","",_xlfn.XLOOKUP($F117,'1.PrepList'!$I:$I,'1.PrepList'!$N:$N))</f>
        <v/>
      </c>
      <c r="L117" t="str">
        <f>IF($F117="","",_xlfn.XLOOKUP($F117,'1.PrepList'!$I:$I,'1.PrepList'!$O:$O))</f>
        <v/>
      </c>
      <c r="M117" t="str">
        <f>IF($F117="","",_xlfn.XLOOKUP($F117,'1.PrepList'!$I:$I,'1.PrepList'!$P:$P))</f>
        <v/>
      </c>
      <c r="N117" t="str">
        <f>IF($F117="","",_xlfn.XLOOKUP($F117,'1.PrepList'!$I:$I,'1.PrepList'!$Q:$Q))</f>
        <v/>
      </c>
      <c r="O117" t="str">
        <f>IF($F117="","",_xlfn.XLOOKUP($F117,'1.PrepList'!$I:$I,'1.PrepList'!$R:$R))</f>
        <v/>
      </c>
      <c r="P117" t="str">
        <f>IF($F117="","",_xlfn.XLOOKUP($F117,'1.PrepList'!$I:$I,'1.PrepList'!$S:$S))</f>
        <v/>
      </c>
    </row>
    <row r="118" spans="1:16">
      <c r="A118" s="603" t="str">
        <f>IF($F118="","",_xlfn.XLOOKUP($F118,'1.PrepList'!$I:$I,'1.PrepList'!$C:$C))</f>
        <v/>
      </c>
      <c r="B118" s="603" t="str">
        <f>IF($F118="","",_xlfn.XLOOKUP($F118,'1.PrepList'!$I:$I,'1.PrepList'!$D:$D))</f>
        <v/>
      </c>
      <c r="C118" t="str">
        <f t="shared" si="0"/>
        <v/>
      </c>
      <c r="D118" t="str">
        <f>IF($F118="","",_xlfn.XLOOKUP($F118,'1.PrepList'!$I:$I,'1.PrepList'!$F:$F))</f>
        <v/>
      </c>
      <c r="E118" t="str">
        <f>IF($F118="","",_xlfn.XLOOKUP($F118,'1.PrepList'!$I:$I,'1.PrepList'!$H:$H))</f>
        <v/>
      </c>
      <c r="F118" t="str">
        <f>IFERROR(_xlfn.AGGREGATE(15,6,'1.PrepList'!$I$2:$I$1500/('1.PrepList'!$B$2:$B$1500="Yes"),ROWS($F$70:F118)),"")</f>
        <v/>
      </c>
      <c r="G118" t="str">
        <f>IF($F118="","",_xlfn.XLOOKUP($F118,'1.PrepList'!$I:$I,'1.PrepList'!$J:$J))</f>
        <v/>
      </c>
      <c r="H118" t="str">
        <f>IF($F118="","",_xlfn.XLOOKUP($F118,'1.PrepList'!$I:$I,'1.PrepList'!$K:$K))</f>
        <v/>
      </c>
      <c r="I118" t="str">
        <f>IF($F118="","",_xlfn.XLOOKUP($F118,'1.PrepList'!$I:$I,'1.PrepList'!$L:$L))</f>
        <v/>
      </c>
      <c r="J118" t="str">
        <f>IF($F118="","",_xlfn.XLOOKUP($F118,'1.PrepList'!$I:$I,'1.PrepList'!$M:$M))</f>
        <v/>
      </c>
      <c r="K118" t="str">
        <f>IF($F118="","",_xlfn.XLOOKUP($F118,'1.PrepList'!$I:$I,'1.PrepList'!$N:$N))</f>
        <v/>
      </c>
      <c r="L118" t="str">
        <f>IF($F118="","",_xlfn.XLOOKUP($F118,'1.PrepList'!$I:$I,'1.PrepList'!$O:$O))</f>
        <v/>
      </c>
      <c r="M118" t="str">
        <f>IF($F118="","",_xlfn.XLOOKUP($F118,'1.PrepList'!$I:$I,'1.PrepList'!$P:$P))</f>
        <v/>
      </c>
      <c r="N118" t="str">
        <f>IF($F118="","",_xlfn.XLOOKUP($F118,'1.PrepList'!$I:$I,'1.PrepList'!$Q:$Q))</f>
        <v/>
      </c>
      <c r="O118" t="str">
        <f>IF($F118="","",_xlfn.XLOOKUP($F118,'1.PrepList'!$I:$I,'1.PrepList'!$R:$R))</f>
        <v/>
      </c>
      <c r="P118" t="str">
        <f>IF($F118="","",_xlfn.XLOOKUP($F118,'1.PrepList'!$I:$I,'1.PrepList'!$S:$S))</f>
        <v/>
      </c>
    </row>
    <row r="119" spans="1:16">
      <c r="A119" s="603" t="str">
        <f>IF($F119="","",_xlfn.XLOOKUP($F119,'1.PrepList'!$I:$I,'1.PrepList'!$C:$C))</f>
        <v/>
      </c>
      <c r="B119" s="603" t="str">
        <f>IF($F119="","",_xlfn.XLOOKUP($F119,'1.PrepList'!$I:$I,'1.PrepList'!$D:$D))</f>
        <v/>
      </c>
      <c r="C119" t="str">
        <f t="shared" si="0"/>
        <v/>
      </c>
      <c r="D119" t="str">
        <f>IF($F119="","",_xlfn.XLOOKUP($F119,'1.PrepList'!$I:$I,'1.PrepList'!$F:$F))</f>
        <v/>
      </c>
      <c r="E119" t="str">
        <f>IF($F119="","",_xlfn.XLOOKUP($F119,'1.PrepList'!$I:$I,'1.PrepList'!$H:$H))</f>
        <v/>
      </c>
      <c r="F119" t="str">
        <f>IFERROR(_xlfn.AGGREGATE(15,6,'1.PrepList'!$I$2:$I$1500/('1.PrepList'!$B$2:$B$1500="Yes"),ROWS($F$70:F119)),"")</f>
        <v/>
      </c>
      <c r="G119" t="str">
        <f>IF($F119="","",_xlfn.XLOOKUP($F119,'1.PrepList'!$I:$I,'1.PrepList'!$J:$J))</f>
        <v/>
      </c>
      <c r="H119" t="str">
        <f>IF($F119="","",_xlfn.XLOOKUP($F119,'1.PrepList'!$I:$I,'1.PrepList'!$K:$K))</f>
        <v/>
      </c>
      <c r="I119" t="str">
        <f>IF($F119="","",_xlfn.XLOOKUP($F119,'1.PrepList'!$I:$I,'1.PrepList'!$L:$L))</f>
        <v/>
      </c>
      <c r="J119" t="str">
        <f>IF($F119="","",_xlfn.XLOOKUP($F119,'1.PrepList'!$I:$I,'1.PrepList'!$M:$M))</f>
        <v/>
      </c>
      <c r="K119" t="str">
        <f>IF($F119="","",_xlfn.XLOOKUP($F119,'1.PrepList'!$I:$I,'1.PrepList'!$N:$N))</f>
        <v/>
      </c>
      <c r="L119" t="str">
        <f>IF($F119="","",_xlfn.XLOOKUP($F119,'1.PrepList'!$I:$I,'1.PrepList'!$O:$O))</f>
        <v/>
      </c>
      <c r="M119" t="str">
        <f>IF($F119="","",_xlfn.XLOOKUP($F119,'1.PrepList'!$I:$I,'1.PrepList'!$P:$P))</f>
        <v/>
      </c>
      <c r="N119" t="str">
        <f>IF($F119="","",_xlfn.XLOOKUP($F119,'1.PrepList'!$I:$I,'1.PrepList'!$Q:$Q))</f>
        <v/>
      </c>
      <c r="O119" t="str">
        <f>IF($F119="","",_xlfn.XLOOKUP($F119,'1.PrepList'!$I:$I,'1.PrepList'!$R:$R))</f>
        <v/>
      </c>
      <c r="P119" t="str">
        <f>IF($F119="","",_xlfn.XLOOKUP($F119,'1.PrepList'!$I:$I,'1.PrepList'!$S:$S))</f>
        <v/>
      </c>
    </row>
    <row r="120" spans="1:16">
      <c r="A120" s="603" t="str">
        <f>IF($F120="","",_xlfn.XLOOKUP($F120,'1.PrepList'!$I:$I,'1.PrepList'!$C:$C))</f>
        <v/>
      </c>
      <c r="B120" s="603" t="str">
        <f>IF($F120="","",_xlfn.XLOOKUP($F120,'1.PrepList'!$I:$I,'1.PrepList'!$D:$D))</f>
        <v/>
      </c>
      <c r="C120" t="str">
        <f t="shared" si="0"/>
        <v/>
      </c>
      <c r="D120" t="str">
        <f>IF($F120="","",_xlfn.XLOOKUP($F120,'1.PrepList'!$I:$I,'1.PrepList'!$F:$F))</f>
        <v/>
      </c>
      <c r="E120" t="str">
        <f>IF($F120="","",_xlfn.XLOOKUP($F120,'1.PrepList'!$I:$I,'1.PrepList'!$H:$H))</f>
        <v/>
      </c>
      <c r="F120" t="str">
        <f>IFERROR(_xlfn.AGGREGATE(15,6,'1.PrepList'!$I$2:$I$1500/('1.PrepList'!$B$2:$B$1500="Yes"),ROWS($F$70:F120)),"")</f>
        <v/>
      </c>
      <c r="G120" t="str">
        <f>IF($F120="","",_xlfn.XLOOKUP($F120,'1.PrepList'!$I:$I,'1.PrepList'!$J:$J))</f>
        <v/>
      </c>
      <c r="H120" t="str">
        <f>IF($F120="","",_xlfn.XLOOKUP($F120,'1.PrepList'!$I:$I,'1.PrepList'!$K:$K))</f>
        <v/>
      </c>
      <c r="I120" t="str">
        <f>IF($F120="","",_xlfn.XLOOKUP($F120,'1.PrepList'!$I:$I,'1.PrepList'!$L:$L))</f>
        <v/>
      </c>
      <c r="J120" t="str">
        <f>IF($F120="","",_xlfn.XLOOKUP($F120,'1.PrepList'!$I:$I,'1.PrepList'!$M:$M))</f>
        <v/>
      </c>
      <c r="K120" t="str">
        <f>IF($F120="","",_xlfn.XLOOKUP($F120,'1.PrepList'!$I:$I,'1.PrepList'!$N:$N))</f>
        <v/>
      </c>
      <c r="L120" t="str">
        <f>IF($F120="","",_xlfn.XLOOKUP($F120,'1.PrepList'!$I:$I,'1.PrepList'!$O:$O))</f>
        <v/>
      </c>
      <c r="M120" t="str">
        <f>IF($F120="","",_xlfn.XLOOKUP($F120,'1.PrepList'!$I:$I,'1.PrepList'!$P:$P))</f>
        <v/>
      </c>
      <c r="N120" t="str">
        <f>IF($F120="","",_xlfn.XLOOKUP($F120,'1.PrepList'!$I:$I,'1.PrepList'!$Q:$Q))</f>
        <v/>
      </c>
      <c r="O120" t="str">
        <f>IF($F120="","",_xlfn.XLOOKUP($F120,'1.PrepList'!$I:$I,'1.PrepList'!$R:$R))</f>
        <v/>
      </c>
      <c r="P120" t="str">
        <f>IF($F120="","",_xlfn.XLOOKUP($F120,'1.PrepList'!$I:$I,'1.PrepList'!$S:$S))</f>
        <v/>
      </c>
    </row>
    <row r="121" spans="1:16">
      <c r="A121" s="603" t="str">
        <f>IF($F121="","",_xlfn.XLOOKUP($F121,'1.PrepList'!$I:$I,'1.PrepList'!$C:$C))</f>
        <v/>
      </c>
      <c r="B121" s="603" t="str">
        <f>IF($F121="","",_xlfn.XLOOKUP($F121,'1.PrepList'!$I:$I,'1.PrepList'!$D:$D))</f>
        <v/>
      </c>
      <c r="C121" t="str">
        <f t="shared" si="0"/>
        <v/>
      </c>
      <c r="D121" t="str">
        <f>IF($F121="","",_xlfn.XLOOKUP($F121,'1.PrepList'!$I:$I,'1.PrepList'!$F:$F))</f>
        <v/>
      </c>
      <c r="E121" t="str">
        <f>IF($F121="","",_xlfn.XLOOKUP($F121,'1.PrepList'!$I:$I,'1.PrepList'!$H:$H))</f>
        <v/>
      </c>
      <c r="F121" t="str">
        <f>IFERROR(_xlfn.AGGREGATE(15,6,'1.PrepList'!$I$2:$I$1500/('1.PrepList'!$B$2:$B$1500="Yes"),ROWS($F$70:F121)),"")</f>
        <v/>
      </c>
      <c r="G121" t="str">
        <f>IF($F121="","",_xlfn.XLOOKUP($F121,'1.PrepList'!$I:$I,'1.PrepList'!$J:$J))</f>
        <v/>
      </c>
      <c r="H121" t="str">
        <f>IF($F121="","",_xlfn.XLOOKUP($F121,'1.PrepList'!$I:$I,'1.PrepList'!$K:$K))</f>
        <v/>
      </c>
      <c r="I121" t="str">
        <f>IF($F121="","",_xlfn.XLOOKUP($F121,'1.PrepList'!$I:$I,'1.PrepList'!$L:$L))</f>
        <v/>
      </c>
      <c r="J121" t="str">
        <f>IF($F121="","",_xlfn.XLOOKUP($F121,'1.PrepList'!$I:$I,'1.PrepList'!$M:$M))</f>
        <v/>
      </c>
      <c r="K121" t="str">
        <f>IF($F121="","",_xlfn.XLOOKUP($F121,'1.PrepList'!$I:$I,'1.PrepList'!$N:$N))</f>
        <v/>
      </c>
      <c r="L121" t="str">
        <f>IF($F121="","",_xlfn.XLOOKUP($F121,'1.PrepList'!$I:$I,'1.PrepList'!$O:$O))</f>
        <v/>
      </c>
      <c r="M121" t="str">
        <f>IF($F121="","",_xlfn.XLOOKUP($F121,'1.PrepList'!$I:$I,'1.PrepList'!$P:$P))</f>
        <v/>
      </c>
      <c r="N121" t="str">
        <f>IF($F121="","",_xlfn.XLOOKUP($F121,'1.PrepList'!$I:$I,'1.PrepList'!$Q:$Q))</f>
        <v/>
      </c>
      <c r="O121" t="str">
        <f>IF($F121="","",_xlfn.XLOOKUP($F121,'1.PrepList'!$I:$I,'1.PrepList'!$R:$R))</f>
        <v/>
      </c>
      <c r="P121" t="str">
        <f>IF($F121="","",_xlfn.XLOOKUP($F121,'1.PrepList'!$I:$I,'1.PrepList'!$S:$S))</f>
        <v/>
      </c>
    </row>
    <row r="122" spans="1:16">
      <c r="A122" s="603" t="str">
        <f>IF($F122="","",_xlfn.XLOOKUP($F122,'1.PrepList'!$I:$I,'1.PrepList'!$C:$C))</f>
        <v/>
      </c>
      <c r="B122" s="603" t="str">
        <f>IF($F122="","",_xlfn.XLOOKUP($F122,'1.PrepList'!$I:$I,'1.PrepList'!$D:$D))</f>
        <v/>
      </c>
      <c r="C122" t="str">
        <f t="shared" si="0"/>
        <v/>
      </c>
      <c r="D122" t="str">
        <f>IF($F122="","",_xlfn.XLOOKUP($F122,'1.PrepList'!$I:$I,'1.PrepList'!$F:$F))</f>
        <v/>
      </c>
      <c r="E122" t="str">
        <f>IF($F122="","",_xlfn.XLOOKUP($F122,'1.PrepList'!$I:$I,'1.PrepList'!$H:$H))</f>
        <v/>
      </c>
      <c r="F122" t="str">
        <f>IFERROR(_xlfn.AGGREGATE(15,6,'1.PrepList'!$I$2:$I$1500/('1.PrepList'!$B$2:$B$1500="Yes"),ROWS($F$70:F122)),"")</f>
        <v/>
      </c>
      <c r="G122" t="str">
        <f>IF($F122="","",_xlfn.XLOOKUP($F122,'1.PrepList'!$I:$I,'1.PrepList'!$J:$J))</f>
        <v/>
      </c>
      <c r="H122" t="str">
        <f>IF($F122="","",_xlfn.XLOOKUP($F122,'1.PrepList'!$I:$I,'1.PrepList'!$K:$K))</f>
        <v/>
      </c>
      <c r="I122" t="str">
        <f>IF($F122="","",_xlfn.XLOOKUP($F122,'1.PrepList'!$I:$I,'1.PrepList'!$L:$L))</f>
        <v/>
      </c>
      <c r="J122" t="str">
        <f>IF($F122="","",_xlfn.XLOOKUP($F122,'1.PrepList'!$I:$I,'1.PrepList'!$M:$M))</f>
        <v/>
      </c>
      <c r="K122" t="str">
        <f>IF($F122="","",_xlfn.XLOOKUP($F122,'1.PrepList'!$I:$I,'1.PrepList'!$N:$N))</f>
        <v/>
      </c>
      <c r="L122" t="str">
        <f>IF($F122="","",_xlfn.XLOOKUP($F122,'1.PrepList'!$I:$I,'1.PrepList'!$O:$O))</f>
        <v/>
      </c>
      <c r="M122" t="str">
        <f>IF($F122="","",_xlfn.XLOOKUP($F122,'1.PrepList'!$I:$I,'1.PrepList'!$P:$P))</f>
        <v/>
      </c>
      <c r="N122" t="str">
        <f>IF($F122="","",_xlfn.XLOOKUP($F122,'1.PrepList'!$I:$I,'1.PrepList'!$Q:$Q))</f>
        <v/>
      </c>
      <c r="O122" t="str">
        <f>IF($F122="","",_xlfn.XLOOKUP($F122,'1.PrepList'!$I:$I,'1.PrepList'!$R:$R))</f>
        <v/>
      </c>
      <c r="P122" t="str">
        <f>IF($F122="","",_xlfn.XLOOKUP($F122,'1.PrepList'!$I:$I,'1.PrepList'!$S:$S))</f>
        <v/>
      </c>
    </row>
    <row r="123" spans="1:16">
      <c r="A123" s="603" t="str">
        <f>IF($F123="","",_xlfn.XLOOKUP($F123,'1.PrepList'!$I:$I,'1.PrepList'!$C:$C))</f>
        <v/>
      </c>
      <c r="B123" s="603" t="str">
        <f>IF($F123="","",_xlfn.XLOOKUP($F123,'1.PrepList'!$I:$I,'1.PrepList'!$D:$D))</f>
        <v/>
      </c>
      <c r="C123" t="str">
        <f t="shared" si="0"/>
        <v/>
      </c>
      <c r="D123" t="str">
        <f>IF($F123="","",_xlfn.XLOOKUP($F123,'1.PrepList'!$I:$I,'1.PrepList'!$F:$F))</f>
        <v/>
      </c>
      <c r="E123" t="str">
        <f>IF($F123="","",_xlfn.XLOOKUP($F123,'1.PrepList'!$I:$I,'1.PrepList'!$H:$H))</f>
        <v/>
      </c>
      <c r="F123" t="str">
        <f>IFERROR(_xlfn.AGGREGATE(15,6,'1.PrepList'!$I$2:$I$1500/('1.PrepList'!$B$2:$B$1500="Yes"),ROWS($F$70:F123)),"")</f>
        <v/>
      </c>
      <c r="G123" t="str">
        <f>IF($F123="","",_xlfn.XLOOKUP($F123,'1.PrepList'!$I:$I,'1.PrepList'!$J:$J))</f>
        <v/>
      </c>
      <c r="H123" t="str">
        <f>IF($F123="","",_xlfn.XLOOKUP($F123,'1.PrepList'!$I:$I,'1.PrepList'!$K:$K))</f>
        <v/>
      </c>
      <c r="I123" t="str">
        <f>IF($F123="","",_xlfn.XLOOKUP($F123,'1.PrepList'!$I:$I,'1.PrepList'!$L:$L))</f>
        <v/>
      </c>
      <c r="J123" t="str">
        <f>IF($F123="","",_xlfn.XLOOKUP($F123,'1.PrepList'!$I:$I,'1.PrepList'!$M:$M))</f>
        <v/>
      </c>
      <c r="K123" t="str">
        <f>IF($F123="","",_xlfn.XLOOKUP($F123,'1.PrepList'!$I:$I,'1.PrepList'!$N:$N))</f>
        <v/>
      </c>
      <c r="L123" t="str">
        <f>IF($F123="","",_xlfn.XLOOKUP($F123,'1.PrepList'!$I:$I,'1.PrepList'!$O:$O))</f>
        <v/>
      </c>
      <c r="M123" t="str">
        <f>IF($F123="","",_xlfn.XLOOKUP($F123,'1.PrepList'!$I:$I,'1.PrepList'!$P:$P))</f>
        <v/>
      </c>
      <c r="N123" t="str">
        <f>IF($F123="","",_xlfn.XLOOKUP($F123,'1.PrepList'!$I:$I,'1.PrepList'!$Q:$Q))</f>
        <v/>
      </c>
      <c r="O123" t="str">
        <f>IF($F123="","",_xlfn.XLOOKUP($F123,'1.PrepList'!$I:$I,'1.PrepList'!$R:$R))</f>
        <v/>
      </c>
      <c r="P123" t="str">
        <f>IF($F123="","",_xlfn.XLOOKUP($F123,'1.PrepList'!$I:$I,'1.PrepList'!$S:$S))</f>
        <v/>
      </c>
    </row>
    <row r="124" spans="1:16">
      <c r="A124" s="603" t="str">
        <f>IF($F124="","",_xlfn.XLOOKUP($F124,'1.PrepList'!$I:$I,'1.PrepList'!$C:$C))</f>
        <v/>
      </c>
      <c r="B124" s="603" t="str">
        <f>IF($F124="","",_xlfn.XLOOKUP($F124,'1.PrepList'!$I:$I,'1.PrepList'!$D:$D))</f>
        <v/>
      </c>
      <c r="C124" t="str">
        <f t="shared" si="0"/>
        <v/>
      </c>
      <c r="D124" t="str">
        <f>IF($F124="","",_xlfn.XLOOKUP($F124,'1.PrepList'!$I:$I,'1.PrepList'!$F:$F))</f>
        <v/>
      </c>
      <c r="E124" t="str">
        <f>IF($F124="","",_xlfn.XLOOKUP($F124,'1.PrepList'!$I:$I,'1.PrepList'!$H:$H))</f>
        <v/>
      </c>
      <c r="F124" t="str">
        <f>IFERROR(_xlfn.AGGREGATE(15,6,'1.PrepList'!$I$2:$I$1500/('1.PrepList'!$B$2:$B$1500="Yes"),ROWS($F$70:F124)),"")</f>
        <v/>
      </c>
      <c r="G124" t="str">
        <f>IF($F124="","",_xlfn.XLOOKUP($F124,'1.PrepList'!$I:$I,'1.PrepList'!$J:$J))</f>
        <v/>
      </c>
      <c r="H124" t="str">
        <f>IF($F124="","",_xlfn.XLOOKUP($F124,'1.PrepList'!$I:$I,'1.PrepList'!$K:$K))</f>
        <v/>
      </c>
      <c r="I124" t="str">
        <f>IF($F124="","",_xlfn.XLOOKUP($F124,'1.PrepList'!$I:$I,'1.PrepList'!$L:$L))</f>
        <v/>
      </c>
      <c r="J124" t="str">
        <f>IF($F124="","",_xlfn.XLOOKUP($F124,'1.PrepList'!$I:$I,'1.PrepList'!$M:$M))</f>
        <v/>
      </c>
      <c r="K124" t="str">
        <f>IF($F124="","",_xlfn.XLOOKUP($F124,'1.PrepList'!$I:$I,'1.PrepList'!$N:$N))</f>
        <v/>
      </c>
      <c r="L124" t="str">
        <f>IF($F124="","",_xlfn.XLOOKUP($F124,'1.PrepList'!$I:$I,'1.PrepList'!$O:$O))</f>
        <v/>
      </c>
      <c r="M124" t="str">
        <f>IF($F124="","",_xlfn.XLOOKUP($F124,'1.PrepList'!$I:$I,'1.PrepList'!$P:$P))</f>
        <v/>
      </c>
      <c r="N124" t="str">
        <f>IF($F124="","",_xlfn.XLOOKUP($F124,'1.PrepList'!$I:$I,'1.PrepList'!$Q:$Q))</f>
        <v/>
      </c>
      <c r="O124" t="str">
        <f>IF($F124="","",_xlfn.XLOOKUP($F124,'1.PrepList'!$I:$I,'1.PrepList'!$R:$R))</f>
        <v/>
      </c>
      <c r="P124" t="str">
        <f>IF($F124="","",_xlfn.XLOOKUP($F124,'1.PrepList'!$I:$I,'1.PrepList'!$S:$S))</f>
        <v/>
      </c>
    </row>
    <row r="125" spans="1:16">
      <c r="A125" s="603" t="str">
        <f>IF($F125="","",_xlfn.XLOOKUP($F125,'1.PrepList'!$I:$I,'1.PrepList'!$C:$C))</f>
        <v/>
      </c>
      <c r="B125" s="603" t="str">
        <f>IF($F125="","",_xlfn.XLOOKUP($F125,'1.PrepList'!$I:$I,'1.PrepList'!$D:$D))</f>
        <v/>
      </c>
      <c r="C125" t="str">
        <f t="shared" si="0"/>
        <v/>
      </c>
      <c r="D125" t="str">
        <f>IF($F125="","",_xlfn.XLOOKUP($F125,'1.PrepList'!$I:$I,'1.PrepList'!$F:$F))</f>
        <v/>
      </c>
      <c r="E125" t="str">
        <f>IF($F125="","",_xlfn.XLOOKUP($F125,'1.PrepList'!$I:$I,'1.PrepList'!$H:$H))</f>
        <v/>
      </c>
      <c r="F125" t="str">
        <f>IFERROR(_xlfn.AGGREGATE(15,6,'1.PrepList'!$I$2:$I$1500/('1.PrepList'!$B$2:$B$1500="Yes"),ROWS($F$70:F125)),"")</f>
        <v/>
      </c>
      <c r="G125" t="str">
        <f>IF($F125="","",_xlfn.XLOOKUP($F125,'1.PrepList'!$I:$I,'1.PrepList'!$J:$J))</f>
        <v/>
      </c>
      <c r="H125" t="str">
        <f>IF($F125="","",_xlfn.XLOOKUP($F125,'1.PrepList'!$I:$I,'1.PrepList'!$K:$K))</f>
        <v/>
      </c>
      <c r="I125" t="str">
        <f>IF($F125="","",_xlfn.XLOOKUP($F125,'1.PrepList'!$I:$I,'1.PrepList'!$L:$L))</f>
        <v/>
      </c>
      <c r="J125" t="str">
        <f>IF($F125="","",_xlfn.XLOOKUP($F125,'1.PrepList'!$I:$I,'1.PrepList'!$M:$M))</f>
        <v/>
      </c>
      <c r="K125" t="str">
        <f>IF($F125="","",_xlfn.XLOOKUP($F125,'1.PrepList'!$I:$I,'1.PrepList'!$N:$N))</f>
        <v/>
      </c>
      <c r="L125" t="str">
        <f>IF($F125="","",_xlfn.XLOOKUP($F125,'1.PrepList'!$I:$I,'1.PrepList'!$O:$O))</f>
        <v/>
      </c>
      <c r="M125" t="str">
        <f>IF($F125="","",_xlfn.XLOOKUP($F125,'1.PrepList'!$I:$I,'1.PrepList'!$P:$P))</f>
        <v/>
      </c>
      <c r="N125" t="str">
        <f>IF($F125="","",_xlfn.XLOOKUP($F125,'1.PrepList'!$I:$I,'1.PrepList'!$Q:$Q))</f>
        <v/>
      </c>
      <c r="O125" t="str">
        <f>IF($F125="","",_xlfn.XLOOKUP($F125,'1.PrepList'!$I:$I,'1.PrepList'!$R:$R))</f>
        <v/>
      </c>
      <c r="P125" t="str">
        <f>IF($F125="","",_xlfn.XLOOKUP($F125,'1.PrepList'!$I:$I,'1.PrepList'!$S:$S))</f>
        <v/>
      </c>
    </row>
    <row r="126" spans="1:16">
      <c r="A126" s="603" t="str">
        <f>IF($F126="","",_xlfn.XLOOKUP($F126,'1.PrepList'!$I:$I,'1.PrepList'!$C:$C))</f>
        <v/>
      </c>
      <c r="B126" s="603" t="str">
        <f>IF($F126="","",_xlfn.XLOOKUP($F126,'1.PrepList'!$I:$I,'1.PrepList'!$D:$D))</f>
        <v/>
      </c>
      <c r="C126" t="str">
        <f t="shared" si="0"/>
        <v/>
      </c>
      <c r="D126" t="str">
        <f>IF($F126="","",_xlfn.XLOOKUP($F126,'1.PrepList'!$I:$I,'1.PrepList'!$F:$F))</f>
        <v/>
      </c>
      <c r="E126" t="str">
        <f>IF($F126="","",_xlfn.XLOOKUP($F126,'1.PrepList'!$I:$I,'1.PrepList'!$H:$H))</f>
        <v/>
      </c>
      <c r="F126" t="str">
        <f>IFERROR(_xlfn.AGGREGATE(15,6,'1.PrepList'!$I$2:$I$1500/('1.PrepList'!$B$2:$B$1500="Yes"),ROWS($F$70:F126)),"")</f>
        <v/>
      </c>
      <c r="G126" t="str">
        <f>IF($F126="","",_xlfn.XLOOKUP($F126,'1.PrepList'!$I:$I,'1.PrepList'!$J:$J))</f>
        <v/>
      </c>
      <c r="H126" t="str">
        <f>IF($F126="","",_xlfn.XLOOKUP($F126,'1.PrepList'!$I:$I,'1.PrepList'!$K:$K))</f>
        <v/>
      </c>
      <c r="I126" t="str">
        <f>IF($F126="","",_xlfn.XLOOKUP($F126,'1.PrepList'!$I:$I,'1.PrepList'!$L:$L))</f>
        <v/>
      </c>
      <c r="J126" t="str">
        <f>IF($F126="","",_xlfn.XLOOKUP($F126,'1.PrepList'!$I:$I,'1.PrepList'!$M:$M))</f>
        <v/>
      </c>
      <c r="K126" t="str">
        <f>IF($F126="","",_xlfn.XLOOKUP($F126,'1.PrepList'!$I:$I,'1.PrepList'!$N:$N))</f>
        <v/>
      </c>
      <c r="L126" t="str">
        <f>IF($F126="","",_xlfn.XLOOKUP($F126,'1.PrepList'!$I:$I,'1.PrepList'!$O:$O))</f>
        <v/>
      </c>
      <c r="M126" t="str">
        <f>IF($F126="","",_xlfn.XLOOKUP($F126,'1.PrepList'!$I:$I,'1.PrepList'!$P:$P))</f>
        <v/>
      </c>
      <c r="N126" t="str">
        <f>IF($F126="","",_xlfn.XLOOKUP($F126,'1.PrepList'!$I:$I,'1.PrepList'!$Q:$Q))</f>
        <v/>
      </c>
      <c r="O126" t="str">
        <f>IF($F126="","",_xlfn.XLOOKUP($F126,'1.PrepList'!$I:$I,'1.PrepList'!$R:$R))</f>
        <v/>
      </c>
      <c r="P126" t="str">
        <f>IF($F126="","",_xlfn.XLOOKUP($F126,'1.PrepList'!$I:$I,'1.PrepList'!$S:$S))</f>
        <v/>
      </c>
    </row>
    <row r="127" spans="1:16">
      <c r="A127" s="603" t="str">
        <f>IF($F127="","",_xlfn.XLOOKUP($F127,'1.PrepList'!$I:$I,'1.PrepList'!$C:$C))</f>
        <v/>
      </c>
      <c r="B127" s="603" t="str">
        <f>IF($F127="","",_xlfn.XLOOKUP($F127,'1.PrepList'!$I:$I,'1.PrepList'!$D:$D))</f>
        <v/>
      </c>
      <c r="C127" t="str">
        <f t="shared" si="0"/>
        <v/>
      </c>
      <c r="D127" t="str">
        <f>IF($F127="","",_xlfn.XLOOKUP($F127,'1.PrepList'!$I:$I,'1.PrepList'!$F:$F))</f>
        <v/>
      </c>
      <c r="E127" t="str">
        <f>IF($F127="","",_xlfn.XLOOKUP($F127,'1.PrepList'!$I:$I,'1.PrepList'!$H:$H))</f>
        <v/>
      </c>
      <c r="F127" t="str">
        <f>IFERROR(_xlfn.AGGREGATE(15,6,'1.PrepList'!$I$2:$I$1500/('1.PrepList'!$B$2:$B$1500="Yes"),ROWS($F$70:F127)),"")</f>
        <v/>
      </c>
      <c r="G127" t="str">
        <f>IF($F127="","",_xlfn.XLOOKUP($F127,'1.PrepList'!$I:$I,'1.PrepList'!$J:$J))</f>
        <v/>
      </c>
      <c r="H127" t="str">
        <f>IF($F127="","",_xlfn.XLOOKUP($F127,'1.PrepList'!$I:$I,'1.PrepList'!$K:$K))</f>
        <v/>
      </c>
      <c r="I127" t="str">
        <f>IF($F127="","",_xlfn.XLOOKUP($F127,'1.PrepList'!$I:$I,'1.PrepList'!$L:$L))</f>
        <v/>
      </c>
      <c r="J127" t="str">
        <f>IF($F127="","",_xlfn.XLOOKUP($F127,'1.PrepList'!$I:$I,'1.PrepList'!$M:$M))</f>
        <v/>
      </c>
      <c r="K127" t="str">
        <f>IF($F127="","",_xlfn.XLOOKUP($F127,'1.PrepList'!$I:$I,'1.PrepList'!$N:$N))</f>
        <v/>
      </c>
      <c r="L127" t="str">
        <f>IF($F127="","",_xlfn.XLOOKUP($F127,'1.PrepList'!$I:$I,'1.PrepList'!$O:$O))</f>
        <v/>
      </c>
      <c r="M127" t="str">
        <f>IF($F127="","",_xlfn.XLOOKUP($F127,'1.PrepList'!$I:$I,'1.PrepList'!$P:$P))</f>
        <v/>
      </c>
      <c r="N127" t="str">
        <f>IF($F127="","",_xlfn.XLOOKUP($F127,'1.PrepList'!$I:$I,'1.PrepList'!$Q:$Q))</f>
        <v/>
      </c>
      <c r="O127" t="str">
        <f>IF($F127="","",_xlfn.XLOOKUP($F127,'1.PrepList'!$I:$I,'1.PrepList'!$R:$R))</f>
        <v/>
      </c>
      <c r="P127" t="str">
        <f>IF($F127="","",_xlfn.XLOOKUP($F127,'1.PrepList'!$I:$I,'1.PrepList'!$S:$S))</f>
        <v/>
      </c>
    </row>
    <row r="128" spans="1:16">
      <c r="A128" s="603" t="str">
        <f>IF($F128="","",_xlfn.XLOOKUP($F128,'1.PrepList'!$I:$I,'1.PrepList'!$C:$C))</f>
        <v/>
      </c>
      <c r="B128" s="603" t="str">
        <f>IF($F128="","",_xlfn.XLOOKUP($F128,'1.PrepList'!$I:$I,'1.PrepList'!$D:$D))</f>
        <v/>
      </c>
      <c r="C128" t="str">
        <f t="shared" si="0"/>
        <v/>
      </c>
      <c r="D128" t="str">
        <f>IF($F128="","",_xlfn.XLOOKUP($F128,'1.PrepList'!$I:$I,'1.PrepList'!$F:$F))</f>
        <v/>
      </c>
      <c r="E128" t="str">
        <f>IF($F128="","",_xlfn.XLOOKUP($F128,'1.PrepList'!$I:$I,'1.PrepList'!$H:$H))</f>
        <v/>
      </c>
      <c r="F128" t="str">
        <f>IFERROR(_xlfn.AGGREGATE(15,6,'1.PrepList'!$I$2:$I$1500/('1.PrepList'!$B$2:$B$1500="Yes"),ROWS($F$70:F128)),"")</f>
        <v/>
      </c>
      <c r="G128" t="str">
        <f>IF($F128="","",_xlfn.XLOOKUP($F128,'1.PrepList'!$I:$I,'1.PrepList'!$J:$J))</f>
        <v/>
      </c>
      <c r="H128" t="str">
        <f>IF($F128="","",_xlfn.XLOOKUP($F128,'1.PrepList'!$I:$I,'1.PrepList'!$K:$K))</f>
        <v/>
      </c>
      <c r="I128" t="str">
        <f>IF($F128="","",_xlfn.XLOOKUP($F128,'1.PrepList'!$I:$I,'1.PrepList'!$L:$L))</f>
        <v/>
      </c>
      <c r="J128" t="str">
        <f>IF($F128="","",_xlfn.XLOOKUP($F128,'1.PrepList'!$I:$I,'1.PrepList'!$M:$M))</f>
        <v/>
      </c>
      <c r="K128" t="str">
        <f>IF($F128="","",_xlfn.XLOOKUP($F128,'1.PrepList'!$I:$I,'1.PrepList'!$N:$N))</f>
        <v/>
      </c>
      <c r="L128" t="str">
        <f>IF($F128="","",_xlfn.XLOOKUP($F128,'1.PrepList'!$I:$I,'1.PrepList'!$O:$O))</f>
        <v/>
      </c>
      <c r="M128" t="str">
        <f>IF($F128="","",_xlfn.XLOOKUP($F128,'1.PrepList'!$I:$I,'1.PrepList'!$P:$P))</f>
        <v/>
      </c>
      <c r="N128" t="str">
        <f>IF($F128="","",_xlfn.XLOOKUP($F128,'1.PrepList'!$I:$I,'1.PrepList'!$Q:$Q))</f>
        <v/>
      </c>
      <c r="O128" t="str">
        <f>IF($F128="","",_xlfn.XLOOKUP($F128,'1.PrepList'!$I:$I,'1.PrepList'!$R:$R))</f>
        <v/>
      </c>
      <c r="P128" t="str">
        <f>IF($F128="","",_xlfn.XLOOKUP($F128,'1.PrepList'!$I:$I,'1.PrepList'!$S:$S))</f>
        <v/>
      </c>
    </row>
    <row r="129" spans="1:16">
      <c r="A129" s="603" t="str">
        <f>IF($F129="","",_xlfn.XLOOKUP($F129,'1.PrepList'!$I:$I,'1.PrepList'!$C:$C))</f>
        <v/>
      </c>
      <c r="B129" s="603" t="str">
        <f>IF($F129="","",_xlfn.XLOOKUP($F129,'1.PrepList'!$I:$I,'1.PrepList'!$D:$D))</f>
        <v/>
      </c>
      <c r="C129" t="str">
        <f t="shared" si="0"/>
        <v/>
      </c>
      <c r="D129" t="str">
        <f>IF($F129="","",_xlfn.XLOOKUP($F129,'1.PrepList'!$I:$I,'1.PrepList'!$F:$F))</f>
        <v/>
      </c>
      <c r="E129" t="str">
        <f>IF($F129="","",_xlfn.XLOOKUP($F129,'1.PrepList'!$I:$I,'1.PrepList'!$H:$H))</f>
        <v/>
      </c>
      <c r="F129" t="str">
        <f>IFERROR(_xlfn.AGGREGATE(15,6,'1.PrepList'!$I$2:$I$1500/('1.PrepList'!$B$2:$B$1500="Yes"),ROWS($F$70:F129)),"")</f>
        <v/>
      </c>
      <c r="G129" t="str">
        <f>IF($F129="","",_xlfn.XLOOKUP($F129,'1.PrepList'!$I:$I,'1.PrepList'!$J:$J))</f>
        <v/>
      </c>
      <c r="H129" t="str">
        <f>IF($F129="","",_xlfn.XLOOKUP($F129,'1.PrepList'!$I:$I,'1.PrepList'!$K:$K))</f>
        <v/>
      </c>
      <c r="I129" t="str">
        <f>IF($F129="","",_xlfn.XLOOKUP($F129,'1.PrepList'!$I:$I,'1.PrepList'!$L:$L))</f>
        <v/>
      </c>
      <c r="J129" t="str">
        <f>IF($F129="","",_xlfn.XLOOKUP($F129,'1.PrepList'!$I:$I,'1.PrepList'!$M:$M))</f>
        <v/>
      </c>
      <c r="K129" t="str">
        <f>IF($F129="","",_xlfn.XLOOKUP($F129,'1.PrepList'!$I:$I,'1.PrepList'!$N:$N))</f>
        <v/>
      </c>
      <c r="L129" t="str">
        <f>IF($F129="","",_xlfn.XLOOKUP($F129,'1.PrepList'!$I:$I,'1.PrepList'!$O:$O))</f>
        <v/>
      </c>
      <c r="M129" t="str">
        <f>IF($F129="","",_xlfn.XLOOKUP($F129,'1.PrepList'!$I:$I,'1.PrepList'!$P:$P))</f>
        <v/>
      </c>
      <c r="N129" t="str">
        <f>IF($F129="","",_xlfn.XLOOKUP($F129,'1.PrepList'!$I:$I,'1.PrepList'!$Q:$Q))</f>
        <v/>
      </c>
      <c r="O129" t="str">
        <f>IF($F129="","",_xlfn.XLOOKUP($F129,'1.PrepList'!$I:$I,'1.PrepList'!$R:$R))</f>
        <v/>
      </c>
      <c r="P129" t="str">
        <f>IF($F129="","",_xlfn.XLOOKUP($F129,'1.PrepList'!$I:$I,'1.PrepList'!$S:$S))</f>
        <v/>
      </c>
    </row>
    <row r="130" spans="1:16">
      <c r="A130" s="603" t="str">
        <f>IF($F130="","",_xlfn.XLOOKUP($F130,'1.PrepList'!$I:$I,'1.PrepList'!$C:$C))</f>
        <v/>
      </c>
      <c r="B130" s="603" t="str">
        <f>IF($F130="","",_xlfn.XLOOKUP($F130,'1.PrepList'!$I:$I,'1.PrepList'!$D:$D))</f>
        <v/>
      </c>
      <c r="C130" t="str">
        <f t="shared" si="0"/>
        <v/>
      </c>
      <c r="D130" t="str">
        <f>IF($F130="","",_xlfn.XLOOKUP($F130,'1.PrepList'!$I:$I,'1.PrepList'!$F:$F))</f>
        <v/>
      </c>
      <c r="E130" t="str">
        <f>IF($F130="","",_xlfn.XLOOKUP($F130,'1.PrepList'!$I:$I,'1.PrepList'!$H:$H))</f>
        <v/>
      </c>
      <c r="F130" t="str">
        <f>IFERROR(_xlfn.AGGREGATE(15,6,'1.PrepList'!$I$2:$I$1500/('1.PrepList'!$B$2:$B$1500="Yes"),ROWS($F$70:F130)),"")</f>
        <v/>
      </c>
      <c r="G130" t="str">
        <f>IF($F130="","",_xlfn.XLOOKUP($F130,'1.PrepList'!$I:$I,'1.PrepList'!$J:$J))</f>
        <v/>
      </c>
      <c r="H130" t="str">
        <f>IF($F130="","",_xlfn.XLOOKUP($F130,'1.PrepList'!$I:$I,'1.PrepList'!$K:$K))</f>
        <v/>
      </c>
      <c r="I130" t="str">
        <f>IF($F130="","",_xlfn.XLOOKUP($F130,'1.PrepList'!$I:$I,'1.PrepList'!$L:$L))</f>
        <v/>
      </c>
      <c r="J130" t="str">
        <f>IF($F130="","",_xlfn.XLOOKUP($F130,'1.PrepList'!$I:$I,'1.PrepList'!$M:$M))</f>
        <v/>
      </c>
      <c r="K130" t="str">
        <f>IF($F130="","",_xlfn.XLOOKUP($F130,'1.PrepList'!$I:$I,'1.PrepList'!$N:$N))</f>
        <v/>
      </c>
      <c r="L130" t="str">
        <f>IF($F130="","",_xlfn.XLOOKUP($F130,'1.PrepList'!$I:$I,'1.PrepList'!$O:$O))</f>
        <v/>
      </c>
      <c r="M130" t="str">
        <f>IF($F130="","",_xlfn.XLOOKUP($F130,'1.PrepList'!$I:$I,'1.PrepList'!$P:$P))</f>
        <v/>
      </c>
      <c r="N130" t="str">
        <f>IF($F130="","",_xlfn.XLOOKUP($F130,'1.PrepList'!$I:$I,'1.PrepList'!$Q:$Q))</f>
        <v/>
      </c>
      <c r="O130" t="str">
        <f>IF($F130="","",_xlfn.XLOOKUP($F130,'1.PrepList'!$I:$I,'1.PrepList'!$R:$R))</f>
        <v/>
      </c>
      <c r="P130" t="str">
        <f>IF($F130="","",_xlfn.XLOOKUP($F130,'1.PrepList'!$I:$I,'1.PrepList'!$S:$S))</f>
        <v/>
      </c>
    </row>
    <row r="131" spans="1:16">
      <c r="A131" s="603" t="str">
        <f>IF($F131="","",_xlfn.XLOOKUP($F131,'1.PrepList'!$I:$I,'1.PrepList'!$C:$C))</f>
        <v/>
      </c>
      <c r="B131" s="603" t="str">
        <f>IF($F131="","",_xlfn.XLOOKUP($F131,'1.PrepList'!$I:$I,'1.PrepList'!$D:$D))</f>
        <v/>
      </c>
      <c r="C131" t="str">
        <f t="shared" si="0"/>
        <v/>
      </c>
      <c r="D131" t="str">
        <f>IF($F131="","",_xlfn.XLOOKUP($F131,'1.PrepList'!$I:$I,'1.PrepList'!$F:$F))</f>
        <v/>
      </c>
      <c r="E131" t="str">
        <f>IF($F131="","",_xlfn.XLOOKUP($F131,'1.PrepList'!$I:$I,'1.PrepList'!$H:$H))</f>
        <v/>
      </c>
      <c r="F131" t="str">
        <f>IFERROR(_xlfn.AGGREGATE(15,6,'1.PrepList'!$I$2:$I$1500/('1.PrepList'!$B$2:$B$1500="Yes"),ROWS($F$70:F131)),"")</f>
        <v/>
      </c>
      <c r="G131" t="str">
        <f>IF($F131="","",_xlfn.XLOOKUP($F131,'1.PrepList'!$I:$I,'1.PrepList'!$J:$J))</f>
        <v/>
      </c>
      <c r="H131" t="str">
        <f>IF($F131="","",_xlfn.XLOOKUP($F131,'1.PrepList'!$I:$I,'1.PrepList'!$K:$K))</f>
        <v/>
      </c>
      <c r="I131" t="str">
        <f>IF($F131="","",_xlfn.XLOOKUP($F131,'1.PrepList'!$I:$I,'1.PrepList'!$L:$L))</f>
        <v/>
      </c>
      <c r="J131" t="str">
        <f>IF($F131="","",_xlfn.XLOOKUP($F131,'1.PrepList'!$I:$I,'1.PrepList'!$M:$M))</f>
        <v/>
      </c>
      <c r="K131" t="str">
        <f>IF($F131="","",_xlfn.XLOOKUP($F131,'1.PrepList'!$I:$I,'1.PrepList'!$N:$N))</f>
        <v/>
      </c>
      <c r="L131" t="str">
        <f>IF($F131="","",_xlfn.XLOOKUP($F131,'1.PrepList'!$I:$I,'1.PrepList'!$O:$O))</f>
        <v/>
      </c>
      <c r="M131" t="str">
        <f>IF($F131="","",_xlfn.XLOOKUP($F131,'1.PrepList'!$I:$I,'1.PrepList'!$P:$P))</f>
        <v/>
      </c>
      <c r="N131" t="str">
        <f>IF($F131="","",_xlfn.XLOOKUP($F131,'1.PrepList'!$I:$I,'1.PrepList'!$Q:$Q))</f>
        <v/>
      </c>
      <c r="O131" t="str">
        <f>IF($F131="","",_xlfn.XLOOKUP($F131,'1.PrepList'!$I:$I,'1.PrepList'!$R:$R))</f>
        <v/>
      </c>
      <c r="P131" t="str">
        <f>IF($F131="","",_xlfn.XLOOKUP($F131,'1.PrepList'!$I:$I,'1.PrepList'!$S:$S))</f>
        <v/>
      </c>
    </row>
    <row r="132" spans="1:16">
      <c r="A132" s="603" t="str">
        <f>IF($F132="","",_xlfn.XLOOKUP($F132,'1.PrepList'!$I:$I,'1.PrepList'!$C:$C))</f>
        <v/>
      </c>
      <c r="B132" s="603" t="str">
        <f>IF($F132="","",_xlfn.XLOOKUP($F132,'1.PrepList'!$I:$I,'1.PrepList'!$D:$D))</f>
        <v/>
      </c>
      <c r="C132" t="str">
        <f t="shared" si="0"/>
        <v/>
      </c>
      <c r="D132" t="str">
        <f>IF($F132="","",_xlfn.XLOOKUP($F132,'1.PrepList'!$I:$I,'1.PrepList'!$F:$F))</f>
        <v/>
      </c>
      <c r="E132" t="str">
        <f>IF($F132="","",_xlfn.XLOOKUP($F132,'1.PrepList'!$I:$I,'1.PrepList'!$H:$H))</f>
        <v/>
      </c>
      <c r="F132" t="str">
        <f>IFERROR(_xlfn.AGGREGATE(15,6,'1.PrepList'!$I$2:$I$1500/('1.PrepList'!$B$2:$B$1500="Yes"),ROWS($F$70:F132)),"")</f>
        <v/>
      </c>
      <c r="G132" t="str">
        <f>IF($F132="","",_xlfn.XLOOKUP($F132,'1.PrepList'!$I:$I,'1.PrepList'!$J:$J))</f>
        <v/>
      </c>
      <c r="H132" t="str">
        <f>IF($F132="","",_xlfn.XLOOKUP($F132,'1.PrepList'!$I:$I,'1.PrepList'!$K:$K))</f>
        <v/>
      </c>
      <c r="I132" t="str">
        <f>IF($F132="","",_xlfn.XLOOKUP($F132,'1.PrepList'!$I:$I,'1.PrepList'!$L:$L))</f>
        <v/>
      </c>
      <c r="J132" t="str">
        <f>IF($F132="","",_xlfn.XLOOKUP($F132,'1.PrepList'!$I:$I,'1.PrepList'!$M:$M))</f>
        <v/>
      </c>
      <c r="K132" t="str">
        <f>IF($F132="","",_xlfn.XLOOKUP($F132,'1.PrepList'!$I:$I,'1.PrepList'!$N:$N))</f>
        <v/>
      </c>
      <c r="L132" t="str">
        <f>IF($F132="","",_xlfn.XLOOKUP($F132,'1.PrepList'!$I:$I,'1.PrepList'!$O:$O))</f>
        <v/>
      </c>
      <c r="M132" t="str">
        <f>IF($F132="","",_xlfn.XLOOKUP($F132,'1.PrepList'!$I:$I,'1.PrepList'!$P:$P))</f>
        <v/>
      </c>
      <c r="N132" t="str">
        <f>IF($F132="","",_xlfn.XLOOKUP($F132,'1.PrepList'!$I:$I,'1.PrepList'!$Q:$Q))</f>
        <v/>
      </c>
      <c r="O132" t="str">
        <f>IF($F132="","",_xlfn.XLOOKUP($F132,'1.PrepList'!$I:$I,'1.PrepList'!$R:$R))</f>
        <v/>
      </c>
      <c r="P132" t="str">
        <f>IF($F132="","",_xlfn.XLOOKUP($F132,'1.PrepList'!$I:$I,'1.PrepList'!$S:$S))</f>
        <v/>
      </c>
    </row>
    <row r="133" spans="1:16">
      <c r="A133" s="603" t="str">
        <f>IF($F133="","",_xlfn.XLOOKUP($F133,'1.PrepList'!$I:$I,'1.PrepList'!$C:$C))</f>
        <v/>
      </c>
      <c r="B133" s="603" t="str">
        <f>IF($F133="","",_xlfn.XLOOKUP($F133,'1.PrepList'!$I:$I,'1.PrepList'!$D:$D))</f>
        <v/>
      </c>
      <c r="C133" t="str">
        <f t="shared" si="0"/>
        <v/>
      </c>
      <c r="D133" t="str">
        <f>IF($F133="","",_xlfn.XLOOKUP($F133,'1.PrepList'!$I:$I,'1.PrepList'!$F:$F))</f>
        <v/>
      </c>
      <c r="E133" t="str">
        <f>IF($F133="","",_xlfn.XLOOKUP($F133,'1.PrepList'!$I:$I,'1.PrepList'!$H:$H))</f>
        <v/>
      </c>
      <c r="F133" t="str">
        <f>IFERROR(_xlfn.AGGREGATE(15,6,'1.PrepList'!$I$2:$I$1500/('1.PrepList'!$B$2:$B$1500="Yes"),ROWS($F$70:F133)),"")</f>
        <v/>
      </c>
      <c r="G133" t="str">
        <f>IF($F133="","",_xlfn.XLOOKUP($F133,'1.PrepList'!$I:$I,'1.PrepList'!$J:$J))</f>
        <v/>
      </c>
      <c r="H133" t="str">
        <f>IF($F133="","",_xlfn.XLOOKUP($F133,'1.PrepList'!$I:$I,'1.PrepList'!$K:$K))</f>
        <v/>
      </c>
      <c r="I133" t="str">
        <f>IF($F133="","",_xlfn.XLOOKUP($F133,'1.PrepList'!$I:$I,'1.PrepList'!$L:$L))</f>
        <v/>
      </c>
      <c r="J133" t="str">
        <f>IF($F133="","",_xlfn.XLOOKUP($F133,'1.PrepList'!$I:$I,'1.PrepList'!$M:$M))</f>
        <v/>
      </c>
      <c r="K133" t="str">
        <f>IF($F133="","",_xlfn.XLOOKUP($F133,'1.PrepList'!$I:$I,'1.PrepList'!$N:$N))</f>
        <v/>
      </c>
      <c r="L133" t="str">
        <f>IF($F133="","",_xlfn.XLOOKUP($F133,'1.PrepList'!$I:$I,'1.PrepList'!$O:$O))</f>
        <v/>
      </c>
      <c r="M133" t="str">
        <f>IF($F133="","",_xlfn.XLOOKUP($F133,'1.PrepList'!$I:$I,'1.PrepList'!$P:$P))</f>
        <v/>
      </c>
      <c r="N133" t="str">
        <f>IF($F133="","",_xlfn.XLOOKUP($F133,'1.PrepList'!$I:$I,'1.PrepList'!$Q:$Q))</f>
        <v/>
      </c>
      <c r="O133" t="str">
        <f>IF($F133="","",_xlfn.XLOOKUP($F133,'1.PrepList'!$I:$I,'1.PrepList'!$R:$R))</f>
        <v/>
      </c>
      <c r="P133" t="str">
        <f>IF($F133="","",_xlfn.XLOOKUP($F133,'1.PrepList'!$I:$I,'1.PrepList'!$S:$S))</f>
        <v/>
      </c>
    </row>
    <row r="134" spans="1:16">
      <c r="A134" s="603" t="str">
        <f>IF($F134="","",_xlfn.XLOOKUP($F134,'1.PrepList'!$I:$I,'1.PrepList'!$C:$C))</f>
        <v/>
      </c>
      <c r="B134" s="603" t="str">
        <f>IF($F134="","",_xlfn.XLOOKUP($F134,'1.PrepList'!$I:$I,'1.PrepList'!$D:$D))</f>
        <v/>
      </c>
      <c r="C134" t="str">
        <f t="shared" si="0"/>
        <v/>
      </c>
      <c r="D134" t="str">
        <f>IF($F134="","",_xlfn.XLOOKUP($F134,'1.PrepList'!$I:$I,'1.PrepList'!$F:$F))</f>
        <v/>
      </c>
      <c r="E134" t="str">
        <f>IF($F134="","",_xlfn.XLOOKUP($F134,'1.PrepList'!$I:$I,'1.PrepList'!$H:$H))</f>
        <v/>
      </c>
      <c r="F134" t="str">
        <f>IFERROR(_xlfn.AGGREGATE(15,6,'1.PrepList'!$I$2:$I$1500/('1.PrepList'!$B$2:$B$1500="Yes"),ROWS($F$70:F134)),"")</f>
        <v/>
      </c>
      <c r="G134" t="str">
        <f>IF($F134="","",_xlfn.XLOOKUP($F134,'1.PrepList'!$I:$I,'1.PrepList'!$J:$J))</f>
        <v/>
      </c>
      <c r="H134" t="str">
        <f>IF($F134="","",_xlfn.XLOOKUP($F134,'1.PrepList'!$I:$I,'1.PrepList'!$K:$K))</f>
        <v/>
      </c>
      <c r="I134" t="str">
        <f>IF($F134="","",_xlfn.XLOOKUP($F134,'1.PrepList'!$I:$I,'1.PrepList'!$L:$L))</f>
        <v/>
      </c>
      <c r="J134" t="str">
        <f>IF($F134="","",_xlfn.XLOOKUP($F134,'1.PrepList'!$I:$I,'1.PrepList'!$M:$M))</f>
        <v/>
      </c>
      <c r="K134" t="str">
        <f>IF($F134="","",_xlfn.XLOOKUP($F134,'1.PrepList'!$I:$I,'1.PrepList'!$N:$N))</f>
        <v/>
      </c>
      <c r="L134" t="str">
        <f>IF($F134="","",_xlfn.XLOOKUP($F134,'1.PrepList'!$I:$I,'1.PrepList'!$O:$O))</f>
        <v/>
      </c>
      <c r="M134" t="str">
        <f>IF($F134="","",_xlfn.XLOOKUP($F134,'1.PrepList'!$I:$I,'1.PrepList'!$P:$P))</f>
        <v/>
      </c>
      <c r="N134" t="str">
        <f>IF($F134="","",_xlfn.XLOOKUP($F134,'1.PrepList'!$I:$I,'1.PrepList'!$Q:$Q))</f>
        <v/>
      </c>
      <c r="O134" t="str">
        <f>IF($F134="","",_xlfn.XLOOKUP($F134,'1.PrepList'!$I:$I,'1.PrepList'!$R:$R))</f>
        <v/>
      </c>
      <c r="P134" t="str">
        <f>IF($F134="","",_xlfn.XLOOKUP($F134,'1.PrepList'!$I:$I,'1.PrepList'!$S:$S))</f>
        <v/>
      </c>
    </row>
    <row r="135" spans="1:16">
      <c r="A135" s="603" t="str">
        <f>IF($F135="","",_xlfn.XLOOKUP($F135,'1.PrepList'!$I:$I,'1.PrepList'!$C:$C))</f>
        <v/>
      </c>
      <c r="B135" s="603" t="str">
        <f>IF($F135="","",_xlfn.XLOOKUP($F135,'1.PrepList'!$I:$I,'1.PrepList'!$D:$D))</f>
        <v/>
      </c>
      <c r="C135" t="str">
        <f t="shared" ref="C135:C198" si="1">IF($F135="","","Started")</f>
        <v/>
      </c>
      <c r="D135" t="str">
        <f>IF($F135="","",_xlfn.XLOOKUP($F135,'1.PrepList'!$I:$I,'1.PrepList'!$F:$F))</f>
        <v/>
      </c>
      <c r="E135" t="str">
        <f>IF($F135="","",_xlfn.XLOOKUP($F135,'1.PrepList'!$I:$I,'1.PrepList'!$H:$H))</f>
        <v/>
      </c>
      <c r="F135" t="str">
        <f>IFERROR(_xlfn.AGGREGATE(15,6,'1.PrepList'!$I$2:$I$1500/('1.PrepList'!$B$2:$B$1500="Yes"),ROWS($F$70:F135)),"")</f>
        <v/>
      </c>
      <c r="G135" t="str">
        <f>IF($F135="","",_xlfn.XLOOKUP($F135,'1.PrepList'!$I:$I,'1.PrepList'!$J:$J))</f>
        <v/>
      </c>
      <c r="H135" t="str">
        <f>IF($F135="","",_xlfn.XLOOKUP($F135,'1.PrepList'!$I:$I,'1.PrepList'!$K:$K))</f>
        <v/>
      </c>
      <c r="I135" t="str">
        <f>IF($F135="","",_xlfn.XLOOKUP($F135,'1.PrepList'!$I:$I,'1.PrepList'!$L:$L))</f>
        <v/>
      </c>
      <c r="J135" t="str">
        <f>IF($F135="","",_xlfn.XLOOKUP($F135,'1.PrepList'!$I:$I,'1.PrepList'!$M:$M))</f>
        <v/>
      </c>
      <c r="K135" t="str">
        <f>IF($F135="","",_xlfn.XLOOKUP($F135,'1.PrepList'!$I:$I,'1.PrepList'!$N:$N))</f>
        <v/>
      </c>
      <c r="L135" t="str">
        <f>IF($F135="","",_xlfn.XLOOKUP($F135,'1.PrepList'!$I:$I,'1.PrepList'!$O:$O))</f>
        <v/>
      </c>
      <c r="M135" t="str">
        <f>IF($F135="","",_xlfn.XLOOKUP($F135,'1.PrepList'!$I:$I,'1.PrepList'!$P:$P))</f>
        <v/>
      </c>
      <c r="N135" t="str">
        <f>IF($F135="","",_xlfn.XLOOKUP($F135,'1.PrepList'!$I:$I,'1.PrepList'!$Q:$Q))</f>
        <v/>
      </c>
      <c r="O135" t="str">
        <f>IF($F135="","",_xlfn.XLOOKUP($F135,'1.PrepList'!$I:$I,'1.PrepList'!$R:$R))</f>
        <v/>
      </c>
      <c r="P135" t="str">
        <f>IF($F135="","",_xlfn.XLOOKUP($F135,'1.PrepList'!$I:$I,'1.PrepList'!$S:$S))</f>
        <v/>
      </c>
    </row>
    <row r="136" spans="1:16">
      <c r="A136" s="603" t="str">
        <f>IF($F136="","",_xlfn.XLOOKUP($F136,'1.PrepList'!$I:$I,'1.PrepList'!$C:$C))</f>
        <v/>
      </c>
      <c r="B136" s="603" t="str">
        <f>IF($F136="","",_xlfn.XLOOKUP($F136,'1.PrepList'!$I:$I,'1.PrepList'!$D:$D))</f>
        <v/>
      </c>
      <c r="C136" t="str">
        <f t="shared" si="1"/>
        <v/>
      </c>
      <c r="D136" t="str">
        <f>IF($F136="","",_xlfn.XLOOKUP($F136,'1.PrepList'!$I:$I,'1.PrepList'!$F:$F))</f>
        <v/>
      </c>
      <c r="E136" t="str">
        <f>IF($F136="","",_xlfn.XLOOKUP($F136,'1.PrepList'!$I:$I,'1.PrepList'!$H:$H))</f>
        <v/>
      </c>
      <c r="F136" t="str">
        <f>IFERROR(_xlfn.AGGREGATE(15,6,'1.PrepList'!$I$2:$I$1500/('1.PrepList'!$B$2:$B$1500="Yes"),ROWS($F$70:F136)),"")</f>
        <v/>
      </c>
      <c r="G136" t="str">
        <f>IF($F136="","",_xlfn.XLOOKUP($F136,'1.PrepList'!$I:$I,'1.PrepList'!$J:$J))</f>
        <v/>
      </c>
      <c r="H136" t="str">
        <f>IF($F136="","",_xlfn.XLOOKUP($F136,'1.PrepList'!$I:$I,'1.PrepList'!$K:$K))</f>
        <v/>
      </c>
      <c r="I136" t="str">
        <f>IF($F136="","",_xlfn.XLOOKUP($F136,'1.PrepList'!$I:$I,'1.PrepList'!$L:$L))</f>
        <v/>
      </c>
      <c r="J136" t="str">
        <f>IF($F136="","",_xlfn.XLOOKUP($F136,'1.PrepList'!$I:$I,'1.PrepList'!$M:$M))</f>
        <v/>
      </c>
      <c r="K136" t="str">
        <f>IF($F136="","",_xlfn.XLOOKUP($F136,'1.PrepList'!$I:$I,'1.PrepList'!$N:$N))</f>
        <v/>
      </c>
      <c r="L136" t="str">
        <f>IF($F136="","",_xlfn.XLOOKUP($F136,'1.PrepList'!$I:$I,'1.PrepList'!$O:$O))</f>
        <v/>
      </c>
      <c r="M136" t="str">
        <f>IF($F136="","",_xlfn.XLOOKUP($F136,'1.PrepList'!$I:$I,'1.PrepList'!$P:$P))</f>
        <v/>
      </c>
      <c r="N136" t="str">
        <f>IF($F136="","",_xlfn.XLOOKUP($F136,'1.PrepList'!$I:$I,'1.PrepList'!$Q:$Q))</f>
        <v/>
      </c>
      <c r="O136" t="str">
        <f>IF($F136="","",_xlfn.XLOOKUP($F136,'1.PrepList'!$I:$I,'1.PrepList'!$R:$R))</f>
        <v/>
      </c>
      <c r="P136" t="str">
        <f>IF($F136="","",_xlfn.XLOOKUP($F136,'1.PrepList'!$I:$I,'1.PrepList'!$S:$S))</f>
        <v/>
      </c>
    </row>
    <row r="137" spans="1:16">
      <c r="A137" s="603" t="str">
        <f>IF($F137="","",_xlfn.XLOOKUP($F137,'1.PrepList'!$I:$I,'1.PrepList'!$C:$C))</f>
        <v/>
      </c>
      <c r="B137" s="603" t="str">
        <f>IF($F137="","",_xlfn.XLOOKUP($F137,'1.PrepList'!$I:$I,'1.PrepList'!$D:$D))</f>
        <v/>
      </c>
      <c r="C137" t="str">
        <f t="shared" si="1"/>
        <v/>
      </c>
      <c r="D137" t="str">
        <f>IF($F137="","",_xlfn.XLOOKUP($F137,'1.PrepList'!$I:$I,'1.PrepList'!$F:$F))</f>
        <v/>
      </c>
      <c r="E137" t="str">
        <f>IF($F137="","",_xlfn.XLOOKUP($F137,'1.PrepList'!$I:$I,'1.PrepList'!$H:$H))</f>
        <v/>
      </c>
      <c r="F137" t="str">
        <f>IFERROR(_xlfn.AGGREGATE(15,6,'1.PrepList'!$I$2:$I$1500/('1.PrepList'!$B$2:$B$1500="Yes"),ROWS($F$70:F137)),"")</f>
        <v/>
      </c>
      <c r="G137" t="str">
        <f>IF($F137="","",_xlfn.XLOOKUP($F137,'1.PrepList'!$I:$I,'1.PrepList'!$J:$J))</f>
        <v/>
      </c>
      <c r="H137" t="str">
        <f>IF($F137="","",_xlfn.XLOOKUP($F137,'1.PrepList'!$I:$I,'1.PrepList'!$K:$K))</f>
        <v/>
      </c>
      <c r="I137" t="str">
        <f>IF($F137="","",_xlfn.XLOOKUP($F137,'1.PrepList'!$I:$I,'1.PrepList'!$L:$L))</f>
        <v/>
      </c>
      <c r="J137" t="str">
        <f>IF($F137="","",_xlfn.XLOOKUP($F137,'1.PrepList'!$I:$I,'1.PrepList'!$M:$M))</f>
        <v/>
      </c>
      <c r="K137" t="str">
        <f>IF($F137="","",_xlfn.XLOOKUP($F137,'1.PrepList'!$I:$I,'1.PrepList'!$N:$N))</f>
        <v/>
      </c>
      <c r="L137" t="str">
        <f>IF($F137="","",_xlfn.XLOOKUP($F137,'1.PrepList'!$I:$I,'1.PrepList'!$O:$O))</f>
        <v/>
      </c>
      <c r="M137" t="str">
        <f>IF($F137="","",_xlfn.XLOOKUP($F137,'1.PrepList'!$I:$I,'1.PrepList'!$P:$P))</f>
        <v/>
      </c>
      <c r="N137" t="str">
        <f>IF($F137="","",_xlfn.XLOOKUP($F137,'1.PrepList'!$I:$I,'1.PrepList'!$Q:$Q))</f>
        <v/>
      </c>
      <c r="O137" t="str">
        <f>IF($F137="","",_xlfn.XLOOKUP($F137,'1.PrepList'!$I:$I,'1.PrepList'!$R:$R))</f>
        <v/>
      </c>
      <c r="P137" t="str">
        <f>IF($F137="","",_xlfn.XLOOKUP($F137,'1.PrepList'!$I:$I,'1.PrepList'!$S:$S))</f>
        <v/>
      </c>
    </row>
    <row r="138" spans="1:16">
      <c r="A138" s="603" t="str">
        <f>IF($F138="","",_xlfn.XLOOKUP($F138,'1.PrepList'!$I:$I,'1.PrepList'!$C:$C))</f>
        <v/>
      </c>
      <c r="B138" s="603" t="str">
        <f>IF($F138="","",_xlfn.XLOOKUP($F138,'1.PrepList'!$I:$I,'1.PrepList'!$D:$D))</f>
        <v/>
      </c>
      <c r="C138" t="str">
        <f t="shared" si="1"/>
        <v/>
      </c>
      <c r="D138" t="str">
        <f>IF($F138="","",_xlfn.XLOOKUP($F138,'1.PrepList'!$I:$I,'1.PrepList'!$F:$F))</f>
        <v/>
      </c>
      <c r="E138" t="str">
        <f>IF($F138="","",_xlfn.XLOOKUP($F138,'1.PrepList'!$I:$I,'1.PrepList'!$H:$H))</f>
        <v/>
      </c>
      <c r="F138" t="str">
        <f>IFERROR(_xlfn.AGGREGATE(15,6,'1.PrepList'!$I$2:$I$1500/('1.PrepList'!$B$2:$B$1500="Yes"),ROWS($F$70:F138)),"")</f>
        <v/>
      </c>
      <c r="G138" t="str">
        <f>IF($F138="","",_xlfn.XLOOKUP($F138,'1.PrepList'!$I:$I,'1.PrepList'!$J:$J))</f>
        <v/>
      </c>
      <c r="H138" t="str">
        <f>IF($F138="","",_xlfn.XLOOKUP($F138,'1.PrepList'!$I:$I,'1.PrepList'!$K:$K))</f>
        <v/>
      </c>
      <c r="I138" t="str">
        <f>IF($F138="","",_xlfn.XLOOKUP($F138,'1.PrepList'!$I:$I,'1.PrepList'!$L:$L))</f>
        <v/>
      </c>
      <c r="J138" t="str">
        <f>IF($F138="","",_xlfn.XLOOKUP($F138,'1.PrepList'!$I:$I,'1.PrepList'!$M:$M))</f>
        <v/>
      </c>
      <c r="K138" t="str">
        <f>IF($F138="","",_xlfn.XLOOKUP($F138,'1.PrepList'!$I:$I,'1.PrepList'!$N:$N))</f>
        <v/>
      </c>
      <c r="L138" t="str">
        <f>IF($F138="","",_xlfn.XLOOKUP($F138,'1.PrepList'!$I:$I,'1.PrepList'!$O:$O))</f>
        <v/>
      </c>
      <c r="M138" t="str">
        <f>IF($F138="","",_xlfn.XLOOKUP($F138,'1.PrepList'!$I:$I,'1.PrepList'!$P:$P))</f>
        <v/>
      </c>
      <c r="N138" t="str">
        <f>IF($F138="","",_xlfn.XLOOKUP($F138,'1.PrepList'!$I:$I,'1.PrepList'!$Q:$Q))</f>
        <v/>
      </c>
      <c r="O138" t="str">
        <f>IF($F138="","",_xlfn.XLOOKUP($F138,'1.PrepList'!$I:$I,'1.PrepList'!$R:$R))</f>
        <v/>
      </c>
      <c r="P138" t="str">
        <f>IF($F138="","",_xlfn.XLOOKUP($F138,'1.PrepList'!$I:$I,'1.PrepList'!$S:$S))</f>
        <v/>
      </c>
    </row>
    <row r="139" spans="1:16">
      <c r="A139" s="603" t="str">
        <f>IF($F139="","",_xlfn.XLOOKUP($F139,'1.PrepList'!$I:$I,'1.PrepList'!$C:$C))</f>
        <v/>
      </c>
      <c r="B139" s="603" t="str">
        <f>IF($F139="","",_xlfn.XLOOKUP($F139,'1.PrepList'!$I:$I,'1.PrepList'!$D:$D))</f>
        <v/>
      </c>
      <c r="C139" t="str">
        <f t="shared" si="1"/>
        <v/>
      </c>
      <c r="D139" t="str">
        <f>IF($F139="","",_xlfn.XLOOKUP($F139,'1.PrepList'!$I:$I,'1.PrepList'!$F:$F))</f>
        <v/>
      </c>
      <c r="E139" t="str">
        <f>IF($F139="","",_xlfn.XLOOKUP($F139,'1.PrepList'!$I:$I,'1.PrepList'!$H:$H))</f>
        <v/>
      </c>
      <c r="F139" t="str">
        <f>IFERROR(_xlfn.AGGREGATE(15,6,'1.PrepList'!$I$2:$I$1500/('1.PrepList'!$B$2:$B$1500="Yes"),ROWS($F$70:F139)),"")</f>
        <v/>
      </c>
      <c r="G139" t="str">
        <f>IF($F139="","",_xlfn.XLOOKUP($F139,'1.PrepList'!$I:$I,'1.PrepList'!$J:$J))</f>
        <v/>
      </c>
      <c r="H139" t="str">
        <f>IF($F139="","",_xlfn.XLOOKUP($F139,'1.PrepList'!$I:$I,'1.PrepList'!$K:$K))</f>
        <v/>
      </c>
      <c r="I139" t="str">
        <f>IF($F139="","",_xlfn.XLOOKUP($F139,'1.PrepList'!$I:$I,'1.PrepList'!$L:$L))</f>
        <v/>
      </c>
      <c r="J139" t="str">
        <f>IF($F139="","",_xlfn.XLOOKUP($F139,'1.PrepList'!$I:$I,'1.PrepList'!$M:$M))</f>
        <v/>
      </c>
      <c r="K139" t="str">
        <f>IF($F139="","",_xlfn.XLOOKUP($F139,'1.PrepList'!$I:$I,'1.PrepList'!$N:$N))</f>
        <v/>
      </c>
      <c r="L139" t="str">
        <f>IF($F139="","",_xlfn.XLOOKUP($F139,'1.PrepList'!$I:$I,'1.PrepList'!$O:$O))</f>
        <v/>
      </c>
      <c r="M139" t="str">
        <f>IF($F139="","",_xlfn.XLOOKUP($F139,'1.PrepList'!$I:$I,'1.PrepList'!$P:$P))</f>
        <v/>
      </c>
      <c r="N139" t="str">
        <f>IF($F139="","",_xlfn.XLOOKUP($F139,'1.PrepList'!$I:$I,'1.PrepList'!$Q:$Q))</f>
        <v/>
      </c>
      <c r="O139" t="str">
        <f>IF($F139="","",_xlfn.XLOOKUP($F139,'1.PrepList'!$I:$I,'1.PrepList'!$R:$R))</f>
        <v/>
      </c>
      <c r="P139" t="str">
        <f>IF($F139="","",_xlfn.XLOOKUP($F139,'1.PrepList'!$I:$I,'1.PrepList'!$S:$S))</f>
        <v/>
      </c>
    </row>
    <row r="140" spans="1:16">
      <c r="A140" s="603" t="str">
        <f>IF($F140="","",_xlfn.XLOOKUP($F140,'1.PrepList'!$I:$I,'1.PrepList'!$C:$C))</f>
        <v/>
      </c>
      <c r="B140" s="603" t="str">
        <f>IF($F140="","",_xlfn.XLOOKUP($F140,'1.PrepList'!$I:$I,'1.PrepList'!$D:$D))</f>
        <v/>
      </c>
      <c r="C140" t="str">
        <f t="shared" si="1"/>
        <v/>
      </c>
      <c r="D140" t="str">
        <f>IF($F140="","",_xlfn.XLOOKUP($F140,'1.PrepList'!$I:$I,'1.PrepList'!$F:$F))</f>
        <v/>
      </c>
      <c r="E140" t="str">
        <f>IF($F140="","",_xlfn.XLOOKUP($F140,'1.PrepList'!$I:$I,'1.PrepList'!$H:$H))</f>
        <v/>
      </c>
      <c r="F140" t="str">
        <f>IFERROR(_xlfn.AGGREGATE(15,6,'1.PrepList'!$I$2:$I$1500/('1.PrepList'!$B$2:$B$1500="Yes"),ROWS($F$70:F140)),"")</f>
        <v/>
      </c>
      <c r="G140" t="str">
        <f>IF($F140="","",_xlfn.XLOOKUP($F140,'1.PrepList'!$I:$I,'1.PrepList'!$J:$J))</f>
        <v/>
      </c>
      <c r="H140" t="str">
        <f>IF($F140="","",_xlfn.XLOOKUP($F140,'1.PrepList'!$I:$I,'1.PrepList'!$K:$K))</f>
        <v/>
      </c>
      <c r="I140" t="str">
        <f>IF($F140="","",_xlfn.XLOOKUP($F140,'1.PrepList'!$I:$I,'1.PrepList'!$L:$L))</f>
        <v/>
      </c>
      <c r="J140" t="str">
        <f>IF($F140="","",_xlfn.XLOOKUP($F140,'1.PrepList'!$I:$I,'1.PrepList'!$M:$M))</f>
        <v/>
      </c>
      <c r="K140" t="str">
        <f>IF($F140="","",_xlfn.XLOOKUP($F140,'1.PrepList'!$I:$I,'1.PrepList'!$N:$N))</f>
        <v/>
      </c>
      <c r="L140" t="str">
        <f>IF($F140="","",_xlfn.XLOOKUP($F140,'1.PrepList'!$I:$I,'1.PrepList'!$O:$O))</f>
        <v/>
      </c>
      <c r="M140" t="str">
        <f>IF($F140="","",_xlfn.XLOOKUP($F140,'1.PrepList'!$I:$I,'1.PrepList'!$P:$P))</f>
        <v/>
      </c>
      <c r="N140" t="str">
        <f>IF($F140="","",_xlfn.XLOOKUP($F140,'1.PrepList'!$I:$I,'1.PrepList'!$Q:$Q))</f>
        <v/>
      </c>
      <c r="O140" t="str">
        <f>IF($F140="","",_xlfn.XLOOKUP($F140,'1.PrepList'!$I:$I,'1.PrepList'!$R:$R))</f>
        <v/>
      </c>
      <c r="P140" t="str">
        <f>IF($F140="","",_xlfn.XLOOKUP($F140,'1.PrepList'!$I:$I,'1.PrepList'!$S:$S))</f>
        <v/>
      </c>
    </row>
    <row r="141" spans="1:16">
      <c r="A141" s="603" t="str">
        <f>IF($F141="","",_xlfn.XLOOKUP($F141,'1.PrepList'!$I:$I,'1.PrepList'!$C:$C))</f>
        <v/>
      </c>
      <c r="B141" s="603" t="str">
        <f>IF($F141="","",_xlfn.XLOOKUP($F141,'1.PrepList'!$I:$I,'1.PrepList'!$D:$D))</f>
        <v/>
      </c>
      <c r="C141" t="str">
        <f t="shared" si="1"/>
        <v/>
      </c>
      <c r="D141" t="str">
        <f>IF($F141="","",_xlfn.XLOOKUP($F141,'1.PrepList'!$I:$I,'1.PrepList'!$F:$F))</f>
        <v/>
      </c>
      <c r="E141" t="str">
        <f>IF($F141="","",_xlfn.XLOOKUP($F141,'1.PrepList'!$I:$I,'1.PrepList'!$H:$H))</f>
        <v/>
      </c>
      <c r="F141" t="str">
        <f>IFERROR(_xlfn.AGGREGATE(15,6,'1.PrepList'!$I$2:$I$1500/('1.PrepList'!$B$2:$B$1500="Yes"),ROWS($F$70:F141)),"")</f>
        <v/>
      </c>
      <c r="G141" t="str">
        <f>IF($F141="","",_xlfn.XLOOKUP($F141,'1.PrepList'!$I:$I,'1.PrepList'!$J:$J))</f>
        <v/>
      </c>
      <c r="H141" t="str">
        <f>IF($F141="","",_xlfn.XLOOKUP($F141,'1.PrepList'!$I:$I,'1.PrepList'!$K:$K))</f>
        <v/>
      </c>
      <c r="I141" t="str">
        <f>IF($F141="","",_xlfn.XLOOKUP($F141,'1.PrepList'!$I:$I,'1.PrepList'!$L:$L))</f>
        <v/>
      </c>
      <c r="J141" t="str">
        <f>IF($F141="","",_xlfn.XLOOKUP($F141,'1.PrepList'!$I:$I,'1.PrepList'!$M:$M))</f>
        <v/>
      </c>
      <c r="K141" t="str">
        <f>IF($F141="","",_xlfn.XLOOKUP($F141,'1.PrepList'!$I:$I,'1.PrepList'!$N:$N))</f>
        <v/>
      </c>
      <c r="L141" t="str">
        <f>IF($F141="","",_xlfn.XLOOKUP($F141,'1.PrepList'!$I:$I,'1.PrepList'!$O:$O))</f>
        <v/>
      </c>
      <c r="M141" t="str">
        <f>IF($F141="","",_xlfn.XLOOKUP($F141,'1.PrepList'!$I:$I,'1.PrepList'!$P:$P))</f>
        <v/>
      </c>
      <c r="N141" t="str">
        <f>IF($F141="","",_xlfn.XLOOKUP($F141,'1.PrepList'!$I:$I,'1.PrepList'!$Q:$Q))</f>
        <v/>
      </c>
      <c r="O141" t="str">
        <f>IF($F141="","",_xlfn.XLOOKUP($F141,'1.PrepList'!$I:$I,'1.PrepList'!$R:$R))</f>
        <v/>
      </c>
      <c r="P141" t="str">
        <f>IF($F141="","",_xlfn.XLOOKUP($F141,'1.PrepList'!$I:$I,'1.PrepList'!$S:$S))</f>
        <v/>
      </c>
    </row>
    <row r="142" spans="1:16">
      <c r="A142" s="603" t="str">
        <f>IF($F142="","",_xlfn.XLOOKUP($F142,'1.PrepList'!$I:$I,'1.PrepList'!$C:$C))</f>
        <v/>
      </c>
      <c r="B142" s="603" t="str">
        <f>IF($F142="","",_xlfn.XLOOKUP($F142,'1.PrepList'!$I:$I,'1.PrepList'!$D:$D))</f>
        <v/>
      </c>
      <c r="C142" t="str">
        <f t="shared" si="1"/>
        <v/>
      </c>
      <c r="D142" t="str">
        <f>IF($F142="","",_xlfn.XLOOKUP($F142,'1.PrepList'!$I:$I,'1.PrepList'!$F:$F))</f>
        <v/>
      </c>
      <c r="E142" t="str">
        <f>IF($F142="","",_xlfn.XLOOKUP($F142,'1.PrepList'!$I:$I,'1.PrepList'!$H:$H))</f>
        <v/>
      </c>
      <c r="F142" t="str">
        <f>IFERROR(_xlfn.AGGREGATE(15,6,'1.PrepList'!$I$2:$I$1500/('1.PrepList'!$B$2:$B$1500="Yes"),ROWS($F$70:F142)),"")</f>
        <v/>
      </c>
      <c r="G142" t="str">
        <f>IF($F142="","",_xlfn.XLOOKUP($F142,'1.PrepList'!$I:$I,'1.PrepList'!$J:$J))</f>
        <v/>
      </c>
      <c r="H142" t="str">
        <f>IF($F142="","",_xlfn.XLOOKUP($F142,'1.PrepList'!$I:$I,'1.PrepList'!$K:$K))</f>
        <v/>
      </c>
      <c r="I142" t="str">
        <f>IF($F142="","",_xlfn.XLOOKUP($F142,'1.PrepList'!$I:$I,'1.PrepList'!$L:$L))</f>
        <v/>
      </c>
      <c r="J142" t="str">
        <f>IF($F142="","",_xlfn.XLOOKUP($F142,'1.PrepList'!$I:$I,'1.PrepList'!$M:$M))</f>
        <v/>
      </c>
      <c r="K142" t="str">
        <f>IF($F142="","",_xlfn.XLOOKUP($F142,'1.PrepList'!$I:$I,'1.PrepList'!$N:$N))</f>
        <v/>
      </c>
      <c r="L142" t="str">
        <f>IF($F142="","",_xlfn.XLOOKUP($F142,'1.PrepList'!$I:$I,'1.PrepList'!$O:$O))</f>
        <v/>
      </c>
      <c r="M142" t="str">
        <f>IF($F142="","",_xlfn.XLOOKUP($F142,'1.PrepList'!$I:$I,'1.PrepList'!$P:$P))</f>
        <v/>
      </c>
      <c r="N142" t="str">
        <f>IF($F142="","",_xlfn.XLOOKUP($F142,'1.PrepList'!$I:$I,'1.PrepList'!$Q:$Q))</f>
        <v/>
      </c>
      <c r="O142" t="str">
        <f>IF($F142="","",_xlfn.XLOOKUP($F142,'1.PrepList'!$I:$I,'1.PrepList'!$R:$R))</f>
        <v/>
      </c>
      <c r="P142" t="str">
        <f>IF($F142="","",_xlfn.XLOOKUP($F142,'1.PrepList'!$I:$I,'1.PrepList'!$S:$S))</f>
        <v/>
      </c>
    </row>
    <row r="143" spans="1:16">
      <c r="A143" s="603" t="str">
        <f>IF($F143="","",_xlfn.XLOOKUP($F143,'1.PrepList'!$I:$I,'1.PrepList'!$C:$C))</f>
        <v/>
      </c>
      <c r="B143" s="603" t="str">
        <f>IF($F143="","",_xlfn.XLOOKUP($F143,'1.PrepList'!$I:$I,'1.PrepList'!$D:$D))</f>
        <v/>
      </c>
      <c r="C143" t="str">
        <f t="shared" si="1"/>
        <v/>
      </c>
      <c r="D143" t="str">
        <f>IF($F143="","",_xlfn.XLOOKUP($F143,'1.PrepList'!$I:$I,'1.PrepList'!$F:$F))</f>
        <v/>
      </c>
      <c r="E143" t="str">
        <f>IF($F143="","",_xlfn.XLOOKUP($F143,'1.PrepList'!$I:$I,'1.PrepList'!$H:$H))</f>
        <v/>
      </c>
      <c r="F143" t="str">
        <f>IFERROR(_xlfn.AGGREGATE(15,6,'1.PrepList'!$I$2:$I$1500/('1.PrepList'!$B$2:$B$1500="Yes"),ROWS($F$70:F143)),"")</f>
        <v/>
      </c>
      <c r="G143" t="str">
        <f>IF($F143="","",_xlfn.XLOOKUP($F143,'1.PrepList'!$I:$I,'1.PrepList'!$J:$J))</f>
        <v/>
      </c>
      <c r="H143" t="str">
        <f>IF($F143="","",_xlfn.XLOOKUP($F143,'1.PrepList'!$I:$I,'1.PrepList'!$K:$K))</f>
        <v/>
      </c>
      <c r="I143" t="str">
        <f>IF($F143="","",_xlfn.XLOOKUP($F143,'1.PrepList'!$I:$I,'1.PrepList'!$L:$L))</f>
        <v/>
      </c>
      <c r="J143" t="str">
        <f>IF($F143="","",_xlfn.XLOOKUP($F143,'1.PrepList'!$I:$I,'1.PrepList'!$M:$M))</f>
        <v/>
      </c>
      <c r="K143" t="str">
        <f>IF($F143="","",_xlfn.XLOOKUP($F143,'1.PrepList'!$I:$I,'1.PrepList'!$N:$N))</f>
        <v/>
      </c>
      <c r="L143" t="str">
        <f>IF($F143="","",_xlfn.XLOOKUP($F143,'1.PrepList'!$I:$I,'1.PrepList'!$O:$O))</f>
        <v/>
      </c>
      <c r="M143" t="str">
        <f>IF($F143="","",_xlfn.XLOOKUP($F143,'1.PrepList'!$I:$I,'1.PrepList'!$P:$P))</f>
        <v/>
      </c>
      <c r="N143" t="str">
        <f>IF($F143="","",_xlfn.XLOOKUP($F143,'1.PrepList'!$I:$I,'1.PrepList'!$Q:$Q))</f>
        <v/>
      </c>
      <c r="O143" t="str">
        <f>IF($F143="","",_xlfn.XLOOKUP($F143,'1.PrepList'!$I:$I,'1.PrepList'!$R:$R))</f>
        <v/>
      </c>
      <c r="P143" t="str">
        <f>IF($F143="","",_xlfn.XLOOKUP($F143,'1.PrepList'!$I:$I,'1.PrepList'!$S:$S))</f>
        <v/>
      </c>
    </row>
    <row r="144" spans="1:16">
      <c r="A144" s="603" t="str">
        <f>IF($F144="","",_xlfn.XLOOKUP($F144,'1.PrepList'!$I:$I,'1.PrepList'!$C:$C))</f>
        <v/>
      </c>
      <c r="B144" s="603" t="str">
        <f>IF($F144="","",_xlfn.XLOOKUP($F144,'1.PrepList'!$I:$I,'1.PrepList'!$D:$D))</f>
        <v/>
      </c>
      <c r="C144" t="str">
        <f t="shared" si="1"/>
        <v/>
      </c>
      <c r="D144" t="str">
        <f>IF($F144="","",_xlfn.XLOOKUP($F144,'1.PrepList'!$I:$I,'1.PrepList'!$F:$F))</f>
        <v/>
      </c>
      <c r="E144" t="str">
        <f>IF($F144="","",_xlfn.XLOOKUP($F144,'1.PrepList'!$I:$I,'1.PrepList'!$H:$H))</f>
        <v/>
      </c>
      <c r="F144" t="str">
        <f>IFERROR(_xlfn.AGGREGATE(15,6,'1.PrepList'!$I$2:$I$1500/('1.PrepList'!$B$2:$B$1500="Yes"),ROWS($F$70:F144)),"")</f>
        <v/>
      </c>
      <c r="G144" t="str">
        <f>IF($F144="","",_xlfn.XLOOKUP($F144,'1.PrepList'!$I:$I,'1.PrepList'!$J:$J))</f>
        <v/>
      </c>
      <c r="H144" t="str">
        <f>IF($F144="","",_xlfn.XLOOKUP($F144,'1.PrepList'!$I:$I,'1.PrepList'!$K:$K))</f>
        <v/>
      </c>
      <c r="I144" t="str">
        <f>IF($F144="","",_xlfn.XLOOKUP($F144,'1.PrepList'!$I:$I,'1.PrepList'!$L:$L))</f>
        <v/>
      </c>
      <c r="J144" t="str">
        <f>IF($F144="","",_xlfn.XLOOKUP($F144,'1.PrepList'!$I:$I,'1.PrepList'!$M:$M))</f>
        <v/>
      </c>
      <c r="K144" t="str">
        <f>IF($F144="","",_xlfn.XLOOKUP($F144,'1.PrepList'!$I:$I,'1.PrepList'!$N:$N))</f>
        <v/>
      </c>
      <c r="L144" t="str">
        <f>IF($F144="","",_xlfn.XLOOKUP($F144,'1.PrepList'!$I:$I,'1.PrepList'!$O:$O))</f>
        <v/>
      </c>
      <c r="M144" t="str">
        <f>IF($F144="","",_xlfn.XLOOKUP($F144,'1.PrepList'!$I:$I,'1.PrepList'!$P:$P))</f>
        <v/>
      </c>
      <c r="N144" t="str">
        <f>IF($F144="","",_xlfn.XLOOKUP($F144,'1.PrepList'!$I:$I,'1.PrepList'!$Q:$Q))</f>
        <v/>
      </c>
      <c r="O144" t="str">
        <f>IF($F144="","",_xlfn.XLOOKUP($F144,'1.PrepList'!$I:$I,'1.PrepList'!$R:$R))</f>
        <v/>
      </c>
      <c r="P144" t="str">
        <f>IF($F144="","",_xlfn.XLOOKUP($F144,'1.PrepList'!$I:$I,'1.PrepList'!$S:$S))</f>
        <v/>
      </c>
    </row>
    <row r="145" spans="1:16">
      <c r="A145" s="603" t="str">
        <f>IF($F145="","",_xlfn.XLOOKUP($F145,'1.PrepList'!$I:$I,'1.PrepList'!$C:$C))</f>
        <v/>
      </c>
      <c r="B145" s="603" t="str">
        <f>IF($F145="","",_xlfn.XLOOKUP($F145,'1.PrepList'!$I:$I,'1.PrepList'!$D:$D))</f>
        <v/>
      </c>
      <c r="C145" t="str">
        <f t="shared" si="1"/>
        <v/>
      </c>
      <c r="D145" t="str">
        <f>IF($F145="","",_xlfn.XLOOKUP($F145,'1.PrepList'!$I:$I,'1.PrepList'!$F:$F))</f>
        <v/>
      </c>
      <c r="E145" t="str">
        <f>IF($F145="","",_xlfn.XLOOKUP($F145,'1.PrepList'!$I:$I,'1.PrepList'!$H:$H))</f>
        <v/>
      </c>
      <c r="F145" t="str">
        <f>IFERROR(_xlfn.AGGREGATE(15,6,'1.PrepList'!$I$2:$I$1500/('1.PrepList'!$B$2:$B$1500="Yes"),ROWS($F$70:F145)),"")</f>
        <v/>
      </c>
      <c r="G145" t="str">
        <f>IF($F145="","",_xlfn.XLOOKUP($F145,'1.PrepList'!$I:$I,'1.PrepList'!$J:$J))</f>
        <v/>
      </c>
      <c r="H145" t="str">
        <f>IF($F145="","",_xlfn.XLOOKUP($F145,'1.PrepList'!$I:$I,'1.PrepList'!$K:$K))</f>
        <v/>
      </c>
      <c r="I145" t="str">
        <f>IF($F145="","",_xlfn.XLOOKUP($F145,'1.PrepList'!$I:$I,'1.PrepList'!$L:$L))</f>
        <v/>
      </c>
      <c r="J145" t="str">
        <f>IF($F145="","",_xlfn.XLOOKUP($F145,'1.PrepList'!$I:$I,'1.PrepList'!$M:$M))</f>
        <v/>
      </c>
      <c r="K145" t="str">
        <f>IF($F145="","",_xlfn.XLOOKUP($F145,'1.PrepList'!$I:$I,'1.PrepList'!$N:$N))</f>
        <v/>
      </c>
      <c r="L145" t="str">
        <f>IF($F145="","",_xlfn.XLOOKUP($F145,'1.PrepList'!$I:$I,'1.PrepList'!$O:$O))</f>
        <v/>
      </c>
      <c r="M145" t="str">
        <f>IF($F145="","",_xlfn.XLOOKUP($F145,'1.PrepList'!$I:$I,'1.PrepList'!$P:$P))</f>
        <v/>
      </c>
      <c r="N145" t="str">
        <f>IF($F145="","",_xlfn.XLOOKUP($F145,'1.PrepList'!$I:$I,'1.PrepList'!$Q:$Q))</f>
        <v/>
      </c>
      <c r="O145" t="str">
        <f>IF($F145="","",_xlfn.XLOOKUP($F145,'1.PrepList'!$I:$I,'1.PrepList'!$R:$R))</f>
        <v/>
      </c>
      <c r="P145" t="str">
        <f>IF($F145="","",_xlfn.XLOOKUP($F145,'1.PrepList'!$I:$I,'1.PrepList'!$S:$S))</f>
        <v/>
      </c>
    </row>
    <row r="146" spans="1:16">
      <c r="A146" s="603" t="str">
        <f>IF($F146="","",_xlfn.XLOOKUP($F146,'1.PrepList'!$I:$I,'1.PrepList'!$C:$C))</f>
        <v/>
      </c>
      <c r="B146" s="603" t="str">
        <f>IF($F146="","",_xlfn.XLOOKUP($F146,'1.PrepList'!$I:$I,'1.PrepList'!$D:$D))</f>
        <v/>
      </c>
      <c r="C146" t="str">
        <f t="shared" si="1"/>
        <v/>
      </c>
      <c r="D146" t="str">
        <f>IF($F146="","",_xlfn.XLOOKUP($F146,'1.PrepList'!$I:$I,'1.PrepList'!$F:$F))</f>
        <v/>
      </c>
      <c r="E146" t="str">
        <f>IF($F146="","",_xlfn.XLOOKUP($F146,'1.PrepList'!$I:$I,'1.PrepList'!$H:$H))</f>
        <v/>
      </c>
      <c r="F146" t="str">
        <f>IFERROR(_xlfn.AGGREGATE(15,6,'1.PrepList'!$I$2:$I$1500/('1.PrepList'!$B$2:$B$1500="Yes"),ROWS($F$70:F146)),"")</f>
        <v/>
      </c>
      <c r="G146" t="str">
        <f>IF($F146="","",_xlfn.XLOOKUP($F146,'1.PrepList'!$I:$I,'1.PrepList'!$J:$J))</f>
        <v/>
      </c>
      <c r="H146" t="str">
        <f>IF($F146="","",_xlfn.XLOOKUP($F146,'1.PrepList'!$I:$I,'1.PrepList'!$K:$K))</f>
        <v/>
      </c>
      <c r="I146" t="str">
        <f>IF($F146="","",_xlfn.XLOOKUP($F146,'1.PrepList'!$I:$I,'1.PrepList'!$L:$L))</f>
        <v/>
      </c>
      <c r="J146" t="str">
        <f>IF($F146="","",_xlfn.XLOOKUP($F146,'1.PrepList'!$I:$I,'1.PrepList'!$M:$M))</f>
        <v/>
      </c>
      <c r="K146" t="str">
        <f>IF($F146="","",_xlfn.XLOOKUP($F146,'1.PrepList'!$I:$I,'1.PrepList'!$N:$N))</f>
        <v/>
      </c>
      <c r="L146" t="str">
        <f>IF($F146="","",_xlfn.XLOOKUP($F146,'1.PrepList'!$I:$I,'1.PrepList'!$O:$O))</f>
        <v/>
      </c>
      <c r="M146" t="str">
        <f>IF($F146="","",_xlfn.XLOOKUP($F146,'1.PrepList'!$I:$I,'1.PrepList'!$P:$P))</f>
        <v/>
      </c>
      <c r="N146" t="str">
        <f>IF($F146="","",_xlfn.XLOOKUP($F146,'1.PrepList'!$I:$I,'1.PrepList'!$Q:$Q))</f>
        <v/>
      </c>
      <c r="O146" t="str">
        <f>IF($F146="","",_xlfn.XLOOKUP($F146,'1.PrepList'!$I:$I,'1.PrepList'!$R:$R))</f>
        <v/>
      </c>
      <c r="P146" t="str">
        <f>IF($F146="","",_xlfn.XLOOKUP($F146,'1.PrepList'!$I:$I,'1.PrepList'!$S:$S))</f>
        <v/>
      </c>
    </row>
    <row r="147" spans="1:16">
      <c r="A147" s="603" t="str">
        <f>IF($F147="","",_xlfn.XLOOKUP($F147,'1.PrepList'!$I:$I,'1.PrepList'!$C:$C))</f>
        <v/>
      </c>
      <c r="B147" s="603" t="str">
        <f>IF($F147="","",_xlfn.XLOOKUP($F147,'1.PrepList'!$I:$I,'1.PrepList'!$D:$D))</f>
        <v/>
      </c>
      <c r="C147" t="str">
        <f t="shared" si="1"/>
        <v/>
      </c>
      <c r="D147" t="str">
        <f>IF($F147="","",_xlfn.XLOOKUP($F147,'1.PrepList'!$I:$I,'1.PrepList'!$F:$F))</f>
        <v/>
      </c>
      <c r="E147" t="str">
        <f>IF($F147="","",_xlfn.XLOOKUP($F147,'1.PrepList'!$I:$I,'1.PrepList'!$H:$H))</f>
        <v/>
      </c>
      <c r="F147" t="str">
        <f>IFERROR(_xlfn.AGGREGATE(15,6,'1.PrepList'!$I$2:$I$1500/('1.PrepList'!$B$2:$B$1500="Yes"),ROWS($F$70:F147)),"")</f>
        <v/>
      </c>
      <c r="G147" t="str">
        <f>IF($F147="","",_xlfn.XLOOKUP($F147,'1.PrepList'!$I:$I,'1.PrepList'!$J:$J))</f>
        <v/>
      </c>
      <c r="H147" t="str">
        <f>IF($F147="","",_xlfn.XLOOKUP($F147,'1.PrepList'!$I:$I,'1.PrepList'!$K:$K))</f>
        <v/>
      </c>
      <c r="I147" t="str">
        <f>IF($F147="","",_xlfn.XLOOKUP($F147,'1.PrepList'!$I:$I,'1.PrepList'!$L:$L))</f>
        <v/>
      </c>
      <c r="J147" t="str">
        <f>IF($F147="","",_xlfn.XLOOKUP($F147,'1.PrepList'!$I:$I,'1.PrepList'!$M:$M))</f>
        <v/>
      </c>
      <c r="K147" t="str">
        <f>IF($F147="","",_xlfn.XLOOKUP($F147,'1.PrepList'!$I:$I,'1.PrepList'!$N:$N))</f>
        <v/>
      </c>
      <c r="L147" t="str">
        <f>IF($F147="","",_xlfn.XLOOKUP($F147,'1.PrepList'!$I:$I,'1.PrepList'!$O:$O))</f>
        <v/>
      </c>
      <c r="M147" t="str">
        <f>IF($F147="","",_xlfn.XLOOKUP($F147,'1.PrepList'!$I:$I,'1.PrepList'!$P:$P))</f>
        <v/>
      </c>
      <c r="N147" t="str">
        <f>IF($F147="","",_xlfn.XLOOKUP($F147,'1.PrepList'!$I:$I,'1.PrepList'!$Q:$Q))</f>
        <v/>
      </c>
      <c r="O147" t="str">
        <f>IF($F147="","",_xlfn.XLOOKUP($F147,'1.PrepList'!$I:$I,'1.PrepList'!$R:$R))</f>
        <v/>
      </c>
      <c r="P147" t="str">
        <f>IF($F147="","",_xlfn.XLOOKUP($F147,'1.PrepList'!$I:$I,'1.PrepList'!$S:$S))</f>
        <v/>
      </c>
    </row>
    <row r="148" spans="1:16">
      <c r="A148" s="603" t="str">
        <f>IF($F148="","",_xlfn.XLOOKUP($F148,'1.PrepList'!$I:$I,'1.PrepList'!$C:$C))</f>
        <v/>
      </c>
      <c r="B148" s="603" t="str">
        <f>IF($F148="","",_xlfn.XLOOKUP($F148,'1.PrepList'!$I:$I,'1.PrepList'!$D:$D))</f>
        <v/>
      </c>
      <c r="C148" t="str">
        <f t="shared" si="1"/>
        <v/>
      </c>
      <c r="D148" t="str">
        <f>IF($F148="","",_xlfn.XLOOKUP($F148,'1.PrepList'!$I:$I,'1.PrepList'!$F:$F))</f>
        <v/>
      </c>
      <c r="E148" t="str">
        <f>IF($F148="","",_xlfn.XLOOKUP($F148,'1.PrepList'!$I:$I,'1.PrepList'!$H:$H))</f>
        <v/>
      </c>
      <c r="F148" t="str">
        <f>IFERROR(_xlfn.AGGREGATE(15,6,'1.PrepList'!$I$2:$I$1500/('1.PrepList'!$B$2:$B$1500="Yes"),ROWS($F$70:F148)),"")</f>
        <v/>
      </c>
      <c r="G148" t="str">
        <f>IF($F148="","",_xlfn.XLOOKUP($F148,'1.PrepList'!$I:$I,'1.PrepList'!$J:$J))</f>
        <v/>
      </c>
      <c r="H148" t="str">
        <f>IF($F148="","",_xlfn.XLOOKUP($F148,'1.PrepList'!$I:$I,'1.PrepList'!$K:$K))</f>
        <v/>
      </c>
      <c r="I148" t="str">
        <f>IF($F148="","",_xlfn.XLOOKUP($F148,'1.PrepList'!$I:$I,'1.PrepList'!$L:$L))</f>
        <v/>
      </c>
      <c r="J148" t="str">
        <f>IF($F148="","",_xlfn.XLOOKUP($F148,'1.PrepList'!$I:$I,'1.PrepList'!$M:$M))</f>
        <v/>
      </c>
      <c r="K148" t="str">
        <f>IF($F148="","",_xlfn.XLOOKUP($F148,'1.PrepList'!$I:$I,'1.PrepList'!$N:$N))</f>
        <v/>
      </c>
      <c r="L148" t="str">
        <f>IF($F148="","",_xlfn.XLOOKUP($F148,'1.PrepList'!$I:$I,'1.PrepList'!$O:$O))</f>
        <v/>
      </c>
      <c r="M148" t="str">
        <f>IF($F148="","",_xlfn.XLOOKUP($F148,'1.PrepList'!$I:$I,'1.PrepList'!$P:$P))</f>
        <v/>
      </c>
      <c r="N148" t="str">
        <f>IF($F148="","",_xlfn.XLOOKUP($F148,'1.PrepList'!$I:$I,'1.PrepList'!$Q:$Q))</f>
        <v/>
      </c>
      <c r="O148" t="str">
        <f>IF($F148="","",_xlfn.XLOOKUP($F148,'1.PrepList'!$I:$I,'1.PrepList'!$R:$R))</f>
        <v/>
      </c>
      <c r="P148" t="str">
        <f>IF($F148="","",_xlfn.XLOOKUP($F148,'1.PrepList'!$I:$I,'1.PrepList'!$S:$S))</f>
        <v/>
      </c>
    </row>
    <row r="149" spans="1:16">
      <c r="A149" s="603" t="str">
        <f>IF($F149="","",_xlfn.XLOOKUP($F149,'1.PrepList'!$I:$I,'1.PrepList'!$C:$C))</f>
        <v/>
      </c>
      <c r="B149" s="603" t="str">
        <f>IF($F149="","",_xlfn.XLOOKUP($F149,'1.PrepList'!$I:$I,'1.PrepList'!$D:$D))</f>
        <v/>
      </c>
      <c r="C149" t="str">
        <f t="shared" si="1"/>
        <v/>
      </c>
      <c r="D149" t="str">
        <f>IF($F149="","",_xlfn.XLOOKUP($F149,'1.PrepList'!$I:$I,'1.PrepList'!$F:$F))</f>
        <v/>
      </c>
      <c r="E149" t="str">
        <f>IF($F149="","",_xlfn.XLOOKUP($F149,'1.PrepList'!$I:$I,'1.PrepList'!$H:$H))</f>
        <v/>
      </c>
      <c r="F149" t="str">
        <f>IFERROR(_xlfn.AGGREGATE(15,6,'1.PrepList'!$I$2:$I$1500/('1.PrepList'!$B$2:$B$1500="Yes"),ROWS($F$70:F149)),"")</f>
        <v/>
      </c>
      <c r="G149" t="str">
        <f>IF($F149="","",_xlfn.XLOOKUP($F149,'1.PrepList'!$I:$I,'1.PrepList'!$J:$J))</f>
        <v/>
      </c>
      <c r="H149" t="str">
        <f>IF($F149="","",_xlfn.XLOOKUP($F149,'1.PrepList'!$I:$I,'1.PrepList'!$K:$K))</f>
        <v/>
      </c>
      <c r="I149" t="str">
        <f>IF($F149="","",_xlfn.XLOOKUP($F149,'1.PrepList'!$I:$I,'1.PrepList'!$L:$L))</f>
        <v/>
      </c>
      <c r="J149" t="str">
        <f>IF($F149="","",_xlfn.XLOOKUP($F149,'1.PrepList'!$I:$I,'1.PrepList'!$M:$M))</f>
        <v/>
      </c>
      <c r="K149" t="str">
        <f>IF($F149="","",_xlfn.XLOOKUP($F149,'1.PrepList'!$I:$I,'1.PrepList'!$N:$N))</f>
        <v/>
      </c>
      <c r="L149" t="str">
        <f>IF($F149="","",_xlfn.XLOOKUP($F149,'1.PrepList'!$I:$I,'1.PrepList'!$O:$O))</f>
        <v/>
      </c>
      <c r="M149" t="str">
        <f>IF($F149="","",_xlfn.XLOOKUP($F149,'1.PrepList'!$I:$I,'1.PrepList'!$P:$P))</f>
        <v/>
      </c>
      <c r="N149" t="str">
        <f>IF($F149="","",_xlfn.XLOOKUP($F149,'1.PrepList'!$I:$I,'1.PrepList'!$Q:$Q))</f>
        <v/>
      </c>
      <c r="O149" t="str">
        <f>IF($F149="","",_xlfn.XLOOKUP($F149,'1.PrepList'!$I:$I,'1.PrepList'!$R:$R))</f>
        <v/>
      </c>
      <c r="P149" t="str">
        <f>IF($F149="","",_xlfn.XLOOKUP($F149,'1.PrepList'!$I:$I,'1.PrepList'!$S:$S))</f>
        <v/>
      </c>
    </row>
    <row r="150" spans="1:16">
      <c r="A150" s="603" t="str">
        <f>IF($F150="","",_xlfn.XLOOKUP($F150,'1.PrepList'!$I:$I,'1.PrepList'!$C:$C))</f>
        <v/>
      </c>
      <c r="B150" s="603" t="str">
        <f>IF($F150="","",_xlfn.XLOOKUP($F150,'1.PrepList'!$I:$I,'1.PrepList'!$D:$D))</f>
        <v/>
      </c>
      <c r="C150" t="str">
        <f t="shared" si="1"/>
        <v/>
      </c>
      <c r="D150" t="str">
        <f>IF($F150="","",_xlfn.XLOOKUP($F150,'1.PrepList'!$I:$I,'1.PrepList'!$F:$F))</f>
        <v/>
      </c>
      <c r="E150" t="str">
        <f>IF($F150="","",_xlfn.XLOOKUP($F150,'1.PrepList'!$I:$I,'1.PrepList'!$H:$H))</f>
        <v/>
      </c>
      <c r="F150" t="str">
        <f>IFERROR(_xlfn.AGGREGATE(15,6,'1.PrepList'!$I$2:$I$1500/('1.PrepList'!$B$2:$B$1500="Yes"),ROWS($F$70:F150)),"")</f>
        <v/>
      </c>
      <c r="G150" t="str">
        <f>IF($F150="","",_xlfn.XLOOKUP($F150,'1.PrepList'!$I:$I,'1.PrepList'!$J:$J))</f>
        <v/>
      </c>
      <c r="H150" t="str">
        <f>IF($F150="","",_xlfn.XLOOKUP($F150,'1.PrepList'!$I:$I,'1.PrepList'!$K:$K))</f>
        <v/>
      </c>
      <c r="I150" t="str">
        <f>IF($F150="","",_xlfn.XLOOKUP($F150,'1.PrepList'!$I:$I,'1.PrepList'!$L:$L))</f>
        <v/>
      </c>
      <c r="J150" t="str">
        <f>IF($F150="","",_xlfn.XLOOKUP($F150,'1.PrepList'!$I:$I,'1.PrepList'!$M:$M))</f>
        <v/>
      </c>
      <c r="K150" t="str">
        <f>IF($F150="","",_xlfn.XLOOKUP($F150,'1.PrepList'!$I:$I,'1.PrepList'!$N:$N))</f>
        <v/>
      </c>
      <c r="L150" t="str">
        <f>IF($F150="","",_xlfn.XLOOKUP($F150,'1.PrepList'!$I:$I,'1.PrepList'!$O:$O))</f>
        <v/>
      </c>
      <c r="M150" t="str">
        <f>IF($F150="","",_xlfn.XLOOKUP($F150,'1.PrepList'!$I:$I,'1.PrepList'!$P:$P))</f>
        <v/>
      </c>
      <c r="N150" t="str">
        <f>IF($F150="","",_xlfn.XLOOKUP($F150,'1.PrepList'!$I:$I,'1.PrepList'!$Q:$Q))</f>
        <v/>
      </c>
      <c r="O150" t="str">
        <f>IF($F150="","",_xlfn.XLOOKUP($F150,'1.PrepList'!$I:$I,'1.PrepList'!$R:$R))</f>
        <v/>
      </c>
      <c r="P150" t="str">
        <f>IF($F150="","",_xlfn.XLOOKUP($F150,'1.PrepList'!$I:$I,'1.PrepList'!$S:$S))</f>
        <v/>
      </c>
    </row>
    <row r="151" spans="1:16">
      <c r="A151" s="603" t="str">
        <f>IF($F151="","",_xlfn.XLOOKUP($F151,'1.PrepList'!$I:$I,'1.PrepList'!$C:$C))</f>
        <v/>
      </c>
      <c r="B151" s="603" t="str">
        <f>IF($F151="","",_xlfn.XLOOKUP($F151,'1.PrepList'!$I:$I,'1.PrepList'!$D:$D))</f>
        <v/>
      </c>
      <c r="C151" t="str">
        <f t="shared" si="1"/>
        <v/>
      </c>
      <c r="D151" t="str">
        <f>IF($F151="","",_xlfn.XLOOKUP($F151,'1.PrepList'!$I:$I,'1.PrepList'!$F:$F))</f>
        <v/>
      </c>
      <c r="E151" t="str">
        <f>IF($F151="","",_xlfn.XLOOKUP($F151,'1.PrepList'!$I:$I,'1.PrepList'!$H:$H))</f>
        <v/>
      </c>
      <c r="F151" t="str">
        <f>IFERROR(_xlfn.AGGREGATE(15,6,'1.PrepList'!$I$2:$I$1500/('1.PrepList'!$B$2:$B$1500="Yes"),ROWS($F$70:F151)),"")</f>
        <v/>
      </c>
      <c r="G151" t="str">
        <f>IF($F151="","",_xlfn.XLOOKUP($F151,'1.PrepList'!$I:$I,'1.PrepList'!$J:$J))</f>
        <v/>
      </c>
      <c r="H151" t="str">
        <f>IF($F151="","",_xlfn.XLOOKUP($F151,'1.PrepList'!$I:$I,'1.PrepList'!$K:$K))</f>
        <v/>
      </c>
      <c r="I151" t="str">
        <f>IF($F151="","",_xlfn.XLOOKUP($F151,'1.PrepList'!$I:$I,'1.PrepList'!$L:$L))</f>
        <v/>
      </c>
      <c r="J151" t="str">
        <f>IF($F151="","",_xlfn.XLOOKUP($F151,'1.PrepList'!$I:$I,'1.PrepList'!$M:$M))</f>
        <v/>
      </c>
      <c r="K151" t="str">
        <f>IF($F151="","",_xlfn.XLOOKUP($F151,'1.PrepList'!$I:$I,'1.PrepList'!$N:$N))</f>
        <v/>
      </c>
      <c r="L151" t="str">
        <f>IF($F151="","",_xlfn.XLOOKUP($F151,'1.PrepList'!$I:$I,'1.PrepList'!$O:$O))</f>
        <v/>
      </c>
      <c r="M151" t="str">
        <f>IF($F151="","",_xlfn.XLOOKUP($F151,'1.PrepList'!$I:$I,'1.PrepList'!$P:$P))</f>
        <v/>
      </c>
      <c r="N151" t="str">
        <f>IF($F151="","",_xlfn.XLOOKUP($F151,'1.PrepList'!$I:$I,'1.PrepList'!$Q:$Q))</f>
        <v/>
      </c>
      <c r="O151" t="str">
        <f>IF($F151="","",_xlfn.XLOOKUP($F151,'1.PrepList'!$I:$I,'1.PrepList'!$R:$R))</f>
        <v/>
      </c>
      <c r="P151" t="str">
        <f>IF($F151="","",_xlfn.XLOOKUP($F151,'1.PrepList'!$I:$I,'1.PrepList'!$S:$S))</f>
        <v/>
      </c>
    </row>
    <row r="152" spans="1:16">
      <c r="A152" s="603" t="str">
        <f>IF($F152="","",_xlfn.XLOOKUP($F152,'1.PrepList'!$I:$I,'1.PrepList'!$C:$C))</f>
        <v/>
      </c>
      <c r="B152" s="603" t="str">
        <f>IF($F152="","",_xlfn.XLOOKUP($F152,'1.PrepList'!$I:$I,'1.PrepList'!$D:$D))</f>
        <v/>
      </c>
      <c r="C152" t="str">
        <f t="shared" si="1"/>
        <v/>
      </c>
      <c r="D152" t="str">
        <f>IF($F152="","",_xlfn.XLOOKUP($F152,'1.PrepList'!$I:$I,'1.PrepList'!$F:$F))</f>
        <v/>
      </c>
      <c r="E152" t="str">
        <f>IF($F152="","",_xlfn.XLOOKUP($F152,'1.PrepList'!$I:$I,'1.PrepList'!$H:$H))</f>
        <v/>
      </c>
      <c r="F152" t="str">
        <f>IFERROR(_xlfn.AGGREGATE(15,6,'1.PrepList'!$I$2:$I$1500/('1.PrepList'!$B$2:$B$1500="Yes"),ROWS($F$70:F152)),"")</f>
        <v/>
      </c>
      <c r="G152" t="str">
        <f>IF($F152="","",_xlfn.XLOOKUP($F152,'1.PrepList'!$I:$I,'1.PrepList'!$J:$J))</f>
        <v/>
      </c>
      <c r="H152" t="str">
        <f>IF($F152="","",_xlfn.XLOOKUP($F152,'1.PrepList'!$I:$I,'1.PrepList'!$K:$K))</f>
        <v/>
      </c>
      <c r="I152" t="str">
        <f>IF($F152="","",_xlfn.XLOOKUP($F152,'1.PrepList'!$I:$I,'1.PrepList'!$L:$L))</f>
        <v/>
      </c>
      <c r="J152" t="str">
        <f>IF($F152="","",_xlfn.XLOOKUP($F152,'1.PrepList'!$I:$I,'1.PrepList'!$M:$M))</f>
        <v/>
      </c>
      <c r="K152" t="str">
        <f>IF($F152="","",_xlfn.XLOOKUP($F152,'1.PrepList'!$I:$I,'1.PrepList'!$N:$N))</f>
        <v/>
      </c>
      <c r="L152" t="str">
        <f>IF($F152="","",_xlfn.XLOOKUP($F152,'1.PrepList'!$I:$I,'1.PrepList'!$O:$O))</f>
        <v/>
      </c>
      <c r="M152" t="str">
        <f>IF($F152="","",_xlfn.XLOOKUP($F152,'1.PrepList'!$I:$I,'1.PrepList'!$P:$P))</f>
        <v/>
      </c>
      <c r="N152" t="str">
        <f>IF($F152="","",_xlfn.XLOOKUP($F152,'1.PrepList'!$I:$I,'1.PrepList'!$Q:$Q))</f>
        <v/>
      </c>
      <c r="O152" t="str">
        <f>IF($F152="","",_xlfn.XLOOKUP($F152,'1.PrepList'!$I:$I,'1.PrepList'!$R:$R))</f>
        <v/>
      </c>
      <c r="P152" t="str">
        <f>IF($F152="","",_xlfn.XLOOKUP($F152,'1.PrepList'!$I:$I,'1.PrepList'!$S:$S))</f>
        <v/>
      </c>
    </row>
    <row r="153" spans="1:16">
      <c r="A153" s="603" t="str">
        <f>IF($F153="","",_xlfn.XLOOKUP($F153,'1.PrepList'!$I:$I,'1.PrepList'!$C:$C))</f>
        <v/>
      </c>
      <c r="B153" s="603" t="str">
        <f>IF($F153="","",_xlfn.XLOOKUP($F153,'1.PrepList'!$I:$I,'1.PrepList'!$D:$D))</f>
        <v/>
      </c>
      <c r="C153" t="str">
        <f t="shared" si="1"/>
        <v/>
      </c>
      <c r="D153" t="str">
        <f>IF($F153="","",_xlfn.XLOOKUP($F153,'1.PrepList'!$I:$I,'1.PrepList'!$F:$F))</f>
        <v/>
      </c>
      <c r="E153" t="str">
        <f>IF($F153="","",_xlfn.XLOOKUP($F153,'1.PrepList'!$I:$I,'1.PrepList'!$H:$H))</f>
        <v/>
      </c>
      <c r="F153" t="str">
        <f>IFERROR(_xlfn.AGGREGATE(15,6,'1.PrepList'!$I$2:$I$1500/('1.PrepList'!$B$2:$B$1500="Yes"),ROWS($F$70:F153)),"")</f>
        <v/>
      </c>
      <c r="G153" t="str">
        <f>IF($F153="","",_xlfn.XLOOKUP($F153,'1.PrepList'!$I:$I,'1.PrepList'!$J:$J))</f>
        <v/>
      </c>
      <c r="H153" t="str">
        <f>IF($F153="","",_xlfn.XLOOKUP($F153,'1.PrepList'!$I:$I,'1.PrepList'!$K:$K))</f>
        <v/>
      </c>
      <c r="I153" t="str">
        <f>IF($F153="","",_xlfn.XLOOKUP($F153,'1.PrepList'!$I:$I,'1.PrepList'!$L:$L))</f>
        <v/>
      </c>
      <c r="J153" t="str">
        <f>IF($F153="","",_xlfn.XLOOKUP($F153,'1.PrepList'!$I:$I,'1.PrepList'!$M:$M))</f>
        <v/>
      </c>
      <c r="K153" t="str">
        <f>IF($F153="","",_xlfn.XLOOKUP($F153,'1.PrepList'!$I:$I,'1.PrepList'!$N:$N))</f>
        <v/>
      </c>
      <c r="L153" t="str">
        <f>IF($F153="","",_xlfn.XLOOKUP($F153,'1.PrepList'!$I:$I,'1.PrepList'!$O:$O))</f>
        <v/>
      </c>
      <c r="M153" t="str">
        <f>IF($F153="","",_xlfn.XLOOKUP($F153,'1.PrepList'!$I:$I,'1.PrepList'!$P:$P))</f>
        <v/>
      </c>
      <c r="N153" t="str">
        <f>IF($F153="","",_xlfn.XLOOKUP($F153,'1.PrepList'!$I:$I,'1.PrepList'!$Q:$Q))</f>
        <v/>
      </c>
      <c r="O153" t="str">
        <f>IF($F153="","",_xlfn.XLOOKUP($F153,'1.PrepList'!$I:$I,'1.PrepList'!$R:$R))</f>
        <v/>
      </c>
      <c r="P153" t="str">
        <f>IF($F153="","",_xlfn.XLOOKUP($F153,'1.PrepList'!$I:$I,'1.PrepList'!$S:$S))</f>
        <v/>
      </c>
    </row>
    <row r="154" spans="1:16">
      <c r="A154" s="603" t="str">
        <f>IF($F154="","",_xlfn.XLOOKUP($F154,'1.PrepList'!$I:$I,'1.PrepList'!$C:$C))</f>
        <v/>
      </c>
      <c r="B154" s="603" t="str">
        <f>IF($F154="","",_xlfn.XLOOKUP($F154,'1.PrepList'!$I:$I,'1.PrepList'!$D:$D))</f>
        <v/>
      </c>
      <c r="C154" t="str">
        <f t="shared" si="1"/>
        <v/>
      </c>
      <c r="D154" t="str">
        <f>IF($F154="","",_xlfn.XLOOKUP($F154,'1.PrepList'!$I:$I,'1.PrepList'!$F:$F))</f>
        <v/>
      </c>
      <c r="E154" t="str">
        <f>IF($F154="","",_xlfn.XLOOKUP($F154,'1.PrepList'!$I:$I,'1.PrepList'!$H:$H))</f>
        <v/>
      </c>
      <c r="F154" t="str">
        <f>IFERROR(_xlfn.AGGREGATE(15,6,'1.PrepList'!$I$2:$I$1500/('1.PrepList'!$B$2:$B$1500="Yes"),ROWS($F$70:F154)),"")</f>
        <v/>
      </c>
      <c r="G154" t="str">
        <f>IF($F154="","",_xlfn.XLOOKUP($F154,'1.PrepList'!$I:$I,'1.PrepList'!$J:$J))</f>
        <v/>
      </c>
      <c r="H154" t="str">
        <f>IF($F154="","",_xlfn.XLOOKUP($F154,'1.PrepList'!$I:$I,'1.PrepList'!$K:$K))</f>
        <v/>
      </c>
      <c r="I154" t="str">
        <f>IF($F154="","",_xlfn.XLOOKUP($F154,'1.PrepList'!$I:$I,'1.PrepList'!$L:$L))</f>
        <v/>
      </c>
      <c r="J154" t="str">
        <f>IF($F154="","",_xlfn.XLOOKUP($F154,'1.PrepList'!$I:$I,'1.PrepList'!$M:$M))</f>
        <v/>
      </c>
      <c r="K154" t="str">
        <f>IF($F154="","",_xlfn.XLOOKUP($F154,'1.PrepList'!$I:$I,'1.PrepList'!$N:$N))</f>
        <v/>
      </c>
      <c r="L154" t="str">
        <f>IF($F154="","",_xlfn.XLOOKUP($F154,'1.PrepList'!$I:$I,'1.PrepList'!$O:$O))</f>
        <v/>
      </c>
      <c r="M154" t="str">
        <f>IF($F154="","",_xlfn.XLOOKUP($F154,'1.PrepList'!$I:$I,'1.PrepList'!$P:$P))</f>
        <v/>
      </c>
      <c r="N154" t="str">
        <f>IF($F154="","",_xlfn.XLOOKUP($F154,'1.PrepList'!$I:$I,'1.PrepList'!$Q:$Q))</f>
        <v/>
      </c>
      <c r="O154" t="str">
        <f>IF($F154="","",_xlfn.XLOOKUP($F154,'1.PrepList'!$I:$I,'1.PrepList'!$R:$R))</f>
        <v/>
      </c>
      <c r="P154" t="str">
        <f>IF($F154="","",_xlfn.XLOOKUP($F154,'1.PrepList'!$I:$I,'1.PrepList'!$S:$S))</f>
        <v/>
      </c>
    </row>
    <row r="155" spans="1:16">
      <c r="A155" s="603" t="str">
        <f>IF($F155="","",_xlfn.XLOOKUP($F155,'1.PrepList'!$I:$I,'1.PrepList'!$C:$C))</f>
        <v/>
      </c>
      <c r="B155" s="603" t="str">
        <f>IF($F155="","",_xlfn.XLOOKUP($F155,'1.PrepList'!$I:$I,'1.PrepList'!$D:$D))</f>
        <v/>
      </c>
      <c r="C155" t="str">
        <f t="shared" si="1"/>
        <v/>
      </c>
      <c r="D155" t="str">
        <f>IF($F155="","",_xlfn.XLOOKUP($F155,'1.PrepList'!$I:$I,'1.PrepList'!$F:$F))</f>
        <v/>
      </c>
      <c r="E155" t="str">
        <f>IF($F155="","",_xlfn.XLOOKUP($F155,'1.PrepList'!$I:$I,'1.PrepList'!$H:$H))</f>
        <v/>
      </c>
      <c r="F155" t="str">
        <f>IFERROR(_xlfn.AGGREGATE(15,6,'1.PrepList'!$I$2:$I$1500/('1.PrepList'!$B$2:$B$1500="Yes"),ROWS($F$70:F155)),"")</f>
        <v/>
      </c>
      <c r="G155" t="str">
        <f>IF($F155="","",_xlfn.XLOOKUP($F155,'1.PrepList'!$I:$I,'1.PrepList'!$J:$J))</f>
        <v/>
      </c>
      <c r="H155" t="str">
        <f>IF($F155="","",_xlfn.XLOOKUP($F155,'1.PrepList'!$I:$I,'1.PrepList'!$K:$K))</f>
        <v/>
      </c>
      <c r="I155" t="str">
        <f>IF($F155="","",_xlfn.XLOOKUP($F155,'1.PrepList'!$I:$I,'1.PrepList'!$L:$L))</f>
        <v/>
      </c>
      <c r="J155" t="str">
        <f>IF($F155="","",_xlfn.XLOOKUP($F155,'1.PrepList'!$I:$I,'1.PrepList'!$M:$M))</f>
        <v/>
      </c>
      <c r="K155" t="str">
        <f>IF($F155="","",_xlfn.XLOOKUP($F155,'1.PrepList'!$I:$I,'1.PrepList'!$N:$N))</f>
        <v/>
      </c>
      <c r="L155" t="str">
        <f>IF($F155="","",_xlfn.XLOOKUP($F155,'1.PrepList'!$I:$I,'1.PrepList'!$O:$O))</f>
        <v/>
      </c>
      <c r="M155" t="str">
        <f>IF($F155="","",_xlfn.XLOOKUP($F155,'1.PrepList'!$I:$I,'1.PrepList'!$P:$P))</f>
        <v/>
      </c>
      <c r="N155" t="str">
        <f>IF($F155="","",_xlfn.XLOOKUP($F155,'1.PrepList'!$I:$I,'1.PrepList'!$Q:$Q))</f>
        <v/>
      </c>
      <c r="O155" t="str">
        <f>IF($F155="","",_xlfn.XLOOKUP($F155,'1.PrepList'!$I:$I,'1.PrepList'!$R:$R))</f>
        <v/>
      </c>
      <c r="P155" t="str">
        <f>IF($F155="","",_xlfn.XLOOKUP($F155,'1.PrepList'!$I:$I,'1.PrepList'!$S:$S))</f>
        <v/>
      </c>
    </row>
    <row r="156" spans="1:16">
      <c r="A156" s="603" t="str">
        <f>IF($F156="","",_xlfn.XLOOKUP($F156,'1.PrepList'!$I:$I,'1.PrepList'!$C:$C))</f>
        <v/>
      </c>
      <c r="B156" s="603" t="str">
        <f>IF($F156="","",_xlfn.XLOOKUP($F156,'1.PrepList'!$I:$I,'1.PrepList'!$D:$D))</f>
        <v/>
      </c>
      <c r="C156" t="str">
        <f t="shared" si="1"/>
        <v/>
      </c>
      <c r="D156" t="str">
        <f>IF($F156="","",_xlfn.XLOOKUP($F156,'1.PrepList'!$I:$I,'1.PrepList'!$F:$F))</f>
        <v/>
      </c>
      <c r="E156" t="str">
        <f>IF($F156="","",_xlfn.XLOOKUP($F156,'1.PrepList'!$I:$I,'1.PrepList'!$H:$H))</f>
        <v/>
      </c>
      <c r="F156" t="str">
        <f>IFERROR(_xlfn.AGGREGATE(15,6,'1.PrepList'!$I$2:$I$1500/('1.PrepList'!$B$2:$B$1500="Yes"),ROWS($F$70:F156)),"")</f>
        <v/>
      </c>
      <c r="G156" t="str">
        <f>IF($F156="","",_xlfn.XLOOKUP($F156,'1.PrepList'!$I:$I,'1.PrepList'!$J:$J))</f>
        <v/>
      </c>
      <c r="H156" t="str">
        <f>IF($F156="","",_xlfn.XLOOKUP($F156,'1.PrepList'!$I:$I,'1.PrepList'!$K:$K))</f>
        <v/>
      </c>
      <c r="I156" t="str">
        <f>IF($F156="","",_xlfn.XLOOKUP($F156,'1.PrepList'!$I:$I,'1.PrepList'!$L:$L))</f>
        <v/>
      </c>
      <c r="J156" t="str">
        <f>IF($F156="","",_xlfn.XLOOKUP($F156,'1.PrepList'!$I:$I,'1.PrepList'!$M:$M))</f>
        <v/>
      </c>
      <c r="K156" t="str">
        <f>IF($F156="","",_xlfn.XLOOKUP($F156,'1.PrepList'!$I:$I,'1.PrepList'!$N:$N))</f>
        <v/>
      </c>
      <c r="L156" t="str">
        <f>IF($F156="","",_xlfn.XLOOKUP($F156,'1.PrepList'!$I:$I,'1.PrepList'!$O:$O))</f>
        <v/>
      </c>
      <c r="M156" t="str">
        <f>IF($F156="","",_xlfn.XLOOKUP($F156,'1.PrepList'!$I:$I,'1.PrepList'!$P:$P))</f>
        <v/>
      </c>
      <c r="N156" t="str">
        <f>IF($F156="","",_xlfn.XLOOKUP($F156,'1.PrepList'!$I:$I,'1.PrepList'!$Q:$Q))</f>
        <v/>
      </c>
      <c r="O156" t="str">
        <f>IF($F156="","",_xlfn.XLOOKUP($F156,'1.PrepList'!$I:$I,'1.PrepList'!$R:$R))</f>
        <v/>
      </c>
      <c r="P156" t="str">
        <f>IF($F156="","",_xlfn.XLOOKUP($F156,'1.PrepList'!$I:$I,'1.PrepList'!$S:$S))</f>
        <v/>
      </c>
    </row>
    <row r="157" spans="1:16">
      <c r="A157" s="603" t="str">
        <f>IF($F157="","",_xlfn.XLOOKUP($F157,'1.PrepList'!$I:$I,'1.PrepList'!$C:$C))</f>
        <v/>
      </c>
      <c r="B157" s="603" t="str">
        <f>IF($F157="","",_xlfn.XLOOKUP($F157,'1.PrepList'!$I:$I,'1.PrepList'!$D:$D))</f>
        <v/>
      </c>
      <c r="C157" t="str">
        <f t="shared" si="1"/>
        <v/>
      </c>
      <c r="D157" t="str">
        <f>IF($F157="","",_xlfn.XLOOKUP($F157,'1.PrepList'!$I:$I,'1.PrepList'!$F:$F))</f>
        <v/>
      </c>
      <c r="E157" t="str">
        <f>IF($F157="","",_xlfn.XLOOKUP($F157,'1.PrepList'!$I:$I,'1.PrepList'!$H:$H))</f>
        <v/>
      </c>
      <c r="F157" t="str">
        <f>IFERROR(_xlfn.AGGREGATE(15,6,'1.PrepList'!$I$2:$I$1500/('1.PrepList'!$B$2:$B$1500="Yes"),ROWS($F$70:F157)),"")</f>
        <v/>
      </c>
      <c r="G157" t="str">
        <f>IF($F157="","",_xlfn.XLOOKUP($F157,'1.PrepList'!$I:$I,'1.PrepList'!$J:$J))</f>
        <v/>
      </c>
      <c r="H157" t="str">
        <f>IF($F157="","",_xlfn.XLOOKUP($F157,'1.PrepList'!$I:$I,'1.PrepList'!$K:$K))</f>
        <v/>
      </c>
      <c r="I157" t="str">
        <f>IF($F157="","",_xlfn.XLOOKUP($F157,'1.PrepList'!$I:$I,'1.PrepList'!$L:$L))</f>
        <v/>
      </c>
      <c r="J157" t="str">
        <f>IF($F157="","",_xlfn.XLOOKUP($F157,'1.PrepList'!$I:$I,'1.PrepList'!$M:$M))</f>
        <v/>
      </c>
      <c r="K157" t="str">
        <f>IF($F157="","",_xlfn.XLOOKUP($F157,'1.PrepList'!$I:$I,'1.PrepList'!$N:$N))</f>
        <v/>
      </c>
      <c r="L157" t="str">
        <f>IF($F157="","",_xlfn.XLOOKUP($F157,'1.PrepList'!$I:$I,'1.PrepList'!$O:$O))</f>
        <v/>
      </c>
      <c r="M157" t="str">
        <f>IF($F157="","",_xlfn.XLOOKUP($F157,'1.PrepList'!$I:$I,'1.PrepList'!$P:$P))</f>
        <v/>
      </c>
      <c r="N157" t="str">
        <f>IF($F157="","",_xlfn.XLOOKUP($F157,'1.PrepList'!$I:$I,'1.PrepList'!$Q:$Q))</f>
        <v/>
      </c>
      <c r="O157" t="str">
        <f>IF($F157="","",_xlfn.XLOOKUP($F157,'1.PrepList'!$I:$I,'1.PrepList'!$R:$R))</f>
        <v/>
      </c>
      <c r="P157" t="str">
        <f>IF($F157="","",_xlfn.XLOOKUP($F157,'1.PrepList'!$I:$I,'1.PrepList'!$S:$S))</f>
        <v/>
      </c>
    </row>
    <row r="158" spans="1:16">
      <c r="A158" s="603" t="str">
        <f>IF($F158="","",_xlfn.XLOOKUP($F158,'1.PrepList'!$I:$I,'1.PrepList'!$C:$C))</f>
        <v/>
      </c>
      <c r="B158" s="603" t="str">
        <f>IF($F158="","",_xlfn.XLOOKUP($F158,'1.PrepList'!$I:$I,'1.PrepList'!$D:$D))</f>
        <v/>
      </c>
      <c r="C158" t="str">
        <f t="shared" si="1"/>
        <v/>
      </c>
      <c r="D158" t="str">
        <f>IF($F158="","",_xlfn.XLOOKUP($F158,'1.PrepList'!$I:$I,'1.PrepList'!$F:$F))</f>
        <v/>
      </c>
      <c r="E158" t="str">
        <f>IF($F158="","",_xlfn.XLOOKUP($F158,'1.PrepList'!$I:$I,'1.PrepList'!$H:$H))</f>
        <v/>
      </c>
      <c r="F158" t="str">
        <f>IFERROR(_xlfn.AGGREGATE(15,6,'1.PrepList'!$I$2:$I$1500/('1.PrepList'!$B$2:$B$1500="Yes"),ROWS($F$70:F158)),"")</f>
        <v/>
      </c>
      <c r="G158" t="str">
        <f>IF($F158="","",_xlfn.XLOOKUP($F158,'1.PrepList'!$I:$I,'1.PrepList'!$J:$J))</f>
        <v/>
      </c>
      <c r="H158" t="str">
        <f>IF($F158="","",_xlfn.XLOOKUP($F158,'1.PrepList'!$I:$I,'1.PrepList'!$K:$K))</f>
        <v/>
      </c>
      <c r="I158" t="str">
        <f>IF($F158="","",_xlfn.XLOOKUP($F158,'1.PrepList'!$I:$I,'1.PrepList'!$L:$L))</f>
        <v/>
      </c>
      <c r="J158" t="str">
        <f>IF($F158="","",_xlfn.XLOOKUP($F158,'1.PrepList'!$I:$I,'1.PrepList'!$M:$M))</f>
        <v/>
      </c>
      <c r="K158" t="str">
        <f>IF($F158="","",_xlfn.XLOOKUP($F158,'1.PrepList'!$I:$I,'1.PrepList'!$N:$N))</f>
        <v/>
      </c>
      <c r="L158" t="str">
        <f>IF($F158="","",_xlfn.XLOOKUP($F158,'1.PrepList'!$I:$I,'1.PrepList'!$O:$O))</f>
        <v/>
      </c>
      <c r="M158" t="str">
        <f>IF($F158="","",_xlfn.XLOOKUP($F158,'1.PrepList'!$I:$I,'1.PrepList'!$P:$P))</f>
        <v/>
      </c>
      <c r="N158" t="str">
        <f>IF($F158="","",_xlfn.XLOOKUP($F158,'1.PrepList'!$I:$I,'1.PrepList'!$Q:$Q))</f>
        <v/>
      </c>
      <c r="O158" t="str">
        <f>IF($F158="","",_xlfn.XLOOKUP($F158,'1.PrepList'!$I:$I,'1.PrepList'!$R:$R))</f>
        <v/>
      </c>
      <c r="P158" t="str">
        <f>IF($F158="","",_xlfn.XLOOKUP($F158,'1.PrepList'!$I:$I,'1.PrepList'!$S:$S))</f>
        <v/>
      </c>
    </row>
    <row r="159" spans="1:16">
      <c r="A159" s="603" t="str">
        <f>IF($F159="","",_xlfn.XLOOKUP($F159,'1.PrepList'!$I:$I,'1.PrepList'!$C:$C))</f>
        <v/>
      </c>
      <c r="B159" s="603" t="str">
        <f>IF($F159="","",_xlfn.XLOOKUP($F159,'1.PrepList'!$I:$I,'1.PrepList'!$D:$D))</f>
        <v/>
      </c>
      <c r="C159" t="str">
        <f t="shared" si="1"/>
        <v/>
      </c>
      <c r="D159" t="str">
        <f>IF($F159="","",_xlfn.XLOOKUP($F159,'1.PrepList'!$I:$I,'1.PrepList'!$F:$F))</f>
        <v/>
      </c>
      <c r="E159" t="str">
        <f>IF($F159="","",_xlfn.XLOOKUP($F159,'1.PrepList'!$I:$I,'1.PrepList'!$H:$H))</f>
        <v/>
      </c>
      <c r="F159" t="str">
        <f>IFERROR(_xlfn.AGGREGATE(15,6,'1.PrepList'!$I$2:$I$1500/('1.PrepList'!$B$2:$B$1500="Yes"),ROWS($F$70:F159)),"")</f>
        <v/>
      </c>
      <c r="G159" t="str">
        <f>IF($F159="","",_xlfn.XLOOKUP($F159,'1.PrepList'!$I:$I,'1.PrepList'!$J:$J))</f>
        <v/>
      </c>
      <c r="H159" t="str">
        <f>IF($F159="","",_xlfn.XLOOKUP($F159,'1.PrepList'!$I:$I,'1.PrepList'!$K:$K))</f>
        <v/>
      </c>
      <c r="I159" t="str">
        <f>IF($F159="","",_xlfn.XLOOKUP($F159,'1.PrepList'!$I:$I,'1.PrepList'!$L:$L))</f>
        <v/>
      </c>
      <c r="J159" t="str">
        <f>IF($F159="","",_xlfn.XLOOKUP($F159,'1.PrepList'!$I:$I,'1.PrepList'!$M:$M))</f>
        <v/>
      </c>
      <c r="K159" t="str">
        <f>IF($F159="","",_xlfn.XLOOKUP($F159,'1.PrepList'!$I:$I,'1.PrepList'!$N:$N))</f>
        <v/>
      </c>
      <c r="L159" t="str">
        <f>IF($F159="","",_xlfn.XLOOKUP($F159,'1.PrepList'!$I:$I,'1.PrepList'!$O:$O))</f>
        <v/>
      </c>
      <c r="M159" t="str">
        <f>IF($F159="","",_xlfn.XLOOKUP($F159,'1.PrepList'!$I:$I,'1.PrepList'!$P:$P))</f>
        <v/>
      </c>
      <c r="N159" t="str">
        <f>IF($F159="","",_xlfn.XLOOKUP($F159,'1.PrepList'!$I:$I,'1.PrepList'!$Q:$Q))</f>
        <v/>
      </c>
      <c r="O159" t="str">
        <f>IF($F159="","",_xlfn.XLOOKUP($F159,'1.PrepList'!$I:$I,'1.PrepList'!$R:$R))</f>
        <v/>
      </c>
      <c r="P159" t="str">
        <f>IF($F159="","",_xlfn.XLOOKUP($F159,'1.PrepList'!$I:$I,'1.PrepList'!$S:$S))</f>
        <v/>
      </c>
    </row>
    <row r="160" spans="1:16">
      <c r="A160" s="603" t="str">
        <f>IF($F160="","",_xlfn.XLOOKUP($F160,'1.PrepList'!$I:$I,'1.PrepList'!$C:$C))</f>
        <v/>
      </c>
      <c r="B160" s="603" t="str">
        <f>IF($F160="","",_xlfn.XLOOKUP($F160,'1.PrepList'!$I:$I,'1.PrepList'!$D:$D))</f>
        <v/>
      </c>
      <c r="C160" t="str">
        <f t="shared" si="1"/>
        <v/>
      </c>
      <c r="D160" t="str">
        <f>IF($F160="","",_xlfn.XLOOKUP($F160,'1.PrepList'!$I:$I,'1.PrepList'!$F:$F))</f>
        <v/>
      </c>
      <c r="E160" t="str">
        <f>IF($F160="","",_xlfn.XLOOKUP($F160,'1.PrepList'!$I:$I,'1.PrepList'!$H:$H))</f>
        <v/>
      </c>
      <c r="F160" t="str">
        <f>IFERROR(_xlfn.AGGREGATE(15,6,'1.PrepList'!$I$2:$I$1500/('1.PrepList'!$B$2:$B$1500="Yes"),ROWS($F$70:F160)),"")</f>
        <v/>
      </c>
      <c r="G160" t="str">
        <f>IF($F160="","",_xlfn.XLOOKUP($F160,'1.PrepList'!$I:$I,'1.PrepList'!$J:$J))</f>
        <v/>
      </c>
      <c r="H160" t="str">
        <f>IF($F160="","",_xlfn.XLOOKUP($F160,'1.PrepList'!$I:$I,'1.PrepList'!$K:$K))</f>
        <v/>
      </c>
      <c r="I160" t="str">
        <f>IF($F160="","",_xlfn.XLOOKUP($F160,'1.PrepList'!$I:$I,'1.PrepList'!$L:$L))</f>
        <v/>
      </c>
      <c r="J160" t="str">
        <f>IF($F160="","",_xlfn.XLOOKUP($F160,'1.PrepList'!$I:$I,'1.PrepList'!$M:$M))</f>
        <v/>
      </c>
      <c r="K160" t="str">
        <f>IF($F160="","",_xlfn.XLOOKUP($F160,'1.PrepList'!$I:$I,'1.PrepList'!$N:$N))</f>
        <v/>
      </c>
      <c r="L160" t="str">
        <f>IF($F160="","",_xlfn.XLOOKUP($F160,'1.PrepList'!$I:$I,'1.PrepList'!$O:$O))</f>
        <v/>
      </c>
      <c r="M160" t="str">
        <f>IF($F160="","",_xlfn.XLOOKUP($F160,'1.PrepList'!$I:$I,'1.PrepList'!$P:$P))</f>
        <v/>
      </c>
      <c r="N160" t="str">
        <f>IF($F160="","",_xlfn.XLOOKUP($F160,'1.PrepList'!$I:$I,'1.PrepList'!$Q:$Q))</f>
        <v/>
      </c>
      <c r="O160" t="str">
        <f>IF($F160="","",_xlfn.XLOOKUP($F160,'1.PrepList'!$I:$I,'1.PrepList'!$R:$R))</f>
        <v/>
      </c>
      <c r="P160" t="str">
        <f>IF($F160="","",_xlfn.XLOOKUP($F160,'1.PrepList'!$I:$I,'1.PrepList'!$S:$S))</f>
        <v/>
      </c>
    </row>
    <row r="161" spans="1:16">
      <c r="A161" s="603" t="str">
        <f>IF($F161="","",_xlfn.XLOOKUP($F161,'1.PrepList'!$I:$I,'1.PrepList'!$C:$C))</f>
        <v/>
      </c>
      <c r="B161" s="603" t="str">
        <f>IF($F161="","",_xlfn.XLOOKUP($F161,'1.PrepList'!$I:$I,'1.PrepList'!$D:$D))</f>
        <v/>
      </c>
      <c r="C161" t="str">
        <f t="shared" si="1"/>
        <v/>
      </c>
      <c r="D161" t="str">
        <f>IF($F161="","",_xlfn.XLOOKUP($F161,'1.PrepList'!$I:$I,'1.PrepList'!$F:$F))</f>
        <v/>
      </c>
      <c r="E161" t="str">
        <f>IF($F161="","",_xlfn.XLOOKUP($F161,'1.PrepList'!$I:$I,'1.PrepList'!$H:$H))</f>
        <v/>
      </c>
      <c r="F161" t="str">
        <f>IFERROR(_xlfn.AGGREGATE(15,6,'1.PrepList'!$I$2:$I$1500/('1.PrepList'!$B$2:$B$1500="Yes"),ROWS($F$70:F161)),"")</f>
        <v/>
      </c>
      <c r="G161" t="str">
        <f>IF($F161="","",_xlfn.XLOOKUP($F161,'1.PrepList'!$I:$I,'1.PrepList'!$J:$J))</f>
        <v/>
      </c>
      <c r="H161" t="str">
        <f>IF($F161="","",_xlfn.XLOOKUP($F161,'1.PrepList'!$I:$I,'1.PrepList'!$K:$K))</f>
        <v/>
      </c>
      <c r="I161" t="str">
        <f>IF($F161="","",_xlfn.XLOOKUP($F161,'1.PrepList'!$I:$I,'1.PrepList'!$L:$L))</f>
        <v/>
      </c>
      <c r="J161" t="str">
        <f>IF($F161="","",_xlfn.XLOOKUP($F161,'1.PrepList'!$I:$I,'1.PrepList'!$M:$M))</f>
        <v/>
      </c>
      <c r="K161" t="str">
        <f>IF($F161="","",_xlfn.XLOOKUP($F161,'1.PrepList'!$I:$I,'1.PrepList'!$N:$N))</f>
        <v/>
      </c>
      <c r="L161" t="str">
        <f>IF($F161="","",_xlfn.XLOOKUP($F161,'1.PrepList'!$I:$I,'1.PrepList'!$O:$O))</f>
        <v/>
      </c>
      <c r="M161" t="str">
        <f>IF($F161="","",_xlfn.XLOOKUP($F161,'1.PrepList'!$I:$I,'1.PrepList'!$P:$P))</f>
        <v/>
      </c>
      <c r="N161" t="str">
        <f>IF($F161="","",_xlfn.XLOOKUP($F161,'1.PrepList'!$I:$I,'1.PrepList'!$Q:$Q))</f>
        <v/>
      </c>
      <c r="O161" t="str">
        <f>IF($F161="","",_xlfn.XLOOKUP($F161,'1.PrepList'!$I:$I,'1.PrepList'!$R:$R))</f>
        <v/>
      </c>
      <c r="P161" t="str">
        <f>IF($F161="","",_xlfn.XLOOKUP($F161,'1.PrepList'!$I:$I,'1.PrepList'!$S:$S))</f>
        <v/>
      </c>
    </row>
    <row r="162" spans="1:16">
      <c r="A162" s="603" t="str">
        <f>IF($F162="","",_xlfn.XLOOKUP($F162,'1.PrepList'!$I:$I,'1.PrepList'!$C:$C))</f>
        <v/>
      </c>
      <c r="B162" s="603" t="str">
        <f>IF($F162="","",_xlfn.XLOOKUP($F162,'1.PrepList'!$I:$I,'1.PrepList'!$D:$D))</f>
        <v/>
      </c>
      <c r="C162" t="str">
        <f t="shared" si="1"/>
        <v/>
      </c>
      <c r="D162" t="str">
        <f>IF($F162="","",_xlfn.XLOOKUP($F162,'1.PrepList'!$I:$I,'1.PrepList'!$F:$F))</f>
        <v/>
      </c>
      <c r="E162" t="str">
        <f>IF($F162="","",_xlfn.XLOOKUP($F162,'1.PrepList'!$I:$I,'1.PrepList'!$H:$H))</f>
        <v/>
      </c>
      <c r="F162" t="str">
        <f>IFERROR(_xlfn.AGGREGATE(15,6,'1.PrepList'!$I$2:$I$1500/('1.PrepList'!$B$2:$B$1500="Yes"),ROWS($F$70:F162)),"")</f>
        <v/>
      </c>
      <c r="G162" t="str">
        <f>IF($F162="","",_xlfn.XLOOKUP($F162,'1.PrepList'!$I:$I,'1.PrepList'!$J:$J))</f>
        <v/>
      </c>
      <c r="H162" t="str">
        <f>IF($F162="","",_xlfn.XLOOKUP($F162,'1.PrepList'!$I:$I,'1.PrepList'!$K:$K))</f>
        <v/>
      </c>
      <c r="I162" t="str">
        <f>IF($F162="","",_xlfn.XLOOKUP($F162,'1.PrepList'!$I:$I,'1.PrepList'!$L:$L))</f>
        <v/>
      </c>
      <c r="J162" t="str">
        <f>IF($F162="","",_xlfn.XLOOKUP($F162,'1.PrepList'!$I:$I,'1.PrepList'!$M:$M))</f>
        <v/>
      </c>
      <c r="K162" t="str">
        <f>IF($F162="","",_xlfn.XLOOKUP($F162,'1.PrepList'!$I:$I,'1.PrepList'!$N:$N))</f>
        <v/>
      </c>
      <c r="L162" t="str">
        <f>IF($F162="","",_xlfn.XLOOKUP($F162,'1.PrepList'!$I:$I,'1.PrepList'!$O:$O))</f>
        <v/>
      </c>
      <c r="M162" t="str">
        <f>IF($F162="","",_xlfn.XLOOKUP($F162,'1.PrepList'!$I:$I,'1.PrepList'!$P:$P))</f>
        <v/>
      </c>
      <c r="N162" t="str">
        <f>IF($F162="","",_xlfn.XLOOKUP($F162,'1.PrepList'!$I:$I,'1.PrepList'!$Q:$Q))</f>
        <v/>
      </c>
      <c r="O162" t="str">
        <f>IF($F162="","",_xlfn.XLOOKUP($F162,'1.PrepList'!$I:$I,'1.PrepList'!$R:$R))</f>
        <v/>
      </c>
      <c r="P162" t="str">
        <f>IF($F162="","",_xlfn.XLOOKUP($F162,'1.PrepList'!$I:$I,'1.PrepList'!$S:$S))</f>
        <v/>
      </c>
    </row>
    <row r="163" spans="1:16">
      <c r="A163" s="603" t="str">
        <f>IF($F163="","",_xlfn.XLOOKUP($F163,'1.PrepList'!$I:$I,'1.PrepList'!$C:$C))</f>
        <v/>
      </c>
      <c r="B163" s="603" t="str">
        <f>IF($F163="","",_xlfn.XLOOKUP($F163,'1.PrepList'!$I:$I,'1.PrepList'!$D:$D))</f>
        <v/>
      </c>
      <c r="C163" t="str">
        <f t="shared" si="1"/>
        <v/>
      </c>
      <c r="D163" t="str">
        <f>IF($F163="","",_xlfn.XLOOKUP($F163,'1.PrepList'!$I:$I,'1.PrepList'!$F:$F))</f>
        <v/>
      </c>
      <c r="E163" t="str">
        <f>IF($F163="","",_xlfn.XLOOKUP($F163,'1.PrepList'!$I:$I,'1.PrepList'!$H:$H))</f>
        <v/>
      </c>
      <c r="F163" t="str">
        <f>IFERROR(_xlfn.AGGREGATE(15,6,'1.PrepList'!$I$2:$I$1500/('1.PrepList'!$B$2:$B$1500="Yes"),ROWS($F$70:F163)),"")</f>
        <v/>
      </c>
      <c r="G163" t="str">
        <f>IF($F163="","",_xlfn.XLOOKUP($F163,'1.PrepList'!$I:$I,'1.PrepList'!$J:$J))</f>
        <v/>
      </c>
      <c r="H163" t="str">
        <f>IF($F163="","",_xlfn.XLOOKUP($F163,'1.PrepList'!$I:$I,'1.PrepList'!$K:$K))</f>
        <v/>
      </c>
      <c r="I163" t="str">
        <f>IF($F163="","",_xlfn.XLOOKUP($F163,'1.PrepList'!$I:$I,'1.PrepList'!$L:$L))</f>
        <v/>
      </c>
      <c r="J163" t="str">
        <f>IF($F163="","",_xlfn.XLOOKUP($F163,'1.PrepList'!$I:$I,'1.PrepList'!$M:$M))</f>
        <v/>
      </c>
      <c r="K163" t="str">
        <f>IF($F163="","",_xlfn.XLOOKUP($F163,'1.PrepList'!$I:$I,'1.PrepList'!$N:$N))</f>
        <v/>
      </c>
      <c r="L163" t="str">
        <f>IF($F163="","",_xlfn.XLOOKUP($F163,'1.PrepList'!$I:$I,'1.PrepList'!$O:$O))</f>
        <v/>
      </c>
      <c r="M163" t="str">
        <f>IF($F163="","",_xlfn.XLOOKUP($F163,'1.PrepList'!$I:$I,'1.PrepList'!$P:$P))</f>
        <v/>
      </c>
      <c r="N163" t="str">
        <f>IF($F163="","",_xlfn.XLOOKUP($F163,'1.PrepList'!$I:$I,'1.PrepList'!$Q:$Q))</f>
        <v/>
      </c>
      <c r="O163" t="str">
        <f>IF($F163="","",_xlfn.XLOOKUP($F163,'1.PrepList'!$I:$I,'1.PrepList'!$R:$R))</f>
        <v/>
      </c>
      <c r="P163" t="str">
        <f>IF($F163="","",_xlfn.XLOOKUP($F163,'1.PrepList'!$I:$I,'1.PrepList'!$S:$S))</f>
        <v/>
      </c>
    </row>
    <row r="164" spans="1:16">
      <c r="A164" s="603" t="str">
        <f>IF($F164="","",_xlfn.XLOOKUP($F164,'1.PrepList'!$I:$I,'1.PrepList'!$C:$C))</f>
        <v/>
      </c>
      <c r="B164" s="603" t="str">
        <f>IF($F164="","",_xlfn.XLOOKUP($F164,'1.PrepList'!$I:$I,'1.PrepList'!$D:$D))</f>
        <v/>
      </c>
      <c r="C164" t="str">
        <f t="shared" si="1"/>
        <v/>
      </c>
      <c r="D164" t="str">
        <f>IF($F164="","",_xlfn.XLOOKUP($F164,'1.PrepList'!$I:$I,'1.PrepList'!$F:$F))</f>
        <v/>
      </c>
      <c r="E164" t="str">
        <f>IF($F164="","",_xlfn.XLOOKUP($F164,'1.PrepList'!$I:$I,'1.PrepList'!$H:$H))</f>
        <v/>
      </c>
      <c r="F164" t="str">
        <f>IFERROR(_xlfn.AGGREGATE(15,6,'1.PrepList'!$I$2:$I$1500/('1.PrepList'!$B$2:$B$1500="Yes"),ROWS($F$70:F164)),"")</f>
        <v/>
      </c>
      <c r="G164" t="str">
        <f>IF($F164="","",_xlfn.XLOOKUP($F164,'1.PrepList'!$I:$I,'1.PrepList'!$J:$J))</f>
        <v/>
      </c>
      <c r="H164" t="str">
        <f>IF($F164="","",_xlfn.XLOOKUP($F164,'1.PrepList'!$I:$I,'1.PrepList'!$K:$K))</f>
        <v/>
      </c>
      <c r="I164" t="str">
        <f>IF($F164="","",_xlfn.XLOOKUP($F164,'1.PrepList'!$I:$I,'1.PrepList'!$L:$L))</f>
        <v/>
      </c>
      <c r="J164" t="str">
        <f>IF($F164="","",_xlfn.XLOOKUP($F164,'1.PrepList'!$I:$I,'1.PrepList'!$M:$M))</f>
        <v/>
      </c>
      <c r="K164" t="str">
        <f>IF($F164="","",_xlfn.XLOOKUP($F164,'1.PrepList'!$I:$I,'1.PrepList'!$N:$N))</f>
        <v/>
      </c>
      <c r="L164" t="str">
        <f>IF($F164="","",_xlfn.XLOOKUP($F164,'1.PrepList'!$I:$I,'1.PrepList'!$O:$O))</f>
        <v/>
      </c>
      <c r="M164" t="str">
        <f>IF($F164="","",_xlfn.XLOOKUP($F164,'1.PrepList'!$I:$I,'1.PrepList'!$P:$P))</f>
        <v/>
      </c>
      <c r="N164" t="str">
        <f>IF($F164="","",_xlfn.XLOOKUP($F164,'1.PrepList'!$I:$I,'1.PrepList'!$Q:$Q))</f>
        <v/>
      </c>
      <c r="O164" t="str">
        <f>IF($F164="","",_xlfn.XLOOKUP($F164,'1.PrepList'!$I:$I,'1.PrepList'!$R:$R))</f>
        <v/>
      </c>
      <c r="P164" t="str">
        <f>IF($F164="","",_xlfn.XLOOKUP($F164,'1.PrepList'!$I:$I,'1.PrepList'!$S:$S))</f>
        <v/>
      </c>
    </row>
    <row r="165" spans="1:16">
      <c r="A165" s="603" t="str">
        <f>IF($F165="","",_xlfn.XLOOKUP($F165,'1.PrepList'!$I:$I,'1.PrepList'!$C:$C))</f>
        <v/>
      </c>
      <c r="B165" s="603" t="str">
        <f>IF($F165="","",_xlfn.XLOOKUP($F165,'1.PrepList'!$I:$I,'1.PrepList'!$D:$D))</f>
        <v/>
      </c>
      <c r="C165" t="str">
        <f t="shared" si="1"/>
        <v/>
      </c>
      <c r="D165" t="str">
        <f>IF($F165="","",_xlfn.XLOOKUP($F165,'1.PrepList'!$I:$I,'1.PrepList'!$F:$F))</f>
        <v/>
      </c>
      <c r="E165" t="str">
        <f>IF($F165="","",_xlfn.XLOOKUP($F165,'1.PrepList'!$I:$I,'1.PrepList'!$H:$H))</f>
        <v/>
      </c>
      <c r="F165" t="str">
        <f>IFERROR(_xlfn.AGGREGATE(15,6,'1.PrepList'!$I$2:$I$1500/('1.PrepList'!$B$2:$B$1500="Yes"),ROWS($F$70:F165)),"")</f>
        <v/>
      </c>
      <c r="G165" t="str">
        <f>IF($F165="","",_xlfn.XLOOKUP($F165,'1.PrepList'!$I:$I,'1.PrepList'!$J:$J))</f>
        <v/>
      </c>
      <c r="H165" t="str">
        <f>IF($F165="","",_xlfn.XLOOKUP($F165,'1.PrepList'!$I:$I,'1.PrepList'!$K:$K))</f>
        <v/>
      </c>
      <c r="I165" t="str">
        <f>IF($F165="","",_xlfn.XLOOKUP($F165,'1.PrepList'!$I:$I,'1.PrepList'!$L:$L))</f>
        <v/>
      </c>
      <c r="J165" t="str">
        <f>IF($F165="","",_xlfn.XLOOKUP($F165,'1.PrepList'!$I:$I,'1.PrepList'!$M:$M))</f>
        <v/>
      </c>
      <c r="K165" t="str">
        <f>IF($F165="","",_xlfn.XLOOKUP($F165,'1.PrepList'!$I:$I,'1.PrepList'!$N:$N))</f>
        <v/>
      </c>
      <c r="L165" t="str">
        <f>IF($F165="","",_xlfn.XLOOKUP($F165,'1.PrepList'!$I:$I,'1.PrepList'!$O:$O))</f>
        <v/>
      </c>
      <c r="M165" t="str">
        <f>IF($F165="","",_xlfn.XLOOKUP($F165,'1.PrepList'!$I:$I,'1.PrepList'!$P:$P))</f>
        <v/>
      </c>
      <c r="N165" t="str">
        <f>IF($F165="","",_xlfn.XLOOKUP($F165,'1.PrepList'!$I:$I,'1.PrepList'!$Q:$Q))</f>
        <v/>
      </c>
      <c r="O165" t="str">
        <f>IF($F165="","",_xlfn.XLOOKUP($F165,'1.PrepList'!$I:$I,'1.PrepList'!$R:$R))</f>
        <v/>
      </c>
      <c r="P165" t="str">
        <f>IF($F165="","",_xlfn.XLOOKUP($F165,'1.PrepList'!$I:$I,'1.PrepList'!$S:$S))</f>
        <v/>
      </c>
    </row>
    <row r="166" spans="1:16">
      <c r="A166" s="603" t="str">
        <f>IF($F166="","",_xlfn.XLOOKUP($F166,'1.PrepList'!$I:$I,'1.PrepList'!$C:$C))</f>
        <v/>
      </c>
      <c r="B166" s="603" t="str">
        <f>IF($F166="","",_xlfn.XLOOKUP($F166,'1.PrepList'!$I:$I,'1.PrepList'!$D:$D))</f>
        <v/>
      </c>
      <c r="C166" t="str">
        <f t="shared" si="1"/>
        <v/>
      </c>
      <c r="D166" t="str">
        <f>IF($F166="","",_xlfn.XLOOKUP($F166,'1.PrepList'!$I:$I,'1.PrepList'!$F:$F))</f>
        <v/>
      </c>
      <c r="E166" t="str">
        <f>IF($F166="","",_xlfn.XLOOKUP($F166,'1.PrepList'!$I:$I,'1.PrepList'!$H:$H))</f>
        <v/>
      </c>
      <c r="F166" t="str">
        <f>IFERROR(_xlfn.AGGREGATE(15,6,'1.PrepList'!$I$2:$I$1500/('1.PrepList'!$B$2:$B$1500="Yes"),ROWS($F$70:F166)),"")</f>
        <v/>
      </c>
      <c r="G166" t="str">
        <f>IF($F166="","",_xlfn.XLOOKUP($F166,'1.PrepList'!$I:$I,'1.PrepList'!$J:$J))</f>
        <v/>
      </c>
      <c r="H166" t="str">
        <f>IF($F166="","",_xlfn.XLOOKUP($F166,'1.PrepList'!$I:$I,'1.PrepList'!$K:$K))</f>
        <v/>
      </c>
      <c r="I166" t="str">
        <f>IF($F166="","",_xlfn.XLOOKUP($F166,'1.PrepList'!$I:$I,'1.PrepList'!$L:$L))</f>
        <v/>
      </c>
      <c r="J166" t="str">
        <f>IF($F166="","",_xlfn.XLOOKUP($F166,'1.PrepList'!$I:$I,'1.PrepList'!$M:$M))</f>
        <v/>
      </c>
      <c r="K166" t="str">
        <f>IF($F166="","",_xlfn.XLOOKUP($F166,'1.PrepList'!$I:$I,'1.PrepList'!$N:$N))</f>
        <v/>
      </c>
      <c r="L166" t="str">
        <f>IF($F166="","",_xlfn.XLOOKUP($F166,'1.PrepList'!$I:$I,'1.PrepList'!$O:$O))</f>
        <v/>
      </c>
      <c r="M166" t="str">
        <f>IF($F166="","",_xlfn.XLOOKUP($F166,'1.PrepList'!$I:$I,'1.PrepList'!$P:$P))</f>
        <v/>
      </c>
      <c r="N166" t="str">
        <f>IF($F166="","",_xlfn.XLOOKUP($F166,'1.PrepList'!$I:$I,'1.PrepList'!$Q:$Q))</f>
        <v/>
      </c>
      <c r="O166" t="str">
        <f>IF($F166="","",_xlfn.XLOOKUP($F166,'1.PrepList'!$I:$I,'1.PrepList'!$R:$R))</f>
        <v/>
      </c>
      <c r="P166" t="str">
        <f>IF($F166="","",_xlfn.XLOOKUP($F166,'1.PrepList'!$I:$I,'1.PrepList'!$S:$S))</f>
        <v/>
      </c>
    </row>
    <row r="167" spans="1:16">
      <c r="A167" s="603" t="str">
        <f>IF($F167="","",_xlfn.XLOOKUP($F167,'1.PrepList'!$I:$I,'1.PrepList'!$C:$C))</f>
        <v/>
      </c>
      <c r="B167" s="603" t="str">
        <f>IF($F167="","",_xlfn.XLOOKUP($F167,'1.PrepList'!$I:$I,'1.PrepList'!$D:$D))</f>
        <v/>
      </c>
      <c r="C167" t="str">
        <f t="shared" si="1"/>
        <v/>
      </c>
      <c r="D167" t="str">
        <f>IF($F167="","",_xlfn.XLOOKUP($F167,'1.PrepList'!$I:$I,'1.PrepList'!$F:$F))</f>
        <v/>
      </c>
      <c r="E167" t="str">
        <f>IF($F167="","",_xlfn.XLOOKUP($F167,'1.PrepList'!$I:$I,'1.PrepList'!$H:$H))</f>
        <v/>
      </c>
      <c r="F167" t="str">
        <f>IFERROR(_xlfn.AGGREGATE(15,6,'1.PrepList'!$I$2:$I$1500/('1.PrepList'!$B$2:$B$1500="Yes"),ROWS($F$70:F167)),"")</f>
        <v/>
      </c>
      <c r="G167" t="str">
        <f>IF($F167="","",_xlfn.XLOOKUP($F167,'1.PrepList'!$I:$I,'1.PrepList'!$J:$J))</f>
        <v/>
      </c>
      <c r="H167" t="str">
        <f>IF($F167="","",_xlfn.XLOOKUP($F167,'1.PrepList'!$I:$I,'1.PrepList'!$K:$K))</f>
        <v/>
      </c>
      <c r="I167" t="str">
        <f>IF($F167="","",_xlfn.XLOOKUP($F167,'1.PrepList'!$I:$I,'1.PrepList'!$L:$L))</f>
        <v/>
      </c>
      <c r="J167" t="str">
        <f>IF($F167="","",_xlfn.XLOOKUP($F167,'1.PrepList'!$I:$I,'1.PrepList'!$M:$M))</f>
        <v/>
      </c>
      <c r="K167" t="str">
        <f>IF($F167="","",_xlfn.XLOOKUP($F167,'1.PrepList'!$I:$I,'1.PrepList'!$N:$N))</f>
        <v/>
      </c>
      <c r="L167" t="str">
        <f>IF($F167="","",_xlfn.XLOOKUP($F167,'1.PrepList'!$I:$I,'1.PrepList'!$O:$O))</f>
        <v/>
      </c>
      <c r="M167" t="str">
        <f>IF($F167="","",_xlfn.XLOOKUP($F167,'1.PrepList'!$I:$I,'1.PrepList'!$P:$P))</f>
        <v/>
      </c>
      <c r="N167" t="str">
        <f>IF($F167="","",_xlfn.XLOOKUP($F167,'1.PrepList'!$I:$I,'1.PrepList'!$Q:$Q))</f>
        <v/>
      </c>
      <c r="O167" t="str">
        <f>IF($F167="","",_xlfn.XLOOKUP($F167,'1.PrepList'!$I:$I,'1.PrepList'!$R:$R))</f>
        <v/>
      </c>
      <c r="P167" t="str">
        <f>IF($F167="","",_xlfn.XLOOKUP($F167,'1.PrepList'!$I:$I,'1.PrepList'!$S:$S))</f>
        <v/>
      </c>
    </row>
    <row r="168" spans="1:16">
      <c r="A168" s="603" t="str">
        <f>IF($F168="","",_xlfn.XLOOKUP($F168,'1.PrepList'!$I:$I,'1.PrepList'!$C:$C))</f>
        <v/>
      </c>
      <c r="B168" s="603" t="str">
        <f>IF($F168="","",_xlfn.XLOOKUP($F168,'1.PrepList'!$I:$I,'1.PrepList'!$D:$D))</f>
        <v/>
      </c>
      <c r="C168" t="str">
        <f t="shared" si="1"/>
        <v/>
      </c>
      <c r="D168" t="str">
        <f>IF($F168="","",_xlfn.XLOOKUP($F168,'1.PrepList'!$I:$I,'1.PrepList'!$F:$F))</f>
        <v/>
      </c>
      <c r="E168" t="str">
        <f>IF($F168="","",_xlfn.XLOOKUP($F168,'1.PrepList'!$I:$I,'1.PrepList'!$H:$H))</f>
        <v/>
      </c>
      <c r="F168" t="str">
        <f>IFERROR(_xlfn.AGGREGATE(15,6,'1.PrepList'!$I$2:$I$1500/('1.PrepList'!$B$2:$B$1500="Yes"),ROWS($F$70:F168)),"")</f>
        <v/>
      </c>
      <c r="G168" t="str">
        <f>IF($F168="","",_xlfn.XLOOKUP($F168,'1.PrepList'!$I:$I,'1.PrepList'!$J:$J))</f>
        <v/>
      </c>
      <c r="H168" t="str">
        <f>IF($F168="","",_xlfn.XLOOKUP($F168,'1.PrepList'!$I:$I,'1.PrepList'!$K:$K))</f>
        <v/>
      </c>
      <c r="I168" t="str">
        <f>IF($F168="","",_xlfn.XLOOKUP($F168,'1.PrepList'!$I:$I,'1.PrepList'!$L:$L))</f>
        <v/>
      </c>
      <c r="J168" t="str">
        <f>IF($F168="","",_xlfn.XLOOKUP($F168,'1.PrepList'!$I:$I,'1.PrepList'!$M:$M))</f>
        <v/>
      </c>
      <c r="K168" t="str">
        <f>IF($F168="","",_xlfn.XLOOKUP($F168,'1.PrepList'!$I:$I,'1.PrepList'!$N:$N))</f>
        <v/>
      </c>
      <c r="L168" t="str">
        <f>IF($F168="","",_xlfn.XLOOKUP($F168,'1.PrepList'!$I:$I,'1.PrepList'!$O:$O))</f>
        <v/>
      </c>
      <c r="M168" t="str">
        <f>IF($F168="","",_xlfn.XLOOKUP($F168,'1.PrepList'!$I:$I,'1.PrepList'!$P:$P))</f>
        <v/>
      </c>
      <c r="N168" t="str">
        <f>IF($F168="","",_xlfn.XLOOKUP($F168,'1.PrepList'!$I:$I,'1.PrepList'!$Q:$Q))</f>
        <v/>
      </c>
      <c r="O168" t="str">
        <f>IF($F168="","",_xlfn.XLOOKUP($F168,'1.PrepList'!$I:$I,'1.PrepList'!$R:$R))</f>
        <v/>
      </c>
      <c r="P168" t="str">
        <f>IF($F168="","",_xlfn.XLOOKUP($F168,'1.PrepList'!$I:$I,'1.PrepList'!$S:$S))</f>
        <v/>
      </c>
    </row>
    <row r="169" spans="1:16">
      <c r="A169" s="603" t="str">
        <f>IF($F169="","",_xlfn.XLOOKUP($F169,'1.PrepList'!$I:$I,'1.PrepList'!$C:$C))</f>
        <v/>
      </c>
      <c r="B169" s="603" t="str">
        <f>IF($F169="","",_xlfn.XLOOKUP($F169,'1.PrepList'!$I:$I,'1.PrepList'!$D:$D))</f>
        <v/>
      </c>
      <c r="C169" t="str">
        <f t="shared" si="1"/>
        <v/>
      </c>
      <c r="D169" t="str">
        <f>IF($F169="","",_xlfn.XLOOKUP($F169,'1.PrepList'!$I:$I,'1.PrepList'!$F:$F))</f>
        <v/>
      </c>
      <c r="E169" t="str">
        <f>IF($F169="","",_xlfn.XLOOKUP($F169,'1.PrepList'!$I:$I,'1.PrepList'!$H:$H))</f>
        <v/>
      </c>
      <c r="F169" t="str">
        <f>IFERROR(_xlfn.AGGREGATE(15,6,'1.PrepList'!$I$2:$I$1500/('1.PrepList'!$B$2:$B$1500="Yes"),ROWS($F$70:F169)),"")</f>
        <v/>
      </c>
      <c r="G169" t="str">
        <f>IF($F169="","",_xlfn.XLOOKUP($F169,'1.PrepList'!$I:$I,'1.PrepList'!$J:$J))</f>
        <v/>
      </c>
      <c r="H169" t="str">
        <f>IF($F169="","",_xlfn.XLOOKUP($F169,'1.PrepList'!$I:$I,'1.PrepList'!$K:$K))</f>
        <v/>
      </c>
      <c r="I169" t="str">
        <f>IF($F169="","",_xlfn.XLOOKUP($F169,'1.PrepList'!$I:$I,'1.PrepList'!$L:$L))</f>
        <v/>
      </c>
      <c r="J169" t="str">
        <f>IF($F169="","",_xlfn.XLOOKUP($F169,'1.PrepList'!$I:$I,'1.PrepList'!$M:$M))</f>
        <v/>
      </c>
      <c r="K169" t="str">
        <f>IF($F169="","",_xlfn.XLOOKUP($F169,'1.PrepList'!$I:$I,'1.PrepList'!$N:$N))</f>
        <v/>
      </c>
      <c r="L169" t="str">
        <f>IF($F169="","",_xlfn.XLOOKUP($F169,'1.PrepList'!$I:$I,'1.PrepList'!$O:$O))</f>
        <v/>
      </c>
      <c r="M169" t="str">
        <f>IF($F169="","",_xlfn.XLOOKUP($F169,'1.PrepList'!$I:$I,'1.PrepList'!$P:$P))</f>
        <v/>
      </c>
      <c r="N169" t="str">
        <f>IF($F169="","",_xlfn.XLOOKUP($F169,'1.PrepList'!$I:$I,'1.PrepList'!$Q:$Q))</f>
        <v/>
      </c>
      <c r="O169" t="str">
        <f>IF($F169="","",_xlfn.XLOOKUP($F169,'1.PrepList'!$I:$I,'1.PrepList'!$R:$R))</f>
        <v/>
      </c>
      <c r="P169" t="str">
        <f>IF($F169="","",_xlfn.XLOOKUP($F169,'1.PrepList'!$I:$I,'1.PrepList'!$S:$S))</f>
        <v/>
      </c>
    </row>
    <row r="170" spans="1:16">
      <c r="A170" s="603" t="str">
        <f>IF($F170="","",_xlfn.XLOOKUP($F170,'1.PrepList'!$I:$I,'1.PrepList'!$C:$C))</f>
        <v/>
      </c>
      <c r="B170" s="603" t="str">
        <f>IF($F170="","",_xlfn.XLOOKUP($F170,'1.PrepList'!$I:$I,'1.PrepList'!$D:$D))</f>
        <v/>
      </c>
      <c r="C170" t="str">
        <f t="shared" si="1"/>
        <v/>
      </c>
      <c r="D170" t="str">
        <f>IF($F170="","",_xlfn.XLOOKUP($F170,'1.PrepList'!$I:$I,'1.PrepList'!$F:$F))</f>
        <v/>
      </c>
      <c r="E170" t="str">
        <f>IF($F170="","",_xlfn.XLOOKUP($F170,'1.PrepList'!$I:$I,'1.PrepList'!$H:$H))</f>
        <v/>
      </c>
      <c r="F170" t="str">
        <f>IFERROR(_xlfn.AGGREGATE(15,6,'1.PrepList'!$I$2:$I$1500/('1.PrepList'!$B$2:$B$1500="Yes"),ROWS($F$70:F170)),"")</f>
        <v/>
      </c>
      <c r="G170" t="str">
        <f>IF($F170="","",_xlfn.XLOOKUP($F170,'1.PrepList'!$I:$I,'1.PrepList'!$J:$J))</f>
        <v/>
      </c>
      <c r="H170" t="str">
        <f>IF($F170="","",_xlfn.XLOOKUP($F170,'1.PrepList'!$I:$I,'1.PrepList'!$K:$K))</f>
        <v/>
      </c>
      <c r="I170" t="str">
        <f>IF($F170="","",_xlfn.XLOOKUP($F170,'1.PrepList'!$I:$I,'1.PrepList'!$L:$L))</f>
        <v/>
      </c>
      <c r="J170" t="str">
        <f>IF($F170="","",_xlfn.XLOOKUP($F170,'1.PrepList'!$I:$I,'1.PrepList'!$M:$M))</f>
        <v/>
      </c>
      <c r="K170" t="str">
        <f>IF($F170="","",_xlfn.XLOOKUP($F170,'1.PrepList'!$I:$I,'1.PrepList'!$N:$N))</f>
        <v/>
      </c>
      <c r="L170" t="str">
        <f>IF($F170="","",_xlfn.XLOOKUP($F170,'1.PrepList'!$I:$I,'1.PrepList'!$O:$O))</f>
        <v/>
      </c>
      <c r="M170" t="str">
        <f>IF($F170="","",_xlfn.XLOOKUP($F170,'1.PrepList'!$I:$I,'1.PrepList'!$P:$P))</f>
        <v/>
      </c>
      <c r="N170" t="str">
        <f>IF($F170="","",_xlfn.XLOOKUP($F170,'1.PrepList'!$I:$I,'1.PrepList'!$Q:$Q))</f>
        <v/>
      </c>
      <c r="O170" t="str">
        <f>IF($F170="","",_xlfn.XLOOKUP($F170,'1.PrepList'!$I:$I,'1.PrepList'!$R:$R))</f>
        <v/>
      </c>
      <c r="P170" t="str">
        <f>IF($F170="","",_xlfn.XLOOKUP($F170,'1.PrepList'!$I:$I,'1.PrepList'!$S:$S))</f>
        <v/>
      </c>
    </row>
    <row r="171" spans="1:16">
      <c r="A171" s="603" t="str">
        <f>IF($F171="","",_xlfn.XLOOKUP($F171,'1.PrepList'!$I:$I,'1.PrepList'!$C:$C))</f>
        <v/>
      </c>
      <c r="B171" s="603" t="str">
        <f>IF($F171="","",_xlfn.XLOOKUP($F171,'1.PrepList'!$I:$I,'1.PrepList'!$D:$D))</f>
        <v/>
      </c>
      <c r="C171" t="str">
        <f t="shared" si="1"/>
        <v/>
      </c>
      <c r="D171" t="str">
        <f>IF($F171="","",_xlfn.XLOOKUP($F171,'1.PrepList'!$I:$I,'1.PrepList'!$F:$F))</f>
        <v/>
      </c>
      <c r="E171" t="str">
        <f>IF($F171="","",_xlfn.XLOOKUP($F171,'1.PrepList'!$I:$I,'1.PrepList'!$H:$H))</f>
        <v/>
      </c>
      <c r="F171" t="str">
        <f>IFERROR(_xlfn.AGGREGATE(15,6,'1.PrepList'!$I$2:$I$1500/('1.PrepList'!$B$2:$B$1500="Yes"),ROWS($F$70:F171)),"")</f>
        <v/>
      </c>
      <c r="G171" t="str">
        <f>IF($F171="","",_xlfn.XLOOKUP($F171,'1.PrepList'!$I:$I,'1.PrepList'!$J:$J))</f>
        <v/>
      </c>
      <c r="H171" t="str">
        <f>IF($F171="","",_xlfn.XLOOKUP($F171,'1.PrepList'!$I:$I,'1.PrepList'!$K:$K))</f>
        <v/>
      </c>
      <c r="I171" t="str">
        <f>IF($F171="","",_xlfn.XLOOKUP($F171,'1.PrepList'!$I:$I,'1.PrepList'!$L:$L))</f>
        <v/>
      </c>
      <c r="J171" t="str">
        <f>IF($F171="","",_xlfn.XLOOKUP($F171,'1.PrepList'!$I:$I,'1.PrepList'!$M:$M))</f>
        <v/>
      </c>
      <c r="K171" t="str">
        <f>IF($F171="","",_xlfn.XLOOKUP($F171,'1.PrepList'!$I:$I,'1.PrepList'!$N:$N))</f>
        <v/>
      </c>
      <c r="L171" t="str">
        <f>IF($F171="","",_xlfn.XLOOKUP($F171,'1.PrepList'!$I:$I,'1.PrepList'!$O:$O))</f>
        <v/>
      </c>
      <c r="M171" t="str">
        <f>IF($F171="","",_xlfn.XLOOKUP($F171,'1.PrepList'!$I:$I,'1.PrepList'!$P:$P))</f>
        <v/>
      </c>
      <c r="N171" t="str">
        <f>IF($F171="","",_xlfn.XLOOKUP($F171,'1.PrepList'!$I:$I,'1.PrepList'!$Q:$Q))</f>
        <v/>
      </c>
      <c r="O171" t="str">
        <f>IF($F171="","",_xlfn.XLOOKUP($F171,'1.PrepList'!$I:$I,'1.PrepList'!$R:$R))</f>
        <v/>
      </c>
      <c r="P171" t="str">
        <f>IF($F171="","",_xlfn.XLOOKUP($F171,'1.PrepList'!$I:$I,'1.PrepList'!$S:$S))</f>
        <v/>
      </c>
    </row>
    <row r="172" spans="1:16">
      <c r="A172" s="603" t="str">
        <f>IF($F172="","",_xlfn.XLOOKUP($F172,'1.PrepList'!$I:$I,'1.PrepList'!$C:$C))</f>
        <v/>
      </c>
      <c r="B172" s="603" t="str">
        <f>IF($F172="","",_xlfn.XLOOKUP($F172,'1.PrepList'!$I:$I,'1.PrepList'!$D:$D))</f>
        <v/>
      </c>
      <c r="C172" t="str">
        <f t="shared" si="1"/>
        <v/>
      </c>
      <c r="D172" t="str">
        <f>IF($F172="","",_xlfn.XLOOKUP($F172,'1.PrepList'!$I:$I,'1.PrepList'!$F:$F))</f>
        <v/>
      </c>
      <c r="E172" t="str">
        <f>IF($F172="","",_xlfn.XLOOKUP($F172,'1.PrepList'!$I:$I,'1.PrepList'!$H:$H))</f>
        <v/>
      </c>
      <c r="F172" t="str">
        <f>IFERROR(_xlfn.AGGREGATE(15,6,'1.PrepList'!$I$2:$I$1500/('1.PrepList'!$B$2:$B$1500="Yes"),ROWS($F$70:F172)),"")</f>
        <v/>
      </c>
      <c r="G172" t="str">
        <f>IF($F172="","",_xlfn.XLOOKUP($F172,'1.PrepList'!$I:$I,'1.PrepList'!$J:$J))</f>
        <v/>
      </c>
      <c r="H172" t="str">
        <f>IF($F172="","",_xlfn.XLOOKUP($F172,'1.PrepList'!$I:$I,'1.PrepList'!$K:$K))</f>
        <v/>
      </c>
      <c r="I172" t="str">
        <f>IF($F172="","",_xlfn.XLOOKUP($F172,'1.PrepList'!$I:$I,'1.PrepList'!$L:$L))</f>
        <v/>
      </c>
      <c r="J172" t="str">
        <f>IF($F172="","",_xlfn.XLOOKUP($F172,'1.PrepList'!$I:$I,'1.PrepList'!$M:$M))</f>
        <v/>
      </c>
      <c r="K172" t="str">
        <f>IF($F172="","",_xlfn.XLOOKUP($F172,'1.PrepList'!$I:$I,'1.PrepList'!$N:$N))</f>
        <v/>
      </c>
      <c r="L172" t="str">
        <f>IF($F172="","",_xlfn.XLOOKUP($F172,'1.PrepList'!$I:$I,'1.PrepList'!$O:$O))</f>
        <v/>
      </c>
      <c r="M172" t="str">
        <f>IF($F172="","",_xlfn.XLOOKUP($F172,'1.PrepList'!$I:$I,'1.PrepList'!$P:$P))</f>
        <v/>
      </c>
      <c r="N172" t="str">
        <f>IF($F172="","",_xlfn.XLOOKUP($F172,'1.PrepList'!$I:$I,'1.PrepList'!$Q:$Q))</f>
        <v/>
      </c>
      <c r="O172" t="str">
        <f>IF($F172="","",_xlfn.XLOOKUP($F172,'1.PrepList'!$I:$I,'1.PrepList'!$R:$R))</f>
        <v/>
      </c>
      <c r="P172" t="str">
        <f>IF($F172="","",_xlfn.XLOOKUP($F172,'1.PrepList'!$I:$I,'1.PrepList'!$S:$S))</f>
        <v/>
      </c>
    </row>
    <row r="173" spans="1:16">
      <c r="A173" s="603" t="str">
        <f>IF($F173="","",_xlfn.XLOOKUP($F173,'1.PrepList'!$I:$I,'1.PrepList'!$C:$C))</f>
        <v/>
      </c>
      <c r="B173" s="603" t="str">
        <f>IF($F173="","",_xlfn.XLOOKUP($F173,'1.PrepList'!$I:$I,'1.PrepList'!$D:$D))</f>
        <v/>
      </c>
      <c r="C173" t="str">
        <f t="shared" si="1"/>
        <v/>
      </c>
      <c r="D173" t="str">
        <f>IF($F173="","",_xlfn.XLOOKUP($F173,'1.PrepList'!$I:$I,'1.PrepList'!$F:$F))</f>
        <v/>
      </c>
      <c r="E173" t="str">
        <f>IF($F173="","",_xlfn.XLOOKUP($F173,'1.PrepList'!$I:$I,'1.PrepList'!$H:$H))</f>
        <v/>
      </c>
      <c r="F173" t="str">
        <f>IFERROR(_xlfn.AGGREGATE(15,6,'1.PrepList'!$I$2:$I$1500/('1.PrepList'!$B$2:$B$1500="Yes"),ROWS($F$70:F173)),"")</f>
        <v/>
      </c>
      <c r="G173" t="str">
        <f>IF($F173="","",_xlfn.XLOOKUP($F173,'1.PrepList'!$I:$I,'1.PrepList'!$J:$J))</f>
        <v/>
      </c>
      <c r="H173" t="str">
        <f>IF($F173="","",_xlfn.XLOOKUP($F173,'1.PrepList'!$I:$I,'1.PrepList'!$K:$K))</f>
        <v/>
      </c>
      <c r="I173" t="str">
        <f>IF($F173="","",_xlfn.XLOOKUP($F173,'1.PrepList'!$I:$I,'1.PrepList'!$L:$L))</f>
        <v/>
      </c>
      <c r="J173" t="str">
        <f>IF($F173="","",_xlfn.XLOOKUP($F173,'1.PrepList'!$I:$I,'1.PrepList'!$M:$M))</f>
        <v/>
      </c>
      <c r="K173" t="str">
        <f>IF($F173="","",_xlfn.XLOOKUP($F173,'1.PrepList'!$I:$I,'1.PrepList'!$N:$N))</f>
        <v/>
      </c>
      <c r="L173" t="str">
        <f>IF($F173="","",_xlfn.XLOOKUP($F173,'1.PrepList'!$I:$I,'1.PrepList'!$O:$O))</f>
        <v/>
      </c>
      <c r="M173" t="str">
        <f>IF($F173="","",_xlfn.XLOOKUP($F173,'1.PrepList'!$I:$I,'1.PrepList'!$P:$P))</f>
        <v/>
      </c>
      <c r="N173" t="str">
        <f>IF($F173="","",_xlfn.XLOOKUP($F173,'1.PrepList'!$I:$I,'1.PrepList'!$Q:$Q))</f>
        <v/>
      </c>
      <c r="O173" t="str">
        <f>IF($F173="","",_xlfn.XLOOKUP($F173,'1.PrepList'!$I:$I,'1.PrepList'!$R:$R))</f>
        <v/>
      </c>
      <c r="P173" t="str">
        <f>IF($F173="","",_xlfn.XLOOKUP($F173,'1.PrepList'!$I:$I,'1.PrepList'!$S:$S))</f>
        <v/>
      </c>
    </row>
    <row r="174" spans="1:16">
      <c r="A174" s="603" t="str">
        <f>IF($F174="","",_xlfn.XLOOKUP($F174,'1.PrepList'!$I:$I,'1.PrepList'!$C:$C))</f>
        <v/>
      </c>
      <c r="B174" s="603" t="str">
        <f>IF($F174="","",_xlfn.XLOOKUP($F174,'1.PrepList'!$I:$I,'1.PrepList'!$D:$D))</f>
        <v/>
      </c>
      <c r="C174" t="str">
        <f t="shared" si="1"/>
        <v/>
      </c>
      <c r="D174" t="str">
        <f>IF($F174="","",_xlfn.XLOOKUP($F174,'1.PrepList'!$I:$I,'1.PrepList'!$F:$F))</f>
        <v/>
      </c>
      <c r="E174" t="str">
        <f>IF($F174="","",_xlfn.XLOOKUP($F174,'1.PrepList'!$I:$I,'1.PrepList'!$H:$H))</f>
        <v/>
      </c>
      <c r="F174" t="str">
        <f>IFERROR(_xlfn.AGGREGATE(15,6,'1.PrepList'!$I$2:$I$1500/('1.PrepList'!$B$2:$B$1500="Yes"),ROWS($F$70:F174)),"")</f>
        <v/>
      </c>
      <c r="G174" t="str">
        <f>IF($F174="","",_xlfn.XLOOKUP($F174,'1.PrepList'!$I:$I,'1.PrepList'!$J:$J))</f>
        <v/>
      </c>
      <c r="H174" t="str">
        <f>IF($F174="","",_xlfn.XLOOKUP($F174,'1.PrepList'!$I:$I,'1.PrepList'!$K:$K))</f>
        <v/>
      </c>
      <c r="I174" t="str">
        <f>IF($F174="","",_xlfn.XLOOKUP($F174,'1.PrepList'!$I:$I,'1.PrepList'!$L:$L))</f>
        <v/>
      </c>
      <c r="J174" t="str">
        <f>IF($F174="","",_xlfn.XLOOKUP($F174,'1.PrepList'!$I:$I,'1.PrepList'!$M:$M))</f>
        <v/>
      </c>
      <c r="K174" t="str">
        <f>IF($F174="","",_xlfn.XLOOKUP($F174,'1.PrepList'!$I:$I,'1.PrepList'!$N:$N))</f>
        <v/>
      </c>
      <c r="L174" t="str">
        <f>IF($F174="","",_xlfn.XLOOKUP($F174,'1.PrepList'!$I:$I,'1.PrepList'!$O:$O))</f>
        <v/>
      </c>
      <c r="M174" t="str">
        <f>IF($F174="","",_xlfn.XLOOKUP($F174,'1.PrepList'!$I:$I,'1.PrepList'!$P:$P))</f>
        <v/>
      </c>
      <c r="N174" t="str">
        <f>IF($F174="","",_xlfn.XLOOKUP($F174,'1.PrepList'!$I:$I,'1.PrepList'!$Q:$Q))</f>
        <v/>
      </c>
      <c r="O174" t="str">
        <f>IF($F174="","",_xlfn.XLOOKUP($F174,'1.PrepList'!$I:$I,'1.PrepList'!$R:$R))</f>
        <v/>
      </c>
      <c r="P174" t="str">
        <f>IF($F174="","",_xlfn.XLOOKUP($F174,'1.PrepList'!$I:$I,'1.PrepList'!$S:$S))</f>
        <v/>
      </c>
    </row>
    <row r="175" spans="1:16">
      <c r="A175" s="603" t="str">
        <f>IF($F175="","",_xlfn.XLOOKUP($F175,'1.PrepList'!$I:$I,'1.PrepList'!$C:$C))</f>
        <v/>
      </c>
      <c r="B175" s="603" t="str">
        <f>IF($F175="","",_xlfn.XLOOKUP($F175,'1.PrepList'!$I:$I,'1.PrepList'!$D:$D))</f>
        <v/>
      </c>
      <c r="C175" t="str">
        <f t="shared" si="1"/>
        <v/>
      </c>
      <c r="D175" t="str">
        <f>IF($F175="","",_xlfn.XLOOKUP($F175,'1.PrepList'!$I:$I,'1.PrepList'!$F:$F))</f>
        <v/>
      </c>
      <c r="E175" t="str">
        <f>IF($F175="","",_xlfn.XLOOKUP($F175,'1.PrepList'!$I:$I,'1.PrepList'!$H:$H))</f>
        <v/>
      </c>
      <c r="F175" t="str">
        <f>IFERROR(_xlfn.AGGREGATE(15,6,'1.PrepList'!$I$2:$I$1500/('1.PrepList'!$B$2:$B$1500="Yes"),ROWS($F$70:F175)),"")</f>
        <v/>
      </c>
      <c r="G175" t="str">
        <f>IF($F175="","",_xlfn.XLOOKUP($F175,'1.PrepList'!$I:$I,'1.PrepList'!$J:$J))</f>
        <v/>
      </c>
      <c r="H175" t="str">
        <f>IF($F175="","",_xlfn.XLOOKUP($F175,'1.PrepList'!$I:$I,'1.PrepList'!$K:$K))</f>
        <v/>
      </c>
      <c r="I175" t="str">
        <f>IF($F175="","",_xlfn.XLOOKUP($F175,'1.PrepList'!$I:$I,'1.PrepList'!$L:$L))</f>
        <v/>
      </c>
      <c r="J175" t="str">
        <f>IF($F175="","",_xlfn.XLOOKUP($F175,'1.PrepList'!$I:$I,'1.PrepList'!$M:$M))</f>
        <v/>
      </c>
      <c r="K175" t="str">
        <f>IF($F175="","",_xlfn.XLOOKUP($F175,'1.PrepList'!$I:$I,'1.PrepList'!$N:$N))</f>
        <v/>
      </c>
      <c r="L175" t="str">
        <f>IF($F175="","",_xlfn.XLOOKUP($F175,'1.PrepList'!$I:$I,'1.PrepList'!$O:$O))</f>
        <v/>
      </c>
      <c r="M175" t="str">
        <f>IF($F175="","",_xlfn.XLOOKUP($F175,'1.PrepList'!$I:$I,'1.PrepList'!$P:$P))</f>
        <v/>
      </c>
      <c r="N175" t="str">
        <f>IF($F175="","",_xlfn.XLOOKUP($F175,'1.PrepList'!$I:$I,'1.PrepList'!$Q:$Q))</f>
        <v/>
      </c>
      <c r="O175" t="str">
        <f>IF($F175="","",_xlfn.XLOOKUP($F175,'1.PrepList'!$I:$I,'1.PrepList'!$R:$R))</f>
        <v/>
      </c>
      <c r="P175" t="str">
        <f>IF($F175="","",_xlfn.XLOOKUP($F175,'1.PrepList'!$I:$I,'1.PrepList'!$S:$S))</f>
        <v/>
      </c>
    </row>
    <row r="176" spans="1:16">
      <c r="A176" s="603" t="str">
        <f>IF($F176="","",_xlfn.XLOOKUP($F176,'1.PrepList'!$I:$I,'1.PrepList'!$C:$C))</f>
        <v/>
      </c>
      <c r="B176" s="603" t="str">
        <f>IF($F176="","",_xlfn.XLOOKUP($F176,'1.PrepList'!$I:$I,'1.PrepList'!$D:$D))</f>
        <v/>
      </c>
      <c r="C176" t="str">
        <f t="shared" si="1"/>
        <v/>
      </c>
      <c r="D176" t="str">
        <f>IF($F176="","",_xlfn.XLOOKUP($F176,'1.PrepList'!$I:$I,'1.PrepList'!$F:$F))</f>
        <v/>
      </c>
      <c r="E176" t="str">
        <f>IF($F176="","",_xlfn.XLOOKUP($F176,'1.PrepList'!$I:$I,'1.PrepList'!$H:$H))</f>
        <v/>
      </c>
      <c r="F176" t="str">
        <f>IFERROR(_xlfn.AGGREGATE(15,6,'1.PrepList'!$I$2:$I$1500/('1.PrepList'!$B$2:$B$1500="Yes"),ROWS($F$70:F176)),"")</f>
        <v/>
      </c>
      <c r="G176" t="str">
        <f>IF($F176="","",_xlfn.XLOOKUP($F176,'1.PrepList'!$I:$I,'1.PrepList'!$J:$J))</f>
        <v/>
      </c>
      <c r="H176" t="str">
        <f>IF($F176="","",_xlfn.XLOOKUP($F176,'1.PrepList'!$I:$I,'1.PrepList'!$K:$K))</f>
        <v/>
      </c>
      <c r="I176" t="str">
        <f>IF($F176="","",_xlfn.XLOOKUP($F176,'1.PrepList'!$I:$I,'1.PrepList'!$L:$L))</f>
        <v/>
      </c>
      <c r="J176" t="str">
        <f>IF($F176="","",_xlfn.XLOOKUP($F176,'1.PrepList'!$I:$I,'1.PrepList'!$M:$M))</f>
        <v/>
      </c>
      <c r="K176" t="str">
        <f>IF($F176="","",_xlfn.XLOOKUP($F176,'1.PrepList'!$I:$I,'1.PrepList'!$N:$N))</f>
        <v/>
      </c>
      <c r="L176" t="str">
        <f>IF($F176="","",_xlfn.XLOOKUP($F176,'1.PrepList'!$I:$I,'1.PrepList'!$O:$O))</f>
        <v/>
      </c>
      <c r="M176" t="str">
        <f>IF($F176="","",_xlfn.XLOOKUP($F176,'1.PrepList'!$I:$I,'1.PrepList'!$P:$P))</f>
        <v/>
      </c>
      <c r="N176" t="str">
        <f>IF($F176="","",_xlfn.XLOOKUP($F176,'1.PrepList'!$I:$I,'1.PrepList'!$Q:$Q))</f>
        <v/>
      </c>
      <c r="O176" t="str">
        <f>IF($F176="","",_xlfn.XLOOKUP($F176,'1.PrepList'!$I:$I,'1.PrepList'!$R:$R))</f>
        <v/>
      </c>
      <c r="P176" t="str">
        <f>IF($F176="","",_xlfn.XLOOKUP($F176,'1.PrepList'!$I:$I,'1.PrepList'!$S:$S))</f>
        <v/>
      </c>
    </row>
    <row r="177" spans="1:16">
      <c r="A177" s="603" t="str">
        <f>IF($F177="","",_xlfn.XLOOKUP($F177,'1.PrepList'!$I:$I,'1.PrepList'!$C:$C))</f>
        <v/>
      </c>
      <c r="B177" s="603" t="str">
        <f>IF($F177="","",_xlfn.XLOOKUP($F177,'1.PrepList'!$I:$I,'1.PrepList'!$D:$D))</f>
        <v/>
      </c>
      <c r="C177" t="str">
        <f t="shared" si="1"/>
        <v/>
      </c>
      <c r="D177" t="str">
        <f>IF($F177="","",_xlfn.XLOOKUP($F177,'1.PrepList'!$I:$I,'1.PrepList'!$F:$F))</f>
        <v/>
      </c>
      <c r="E177" t="str">
        <f>IF($F177="","",_xlfn.XLOOKUP($F177,'1.PrepList'!$I:$I,'1.PrepList'!$H:$H))</f>
        <v/>
      </c>
      <c r="F177" t="str">
        <f>IFERROR(_xlfn.AGGREGATE(15,6,'1.PrepList'!$I$2:$I$1500/('1.PrepList'!$B$2:$B$1500="Yes"),ROWS($F$70:F177)),"")</f>
        <v/>
      </c>
      <c r="G177" t="str">
        <f>IF($F177="","",_xlfn.XLOOKUP($F177,'1.PrepList'!$I:$I,'1.PrepList'!$J:$J))</f>
        <v/>
      </c>
      <c r="H177" t="str">
        <f>IF($F177="","",_xlfn.XLOOKUP($F177,'1.PrepList'!$I:$I,'1.PrepList'!$K:$K))</f>
        <v/>
      </c>
      <c r="I177" t="str">
        <f>IF($F177="","",_xlfn.XLOOKUP($F177,'1.PrepList'!$I:$I,'1.PrepList'!$L:$L))</f>
        <v/>
      </c>
      <c r="J177" t="str">
        <f>IF($F177="","",_xlfn.XLOOKUP($F177,'1.PrepList'!$I:$I,'1.PrepList'!$M:$M))</f>
        <v/>
      </c>
      <c r="K177" t="str">
        <f>IF($F177="","",_xlfn.XLOOKUP($F177,'1.PrepList'!$I:$I,'1.PrepList'!$N:$N))</f>
        <v/>
      </c>
      <c r="L177" t="str">
        <f>IF($F177="","",_xlfn.XLOOKUP($F177,'1.PrepList'!$I:$I,'1.PrepList'!$O:$O))</f>
        <v/>
      </c>
      <c r="M177" t="str">
        <f>IF($F177="","",_xlfn.XLOOKUP($F177,'1.PrepList'!$I:$I,'1.PrepList'!$P:$P))</f>
        <v/>
      </c>
      <c r="N177" t="str">
        <f>IF($F177="","",_xlfn.XLOOKUP($F177,'1.PrepList'!$I:$I,'1.PrepList'!$Q:$Q))</f>
        <v/>
      </c>
      <c r="O177" t="str">
        <f>IF($F177="","",_xlfn.XLOOKUP($F177,'1.PrepList'!$I:$I,'1.PrepList'!$R:$R))</f>
        <v/>
      </c>
      <c r="P177" t="str">
        <f>IF($F177="","",_xlfn.XLOOKUP($F177,'1.PrepList'!$I:$I,'1.PrepList'!$S:$S))</f>
        <v/>
      </c>
    </row>
    <row r="178" spans="1:16">
      <c r="A178" s="603" t="str">
        <f>IF($F178="","",_xlfn.XLOOKUP($F178,'1.PrepList'!$I:$I,'1.PrepList'!$C:$C))</f>
        <v/>
      </c>
      <c r="B178" s="603" t="str">
        <f>IF($F178="","",_xlfn.XLOOKUP($F178,'1.PrepList'!$I:$I,'1.PrepList'!$D:$D))</f>
        <v/>
      </c>
      <c r="C178" t="str">
        <f t="shared" si="1"/>
        <v/>
      </c>
      <c r="D178" t="str">
        <f>IF($F178="","",_xlfn.XLOOKUP($F178,'1.PrepList'!$I:$I,'1.PrepList'!$F:$F))</f>
        <v/>
      </c>
      <c r="E178" t="str">
        <f>IF($F178="","",_xlfn.XLOOKUP($F178,'1.PrepList'!$I:$I,'1.PrepList'!$H:$H))</f>
        <v/>
      </c>
      <c r="F178" t="str">
        <f>IFERROR(_xlfn.AGGREGATE(15,6,'1.PrepList'!$I$2:$I$1500/('1.PrepList'!$B$2:$B$1500="Yes"),ROWS($F$70:F178)),"")</f>
        <v/>
      </c>
      <c r="G178" t="str">
        <f>IF($F178="","",_xlfn.XLOOKUP($F178,'1.PrepList'!$I:$I,'1.PrepList'!$J:$J))</f>
        <v/>
      </c>
      <c r="H178" t="str">
        <f>IF($F178="","",_xlfn.XLOOKUP($F178,'1.PrepList'!$I:$I,'1.PrepList'!$K:$K))</f>
        <v/>
      </c>
      <c r="I178" t="str">
        <f>IF($F178="","",_xlfn.XLOOKUP($F178,'1.PrepList'!$I:$I,'1.PrepList'!$L:$L))</f>
        <v/>
      </c>
      <c r="J178" t="str">
        <f>IF($F178="","",_xlfn.XLOOKUP($F178,'1.PrepList'!$I:$I,'1.PrepList'!$M:$M))</f>
        <v/>
      </c>
      <c r="K178" t="str">
        <f>IF($F178="","",_xlfn.XLOOKUP($F178,'1.PrepList'!$I:$I,'1.PrepList'!$N:$N))</f>
        <v/>
      </c>
      <c r="L178" t="str">
        <f>IF($F178="","",_xlfn.XLOOKUP($F178,'1.PrepList'!$I:$I,'1.PrepList'!$O:$O))</f>
        <v/>
      </c>
      <c r="M178" t="str">
        <f>IF($F178="","",_xlfn.XLOOKUP($F178,'1.PrepList'!$I:$I,'1.PrepList'!$P:$P))</f>
        <v/>
      </c>
      <c r="N178" t="str">
        <f>IF($F178="","",_xlfn.XLOOKUP($F178,'1.PrepList'!$I:$I,'1.PrepList'!$Q:$Q))</f>
        <v/>
      </c>
      <c r="O178" t="str">
        <f>IF($F178="","",_xlfn.XLOOKUP($F178,'1.PrepList'!$I:$I,'1.PrepList'!$R:$R))</f>
        <v/>
      </c>
      <c r="P178" t="str">
        <f>IF($F178="","",_xlfn.XLOOKUP($F178,'1.PrepList'!$I:$I,'1.PrepList'!$S:$S))</f>
        <v/>
      </c>
    </row>
    <row r="179" spans="1:16">
      <c r="A179" s="603" t="str">
        <f>IF($F179="","",_xlfn.XLOOKUP($F179,'1.PrepList'!$I:$I,'1.PrepList'!$C:$C))</f>
        <v/>
      </c>
      <c r="B179" s="603" t="str">
        <f>IF($F179="","",_xlfn.XLOOKUP($F179,'1.PrepList'!$I:$I,'1.PrepList'!$D:$D))</f>
        <v/>
      </c>
      <c r="C179" t="str">
        <f t="shared" si="1"/>
        <v/>
      </c>
      <c r="D179" t="str">
        <f>IF($F179="","",_xlfn.XLOOKUP($F179,'1.PrepList'!$I:$I,'1.PrepList'!$F:$F))</f>
        <v/>
      </c>
      <c r="E179" t="str">
        <f>IF($F179="","",_xlfn.XLOOKUP($F179,'1.PrepList'!$I:$I,'1.PrepList'!$H:$H))</f>
        <v/>
      </c>
      <c r="F179" t="str">
        <f>IFERROR(_xlfn.AGGREGATE(15,6,'1.PrepList'!$I$2:$I$1500/('1.PrepList'!$B$2:$B$1500="Yes"),ROWS($F$70:F179)),"")</f>
        <v/>
      </c>
      <c r="G179" t="str">
        <f>IF($F179="","",_xlfn.XLOOKUP($F179,'1.PrepList'!$I:$I,'1.PrepList'!$J:$J))</f>
        <v/>
      </c>
      <c r="H179" t="str">
        <f>IF($F179="","",_xlfn.XLOOKUP($F179,'1.PrepList'!$I:$I,'1.PrepList'!$K:$K))</f>
        <v/>
      </c>
      <c r="I179" t="str">
        <f>IF($F179="","",_xlfn.XLOOKUP($F179,'1.PrepList'!$I:$I,'1.PrepList'!$L:$L))</f>
        <v/>
      </c>
      <c r="J179" t="str">
        <f>IF($F179="","",_xlfn.XLOOKUP($F179,'1.PrepList'!$I:$I,'1.PrepList'!$M:$M))</f>
        <v/>
      </c>
      <c r="K179" t="str">
        <f>IF($F179="","",_xlfn.XLOOKUP($F179,'1.PrepList'!$I:$I,'1.PrepList'!$N:$N))</f>
        <v/>
      </c>
      <c r="L179" t="str">
        <f>IF($F179="","",_xlfn.XLOOKUP($F179,'1.PrepList'!$I:$I,'1.PrepList'!$O:$O))</f>
        <v/>
      </c>
      <c r="M179" t="str">
        <f>IF($F179="","",_xlfn.XLOOKUP($F179,'1.PrepList'!$I:$I,'1.PrepList'!$P:$P))</f>
        <v/>
      </c>
      <c r="N179" t="str">
        <f>IF($F179="","",_xlfn.XLOOKUP($F179,'1.PrepList'!$I:$I,'1.PrepList'!$Q:$Q))</f>
        <v/>
      </c>
      <c r="O179" t="str">
        <f>IF($F179="","",_xlfn.XLOOKUP($F179,'1.PrepList'!$I:$I,'1.PrepList'!$R:$R))</f>
        <v/>
      </c>
      <c r="P179" t="str">
        <f>IF($F179="","",_xlfn.XLOOKUP($F179,'1.PrepList'!$I:$I,'1.PrepList'!$S:$S))</f>
        <v/>
      </c>
    </row>
    <row r="180" spans="1:16">
      <c r="A180" s="603" t="str">
        <f>IF($F180="","",_xlfn.XLOOKUP($F180,'1.PrepList'!$I:$I,'1.PrepList'!$C:$C))</f>
        <v/>
      </c>
      <c r="B180" s="603" t="str">
        <f>IF($F180="","",_xlfn.XLOOKUP($F180,'1.PrepList'!$I:$I,'1.PrepList'!$D:$D))</f>
        <v/>
      </c>
      <c r="C180" t="str">
        <f t="shared" si="1"/>
        <v/>
      </c>
      <c r="D180" t="str">
        <f>IF($F180="","",_xlfn.XLOOKUP($F180,'1.PrepList'!$I:$I,'1.PrepList'!$F:$F))</f>
        <v/>
      </c>
      <c r="E180" t="str">
        <f>IF($F180="","",_xlfn.XLOOKUP($F180,'1.PrepList'!$I:$I,'1.PrepList'!$H:$H))</f>
        <v/>
      </c>
      <c r="F180" t="str">
        <f>IFERROR(_xlfn.AGGREGATE(15,6,'1.PrepList'!$I$2:$I$1500/('1.PrepList'!$B$2:$B$1500="Yes"),ROWS($F$70:F180)),"")</f>
        <v/>
      </c>
      <c r="G180" t="str">
        <f>IF($F180="","",_xlfn.XLOOKUP($F180,'1.PrepList'!$I:$I,'1.PrepList'!$J:$J))</f>
        <v/>
      </c>
      <c r="H180" t="str">
        <f>IF($F180="","",_xlfn.XLOOKUP($F180,'1.PrepList'!$I:$I,'1.PrepList'!$K:$K))</f>
        <v/>
      </c>
      <c r="I180" t="str">
        <f>IF($F180="","",_xlfn.XLOOKUP($F180,'1.PrepList'!$I:$I,'1.PrepList'!$L:$L))</f>
        <v/>
      </c>
      <c r="J180" t="str">
        <f>IF($F180="","",_xlfn.XLOOKUP($F180,'1.PrepList'!$I:$I,'1.PrepList'!$M:$M))</f>
        <v/>
      </c>
      <c r="K180" t="str">
        <f>IF($F180="","",_xlfn.XLOOKUP($F180,'1.PrepList'!$I:$I,'1.PrepList'!$N:$N))</f>
        <v/>
      </c>
      <c r="L180" t="str">
        <f>IF($F180="","",_xlfn.XLOOKUP($F180,'1.PrepList'!$I:$I,'1.PrepList'!$O:$O))</f>
        <v/>
      </c>
      <c r="M180" t="str">
        <f>IF($F180="","",_xlfn.XLOOKUP($F180,'1.PrepList'!$I:$I,'1.PrepList'!$P:$P))</f>
        <v/>
      </c>
      <c r="N180" t="str">
        <f>IF($F180="","",_xlfn.XLOOKUP($F180,'1.PrepList'!$I:$I,'1.PrepList'!$Q:$Q))</f>
        <v/>
      </c>
      <c r="O180" t="str">
        <f>IF($F180="","",_xlfn.XLOOKUP($F180,'1.PrepList'!$I:$I,'1.PrepList'!$R:$R))</f>
        <v/>
      </c>
      <c r="P180" t="str">
        <f>IF($F180="","",_xlfn.XLOOKUP($F180,'1.PrepList'!$I:$I,'1.PrepList'!$S:$S))</f>
        <v/>
      </c>
    </row>
    <row r="181" spans="1:16">
      <c r="A181" s="603" t="str">
        <f>IF($F181="","",_xlfn.XLOOKUP($F181,'1.PrepList'!$I:$I,'1.PrepList'!$C:$C))</f>
        <v/>
      </c>
      <c r="B181" s="603" t="str">
        <f>IF($F181="","",_xlfn.XLOOKUP($F181,'1.PrepList'!$I:$I,'1.PrepList'!$D:$D))</f>
        <v/>
      </c>
      <c r="C181" t="str">
        <f t="shared" si="1"/>
        <v/>
      </c>
      <c r="D181" t="str">
        <f>IF($F181="","",_xlfn.XLOOKUP($F181,'1.PrepList'!$I:$I,'1.PrepList'!$F:$F))</f>
        <v/>
      </c>
      <c r="E181" t="str">
        <f>IF($F181="","",_xlfn.XLOOKUP($F181,'1.PrepList'!$I:$I,'1.PrepList'!$H:$H))</f>
        <v/>
      </c>
      <c r="F181" t="str">
        <f>IFERROR(_xlfn.AGGREGATE(15,6,'1.PrepList'!$I$2:$I$1500/('1.PrepList'!$B$2:$B$1500="Yes"),ROWS($F$70:F181)),"")</f>
        <v/>
      </c>
      <c r="G181" t="str">
        <f>IF($F181="","",_xlfn.XLOOKUP($F181,'1.PrepList'!$I:$I,'1.PrepList'!$J:$J))</f>
        <v/>
      </c>
      <c r="H181" t="str">
        <f>IF($F181="","",_xlfn.XLOOKUP($F181,'1.PrepList'!$I:$I,'1.PrepList'!$K:$K))</f>
        <v/>
      </c>
      <c r="I181" t="str">
        <f>IF($F181="","",_xlfn.XLOOKUP($F181,'1.PrepList'!$I:$I,'1.PrepList'!$L:$L))</f>
        <v/>
      </c>
      <c r="J181" t="str">
        <f>IF($F181="","",_xlfn.XLOOKUP($F181,'1.PrepList'!$I:$I,'1.PrepList'!$M:$M))</f>
        <v/>
      </c>
      <c r="K181" t="str">
        <f>IF($F181="","",_xlfn.XLOOKUP($F181,'1.PrepList'!$I:$I,'1.PrepList'!$N:$N))</f>
        <v/>
      </c>
      <c r="L181" t="str">
        <f>IF($F181="","",_xlfn.XLOOKUP($F181,'1.PrepList'!$I:$I,'1.PrepList'!$O:$O))</f>
        <v/>
      </c>
      <c r="M181" t="str">
        <f>IF($F181="","",_xlfn.XLOOKUP($F181,'1.PrepList'!$I:$I,'1.PrepList'!$P:$P))</f>
        <v/>
      </c>
      <c r="N181" t="str">
        <f>IF($F181="","",_xlfn.XLOOKUP($F181,'1.PrepList'!$I:$I,'1.PrepList'!$Q:$Q))</f>
        <v/>
      </c>
      <c r="O181" t="str">
        <f>IF($F181="","",_xlfn.XLOOKUP($F181,'1.PrepList'!$I:$I,'1.PrepList'!$R:$R))</f>
        <v/>
      </c>
      <c r="P181" t="str">
        <f>IF($F181="","",_xlfn.XLOOKUP($F181,'1.PrepList'!$I:$I,'1.PrepList'!$S:$S))</f>
        <v/>
      </c>
    </row>
    <row r="182" spans="1:16">
      <c r="A182" s="603" t="str">
        <f>IF($F182="","",_xlfn.XLOOKUP($F182,'1.PrepList'!$I:$I,'1.PrepList'!$C:$C))</f>
        <v/>
      </c>
      <c r="B182" s="603" t="str">
        <f>IF($F182="","",_xlfn.XLOOKUP($F182,'1.PrepList'!$I:$I,'1.PrepList'!$D:$D))</f>
        <v/>
      </c>
      <c r="C182" t="str">
        <f t="shared" si="1"/>
        <v/>
      </c>
      <c r="D182" t="str">
        <f>IF($F182="","",_xlfn.XLOOKUP($F182,'1.PrepList'!$I:$I,'1.PrepList'!$F:$F))</f>
        <v/>
      </c>
      <c r="E182" t="str">
        <f>IF($F182="","",_xlfn.XLOOKUP($F182,'1.PrepList'!$I:$I,'1.PrepList'!$H:$H))</f>
        <v/>
      </c>
      <c r="F182" t="str">
        <f>IFERROR(_xlfn.AGGREGATE(15,6,'1.PrepList'!$I$2:$I$1500/('1.PrepList'!$B$2:$B$1500="Yes"),ROWS($F$70:F182)),"")</f>
        <v/>
      </c>
      <c r="G182" t="str">
        <f>IF($F182="","",_xlfn.XLOOKUP($F182,'1.PrepList'!$I:$I,'1.PrepList'!$J:$J))</f>
        <v/>
      </c>
      <c r="H182" t="str">
        <f>IF($F182="","",_xlfn.XLOOKUP($F182,'1.PrepList'!$I:$I,'1.PrepList'!$K:$K))</f>
        <v/>
      </c>
      <c r="I182" t="str">
        <f>IF($F182="","",_xlfn.XLOOKUP($F182,'1.PrepList'!$I:$I,'1.PrepList'!$L:$L))</f>
        <v/>
      </c>
      <c r="J182" t="str">
        <f>IF($F182="","",_xlfn.XLOOKUP($F182,'1.PrepList'!$I:$I,'1.PrepList'!$M:$M))</f>
        <v/>
      </c>
      <c r="K182" t="str">
        <f>IF($F182="","",_xlfn.XLOOKUP($F182,'1.PrepList'!$I:$I,'1.PrepList'!$N:$N))</f>
        <v/>
      </c>
      <c r="L182" t="str">
        <f>IF($F182="","",_xlfn.XLOOKUP($F182,'1.PrepList'!$I:$I,'1.PrepList'!$O:$O))</f>
        <v/>
      </c>
      <c r="M182" t="str">
        <f>IF($F182="","",_xlfn.XLOOKUP($F182,'1.PrepList'!$I:$I,'1.PrepList'!$P:$P))</f>
        <v/>
      </c>
      <c r="N182" t="str">
        <f>IF($F182="","",_xlfn.XLOOKUP($F182,'1.PrepList'!$I:$I,'1.PrepList'!$Q:$Q))</f>
        <v/>
      </c>
      <c r="O182" t="str">
        <f>IF($F182="","",_xlfn.XLOOKUP($F182,'1.PrepList'!$I:$I,'1.PrepList'!$R:$R))</f>
        <v/>
      </c>
      <c r="P182" t="str">
        <f>IF($F182="","",_xlfn.XLOOKUP($F182,'1.PrepList'!$I:$I,'1.PrepList'!$S:$S))</f>
        <v/>
      </c>
    </row>
    <row r="183" spans="1:16">
      <c r="A183" s="603" t="str">
        <f>IF($F183="","",_xlfn.XLOOKUP($F183,'1.PrepList'!$I:$I,'1.PrepList'!$C:$C))</f>
        <v/>
      </c>
      <c r="B183" s="603" t="str">
        <f>IF($F183="","",_xlfn.XLOOKUP($F183,'1.PrepList'!$I:$I,'1.PrepList'!$D:$D))</f>
        <v/>
      </c>
      <c r="C183" t="str">
        <f t="shared" si="1"/>
        <v/>
      </c>
      <c r="D183" t="str">
        <f>IF($F183="","",_xlfn.XLOOKUP($F183,'1.PrepList'!$I:$I,'1.PrepList'!$F:$F))</f>
        <v/>
      </c>
      <c r="E183" t="str">
        <f>IF($F183="","",_xlfn.XLOOKUP($F183,'1.PrepList'!$I:$I,'1.PrepList'!$H:$H))</f>
        <v/>
      </c>
      <c r="F183" t="str">
        <f>IFERROR(_xlfn.AGGREGATE(15,6,'1.PrepList'!$I$2:$I$1500/('1.PrepList'!$B$2:$B$1500="Yes"),ROWS($F$70:F183)),"")</f>
        <v/>
      </c>
      <c r="G183" t="str">
        <f>IF($F183="","",_xlfn.XLOOKUP($F183,'1.PrepList'!$I:$I,'1.PrepList'!$J:$J))</f>
        <v/>
      </c>
      <c r="H183" t="str">
        <f>IF($F183="","",_xlfn.XLOOKUP($F183,'1.PrepList'!$I:$I,'1.PrepList'!$K:$K))</f>
        <v/>
      </c>
      <c r="I183" t="str">
        <f>IF($F183="","",_xlfn.XLOOKUP($F183,'1.PrepList'!$I:$I,'1.PrepList'!$L:$L))</f>
        <v/>
      </c>
      <c r="J183" t="str">
        <f>IF($F183="","",_xlfn.XLOOKUP($F183,'1.PrepList'!$I:$I,'1.PrepList'!$M:$M))</f>
        <v/>
      </c>
      <c r="K183" t="str">
        <f>IF($F183="","",_xlfn.XLOOKUP($F183,'1.PrepList'!$I:$I,'1.PrepList'!$N:$N))</f>
        <v/>
      </c>
      <c r="L183" t="str">
        <f>IF($F183="","",_xlfn.XLOOKUP($F183,'1.PrepList'!$I:$I,'1.PrepList'!$O:$O))</f>
        <v/>
      </c>
      <c r="M183" t="str">
        <f>IF($F183="","",_xlfn.XLOOKUP($F183,'1.PrepList'!$I:$I,'1.PrepList'!$P:$P))</f>
        <v/>
      </c>
      <c r="N183" t="str">
        <f>IF($F183="","",_xlfn.XLOOKUP($F183,'1.PrepList'!$I:$I,'1.PrepList'!$Q:$Q))</f>
        <v/>
      </c>
      <c r="O183" t="str">
        <f>IF($F183="","",_xlfn.XLOOKUP($F183,'1.PrepList'!$I:$I,'1.PrepList'!$R:$R))</f>
        <v/>
      </c>
      <c r="P183" t="str">
        <f>IF($F183="","",_xlfn.XLOOKUP($F183,'1.PrepList'!$I:$I,'1.PrepList'!$S:$S))</f>
        <v/>
      </c>
    </row>
    <row r="184" spans="1:16">
      <c r="A184" s="603" t="str">
        <f>IF($F184="","",_xlfn.XLOOKUP($F184,'1.PrepList'!$I:$I,'1.PrepList'!$C:$C))</f>
        <v/>
      </c>
      <c r="B184" s="603" t="str">
        <f>IF($F184="","",_xlfn.XLOOKUP($F184,'1.PrepList'!$I:$I,'1.PrepList'!$D:$D))</f>
        <v/>
      </c>
      <c r="C184" t="str">
        <f t="shared" si="1"/>
        <v/>
      </c>
      <c r="D184" t="str">
        <f>IF($F184="","",_xlfn.XLOOKUP($F184,'1.PrepList'!$I:$I,'1.PrepList'!$F:$F))</f>
        <v/>
      </c>
      <c r="E184" t="str">
        <f>IF($F184="","",_xlfn.XLOOKUP($F184,'1.PrepList'!$I:$I,'1.PrepList'!$H:$H))</f>
        <v/>
      </c>
      <c r="F184" t="str">
        <f>IFERROR(_xlfn.AGGREGATE(15,6,'1.PrepList'!$I$2:$I$1500/('1.PrepList'!$B$2:$B$1500="Yes"),ROWS($F$70:F184)),"")</f>
        <v/>
      </c>
      <c r="G184" t="str">
        <f>IF($F184="","",_xlfn.XLOOKUP($F184,'1.PrepList'!$I:$I,'1.PrepList'!$J:$J))</f>
        <v/>
      </c>
      <c r="H184" t="str">
        <f>IF($F184="","",_xlfn.XLOOKUP($F184,'1.PrepList'!$I:$I,'1.PrepList'!$K:$K))</f>
        <v/>
      </c>
      <c r="I184" t="str">
        <f>IF($F184="","",_xlfn.XLOOKUP($F184,'1.PrepList'!$I:$I,'1.PrepList'!$L:$L))</f>
        <v/>
      </c>
      <c r="J184" t="str">
        <f>IF($F184="","",_xlfn.XLOOKUP($F184,'1.PrepList'!$I:$I,'1.PrepList'!$M:$M))</f>
        <v/>
      </c>
      <c r="K184" t="str">
        <f>IF($F184="","",_xlfn.XLOOKUP($F184,'1.PrepList'!$I:$I,'1.PrepList'!$N:$N))</f>
        <v/>
      </c>
      <c r="L184" t="str">
        <f>IF($F184="","",_xlfn.XLOOKUP($F184,'1.PrepList'!$I:$I,'1.PrepList'!$O:$O))</f>
        <v/>
      </c>
      <c r="M184" t="str">
        <f>IF($F184="","",_xlfn.XLOOKUP($F184,'1.PrepList'!$I:$I,'1.PrepList'!$P:$P))</f>
        <v/>
      </c>
      <c r="N184" t="str">
        <f>IF($F184="","",_xlfn.XLOOKUP($F184,'1.PrepList'!$I:$I,'1.PrepList'!$Q:$Q))</f>
        <v/>
      </c>
      <c r="O184" t="str">
        <f>IF($F184="","",_xlfn.XLOOKUP($F184,'1.PrepList'!$I:$I,'1.PrepList'!$R:$R))</f>
        <v/>
      </c>
      <c r="P184" t="str">
        <f>IF($F184="","",_xlfn.XLOOKUP($F184,'1.PrepList'!$I:$I,'1.PrepList'!$S:$S))</f>
        <v/>
      </c>
    </row>
    <row r="185" spans="1:16">
      <c r="A185" s="603" t="str">
        <f>IF($F185="","",_xlfn.XLOOKUP($F185,'1.PrepList'!$I:$I,'1.PrepList'!$C:$C))</f>
        <v/>
      </c>
      <c r="B185" s="603" t="str">
        <f>IF($F185="","",_xlfn.XLOOKUP($F185,'1.PrepList'!$I:$I,'1.PrepList'!$D:$D))</f>
        <v/>
      </c>
      <c r="C185" t="str">
        <f t="shared" si="1"/>
        <v/>
      </c>
      <c r="D185" t="str">
        <f>IF($F185="","",_xlfn.XLOOKUP($F185,'1.PrepList'!$I:$I,'1.PrepList'!$F:$F))</f>
        <v/>
      </c>
      <c r="E185" t="str">
        <f>IF($F185="","",_xlfn.XLOOKUP($F185,'1.PrepList'!$I:$I,'1.PrepList'!$H:$H))</f>
        <v/>
      </c>
      <c r="F185" t="str">
        <f>IFERROR(_xlfn.AGGREGATE(15,6,'1.PrepList'!$I$2:$I$1500/('1.PrepList'!$B$2:$B$1500="Yes"),ROWS($F$70:F185)),"")</f>
        <v/>
      </c>
      <c r="G185" t="str">
        <f>IF($F185="","",_xlfn.XLOOKUP($F185,'1.PrepList'!$I:$I,'1.PrepList'!$J:$J))</f>
        <v/>
      </c>
      <c r="H185" t="str">
        <f>IF($F185="","",_xlfn.XLOOKUP($F185,'1.PrepList'!$I:$I,'1.PrepList'!$K:$K))</f>
        <v/>
      </c>
      <c r="I185" t="str">
        <f>IF($F185="","",_xlfn.XLOOKUP($F185,'1.PrepList'!$I:$I,'1.PrepList'!$L:$L))</f>
        <v/>
      </c>
      <c r="J185" t="str">
        <f>IF($F185="","",_xlfn.XLOOKUP($F185,'1.PrepList'!$I:$I,'1.PrepList'!$M:$M))</f>
        <v/>
      </c>
      <c r="K185" t="str">
        <f>IF($F185="","",_xlfn.XLOOKUP($F185,'1.PrepList'!$I:$I,'1.PrepList'!$N:$N))</f>
        <v/>
      </c>
      <c r="L185" t="str">
        <f>IF($F185="","",_xlfn.XLOOKUP($F185,'1.PrepList'!$I:$I,'1.PrepList'!$O:$O))</f>
        <v/>
      </c>
      <c r="M185" t="str">
        <f>IF($F185="","",_xlfn.XLOOKUP($F185,'1.PrepList'!$I:$I,'1.PrepList'!$P:$P))</f>
        <v/>
      </c>
      <c r="N185" t="str">
        <f>IF($F185="","",_xlfn.XLOOKUP($F185,'1.PrepList'!$I:$I,'1.PrepList'!$Q:$Q))</f>
        <v/>
      </c>
      <c r="O185" t="str">
        <f>IF($F185="","",_xlfn.XLOOKUP($F185,'1.PrepList'!$I:$I,'1.PrepList'!$R:$R))</f>
        <v/>
      </c>
      <c r="P185" t="str">
        <f>IF($F185="","",_xlfn.XLOOKUP($F185,'1.PrepList'!$I:$I,'1.PrepList'!$S:$S))</f>
        <v/>
      </c>
    </row>
    <row r="186" spans="1:16">
      <c r="A186" s="603" t="str">
        <f>IF($F186="","",_xlfn.XLOOKUP($F186,'1.PrepList'!$I:$I,'1.PrepList'!$C:$C))</f>
        <v/>
      </c>
      <c r="B186" s="603" t="str">
        <f>IF($F186="","",_xlfn.XLOOKUP($F186,'1.PrepList'!$I:$I,'1.PrepList'!$D:$D))</f>
        <v/>
      </c>
      <c r="C186" t="str">
        <f t="shared" si="1"/>
        <v/>
      </c>
      <c r="D186" t="str">
        <f>IF($F186="","",_xlfn.XLOOKUP($F186,'1.PrepList'!$I:$I,'1.PrepList'!$F:$F))</f>
        <v/>
      </c>
      <c r="E186" t="str">
        <f>IF($F186="","",_xlfn.XLOOKUP($F186,'1.PrepList'!$I:$I,'1.PrepList'!$H:$H))</f>
        <v/>
      </c>
      <c r="F186" t="str">
        <f>IFERROR(_xlfn.AGGREGATE(15,6,'1.PrepList'!$I$2:$I$1500/('1.PrepList'!$B$2:$B$1500="Yes"),ROWS($F$70:F186)),"")</f>
        <v/>
      </c>
      <c r="G186" t="str">
        <f>IF($F186="","",_xlfn.XLOOKUP($F186,'1.PrepList'!$I:$I,'1.PrepList'!$J:$J))</f>
        <v/>
      </c>
      <c r="H186" t="str">
        <f>IF($F186="","",_xlfn.XLOOKUP($F186,'1.PrepList'!$I:$I,'1.PrepList'!$K:$K))</f>
        <v/>
      </c>
      <c r="I186" t="str">
        <f>IF($F186="","",_xlfn.XLOOKUP($F186,'1.PrepList'!$I:$I,'1.PrepList'!$L:$L))</f>
        <v/>
      </c>
      <c r="J186" t="str">
        <f>IF($F186="","",_xlfn.XLOOKUP($F186,'1.PrepList'!$I:$I,'1.PrepList'!$M:$M))</f>
        <v/>
      </c>
      <c r="K186" t="str">
        <f>IF($F186="","",_xlfn.XLOOKUP($F186,'1.PrepList'!$I:$I,'1.PrepList'!$N:$N))</f>
        <v/>
      </c>
      <c r="L186" t="str">
        <f>IF($F186="","",_xlfn.XLOOKUP($F186,'1.PrepList'!$I:$I,'1.PrepList'!$O:$O))</f>
        <v/>
      </c>
      <c r="M186" t="str">
        <f>IF($F186="","",_xlfn.XLOOKUP($F186,'1.PrepList'!$I:$I,'1.PrepList'!$P:$P))</f>
        <v/>
      </c>
      <c r="N186" t="str">
        <f>IF($F186="","",_xlfn.XLOOKUP($F186,'1.PrepList'!$I:$I,'1.PrepList'!$Q:$Q))</f>
        <v/>
      </c>
      <c r="O186" t="str">
        <f>IF($F186="","",_xlfn.XLOOKUP($F186,'1.PrepList'!$I:$I,'1.PrepList'!$R:$R))</f>
        <v/>
      </c>
      <c r="P186" t="str">
        <f>IF($F186="","",_xlfn.XLOOKUP($F186,'1.PrepList'!$I:$I,'1.PrepList'!$S:$S))</f>
        <v/>
      </c>
    </row>
    <row r="187" spans="1:16">
      <c r="A187" s="603" t="str">
        <f>IF($F187="","",_xlfn.XLOOKUP($F187,'1.PrepList'!$I:$I,'1.PrepList'!$C:$C))</f>
        <v/>
      </c>
      <c r="B187" s="603" t="str">
        <f>IF($F187="","",_xlfn.XLOOKUP($F187,'1.PrepList'!$I:$I,'1.PrepList'!$D:$D))</f>
        <v/>
      </c>
      <c r="C187" t="str">
        <f t="shared" si="1"/>
        <v/>
      </c>
      <c r="D187" t="str">
        <f>IF($F187="","",_xlfn.XLOOKUP($F187,'1.PrepList'!$I:$I,'1.PrepList'!$F:$F))</f>
        <v/>
      </c>
      <c r="E187" t="str">
        <f>IF($F187="","",_xlfn.XLOOKUP($F187,'1.PrepList'!$I:$I,'1.PrepList'!$H:$H))</f>
        <v/>
      </c>
      <c r="F187" t="str">
        <f>IFERROR(_xlfn.AGGREGATE(15,6,'1.PrepList'!$I$2:$I$1500/('1.PrepList'!$B$2:$B$1500="Yes"),ROWS($F$70:F187)),"")</f>
        <v/>
      </c>
      <c r="G187" t="str">
        <f>IF($F187="","",_xlfn.XLOOKUP($F187,'1.PrepList'!$I:$I,'1.PrepList'!$J:$J))</f>
        <v/>
      </c>
      <c r="H187" t="str">
        <f>IF($F187="","",_xlfn.XLOOKUP($F187,'1.PrepList'!$I:$I,'1.PrepList'!$K:$K))</f>
        <v/>
      </c>
      <c r="I187" t="str">
        <f>IF($F187="","",_xlfn.XLOOKUP($F187,'1.PrepList'!$I:$I,'1.PrepList'!$L:$L))</f>
        <v/>
      </c>
      <c r="J187" t="str">
        <f>IF($F187="","",_xlfn.XLOOKUP($F187,'1.PrepList'!$I:$I,'1.PrepList'!$M:$M))</f>
        <v/>
      </c>
      <c r="K187" t="str">
        <f>IF($F187="","",_xlfn.XLOOKUP($F187,'1.PrepList'!$I:$I,'1.PrepList'!$N:$N))</f>
        <v/>
      </c>
      <c r="L187" t="str">
        <f>IF($F187="","",_xlfn.XLOOKUP($F187,'1.PrepList'!$I:$I,'1.PrepList'!$O:$O))</f>
        <v/>
      </c>
      <c r="M187" t="str">
        <f>IF($F187="","",_xlfn.XLOOKUP($F187,'1.PrepList'!$I:$I,'1.PrepList'!$P:$P))</f>
        <v/>
      </c>
      <c r="N187" t="str">
        <f>IF($F187="","",_xlfn.XLOOKUP($F187,'1.PrepList'!$I:$I,'1.PrepList'!$Q:$Q))</f>
        <v/>
      </c>
      <c r="O187" t="str">
        <f>IF($F187="","",_xlfn.XLOOKUP($F187,'1.PrepList'!$I:$I,'1.PrepList'!$R:$R))</f>
        <v/>
      </c>
      <c r="P187" t="str">
        <f>IF($F187="","",_xlfn.XLOOKUP($F187,'1.PrepList'!$I:$I,'1.PrepList'!$S:$S))</f>
        <v/>
      </c>
    </row>
    <row r="188" spans="1:16">
      <c r="A188" s="603" t="str">
        <f>IF($F188="","",_xlfn.XLOOKUP($F188,'1.PrepList'!$I:$I,'1.PrepList'!$C:$C))</f>
        <v/>
      </c>
      <c r="B188" s="603" t="str">
        <f>IF($F188="","",_xlfn.XLOOKUP($F188,'1.PrepList'!$I:$I,'1.PrepList'!$D:$D))</f>
        <v/>
      </c>
      <c r="C188" t="str">
        <f t="shared" si="1"/>
        <v/>
      </c>
      <c r="D188" t="str">
        <f>IF($F188="","",_xlfn.XLOOKUP($F188,'1.PrepList'!$I:$I,'1.PrepList'!$F:$F))</f>
        <v/>
      </c>
      <c r="E188" t="str">
        <f>IF($F188="","",_xlfn.XLOOKUP($F188,'1.PrepList'!$I:$I,'1.PrepList'!$H:$H))</f>
        <v/>
      </c>
      <c r="F188" t="str">
        <f>IFERROR(_xlfn.AGGREGATE(15,6,'1.PrepList'!$I$2:$I$1500/('1.PrepList'!$B$2:$B$1500="Yes"),ROWS($F$70:F188)),"")</f>
        <v/>
      </c>
      <c r="G188" t="str">
        <f>IF($F188="","",_xlfn.XLOOKUP($F188,'1.PrepList'!$I:$I,'1.PrepList'!$J:$J))</f>
        <v/>
      </c>
      <c r="H188" t="str">
        <f>IF($F188="","",_xlfn.XLOOKUP($F188,'1.PrepList'!$I:$I,'1.PrepList'!$K:$K))</f>
        <v/>
      </c>
      <c r="I188" t="str">
        <f>IF($F188="","",_xlfn.XLOOKUP($F188,'1.PrepList'!$I:$I,'1.PrepList'!$L:$L))</f>
        <v/>
      </c>
      <c r="J188" t="str">
        <f>IF($F188="","",_xlfn.XLOOKUP($F188,'1.PrepList'!$I:$I,'1.PrepList'!$M:$M))</f>
        <v/>
      </c>
      <c r="K188" t="str">
        <f>IF($F188="","",_xlfn.XLOOKUP($F188,'1.PrepList'!$I:$I,'1.PrepList'!$N:$N))</f>
        <v/>
      </c>
      <c r="L188" t="str">
        <f>IF($F188="","",_xlfn.XLOOKUP($F188,'1.PrepList'!$I:$I,'1.PrepList'!$O:$O))</f>
        <v/>
      </c>
      <c r="M188" t="str">
        <f>IF($F188="","",_xlfn.XLOOKUP($F188,'1.PrepList'!$I:$I,'1.PrepList'!$P:$P))</f>
        <v/>
      </c>
      <c r="N188" t="str">
        <f>IF($F188="","",_xlfn.XLOOKUP($F188,'1.PrepList'!$I:$I,'1.PrepList'!$Q:$Q))</f>
        <v/>
      </c>
      <c r="O188" t="str">
        <f>IF($F188="","",_xlfn.XLOOKUP($F188,'1.PrepList'!$I:$I,'1.PrepList'!$R:$R))</f>
        <v/>
      </c>
      <c r="P188" t="str">
        <f>IF($F188="","",_xlfn.XLOOKUP($F188,'1.PrepList'!$I:$I,'1.PrepList'!$S:$S))</f>
        <v/>
      </c>
    </row>
    <row r="189" spans="1:16">
      <c r="A189" s="603" t="str">
        <f>IF($F189="","",_xlfn.XLOOKUP($F189,'1.PrepList'!$I:$I,'1.PrepList'!$C:$C))</f>
        <v/>
      </c>
      <c r="B189" s="603" t="str">
        <f>IF($F189="","",_xlfn.XLOOKUP($F189,'1.PrepList'!$I:$I,'1.PrepList'!$D:$D))</f>
        <v/>
      </c>
      <c r="C189" t="str">
        <f t="shared" si="1"/>
        <v/>
      </c>
      <c r="D189" t="str">
        <f>IF($F189="","",_xlfn.XLOOKUP($F189,'1.PrepList'!$I:$I,'1.PrepList'!$F:$F))</f>
        <v/>
      </c>
      <c r="E189" t="str">
        <f>IF($F189="","",_xlfn.XLOOKUP($F189,'1.PrepList'!$I:$I,'1.PrepList'!$H:$H))</f>
        <v/>
      </c>
      <c r="F189" t="str">
        <f>IFERROR(_xlfn.AGGREGATE(15,6,'1.PrepList'!$I$2:$I$1500/('1.PrepList'!$B$2:$B$1500="Yes"),ROWS($F$70:F189)),"")</f>
        <v/>
      </c>
      <c r="G189" t="str">
        <f>IF($F189="","",_xlfn.XLOOKUP($F189,'1.PrepList'!$I:$I,'1.PrepList'!$J:$J))</f>
        <v/>
      </c>
      <c r="H189" t="str">
        <f>IF($F189="","",_xlfn.XLOOKUP($F189,'1.PrepList'!$I:$I,'1.PrepList'!$K:$K))</f>
        <v/>
      </c>
      <c r="I189" t="str">
        <f>IF($F189="","",_xlfn.XLOOKUP($F189,'1.PrepList'!$I:$I,'1.PrepList'!$L:$L))</f>
        <v/>
      </c>
      <c r="J189" t="str">
        <f>IF($F189="","",_xlfn.XLOOKUP($F189,'1.PrepList'!$I:$I,'1.PrepList'!$M:$M))</f>
        <v/>
      </c>
      <c r="K189" t="str">
        <f>IF($F189="","",_xlfn.XLOOKUP($F189,'1.PrepList'!$I:$I,'1.PrepList'!$N:$N))</f>
        <v/>
      </c>
      <c r="L189" t="str">
        <f>IF($F189="","",_xlfn.XLOOKUP($F189,'1.PrepList'!$I:$I,'1.PrepList'!$O:$O))</f>
        <v/>
      </c>
      <c r="M189" t="str">
        <f>IF($F189="","",_xlfn.XLOOKUP($F189,'1.PrepList'!$I:$I,'1.PrepList'!$P:$P))</f>
        <v/>
      </c>
      <c r="N189" t="str">
        <f>IF($F189="","",_xlfn.XLOOKUP($F189,'1.PrepList'!$I:$I,'1.PrepList'!$Q:$Q))</f>
        <v/>
      </c>
      <c r="O189" t="str">
        <f>IF($F189="","",_xlfn.XLOOKUP($F189,'1.PrepList'!$I:$I,'1.PrepList'!$R:$R))</f>
        <v/>
      </c>
      <c r="P189" t="str">
        <f>IF($F189="","",_xlfn.XLOOKUP($F189,'1.PrepList'!$I:$I,'1.PrepList'!$S:$S))</f>
        <v/>
      </c>
    </row>
    <row r="190" spans="1:16">
      <c r="A190" s="603" t="str">
        <f>IF($F190="","",_xlfn.XLOOKUP($F190,'1.PrepList'!$I:$I,'1.PrepList'!$C:$C))</f>
        <v/>
      </c>
      <c r="B190" s="603" t="str">
        <f>IF($F190="","",_xlfn.XLOOKUP($F190,'1.PrepList'!$I:$I,'1.PrepList'!$D:$D))</f>
        <v/>
      </c>
      <c r="C190" t="str">
        <f t="shared" si="1"/>
        <v/>
      </c>
      <c r="D190" t="str">
        <f>IF($F190="","",_xlfn.XLOOKUP($F190,'1.PrepList'!$I:$I,'1.PrepList'!$F:$F))</f>
        <v/>
      </c>
      <c r="E190" t="str">
        <f>IF($F190="","",_xlfn.XLOOKUP($F190,'1.PrepList'!$I:$I,'1.PrepList'!$H:$H))</f>
        <v/>
      </c>
      <c r="F190" t="str">
        <f>IFERROR(_xlfn.AGGREGATE(15,6,'1.PrepList'!$I$2:$I$1500/('1.PrepList'!$B$2:$B$1500="Yes"),ROWS($F$70:F190)),"")</f>
        <v/>
      </c>
      <c r="G190" t="str">
        <f>IF($F190="","",_xlfn.XLOOKUP($F190,'1.PrepList'!$I:$I,'1.PrepList'!$J:$J))</f>
        <v/>
      </c>
      <c r="H190" t="str">
        <f>IF($F190="","",_xlfn.XLOOKUP($F190,'1.PrepList'!$I:$I,'1.PrepList'!$K:$K))</f>
        <v/>
      </c>
      <c r="I190" t="str">
        <f>IF($F190="","",_xlfn.XLOOKUP($F190,'1.PrepList'!$I:$I,'1.PrepList'!$L:$L))</f>
        <v/>
      </c>
      <c r="J190" t="str">
        <f>IF($F190="","",_xlfn.XLOOKUP($F190,'1.PrepList'!$I:$I,'1.PrepList'!$M:$M))</f>
        <v/>
      </c>
      <c r="K190" t="str">
        <f>IF($F190="","",_xlfn.XLOOKUP($F190,'1.PrepList'!$I:$I,'1.PrepList'!$N:$N))</f>
        <v/>
      </c>
      <c r="L190" t="str">
        <f>IF($F190="","",_xlfn.XLOOKUP($F190,'1.PrepList'!$I:$I,'1.PrepList'!$O:$O))</f>
        <v/>
      </c>
      <c r="M190" t="str">
        <f>IF($F190="","",_xlfn.XLOOKUP($F190,'1.PrepList'!$I:$I,'1.PrepList'!$P:$P))</f>
        <v/>
      </c>
      <c r="N190" t="str">
        <f>IF($F190="","",_xlfn.XLOOKUP($F190,'1.PrepList'!$I:$I,'1.PrepList'!$Q:$Q))</f>
        <v/>
      </c>
      <c r="O190" t="str">
        <f>IF($F190="","",_xlfn.XLOOKUP($F190,'1.PrepList'!$I:$I,'1.PrepList'!$R:$R))</f>
        <v/>
      </c>
      <c r="P190" t="str">
        <f>IF($F190="","",_xlfn.XLOOKUP($F190,'1.PrepList'!$I:$I,'1.PrepList'!$S:$S))</f>
        <v/>
      </c>
    </row>
    <row r="191" spans="1:16">
      <c r="A191" s="603" t="str">
        <f>IF($F191="","",_xlfn.XLOOKUP($F191,'1.PrepList'!$I:$I,'1.PrepList'!$C:$C))</f>
        <v/>
      </c>
      <c r="B191" s="603" t="str">
        <f>IF($F191="","",_xlfn.XLOOKUP($F191,'1.PrepList'!$I:$I,'1.PrepList'!$D:$D))</f>
        <v/>
      </c>
      <c r="C191" t="str">
        <f t="shared" si="1"/>
        <v/>
      </c>
      <c r="D191" t="str">
        <f>IF($F191="","",_xlfn.XLOOKUP($F191,'1.PrepList'!$I:$I,'1.PrepList'!$F:$F))</f>
        <v/>
      </c>
      <c r="E191" t="str">
        <f>IF($F191="","",_xlfn.XLOOKUP($F191,'1.PrepList'!$I:$I,'1.PrepList'!$H:$H))</f>
        <v/>
      </c>
      <c r="F191" t="str">
        <f>IFERROR(_xlfn.AGGREGATE(15,6,'1.PrepList'!$I$2:$I$1500/('1.PrepList'!$B$2:$B$1500="Yes"),ROWS($F$70:F191)),"")</f>
        <v/>
      </c>
      <c r="G191" t="str">
        <f>IF($F191="","",_xlfn.XLOOKUP($F191,'1.PrepList'!$I:$I,'1.PrepList'!$J:$J))</f>
        <v/>
      </c>
      <c r="H191" t="str">
        <f>IF($F191="","",_xlfn.XLOOKUP($F191,'1.PrepList'!$I:$I,'1.PrepList'!$K:$K))</f>
        <v/>
      </c>
      <c r="I191" t="str">
        <f>IF($F191="","",_xlfn.XLOOKUP($F191,'1.PrepList'!$I:$I,'1.PrepList'!$L:$L))</f>
        <v/>
      </c>
      <c r="J191" t="str">
        <f>IF($F191="","",_xlfn.XLOOKUP($F191,'1.PrepList'!$I:$I,'1.PrepList'!$M:$M))</f>
        <v/>
      </c>
      <c r="K191" t="str">
        <f>IF($F191="","",_xlfn.XLOOKUP($F191,'1.PrepList'!$I:$I,'1.PrepList'!$N:$N))</f>
        <v/>
      </c>
      <c r="L191" t="str">
        <f>IF($F191="","",_xlfn.XLOOKUP($F191,'1.PrepList'!$I:$I,'1.PrepList'!$O:$O))</f>
        <v/>
      </c>
      <c r="M191" t="str">
        <f>IF($F191="","",_xlfn.XLOOKUP($F191,'1.PrepList'!$I:$I,'1.PrepList'!$P:$P))</f>
        <v/>
      </c>
      <c r="N191" t="str">
        <f>IF($F191="","",_xlfn.XLOOKUP($F191,'1.PrepList'!$I:$I,'1.PrepList'!$Q:$Q))</f>
        <v/>
      </c>
      <c r="O191" t="str">
        <f>IF($F191="","",_xlfn.XLOOKUP($F191,'1.PrepList'!$I:$I,'1.PrepList'!$R:$R))</f>
        <v/>
      </c>
      <c r="P191" t="str">
        <f>IF($F191="","",_xlfn.XLOOKUP($F191,'1.PrepList'!$I:$I,'1.PrepList'!$S:$S))</f>
        <v/>
      </c>
    </row>
    <row r="192" spans="1:16">
      <c r="A192" s="603" t="str">
        <f>IF($F192="","",_xlfn.XLOOKUP($F192,'1.PrepList'!$I:$I,'1.PrepList'!$C:$C))</f>
        <v/>
      </c>
      <c r="B192" s="603" t="str">
        <f>IF($F192="","",_xlfn.XLOOKUP($F192,'1.PrepList'!$I:$I,'1.PrepList'!$D:$D))</f>
        <v/>
      </c>
      <c r="C192" t="str">
        <f t="shared" si="1"/>
        <v/>
      </c>
      <c r="D192" t="str">
        <f>IF($F192="","",_xlfn.XLOOKUP($F192,'1.PrepList'!$I:$I,'1.PrepList'!$F:$F))</f>
        <v/>
      </c>
      <c r="E192" t="str">
        <f>IF($F192="","",_xlfn.XLOOKUP($F192,'1.PrepList'!$I:$I,'1.PrepList'!$H:$H))</f>
        <v/>
      </c>
      <c r="F192" t="str">
        <f>IFERROR(_xlfn.AGGREGATE(15,6,'1.PrepList'!$I$2:$I$1500/('1.PrepList'!$B$2:$B$1500="Yes"),ROWS($F$70:F192)),"")</f>
        <v/>
      </c>
      <c r="G192" t="str">
        <f>IF($F192="","",_xlfn.XLOOKUP($F192,'1.PrepList'!$I:$I,'1.PrepList'!$J:$J))</f>
        <v/>
      </c>
      <c r="H192" t="str">
        <f>IF($F192="","",_xlfn.XLOOKUP($F192,'1.PrepList'!$I:$I,'1.PrepList'!$K:$K))</f>
        <v/>
      </c>
      <c r="I192" t="str">
        <f>IF($F192="","",_xlfn.XLOOKUP($F192,'1.PrepList'!$I:$I,'1.PrepList'!$L:$L))</f>
        <v/>
      </c>
      <c r="J192" t="str">
        <f>IF($F192="","",_xlfn.XLOOKUP($F192,'1.PrepList'!$I:$I,'1.PrepList'!$M:$M))</f>
        <v/>
      </c>
      <c r="K192" t="str">
        <f>IF($F192="","",_xlfn.XLOOKUP($F192,'1.PrepList'!$I:$I,'1.PrepList'!$N:$N))</f>
        <v/>
      </c>
      <c r="L192" t="str">
        <f>IF($F192="","",_xlfn.XLOOKUP($F192,'1.PrepList'!$I:$I,'1.PrepList'!$O:$O))</f>
        <v/>
      </c>
      <c r="M192" t="str">
        <f>IF($F192="","",_xlfn.XLOOKUP($F192,'1.PrepList'!$I:$I,'1.PrepList'!$P:$P))</f>
        <v/>
      </c>
      <c r="N192" t="str">
        <f>IF($F192="","",_xlfn.XLOOKUP($F192,'1.PrepList'!$I:$I,'1.PrepList'!$Q:$Q))</f>
        <v/>
      </c>
      <c r="O192" t="str">
        <f>IF($F192="","",_xlfn.XLOOKUP($F192,'1.PrepList'!$I:$I,'1.PrepList'!$R:$R))</f>
        <v/>
      </c>
      <c r="P192" t="str">
        <f>IF($F192="","",_xlfn.XLOOKUP($F192,'1.PrepList'!$I:$I,'1.PrepList'!$S:$S))</f>
        <v/>
      </c>
    </row>
    <row r="193" spans="1:16">
      <c r="A193" s="603" t="str">
        <f>IF($F193="","",_xlfn.XLOOKUP($F193,'1.PrepList'!$I:$I,'1.PrepList'!$C:$C))</f>
        <v/>
      </c>
      <c r="B193" s="603" t="str">
        <f>IF($F193="","",_xlfn.XLOOKUP($F193,'1.PrepList'!$I:$I,'1.PrepList'!$D:$D))</f>
        <v/>
      </c>
      <c r="C193" t="str">
        <f t="shared" si="1"/>
        <v/>
      </c>
      <c r="D193" t="str">
        <f>IF($F193="","",_xlfn.XLOOKUP($F193,'1.PrepList'!$I:$I,'1.PrepList'!$F:$F))</f>
        <v/>
      </c>
      <c r="E193" t="str">
        <f>IF($F193="","",_xlfn.XLOOKUP($F193,'1.PrepList'!$I:$I,'1.PrepList'!$H:$H))</f>
        <v/>
      </c>
      <c r="F193" t="str">
        <f>IFERROR(_xlfn.AGGREGATE(15,6,'1.PrepList'!$I$2:$I$1500/('1.PrepList'!$B$2:$B$1500="Yes"),ROWS($F$70:F193)),"")</f>
        <v/>
      </c>
      <c r="G193" t="str">
        <f>IF($F193="","",_xlfn.XLOOKUP($F193,'1.PrepList'!$I:$I,'1.PrepList'!$J:$J))</f>
        <v/>
      </c>
      <c r="H193" t="str">
        <f>IF($F193="","",_xlfn.XLOOKUP($F193,'1.PrepList'!$I:$I,'1.PrepList'!$K:$K))</f>
        <v/>
      </c>
      <c r="I193" t="str">
        <f>IF($F193="","",_xlfn.XLOOKUP($F193,'1.PrepList'!$I:$I,'1.PrepList'!$L:$L))</f>
        <v/>
      </c>
      <c r="J193" t="str">
        <f>IF($F193="","",_xlfn.XLOOKUP($F193,'1.PrepList'!$I:$I,'1.PrepList'!$M:$M))</f>
        <v/>
      </c>
      <c r="K193" t="str">
        <f>IF($F193="","",_xlfn.XLOOKUP($F193,'1.PrepList'!$I:$I,'1.PrepList'!$N:$N))</f>
        <v/>
      </c>
      <c r="L193" t="str">
        <f>IF($F193="","",_xlfn.XLOOKUP($F193,'1.PrepList'!$I:$I,'1.PrepList'!$O:$O))</f>
        <v/>
      </c>
      <c r="M193" t="str">
        <f>IF($F193="","",_xlfn.XLOOKUP($F193,'1.PrepList'!$I:$I,'1.PrepList'!$P:$P))</f>
        <v/>
      </c>
      <c r="N193" t="str">
        <f>IF($F193="","",_xlfn.XLOOKUP($F193,'1.PrepList'!$I:$I,'1.PrepList'!$Q:$Q))</f>
        <v/>
      </c>
      <c r="O193" t="str">
        <f>IF($F193="","",_xlfn.XLOOKUP($F193,'1.PrepList'!$I:$I,'1.PrepList'!$R:$R))</f>
        <v/>
      </c>
      <c r="P193" t="str">
        <f>IF($F193="","",_xlfn.XLOOKUP($F193,'1.PrepList'!$I:$I,'1.PrepList'!$S:$S))</f>
        <v/>
      </c>
    </row>
    <row r="194" spans="1:16">
      <c r="A194" s="603" t="str">
        <f>IF($F194="","",_xlfn.XLOOKUP($F194,'1.PrepList'!$I:$I,'1.PrepList'!$C:$C))</f>
        <v/>
      </c>
      <c r="B194" s="603" t="str">
        <f>IF($F194="","",_xlfn.XLOOKUP($F194,'1.PrepList'!$I:$I,'1.PrepList'!$D:$D))</f>
        <v/>
      </c>
      <c r="C194" t="str">
        <f t="shared" si="1"/>
        <v/>
      </c>
      <c r="D194" t="str">
        <f>IF($F194="","",_xlfn.XLOOKUP($F194,'1.PrepList'!$I:$I,'1.PrepList'!$F:$F))</f>
        <v/>
      </c>
      <c r="E194" t="str">
        <f>IF($F194="","",_xlfn.XLOOKUP($F194,'1.PrepList'!$I:$I,'1.PrepList'!$H:$H))</f>
        <v/>
      </c>
      <c r="F194" t="str">
        <f>IFERROR(_xlfn.AGGREGATE(15,6,'1.PrepList'!$I$2:$I$1500/('1.PrepList'!$B$2:$B$1500="Yes"),ROWS($F$70:F194)),"")</f>
        <v/>
      </c>
      <c r="G194" t="str">
        <f>IF($F194="","",_xlfn.XLOOKUP($F194,'1.PrepList'!$I:$I,'1.PrepList'!$J:$J))</f>
        <v/>
      </c>
      <c r="H194" t="str">
        <f>IF($F194="","",_xlfn.XLOOKUP($F194,'1.PrepList'!$I:$I,'1.PrepList'!$K:$K))</f>
        <v/>
      </c>
      <c r="I194" t="str">
        <f>IF($F194="","",_xlfn.XLOOKUP($F194,'1.PrepList'!$I:$I,'1.PrepList'!$L:$L))</f>
        <v/>
      </c>
      <c r="J194" t="str">
        <f>IF($F194="","",_xlfn.XLOOKUP($F194,'1.PrepList'!$I:$I,'1.PrepList'!$M:$M))</f>
        <v/>
      </c>
      <c r="K194" t="str">
        <f>IF($F194="","",_xlfn.XLOOKUP($F194,'1.PrepList'!$I:$I,'1.PrepList'!$N:$N))</f>
        <v/>
      </c>
      <c r="L194" t="str">
        <f>IF($F194="","",_xlfn.XLOOKUP($F194,'1.PrepList'!$I:$I,'1.PrepList'!$O:$O))</f>
        <v/>
      </c>
      <c r="M194" t="str">
        <f>IF($F194="","",_xlfn.XLOOKUP($F194,'1.PrepList'!$I:$I,'1.PrepList'!$P:$P))</f>
        <v/>
      </c>
      <c r="N194" t="str">
        <f>IF($F194="","",_xlfn.XLOOKUP($F194,'1.PrepList'!$I:$I,'1.PrepList'!$Q:$Q))</f>
        <v/>
      </c>
      <c r="O194" t="str">
        <f>IF($F194="","",_xlfn.XLOOKUP($F194,'1.PrepList'!$I:$I,'1.PrepList'!$R:$R))</f>
        <v/>
      </c>
      <c r="P194" t="str">
        <f>IF($F194="","",_xlfn.XLOOKUP($F194,'1.PrepList'!$I:$I,'1.PrepList'!$S:$S))</f>
        <v/>
      </c>
    </row>
    <row r="195" spans="1:16">
      <c r="A195" s="603" t="str">
        <f>IF($F195="","",_xlfn.XLOOKUP($F195,'1.PrepList'!$I:$I,'1.PrepList'!$C:$C))</f>
        <v/>
      </c>
      <c r="B195" s="603" t="str">
        <f>IF($F195="","",_xlfn.XLOOKUP($F195,'1.PrepList'!$I:$I,'1.PrepList'!$D:$D))</f>
        <v/>
      </c>
      <c r="C195" t="str">
        <f t="shared" si="1"/>
        <v/>
      </c>
      <c r="D195" t="str">
        <f>IF($F195="","",_xlfn.XLOOKUP($F195,'1.PrepList'!$I:$I,'1.PrepList'!$F:$F))</f>
        <v/>
      </c>
      <c r="E195" t="str">
        <f>IF($F195="","",_xlfn.XLOOKUP($F195,'1.PrepList'!$I:$I,'1.PrepList'!$H:$H))</f>
        <v/>
      </c>
      <c r="F195" t="str">
        <f>IFERROR(_xlfn.AGGREGATE(15,6,'1.PrepList'!$I$2:$I$1500/('1.PrepList'!$B$2:$B$1500="Yes"),ROWS($F$70:F195)),"")</f>
        <v/>
      </c>
      <c r="G195" t="str">
        <f>IF($F195="","",_xlfn.XLOOKUP($F195,'1.PrepList'!$I:$I,'1.PrepList'!$J:$J))</f>
        <v/>
      </c>
      <c r="H195" t="str">
        <f>IF($F195="","",_xlfn.XLOOKUP($F195,'1.PrepList'!$I:$I,'1.PrepList'!$K:$K))</f>
        <v/>
      </c>
      <c r="I195" t="str">
        <f>IF($F195="","",_xlfn.XLOOKUP($F195,'1.PrepList'!$I:$I,'1.PrepList'!$L:$L))</f>
        <v/>
      </c>
      <c r="J195" t="str">
        <f>IF($F195="","",_xlfn.XLOOKUP($F195,'1.PrepList'!$I:$I,'1.PrepList'!$M:$M))</f>
        <v/>
      </c>
      <c r="K195" t="str">
        <f>IF($F195="","",_xlfn.XLOOKUP($F195,'1.PrepList'!$I:$I,'1.PrepList'!$N:$N))</f>
        <v/>
      </c>
      <c r="L195" t="str">
        <f>IF($F195="","",_xlfn.XLOOKUP($F195,'1.PrepList'!$I:$I,'1.PrepList'!$O:$O))</f>
        <v/>
      </c>
      <c r="M195" t="str">
        <f>IF($F195="","",_xlfn.XLOOKUP($F195,'1.PrepList'!$I:$I,'1.PrepList'!$P:$P))</f>
        <v/>
      </c>
      <c r="N195" t="str">
        <f>IF($F195="","",_xlfn.XLOOKUP($F195,'1.PrepList'!$I:$I,'1.PrepList'!$Q:$Q))</f>
        <v/>
      </c>
      <c r="O195" t="str">
        <f>IF($F195="","",_xlfn.XLOOKUP($F195,'1.PrepList'!$I:$I,'1.PrepList'!$R:$R))</f>
        <v/>
      </c>
      <c r="P195" t="str">
        <f>IF($F195="","",_xlfn.XLOOKUP($F195,'1.PrepList'!$I:$I,'1.PrepList'!$S:$S))</f>
        <v/>
      </c>
    </row>
    <row r="196" spans="1:16">
      <c r="A196" s="603" t="str">
        <f>IF($F196="","",_xlfn.XLOOKUP($F196,'1.PrepList'!$I:$I,'1.PrepList'!$C:$C))</f>
        <v/>
      </c>
      <c r="B196" s="603" t="str">
        <f>IF($F196="","",_xlfn.XLOOKUP($F196,'1.PrepList'!$I:$I,'1.PrepList'!$D:$D))</f>
        <v/>
      </c>
      <c r="C196" t="str">
        <f t="shared" si="1"/>
        <v/>
      </c>
      <c r="D196" t="str">
        <f>IF($F196="","",_xlfn.XLOOKUP($F196,'1.PrepList'!$I:$I,'1.PrepList'!$F:$F))</f>
        <v/>
      </c>
      <c r="E196" t="str">
        <f>IF($F196="","",_xlfn.XLOOKUP($F196,'1.PrepList'!$I:$I,'1.PrepList'!$H:$H))</f>
        <v/>
      </c>
      <c r="F196" t="str">
        <f>IFERROR(_xlfn.AGGREGATE(15,6,'1.PrepList'!$I$2:$I$1500/('1.PrepList'!$B$2:$B$1500="Yes"),ROWS($F$70:F196)),"")</f>
        <v/>
      </c>
      <c r="G196" t="str">
        <f>IF($F196="","",_xlfn.XLOOKUP($F196,'1.PrepList'!$I:$I,'1.PrepList'!$J:$J))</f>
        <v/>
      </c>
      <c r="H196" t="str">
        <f>IF($F196="","",_xlfn.XLOOKUP($F196,'1.PrepList'!$I:$I,'1.PrepList'!$K:$K))</f>
        <v/>
      </c>
      <c r="I196" t="str">
        <f>IF($F196="","",_xlfn.XLOOKUP($F196,'1.PrepList'!$I:$I,'1.PrepList'!$L:$L))</f>
        <v/>
      </c>
      <c r="J196" t="str">
        <f>IF($F196="","",_xlfn.XLOOKUP($F196,'1.PrepList'!$I:$I,'1.PrepList'!$M:$M))</f>
        <v/>
      </c>
      <c r="K196" t="str">
        <f>IF($F196="","",_xlfn.XLOOKUP($F196,'1.PrepList'!$I:$I,'1.PrepList'!$N:$N))</f>
        <v/>
      </c>
      <c r="L196" t="str">
        <f>IF($F196="","",_xlfn.XLOOKUP($F196,'1.PrepList'!$I:$I,'1.PrepList'!$O:$O))</f>
        <v/>
      </c>
      <c r="M196" t="str">
        <f>IF($F196="","",_xlfn.XLOOKUP($F196,'1.PrepList'!$I:$I,'1.PrepList'!$P:$P))</f>
        <v/>
      </c>
      <c r="N196" t="str">
        <f>IF($F196="","",_xlfn.XLOOKUP($F196,'1.PrepList'!$I:$I,'1.PrepList'!$Q:$Q))</f>
        <v/>
      </c>
      <c r="O196" t="str">
        <f>IF($F196="","",_xlfn.XLOOKUP($F196,'1.PrepList'!$I:$I,'1.PrepList'!$R:$R))</f>
        <v/>
      </c>
      <c r="P196" t="str">
        <f>IF($F196="","",_xlfn.XLOOKUP($F196,'1.PrepList'!$I:$I,'1.PrepList'!$S:$S))</f>
        <v/>
      </c>
    </row>
    <row r="197" spans="1:16">
      <c r="A197" s="603" t="str">
        <f>IF($F197="","",_xlfn.XLOOKUP($F197,'1.PrepList'!$I:$I,'1.PrepList'!$C:$C))</f>
        <v/>
      </c>
      <c r="B197" s="603" t="str">
        <f>IF($F197="","",_xlfn.XLOOKUP($F197,'1.PrepList'!$I:$I,'1.PrepList'!$D:$D))</f>
        <v/>
      </c>
      <c r="C197" t="str">
        <f t="shared" si="1"/>
        <v/>
      </c>
      <c r="D197" t="str">
        <f>IF($F197="","",_xlfn.XLOOKUP($F197,'1.PrepList'!$I:$I,'1.PrepList'!$F:$F))</f>
        <v/>
      </c>
      <c r="E197" t="str">
        <f>IF($F197="","",_xlfn.XLOOKUP($F197,'1.PrepList'!$I:$I,'1.PrepList'!$H:$H))</f>
        <v/>
      </c>
      <c r="F197" t="str">
        <f>IFERROR(_xlfn.AGGREGATE(15,6,'1.PrepList'!$I$2:$I$1500/('1.PrepList'!$B$2:$B$1500="Yes"),ROWS($F$70:F197)),"")</f>
        <v/>
      </c>
      <c r="G197" t="str">
        <f>IF($F197="","",_xlfn.XLOOKUP($F197,'1.PrepList'!$I:$I,'1.PrepList'!$J:$J))</f>
        <v/>
      </c>
      <c r="H197" t="str">
        <f>IF($F197="","",_xlfn.XLOOKUP($F197,'1.PrepList'!$I:$I,'1.PrepList'!$K:$K))</f>
        <v/>
      </c>
      <c r="I197" t="str">
        <f>IF($F197="","",_xlfn.XLOOKUP($F197,'1.PrepList'!$I:$I,'1.PrepList'!$L:$L))</f>
        <v/>
      </c>
      <c r="J197" t="str">
        <f>IF($F197="","",_xlfn.XLOOKUP($F197,'1.PrepList'!$I:$I,'1.PrepList'!$M:$M))</f>
        <v/>
      </c>
      <c r="K197" t="str">
        <f>IF($F197="","",_xlfn.XLOOKUP($F197,'1.PrepList'!$I:$I,'1.PrepList'!$N:$N))</f>
        <v/>
      </c>
      <c r="L197" t="str">
        <f>IF($F197="","",_xlfn.XLOOKUP($F197,'1.PrepList'!$I:$I,'1.PrepList'!$O:$O))</f>
        <v/>
      </c>
      <c r="M197" t="str">
        <f>IF($F197="","",_xlfn.XLOOKUP($F197,'1.PrepList'!$I:$I,'1.PrepList'!$P:$P))</f>
        <v/>
      </c>
      <c r="N197" t="str">
        <f>IF($F197="","",_xlfn.XLOOKUP($F197,'1.PrepList'!$I:$I,'1.PrepList'!$Q:$Q))</f>
        <v/>
      </c>
      <c r="O197" t="str">
        <f>IF($F197="","",_xlfn.XLOOKUP($F197,'1.PrepList'!$I:$I,'1.PrepList'!$R:$R))</f>
        <v/>
      </c>
      <c r="P197" t="str">
        <f>IF($F197="","",_xlfn.XLOOKUP($F197,'1.PrepList'!$I:$I,'1.PrepList'!$S:$S))</f>
        <v/>
      </c>
    </row>
    <row r="198" spans="1:16">
      <c r="A198" s="603" t="str">
        <f>IF($F198="","",_xlfn.XLOOKUP($F198,'1.PrepList'!$I:$I,'1.PrepList'!$C:$C))</f>
        <v/>
      </c>
      <c r="B198" s="603" t="str">
        <f>IF($F198="","",_xlfn.XLOOKUP($F198,'1.PrepList'!$I:$I,'1.PrepList'!$D:$D))</f>
        <v/>
      </c>
      <c r="C198" t="str">
        <f t="shared" si="1"/>
        <v/>
      </c>
      <c r="D198" t="str">
        <f>IF($F198="","",_xlfn.XLOOKUP($F198,'1.PrepList'!$I:$I,'1.PrepList'!$F:$F))</f>
        <v/>
      </c>
      <c r="E198" t="str">
        <f>IF($F198="","",_xlfn.XLOOKUP($F198,'1.PrepList'!$I:$I,'1.PrepList'!$H:$H))</f>
        <v/>
      </c>
      <c r="F198" t="str">
        <f>IFERROR(_xlfn.AGGREGATE(15,6,'1.PrepList'!$I$2:$I$1500/('1.PrepList'!$B$2:$B$1500="Yes"),ROWS($F$70:F198)),"")</f>
        <v/>
      </c>
      <c r="G198" t="str">
        <f>IF($F198="","",_xlfn.XLOOKUP($F198,'1.PrepList'!$I:$I,'1.PrepList'!$J:$J))</f>
        <v/>
      </c>
      <c r="H198" t="str">
        <f>IF($F198="","",_xlfn.XLOOKUP($F198,'1.PrepList'!$I:$I,'1.PrepList'!$K:$K))</f>
        <v/>
      </c>
      <c r="I198" t="str">
        <f>IF($F198="","",_xlfn.XLOOKUP($F198,'1.PrepList'!$I:$I,'1.PrepList'!$L:$L))</f>
        <v/>
      </c>
      <c r="J198" t="str">
        <f>IF($F198="","",_xlfn.XLOOKUP($F198,'1.PrepList'!$I:$I,'1.PrepList'!$M:$M))</f>
        <v/>
      </c>
      <c r="K198" t="str">
        <f>IF($F198="","",_xlfn.XLOOKUP($F198,'1.PrepList'!$I:$I,'1.PrepList'!$N:$N))</f>
        <v/>
      </c>
      <c r="L198" t="str">
        <f>IF($F198="","",_xlfn.XLOOKUP($F198,'1.PrepList'!$I:$I,'1.PrepList'!$O:$O))</f>
        <v/>
      </c>
      <c r="M198" t="str">
        <f>IF($F198="","",_xlfn.XLOOKUP($F198,'1.PrepList'!$I:$I,'1.PrepList'!$P:$P))</f>
        <v/>
      </c>
      <c r="N198" t="str">
        <f>IF($F198="","",_xlfn.XLOOKUP($F198,'1.PrepList'!$I:$I,'1.PrepList'!$Q:$Q))</f>
        <v/>
      </c>
      <c r="O198" t="str">
        <f>IF($F198="","",_xlfn.XLOOKUP($F198,'1.PrepList'!$I:$I,'1.PrepList'!$R:$R))</f>
        <v/>
      </c>
      <c r="P198" t="str">
        <f>IF($F198="","",_xlfn.XLOOKUP($F198,'1.PrepList'!$I:$I,'1.PrepList'!$S:$S))</f>
        <v/>
      </c>
    </row>
    <row r="199" spans="1:16">
      <c r="A199" s="603" t="str">
        <f>IF($F199="","",_xlfn.XLOOKUP($F199,'1.PrepList'!$I:$I,'1.PrepList'!$C:$C))</f>
        <v/>
      </c>
      <c r="B199" s="603" t="str">
        <f>IF($F199="","",_xlfn.XLOOKUP($F199,'1.PrepList'!$I:$I,'1.PrepList'!$D:$D))</f>
        <v/>
      </c>
      <c r="C199" t="str">
        <f t="shared" ref="C199:C262" si="2">IF($F199="","","Started")</f>
        <v/>
      </c>
      <c r="D199" t="str">
        <f>IF($F199="","",_xlfn.XLOOKUP($F199,'1.PrepList'!$I:$I,'1.PrepList'!$F:$F))</f>
        <v/>
      </c>
      <c r="E199" t="str">
        <f>IF($F199="","",_xlfn.XLOOKUP($F199,'1.PrepList'!$I:$I,'1.PrepList'!$H:$H))</f>
        <v/>
      </c>
      <c r="F199" t="str">
        <f>IFERROR(_xlfn.AGGREGATE(15,6,'1.PrepList'!$I$2:$I$1500/('1.PrepList'!$B$2:$B$1500="Yes"),ROWS($F$70:F199)),"")</f>
        <v/>
      </c>
      <c r="G199" t="str">
        <f>IF($F199="","",_xlfn.XLOOKUP($F199,'1.PrepList'!$I:$I,'1.PrepList'!$J:$J))</f>
        <v/>
      </c>
      <c r="H199" t="str">
        <f>IF($F199="","",_xlfn.XLOOKUP($F199,'1.PrepList'!$I:$I,'1.PrepList'!$K:$K))</f>
        <v/>
      </c>
      <c r="I199" t="str">
        <f>IF($F199="","",_xlfn.XLOOKUP($F199,'1.PrepList'!$I:$I,'1.PrepList'!$L:$L))</f>
        <v/>
      </c>
      <c r="J199" t="str">
        <f>IF($F199="","",_xlfn.XLOOKUP($F199,'1.PrepList'!$I:$I,'1.PrepList'!$M:$M))</f>
        <v/>
      </c>
      <c r="K199" t="str">
        <f>IF($F199="","",_xlfn.XLOOKUP($F199,'1.PrepList'!$I:$I,'1.PrepList'!$N:$N))</f>
        <v/>
      </c>
      <c r="L199" t="str">
        <f>IF($F199="","",_xlfn.XLOOKUP($F199,'1.PrepList'!$I:$I,'1.PrepList'!$O:$O))</f>
        <v/>
      </c>
      <c r="M199" t="str">
        <f>IF($F199="","",_xlfn.XLOOKUP($F199,'1.PrepList'!$I:$I,'1.PrepList'!$P:$P))</f>
        <v/>
      </c>
      <c r="N199" t="str">
        <f>IF($F199="","",_xlfn.XLOOKUP($F199,'1.PrepList'!$I:$I,'1.PrepList'!$Q:$Q))</f>
        <v/>
      </c>
      <c r="O199" t="str">
        <f>IF($F199="","",_xlfn.XLOOKUP($F199,'1.PrepList'!$I:$I,'1.PrepList'!$R:$R))</f>
        <v/>
      </c>
      <c r="P199" t="str">
        <f>IF($F199="","",_xlfn.XLOOKUP($F199,'1.PrepList'!$I:$I,'1.PrepList'!$S:$S))</f>
        <v/>
      </c>
    </row>
    <row r="200" spans="1:16">
      <c r="A200" s="603" t="str">
        <f>IF($F200="","",_xlfn.XLOOKUP($F200,'1.PrepList'!$I:$I,'1.PrepList'!$C:$C))</f>
        <v/>
      </c>
      <c r="B200" s="603" t="str">
        <f>IF($F200="","",_xlfn.XLOOKUP($F200,'1.PrepList'!$I:$I,'1.PrepList'!$D:$D))</f>
        <v/>
      </c>
      <c r="C200" t="str">
        <f t="shared" si="2"/>
        <v/>
      </c>
      <c r="D200" t="str">
        <f>IF($F200="","",_xlfn.XLOOKUP($F200,'1.PrepList'!$I:$I,'1.PrepList'!$F:$F))</f>
        <v/>
      </c>
      <c r="E200" t="str">
        <f>IF($F200="","",_xlfn.XLOOKUP($F200,'1.PrepList'!$I:$I,'1.PrepList'!$H:$H))</f>
        <v/>
      </c>
      <c r="F200" t="str">
        <f>IFERROR(_xlfn.AGGREGATE(15,6,'1.PrepList'!$I$2:$I$1500/('1.PrepList'!$B$2:$B$1500="Yes"),ROWS($F$70:F200)),"")</f>
        <v/>
      </c>
      <c r="G200" t="str">
        <f>IF($F200="","",_xlfn.XLOOKUP($F200,'1.PrepList'!$I:$I,'1.PrepList'!$J:$J))</f>
        <v/>
      </c>
      <c r="H200" t="str">
        <f>IF($F200="","",_xlfn.XLOOKUP($F200,'1.PrepList'!$I:$I,'1.PrepList'!$K:$K))</f>
        <v/>
      </c>
      <c r="I200" t="str">
        <f>IF($F200="","",_xlfn.XLOOKUP($F200,'1.PrepList'!$I:$I,'1.PrepList'!$L:$L))</f>
        <v/>
      </c>
      <c r="J200" t="str">
        <f>IF($F200="","",_xlfn.XLOOKUP($F200,'1.PrepList'!$I:$I,'1.PrepList'!$M:$M))</f>
        <v/>
      </c>
      <c r="K200" t="str">
        <f>IF($F200="","",_xlfn.XLOOKUP($F200,'1.PrepList'!$I:$I,'1.PrepList'!$N:$N))</f>
        <v/>
      </c>
      <c r="L200" t="str">
        <f>IF($F200="","",_xlfn.XLOOKUP($F200,'1.PrepList'!$I:$I,'1.PrepList'!$O:$O))</f>
        <v/>
      </c>
      <c r="M200" t="str">
        <f>IF($F200="","",_xlfn.XLOOKUP($F200,'1.PrepList'!$I:$I,'1.PrepList'!$P:$P))</f>
        <v/>
      </c>
      <c r="N200" t="str">
        <f>IF($F200="","",_xlfn.XLOOKUP($F200,'1.PrepList'!$I:$I,'1.PrepList'!$Q:$Q))</f>
        <v/>
      </c>
      <c r="O200" t="str">
        <f>IF($F200="","",_xlfn.XLOOKUP($F200,'1.PrepList'!$I:$I,'1.PrepList'!$R:$R))</f>
        <v/>
      </c>
      <c r="P200" t="str">
        <f>IF($F200="","",_xlfn.XLOOKUP($F200,'1.PrepList'!$I:$I,'1.PrepList'!$S:$S))</f>
        <v/>
      </c>
    </row>
    <row r="201" spans="1:16">
      <c r="A201" s="603" t="str">
        <f>IF($F201="","",_xlfn.XLOOKUP($F201,'1.PrepList'!$I:$I,'1.PrepList'!$C:$C))</f>
        <v/>
      </c>
      <c r="B201" s="603" t="str">
        <f>IF($F201="","",_xlfn.XLOOKUP($F201,'1.PrepList'!$I:$I,'1.PrepList'!$D:$D))</f>
        <v/>
      </c>
      <c r="C201" t="str">
        <f t="shared" si="2"/>
        <v/>
      </c>
      <c r="D201" t="str">
        <f>IF($F201="","",_xlfn.XLOOKUP($F201,'1.PrepList'!$I:$I,'1.PrepList'!$F:$F))</f>
        <v/>
      </c>
      <c r="E201" t="str">
        <f>IF($F201="","",_xlfn.XLOOKUP($F201,'1.PrepList'!$I:$I,'1.PrepList'!$H:$H))</f>
        <v/>
      </c>
      <c r="F201" t="str">
        <f>IFERROR(_xlfn.AGGREGATE(15,6,'1.PrepList'!$I$2:$I$1500/('1.PrepList'!$B$2:$B$1500="Yes"),ROWS($F$70:F201)),"")</f>
        <v/>
      </c>
      <c r="G201" t="str">
        <f>IF($F201="","",_xlfn.XLOOKUP($F201,'1.PrepList'!$I:$I,'1.PrepList'!$J:$J))</f>
        <v/>
      </c>
      <c r="H201" t="str">
        <f>IF($F201="","",_xlfn.XLOOKUP($F201,'1.PrepList'!$I:$I,'1.PrepList'!$K:$K))</f>
        <v/>
      </c>
      <c r="I201" t="str">
        <f>IF($F201="","",_xlfn.XLOOKUP($F201,'1.PrepList'!$I:$I,'1.PrepList'!$L:$L))</f>
        <v/>
      </c>
      <c r="J201" t="str">
        <f>IF($F201="","",_xlfn.XLOOKUP($F201,'1.PrepList'!$I:$I,'1.PrepList'!$M:$M))</f>
        <v/>
      </c>
      <c r="K201" t="str">
        <f>IF($F201="","",_xlfn.XLOOKUP($F201,'1.PrepList'!$I:$I,'1.PrepList'!$N:$N))</f>
        <v/>
      </c>
      <c r="L201" t="str">
        <f>IF($F201="","",_xlfn.XLOOKUP($F201,'1.PrepList'!$I:$I,'1.PrepList'!$O:$O))</f>
        <v/>
      </c>
      <c r="M201" t="str">
        <f>IF($F201="","",_xlfn.XLOOKUP($F201,'1.PrepList'!$I:$I,'1.PrepList'!$P:$P))</f>
        <v/>
      </c>
      <c r="N201" t="str">
        <f>IF($F201="","",_xlfn.XLOOKUP($F201,'1.PrepList'!$I:$I,'1.PrepList'!$Q:$Q))</f>
        <v/>
      </c>
      <c r="O201" t="str">
        <f>IF($F201="","",_xlfn.XLOOKUP($F201,'1.PrepList'!$I:$I,'1.PrepList'!$R:$R))</f>
        <v/>
      </c>
      <c r="P201" t="str">
        <f>IF($F201="","",_xlfn.XLOOKUP($F201,'1.PrepList'!$I:$I,'1.PrepList'!$S:$S))</f>
        <v/>
      </c>
    </row>
    <row r="202" spans="1:16">
      <c r="A202" s="603" t="str">
        <f>IF($F202="","",_xlfn.XLOOKUP($F202,'1.PrepList'!$I:$I,'1.PrepList'!$C:$C))</f>
        <v/>
      </c>
      <c r="B202" s="603" t="str">
        <f>IF($F202="","",_xlfn.XLOOKUP($F202,'1.PrepList'!$I:$I,'1.PrepList'!$D:$D))</f>
        <v/>
      </c>
      <c r="C202" t="str">
        <f t="shared" si="2"/>
        <v/>
      </c>
      <c r="D202" t="str">
        <f>IF($F202="","",_xlfn.XLOOKUP($F202,'1.PrepList'!$I:$I,'1.PrepList'!$F:$F))</f>
        <v/>
      </c>
      <c r="E202" t="str">
        <f>IF($F202="","",_xlfn.XLOOKUP($F202,'1.PrepList'!$I:$I,'1.PrepList'!$H:$H))</f>
        <v/>
      </c>
      <c r="F202" t="str">
        <f>IFERROR(_xlfn.AGGREGATE(15,6,'1.PrepList'!$I$2:$I$1500/('1.PrepList'!$B$2:$B$1500="Yes"),ROWS($F$70:F202)),"")</f>
        <v/>
      </c>
      <c r="G202" t="str">
        <f>IF($F202="","",_xlfn.XLOOKUP($F202,'1.PrepList'!$I:$I,'1.PrepList'!$J:$J))</f>
        <v/>
      </c>
      <c r="H202" t="str">
        <f>IF($F202="","",_xlfn.XLOOKUP($F202,'1.PrepList'!$I:$I,'1.PrepList'!$K:$K))</f>
        <v/>
      </c>
      <c r="I202" t="str">
        <f>IF($F202="","",_xlfn.XLOOKUP($F202,'1.PrepList'!$I:$I,'1.PrepList'!$L:$L))</f>
        <v/>
      </c>
      <c r="J202" t="str">
        <f>IF($F202="","",_xlfn.XLOOKUP($F202,'1.PrepList'!$I:$I,'1.PrepList'!$M:$M))</f>
        <v/>
      </c>
      <c r="K202" t="str">
        <f>IF($F202="","",_xlfn.XLOOKUP($F202,'1.PrepList'!$I:$I,'1.PrepList'!$N:$N))</f>
        <v/>
      </c>
      <c r="L202" t="str">
        <f>IF($F202="","",_xlfn.XLOOKUP($F202,'1.PrepList'!$I:$I,'1.PrepList'!$O:$O))</f>
        <v/>
      </c>
      <c r="M202" t="str">
        <f>IF($F202="","",_xlfn.XLOOKUP($F202,'1.PrepList'!$I:$I,'1.PrepList'!$P:$P))</f>
        <v/>
      </c>
      <c r="N202" t="str">
        <f>IF($F202="","",_xlfn.XLOOKUP($F202,'1.PrepList'!$I:$I,'1.PrepList'!$Q:$Q))</f>
        <v/>
      </c>
      <c r="O202" t="str">
        <f>IF($F202="","",_xlfn.XLOOKUP($F202,'1.PrepList'!$I:$I,'1.PrepList'!$R:$R))</f>
        <v/>
      </c>
      <c r="P202" t="str">
        <f>IF($F202="","",_xlfn.XLOOKUP($F202,'1.PrepList'!$I:$I,'1.PrepList'!$S:$S))</f>
        <v/>
      </c>
    </row>
    <row r="203" spans="1:16">
      <c r="A203" s="603" t="str">
        <f>IF($F203="","",_xlfn.XLOOKUP($F203,'1.PrepList'!$I:$I,'1.PrepList'!$C:$C))</f>
        <v/>
      </c>
      <c r="B203" s="603" t="str">
        <f>IF($F203="","",_xlfn.XLOOKUP($F203,'1.PrepList'!$I:$I,'1.PrepList'!$D:$D))</f>
        <v/>
      </c>
      <c r="C203" t="str">
        <f t="shared" si="2"/>
        <v/>
      </c>
      <c r="D203" t="str">
        <f>IF($F203="","",_xlfn.XLOOKUP($F203,'1.PrepList'!$I:$I,'1.PrepList'!$F:$F))</f>
        <v/>
      </c>
      <c r="E203" t="str">
        <f>IF($F203="","",_xlfn.XLOOKUP($F203,'1.PrepList'!$I:$I,'1.PrepList'!$H:$H))</f>
        <v/>
      </c>
      <c r="F203" t="str">
        <f>IFERROR(_xlfn.AGGREGATE(15,6,'1.PrepList'!$I$2:$I$1500/('1.PrepList'!$B$2:$B$1500="Yes"),ROWS($F$70:F203)),"")</f>
        <v/>
      </c>
      <c r="G203" t="str">
        <f>IF($F203="","",_xlfn.XLOOKUP($F203,'1.PrepList'!$I:$I,'1.PrepList'!$J:$J))</f>
        <v/>
      </c>
      <c r="H203" t="str">
        <f>IF($F203="","",_xlfn.XLOOKUP($F203,'1.PrepList'!$I:$I,'1.PrepList'!$K:$K))</f>
        <v/>
      </c>
      <c r="I203" t="str">
        <f>IF($F203="","",_xlfn.XLOOKUP($F203,'1.PrepList'!$I:$I,'1.PrepList'!$L:$L))</f>
        <v/>
      </c>
      <c r="J203" t="str">
        <f>IF($F203="","",_xlfn.XLOOKUP($F203,'1.PrepList'!$I:$I,'1.PrepList'!$M:$M))</f>
        <v/>
      </c>
      <c r="K203" t="str">
        <f>IF($F203="","",_xlfn.XLOOKUP($F203,'1.PrepList'!$I:$I,'1.PrepList'!$N:$N))</f>
        <v/>
      </c>
      <c r="L203" t="str">
        <f>IF($F203="","",_xlfn.XLOOKUP($F203,'1.PrepList'!$I:$I,'1.PrepList'!$O:$O))</f>
        <v/>
      </c>
      <c r="M203" t="str">
        <f>IF($F203="","",_xlfn.XLOOKUP($F203,'1.PrepList'!$I:$I,'1.PrepList'!$P:$P))</f>
        <v/>
      </c>
      <c r="N203" t="str">
        <f>IF($F203="","",_xlfn.XLOOKUP($F203,'1.PrepList'!$I:$I,'1.PrepList'!$Q:$Q))</f>
        <v/>
      </c>
      <c r="O203" t="str">
        <f>IF($F203="","",_xlfn.XLOOKUP($F203,'1.PrepList'!$I:$I,'1.PrepList'!$R:$R))</f>
        <v/>
      </c>
      <c r="P203" t="str">
        <f>IF($F203="","",_xlfn.XLOOKUP($F203,'1.PrepList'!$I:$I,'1.PrepList'!$S:$S))</f>
        <v/>
      </c>
    </row>
    <row r="204" spans="1:16">
      <c r="A204" s="603" t="str">
        <f>IF($F204="","",_xlfn.XLOOKUP($F204,'1.PrepList'!$I:$I,'1.PrepList'!$C:$C))</f>
        <v/>
      </c>
      <c r="B204" s="603" t="str">
        <f>IF($F204="","",_xlfn.XLOOKUP($F204,'1.PrepList'!$I:$I,'1.PrepList'!$D:$D))</f>
        <v/>
      </c>
      <c r="C204" t="str">
        <f t="shared" si="2"/>
        <v/>
      </c>
      <c r="D204" t="str">
        <f>IF($F204="","",_xlfn.XLOOKUP($F204,'1.PrepList'!$I:$I,'1.PrepList'!$F:$F))</f>
        <v/>
      </c>
      <c r="E204" t="str">
        <f>IF($F204="","",_xlfn.XLOOKUP($F204,'1.PrepList'!$I:$I,'1.PrepList'!$H:$H))</f>
        <v/>
      </c>
      <c r="F204" t="str">
        <f>IFERROR(_xlfn.AGGREGATE(15,6,'1.PrepList'!$I$2:$I$1500/('1.PrepList'!$B$2:$B$1500="Yes"),ROWS($F$70:F204)),"")</f>
        <v/>
      </c>
      <c r="G204" t="str">
        <f>IF($F204="","",_xlfn.XLOOKUP($F204,'1.PrepList'!$I:$I,'1.PrepList'!$J:$J))</f>
        <v/>
      </c>
      <c r="H204" t="str">
        <f>IF($F204="","",_xlfn.XLOOKUP($F204,'1.PrepList'!$I:$I,'1.PrepList'!$K:$K))</f>
        <v/>
      </c>
      <c r="I204" t="str">
        <f>IF($F204="","",_xlfn.XLOOKUP($F204,'1.PrepList'!$I:$I,'1.PrepList'!$L:$L))</f>
        <v/>
      </c>
      <c r="J204" t="str">
        <f>IF($F204="","",_xlfn.XLOOKUP($F204,'1.PrepList'!$I:$I,'1.PrepList'!$M:$M))</f>
        <v/>
      </c>
      <c r="K204" t="str">
        <f>IF($F204="","",_xlfn.XLOOKUP($F204,'1.PrepList'!$I:$I,'1.PrepList'!$N:$N))</f>
        <v/>
      </c>
      <c r="L204" t="str">
        <f>IF($F204="","",_xlfn.XLOOKUP($F204,'1.PrepList'!$I:$I,'1.PrepList'!$O:$O))</f>
        <v/>
      </c>
      <c r="M204" t="str">
        <f>IF($F204="","",_xlfn.XLOOKUP($F204,'1.PrepList'!$I:$I,'1.PrepList'!$P:$P))</f>
        <v/>
      </c>
      <c r="N204" t="str">
        <f>IF($F204="","",_xlfn.XLOOKUP($F204,'1.PrepList'!$I:$I,'1.PrepList'!$Q:$Q))</f>
        <v/>
      </c>
      <c r="O204" t="str">
        <f>IF($F204="","",_xlfn.XLOOKUP($F204,'1.PrepList'!$I:$I,'1.PrepList'!$R:$R))</f>
        <v/>
      </c>
      <c r="P204" t="str">
        <f>IF($F204="","",_xlfn.XLOOKUP($F204,'1.PrepList'!$I:$I,'1.PrepList'!$S:$S))</f>
        <v/>
      </c>
    </row>
    <row r="205" spans="1:16">
      <c r="A205" s="603" t="str">
        <f>IF($F205="","",_xlfn.XLOOKUP($F205,'1.PrepList'!$I:$I,'1.PrepList'!$C:$C))</f>
        <v/>
      </c>
      <c r="B205" s="603" t="str">
        <f>IF($F205="","",_xlfn.XLOOKUP($F205,'1.PrepList'!$I:$I,'1.PrepList'!$D:$D))</f>
        <v/>
      </c>
      <c r="C205" t="str">
        <f t="shared" si="2"/>
        <v/>
      </c>
      <c r="D205" t="str">
        <f>IF($F205="","",_xlfn.XLOOKUP($F205,'1.PrepList'!$I:$I,'1.PrepList'!$F:$F))</f>
        <v/>
      </c>
      <c r="E205" t="str">
        <f>IF($F205="","",_xlfn.XLOOKUP($F205,'1.PrepList'!$I:$I,'1.PrepList'!$H:$H))</f>
        <v/>
      </c>
      <c r="F205" t="str">
        <f>IFERROR(_xlfn.AGGREGATE(15,6,'1.PrepList'!$I$2:$I$1500/('1.PrepList'!$B$2:$B$1500="Yes"),ROWS($F$70:F205)),"")</f>
        <v/>
      </c>
      <c r="G205" t="str">
        <f>IF($F205="","",_xlfn.XLOOKUP($F205,'1.PrepList'!$I:$I,'1.PrepList'!$J:$J))</f>
        <v/>
      </c>
      <c r="H205" t="str">
        <f>IF($F205="","",_xlfn.XLOOKUP($F205,'1.PrepList'!$I:$I,'1.PrepList'!$K:$K))</f>
        <v/>
      </c>
      <c r="I205" t="str">
        <f>IF($F205="","",_xlfn.XLOOKUP($F205,'1.PrepList'!$I:$I,'1.PrepList'!$L:$L))</f>
        <v/>
      </c>
      <c r="J205" t="str">
        <f>IF($F205="","",_xlfn.XLOOKUP($F205,'1.PrepList'!$I:$I,'1.PrepList'!$M:$M))</f>
        <v/>
      </c>
      <c r="K205" t="str">
        <f>IF($F205="","",_xlfn.XLOOKUP($F205,'1.PrepList'!$I:$I,'1.PrepList'!$N:$N))</f>
        <v/>
      </c>
      <c r="L205" t="str">
        <f>IF($F205="","",_xlfn.XLOOKUP($F205,'1.PrepList'!$I:$I,'1.PrepList'!$O:$O))</f>
        <v/>
      </c>
      <c r="M205" t="str">
        <f>IF($F205="","",_xlfn.XLOOKUP($F205,'1.PrepList'!$I:$I,'1.PrepList'!$P:$P))</f>
        <v/>
      </c>
      <c r="N205" t="str">
        <f>IF($F205="","",_xlfn.XLOOKUP($F205,'1.PrepList'!$I:$I,'1.PrepList'!$Q:$Q))</f>
        <v/>
      </c>
      <c r="O205" t="str">
        <f>IF($F205="","",_xlfn.XLOOKUP($F205,'1.PrepList'!$I:$I,'1.PrepList'!$R:$R))</f>
        <v/>
      </c>
      <c r="P205" t="str">
        <f>IF($F205="","",_xlfn.XLOOKUP($F205,'1.PrepList'!$I:$I,'1.PrepList'!$S:$S))</f>
        <v/>
      </c>
    </row>
    <row r="206" spans="1:16">
      <c r="A206" s="603" t="str">
        <f>IF($F206="","",_xlfn.XLOOKUP($F206,'1.PrepList'!$I:$I,'1.PrepList'!$C:$C))</f>
        <v/>
      </c>
      <c r="B206" s="603" t="str">
        <f>IF($F206="","",_xlfn.XLOOKUP($F206,'1.PrepList'!$I:$I,'1.PrepList'!$D:$D))</f>
        <v/>
      </c>
      <c r="C206" t="str">
        <f t="shared" si="2"/>
        <v/>
      </c>
      <c r="D206" t="str">
        <f>IF($F206="","",_xlfn.XLOOKUP($F206,'1.PrepList'!$I:$I,'1.PrepList'!$F:$F))</f>
        <v/>
      </c>
      <c r="E206" t="str">
        <f>IF($F206="","",_xlfn.XLOOKUP($F206,'1.PrepList'!$I:$I,'1.PrepList'!$H:$H))</f>
        <v/>
      </c>
      <c r="F206" t="str">
        <f>IFERROR(_xlfn.AGGREGATE(15,6,'1.PrepList'!$I$2:$I$1500/('1.PrepList'!$B$2:$B$1500="Yes"),ROWS($F$70:F206)),"")</f>
        <v/>
      </c>
      <c r="G206" t="str">
        <f>IF($F206="","",_xlfn.XLOOKUP($F206,'1.PrepList'!$I:$I,'1.PrepList'!$J:$J))</f>
        <v/>
      </c>
      <c r="H206" t="str">
        <f>IF($F206="","",_xlfn.XLOOKUP($F206,'1.PrepList'!$I:$I,'1.PrepList'!$K:$K))</f>
        <v/>
      </c>
      <c r="I206" t="str">
        <f>IF($F206="","",_xlfn.XLOOKUP($F206,'1.PrepList'!$I:$I,'1.PrepList'!$L:$L))</f>
        <v/>
      </c>
      <c r="J206" t="str">
        <f>IF($F206="","",_xlfn.XLOOKUP($F206,'1.PrepList'!$I:$I,'1.PrepList'!$M:$M))</f>
        <v/>
      </c>
      <c r="K206" t="str">
        <f>IF($F206="","",_xlfn.XLOOKUP($F206,'1.PrepList'!$I:$I,'1.PrepList'!$N:$N))</f>
        <v/>
      </c>
      <c r="L206" t="str">
        <f>IF($F206="","",_xlfn.XLOOKUP($F206,'1.PrepList'!$I:$I,'1.PrepList'!$O:$O))</f>
        <v/>
      </c>
      <c r="M206" t="str">
        <f>IF($F206="","",_xlfn.XLOOKUP($F206,'1.PrepList'!$I:$I,'1.PrepList'!$P:$P))</f>
        <v/>
      </c>
      <c r="N206" t="str">
        <f>IF($F206="","",_xlfn.XLOOKUP($F206,'1.PrepList'!$I:$I,'1.PrepList'!$Q:$Q))</f>
        <v/>
      </c>
      <c r="O206" t="str">
        <f>IF($F206="","",_xlfn.XLOOKUP($F206,'1.PrepList'!$I:$I,'1.PrepList'!$R:$R))</f>
        <v/>
      </c>
      <c r="P206" t="str">
        <f>IF($F206="","",_xlfn.XLOOKUP($F206,'1.PrepList'!$I:$I,'1.PrepList'!$S:$S))</f>
        <v/>
      </c>
    </row>
    <row r="207" spans="1:16">
      <c r="A207" s="603" t="str">
        <f>IF($F207="","",_xlfn.XLOOKUP($F207,'1.PrepList'!$I:$I,'1.PrepList'!$C:$C))</f>
        <v/>
      </c>
      <c r="B207" s="603" t="str">
        <f>IF($F207="","",_xlfn.XLOOKUP($F207,'1.PrepList'!$I:$I,'1.PrepList'!$D:$D))</f>
        <v/>
      </c>
      <c r="C207" t="str">
        <f t="shared" si="2"/>
        <v/>
      </c>
      <c r="D207" t="str">
        <f>IF($F207="","",_xlfn.XLOOKUP($F207,'1.PrepList'!$I:$I,'1.PrepList'!$F:$F))</f>
        <v/>
      </c>
      <c r="E207" t="str">
        <f>IF($F207="","",_xlfn.XLOOKUP($F207,'1.PrepList'!$I:$I,'1.PrepList'!$H:$H))</f>
        <v/>
      </c>
      <c r="F207" t="str">
        <f>IFERROR(_xlfn.AGGREGATE(15,6,'1.PrepList'!$I$2:$I$1500/('1.PrepList'!$B$2:$B$1500="Yes"),ROWS($F$70:F207)),"")</f>
        <v/>
      </c>
      <c r="G207" t="str">
        <f>IF($F207="","",_xlfn.XLOOKUP($F207,'1.PrepList'!$I:$I,'1.PrepList'!$J:$J))</f>
        <v/>
      </c>
      <c r="H207" t="str">
        <f>IF($F207="","",_xlfn.XLOOKUP($F207,'1.PrepList'!$I:$I,'1.PrepList'!$K:$K))</f>
        <v/>
      </c>
      <c r="I207" t="str">
        <f>IF($F207="","",_xlfn.XLOOKUP($F207,'1.PrepList'!$I:$I,'1.PrepList'!$L:$L))</f>
        <v/>
      </c>
      <c r="J207" t="str">
        <f>IF($F207="","",_xlfn.XLOOKUP($F207,'1.PrepList'!$I:$I,'1.PrepList'!$M:$M))</f>
        <v/>
      </c>
      <c r="K207" t="str">
        <f>IF($F207="","",_xlfn.XLOOKUP($F207,'1.PrepList'!$I:$I,'1.PrepList'!$N:$N))</f>
        <v/>
      </c>
      <c r="L207" t="str">
        <f>IF($F207="","",_xlfn.XLOOKUP($F207,'1.PrepList'!$I:$I,'1.PrepList'!$O:$O))</f>
        <v/>
      </c>
      <c r="M207" t="str">
        <f>IF($F207="","",_xlfn.XLOOKUP($F207,'1.PrepList'!$I:$I,'1.PrepList'!$P:$P))</f>
        <v/>
      </c>
      <c r="N207" t="str">
        <f>IF($F207="","",_xlfn.XLOOKUP($F207,'1.PrepList'!$I:$I,'1.PrepList'!$Q:$Q))</f>
        <v/>
      </c>
      <c r="O207" t="str">
        <f>IF($F207="","",_xlfn.XLOOKUP($F207,'1.PrepList'!$I:$I,'1.PrepList'!$R:$R))</f>
        <v/>
      </c>
      <c r="P207" t="str">
        <f>IF($F207="","",_xlfn.XLOOKUP($F207,'1.PrepList'!$I:$I,'1.PrepList'!$S:$S))</f>
        <v/>
      </c>
    </row>
    <row r="208" spans="1:16">
      <c r="A208" s="603" t="str">
        <f>IF($F208="","",_xlfn.XLOOKUP($F208,'1.PrepList'!$I:$I,'1.PrepList'!$C:$C))</f>
        <v/>
      </c>
      <c r="B208" s="603" t="str">
        <f>IF($F208="","",_xlfn.XLOOKUP($F208,'1.PrepList'!$I:$I,'1.PrepList'!$D:$D))</f>
        <v/>
      </c>
      <c r="C208" t="str">
        <f t="shared" si="2"/>
        <v/>
      </c>
      <c r="D208" t="str">
        <f>IF($F208="","",_xlfn.XLOOKUP($F208,'1.PrepList'!$I:$I,'1.PrepList'!$F:$F))</f>
        <v/>
      </c>
      <c r="E208" t="str">
        <f>IF($F208="","",_xlfn.XLOOKUP($F208,'1.PrepList'!$I:$I,'1.PrepList'!$H:$H))</f>
        <v/>
      </c>
      <c r="F208" t="str">
        <f>IFERROR(_xlfn.AGGREGATE(15,6,'1.PrepList'!$I$2:$I$1500/('1.PrepList'!$B$2:$B$1500="Yes"),ROWS($F$70:F208)),"")</f>
        <v/>
      </c>
      <c r="G208" t="str">
        <f>IF($F208="","",_xlfn.XLOOKUP($F208,'1.PrepList'!$I:$I,'1.PrepList'!$J:$J))</f>
        <v/>
      </c>
      <c r="H208" t="str">
        <f>IF($F208="","",_xlfn.XLOOKUP($F208,'1.PrepList'!$I:$I,'1.PrepList'!$K:$K))</f>
        <v/>
      </c>
      <c r="I208" t="str">
        <f>IF($F208="","",_xlfn.XLOOKUP($F208,'1.PrepList'!$I:$I,'1.PrepList'!$L:$L))</f>
        <v/>
      </c>
      <c r="J208" t="str">
        <f>IF($F208="","",_xlfn.XLOOKUP($F208,'1.PrepList'!$I:$I,'1.PrepList'!$M:$M))</f>
        <v/>
      </c>
      <c r="K208" t="str">
        <f>IF($F208="","",_xlfn.XLOOKUP($F208,'1.PrepList'!$I:$I,'1.PrepList'!$N:$N))</f>
        <v/>
      </c>
      <c r="L208" t="str">
        <f>IF($F208="","",_xlfn.XLOOKUP($F208,'1.PrepList'!$I:$I,'1.PrepList'!$O:$O))</f>
        <v/>
      </c>
      <c r="M208" t="str">
        <f>IF($F208="","",_xlfn.XLOOKUP($F208,'1.PrepList'!$I:$I,'1.PrepList'!$P:$P))</f>
        <v/>
      </c>
      <c r="N208" t="str">
        <f>IF($F208="","",_xlfn.XLOOKUP($F208,'1.PrepList'!$I:$I,'1.PrepList'!$Q:$Q))</f>
        <v/>
      </c>
      <c r="O208" t="str">
        <f>IF($F208="","",_xlfn.XLOOKUP($F208,'1.PrepList'!$I:$I,'1.PrepList'!$R:$R))</f>
        <v/>
      </c>
      <c r="P208" t="str">
        <f>IF($F208="","",_xlfn.XLOOKUP($F208,'1.PrepList'!$I:$I,'1.PrepList'!$S:$S))</f>
        <v/>
      </c>
    </row>
    <row r="209" spans="1:16">
      <c r="A209" s="603" t="str">
        <f>IF($F209="","",_xlfn.XLOOKUP($F209,'1.PrepList'!$I:$I,'1.PrepList'!$C:$C))</f>
        <v/>
      </c>
      <c r="B209" s="603" t="str">
        <f>IF($F209="","",_xlfn.XLOOKUP($F209,'1.PrepList'!$I:$I,'1.PrepList'!$D:$D))</f>
        <v/>
      </c>
      <c r="C209" t="str">
        <f t="shared" si="2"/>
        <v/>
      </c>
      <c r="D209" t="str">
        <f>IF($F209="","",_xlfn.XLOOKUP($F209,'1.PrepList'!$I:$I,'1.PrepList'!$F:$F))</f>
        <v/>
      </c>
      <c r="E209" t="str">
        <f>IF($F209="","",_xlfn.XLOOKUP($F209,'1.PrepList'!$I:$I,'1.PrepList'!$H:$H))</f>
        <v/>
      </c>
      <c r="F209" t="str">
        <f>IFERROR(_xlfn.AGGREGATE(15,6,'1.PrepList'!$I$2:$I$1500/('1.PrepList'!$B$2:$B$1500="Yes"),ROWS($F$70:F209)),"")</f>
        <v/>
      </c>
      <c r="G209" t="str">
        <f>IF($F209="","",_xlfn.XLOOKUP($F209,'1.PrepList'!$I:$I,'1.PrepList'!$J:$J))</f>
        <v/>
      </c>
      <c r="H209" t="str">
        <f>IF($F209="","",_xlfn.XLOOKUP($F209,'1.PrepList'!$I:$I,'1.PrepList'!$K:$K))</f>
        <v/>
      </c>
      <c r="I209" t="str">
        <f>IF($F209="","",_xlfn.XLOOKUP($F209,'1.PrepList'!$I:$I,'1.PrepList'!$L:$L))</f>
        <v/>
      </c>
      <c r="J209" t="str">
        <f>IF($F209="","",_xlfn.XLOOKUP($F209,'1.PrepList'!$I:$I,'1.PrepList'!$M:$M))</f>
        <v/>
      </c>
      <c r="K209" t="str">
        <f>IF($F209="","",_xlfn.XLOOKUP($F209,'1.PrepList'!$I:$I,'1.PrepList'!$N:$N))</f>
        <v/>
      </c>
      <c r="L209" t="str">
        <f>IF($F209="","",_xlfn.XLOOKUP($F209,'1.PrepList'!$I:$I,'1.PrepList'!$O:$O))</f>
        <v/>
      </c>
      <c r="M209" t="str">
        <f>IF($F209="","",_xlfn.XLOOKUP($F209,'1.PrepList'!$I:$I,'1.PrepList'!$P:$P))</f>
        <v/>
      </c>
      <c r="N209" t="str">
        <f>IF($F209="","",_xlfn.XLOOKUP($F209,'1.PrepList'!$I:$I,'1.PrepList'!$Q:$Q))</f>
        <v/>
      </c>
      <c r="O209" t="str">
        <f>IF($F209="","",_xlfn.XLOOKUP($F209,'1.PrepList'!$I:$I,'1.PrepList'!$R:$R))</f>
        <v/>
      </c>
      <c r="P209" t="str">
        <f>IF($F209="","",_xlfn.XLOOKUP($F209,'1.PrepList'!$I:$I,'1.PrepList'!$S:$S))</f>
        <v/>
      </c>
    </row>
    <row r="210" spans="1:16">
      <c r="A210" s="603" t="str">
        <f>IF($F210="","",_xlfn.XLOOKUP($F210,'1.PrepList'!$I:$I,'1.PrepList'!$C:$C))</f>
        <v/>
      </c>
      <c r="B210" s="603" t="str">
        <f>IF($F210="","",_xlfn.XLOOKUP($F210,'1.PrepList'!$I:$I,'1.PrepList'!$D:$D))</f>
        <v/>
      </c>
      <c r="C210" t="str">
        <f t="shared" si="2"/>
        <v/>
      </c>
      <c r="D210" t="str">
        <f>IF($F210="","",_xlfn.XLOOKUP($F210,'1.PrepList'!$I:$I,'1.PrepList'!$F:$F))</f>
        <v/>
      </c>
      <c r="E210" t="str">
        <f>IF($F210="","",_xlfn.XLOOKUP($F210,'1.PrepList'!$I:$I,'1.PrepList'!$H:$H))</f>
        <v/>
      </c>
      <c r="F210" t="str">
        <f>IFERROR(_xlfn.AGGREGATE(15,6,'1.PrepList'!$I$2:$I$1500/('1.PrepList'!$B$2:$B$1500="Yes"),ROWS($F$70:F210)),"")</f>
        <v/>
      </c>
      <c r="G210" t="str">
        <f>IF($F210="","",_xlfn.XLOOKUP($F210,'1.PrepList'!$I:$I,'1.PrepList'!$J:$J))</f>
        <v/>
      </c>
      <c r="H210" t="str">
        <f>IF($F210="","",_xlfn.XLOOKUP($F210,'1.PrepList'!$I:$I,'1.PrepList'!$K:$K))</f>
        <v/>
      </c>
      <c r="I210" t="str">
        <f>IF($F210="","",_xlfn.XLOOKUP($F210,'1.PrepList'!$I:$I,'1.PrepList'!$L:$L))</f>
        <v/>
      </c>
      <c r="J210" t="str">
        <f>IF($F210="","",_xlfn.XLOOKUP($F210,'1.PrepList'!$I:$I,'1.PrepList'!$M:$M))</f>
        <v/>
      </c>
      <c r="K210" t="str">
        <f>IF($F210="","",_xlfn.XLOOKUP($F210,'1.PrepList'!$I:$I,'1.PrepList'!$N:$N))</f>
        <v/>
      </c>
      <c r="L210" t="str">
        <f>IF($F210="","",_xlfn.XLOOKUP($F210,'1.PrepList'!$I:$I,'1.PrepList'!$O:$O))</f>
        <v/>
      </c>
      <c r="M210" t="str">
        <f>IF($F210="","",_xlfn.XLOOKUP($F210,'1.PrepList'!$I:$I,'1.PrepList'!$P:$P))</f>
        <v/>
      </c>
      <c r="N210" t="str">
        <f>IF($F210="","",_xlfn.XLOOKUP($F210,'1.PrepList'!$I:$I,'1.PrepList'!$Q:$Q))</f>
        <v/>
      </c>
      <c r="O210" t="str">
        <f>IF($F210="","",_xlfn.XLOOKUP($F210,'1.PrepList'!$I:$I,'1.PrepList'!$R:$R))</f>
        <v/>
      </c>
      <c r="P210" t="str">
        <f>IF($F210="","",_xlfn.XLOOKUP($F210,'1.PrepList'!$I:$I,'1.PrepList'!$S:$S))</f>
        <v/>
      </c>
    </row>
    <row r="211" spans="1:16">
      <c r="A211" s="603" t="str">
        <f>IF($F211="","",_xlfn.XLOOKUP($F211,'1.PrepList'!$I:$I,'1.PrepList'!$C:$C))</f>
        <v/>
      </c>
      <c r="B211" s="603" t="str">
        <f>IF($F211="","",_xlfn.XLOOKUP($F211,'1.PrepList'!$I:$I,'1.PrepList'!$D:$D))</f>
        <v/>
      </c>
      <c r="C211" t="str">
        <f t="shared" si="2"/>
        <v/>
      </c>
      <c r="D211" t="str">
        <f>IF($F211="","",_xlfn.XLOOKUP($F211,'1.PrepList'!$I:$I,'1.PrepList'!$F:$F))</f>
        <v/>
      </c>
      <c r="E211" t="str">
        <f>IF($F211="","",_xlfn.XLOOKUP($F211,'1.PrepList'!$I:$I,'1.PrepList'!$H:$H))</f>
        <v/>
      </c>
      <c r="F211" t="str">
        <f>IFERROR(_xlfn.AGGREGATE(15,6,'1.PrepList'!$I$2:$I$1500/('1.PrepList'!$B$2:$B$1500="Yes"),ROWS($F$70:F211)),"")</f>
        <v/>
      </c>
      <c r="G211" t="str">
        <f>IF($F211="","",_xlfn.XLOOKUP($F211,'1.PrepList'!$I:$I,'1.PrepList'!$J:$J))</f>
        <v/>
      </c>
      <c r="H211" t="str">
        <f>IF($F211="","",_xlfn.XLOOKUP($F211,'1.PrepList'!$I:$I,'1.PrepList'!$K:$K))</f>
        <v/>
      </c>
      <c r="I211" t="str">
        <f>IF($F211="","",_xlfn.XLOOKUP($F211,'1.PrepList'!$I:$I,'1.PrepList'!$L:$L))</f>
        <v/>
      </c>
      <c r="J211" t="str">
        <f>IF($F211="","",_xlfn.XLOOKUP($F211,'1.PrepList'!$I:$I,'1.PrepList'!$M:$M))</f>
        <v/>
      </c>
      <c r="K211" t="str">
        <f>IF($F211="","",_xlfn.XLOOKUP($F211,'1.PrepList'!$I:$I,'1.PrepList'!$N:$N))</f>
        <v/>
      </c>
      <c r="L211" t="str">
        <f>IF($F211="","",_xlfn.XLOOKUP($F211,'1.PrepList'!$I:$I,'1.PrepList'!$O:$O))</f>
        <v/>
      </c>
      <c r="M211" t="str">
        <f>IF($F211="","",_xlfn.XLOOKUP($F211,'1.PrepList'!$I:$I,'1.PrepList'!$P:$P))</f>
        <v/>
      </c>
      <c r="N211" t="str">
        <f>IF($F211="","",_xlfn.XLOOKUP($F211,'1.PrepList'!$I:$I,'1.PrepList'!$Q:$Q))</f>
        <v/>
      </c>
      <c r="O211" t="str">
        <f>IF($F211="","",_xlfn.XLOOKUP($F211,'1.PrepList'!$I:$I,'1.PrepList'!$R:$R))</f>
        <v/>
      </c>
      <c r="P211" t="str">
        <f>IF($F211="","",_xlfn.XLOOKUP($F211,'1.PrepList'!$I:$I,'1.PrepList'!$S:$S))</f>
        <v/>
      </c>
    </row>
    <row r="212" spans="1:16">
      <c r="A212" s="603" t="str">
        <f>IF($F212="","",_xlfn.XLOOKUP($F212,'1.PrepList'!$I:$I,'1.PrepList'!$C:$C))</f>
        <v/>
      </c>
      <c r="B212" s="603" t="str">
        <f>IF($F212="","",_xlfn.XLOOKUP($F212,'1.PrepList'!$I:$I,'1.PrepList'!$D:$D))</f>
        <v/>
      </c>
      <c r="C212" t="str">
        <f t="shared" si="2"/>
        <v/>
      </c>
      <c r="D212" t="str">
        <f>IF($F212="","",_xlfn.XLOOKUP($F212,'1.PrepList'!$I:$I,'1.PrepList'!$F:$F))</f>
        <v/>
      </c>
      <c r="E212" t="str">
        <f>IF($F212="","",_xlfn.XLOOKUP($F212,'1.PrepList'!$I:$I,'1.PrepList'!$H:$H))</f>
        <v/>
      </c>
      <c r="F212" t="str">
        <f>IFERROR(_xlfn.AGGREGATE(15,6,'1.PrepList'!$I$2:$I$1500/('1.PrepList'!$B$2:$B$1500="Yes"),ROWS($F$70:F212)),"")</f>
        <v/>
      </c>
      <c r="G212" t="str">
        <f>IF($F212="","",_xlfn.XLOOKUP($F212,'1.PrepList'!$I:$I,'1.PrepList'!$J:$J))</f>
        <v/>
      </c>
      <c r="H212" t="str">
        <f>IF($F212="","",_xlfn.XLOOKUP($F212,'1.PrepList'!$I:$I,'1.PrepList'!$K:$K))</f>
        <v/>
      </c>
      <c r="I212" t="str">
        <f>IF($F212="","",_xlfn.XLOOKUP($F212,'1.PrepList'!$I:$I,'1.PrepList'!$L:$L))</f>
        <v/>
      </c>
      <c r="J212" t="str">
        <f>IF($F212="","",_xlfn.XLOOKUP($F212,'1.PrepList'!$I:$I,'1.PrepList'!$M:$M))</f>
        <v/>
      </c>
      <c r="K212" t="str">
        <f>IF($F212="","",_xlfn.XLOOKUP($F212,'1.PrepList'!$I:$I,'1.PrepList'!$N:$N))</f>
        <v/>
      </c>
      <c r="L212" t="str">
        <f>IF($F212="","",_xlfn.XLOOKUP($F212,'1.PrepList'!$I:$I,'1.PrepList'!$O:$O))</f>
        <v/>
      </c>
      <c r="M212" t="str">
        <f>IF($F212="","",_xlfn.XLOOKUP($F212,'1.PrepList'!$I:$I,'1.PrepList'!$P:$P))</f>
        <v/>
      </c>
      <c r="N212" t="str">
        <f>IF($F212="","",_xlfn.XLOOKUP($F212,'1.PrepList'!$I:$I,'1.PrepList'!$Q:$Q))</f>
        <v/>
      </c>
      <c r="O212" t="str">
        <f>IF($F212="","",_xlfn.XLOOKUP($F212,'1.PrepList'!$I:$I,'1.PrepList'!$R:$R))</f>
        <v/>
      </c>
      <c r="P212" t="str">
        <f>IF($F212="","",_xlfn.XLOOKUP($F212,'1.PrepList'!$I:$I,'1.PrepList'!$S:$S))</f>
        <v/>
      </c>
    </row>
    <row r="213" spans="1:16">
      <c r="A213" s="603" t="str">
        <f>IF($F213="","",_xlfn.XLOOKUP($F213,'1.PrepList'!$I:$I,'1.PrepList'!$C:$C))</f>
        <v/>
      </c>
      <c r="B213" s="603" t="str">
        <f>IF($F213="","",_xlfn.XLOOKUP($F213,'1.PrepList'!$I:$I,'1.PrepList'!$D:$D))</f>
        <v/>
      </c>
      <c r="C213" t="str">
        <f t="shared" si="2"/>
        <v/>
      </c>
      <c r="D213" t="str">
        <f>IF($F213="","",_xlfn.XLOOKUP($F213,'1.PrepList'!$I:$I,'1.PrepList'!$F:$F))</f>
        <v/>
      </c>
      <c r="E213" t="str">
        <f>IF($F213="","",_xlfn.XLOOKUP($F213,'1.PrepList'!$I:$I,'1.PrepList'!$H:$H))</f>
        <v/>
      </c>
      <c r="F213" t="str">
        <f>IFERROR(_xlfn.AGGREGATE(15,6,'1.PrepList'!$I$2:$I$1500/('1.PrepList'!$B$2:$B$1500="Yes"),ROWS($F$70:F213)),"")</f>
        <v/>
      </c>
      <c r="G213" t="str">
        <f>IF($F213="","",_xlfn.XLOOKUP($F213,'1.PrepList'!$I:$I,'1.PrepList'!$J:$J))</f>
        <v/>
      </c>
      <c r="H213" t="str">
        <f>IF($F213="","",_xlfn.XLOOKUP($F213,'1.PrepList'!$I:$I,'1.PrepList'!$K:$K))</f>
        <v/>
      </c>
      <c r="I213" t="str">
        <f>IF($F213="","",_xlfn.XLOOKUP($F213,'1.PrepList'!$I:$I,'1.PrepList'!$L:$L))</f>
        <v/>
      </c>
      <c r="J213" t="str">
        <f>IF($F213="","",_xlfn.XLOOKUP($F213,'1.PrepList'!$I:$I,'1.PrepList'!$M:$M))</f>
        <v/>
      </c>
      <c r="K213" t="str">
        <f>IF($F213="","",_xlfn.XLOOKUP($F213,'1.PrepList'!$I:$I,'1.PrepList'!$N:$N))</f>
        <v/>
      </c>
      <c r="L213" t="str">
        <f>IF($F213="","",_xlfn.XLOOKUP($F213,'1.PrepList'!$I:$I,'1.PrepList'!$O:$O))</f>
        <v/>
      </c>
      <c r="M213" t="str">
        <f>IF($F213="","",_xlfn.XLOOKUP($F213,'1.PrepList'!$I:$I,'1.PrepList'!$P:$P))</f>
        <v/>
      </c>
      <c r="N213" t="str">
        <f>IF($F213="","",_xlfn.XLOOKUP($F213,'1.PrepList'!$I:$I,'1.PrepList'!$Q:$Q))</f>
        <v/>
      </c>
      <c r="O213" t="str">
        <f>IF($F213="","",_xlfn.XLOOKUP($F213,'1.PrepList'!$I:$I,'1.PrepList'!$R:$R))</f>
        <v/>
      </c>
      <c r="P213" t="str">
        <f>IF($F213="","",_xlfn.XLOOKUP($F213,'1.PrepList'!$I:$I,'1.PrepList'!$S:$S))</f>
        <v/>
      </c>
    </row>
    <row r="214" spans="1:16">
      <c r="A214" s="603" t="str">
        <f>IF($F214="","",_xlfn.XLOOKUP($F214,'1.PrepList'!$I:$I,'1.PrepList'!$C:$C))</f>
        <v/>
      </c>
      <c r="B214" s="603" t="str">
        <f>IF($F214="","",_xlfn.XLOOKUP($F214,'1.PrepList'!$I:$I,'1.PrepList'!$D:$D))</f>
        <v/>
      </c>
      <c r="C214" t="str">
        <f t="shared" si="2"/>
        <v/>
      </c>
      <c r="D214" t="str">
        <f>IF($F214="","",_xlfn.XLOOKUP($F214,'1.PrepList'!$I:$I,'1.PrepList'!$F:$F))</f>
        <v/>
      </c>
      <c r="E214" t="str">
        <f>IF($F214="","",_xlfn.XLOOKUP($F214,'1.PrepList'!$I:$I,'1.PrepList'!$H:$H))</f>
        <v/>
      </c>
      <c r="F214" t="str">
        <f>IFERROR(_xlfn.AGGREGATE(15,6,'1.PrepList'!$I$2:$I$1500/('1.PrepList'!$B$2:$B$1500="Yes"),ROWS($F$70:F214)),"")</f>
        <v/>
      </c>
      <c r="G214" t="str">
        <f>IF($F214="","",_xlfn.XLOOKUP($F214,'1.PrepList'!$I:$I,'1.PrepList'!$J:$J))</f>
        <v/>
      </c>
      <c r="H214" t="str">
        <f>IF($F214="","",_xlfn.XLOOKUP($F214,'1.PrepList'!$I:$I,'1.PrepList'!$K:$K))</f>
        <v/>
      </c>
      <c r="I214" t="str">
        <f>IF($F214="","",_xlfn.XLOOKUP($F214,'1.PrepList'!$I:$I,'1.PrepList'!$L:$L))</f>
        <v/>
      </c>
      <c r="J214" t="str">
        <f>IF($F214="","",_xlfn.XLOOKUP($F214,'1.PrepList'!$I:$I,'1.PrepList'!$M:$M))</f>
        <v/>
      </c>
      <c r="K214" t="str">
        <f>IF($F214="","",_xlfn.XLOOKUP($F214,'1.PrepList'!$I:$I,'1.PrepList'!$N:$N))</f>
        <v/>
      </c>
      <c r="L214" t="str">
        <f>IF($F214="","",_xlfn.XLOOKUP($F214,'1.PrepList'!$I:$I,'1.PrepList'!$O:$O))</f>
        <v/>
      </c>
      <c r="M214" t="str">
        <f>IF($F214="","",_xlfn.XLOOKUP($F214,'1.PrepList'!$I:$I,'1.PrepList'!$P:$P))</f>
        <v/>
      </c>
      <c r="N214" t="str">
        <f>IF($F214="","",_xlfn.XLOOKUP($F214,'1.PrepList'!$I:$I,'1.PrepList'!$Q:$Q))</f>
        <v/>
      </c>
      <c r="O214" t="str">
        <f>IF($F214="","",_xlfn.XLOOKUP($F214,'1.PrepList'!$I:$I,'1.PrepList'!$R:$R))</f>
        <v/>
      </c>
      <c r="P214" t="str">
        <f>IF($F214="","",_xlfn.XLOOKUP($F214,'1.PrepList'!$I:$I,'1.PrepList'!$S:$S))</f>
        <v/>
      </c>
    </row>
    <row r="215" spans="1:16">
      <c r="A215" s="603" t="str">
        <f>IF($F215="","",_xlfn.XLOOKUP($F215,'1.PrepList'!$I:$I,'1.PrepList'!$C:$C))</f>
        <v/>
      </c>
      <c r="B215" s="603" t="str">
        <f>IF($F215="","",_xlfn.XLOOKUP($F215,'1.PrepList'!$I:$I,'1.PrepList'!$D:$D))</f>
        <v/>
      </c>
      <c r="C215" t="str">
        <f t="shared" si="2"/>
        <v/>
      </c>
      <c r="D215" t="str">
        <f>IF($F215="","",_xlfn.XLOOKUP($F215,'1.PrepList'!$I:$I,'1.PrepList'!$F:$F))</f>
        <v/>
      </c>
      <c r="E215" t="str">
        <f>IF($F215="","",_xlfn.XLOOKUP($F215,'1.PrepList'!$I:$I,'1.PrepList'!$H:$H))</f>
        <v/>
      </c>
      <c r="F215" t="str">
        <f>IFERROR(_xlfn.AGGREGATE(15,6,'1.PrepList'!$I$2:$I$1500/('1.PrepList'!$B$2:$B$1500="Yes"),ROWS($F$70:F215)),"")</f>
        <v/>
      </c>
      <c r="G215" t="str">
        <f>IF($F215="","",_xlfn.XLOOKUP($F215,'1.PrepList'!$I:$I,'1.PrepList'!$J:$J))</f>
        <v/>
      </c>
      <c r="H215" t="str">
        <f>IF($F215="","",_xlfn.XLOOKUP($F215,'1.PrepList'!$I:$I,'1.PrepList'!$K:$K))</f>
        <v/>
      </c>
      <c r="I215" t="str">
        <f>IF($F215="","",_xlfn.XLOOKUP($F215,'1.PrepList'!$I:$I,'1.PrepList'!$L:$L))</f>
        <v/>
      </c>
      <c r="J215" t="str">
        <f>IF($F215="","",_xlfn.XLOOKUP($F215,'1.PrepList'!$I:$I,'1.PrepList'!$M:$M))</f>
        <v/>
      </c>
      <c r="K215" t="str">
        <f>IF($F215="","",_xlfn.XLOOKUP($F215,'1.PrepList'!$I:$I,'1.PrepList'!$N:$N))</f>
        <v/>
      </c>
      <c r="L215" t="str">
        <f>IF($F215="","",_xlfn.XLOOKUP($F215,'1.PrepList'!$I:$I,'1.PrepList'!$O:$O))</f>
        <v/>
      </c>
      <c r="M215" t="str">
        <f>IF($F215="","",_xlfn.XLOOKUP($F215,'1.PrepList'!$I:$I,'1.PrepList'!$P:$P))</f>
        <v/>
      </c>
      <c r="N215" t="str">
        <f>IF($F215="","",_xlfn.XLOOKUP($F215,'1.PrepList'!$I:$I,'1.PrepList'!$Q:$Q))</f>
        <v/>
      </c>
      <c r="O215" t="str">
        <f>IF($F215="","",_xlfn.XLOOKUP($F215,'1.PrepList'!$I:$I,'1.PrepList'!$R:$R))</f>
        <v/>
      </c>
      <c r="P215" t="str">
        <f>IF($F215="","",_xlfn.XLOOKUP($F215,'1.PrepList'!$I:$I,'1.PrepList'!$S:$S))</f>
        <v/>
      </c>
    </row>
    <row r="216" spans="1:16">
      <c r="A216" s="603" t="str">
        <f>IF($F216="","",_xlfn.XLOOKUP($F216,'1.PrepList'!$I:$I,'1.PrepList'!$C:$C))</f>
        <v/>
      </c>
      <c r="B216" s="603" t="str">
        <f>IF($F216="","",_xlfn.XLOOKUP($F216,'1.PrepList'!$I:$I,'1.PrepList'!$D:$D))</f>
        <v/>
      </c>
      <c r="C216" t="str">
        <f t="shared" si="2"/>
        <v/>
      </c>
      <c r="D216" t="str">
        <f>IF($F216="","",_xlfn.XLOOKUP($F216,'1.PrepList'!$I:$I,'1.PrepList'!$F:$F))</f>
        <v/>
      </c>
      <c r="E216" t="str">
        <f>IF($F216="","",_xlfn.XLOOKUP($F216,'1.PrepList'!$I:$I,'1.PrepList'!$H:$H))</f>
        <v/>
      </c>
      <c r="F216" t="str">
        <f>IFERROR(_xlfn.AGGREGATE(15,6,'1.PrepList'!$I$2:$I$1500/('1.PrepList'!$B$2:$B$1500="Yes"),ROWS($F$70:F216)),"")</f>
        <v/>
      </c>
      <c r="G216" t="str">
        <f>IF($F216="","",_xlfn.XLOOKUP($F216,'1.PrepList'!$I:$I,'1.PrepList'!$J:$J))</f>
        <v/>
      </c>
      <c r="H216" t="str">
        <f>IF($F216="","",_xlfn.XLOOKUP($F216,'1.PrepList'!$I:$I,'1.PrepList'!$K:$K))</f>
        <v/>
      </c>
      <c r="I216" t="str">
        <f>IF($F216="","",_xlfn.XLOOKUP($F216,'1.PrepList'!$I:$I,'1.PrepList'!$L:$L))</f>
        <v/>
      </c>
      <c r="J216" t="str">
        <f>IF($F216="","",_xlfn.XLOOKUP($F216,'1.PrepList'!$I:$I,'1.PrepList'!$M:$M))</f>
        <v/>
      </c>
      <c r="K216" t="str">
        <f>IF($F216="","",_xlfn.XLOOKUP($F216,'1.PrepList'!$I:$I,'1.PrepList'!$N:$N))</f>
        <v/>
      </c>
      <c r="L216" t="str">
        <f>IF($F216="","",_xlfn.XLOOKUP($F216,'1.PrepList'!$I:$I,'1.PrepList'!$O:$O))</f>
        <v/>
      </c>
      <c r="M216" t="str">
        <f>IF($F216="","",_xlfn.XLOOKUP($F216,'1.PrepList'!$I:$I,'1.PrepList'!$P:$P))</f>
        <v/>
      </c>
      <c r="N216" t="str">
        <f>IF($F216="","",_xlfn.XLOOKUP($F216,'1.PrepList'!$I:$I,'1.PrepList'!$Q:$Q))</f>
        <v/>
      </c>
      <c r="O216" t="str">
        <f>IF($F216="","",_xlfn.XLOOKUP($F216,'1.PrepList'!$I:$I,'1.PrepList'!$R:$R))</f>
        <v/>
      </c>
      <c r="P216" t="str">
        <f>IF($F216="","",_xlfn.XLOOKUP($F216,'1.PrepList'!$I:$I,'1.PrepList'!$S:$S))</f>
        <v/>
      </c>
    </row>
    <row r="217" spans="1:16">
      <c r="A217" s="603" t="str">
        <f>IF($F217="","",_xlfn.XLOOKUP($F217,'1.PrepList'!$I:$I,'1.PrepList'!$C:$C))</f>
        <v/>
      </c>
      <c r="B217" s="603" t="str">
        <f>IF($F217="","",_xlfn.XLOOKUP($F217,'1.PrepList'!$I:$I,'1.PrepList'!$D:$D))</f>
        <v/>
      </c>
      <c r="C217" t="str">
        <f t="shared" si="2"/>
        <v/>
      </c>
      <c r="D217" t="str">
        <f>IF($F217="","",_xlfn.XLOOKUP($F217,'1.PrepList'!$I:$I,'1.PrepList'!$F:$F))</f>
        <v/>
      </c>
      <c r="E217" t="str">
        <f>IF($F217="","",_xlfn.XLOOKUP($F217,'1.PrepList'!$I:$I,'1.PrepList'!$H:$H))</f>
        <v/>
      </c>
      <c r="F217" t="str">
        <f>IFERROR(_xlfn.AGGREGATE(15,6,'1.PrepList'!$I$2:$I$1500/('1.PrepList'!$B$2:$B$1500="Yes"),ROWS($F$70:F217)),"")</f>
        <v/>
      </c>
      <c r="G217" t="str">
        <f>IF($F217="","",_xlfn.XLOOKUP($F217,'1.PrepList'!$I:$I,'1.PrepList'!$J:$J))</f>
        <v/>
      </c>
      <c r="H217" t="str">
        <f>IF($F217="","",_xlfn.XLOOKUP($F217,'1.PrepList'!$I:$I,'1.PrepList'!$K:$K))</f>
        <v/>
      </c>
      <c r="I217" t="str">
        <f>IF($F217="","",_xlfn.XLOOKUP($F217,'1.PrepList'!$I:$I,'1.PrepList'!$L:$L))</f>
        <v/>
      </c>
      <c r="J217" t="str">
        <f>IF($F217="","",_xlfn.XLOOKUP($F217,'1.PrepList'!$I:$I,'1.PrepList'!$M:$M))</f>
        <v/>
      </c>
      <c r="K217" t="str">
        <f>IF($F217="","",_xlfn.XLOOKUP($F217,'1.PrepList'!$I:$I,'1.PrepList'!$N:$N))</f>
        <v/>
      </c>
      <c r="L217" t="str">
        <f>IF($F217="","",_xlfn.XLOOKUP($F217,'1.PrepList'!$I:$I,'1.PrepList'!$O:$O))</f>
        <v/>
      </c>
      <c r="M217" t="str">
        <f>IF($F217="","",_xlfn.XLOOKUP($F217,'1.PrepList'!$I:$I,'1.PrepList'!$P:$P))</f>
        <v/>
      </c>
      <c r="N217" t="str">
        <f>IF($F217="","",_xlfn.XLOOKUP($F217,'1.PrepList'!$I:$I,'1.PrepList'!$Q:$Q))</f>
        <v/>
      </c>
      <c r="O217" t="str">
        <f>IF($F217="","",_xlfn.XLOOKUP($F217,'1.PrepList'!$I:$I,'1.PrepList'!$R:$R))</f>
        <v/>
      </c>
      <c r="P217" t="str">
        <f>IF($F217="","",_xlfn.XLOOKUP($F217,'1.PrepList'!$I:$I,'1.PrepList'!$S:$S))</f>
        <v/>
      </c>
    </row>
    <row r="218" spans="1:16">
      <c r="A218" s="603" t="str">
        <f>IF($F218="","",_xlfn.XLOOKUP($F218,'1.PrepList'!$I:$I,'1.PrepList'!$C:$C))</f>
        <v/>
      </c>
      <c r="B218" s="603" t="str">
        <f>IF($F218="","",_xlfn.XLOOKUP($F218,'1.PrepList'!$I:$I,'1.PrepList'!$D:$D))</f>
        <v/>
      </c>
      <c r="C218" t="str">
        <f t="shared" si="2"/>
        <v/>
      </c>
      <c r="D218" t="str">
        <f>IF($F218="","",_xlfn.XLOOKUP($F218,'1.PrepList'!$I:$I,'1.PrepList'!$F:$F))</f>
        <v/>
      </c>
      <c r="E218" t="str">
        <f>IF($F218="","",_xlfn.XLOOKUP($F218,'1.PrepList'!$I:$I,'1.PrepList'!$H:$H))</f>
        <v/>
      </c>
      <c r="F218" t="str">
        <f>IFERROR(_xlfn.AGGREGATE(15,6,'1.PrepList'!$I$2:$I$1500/('1.PrepList'!$B$2:$B$1500="Yes"),ROWS($F$70:F218)),"")</f>
        <v/>
      </c>
      <c r="G218" t="str">
        <f>IF($F218="","",_xlfn.XLOOKUP($F218,'1.PrepList'!$I:$I,'1.PrepList'!$J:$J))</f>
        <v/>
      </c>
      <c r="H218" t="str">
        <f>IF($F218="","",_xlfn.XLOOKUP($F218,'1.PrepList'!$I:$I,'1.PrepList'!$K:$K))</f>
        <v/>
      </c>
      <c r="I218" t="str">
        <f>IF($F218="","",_xlfn.XLOOKUP($F218,'1.PrepList'!$I:$I,'1.PrepList'!$L:$L))</f>
        <v/>
      </c>
      <c r="J218" t="str">
        <f>IF($F218="","",_xlfn.XLOOKUP($F218,'1.PrepList'!$I:$I,'1.PrepList'!$M:$M))</f>
        <v/>
      </c>
      <c r="K218" t="str">
        <f>IF($F218="","",_xlfn.XLOOKUP($F218,'1.PrepList'!$I:$I,'1.PrepList'!$N:$N))</f>
        <v/>
      </c>
      <c r="L218" t="str">
        <f>IF($F218="","",_xlfn.XLOOKUP($F218,'1.PrepList'!$I:$I,'1.PrepList'!$O:$O))</f>
        <v/>
      </c>
      <c r="M218" t="str">
        <f>IF($F218="","",_xlfn.XLOOKUP($F218,'1.PrepList'!$I:$I,'1.PrepList'!$P:$P))</f>
        <v/>
      </c>
      <c r="N218" t="str">
        <f>IF($F218="","",_xlfn.XLOOKUP($F218,'1.PrepList'!$I:$I,'1.PrepList'!$Q:$Q))</f>
        <v/>
      </c>
      <c r="O218" t="str">
        <f>IF($F218="","",_xlfn.XLOOKUP($F218,'1.PrepList'!$I:$I,'1.PrepList'!$R:$R))</f>
        <v/>
      </c>
      <c r="P218" t="str">
        <f>IF($F218="","",_xlfn.XLOOKUP($F218,'1.PrepList'!$I:$I,'1.PrepList'!$S:$S))</f>
        <v/>
      </c>
    </row>
    <row r="219" spans="1:16">
      <c r="A219" s="603" t="str">
        <f>IF($F219="","",_xlfn.XLOOKUP($F219,'1.PrepList'!$I:$I,'1.PrepList'!$C:$C))</f>
        <v/>
      </c>
      <c r="B219" s="603" t="str">
        <f>IF($F219="","",_xlfn.XLOOKUP($F219,'1.PrepList'!$I:$I,'1.PrepList'!$D:$D))</f>
        <v/>
      </c>
      <c r="C219" t="str">
        <f t="shared" si="2"/>
        <v/>
      </c>
      <c r="D219" t="str">
        <f>IF($F219="","",_xlfn.XLOOKUP($F219,'1.PrepList'!$I:$I,'1.PrepList'!$F:$F))</f>
        <v/>
      </c>
      <c r="E219" t="str">
        <f>IF($F219="","",_xlfn.XLOOKUP($F219,'1.PrepList'!$I:$I,'1.PrepList'!$H:$H))</f>
        <v/>
      </c>
      <c r="F219" t="str">
        <f>IFERROR(_xlfn.AGGREGATE(15,6,'1.PrepList'!$I$2:$I$1500/('1.PrepList'!$B$2:$B$1500="Yes"),ROWS($F$70:F219)),"")</f>
        <v/>
      </c>
      <c r="G219" t="str">
        <f>IF($F219="","",_xlfn.XLOOKUP($F219,'1.PrepList'!$I:$I,'1.PrepList'!$J:$J))</f>
        <v/>
      </c>
      <c r="H219" t="str">
        <f>IF($F219="","",_xlfn.XLOOKUP($F219,'1.PrepList'!$I:$I,'1.PrepList'!$K:$K))</f>
        <v/>
      </c>
      <c r="I219" t="str">
        <f>IF($F219="","",_xlfn.XLOOKUP($F219,'1.PrepList'!$I:$I,'1.PrepList'!$L:$L))</f>
        <v/>
      </c>
      <c r="J219" t="str">
        <f>IF($F219="","",_xlfn.XLOOKUP($F219,'1.PrepList'!$I:$I,'1.PrepList'!$M:$M))</f>
        <v/>
      </c>
      <c r="K219" t="str">
        <f>IF($F219="","",_xlfn.XLOOKUP($F219,'1.PrepList'!$I:$I,'1.PrepList'!$N:$N))</f>
        <v/>
      </c>
      <c r="L219" t="str">
        <f>IF($F219="","",_xlfn.XLOOKUP($F219,'1.PrepList'!$I:$I,'1.PrepList'!$O:$O))</f>
        <v/>
      </c>
      <c r="M219" t="str">
        <f>IF($F219="","",_xlfn.XLOOKUP($F219,'1.PrepList'!$I:$I,'1.PrepList'!$P:$P))</f>
        <v/>
      </c>
      <c r="N219" t="str">
        <f>IF($F219="","",_xlfn.XLOOKUP($F219,'1.PrepList'!$I:$I,'1.PrepList'!$Q:$Q))</f>
        <v/>
      </c>
      <c r="O219" t="str">
        <f>IF($F219="","",_xlfn.XLOOKUP($F219,'1.PrepList'!$I:$I,'1.PrepList'!$R:$R))</f>
        <v/>
      </c>
      <c r="P219" t="str">
        <f>IF($F219="","",_xlfn.XLOOKUP($F219,'1.PrepList'!$I:$I,'1.PrepList'!$S:$S))</f>
        <v/>
      </c>
    </row>
    <row r="220" spans="1:16">
      <c r="A220" s="603" t="str">
        <f>IF($F220="","",_xlfn.XLOOKUP($F220,'1.PrepList'!$I:$I,'1.PrepList'!$C:$C))</f>
        <v/>
      </c>
      <c r="B220" s="603" t="str">
        <f>IF($F220="","",_xlfn.XLOOKUP($F220,'1.PrepList'!$I:$I,'1.PrepList'!$D:$D))</f>
        <v/>
      </c>
      <c r="C220" t="str">
        <f t="shared" si="2"/>
        <v/>
      </c>
      <c r="D220" t="str">
        <f>IF($F220="","",_xlfn.XLOOKUP($F220,'1.PrepList'!$I:$I,'1.PrepList'!$F:$F))</f>
        <v/>
      </c>
      <c r="E220" t="str">
        <f>IF($F220="","",_xlfn.XLOOKUP($F220,'1.PrepList'!$I:$I,'1.PrepList'!$H:$H))</f>
        <v/>
      </c>
      <c r="F220" t="str">
        <f>IFERROR(_xlfn.AGGREGATE(15,6,'1.PrepList'!$I$2:$I$1500/('1.PrepList'!$B$2:$B$1500="Yes"),ROWS($F$70:F220)),"")</f>
        <v/>
      </c>
      <c r="G220" t="str">
        <f>IF($F220="","",_xlfn.XLOOKUP($F220,'1.PrepList'!$I:$I,'1.PrepList'!$J:$J))</f>
        <v/>
      </c>
      <c r="H220" t="str">
        <f>IF($F220="","",_xlfn.XLOOKUP($F220,'1.PrepList'!$I:$I,'1.PrepList'!$K:$K))</f>
        <v/>
      </c>
      <c r="I220" t="str">
        <f>IF($F220="","",_xlfn.XLOOKUP($F220,'1.PrepList'!$I:$I,'1.PrepList'!$L:$L))</f>
        <v/>
      </c>
      <c r="J220" t="str">
        <f>IF($F220="","",_xlfn.XLOOKUP($F220,'1.PrepList'!$I:$I,'1.PrepList'!$M:$M))</f>
        <v/>
      </c>
      <c r="K220" t="str">
        <f>IF($F220="","",_xlfn.XLOOKUP($F220,'1.PrepList'!$I:$I,'1.PrepList'!$N:$N))</f>
        <v/>
      </c>
      <c r="L220" t="str">
        <f>IF($F220="","",_xlfn.XLOOKUP($F220,'1.PrepList'!$I:$I,'1.PrepList'!$O:$O))</f>
        <v/>
      </c>
      <c r="M220" t="str">
        <f>IF($F220="","",_xlfn.XLOOKUP($F220,'1.PrepList'!$I:$I,'1.PrepList'!$P:$P))</f>
        <v/>
      </c>
      <c r="N220" t="str">
        <f>IF($F220="","",_xlfn.XLOOKUP($F220,'1.PrepList'!$I:$I,'1.PrepList'!$Q:$Q))</f>
        <v/>
      </c>
      <c r="O220" t="str">
        <f>IF($F220="","",_xlfn.XLOOKUP($F220,'1.PrepList'!$I:$I,'1.PrepList'!$R:$R))</f>
        <v/>
      </c>
      <c r="P220" t="str">
        <f>IF($F220="","",_xlfn.XLOOKUP($F220,'1.PrepList'!$I:$I,'1.PrepList'!$S:$S))</f>
        <v/>
      </c>
    </row>
    <row r="221" spans="1:16">
      <c r="A221" s="603" t="str">
        <f>IF($F221="","",_xlfn.XLOOKUP($F221,'1.PrepList'!$I:$I,'1.PrepList'!$C:$C))</f>
        <v/>
      </c>
      <c r="B221" s="603" t="str">
        <f>IF($F221="","",_xlfn.XLOOKUP($F221,'1.PrepList'!$I:$I,'1.PrepList'!$D:$D))</f>
        <v/>
      </c>
      <c r="C221" t="str">
        <f t="shared" si="2"/>
        <v/>
      </c>
      <c r="D221" t="str">
        <f>IF($F221="","",_xlfn.XLOOKUP($F221,'1.PrepList'!$I:$I,'1.PrepList'!$F:$F))</f>
        <v/>
      </c>
      <c r="E221" t="str">
        <f>IF($F221="","",_xlfn.XLOOKUP($F221,'1.PrepList'!$I:$I,'1.PrepList'!$H:$H))</f>
        <v/>
      </c>
      <c r="F221" t="str">
        <f>IFERROR(_xlfn.AGGREGATE(15,6,'1.PrepList'!$I$2:$I$1500/('1.PrepList'!$B$2:$B$1500="Yes"),ROWS($F$70:F221)),"")</f>
        <v/>
      </c>
      <c r="G221" t="str">
        <f>IF($F221="","",_xlfn.XLOOKUP($F221,'1.PrepList'!$I:$I,'1.PrepList'!$J:$J))</f>
        <v/>
      </c>
      <c r="H221" t="str">
        <f>IF($F221="","",_xlfn.XLOOKUP($F221,'1.PrepList'!$I:$I,'1.PrepList'!$K:$K))</f>
        <v/>
      </c>
      <c r="I221" t="str">
        <f>IF($F221="","",_xlfn.XLOOKUP($F221,'1.PrepList'!$I:$I,'1.PrepList'!$L:$L))</f>
        <v/>
      </c>
      <c r="J221" t="str">
        <f>IF($F221="","",_xlfn.XLOOKUP($F221,'1.PrepList'!$I:$I,'1.PrepList'!$M:$M))</f>
        <v/>
      </c>
      <c r="K221" t="str">
        <f>IF($F221="","",_xlfn.XLOOKUP($F221,'1.PrepList'!$I:$I,'1.PrepList'!$N:$N))</f>
        <v/>
      </c>
      <c r="L221" t="str">
        <f>IF($F221="","",_xlfn.XLOOKUP($F221,'1.PrepList'!$I:$I,'1.PrepList'!$O:$O))</f>
        <v/>
      </c>
      <c r="M221" t="str">
        <f>IF($F221="","",_xlfn.XLOOKUP($F221,'1.PrepList'!$I:$I,'1.PrepList'!$P:$P))</f>
        <v/>
      </c>
      <c r="N221" t="str">
        <f>IF($F221="","",_xlfn.XLOOKUP($F221,'1.PrepList'!$I:$I,'1.PrepList'!$Q:$Q))</f>
        <v/>
      </c>
      <c r="O221" t="str">
        <f>IF($F221="","",_xlfn.XLOOKUP($F221,'1.PrepList'!$I:$I,'1.PrepList'!$R:$R))</f>
        <v/>
      </c>
      <c r="P221" t="str">
        <f>IF($F221="","",_xlfn.XLOOKUP($F221,'1.PrepList'!$I:$I,'1.PrepList'!$S:$S))</f>
        <v/>
      </c>
    </row>
    <row r="222" spans="1:16">
      <c r="A222" s="603" t="str">
        <f>IF($F222="","",_xlfn.XLOOKUP($F222,'1.PrepList'!$I:$I,'1.PrepList'!$C:$C))</f>
        <v/>
      </c>
      <c r="B222" s="603" t="str">
        <f>IF($F222="","",_xlfn.XLOOKUP($F222,'1.PrepList'!$I:$I,'1.PrepList'!$D:$D))</f>
        <v/>
      </c>
      <c r="C222" t="str">
        <f t="shared" si="2"/>
        <v/>
      </c>
      <c r="D222" t="str">
        <f>IF($F222="","",_xlfn.XLOOKUP($F222,'1.PrepList'!$I:$I,'1.PrepList'!$F:$F))</f>
        <v/>
      </c>
      <c r="E222" t="str">
        <f>IF($F222="","",_xlfn.XLOOKUP($F222,'1.PrepList'!$I:$I,'1.PrepList'!$H:$H))</f>
        <v/>
      </c>
      <c r="F222" t="str">
        <f>IFERROR(_xlfn.AGGREGATE(15,6,'1.PrepList'!$I$2:$I$1500/('1.PrepList'!$B$2:$B$1500="Yes"),ROWS($F$70:F222)),"")</f>
        <v/>
      </c>
      <c r="G222" t="str">
        <f>IF($F222="","",_xlfn.XLOOKUP($F222,'1.PrepList'!$I:$I,'1.PrepList'!$J:$J))</f>
        <v/>
      </c>
      <c r="H222" t="str">
        <f>IF($F222="","",_xlfn.XLOOKUP($F222,'1.PrepList'!$I:$I,'1.PrepList'!$K:$K))</f>
        <v/>
      </c>
      <c r="I222" t="str">
        <f>IF($F222="","",_xlfn.XLOOKUP($F222,'1.PrepList'!$I:$I,'1.PrepList'!$L:$L))</f>
        <v/>
      </c>
      <c r="J222" t="str">
        <f>IF($F222="","",_xlfn.XLOOKUP($F222,'1.PrepList'!$I:$I,'1.PrepList'!$M:$M))</f>
        <v/>
      </c>
      <c r="K222" t="str">
        <f>IF($F222="","",_xlfn.XLOOKUP($F222,'1.PrepList'!$I:$I,'1.PrepList'!$N:$N))</f>
        <v/>
      </c>
      <c r="L222" t="str">
        <f>IF($F222="","",_xlfn.XLOOKUP($F222,'1.PrepList'!$I:$I,'1.PrepList'!$O:$O))</f>
        <v/>
      </c>
      <c r="M222" t="str">
        <f>IF($F222="","",_xlfn.XLOOKUP($F222,'1.PrepList'!$I:$I,'1.PrepList'!$P:$P))</f>
        <v/>
      </c>
      <c r="N222" t="str">
        <f>IF($F222="","",_xlfn.XLOOKUP($F222,'1.PrepList'!$I:$I,'1.PrepList'!$Q:$Q))</f>
        <v/>
      </c>
      <c r="O222" t="str">
        <f>IF($F222="","",_xlfn.XLOOKUP($F222,'1.PrepList'!$I:$I,'1.PrepList'!$R:$R))</f>
        <v/>
      </c>
      <c r="P222" t="str">
        <f>IF($F222="","",_xlfn.XLOOKUP($F222,'1.PrepList'!$I:$I,'1.PrepList'!$S:$S))</f>
        <v/>
      </c>
    </row>
    <row r="223" spans="1:16">
      <c r="A223" s="603" t="str">
        <f>IF($F223="","",_xlfn.XLOOKUP($F223,'1.PrepList'!$I:$I,'1.PrepList'!$C:$C))</f>
        <v/>
      </c>
      <c r="B223" s="603" t="str">
        <f>IF($F223="","",_xlfn.XLOOKUP($F223,'1.PrepList'!$I:$I,'1.PrepList'!$D:$D))</f>
        <v/>
      </c>
      <c r="C223" t="str">
        <f t="shared" si="2"/>
        <v/>
      </c>
      <c r="D223" t="str">
        <f>IF($F223="","",_xlfn.XLOOKUP($F223,'1.PrepList'!$I:$I,'1.PrepList'!$F:$F))</f>
        <v/>
      </c>
      <c r="E223" t="str">
        <f>IF($F223="","",_xlfn.XLOOKUP($F223,'1.PrepList'!$I:$I,'1.PrepList'!$H:$H))</f>
        <v/>
      </c>
      <c r="F223" t="str">
        <f>IFERROR(_xlfn.AGGREGATE(15,6,'1.PrepList'!$I$2:$I$1500/('1.PrepList'!$B$2:$B$1500="Yes"),ROWS($F$70:F223)),"")</f>
        <v/>
      </c>
      <c r="G223" t="str">
        <f>IF($F223="","",_xlfn.XLOOKUP($F223,'1.PrepList'!$I:$I,'1.PrepList'!$J:$J))</f>
        <v/>
      </c>
      <c r="H223" t="str">
        <f>IF($F223="","",_xlfn.XLOOKUP($F223,'1.PrepList'!$I:$I,'1.PrepList'!$K:$K))</f>
        <v/>
      </c>
      <c r="I223" t="str">
        <f>IF($F223="","",_xlfn.XLOOKUP($F223,'1.PrepList'!$I:$I,'1.PrepList'!$L:$L))</f>
        <v/>
      </c>
      <c r="J223" t="str">
        <f>IF($F223="","",_xlfn.XLOOKUP($F223,'1.PrepList'!$I:$I,'1.PrepList'!$M:$M))</f>
        <v/>
      </c>
      <c r="K223" t="str">
        <f>IF($F223="","",_xlfn.XLOOKUP($F223,'1.PrepList'!$I:$I,'1.PrepList'!$N:$N))</f>
        <v/>
      </c>
      <c r="L223" t="str">
        <f>IF($F223="","",_xlfn.XLOOKUP($F223,'1.PrepList'!$I:$I,'1.PrepList'!$O:$O))</f>
        <v/>
      </c>
      <c r="M223" t="str">
        <f>IF($F223="","",_xlfn.XLOOKUP($F223,'1.PrepList'!$I:$I,'1.PrepList'!$P:$P))</f>
        <v/>
      </c>
      <c r="N223" t="str">
        <f>IF($F223="","",_xlfn.XLOOKUP($F223,'1.PrepList'!$I:$I,'1.PrepList'!$Q:$Q))</f>
        <v/>
      </c>
      <c r="O223" t="str">
        <f>IF($F223="","",_xlfn.XLOOKUP($F223,'1.PrepList'!$I:$I,'1.PrepList'!$R:$R))</f>
        <v/>
      </c>
      <c r="P223" t="str">
        <f>IF($F223="","",_xlfn.XLOOKUP($F223,'1.PrepList'!$I:$I,'1.PrepList'!$S:$S))</f>
        <v/>
      </c>
    </row>
    <row r="224" spans="1:16">
      <c r="A224" s="603" t="str">
        <f>IF($F224="","",_xlfn.XLOOKUP($F224,'1.PrepList'!$I:$I,'1.PrepList'!$C:$C))</f>
        <v/>
      </c>
      <c r="B224" s="603" t="str">
        <f>IF($F224="","",_xlfn.XLOOKUP($F224,'1.PrepList'!$I:$I,'1.PrepList'!$D:$D))</f>
        <v/>
      </c>
      <c r="C224" t="str">
        <f t="shared" si="2"/>
        <v/>
      </c>
      <c r="D224" t="str">
        <f>IF($F224="","",_xlfn.XLOOKUP($F224,'1.PrepList'!$I:$I,'1.PrepList'!$F:$F))</f>
        <v/>
      </c>
      <c r="E224" t="str">
        <f>IF($F224="","",_xlfn.XLOOKUP($F224,'1.PrepList'!$I:$I,'1.PrepList'!$H:$H))</f>
        <v/>
      </c>
      <c r="F224" t="str">
        <f>IFERROR(_xlfn.AGGREGATE(15,6,'1.PrepList'!$I$2:$I$1500/('1.PrepList'!$B$2:$B$1500="Yes"),ROWS($F$70:F224)),"")</f>
        <v/>
      </c>
      <c r="G224" t="str">
        <f>IF($F224="","",_xlfn.XLOOKUP($F224,'1.PrepList'!$I:$I,'1.PrepList'!$J:$J))</f>
        <v/>
      </c>
      <c r="H224" t="str">
        <f>IF($F224="","",_xlfn.XLOOKUP($F224,'1.PrepList'!$I:$I,'1.PrepList'!$K:$K))</f>
        <v/>
      </c>
      <c r="I224" t="str">
        <f>IF($F224="","",_xlfn.XLOOKUP($F224,'1.PrepList'!$I:$I,'1.PrepList'!$L:$L))</f>
        <v/>
      </c>
      <c r="J224" t="str">
        <f>IF($F224="","",_xlfn.XLOOKUP($F224,'1.PrepList'!$I:$I,'1.PrepList'!$M:$M))</f>
        <v/>
      </c>
      <c r="K224" t="str">
        <f>IF($F224="","",_xlfn.XLOOKUP($F224,'1.PrepList'!$I:$I,'1.PrepList'!$N:$N))</f>
        <v/>
      </c>
      <c r="L224" t="str">
        <f>IF($F224="","",_xlfn.XLOOKUP($F224,'1.PrepList'!$I:$I,'1.PrepList'!$O:$O))</f>
        <v/>
      </c>
      <c r="M224" t="str">
        <f>IF($F224="","",_xlfn.XLOOKUP($F224,'1.PrepList'!$I:$I,'1.PrepList'!$P:$P))</f>
        <v/>
      </c>
      <c r="N224" t="str">
        <f>IF($F224="","",_xlfn.XLOOKUP($F224,'1.PrepList'!$I:$I,'1.PrepList'!$Q:$Q))</f>
        <v/>
      </c>
      <c r="O224" t="str">
        <f>IF($F224="","",_xlfn.XLOOKUP($F224,'1.PrepList'!$I:$I,'1.PrepList'!$R:$R))</f>
        <v/>
      </c>
      <c r="P224" t="str">
        <f>IF($F224="","",_xlfn.XLOOKUP($F224,'1.PrepList'!$I:$I,'1.PrepList'!$S:$S))</f>
        <v/>
      </c>
    </row>
    <row r="225" spans="1:16">
      <c r="A225" s="603" t="str">
        <f>IF($F225="","",_xlfn.XLOOKUP($F225,'1.PrepList'!$I:$I,'1.PrepList'!$C:$C))</f>
        <v/>
      </c>
      <c r="B225" s="603" t="str">
        <f>IF($F225="","",_xlfn.XLOOKUP($F225,'1.PrepList'!$I:$I,'1.PrepList'!$D:$D))</f>
        <v/>
      </c>
      <c r="C225" t="str">
        <f t="shared" si="2"/>
        <v/>
      </c>
      <c r="D225" t="str">
        <f>IF($F225="","",_xlfn.XLOOKUP($F225,'1.PrepList'!$I:$I,'1.PrepList'!$F:$F))</f>
        <v/>
      </c>
      <c r="E225" t="str">
        <f>IF($F225="","",_xlfn.XLOOKUP($F225,'1.PrepList'!$I:$I,'1.PrepList'!$H:$H))</f>
        <v/>
      </c>
      <c r="F225" t="str">
        <f>IFERROR(_xlfn.AGGREGATE(15,6,'1.PrepList'!$I$2:$I$1500/('1.PrepList'!$B$2:$B$1500="Yes"),ROWS($F$70:F225)),"")</f>
        <v/>
      </c>
      <c r="G225" t="str">
        <f>IF($F225="","",_xlfn.XLOOKUP($F225,'1.PrepList'!$I:$I,'1.PrepList'!$J:$J))</f>
        <v/>
      </c>
      <c r="H225" t="str">
        <f>IF($F225="","",_xlfn.XLOOKUP($F225,'1.PrepList'!$I:$I,'1.PrepList'!$K:$K))</f>
        <v/>
      </c>
      <c r="I225" t="str">
        <f>IF($F225="","",_xlfn.XLOOKUP($F225,'1.PrepList'!$I:$I,'1.PrepList'!$L:$L))</f>
        <v/>
      </c>
      <c r="J225" t="str">
        <f>IF($F225="","",_xlfn.XLOOKUP($F225,'1.PrepList'!$I:$I,'1.PrepList'!$M:$M))</f>
        <v/>
      </c>
      <c r="K225" t="str">
        <f>IF($F225="","",_xlfn.XLOOKUP($F225,'1.PrepList'!$I:$I,'1.PrepList'!$N:$N))</f>
        <v/>
      </c>
      <c r="L225" t="str">
        <f>IF($F225="","",_xlfn.XLOOKUP($F225,'1.PrepList'!$I:$I,'1.PrepList'!$O:$O))</f>
        <v/>
      </c>
      <c r="M225" t="str">
        <f>IF($F225="","",_xlfn.XLOOKUP($F225,'1.PrepList'!$I:$I,'1.PrepList'!$P:$P))</f>
        <v/>
      </c>
      <c r="N225" t="str">
        <f>IF($F225="","",_xlfn.XLOOKUP($F225,'1.PrepList'!$I:$I,'1.PrepList'!$Q:$Q))</f>
        <v/>
      </c>
      <c r="O225" t="str">
        <f>IF($F225="","",_xlfn.XLOOKUP($F225,'1.PrepList'!$I:$I,'1.PrepList'!$R:$R))</f>
        <v/>
      </c>
      <c r="P225" t="str">
        <f>IF($F225="","",_xlfn.XLOOKUP($F225,'1.PrepList'!$I:$I,'1.PrepList'!$S:$S))</f>
        <v/>
      </c>
    </row>
    <row r="226" spans="1:16">
      <c r="A226" s="603" t="str">
        <f>IF($F226="","",_xlfn.XLOOKUP($F226,'1.PrepList'!$I:$I,'1.PrepList'!$C:$C))</f>
        <v/>
      </c>
      <c r="B226" s="603" t="str">
        <f>IF($F226="","",_xlfn.XLOOKUP($F226,'1.PrepList'!$I:$I,'1.PrepList'!$D:$D))</f>
        <v/>
      </c>
      <c r="C226" t="str">
        <f t="shared" si="2"/>
        <v/>
      </c>
      <c r="D226" t="str">
        <f>IF($F226="","",_xlfn.XLOOKUP($F226,'1.PrepList'!$I:$I,'1.PrepList'!$F:$F))</f>
        <v/>
      </c>
      <c r="E226" t="str">
        <f>IF($F226="","",_xlfn.XLOOKUP($F226,'1.PrepList'!$I:$I,'1.PrepList'!$H:$H))</f>
        <v/>
      </c>
      <c r="F226" t="str">
        <f>IFERROR(_xlfn.AGGREGATE(15,6,'1.PrepList'!$I$2:$I$1500/('1.PrepList'!$B$2:$B$1500="Yes"),ROWS($F$70:F226)),"")</f>
        <v/>
      </c>
      <c r="G226" t="str">
        <f>IF($F226="","",_xlfn.XLOOKUP($F226,'1.PrepList'!$I:$I,'1.PrepList'!$J:$J))</f>
        <v/>
      </c>
      <c r="H226" t="str">
        <f>IF($F226="","",_xlfn.XLOOKUP($F226,'1.PrepList'!$I:$I,'1.PrepList'!$K:$K))</f>
        <v/>
      </c>
      <c r="I226" t="str">
        <f>IF($F226="","",_xlfn.XLOOKUP($F226,'1.PrepList'!$I:$I,'1.PrepList'!$L:$L))</f>
        <v/>
      </c>
      <c r="J226" t="str">
        <f>IF($F226="","",_xlfn.XLOOKUP($F226,'1.PrepList'!$I:$I,'1.PrepList'!$M:$M))</f>
        <v/>
      </c>
      <c r="K226" t="str">
        <f>IF($F226="","",_xlfn.XLOOKUP($F226,'1.PrepList'!$I:$I,'1.PrepList'!$N:$N))</f>
        <v/>
      </c>
      <c r="L226" t="str">
        <f>IF($F226="","",_xlfn.XLOOKUP($F226,'1.PrepList'!$I:$I,'1.PrepList'!$O:$O))</f>
        <v/>
      </c>
      <c r="M226" t="str">
        <f>IF($F226="","",_xlfn.XLOOKUP($F226,'1.PrepList'!$I:$I,'1.PrepList'!$P:$P))</f>
        <v/>
      </c>
      <c r="N226" t="str">
        <f>IF($F226="","",_xlfn.XLOOKUP($F226,'1.PrepList'!$I:$I,'1.PrepList'!$Q:$Q))</f>
        <v/>
      </c>
      <c r="O226" t="str">
        <f>IF($F226="","",_xlfn.XLOOKUP($F226,'1.PrepList'!$I:$I,'1.PrepList'!$R:$R))</f>
        <v/>
      </c>
      <c r="P226" t="str">
        <f>IF($F226="","",_xlfn.XLOOKUP($F226,'1.PrepList'!$I:$I,'1.PrepList'!$S:$S))</f>
        <v/>
      </c>
    </row>
    <row r="227" spans="1:16">
      <c r="A227" s="603" t="str">
        <f>IF($F227="","",_xlfn.XLOOKUP($F227,'1.PrepList'!$I:$I,'1.PrepList'!$C:$C))</f>
        <v/>
      </c>
      <c r="B227" s="603" t="str">
        <f>IF($F227="","",_xlfn.XLOOKUP($F227,'1.PrepList'!$I:$I,'1.PrepList'!$D:$D))</f>
        <v/>
      </c>
      <c r="C227" t="str">
        <f t="shared" si="2"/>
        <v/>
      </c>
      <c r="D227" t="str">
        <f>IF($F227="","",_xlfn.XLOOKUP($F227,'1.PrepList'!$I:$I,'1.PrepList'!$F:$F))</f>
        <v/>
      </c>
      <c r="E227" t="str">
        <f>IF($F227="","",_xlfn.XLOOKUP($F227,'1.PrepList'!$I:$I,'1.PrepList'!$H:$H))</f>
        <v/>
      </c>
      <c r="F227" t="str">
        <f>IFERROR(_xlfn.AGGREGATE(15,6,'1.PrepList'!$I$2:$I$1500/('1.PrepList'!$B$2:$B$1500="Yes"),ROWS($F$70:F227)),"")</f>
        <v/>
      </c>
      <c r="G227" t="str">
        <f>IF($F227="","",_xlfn.XLOOKUP($F227,'1.PrepList'!$I:$I,'1.PrepList'!$J:$J))</f>
        <v/>
      </c>
      <c r="H227" t="str">
        <f>IF($F227="","",_xlfn.XLOOKUP($F227,'1.PrepList'!$I:$I,'1.PrepList'!$K:$K))</f>
        <v/>
      </c>
      <c r="I227" t="str">
        <f>IF($F227="","",_xlfn.XLOOKUP($F227,'1.PrepList'!$I:$I,'1.PrepList'!$L:$L))</f>
        <v/>
      </c>
      <c r="J227" t="str">
        <f>IF($F227="","",_xlfn.XLOOKUP($F227,'1.PrepList'!$I:$I,'1.PrepList'!$M:$M))</f>
        <v/>
      </c>
      <c r="K227" t="str">
        <f>IF($F227="","",_xlfn.XLOOKUP($F227,'1.PrepList'!$I:$I,'1.PrepList'!$N:$N))</f>
        <v/>
      </c>
      <c r="L227" t="str">
        <f>IF($F227="","",_xlfn.XLOOKUP($F227,'1.PrepList'!$I:$I,'1.PrepList'!$O:$O))</f>
        <v/>
      </c>
      <c r="M227" t="str">
        <f>IF($F227="","",_xlfn.XLOOKUP($F227,'1.PrepList'!$I:$I,'1.PrepList'!$P:$P))</f>
        <v/>
      </c>
      <c r="N227" t="str">
        <f>IF($F227="","",_xlfn.XLOOKUP($F227,'1.PrepList'!$I:$I,'1.PrepList'!$Q:$Q))</f>
        <v/>
      </c>
      <c r="O227" t="str">
        <f>IF($F227="","",_xlfn.XLOOKUP($F227,'1.PrepList'!$I:$I,'1.PrepList'!$R:$R))</f>
        <v/>
      </c>
      <c r="P227" t="str">
        <f>IF($F227="","",_xlfn.XLOOKUP($F227,'1.PrepList'!$I:$I,'1.PrepList'!$S:$S))</f>
        <v/>
      </c>
    </row>
    <row r="228" spans="1:16">
      <c r="A228" s="603" t="str">
        <f>IF($F228="","",_xlfn.XLOOKUP($F228,'1.PrepList'!$I:$I,'1.PrepList'!$C:$C))</f>
        <v/>
      </c>
      <c r="B228" s="603" t="str">
        <f>IF($F228="","",_xlfn.XLOOKUP($F228,'1.PrepList'!$I:$I,'1.PrepList'!$D:$D))</f>
        <v/>
      </c>
      <c r="C228" t="str">
        <f t="shared" si="2"/>
        <v/>
      </c>
      <c r="D228" t="str">
        <f>IF($F228="","",_xlfn.XLOOKUP($F228,'1.PrepList'!$I:$I,'1.PrepList'!$F:$F))</f>
        <v/>
      </c>
      <c r="E228" t="str">
        <f>IF($F228="","",_xlfn.XLOOKUP($F228,'1.PrepList'!$I:$I,'1.PrepList'!$H:$H))</f>
        <v/>
      </c>
      <c r="F228" t="str">
        <f>IFERROR(_xlfn.AGGREGATE(15,6,'1.PrepList'!$I$2:$I$1500/('1.PrepList'!$B$2:$B$1500="Yes"),ROWS($F$70:F228)),"")</f>
        <v/>
      </c>
      <c r="G228" t="str">
        <f>IF($F228="","",_xlfn.XLOOKUP($F228,'1.PrepList'!$I:$I,'1.PrepList'!$J:$J))</f>
        <v/>
      </c>
      <c r="H228" t="str">
        <f>IF($F228="","",_xlfn.XLOOKUP($F228,'1.PrepList'!$I:$I,'1.PrepList'!$K:$K))</f>
        <v/>
      </c>
      <c r="I228" t="str">
        <f>IF($F228="","",_xlfn.XLOOKUP($F228,'1.PrepList'!$I:$I,'1.PrepList'!$L:$L))</f>
        <v/>
      </c>
      <c r="J228" t="str">
        <f>IF($F228="","",_xlfn.XLOOKUP($F228,'1.PrepList'!$I:$I,'1.PrepList'!$M:$M))</f>
        <v/>
      </c>
      <c r="K228" t="str">
        <f>IF($F228="","",_xlfn.XLOOKUP($F228,'1.PrepList'!$I:$I,'1.PrepList'!$N:$N))</f>
        <v/>
      </c>
      <c r="L228" t="str">
        <f>IF($F228="","",_xlfn.XLOOKUP($F228,'1.PrepList'!$I:$I,'1.PrepList'!$O:$O))</f>
        <v/>
      </c>
      <c r="M228" t="str">
        <f>IF($F228="","",_xlfn.XLOOKUP($F228,'1.PrepList'!$I:$I,'1.PrepList'!$P:$P))</f>
        <v/>
      </c>
      <c r="N228" t="str">
        <f>IF($F228="","",_xlfn.XLOOKUP($F228,'1.PrepList'!$I:$I,'1.PrepList'!$Q:$Q))</f>
        <v/>
      </c>
      <c r="O228" t="str">
        <f>IF($F228="","",_xlfn.XLOOKUP($F228,'1.PrepList'!$I:$I,'1.PrepList'!$R:$R))</f>
        <v/>
      </c>
      <c r="P228" t="str">
        <f>IF($F228="","",_xlfn.XLOOKUP($F228,'1.PrepList'!$I:$I,'1.PrepList'!$S:$S))</f>
        <v/>
      </c>
    </row>
    <row r="229" spans="1:16">
      <c r="A229" s="603" t="str">
        <f>IF($F229="","",_xlfn.XLOOKUP($F229,'1.PrepList'!$I:$I,'1.PrepList'!$C:$C))</f>
        <v/>
      </c>
      <c r="B229" s="603" t="str">
        <f>IF($F229="","",_xlfn.XLOOKUP($F229,'1.PrepList'!$I:$I,'1.PrepList'!$D:$D))</f>
        <v/>
      </c>
      <c r="C229" t="str">
        <f t="shared" si="2"/>
        <v/>
      </c>
      <c r="D229" t="str">
        <f>IF($F229="","",_xlfn.XLOOKUP($F229,'1.PrepList'!$I:$I,'1.PrepList'!$F:$F))</f>
        <v/>
      </c>
      <c r="E229" t="str">
        <f>IF($F229="","",_xlfn.XLOOKUP($F229,'1.PrepList'!$I:$I,'1.PrepList'!$H:$H))</f>
        <v/>
      </c>
      <c r="F229" t="str">
        <f>IFERROR(_xlfn.AGGREGATE(15,6,'1.PrepList'!$I$2:$I$1500/('1.PrepList'!$B$2:$B$1500="Yes"),ROWS($F$70:F229)),"")</f>
        <v/>
      </c>
      <c r="G229" t="str">
        <f>IF($F229="","",_xlfn.XLOOKUP($F229,'1.PrepList'!$I:$I,'1.PrepList'!$J:$J))</f>
        <v/>
      </c>
      <c r="H229" t="str">
        <f>IF($F229="","",_xlfn.XLOOKUP($F229,'1.PrepList'!$I:$I,'1.PrepList'!$K:$K))</f>
        <v/>
      </c>
      <c r="I229" t="str">
        <f>IF($F229="","",_xlfn.XLOOKUP($F229,'1.PrepList'!$I:$I,'1.PrepList'!$L:$L))</f>
        <v/>
      </c>
      <c r="J229" t="str">
        <f>IF($F229="","",_xlfn.XLOOKUP($F229,'1.PrepList'!$I:$I,'1.PrepList'!$M:$M))</f>
        <v/>
      </c>
      <c r="K229" t="str">
        <f>IF($F229="","",_xlfn.XLOOKUP($F229,'1.PrepList'!$I:$I,'1.PrepList'!$N:$N))</f>
        <v/>
      </c>
      <c r="L229" t="str">
        <f>IF($F229="","",_xlfn.XLOOKUP($F229,'1.PrepList'!$I:$I,'1.PrepList'!$O:$O))</f>
        <v/>
      </c>
      <c r="M229" t="str">
        <f>IF($F229="","",_xlfn.XLOOKUP($F229,'1.PrepList'!$I:$I,'1.PrepList'!$P:$P))</f>
        <v/>
      </c>
      <c r="N229" t="str">
        <f>IF($F229="","",_xlfn.XLOOKUP($F229,'1.PrepList'!$I:$I,'1.PrepList'!$Q:$Q))</f>
        <v/>
      </c>
      <c r="O229" t="str">
        <f>IF($F229="","",_xlfn.XLOOKUP($F229,'1.PrepList'!$I:$I,'1.PrepList'!$R:$R))</f>
        <v/>
      </c>
      <c r="P229" t="str">
        <f>IF($F229="","",_xlfn.XLOOKUP($F229,'1.PrepList'!$I:$I,'1.PrepList'!$S:$S))</f>
        <v/>
      </c>
    </row>
    <row r="230" spans="1:16">
      <c r="A230" s="603" t="str">
        <f>IF($F230="","",_xlfn.XLOOKUP($F230,'1.PrepList'!$I:$I,'1.PrepList'!$C:$C))</f>
        <v/>
      </c>
      <c r="B230" s="603" t="str">
        <f>IF($F230="","",_xlfn.XLOOKUP($F230,'1.PrepList'!$I:$I,'1.PrepList'!$D:$D))</f>
        <v/>
      </c>
      <c r="C230" t="str">
        <f t="shared" si="2"/>
        <v/>
      </c>
      <c r="D230" t="str">
        <f>IF($F230="","",_xlfn.XLOOKUP($F230,'1.PrepList'!$I:$I,'1.PrepList'!$F:$F))</f>
        <v/>
      </c>
      <c r="E230" t="str">
        <f>IF($F230="","",_xlfn.XLOOKUP($F230,'1.PrepList'!$I:$I,'1.PrepList'!$H:$H))</f>
        <v/>
      </c>
      <c r="F230" t="str">
        <f>IFERROR(_xlfn.AGGREGATE(15,6,'1.PrepList'!$I$2:$I$1500/('1.PrepList'!$B$2:$B$1500="Yes"),ROWS($F$70:F230)),"")</f>
        <v/>
      </c>
      <c r="G230" t="str">
        <f>IF($F230="","",_xlfn.XLOOKUP($F230,'1.PrepList'!$I:$I,'1.PrepList'!$J:$J))</f>
        <v/>
      </c>
      <c r="H230" t="str">
        <f>IF($F230="","",_xlfn.XLOOKUP($F230,'1.PrepList'!$I:$I,'1.PrepList'!$K:$K))</f>
        <v/>
      </c>
      <c r="I230" t="str">
        <f>IF($F230="","",_xlfn.XLOOKUP($F230,'1.PrepList'!$I:$I,'1.PrepList'!$L:$L))</f>
        <v/>
      </c>
      <c r="J230" t="str">
        <f>IF($F230="","",_xlfn.XLOOKUP($F230,'1.PrepList'!$I:$I,'1.PrepList'!$M:$M))</f>
        <v/>
      </c>
      <c r="K230" t="str">
        <f>IF($F230="","",_xlfn.XLOOKUP($F230,'1.PrepList'!$I:$I,'1.PrepList'!$N:$N))</f>
        <v/>
      </c>
      <c r="L230" t="str">
        <f>IF($F230="","",_xlfn.XLOOKUP($F230,'1.PrepList'!$I:$I,'1.PrepList'!$O:$O))</f>
        <v/>
      </c>
      <c r="M230" t="str">
        <f>IF($F230="","",_xlfn.XLOOKUP($F230,'1.PrepList'!$I:$I,'1.PrepList'!$P:$P))</f>
        <v/>
      </c>
      <c r="N230" t="str">
        <f>IF($F230="","",_xlfn.XLOOKUP($F230,'1.PrepList'!$I:$I,'1.PrepList'!$Q:$Q))</f>
        <v/>
      </c>
      <c r="O230" t="str">
        <f>IF($F230="","",_xlfn.XLOOKUP($F230,'1.PrepList'!$I:$I,'1.PrepList'!$R:$R))</f>
        <v/>
      </c>
      <c r="P230" t="str">
        <f>IF($F230="","",_xlfn.XLOOKUP($F230,'1.PrepList'!$I:$I,'1.PrepList'!$S:$S))</f>
        <v/>
      </c>
    </row>
    <row r="231" spans="1:16">
      <c r="A231" s="603" t="str">
        <f>IF($F231="","",_xlfn.XLOOKUP($F231,'1.PrepList'!$I:$I,'1.PrepList'!$C:$C))</f>
        <v/>
      </c>
      <c r="B231" s="603" t="str">
        <f>IF($F231="","",_xlfn.XLOOKUP($F231,'1.PrepList'!$I:$I,'1.PrepList'!$D:$D))</f>
        <v/>
      </c>
      <c r="C231" t="str">
        <f t="shared" si="2"/>
        <v/>
      </c>
      <c r="D231" t="str">
        <f>IF($F231="","",_xlfn.XLOOKUP($F231,'1.PrepList'!$I:$I,'1.PrepList'!$F:$F))</f>
        <v/>
      </c>
      <c r="E231" t="str">
        <f>IF($F231="","",_xlfn.XLOOKUP($F231,'1.PrepList'!$I:$I,'1.PrepList'!$H:$H))</f>
        <v/>
      </c>
      <c r="F231" t="str">
        <f>IFERROR(_xlfn.AGGREGATE(15,6,'1.PrepList'!$I$2:$I$1500/('1.PrepList'!$B$2:$B$1500="Yes"),ROWS($F$70:F231)),"")</f>
        <v/>
      </c>
      <c r="G231" t="str">
        <f>IF($F231="","",_xlfn.XLOOKUP($F231,'1.PrepList'!$I:$I,'1.PrepList'!$J:$J))</f>
        <v/>
      </c>
      <c r="H231" t="str">
        <f>IF($F231="","",_xlfn.XLOOKUP($F231,'1.PrepList'!$I:$I,'1.PrepList'!$K:$K))</f>
        <v/>
      </c>
      <c r="I231" t="str">
        <f>IF($F231="","",_xlfn.XLOOKUP($F231,'1.PrepList'!$I:$I,'1.PrepList'!$L:$L))</f>
        <v/>
      </c>
      <c r="J231" t="str">
        <f>IF($F231="","",_xlfn.XLOOKUP($F231,'1.PrepList'!$I:$I,'1.PrepList'!$M:$M))</f>
        <v/>
      </c>
      <c r="K231" t="str">
        <f>IF($F231="","",_xlfn.XLOOKUP($F231,'1.PrepList'!$I:$I,'1.PrepList'!$N:$N))</f>
        <v/>
      </c>
      <c r="L231" t="str">
        <f>IF($F231="","",_xlfn.XLOOKUP($F231,'1.PrepList'!$I:$I,'1.PrepList'!$O:$O))</f>
        <v/>
      </c>
      <c r="M231" t="str">
        <f>IF($F231="","",_xlfn.XLOOKUP($F231,'1.PrepList'!$I:$I,'1.PrepList'!$P:$P))</f>
        <v/>
      </c>
      <c r="N231" t="str">
        <f>IF($F231="","",_xlfn.XLOOKUP($F231,'1.PrepList'!$I:$I,'1.PrepList'!$Q:$Q))</f>
        <v/>
      </c>
      <c r="O231" t="str">
        <f>IF($F231="","",_xlfn.XLOOKUP($F231,'1.PrepList'!$I:$I,'1.PrepList'!$R:$R))</f>
        <v/>
      </c>
      <c r="P231" t="str">
        <f>IF($F231="","",_xlfn.XLOOKUP($F231,'1.PrepList'!$I:$I,'1.PrepList'!$S:$S))</f>
        <v/>
      </c>
    </row>
    <row r="232" spans="1:16">
      <c r="A232" s="603" t="str">
        <f>IF($F232="","",_xlfn.XLOOKUP($F232,'1.PrepList'!$I:$I,'1.PrepList'!$C:$C))</f>
        <v/>
      </c>
      <c r="B232" s="603" t="str">
        <f>IF($F232="","",_xlfn.XLOOKUP($F232,'1.PrepList'!$I:$I,'1.PrepList'!$D:$D))</f>
        <v/>
      </c>
      <c r="C232" t="str">
        <f t="shared" si="2"/>
        <v/>
      </c>
      <c r="D232" t="str">
        <f>IF($F232="","",_xlfn.XLOOKUP($F232,'1.PrepList'!$I:$I,'1.PrepList'!$F:$F))</f>
        <v/>
      </c>
      <c r="E232" t="str">
        <f>IF($F232="","",_xlfn.XLOOKUP($F232,'1.PrepList'!$I:$I,'1.PrepList'!$H:$H))</f>
        <v/>
      </c>
      <c r="F232" t="str">
        <f>IFERROR(_xlfn.AGGREGATE(15,6,'1.PrepList'!$I$2:$I$1500/('1.PrepList'!$B$2:$B$1500="Yes"),ROWS($F$70:F232)),"")</f>
        <v/>
      </c>
      <c r="G232" t="str">
        <f>IF($F232="","",_xlfn.XLOOKUP($F232,'1.PrepList'!$I:$I,'1.PrepList'!$J:$J))</f>
        <v/>
      </c>
      <c r="H232" t="str">
        <f>IF($F232="","",_xlfn.XLOOKUP($F232,'1.PrepList'!$I:$I,'1.PrepList'!$K:$K))</f>
        <v/>
      </c>
      <c r="I232" t="str">
        <f>IF($F232="","",_xlfn.XLOOKUP($F232,'1.PrepList'!$I:$I,'1.PrepList'!$L:$L))</f>
        <v/>
      </c>
      <c r="J232" t="str">
        <f>IF($F232="","",_xlfn.XLOOKUP($F232,'1.PrepList'!$I:$I,'1.PrepList'!$M:$M))</f>
        <v/>
      </c>
      <c r="K232" t="str">
        <f>IF($F232="","",_xlfn.XLOOKUP($F232,'1.PrepList'!$I:$I,'1.PrepList'!$N:$N))</f>
        <v/>
      </c>
      <c r="L232" t="str">
        <f>IF($F232="","",_xlfn.XLOOKUP($F232,'1.PrepList'!$I:$I,'1.PrepList'!$O:$O))</f>
        <v/>
      </c>
      <c r="M232" t="str">
        <f>IF($F232="","",_xlfn.XLOOKUP($F232,'1.PrepList'!$I:$I,'1.PrepList'!$P:$P))</f>
        <v/>
      </c>
      <c r="N232" t="str">
        <f>IF($F232="","",_xlfn.XLOOKUP($F232,'1.PrepList'!$I:$I,'1.PrepList'!$Q:$Q))</f>
        <v/>
      </c>
      <c r="O232" t="str">
        <f>IF($F232="","",_xlfn.XLOOKUP($F232,'1.PrepList'!$I:$I,'1.PrepList'!$R:$R))</f>
        <v/>
      </c>
      <c r="P232" t="str">
        <f>IF($F232="","",_xlfn.XLOOKUP($F232,'1.PrepList'!$I:$I,'1.PrepList'!$S:$S))</f>
        <v/>
      </c>
    </row>
    <row r="233" spans="1:16">
      <c r="A233" s="603" t="str">
        <f>IF($F233="","",_xlfn.XLOOKUP($F233,'1.PrepList'!$I:$I,'1.PrepList'!$C:$C))</f>
        <v/>
      </c>
      <c r="B233" s="603" t="str">
        <f>IF($F233="","",_xlfn.XLOOKUP($F233,'1.PrepList'!$I:$I,'1.PrepList'!$D:$D))</f>
        <v/>
      </c>
      <c r="C233" t="str">
        <f t="shared" si="2"/>
        <v/>
      </c>
      <c r="D233" t="str">
        <f>IF($F233="","",_xlfn.XLOOKUP($F233,'1.PrepList'!$I:$I,'1.PrepList'!$F:$F))</f>
        <v/>
      </c>
      <c r="E233" t="str">
        <f>IF($F233="","",_xlfn.XLOOKUP($F233,'1.PrepList'!$I:$I,'1.PrepList'!$H:$H))</f>
        <v/>
      </c>
      <c r="F233" t="str">
        <f>IFERROR(_xlfn.AGGREGATE(15,6,'1.PrepList'!$I$2:$I$1500/('1.PrepList'!$B$2:$B$1500="Yes"),ROWS($F$70:F233)),"")</f>
        <v/>
      </c>
      <c r="G233" t="str">
        <f>IF($F233="","",_xlfn.XLOOKUP($F233,'1.PrepList'!$I:$I,'1.PrepList'!$J:$J))</f>
        <v/>
      </c>
      <c r="H233" t="str">
        <f>IF($F233="","",_xlfn.XLOOKUP($F233,'1.PrepList'!$I:$I,'1.PrepList'!$K:$K))</f>
        <v/>
      </c>
      <c r="I233" t="str">
        <f>IF($F233="","",_xlfn.XLOOKUP($F233,'1.PrepList'!$I:$I,'1.PrepList'!$L:$L))</f>
        <v/>
      </c>
      <c r="J233" t="str">
        <f>IF($F233="","",_xlfn.XLOOKUP($F233,'1.PrepList'!$I:$I,'1.PrepList'!$M:$M))</f>
        <v/>
      </c>
      <c r="K233" t="str">
        <f>IF($F233="","",_xlfn.XLOOKUP($F233,'1.PrepList'!$I:$I,'1.PrepList'!$N:$N))</f>
        <v/>
      </c>
      <c r="L233" t="str">
        <f>IF($F233="","",_xlfn.XLOOKUP($F233,'1.PrepList'!$I:$I,'1.PrepList'!$O:$O))</f>
        <v/>
      </c>
      <c r="M233" t="str">
        <f>IF($F233="","",_xlfn.XLOOKUP($F233,'1.PrepList'!$I:$I,'1.PrepList'!$P:$P))</f>
        <v/>
      </c>
      <c r="N233" t="str">
        <f>IF($F233="","",_xlfn.XLOOKUP($F233,'1.PrepList'!$I:$I,'1.PrepList'!$Q:$Q))</f>
        <v/>
      </c>
      <c r="O233" t="str">
        <f>IF($F233="","",_xlfn.XLOOKUP($F233,'1.PrepList'!$I:$I,'1.PrepList'!$R:$R))</f>
        <v/>
      </c>
      <c r="P233" t="str">
        <f>IF($F233="","",_xlfn.XLOOKUP($F233,'1.PrepList'!$I:$I,'1.PrepList'!$S:$S))</f>
        <v/>
      </c>
    </row>
    <row r="234" spans="1:16">
      <c r="A234" s="603" t="str">
        <f>IF($F234="","",_xlfn.XLOOKUP($F234,'1.PrepList'!$I:$I,'1.PrepList'!$C:$C))</f>
        <v/>
      </c>
      <c r="B234" s="603" t="str">
        <f>IF($F234="","",_xlfn.XLOOKUP($F234,'1.PrepList'!$I:$I,'1.PrepList'!$D:$D))</f>
        <v/>
      </c>
      <c r="C234" t="str">
        <f t="shared" si="2"/>
        <v/>
      </c>
      <c r="D234" t="str">
        <f>IF($F234="","",_xlfn.XLOOKUP($F234,'1.PrepList'!$I:$I,'1.PrepList'!$F:$F))</f>
        <v/>
      </c>
      <c r="E234" t="str">
        <f>IF($F234="","",_xlfn.XLOOKUP($F234,'1.PrepList'!$I:$I,'1.PrepList'!$H:$H))</f>
        <v/>
      </c>
      <c r="F234" t="str">
        <f>IFERROR(_xlfn.AGGREGATE(15,6,'1.PrepList'!$I$2:$I$1500/('1.PrepList'!$B$2:$B$1500="Yes"),ROWS($F$70:F234)),"")</f>
        <v/>
      </c>
      <c r="G234" t="str">
        <f>IF($F234="","",_xlfn.XLOOKUP($F234,'1.PrepList'!$I:$I,'1.PrepList'!$J:$J))</f>
        <v/>
      </c>
      <c r="H234" t="str">
        <f>IF($F234="","",_xlfn.XLOOKUP($F234,'1.PrepList'!$I:$I,'1.PrepList'!$K:$K))</f>
        <v/>
      </c>
      <c r="I234" t="str">
        <f>IF($F234="","",_xlfn.XLOOKUP($F234,'1.PrepList'!$I:$I,'1.PrepList'!$L:$L))</f>
        <v/>
      </c>
      <c r="J234" t="str">
        <f>IF($F234="","",_xlfn.XLOOKUP($F234,'1.PrepList'!$I:$I,'1.PrepList'!$M:$M))</f>
        <v/>
      </c>
      <c r="K234" t="str">
        <f>IF($F234="","",_xlfn.XLOOKUP($F234,'1.PrepList'!$I:$I,'1.PrepList'!$N:$N))</f>
        <v/>
      </c>
      <c r="L234" t="str">
        <f>IF($F234="","",_xlfn.XLOOKUP($F234,'1.PrepList'!$I:$I,'1.PrepList'!$O:$O))</f>
        <v/>
      </c>
      <c r="M234" t="str">
        <f>IF($F234="","",_xlfn.XLOOKUP($F234,'1.PrepList'!$I:$I,'1.PrepList'!$P:$P))</f>
        <v/>
      </c>
      <c r="N234" t="str">
        <f>IF($F234="","",_xlfn.XLOOKUP($F234,'1.PrepList'!$I:$I,'1.PrepList'!$Q:$Q))</f>
        <v/>
      </c>
      <c r="O234" t="str">
        <f>IF($F234="","",_xlfn.XLOOKUP($F234,'1.PrepList'!$I:$I,'1.PrepList'!$R:$R))</f>
        <v/>
      </c>
      <c r="P234" t="str">
        <f>IF($F234="","",_xlfn.XLOOKUP($F234,'1.PrepList'!$I:$I,'1.PrepList'!$S:$S))</f>
        <v/>
      </c>
    </row>
    <row r="235" spans="1:16">
      <c r="A235" s="603" t="str">
        <f>IF($F235="","",_xlfn.XLOOKUP($F235,'1.PrepList'!$I:$I,'1.PrepList'!$C:$C))</f>
        <v/>
      </c>
      <c r="B235" s="603" t="str">
        <f>IF($F235="","",_xlfn.XLOOKUP($F235,'1.PrepList'!$I:$I,'1.PrepList'!$D:$D))</f>
        <v/>
      </c>
      <c r="C235" t="str">
        <f t="shared" si="2"/>
        <v/>
      </c>
      <c r="D235" t="str">
        <f>IF($F235="","",_xlfn.XLOOKUP($F235,'1.PrepList'!$I:$I,'1.PrepList'!$F:$F))</f>
        <v/>
      </c>
      <c r="E235" t="str">
        <f>IF($F235="","",_xlfn.XLOOKUP($F235,'1.PrepList'!$I:$I,'1.PrepList'!$H:$H))</f>
        <v/>
      </c>
      <c r="F235" t="str">
        <f>IFERROR(_xlfn.AGGREGATE(15,6,'1.PrepList'!$I$2:$I$1500/('1.PrepList'!$B$2:$B$1500="Yes"),ROWS($F$70:F235)),"")</f>
        <v/>
      </c>
      <c r="G235" t="str">
        <f>IF($F235="","",_xlfn.XLOOKUP($F235,'1.PrepList'!$I:$I,'1.PrepList'!$J:$J))</f>
        <v/>
      </c>
      <c r="H235" t="str">
        <f>IF($F235="","",_xlfn.XLOOKUP($F235,'1.PrepList'!$I:$I,'1.PrepList'!$K:$K))</f>
        <v/>
      </c>
      <c r="I235" t="str">
        <f>IF($F235="","",_xlfn.XLOOKUP($F235,'1.PrepList'!$I:$I,'1.PrepList'!$L:$L))</f>
        <v/>
      </c>
      <c r="J235" t="str">
        <f>IF($F235="","",_xlfn.XLOOKUP($F235,'1.PrepList'!$I:$I,'1.PrepList'!$M:$M))</f>
        <v/>
      </c>
      <c r="K235" t="str">
        <f>IF($F235="","",_xlfn.XLOOKUP($F235,'1.PrepList'!$I:$I,'1.PrepList'!$N:$N))</f>
        <v/>
      </c>
      <c r="L235" t="str">
        <f>IF($F235="","",_xlfn.XLOOKUP($F235,'1.PrepList'!$I:$I,'1.PrepList'!$O:$O))</f>
        <v/>
      </c>
      <c r="M235" t="str">
        <f>IF($F235="","",_xlfn.XLOOKUP($F235,'1.PrepList'!$I:$I,'1.PrepList'!$P:$P))</f>
        <v/>
      </c>
      <c r="N235" t="str">
        <f>IF($F235="","",_xlfn.XLOOKUP($F235,'1.PrepList'!$I:$I,'1.PrepList'!$Q:$Q))</f>
        <v/>
      </c>
      <c r="O235" t="str">
        <f>IF($F235="","",_xlfn.XLOOKUP($F235,'1.PrepList'!$I:$I,'1.PrepList'!$R:$R))</f>
        <v/>
      </c>
      <c r="P235" t="str">
        <f>IF($F235="","",_xlfn.XLOOKUP($F235,'1.PrepList'!$I:$I,'1.PrepList'!$S:$S))</f>
        <v/>
      </c>
    </row>
    <row r="236" spans="1:16">
      <c r="A236" s="603" t="str">
        <f>IF($F236="","",_xlfn.XLOOKUP($F236,'1.PrepList'!$I:$I,'1.PrepList'!$C:$C))</f>
        <v/>
      </c>
      <c r="B236" s="603" t="str">
        <f>IF($F236="","",_xlfn.XLOOKUP($F236,'1.PrepList'!$I:$I,'1.PrepList'!$D:$D))</f>
        <v/>
      </c>
      <c r="C236" t="str">
        <f t="shared" si="2"/>
        <v/>
      </c>
      <c r="D236" t="str">
        <f>IF($F236="","",_xlfn.XLOOKUP($F236,'1.PrepList'!$I:$I,'1.PrepList'!$F:$F))</f>
        <v/>
      </c>
      <c r="E236" t="str">
        <f>IF($F236="","",_xlfn.XLOOKUP($F236,'1.PrepList'!$I:$I,'1.PrepList'!$H:$H))</f>
        <v/>
      </c>
      <c r="F236" t="str">
        <f>IFERROR(_xlfn.AGGREGATE(15,6,'1.PrepList'!$I$2:$I$1500/('1.PrepList'!$B$2:$B$1500="Yes"),ROWS($F$70:F236)),"")</f>
        <v/>
      </c>
      <c r="G236" t="str">
        <f>IF($F236="","",_xlfn.XLOOKUP($F236,'1.PrepList'!$I:$I,'1.PrepList'!$J:$J))</f>
        <v/>
      </c>
      <c r="H236" t="str">
        <f>IF($F236="","",_xlfn.XLOOKUP($F236,'1.PrepList'!$I:$I,'1.PrepList'!$K:$K))</f>
        <v/>
      </c>
      <c r="I236" t="str">
        <f>IF($F236="","",_xlfn.XLOOKUP($F236,'1.PrepList'!$I:$I,'1.PrepList'!$L:$L))</f>
        <v/>
      </c>
      <c r="J236" t="str">
        <f>IF($F236="","",_xlfn.XLOOKUP($F236,'1.PrepList'!$I:$I,'1.PrepList'!$M:$M))</f>
        <v/>
      </c>
      <c r="K236" t="str">
        <f>IF($F236="","",_xlfn.XLOOKUP($F236,'1.PrepList'!$I:$I,'1.PrepList'!$N:$N))</f>
        <v/>
      </c>
      <c r="L236" t="str">
        <f>IF($F236="","",_xlfn.XLOOKUP($F236,'1.PrepList'!$I:$I,'1.PrepList'!$O:$O))</f>
        <v/>
      </c>
      <c r="M236" t="str">
        <f>IF($F236="","",_xlfn.XLOOKUP($F236,'1.PrepList'!$I:$I,'1.PrepList'!$P:$P))</f>
        <v/>
      </c>
      <c r="N236" t="str">
        <f>IF($F236="","",_xlfn.XLOOKUP($F236,'1.PrepList'!$I:$I,'1.PrepList'!$Q:$Q))</f>
        <v/>
      </c>
      <c r="O236" t="str">
        <f>IF($F236="","",_xlfn.XLOOKUP($F236,'1.PrepList'!$I:$I,'1.PrepList'!$R:$R))</f>
        <v/>
      </c>
      <c r="P236" t="str">
        <f>IF($F236="","",_xlfn.XLOOKUP($F236,'1.PrepList'!$I:$I,'1.PrepList'!$S:$S))</f>
        <v/>
      </c>
    </row>
    <row r="237" spans="1:16">
      <c r="A237" s="603" t="str">
        <f>IF($F237="","",_xlfn.XLOOKUP($F237,'1.PrepList'!$I:$I,'1.PrepList'!$C:$C))</f>
        <v/>
      </c>
      <c r="B237" s="603" t="str">
        <f>IF($F237="","",_xlfn.XLOOKUP($F237,'1.PrepList'!$I:$I,'1.PrepList'!$D:$D))</f>
        <v/>
      </c>
      <c r="C237" t="str">
        <f t="shared" si="2"/>
        <v/>
      </c>
      <c r="D237" t="str">
        <f>IF($F237="","",_xlfn.XLOOKUP($F237,'1.PrepList'!$I:$I,'1.PrepList'!$F:$F))</f>
        <v/>
      </c>
      <c r="E237" t="str">
        <f>IF($F237="","",_xlfn.XLOOKUP($F237,'1.PrepList'!$I:$I,'1.PrepList'!$H:$H))</f>
        <v/>
      </c>
      <c r="F237" t="str">
        <f>IFERROR(_xlfn.AGGREGATE(15,6,'1.PrepList'!$I$2:$I$1500/('1.PrepList'!$B$2:$B$1500="Yes"),ROWS($F$70:F237)),"")</f>
        <v/>
      </c>
      <c r="G237" t="str">
        <f>IF($F237="","",_xlfn.XLOOKUP($F237,'1.PrepList'!$I:$I,'1.PrepList'!$J:$J))</f>
        <v/>
      </c>
      <c r="H237" t="str">
        <f>IF($F237="","",_xlfn.XLOOKUP($F237,'1.PrepList'!$I:$I,'1.PrepList'!$K:$K))</f>
        <v/>
      </c>
      <c r="I237" t="str">
        <f>IF($F237="","",_xlfn.XLOOKUP($F237,'1.PrepList'!$I:$I,'1.PrepList'!$L:$L))</f>
        <v/>
      </c>
      <c r="J237" t="str">
        <f>IF($F237="","",_xlfn.XLOOKUP($F237,'1.PrepList'!$I:$I,'1.PrepList'!$M:$M))</f>
        <v/>
      </c>
      <c r="K237" t="str">
        <f>IF($F237="","",_xlfn.XLOOKUP($F237,'1.PrepList'!$I:$I,'1.PrepList'!$N:$N))</f>
        <v/>
      </c>
      <c r="L237" t="str">
        <f>IF($F237="","",_xlfn.XLOOKUP($F237,'1.PrepList'!$I:$I,'1.PrepList'!$O:$O))</f>
        <v/>
      </c>
      <c r="M237" t="str">
        <f>IF($F237="","",_xlfn.XLOOKUP($F237,'1.PrepList'!$I:$I,'1.PrepList'!$P:$P))</f>
        <v/>
      </c>
      <c r="N237" t="str">
        <f>IF($F237="","",_xlfn.XLOOKUP($F237,'1.PrepList'!$I:$I,'1.PrepList'!$Q:$Q))</f>
        <v/>
      </c>
      <c r="O237" t="str">
        <f>IF($F237="","",_xlfn.XLOOKUP($F237,'1.PrepList'!$I:$I,'1.PrepList'!$R:$R))</f>
        <v/>
      </c>
      <c r="P237" t="str">
        <f>IF($F237="","",_xlfn.XLOOKUP($F237,'1.PrepList'!$I:$I,'1.PrepList'!$S:$S))</f>
        <v/>
      </c>
    </row>
    <row r="238" spans="1:16">
      <c r="A238" s="603" t="str">
        <f>IF($F238="","",_xlfn.XLOOKUP($F238,'1.PrepList'!$I:$I,'1.PrepList'!$C:$C))</f>
        <v/>
      </c>
      <c r="B238" s="603" t="str">
        <f>IF($F238="","",_xlfn.XLOOKUP($F238,'1.PrepList'!$I:$I,'1.PrepList'!$D:$D))</f>
        <v/>
      </c>
      <c r="C238" t="str">
        <f t="shared" si="2"/>
        <v/>
      </c>
      <c r="D238" t="str">
        <f>IF($F238="","",_xlfn.XLOOKUP($F238,'1.PrepList'!$I:$I,'1.PrepList'!$F:$F))</f>
        <v/>
      </c>
      <c r="E238" t="str">
        <f>IF($F238="","",_xlfn.XLOOKUP($F238,'1.PrepList'!$I:$I,'1.PrepList'!$H:$H))</f>
        <v/>
      </c>
      <c r="F238" t="str">
        <f>IFERROR(_xlfn.AGGREGATE(15,6,'1.PrepList'!$I$2:$I$1500/('1.PrepList'!$B$2:$B$1500="Yes"),ROWS($F$70:F238)),"")</f>
        <v/>
      </c>
      <c r="G238" t="str">
        <f>IF($F238="","",_xlfn.XLOOKUP($F238,'1.PrepList'!$I:$I,'1.PrepList'!$J:$J))</f>
        <v/>
      </c>
      <c r="H238" t="str">
        <f>IF($F238="","",_xlfn.XLOOKUP($F238,'1.PrepList'!$I:$I,'1.PrepList'!$K:$K))</f>
        <v/>
      </c>
      <c r="I238" t="str">
        <f>IF($F238="","",_xlfn.XLOOKUP($F238,'1.PrepList'!$I:$I,'1.PrepList'!$L:$L))</f>
        <v/>
      </c>
      <c r="J238" t="str">
        <f>IF($F238="","",_xlfn.XLOOKUP($F238,'1.PrepList'!$I:$I,'1.PrepList'!$M:$M))</f>
        <v/>
      </c>
      <c r="K238" t="str">
        <f>IF($F238="","",_xlfn.XLOOKUP($F238,'1.PrepList'!$I:$I,'1.PrepList'!$N:$N))</f>
        <v/>
      </c>
      <c r="L238" t="str">
        <f>IF($F238="","",_xlfn.XLOOKUP($F238,'1.PrepList'!$I:$I,'1.PrepList'!$O:$O))</f>
        <v/>
      </c>
      <c r="M238" t="str">
        <f>IF($F238="","",_xlfn.XLOOKUP($F238,'1.PrepList'!$I:$I,'1.PrepList'!$P:$P))</f>
        <v/>
      </c>
      <c r="N238" t="str">
        <f>IF($F238="","",_xlfn.XLOOKUP($F238,'1.PrepList'!$I:$I,'1.PrepList'!$Q:$Q))</f>
        <v/>
      </c>
      <c r="O238" t="str">
        <f>IF($F238="","",_xlfn.XLOOKUP($F238,'1.PrepList'!$I:$I,'1.PrepList'!$R:$R))</f>
        <v/>
      </c>
      <c r="P238" t="str">
        <f>IF($F238="","",_xlfn.XLOOKUP($F238,'1.PrepList'!$I:$I,'1.PrepList'!$S:$S))</f>
        <v/>
      </c>
    </row>
    <row r="239" spans="1:16">
      <c r="A239" s="603" t="str">
        <f>IF($F239="","",_xlfn.XLOOKUP($F239,'1.PrepList'!$I:$I,'1.PrepList'!$C:$C))</f>
        <v/>
      </c>
      <c r="B239" s="603" t="str">
        <f>IF($F239="","",_xlfn.XLOOKUP($F239,'1.PrepList'!$I:$I,'1.PrepList'!$D:$D))</f>
        <v/>
      </c>
      <c r="C239" t="str">
        <f t="shared" si="2"/>
        <v/>
      </c>
      <c r="D239" t="str">
        <f>IF($F239="","",_xlfn.XLOOKUP($F239,'1.PrepList'!$I:$I,'1.PrepList'!$F:$F))</f>
        <v/>
      </c>
      <c r="E239" t="str">
        <f>IF($F239="","",_xlfn.XLOOKUP($F239,'1.PrepList'!$I:$I,'1.PrepList'!$H:$H))</f>
        <v/>
      </c>
      <c r="F239" t="str">
        <f>IFERROR(_xlfn.AGGREGATE(15,6,'1.PrepList'!$I$2:$I$1500/('1.PrepList'!$B$2:$B$1500="Yes"),ROWS($F$70:F239)),"")</f>
        <v/>
      </c>
      <c r="G239" t="str">
        <f>IF($F239="","",_xlfn.XLOOKUP($F239,'1.PrepList'!$I:$I,'1.PrepList'!$J:$J))</f>
        <v/>
      </c>
      <c r="H239" t="str">
        <f>IF($F239="","",_xlfn.XLOOKUP($F239,'1.PrepList'!$I:$I,'1.PrepList'!$K:$K))</f>
        <v/>
      </c>
      <c r="I239" t="str">
        <f>IF($F239="","",_xlfn.XLOOKUP($F239,'1.PrepList'!$I:$I,'1.PrepList'!$L:$L))</f>
        <v/>
      </c>
      <c r="J239" t="str">
        <f>IF($F239="","",_xlfn.XLOOKUP($F239,'1.PrepList'!$I:$I,'1.PrepList'!$M:$M))</f>
        <v/>
      </c>
      <c r="K239" t="str">
        <f>IF($F239="","",_xlfn.XLOOKUP($F239,'1.PrepList'!$I:$I,'1.PrepList'!$N:$N))</f>
        <v/>
      </c>
      <c r="L239" t="str">
        <f>IF($F239="","",_xlfn.XLOOKUP($F239,'1.PrepList'!$I:$I,'1.PrepList'!$O:$O))</f>
        <v/>
      </c>
      <c r="M239" t="str">
        <f>IF($F239="","",_xlfn.XLOOKUP($F239,'1.PrepList'!$I:$I,'1.PrepList'!$P:$P))</f>
        <v/>
      </c>
      <c r="N239" t="str">
        <f>IF($F239="","",_xlfn.XLOOKUP($F239,'1.PrepList'!$I:$I,'1.PrepList'!$Q:$Q))</f>
        <v/>
      </c>
      <c r="O239" t="str">
        <f>IF($F239="","",_xlfn.XLOOKUP($F239,'1.PrepList'!$I:$I,'1.PrepList'!$R:$R))</f>
        <v/>
      </c>
      <c r="P239" t="str">
        <f>IF($F239="","",_xlfn.XLOOKUP($F239,'1.PrepList'!$I:$I,'1.PrepList'!$S:$S))</f>
        <v/>
      </c>
    </row>
    <row r="240" spans="1:16">
      <c r="A240" s="603" t="str">
        <f>IF($F240="","",_xlfn.XLOOKUP($F240,'1.PrepList'!$I:$I,'1.PrepList'!$C:$C))</f>
        <v/>
      </c>
      <c r="B240" s="603" t="str">
        <f>IF($F240="","",_xlfn.XLOOKUP($F240,'1.PrepList'!$I:$I,'1.PrepList'!$D:$D))</f>
        <v/>
      </c>
      <c r="C240" t="str">
        <f t="shared" si="2"/>
        <v/>
      </c>
      <c r="D240" t="str">
        <f>IF($F240="","",_xlfn.XLOOKUP($F240,'1.PrepList'!$I:$I,'1.PrepList'!$F:$F))</f>
        <v/>
      </c>
      <c r="E240" t="str">
        <f>IF($F240="","",_xlfn.XLOOKUP($F240,'1.PrepList'!$I:$I,'1.PrepList'!$H:$H))</f>
        <v/>
      </c>
      <c r="F240" t="str">
        <f>IFERROR(_xlfn.AGGREGATE(15,6,'1.PrepList'!$I$2:$I$1500/('1.PrepList'!$B$2:$B$1500="Yes"),ROWS($F$70:F240)),"")</f>
        <v/>
      </c>
      <c r="G240" t="str">
        <f>IF($F240="","",_xlfn.XLOOKUP($F240,'1.PrepList'!$I:$I,'1.PrepList'!$J:$J))</f>
        <v/>
      </c>
      <c r="H240" t="str">
        <f>IF($F240="","",_xlfn.XLOOKUP($F240,'1.PrepList'!$I:$I,'1.PrepList'!$K:$K))</f>
        <v/>
      </c>
      <c r="I240" t="str">
        <f>IF($F240="","",_xlfn.XLOOKUP($F240,'1.PrepList'!$I:$I,'1.PrepList'!$L:$L))</f>
        <v/>
      </c>
      <c r="J240" t="str">
        <f>IF($F240="","",_xlfn.XLOOKUP($F240,'1.PrepList'!$I:$I,'1.PrepList'!$M:$M))</f>
        <v/>
      </c>
      <c r="K240" t="str">
        <f>IF($F240="","",_xlfn.XLOOKUP($F240,'1.PrepList'!$I:$I,'1.PrepList'!$N:$N))</f>
        <v/>
      </c>
      <c r="L240" t="str">
        <f>IF($F240="","",_xlfn.XLOOKUP($F240,'1.PrepList'!$I:$I,'1.PrepList'!$O:$O))</f>
        <v/>
      </c>
      <c r="M240" t="str">
        <f>IF($F240="","",_xlfn.XLOOKUP($F240,'1.PrepList'!$I:$I,'1.PrepList'!$P:$P))</f>
        <v/>
      </c>
      <c r="N240" t="str">
        <f>IF($F240="","",_xlfn.XLOOKUP($F240,'1.PrepList'!$I:$I,'1.PrepList'!$Q:$Q))</f>
        <v/>
      </c>
      <c r="O240" t="str">
        <f>IF($F240="","",_xlfn.XLOOKUP($F240,'1.PrepList'!$I:$I,'1.PrepList'!$R:$R))</f>
        <v/>
      </c>
      <c r="P240" t="str">
        <f>IF($F240="","",_xlfn.XLOOKUP($F240,'1.PrepList'!$I:$I,'1.PrepList'!$S:$S))</f>
        <v/>
      </c>
    </row>
    <row r="241" spans="1:16">
      <c r="A241" s="603" t="str">
        <f>IF($F241="","",_xlfn.XLOOKUP($F241,'1.PrepList'!$I:$I,'1.PrepList'!$C:$C))</f>
        <v/>
      </c>
      <c r="B241" s="603" t="str">
        <f>IF($F241="","",_xlfn.XLOOKUP($F241,'1.PrepList'!$I:$I,'1.PrepList'!$D:$D))</f>
        <v/>
      </c>
      <c r="C241" t="str">
        <f t="shared" si="2"/>
        <v/>
      </c>
      <c r="D241" t="str">
        <f>IF($F241="","",_xlfn.XLOOKUP($F241,'1.PrepList'!$I:$I,'1.PrepList'!$F:$F))</f>
        <v/>
      </c>
      <c r="E241" t="str">
        <f>IF($F241="","",_xlfn.XLOOKUP($F241,'1.PrepList'!$I:$I,'1.PrepList'!$H:$H))</f>
        <v/>
      </c>
      <c r="F241" t="str">
        <f>IFERROR(_xlfn.AGGREGATE(15,6,'1.PrepList'!$I$2:$I$1500/('1.PrepList'!$B$2:$B$1500="Yes"),ROWS($F$70:F241)),"")</f>
        <v/>
      </c>
      <c r="G241" t="str">
        <f>IF($F241="","",_xlfn.XLOOKUP($F241,'1.PrepList'!$I:$I,'1.PrepList'!$J:$J))</f>
        <v/>
      </c>
      <c r="H241" t="str">
        <f>IF($F241="","",_xlfn.XLOOKUP($F241,'1.PrepList'!$I:$I,'1.PrepList'!$K:$K))</f>
        <v/>
      </c>
      <c r="I241" t="str">
        <f>IF($F241="","",_xlfn.XLOOKUP($F241,'1.PrepList'!$I:$I,'1.PrepList'!$L:$L))</f>
        <v/>
      </c>
      <c r="J241" t="str">
        <f>IF($F241="","",_xlfn.XLOOKUP($F241,'1.PrepList'!$I:$I,'1.PrepList'!$M:$M))</f>
        <v/>
      </c>
      <c r="K241" t="str">
        <f>IF($F241="","",_xlfn.XLOOKUP($F241,'1.PrepList'!$I:$I,'1.PrepList'!$N:$N))</f>
        <v/>
      </c>
      <c r="L241" t="str">
        <f>IF($F241="","",_xlfn.XLOOKUP($F241,'1.PrepList'!$I:$I,'1.PrepList'!$O:$O))</f>
        <v/>
      </c>
      <c r="M241" t="str">
        <f>IF($F241="","",_xlfn.XLOOKUP($F241,'1.PrepList'!$I:$I,'1.PrepList'!$P:$P))</f>
        <v/>
      </c>
      <c r="N241" t="str">
        <f>IF($F241="","",_xlfn.XLOOKUP($F241,'1.PrepList'!$I:$I,'1.PrepList'!$Q:$Q))</f>
        <v/>
      </c>
      <c r="O241" t="str">
        <f>IF($F241="","",_xlfn.XLOOKUP($F241,'1.PrepList'!$I:$I,'1.PrepList'!$R:$R))</f>
        <v/>
      </c>
      <c r="P241" t="str">
        <f>IF($F241="","",_xlfn.XLOOKUP($F241,'1.PrepList'!$I:$I,'1.PrepList'!$S:$S))</f>
        <v/>
      </c>
    </row>
    <row r="242" spans="1:16">
      <c r="A242" s="603" t="str">
        <f>IF($F242="","",_xlfn.XLOOKUP($F242,'1.PrepList'!$I:$I,'1.PrepList'!$C:$C))</f>
        <v/>
      </c>
      <c r="B242" s="603" t="str">
        <f>IF($F242="","",_xlfn.XLOOKUP($F242,'1.PrepList'!$I:$I,'1.PrepList'!$D:$D))</f>
        <v/>
      </c>
      <c r="C242" t="str">
        <f t="shared" si="2"/>
        <v/>
      </c>
      <c r="D242" t="str">
        <f>IF($F242="","",_xlfn.XLOOKUP($F242,'1.PrepList'!$I:$I,'1.PrepList'!$F:$F))</f>
        <v/>
      </c>
      <c r="E242" t="str">
        <f>IF($F242="","",_xlfn.XLOOKUP($F242,'1.PrepList'!$I:$I,'1.PrepList'!$H:$H))</f>
        <v/>
      </c>
      <c r="F242" t="str">
        <f>IFERROR(_xlfn.AGGREGATE(15,6,'1.PrepList'!$I$2:$I$1500/('1.PrepList'!$B$2:$B$1500="Yes"),ROWS($F$70:F242)),"")</f>
        <v/>
      </c>
      <c r="G242" t="str">
        <f>IF($F242="","",_xlfn.XLOOKUP($F242,'1.PrepList'!$I:$I,'1.PrepList'!$J:$J))</f>
        <v/>
      </c>
      <c r="H242" t="str">
        <f>IF($F242="","",_xlfn.XLOOKUP($F242,'1.PrepList'!$I:$I,'1.PrepList'!$K:$K))</f>
        <v/>
      </c>
      <c r="I242" t="str">
        <f>IF($F242="","",_xlfn.XLOOKUP($F242,'1.PrepList'!$I:$I,'1.PrepList'!$L:$L))</f>
        <v/>
      </c>
      <c r="J242" t="str">
        <f>IF($F242="","",_xlfn.XLOOKUP($F242,'1.PrepList'!$I:$I,'1.PrepList'!$M:$M))</f>
        <v/>
      </c>
      <c r="K242" t="str">
        <f>IF($F242="","",_xlfn.XLOOKUP($F242,'1.PrepList'!$I:$I,'1.PrepList'!$N:$N))</f>
        <v/>
      </c>
      <c r="L242" t="str">
        <f>IF($F242="","",_xlfn.XLOOKUP($F242,'1.PrepList'!$I:$I,'1.PrepList'!$O:$O))</f>
        <v/>
      </c>
      <c r="M242" t="str">
        <f>IF($F242="","",_xlfn.XLOOKUP($F242,'1.PrepList'!$I:$I,'1.PrepList'!$P:$P))</f>
        <v/>
      </c>
      <c r="N242" t="str">
        <f>IF($F242="","",_xlfn.XLOOKUP($F242,'1.PrepList'!$I:$I,'1.PrepList'!$Q:$Q))</f>
        <v/>
      </c>
      <c r="O242" t="str">
        <f>IF($F242="","",_xlfn.XLOOKUP($F242,'1.PrepList'!$I:$I,'1.PrepList'!$R:$R))</f>
        <v/>
      </c>
      <c r="P242" t="str">
        <f>IF($F242="","",_xlfn.XLOOKUP($F242,'1.PrepList'!$I:$I,'1.PrepList'!$S:$S))</f>
        <v/>
      </c>
    </row>
    <row r="243" spans="1:16">
      <c r="A243" s="603" t="str">
        <f>IF($F243="","",_xlfn.XLOOKUP($F243,'1.PrepList'!$I:$I,'1.PrepList'!$C:$C))</f>
        <v/>
      </c>
      <c r="B243" s="603" t="str">
        <f>IF($F243="","",_xlfn.XLOOKUP($F243,'1.PrepList'!$I:$I,'1.PrepList'!$D:$D))</f>
        <v/>
      </c>
      <c r="C243" t="str">
        <f t="shared" si="2"/>
        <v/>
      </c>
      <c r="D243" t="str">
        <f>IF($F243="","",_xlfn.XLOOKUP($F243,'1.PrepList'!$I:$I,'1.PrepList'!$F:$F))</f>
        <v/>
      </c>
      <c r="E243" t="str">
        <f>IF($F243="","",_xlfn.XLOOKUP($F243,'1.PrepList'!$I:$I,'1.PrepList'!$H:$H))</f>
        <v/>
      </c>
      <c r="F243" t="str">
        <f>IFERROR(_xlfn.AGGREGATE(15,6,'1.PrepList'!$I$2:$I$1500/('1.PrepList'!$B$2:$B$1500="Yes"),ROWS($F$70:F243)),"")</f>
        <v/>
      </c>
      <c r="G243" t="str">
        <f>IF($F243="","",_xlfn.XLOOKUP($F243,'1.PrepList'!$I:$I,'1.PrepList'!$J:$J))</f>
        <v/>
      </c>
      <c r="H243" t="str">
        <f>IF($F243="","",_xlfn.XLOOKUP($F243,'1.PrepList'!$I:$I,'1.PrepList'!$K:$K))</f>
        <v/>
      </c>
      <c r="I243" t="str">
        <f>IF($F243="","",_xlfn.XLOOKUP($F243,'1.PrepList'!$I:$I,'1.PrepList'!$L:$L))</f>
        <v/>
      </c>
      <c r="J243" t="str">
        <f>IF($F243="","",_xlfn.XLOOKUP($F243,'1.PrepList'!$I:$I,'1.PrepList'!$M:$M))</f>
        <v/>
      </c>
      <c r="K243" t="str">
        <f>IF($F243="","",_xlfn.XLOOKUP($F243,'1.PrepList'!$I:$I,'1.PrepList'!$N:$N))</f>
        <v/>
      </c>
      <c r="L243" t="str">
        <f>IF($F243="","",_xlfn.XLOOKUP($F243,'1.PrepList'!$I:$I,'1.PrepList'!$O:$O))</f>
        <v/>
      </c>
      <c r="M243" t="str">
        <f>IF($F243="","",_xlfn.XLOOKUP($F243,'1.PrepList'!$I:$I,'1.PrepList'!$P:$P))</f>
        <v/>
      </c>
      <c r="N243" t="str">
        <f>IF($F243="","",_xlfn.XLOOKUP($F243,'1.PrepList'!$I:$I,'1.PrepList'!$Q:$Q))</f>
        <v/>
      </c>
      <c r="O243" t="str">
        <f>IF($F243="","",_xlfn.XLOOKUP($F243,'1.PrepList'!$I:$I,'1.PrepList'!$R:$R))</f>
        <v/>
      </c>
      <c r="P243" t="str">
        <f>IF($F243="","",_xlfn.XLOOKUP($F243,'1.PrepList'!$I:$I,'1.PrepList'!$S:$S))</f>
        <v/>
      </c>
    </row>
    <row r="244" spans="1:16">
      <c r="A244" s="603" t="str">
        <f>IF($F244="","",_xlfn.XLOOKUP($F244,'1.PrepList'!$I:$I,'1.PrepList'!$C:$C))</f>
        <v/>
      </c>
      <c r="B244" s="603" t="str">
        <f>IF($F244="","",_xlfn.XLOOKUP($F244,'1.PrepList'!$I:$I,'1.PrepList'!$D:$D))</f>
        <v/>
      </c>
      <c r="C244" t="str">
        <f t="shared" si="2"/>
        <v/>
      </c>
      <c r="D244" t="str">
        <f>IF($F244="","",_xlfn.XLOOKUP($F244,'1.PrepList'!$I:$I,'1.PrepList'!$F:$F))</f>
        <v/>
      </c>
      <c r="E244" t="str">
        <f>IF($F244="","",_xlfn.XLOOKUP($F244,'1.PrepList'!$I:$I,'1.PrepList'!$H:$H))</f>
        <v/>
      </c>
      <c r="F244" t="str">
        <f>IFERROR(_xlfn.AGGREGATE(15,6,'1.PrepList'!$I$2:$I$1500/('1.PrepList'!$B$2:$B$1500="Yes"),ROWS($F$70:F244)),"")</f>
        <v/>
      </c>
      <c r="G244" t="str">
        <f>IF($F244="","",_xlfn.XLOOKUP($F244,'1.PrepList'!$I:$I,'1.PrepList'!$J:$J))</f>
        <v/>
      </c>
      <c r="H244" t="str">
        <f>IF($F244="","",_xlfn.XLOOKUP($F244,'1.PrepList'!$I:$I,'1.PrepList'!$K:$K))</f>
        <v/>
      </c>
      <c r="I244" t="str">
        <f>IF($F244="","",_xlfn.XLOOKUP($F244,'1.PrepList'!$I:$I,'1.PrepList'!$L:$L))</f>
        <v/>
      </c>
      <c r="J244" t="str">
        <f>IF($F244="","",_xlfn.XLOOKUP($F244,'1.PrepList'!$I:$I,'1.PrepList'!$M:$M))</f>
        <v/>
      </c>
      <c r="K244" t="str">
        <f>IF($F244="","",_xlfn.XLOOKUP($F244,'1.PrepList'!$I:$I,'1.PrepList'!$N:$N))</f>
        <v/>
      </c>
      <c r="L244" t="str">
        <f>IF($F244="","",_xlfn.XLOOKUP($F244,'1.PrepList'!$I:$I,'1.PrepList'!$O:$O))</f>
        <v/>
      </c>
      <c r="M244" t="str">
        <f>IF($F244="","",_xlfn.XLOOKUP($F244,'1.PrepList'!$I:$I,'1.PrepList'!$P:$P))</f>
        <v/>
      </c>
      <c r="N244" t="str">
        <f>IF($F244="","",_xlfn.XLOOKUP($F244,'1.PrepList'!$I:$I,'1.PrepList'!$Q:$Q))</f>
        <v/>
      </c>
      <c r="O244" t="str">
        <f>IF($F244="","",_xlfn.XLOOKUP($F244,'1.PrepList'!$I:$I,'1.PrepList'!$R:$R))</f>
        <v/>
      </c>
      <c r="P244" t="str">
        <f>IF($F244="","",_xlfn.XLOOKUP($F244,'1.PrepList'!$I:$I,'1.PrepList'!$S:$S))</f>
        <v/>
      </c>
    </row>
    <row r="245" spans="1:16">
      <c r="A245" s="603" t="str">
        <f>IF($F245="","",_xlfn.XLOOKUP($F245,'1.PrepList'!$I:$I,'1.PrepList'!$C:$C))</f>
        <v/>
      </c>
      <c r="B245" s="603" t="str">
        <f>IF($F245="","",_xlfn.XLOOKUP($F245,'1.PrepList'!$I:$I,'1.PrepList'!$D:$D))</f>
        <v/>
      </c>
      <c r="C245" t="str">
        <f t="shared" si="2"/>
        <v/>
      </c>
      <c r="D245" t="str">
        <f>IF($F245="","",_xlfn.XLOOKUP($F245,'1.PrepList'!$I:$I,'1.PrepList'!$F:$F))</f>
        <v/>
      </c>
      <c r="E245" t="str">
        <f>IF($F245="","",_xlfn.XLOOKUP($F245,'1.PrepList'!$I:$I,'1.PrepList'!$H:$H))</f>
        <v/>
      </c>
      <c r="F245" t="str">
        <f>IFERROR(_xlfn.AGGREGATE(15,6,'1.PrepList'!$I$2:$I$1500/('1.PrepList'!$B$2:$B$1500="Yes"),ROWS($F$70:F245)),"")</f>
        <v/>
      </c>
      <c r="G245" t="str">
        <f>IF($F245="","",_xlfn.XLOOKUP($F245,'1.PrepList'!$I:$I,'1.PrepList'!$J:$J))</f>
        <v/>
      </c>
      <c r="H245" t="str">
        <f>IF($F245="","",_xlfn.XLOOKUP($F245,'1.PrepList'!$I:$I,'1.PrepList'!$K:$K))</f>
        <v/>
      </c>
      <c r="I245" t="str">
        <f>IF($F245="","",_xlfn.XLOOKUP($F245,'1.PrepList'!$I:$I,'1.PrepList'!$L:$L))</f>
        <v/>
      </c>
      <c r="J245" t="str">
        <f>IF($F245="","",_xlfn.XLOOKUP($F245,'1.PrepList'!$I:$I,'1.PrepList'!$M:$M))</f>
        <v/>
      </c>
      <c r="K245" t="str">
        <f>IF($F245="","",_xlfn.XLOOKUP($F245,'1.PrepList'!$I:$I,'1.PrepList'!$N:$N))</f>
        <v/>
      </c>
      <c r="L245" t="str">
        <f>IF($F245="","",_xlfn.XLOOKUP($F245,'1.PrepList'!$I:$I,'1.PrepList'!$O:$O))</f>
        <v/>
      </c>
      <c r="M245" t="str">
        <f>IF($F245="","",_xlfn.XLOOKUP($F245,'1.PrepList'!$I:$I,'1.PrepList'!$P:$P))</f>
        <v/>
      </c>
      <c r="N245" t="str">
        <f>IF($F245="","",_xlfn.XLOOKUP($F245,'1.PrepList'!$I:$I,'1.PrepList'!$Q:$Q))</f>
        <v/>
      </c>
      <c r="O245" t="str">
        <f>IF($F245="","",_xlfn.XLOOKUP($F245,'1.PrepList'!$I:$I,'1.PrepList'!$R:$R))</f>
        <v/>
      </c>
      <c r="P245" t="str">
        <f>IF($F245="","",_xlfn.XLOOKUP($F245,'1.PrepList'!$I:$I,'1.PrepList'!$S:$S))</f>
        <v/>
      </c>
    </row>
    <row r="246" spans="1:16">
      <c r="A246" s="603" t="str">
        <f>IF($F246="","",_xlfn.XLOOKUP($F246,'1.PrepList'!$I:$I,'1.PrepList'!$C:$C))</f>
        <v/>
      </c>
      <c r="B246" s="603" t="str">
        <f>IF($F246="","",_xlfn.XLOOKUP($F246,'1.PrepList'!$I:$I,'1.PrepList'!$D:$D))</f>
        <v/>
      </c>
      <c r="C246" t="str">
        <f t="shared" si="2"/>
        <v/>
      </c>
      <c r="D246" t="str">
        <f>IF($F246="","",_xlfn.XLOOKUP($F246,'1.PrepList'!$I:$I,'1.PrepList'!$F:$F))</f>
        <v/>
      </c>
      <c r="E246" t="str">
        <f>IF($F246="","",_xlfn.XLOOKUP($F246,'1.PrepList'!$I:$I,'1.PrepList'!$H:$H))</f>
        <v/>
      </c>
      <c r="F246" t="str">
        <f>IFERROR(_xlfn.AGGREGATE(15,6,'1.PrepList'!$I$2:$I$1500/('1.PrepList'!$B$2:$B$1500="Yes"),ROWS($F$70:F246)),"")</f>
        <v/>
      </c>
      <c r="G246" t="str">
        <f>IF($F246="","",_xlfn.XLOOKUP($F246,'1.PrepList'!$I:$I,'1.PrepList'!$J:$J))</f>
        <v/>
      </c>
      <c r="H246" t="str">
        <f>IF($F246="","",_xlfn.XLOOKUP($F246,'1.PrepList'!$I:$I,'1.PrepList'!$K:$K))</f>
        <v/>
      </c>
      <c r="I246" t="str">
        <f>IF($F246="","",_xlfn.XLOOKUP($F246,'1.PrepList'!$I:$I,'1.PrepList'!$L:$L))</f>
        <v/>
      </c>
      <c r="J246" t="str">
        <f>IF($F246="","",_xlfn.XLOOKUP($F246,'1.PrepList'!$I:$I,'1.PrepList'!$M:$M))</f>
        <v/>
      </c>
      <c r="K246" t="str">
        <f>IF($F246="","",_xlfn.XLOOKUP($F246,'1.PrepList'!$I:$I,'1.PrepList'!$N:$N))</f>
        <v/>
      </c>
      <c r="L246" t="str">
        <f>IF($F246="","",_xlfn.XLOOKUP($F246,'1.PrepList'!$I:$I,'1.PrepList'!$O:$O))</f>
        <v/>
      </c>
      <c r="M246" t="str">
        <f>IF($F246="","",_xlfn.XLOOKUP($F246,'1.PrepList'!$I:$I,'1.PrepList'!$P:$P))</f>
        <v/>
      </c>
      <c r="N246" t="str">
        <f>IF($F246="","",_xlfn.XLOOKUP($F246,'1.PrepList'!$I:$I,'1.PrepList'!$Q:$Q))</f>
        <v/>
      </c>
      <c r="O246" t="str">
        <f>IF($F246="","",_xlfn.XLOOKUP($F246,'1.PrepList'!$I:$I,'1.PrepList'!$R:$R))</f>
        <v/>
      </c>
      <c r="P246" t="str">
        <f>IF($F246="","",_xlfn.XLOOKUP($F246,'1.PrepList'!$I:$I,'1.PrepList'!$S:$S))</f>
        <v/>
      </c>
    </row>
    <row r="247" spans="1:16">
      <c r="A247" s="603" t="str">
        <f>IF($F247="","",_xlfn.XLOOKUP($F247,'1.PrepList'!$I:$I,'1.PrepList'!$C:$C))</f>
        <v/>
      </c>
      <c r="B247" s="603" t="str">
        <f>IF($F247="","",_xlfn.XLOOKUP($F247,'1.PrepList'!$I:$I,'1.PrepList'!$D:$D))</f>
        <v/>
      </c>
      <c r="C247" t="str">
        <f t="shared" si="2"/>
        <v/>
      </c>
      <c r="D247" t="str">
        <f>IF($F247="","",_xlfn.XLOOKUP($F247,'1.PrepList'!$I:$I,'1.PrepList'!$F:$F))</f>
        <v/>
      </c>
      <c r="E247" t="str">
        <f>IF($F247="","",_xlfn.XLOOKUP($F247,'1.PrepList'!$I:$I,'1.PrepList'!$H:$H))</f>
        <v/>
      </c>
      <c r="F247" t="str">
        <f>IFERROR(_xlfn.AGGREGATE(15,6,'1.PrepList'!$I$2:$I$1500/('1.PrepList'!$B$2:$B$1500="Yes"),ROWS($F$70:F247)),"")</f>
        <v/>
      </c>
      <c r="G247" t="str">
        <f>IF($F247="","",_xlfn.XLOOKUP($F247,'1.PrepList'!$I:$I,'1.PrepList'!$J:$J))</f>
        <v/>
      </c>
      <c r="H247" t="str">
        <f>IF($F247="","",_xlfn.XLOOKUP($F247,'1.PrepList'!$I:$I,'1.PrepList'!$K:$K))</f>
        <v/>
      </c>
      <c r="I247" t="str">
        <f>IF($F247="","",_xlfn.XLOOKUP($F247,'1.PrepList'!$I:$I,'1.PrepList'!$L:$L))</f>
        <v/>
      </c>
      <c r="J247" t="str">
        <f>IF($F247="","",_xlfn.XLOOKUP($F247,'1.PrepList'!$I:$I,'1.PrepList'!$M:$M))</f>
        <v/>
      </c>
      <c r="K247" t="str">
        <f>IF($F247="","",_xlfn.XLOOKUP($F247,'1.PrepList'!$I:$I,'1.PrepList'!$N:$N))</f>
        <v/>
      </c>
      <c r="L247" t="str">
        <f>IF($F247="","",_xlfn.XLOOKUP($F247,'1.PrepList'!$I:$I,'1.PrepList'!$O:$O))</f>
        <v/>
      </c>
      <c r="M247" t="str">
        <f>IF($F247="","",_xlfn.XLOOKUP($F247,'1.PrepList'!$I:$I,'1.PrepList'!$P:$P))</f>
        <v/>
      </c>
      <c r="N247" t="str">
        <f>IF($F247="","",_xlfn.XLOOKUP($F247,'1.PrepList'!$I:$I,'1.PrepList'!$Q:$Q))</f>
        <v/>
      </c>
      <c r="O247" t="str">
        <f>IF($F247="","",_xlfn.XLOOKUP($F247,'1.PrepList'!$I:$I,'1.PrepList'!$R:$R))</f>
        <v/>
      </c>
      <c r="P247" t="str">
        <f>IF($F247="","",_xlfn.XLOOKUP($F247,'1.PrepList'!$I:$I,'1.PrepList'!$S:$S))</f>
        <v/>
      </c>
    </row>
    <row r="248" spans="1:16">
      <c r="A248" s="603" t="str">
        <f>IF($F248="","",_xlfn.XLOOKUP($F248,'1.PrepList'!$I:$I,'1.PrepList'!$C:$C))</f>
        <v/>
      </c>
      <c r="B248" s="603" t="str">
        <f>IF($F248="","",_xlfn.XLOOKUP($F248,'1.PrepList'!$I:$I,'1.PrepList'!$D:$D))</f>
        <v/>
      </c>
      <c r="C248" t="str">
        <f t="shared" si="2"/>
        <v/>
      </c>
      <c r="D248" t="str">
        <f>IF($F248="","",_xlfn.XLOOKUP($F248,'1.PrepList'!$I:$I,'1.PrepList'!$F:$F))</f>
        <v/>
      </c>
      <c r="E248" t="str">
        <f>IF($F248="","",_xlfn.XLOOKUP($F248,'1.PrepList'!$I:$I,'1.PrepList'!$H:$H))</f>
        <v/>
      </c>
      <c r="F248" t="str">
        <f>IFERROR(_xlfn.AGGREGATE(15,6,'1.PrepList'!$I$2:$I$1500/('1.PrepList'!$B$2:$B$1500="Yes"),ROWS($F$70:F248)),"")</f>
        <v/>
      </c>
      <c r="G248" t="str">
        <f>IF($F248="","",_xlfn.XLOOKUP($F248,'1.PrepList'!$I:$I,'1.PrepList'!$J:$J))</f>
        <v/>
      </c>
      <c r="H248" t="str">
        <f>IF($F248="","",_xlfn.XLOOKUP($F248,'1.PrepList'!$I:$I,'1.PrepList'!$K:$K))</f>
        <v/>
      </c>
      <c r="I248" t="str">
        <f>IF($F248="","",_xlfn.XLOOKUP($F248,'1.PrepList'!$I:$I,'1.PrepList'!$L:$L))</f>
        <v/>
      </c>
      <c r="J248" t="str">
        <f>IF($F248="","",_xlfn.XLOOKUP($F248,'1.PrepList'!$I:$I,'1.PrepList'!$M:$M))</f>
        <v/>
      </c>
      <c r="K248" t="str">
        <f>IF($F248="","",_xlfn.XLOOKUP($F248,'1.PrepList'!$I:$I,'1.PrepList'!$N:$N))</f>
        <v/>
      </c>
      <c r="L248" t="str">
        <f>IF($F248="","",_xlfn.XLOOKUP($F248,'1.PrepList'!$I:$I,'1.PrepList'!$O:$O))</f>
        <v/>
      </c>
      <c r="M248" t="str">
        <f>IF($F248="","",_xlfn.XLOOKUP($F248,'1.PrepList'!$I:$I,'1.PrepList'!$P:$P))</f>
        <v/>
      </c>
      <c r="N248" t="str">
        <f>IF($F248="","",_xlfn.XLOOKUP($F248,'1.PrepList'!$I:$I,'1.PrepList'!$Q:$Q))</f>
        <v/>
      </c>
      <c r="O248" t="str">
        <f>IF($F248="","",_xlfn.XLOOKUP($F248,'1.PrepList'!$I:$I,'1.PrepList'!$R:$R))</f>
        <v/>
      </c>
      <c r="P248" t="str">
        <f>IF($F248="","",_xlfn.XLOOKUP($F248,'1.PrepList'!$I:$I,'1.PrepList'!$S:$S))</f>
        <v/>
      </c>
    </row>
    <row r="249" spans="1:16">
      <c r="A249" s="603" t="str">
        <f>IF($F249="","",_xlfn.XLOOKUP($F249,'1.PrepList'!$I:$I,'1.PrepList'!$C:$C))</f>
        <v/>
      </c>
      <c r="B249" s="603" t="str">
        <f>IF($F249="","",_xlfn.XLOOKUP($F249,'1.PrepList'!$I:$I,'1.PrepList'!$D:$D))</f>
        <v/>
      </c>
      <c r="C249" t="str">
        <f t="shared" si="2"/>
        <v/>
      </c>
      <c r="D249" t="str">
        <f>IF($F249="","",_xlfn.XLOOKUP($F249,'1.PrepList'!$I:$I,'1.PrepList'!$F:$F))</f>
        <v/>
      </c>
      <c r="E249" t="str">
        <f>IF($F249="","",_xlfn.XLOOKUP($F249,'1.PrepList'!$I:$I,'1.PrepList'!$H:$H))</f>
        <v/>
      </c>
      <c r="F249" t="str">
        <f>IFERROR(_xlfn.AGGREGATE(15,6,'1.PrepList'!$I$2:$I$1500/('1.PrepList'!$B$2:$B$1500="Yes"),ROWS($F$70:F249)),"")</f>
        <v/>
      </c>
      <c r="G249" t="str">
        <f>IF($F249="","",_xlfn.XLOOKUP($F249,'1.PrepList'!$I:$I,'1.PrepList'!$J:$J))</f>
        <v/>
      </c>
      <c r="H249" t="str">
        <f>IF($F249="","",_xlfn.XLOOKUP($F249,'1.PrepList'!$I:$I,'1.PrepList'!$K:$K))</f>
        <v/>
      </c>
      <c r="I249" t="str">
        <f>IF($F249="","",_xlfn.XLOOKUP($F249,'1.PrepList'!$I:$I,'1.PrepList'!$L:$L))</f>
        <v/>
      </c>
      <c r="J249" t="str">
        <f>IF($F249="","",_xlfn.XLOOKUP($F249,'1.PrepList'!$I:$I,'1.PrepList'!$M:$M))</f>
        <v/>
      </c>
      <c r="K249" t="str">
        <f>IF($F249="","",_xlfn.XLOOKUP($F249,'1.PrepList'!$I:$I,'1.PrepList'!$N:$N))</f>
        <v/>
      </c>
      <c r="L249" t="str">
        <f>IF($F249="","",_xlfn.XLOOKUP($F249,'1.PrepList'!$I:$I,'1.PrepList'!$O:$O))</f>
        <v/>
      </c>
      <c r="M249" t="str">
        <f>IF($F249="","",_xlfn.XLOOKUP($F249,'1.PrepList'!$I:$I,'1.PrepList'!$P:$P))</f>
        <v/>
      </c>
      <c r="N249" t="str">
        <f>IF($F249="","",_xlfn.XLOOKUP($F249,'1.PrepList'!$I:$I,'1.PrepList'!$Q:$Q))</f>
        <v/>
      </c>
      <c r="O249" t="str">
        <f>IF($F249="","",_xlfn.XLOOKUP($F249,'1.PrepList'!$I:$I,'1.PrepList'!$R:$R))</f>
        <v/>
      </c>
      <c r="P249" t="str">
        <f>IF($F249="","",_xlfn.XLOOKUP($F249,'1.PrepList'!$I:$I,'1.PrepList'!$S:$S))</f>
        <v/>
      </c>
    </row>
    <row r="250" spans="1:16">
      <c r="A250" s="603" t="str">
        <f>IF($F250="","",_xlfn.XLOOKUP($F250,'1.PrepList'!$I:$I,'1.PrepList'!$C:$C))</f>
        <v/>
      </c>
      <c r="B250" s="603" t="str">
        <f>IF($F250="","",_xlfn.XLOOKUP($F250,'1.PrepList'!$I:$I,'1.PrepList'!$D:$D))</f>
        <v/>
      </c>
      <c r="C250" t="str">
        <f t="shared" si="2"/>
        <v/>
      </c>
      <c r="D250" t="str">
        <f>IF($F250="","",_xlfn.XLOOKUP($F250,'1.PrepList'!$I:$I,'1.PrepList'!$F:$F))</f>
        <v/>
      </c>
      <c r="E250" t="str">
        <f>IF($F250="","",_xlfn.XLOOKUP($F250,'1.PrepList'!$I:$I,'1.PrepList'!$H:$H))</f>
        <v/>
      </c>
      <c r="F250" t="str">
        <f>IFERROR(_xlfn.AGGREGATE(15,6,'1.PrepList'!$I$2:$I$1500/('1.PrepList'!$B$2:$B$1500="Yes"),ROWS($F$70:F250)),"")</f>
        <v/>
      </c>
      <c r="G250" t="str">
        <f>IF($F250="","",_xlfn.XLOOKUP($F250,'1.PrepList'!$I:$I,'1.PrepList'!$J:$J))</f>
        <v/>
      </c>
      <c r="H250" t="str">
        <f>IF($F250="","",_xlfn.XLOOKUP($F250,'1.PrepList'!$I:$I,'1.PrepList'!$K:$K))</f>
        <v/>
      </c>
      <c r="I250" t="str">
        <f>IF($F250="","",_xlfn.XLOOKUP($F250,'1.PrepList'!$I:$I,'1.PrepList'!$L:$L))</f>
        <v/>
      </c>
      <c r="J250" t="str">
        <f>IF($F250="","",_xlfn.XLOOKUP($F250,'1.PrepList'!$I:$I,'1.PrepList'!$M:$M))</f>
        <v/>
      </c>
      <c r="K250" t="str">
        <f>IF($F250="","",_xlfn.XLOOKUP($F250,'1.PrepList'!$I:$I,'1.PrepList'!$N:$N))</f>
        <v/>
      </c>
      <c r="L250" t="str">
        <f>IF($F250="","",_xlfn.XLOOKUP($F250,'1.PrepList'!$I:$I,'1.PrepList'!$O:$O))</f>
        <v/>
      </c>
      <c r="M250" t="str">
        <f>IF($F250="","",_xlfn.XLOOKUP($F250,'1.PrepList'!$I:$I,'1.PrepList'!$P:$P))</f>
        <v/>
      </c>
      <c r="N250" t="str">
        <f>IF($F250="","",_xlfn.XLOOKUP($F250,'1.PrepList'!$I:$I,'1.PrepList'!$Q:$Q))</f>
        <v/>
      </c>
      <c r="O250" t="str">
        <f>IF($F250="","",_xlfn.XLOOKUP($F250,'1.PrepList'!$I:$I,'1.PrepList'!$R:$R))</f>
        <v/>
      </c>
      <c r="P250" t="str">
        <f>IF($F250="","",_xlfn.XLOOKUP($F250,'1.PrepList'!$I:$I,'1.PrepList'!$S:$S))</f>
        <v/>
      </c>
    </row>
    <row r="251" spans="1:16">
      <c r="A251" s="603" t="str">
        <f>IF($F251="","",_xlfn.XLOOKUP($F251,'1.PrepList'!$I:$I,'1.PrepList'!$C:$C))</f>
        <v/>
      </c>
      <c r="B251" s="603" t="str">
        <f>IF($F251="","",_xlfn.XLOOKUP($F251,'1.PrepList'!$I:$I,'1.PrepList'!$D:$D))</f>
        <v/>
      </c>
      <c r="C251" t="str">
        <f t="shared" si="2"/>
        <v/>
      </c>
      <c r="D251" t="str">
        <f>IF($F251="","",_xlfn.XLOOKUP($F251,'1.PrepList'!$I:$I,'1.PrepList'!$F:$F))</f>
        <v/>
      </c>
      <c r="E251" t="str">
        <f>IF($F251="","",_xlfn.XLOOKUP($F251,'1.PrepList'!$I:$I,'1.PrepList'!$H:$H))</f>
        <v/>
      </c>
      <c r="F251" t="str">
        <f>IFERROR(_xlfn.AGGREGATE(15,6,'1.PrepList'!$I$2:$I$1500/('1.PrepList'!$B$2:$B$1500="Yes"),ROWS($F$70:F251)),"")</f>
        <v/>
      </c>
      <c r="G251" t="str">
        <f>IF($F251="","",_xlfn.XLOOKUP($F251,'1.PrepList'!$I:$I,'1.PrepList'!$J:$J))</f>
        <v/>
      </c>
      <c r="H251" t="str">
        <f>IF($F251="","",_xlfn.XLOOKUP($F251,'1.PrepList'!$I:$I,'1.PrepList'!$K:$K))</f>
        <v/>
      </c>
      <c r="I251" t="str">
        <f>IF($F251="","",_xlfn.XLOOKUP($F251,'1.PrepList'!$I:$I,'1.PrepList'!$L:$L))</f>
        <v/>
      </c>
      <c r="J251" t="str">
        <f>IF($F251="","",_xlfn.XLOOKUP($F251,'1.PrepList'!$I:$I,'1.PrepList'!$M:$M))</f>
        <v/>
      </c>
      <c r="K251" t="str">
        <f>IF($F251="","",_xlfn.XLOOKUP($F251,'1.PrepList'!$I:$I,'1.PrepList'!$N:$N))</f>
        <v/>
      </c>
      <c r="L251" t="str">
        <f>IF($F251="","",_xlfn.XLOOKUP($F251,'1.PrepList'!$I:$I,'1.PrepList'!$O:$O))</f>
        <v/>
      </c>
      <c r="M251" t="str">
        <f>IF($F251="","",_xlfn.XLOOKUP($F251,'1.PrepList'!$I:$I,'1.PrepList'!$P:$P))</f>
        <v/>
      </c>
      <c r="N251" t="str">
        <f>IF($F251="","",_xlfn.XLOOKUP($F251,'1.PrepList'!$I:$I,'1.PrepList'!$Q:$Q))</f>
        <v/>
      </c>
      <c r="O251" t="str">
        <f>IF($F251="","",_xlfn.XLOOKUP($F251,'1.PrepList'!$I:$I,'1.PrepList'!$R:$R))</f>
        <v/>
      </c>
      <c r="P251" t="str">
        <f>IF($F251="","",_xlfn.XLOOKUP($F251,'1.PrepList'!$I:$I,'1.PrepList'!$S:$S))</f>
        <v/>
      </c>
    </row>
    <row r="252" spans="1:16">
      <c r="A252" s="603" t="str">
        <f>IF($F252="","",_xlfn.XLOOKUP($F252,'1.PrepList'!$I:$I,'1.PrepList'!$C:$C))</f>
        <v/>
      </c>
      <c r="B252" s="603" t="str">
        <f>IF($F252="","",_xlfn.XLOOKUP($F252,'1.PrepList'!$I:$I,'1.PrepList'!$D:$D))</f>
        <v/>
      </c>
      <c r="C252" t="str">
        <f t="shared" si="2"/>
        <v/>
      </c>
      <c r="D252" t="str">
        <f>IF($F252="","",_xlfn.XLOOKUP($F252,'1.PrepList'!$I:$I,'1.PrepList'!$F:$F))</f>
        <v/>
      </c>
      <c r="E252" t="str">
        <f>IF($F252="","",_xlfn.XLOOKUP($F252,'1.PrepList'!$I:$I,'1.PrepList'!$H:$H))</f>
        <v/>
      </c>
      <c r="F252" t="str">
        <f>IFERROR(_xlfn.AGGREGATE(15,6,'1.PrepList'!$I$2:$I$1500/('1.PrepList'!$B$2:$B$1500="Yes"),ROWS($F$70:F252)),"")</f>
        <v/>
      </c>
      <c r="G252" t="str">
        <f>IF($F252="","",_xlfn.XLOOKUP($F252,'1.PrepList'!$I:$I,'1.PrepList'!$J:$J))</f>
        <v/>
      </c>
      <c r="H252" t="str">
        <f>IF($F252="","",_xlfn.XLOOKUP($F252,'1.PrepList'!$I:$I,'1.PrepList'!$K:$K))</f>
        <v/>
      </c>
      <c r="I252" t="str">
        <f>IF($F252="","",_xlfn.XLOOKUP($F252,'1.PrepList'!$I:$I,'1.PrepList'!$L:$L))</f>
        <v/>
      </c>
      <c r="J252" t="str">
        <f>IF($F252="","",_xlfn.XLOOKUP($F252,'1.PrepList'!$I:$I,'1.PrepList'!$M:$M))</f>
        <v/>
      </c>
      <c r="K252" t="str">
        <f>IF($F252="","",_xlfn.XLOOKUP($F252,'1.PrepList'!$I:$I,'1.PrepList'!$N:$N))</f>
        <v/>
      </c>
      <c r="L252" t="str">
        <f>IF($F252="","",_xlfn.XLOOKUP($F252,'1.PrepList'!$I:$I,'1.PrepList'!$O:$O))</f>
        <v/>
      </c>
      <c r="M252" t="str">
        <f>IF($F252="","",_xlfn.XLOOKUP($F252,'1.PrepList'!$I:$I,'1.PrepList'!$P:$P))</f>
        <v/>
      </c>
      <c r="N252" t="str">
        <f>IF($F252="","",_xlfn.XLOOKUP($F252,'1.PrepList'!$I:$I,'1.PrepList'!$Q:$Q))</f>
        <v/>
      </c>
      <c r="O252" t="str">
        <f>IF($F252="","",_xlfn.XLOOKUP($F252,'1.PrepList'!$I:$I,'1.PrepList'!$R:$R))</f>
        <v/>
      </c>
      <c r="P252" t="str">
        <f>IF($F252="","",_xlfn.XLOOKUP($F252,'1.PrepList'!$I:$I,'1.PrepList'!$S:$S))</f>
        <v/>
      </c>
    </row>
    <row r="253" spans="1:16">
      <c r="A253" s="603" t="str">
        <f>IF($F253="","",_xlfn.XLOOKUP($F253,'1.PrepList'!$I:$I,'1.PrepList'!$C:$C))</f>
        <v/>
      </c>
      <c r="B253" s="603" t="str">
        <f>IF($F253="","",_xlfn.XLOOKUP($F253,'1.PrepList'!$I:$I,'1.PrepList'!$D:$D))</f>
        <v/>
      </c>
      <c r="C253" t="str">
        <f t="shared" si="2"/>
        <v/>
      </c>
      <c r="D253" t="str">
        <f>IF($F253="","",_xlfn.XLOOKUP($F253,'1.PrepList'!$I:$I,'1.PrepList'!$F:$F))</f>
        <v/>
      </c>
      <c r="E253" t="str">
        <f>IF($F253="","",_xlfn.XLOOKUP($F253,'1.PrepList'!$I:$I,'1.PrepList'!$H:$H))</f>
        <v/>
      </c>
      <c r="F253" t="str">
        <f>IFERROR(_xlfn.AGGREGATE(15,6,'1.PrepList'!$I$2:$I$1500/('1.PrepList'!$B$2:$B$1500="Yes"),ROWS($F$70:F253)),"")</f>
        <v/>
      </c>
      <c r="G253" t="str">
        <f>IF($F253="","",_xlfn.XLOOKUP($F253,'1.PrepList'!$I:$I,'1.PrepList'!$J:$J))</f>
        <v/>
      </c>
      <c r="H253" t="str">
        <f>IF($F253="","",_xlfn.XLOOKUP($F253,'1.PrepList'!$I:$I,'1.PrepList'!$K:$K))</f>
        <v/>
      </c>
      <c r="I253" t="str">
        <f>IF($F253="","",_xlfn.XLOOKUP($F253,'1.PrepList'!$I:$I,'1.PrepList'!$L:$L))</f>
        <v/>
      </c>
      <c r="J253" t="str">
        <f>IF($F253="","",_xlfn.XLOOKUP($F253,'1.PrepList'!$I:$I,'1.PrepList'!$M:$M))</f>
        <v/>
      </c>
      <c r="K253" t="str">
        <f>IF($F253="","",_xlfn.XLOOKUP($F253,'1.PrepList'!$I:$I,'1.PrepList'!$N:$N))</f>
        <v/>
      </c>
      <c r="L253" t="str">
        <f>IF($F253="","",_xlfn.XLOOKUP($F253,'1.PrepList'!$I:$I,'1.PrepList'!$O:$O))</f>
        <v/>
      </c>
      <c r="M253" t="str">
        <f>IF($F253="","",_xlfn.XLOOKUP($F253,'1.PrepList'!$I:$I,'1.PrepList'!$P:$P))</f>
        <v/>
      </c>
      <c r="N253" t="str">
        <f>IF($F253="","",_xlfn.XLOOKUP($F253,'1.PrepList'!$I:$I,'1.PrepList'!$Q:$Q))</f>
        <v/>
      </c>
      <c r="O253" t="str">
        <f>IF($F253="","",_xlfn.XLOOKUP($F253,'1.PrepList'!$I:$I,'1.PrepList'!$R:$R))</f>
        <v/>
      </c>
      <c r="P253" t="str">
        <f>IF($F253="","",_xlfn.XLOOKUP($F253,'1.PrepList'!$I:$I,'1.PrepList'!$S:$S))</f>
        <v/>
      </c>
    </row>
    <row r="254" spans="1:16">
      <c r="A254" s="603" t="str">
        <f>IF($F254="","",_xlfn.XLOOKUP($F254,'1.PrepList'!$I:$I,'1.PrepList'!$C:$C))</f>
        <v/>
      </c>
      <c r="B254" s="603" t="str">
        <f>IF($F254="","",_xlfn.XLOOKUP($F254,'1.PrepList'!$I:$I,'1.PrepList'!$D:$D))</f>
        <v/>
      </c>
      <c r="C254" t="str">
        <f t="shared" si="2"/>
        <v/>
      </c>
      <c r="D254" t="str">
        <f>IF($F254="","",_xlfn.XLOOKUP($F254,'1.PrepList'!$I:$I,'1.PrepList'!$F:$F))</f>
        <v/>
      </c>
      <c r="E254" t="str">
        <f>IF($F254="","",_xlfn.XLOOKUP($F254,'1.PrepList'!$I:$I,'1.PrepList'!$H:$H))</f>
        <v/>
      </c>
      <c r="F254" t="str">
        <f>IFERROR(_xlfn.AGGREGATE(15,6,'1.PrepList'!$I$2:$I$1500/('1.PrepList'!$B$2:$B$1500="Yes"),ROWS($F$70:F254)),"")</f>
        <v/>
      </c>
      <c r="G254" t="str">
        <f>IF($F254="","",_xlfn.XLOOKUP($F254,'1.PrepList'!$I:$I,'1.PrepList'!$J:$J))</f>
        <v/>
      </c>
      <c r="H254" t="str">
        <f>IF($F254="","",_xlfn.XLOOKUP($F254,'1.PrepList'!$I:$I,'1.PrepList'!$K:$K))</f>
        <v/>
      </c>
      <c r="I254" t="str">
        <f>IF($F254="","",_xlfn.XLOOKUP($F254,'1.PrepList'!$I:$I,'1.PrepList'!$L:$L))</f>
        <v/>
      </c>
      <c r="J254" t="str">
        <f>IF($F254="","",_xlfn.XLOOKUP($F254,'1.PrepList'!$I:$I,'1.PrepList'!$M:$M))</f>
        <v/>
      </c>
      <c r="K254" t="str">
        <f>IF($F254="","",_xlfn.XLOOKUP($F254,'1.PrepList'!$I:$I,'1.PrepList'!$N:$N))</f>
        <v/>
      </c>
      <c r="L254" t="str">
        <f>IF($F254="","",_xlfn.XLOOKUP($F254,'1.PrepList'!$I:$I,'1.PrepList'!$O:$O))</f>
        <v/>
      </c>
      <c r="M254" t="str">
        <f>IF($F254="","",_xlfn.XLOOKUP($F254,'1.PrepList'!$I:$I,'1.PrepList'!$P:$P))</f>
        <v/>
      </c>
      <c r="N254" t="str">
        <f>IF($F254="","",_xlfn.XLOOKUP($F254,'1.PrepList'!$I:$I,'1.PrepList'!$Q:$Q))</f>
        <v/>
      </c>
      <c r="O254" t="str">
        <f>IF($F254="","",_xlfn.XLOOKUP($F254,'1.PrepList'!$I:$I,'1.PrepList'!$R:$R))</f>
        <v/>
      </c>
      <c r="P254" t="str">
        <f>IF($F254="","",_xlfn.XLOOKUP($F254,'1.PrepList'!$I:$I,'1.PrepList'!$S:$S))</f>
        <v/>
      </c>
    </row>
    <row r="255" spans="1:16">
      <c r="A255" s="603" t="str">
        <f>IF($F255="","",_xlfn.XLOOKUP($F255,'1.PrepList'!$I:$I,'1.PrepList'!$C:$C))</f>
        <v/>
      </c>
      <c r="B255" s="603" t="str">
        <f>IF($F255="","",_xlfn.XLOOKUP($F255,'1.PrepList'!$I:$I,'1.PrepList'!$D:$D))</f>
        <v/>
      </c>
      <c r="C255" t="str">
        <f t="shared" si="2"/>
        <v/>
      </c>
      <c r="D255" t="str">
        <f>IF($F255="","",_xlfn.XLOOKUP($F255,'1.PrepList'!$I:$I,'1.PrepList'!$F:$F))</f>
        <v/>
      </c>
      <c r="E255" t="str">
        <f>IF($F255="","",_xlfn.XLOOKUP($F255,'1.PrepList'!$I:$I,'1.PrepList'!$H:$H))</f>
        <v/>
      </c>
      <c r="F255" t="str">
        <f>IFERROR(_xlfn.AGGREGATE(15,6,'1.PrepList'!$I$2:$I$1500/('1.PrepList'!$B$2:$B$1500="Yes"),ROWS($F$70:F255)),"")</f>
        <v/>
      </c>
      <c r="G255" t="str">
        <f>IF($F255="","",_xlfn.XLOOKUP($F255,'1.PrepList'!$I:$I,'1.PrepList'!$J:$J))</f>
        <v/>
      </c>
      <c r="H255" t="str">
        <f>IF($F255="","",_xlfn.XLOOKUP($F255,'1.PrepList'!$I:$I,'1.PrepList'!$K:$K))</f>
        <v/>
      </c>
      <c r="I255" t="str">
        <f>IF($F255="","",_xlfn.XLOOKUP($F255,'1.PrepList'!$I:$I,'1.PrepList'!$L:$L))</f>
        <v/>
      </c>
      <c r="J255" t="str">
        <f>IF($F255="","",_xlfn.XLOOKUP($F255,'1.PrepList'!$I:$I,'1.PrepList'!$M:$M))</f>
        <v/>
      </c>
      <c r="K255" t="str">
        <f>IF($F255="","",_xlfn.XLOOKUP($F255,'1.PrepList'!$I:$I,'1.PrepList'!$N:$N))</f>
        <v/>
      </c>
      <c r="L255" t="str">
        <f>IF($F255="","",_xlfn.XLOOKUP($F255,'1.PrepList'!$I:$I,'1.PrepList'!$O:$O))</f>
        <v/>
      </c>
      <c r="M255" t="str">
        <f>IF($F255="","",_xlfn.XLOOKUP($F255,'1.PrepList'!$I:$I,'1.PrepList'!$P:$P))</f>
        <v/>
      </c>
      <c r="N255" t="str">
        <f>IF($F255="","",_xlfn.XLOOKUP($F255,'1.PrepList'!$I:$I,'1.PrepList'!$Q:$Q))</f>
        <v/>
      </c>
      <c r="O255" t="str">
        <f>IF($F255="","",_xlfn.XLOOKUP($F255,'1.PrepList'!$I:$I,'1.PrepList'!$R:$R))</f>
        <v/>
      </c>
      <c r="P255" t="str">
        <f>IF($F255="","",_xlfn.XLOOKUP($F255,'1.PrepList'!$I:$I,'1.PrepList'!$S:$S))</f>
        <v/>
      </c>
    </row>
    <row r="256" spans="1:16">
      <c r="A256" s="603" t="str">
        <f>IF($F256="","",_xlfn.XLOOKUP($F256,'1.PrepList'!$I:$I,'1.PrepList'!$C:$C))</f>
        <v/>
      </c>
      <c r="B256" s="603" t="str">
        <f>IF($F256="","",_xlfn.XLOOKUP($F256,'1.PrepList'!$I:$I,'1.PrepList'!$D:$D))</f>
        <v/>
      </c>
      <c r="C256" t="str">
        <f t="shared" si="2"/>
        <v/>
      </c>
      <c r="D256" t="str">
        <f>IF($F256="","",_xlfn.XLOOKUP($F256,'1.PrepList'!$I:$I,'1.PrepList'!$F:$F))</f>
        <v/>
      </c>
      <c r="E256" t="str">
        <f>IF($F256="","",_xlfn.XLOOKUP($F256,'1.PrepList'!$I:$I,'1.PrepList'!$H:$H))</f>
        <v/>
      </c>
      <c r="F256" t="str">
        <f>IFERROR(_xlfn.AGGREGATE(15,6,'1.PrepList'!$I$2:$I$1500/('1.PrepList'!$B$2:$B$1500="Yes"),ROWS($F$70:F256)),"")</f>
        <v/>
      </c>
      <c r="G256" t="str">
        <f>IF($F256="","",_xlfn.XLOOKUP($F256,'1.PrepList'!$I:$I,'1.PrepList'!$J:$J))</f>
        <v/>
      </c>
      <c r="H256" t="str">
        <f>IF($F256="","",_xlfn.XLOOKUP($F256,'1.PrepList'!$I:$I,'1.PrepList'!$K:$K))</f>
        <v/>
      </c>
      <c r="I256" t="str">
        <f>IF($F256="","",_xlfn.XLOOKUP($F256,'1.PrepList'!$I:$I,'1.PrepList'!$L:$L))</f>
        <v/>
      </c>
      <c r="J256" t="str">
        <f>IF($F256="","",_xlfn.XLOOKUP($F256,'1.PrepList'!$I:$I,'1.PrepList'!$M:$M))</f>
        <v/>
      </c>
      <c r="K256" t="str">
        <f>IF($F256="","",_xlfn.XLOOKUP($F256,'1.PrepList'!$I:$I,'1.PrepList'!$N:$N))</f>
        <v/>
      </c>
      <c r="L256" t="str">
        <f>IF($F256="","",_xlfn.XLOOKUP($F256,'1.PrepList'!$I:$I,'1.PrepList'!$O:$O))</f>
        <v/>
      </c>
      <c r="M256" t="str">
        <f>IF($F256="","",_xlfn.XLOOKUP($F256,'1.PrepList'!$I:$I,'1.PrepList'!$P:$P))</f>
        <v/>
      </c>
      <c r="N256" t="str">
        <f>IF($F256="","",_xlfn.XLOOKUP($F256,'1.PrepList'!$I:$I,'1.PrepList'!$Q:$Q))</f>
        <v/>
      </c>
      <c r="O256" t="str">
        <f>IF($F256="","",_xlfn.XLOOKUP($F256,'1.PrepList'!$I:$I,'1.PrepList'!$R:$R))</f>
        <v/>
      </c>
      <c r="P256" t="str">
        <f>IF($F256="","",_xlfn.XLOOKUP($F256,'1.PrepList'!$I:$I,'1.PrepList'!$S:$S))</f>
        <v/>
      </c>
    </row>
    <row r="257" spans="1:16">
      <c r="A257" s="603" t="str">
        <f>IF($F257="","",_xlfn.XLOOKUP($F257,'1.PrepList'!$I:$I,'1.PrepList'!$C:$C))</f>
        <v/>
      </c>
      <c r="B257" s="603" t="str">
        <f>IF($F257="","",_xlfn.XLOOKUP($F257,'1.PrepList'!$I:$I,'1.PrepList'!$D:$D))</f>
        <v/>
      </c>
      <c r="C257" t="str">
        <f t="shared" si="2"/>
        <v/>
      </c>
      <c r="D257" t="str">
        <f>IF($F257="","",_xlfn.XLOOKUP($F257,'1.PrepList'!$I:$I,'1.PrepList'!$F:$F))</f>
        <v/>
      </c>
      <c r="E257" t="str">
        <f>IF($F257="","",_xlfn.XLOOKUP($F257,'1.PrepList'!$I:$I,'1.PrepList'!$H:$H))</f>
        <v/>
      </c>
      <c r="F257" t="str">
        <f>IFERROR(_xlfn.AGGREGATE(15,6,'1.PrepList'!$I$2:$I$1500/('1.PrepList'!$B$2:$B$1500="Yes"),ROWS($F$70:F257)),"")</f>
        <v/>
      </c>
      <c r="G257" t="str">
        <f>IF($F257="","",_xlfn.XLOOKUP($F257,'1.PrepList'!$I:$I,'1.PrepList'!$J:$J))</f>
        <v/>
      </c>
      <c r="H257" t="str">
        <f>IF($F257="","",_xlfn.XLOOKUP($F257,'1.PrepList'!$I:$I,'1.PrepList'!$K:$K))</f>
        <v/>
      </c>
      <c r="I257" t="str">
        <f>IF($F257="","",_xlfn.XLOOKUP($F257,'1.PrepList'!$I:$I,'1.PrepList'!$L:$L))</f>
        <v/>
      </c>
      <c r="J257" t="str">
        <f>IF($F257="","",_xlfn.XLOOKUP($F257,'1.PrepList'!$I:$I,'1.PrepList'!$M:$M))</f>
        <v/>
      </c>
      <c r="K257" t="str">
        <f>IF($F257="","",_xlfn.XLOOKUP($F257,'1.PrepList'!$I:$I,'1.PrepList'!$N:$N))</f>
        <v/>
      </c>
      <c r="L257" t="str">
        <f>IF($F257="","",_xlfn.XLOOKUP($F257,'1.PrepList'!$I:$I,'1.PrepList'!$O:$O))</f>
        <v/>
      </c>
      <c r="M257" t="str">
        <f>IF($F257="","",_xlfn.XLOOKUP($F257,'1.PrepList'!$I:$I,'1.PrepList'!$P:$P))</f>
        <v/>
      </c>
      <c r="N257" t="str">
        <f>IF($F257="","",_xlfn.XLOOKUP($F257,'1.PrepList'!$I:$I,'1.PrepList'!$Q:$Q))</f>
        <v/>
      </c>
      <c r="O257" t="str">
        <f>IF($F257="","",_xlfn.XLOOKUP($F257,'1.PrepList'!$I:$I,'1.PrepList'!$R:$R))</f>
        <v/>
      </c>
      <c r="P257" t="str">
        <f>IF($F257="","",_xlfn.XLOOKUP($F257,'1.PrepList'!$I:$I,'1.PrepList'!$S:$S))</f>
        <v/>
      </c>
    </row>
    <row r="258" spans="1:16">
      <c r="A258" s="603" t="str">
        <f>IF($F258="","",_xlfn.XLOOKUP($F258,'1.PrepList'!$I:$I,'1.PrepList'!$C:$C))</f>
        <v/>
      </c>
      <c r="B258" s="603" t="str">
        <f>IF($F258="","",_xlfn.XLOOKUP($F258,'1.PrepList'!$I:$I,'1.PrepList'!$D:$D))</f>
        <v/>
      </c>
      <c r="C258" t="str">
        <f t="shared" si="2"/>
        <v/>
      </c>
      <c r="D258" t="str">
        <f>IF($F258="","",_xlfn.XLOOKUP($F258,'1.PrepList'!$I:$I,'1.PrepList'!$F:$F))</f>
        <v/>
      </c>
      <c r="E258" t="str">
        <f>IF($F258="","",_xlfn.XLOOKUP($F258,'1.PrepList'!$I:$I,'1.PrepList'!$H:$H))</f>
        <v/>
      </c>
      <c r="F258" t="str">
        <f>IFERROR(_xlfn.AGGREGATE(15,6,'1.PrepList'!$I$2:$I$1500/('1.PrepList'!$B$2:$B$1500="Yes"),ROWS($F$70:F258)),"")</f>
        <v/>
      </c>
      <c r="G258" t="str">
        <f>IF($F258="","",_xlfn.XLOOKUP($F258,'1.PrepList'!$I:$I,'1.PrepList'!$J:$J))</f>
        <v/>
      </c>
      <c r="H258" t="str">
        <f>IF($F258="","",_xlfn.XLOOKUP($F258,'1.PrepList'!$I:$I,'1.PrepList'!$K:$K))</f>
        <v/>
      </c>
      <c r="I258" t="str">
        <f>IF($F258="","",_xlfn.XLOOKUP($F258,'1.PrepList'!$I:$I,'1.PrepList'!$L:$L))</f>
        <v/>
      </c>
      <c r="J258" t="str">
        <f>IF($F258="","",_xlfn.XLOOKUP($F258,'1.PrepList'!$I:$I,'1.PrepList'!$M:$M))</f>
        <v/>
      </c>
      <c r="K258" t="str">
        <f>IF($F258="","",_xlfn.XLOOKUP($F258,'1.PrepList'!$I:$I,'1.PrepList'!$N:$N))</f>
        <v/>
      </c>
      <c r="L258" t="str">
        <f>IF($F258="","",_xlfn.XLOOKUP($F258,'1.PrepList'!$I:$I,'1.PrepList'!$O:$O))</f>
        <v/>
      </c>
      <c r="M258" t="str">
        <f>IF($F258="","",_xlfn.XLOOKUP($F258,'1.PrepList'!$I:$I,'1.PrepList'!$P:$P))</f>
        <v/>
      </c>
      <c r="N258" t="str">
        <f>IF($F258="","",_xlfn.XLOOKUP($F258,'1.PrepList'!$I:$I,'1.PrepList'!$Q:$Q))</f>
        <v/>
      </c>
      <c r="O258" t="str">
        <f>IF($F258="","",_xlfn.XLOOKUP($F258,'1.PrepList'!$I:$I,'1.PrepList'!$R:$R))</f>
        <v/>
      </c>
      <c r="P258" t="str">
        <f>IF($F258="","",_xlfn.XLOOKUP($F258,'1.PrepList'!$I:$I,'1.PrepList'!$S:$S))</f>
        <v/>
      </c>
    </row>
    <row r="259" spans="1:16">
      <c r="A259" s="603" t="str">
        <f>IF($F259="","",_xlfn.XLOOKUP($F259,'1.PrepList'!$I:$I,'1.PrepList'!$C:$C))</f>
        <v/>
      </c>
      <c r="B259" s="603" t="str">
        <f>IF($F259="","",_xlfn.XLOOKUP($F259,'1.PrepList'!$I:$I,'1.PrepList'!$D:$D))</f>
        <v/>
      </c>
      <c r="C259" t="str">
        <f t="shared" si="2"/>
        <v/>
      </c>
      <c r="D259" t="str">
        <f>IF($F259="","",_xlfn.XLOOKUP($F259,'1.PrepList'!$I:$I,'1.PrepList'!$F:$F))</f>
        <v/>
      </c>
      <c r="E259" t="str">
        <f>IF($F259="","",_xlfn.XLOOKUP($F259,'1.PrepList'!$I:$I,'1.PrepList'!$H:$H))</f>
        <v/>
      </c>
      <c r="F259" t="str">
        <f>IFERROR(_xlfn.AGGREGATE(15,6,'1.PrepList'!$I$2:$I$1500/('1.PrepList'!$B$2:$B$1500="Yes"),ROWS($F$70:F259)),"")</f>
        <v/>
      </c>
      <c r="G259" t="str">
        <f>IF($F259="","",_xlfn.XLOOKUP($F259,'1.PrepList'!$I:$I,'1.PrepList'!$J:$J))</f>
        <v/>
      </c>
      <c r="H259" t="str">
        <f>IF($F259="","",_xlfn.XLOOKUP($F259,'1.PrepList'!$I:$I,'1.PrepList'!$K:$K))</f>
        <v/>
      </c>
      <c r="I259" t="str">
        <f>IF($F259="","",_xlfn.XLOOKUP($F259,'1.PrepList'!$I:$I,'1.PrepList'!$L:$L))</f>
        <v/>
      </c>
      <c r="J259" t="str">
        <f>IF($F259="","",_xlfn.XLOOKUP($F259,'1.PrepList'!$I:$I,'1.PrepList'!$M:$M))</f>
        <v/>
      </c>
      <c r="K259" t="str">
        <f>IF($F259="","",_xlfn.XLOOKUP($F259,'1.PrepList'!$I:$I,'1.PrepList'!$N:$N))</f>
        <v/>
      </c>
      <c r="L259" t="str">
        <f>IF($F259="","",_xlfn.XLOOKUP($F259,'1.PrepList'!$I:$I,'1.PrepList'!$O:$O))</f>
        <v/>
      </c>
      <c r="M259" t="str">
        <f>IF($F259="","",_xlfn.XLOOKUP($F259,'1.PrepList'!$I:$I,'1.PrepList'!$P:$P))</f>
        <v/>
      </c>
      <c r="N259" t="str">
        <f>IF($F259="","",_xlfn.XLOOKUP($F259,'1.PrepList'!$I:$I,'1.PrepList'!$Q:$Q))</f>
        <v/>
      </c>
      <c r="O259" t="str">
        <f>IF($F259="","",_xlfn.XLOOKUP($F259,'1.PrepList'!$I:$I,'1.PrepList'!$R:$R))</f>
        <v/>
      </c>
      <c r="P259" t="str">
        <f>IF($F259="","",_xlfn.XLOOKUP($F259,'1.PrepList'!$I:$I,'1.PrepList'!$S:$S))</f>
        <v/>
      </c>
    </row>
    <row r="260" spans="1:16">
      <c r="A260" s="603" t="str">
        <f>IF($F260="","",_xlfn.XLOOKUP($F260,'1.PrepList'!$I:$I,'1.PrepList'!$C:$C))</f>
        <v/>
      </c>
      <c r="B260" s="603" t="str">
        <f>IF($F260="","",_xlfn.XLOOKUP($F260,'1.PrepList'!$I:$I,'1.PrepList'!$D:$D))</f>
        <v/>
      </c>
      <c r="C260" t="str">
        <f t="shared" si="2"/>
        <v/>
      </c>
      <c r="D260" t="str">
        <f>IF($F260="","",_xlfn.XLOOKUP($F260,'1.PrepList'!$I:$I,'1.PrepList'!$F:$F))</f>
        <v/>
      </c>
      <c r="E260" t="str">
        <f>IF($F260="","",_xlfn.XLOOKUP($F260,'1.PrepList'!$I:$I,'1.PrepList'!$H:$H))</f>
        <v/>
      </c>
      <c r="F260" t="str">
        <f>IFERROR(_xlfn.AGGREGATE(15,6,'1.PrepList'!$I$2:$I$1500/('1.PrepList'!$B$2:$B$1500="Yes"),ROWS($F$70:F260)),"")</f>
        <v/>
      </c>
      <c r="G260" t="str">
        <f>IF($F260="","",_xlfn.XLOOKUP($F260,'1.PrepList'!$I:$I,'1.PrepList'!$J:$J))</f>
        <v/>
      </c>
      <c r="H260" t="str">
        <f>IF($F260="","",_xlfn.XLOOKUP($F260,'1.PrepList'!$I:$I,'1.PrepList'!$K:$K))</f>
        <v/>
      </c>
      <c r="I260" t="str">
        <f>IF($F260="","",_xlfn.XLOOKUP($F260,'1.PrepList'!$I:$I,'1.PrepList'!$L:$L))</f>
        <v/>
      </c>
      <c r="J260" t="str">
        <f>IF($F260="","",_xlfn.XLOOKUP($F260,'1.PrepList'!$I:$I,'1.PrepList'!$M:$M))</f>
        <v/>
      </c>
      <c r="K260" t="str">
        <f>IF($F260="","",_xlfn.XLOOKUP($F260,'1.PrepList'!$I:$I,'1.PrepList'!$N:$N))</f>
        <v/>
      </c>
      <c r="L260" t="str">
        <f>IF($F260="","",_xlfn.XLOOKUP($F260,'1.PrepList'!$I:$I,'1.PrepList'!$O:$O))</f>
        <v/>
      </c>
      <c r="M260" t="str">
        <f>IF($F260="","",_xlfn.XLOOKUP($F260,'1.PrepList'!$I:$I,'1.PrepList'!$P:$P))</f>
        <v/>
      </c>
      <c r="N260" t="str">
        <f>IF($F260="","",_xlfn.XLOOKUP($F260,'1.PrepList'!$I:$I,'1.PrepList'!$Q:$Q))</f>
        <v/>
      </c>
      <c r="O260" t="str">
        <f>IF($F260="","",_xlfn.XLOOKUP($F260,'1.PrepList'!$I:$I,'1.PrepList'!$R:$R))</f>
        <v/>
      </c>
      <c r="P260" t="str">
        <f>IF($F260="","",_xlfn.XLOOKUP($F260,'1.PrepList'!$I:$I,'1.PrepList'!$S:$S))</f>
        <v/>
      </c>
    </row>
    <row r="261" spans="1:16">
      <c r="A261" s="603" t="str">
        <f>IF($F261="","",_xlfn.XLOOKUP($F261,'1.PrepList'!$I:$I,'1.PrepList'!$C:$C))</f>
        <v/>
      </c>
      <c r="B261" s="603" t="str">
        <f>IF($F261="","",_xlfn.XLOOKUP($F261,'1.PrepList'!$I:$I,'1.PrepList'!$D:$D))</f>
        <v/>
      </c>
      <c r="C261" t="str">
        <f t="shared" si="2"/>
        <v/>
      </c>
      <c r="D261" t="str">
        <f>IF($F261="","",_xlfn.XLOOKUP($F261,'1.PrepList'!$I:$I,'1.PrepList'!$F:$F))</f>
        <v/>
      </c>
      <c r="E261" t="str">
        <f>IF($F261="","",_xlfn.XLOOKUP($F261,'1.PrepList'!$I:$I,'1.PrepList'!$H:$H))</f>
        <v/>
      </c>
      <c r="F261" t="str">
        <f>IFERROR(_xlfn.AGGREGATE(15,6,'1.PrepList'!$I$2:$I$1500/('1.PrepList'!$B$2:$B$1500="Yes"),ROWS($F$70:F261)),"")</f>
        <v/>
      </c>
      <c r="G261" t="str">
        <f>IF($F261="","",_xlfn.XLOOKUP($F261,'1.PrepList'!$I:$I,'1.PrepList'!$J:$J))</f>
        <v/>
      </c>
      <c r="H261" t="str">
        <f>IF($F261="","",_xlfn.XLOOKUP($F261,'1.PrepList'!$I:$I,'1.PrepList'!$K:$K))</f>
        <v/>
      </c>
      <c r="I261" t="str">
        <f>IF($F261="","",_xlfn.XLOOKUP($F261,'1.PrepList'!$I:$I,'1.PrepList'!$L:$L))</f>
        <v/>
      </c>
      <c r="J261" t="str">
        <f>IF($F261="","",_xlfn.XLOOKUP($F261,'1.PrepList'!$I:$I,'1.PrepList'!$M:$M))</f>
        <v/>
      </c>
      <c r="K261" t="str">
        <f>IF($F261="","",_xlfn.XLOOKUP($F261,'1.PrepList'!$I:$I,'1.PrepList'!$N:$N))</f>
        <v/>
      </c>
      <c r="L261" t="str">
        <f>IF($F261="","",_xlfn.XLOOKUP($F261,'1.PrepList'!$I:$I,'1.PrepList'!$O:$O))</f>
        <v/>
      </c>
      <c r="M261" t="str">
        <f>IF($F261="","",_xlfn.XLOOKUP($F261,'1.PrepList'!$I:$I,'1.PrepList'!$P:$P))</f>
        <v/>
      </c>
      <c r="N261" t="str">
        <f>IF($F261="","",_xlfn.XLOOKUP($F261,'1.PrepList'!$I:$I,'1.PrepList'!$Q:$Q))</f>
        <v/>
      </c>
      <c r="O261" t="str">
        <f>IF($F261="","",_xlfn.XLOOKUP($F261,'1.PrepList'!$I:$I,'1.PrepList'!$R:$R))</f>
        <v/>
      </c>
      <c r="P261" t="str">
        <f>IF($F261="","",_xlfn.XLOOKUP($F261,'1.PrepList'!$I:$I,'1.PrepList'!$S:$S))</f>
        <v/>
      </c>
    </row>
    <row r="262" spans="1:16">
      <c r="A262" s="603" t="str">
        <f>IF($F262="","",_xlfn.XLOOKUP($F262,'1.PrepList'!$I:$I,'1.PrepList'!$C:$C))</f>
        <v/>
      </c>
      <c r="B262" s="603" t="str">
        <f>IF($F262="","",_xlfn.XLOOKUP($F262,'1.PrepList'!$I:$I,'1.PrepList'!$D:$D))</f>
        <v/>
      </c>
      <c r="C262" t="str">
        <f t="shared" si="2"/>
        <v/>
      </c>
      <c r="D262" t="str">
        <f>IF($F262="","",_xlfn.XLOOKUP($F262,'1.PrepList'!$I:$I,'1.PrepList'!$F:$F))</f>
        <v/>
      </c>
      <c r="E262" t="str">
        <f>IF($F262="","",_xlfn.XLOOKUP($F262,'1.PrepList'!$I:$I,'1.PrepList'!$H:$H))</f>
        <v/>
      </c>
      <c r="F262" t="str">
        <f>IFERROR(_xlfn.AGGREGATE(15,6,'1.PrepList'!$I$2:$I$1500/('1.PrepList'!$B$2:$B$1500="Yes"),ROWS($F$70:F262)),"")</f>
        <v/>
      </c>
      <c r="G262" t="str">
        <f>IF($F262="","",_xlfn.XLOOKUP($F262,'1.PrepList'!$I:$I,'1.PrepList'!$J:$J))</f>
        <v/>
      </c>
      <c r="H262" t="str">
        <f>IF($F262="","",_xlfn.XLOOKUP($F262,'1.PrepList'!$I:$I,'1.PrepList'!$K:$K))</f>
        <v/>
      </c>
      <c r="I262" t="str">
        <f>IF($F262="","",_xlfn.XLOOKUP($F262,'1.PrepList'!$I:$I,'1.PrepList'!$L:$L))</f>
        <v/>
      </c>
      <c r="J262" t="str">
        <f>IF($F262="","",_xlfn.XLOOKUP($F262,'1.PrepList'!$I:$I,'1.PrepList'!$M:$M))</f>
        <v/>
      </c>
      <c r="K262" t="str">
        <f>IF($F262="","",_xlfn.XLOOKUP($F262,'1.PrepList'!$I:$I,'1.PrepList'!$N:$N))</f>
        <v/>
      </c>
      <c r="L262" t="str">
        <f>IF($F262="","",_xlfn.XLOOKUP($F262,'1.PrepList'!$I:$I,'1.PrepList'!$O:$O))</f>
        <v/>
      </c>
      <c r="M262" t="str">
        <f>IF($F262="","",_xlfn.XLOOKUP($F262,'1.PrepList'!$I:$I,'1.PrepList'!$P:$P))</f>
        <v/>
      </c>
      <c r="N262" t="str">
        <f>IF($F262="","",_xlfn.XLOOKUP($F262,'1.PrepList'!$I:$I,'1.PrepList'!$Q:$Q))</f>
        <v/>
      </c>
      <c r="O262" t="str">
        <f>IF($F262="","",_xlfn.XLOOKUP($F262,'1.PrepList'!$I:$I,'1.PrepList'!$R:$R))</f>
        <v/>
      </c>
      <c r="P262" t="str">
        <f>IF($F262="","",_xlfn.XLOOKUP($F262,'1.PrepList'!$I:$I,'1.PrepList'!$S:$S))</f>
        <v/>
      </c>
    </row>
    <row r="263" spans="1:16">
      <c r="A263" s="603" t="str">
        <f>IF($F263="","",_xlfn.XLOOKUP($F263,'1.PrepList'!$I:$I,'1.PrepList'!$C:$C))</f>
        <v/>
      </c>
      <c r="B263" s="603" t="str">
        <f>IF($F263="","",_xlfn.XLOOKUP($F263,'1.PrepList'!$I:$I,'1.PrepList'!$D:$D))</f>
        <v/>
      </c>
      <c r="C263" t="str">
        <f t="shared" ref="C263:C269" si="3">IF($F263="","","Started")</f>
        <v/>
      </c>
      <c r="D263" t="str">
        <f>IF($F263="","",_xlfn.XLOOKUP($F263,'1.PrepList'!$I:$I,'1.PrepList'!$F:$F))</f>
        <v/>
      </c>
      <c r="E263" t="str">
        <f>IF($F263="","",_xlfn.XLOOKUP($F263,'1.PrepList'!$I:$I,'1.PrepList'!$H:$H))</f>
        <v/>
      </c>
      <c r="F263" t="str">
        <f>IFERROR(_xlfn.AGGREGATE(15,6,'1.PrepList'!$I$2:$I$1500/('1.PrepList'!$B$2:$B$1500="Yes"),ROWS($F$70:F263)),"")</f>
        <v/>
      </c>
      <c r="G263" t="str">
        <f>IF($F263="","",_xlfn.XLOOKUP($F263,'1.PrepList'!$I:$I,'1.PrepList'!$J:$J))</f>
        <v/>
      </c>
      <c r="H263" t="str">
        <f>IF($F263="","",_xlfn.XLOOKUP($F263,'1.PrepList'!$I:$I,'1.PrepList'!$K:$K))</f>
        <v/>
      </c>
      <c r="I263" t="str">
        <f>IF($F263="","",_xlfn.XLOOKUP($F263,'1.PrepList'!$I:$I,'1.PrepList'!$L:$L))</f>
        <v/>
      </c>
      <c r="J263" t="str">
        <f>IF($F263="","",_xlfn.XLOOKUP($F263,'1.PrepList'!$I:$I,'1.PrepList'!$M:$M))</f>
        <v/>
      </c>
      <c r="K263" t="str">
        <f>IF($F263="","",_xlfn.XLOOKUP($F263,'1.PrepList'!$I:$I,'1.PrepList'!$N:$N))</f>
        <v/>
      </c>
      <c r="L263" t="str">
        <f>IF($F263="","",_xlfn.XLOOKUP($F263,'1.PrepList'!$I:$I,'1.PrepList'!$O:$O))</f>
        <v/>
      </c>
      <c r="M263" t="str">
        <f>IF($F263="","",_xlfn.XLOOKUP($F263,'1.PrepList'!$I:$I,'1.PrepList'!$P:$P))</f>
        <v/>
      </c>
      <c r="N263" t="str">
        <f>IF($F263="","",_xlfn.XLOOKUP($F263,'1.PrepList'!$I:$I,'1.PrepList'!$Q:$Q))</f>
        <v/>
      </c>
      <c r="O263" t="str">
        <f>IF($F263="","",_xlfn.XLOOKUP($F263,'1.PrepList'!$I:$I,'1.PrepList'!$R:$R))</f>
        <v/>
      </c>
      <c r="P263" t="str">
        <f>IF($F263="","",_xlfn.XLOOKUP($F263,'1.PrepList'!$I:$I,'1.PrepList'!$S:$S))</f>
        <v/>
      </c>
    </row>
    <row r="264" spans="1:16">
      <c r="A264" s="603" t="str">
        <f>IF($F264="","",_xlfn.XLOOKUP($F264,'1.PrepList'!$I:$I,'1.PrepList'!$C:$C))</f>
        <v/>
      </c>
      <c r="B264" s="603" t="str">
        <f>IF($F264="","",_xlfn.XLOOKUP($F264,'1.PrepList'!$I:$I,'1.PrepList'!$D:$D))</f>
        <v/>
      </c>
      <c r="C264" t="str">
        <f t="shared" si="3"/>
        <v/>
      </c>
      <c r="D264" t="str">
        <f>IF($F264="","",_xlfn.XLOOKUP($F264,'1.PrepList'!$I:$I,'1.PrepList'!$F:$F))</f>
        <v/>
      </c>
      <c r="E264" t="str">
        <f>IF($F264="","",_xlfn.XLOOKUP($F264,'1.PrepList'!$I:$I,'1.PrepList'!$H:$H))</f>
        <v/>
      </c>
      <c r="F264" t="str">
        <f>IFERROR(_xlfn.AGGREGATE(15,6,'1.PrepList'!$I$2:$I$1500/('1.PrepList'!$B$2:$B$1500="Yes"),ROWS($F$70:F264)),"")</f>
        <v/>
      </c>
      <c r="G264" t="str">
        <f>IF($F264="","",_xlfn.XLOOKUP($F264,'1.PrepList'!$I:$I,'1.PrepList'!$J:$J))</f>
        <v/>
      </c>
      <c r="H264" t="str">
        <f>IF($F264="","",_xlfn.XLOOKUP($F264,'1.PrepList'!$I:$I,'1.PrepList'!$K:$K))</f>
        <v/>
      </c>
      <c r="I264" t="str">
        <f>IF($F264="","",_xlfn.XLOOKUP($F264,'1.PrepList'!$I:$I,'1.PrepList'!$L:$L))</f>
        <v/>
      </c>
      <c r="J264" t="str">
        <f>IF($F264="","",_xlfn.XLOOKUP($F264,'1.PrepList'!$I:$I,'1.PrepList'!$M:$M))</f>
        <v/>
      </c>
      <c r="K264" t="str">
        <f>IF($F264="","",_xlfn.XLOOKUP($F264,'1.PrepList'!$I:$I,'1.PrepList'!$N:$N))</f>
        <v/>
      </c>
      <c r="L264" t="str">
        <f>IF($F264="","",_xlfn.XLOOKUP($F264,'1.PrepList'!$I:$I,'1.PrepList'!$O:$O))</f>
        <v/>
      </c>
      <c r="M264" t="str">
        <f>IF($F264="","",_xlfn.XLOOKUP($F264,'1.PrepList'!$I:$I,'1.PrepList'!$P:$P))</f>
        <v/>
      </c>
      <c r="N264" t="str">
        <f>IF($F264="","",_xlfn.XLOOKUP($F264,'1.PrepList'!$I:$I,'1.PrepList'!$Q:$Q))</f>
        <v/>
      </c>
      <c r="O264" t="str">
        <f>IF($F264="","",_xlfn.XLOOKUP($F264,'1.PrepList'!$I:$I,'1.PrepList'!$R:$R))</f>
        <v/>
      </c>
      <c r="P264" t="str">
        <f>IF($F264="","",_xlfn.XLOOKUP($F264,'1.PrepList'!$I:$I,'1.PrepList'!$S:$S))</f>
        <v/>
      </c>
    </row>
    <row r="265" spans="1:16">
      <c r="A265" s="603" t="str">
        <f>IF($F265="","",_xlfn.XLOOKUP($F265,'1.PrepList'!$I:$I,'1.PrepList'!$C:$C))</f>
        <v/>
      </c>
      <c r="B265" s="603" t="str">
        <f>IF($F265="","",_xlfn.XLOOKUP($F265,'1.PrepList'!$I:$I,'1.PrepList'!$D:$D))</f>
        <v/>
      </c>
      <c r="C265" t="str">
        <f t="shared" si="3"/>
        <v/>
      </c>
      <c r="D265" t="str">
        <f>IF($F265="","",_xlfn.XLOOKUP($F265,'1.PrepList'!$I:$I,'1.PrepList'!$F:$F))</f>
        <v/>
      </c>
      <c r="E265" t="str">
        <f>IF($F265="","",_xlfn.XLOOKUP($F265,'1.PrepList'!$I:$I,'1.PrepList'!$H:$H))</f>
        <v/>
      </c>
      <c r="F265" t="str">
        <f>IFERROR(_xlfn.AGGREGATE(15,6,'1.PrepList'!$I$2:$I$1500/('1.PrepList'!$B$2:$B$1500="Yes"),ROWS($F$70:F265)),"")</f>
        <v/>
      </c>
      <c r="G265" t="str">
        <f>IF($F265="","",_xlfn.XLOOKUP($F265,'1.PrepList'!$I:$I,'1.PrepList'!$J:$J))</f>
        <v/>
      </c>
      <c r="H265" t="str">
        <f>IF($F265="","",_xlfn.XLOOKUP($F265,'1.PrepList'!$I:$I,'1.PrepList'!$K:$K))</f>
        <v/>
      </c>
      <c r="I265" t="str">
        <f>IF($F265="","",_xlfn.XLOOKUP($F265,'1.PrepList'!$I:$I,'1.PrepList'!$L:$L))</f>
        <v/>
      </c>
      <c r="J265" t="str">
        <f>IF($F265="","",_xlfn.XLOOKUP($F265,'1.PrepList'!$I:$I,'1.PrepList'!$M:$M))</f>
        <v/>
      </c>
      <c r="K265" t="str">
        <f>IF($F265="","",_xlfn.XLOOKUP($F265,'1.PrepList'!$I:$I,'1.PrepList'!$N:$N))</f>
        <v/>
      </c>
      <c r="L265" t="str">
        <f>IF($F265="","",_xlfn.XLOOKUP($F265,'1.PrepList'!$I:$I,'1.PrepList'!$O:$O))</f>
        <v/>
      </c>
      <c r="M265" t="str">
        <f>IF($F265="","",_xlfn.XLOOKUP($F265,'1.PrepList'!$I:$I,'1.PrepList'!$P:$P))</f>
        <v/>
      </c>
      <c r="N265" t="str">
        <f>IF($F265="","",_xlfn.XLOOKUP($F265,'1.PrepList'!$I:$I,'1.PrepList'!$Q:$Q))</f>
        <v/>
      </c>
      <c r="O265" t="str">
        <f>IF($F265="","",_xlfn.XLOOKUP($F265,'1.PrepList'!$I:$I,'1.PrepList'!$R:$R))</f>
        <v/>
      </c>
      <c r="P265" t="str">
        <f>IF($F265="","",_xlfn.XLOOKUP($F265,'1.PrepList'!$I:$I,'1.PrepList'!$S:$S))</f>
        <v/>
      </c>
    </row>
    <row r="266" spans="1:16">
      <c r="A266" s="603" t="str">
        <f>IF($F266="","",_xlfn.XLOOKUP($F266,'1.PrepList'!$I:$I,'1.PrepList'!$C:$C))</f>
        <v/>
      </c>
      <c r="B266" s="603" t="str">
        <f>IF($F266="","",_xlfn.XLOOKUP($F266,'1.PrepList'!$I:$I,'1.PrepList'!$D:$D))</f>
        <v/>
      </c>
      <c r="C266" t="str">
        <f t="shared" si="3"/>
        <v/>
      </c>
      <c r="D266" t="str">
        <f>IF($F266="","",_xlfn.XLOOKUP($F266,'1.PrepList'!$I:$I,'1.PrepList'!$F:$F))</f>
        <v/>
      </c>
      <c r="E266" t="str">
        <f>IF($F266="","",_xlfn.XLOOKUP($F266,'1.PrepList'!$I:$I,'1.PrepList'!$H:$H))</f>
        <v/>
      </c>
      <c r="F266" t="str">
        <f>IFERROR(_xlfn.AGGREGATE(15,6,'1.PrepList'!$I$2:$I$1500/('1.PrepList'!$B$2:$B$1500="Yes"),ROWS($F$70:F266)),"")</f>
        <v/>
      </c>
      <c r="G266" t="str">
        <f>IF($F266="","",_xlfn.XLOOKUP($F266,'1.PrepList'!$I:$I,'1.PrepList'!$J:$J))</f>
        <v/>
      </c>
      <c r="H266" t="str">
        <f>IF($F266="","",_xlfn.XLOOKUP($F266,'1.PrepList'!$I:$I,'1.PrepList'!$K:$K))</f>
        <v/>
      </c>
      <c r="I266" t="str">
        <f>IF($F266="","",_xlfn.XLOOKUP($F266,'1.PrepList'!$I:$I,'1.PrepList'!$L:$L))</f>
        <v/>
      </c>
      <c r="J266" t="str">
        <f>IF($F266="","",_xlfn.XLOOKUP($F266,'1.PrepList'!$I:$I,'1.PrepList'!$M:$M))</f>
        <v/>
      </c>
      <c r="K266" t="str">
        <f>IF($F266="","",_xlfn.XLOOKUP($F266,'1.PrepList'!$I:$I,'1.PrepList'!$N:$N))</f>
        <v/>
      </c>
      <c r="L266" t="str">
        <f>IF($F266="","",_xlfn.XLOOKUP($F266,'1.PrepList'!$I:$I,'1.PrepList'!$O:$O))</f>
        <v/>
      </c>
      <c r="M266" t="str">
        <f>IF($F266="","",_xlfn.XLOOKUP($F266,'1.PrepList'!$I:$I,'1.PrepList'!$P:$P))</f>
        <v/>
      </c>
      <c r="N266" t="str">
        <f>IF($F266="","",_xlfn.XLOOKUP($F266,'1.PrepList'!$I:$I,'1.PrepList'!$Q:$Q))</f>
        <v/>
      </c>
      <c r="O266" t="str">
        <f>IF($F266="","",_xlfn.XLOOKUP($F266,'1.PrepList'!$I:$I,'1.PrepList'!$R:$R))</f>
        <v/>
      </c>
      <c r="P266" t="str">
        <f>IF($F266="","",_xlfn.XLOOKUP($F266,'1.PrepList'!$I:$I,'1.PrepList'!$S:$S))</f>
        <v/>
      </c>
    </row>
    <row r="267" spans="1:16">
      <c r="A267" s="603" t="str">
        <f>IF($F267="","",_xlfn.XLOOKUP($F267,'1.PrepList'!$I:$I,'1.PrepList'!$C:$C))</f>
        <v/>
      </c>
      <c r="B267" s="603" t="str">
        <f>IF($F267="","",_xlfn.XLOOKUP($F267,'1.PrepList'!$I:$I,'1.PrepList'!$D:$D))</f>
        <v/>
      </c>
      <c r="C267" t="str">
        <f t="shared" si="3"/>
        <v/>
      </c>
      <c r="D267" t="str">
        <f>IF($F267="","",_xlfn.XLOOKUP($F267,'1.PrepList'!$I:$I,'1.PrepList'!$F:$F))</f>
        <v/>
      </c>
      <c r="E267" t="str">
        <f>IF($F267="","",_xlfn.XLOOKUP($F267,'1.PrepList'!$I:$I,'1.PrepList'!$H:$H))</f>
        <v/>
      </c>
      <c r="F267" t="str">
        <f>IFERROR(_xlfn.AGGREGATE(15,6,'1.PrepList'!$I$2:$I$1500/('1.PrepList'!$B$2:$B$1500="Yes"),ROWS($F$70:F267)),"")</f>
        <v/>
      </c>
      <c r="G267" t="str">
        <f>IF($F267="","",_xlfn.XLOOKUP($F267,'1.PrepList'!$I:$I,'1.PrepList'!$J:$J))</f>
        <v/>
      </c>
      <c r="H267" t="str">
        <f>IF($F267="","",_xlfn.XLOOKUP($F267,'1.PrepList'!$I:$I,'1.PrepList'!$K:$K))</f>
        <v/>
      </c>
      <c r="I267" t="str">
        <f>IF($F267="","",_xlfn.XLOOKUP($F267,'1.PrepList'!$I:$I,'1.PrepList'!$L:$L))</f>
        <v/>
      </c>
      <c r="J267" t="str">
        <f>IF($F267="","",_xlfn.XLOOKUP($F267,'1.PrepList'!$I:$I,'1.PrepList'!$M:$M))</f>
        <v/>
      </c>
      <c r="K267" t="str">
        <f>IF($F267="","",_xlfn.XLOOKUP($F267,'1.PrepList'!$I:$I,'1.PrepList'!$N:$N))</f>
        <v/>
      </c>
      <c r="L267" t="str">
        <f>IF($F267="","",_xlfn.XLOOKUP($F267,'1.PrepList'!$I:$I,'1.PrepList'!$O:$O))</f>
        <v/>
      </c>
      <c r="M267" t="str">
        <f>IF($F267="","",_xlfn.XLOOKUP($F267,'1.PrepList'!$I:$I,'1.PrepList'!$P:$P))</f>
        <v/>
      </c>
      <c r="N267" t="str">
        <f>IF($F267="","",_xlfn.XLOOKUP($F267,'1.PrepList'!$I:$I,'1.PrepList'!$Q:$Q))</f>
        <v/>
      </c>
      <c r="O267" t="str">
        <f>IF($F267="","",_xlfn.XLOOKUP($F267,'1.PrepList'!$I:$I,'1.PrepList'!$R:$R))</f>
        <v/>
      </c>
      <c r="P267" t="str">
        <f>IF($F267="","",_xlfn.XLOOKUP($F267,'1.PrepList'!$I:$I,'1.PrepList'!$S:$S))</f>
        <v/>
      </c>
    </row>
    <row r="268" spans="1:16">
      <c r="A268" s="603" t="str">
        <f>IF($F268="","",_xlfn.XLOOKUP($F268,'1.PrepList'!$I:$I,'1.PrepList'!$C:$C))</f>
        <v/>
      </c>
      <c r="B268" s="603" t="str">
        <f>IF($F268="","",_xlfn.XLOOKUP($F268,'1.PrepList'!$I:$I,'1.PrepList'!$D:$D))</f>
        <v/>
      </c>
      <c r="C268" t="str">
        <f t="shared" si="3"/>
        <v/>
      </c>
      <c r="D268" t="str">
        <f>IF($F268="","",_xlfn.XLOOKUP($F268,'1.PrepList'!$I:$I,'1.PrepList'!$F:$F))</f>
        <v/>
      </c>
      <c r="E268" t="str">
        <f>IF($F268="","",_xlfn.XLOOKUP($F268,'1.PrepList'!$I:$I,'1.PrepList'!$H:$H))</f>
        <v/>
      </c>
      <c r="F268" t="str">
        <f>IFERROR(_xlfn.AGGREGATE(15,6,'1.PrepList'!$I$2:$I$1500/('1.PrepList'!$B$2:$B$1500="Yes"),ROWS($F$70:F268)),"")</f>
        <v/>
      </c>
      <c r="G268" t="str">
        <f>IF($F268="","",_xlfn.XLOOKUP($F268,'1.PrepList'!$I:$I,'1.PrepList'!$J:$J))</f>
        <v/>
      </c>
      <c r="H268" t="str">
        <f>IF($F268="","",_xlfn.XLOOKUP($F268,'1.PrepList'!$I:$I,'1.PrepList'!$K:$K))</f>
        <v/>
      </c>
      <c r="I268" t="str">
        <f>IF($F268="","",_xlfn.XLOOKUP($F268,'1.PrepList'!$I:$I,'1.PrepList'!$L:$L))</f>
        <v/>
      </c>
      <c r="J268" t="str">
        <f>IF($F268="","",_xlfn.XLOOKUP($F268,'1.PrepList'!$I:$I,'1.PrepList'!$M:$M))</f>
        <v/>
      </c>
      <c r="K268" t="str">
        <f>IF($F268="","",_xlfn.XLOOKUP($F268,'1.PrepList'!$I:$I,'1.PrepList'!$N:$N))</f>
        <v/>
      </c>
      <c r="L268" t="str">
        <f>IF($F268="","",_xlfn.XLOOKUP($F268,'1.PrepList'!$I:$I,'1.PrepList'!$O:$O))</f>
        <v/>
      </c>
      <c r="M268" t="str">
        <f>IF($F268="","",_xlfn.XLOOKUP($F268,'1.PrepList'!$I:$I,'1.PrepList'!$P:$P))</f>
        <v/>
      </c>
      <c r="N268" t="str">
        <f>IF($F268="","",_xlfn.XLOOKUP($F268,'1.PrepList'!$I:$I,'1.PrepList'!$Q:$Q))</f>
        <v/>
      </c>
      <c r="O268" t="str">
        <f>IF($F268="","",_xlfn.XLOOKUP($F268,'1.PrepList'!$I:$I,'1.PrepList'!$R:$R))</f>
        <v/>
      </c>
      <c r="P268" t="str">
        <f>IF($F268="","",_xlfn.XLOOKUP($F268,'1.PrepList'!$I:$I,'1.PrepList'!$S:$S))</f>
        <v/>
      </c>
    </row>
    <row r="269" spans="1:16">
      <c r="A269" s="603" t="str">
        <f>IF($F269="","",_xlfn.XLOOKUP($F269,'1.PrepList'!$I:$I,'1.PrepList'!$C:$C))</f>
        <v/>
      </c>
      <c r="B269" s="603" t="str">
        <f>IF($F269="","",_xlfn.XLOOKUP($F269,'1.PrepList'!$I:$I,'1.PrepList'!$D:$D))</f>
        <v/>
      </c>
      <c r="C269" t="str">
        <f t="shared" si="3"/>
        <v/>
      </c>
      <c r="D269" t="str">
        <f>IF($F269="","",_xlfn.XLOOKUP($F269,'1.PrepList'!$I:$I,'1.PrepList'!$F:$F))</f>
        <v/>
      </c>
      <c r="E269" t="str">
        <f>IF($F269="","",_xlfn.XLOOKUP($F269,'1.PrepList'!$I:$I,'1.PrepList'!$H:$H))</f>
        <v/>
      </c>
      <c r="F269" t="str">
        <f>IFERROR(_xlfn.AGGREGATE(15,6,'1.PrepList'!$I$2:$I$1500/('1.PrepList'!$B$2:$B$1500="Yes"),ROWS($F$70:F269)),"")</f>
        <v/>
      </c>
      <c r="G269" t="str">
        <f>IF($F269="","",_xlfn.XLOOKUP($F269,'1.PrepList'!$I:$I,'1.PrepList'!$J:$J))</f>
        <v/>
      </c>
      <c r="H269" t="str">
        <f>IF($F269="","",_xlfn.XLOOKUP($F269,'1.PrepList'!$I:$I,'1.PrepList'!$K:$K))</f>
        <v/>
      </c>
      <c r="I269" t="str">
        <f>IF($F269="","",_xlfn.XLOOKUP($F269,'1.PrepList'!$I:$I,'1.PrepList'!$L:$L))</f>
        <v/>
      </c>
      <c r="J269" t="str">
        <f>IF($F269="","",_xlfn.XLOOKUP($F269,'1.PrepList'!$I:$I,'1.PrepList'!$M:$M))</f>
        <v/>
      </c>
      <c r="K269" t="str">
        <f>IF($F269="","",_xlfn.XLOOKUP($F269,'1.PrepList'!$I:$I,'1.PrepList'!$N:$N))</f>
        <v/>
      </c>
      <c r="L269" t="str">
        <f>IF($F269="","",_xlfn.XLOOKUP($F269,'1.PrepList'!$I:$I,'1.PrepList'!$O:$O))</f>
        <v/>
      </c>
      <c r="M269" t="str">
        <f>IF($F269="","",_xlfn.XLOOKUP($F269,'1.PrepList'!$I:$I,'1.PrepList'!$P:$P))</f>
        <v/>
      </c>
      <c r="N269" t="str">
        <f>IF($F269="","",_xlfn.XLOOKUP($F269,'1.PrepList'!$I:$I,'1.PrepList'!$Q:$Q))</f>
        <v/>
      </c>
      <c r="O269" t="str">
        <f>IF($F269="","",_xlfn.XLOOKUP($F269,'1.PrepList'!$I:$I,'1.PrepList'!$R:$R))</f>
        <v/>
      </c>
      <c r="P269" t="str">
        <f>IF($F269="","",_xlfn.XLOOKUP($F269,'1.PrepList'!$I:$I,'1.PrepList'!$S:$S))</f>
        <v/>
      </c>
    </row>
  </sheetData>
  <mergeCells count="1">
    <mergeCell ref="A68:P68"/>
  </mergeCells>
  <conditionalFormatting sqref="D2:D67">
    <cfRule type="containsText" dxfId="2936" priority="5" operator="containsText" text="Bilingual">
      <formula>NOT(ISERROR(SEARCH("Bilingual",D2)))</formula>
    </cfRule>
    <cfRule type="containsText" dxfId="2935" priority="6" operator="containsText" text="English">
      <formula>NOT(ISERROR(SEARCH("English",D2)))</formula>
    </cfRule>
    <cfRule type="containsText" dxfId="2934" priority="8" operator="containsText" text="Spanish">
      <formula>NOT(ISERROR(SEARCH("Spanish",D2)))</formula>
    </cfRule>
  </conditionalFormatting>
  <conditionalFormatting sqref="F1">
    <cfRule type="duplicateValues" dxfId="2933" priority="811"/>
  </conditionalFormatting>
  <conditionalFormatting sqref="F2">
    <cfRule type="duplicateValues" dxfId="2932" priority="797"/>
    <cfRule type="duplicateValues" dxfId="2931" priority="798"/>
  </conditionalFormatting>
  <conditionalFormatting sqref="F3">
    <cfRule type="duplicateValues" dxfId="2930" priority="783"/>
    <cfRule type="duplicateValues" dxfId="2929" priority="784"/>
  </conditionalFormatting>
  <conditionalFormatting sqref="F4">
    <cfRule type="duplicateValues" dxfId="2928" priority="769"/>
    <cfRule type="duplicateValues" dxfId="2927" priority="770"/>
  </conditionalFormatting>
  <conditionalFormatting sqref="F5">
    <cfRule type="duplicateValues" dxfId="2926" priority="755"/>
    <cfRule type="duplicateValues" dxfId="2925" priority="756"/>
  </conditionalFormatting>
  <conditionalFormatting sqref="F6">
    <cfRule type="duplicateValues" dxfId="2924" priority="743"/>
    <cfRule type="duplicateValues" dxfId="2923" priority="744"/>
  </conditionalFormatting>
  <conditionalFormatting sqref="F7">
    <cfRule type="duplicateValues" dxfId="2922" priority="729"/>
    <cfRule type="duplicateValues" dxfId="2921" priority="730"/>
  </conditionalFormatting>
  <conditionalFormatting sqref="F8">
    <cfRule type="duplicateValues" dxfId="2920" priority="715"/>
    <cfRule type="duplicateValues" dxfId="2919" priority="716"/>
  </conditionalFormatting>
  <conditionalFormatting sqref="F9">
    <cfRule type="duplicateValues" dxfId="2918" priority="701"/>
    <cfRule type="duplicateValues" dxfId="2917" priority="702"/>
  </conditionalFormatting>
  <conditionalFormatting sqref="F10">
    <cfRule type="duplicateValues" dxfId="2916" priority="689"/>
    <cfRule type="duplicateValues" dxfId="2915" priority="690"/>
  </conditionalFormatting>
  <conditionalFormatting sqref="F11">
    <cfRule type="duplicateValues" dxfId="2914" priority="677"/>
    <cfRule type="duplicateValues" dxfId="2913" priority="678"/>
  </conditionalFormatting>
  <conditionalFormatting sqref="F12">
    <cfRule type="duplicateValues" dxfId="2912" priority="663"/>
    <cfRule type="duplicateValues" dxfId="2911" priority="664"/>
  </conditionalFormatting>
  <conditionalFormatting sqref="F13">
    <cfRule type="duplicateValues" dxfId="2910" priority="649"/>
    <cfRule type="duplicateValues" dxfId="2909" priority="650"/>
  </conditionalFormatting>
  <conditionalFormatting sqref="F14">
    <cfRule type="duplicateValues" dxfId="2908" priority="637"/>
    <cfRule type="duplicateValues" dxfId="2907" priority="638"/>
  </conditionalFormatting>
  <conditionalFormatting sqref="F15">
    <cfRule type="duplicateValues" dxfId="2906" priority="625"/>
    <cfRule type="duplicateValues" dxfId="2905" priority="626"/>
  </conditionalFormatting>
  <conditionalFormatting sqref="F16">
    <cfRule type="duplicateValues" dxfId="2904" priority="613"/>
    <cfRule type="duplicateValues" dxfId="2903" priority="614"/>
  </conditionalFormatting>
  <conditionalFormatting sqref="F17">
    <cfRule type="duplicateValues" dxfId="2902" priority="601"/>
    <cfRule type="duplicateValues" dxfId="2901" priority="602"/>
  </conditionalFormatting>
  <conditionalFormatting sqref="F18">
    <cfRule type="duplicateValues" dxfId="2900" priority="587"/>
    <cfRule type="duplicateValues" dxfId="2899" priority="588"/>
  </conditionalFormatting>
  <conditionalFormatting sqref="F19">
    <cfRule type="duplicateValues" dxfId="2898" priority="575"/>
    <cfRule type="duplicateValues" dxfId="2897" priority="576"/>
  </conditionalFormatting>
  <conditionalFormatting sqref="F20">
    <cfRule type="duplicateValues" dxfId="2896" priority="563"/>
    <cfRule type="duplicateValues" dxfId="2895" priority="564"/>
  </conditionalFormatting>
  <conditionalFormatting sqref="F21">
    <cfRule type="duplicateValues" dxfId="2894" priority="549"/>
    <cfRule type="duplicateValues" dxfId="2893" priority="550"/>
  </conditionalFormatting>
  <conditionalFormatting sqref="F22">
    <cfRule type="duplicateValues" dxfId="2892" priority="535"/>
    <cfRule type="duplicateValues" dxfId="2891" priority="536"/>
  </conditionalFormatting>
  <conditionalFormatting sqref="F23">
    <cfRule type="duplicateValues" dxfId="2890" priority="523"/>
    <cfRule type="duplicateValues" dxfId="2889" priority="524"/>
  </conditionalFormatting>
  <conditionalFormatting sqref="F24">
    <cfRule type="duplicateValues" dxfId="2888" priority="509"/>
    <cfRule type="duplicateValues" dxfId="2887" priority="510"/>
  </conditionalFormatting>
  <conditionalFormatting sqref="F25">
    <cfRule type="duplicateValues" dxfId="2886" priority="495"/>
    <cfRule type="duplicateValues" dxfId="2885" priority="496"/>
  </conditionalFormatting>
  <conditionalFormatting sqref="F26">
    <cfRule type="duplicateValues" dxfId="2884" priority="483"/>
    <cfRule type="duplicateValues" dxfId="2883" priority="484"/>
  </conditionalFormatting>
  <conditionalFormatting sqref="F27">
    <cfRule type="duplicateValues" dxfId="2882" priority="471"/>
    <cfRule type="duplicateValues" dxfId="2881" priority="472"/>
  </conditionalFormatting>
  <conditionalFormatting sqref="F28">
    <cfRule type="duplicateValues" dxfId="2880" priority="457"/>
    <cfRule type="duplicateValues" dxfId="2879" priority="458"/>
  </conditionalFormatting>
  <conditionalFormatting sqref="F29">
    <cfRule type="duplicateValues" dxfId="2878" priority="443"/>
    <cfRule type="duplicateValues" dxfId="2877" priority="444"/>
  </conditionalFormatting>
  <conditionalFormatting sqref="F30">
    <cfRule type="duplicateValues" dxfId="2876" priority="429"/>
    <cfRule type="duplicateValues" dxfId="2875" priority="430"/>
  </conditionalFormatting>
  <conditionalFormatting sqref="F31">
    <cfRule type="duplicateValues" dxfId="2874" priority="415"/>
    <cfRule type="duplicateValues" dxfId="2873" priority="416"/>
  </conditionalFormatting>
  <conditionalFormatting sqref="F32">
    <cfRule type="duplicateValues" dxfId="2872" priority="401"/>
    <cfRule type="duplicateValues" dxfId="2871" priority="402"/>
  </conditionalFormatting>
  <conditionalFormatting sqref="F33">
    <cfRule type="duplicateValues" dxfId="2870" priority="389"/>
    <cfRule type="duplicateValues" dxfId="2869" priority="390"/>
  </conditionalFormatting>
  <conditionalFormatting sqref="F34">
    <cfRule type="duplicateValues" dxfId="2868" priority="375"/>
    <cfRule type="duplicateValues" dxfId="2867" priority="376"/>
  </conditionalFormatting>
  <conditionalFormatting sqref="F35">
    <cfRule type="duplicateValues" dxfId="2866" priority="363"/>
    <cfRule type="duplicateValues" dxfId="2865" priority="364"/>
  </conditionalFormatting>
  <conditionalFormatting sqref="F36">
    <cfRule type="duplicateValues" dxfId="2864" priority="349"/>
    <cfRule type="duplicateValues" dxfId="2863" priority="350"/>
  </conditionalFormatting>
  <conditionalFormatting sqref="F37">
    <cfRule type="duplicateValues" dxfId="2862" priority="335"/>
    <cfRule type="duplicateValues" dxfId="2861" priority="336"/>
  </conditionalFormatting>
  <conditionalFormatting sqref="F38">
    <cfRule type="duplicateValues" dxfId="2860" priority="321"/>
    <cfRule type="duplicateValues" dxfId="2859" priority="322"/>
  </conditionalFormatting>
  <conditionalFormatting sqref="F39">
    <cfRule type="duplicateValues" dxfId="2858" priority="310"/>
  </conditionalFormatting>
  <conditionalFormatting sqref="F40">
    <cfRule type="duplicateValues" dxfId="2857" priority="297"/>
  </conditionalFormatting>
  <conditionalFormatting sqref="F41">
    <cfRule type="duplicateValues" dxfId="2856" priority="285"/>
    <cfRule type="duplicateValues" dxfId="2855" priority="286"/>
  </conditionalFormatting>
  <conditionalFormatting sqref="F42">
    <cfRule type="duplicateValues" dxfId="2854" priority="271"/>
    <cfRule type="duplicateValues" dxfId="2853" priority="272"/>
  </conditionalFormatting>
  <conditionalFormatting sqref="F43">
    <cfRule type="duplicateValues" dxfId="2852" priority="257"/>
    <cfRule type="duplicateValues" dxfId="2851" priority="258"/>
  </conditionalFormatting>
  <conditionalFormatting sqref="F44">
    <cfRule type="duplicateValues" dxfId="2850" priority="243"/>
    <cfRule type="duplicateValues" dxfId="2849" priority="244"/>
  </conditionalFormatting>
  <conditionalFormatting sqref="F45">
    <cfRule type="duplicateValues" dxfId="2848" priority="231"/>
    <cfRule type="duplicateValues" dxfId="2847" priority="232"/>
  </conditionalFormatting>
  <conditionalFormatting sqref="F46">
    <cfRule type="duplicateValues" dxfId="2846" priority="217"/>
    <cfRule type="duplicateValues" dxfId="2845" priority="218"/>
  </conditionalFormatting>
  <conditionalFormatting sqref="F47">
    <cfRule type="duplicateValues" dxfId="2844" priority="203"/>
    <cfRule type="duplicateValues" dxfId="2843" priority="204"/>
  </conditionalFormatting>
  <conditionalFormatting sqref="F48">
    <cfRule type="duplicateValues" dxfId="2842" priority="191"/>
    <cfRule type="duplicateValues" dxfId="2841" priority="192"/>
  </conditionalFormatting>
  <conditionalFormatting sqref="F49">
    <cfRule type="duplicateValues" dxfId="2840" priority="177"/>
    <cfRule type="duplicateValues" dxfId="2839" priority="178"/>
  </conditionalFormatting>
  <conditionalFormatting sqref="F50:F52">
    <cfRule type="duplicateValues" dxfId="2838" priority="163"/>
    <cfRule type="duplicateValues" dxfId="2837" priority="164"/>
  </conditionalFormatting>
  <conditionalFormatting sqref="F53">
    <cfRule type="duplicateValues" dxfId="2836" priority="149"/>
    <cfRule type="duplicateValues" dxfId="2835" priority="150"/>
  </conditionalFormatting>
  <conditionalFormatting sqref="F54">
    <cfRule type="duplicateValues" dxfId="2834" priority="135"/>
    <cfRule type="duplicateValues" dxfId="2833" priority="136"/>
  </conditionalFormatting>
  <conditionalFormatting sqref="F55:F56">
    <cfRule type="duplicateValues" dxfId="2832" priority="123"/>
    <cfRule type="duplicateValues" dxfId="2831" priority="124"/>
  </conditionalFormatting>
  <conditionalFormatting sqref="F57:F58">
    <cfRule type="duplicateValues" dxfId="2830" priority="109"/>
    <cfRule type="duplicateValues" dxfId="2829" priority="110"/>
  </conditionalFormatting>
  <conditionalFormatting sqref="F59">
    <cfRule type="duplicateValues" dxfId="2828" priority="95"/>
    <cfRule type="duplicateValues" dxfId="2827" priority="96"/>
  </conditionalFormatting>
  <conditionalFormatting sqref="F60">
    <cfRule type="duplicateValues" dxfId="2826" priority="81"/>
    <cfRule type="duplicateValues" dxfId="2825" priority="82"/>
  </conditionalFormatting>
  <conditionalFormatting sqref="F61">
    <cfRule type="duplicateValues" dxfId="2824" priority="67"/>
    <cfRule type="duplicateValues" dxfId="2823" priority="68"/>
  </conditionalFormatting>
  <conditionalFormatting sqref="F62">
    <cfRule type="duplicateValues" dxfId="2822" priority="53"/>
    <cfRule type="duplicateValues" dxfId="2821" priority="54"/>
  </conditionalFormatting>
  <conditionalFormatting sqref="F63">
    <cfRule type="duplicateValues" dxfId="2820" priority="39"/>
    <cfRule type="duplicateValues" dxfId="2819" priority="40"/>
  </conditionalFormatting>
  <conditionalFormatting sqref="F64">
    <cfRule type="duplicateValues" dxfId="2818" priority="25"/>
    <cfRule type="duplicateValues" dxfId="2817" priority="26"/>
  </conditionalFormatting>
  <conditionalFormatting sqref="F65">
    <cfRule type="duplicateValues" dxfId="2816" priority="13"/>
    <cfRule type="duplicateValues" dxfId="2815" priority="14"/>
  </conditionalFormatting>
  <conditionalFormatting sqref="F66:F67">
    <cfRule type="duplicateValues" dxfId="2814" priority="1"/>
    <cfRule type="duplicateValues" dxfId="2813" priority="2"/>
  </conditionalFormatting>
  <conditionalFormatting sqref="L1:L59">
    <cfRule type="containsText" dxfId="2812" priority="97" operator="containsText" text="Not Ran">
      <formula>NOT(ISERROR(SEARCH("Not Ran",L1)))</formula>
    </cfRule>
    <cfRule type="containsText" dxfId="2811" priority="98" operator="containsText" text="Review">
      <formula>NOT(ISERROR(SEARCH("Review",L1)))</formula>
    </cfRule>
  </conditionalFormatting>
  <conditionalFormatting sqref="L2:L59">
    <cfRule type="containsText" dxfId="2810" priority="103" operator="containsText" text="Failed">
      <formula>NOT(ISERROR(SEARCH("Failed",L2)))</formula>
    </cfRule>
  </conditionalFormatting>
  <conditionalFormatting sqref="L61:L67">
    <cfRule type="containsText" dxfId="2809" priority="3" operator="containsText" text="Not Ran">
      <formula>NOT(ISERROR(SEARCH("Not Ran",L61)))</formula>
    </cfRule>
    <cfRule type="containsText" dxfId="2808" priority="4" operator="containsText" text="Review">
      <formula>NOT(ISERROR(SEARCH("Review",L61)))</formula>
    </cfRule>
    <cfRule type="containsText" dxfId="2807" priority="9" operator="containsText" text="Failed">
      <formula>NOT(ISERROR(SEARCH("Failed",L61)))</formula>
    </cfRule>
  </conditionalFormatting>
  <conditionalFormatting sqref="L1:N59">
    <cfRule type="containsText" dxfId="2806" priority="106" operator="containsText" text="Pending">
      <formula>NOT(ISERROR(SEARCH("Pending",L1)))</formula>
    </cfRule>
  </conditionalFormatting>
  <conditionalFormatting sqref="L2:N59">
    <cfRule type="containsBlanks" dxfId="2805" priority="104">
      <formula>LEN(TRIM(L2))=0</formula>
    </cfRule>
    <cfRule type="containsText" dxfId="2804" priority="105" operator="containsText" text="Passed">
      <formula>NOT(ISERROR(SEARCH("Passed",L2)))</formula>
    </cfRule>
  </conditionalFormatting>
  <conditionalFormatting sqref="L60:N60">
    <cfRule type="containsText" dxfId="2803" priority="83" operator="containsText" text="Not Ran">
      <formula>NOT(ISERROR(SEARCH("Not Ran",L60)))</formula>
    </cfRule>
    <cfRule type="containsText" dxfId="2802" priority="84" operator="containsText" text="Review">
      <formula>NOT(ISERROR(SEARCH("Review",L60)))</formula>
    </cfRule>
    <cfRule type="containsText" dxfId="2801" priority="89" operator="containsText" text="Failed">
      <formula>NOT(ISERROR(SEARCH("Failed",L60)))</formula>
    </cfRule>
    <cfRule type="containsBlanks" dxfId="2800" priority="90">
      <formula>LEN(TRIM(L60))=0</formula>
    </cfRule>
    <cfRule type="containsText" dxfId="2799" priority="91" operator="containsText" text="Passed">
      <formula>NOT(ISERROR(SEARCH("Passed",L60)))</formula>
    </cfRule>
    <cfRule type="containsText" dxfId="2798" priority="92" operator="containsText" text="Pending">
      <formula>NOT(ISERROR(SEARCH("Pending",L60)))</formula>
    </cfRule>
  </conditionalFormatting>
  <conditionalFormatting sqref="L61:N67">
    <cfRule type="containsBlanks" dxfId="2797" priority="10">
      <formula>LEN(TRIM(L61))=0</formula>
    </cfRule>
    <cfRule type="containsText" dxfId="2796" priority="11" operator="containsText" text="Passed">
      <formula>NOT(ISERROR(SEARCH("Passed",L61)))</formula>
    </cfRule>
    <cfRule type="containsText" dxfId="2795" priority="12" operator="containsText" text="Pending">
      <formula>NOT(ISERROR(SEARCH("Pending",L61)))</formula>
    </cfRule>
  </conditionalFormatting>
  <conditionalFormatting sqref="M2:N60">
    <cfRule type="containsText" dxfId="2794" priority="87" operator="containsText" text="Yes">
      <formula>NOT(ISERROR(SEARCH("Yes",M2)))</formula>
    </cfRule>
  </conditionalFormatting>
  <conditionalFormatting sqref="M61:N67">
    <cfRule type="containsText" dxfId="2793" priority="7" operator="containsText" text="Yes">
      <formula>NOT(ISERROR(SEARCH("Yes",M61)))</formula>
    </cfRule>
  </conditionalFormatting>
  <conditionalFormatting sqref="P2:P5">
    <cfRule type="containsText" dxfId="2792" priority="767" operator="containsText" text="Yes">
      <formula>NOT(ISERROR(SEARCH("Yes",P2)))</formula>
    </cfRule>
    <cfRule type="containsText" dxfId="2791" priority="768" operator="containsText" text="No">
      <formula>NOT(ISERROR(SEARCH("No",P2)))</formula>
    </cfRule>
  </conditionalFormatting>
  <conditionalFormatting sqref="P7:P9">
    <cfRule type="containsText" dxfId="2790" priority="713" operator="containsText" text="Yes">
      <formula>NOT(ISERROR(SEARCH("Yes",P7)))</formula>
    </cfRule>
    <cfRule type="containsText" dxfId="2789" priority="714" operator="containsText" text="No">
      <formula>NOT(ISERROR(SEARCH("No",P7)))</formula>
    </cfRule>
  </conditionalFormatting>
  <conditionalFormatting sqref="P12:P13">
    <cfRule type="containsText" dxfId="2788" priority="661" operator="containsText" text="Yes">
      <formula>NOT(ISERROR(SEARCH("Yes",P12)))</formula>
    </cfRule>
    <cfRule type="containsText" dxfId="2787" priority="662" operator="containsText" text="No">
      <formula>NOT(ISERROR(SEARCH("No",P12)))</formula>
    </cfRule>
  </conditionalFormatting>
  <conditionalFormatting sqref="P18">
    <cfRule type="containsText" dxfId="2786" priority="599" operator="containsText" text="Yes">
      <formula>NOT(ISERROR(SEARCH("Yes",P18)))</formula>
    </cfRule>
    <cfRule type="containsText" dxfId="2785" priority="600" operator="containsText" text="No">
      <formula>NOT(ISERROR(SEARCH("No",P18)))</formula>
    </cfRule>
  </conditionalFormatting>
  <conditionalFormatting sqref="P21:P22">
    <cfRule type="containsText" dxfId="2784" priority="547" operator="containsText" text="Yes">
      <formula>NOT(ISERROR(SEARCH("Yes",P21)))</formula>
    </cfRule>
    <cfRule type="containsText" dxfId="2783" priority="548" operator="containsText" text="No">
      <formula>NOT(ISERROR(SEARCH("No",P21)))</formula>
    </cfRule>
  </conditionalFormatting>
  <conditionalFormatting sqref="P24:P25">
    <cfRule type="containsText" dxfId="2782" priority="507" operator="containsText" text="Yes">
      <formula>NOT(ISERROR(SEARCH("Yes",P24)))</formula>
    </cfRule>
    <cfRule type="containsText" dxfId="2781" priority="508" operator="containsText" text="No">
      <formula>NOT(ISERROR(SEARCH("No",P24)))</formula>
    </cfRule>
  </conditionalFormatting>
  <conditionalFormatting sqref="P28:P32">
    <cfRule type="containsText" dxfId="2780" priority="413" operator="containsText" text="Yes">
      <formula>NOT(ISERROR(SEARCH("Yes",P28)))</formula>
    </cfRule>
    <cfRule type="containsText" dxfId="2779" priority="414" operator="containsText" text="No">
      <formula>NOT(ISERROR(SEARCH("No",P28)))</formula>
    </cfRule>
  </conditionalFormatting>
  <conditionalFormatting sqref="P34">
    <cfRule type="containsText" dxfId="2778" priority="387" operator="containsText" text="Yes">
      <formula>NOT(ISERROR(SEARCH("Yes",P34)))</formula>
    </cfRule>
    <cfRule type="containsText" dxfId="2777" priority="388" operator="containsText" text="No">
      <formula>NOT(ISERROR(SEARCH("No",P34)))</formula>
    </cfRule>
  </conditionalFormatting>
  <conditionalFormatting sqref="P36:P38">
    <cfRule type="containsText" dxfId="2776" priority="333" operator="containsText" text="Yes">
      <formula>NOT(ISERROR(SEARCH("Yes",P36)))</formula>
    </cfRule>
    <cfRule type="containsText" dxfId="2775" priority="334" operator="containsText" text="No">
      <formula>NOT(ISERROR(SEARCH("No",P36)))</formula>
    </cfRule>
  </conditionalFormatting>
  <conditionalFormatting sqref="P40">
    <cfRule type="containsText" dxfId="2774" priority="308" operator="containsText" text="Yes">
      <formula>NOT(ISERROR(SEARCH("Yes",P40)))</formula>
    </cfRule>
    <cfRule type="containsText" dxfId="2773" priority="309" operator="containsText" text="No">
      <formula>NOT(ISERROR(SEARCH("No",P40)))</formula>
    </cfRule>
  </conditionalFormatting>
  <conditionalFormatting sqref="P42:P44">
    <cfRule type="containsText" dxfId="2772" priority="255" operator="containsText" text="Yes">
      <formula>NOT(ISERROR(SEARCH("Yes",P42)))</formula>
    </cfRule>
    <cfRule type="containsText" dxfId="2771" priority="256" operator="containsText" text="No">
      <formula>NOT(ISERROR(SEARCH("No",P42)))</formula>
    </cfRule>
  </conditionalFormatting>
  <conditionalFormatting sqref="P46:P47">
    <cfRule type="containsText" dxfId="2770" priority="215" operator="containsText" text="Yes">
      <formula>NOT(ISERROR(SEARCH("Yes",P46)))</formula>
    </cfRule>
    <cfRule type="containsText" dxfId="2769" priority="216" operator="containsText" text="No">
      <formula>NOT(ISERROR(SEARCH("No",P46)))</formula>
    </cfRule>
  </conditionalFormatting>
  <conditionalFormatting sqref="P49:P54">
    <cfRule type="containsText" dxfId="2768" priority="147" operator="containsText" text="Yes">
      <formula>NOT(ISERROR(SEARCH("Yes",P49)))</formula>
    </cfRule>
    <cfRule type="containsText" dxfId="2767" priority="148" operator="containsText" text="No">
      <formula>NOT(ISERROR(SEARCH("No",P49)))</formula>
    </cfRule>
  </conditionalFormatting>
  <conditionalFormatting sqref="P57:P64">
    <cfRule type="containsText" dxfId="2766" priority="37" operator="containsText" text="Yes">
      <formula>NOT(ISERROR(SEARCH("Yes",P57)))</formula>
    </cfRule>
    <cfRule type="containsText" dxfId="2765" priority="38" operator="containsText" text="No">
      <formula>NOT(ISERROR(SEARCH("No",P57)))</formula>
    </cfRule>
  </conditionalFormatting>
  <dataValidations count="10">
    <dataValidation allowBlank="1" showInputMessage="1" showErrorMessage="1" sqref="P2:P5 K2:K67 P7:P9 P12:P13 P18 P21:P22 P24:P25 P28:P32 P34 P36:P38 P40 P42:P44 P46:P47 P49:P54 P57:P64 A1:P1" xr:uid="{66B9049C-1883-4795-A3A2-E20BB1902D46}"/>
    <dataValidation type="list" allowBlank="1" showInputMessage="1" showErrorMessage="1" sqref="O2:O64 O66:O67" xr:uid="{DDB485A8-C999-4AB7-B4E1-438E309D664F}">
      <formula1>"Yes, No, Pending"</formula1>
    </dataValidation>
    <dataValidation type="list" allowBlank="1" showInputMessage="1" showErrorMessage="1" sqref="C2:C67" xr:uid="{D15C8F61-B17E-4C91-8540-791CDC5326BA}">
      <formula1>"Prepped, Wait List, Completed Mini,"</formula1>
    </dataValidation>
    <dataValidation type="list" allowBlank="1" showInputMessage="1" showErrorMessage="1" sqref="D2:D67" xr:uid="{44314018-A3CE-4931-8ACE-02D81E87CDBC}">
      <formula1>"English, Spanish, Bilingual"</formula1>
    </dataValidation>
    <dataValidation type="list" allowBlank="1" showInputMessage="1" showErrorMessage="1" sqref="J2:J67" xr:uid="{69A921E2-33A7-42D1-9395-A6B61DF862AD}">
      <formula1>"WVC, WJ, NSL"</formula1>
    </dataValidation>
    <dataValidation type="list" allowBlank="1" showInputMessage="1" showErrorMessage="1" sqref="I2:I67" xr:uid="{751FA516-4A26-4F62-8697-CCFAB770936D}">
      <formula1>"Mechanical Assembly,Materials,Rack Assembly,IT Support,Delivery Systems Analyst,Quality,Test Operator,Debug,"</formula1>
    </dataValidation>
    <dataValidation type="list" allowBlank="1" showInputMessage="1" showErrorMessage="1" sqref="L2:L67 M60:N60" xr:uid="{FBDBB1D7-00A4-434A-B4E6-DBC1B77E85CD}">
      <formula1>"Passed, Fail, Review, Pending, Not Ran,"</formula1>
    </dataValidation>
    <dataValidation type="list" allowBlank="1" showInputMessage="1" showErrorMessage="1" sqref="H2:H67" xr:uid="{1B2F77FF-3296-41D4-87A8-987488B644C5}">
      <formula1>"Day Shift, Night Shift"</formula1>
    </dataValidation>
    <dataValidation type="list" allowBlank="1" showInputMessage="1" showErrorMessage="1" sqref="N2:N56 N59 N61:N67" xr:uid="{41DDF784-AC05-4B22-A9AD-69F98920712E}">
      <formula1>"Sent, Passed, Failed"</formula1>
    </dataValidation>
    <dataValidation type="list" allowBlank="1" showInputMessage="1" showErrorMessage="1" sqref="M2:M59 N57:N58 M61:M67" xr:uid="{92F89E31-5B29-489C-952F-31BB07CD8345}">
      <formula1>"Passed, Failed"</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25D4-6A4D-4D79-8DD4-A600A98A8F54}">
  <sheetPr>
    <tabColor rgb="FFFFC000"/>
  </sheetPr>
  <dimension ref="A1:P18"/>
  <sheetViews>
    <sheetView workbookViewId="0">
      <selection activeCell="D10" sqref="D10"/>
    </sheetView>
  </sheetViews>
  <sheetFormatPr defaultRowHeight="14.5"/>
  <cols>
    <col min="1" max="1" width="8.453125" bestFit="1" customWidth="1"/>
    <col min="2" max="2" width="18" bestFit="1" customWidth="1"/>
    <col min="3" max="3" width="7" bestFit="1" customWidth="1"/>
    <col min="4" max="4" width="8.1796875" bestFit="1" customWidth="1"/>
    <col min="5" max="5" width="11" bestFit="1" customWidth="1"/>
    <col min="6" max="6" width="9.1796875" bestFit="1" customWidth="1"/>
    <col min="8" max="8" width="8.453125" customWidth="1"/>
    <col min="9" max="9" width="18" customWidth="1"/>
    <col min="10" max="10" width="7" customWidth="1"/>
    <col min="11" max="11" width="8.1796875" customWidth="1"/>
    <col min="12" max="12" width="11" customWidth="1"/>
    <col min="13" max="13" width="9.1796875" customWidth="1"/>
    <col min="16" max="16" width="18" bestFit="1" customWidth="1"/>
  </cols>
  <sheetData>
    <row r="1" spans="1:16">
      <c r="A1" s="714" t="s">
        <v>5476</v>
      </c>
      <c r="B1" s="715"/>
      <c r="C1" s="715"/>
      <c r="D1" s="715"/>
      <c r="E1" s="715"/>
      <c r="F1" s="715"/>
      <c r="H1" s="715" t="s">
        <v>5514</v>
      </c>
      <c r="I1" s="715"/>
      <c r="J1" s="715"/>
      <c r="K1" s="715"/>
      <c r="L1" s="715"/>
      <c r="M1" s="715"/>
      <c r="O1" s="98" t="s">
        <v>5515</v>
      </c>
    </row>
    <row r="2" spans="1:16">
      <c r="O2" t="s">
        <v>504</v>
      </c>
    </row>
    <row r="3" spans="1:16">
      <c r="A3" s="98" t="s">
        <v>497</v>
      </c>
      <c r="B3" s="98" t="s">
        <v>5477</v>
      </c>
      <c r="C3" s="98" t="s">
        <v>5473</v>
      </c>
      <c r="D3" s="98" t="s">
        <v>5468</v>
      </c>
      <c r="E3" s="98" t="s">
        <v>5478</v>
      </c>
      <c r="F3" s="98" t="s">
        <v>5479</v>
      </c>
      <c r="H3" s="98" t="s">
        <v>63</v>
      </c>
      <c r="I3" s="98" t="s">
        <v>5477</v>
      </c>
      <c r="J3" s="98" t="s">
        <v>5473</v>
      </c>
      <c r="K3" s="98" t="s">
        <v>5468</v>
      </c>
      <c r="L3" s="98" t="s">
        <v>5478</v>
      </c>
      <c r="M3" s="98" t="s">
        <v>5479</v>
      </c>
      <c r="O3" t="s">
        <v>549</v>
      </c>
    </row>
    <row r="4" spans="1:16">
      <c r="A4" t="s">
        <v>532</v>
      </c>
      <c r="B4">
        <f>COUNTIF(tbl_StartedStatus[Recruiter],A4)</f>
        <v>0</v>
      </c>
      <c r="C4">
        <f>COUNTIFS(tbl_StartedStatus[Recruiter],A4,tbl_StartedStatus[Started],"Started")</f>
        <v>0</v>
      </c>
      <c r="D4">
        <f>COUNTIFS(tbl_StartedStatus[Recruiter],A4,tbl_StartedStatus[Started],"No Show")</f>
        <v>0</v>
      </c>
      <c r="E4">
        <f t="shared" ref="E4:E17" si="0">B4-C4-D4</f>
        <v>0</v>
      </c>
      <c r="F4" s="593" t="str">
        <f t="shared" ref="F4:F18" si="1">IF(C4+D4=0,"",C4/(C4+D4))</f>
        <v/>
      </c>
      <c r="H4" t="s">
        <v>65</v>
      </c>
      <c r="I4">
        <f>COUNTIF(_StartedStatus!$AA:$AA,H4)</f>
        <v>5</v>
      </c>
      <c r="J4">
        <f>COUNTIFS(_StartedStatus!$AA:$AA,H4,_StartedStatus!$A:$A,"Started")</f>
        <v>0</v>
      </c>
      <c r="K4">
        <f>COUNTIFS(_StartedStatus!$AA:$AA,H4,_StartedStatus!$A:$A,"No Show")</f>
        <v>0</v>
      </c>
      <c r="L4">
        <f>I4-J4-K4</f>
        <v>5</v>
      </c>
      <c r="M4" s="593" t="str">
        <f>IF(J4+K4=0,"",J4/(J4+K4))</f>
        <v/>
      </c>
      <c r="O4" t="s">
        <v>647</v>
      </c>
    </row>
    <row r="5" spans="1:16">
      <c r="A5" t="s">
        <v>510</v>
      </c>
      <c r="B5">
        <f>COUNTIF(tbl_StartedStatus[Recruiter],A5)</f>
        <v>13</v>
      </c>
      <c r="C5">
        <f>COUNTIFS(tbl_StartedStatus[Recruiter],A5,tbl_StartedStatus[Started],"Started")</f>
        <v>0</v>
      </c>
      <c r="D5">
        <f>COUNTIFS(tbl_StartedStatus[Recruiter],A5,tbl_StartedStatus[Started],"No Show")</f>
        <v>0</v>
      </c>
      <c r="E5">
        <f t="shared" si="0"/>
        <v>13</v>
      </c>
      <c r="F5" s="593" t="str">
        <f t="shared" si="1"/>
        <v/>
      </c>
      <c r="H5" t="s">
        <v>66</v>
      </c>
      <c r="I5">
        <f>COUNTIF(_StartedStatus!$AA:$AA,H5)</f>
        <v>12</v>
      </c>
      <c r="J5">
        <f>COUNTIFS(_StartedStatus!$AA:$AA,H5,_StartedStatus!$A:$A,"Started")</f>
        <v>0</v>
      </c>
      <c r="K5">
        <f>COUNTIFS(_StartedStatus!$AA:$AA,H5,_StartedStatus!$A:$A,"No Show")</f>
        <v>0</v>
      </c>
      <c r="L5">
        <f>I5-J5-K5</f>
        <v>12</v>
      </c>
      <c r="M5" s="593" t="str">
        <f>IF(J5+K5=0,"",J5/(J5+K5))</f>
        <v/>
      </c>
      <c r="O5" t="s">
        <v>5516</v>
      </c>
    </row>
    <row r="6" spans="1:16">
      <c r="A6" t="s">
        <v>513</v>
      </c>
      <c r="B6">
        <f>COUNTIF(tbl_StartedStatus[Recruiter],A6)</f>
        <v>0</v>
      </c>
      <c r="C6">
        <f>COUNTIFS(tbl_StartedStatus[Recruiter],A6,tbl_StartedStatus[Started],"Started")</f>
        <v>0</v>
      </c>
      <c r="D6">
        <f>COUNTIFS(tbl_StartedStatus[Recruiter],A6,tbl_StartedStatus[Started],"No Show")</f>
        <v>0</v>
      </c>
      <c r="E6">
        <f t="shared" si="0"/>
        <v>0</v>
      </c>
      <c r="F6" s="593" t="str">
        <f t="shared" si="1"/>
        <v/>
      </c>
      <c r="H6" t="s">
        <v>67</v>
      </c>
      <c r="I6">
        <f>COUNTIF(_StartedStatus!$AA:$AA,H6)</f>
        <v>28</v>
      </c>
      <c r="J6">
        <f>COUNTIFS(_StartedStatus!$AA:$AA,H6,_StartedStatus!$A:$A,"Started")</f>
        <v>0</v>
      </c>
      <c r="K6">
        <f>COUNTIFS(_StartedStatus!$AA:$AA,H6,_StartedStatus!$A:$A,"No Show")</f>
        <v>0</v>
      </c>
      <c r="L6">
        <f>I6-J6-K6</f>
        <v>28</v>
      </c>
      <c r="M6" s="593" t="str">
        <f>IF(J6+K6=0,"",J6/(J6+K6))</f>
        <v/>
      </c>
      <c r="O6" t="s">
        <v>5517</v>
      </c>
    </row>
    <row r="7" spans="1:16">
      <c r="A7" t="s">
        <v>805</v>
      </c>
      <c r="B7">
        <f>COUNTIF(tbl_StartedStatus[Recruiter],A7)</f>
        <v>0</v>
      </c>
      <c r="C7">
        <f>COUNTIFS(tbl_StartedStatus[Recruiter],A7,tbl_StartedStatus[Started],"Started")</f>
        <v>0</v>
      </c>
      <c r="D7">
        <f>COUNTIFS(tbl_StartedStatus[Recruiter],A7,tbl_StartedStatus[Started],"No Show")</f>
        <v>0</v>
      </c>
      <c r="E7">
        <f t="shared" si="0"/>
        <v>0</v>
      </c>
      <c r="F7" s="593" t="str">
        <f t="shared" si="1"/>
        <v/>
      </c>
      <c r="H7" s="98" t="s">
        <v>478</v>
      </c>
      <c r="I7">
        <f>SUM(I4:I6)</f>
        <v>45</v>
      </c>
      <c r="J7">
        <f>SUM(J4:J6)</f>
        <v>0</v>
      </c>
      <c r="K7">
        <f>SUM(K4:K6)</f>
        <v>0</v>
      </c>
      <c r="L7">
        <f>SUM(L4:L6)</f>
        <v>45</v>
      </c>
      <c r="M7" s="593" t="str">
        <f>IF(J7+K7=0,"",J7/(J7+K7))</f>
        <v/>
      </c>
      <c r="O7" t="s">
        <v>649</v>
      </c>
    </row>
    <row r="8" spans="1:16">
      <c r="A8" t="s">
        <v>538</v>
      </c>
      <c r="B8">
        <f>COUNTIF(tbl_StartedStatus[Recruiter],A8)</f>
        <v>0</v>
      </c>
      <c r="C8">
        <f>COUNTIFS(tbl_StartedStatus[Recruiter],A8,tbl_StartedStatus[Started],"Started")</f>
        <v>0</v>
      </c>
      <c r="D8">
        <f>COUNTIFS(tbl_StartedStatus[Recruiter],A8,tbl_StartedStatus[Started],"No Show")</f>
        <v>0</v>
      </c>
      <c r="E8">
        <f t="shared" si="0"/>
        <v>0</v>
      </c>
      <c r="F8" s="593" t="str">
        <f t="shared" si="1"/>
        <v/>
      </c>
      <c r="O8" t="s">
        <v>778</v>
      </c>
    </row>
    <row r="9" spans="1:16">
      <c r="A9" t="s">
        <v>521</v>
      </c>
      <c r="B9">
        <f>COUNTIF(tbl_StartedStatus[Recruiter],A9)</f>
        <v>6</v>
      </c>
      <c r="C9">
        <f>COUNTIFS(tbl_StartedStatus[Recruiter],A9,tbl_StartedStatus[Started],"Started")</f>
        <v>0</v>
      </c>
      <c r="D9">
        <f>COUNTIFS(tbl_StartedStatus[Recruiter],A9,tbl_StartedStatus[Started],"No Show")</f>
        <v>0</v>
      </c>
      <c r="E9">
        <f t="shared" si="0"/>
        <v>6</v>
      </c>
      <c r="F9" s="593" t="str">
        <f t="shared" si="1"/>
        <v/>
      </c>
      <c r="O9" t="s">
        <v>5518</v>
      </c>
    </row>
    <row r="10" spans="1:16">
      <c r="A10" t="s">
        <v>747</v>
      </c>
      <c r="B10">
        <f>COUNTIF(tbl_StartedStatus[Recruiter],A10)</f>
        <v>3</v>
      </c>
      <c r="C10">
        <f>COUNTIFS(tbl_StartedStatus[Recruiter],A10,tbl_StartedStatus[Started],"Started")</f>
        <v>0</v>
      </c>
      <c r="D10">
        <f>COUNTIFS(tbl_StartedStatus[Recruiter],A10,tbl_StartedStatus[Started],"No Show")</f>
        <v>0</v>
      </c>
      <c r="E10">
        <f t="shared" si="0"/>
        <v>3</v>
      </c>
      <c r="F10" s="593" t="str">
        <f t="shared" si="1"/>
        <v/>
      </c>
    </row>
    <row r="11" spans="1:16">
      <c r="A11" t="s">
        <v>505</v>
      </c>
      <c r="B11">
        <f>COUNTIF(tbl_StartedStatus[Recruiter],A11)</f>
        <v>7</v>
      </c>
      <c r="C11">
        <f>COUNTIFS(tbl_StartedStatus[Recruiter],A11,tbl_StartedStatus[Started],"Started")</f>
        <v>0</v>
      </c>
      <c r="D11">
        <f>COUNTIFS(tbl_StartedStatus[Recruiter],A11,tbl_StartedStatus[Started],"No Show")</f>
        <v>0</v>
      </c>
      <c r="E11">
        <f t="shared" si="0"/>
        <v>7</v>
      </c>
      <c r="F11" s="593" t="str">
        <f t="shared" si="1"/>
        <v/>
      </c>
      <c r="O11" s="98" t="s">
        <v>5522</v>
      </c>
      <c r="P11" s="631">
        <f>IFERROR(_StartedStatus!$Z$2,"")</f>
        <v>46275.479790902777</v>
      </c>
    </row>
    <row r="12" spans="1:16">
      <c r="A12" t="s">
        <v>536</v>
      </c>
      <c r="B12">
        <f>COUNTIF(tbl_StartedStatus[Recruiter],A12)</f>
        <v>5</v>
      </c>
      <c r="C12">
        <f>COUNTIFS(tbl_StartedStatus[Recruiter],A12,tbl_StartedStatus[Started],"Started")</f>
        <v>0</v>
      </c>
      <c r="D12">
        <f>COUNTIFS(tbl_StartedStatus[Recruiter],A12,tbl_StartedStatus[Started],"No Show")</f>
        <v>0</v>
      </c>
      <c r="E12">
        <f t="shared" si="0"/>
        <v>5</v>
      </c>
      <c r="F12" s="593" t="str">
        <f t="shared" si="1"/>
        <v/>
      </c>
    </row>
    <row r="13" spans="1:16">
      <c r="A13" t="s">
        <v>733</v>
      </c>
      <c r="B13">
        <f>COUNTIF(tbl_StartedStatus[Recruiter],A13)</f>
        <v>8</v>
      </c>
      <c r="C13">
        <f>COUNTIFS(tbl_StartedStatus[Recruiter],A13,tbl_StartedStatus[Started],"Started")</f>
        <v>0</v>
      </c>
      <c r="D13">
        <f>COUNTIFS(tbl_StartedStatus[Recruiter],A13,tbl_StartedStatus[Started],"No Show")</f>
        <v>0</v>
      </c>
      <c r="E13">
        <f t="shared" si="0"/>
        <v>8</v>
      </c>
      <c r="F13" s="593" t="str">
        <f t="shared" si="1"/>
        <v/>
      </c>
    </row>
    <row r="14" spans="1:16">
      <c r="A14" t="s">
        <v>684</v>
      </c>
      <c r="B14">
        <f>COUNTIF(tbl_StartedStatus[Recruiter],A14)</f>
        <v>9</v>
      </c>
      <c r="C14">
        <f>COUNTIFS(tbl_StartedStatus[Recruiter],A14,tbl_StartedStatus[Started],"Started")</f>
        <v>0</v>
      </c>
      <c r="D14">
        <f>COUNTIFS(tbl_StartedStatus[Recruiter],A14,tbl_StartedStatus[Started],"No Show")</f>
        <v>0</v>
      </c>
      <c r="E14">
        <f t="shared" si="0"/>
        <v>9</v>
      </c>
      <c r="F14" s="593" t="str">
        <f t="shared" si="1"/>
        <v/>
      </c>
    </row>
    <row r="15" spans="1:16">
      <c r="A15" t="s">
        <v>516</v>
      </c>
      <c r="B15">
        <f>COUNTIF(tbl_StartedStatus[Recruiter],A15)</f>
        <v>26</v>
      </c>
      <c r="C15">
        <f>COUNTIFS(tbl_StartedStatus[Recruiter],A15,tbl_StartedStatus[Started],"Started")</f>
        <v>0</v>
      </c>
      <c r="D15">
        <f>COUNTIFS(tbl_StartedStatus[Recruiter],A15,tbl_StartedStatus[Started],"No Show")</f>
        <v>0</v>
      </c>
      <c r="E15">
        <f t="shared" si="0"/>
        <v>26</v>
      </c>
      <c r="F15" s="593" t="str">
        <f t="shared" si="1"/>
        <v/>
      </c>
    </row>
    <row r="16" spans="1:16">
      <c r="A16" t="s">
        <v>741</v>
      </c>
      <c r="B16">
        <f>COUNTIF(tbl_StartedStatus[Recruiter],A16)</f>
        <v>15</v>
      </c>
      <c r="C16">
        <f>COUNTIFS(tbl_StartedStatus[Recruiter],A16,tbl_StartedStatus[Started],"Started")</f>
        <v>0</v>
      </c>
      <c r="D16">
        <f>COUNTIFS(tbl_StartedStatus[Recruiter],A16,tbl_StartedStatus[Started],"No Show")</f>
        <v>0</v>
      </c>
      <c r="E16">
        <f t="shared" si="0"/>
        <v>15</v>
      </c>
      <c r="F16" s="593" t="str">
        <f t="shared" si="1"/>
        <v/>
      </c>
    </row>
    <row r="17" spans="1:6">
      <c r="A17" t="s">
        <v>553</v>
      </c>
      <c r="B17">
        <f>COUNTIF(tbl_StartedStatus[Recruiter],A17)</f>
        <v>0</v>
      </c>
      <c r="C17">
        <f>COUNTIFS(tbl_StartedStatus[Recruiter],A17,tbl_StartedStatus[Started],"Started")</f>
        <v>0</v>
      </c>
      <c r="D17">
        <f>COUNTIFS(tbl_StartedStatus[Recruiter],A17,tbl_StartedStatus[Started],"No Show")</f>
        <v>0</v>
      </c>
      <c r="E17">
        <f t="shared" si="0"/>
        <v>0</v>
      </c>
      <c r="F17" s="593" t="str">
        <f t="shared" si="1"/>
        <v/>
      </c>
    </row>
    <row r="18" spans="1:6">
      <c r="A18" s="98" t="s">
        <v>478</v>
      </c>
      <c r="B18" s="98">
        <f>SUM(B4:B17)</f>
        <v>92</v>
      </c>
      <c r="C18" s="98">
        <f>SUM(C4:C17)</f>
        <v>0</v>
      </c>
      <c r="D18" s="98">
        <f>SUM(D4:D17)</f>
        <v>0</v>
      </c>
      <c r="E18" s="98">
        <f>SUM(E4:E17)</f>
        <v>92</v>
      </c>
      <c r="F18" s="594" t="str">
        <f t="shared" si="1"/>
        <v/>
      </c>
    </row>
  </sheetData>
  <mergeCells count="2">
    <mergeCell ref="A1:F1"/>
    <mergeCell ref="H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B630-5907-41EF-983A-9FF73CAA522C}">
  <dimension ref="A1:C21"/>
  <sheetViews>
    <sheetView workbookViewId="0">
      <selection activeCell="A14" sqref="A14"/>
    </sheetView>
  </sheetViews>
  <sheetFormatPr defaultColWidth="8.81640625" defaultRowHeight="14.5"/>
  <cols>
    <col min="1" max="1" width="53.26953125" customWidth="1"/>
    <col min="3" max="3" width="10.81640625" customWidth="1"/>
  </cols>
  <sheetData>
    <row r="1" spans="1:3" ht="15.5">
      <c r="A1" s="21" t="s">
        <v>0</v>
      </c>
      <c r="B1" s="22" t="s">
        <v>1</v>
      </c>
      <c r="C1" s="23" t="s">
        <v>2</v>
      </c>
    </row>
    <row r="2" spans="1:3">
      <c r="A2" s="12" t="s">
        <v>3</v>
      </c>
      <c r="B2" s="24"/>
      <c r="C2" s="25"/>
    </row>
    <row r="3" spans="1:3">
      <c r="A3" s="14" t="s">
        <v>4</v>
      </c>
      <c r="B3" s="24"/>
      <c r="C3" s="25"/>
    </row>
    <row r="4" spans="1:3">
      <c r="A4" s="31"/>
      <c r="B4" s="24"/>
      <c r="C4" s="25"/>
    </row>
    <row r="5" spans="1:3">
      <c r="A5" s="32"/>
      <c r="B5" s="24"/>
      <c r="C5" s="25"/>
    </row>
    <row r="6" spans="1:3">
      <c r="A6" s="26"/>
      <c r="B6" s="24"/>
      <c r="C6" s="25"/>
    </row>
    <row r="7" spans="1:3">
      <c r="A7" s="26"/>
      <c r="B7" s="24"/>
      <c r="C7" s="25"/>
    </row>
    <row r="8" spans="1:3">
      <c r="A8" s="26"/>
      <c r="B8" s="24"/>
      <c r="C8" s="25"/>
    </row>
    <row r="9" spans="1:3">
      <c r="A9" s="26"/>
      <c r="B9" s="24"/>
      <c r="C9" s="25"/>
    </row>
    <row r="10" spans="1:3">
      <c r="A10" s="26"/>
      <c r="B10" s="24"/>
      <c r="C10" s="25"/>
    </row>
    <row r="11" spans="1:3">
      <c r="A11" s="26"/>
      <c r="B11" s="24"/>
      <c r="C11" s="25"/>
    </row>
    <row r="12" spans="1:3">
      <c r="A12" s="26"/>
      <c r="B12" s="24"/>
      <c r="C12" s="25"/>
    </row>
    <row r="13" spans="1:3">
      <c r="A13" s="26"/>
      <c r="B13" s="24"/>
      <c r="C13" s="25"/>
    </row>
    <row r="14" spans="1:3">
      <c r="A14" s="26"/>
      <c r="B14" s="24"/>
      <c r="C14" s="25"/>
    </row>
    <row r="15" spans="1:3">
      <c r="A15" s="26"/>
      <c r="B15" s="24"/>
      <c r="C15" s="25"/>
    </row>
    <row r="16" spans="1:3">
      <c r="A16" s="26"/>
      <c r="B16" s="24"/>
      <c r="C16" s="25"/>
    </row>
    <row r="17" spans="1:3">
      <c r="A17" s="26"/>
      <c r="B17" s="24"/>
      <c r="C17" s="25"/>
    </row>
    <row r="18" spans="1:3">
      <c r="A18" s="26"/>
      <c r="B18" s="24"/>
      <c r="C18" s="25"/>
    </row>
    <row r="19" spans="1:3">
      <c r="A19" s="26"/>
      <c r="B19" s="24"/>
      <c r="C19" s="25"/>
    </row>
    <row r="20" spans="1:3">
      <c r="A20" s="27"/>
      <c r="B20" s="24"/>
      <c r="C20" s="25"/>
    </row>
    <row r="21" spans="1:3">
      <c r="A21" s="28" t="s">
        <v>5</v>
      </c>
      <c r="B21" s="29"/>
      <c r="C21"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BBB4-624C-4FBD-A2C6-CA063DB0E35E}">
  <dimension ref="A1:AR2"/>
  <sheetViews>
    <sheetView workbookViewId="0">
      <selection activeCell="Q2" sqref="Q2"/>
    </sheetView>
  </sheetViews>
  <sheetFormatPr defaultColWidth="26.453125" defaultRowHeight="14.5"/>
  <sheetData>
    <row r="1" spans="1:44">
      <c r="A1" s="1" t="s">
        <v>6</v>
      </c>
      <c r="B1" s="2"/>
      <c r="C1" s="3" t="s">
        <v>7</v>
      </c>
      <c r="D1" s="2"/>
      <c r="E1" s="3" t="s">
        <v>8</v>
      </c>
      <c r="F1" s="1"/>
      <c r="G1" s="4" t="s">
        <v>9</v>
      </c>
      <c r="H1" s="5"/>
      <c r="I1" s="6"/>
    </row>
    <row r="2" spans="1:44" ht="121.5" customHeight="1">
      <c r="A2" s="7" t="s">
        <v>10</v>
      </c>
      <c r="B2" s="7" t="s">
        <v>11</v>
      </c>
      <c r="C2" s="7" t="s">
        <v>10</v>
      </c>
      <c r="D2" s="7" t="s">
        <v>11</v>
      </c>
      <c r="E2" s="7" t="s">
        <v>12</v>
      </c>
      <c r="F2" s="7" t="s">
        <v>13</v>
      </c>
      <c r="G2" s="8" t="s">
        <v>10</v>
      </c>
      <c r="H2" s="9" t="s">
        <v>11</v>
      </c>
      <c r="I2" s="10" t="s">
        <v>14</v>
      </c>
      <c r="J2" s="11" t="s">
        <v>15</v>
      </c>
      <c r="K2" s="12" t="s">
        <v>3</v>
      </c>
      <c r="L2" s="13" t="s">
        <v>16</v>
      </c>
      <c r="M2" s="14" t="s">
        <v>4</v>
      </c>
      <c r="N2" s="13" t="s">
        <v>17</v>
      </c>
      <c r="O2" s="14" t="s">
        <v>18</v>
      </c>
      <c r="P2" s="13" t="s">
        <v>19</v>
      </c>
      <c r="Q2" s="15" t="s">
        <v>20</v>
      </c>
      <c r="R2" s="16" t="s">
        <v>21</v>
      </c>
      <c r="S2" s="17" t="s">
        <v>22</v>
      </c>
      <c r="T2" s="18" t="s">
        <v>23</v>
      </c>
      <c r="U2" s="19" t="s">
        <v>24</v>
      </c>
      <c r="V2" s="16" t="s">
        <v>25</v>
      </c>
      <c r="W2" s="15" t="s">
        <v>26</v>
      </c>
      <c r="X2" s="20" t="s">
        <v>27</v>
      </c>
      <c r="Y2" s="15" t="s">
        <v>28</v>
      </c>
      <c r="Z2" s="20" t="s">
        <v>29</v>
      </c>
      <c r="AA2" s="14" t="s">
        <v>30</v>
      </c>
      <c r="AB2" s="13" t="s">
        <v>31</v>
      </c>
      <c r="AC2" s="14" t="s">
        <v>32</v>
      </c>
      <c r="AD2" s="13" t="s">
        <v>33</v>
      </c>
      <c r="AE2" s="14" t="s">
        <v>34</v>
      </c>
      <c r="AF2" s="13" t="s">
        <v>35</v>
      </c>
      <c r="AG2" s="14" t="s">
        <v>36</v>
      </c>
      <c r="AH2" s="13" t="s">
        <v>37</v>
      </c>
      <c r="AI2" s="13" t="s">
        <v>38</v>
      </c>
      <c r="AJ2" s="20" t="s">
        <v>39</v>
      </c>
      <c r="AK2" s="14" t="s">
        <v>40</v>
      </c>
      <c r="AL2" s="13" t="s">
        <v>41</v>
      </c>
      <c r="AM2" s="14" t="s">
        <v>42</v>
      </c>
      <c r="AN2" s="13" t="s">
        <v>43</v>
      </c>
      <c r="AO2" s="14" t="s">
        <v>44</v>
      </c>
      <c r="AP2" s="13" t="s">
        <v>45</v>
      </c>
      <c r="AQ2" s="13" t="s">
        <v>38</v>
      </c>
      <c r="AR2" s="20" t="s">
        <v>39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BF05-5372-4DC5-9F7A-972112BAA669}">
  <dimension ref="A1:N21"/>
  <sheetViews>
    <sheetView workbookViewId="0">
      <selection activeCell="A26" sqref="A26"/>
    </sheetView>
  </sheetViews>
  <sheetFormatPr defaultColWidth="8.81640625" defaultRowHeight="14.5"/>
  <cols>
    <col min="1" max="1" width="71.1796875" bestFit="1" customWidth="1"/>
    <col min="2" max="2" width="14" customWidth="1"/>
  </cols>
  <sheetData>
    <row r="1" spans="1:14" ht="15" thickBot="1">
      <c r="A1" t="s">
        <v>0</v>
      </c>
      <c r="B1" t="s">
        <v>1</v>
      </c>
      <c r="C1" t="s">
        <v>2</v>
      </c>
    </row>
    <row r="2" spans="1:14">
      <c r="A2" t="s">
        <v>46</v>
      </c>
      <c r="B2" t="s">
        <v>47</v>
      </c>
      <c r="C2" t="e">
        <f>COUNTIFS('1.PrepList'!#REF!,Dashboard!A2,'1.PrepList'!#REF!,"Yes")</f>
        <v>#REF!</v>
      </c>
    </row>
    <row r="3" spans="1:14">
      <c r="A3" t="s">
        <v>48</v>
      </c>
      <c r="B3" t="e">
        <f>COUNTIFS('1.PrepList'!J:J,Dashboard!A3,'1.PrepList'!#REF!,"No")</f>
        <v>#REF!</v>
      </c>
      <c r="C3" t="e">
        <f>COUNTIFS('1.PrepList'!#REF!,Dashboard!A3,'1.PrepList'!#REF!,"Yes")</f>
        <v>#REF!</v>
      </c>
    </row>
    <row r="4" spans="1:14">
      <c r="A4" t="s">
        <v>49</v>
      </c>
      <c r="B4" t="e">
        <f>COUNTIFS('1.PrepList'!J:J,Dashboard!A4,'1.PrepList'!#REF!,"No")</f>
        <v>#REF!</v>
      </c>
      <c r="C4" t="e">
        <f>COUNTIFS('1.PrepList'!#REF!,Dashboard!A4,'1.PrepList'!#REF!,"Yes")</f>
        <v>#REF!</v>
      </c>
    </row>
    <row r="5" spans="1:14">
      <c r="A5" t="s">
        <v>50</v>
      </c>
      <c r="B5" t="e">
        <f>COUNTIFS('1.PrepList'!J:J,Dashboard!A5,'1.PrepList'!#REF!,"No")</f>
        <v>#REF!</v>
      </c>
      <c r="C5" t="e">
        <f>COUNTIFS('1.PrepList'!#REF!,Dashboard!A5,'1.PrepList'!#REF!,"Yes")</f>
        <v>#REF!</v>
      </c>
    </row>
    <row r="6" spans="1:14">
      <c r="A6" t="s">
        <v>51</v>
      </c>
      <c r="B6" t="e">
        <f>COUNTIFS('1.PrepList'!J:J,Dashboard!A6,'1.PrepList'!#REF!,"No")</f>
        <v>#REF!</v>
      </c>
      <c r="C6" t="e">
        <f>COUNTIFS('1.PrepList'!#REF!,Dashboard!A6,'1.PrepList'!#REF!,"Yes")</f>
        <v>#REF!</v>
      </c>
    </row>
    <row r="7" spans="1:14">
      <c r="A7" t="s">
        <v>52</v>
      </c>
      <c r="B7" t="e">
        <f>COUNTIFS('1.PrepList'!J:J,Dashboard!A7,'1.PrepList'!#REF!,"No")</f>
        <v>#REF!</v>
      </c>
      <c r="C7" t="e">
        <f>COUNTIFS('1.PrepList'!#REF!,Dashboard!A7,'1.PrepList'!#REF!,"Yes")</f>
        <v>#REF!</v>
      </c>
    </row>
    <row r="8" spans="1:14">
      <c r="A8" t="s">
        <v>53</v>
      </c>
      <c r="B8" t="e">
        <f>COUNTIFS('1.PrepList'!J:J,Dashboard!A8,'1.PrepList'!#REF!,"No")</f>
        <v>#REF!</v>
      </c>
      <c r="C8" t="e">
        <f>COUNTIFS('1.PrepList'!#REF!,Dashboard!A8,'1.PrepList'!#REF!,"Yes")</f>
        <v>#REF!</v>
      </c>
    </row>
    <row r="9" spans="1:14">
      <c r="A9" t="s">
        <v>54</v>
      </c>
      <c r="B9" t="e">
        <f>COUNTIFS('1.PrepList'!J:J,Dashboard!A9,'1.PrepList'!#REF!,"No")</f>
        <v>#REF!</v>
      </c>
      <c r="C9" t="e">
        <f>COUNTIFS('1.PrepList'!#REF!,Dashboard!A9,'1.PrepList'!#REF!,"Yes")</f>
        <v>#REF!</v>
      </c>
      <c r="N9" t="s">
        <v>55</v>
      </c>
    </row>
    <row r="10" spans="1:14">
      <c r="A10" t="s">
        <v>53</v>
      </c>
      <c r="B10" t="e">
        <f>COUNTIFS('1.PrepList'!J:J,Dashboard!A10,'1.PrepList'!#REF!,"No")</f>
        <v>#REF!</v>
      </c>
      <c r="C10" t="e">
        <f>COUNTIFS('1.PrepList'!#REF!,Dashboard!A10,'1.PrepList'!#REF!,"Yes")</f>
        <v>#REF!</v>
      </c>
    </row>
    <row r="11" spans="1:14">
      <c r="A11" t="s">
        <v>56</v>
      </c>
      <c r="B11" t="e">
        <f>COUNTIFS('1.PrepList'!J:J,Dashboard!A11,'1.PrepList'!#REF!,"No")</f>
        <v>#REF!</v>
      </c>
      <c r="C11" t="e">
        <f>COUNTIFS('1.PrepList'!#REF!,Dashboard!A11,'1.PrepList'!#REF!,"Yes")</f>
        <v>#REF!</v>
      </c>
    </row>
    <row r="12" spans="1:14">
      <c r="A12" t="s">
        <v>57</v>
      </c>
      <c r="B12" t="e">
        <f>COUNTIFS('1.PrepList'!J:J,Dashboard!A12,'1.PrepList'!#REF!,"No")</f>
        <v>#REF!</v>
      </c>
      <c r="C12" t="e">
        <f>COUNTIFS('1.PrepList'!#REF!,Dashboard!A12,'1.PrepList'!#REF!,"Yes")</f>
        <v>#REF!</v>
      </c>
    </row>
    <row r="13" spans="1:14">
      <c r="A13" t="s">
        <v>26</v>
      </c>
      <c r="B13" t="e">
        <f>COUNTIFS('1.PrepList'!J:J,Dashboard!A13,'1.PrepList'!#REF!,"No")</f>
        <v>#REF!</v>
      </c>
      <c r="C13" t="e">
        <f>COUNTIFS('1.PrepList'!#REF!,Dashboard!A13,'1.PrepList'!#REF!,"Yes")</f>
        <v>#REF!</v>
      </c>
    </row>
    <row r="14" spans="1:14">
      <c r="A14" t="s">
        <v>28</v>
      </c>
      <c r="B14" t="e">
        <f>COUNTIFS('1.PrepList'!J:J,Dashboard!A14,'1.PrepList'!#REF!,"No")</f>
        <v>#REF!</v>
      </c>
      <c r="C14" t="e">
        <f>COUNTIFS('1.PrepList'!#REF!,Dashboard!A14,'1.PrepList'!#REF!,"Yes")</f>
        <v>#REF!</v>
      </c>
    </row>
    <row r="15" spans="1:14">
      <c r="A15" t="s">
        <v>58</v>
      </c>
      <c r="B15" t="e">
        <f>COUNTIFS('1.PrepList'!J:J,Dashboard!A15,'1.PrepList'!#REF!,"No")</f>
        <v>#REF!</v>
      </c>
      <c r="C15" t="e">
        <f>COUNTIFS('1.PrepList'!#REF!,Dashboard!A15,'1.PrepList'!#REF!,"Yes")</f>
        <v>#REF!</v>
      </c>
    </row>
    <row r="16" spans="1:14">
      <c r="A16" t="s">
        <v>40</v>
      </c>
      <c r="B16" t="e">
        <f>COUNTIFS('1.PrepList'!J:J,Dashboard!A16,'1.PrepList'!#REF!,"No")</f>
        <v>#REF!</v>
      </c>
      <c r="C16" t="e">
        <f>COUNTIFS('1.PrepList'!#REF!,Dashboard!A16,'1.PrepList'!#REF!,"Yes")</f>
        <v>#REF!</v>
      </c>
    </row>
    <row r="17" spans="1:3">
      <c r="A17" t="s">
        <v>42</v>
      </c>
      <c r="B17" t="e">
        <f>COUNTIFS('1.PrepList'!J:J,Dashboard!A17,'1.PrepList'!#REF!,"No")</f>
        <v>#REF!</v>
      </c>
      <c r="C17" t="e">
        <f>COUNTIFS('1.PrepList'!#REF!,Dashboard!A17,'1.PrepList'!#REF!,"Yes")</f>
        <v>#REF!</v>
      </c>
    </row>
    <row r="18" spans="1:3">
      <c r="A18" t="s">
        <v>44</v>
      </c>
      <c r="B18" t="e">
        <f>COUNTIFS('1.PrepList'!J:J,Dashboard!A18,'1.PrepList'!#REF!,"No")</f>
        <v>#REF!</v>
      </c>
      <c r="C18" t="e">
        <f>COUNTIFS('1.PrepList'!#REF!,Dashboard!A18,'1.PrepList'!#REF!,"Yes")</f>
        <v>#REF!</v>
      </c>
    </row>
    <row r="19" spans="1:3">
      <c r="A19" t="s">
        <v>59</v>
      </c>
      <c r="B19" t="e">
        <f>COUNTIFS('1.PrepList'!J:J,Dashboard!A19,'1.PrepList'!#REF!,"No")</f>
        <v>#REF!</v>
      </c>
      <c r="C19" t="e">
        <f>COUNTIFS('1.PrepList'!#REF!,Dashboard!A19,'1.PrepList'!#REF!,"Yes")</f>
        <v>#REF!</v>
      </c>
    </row>
    <row r="20" spans="1:3">
      <c r="A20" t="s">
        <v>60</v>
      </c>
      <c r="B20" t="e">
        <f>COUNTIFS('1.PrepList'!J:J,Dashboard!A20,'1.PrepList'!#REF!,"No")</f>
        <v>#REF!</v>
      </c>
      <c r="C20" t="e">
        <f>COUNTIFS('1.PrepList'!#REF!,Dashboard!A20,'1.PrepList'!#REF!,"Yes")</f>
        <v>#REF!</v>
      </c>
    </row>
    <row r="21" spans="1:3">
      <c r="A21" t="s">
        <v>5</v>
      </c>
      <c r="B21" t="e">
        <f>SUM(B2:B20)</f>
        <v>#REF!</v>
      </c>
      <c r="C21" t="e">
        <f>SUM(C2:C20)</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9C12-2007-4341-8253-B8765813DD6C}">
  <dimension ref="A1:D13"/>
  <sheetViews>
    <sheetView workbookViewId="0">
      <selection activeCell="C32" sqref="C32"/>
    </sheetView>
  </sheetViews>
  <sheetFormatPr defaultColWidth="8.81640625" defaultRowHeight="14.5"/>
  <sheetData>
    <row r="1" spans="1:4">
      <c r="A1" s="716" t="s">
        <v>61</v>
      </c>
      <c r="B1" s="716"/>
      <c r="C1" s="716"/>
      <c r="D1" t="s">
        <v>62</v>
      </c>
    </row>
    <row r="2" spans="1:4">
      <c r="A2" s="41" t="s">
        <v>63</v>
      </c>
      <c r="B2" s="41" t="s">
        <v>10</v>
      </c>
      <c r="C2" s="41" t="s">
        <v>64</v>
      </c>
    </row>
    <row r="3" spans="1:4">
      <c r="A3" s="40" t="s">
        <v>65</v>
      </c>
      <c r="B3" s="39">
        <v>10</v>
      </c>
      <c r="C3" s="39">
        <v>16</v>
      </c>
    </row>
    <row r="4" spans="1:4">
      <c r="A4" s="40" t="s">
        <v>66</v>
      </c>
      <c r="B4" s="39">
        <v>20</v>
      </c>
      <c r="C4" s="39">
        <v>45</v>
      </c>
    </row>
    <row r="5" spans="1:4">
      <c r="A5" s="40" t="s">
        <v>67</v>
      </c>
      <c r="B5" s="39">
        <v>20</v>
      </c>
      <c r="C5" s="39">
        <v>23</v>
      </c>
    </row>
    <row r="6" spans="1:4">
      <c r="A6" s="42" t="s">
        <v>5</v>
      </c>
      <c r="B6" s="41">
        <f>SUM(B3:B5)</f>
        <v>50</v>
      </c>
      <c r="C6" s="41">
        <f>SUM(C3:C5)</f>
        <v>84</v>
      </c>
    </row>
    <row r="8" spans="1:4">
      <c r="A8" s="716" t="s">
        <v>68</v>
      </c>
      <c r="B8" s="716"/>
      <c r="C8" s="716"/>
    </row>
    <row r="9" spans="1:4">
      <c r="A9" s="41" t="s">
        <v>63</v>
      </c>
      <c r="B9" s="41" t="s">
        <v>10</v>
      </c>
      <c r="C9" s="41" t="s">
        <v>64</v>
      </c>
    </row>
    <row r="10" spans="1:4">
      <c r="A10" s="40" t="s">
        <v>65</v>
      </c>
      <c r="B10" s="39">
        <v>10</v>
      </c>
      <c r="C10" s="39"/>
    </row>
    <row r="11" spans="1:4">
      <c r="A11" s="40" t="s">
        <v>66</v>
      </c>
      <c r="B11" s="39">
        <v>20</v>
      </c>
      <c r="C11" s="39"/>
    </row>
    <row r="12" spans="1:4">
      <c r="A12" s="40" t="s">
        <v>67</v>
      </c>
      <c r="B12" s="39">
        <v>20</v>
      </c>
      <c r="C12" s="39"/>
    </row>
    <row r="13" spans="1:4">
      <c r="A13" s="42" t="s">
        <v>5</v>
      </c>
      <c r="B13" s="41">
        <f>SUM(B10:B12)</f>
        <v>50</v>
      </c>
      <c r="C13" s="41">
        <f>SUM(C10:C12)</f>
        <v>0</v>
      </c>
    </row>
  </sheetData>
  <mergeCells count="2">
    <mergeCell ref="A1:C1"/>
    <mergeCell ref="A8:C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79E3-B059-4D7B-8432-A71A398E919C}">
  <dimension ref="A1:C41"/>
  <sheetViews>
    <sheetView workbookViewId="0">
      <selection activeCell="CG12" sqref="CG12"/>
    </sheetView>
  </sheetViews>
  <sheetFormatPr defaultRowHeight="14.5"/>
  <cols>
    <col min="1" max="1" width="41.1796875" bestFit="1" customWidth="1"/>
    <col min="2" max="3" width="44.453125" customWidth="1"/>
  </cols>
  <sheetData>
    <row r="1" spans="1:3">
      <c r="A1" s="50" t="s">
        <v>69</v>
      </c>
      <c r="B1" s="58" t="s">
        <v>70</v>
      </c>
      <c r="C1" s="58" t="s">
        <v>71</v>
      </c>
    </row>
    <row r="2" spans="1:3">
      <c r="A2" s="36" t="s">
        <v>72</v>
      </c>
      <c r="B2" s="59" t="s">
        <v>73</v>
      </c>
      <c r="C2" s="36" t="s">
        <v>74</v>
      </c>
    </row>
    <row r="3" spans="1:3">
      <c r="A3" s="36" t="s">
        <v>75</v>
      </c>
      <c r="B3" s="36" t="s">
        <v>76</v>
      </c>
      <c r="C3" s="36" t="s">
        <v>77</v>
      </c>
    </row>
    <row r="4" spans="1:3">
      <c r="A4" s="36" t="s">
        <v>78</v>
      </c>
      <c r="B4" s="59" t="s">
        <v>79</v>
      </c>
      <c r="C4" s="36" t="s">
        <v>80</v>
      </c>
    </row>
    <row r="5" spans="1:3">
      <c r="A5" s="36" t="s">
        <v>81</v>
      </c>
      <c r="B5" s="60" t="s">
        <v>82</v>
      </c>
      <c r="C5" s="36" t="s">
        <v>83</v>
      </c>
    </row>
    <row r="6" spans="1:3">
      <c r="A6" s="36" t="s">
        <v>84</v>
      </c>
      <c r="B6" s="59" t="s">
        <v>85</v>
      </c>
      <c r="C6" s="36" t="s">
        <v>86</v>
      </c>
    </row>
    <row r="7" spans="1:3">
      <c r="A7" s="36" t="s">
        <v>87</v>
      </c>
      <c r="B7" s="59" t="s">
        <v>88</v>
      </c>
      <c r="C7" s="36" t="s">
        <v>89</v>
      </c>
    </row>
    <row r="8" spans="1:3">
      <c r="A8" s="36" t="s">
        <v>90</v>
      </c>
      <c r="B8" s="59" t="s">
        <v>91</v>
      </c>
      <c r="C8" s="36" t="s">
        <v>92</v>
      </c>
    </row>
    <row r="9" spans="1:3">
      <c r="A9" s="36" t="s">
        <v>93</v>
      </c>
      <c r="B9" s="36" t="s">
        <v>94</v>
      </c>
      <c r="C9" s="36" t="s">
        <v>95</v>
      </c>
    </row>
    <row r="10" spans="1:3">
      <c r="A10" s="36" t="s">
        <v>96</v>
      </c>
      <c r="B10" s="59" t="s">
        <v>97</v>
      </c>
      <c r="C10" s="36" t="s">
        <v>98</v>
      </c>
    </row>
    <row r="11" spans="1:3">
      <c r="A11" s="36" t="s">
        <v>99</v>
      </c>
      <c r="B11" s="59" t="s">
        <v>100</v>
      </c>
      <c r="C11" s="36" t="s">
        <v>101</v>
      </c>
    </row>
    <row r="12" spans="1:3">
      <c r="A12" s="36" t="s">
        <v>102</v>
      </c>
      <c r="B12" s="59" t="s">
        <v>103</v>
      </c>
      <c r="C12" s="36" t="s">
        <v>104</v>
      </c>
    </row>
    <row r="13" spans="1:3">
      <c r="A13" s="36" t="s">
        <v>105</v>
      </c>
      <c r="B13" s="36" t="s">
        <v>106</v>
      </c>
      <c r="C13" s="36" t="s">
        <v>107</v>
      </c>
    </row>
    <row r="14" spans="1:3">
      <c r="A14" s="36" t="s">
        <v>108</v>
      </c>
      <c r="B14" s="59" t="s">
        <v>109</v>
      </c>
      <c r="C14" s="36" t="s">
        <v>110</v>
      </c>
    </row>
    <row r="15" spans="1:3">
      <c r="A15" s="36" t="s">
        <v>111</v>
      </c>
      <c r="B15" s="36" t="s">
        <v>112</v>
      </c>
      <c r="C15" s="61" t="s">
        <v>113</v>
      </c>
    </row>
    <row r="16" spans="1:3">
      <c r="A16" s="36" t="s">
        <v>114</v>
      </c>
      <c r="B16" s="36" t="s">
        <v>115</v>
      </c>
      <c r="C16" s="36" t="s">
        <v>116</v>
      </c>
    </row>
    <row r="17" spans="1:3">
      <c r="A17" s="36" t="s">
        <v>117</v>
      </c>
      <c r="B17" s="61" t="s">
        <v>118</v>
      </c>
      <c r="C17" s="36" t="s">
        <v>119</v>
      </c>
    </row>
    <row r="18" spans="1:3">
      <c r="A18" s="36" t="s">
        <v>120</v>
      </c>
      <c r="B18" s="36" t="s">
        <v>121</v>
      </c>
      <c r="C18" s="36" t="s">
        <v>122</v>
      </c>
    </row>
    <row r="19" spans="1:3">
      <c r="A19" s="36" t="s">
        <v>123</v>
      </c>
      <c r="B19" s="59" t="s">
        <v>124</v>
      </c>
      <c r="C19" s="36" t="s">
        <v>125</v>
      </c>
    </row>
    <row r="20" spans="1:3">
      <c r="A20" s="36" t="s">
        <v>126</v>
      </c>
      <c r="B20" s="60" t="s">
        <v>82</v>
      </c>
      <c r="C20" s="36" t="s">
        <v>127</v>
      </c>
    </row>
    <row r="21" spans="1:3">
      <c r="A21" s="36" t="s">
        <v>128</v>
      </c>
      <c r="B21" s="36" t="s">
        <v>129</v>
      </c>
      <c r="C21" s="36" t="s">
        <v>130</v>
      </c>
    </row>
    <row r="22" spans="1:3">
      <c r="A22" s="36" t="s">
        <v>131</v>
      </c>
      <c r="B22" s="36" t="s">
        <v>132</v>
      </c>
      <c r="C22" s="36" t="s">
        <v>133</v>
      </c>
    </row>
    <row r="23" spans="1:3">
      <c r="A23" s="36" t="s">
        <v>134</v>
      </c>
      <c r="B23" s="59" t="s">
        <v>135</v>
      </c>
      <c r="C23" s="36" t="s">
        <v>136</v>
      </c>
    </row>
    <row r="24" spans="1:3">
      <c r="A24" s="36" t="s">
        <v>137</v>
      </c>
      <c r="B24" s="59" t="s">
        <v>138</v>
      </c>
      <c r="C24" s="36" t="s">
        <v>139</v>
      </c>
    </row>
    <row r="25" spans="1:3">
      <c r="A25" s="36" t="s">
        <v>140</v>
      </c>
      <c r="B25" s="59" t="s">
        <v>141</v>
      </c>
      <c r="C25" s="36" t="s">
        <v>142</v>
      </c>
    </row>
    <row r="26" spans="1:3">
      <c r="A26" s="36" t="s">
        <v>143</v>
      </c>
      <c r="B26" s="36" t="s">
        <v>144</v>
      </c>
      <c r="C26" s="36" t="s">
        <v>145</v>
      </c>
    </row>
    <row r="27" spans="1:3">
      <c r="A27" s="36" t="s">
        <v>146</v>
      </c>
      <c r="B27" s="59" t="s">
        <v>91</v>
      </c>
      <c r="C27" s="36" t="s">
        <v>147</v>
      </c>
    </row>
    <row r="28" spans="1:3">
      <c r="A28" s="36" t="s">
        <v>148</v>
      </c>
      <c r="B28" s="59" t="s">
        <v>124</v>
      </c>
      <c r="C28" s="36" t="s">
        <v>149</v>
      </c>
    </row>
    <row r="29" spans="1:3">
      <c r="A29" s="36" t="s">
        <v>150</v>
      </c>
      <c r="B29" s="59" t="s">
        <v>151</v>
      </c>
      <c r="C29" s="36" t="s">
        <v>152</v>
      </c>
    </row>
    <row r="30" spans="1:3">
      <c r="A30" s="36" t="s">
        <v>153</v>
      </c>
      <c r="B30" s="62" t="s">
        <v>154</v>
      </c>
      <c r="C30" s="36" t="s">
        <v>155</v>
      </c>
    </row>
    <row r="31" spans="1:3">
      <c r="A31" s="36" t="s">
        <v>156</v>
      </c>
      <c r="B31" s="63" t="s">
        <v>157</v>
      </c>
      <c r="C31" s="36" t="s">
        <v>158</v>
      </c>
    </row>
    <row r="32" spans="1:3" ht="16.5">
      <c r="A32" s="36" t="s">
        <v>159</v>
      </c>
      <c r="B32" s="64" t="s">
        <v>160</v>
      </c>
      <c r="C32" s="36" t="s">
        <v>161</v>
      </c>
    </row>
    <row r="33" spans="1:3">
      <c r="A33" s="36" t="s">
        <v>162</v>
      </c>
      <c r="B33" s="36" t="s">
        <v>163</v>
      </c>
      <c r="C33" s="36" t="s">
        <v>164</v>
      </c>
    </row>
    <row r="34" spans="1:3">
      <c r="A34" s="36" t="s">
        <v>165</v>
      </c>
      <c r="B34" s="59" t="s">
        <v>166</v>
      </c>
      <c r="C34" s="36" t="s">
        <v>167</v>
      </c>
    </row>
    <row r="35" spans="1:3">
      <c r="A35" s="36" t="s">
        <v>168</v>
      </c>
      <c r="B35" s="59" t="s">
        <v>169</v>
      </c>
      <c r="C35" s="36" t="s">
        <v>170</v>
      </c>
    </row>
    <row r="36" spans="1:3">
      <c r="A36" s="36" t="s">
        <v>171</v>
      </c>
      <c r="B36" s="36" t="s">
        <v>172</v>
      </c>
      <c r="C36" s="36" t="s">
        <v>173</v>
      </c>
    </row>
    <row r="37" spans="1:3">
      <c r="A37" s="36" t="s">
        <v>174</v>
      </c>
      <c r="B37" s="36" t="s">
        <v>175</v>
      </c>
      <c r="C37" s="36" t="s">
        <v>176</v>
      </c>
    </row>
    <row r="38" spans="1:3">
      <c r="A38" s="36" t="s">
        <v>177</v>
      </c>
      <c r="B38" s="36" t="s">
        <v>178</v>
      </c>
      <c r="C38" s="36" t="s">
        <v>179</v>
      </c>
    </row>
    <row r="39" spans="1:3">
      <c r="A39" s="36" t="s">
        <v>180</v>
      </c>
      <c r="B39" s="60" t="s">
        <v>181</v>
      </c>
      <c r="C39" s="36" t="s">
        <v>182</v>
      </c>
    </row>
    <row r="40" spans="1:3">
      <c r="A40" s="36" t="s">
        <v>183</v>
      </c>
      <c r="B40" s="59" t="s">
        <v>184</v>
      </c>
      <c r="C40" s="36" t="s">
        <v>185</v>
      </c>
    </row>
    <row r="41" spans="1:3">
      <c r="A41" s="36" t="s">
        <v>186</v>
      </c>
      <c r="B41" s="36" t="s">
        <v>187</v>
      </c>
      <c r="C41" s="36" t="s">
        <v>188</v>
      </c>
    </row>
  </sheetData>
  <sheetProtection algorithmName="SHA-512" hashValue="7CIn+goUPPIvXtp4tAuI4EvTw3+tEgxoXnNQgmD/hLv9LMB3bl+7mRdgeQx89DFlYbGmWBaa9DGfGgKZnJHFzA==" saltValue="UGUvqddGc3aW4LV6WpOKAQ==" spinCount="100000"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60DA-63E5-40C3-A727-DD65B87717E7}">
  <dimension ref="A1:E127"/>
  <sheetViews>
    <sheetView topLeftCell="A103" workbookViewId="0">
      <selection activeCell="Q43" sqref="Q43"/>
    </sheetView>
  </sheetViews>
  <sheetFormatPr defaultRowHeight="14.5"/>
  <cols>
    <col min="1" max="1" width="29.1796875" bestFit="1" customWidth="1"/>
    <col min="2" max="2" width="18.26953125" style="38" customWidth="1"/>
    <col min="3" max="3" width="12.54296875" customWidth="1"/>
    <col min="4" max="4" width="20.26953125" customWidth="1"/>
    <col min="5" max="5" width="10.26953125" bestFit="1" customWidth="1"/>
  </cols>
  <sheetData>
    <row r="1" spans="1:5">
      <c r="A1" s="88" t="s">
        <v>189</v>
      </c>
      <c r="B1" s="89" t="s">
        <v>190</v>
      </c>
      <c r="C1" s="88" t="s">
        <v>191</v>
      </c>
      <c r="D1" s="88" t="s">
        <v>192</v>
      </c>
      <c r="E1" t="s">
        <v>193</v>
      </c>
    </row>
    <row r="2" spans="1:5">
      <c r="A2" s="65" t="s">
        <v>194</v>
      </c>
      <c r="B2" s="48" t="s">
        <v>195</v>
      </c>
      <c r="C2" s="84" t="s">
        <v>196</v>
      </c>
      <c r="D2" s="84"/>
      <c r="E2">
        <f>ROW() - ROW(Table52[[#Headers],[Position]])</f>
        <v>1</v>
      </c>
    </row>
    <row r="3" spans="1:5">
      <c r="A3" s="37" t="s">
        <v>197</v>
      </c>
      <c r="B3" s="75" t="s">
        <v>198</v>
      </c>
      <c r="C3" s="84" t="s">
        <v>196</v>
      </c>
      <c r="D3" s="37"/>
      <c r="E3">
        <f>ROW() - ROW(Table52[[#Headers],[Position]])</f>
        <v>2</v>
      </c>
    </row>
    <row r="4" spans="1:5">
      <c r="A4" s="37" t="s">
        <v>199</v>
      </c>
      <c r="B4" s="85" t="s">
        <v>200</v>
      </c>
      <c r="C4" s="84" t="s">
        <v>196</v>
      </c>
      <c r="D4" s="37"/>
      <c r="E4">
        <f>ROW() - ROW(Table52[[#Headers],[Position]])</f>
        <v>3</v>
      </c>
    </row>
    <row r="5" spans="1:5">
      <c r="A5" s="37" t="s">
        <v>201</v>
      </c>
      <c r="B5" s="85" t="s">
        <v>202</v>
      </c>
      <c r="C5" s="84" t="s">
        <v>196</v>
      </c>
      <c r="D5" s="37"/>
      <c r="E5">
        <f>ROW() - ROW(Table52[[#Headers],[Position]])</f>
        <v>4</v>
      </c>
    </row>
    <row r="6" spans="1:5">
      <c r="A6" s="65" t="s">
        <v>203</v>
      </c>
      <c r="B6" s="48" t="s">
        <v>204</v>
      </c>
      <c r="C6" s="84" t="s">
        <v>196</v>
      </c>
      <c r="D6" s="84"/>
      <c r="E6">
        <f>ROW() - ROW(Table52[[#Headers],[Position]])</f>
        <v>5</v>
      </c>
    </row>
    <row r="7" spans="1:5">
      <c r="A7" s="37" t="s">
        <v>205</v>
      </c>
      <c r="B7" s="75" t="s">
        <v>206</v>
      </c>
      <c r="C7" s="84" t="s">
        <v>196</v>
      </c>
      <c r="D7" s="37"/>
      <c r="E7">
        <f>ROW() - ROW(Table52[[#Headers],[Position]])</f>
        <v>6</v>
      </c>
    </row>
    <row r="8" spans="1:5">
      <c r="A8" s="37" t="s">
        <v>207</v>
      </c>
      <c r="B8" s="85" t="s">
        <v>208</v>
      </c>
      <c r="C8" s="84" t="s">
        <v>196</v>
      </c>
      <c r="D8" s="37"/>
      <c r="E8">
        <f>ROW() - ROW(Table52[[#Headers],[Position]])</f>
        <v>7</v>
      </c>
    </row>
    <row r="9" spans="1:5">
      <c r="A9" s="37" t="s">
        <v>209</v>
      </c>
      <c r="B9" s="85" t="s">
        <v>210</v>
      </c>
      <c r="C9" s="84" t="s">
        <v>196</v>
      </c>
      <c r="D9" s="37"/>
      <c r="E9">
        <f>ROW() - ROW(Table52[[#Headers],[Position]])</f>
        <v>8</v>
      </c>
    </row>
    <row r="10" spans="1:5" s="33" customFormat="1">
      <c r="A10" s="93" t="s">
        <v>211</v>
      </c>
      <c r="B10" s="94" t="s">
        <v>212</v>
      </c>
      <c r="C10" s="92" t="s">
        <v>196</v>
      </c>
      <c r="D10" s="92"/>
      <c r="E10" s="33">
        <f>ROW() - ROW(Table52[[#Headers],[Position]])</f>
        <v>9</v>
      </c>
    </row>
    <row r="11" spans="1:5">
      <c r="A11" s="37" t="s">
        <v>213</v>
      </c>
      <c r="B11" s="75" t="s">
        <v>214</v>
      </c>
      <c r="C11" s="84" t="s">
        <v>196</v>
      </c>
      <c r="D11" s="37"/>
      <c r="E11">
        <f>ROW() - ROW(Table52[[#Headers],[Position]])</f>
        <v>10</v>
      </c>
    </row>
    <row r="12" spans="1:5">
      <c r="A12" s="37" t="s">
        <v>215</v>
      </c>
      <c r="B12" s="85" t="s">
        <v>216</v>
      </c>
      <c r="C12" s="84" t="s">
        <v>196</v>
      </c>
      <c r="D12" s="37"/>
      <c r="E12">
        <f>ROW() - ROW(Table52[[#Headers],[Position]])</f>
        <v>11</v>
      </c>
    </row>
    <row r="13" spans="1:5">
      <c r="A13" s="37" t="s">
        <v>217</v>
      </c>
      <c r="B13" s="85" t="s">
        <v>218</v>
      </c>
      <c r="C13" s="84" t="s">
        <v>196</v>
      </c>
      <c r="D13" s="37"/>
      <c r="E13">
        <f>ROW() - ROW(Table52[[#Headers],[Position]])</f>
        <v>12</v>
      </c>
    </row>
    <row r="14" spans="1:5">
      <c r="A14" s="65" t="s">
        <v>219</v>
      </c>
      <c r="B14" s="48" t="s">
        <v>220</v>
      </c>
      <c r="C14" s="84" t="s">
        <v>196</v>
      </c>
      <c r="D14" s="84"/>
      <c r="E14">
        <f>ROW() - ROW(Table52[[#Headers],[Position]])</f>
        <v>13</v>
      </c>
    </row>
    <row r="15" spans="1:5">
      <c r="A15" s="37" t="s">
        <v>221</v>
      </c>
      <c r="B15" s="85" t="s">
        <v>222</v>
      </c>
      <c r="C15" s="84" t="s">
        <v>196</v>
      </c>
      <c r="D15" s="37"/>
      <c r="E15">
        <f>ROW() - ROW(Table52[[#Headers],[Position]])</f>
        <v>14</v>
      </c>
    </row>
    <row r="16" spans="1:5">
      <c r="A16" s="71" t="s">
        <v>223</v>
      </c>
      <c r="B16" s="85"/>
      <c r="C16" s="84" t="s">
        <v>196</v>
      </c>
      <c r="D16" s="37"/>
      <c r="E16">
        <f>ROW() - ROW(Table52[[#Headers],[Position]])</f>
        <v>15</v>
      </c>
    </row>
    <row r="17" spans="1:5">
      <c r="A17" s="37" t="s">
        <v>224</v>
      </c>
      <c r="B17" s="85"/>
      <c r="C17" s="84" t="s">
        <v>196</v>
      </c>
      <c r="D17" s="37"/>
      <c r="E17">
        <f>ROW() - ROW(Table52[[#Headers],[Position]])</f>
        <v>16</v>
      </c>
    </row>
    <row r="18" spans="1:5" s="33" customFormat="1">
      <c r="A18" s="95" t="s">
        <v>225</v>
      </c>
      <c r="B18" s="96" t="s">
        <v>226</v>
      </c>
      <c r="C18" s="92" t="s">
        <v>196</v>
      </c>
      <c r="D18" s="90" t="s">
        <v>227</v>
      </c>
      <c r="E18" s="33">
        <f>ROW() - ROW(Table52[[#Headers],[Position]])</f>
        <v>17</v>
      </c>
    </row>
    <row r="19" spans="1:5">
      <c r="A19" s="37" t="s">
        <v>223</v>
      </c>
      <c r="B19" s="85" t="s">
        <v>228</v>
      </c>
      <c r="C19" s="84" t="s">
        <v>196</v>
      </c>
      <c r="D19" s="37"/>
      <c r="E19">
        <f>ROW() - ROW(Table52[[#Headers],[Position]])</f>
        <v>18</v>
      </c>
    </row>
    <row r="20" spans="1:5">
      <c r="A20" s="37" t="s">
        <v>229</v>
      </c>
      <c r="B20" s="85" t="s">
        <v>230</v>
      </c>
      <c r="C20" s="84" t="s">
        <v>196</v>
      </c>
      <c r="D20" s="37"/>
      <c r="E20">
        <f>ROW() - ROW(Table52[[#Headers],[Position]])</f>
        <v>19</v>
      </c>
    </row>
    <row r="21" spans="1:5">
      <c r="A21" s="82" t="s">
        <v>231</v>
      </c>
      <c r="B21" s="70" t="s">
        <v>232</v>
      </c>
      <c r="C21" s="84" t="s">
        <v>196</v>
      </c>
      <c r="D21" s="37" t="s">
        <v>233</v>
      </c>
      <c r="E21">
        <f>ROW() - ROW(Table52[[#Headers],[Position]])</f>
        <v>20</v>
      </c>
    </row>
    <row r="22" spans="1:5">
      <c r="A22" s="37" t="s">
        <v>234</v>
      </c>
      <c r="B22" s="85" t="s">
        <v>235</v>
      </c>
      <c r="C22" s="84" t="s">
        <v>196</v>
      </c>
      <c r="D22" s="37" t="s">
        <v>236</v>
      </c>
      <c r="E22">
        <f>ROW() - ROW(Table52[[#Headers],[Position]])</f>
        <v>21</v>
      </c>
    </row>
    <row r="23" spans="1:5">
      <c r="A23" s="37" t="s">
        <v>237</v>
      </c>
      <c r="B23" s="85" t="s">
        <v>238</v>
      </c>
      <c r="C23" s="84" t="s">
        <v>196</v>
      </c>
      <c r="D23" s="37"/>
      <c r="E23">
        <f>ROW() - ROW(Table52[[#Headers],[Position]])</f>
        <v>22</v>
      </c>
    </row>
    <row r="24" spans="1:5">
      <c r="A24" s="37" t="s">
        <v>239</v>
      </c>
      <c r="B24" s="85" t="s">
        <v>240</v>
      </c>
      <c r="C24" s="84" t="s">
        <v>196</v>
      </c>
      <c r="D24" s="37"/>
      <c r="E24">
        <f>ROW() - ROW(Table52[[#Headers],[Position]])</f>
        <v>23</v>
      </c>
    </row>
    <row r="25" spans="1:5">
      <c r="A25" s="37" t="s">
        <v>241</v>
      </c>
      <c r="B25" s="85" t="s">
        <v>242</v>
      </c>
      <c r="C25" s="84" t="s">
        <v>196</v>
      </c>
      <c r="D25" s="37"/>
      <c r="E25">
        <f>ROW() - ROW(Table52[[#Headers],[Position]])</f>
        <v>24</v>
      </c>
    </row>
    <row r="26" spans="1:5">
      <c r="A26" s="37" t="s">
        <v>243</v>
      </c>
      <c r="B26" s="85" t="s">
        <v>244</v>
      </c>
      <c r="C26" s="84" t="s">
        <v>196</v>
      </c>
      <c r="D26" s="37" t="s">
        <v>245</v>
      </c>
      <c r="E26">
        <f>ROW() - ROW(Table52[[#Headers],[Position]])</f>
        <v>25</v>
      </c>
    </row>
    <row r="27" spans="1:5">
      <c r="A27" s="37" t="s">
        <v>246</v>
      </c>
      <c r="B27" s="85" t="s">
        <v>247</v>
      </c>
      <c r="C27" s="84" t="s">
        <v>196</v>
      </c>
      <c r="D27" s="37"/>
      <c r="E27">
        <f>ROW() - ROW(Table52[[#Headers],[Position]])</f>
        <v>26</v>
      </c>
    </row>
    <row r="28" spans="1:5">
      <c r="A28" s="82" t="s">
        <v>248</v>
      </c>
      <c r="B28" s="85" t="s">
        <v>249</v>
      </c>
      <c r="C28" s="84" t="s">
        <v>196</v>
      </c>
      <c r="D28" s="37"/>
      <c r="E28">
        <f>ROW() - ROW(Table52[[#Headers],[Position]])</f>
        <v>27</v>
      </c>
    </row>
    <row r="29" spans="1:5">
      <c r="A29" t="s">
        <v>250</v>
      </c>
      <c r="B29" s="85" t="s">
        <v>251</v>
      </c>
      <c r="C29" s="84" t="s">
        <v>196</v>
      </c>
      <c r="D29" s="37"/>
      <c r="E29">
        <f>ROW() - ROW(Table52[[#Headers],[Position]])</f>
        <v>28</v>
      </c>
    </row>
    <row r="30" spans="1:5" s="33" customFormat="1">
      <c r="A30" s="90" t="s">
        <v>252</v>
      </c>
      <c r="B30" s="91" t="s">
        <v>253</v>
      </c>
      <c r="C30" s="92" t="s">
        <v>196</v>
      </c>
      <c r="D30" s="90"/>
      <c r="E30" s="33">
        <f>ROW() - ROW(Table52[[#Headers],[Position]])</f>
        <v>29</v>
      </c>
    </row>
    <row r="31" spans="1:5">
      <c r="A31" s="82" t="s">
        <v>254</v>
      </c>
      <c r="B31" s="85" t="s">
        <v>255</v>
      </c>
      <c r="C31" s="84" t="s">
        <v>196</v>
      </c>
      <c r="D31" s="37"/>
      <c r="E31">
        <f>ROW() - ROW(Table52[[#Headers],[Position]])</f>
        <v>30</v>
      </c>
    </row>
    <row r="32" spans="1:5" s="33" customFormat="1">
      <c r="A32" s="97" t="s">
        <v>256</v>
      </c>
      <c r="B32" s="91" t="s">
        <v>257</v>
      </c>
      <c r="C32" s="92" t="s">
        <v>196</v>
      </c>
      <c r="D32" s="90" t="s">
        <v>258</v>
      </c>
      <c r="E32" s="33">
        <f>ROW() - ROW(Table52[[#Headers],[Position]])</f>
        <v>31</v>
      </c>
    </row>
    <row r="33" spans="1:5">
      <c r="A33" s="82" t="s">
        <v>259</v>
      </c>
      <c r="B33" s="85" t="s">
        <v>260</v>
      </c>
      <c r="C33" s="84" t="s">
        <v>196</v>
      </c>
      <c r="D33" s="37" t="s">
        <v>261</v>
      </c>
      <c r="E33">
        <f>ROW() - ROW(Table52[[#Headers],[Position]])</f>
        <v>32</v>
      </c>
    </row>
    <row r="34" spans="1:5">
      <c r="A34" s="37" t="s">
        <v>262</v>
      </c>
      <c r="B34" s="85" t="s">
        <v>260</v>
      </c>
      <c r="C34" s="84" t="s">
        <v>196</v>
      </c>
      <c r="D34" s="37" t="s">
        <v>263</v>
      </c>
      <c r="E34">
        <f>ROW() - ROW(Table52[[#Headers],[Position]])</f>
        <v>33</v>
      </c>
    </row>
    <row r="35" spans="1:5">
      <c r="A35" s="82" t="s">
        <v>264</v>
      </c>
      <c r="B35" s="85" t="s">
        <v>265</v>
      </c>
      <c r="C35" s="84" t="s">
        <v>196</v>
      </c>
      <c r="D35" s="37" t="s">
        <v>266</v>
      </c>
      <c r="E35">
        <f>ROW() - ROW(Table52[[#Headers],[Position]])</f>
        <v>34</v>
      </c>
    </row>
    <row r="36" spans="1:5">
      <c r="A36" s="37" t="s">
        <v>267</v>
      </c>
      <c r="B36" s="85" t="s">
        <v>268</v>
      </c>
      <c r="C36" s="84" t="s">
        <v>196</v>
      </c>
      <c r="D36" s="37"/>
      <c r="E36">
        <f>ROW() - ROW(Table52[[#Headers],[Position]])</f>
        <v>35</v>
      </c>
    </row>
    <row r="37" spans="1:5">
      <c r="A37" s="82" t="s">
        <v>269</v>
      </c>
      <c r="B37" s="85" t="s">
        <v>270</v>
      </c>
      <c r="C37" s="84" t="s">
        <v>196</v>
      </c>
      <c r="D37" s="37"/>
      <c r="E37">
        <f>ROW() - ROW(Table52[[#Headers],[Position]])</f>
        <v>36</v>
      </c>
    </row>
    <row r="38" spans="1:5" s="33" customFormat="1">
      <c r="A38" s="90" t="s">
        <v>271</v>
      </c>
      <c r="B38" s="91" t="s">
        <v>272</v>
      </c>
      <c r="C38" s="92" t="s">
        <v>196</v>
      </c>
      <c r="D38" s="90"/>
      <c r="E38" s="33">
        <f>ROW() - ROW(Table52[[#Headers],[Position]])</f>
        <v>37</v>
      </c>
    </row>
    <row r="39" spans="1:5">
      <c r="A39" s="82" t="s">
        <v>273</v>
      </c>
      <c r="B39" s="85" t="s">
        <v>274</v>
      </c>
      <c r="C39" s="84" t="s">
        <v>196</v>
      </c>
      <c r="D39" s="37"/>
      <c r="E39">
        <f>ROW() - ROW(Table52[[#Headers],[Position]])</f>
        <v>38</v>
      </c>
    </row>
    <row r="40" spans="1:5" s="33" customFormat="1">
      <c r="A40" s="97" t="s">
        <v>275</v>
      </c>
      <c r="B40" s="91" t="s">
        <v>276</v>
      </c>
      <c r="C40" s="92" t="s">
        <v>196</v>
      </c>
      <c r="D40" s="90"/>
      <c r="E40" s="33">
        <f>ROW() - ROW(Table52[[#Headers],[Position]])</f>
        <v>39</v>
      </c>
    </row>
    <row r="41" spans="1:5" s="33" customFormat="1">
      <c r="A41" s="97" t="s">
        <v>277</v>
      </c>
      <c r="B41" s="91" t="s">
        <v>278</v>
      </c>
      <c r="C41" s="92" t="s">
        <v>196</v>
      </c>
      <c r="D41" s="90"/>
      <c r="E41" s="33">
        <f>ROW() - ROW(Table52[[#Headers],[Position]])</f>
        <v>40</v>
      </c>
    </row>
    <row r="42" spans="1:5">
      <c r="A42" s="82" t="s">
        <v>279</v>
      </c>
      <c r="B42" s="85" t="s">
        <v>280</v>
      </c>
      <c r="C42" s="84" t="s">
        <v>196</v>
      </c>
      <c r="D42" s="37"/>
      <c r="E42">
        <f>ROW() - ROW(Table52[[#Headers],[Position]])</f>
        <v>41</v>
      </c>
    </row>
    <row r="43" spans="1:5" s="33" customFormat="1">
      <c r="A43" s="97" t="s">
        <v>281</v>
      </c>
      <c r="B43" s="91" t="s">
        <v>282</v>
      </c>
      <c r="C43" s="92" t="s">
        <v>196</v>
      </c>
      <c r="D43" s="90"/>
      <c r="E43" s="33">
        <f>ROW() - ROW(Table52[[#Headers],[Position]])</f>
        <v>42</v>
      </c>
    </row>
    <row r="44" spans="1:5">
      <c r="A44" s="82" t="s">
        <v>283</v>
      </c>
      <c r="B44" s="85" t="s">
        <v>284</v>
      </c>
      <c r="C44" s="84" t="s">
        <v>196</v>
      </c>
      <c r="D44" s="37"/>
      <c r="E44">
        <f>ROW() - ROW(Table52[[#Headers],[Position]])</f>
        <v>43</v>
      </c>
    </row>
    <row r="45" spans="1:5">
      <c r="A45" s="82" t="s">
        <v>285</v>
      </c>
      <c r="B45" s="85" t="s">
        <v>286</v>
      </c>
      <c r="C45" s="84" t="s">
        <v>196</v>
      </c>
      <c r="D45" s="37"/>
      <c r="E45">
        <f>ROW() - ROW(Table52[[#Headers],[Position]])</f>
        <v>44</v>
      </c>
    </row>
    <row r="46" spans="1:5">
      <c r="A46" s="82" t="s">
        <v>287</v>
      </c>
      <c r="B46" s="85" t="s">
        <v>288</v>
      </c>
      <c r="C46" s="84" t="s">
        <v>196</v>
      </c>
      <c r="D46" s="37"/>
      <c r="E46">
        <f>ROW() - ROW(Table52[[#Headers],[Position]])</f>
        <v>45</v>
      </c>
    </row>
    <row r="47" spans="1:5">
      <c r="A47" s="37" t="s">
        <v>289</v>
      </c>
      <c r="B47" s="85" t="s">
        <v>290</v>
      </c>
      <c r="C47" s="84" t="s">
        <v>196</v>
      </c>
      <c r="D47" s="37"/>
      <c r="E47">
        <f>ROW() - ROW(Table52[[#Headers],[Position]])</f>
        <v>46</v>
      </c>
    </row>
    <row r="48" spans="1:5">
      <c r="A48" s="82" t="s">
        <v>291</v>
      </c>
      <c r="B48" s="85" t="s">
        <v>292</v>
      </c>
      <c r="C48" s="84" t="s">
        <v>196</v>
      </c>
      <c r="D48" s="37"/>
      <c r="E48">
        <f>ROW() - ROW(Table52[[#Headers],[Position]])</f>
        <v>47</v>
      </c>
    </row>
    <row r="49" spans="1:5">
      <c r="A49" s="82" t="s">
        <v>293</v>
      </c>
      <c r="B49" s="85"/>
      <c r="C49" s="84" t="s">
        <v>196</v>
      </c>
      <c r="D49" s="37"/>
      <c r="E49">
        <f>ROW() - ROW(Table52[[#Headers],[Position]])</f>
        <v>48</v>
      </c>
    </row>
    <row r="50" spans="1:5">
      <c r="A50" s="82" t="s">
        <v>294</v>
      </c>
      <c r="B50" s="85" t="s">
        <v>295</v>
      </c>
      <c r="C50" s="84" t="s">
        <v>196</v>
      </c>
      <c r="D50" s="37"/>
      <c r="E50">
        <f>ROW() - ROW(Table52[[#Headers],[Position]])</f>
        <v>49</v>
      </c>
    </row>
    <row r="51" spans="1:5">
      <c r="A51" s="37" t="s">
        <v>296</v>
      </c>
      <c r="B51" s="85" t="s">
        <v>297</v>
      </c>
      <c r="C51" s="84" t="s">
        <v>196</v>
      </c>
      <c r="D51" s="37"/>
      <c r="E51">
        <f>ROW() - ROW(Table52[[#Headers],[Position]])</f>
        <v>50</v>
      </c>
    </row>
    <row r="52" spans="1:5">
      <c r="A52" s="82" t="s">
        <v>298</v>
      </c>
      <c r="B52" s="85" t="s">
        <v>299</v>
      </c>
      <c r="C52" s="84" t="s">
        <v>196</v>
      </c>
      <c r="D52" s="37"/>
      <c r="E52">
        <f>ROW() - ROW(Table52[[#Headers],[Position]])</f>
        <v>51</v>
      </c>
    </row>
    <row r="53" spans="1:5">
      <c r="A53" s="37" t="s">
        <v>300</v>
      </c>
      <c r="B53" s="85" t="s">
        <v>301</v>
      </c>
      <c r="C53" s="84" t="s">
        <v>196</v>
      </c>
      <c r="D53" s="37"/>
      <c r="E53">
        <f>ROW() - ROW(Table52[[#Headers],[Position]])</f>
        <v>52</v>
      </c>
    </row>
    <row r="54" spans="1:5">
      <c r="A54" s="82" t="s">
        <v>302</v>
      </c>
      <c r="B54" s="85" t="s">
        <v>303</v>
      </c>
      <c r="C54" s="84" t="s">
        <v>196</v>
      </c>
      <c r="D54" s="37"/>
      <c r="E54">
        <f>ROW() - ROW(Table52[[#Headers],[Position]])</f>
        <v>53</v>
      </c>
    </row>
    <row r="55" spans="1:5">
      <c r="A55" s="37" t="s">
        <v>304</v>
      </c>
      <c r="B55" s="85" t="s">
        <v>305</v>
      </c>
      <c r="C55" s="84" t="s">
        <v>196</v>
      </c>
      <c r="D55" s="37"/>
      <c r="E55">
        <f>ROW() - ROW(Table52[[#Headers],[Position]])</f>
        <v>54</v>
      </c>
    </row>
    <row r="56" spans="1:5">
      <c r="A56" s="37" t="s">
        <v>306</v>
      </c>
      <c r="B56" s="85" t="s">
        <v>307</v>
      </c>
      <c r="C56" s="84" t="s">
        <v>196</v>
      </c>
      <c r="D56" s="37"/>
      <c r="E56">
        <f>ROW() - ROW(Table52[[#Headers],[Position]])</f>
        <v>55</v>
      </c>
    </row>
    <row r="57" spans="1:5">
      <c r="A57" s="37" t="s">
        <v>308</v>
      </c>
      <c r="B57" s="85" t="s">
        <v>309</v>
      </c>
      <c r="C57" s="84" t="s">
        <v>196</v>
      </c>
      <c r="D57" s="37"/>
      <c r="E57">
        <f>ROW() - ROW(Table52[[#Headers],[Position]])</f>
        <v>56</v>
      </c>
    </row>
    <row r="58" spans="1:5">
      <c r="A58" s="82" t="s">
        <v>310</v>
      </c>
      <c r="B58" s="85" t="s">
        <v>311</v>
      </c>
      <c r="C58" s="84" t="s">
        <v>196</v>
      </c>
      <c r="D58" s="37"/>
      <c r="E58">
        <f>ROW() - ROW(Table52[[#Headers],[Position]])</f>
        <v>57</v>
      </c>
    </row>
    <row r="59" spans="1:5">
      <c r="A59" s="37" t="s">
        <v>312</v>
      </c>
      <c r="B59" s="85" t="s">
        <v>313</v>
      </c>
      <c r="C59" s="84" t="s">
        <v>196</v>
      </c>
      <c r="D59" s="37"/>
      <c r="E59">
        <f>ROW() - ROW(Table52[[#Headers],[Position]])</f>
        <v>58</v>
      </c>
    </row>
    <row r="60" spans="1:5">
      <c r="A60" s="37" t="s">
        <v>314</v>
      </c>
      <c r="B60" s="85" t="s">
        <v>315</v>
      </c>
      <c r="C60" s="84" t="s">
        <v>196</v>
      </c>
      <c r="D60" s="37"/>
      <c r="E60">
        <f>ROW() - ROW(Table52[[#Headers],[Position]])</f>
        <v>59</v>
      </c>
    </row>
    <row r="61" spans="1:5">
      <c r="A61" s="82" t="s">
        <v>316</v>
      </c>
      <c r="B61" s="85" t="s">
        <v>317</v>
      </c>
      <c r="C61" s="84" t="s">
        <v>196</v>
      </c>
      <c r="D61" s="37"/>
      <c r="E61">
        <f>ROW() - ROW(Table52[[#Headers],[Position]])</f>
        <v>60</v>
      </c>
    </row>
    <row r="62" spans="1:5">
      <c r="A62" s="37" t="s">
        <v>318</v>
      </c>
      <c r="B62" s="85" t="s">
        <v>319</v>
      </c>
      <c r="C62" s="84" t="s">
        <v>196</v>
      </c>
      <c r="D62" s="37"/>
      <c r="E62">
        <f>ROW() - ROW(Table52[[#Headers],[Position]])</f>
        <v>61</v>
      </c>
    </row>
    <row r="63" spans="1:5">
      <c r="A63" s="37" t="s">
        <v>320</v>
      </c>
      <c r="B63" s="85" t="s">
        <v>321</v>
      </c>
      <c r="C63" s="84" t="s">
        <v>196</v>
      </c>
      <c r="D63" s="37"/>
      <c r="E63">
        <f>ROW() - ROW(Table52[[#Headers],[Position]])</f>
        <v>62</v>
      </c>
    </row>
    <row r="64" spans="1:5">
      <c r="A64" s="37" t="s">
        <v>322</v>
      </c>
      <c r="B64" s="85" t="s">
        <v>323</v>
      </c>
      <c r="C64" s="84" t="s">
        <v>196</v>
      </c>
      <c r="D64" s="37"/>
      <c r="E64">
        <f>ROW() - ROW(Table52[[#Headers],[Position]])</f>
        <v>63</v>
      </c>
    </row>
    <row r="65" spans="1:5">
      <c r="A65" s="55" t="s">
        <v>318</v>
      </c>
      <c r="B65" s="38" t="s">
        <v>324</v>
      </c>
      <c r="C65" s="84" t="s">
        <v>196</v>
      </c>
      <c r="E65">
        <v>71</v>
      </c>
    </row>
    <row r="66" spans="1:5">
      <c r="A66" s="74" t="s">
        <v>325</v>
      </c>
      <c r="B66" s="38">
        <v>3254361994</v>
      </c>
      <c r="C66" s="84" t="s">
        <v>196</v>
      </c>
      <c r="E66">
        <v>72</v>
      </c>
    </row>
    <row r="67" spans="1:5">
      <c r="A67" s="43" t="s">
        <v>326</v>
      </c>
      <c r="B67" s="38">
        <v>8016745410</v>
      </c>
      <c r="C67" s="87" t="s">
        <v>196</v>
      </c>
      <c r="E67">
        <v>73</v>
      </c>
    </row>
    <row r="68" spans="1:5">
      <c r="A68" s="37" t="s">
        <v>327</v>
      </c>
      <c r="B68" s="85" t="s">
        <v>328</v>
      </c>
      <c r="C68" s="37" t="s">
        <v>329</v>
      </c>
      <c r="D68" s="37"/>
    </row>
    <row r="69" spans="1:5">
      <c r="A69" s="82" t="s">
        <v>330</v>
      </c>
      <c r="B69" s="51" t="s">
        <v>331</v>
      </c>
      <c r="C69" s="84" t="s">
        <v>332</v>
      </c>
      <c r="D69" s="84" t="s">
        <v>333</v>
      </c>
      <c r="E69">
        <v>1</v>
      </c>
    </row>
    <row r="70" spans="1:5">
      <c r="A70" s="37" t="s">
        <v>334</v>
      </c>
      <c r="B70" s="51" t="s">
        <v>335</v>
      </c>
      <c r="C70" s="84" t="s">
        <v>332</v>
      </c>
      <c r="D70" s="84"/>
      <c r="E70">
        <v>2</v>
      </c>
    </row>
    <row r="71" spans="1:5">
      <c r="A71" s="65" t="s">
        <v>336</v>
      </c>
      <c r="B71" s="54" t="s">
        <v>337</v>
      </c>
      <c r="C71" s="84" t="s">
        <v>332</v>
      </c>
      <c r="D71" s="84"/>
      <c r="E71">
        <v>3</v>
      </c>
    </row>
    <row r="72" spans="1:5">
      <c r="A72" s="65" t="s">
        <v>338</v>
      </c>
      <c r="B72" s="48" t="s">
        <v>339</v>
      </c>
      <c r="C72" s="84" t="s">
        <v>332</v>
      </c>
      <c r="D72" s="84"/>
      <c r="E72">
        <v>4</v>
      </c>
    </row>
    <row r="73" spans="1:5">
      <c r="A73" s="82" t="s">
        <v>340</v>
      </c>
      <c r="B73" s="75" t="s">
        <v>341</v>
      </c>
      <c r="C73" s="84" t="s">
        <v>332</v>
      </c>
      <c r="D73" s="37"/>
      <c r="E73">
        <v>5</v>
      </c>
    </row>
    <row r="74" spans="1:5">
      <c r="A74" s="37" t="s">
        <v>342</v>
      </c>
      <c r="B74" s="85" t="s">
        <v>343</v>
      </c>
      <c r="C74" s="84" t="s">
        <v>332</v>
      </c>
      <c r="D74" s="37"/>
      <c r="E74">
        <v>6</v>
      </c>
    </row>
    <row r="75" spans="1:5">
      <c r="A75" s="37" t="s">
        <v>344</v>
      </c>
      <c r="B75" s="85" t="s">
        <v>345</v>
      </c>
      <c r="C75" s="84" t="s">
        <v>332</v>
      </c>
      <c r="D75" s="37"/>
      <c r="E75">
        <v>7</v>
      </c>
    </row>
    <row r="76" spans="1:5">
      <c r="A76" s="37" t="s">
        <v>346</v>
      </c>
      <c r="B76" s="75" t="s">
        <v>347</v>
      </c>
      <c r="C76" s="84" t="s">
        <v>332</v>
      </c>
      <c r="D76" s="37" t="s">
        <v>348</v>
      </c>
      <c r="E76">
        <v>8</v>
      </c>
    </row>
    <row r="77" spans="1:5">
      <c r="A77" s="71" t="s">
        <v>349</v>
      </c>
      <c r="B77" s="85" t="s">
        <v>350</v>
      </c>
      <c r="C77" s="84" t="s">
        <v>332</v>
      </c>
      <c r="D77" s="37"/>
      <c r="E77">
        <v>9</v>
      </c>
    </row>
    <row r="78" spans="1:5">
      <c r="A78" s="37" t="s">
        <v>351</v>
      </c>
      <c r="B78" s="38" t="s">
        <v>352</v>
      </c>
      <c r="C78" s="84" t="s">
        <v>332</v>
      </c>
      <c r="D78" s="37"/>
      <c r="E78">
        <v>10</v>
      </c>
    </row>
    <row r="79" spans="1:5">
      <c r="A79" s="65" t="s">
        <v>353</v>
      </c>
      <c r="B79" s="48" t="s">
        <v>354</v>
      </c>
      <c r="C79" s="84" t="s">
        <v>332</v>
      </c>
      <c r="D79" s="84"/>
      <c r="E79">
        <v>11</v>
      </c>
    </row>
    <row r="80" spans="1:5">
      <c r="A80" s="37" t="s">
        <v>355</v>
      </c>
      <c r="B80" s="75" t="s">
        <v>356</v>
      </c>
      <c r="C80" s="84" t="s">
        <v>332</v>
      </c>
      <c r="D80" s="37"/>
      <c r="E80">
        <v>12</v>
      </c>
    </row>
    <row r="81" spans="1:5">
      <c r="A81" s="37" t="s">
        <v>357</v>
      </c>
      <c r="B81" s="85" t="s">
        <v>358</v>
      </c>
      <c r="C81" s="84" t="s">
        <v>332</v>
      </c>
      <c r="D81" s="37"/>
      <c r="E81">
        <v>13</v>
      </c>
    </row>
    <row r="82" spans="1:5">
      <c r="A82" s="37" t="s">
        <v>348</v>
      </c>
      <c r="B82" s="85" t="s">
        <v>359</v>
      </c>
      <c r="C82" s="84" t="s">
        <v>332</v>
      </c>
      <c r="D82" s="37" t="s">
        <v>360</v>
      </c>
      <c r="E82">
        <v>14</v>
      </c>
    </row>
    <row r="83" spans="1:5">
      <c r="A83" s="65" t="s">
        <v>361</v>
      </c>
      <c r="B83" s="48" t="s">
        <v>362</v>
      </c>
      <c r="C83" s="84" t="s">
        <v>332</v>
      </c>
      <c r="D83" s="84"/>
      <c r="E83">
        <v>15</v>
      </c>
    </row>
    <row r="84" spans="1:5">
      <c r="A84" s="71" t="s">
        <v>363</v>
      </c>
      <c r="B84" s="75" t="s">
        <v>364</v>
      </c>
      <c r="C84" s="84" t="s">
        <v>332</v>
      </c>
      <c r="D84" s="37"/>
      <c r="E84">
        <v>16</v>
      </c>
    </row>
    <row r="85" spans="1:5">
      <c r="A85" s="71" t="s">
        <v>365</v>
      </c>
      <c r="B85" s="85" t="s">
        <v>366</v>
      </c>
      <c r="C85" s="84" t="s">
        <v>332</v>
      </c>
      <c r="D85" s="37" t="s">
        <v>367</v>
      </c>
      <c r="E85">
        <v>17</v>
      </c>
    </row>
    <row r="86" spans="1:5">
      <c r="A86" s="71" t="s">
        <v>368</v>
      </c>
      <c r="B86" s="54">
        <v>3857872212</v>
      </c>
      <c r="C86" s="84" t="s">
        <v>332</v>
      </c>
      <c r="D86" s="84"/>
      <c r="E86">
        <v>18</v>
      </c>
    </row>
    <row r="87" spans="1:5">
      <c r="A87" s="71" t="s">
        <v>369</v>
      </c>
      <c r="B87" s="54">
        <v>3854479343</v>
      </c>
      <c r="C87" s="84" t="s">
        <v>332</v>
      </c>
      <c r="D87" s="37"/>
      <c r="E87">
        <v>19</v>
      </c>
    </row>
    <row r="88" spans="1:5">
      <c r="A88" s="71" t="s">
        <v>370</v>
      </c>
      <c r="B88" s="54">
        <v>2532409813</v>
      </c>
      <c r="C88" s="84" t="s">
        <v>332</v>
      </c>
      <c r="D88" s="37"/>
      <c r="E88">
        <v>20</v>
      </c>
    </row>
    <row r="89" spans="1:5">
      <c r="A89" s="71" t="s">
        <v>371</v>
      </c>
      <c r="B89" s="79">
        <v>8013008032</v>
      </c>
      <c r="C89" s="84" t="s">
        <v>332</v>
      </c>
      <c r="D89" s="37"/>
      <c r="E89">
        <v>21</v>
      </c>
    </row>
    <row r="90" spans="1:5">
      <c r="A90" s="65" t="s">
        <v>372</v>
      </c>
      <c r="B90" s="48" t="s">
        <v>373</v>
      </c>
      <c r="C90" s="84" t="s">
        <v>332</v>
      </c>
      <c r="D90" s="84"/>
      <c r="E90">
        <v>22</v>
      </c>
    </row>
    <row r="91" spans="1:5">
      <c r="A91" s="37" t="s">
        <v>374</v>
      </c>
      <c r="B91" s="79" t="s">
        <v>375</v>
      </c>
      <c r="C91" s="84" t="s">
        <v>332</v>
      </c>
      <c r="D91" s="37"/>
      <c r="E91">
        <v>23</v>
      </c>
    </row>
    <row r="92" spans="1:5">
      <c r="A92" s="80" t="s">
        <v>376</v>
      </c>
      <c r="B92" s="78" t="s">
        <v>377</v>
      </c>
      <c r="C92" s="84" t="s">
        <v>332</v>
      </c>
      <c r="D92" s="37"/>
      <c r="E92">
        <v>24</v>
      </c>
    </row>
    <row r="93" spans="1:5">
      <c r="A93" s="65" t="s">
        <v>378</v>
      </c>
      <c r="B93" s="48" t="s">
        <v>379</v>
      </c>
      <c r="C93" s="84" t="s">
        <v>332</v>
      </c>
      <c r="D93" s="84"/>
      <c r="E93">
        <v>25</v>
      </c>
    </row>
    <row r="94" spans="1:5">
      <c r="A94" s="80" t="s">
        <v>380</v>
      </c>
      <c r="B94" s="78" t="s">
        <v>381</v>
      </c>
      <c r="C94" s="84" t="s">
        <v>332</v>
      </c>
      <c r="D94" s="37"/>
      <c r="E94">
        <v>26</v>
      </c>
    </row>
    <row r="95" spans="1:5">
      <c r="A95" s="37" t="s">
        <v>382</v>
      </c>
      <c r="B95" s="85" t="s">
        <v>383</v>
      </c>
      <c r="C95" s="84" t="s">
        <v>332</v>
      </c>
      <c r="D95" s="37"/>
      <c r="E95">
        <v>27</v>
      </c>
    </row>
    <row r="96" spans="1:5">
      <c r="A96" s="37" t="s">
        <v>384</v>
      </c>
      <c r="B96" s="85" t="s">
        <v>385</v>
      </c>
      <c r="C96" s="84" t="s">
        <v>332</v>
      </c>
      <c r="D96" s="37"/>
      <c r="E96">
        <v>28</v>
      </c>
    </row>
    <row r="97" spans="1:5">
      <c r="A97" s="80" t="s">
        <v>386</v>
      </c>
      <c r="B97" s="48" t="s">
        <v>387</v>
      </c>
      <c r="C97" s="84" t="s">
        <v>332</v>
      </c>
      <c r="D97" s="84"/>
      <c r="E97">
        <v>29</v>
      </c>
    </row>
    <row r="98" spans="1:5">
      <c r="A98" s="71" t="s">
        <v>388</v>
      </c>
      <c r="B98" s="54" t="s">
        <v>389</v>
      </c>
      <c r="C98" s="84" t="s">
        <v>332</v>
      </c>
      <c r="D98" s="37"/>
      <c r="E98">
        <v>30</v>
      </c>
    </row>
    <row r="99" spans="1:5">
      <c r="A99" s="71" t="s">
        <v>390</v>
      </c>
      <c r="B99" s="54" t="s">
        <v>391</v>
      </c>
      <c r="C99" s="84" t="s">
        <v>332</v>
      </c>
      <c r="D99" s="37"/>
      <c r="E99">
        <v>31</v>
      </c>
    </row>
    <row r="100" spans="1:5">
      <c r="A100" s="71" t="s">
        <v>392</v>
      </c>
      <c r="B100" s="85" t="s">
        <v>393</v>
      </c>
      <c r="C100" s="84" t="s">
        <v>332</v>
      </c>
      <c r="D100" s="37"/>
      <c r="E100">
        <v>32</v>
      </c>
    </row>
    <row r="101" spans="1:5">
      <c r="A101" s="65" t="s">
        <v>394</v>
      </c>
      <c r="B101" s="48" t="s">
        <v>395</v>
      </c>
      <c r="C101" s="84" t="s">
        <v>332</v>
      </c>
      <c r="D101" s="84"/>
      <c r="E101">
        <v>33</v>
      </c>
    </row>
    <row r="102" spans="1:5">
      <c r="A102" s="71" t="s">
        <v>396</v>
      </c>
      <c r="B102" s="54">
        <v>3852991096</v>
      </c>
      <c r="C102" s="84" t="s">
        <v>332</v>
      </c>
      <c r="D102" s="37"/>
      <c r="E102">
        <v>34</v>
      </c>
    </row>
    <row r="103" spans="1:5">
      <c r="A103" s="71" t="s">
        <v>397</v>
      </c>
      <c r="B103" s="54" t="s">
        <v>398</v>
      </c>
      <c r="C103" s="84" t="s">
        <v>332</v>
      </c>
      <c r="D103" s="37"/>
      <c r="E103">
        <v>35</v>
      </c>
    </row>
    <row r="104" spans="1:5">
      <c r="A104" s="55" t="s">
        <v>399</v>
      </c>
      <c r="B104" s="38" t="s">
        <v>400</v>
      </c>
      <c r="C104" s="84" t="s">
        <v>332</v>
      </c>
      <c r="E104">
        <v>36</v>
      </c>
    </row>
    <row r="105" spans="1:5">
      <c r="A105" s="55" t="s">
        <v>401</v>
      </c>
      <c r="B105" s="76" t="s">
        <v>402</v>
      </c>
      <c r="C105" s="84" t="s">
        <v>332</v>
      </c>
      <c r="D105" s="34"/>
      <c r="E105">
        <v>37</v>
      </c>
    </row>
    <row r="106" spans="1:5">
      <c r="A106" t="s">
        <v>403</v>
      </c>
      <c r="B106" s="73" t="s">
        <v>404</v>
      </c>
      <c r="C106" s="84" t="s">
        <v>332</v>
      </c>
      <c r="E106">
        <v>38</v>
      </c>
    </row>
    <row r="107" spans="1:5">
      <c r="A107" s="55" t="s">
        <v>405</v>
      </c>
      <c r="B107" s="38" t="s">
        <v>406</v>
      </c>
      <c r="C107" s="84" t="s">
        <v>332</v>
      </c>
      <c r="E107">
        <v>39</v>
      </c>
    </row>
    <row r="108" spans="1:5">
      <c r="A108" s="35" t="s">
        <v>407</v>
      </c>
      <c r="B108" s="38" t="s">
        <v>408</v>
      </c>
      <c r="C108" s="84" t="s">
        <v>332</v>
      </c>
      <c r="E108">
        <v>40</v>
      </c>
    </row>
    <row r="109" spans="1:5">
      <c r="A109" s="35" t="s">
        <v>409</v>
      </c>
      <c r="B109" s="73" t="s">
        <v>410</v>
      </c>
      <c r="C109" s="84" t="s">
        <v>332</v>
      </c>
      <c r="E109">
        <v>41</v>
      </c>
    </row>
    <row r="110" spans="1:5">
      <c r="A110" t="s">
        <v>411</v>
      </c>
      <c r="B110" s="38" t="s">
        <v>412</v>
      </c>
      <c r="C110" s="84" t="s">
        <v>332</v>
      </c>
      <c r="E110">
        <v>42</v>
      </c>
    </row>
    <row r="111" spans="1:5">
      <c r="A111" s="72" t="s">
        <v>413</v>
      </c>
      <c r="B111" s="81">
        <v>3854997797</v>
      </c>
      <c r="C111" s="84" t="s">
        <v>332</v>
      </c>
      <c r="D111" t="s">
        <v>414</v>
      </c>
      <c r="E111">
        <v>43</v>
      </c>
    </row>
    <row r="112" spans="1:5">
      <c r="A112" t="s">
        <v>415</v>
      </c>
      <c r="B112" s="38" t="s">
        <v>416</v>
      </c>
      <c r="C112" s="84" t="s">
        <v>332</v>
      </c>
      <c r="E112">
        <v>44</v>
      </c>
    </row>
    <row r="113" spans="1:5">
      <c r="A113" s="72" t="s">
        <v>417</v>
      </c>
      <c r="B113" s="73" t="s">
        <v>418</v>
      </c>
      <c r="C113" s="84" t="s">
        <v>332</v>
      </c>
      <c r="E113">
        <v>45</v>
      </c>
    </row>
    <row r="114" spans="1:5">
      <c r="A114" t="s">
        <v>419</v>
      </c>
      <c r="B114" s="38" t="s">
        <v>420</v>
      </c>
      <c r="C114" s="84" t="s">
        <v>332</v>
      </c>
      <c r="E114">
        <v>46</v>
      </c>
    </row>
    <row r="115" spans="1:5">
      <c r="A115" t="s">
        <v>421</v>
      </c>
      <c r="B115" s="38" t="s">
        <v>422</v>
      </c>
      <c r="C115" s="84" t="s">
        <v>332</v>
      </c>
      <c r="E115">
        <v>47</v>
      </c>
    </row>
    <row r="116" spans="1:5">
      <c r="A116" t="s">
        <v>423</v>
      </c>
      <c r="B116" s="38" t="s">
        <v>424</v>
      </c>
      <c r="C116" s="84" t="s">
        <v>332</v>
      </c>
      <c r="E116">
        <v>48</v>
      </c>
    </row>
    <row r="117" spans="1:5">
      <c r="A117" s="55" t="s">
        <v>425</v>
      </c>
      <c r="B117" s="38" t="s">
        <v>426</v>
      </c>
      <c r="C117" s="84" t="s">
        <v>332</v>
      </c>
      <c r="E117">
        <v>49</v>
      </c>
    </row>
    <row r="118" spans="1:5">
      <c r="A118" t="s">
        <v>427</v>
      </c>
      <c r="B118" s="38" t="s">
        <v>428</v>
      </c>
      <c r="C118" s="84" t="s">
        <v>332</v>
      </c>
      <c r="E118">
        <v>50</v>
      </c>
    </row>
    <row r="119" spans="1:5">
      <c r="A119" t="s">
        <v>429</v>
      </c>
      <c r="B119" s="38" t="s">
        <v>430</v>
      </c>
      <c r="C119" s="84" t="s">
        <v>332</v>
      </c>
      <c r="E119">
        <v>51</v>
      </c>
    </row>
    <row r="120" spans="1:5">
      <c r="A120" s="72" t="s">
        <v>431</v>
      </c>
      <c r="B120" s="76" t="s">
        <v>432</v>
      </c>
      <c r="C120" s="84" t="s">
        <v>332</v>
      </c>
      <c r="E120">
        <v>52</v>
      </c>
    </row>
    <row r="121" spans="1:5">
      <c r="A121" t="s">
        <v>433</v>
      </c>
      <c r="B121" s="38" t="s">
        <v>434</v>
      </c>
      <c r="C121" s="84" t="s">
        <v>332</v>
      </c>
      <c r="E121">
        <v>53</v>
      </c>
    </row>
    <row r="122" spans="1:5">
      <c r="A122" t="s">
        <v>435</v>
      </c>
      <c r="B122" s="38" t="s">
        <v>436</v>
      </c>
      <c r="C122" s="84" t="s">
        <v>332</v>
      </c>
      <c r="D122" t="s">
        <v>437</v>
      </c>
      <c r="E122">
        <v>54</v>
      </c>
    </row>
    <row r="123" spans="1:5">
      <c r="A123" t="s">
        <v>438</v>
      </c>
      <c r="B123" s="76" t="s">
        <v>439</v>
      </c>
      <c r="C123" s="84" t="s">
        <v>332</v>
      </c>
      <c r="E123">
        <v>55</v>
      </c>
    </row>
    <row r="124" spans="1:5">
      <c r="A124" t="s">
        <v>438</v>
      </c>
      <c r="B124" s="38" t="s">
        <v>439</v>
      </c>
      <c r="C124" s="84" t="s">
        <v>332</v>
      </c>
      <c r="E124">
        <v>56</v>
      </c>
    </row>
    <row r="125" spans="1:5">
      <c r="A125" t="s">
        <v>440</v>
      </c>
      <c r="B125" s="38" t="s">
        <v>441</v>
      </c>
      <c r="C125" s="84" t="s">
        <v>332</v>
      </c>
      <c r="E125">
        <v>57</v>
      </c>
    </row>
    <row r="126" spans="1:5">
      <c r="A126" s="55" t="s">
        <v>442</v>
      </c>
      <c r="B126" s="38" t="s">
        <v>443</v>
      </c>
      <c r="C126" s="84" t="s">
        <v>332</v>
      </c>
      <c r="E126">
        <v>58</v>
      </c>
    </row>
    <row r="127" spans="1:5">
      <c r="A127" s="83" t="s">
        <v>440</v>
      </c>
      <c r="B127" s="38" t="s">
        <v>441</v>
      </c>
      <c r="C127" s="87" t="s">
        <v>332</v>
      </c>
      <c r="E127">
        <v>59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9FF6F-403A-4691-979A-F90E824228A9}">
  <dimension ref="A1:AI294"/>
  <sheetViews>
    <sheetView workbookViewId="0">
      <selection activeCell="B2" sqref="B2"/>
    </sheetView>
  </sheetViews>
  <sheetFormatPr defaultRowHeight="14.5"/>
  <cols>
    <col min="1" max="1" width="22.7265625" bestFit="1" customWidth="1"/>
    <col min="2" max="2" width="11.81640625" bestFit="1" customWidth="1"/>
    <col min="3" max="3" width="27.81640625" bestFit="1" customWidth="1"/>
    <col min="4" max="4" width="10.81640625" bestFit="1" customWidth="1"/>
    <col min="5" max="5" width="17.453125" style="172" bestFit="1" customWidth="1"/>
    <col min="6" max="6" width="10.26953125" bestFit="1" customWidth="1"/>
    <col min="7" max="7" width="20.1796875" bestFit="1" customWidth="1"/>
    <col min="8" max="8" width="7.7265625" bestFit="1" customWidth="1"/>
    <col min="9" max="10" width="8.1796875" bestFit="1" customWidth="1"/>
    <col min="11" max="11" width="5.7265625" bestFit="1" customWidth="1"/>
    <col min="12" max="12" width="16" bestFit="1" customWidth="1"/>
    <col min="13" max="13" width="16.26953125" bestFit="1" customWidth="1"/>
    <col min="14" max="14" width="23.54296875" customWidth="1"/>
  </cols>
  <sheetData>
    <row r="1" spans="1:35" ht="57.75" customHeight="1">
      <c r="A1" s="167" t="s">
        <v>444</v>
      </c>
      <c r="B1" s="168" t="s">
        <v>445</v>
      </c>
      <c r="C1" s="169" t="s">
        <v>189</v>
      </c>
      <c r="D1" s="169" t="s">
        <v>446</v>
      </c>
      <c r="E1" s="171" t="s">
        <v>447</v>
      </c>
      <c r="F1" s="169" t="s">
        <v>448</v>
      </c>
      <c r="G1" s="169" t="s">
        <v>193</v>
      </c>
      <c r="H1" s="169" t="s">
        <v>449</v>
      </c>
      <c r="I1" s="169" t="s">
        <v>450</v>
      </c>
      <c r="J1" s="169" t="s">
        <v>451</v>
      </c>
      <c r="K1" s="169" t="s">
        <v>452</v>
      </c>
      <c r="L1" s="169" t="s">
        <v>453</v>
      </c>
      <c r="M1" s="169" t="s">
        <v>454</v>
      </c>
      <c r="N1" s="170" t="s">
        <v>455</v>
      </c>
      <c r="O1" s="584"/>
      <c r="P1" s="584"/>
      <c r="Q1" s="584"/>
      <c r="R1" s="584"/>
      <c r="S1" s="584"/>
      <c r="T1" s="584"/>
      <c r="U1" s="584"/>
      <c r="V1" s="584"/>
      <c r="W1" s="584"/>
      <c r="X1" s="584"/>
      <c r="Y1" s="584"/>
      <c r="Z1" s="584"/>
      <c r="AA1" s="584"/>
      <c r="AB1" s="584"/>
      <c r="AC1" s="584"/>
      <c r="AD1" s="584"/>
      <c r="AE1" s="584"/>
      <c r="AF1" s="584"/>
      <c r="AG1" s="584"/>
      <c r="AH1" s="584"/>
      <c r="AI1" s="584"/>
    </row>
    <row r="2" spans="1:35">
      <c r="B2" t="e">
        <f>IF('1.PrepList'!#REF!="","",'1.PrepList'!#REF!)</f>
        <v>#REF!</v>
      </c>
      <c r="C2" t="e">
        <f>_xlfn.XLOOKUP(D2,'1.PrepList'!H:H,'1.PrepList'!G:G)</f>
        <v>#REF!</v>
      </c>
      <c r="D2" t="e">
        <f>IF('1.PrepList'!#REF!="","",'1.PrepList'!#REF!)</f>
        <v>#REF!</v>
      </c>
      <c r="E2" s="172" t="e">
        <f>IF('1.PrepList'!#REF!="","",'1.PrepList'!#REF!)</f>
        <v>#REF!</v>
      </c>
      <c r="F2" t="e">
        <f>IF('1.PrepList'!#REF!="","",'1.PrepList'!#REF!)</f>
        <v>#REF!</v>
      </c>
      <c r="G2" t="e">
        <f>IF('1.PrepList'!#REF!="","",'1.PrepList'!#REF!)</f>
        <v>#REF!</v>
      </c>
      <c r="H2" t="e">
        <f>IF('1.PrepList'!#REF!="","",'1.PrepList'!#REF!)</f>
        <v>#REF!</v>
      </c>
      <c r="I2" t="e">
        <f>IF('1.PrepList'!#REF!="","",'1.PrepList'!#REF!)</f>
        <v>#REF!</v>
      </c>
      <c r="J2" t="e">
        <f>IF('1.PrepList'!#REF!="","",'1.PrepList'!#REF!)</f>
        <v>#REF!</v>
      </c>
      <c r="L2" t="e">
        <f>IF('1.PrepList'!#REF!="","",'1.PrepList'!#REF!)</f>
        <v>#REF!</v>
      </c>
      <c r="N2" t="e">
        <f>IF('1.PrepList'!#REF!="","",'1.PrepList'!#REF!)</f>
        <v>#REF!</v>
      </c>
    </row>
    <row r="3" spans="1:35">
      <c r="B3" t="e">
        <f>IF('1.PrepList'!#REF!="","",'1.PrepList'!#REF!)</f>
        <v>#REF!</v>
      </c>
      <c r="C3" t="e">
        <f>_xlfn.XLOOKUP(D3,'1.PrepList'!H:H,'1.PrepList'!G:G)</f>
        <v>#REF!</v>
      </c>
      <c r="D3" t="e">
        <f>IF('1.PrepList'!#REF!="","",'1.PrepList'!#REF!)</f>
        <v>#REF!</v>
      </c>
      <c r="E3" s="172" t="e">
        <f>IF('1.PrepList'!#REF!="","",'1.PrepList'!#REF!)</f>
        <v>#REF!</v>
      </c>
      <c r="F3" t="e">
        <f>IF('1.PrepList'!#REF!="","",'1.PrepList'!#REF!)</f>
        <v>#REF!</v>
      </c>
      <c r="G3" t="e">
        <f>IF('1.PrepList'!#REF!="","",'1.PrepList'!#REF!)</f>
        <v>#REF!</v>
      </c>
      <c r="H3" t="e">
        <f>IF('1.PrepList'!#REF!="","",'1.PrepList'!#REF!)</f>
        <v>#REF!</v>
      </c>
      <c r="I3" t="e">
        <f>IF('1.PrepList'!#REF!="","",'1.PrepList'!#REF!)</f>
        <v>#REF!</v>
      </c>
      <c r="J3" t="e">
        <f>IF('1.PrepList'!#REF!="","",'1.PrepList'!#REF!)</f>
        <v>#REF!</v>
      </c>
      <c r="L3" t="e">
        <f>IF('1.PrepList'!#REF!="","",'1.PrepList'!#REF!)</f>
        <v>#REF!</v>
      </c>
      <c r="N3" t="e">
        <f>IF('1.PrepList'!#REF!="","",'1.PrepList'!#REF!)</f>
        <v>#REF!</v>
      </c>
    </row>
    <row r="4" spans="1:35">
      <c r="B4" t="e">
        <f>IF('1.PrepList'!#REF!="","",'1.PrepList'!#REF!)</f>
        <v>#REF!</v>
      </c>
      <c r="C4" t="e">
        <f>_xlfn.XLOOKUP(D4,'1.PrepList'!H:H,'1.PrepList'!G:G)</f>
        <v>#REF!</v>
      </c>
      <c r="D4" t="e">
        <f>IF('1.PrepList'!#REF!="","",'1.PrepList'!#REF!)</f>
        <v>#REF!</v>
      </c>
      <c r="E4" s="172" t="e">
        <f>IF('1.PrepList'!#REF!="","",'1.PrepList'!#REF!)</f>
        <v>#REF!</v>
      </c>
      <c r="F4" t="e">
        <f>IF('1.PrepList'!#REF!="","",'1.PrepList'!#REF!)</f>
        <v>#REF!</v>
      </c>
      <c r="G4" t="e">
        <f>IF('1.PrepList'!#REF!="","",'1.PrepList'!#REF!)</f>
        <v>#REF!</v>
      </c>
      <c r="H4" t="e">
        <f>IF('1.PrepList'!#REF!="","",'1.PrepList'!#REF!)</f>
        <v>#REF!</v>
      </c>
      <c r="I4" t="e">
        <f>IF('1.PrepList'!#REF!="","",'1.PrepList'!#REF!)</f>
        <v>#REF!</v>
      </c>
      <c r="J4" t="e">
        <f>IF('1.PrepList'!#REF!="","",'1.PrepList'!#REF!)</f>
        <v>#REF!</v>
      </c>
      <c r="L4" t="e">
        <f>IF('1.PrepList'!#REF!="","",'1.PrepList'!#REF!)</f>
        <v>#REF!</v>
      </c>
      <c r="N4" t="e">
        <f>IF('1.PrepList'!#REF!="","",'1.PrepList'!#REF!)</f>
        <v>#REF!</v>
      </c>
    </row>
    <row r="5" spans="1:35">
      <c r="B5" t="e">
        <f>IF('1.PrepList'!#REF!="","",'1.PrepList'!#REF!)</f>
        <v>#REF!</v>
      </c>
      <c r="C5" t="e">
        <f>_xlfn.XLOOKUP(D5,'1.PrepList'!H:H,'1.PrepList'!G:G)</f>
        <v>#REF!</v>
      </c>
      <c r="D5" t="e">
        <f>IF('1.PrepList'!#REF!="","",'1.PrepList'!#REF!)</f>
        <v>#REF!</v>
      </c>
      <c r="E5" s="172" t="e">
        <f>IF('1.PrepList'!#REF!="","",'1.PrepList'!#REF!)</f>
        <v>#REF!</v>
      </c>
      <c r="F5" t="e">
        <f>IF('1.PrepList'!#REF!="","",'1.PrepList'!#REF!)</f>
        <v>#REF!</v>
      </c>
      <c r="G5" t="e">
        <f>IF('1.PrepList'!#REF!="","",'1.PrepList'!#REF!)</f>
        <v>#REF!</v>
      </c>
      <c r="H5" t="e">
        <f>IF('1.PrepList'!#REF!="","",'1.PrepList'!#REF!)</f>
        <v>#REF!</v>
      </c>
      <c r="I5" t="e">
        <f>IF('1.PrepList'!#REF!="","",'1.PrepList'!#REF!)</f>
        <v>#REF!</v>
      </c>
      <c r="J5" t="e">
        <f>IF('1.PrepList'!#REF!="","",'1.PrepList'!#REF!)</f>
        <v>#REF!</v>
      </c>
      <c r="L5" t="e">
        <f>IF('1.PrepList'!#REF!="","",'1.PrepList'!#REF!)</f>
        <v>#REF!</v>
      </c>
      <c r="N5" t="e">
        <f>IF('1.PrepList'!#REF!="","",'1.PrepList'!#REF!)</f>
        <v>#REF!</v>
      </c>
    </row>
    <row r="6" spans="1:35">
      <c r="B6" t="e">
        <f>IF('1.PrepList'!#REF!="","",'1.PrepList'!#REF!)</f>
        <v>#REF!</v>
      </c>
      <c r="C6" t="e">
        <f>_xlfn.XLOOKUP(D6,'1.PrepList'!H:H,'1.PrepList'!G:G)</f>
        <v>#REF!</v>
      </c>
      <c r="D6" t="e">
        <f>IF('1.PrepList'!#REF!="","",'1.PrepList'!#REF!)</f>
        <v>#REF!</v>
      </c>
      <c r="E6" s="172" t="e">
        <f>IF('1.PrepList'!#REF!="","",'1.PrepList'!#REF!)</f>
        <v>#REF!</v>
      </c>
      <c r="F6" t="e">
        <f>IF('1.PrepList'!#REF!="","",'1.PrepList'!#REF!)</f>
        <v>#REF!</v>
      </c>
      <c r="G6" t="e">
        <f>IF('1.PrepList'!#REF!="","",'1.PrepList'!#REF!)</f>
        <v>#REF!</v>
      </c>
      <c r="H6" t="e">
        <f>IF('1.PrepList'!#REF!="","",'1.PrepList'!#REF!)</f>
        <v>#REF!</v>
      </c>
      <c r="I6" t="e">
        <f>IF('1.PrepList'!#REF!="","",'1.PrepList'!#REF!)</f>
        <v>#REF!</v>
      </c>
      <c r="J6" t="e">
        <f>IF('1.PrepList'!#REF!="","",'1.PrepList'!#REF!)</f>
        <v>#REF!</v>
      </c>
      <c r="L6" t="e">
        <f>IF('1.PrepList'!#REF!="","",'1.PrepList'!#REF!)</f>
        <v>#REF!</v>
      </c>
      <c r="N6" t="e">
        <f>IF('1.PrepList'!#REF!="","",'1.PrepList'!#REF!)</f>
        <v>#REF!</v>
      </c>
    </row>
    <row r="7" spans="1:35">
      <c r="B7" t="e">
        <f>IF('1.PrepList'!#REF!="","",'1.PrepList'!#REF!)</f>
        <v>#REF!</v>
      </c>
      <c r="C7" t="e">
        <f>_xlfn.XLOOKUP(D7,'1.PrepList'!H:H,'1.PrepList'!G:G)</f>
        <v>#REF!</v>
      </c>
      <c r="D7" t="e">
        <f>IF('1.PrepList'!#REF!="","",'1.PrepList'!#REF!)</f>
        <v>#REF!</v>
      </c>
      <c r="E7" s="172" t="e">
        <f>IF('1.PrepList'!#REF!="","",'1.PrepList'!#REF!)</f>
        <v>#REF!</v>
      </c>
      <c r="F7" t="e">
        <f>IF('1.PrepList'!#REF!="","",'1.PrepList'!#REF!)</f>
        <v>#REF!</v>
      </c>
      <c r="G7" t="e">
        <f>IF('1.PrepList'!#REF!="","",'1.PrepList'!#REF!)</f>
        <v>#REF!</v>
      </c>
      <c r="H7" t="e">
        <f>IF('1.PrepList'!#REF!="","",'1.PrepList'!#REF!)</f>
        <v>#REF!</v>
      </c>
      <c r="I7" t="e">
        <f>IF('1.PrepList'!#REF!="","",'1.PrepList'!#REF!)</f>
        <v>#REF!</v>
      </c>
      <c r="J7" t="e">
        <f>IF('1.PrepList'!#REF!="","",'1.PrepList'!#REF!)</f>
        <v>#REF!</v>
      </c>
      <c r="L7" t="e">
        <f>IF('1.PrepList'!#REF!="","",'1.PrepList'!#REF!)</f>
        <v>#REF!</v>
      </c>
      <c r="N7" t="e">
        <f>IF('1.PrepList'!#REF!="","",'1.PrepList'!#REF!)</f>
        <v>#REF!</v>
      </c>
    </row>
    <row r="8" spans="1:35">
      <c r="B8" t="e">
        <f>IF('1.PrepList'!#REF!="","",'1.PrepList'!#REF!)</f>
        <v>#REF!</v>
      </c>
      <c r="C8" t="e">
        <f>_xlfn.XLOOKUP(D8,'1.PrepList'!H:H,'1.PrepList'!G:G)</f>
        <v>#REF!</v>
      </c>
      <c r="D8" t="e">
        <f>IF('1.PrepList'!#REF!="","",'1.PrepList'!#REF!)</f>
        <v>#REF!</v>
      </c>
      <c r="E8" s="172" t="e">
        <f>IF('1.PrepList'!#REF!="","",'1.PrepList'!#REF!)</f>
        <v>#REF!</v>
      </c>
      <c r="F8" t="e">
        <f>IF('1.PrepList'!#REF!="","",'1.PrepList'!#REF!)</f>
        <v>#REF!</v>
      </c>
      <c r="G8" t="e">
        <f>IF('1.PrepList'!#REF!="","",'1.PrepList'!#REF!)</f>
        <v>#REF!</v>
      </c>
      <c r="H8" t="e">
        <f>IF('1.PrepList'!#REF!="","",'1.PrepList'!#REF!)</f>
        <v>#REF!</v>
      </c>
      <c r="I8" t="e">
        <f>IF('1.PrepList'!#REF!="","",'1.PrepList'!#REF!)</f>
        <v>#REF!</v>
      </c>
      <c r="J8" t="e">
        <f>IF('1.PrepList'!#REF!="","",'1.PrepList'!#REF!)</f>
        <v>#REF!</v>
      </c>
      <c r="L8" t="e">
        <f>IF('1.PrepList'!#REF!="","",'1.PrepList'!#REF!)</f>
        <v>#REF!</v>
      </c>
      <c r="N8" t="e">
        <f>IF('1.PrepList'!#REF!="","",'1.PrepList'!#REF!)</f>
        <v>#REF!</v>
      </c>
    </row>
    <row r="9" spans="1:35">
      <c r="B9" t="e">
        <f>IF('1.PrepList'!#REF!="","",'1.PrepList'!#REF!)</f>
        <v>#REF!</v>
      </c>
      <c r="C9" t="e">
        <f>_xlfn.XLOOKUP(D9,'1.PrepList'!H:H,'1.PrepList'!G:G)</f>
        <v>#REF!</v>
      </c>
      <c r="D9" t="e">
        <f>IF('1.PrepList'!#REF!="","",'1.PrepList'!#REF!)</f>
        <v>#REF!</v>
      </c>
      <c r="E9" s="172" t="e">
        <f>IF('1.PrepList'!#REF!="","",'1.PrepList'!#REF!)</f>
        <v>#REF!</v>
      </c>
      <c r="F9" t="e">
        <f>IF('1.PrepList'!#REF!="","",'1.PrepList'!#REF!)</f>
        <v>#REF!</v>
      </c>
      <c r="G9" t="e">
        <f>IF('1.PrepList'!#REF!="","",'1.PrepList'!#REF!)</f>
        <v>#REF!</v>
      </c>
      <c r="H9" t="e">
        <f>IF('1.PrepList'!#REF!="","",'1.PrepList'!#REF!)</f>
        <v>#REF!</v>
      </c>
      <c r="I9" t="e">
        <f>IF('1.PrepList'!#REF!="","",'1.PrepList'!#REF!)</f>
        <v>#REF!</v>
      </c>
      <c r="J9" t="e">
        <f>IF('1.PrepList'!#REF!="","",'1.PrepList'!#REF!)</f>
        <v>#REF!</v>
      </c>
      <c r="L9" t="e">
        <f>IF('1.PrepList'!#REF!="","",'1.PrepList'!#REF!)</f>
        <v>#REF!</v>
      </c>
      <c r="N9" t="e">
        <f>IF('1.PrepList'!#REF!="","",'1.PrepList'!#REF!)</f>
        <v>#REF!</v>
      </c>
    </row>
    <row r="10" spans="1:35">
      <c r="B10" t="e">
        <f>IF('1.PrepList'!#REF!="","",'1.PrepList'!#REF!)</f>
        <v>#REF!</v>
      </c>
      <c r="C10" t="e">
        <f>_xlfn.XLOOKUP(D10,'1.PrepList'!H:H,'1.PrepList'!G:G)</f>
        <v>#REF!</v>
      </c>
      <c r="D10" t="e">
        <f>IF('1.PrepList'!#REF!="","",'1.PrepList'!#REF!)</f>
        <v>#REF!</v>
      </c>
      <c r="E10" s="172" t="e">
        <f>IF('1.PrepList'!#REF!="","",'1.PrepList'!#REF!)</f>
        <v>#REF!</v>
      </c>
      <c r="F10" t="e">
        <f>IF('1.PrepList'!#REF!="","",'1.PrepList'!#REF!)</f>
        <v>#REF!</v>
      </c>
      <c r="G10" t="e">
        <f>IF('1.PrepList'!#REF!="","",'1.PrepList'!#REF!)</f>
        <v>#REF!</v>
      </c>
      <c r="H10" t="e">
        <f>IF('1.PrepList'!#REF!="","",'1.PrepList'!#REF!)</f>
        <v>#REF!</v>
      </c>
      <c r="I10" t="e">
        <f>IF('1.PrepList'!#REF!="","",'1.PrepList'!#REF!)</f>
        <v>#REF!</v>
      </c>
      <c r="J10" t="e">
        <f>IF('1.PrepList'!#REF!="","",'1.PrepList'!#REF!)</f>
        <v>#REF!</v>
      </c>
      <c r="L10" t="e">
        <f>IF('1.PrepList'!#REF!="","",'1.PrepList'!#REF!)</f>
        <v>#REF!</v>
      </c>
      <c r="N10" t="e">
        <f>IF('1.PrepList'!#REF!="","",'1.PrepList'!#REF!)</f>
        <v>#REF!</v>
      </c>
    </row>
    <row r="11" spans="1:35">
      <c r="B11" t="e">
        <f>IF('1.PrepList'!#REF!="","",'1.PrepList'!#REF!)</f>
        <v>#REF!</v>
      </c>
      <c r="C11" t="e">
        <f>_xlfn.XLOOKUP(D11,'1.PrepList'!H:H,'1.PrepList'!G:G)</f>
        <v>#REF!</v>
      </c>
      <c r="D11" t="e">
        <f>IF('1.PrepList'!#REF!="","",'1.PrepList'!#REF!)</f>
        <v>#REF!</v>
      </c>
      <c r="E11" s="172" t="e">
        <f>IF('1.PrepList'!#REF!="","",'1.PrepList'!#REF!)</f>
        <v>#REF!</v>
      </c>
      <c r="F11" t="e">
        <f>IF('1.PrepList'!#REF!="","",'1.PrepList'!#REF!)</f>
        <v>#REF!</v>
      </c>
      <c r="G11" t="e">
        <f>IF('1.PrepList'!#REF!="","",'1.PrepList'!#REF!)</f>
        <v>#REF!</v>
      </c>
      <c r="H11" t="e">
        <f>IF('1.PrepList'!#REF!="","",'1.PrepList'!#REF!)</f>
        <v>#REF!</v>
      </c>
      <c r="I11" t="e">
        <f>IF('1.PrepList'!#REF!="","",'1.PrepList'!#REF!)</f>
        <v>#REF!</v>
      </c>
      <c r="J11" t="e">
        <f>IF('1.PrepList'!#REF!="","",'1.PrepList'!#REF!)</f>
        <v>#REF!</v>
      </c>
      <c r="L11" t="e">
        <f>IF('1.PrepList'!#REF!="","",'1.PrepList'!#REF!)</f>
        <v>#REF!</v>
      </c>
      <c r="N11" t="e">
        <f>IF('1.PrepList'!#REF!="","",'1.PrepList'!#REF!)</f>
        <v>#REF!</v>
      </c>
    </row>
    <row r="12" spans="1:35">
      <c r="B12" t="e">
        <f>IF('1.PrepList'!#REF!="","",'1.PrepList'!#REF!)</f>
        <v>#REF!</v>
      </c>
      <c r="C12" t="e">
        <f>_xlfn.XLOOKUP(D12,'1.PrepList'!H:H,'1.PrepList'!G:G)</f>
        <v>#REF!</v>
      </c>
      <c r="D12" t="e">
        <f>IF('1.PrepList'!#REF!="","",'1.PrepList'!#REF!)</f>
        <v>#REF!</v>
      </c>
      <c r="E12" s="172" t="e">
        <f>IF('1.PrepList'!#REF!="","",'1.PrepList'!#REF!)</f>
        <v>#REF!</v>
      </c>
      <c r="F12" t="e">
        <f>IF('1.PrepList'!#REF!="","",'1.PrepList'!#REF!)</f>
        <v>#REF!</v>
      </c>
      <c r="G12" t="e">
        <f>IF('1.PrepList'!#REF!="","",'1.PrepList'!#REF!)</f>
        <v>#REF!</v>
      </c>
      <c r="H12" t="e">
        <f>IF('1.PrepList'!#REF!="","",'1.PrepList'!#REF!)</f>
        <v>#REF!</v>
      </c>
      <c r="I12" t="e">
        <f>IF('1.PrepList'!#REF!="","",'1.PrepList'!#REF!)</f>
        <v>#REF!</v>
      </c>
      <c r="J12" t="e">
        <f>IF('1.PrepList'!#REF!="","",'1.PrepList'!#REF!)</f>
        <v>#REF!</v>
      </c>
      <c r="L12" t="e">
        <f>IF('1.PrepList'!#REF!="","",'1.PrepList'!#REF!)</f>
        <v>#REF!</v>
      </c>
      <c r="N12" t="e">
        <f>IF('1.PrepList'!#REF!="","",'1.PrepList'!#REF!)</f>
        <v>#REF!</v>
      </c>
    </row>
    <row r="13" spans="1:35">
      <c r="B13" t="e">
        <f>IF('1.PrepList'!#REF!="","",'1.PrepList'!#REF!)</f>
        <v>#REF!</v>
      </c>
      <c r="C13" t="e">
        <f>_xlfn.XLOOKUP(D13,'1.PrepList'!H:H,'1.PrepList'!G:G)</f>
        <v>#REF!</v>
      </c>
      <c r="D13" t="e">
        <f>IF('1.PrepList'!#REF!="","",'1.PrepList'!#REF!)</f>
        <v>#REF!</v>
      </c>
      <c r="E13" s="172" t="e">
        <f>IF('1.PrepList'!#REF!="","",'1.PrepList'!#REF!)</f>
        <v>#REF!</v>
      </c>
      <c r="F13" t="e">
        <f>IF('1.PrepList'!#REF!="","",'1.PrepList'!#REF!)</f>
        <v>#REF!</v>
      </c>
      <c r="G13" t="e">
        <f>IF('1.PrepList'!#REF!="","",'1.PrepList'!#REF!)</f>
        <v>#REF!</v>
      </c>
      <c r="H13" t="e">
        <f>IF('1.PrepList'!#REF!="","",'1.PrepList'!#REF!)</f>
        <v>#REF!</v>
      </c>
      <c r="I13" t="e">
        <f>IF('1.PrepList'!#REF!="","",'1.PrepList'!#REF!)</f>
        <v>#REF!</v>
      </c>
      <c r="J13" t="e">
        <f>IF('1.PrepList'!#REF!="","",'1.PrepList'!#REF!)</f>
        <v>#REF!</v>
      </c>
      <c r="L13" t="e">
        <f>IF('1.PrepList'!#REF!="","",'1.PrepList'!#REF!)</f>
        <v>#REF!</v>
      </c>
      <c r="N13" t="e">
        <f>IF('1.PrepList'!#REF!="","",'1.PrepList'!#REF!)</f>
        <v>#REF!</v>
      </c>
    </row>
    <row r="14" spans="1:35">
      <c r="B14" t="e">
        <f>IF('1.PrepList'!#REF!="","",'1.PrepList'!#REF!)</f>
        <v>#REF!</v>
      </c>
      <c r="C14" t="e">
        <f>_xlfn.XLOOKUP(D14,'1.PrepList'!H:H,'1.PrepList'!G:G)</f>
        <v>#REF!</v>
      </c>
      <c r="D14" t="e">
        <f>IF('1.PrepList'!#REF!="","",'1.PrepList'!#REF!)</f>
        <v>#REF!</v>
      </c>
      <c r="E14" s="172" t="e">
        <f>IF('1.PrepList'!#REF!="","",'1.PrepList'!#REF!)</f>
        <v>#REF!</v>
      </c>
      <c r="F14" t="e">
        <f>IF('1.PrepList'!#REF!="","",'1.PrepList'!#REF!)</f>
        <v>#REF!</v>
      </c>
      <c r="G14" t="e">
        <f>IF('1.PrepList'!#REF!="","",'1.PrepList'!#REF!)</f>
        <v>#REF!</v>
      </c>
      <c r="H14" t="e">
        <f>IF('1.PrepList'!#REF!="","",'1.PrepList'!#REF!)</f>
        <v>#REF!</v>
      </c>
      <c r="I14" t="e">
        <f>IF('1.PrepList'!#REF!="","",'1.PrepList'!#REF!)</f>
        <v>#REF!</v>
      </c>
      <c r="J14" t="e">
        <f>IF('1.PrepList'!#REF!="","",'1.PrepList'!#REF!)</f>
        <v>#REF!</v>
      </c>
      <c r="L14" t="e">
        <f>IF('1.PrepList'!#REF!="","",'1.PrepList'!#REF!)</f>
        <v>#REF!</v>
      </c>
      <c r="N14" t="e">
        <f>IF('1.PrepList'!#REF!="","",'1.PrepList'!#REF!)</f>
        <v>#REF!</v>
      </c>
    </row>
    <row r="15" spans="1:35">
      <c r="B15" t="e">
        <f>IF('1.PrepList'!#REF!="","",'1.PrepList'!#REF!)</f>
        <v>#REF!</v>
      </c>
      <c r="C15" t="e">
        <f>_xlfn.XLOOKUP(D15,'1.PrepList'!H:H,'1.PrepList'!G:G)</f>
        <v>#REF!</v>
      </c>
      <c r="D15" t="e">
        <f>IF('1.PrepList'!#REF!="","",'1.PrepList'!#REF!)</f>
        <v>#REF!</v>
      </c>
      <c r="E15" s="172" t="e">
        <f>IF('1.PrepList'!#REF!="","",'1.PrepList'!#REF!)</f>
        <v>#REF!</v>
      </c>
      <c r="F15" t="e">
        <f>IF('1.PrepList'!#REF!="","",'1.PrepList'!#REF!)</f>
        <v>#REF!</v>
      </c>
      <c r="G15" t="e">
        <f>IF('1.PrepList'!#REF!="","",'1.PrepList'!#REF!)</f>
        <v>#REF!</v>
      </c>
      <c r="H15" t="e">
        <f>IF('1.PrepList'!#REF!="","",'1.PrepList'!#REF!)</f>
        <v>#REF!</v>
      </c>
      <c r="I15" t="e">
        <f>IF('1.PrepList'!#REF!="","",'1.PrepList'!#REF!)</f>
        <v>#REF!</v>
      </c>
      <c r="J15" t="e">
        <f>IF('1.PrepList'!#REF!="","",'1.PrepList'!#REF!)</f>
        <v>#REF!</v>
      </c>
      <c r="L15" t="e">
        <f>IF('1.PrepList'!#REF!="","",'1.PrepList'!#REF!)</f>
        <v>#REF!</v>
      </c>
      <c r="N15" t="e">
        <f>IF('1.PrepList'!#REF!="","",'1.PrepList'!#REF!)</f>
        <v>#REF!</v>
      </c>
    </row>
    <row r="16" spans="1:35">
      <c r="B16" t="e">
        <f>IF('1.PrepList'!#REF!="","",'1.PrepList'!#REF!)</f>
        <v>#REF!</v>
      </c>
      <c r="C16" t="e">
        <f>_xlfn.XLOOKUP(D16,'1.PrepList'!H:H,'1.PrepList'!G:G)</f>
        <v>#REF!</v>
      </c>
      <c r="D16" t="e">
        <f>IF('1.PrepList'!#REF!="","",'1.PrepList'!#REF!)</f>
        <v>#REF!</v>
      </c>
      <c r="E16" s="172" t="e">
        <f>IF('1.PrepList'!#REF!="","",'1.PrepList'!#REF!)</f>
        <v>#REF!</v>
      </c>
      <c r="F16" t="e">
        <f>IF('1.PrepList'!#REF!="","",'1.PrepList'!#REF!)</f>
        <v>#REF!</v>
      </c>
      <c r="G16" t="e">
        <f>IF('1.PrepList'!#REF!="","",'1.PrepList'!#REF!)</f>
        <v>#REF!</v>
      </c>
      <c r="H16" t="e">
        <f>IF('1.PrepList'!#REF!="","",'1.PrepList'!#REF!)</f>
        <v>#REF!</v>
      </c>
      <c r="I16" t="e">
        <f>IF('1.PrepList'!#REF!="","",'1.PrepList'!#REF!)</f>
        <v>#REF!</v>
      </c>
      <c r="J16" t="e">
        <f>IF('1.PrepList'!#REF!="","",'1.PrepList'!#REF!)</f>
        <v>#REF!</v>
      </c>
      <c r="L16" t="e">
        <f>IF('1.PrepList'!#REF!="","",'1.PrepList'!#REF!)</f>
        <v>#REF!</v>
      </c>
      <c r="N16" t="e">
        <f>IF('1.PrepList'!#REF!="","",'1.PrepList'!#REF!)</f>
        <v>#REF!</v>
      </c>
    </row>
    <row r="17" spans="2:14">
      <c r="B17" t="e">
        <f>IF('1.PrepList'!#REF!="","",'1.PrepList'!#REF!)</f>
        <v>#REF!</v>
      </c>
      <c r="C17" t="e">
        <f>_xlfn.XLOOKUP(D17,'1.PrepList'!H:H,'1.PrepList'!G:G)</f>
        <v>#REF!</v>
      </c>
      <c r="D17" t="e">
        <f>IF('1.PrepList'!#REF!="","",'1.PrepList'!#REF!)</f>
        <v>#REF!</v>
      </c>
      <c r="E17" s="172" t="e">
        <f>IF('1.PrepList'!#REF!="","",'1.PrepList'!#REF!)</f>
        <v>#REF!</v>
      </c>
      <c r="F17" t="e">
        <f>IF('1.PrepList'!#REF!="","",'1.PrepList'!#REF!)</f>
        <v>#REF!</v>
      </c>
      <c r="G17" t="e">
        <f>IF('1.PrepList'!#REF!="","",'1.PrepList'!#REF!)</f>
        <v>#REF!</v>
      </c>
      <c r="H17" t="e">
        <f>IF('1.PrepList'!#REF!="","",'1.PrepList'!#REF!)</f>
        <v>#REF!</v>
      </c>
      <c r="I17" t="e">
        <f>IF('1.PrepList'!#REF!="","",'1.PrepList'!#REF!)</f>
        <v>#REF!</v>
      </c>
      <c r="J17" t="e">
        <f>IF('1.PrepList'!#REF!="","",'1.PrepList'!#REF!)</f>
        <v>#REF!</v>
      </c>
      <c r="L17" t="e">
        <f>IF('1.PrepList'!#REF!="","",'1.PrepList'!#REF!)</f>
        <v>#REF!</v>
      </c>
      <c r="N17" t="e">
        <f>IF('1.PrepList'!#REF!="","",'1.PrepList'!#REF!)</f>
        <v>#REF!</v>
      </c>
    </row>
    <row r="18" spans="2:14">
      <c r="B18" t="e">
        <f>IF('1.PrepList'!#REF!="","",'1.PrepList'!#REF!)</f>
        <v>#REF!</v>
      </c>
      <c r="C18" t="e">
        <f>_xlfn.XLOOKUP(D18,'1.PrepList'!H:H,'1.PrepList'!G:G)</f>
        <v>#REF!</v>
      </c>
      <c r="D18" t="e">
        <f>IF('1.PrepList'!#REF!="","",'1.PrepList'!#REF!)</f>
        <v>#REF!</v>
      </c>
      <c r="E18" s="172" t="e">
        <f>IF('1.PrepList'!#REF!="","",'1.PrepList'!#REF!)</f>
        <v>#REF!</v>
      </c>
      <c r="F18" t="e">
        <f>IF('1.PrepList'!#REF!="","",'1.PrepList'!#REF!)</f>
        <v>#REF!</v>
      </c>
      <c r="G18" t="e">
        <f>IF('1.PrepList'!#REF!="","",'1.PrepList'!#REF!)</f>
        <v>#REF!</v>
      </c>
      <c r="H18" t="e">
        <f>IF('1.PrepList'!#REF!="","",'1.PrepList'!#REF!)</f>
        <v>#REF!</v>
      </c>
      <c r="I18" t="e">
        <f>IF('1.PrepList'!#REF!="","",'1.PrepList'!#REF!)</f>
        <v>#REF!</v>
      </c>
      <c r="J18" t="e">
        <f>IF('1.PrepList'!#REF!="","",'1.PrepList'!#REF!)</f>
        <v>#REF!</v>
      </c>
      <c r="L18" t="e">
        <f>IF('1.PrepList'!#REF!="","",'1.PrepList'!#REF!)</f>
        <v>#REF!</v>
      </c>
      <c r="N18" t="e">
        <f>IF('1.PrepList'!#REF!="","",'1.PrepList'!#REF!)</f>
        <v>#REF!</v>
      </c>
    </row>
    <row r="19" spans="2:14">
      <c r="B19" t="e">
        <f>IF('1.PrepList'!#REF!="","",'1.PrepList'!#REF!)</f>
        <v>#REF!</v>
      </c>
      <c r="C19" t="e">
        <f>_xlfn.XLOOKUP(D19,'1.PrepList'!H:H,'1.PrepList'!G:G)</f>
        <v>#REF!</v>
      </c>
      <c r="D19" t="e">
        <f>IF('1.PrepList'!#REF!="","",'1.PrepList'!#REF!)</f>
        <v>#REF!</v>
      </c>
      <c r="E19" s="172" t="e">
        <f>IF('1.PrepList'!#REF!="","",'1.PrepList'!#REF!)</f>
        <v>#REF!</v>
      </c>
      <c r="F19" t="e">
        <f>IF('1.PrepList'!#REF!="","",'1.PrepList'!#REF!)</f>
        <v>#REF!</v>
      </c>
      <c r="G19" t="e">
        <f>IF('1.PrepList'!#REF!="","",'1.PrepList'!#REF!)</f>
        <v>#REF!</v>
      </c>
      <c r="H19" t="e">
        <f>IF('1.PrepList'!#REF!="","",'1.PrepList'!#REF!)</f>
        <v>#REF!</v>
      </c>
      <c r="I19" t="e">
        <f>IF('1.PrepList'!#REF!="","",'1.PrepList'!#REF!)</f>
        <v>#REF!</v>
      </c>
      <c r="J19" t="e">
        <f>IF('1.PrepList'!#REF!="","",'1.PrepList'!#REF!)</f>
        <v>#REF!</v>
      </c>
      <c r="L19" t="e">
        <f>IF('1.PrepList'!#REF!="","",'1.PrepList'!#REF!)</f>
        <v>#REF!</v>
      </c>
      <c r="N19" t="e">
        <f>IF('1.PrepList'!#REF!="","",'1.PrepList'!#REF!)</f>
        <v>#REF!</v>
      </c>
    </row>
    <row r="20" spans="2:14">
      <c r="B20" t="e">
        <f>IF('1.PrepList'!#REF!="","",'1.PrepList'!#REF!)</f>
        <v>#REF!</v>
      </c>
      <c r="C20" t="e">
        <f>_xlfn.XLOOKUP(D20,'1.PrepList'!H:H,'1.PrepList'!G:G)</f>
        <v>#REF!</v>
      </c>
      <c r="D20" t="e">
        <f>IF('1.PrepList'!#REF!="","",'1.PrepList'!#REF!)</f>
        <v>#REF!</v>
      </c>
      <c r="E20" s="172" t="e">
        <f>IF('1.PrepList'!#REF!="","",'1.PrepList'!#REF!)</f>
        <v>#REF!</v>
      </c>
      <c r="F20" t="e">
        <f>IF('1.PrepList'!#REF!="","",'1.PrepList'!#REF!)</f>
        <v>#REF!</v>
      </c>
      <c r="G20" t="e">
        <f>IF('1.PrepList'!#REF!="","",'1.PrepList'!#REF!)</f>
        <v>#REF!</v>
      </c>
      <c r="H20" t="e">
        <f>IF('1.PrepList'!#REF!="","",'1.PrepList'!#REF!)</f>
        <v>#REF!</v>
      </c>
      <c r="I20" t="e">
        <f>IF('1.PrepList'!#REF!="","",'1.PrepList'!#REF!)</f>
        <v>#REF!</v>
      </c>
      <c r="J20" t="e">
        <f>IF('1.PrepList'!#REF!="","",'1.PrepList'!#REF!)</f>
        <v>#REF!</v>
      </c>
      <c r="L20" t="e">
        <f>IF('1.PrepList'!#REF!="","",'1.PrepList'!#REF!)</f>
        <v>#REF!</v>
      </c>
      <c r="N20" t="e">
        <f>IF('1.PrepList'!#REF!="","",'1.PrepList'!#REF!)</f>
        <v>#REF!</v>
      </c>
    </row>
    <row r="21" spans="2:14">
      <c r="B21" t="e">
        <f>IF('1.PrepList'!#REF!="","",'1.PrepList'!#REF!)</f>
        <v>#REF!</v>
      </c>
      <c r="C21" t="e">
        <f>_xlfn.XLOOKUP(D21,'1.PrepList'!H:H,'1.PrepList'!G:G)</f>
        <v>#REF!</v>
      </c>
      <c r="D21" t="e">
        <f>IF('1.PrepList'!#REF!="","",'1.PrepList'!#REF!)</f>
        <v>#REF!</v>
      </c>
      <c r="E21" s="172" t="e">
        <f>IF('1.PrepList'!#REF!="","",'1.PrepList'!#REF!)</f>
        <v>#REF!</v>
      </c>
      <c r="F21" t="e">
        <f>IF('1.PrepList'!#REF!="","",'1.PrepList'!#REF!)</f>
        <v>#REF!</v>
      </c>
      <c r="G21" t="e">
        <f>IF('1.PrepList'!#REF!="","",'1.PrepList'!#REF!)</f>
        <v>#REF!</v>
      </c>
      <c r="H21" t="e">
        <f>IF('1.PrepList'!#REF!="","",'1.PrepList'!#REF!)</f>
        <v>#REF!</v>
      </c>
      <c r="I21" t="e">
        <f>IF('1.PrepList'!#REF!="","",'1.PrepList'!#REF!)</f>
        <v>#REF!</v>
      </c>
      <c r="J21" t="e">
        <f>IF('1.PrepList'!#REF!="","",'1.PrepList'!#REF!)</f>
        <v>#REF!</v>
      </c>
      <c r="L21" t="e">
        <f>IF('1.PrepList'!#REF!="","",'1.PrepList'!#REF!)</f>
        <v>#REF!</v>
      </c>
      <c r="N21" t="e">
        <f>IF('1.PrepList'!#REF!="","",'1.PrepList'!#REF!)</f>
        <v>#REF!</v>
      </c>
    </row>
    <row r="22" spans="2:14">
      <c r="B22" t="e">
        <f>IF('1.PrepList'!#REF!="","",'1.PrepList'!#REF!)</f>
        <v>#REF!</v>
      </c>
      <c r="C22" t="e">
        <f>_xlfn.XLOOKUP(D22,'1.PrepList'!H:H,'1.PrepList'!G:G)</f>
        <v>#REF!</v>
      </c>
      <c r="D22" t="e">
        <f>IF('1.PrepList'!#REF!="","",'1.PrepList'!#REF!)</f>
        <v>#REF!</v>
      </c>
      <c r="E22" s="172" t="e">
        <f>IF('1.PrepList'!#REF!="","",'1.PrepList'!#REF!)</f>
        <v>#REF!</v>
      </c>
      <c r="F22" t="e">
        <f>IF('1.PrepList'!#REF!="","",'1.PrepList'!#REF!)</f>
        <v>#REF!</v>
      </c>
      <c r="G22" t="e">
        <f>IF('1.PrepList'!#REF!="","",'1.PrepList'!#REF!)</f>
        <v>#REF!</v>
      </c>
      <c r="H22" t="e">
        <f>IF('1.PrepList'!#REF!="","",'1.PrepList'!#REF!)</f>
        <v>#REF!</v>
      </c>
      <c r="I22" t="e">
        <f>IF('1.PrepList'!#REF!="","",'1.PrepList'!#REF!)</f>
        <v>#REF!</v>
      </c>
      <c r="J22" t="e">
        <f>IF('1.PrepList'!#REF!="","",'1.PrepList'!#REF!)</f>
        <v>#REF!</v>
      </c>
      <c r="L22" t="e">
        <f>IF('1.PrepList'!#REF!="","",'1.PrepList'!#REF!)</f>
        <v>#REF!</v>
      </c>
      <c r="N22" t="e">
        <f>IF('1.PrepList'!#REF!="","",'1.PrepList'!#REF!)</f>
        <v>#REF!</v>
      </c>
    </row>
    <row r="23" spans="2:14">
      <c r="B23" t="e">
        <f>IF('1.PrepList'!#REF!="","",'1.PrepList'!#REF!)</f>
        <v>#REF!</v>
      </c>
      <c r="C23" t="e">
        <f>_xlfn.XLOOKUP(D23,'1.PrepList'!H:H,'1.PrepList'!G:G)</f>
        <v>#REF!</v>
      </c>
      <c r="D23" t="e">
        <f>IF('1.PrepList'!#REF!="","",'1.PrepList'!#REF!)</f>
        <v>#REF!</v>
      </c>
      <c r="E23" s="172" t="e">
        <f>IF('1.PrepList'!#REF!="","",'1.PrepList'!#REF!)</f>
        <v>#REF!</v>
      </c>
      <c r="F23" t="e">
        <f>IF('1.PrepList'!#REF!="","",'1.PrepList'!#REF!)</f>
        <v>#REF!</v>
      </c>
      <c r="G23" t="e">
        <f>IF('1.PrepList'!#REF!="","",'1.PrepList'!#REF!)</f>
        <v>#REF!</v>
      </c>
      <c r="H23" t="e">
        <f>IF('1.PrepList'!#REF!="","",'1.PrepList'!#REF!)</f>
        <v>#REF!</v>
      </c>
      <c r="I23" t="e">
        <f>IF('1.PrepList'!#REF!="","",'1.PrepList'!#REF!)</f>
        <v>#REF!</v>
      </c>
      <c r="J23" t="e">
        <f>IF('1.PrepList'!#REF!="","",'1.PrepList'!#REF!)</f>
        <v>#REF!</v>
      </c>
      <c r="L23" t="e">
        <f>IF('1.PrepList'!#REF!="","",'1.PrepList'!#REF!)</f>
        <v>#REF!</v>
      </c>
      <c r="N23" t="e">
        <f>IF('1.PrepList'!#REF!="","",'1.PrepList'!#REF!)</f>
        <v>#REF!</v>
      </c>
    </row>
    <row r="24" spans="2:14">
      <c r="B24" t="e">
        <f>IF('1.PrepList'!#REF!="","",'1.PrepList'!#REF!)</f>
        <v>#REF!</v>
      </c>
      <c r="C24" t="e">
        <f>_xlfn.XLOOKUP(D24,'1.PrepList'!H:H,'1.PrepList'!G:G)</f>
        <v>#REF!</v>
      </c>
      <c r="D24" t="e">
        <f>IF('1.PrepList'!#REF!="","",'1.PrepList'!#REF!)</f>
        <v>#REF!</v>
      </c>
      <c r="E24" s="172" t="e">
        <f>IF('1.PrepList'!#REF!="","",'1.PrepList'!#REF!)</f>
        <v>#REF!</v>
      </c>
      <c r="F24" t="e">
        <f>IF('1.PrepList'!#REF!="","",'1.PrepList'!#REF!)</f>
        <v>#REF!</v>
      </c>
      <c r="G24" t="e">
        <f>IF('1.PrepList'!#REF!="","",'1.PrepList'!#REF!)</f>
        <v>#REF!</v>
      </c>
      <c r="H24" t="e">
        <f>IF('1.PrepList'!#REF!="","",'1.PrepList'!#REF!)</f>
        <v>#REF!</v>
      </c>
      <c r="I24" t="e">
        <f>IF('1.PrepList'!#REF!="","",'1.PrepList'!#REF!)</f>
        <v>#REF!</v>
      </c>
      <c r="J24" t="e">
        <f>IF('1.PrepList'!#REF!="","",'1.PrepList'!#REF!)</f>
        <v>#REF!</v>
      </c>
      <c r="L24" t="e">
        <f>IF('1.PrepList'!#REF!="","",'1.PrepList'!#REF!)</f>
        <v>#REF!</v>
      </c>
      <c r="N24" t="e">
        <f>IF('1.PrepList'!#REF!="","",'1.PrepList'!#REF!)</f>
        <v>#REF!</v>
      </c>
    </row>
    <row r="25" spans="2:14">
      <c r="B25" t="e">
        <f>IF('1.PrepList'!#REF!="","",'1.PrepList'!#REF!)</f>
        <v>#REF!</v>
      </c>
      <c r="C25" t="e">
        <f>_xlfn.XLOOKUP(D25,'1.PrepList'!H:H,'1.PrepList'!G:G)</f>
        <v>#REF!</v>
      </c>
      <c r="D25" t="e">
        <f>IF('1.PrepList'!#REF!="","",'1.PrepList'!#REF!)</f>
        <v>#REF!</v>
      </c>
      <c r="E25" s="172" t="e">
        <f>IF('1.PrepList'!#REF!="","",'1.PrepList'!#REF!)</f>
        <v>#REF!</v>
      </c>
      <c r="F25" t="e">
        <f>IF('1.PrepList'!#REF!="","",'1.PrepList'!#REF!)</f>
        <v>#REF!</v>
      </c>
      <c r="G25" t="e">
        <f>IF('1.PrepList'!#REF!="","",'1.PrepList'!#REF!)</f>
        <v>#REF!</v>
      </c>
      <c r="H25" t="e">
        <f>IF('1.PrepList'!#REF!="","",'1.PrepList'!#REF!)</f>
        <v>#REF!</v>
      </c>
      <c r="I25" t="e">
        <f>IF('1.PrepList'!#REF!="","",'1.PrepList'!#REF!)</f>
        <v>#REF!</v>
      </c>
      <c r="J25" t="e">
        <f>IF('1.PrepList'!#REF!="","",'1.PrepList'!#REF!)</f>
        <v>#REF!</v>
      </c>
      <c r="L25" t="e">
        <f>IF('1.PrepList'!#REF!="","",'1.PrepList'!#REF!)</f>
        <v>#REF!</v>
      </c>
      <c r="N25" t="e">
        <f>IF('1.PrepList'!#REF!="","",'1.PrepList'!#REF!)</f>
        <v>#REF!</v>
      </c>
    </row>
    <row r="26" spans="2:14">
      <c r="B26" t="e">
        <f>IF('1.PrepList'!#REF!="","",'1.PrepList'!#REF!)</f>
        <v>#REF!</v>
      </c>
      <c r="C26" t="e">
        <f>_xlfn.XLOOKUP(D26,'1.PrepList'!H:H,'1.PrepList'!G:G)</f>
        <v>#REF!</v>
      </c>
      <c r="D26" t="e">
        <f>IF('1.PrepList'!#REF!="","",'1.PrepList'!#REF!)</f>
        <v>#REF!</v>
      </c>
      <c r="E26" s="172" t="e">
        <f>IF('1.PrepList'!#REF!="","",'1.PrepList'!#REF!)</f>
        <v>#REF!</v>
      </c>
      <c r="F26" t="e">
        <f>IF('1.PrepList'!#REF!="","",'1.PrepList'!#REF!)</f>
        <v>#REF!</v>
      </c>
      <c r="G26" t="e">
        <f>IF('1.PrepList'!#REF!="","",'1.PrepList'!#REF!)</f>
        <v>#REF!</v>
      </c>
      <c r="H26" t="e">
        <f>IF('1.PrepList'!#REF!="","",'1.PrepList'!#REF!)</f>
        <v>#REF!</v>
      </c>
      <c r="I26" t="e">
        <f>IF('1.PrepList'!#REF!="","",'1.PrepList'!#REF!)</f>
        <v>#REF!</v>
      </c>
      <c r="J26" t="e">
        <f>IF('1.PrepList'!#REF!="","",'1.PrepList'!#REF!)</f>
        <v>#REF!</v>
      </c>
      <c r="L26" t="e">
        <f>IF('1.PrepList'!#REF!="","",'1.PrepList'!#REF!)</f>
        <v>#REF!</v>
      </c>
      <c r="N26" t="e">
        <f>IF('1.PrepList'!#REF!="","",'1.PrepList'!#REF!)</f>
        <v>#REF!</v>
      </c>
    </row>
    <row r="27" spans="2:14">
      <c r="B27" t="e">
        <f>IF('1.PrepList'!#REF!="","",'1.PrepList'!#REF!)</f>
        <v>#REF!</v>
      </c>
      <c r="C27" t="e">
        <f>_xlfn.XLOOKUP(D27,'1.PrepList'!H:H,'1.PrepList'!G:G)</f>
        <v>#REF!</v>
      </c>
      <c r="D27" t="e">
        <f>IF('1.PrepList'!#REF!="","",'1.PrepList'!#REF!)</f>
        <v>#REF!</v>
      </c>
      <c r="E27" s="172" t="e">
        <f>IF('1.PrepList'!#REF!="","",'1.PrepList'!#REF!)</f>
        <v>#REF!</v>
      </c>
      <c r="F27" t="e">
        <f>IF('1.PrepList'!#REF!="","",'1.PrepList'!#REF!)</f>
        <v>#REF!</v>
      </c>
      <c r="G27" t="e">
        <f>IF('1.PrepList'!#REF!="","",'1.PrepList'!#REF!)</f>
        <v>#REF!</v>
      </c>
      <c r="H27" t="e">
        <f>IF('1.PrepList'!#REF!="","",'1.PrepList'!#REF!)</f>
        <v>#REF!</v>
      </c>
      <c r="I27" t="e">
        <f>IF('1.PrepList'!#REF!="","",'1.PrepList'!#REF!)</f>
        <v>#REF!</v>
      </c>
      <c r="J27" t="e">
        <f>IF('1.PrepList'!#REF!="","",'1.PrepList'!#REF!)</f>
        <v>#REF!</v>
      </c>
      <c r="L27" t="e">
        <f>IF('1.PrepList'!#REF!="","",'1.PrepList'!#REF!)</f>
        <v>#REF!</v>
      </c>
      <c r="N27" t="e">
        <f>IF('1.PrepList'!#REF!="","",'1.PrepList'!#REF!)</f>
        <v>#REF!</v>
      </c>
    </row>
    <row r="28" spans="2:14">
      <c r="B28" t="e">
        <f>IF('1.PrepList'!#REF!="","",'1.PrepList'!#REF!)</f>
        <v>#REF!</v>
      </c>
      <c r="C28" t="e">
        <f>_xlfn.XLOOKUP(D28,'1.PrepList'!H:H,'1.PrepList'!G:G)</f>
        <v>#REF!</v>
      </c>
      <c r="D28" t="e">
        <f>IF('1.PrepList'!#REF!="","",'1.PrepList'!#REF!)</f>
        <v>#REF!</v>
      </c>
      <c r="E28" s="172" t="e">
        <f>IF('1.PrepList'!#REF!="","",'1.PrepList'!#REF!)</f>
        <v>#REF!</v>
      </c>
      <c r="F28" t="e">
        <f>IF('1.PrepList'!#REF!="","",'1.PrepList'!#REF!)</f>
        <v>#REF!</v>
      </c>
      <c r="G28" t="e">
        <f>IF('1.PrepList'!#REF!="","",'1.PrepList'!#REF!)</f>
        <v>#REF!</v>
      </c>
      <c r="H28" t="e">
        <f>IF('1.PrepList'!#REF!="","",'1.PrepList'!#REF!)</f>
        <v>#REF!</v>
      </c>
      <c r="I28" t="e">
        <f>IF('1.PrepList'!#REF!="","",'1.PrepList'!#REF!)</f>
        <v>#REF!</v>
      </c>
      <c r="J28" t="e">
        <f>IF('1.PrepList'!#REF!="","",'1.PrepList'!#REF!)</f>
        <v>#REF!</v>
      </c>
      <c r="L28" t="e">
        <f>IF('1.PrepList'!#REF!="","",'1.PrepList'!#REF!)</f>
        <v>#REF!</v>
      </c>
      <c r="N28" t="e">
        <f>IF('1.PrepList'!#REF!="","",'1.PrepList'!#REF!)</f>
        <v>#REF!</v>
      </c>
    </row>
    <row r="29" spans="2:14">
      <c r="B29" t="e">
        <f>IF('1.PrepList'!#REF!="","",'1.PrepList'!#REF!)</f>
        <v>#REF!</v>
      </c>
      <c r="C29" t="e">
        <f>_xlfn.XLOOKUP(D29,'1.PrepList'!H:H,'1.PrepList'!G:G)</f>
        <v>#REF!</v>
      </c>
      <c r="D29" t="e">
        <f>IF('1.PrepList'!#REF!="","",'1.PrepList'!#REF!)</f>
        <v>#REF!</v>
      </c>
      <c r="E29" s="172" t="e">
        <f>IF('1.PrepList'!#REF!="","",'1.PrepList'!#REF!)</f>
        <v>#REF!</v>
      </c>
      <c r="F29" t="e">
        <f>IF('1.PrepList'!#REF!="","",'1.PrepList'!#REF!)</f>
        <v>#REF!</v>
      </c>
      <c r="G29" t="e">
        <f>IF('1.PrepList'!#REF!="","",'1.PrepList'!#REF!)</f>
        <v>#REF!</v>
      </c>
      <c r="H29" t="e">
        <f>IF('1.PrepList'!#REF!="","",'1.PrepList'!#REF!)</f>
        <v>#REF!</v>
      </c>
      <c r="I29" t="e">
        <f>IF('1.PrepList'!#REF!="","",'1.PrepList'!#REF!)</f>
        <v>#REF!</v>
      </c>
      <c r="J29" t="e">
        <f>IF('1.PrepList'!#REF!="","",'1.PrepList'!#REF!)</f>
        <v>#REF!</v>
      </c>
      <c r="L29" t="e">
        <f>IF('1.PrepList'!#REF!="","",'1.PrepList'!#REF!)</f>
        <v>#REF!</v>
      </c>
      <c r="N29" t="e">
        <f>IF('1.PrepList'!#REF!="","",'1.PrepList'!#REF!)</f>
        <v>#REF!</v>
      </c>
    </row>
    <row r="30" spans="2:14">
      <c r="B30" t="e">
        <f>IF('1.PrepList'!#REF!="","",'1.PrepList'!#REF!)</f>
        <v>#REF!</v>
      </c>
      <c r="C30" t="e">
        <f>_xlfn.XLOOKUP(D30,'1.PrepList'!H:H,'1.PrepList'!G:G)</f>
        <v>#REF!</v>
      </c>
      <c r="D30" t="e">
        <f>IF('1.PrepList'!#REF!="","",'1.PrepList'!#REF!)</f>
        <v>#REF!</v>
      </c>
      <c r="E30" s="172" t="e">
        <f>IF('1.PrepList'!#REF!="","",'1.PrepList'!#REF!)</f>
        <v>#REF!</v>
      </c>
      <c r="F30" t="e">
        <f>IF('1.PrepList'!#REF!="","",'1.PrepList'!#REF!)</f>
        <v>#REF!</v>
      </c>
      <c r="G30" t="e">
        <f>IF('1.PrepList'!#REF!="","",'1.PrepList'!#REF!)</f>
        <v>#REF!</v>
      </c>
      <c r="H30" t="e">
        <f>IF('1.PrepList'!#REF!="","",'1.PrepList'!#REF!)</f>
        <v>#REF!</v>
      </c>
      <c r="I30" t="e">
        <f>IF('1.PrepList'!#REF!="","",'1.PrepList'!#REF!)</f>
        <v>#REF!</v>
      </c>
      <c r="J30" t="e">
        <f>IF('1.PrepList'!#REF!="","",'1.PrepList'!#REF!)</f>
        <v>#REF!</v>
      </c>
      <c r="L30" t="e">
        <f>IF('1.PrepList'!#REF!="","",'1.PrepList'!#REF!)</f>
        <v>#REF!</v>
      </c>
      <c r="N30" t="e">
        <f>IF('1.PrepList'!#REF!="","",'1.PrepList'!#REF!)</f>
        <v>#REF!</v>
      </c>
    </row>
    <row r="31" spans="2:14">
      <c r="B31" t="e">
        <f>IF('1.PrepList'!#REF!="","",'1.PrepList'!#REF!)</f>
        <v>#REF!</v>
      </c>
      <c r="C31" t="e">
        <f>_xlfn.XLOOKUP(D31,'1.PrepList'!H:H,'1.PrepList'!G:G)</f>
        <v>#REF!</v>
      </c>
      <c r="D31" t="e">
        <f>IF('1.PrepList'!#REF!="","",'1.PrepList'!#REF!)</f>
        <v>#REF!</v>
      </c>
      <c r="E31" s="172" t="e">
        <f>IF('1.PrepList'!#REF!="","",'1.PrepList'!#REF!)</f>
        <v>#REF!</v>
      </c>
      <c r="F31" t="e">
        <f>IF('1.PrepList'!#REF!="","",'1.PrepList'!#REF!)</f>
        <v>#REF!</v>
      </c>
      <c r="G31" t="e">
        <f>IF('1.PrepList'!#REF!="","",'1.PrepList'!#REF!)</f>
        <v>#REF!</v>
      </c>
      <c r="H31" t="e">
        <f>IF('1.PrepList'!#REF!="","",'1.PrepList'!#REF!)</f>
        <v>#REF!</v>
      </c>
      <c r="I31" t="e">
        <f>IF('1.PrepList'!#REF!="","",'1.PrepList'!#REF!)</f>
        <v>#REF!</v>
      </c>
      <c r="J31" t="e">
        <f>IF('1.PrepList'!#REF!="","",'1.PrepList'!#REF!)</f>
        <v>#REF!</v>
      </c>
      <c r="L31" t="e">
        <f>IF('1.PrepList'!#REF!="","",'1.PrepList'!#REF!)</f>
        <v>#REF!</v>
      </c>
      <c r="N31" t="e">
        <f>IF('1.PrepList'!#REF!="","",'1.PrepList'!#REF!)</f>
        <v>#REF!</v>
      </c>
    </row>
    <row r="32" spans="2:14">
      <c r="B32" t="e">
        <f>IF('1.PrepList'!#REF!="","",'1.PrepList'!#REF!)</f>
        <v>#REF!</v>
      </c>
      <c r="C32" t="e">
        <f>_xlfn.XLOOKUP(D32,'1.PrepList'!H:H,'1.PrepList'!G:G)</f>
        <v>#REF!</v>
      </c>
      <c r="D32" t="e">
        <f>IF('1.PrepList'!#REF!="","",'1.PrepList'!#REF!)</f>
        <v>#REF!</v>
      </c>
      <c r="E32" s="172" t="e">
        <f>IF('1.PrepList'!#REF!="","",'1.PrepList'!#REF!)</f>
        <v>#REF!</v>
      </c>
      <c r="F32" t="e">
        <f>IF('1.PrepList'!#REF!="","",'1.PrepList'!#REF!)</f>
        <v>#REF!</v>
      </c>
      <c r="G32" t="e">
        <f>IF('1.PrepList'!#REF!="","",'1.PrepList'!#REF!)</f>
        <v>#REF!</v>
      </c>
      <c r="H32" t="e">
        <f>IF('1.PrepList'!#REF!="","",'1.PrepList'!#REF!)</f>
        <v>#REF!</v>
      </c>
      <c r="I32" t="e">
        <f>IF('1.PrepList'!#REF!="","",'1.PrepList'!#REF!)</f>
        <v>#REF!</v>
      </c>
      <c r="J32" t="e">
        <f>IF('1.PrepList'!#REF!="","",'1.PrepList'!#REF!)</f>
        <v>#REF!</v>
      </c>
      <c r="L32" t="e">
        <f>IF('1.PrepList'!#REF!="","",'1.PrepList'!#REF!)</f>
        <v>#REF!</v>
      </c>
      <c r="N32" t="e">
        <f>IF('1.PrepList'!#REF!="","",'1.PrepList'!#REF!)</f>
        <v>#REF!</v>
      </c>
    </row>
    <row r="33" spans="2:14">
      <c r="B33" t="e">
        <f>IF('1.PrepList'!#REF!="","",'1.PrepList'!#REF!)</f>
        <v>#REF!</v>
      </c>
      <c r="C33" t="e">
        <f>_xlfn.XLOOKUP(D33,'1.PrepList'!H:H,'1.PrepList'!G:G)</f>
        <v>#REF!</v>
      </c>
      <c r="D33" t="e">
        <f>IF('1.PrepList'!#REF!="","",'1.PrepList'!#REF!)</f>
        <v>#REF!</v>
      </c>
      <c r="E33" s="172" t="e">
        <f>IF('1.PrepList'!#REF!="","",'1.PrepList'!#REF!)</f>
        <v>#REF!</v>
      </c>
      <c r="F33" t="e">
        <f>IF('1.PrepList'!#REF!="","",'1.PrepList'!#REF!)</f>
        <v>#REF!</v>
      </c>
      <c r="G33" t="e">
        <f>IF('1.PrepList'!#REF!="","",'1.PrepList'!#REF!)</f>
        <v>#REF!</v>
      </c>
      <c r="H33" t="e">
        <f>IF('1.PrepList'!#REF!="","",'1.PrepList'!#REF!)</f>
        <v>#REF!</v>
      </c>
      <c r="I33" t="e">
        <f>IF('1.PrepList'!#REF!="","",'1.PrepList'!#REF!)</f>
        <v>#REF!</v>
      </c>
      <c r="J33" t="e">
        <f>IF('1.PrepList'!#REF!="","",'1.PrepList'!#REF!)</f>
        <v>#REF!</v>
      </c>
      <c r="L33" t="e">
        <f>IF('1.PrepList'!#REF!="","",'1.PrepList'!#REF!)</f>
        <v>#REF!</v>
      </c>
      <c r="N33" t="e">
        <f>IF('1.PrepList'!#REF!="","",'1.PrepList'!#REF!)</f>
        <v>#REF!</v>
      </c>
    </row>
    <row r="34" spans="2:14">
      <c r="B34" t="e">
        <f>IF('1.PrepList'!#REF!="","",'1.PrepList'!#REF!)</f>
        <v>#REF!</v>
      </c>
      <c r="C34" t="e">
        <f>_xlfn.XLOOKUP(D34,'1.PrepList'!H:H,'1.PrepList'!G:G)</f>
        <v>#REF!</v>
      </c>
      <c r="D34" t="e">
        <f>IF('1.PrepList'!#REF!="","",'1.PrepList'!#REF!)</f>
        <v>#REF!</v>
      </c>
      <c r="E34" s="172" t="e">
        <f>IF('1.PrepList'!#REF!="","",'1.PrepList'!#REF!)</f>
        <v>#REF!</v>
      </c>
      <c r="F34" t="e">
        <f>IF('1.PrepList'!#REF!="","",'1.PrepList'!#REF!)</f>
        <v>#REF!</v>
      </c>
      <c r="G34" t="e">
        <f>IF('1.PrepList'!#REF!="","",'1.PrepList'!#REF!)</f>
        <v>#REF!</v>
      </c>
      <c r="H34" t="e">
        <f>IF('1.PrepList'!#REF!="","",'1.PrepList'!#REF!)</f>
        <v>#REF!</v>
      </c>
      <c r="I34" t="e">
        <f>IF('1.PrepList'!#REF!="","",'1.PrepList'!#REF!)</f>
        <v>#REF!</v>
      </c>
      <c r="J34" t="e">
        <f>IF('1.PrepList'!#REF!="","",'1.PrepList'!#REF!)</f>
        <v>#REF!</v>
      </c>
      <c r="L34" t="e">
        <f>IF('1.PrepList'!#REF!="","",'1.PrepList'!#REF!)</f>
        <v>#REF!</v>
      </c>
      <c r="N34" t="e">
        <f>IF('1.PrepList'!#REF!="","",'1.PrepList'!#REF!)</f>
        <v>#REF!</v>
      </c>
    </row>
    <row r="35" spans="2:14">
      <c r="B35" t="e">
        <f>IF('1.PrepList'!#REF!="","",'1.PrepList'!#REF!)</f>
        <v>#REF!</v>
      </c>
      <c r="C35" t="e">
        <f>_xlfn.XLOOKUP(D35,'1.PrepList'!H:H,'1.PrepList'!G:G)</f>
        <v>#REF!</v>
      </c>
      <c r="D35" t="e">
        <f>IF('1.PrepList'!#REF!="","",'1.PrepList'!#REF!)</f>
        <v>#REF!</v>
      </c>
      <c r="E35" s="172" t="e">
        <f>IF('1.PrepList'!#REF!="","",'1.PrepList'!#REF!)</f>
        <v>#REF!</v>
      </c>
      <c r="F35" t="e">
        <f>IF('1.PrepList'!#REF!="","",'1.PrepList'!#REF!)</f>
        <v>#REF!</v>
      </c>
      <c r="G35" t="e">
        <f>IF('1.PrepList'!#REF!="","",'1.PrepList'!#REF!)</f>
        <v>#REF!</v>
      </c>
      <c r="H35" t="e">
        <f>IF('1.PrepList'!#REF!="","",'1.PrepList'!#REF!)</f>
        <v>#REF!</v>
      </c>
      <c r="I35" t="e">
        <f>IF('1.PrepList'!#REF!="","",'1.PrepList'!#REF!)</f>
        <v>#REF!</v>
      </c>
      <c r="J35" t="e">
        <f>IF('1.PrepList'!#REF!="","",'1.PrepList'!#REF!)</f>
        <v>#REF!</v>
      </c>
      <c r="L35" t="e">
        <f>IF('1.PrepList'!#REF!="","",'1.PrepList'!#REF!)</f>
        <v>#REF!</v>
      </c>
      <c r="N35" t="e">
        <f>IF('1.PrepList'!#REF!="","",'1.PrepList'!#REF!)</f>
        <v>#REF!</v>
      </c>
    </row>
    <row r="36" spans="2:14">
      <c r="B36" t="e">
        <f>IF('1.PrepList'!#REF!="","",'1.PrepList'!#REF!)</f>
        <v>#REF!</v>
      </c>
      <c r="C36" t="e">
        <f>_xlfn.XLOOKUP(D36,'1.PrepList'!H:H,'1.PrepList'!G:G)</f>
        <v>#REF!</v>
      </c>
      <c r="D36" t="e">
        <f>IF('1.PrepList'!#REF!="","",'1.PrepList'!#REF!)</f>
        <v>#REF!</v>
      </c>
      <c r="E36" s="172" t="e">
        <f>IF('1.PrepList'!#REF!="","",'1.PrepList'!#REF!)</f>
        <v>#REF!</v>
      </c>
      <c r="F36" t="e">
        <f>IF('1.PrepList'!#REF!="","",'1.PrepList'!#REF!)</f>
        <v>#REF!</v>
      </c>
      <c r="G36" t="e">
        <f>IF('1.PrepList'!#REF!="","",'1.PrepList'!#REF!)</f>
        <v>#REF!</v>
      </c>
      <c r="H36" t="e">
        <f>IF('1.PrepList'!#REF!="","",'1.PrepList'!#REF!)</f>
        <v>#REF!</v>
      </c>
      <c r="I36" t="e">
        <f>IF('1.PrepList'!#REF!="","",'1.PrepList'!#REF!)</f>
        <v>#REF!</v>
      </c>
      <c r="J36" t="e">
        <f>IF('1.PrepList'!#REF!="","",'1.PrepList'!#REF!)</f>
        <v>#REF!</v>
      </c>
      <c r="L36" t="e">
        <f>IF('1.PrepList'!#REF!="","",'1.PrepList'!#REF!)</f>
        <v>#REF!</v>
      </c>
      <c r="N36" t="e">
        <f>IF('1.PrepList'!#REF!="","",'1.PrepList'!#REF!)</f>
        <v>#REF!</v>
      </c>
    </row>
    <row r="37" spans="2:14">
      <c r="B37" t="e">
        <f>IF('1.PrepList'!#REF!="","",'1.PrepList'!#REF!)</f>
        <v>#REF!</v>
      </c>
      <c r="C37" t="e">
        <f>_xlfn.XLOOKUP(D37,'1.PrepList'!H:H,'1.PrepList'!G:G)</f>
        <v>#REF!</v>
      </c>
      <c r="D37" t="e">
        <f>IF('1.PrepList'!#REF!="","",'1.PrepList'!#REF!)</f>
        <v>#REF!</v>
      </c>
      <c r="E37" s="172" t="e">
        <f>IF('1.PrepList'!#REF!="","",'1.PrepList'!#REF!)</f>
        <v>#REF!</v>
      </c>
      <c r="F37" t="e">
        <f>IF('1.PrepList'!#REF!="","",'1.PrepList'!#REF!)</f>
        <v>#REF!</v>
      </c>
      <c r="G37" t="e">
        <f>IF('1.PrepList'!#REF!="","",'1.PrepList'!#REF!)</f>
        <v>#REF!</v>
      </c>
      <c r="H37" t="e">
        <f>IF('1.PrepList'!#REF!="","",'1.PrepList'!#REF!)</f>
        <v>#REF!</v>
      </c>
      <c r="I37" t="e">
        <f>IF('1.PrepList'!#REF!="","",'1.PrepList'!#REF!)</f>
        <v>#REF!</v>
      </c>
      <c r="J37" t="e">
        <f>IF('1.PrepList'!#REF!="","",'1.PrepList'!#REF!)</f>
        <v>#REF!</v>
      </c>
      <c r="L37" t="e">
        <f>IF('1.PrepList'!#REF!="","",'1.PrepList'!#REF!)</f>
        <v>#REF!</v>
      </c>
      <c r="N37" t="e">
        <f>IF('1.PrepList'!#REF!="","",'1.PrepList'!#REF!)</f>
        <v>#REF!</v>
      </c>
    </row>
    <row r="38" spans="2:14">
      <c r="B38" t="e">
        <f>IF('1.PrepList'!#REF!="","",'1.PrepList'!#REF!)</f>
        <v>#REF!</v>
      </c>
      <c r="C38" t="e">
        <f>_xlfn.XLOOKUP(D38,'1.PrepList'!H:H,'1.PrepList'!G:G)</f>
        <v>#REF!</v>
      </c>
      <c r="D38" t="e">
        <f>IF('1.PrepList'!#REF!="","",'1.PrepList'!#REF!)</f>
        <v>#REF!</v>
      </c>
      <c r="E38" s="172" t="e">
        <f>IF('1.PrepList'!#REF!="","",'1.PrepList'!#REF!)</f>
        <v>#REF!</v>
      </c>
      <c r="F38" t="e">
        <f>IF('1.PrepList'!#REF!="","",'1.PrepList'!#REF!)</f>
        <v>#REF!</v>
      </c>
      <c r="G38" t="e">
        <f>IF('1.PrepList'!#REF!="","",'1.PrepList'!#REF!)</f>
        <v>#REF!</v>
      </c>
      <c r="H38" t="e">
        <f>IF('1.PrepList'!#REF!="","",'1.PrepList'!#REF!)</f>
        <v>#REF!</v>
      </c>
      <c r="I38" t="e">
        <f>IF('1.PrepList'!#REF!="","",'1.PrepList'!#REF!)</f>
        <v>#REF!</v>
      </c>
      <c r="J38" t="e">
        <f>IF('1.PrepList'!#REF!="","",'1.PrepList'!#REF!)</f>
        <v>#REF!</v>
      </c>
      <c r="L38" t="e">
        <f>IF('1.PrepList'!#REF!="","",'1.PrepList'!#REF!)</f>
        <v>#REF!</v>
      </c>
      <c r="N38" t="e">
        <f>IF('1.PrepList'!#REF!="","",'1.PrepList'!#REF!)</f>
        <v>#REF!</v>
      </c>
    </row>
    <row r="39" spans="2:14">
      <c r="B39" t="e">
        <f>IF('1.PrepList'!#REF!="","",'1.PrepList'!#REF!)</f>
        <v>#REF!</v>
      </c>
      <c r="C39" t="e">
        <f>_xlfn.XLOOKUP(D39,'1.PrepList'!H:H,'1.PrepList'!G:G)</f>
        <v>#REF!</v>
      </c>
      <c r="D39" t="e">
        <f>IF('1.PrepList'!#REF!="","",'1.PrepList'!#REF!)</f>
        <v>#REF!</v>
      </c>
      <c r="E39" s="172" t="e">
        <f>IF('1.PrepList'!#REF!="","",'1.PrepList'!#REF!)</f>
        <v>#REF!</v>
      </c>
      <c r="F39" t="e">
        <f>IF('1.PrepList'!#REF!="","",'1.PrepList'!#REF!)</f>
        <v>#REF!</v>
      </c>
      <c r="G39" t="e">
        <f>IF('1.PrepList'!#REF!="","",'1.PrepList'!#REF!)</f>
        <v>#REF!</v>
      </c>
      <c r="H39" t="e">
        <f>IF('1.PrepList'!#REF!="","",'1.PrepList'!#REF!)</f>
        <v>#REF!</v>
      </c>
      <c r="I39" t="e">
        <f>IF('1.PrepList'!#REF!="","",'1.PrepList'!#REF!)</f>
        <v>#REF!</v>
      </c>
      <c r="J39" t="e">
        <f>IF('1.PrepList'!#REF!="","",'1.PrepList'!#REF!)</f>
        <v>#REF!</v>
      </c>
      <c r="L39" t="e">
        <f>IF('1.PrepList'!#REF!="","",'1.PrepList'!#REF!)</f>
        <v>#REF!</v>
      </c>
      <c r="N39" t="e">
        <f>IF('1.PrepList'!#REF!="","",'1.PrepList'!#REF!)</f>
        <v>#REF!</v>
      </c>
    </row>
    <row r="40" spans="2:14">
      <c r="B40" t="e">
        <f>IF('1.PrepList'!#REF!="","",'1.PrepList'!#REF!)</f>
        <v>#REF!</v>
      </c>
      <c r="C40" t="e">
        <f>_xlfn.XLOOKUP(D40,'1.PrepList'!H:H,'1.PrepList'!G:G)</f>
        <v>#REF!</v>
      </c>
      <c r="D40" t="e">
        <f>IF('1.PrepList'!#REF!="","",'1.PrepList'!#REF!)</f>
        <v>#REF!</v>
      </c>
      <c r="E40" s="172" t="e">
        <f>IF('1.PrepList'!#REF!="","",'1.PrepList'!#REF!)</f>
        <v>#REF!</v>
      </c>
      <c r="F40" t="e">
        <f>IF('1.PrepList'!#REF!="","",'1.PrepList'!#REF!)</f>
        <v>#REF!</v>
      </c>
      <c r="G40" t="e">
        <f>IF('1.PrepList'!#REF!="","",'1.PrepList'!#REF!)</f>
        <v>#REF!</v>
      </c>
      <c r="H40" t="e">
        <f>IF('1.PrepList'!#REF!="","",'1.PrepList'!#REF!)</f>
        <v>#REF!</v>
      </c>
      <c r="I40" t="e">
        <f>IF('1.PrepList'!#REF!="","",'1.PrepList'!#REF!)</f>
        <v>#REF!</v>
      </c>
      <c r="J40" t="e">
        <f>IF('1.PrepList'!#REF!="","",'1.PrepList'!#REF!)</f>
        <v>#REF!</v>
      </c>
      <c r="L40" t="e">
        <f>IF('1.PrepList'!#REF!="","",'1.PrepList'!#REF!)</f>
        <v>#REF!</v>
      </c>
      <c r="N40" t="e">
        <f>IF('1.PrepList'!#REF!="","",'1.PrepList'!#REF!)</f>
        <v>#REF!</v>
      </c>
    </row>
    <row r="41" spans="2:14">
      <c r="B41" t="e">
        <f>IF('1.PrepList'!#REF!="","",'1.PrepList'!#REF!)</f>
        <v>#REF!</v>
      </c>
      <c r="C41" t="e">
        <f>_xlfn.XLOOKUP(D41,'1.PrepList'!H:H,'1.PrepList'!G:G)</f>
        <v>#REF!</v>
      </c>
      <c r="D41" t="e">
        <f>IF('1.PrepList'!#REF!="","",'1.PrepList'!#REF!)</f>
        <v>#REF!</v>
      </c>
      <c r="E41" s="172" t="e">
        <f>IF('1.PrepList'!#REF!="","",'1.PrepList'!#REF!)</f>
        <v>#REF!</v>
      </c>
      <c r="F41" t="e">
        <f>IF('1.PrepList'!#REF!="","",'1.PrepList'!#REF!)</f>
        <v>#REF!</v>
      </c>
      <c r="G41" t="e">
        <f>IF('1.PrepList'!#REF!="","",'1.PrepList'!#REF!)</f>
        <v>#REF!</v>
      </c>
      <c r="H41" t="e">
        <f>IF('1.PrepList'!#REF!="","",'1.PrepList'!#REF!)</f>
        <v>#REF!</v>
      </c>
      <c r="I41" t="e">
        <f>IF('1.PrepList'!#REF!="","",'1.PrepList'!#REF!)</f>
        <v>#REF!</v>
      </c>
      <c r="J41" t="e">
        <f>IF('1.PrepList'!#REF!="","",'1.PrepList'!#REF!)</f>
        <v>#REF!</v>
      </c>
      <c r="L41" t="e">
        <f>IF('1.PrepList'!#REF!="","",'1.PrepList'!#REF!)</f>
        <v>#REF!</v>
      </c>
      <c r="N41" t="e">
        <f>IF('1.PrepList'!#REF!="","",'1.PrepList'!#REF!)</f>
        <v>#REF!</v>
      </c>
    </row>
    <row r="42" spans="2:14">
      <c r="B42" t="e">
        <f>IF('1.PrepList'!#REF!="","",'1.PrepList'!#REF!)</f>
        <v>#REF!</v>
      </c>
      <c r="C42" t="e">
        <f>_xlfn.XLOOKUP(D42,'1.PrepList'!H:H,'1.PrepList'!G:G)</f>
        <v>#REF!</v>
      </c>
      <c r="D42" t="e">
        <f>IF('1.PrepList'!#REF!="","",'1.PrepList'!#REF!)</f>
        <v>#REF!</v>
      </c>
      <c r="E42" s="172" t="e">
        <f>IF('1.PrepList'!#REF!="","",'1.PrepList'!#REF!)</f>
        <v>#REF!</v>
      </c>
      <c r="F42" t="e">
        <f>IF('1.PrepList'!#REF!="","",'1.PrepList'!#REF!)</f>
        <v>#REF!</v>
      </c>
      <c r="G42" t="e">
        <f>IF('1.PrepList'!#REF!="","",'1.PrepList'!#REF!)</f>
        <v>#REF!</v>
      </c>
      <c r="H42" t="e">
        <f>IF('1.PrepList'!#REF!="","",'1.PrepList'!#REF!)</f>
        <v>#REF!</v>
      </c>
      <c r="I42" t="e">
        <f>IF('1.PrepList'!#REF!="","",'1.PrepList'!#REF!)</f>
        <v>#REF!</v>
      </c>
      <c r="J42" t="e">
        <f>IF('1.PrepList'!#REF!="","",'1.PrepList'!#REF!)</f>
        <v>#REF!</v>
      </c>
      <c r="L42" t="e">
        <f>IF('1.PrepList'!#REF!="","",'1.PrepList'!#REF!)</f>
        <v>#REF!</v>
      </c>
      <c r="N42" t="e">
        <f>IF('1.PrepList'!#REF!="","",'1.PrepList'!#REF!)</f>
        <v>#REF!</v>
      </c>
    </row>
    <row r="43" spans="2:14">
      <c r="B43" t="e">
        <f>IF('1.PrepList'!#REF!="","",'1.PrepList'!#REF!)</f>
        <v>#REF!</v>
      </c>
      <c r="C43" t="e">
        <f>_xlfn.XLOOKUP(D43,'1.PrepList'!H:H,'1.PrepList'!G:G)</f>
        <v>#REF!</v>
      </c>
      <c r="D43" t="e">
        <f>IF('1.PrepList'!#REF!="","",'1.PrepList'!#REF!)</f>
        <v>#REF!</v>
      </c>
      <c r="E43" s="172" t="e">
        <f>IF('1.PrepList'!#REF!="","",'1.PrepList'!#REF!)</f>
        <v>#REF!</v>
      </c>
      <c r="F43" t="e">
        <f>IF('1.PrepList'!#REF!="","",'1.PrepList'!#REF!)</f>
        <v>#REF!</v>
      </c>
      <c r="G43" t="e">
        <f>IF('1.PrepList'!#REF!="","",'1.PrepList'!#REF!)</f>
        <v>#REF!</v>
      </c>
      <c r="H43" t="e">
        <f>IF('1.PrepList'!#REF!="","",'1.PrepList'!#REF!)</f>
        <v>#REF!</v>
      </c>
      <c r="I43" t="e">
        <f>IF('1.PrepList'!#REF!="","",'1.PrepList'!#REF!)</f>
        <v>#REF!</v>
      </c>
      <c r="J43" t="e">
        <f>IF('1.PrepList'!#REF!="","",'1.PrepList'!#REF!)</f>
        <v>#REF!</v>
      </c>
      <c r="L43" t="e">
        <f>IF('1.PrepList'!#REF!="","",'1.PrepList'!#REF!)</f>
        <v>#REF!</v>
      </c>
      <c r="N43" t="e">
        <f>IF('1.PrepList'!#REF!="","",'1.PrepList'!#REF!)</f>
        <v>#REF!</v>
      </c>
    </row>
    <row r="44" spans="2:14">
      <c r="B44" t="e">
        <f>IF('1.PrepList'!#REF!="","",'1.PrepList'!#REF!)</f>
        <v>#REF!</v>
      </c>
      <c r="C44" t="e">
        <f>_xlfn.XLOOKUP(D44,'1.PrepList'!H:H,'1.PrepList'!G:G)</f>
        <v>#REF!</v>
      </c>
      <c r="D44" t="e">
        <f>IF('1.PrepList'!#REF!="","",'1.PrepList'!#REF!)</f>
        <v>#REF!</v>
      </c>
      <c r="E44" s="172" t="e">
        <f>IF('1.PrepList'!#REF!="","",'1.PrepList'!#REF!)</f>
        <v>#REF!</v>
      </c>
      <c r="F44" t="e">
        <f>IF('1.PrepList'!#REF!="","",'1.PrepList'!#REF!)</f>
        <v>#REF!</v>
      </c>
      <c r="G44" t="e">
        <f>IF('1.PrepList'!#REF!="","",'1.PrepList'!#REF!)</f>
        <v>#REF!</v>
      </c>
      <c r="H44" t="e">
        <f>IF('1.PrepList'!#REF!="","",'1.PrepList'!#REF!)</f>
        <v>#REF!</v>
      </c>
      <c r="I44" t="e">
        <f>IF('1.PrepList'!#REF!="","",'1.PrepList'!#REF!)</f>
        <v>#REF!</v>
      </c>
      <c r="J44" t="e">
        <f>IF('1.PrepList'!#REF!="","",'1.PrepList'!#REF!)</f>
        <v>#REF!</v>
      </c>
      <c r="L44" t="e">
        <f>IF('1.PrepList'!#REF!="","",'1.PrepList'!#REF!)</f>
        <v>#REF!</v>
      </c>
      <c r="N44" t="e">
        <f>IF('1.PrepList'!#REF!="","",'1.PrepList'!#REF!)</f>
        <v>#REF!</v>
      </c>
    </row>
    <row r="45" spans="2:14">
      <c r="B45" t="e">
        <f>IF('1.PrepList'!#REF!="","",'1.PrepList'!#REF!)</f>
        <v>#REF!</v>
      </c>
      <c r="C45" t="e">
        <f>_xlfn.XLOOKUP(D45,'1.PrepList'!H:H,'1.PrepList'!G:G)</f>
        <v>#REF!</v>
      </c>
      <c r="D45" t="e">
        <f>IF('1.PrepList'!#REF!="","",'1.PrepList'!#REF!)</f>
        <v>#REF!</v>
      </c>
      <c r="E45" s="172" t="e">
        <f>IF('1.PrepList'!#REF!="","",'1.PrepList'!#REF!)</f>
        <v>#REF!</v>
      </c>
      <c r="F45" t="e">
        <f>IF('1.PrepList'!#REF!="","",'1.PrepList'!#REF!)</f>
        <v>#REF!</v>
      </c>
      <c r="G45" t="e">
        <f>IF('1.PrepList'!#REF!="","",'1.PrepList'!#REF!)</f>
        <v>#REF!</v>
      </c>
      <c r="H45" t="e">
        <f>IF('1.PrepList'!#REF!="","",'1.PrepList'!#REF!)</f>
        <v>#REF!</v>
      </c>
      <c r="I45" t="e">
        <f>IF('1.PrepList'!#REF!="","",'1.PrepList'!#REF!)</f>
        <v>#REF!</v>
      </c>
      <c r="J45" t="e">
        <f>IF('1.PrepList'!#REF!="","",'1.PrepList'!#REF!)</f>
        <v>#REF!</v>
      </c>
      <c r="L45" t="e">
        <f>IF('1.PrepList'!#REF!="","",'1.PrepList'!#REF!)</f>
        <v>#REF!</v>
      </c>
      <c r="N45" t="e">
        <f>IF('1.PrepList'!#REF!="","",'1.PrepList'!#REF!)</f>
        <v>#REF!</v>
      </c>
    </row>
    <row r="46" spans="2:14">
      <c r="B46" t="e">
        <f>IF('1.PrepList'!#REF!="","",'1.PrepList'!#REF!)</f>
        <v>#REF!</v>
      </c>
      <c r="C46" t="e">
        <f>_xlfn.XLOOKUP(D46,'1.PrepList'!H:H,'1.PrepList'!G:G)</f>
        <v>#REF!</v>
      </c>
      <c r="D46" t="e">
        <f>IF('1.PrepList'!#REF!="","",'1.PrepList'!#REF!)</f>
        <v>#REF!</v>
      </c>
      <c r="E46" s="172" t="e">
        <f>IF('1.PrepList'!#REF!="","",'1.PrepList'!#REF!)</f>
        <v>#REF!</v>
      </c>
      <c r="F46" t="e">
        <f>IF('1.PrepList'!#REF!="","",'1.PrepList'!#REF!)</f>
        <v>#REF!</v>
      </c>
      <c r="G46" t="e">
        <f>IF('1.PrepList'!#REF!="","",'1.PrepList'!#REF!)</f>
        <v>#REF!</v>
      </c>
      <c r="H46" t="e">
        <f>IF('1.PrepList'!#REF!="","",'1.PrepList'!#REF!)</f>
        <v>#REF!</v>
      </c>
      <c r="I46" t="e">
        <f>IF('1.PrepList'!#REF!="","",'1.PrepList'!#REF!)</f>
        <v>#REF!</v>
      </c>
      <c r="J46" t="e">
        <f>IF('1.PrepList'!#REF!="","",'1.PrepList'!#REF!)</f>
        <v>#REF!</v>
      </c>
      <c r="L46" t="e">
        <f>IF('1.PrepList'!#REF!="","",'1.PrepList'!#REF!)</f>
        <v>#REF!</v>
      </c>
      <c r="N46" t="e">
        <f>IF('1.PrepList'!#REF!="","",'1.PrepList'!#REF!)</f>
        <v>#REF!</v>
      </c>
    </row>
    <row r="47" spans="2:14">
      <c r="B47" t="e">
        <f>IF('1.PrepList'!#REF!="","",'1.PrepList'!#REF!)</f>
        <v>#REF!</v>
      </c>
      <c r="C47" t="e">
        <f>_xlfn.XLOOKUP(D47,'1.PrepList'!H:H,'1.PrepList'!G:G)</f>
        <v>#REF!</v>
      </c>
      <c r="D47" t="e">
        <f>IF('1.PrepList'!#REF!="","",'1.PrepList'!#REF!)</f>
        <v>#REF!</v>
      </c>
      <c r="E47" s="172" t="e">
        <f>IF('1.PrepList'!#REF!="","",'1.PrepList'!#REF!)</f>
        <v>#REF!</v>
      </c>
      <c r="F47" t="e">
        <f>IF('1.PrepList'!#REF!="","",'1.PrepList'!#REF!)</f>
        <v>#REF!</v>
      </c>
      <c r="G47" t="e">
        <f>IF('1.PrepList'!#REF!="","",'1.PrepList'!#REF!)</f>
        <v>#REF!</v>
      </c>
      <c r="H47" t="e">
        <f>IF('1.PrepList'!#REF!="","",'1.PrepList'!#REF!)</f>
        <v>#REF!</v>
      </c>
      <c r="I47" t="e">
        <f>IF('1.PrepList'!#REF!="","",'1.PrepList'!#REF!)</f>
        <v>#REF!</v>
      </c>
      <c r="J47" t="e">
        <f>IF('1.PrepList'!#REF!="","",'1.PrepList'!#REF!)</f>
        <v>#REF!</v>
      </c>
      <c r="L47" t="e">
        <f>IF('1.PrepList'!#REF!="","",'1.PrepList'!#REF!)</f>
        <v>#REF!</v>
      </c>
      <c r="N47" t="e">
        <f>IF('1.PrepList'!#REF!="","",'1.PrepList'!#REF!)</f>
        <v>#REF!</v>
      </c>
    </row>
    <row r="48" spans="2:14">
      <c r="B48" t="e">
        <f>IF('1.PrepList'!#REF!="","",'1.PrepList'!#REF!)</f>
        <v>#REF!</v>
      </c>
      <c r="C48" t="e">
        <f>_xlfn.XLOOKUP(D48,'1.PrepList'!H:H,'1.PrepList'!G:G)</f>
        <v>#REF!</v>
      </c>
      <c r="D48" t="e">
        <f>IF('1.PrepList'!#REF!="","",'1.PrepList'!#REF!)</f>
        <v>#REF!</v>
      </c>
      <c r="E48" s="172" t="e">
        <f>IF('1.PrepList'!#REF!="","",'1.PrepList'!#REF!)</f>
        <v>#REF!</v>
      </c>
      <c r="F48" t="e">
        <f>IF('1.PrepList'!#REF!="","",'1.PrepList'!#REF!)</f>
        <v>#REF!</v>
      </c>
      <c r="G48" t="e">
        <f>IF('1.PrepList'!#REF!="","",'1.PrepList'!#REF!)</f>
        <v>#REF!</v>
      </c>
      <c r="H48" t="e">
        <f>IF('1.PrepList'!#REF!="","",'1.PrepList'!#REF!)</f>
        <v>#REF!</v>
      </c>
      <c r="I48" t="e">
        <f>IF('1.PrepList'!#REF!="","",'1.PrepList'!#REF!)</f>
        <v>#REF!</v>
      </c>
      <c r="J48" t="e">
        <f>IF('1.PrepList'!#REF!="","",'1.PrepList'!#REF!)</f>
        <v>#REF!</v>
      </c>
      <c r="L48" t="e">
        <f>IF('1.PrepList'!#REF!="","",'1.PrepList'!#REF!)</f>
        <v>#REF!</v>
      </c>
      <c r="N48" t="e">
        <f>IF('1.PrepList'!#REF!="","",'1.PrepList'!#REF!)</f>
        <v>#REF!</v>
      </c>
    </row>
    <row r="49" spans="2:14">
      <c r="B49" t="e">
        <f>IF('1.PrepList'!#REF!="","",'1.PrepList'!#REF!)</f>
        <v>#REF!</v>
      </c>
      <c r="C49" t="e">
        <f>_xlfn.XLOOKUP(D49,'1.PrepList'!H:H,'1.PrepList'!G:G)</f>
        <v>#REF!</v>
      </c>
      <c r="D49" t="e">
        <f>IF('1.PrepList'!#REF!="","",'1.PrepList'!#REF!)</f>
        <v>#REF!</v>
      </c>
      <c r="E49" s="172" t="e">
        <f>IF('1.PrepList'!#REF!="","",'1.PrepList'!#REF!)</f>
        <v>#REF!</v>
      </c>
      <c r="F49" t="e">
        <f>IF('1.PrepList'!#REF!="","",'1.PrepList'!#REF!)</f>
        <v>#REF!</v>
      </c>
      <c r="G49" t="e">
        <f>IF('1.PrepList'!#REF!="","",'1.PrepList'!#REF!)</f>
        <v>#REF!</v>
      </c>
      <c r="H49" t="e">
        <f>IF('1.PrepList'!#REF!="","",'1.PrepList'!#REF!)</f>
        <v>#REF!</v>
      </c>
      <c r="I49" t="e">
        <f>IF('1.PrepList'!#REF!="","",'1.PrepList'!#REF!)</f>
        <v>#REF!</v>
      </c>
      <c r="J49" t="e">
        <f>IF('1.PrepList'!#REF!="","",'1.PrepList'!#REF!)</f>
        <v>#REF!</v>
      </c>
      <c r="L49" t="e">
        <f>IF('1.PrepList'!#REF!="","",'1.PrepList'!#REF!)</f>
        <v>#REF!</v>
      </c>
      <c r="N49" t="e">
        <f>IF('1.PrepList'!#REF!="","",'1.PrepList'!#REF!)</f>
        <v>#REF!</v>
      </c>
    </row>
    <row r="50" spans="2:14">
      <c r="B50" t="e">
        <f>IF('1.PrepList'!#REF!="","",'1.PrepList'!#REF!)</f>
        <v>#REF!</v>
      </c>
      <c r="C50" t="e">
        <f>_xlfn.XLOOKUP(D50,'1.PrepList'!H:H,'1.PrepList'!G:G)</f>
        <v>#REF!</v>
      </c>
      <c r="D50" t="e">
        <f>IF('1.PrepList'!#REF!="","",'1.PrepList'!#REF!)</f>
        <v>#REF!</v>
      </c>
      <c r="E50" s="172" t="e">
        <f>IF('1.PrepList'!#REF!="","",'1.PrepList'!#REF!)</f>
        <v>#REF!</v>
      </c>
      <c r="F50" t="e">
        <f>IF('1.PrepList'!#REF!="","",'1.PrepList'!#REF!)</f>
        <v>#REF!</v>
      </c>
      <c r="G50" t="e">
        <f>IF('1.PrepList'!#REF!="","",'1.PrepList'!#REF!)</f>
        <v>#REF!</v>
      </c>
      <c r="H50" t="e">
        <f>IF('1.PrepList'!#REF!="","",'1.PrepList'!#REF!)</f>
        <v>#REF!</v>
      </c>
      <c r="I50" t="e">
        <f>IF('1.PrepList'!#REF!="","",'1.PrepList'!#REF!)</f>
        <v>#REF!</v>
      </c>
      <c r="J50" t="e">
        <f>IF('1.PrepList'!#REF!="","",'1.PrepList'!#REF!)</f>
        <v>#REF!</v>
      </c>
      <c r="L50" t="e">
        <f>IF('1.PrepList'!#REF!="","",'1.PrepList'!#REF!)</f>
        <v>#REF!</v>
      </c>
      <c r="N50" t="e">
        <f>IF('1.PrepList'!#REF!="","",'1.PrepList'!#REF!)</f>
        <v>#REF!</v>
      </c>
    </row>
    <row r="51" spans="2:14">
      <c r="B51" t="e">
        <f>IF('1.PrepList'!#REF!="","",'1.PrepList'!#REF!)</f>
        <v>#REF!</v>
      </c>
      <c r="C51" t="e">
        <f>_xlfn.XLOOKUP(D51,'1.PrepList'!H:H,'1.PrepList'!G:G)</f>
        <v>#REF!</v>
      </c>
      <c r="D51" t="e">
        <f>IF('1.PrepList'!#REF!="","",'1.PrepList'!#REF!)</f>
        <v>#REF!</v>
      </c>
      <c r="E51" s="172" t="e">
        <f>IF('1.PrepList'!#REF!="","",'1.PrepList'!#REF!)</f>
        <v>#REF!</v>
      </c>
      <c r="F51" t="e">
        <f>IF('1.PrepList'!#REF!="","",'1.PrepList'!#REF!)</f>
        <v>#REF!</v>
      </c>
      <c r="G51" t="e">
        <f>IF('1.PrepList'!#REF!="","",'1.PrepList'!#REF!)</f>
        <v>#REF!</v>
      </c>
      <c r="H51" t="e">
        <f>IF('1.PrepList'!#REF!="","",'1.PrepList'!#REF!)</f>
        <v>#REF!</v>
      </c>
      <c r="I51" t="e">
        <f>IF('1.PrepList'!#REF!="","",'1.PrepList'!#REF!)</f>
        <v>#REF!</v>
      </c>
      <c r="J51" t="e">
        <f>IF('1.PrepList'!#REF!="","",'1.PrepList'!#REF!)</f>
        <v>#REF!</v>
      </c>
      <c r="L51" t="e">
        <f>IF('1.PrepList'!#REF!="","",'1.PrepList'!#REF!)</f>
        <v>#REF!</v>
      </c>
      <c r="N51" t="e">
        <f>IF('1.PrepList'!#REF!="","",'1.PrepList'!#REF!)</f>
        <v>#REF!</v>
      </c>
    </row>
    <row r="52" spans="2:14">
      <c r="B52" t="e">
        <f>IF('1.PrepList'!#REF!="","",'1.PrepList'!#REF!)</f>
        <v>#REF!</v>
      </c>
      <c r="C52" t="e">
        <f>_xlfn.XLOOKUP(D52,'1.PrepList'!H:H,'1.PrepList'!G:G)</f>
        <v>#REF!</v>
      </c>
      <c r="D52" t="e">
        <f>IF('1.PrepList'!#REF!="","",'1.PrepList'!#REF!)</f>
        <v>#REF!</v>
      </c>
      <c r="E52" s="172" t="e">
        <f>IF('1.PrepList'!#REF!="","",'1.PrepList'!#REF!)</f>
        <v>#REF!</v>
      </c>
      <c r="F52" t="e">
        <f>IF('1.PrepList'!#REF!="","",'1.PrepList'!#REF!)</f>
        <v>#REF!</v>
      </c>
      <c r="G52" t="e">
        <f>IF('1.PrepList'!#REF!="","",'1.PrepList'!#REF!)</f>
        <v>#REF!</v>
      </c>
      <c r="H52" t="e">
        <f>IF('1.PrepList'!#REF!="","",'1.PrepList'!#REF!)</f>
        <v>#REF!</v>
      </c>
      <c r="I52" t="e">
        <f>IF('1.PrepList'!#REF!="","",'1.PrepList'!#REF!)</f>
        <v>#REF!</v>
      </c>
      <c r="J52" t="e">
        <f>IF('1.PrepList'!#REF!="","",'1.PrepList'!#REF!)</f>
        <v>#REF!</v>
      </c>
      <c r="L52" t="e">
        <f>IF('1.PrepList'!#REF!="","",'1.PrepList'!#REF!)</f>
        <v>#REF!</v>
      </c>
      <c r="N52" t="e">
        <f>IF('1.PrepList'!#REF!="","",'1.PrepList'!#REF!)</f>
        <v>#REF!</v>
      </c>
    </row>
    <row r="53" spans="2:14">
      <c r="B53" t="e">
        <f>IF('1.PrepList'!#REF!="","",'1.PrepList'!#REF!)</f>
        <v>#REF!</v>
      </c>
      <c r="C53" t="e">
        <f>_xlfn.XLOOKUP(D53,'1.PrepList'!H:H,'1.PrepList'!G:G)</f>
        <v>#REF!</v>
      </c>
      <c r="D53" t="e">
        <f>IF('1.PrepList'!#REF!="","",'1.PrepList'!#REF!)</f>
        <v>#REF!</v>
      </c>
      <c r="E53" s="172" t="e">
        <f>IF('1.PrepList'!#REF!="","",'1.PrepList'!#REF!)</f>
        <v>#REF!</v>
      </c>
      <c r="F53" t="e">
        <f>IF('1.PrepList'!#REF!="","",'1.PrepList'!#REF!)</f>
        <v>#REF!</v>
      </c>
      <c r="G53" t="e">
        <f>IF('1.PrepList'!#REF!="","",'1.PrepList'!#REF!)</f>
        <v>#REF!</v>
      </c>
      <c r="H53" t="e">
        <f>IF('1.PrepList'!#REF!="","",'1.PrepList'!#REF!)</f>
        <v>#REF!</v>
      </c>
      <c r="I53" t="e">
        <f>IF('1.PrepList'!#REF!="","",'1.PrepList'!#REF!)</f>
        <v>#REF!</v>
      </c>
      <c r="J53" t="e">
        <f>IF('1.PrepList'!#REF!="","",'1.PrepList'!#REF!)</f>
        <v>#REF!</v>
      </c>
      <c r="L53" t="e">
        <f>IF('1.PrepList'!#REF!="","",'1.PrepList'!#REF!)</f>
        <v>#REF!</v>
      </c>
      <c r="N53" t="e">
        <f>IF('1.PrepList'!#REF!="","",'1.PrepList'!#REF!)</f>
        <v>#REF!</v>
      </c>
    </row>
    <row r="54" spans="2:14">
      <c r="B54" t="e">
        <f>IF('1.PrepList'!#REF!="","",'1.PrepList'!#REF!)</f>
        <v>#REF!</v>
      </c>
      <c r="C54" t="e">
        <f>_xlfn.XLOOKUP(D54,'1.PrepList'!H:H,'1.PrepList'!G:G)</f>
        <v>#REF!</v>
      </c>
      <c r="D54" t="e">
        <f>IF('1.PrepList'!#REF!="","",'1.PrepList'!#REF!)</f>
        <v>#REF!</v>
      </c>
      <c r="E54" s="172" t="e">
        <f>IF('1.PrepList'!#REF!="","",'1.PrepList'!#REF!)</f>
        <v>#REF!</v>
      </c>
      <c r="F54" t="e">
        <f>IF('1.PrepList'!#REF!="","",'1.PrepList'!#REF!)</f>
        <v>#REF!</v>
      </c>
      <c r="G54" t="e">
        <f>IF('1.PrepList'!#REF!="","",'1.PrepList'!#REF!)</f>
        <v>#REF!</v>
      </c>
      <c r="H54" t="e">
        <f>IF('1.PrepList'!#REF!="","",'1.PrepList'!#REF!)</f>
        <v>#REF!</v>
      </c>
      <c r="I54" t="e">
        <f>IF('1.PrepList'!#REF!="","",'1.PrepList'!#REF!)</f>
        <v>#REF!</v>
      </c>
      <c r="J54" t="e">
        <f>IF('1.PrepList'!#REF!="","",'1.PrepList'!#REF!)</f>
        <v>#REF!</v>
      </c>
      <c r="L54" t="e">
        <f>IF('1.PrepList'!#REF!="","",'1.PrepList'!#REF!)</f>
        <v>#REF!</v>
      </c>
      <c r="N54" t="e">
        <f>IF('1.PrepList'!#REF!="","",'1.PrepList'!#REF!)</f>
        <v>#REF!</v>
      </c>
    </row>
    <row r="55" spans="2:14">
      <c r="B55" t="e">
        <f>IF('1.PrepList'!#REF!="","",'1.PrepList'!#REF!)</f>
        <v>#REF!</v>
      </c>
      <c r="C55" t="e">
        <f>_xlfn.XLOOKUP(D55,'1.PrepList'!H:H,'1.PrepList'!G:G)</f>
        <v>#REF!</v>
      </c>
      <c r="D55" t="e">
        <f>IF('1.PrepList'!#REF!="","",'1.PrepList'!#REF!)</f>
        <v>#REF!</v>
      </c>
      <c r="E55" s="172" t="e">
        <f>IF('1.PrepList'!#REF!="","",'1.PrepList'!#REF!)</f>
        <v>#REF!</v>
      </c>
      <c r="F55" t="e">
        <f>IF('1.PrepList'!#REF!="","",'1.PrepList'!#REF!)</f>
        <v>#REF!</v>
      </c>
      <c r="G55" t="e">
        <f>IF('1.PrepList'!#REF!="","",'1.PrepList'!#REF!)</f>
        <v>#REF!</v>
      </c>
      <c r="H55" t="e">
        <f>IF('1.PrepList'!#REF!="","",'1.PrepList'!#REF!)</f>
        <v>#REF!</v>
      </c>
      <c r="I55" t="e">
        <f>IF('1.PrepList'!#REF!="","",'1.PrepList'!#REF!)</f>
        <v>#REF!</v>
      </c>
      <c r="J55" t="e">
        <f>IF('1.PrepList'!#REF!="","",'1.PrepList'!#REF!)</f>
        <v>#REF!</v>
      </c>
      <c r="L55" t="e">
        <f>IF('1.PrepList'!#REF!="","",'1.PrepList'!#REF!)</f>
        <v>#REF!</v>
      </c>
      <c r="N55" t="e">
        <f>IF('1.PrepList'!#REF!="","",'1.PrepList'!#REF!)</f>
        <v>#REF!</v>
      </c>
    </row>
    <row r="56" spans="2:14">
      <c r="B56" t="e">
        <f>IF('1.PrepList'!#REF!="","",'1.PrepList'!#REF!)</f>
        <v>#REF!</v>
      </c>
      <c r="C56" t="e">
        <f>_xlfn.XLOOKUP(D56,'1.PrepList'!H:H,'1.PrepList'!G:G)</f>
        <v>#REF!</v>
      </c>
      <c r="D56" t="e">
        <f>IF('1.PrepList'!#REF!="","",'1.PrepList'!#REF!)</f>
        <v>#REF!</v>
      </c>
      <c r="E56" s="172" t="e">
        <f>IF('1.PrepList'!#REF!="","",'1.PrepList'!#REF!)</f>
        <v>#REF!</v>
      </c>
      <c r="F56" t="e">
        <f>IF('1.PrepList'!#REF!="","",'1.PrepList'!#REF!)</f>
        <v>#REF!</v>
      </c>
      <c r="G56" t="e">
        <f>IF('1.PrepList'!#REF!="","",'1.PrepList'!#REF!)</f>
        <v>#REF!</v>
      </c>
      <c r="H56" t="e">
        <f>IF('1.PrepList'!#REF!="","",'1.PrepList'!#REF!)</f>
        <v>#REF!</v>
      </c>
      <c r="I56" t="e">
        <f>IF('1.PrepList'!#REF!="","",'1.PrepList'!#REF!)</f>
        <v>#REF!</v>
      </c>
      <c r="J56" t="e">
        <f>IF('1.PrepList'!#REF!="","",'1.PrepList'!#REF!)</f>
        <v>#REF!</v>
      </c>
      <c r="L56" t="e">
        <f>IF('1.PrepList'!#REF!="","",'1.PrepList'!#REF!)</f>
        <v>#REF!</v>
      </c>
      <c r="N56" t="e">
        <f>IF('1.PrepList'!#REF!="","",'1.PrepList'!#REF!)</f>
        <v>#REF!</v>
      </c>
    </row>
    <row r="57" spans="2:14">
      <c r="B57" t="e">
        <f>IF('1.PrepList'!#REF!="","",'1.PrepList'!#REF!)</f>
        <v>#REF!</v>
      </c>
      <c r="C57" t="e">
        <f>_xlfn.XLOOKUP(D57,'1.PrepList'!H:H,'1.PrepList'!G:G)</f>
        <v>#REF!</v>
      </c>
      <c r="D57" t="e">
        <f>IF('1.PrepList'!#REF!="","",'1.PrepList'!#REF!)</f>
        <v>#REF!</v>
      </c>
      <c r="E57" s="172" t="e">
        <f>IF('1.PrepList'!#REF!="","",'1.PrepList'!#REF!)</f>
        <v>#REF!</v>
      </c>
      <c r="F57" t="e">
        <f>IF('1.PrepList'!#REF!="","",'1.PrepList'!#REF!)</f>
        <v>#REF!</v>
      </c>
      <c r="G57" t="e">
        <f>IF('1.PrepList'!#REF!="","",'1.PrepList'!#REF!)</f>
        <v>#REF!</v>
      </c>
      <c r="H57" t="e">
        <f>IF('1.PrepList'!#REF!="","",'1.PrepList'!#REF!)</f>
        <v>#REF!</v>
      </c>
      <c r="I57" t="e">
        <f>IF('1.PrepList'!#REF!="","",'1.PrepList'!#REF!)</f>
        <v>#REF!</v>
      </c>
      <c r="J57" t="e">
        <f>IF('1.PrepList'!#REF!="","",'1.PrepList'!#REF!)</f>
        <v>#REF!</v>
      </c>
      <c r="L57" t="e">
        <f>IF('1.PrepList'!#REF!="","",'1.PrepList'!#REF!)</f>
        <v>#REF!</v>
      </c>
      <c r="N57" t="e">
        <f>IF('1.PrepList'!#REF!="","",'1.PrepList'!#REF!)</f>
        <v>#REF!</v>
      </c>
    </row>
    <row r="58" spans="2:14">
      <c r="B58" t="e">
        <f>IF('1.PrepList'!#REF!="","",'1.PrepList'!#REF!)</f>
        <v>#REF!</v>
      </c>
      <c r="C58" t="e">
        <f>_xlfn.XLOOKUP(D58,'1.PrepList'!H:H,'1.PrepList'!G:G)</f>
        <v>#REF!</v>
      </c>
      <c r="D58" t="e">
        <f>IF('1.PrepList'!#REF!="","",'1.PrepList'!#REF!)</f>
        <v>#REF!</v>
      </c>
      <c r="E58" s="172" t="e">
        <f>IF('1.PrepList'!#REF!="","",'1.PrepList'!#REF!)</f>
        <v>#REF!</v>
      </c>
      <c r="F58" t="e">
        <f>IF('1.PrepList'!#REF!="","",'1.PrepList'!#REF!)</f>
        <v>#REF!</v>
      </c>
      <c r="G58" t="e">
        <f>IF('1.PrepList'!#REF!="","",'1.PrepList'!#REF!)</f>
        <v>#REF!</v>
      </c>
      <c r="H58" t="e">
        <f>IF('1.PrepList'!#REF!="","",'1.PrepList'!#REF!)</f>
        <v>#REF!</v>
      </c>
      <c r="I58" t="e">
        <f>IF('1.PrepList'!#REF!="","",'1.PrepList'!#REF!)</f>
        <v>#REF!</v>
      </c>
      <c r="J58" t="e">
        <f>IF('1.PrepList'!#REF!="","",'1.PrepList'!#REF!)</f>
        <v>#REF!</v>
      </c>
      <c r="L58" t="e">
        <f>IF('1.PrepList'!#REF!="","",'1.PrepList'!#REF!)</f>
        <v>#REF!</v>
      </c>
      <c r="N58" t="e">
        <f>IF('1.PrepList'!#REF!="","",'1.PrepList'!#REF!)</f>
        <v>#REF!</v>
      </c>
    </row>
    <row r="59" spans="2:14">
      <c r="B59" t="e">
        <f>IF('1.PrepList'!#REF!="","",'1.PrepList'!#REF!)</f>
        <v>#REF!</v>
      </c>
      <c r="C59" t="e">
        <f>_xlfn.XLOOKUP(D59,'1.PrepList'!H:H,'1.PrepList'!G:G)</f>
        <v>#REF!</v>
      </c>
      <c r="D59" t="e">
        <f>IF('1.PrepList'!#REF!="","",'1.PrepList'!#REF!)</f>
        <v>#REF!</v>
      </c>
      <c r="E59" s="172" t="e">
        <f>IF('1.PrepList'!#REF!="","",'1.PrepList'!#REF!)</f>
        <v>#REF!</v>
      </c>
      <c r="F59" t="e">
        <f>IF('1.PrepList'!#REF!="","",'1.PrepList'!#REF!)</f>
        <v>#REF!</v>
      </c>
      <c r="G59" t="e">
        <f>IF('1.PrepList'!#REF!="","",'1.PrepList'!#REF!)</f>
        <v>#REF!</v>
      </c>
      <c r="H59" t="e">
        <f>IF('1.PrepList'!#REF!="","",'1.PrepList'!#REF!)</f>
        <v>#REF!</v>
      </c>
      <c r="I59" t="e">
        <f>IF('1.PrepList'!#REF!="","",'1.PrepList'!#REF!)</f>
        <v>#REF!</v>
      </c>
      <c r="J59" t="e">
        <f>IF('1.PrepList'!#REF!="","",'1.PrepList'!#REF!)</f>
        <v>#REF!</v>
      </c>
      <c r="L59" t="e">
        <f>IF('1.PrepList'!#REF!="","",'1.PrepList'!#REF!)</f>
        <v>#REF!</v>
      </c>
      <c r="N59" t="e">
        <f>IF('1.PrepList'!#REF!="","",'1.PrepList'!#REF!)</f>
        <v>#REF!</v>
      </c>
    </row>
    <row r="60" spans="2:14">
      <c r="B60" t="e">
        <f>IF('1.PrepList'!#REF!="","",'1.PrepList'!#REF!)</f>
        <v>#REF!</v>
      </c>
      <c r="C60" t="e">
        <f>_xlfn.XLOOKUP(D60,'1.PrepList'!H:H,'1.PrepList'!G:G)</f>
        <v>#REF!</v>
      </c>
      <c r="D60" t="e">
        <f>IF('1.PrepList'!#REF!="","",'1.PrepList'!#REF!)</f>
        <v>#REF!</v>
      </c>
      <c r="E60" s="172" t="e">
        <f>IF('1.PrepList'!#REF!="","",'1.PrepList'!#REF!)</f>
        <v>#REF!</v>
      </c>
      <c r="F60" t="e">
        <f>IF('1.PrepList'!#REF!="","",'1.PrepList'!#REF!)</f>
        <v>#REF!</v>
      </c>
      <c r="G60" t="e">
        <f>IF('1.PrepList'!#REF!="","",'1.PrepList'!#REF!)</f>
        <v>#REF!</v>
      </c>
      <c r="H60" t="e">
        <f>IF('1.PrepList'!#REF!="","",'1.PrepList'!#REF!)</f>
        <v>#REF!</v>
      </c>
      <c r="I60" t="e">
        <f>IF('1.PrepList'!#REF!="","",'1.PrepList'!#REF!)</f>
        <v>#REF!</v>
      </c>
      <c r="J60" t="e">
        <f>IF('1.PrepList'!#REF!="","",'1.PrepList'!#REF!)</f>
        <v>#REF!</v>
      </c>
      <c r="L60" t="e">
        <f>IF('1.PrepList'!#REF!="","",'1.PrepList'!#REF!)</f>
        <v>#REF!</v>
      </c>
      <c r="N60" t="e">
        <f>IF('1.PrepList'!#REF!="","",'1.PrepList'!#REF!)</f>
        <v>#REF!</v>
      </c>
    </row>
    <row r="61" spans="2:14">
      <c r="B61" t="e">
        <f>IF('1.PrepList'!#REF!="","",'1.PrepList'!#REF!)</f>
        <v>#REF!</v>
      </c>
      <c r="C61" t="e">
        <f>_xlfn.XLOOKUP(D61,'1.PrepList'!H:H,'1.PrepList'!G:G)</f>
        <v>#REF!</v>
      </c>
      <c r="D61" t="e">
        <f>IF('1.PrepList'!#REF!="","",'1.PrepList'!#REF!)</f>
        <v>#REF!</v>
      </c>
      <c r="E61" s="172" t="e">
        <f>IF('1.PrepList'!#REF!="","",'1.PrepList'!#REF!)</f>
        <v>#REF!</v>
      </c>
      <c r="F61" t="e">
        <f>IF('1.PrepList'!#REF!="","",'1.PrepList'!#REF!)</f>
        <v>#REF!</v>
      </c>
      <c r="G61" t="e">
        <f>IF('1.PrepList'!#REF!="","",'1.PrepList'!#REF!)</f>
        <v>#REF!</v>
      </c>
      <c r="H61" t="e">
        <f>IF('1.PrepList'!#REF!="","",'1.PrepList'!#REF!)</f>
        <v>#REF!</v>
      </c>
      <c r="I61" t="e">
        <f>IF('1.PrepList'!#REF!="","",'1.PrepList'!#REF!)</f>
        <v>#REF!</v>
      </c>
      <c r="J61" t="e">
        <f>IF('1.PrepList'!#REF!="","",'1.PrepList'!#REF!)</f>
        <v>#REF!</v>
      </c>
      <c r="L61" t="e">
        <f>IF('1.PrepList'!#REF!="","",'1.PrepList'!#REF!)</f>
        <v>#REF!</v>
      </c>
      <c r="N61" t="e">
        <f>IF('1.PrepList'!#REF!="","",'1.PrepList'!#REF!)</f>
        <v>#REF!</v>
      </c>
    </row>
    <row r="62" spans="2:14">
      <c r="B62" t="e">
        <f>IF('1.PrepList'!#REF!="","",'1.PrepList'!#REF!)</f>
        <v>#REF!</v>
      </c>
      <c r="C62" t="e">
        <f>_xlfn.XLOOKUP(D62,'1.PrepList'!H:H,'1.PrepList'!G:G)</f>
        <v>#REF!</v>
      </c>
      <c r="D62" t="e">
        <f>IF('1.PrepList'!#REF!="","",'1.PrepList'!#REF!)</f>
        <v>#REF!</v>
      </c>
      <c r="E62" s="172" t="e">
        <f>IF('1.PrepList'!#REF!="","",'1.PrepList'!#REF!)</f>
        <v>#REF!</v>
      </c>
      <c r="F62" t="e">
        <f>IF('1.PrepList'!#REF!="","",'1.PrepList'!#REF!)</f>
        <v>#REF!</v>
      </c>
      <c r="G62" t="e">
        <f>IF('1.PrepList'!#REF!="","",'1.PrepList'!#REF!)</f>
        <v>#REF!</v>
      </c>
      <c r="H62" t="e">
        <f>IF('1.PrepList'!#REF!="","",'1.PrepList'!#REF!)</f>
        <v>#REF!</v>
      </c>
      <c r="I62" t="e">
        <f>IF('1.PrepList'!#REF!="","",'1.PrepList'!#REF!)</f>
        <v>#REF!</v>
      </c>
      <c r="J62" t="e">
        <f>IF('1.PrepList'!#REF!="","",'1.PrepList'!#REF!)</f>
        <v>#REF!</v>
      </c>
      <c r="L62" t="e">
        <f>IF('1.PrepList'!#REF!="","",'1.PrepList'!#REF!)</f>
        <v>#REF!</v>
      </c>
      <c r="N62" t="e">
        <f>IF('1.PrepList'!#REF!="","",'1.PrepList'!#REF!)</f>
        <v>#REF!</v>
      </c>
    </row>
    <row r="63" spans="2:14">
      <c r="B63" t="e">
        <f>IF('1.PrepList'!#REF!="","",'1.PrepList'!#REF!)</f>
        <v>#REF!</v>
      </c>
      <c r="C63" t="e">
        <f>_xlfn.XLOOKUP(D63,'1.PrepList'!H:H,'1.PrepList'!G:G)</f>
        <v>#REF!</v>
      </c>
      <c r="D63" t="e">
        <f>IF('1.PrepList'!#REF!="","",'1.PrepList'!#REF!)</f>
        <v>#REF!</v>
      </c>
      <c r="E63" s="172" t="e">
        <f>IF('1.PrepList'!#REF!="","",'1.PrepList'!#REF!)</f>
        <v>#REF!</v>
      </c>
      <c r="F63" t="e">
        <f>IF('1.PrepList'!#REF!="","",'1.PrepList'!#REF!)</f>
        <v>#REF!</v>
      </c>
      <c r="G63" t="e">
        <f>IF('1.PrepList'!#REF!="","",'1.PrepList'!#REF!)</f>
        <v>#REF!</v>
      </c>
      <c r="H63" t="e">
        <f>IF('1.PrepList'!#REF!="","",'1.PrepList'!#REF!)</f>
        <v>#REF!</v>
      </c>
      <c r="I63" t="e">
        <f>IF('1.PrepList'!#REF!="","",'1.PrepList'!#REF!)</f>
        <v>#REF!</v>
      </c>
      <c r="J63" t="e">
        <f>IF('1.PrepList'!#REF!="","",'1.PrepList'!#REF!)</f>
        <v>#REF!</v>
      </c>
      <c r="L63" t="e">
        <f>IF('1.PrepList'!#REF!="","",'1.PrepList'!#REF!)</f>
        <v>#REF!</v>
      </c>
      <c r="N63" t="e">
        <f>IF('1.PrepList'!#REF!="","",'1.PrepList'!#REF!)</f>
        <v>#REF!</v>
      </c>
    </row>
    <row r="64" spans="2:14">
      <c r="B64" t="e">
        <f>IF('1.PrepList'!#REF!="","",'1.PrepList'!#REF!)</f>
        <v>#REF!</v>
      </c>
      <c r="C64" t="e">
        <f>_xlfn.XLOOKUP(D64,'1.PrepList'!H:H,'1.PrepList'!G:G)</f>
        <v>#REF!</v>
      </c>
      <c r="D64" t="e">
        <f>IF('1.PrepList'!#REF!="","",'1.PrepList'!#REF!)</f>
        <v>#REF!</v>
      </c>
      <c r="E64" s="172" t="e">
        <f>IF('1.PrepList'!#REF!="","",'1.PrepList'!#REF!)</f>
        <v>#REF!</v>
      </c>
      <c r="F64" t="e">
        <f>IF('1.PrepList'!#REF!="","",'1.PrepList'!#REF!)</f>
        <v>#REF!</v>
      </c>
      <c r="G64" t="e">
        <f>IF('1.PrepList'!#REF!="","",'1.PrepList'!#REF!)</f>
        <v>#REF!</v>
      </c>
      <c r="H64" t="e">
        <f>IF('1.PrepList'!#REF!="","",'1.PrepList'!#REF!)</f>
        <v>#REF!</v>
      </c>
      <c r="I64" t="e">
        <f>IF('1.PrepList'!#REF!="","",'1.PrepList'!#REF!)</f>
        <v>#REF!</v>
      </c>
      <c r="J64" t="e">
        <f>IF('1.PrepList'!#REF!="","",'1.PrepList'!#REF!)</f>
        <v>#REF!</v>
      </c>
      <c r="L64" t="e">
        <f>IF('1.PrepList'!#REF!="","",'1.PrepList'!#REF!)</f>
        <v>#REF!</v>
      </c>
      <c r="N64" t="e">
        <f>IF('1.PrepList'!#REF!="","",'1.PrepList'!#REF!)</f>
        <v>#REF!</v>
      </c>
    </row>
    <row r="65" spans="2:14">
      <c r="B65" t="e">
        <f>IF('1.PrepList'!#REF!="","",'1.PrepList'!#REF!)</f>
        <v>#REF!</v>
      </c>
      <c r="C65" t="e">
        <f>_xlfn.XLOOKUP(D65,'1.PrepList'!H:H,'1.PrepList'!G:G)</f>
        <v>#REF!</v>
      </c>
      <c r="D65" t="e">
        <f>IF('1.PrepList'!#REF!="","",'1.PrepList'!#REF!)</f>
        <v>#REF!</v>
      </c>
      <c r="E65" s="172" t="e">
        <f>IF('1.PrepList'!#REF!="","",'1.PrepList'!#REF!)</f>
        <v>#REF!</v>
      </c>
      <c r="F65" t="e">
        <f>IF('1.PrepList'!#REF!="","",'1.PrepList'!#REF!)</f>
        <v>#REF!</v>
      </c>
      <c r="G65" t="e">
        <f>IF('1.PrepList'!#REF!="","",'1.PrepList'!#REF!)</f>
        <v>#REF!</v>
      </c>
      <c r="H65" t="e">
        <f>IF('1.PrepList'!#REF!="","",'1.PrepList'!#REF!)</f>
        <v>#REF!</v>
      </c>
      <c r="I65" t="e">
        <f>IF('1.PrepList'!#REF!="","",'1.PrepList'!#REF!)</f>
        <v>#REF!</v>
      </c>
      <c r="J65" t="e">
        <f>IF('1.PrepList'!#REF!="","",'1.PrepList'!#REF!)</f>
        <v>#REF!</v>
      </c>
      <c r="L65" t="e">
        <f>IF('1.PrepList'!#REF!="","",'1.PrepList'!#REF!)</f>
        <v>#REF!</v>
      </c>
      <c r="N65" t="e">
        <f>IF('1.PrepList'!#REF!="","",'1.PrepList'!#REF!)</f>
        <v>#REF!</v>
      </c>
    </row>
    <row r="66" spans="2:14">
      <c r="B66" t="e">
        <f>IF('1.PrepList'!#REF!="","",'1.PrepList'!#REF!)</f>
        <v>#REF!</v>
      </c>
      <c r="C66" t="e">
        <f>_xlfn.XLOOKUP(D66,'1.PrepList'!H:H,'1.PrepList'!G:G)</f>
        <v>#REF!</v>
      </c>
      <c r="D66" t="e">
        <f>IF('1.PrepList'!#REF!="","",'1.PrepList'!#REF!)</f>
        <v>#REF!</v>
      </c>
      <c r="E66" s="172" t="e">
        <f>IF('1.PrepList'!#REF!="","",'1.PrepList'!#REF!)</f>
        <v>#REF!</v>
      </c>
      <c r="F66" t="e">
        <f>IF('1.PrepList'!#REF!="","",'1.PrepList'!#REF!)</f>
        <v>#REF!</v>
      </c>
      <c r="G66" t="e">
        <f>IF('1.PrepList'!#REF!="","",'1.PrepList'!#REF!)</f>
        <v>#REF!</v>
      </c>
      <c r="H66" t="e">
        <f>IF('1.PrepList'!#REF!="","",'1.PrepList'!#REF!)</f>
        <v>#REF!</v>
      </c>
      <c r="I66" t="e">
        <f>IF('1.PrepList'!#REF!="","",'1.PrepList'!#REF!)</f>
        <v>#REF!</v>
      </c>
      <c r="J66" t="e">
        <f>IF('1.PrepList'!#REF!="","",'1.PrepList'!#REF!)</f>
        <v>#REF!</v>
      </c>
      <c r="L66" t="e">
        <f>IF('1.PrepList'!#REF!="","",'1.PrepList'!#REF!)</f>
        <v>#REF!</v>
      </c>
      <c r="N66" t="e">
        <f>IF('1.PrepList'!#REF!="","",'1.PrepList'!#REF!)</f>
        <v>#REF!</v>
      </c>
    </row>
    <row r="67" spans="2:14">
      <c r="B67" t="e">
        <f>IF('1.PrepList'!#REF!="","",'1.PrepList'!#REF!)</f>
        <v>#REF!</v>
      </c>
      <c r="C67" t="e">
        <f>_xlfn.XLOOKUP(D67,'1.PrepList'!H:H,'1.PrepList'!G:G)</f>
        <v>#REF!</v>
      </c>
      <c r="D67" t="e">
        <f>IF('1.PrepList'!#REF!="","",'1.PrepList'!#REF!)</f>
        <v>#REF!</v>
      </c>
      <c r="E67" s="172" t="e">
        <f>IF('1.PrepList'!#REF!="","",'1.PrepList'!#REF!)</f>
        <v>#REF!</v>
      </c>
      <c r="F67" t="e">
        <f>IF('1.PrepList'!#REF!="","",'1.PrepList'!#REF!)</f>
        <v>#REF!</v>
      </c>
      <c r="G67" t="e">
        <f>IF('1.PrepList'!#REF!="","",'1.PrepList'!#REF!)</f>
        <v>#REF!</v>
      </c>
      <c r="H67" t="e">
        <f>IF('1.PrepList'!#REF!="","",'1.PrepList'!#REF!)</f>
        <v>#REF!</v>
      </c>
      <c r="I67" t="e">
        <f>IF('1.PrepList'!#REF!="","",'1.PrepList'!#REF!)</f>
        <v>#REF!</v>
      </c>
      <c r="J67" t="e">
        <f>IF('1.PrepList'!#REF!="","",'1.PrepList'!#REF!)</f>
        <v>#REF!</v>
      </c>
      <c r="L67" t="e">
        <f>IF('1.PrepList'!#REF!="","",'1.PrepList'!#REF!)</f>
        <v>#REF!</v>
      </c>
      <c r="N67" t="e">
        <f>IF('1.PrepList'!#REF!="","",'1.PrepList'!#REF!)</f>
        <v>#REF!</v>
      </c>
    </row>
    <row r="68" spans="2:14">
      <c r="B68" t="e">
        <f>IF('1.PrepList'!#REF!="","",'1.PrepList'!#REF!)</f>
        <v>#REF!</v>
      </c>
      <c r="C68" t="e">
        <f>_xlfn.XLOOKUP(D68,'1.PrepList'!H:H,'1.PrepList'!G:G)</f>
        <v>#REF!</v>
      </c>
      <c r="D68" t="e">
        <f>IF('1.PrepList'!#REF!="","",'1.PrepList'!#REF!)</f>
        <v>#REF!</v>
      </c>
      <c r="E68" s="172" t="e">
        <f>IF('1.PrepList'!#REF!="","",'1.PrepList'!#REF!)</f>
        <v>#REF!</v>
      </c>
      <c r="F68" t="e">
        <f>IF('1.PrepList'!#REF!="","",'1.PrepList'!#REF!)</f>
        <v>#REF!</v>
      </c>
      <c r="G68" t="e">
        <f>IF('1.PrepList'!#REF!="","",'1.PrepList'!#REF!)</f>
        <v>#REF!</v>
      </c>
      <c r="H68" t="e">
        <f>IF('1.PrepList'!#REF!="","",'1.PrepList'!#REF!)</f>
        <v>#REF!</v>
      </c>
      <c r="I68" t="e">
        <f>IF('1.PrepList'!#REF!="","",'1.PrepList'!#REF!)</f>
        <v>#REF!</v>
      </c>
      <c r="J68" t="e">
        <f>IF('1.PrepList'!#REF!="","",'1.PrepList'!#REF!)</f>
        <v>#REF!</v>
      </c>
      <c r="L68" t="e">
        <f>IF('1.PrepList'!#REF!="","",'1.PrepList'!#REF!)</f>
        <v>#REF!</v>
      </c>
      <c r="N68" t="e">
        <f>IF('1.PrepList'!#REF!="","",'1.PrepList'!#REF!)</f>
        <v>#REF!</v>
      </c>
    </row>
    <row r="69" spans="2:14">
      <c r="B69" t="e">
        <f>IF('1.PrepList'!#REF!="","",'1.PrepList'!#REF!)</f>
        <v>#REF!</v>
      </c>
      <c r="C69" t="e">
        <f>_xlfn.XLOOKUP(D69,'1.PrepList'!H:H,'1.PrepList'!G:G)</f>
        <v>#REF!</v>
      </c>
      <c r="D69" t="e">
        <f>IF('1.PrepList'!#REF!="","",'1.PrepList'!#REF!)</f>
        <v>#REF!</v>
      </c>
      <c r="E69" s="172" t="e">
        <f>IF('1.PrepList'!#REF!="","",'1.PrepList'!#REF!)</f>
        <v>#REF!</v>
      </c>
      <c r="F69" t="e">
        <f>IF('1.PrepList'!#REF!="","",'1.PrepList'!#REF!)</f>
        <v>#REF!</v>
      </c>
      <c r="G69" t="e">
        <f>IF('1.PrepList'!#REF!="","",'1.PrepList'!#REF!)</f>
        <v>#REF!</v>
      </c>
      <c r="H69" t="e">
        <f>IF('1.PrepList'!#REF!="","",'1.PrepList'!#REF!)</f>
        <v>#REF!</v>
      </c>
      <c r="I69" t="e">
        <f>IF('1.PrepList'!#REF!="","",'1.PrepList'!#REF!)</f>
        <v>#REF!</v>
      </c>
      <c r="J69" t="e">
        <f>IF('1.PrepList'!#REF!="","",'1.PrepList'!#REF!)</f>
        <v>#REF!</v>
      </c>
      <c r="L69" t="e">
        <f>IF('1.PrepList'!#REF!="","",'1.PrepList'!#REF!)</f>
        <v>#REF!</v>
      </c>
      <c r="N69" t="e">
        <f>IF('1.PrepList'!#REF!="","",'1.PrepList'!#REF!)</f>
        <v>#REF!</v>
      </c>
    </row>
    <row r="70" spans="2:14">
      <c r="B70" t="e">
        <f>IF('1.PrepList'!#REF!="","",'1.PrepList'!#REF!)</f>
        <v>#REF!</v>
      </c>
      <c r="C70" t="e">
        <f>_xlfn.XLOOKUP(D70,'1.PrepList'!H:H,'1.PrepList'!G:G)</f>
        <v>#REF!</v>
      </c>
      <c r="D70" t="e">
        <f>IF('1.PrepList'!#REF!="","",'1.PrepList'!#REF!)</f>
        <v>#REF!</v>
      </c>
      <c r="E70" s="172" t="e">
        <f>IF('1.PrepList'!#REF!="","",'1.PrepList'!#REF!)</f>
        <v>#REF!</v>
      </c>
      <c r="F70" t="e">
        <f>IF('1.PrepList'!#REF!="","",'1.PrepList'!#REF!)</f>
        <v>#REF!</v>
      </c>
      <c r="G70" t="e">
        <f>IF('1.PrepList'!#REF!="","",'1.PrepList'!#REF!)</f>
        <v>#REF!</v>
      </c>
      <c r="H70" t="e">
        <f>IF('1.PrepList'!#REF!="","",'1.PrepList'!#REF!)</f>
        <v>#REF!</v>
      </c>
      <c r="I70" t="e">
        <f>IF('1.PrepList'!#REF!="","",'1.PrepList'!#REF!)</f>
        <v>#REF!</v>
      </c>
      <c r="J70" t="e">
        <f>IF('1.PrepList'!#REF!="","",'1.PrepList'!#REF!)</f>
        <v>#REF!</v>
      </c>
      <c r="L70" t="e">
        <f>IF('1.PrepList'!#REF!="","",'1.PrepList'!#REF!)</f>
        <v>#REF!</v>
      </c>
      <c r="N70" t="e">
        <f>IF('1.PrepList'!#REF!="","",'1.PrepList'!#REF!)</f>
        <v>#REF!</v>
      </c>
    </row>
    <row r="71" spans="2:14">
      <c r="B71" t="e">
        <f>IF('1.PrepList'!#REF!="","",'1.PrepList'!#REF!)</f>
        <v>#REF!</v>
      </c>
      <c r="C71" t="e">
        <f>_xlfn.XLOOKUP(D71,'1.PrepList'!H:H,'1.PrepList'!G:G)</f>
        <v>#REF!</v>
      </c>
      <c r="D71" t="e">
        <f>IF('1.PrepList'!#REF!="","",'1.PrepList'!#REF!)</f>
        <v>#REF!</v>
      </c>
      <c r="E71" s="172" t="e">
        <f>IF('1.PrepList'!#REF!="","",'1.PrepList'!#REF!)</f>
        <v>#REF!</v>
      </c>
      <c r="F71" t="e">
        <f>IF('1.PrepList'!#REF!="","",'1.PrepList'!#REF!)</f>
        <v>#REF!</v>
      </c>
      <c r="G71" t="e">
        <f>IF('1.PrepList'!#REF!="","",'1.PrepList'!#REF!)</f>
        <v>#REF!</v>
      </c>
      <c r="H71" t="e">
        <f>IF('1.PrepList'!#REF!="","",'1.PrepList'!#REF!)</f>
        <v>#REF!</v>
      </c>
      <c r="I71" t="e">
        <f>IF('1.PrepList'!#REF!="","",'1.PrepList'!#REF!)</f>
        <v>#REF!</v>
      </c>
      <c r="J71" t="e">
        <f>IF('1.PrepList'!#REF!="","",'1.PrepList'!#REF!)</f>
        <v>#REF!</v>
      </c>
      <c r="L71" t="e">
        <f>IF('1.PrepList'!#REF!="","",'1.PrepList'!#REF!)</f>
        <v>#REF!</v>
      </c>
      <c r="N71" t="e">
        <f>IF('1.PrepList'!#REF!="","",'1.PrepList'!#REF!)</f>
        <v>#REF!</v>
      </c>
    </row>
    <row r="72" spans="2:14">
      <c r="B72" t="e">
        <f>IF('1.PrepList'!#REF!="","",'1.PrepList'!#REF!)</f>
        <v>#REF!</v>
      </c>
      <c r="C72" t="e">
        <f>_xlfn.XLOOKUP(D72,'1.PrepList'!H:H,'1.PrepList'!G:G)</f>
        <v>#REF!</v>
      </c>
      <c r="D72" t="e">
        <f>IF('1.PrepList'!#REF!="","",'1.PrepList'!#REF!)</f>
        <v>#REF!</v>
      </c>
      <c r="E72" s="172" t="e">
        <f>IF('1.PrepList'!#REF!="","",'1.PrepList'!#REF!)</f>
        <v>#REF!</v>
      </c>
      <c r="F72" t="e">
        <f>IF('1.PrepList'!#REF!="","",'1.PrepList'!#REF!)</f>
        <v>#REF!</v>
      </c>
      <c r="G72" t="e">
        <f>IF('1.PrepList'!#REF!="","",'1.PrepList'!#REF!)</f>
        <v>#REF!</v>
      </c>
      <c r="H72" t="e">
        <f>IF('1.PrepList'!#REF!="","",'1.PrepList'!#REF!)</f>
        <v>#REF!</v>
      </c>
      <c r="I72" t="e">
        <f>IF('1.PrepList'!#REF!="","",'1.PrepList'!#REF!)</f>
        <v>#REF!</v>
      </c>
      <c r="J72" t="e">
        <f>IF('1.PrepList'!#REF!="","",'1.PrepList'!#REF!)</f>
        <v>#REF!</v>
      </c>
      <c r="L72" t="e">
        <f>IF('1.PrepList'!#REF!="","",'1.PrepList'!#REF!)</f>
        <v>#REF!</v>
      </c>
      <c r="N72" t="e">
        <f>IF('1.PrepList'!#REF!="","",'1.PrepList'!#REF!)</f>
        <v>#REF!</v>
      </c>
    </row>
    <row r="73" spans="2:14">
      <c r="B73" t="e">
        <f>IF('1.PrepList'!#REF!="","",'1.PrepList'!#REF!)</f>
        <v>#REF!</v>
      </c>
      <c r="C73" t="e">
        <f>_xlfn.XLOOKUP(D73,'1.PrepList'!H:H,'1.PrepList'!G:G)</f>
        <v>#REF!</v>
      </c>
      <c r="D73" t="e">
        <f>IF('1.PrepList'!#REF!="","",'1.PrepList'!#REF!)</f>
        <v>#REF!</v>
      </c>
      <c r="E73" s="172" t="e">
        <f>IF('1.PrepList'!#REF!="","",'1.PrepList'!#REF!)</f>
        <v>#REF!</v>
      </c>
      <c r="F73" t="e">
        <f>IF('1.PrepList'!#REF!="","",'1.PrepList'!#REF!)</f>
        <v>#REF!</v>
      </c>
      <c r="G73" t="e">
        <f>IF('1.PrepList'!#REF!="","",'1.PrepList'!#REF!)</f>
        <v>#REF!</v>
      </c>
      <c r="H73" t="e">
        <f>IF('1.PrepList'!#REF!="","",'1.PrepList'!#REF!)</f>
        <v>#REF!</v>
      </c>
      <c r="I73" t="e">
        <f>IF('1.PrepList'!#REF!="","",'1.PrepList'!#REF!)</f>
        <v>#REF!</v>
      </c>
      <c r="J73" t="e">
        <f>IF('1.PrepList'!#REF!="","",'1.PrepList'!#REF!)</f>
        <v>#REF!</v>
      </c>
      <c r="L73" t="e">
        <f>IF('1.PrepList'!#REF!="","",'1.PrepList'!#REF!)</f>
        <v>#REF!</v>
      </c>
      <c r="N73" t="e">
        <f>IF('1.PrepList'!#REF!="","",'1.PrepList'!#REF!)</f>
        <v>#REF!</v>
      </c>
    </row>
    <row r="74" spans="2:14">
      <c r="B74" t="e">
        <f>IF('1.PrepList'!#REF!="","",'1.PrepList'!#REF!)</f>
        <v>#REF!</v>
      </c>
      <c r="C74" t="e">
        <f>_xlfn.XLOOKUP(D74,'1.PrepList'!H:H,'1.PrepList'!G:G)</f>
        <v>#REF!</v>
      </c>
      <c r="D74" t="e">
        <f>IF('1.PrepList'!#REF!="","",'1.PrepList'!#REF!)</f>
        <v>#REF!</v>
      </c>
      <c r="E74" s="172" t="e">
        <f>IF('1.PrepList'!#REF!="","",'1.PrepList'!#REF!)</f>
        <v>#REF!</v>
      </c>
      <c r="F74" t="e">
        <f>IF('1.PrepList'!#REF!="","",'1.PrepList'!#REF!)</f>
        <v>#REF!</v>
      </c>
      <c r="G74" t="e">
        <f>IF('1.PrepList'!#REF!="","",'1.PrepList'!#REF!)</f>
        <v>#REF!</v>
      </c>
      <c r="H74" t="e">
        <f>IF('1.PrepList'!#REF!="","",'1.PrepList'!#REF!)</f>
        <v>#REF!</v>
      </c>
      <c r="I74" t="e">
        <f>IF('1.PrepList'!#REF!="","",'1.PrepList'!#REF!)</f>
        <v>#REF!</v>
      </c>
      <c r="J74" t="e">
        <f>IF('1.PrepList'!#REF!="","",'1.PrepList'!#REF!)</f>
        <v>#REF!</v>
      </c>
      <c r="L74" t="e">
        <f>IF('1.PrepList'!#REF!="","",'1.PrepList'!#REF!)</f>
        <v>#REF!</v>
      </c>
      <c r="N74" t="e">
        <f>IF('1.PrepList'!#REF!="","",'1.PrepList'!#REF!)</f>
        <v>#REF!</v>
      </c>
    </row>
    <row r="75" spans="2:14">
      <c r="B75" t="e">
        <f>IF('1.PrepList'!#REF!="","",'1.PrepList'!#REF!)</f>
        <v>#REF!</v>
      </c>
      <c r="C75" t="e">
        <f>_xlfn.XLOOKUP(D75,'1.PrepList'!H:H,'1.PrepList'!G:G)</f>
        <v>#REF!</v>
      </c>
      <c r="D75" t="e">
        <f>IF('1.PrepList'!#REF!="","",'1.PrepList'!#REF!)</f>
        <v>#REF!</v>
      </c>
      <c r="E75" s="172" t="e">
        <f>IF('1.PrepList'!#REF!="","",'1.PrepList'!#REF!)</f>
        <v>#REF!</v>
      </c>
      <c r="F75" t="e">
        <f>IF('1.PrepList'!#REF!="","",'1.PrepList'!#REF!)</f>
        <v>#REF!</v>
      </c>
      <c r="G75" t="e">
        <f>IF('1.PrepList'!#REF!="","",'1.PrepList'!#REF!)</f>
        <v>#REF!</v>
      </c>
      <c r="H75" t="e">
        <f>IF('1.PrepList'!#REF!="","",'1.PrepList'!#REF!)</f>
        <v>#REF!</v>
      </c>
      <c r="I75" t="e">
        <f>IF('1.PrepList'!#REF!="","",'1.PrepList'!#REF!)</f>
        <v>#REF!</v>
      </c>
      <c r="J75" t="e">
        <f>IF('1.PrepList'!#REF!="","",'1.PrepList'!#REF!)</f>
        <v>#REF!</v>
      </c>
      <c r="L75" t="e">
        <f>IF('1.PrepList'!#REF!="","",'1.PrepList'!#REF!)</f>
        <v>#REF!</v>
      </c>
      <c r="N75" t="e">
        <f>IF('1.PrepList'!#REF!="","",'1.PrepList'!#REF!)</f>
        <v>#REF!</v>
      </c>
    </row>
    <row r="76" spans="2:14">
      <c r="B76" t="e">
        <f>IF('1.PrepList'!#REF!="","",'1.PrepList'!#REF!)</f>
        <v>#REF!</v>
      </c>
      <c r="C76" t="e">
        <f>_xlfn.XLOOKUP(D76,'1.PrepList'!H:H,'1.PrepList'!G:G)</f>
        <v>#REF!</v>
      </c>
      <c r="D76" t="e">
        <f>IF('1.PrepList'!#REF!="","",'1.PrepList'!#REF!)</f>
        <v>#REF!</v>
      </c>
      <c r="E76" s="172" t="e">
        <f>IF('1.PrepList'!#REF!="","",'1.PrepList'!#REF!)</f>
        <v>#REF!</v>
      </c>
      <c r="F76" t="e">
        <f>IF('1.PrepList'!#REF!="","",'1.PrepList'!#REF!)</f>
        <v>#REF!</v>
      </c>
      <c r="G76" t="e">
        <f>IF('1.PrepList'!#REF!="","",'1.PrepList'!#REF!)</f>
        <v>#REF!</v>
      </c>
      <c r="H76" t="e">
        <f>IF('1.PrepList'!#REF!="","",'1.PrepList'!#REF!)</f>
        <v>#REF!</v>
      </c>
      <c r="I76" t="e">
        <f>IF('1.PrepList'!#REF!="","",'1.PrepList'!#REF!)</f>
        <v>#REF!</v>
      </c>
      <c r="J76" t="e">
        <f>IF('1.PrepList'!#REF!="","",'1.PrepList'!#REF!)</f>
        <v>#REF!</v>
      </c>
      <c r="L76" t="e">
        <f>IF('1.PrepList'!#REF!="","",'1.PrepList'!#REF!)</f>
        <v>#REF!</v>
      </c>
      <c r="N76" t="e">
        <f>IF('1.PrepList'!#REF!="","",'1.PrepList'!#REF!)</f>
        <v>#REF!</v>
      </c>
    </row>
    <row r="77" spans="2:14">
      <c r="B77" t="e">
        <f>IF('1.PrepList'!#REF!="","",'1.PrepList'!#REF!)</f>
        <v>#REF!</v>
      </c>
      <c r="C77" t="e">
        <f>_xlfn.XLOOKUP(D77,'1.PrepList'!H:H,'1.PrepList'!G:G)</f>
        <v>#REF!</v>
      </c>
      <c r="D77" t="e">
        <f>IF('1.PrepList'!#REF!="","",'1.PrepList'!#REF!)</f>
        <v>#REF!</v>
      </c>
      <c r="E77" s="172" t="e">
        <f>IF('1.PrepList'!#REF!="","",'1.PrepList'!#REF!)</f>
        <v>#REF!</v>
      </c>
      <c r="F77" t="e">
        <f>IF('1.PrepList'!#REF!="","",'1.PrepList'!#REF!)</f>
        <v>#REF!</v>
      </c>
      <c r="G77" t="e">
        <f>IF('1.PrepList'!#REF!="","",'1.PrepList'!#REF!)</f>
        <v>#REF!</v>
      </c>
      <c r="H77" t="e">
        <f>IF('1.PrepList'!#REF!="","",'1.PrepList'!#REF!)</f>
        <v>#REF!</v>
      </c>
      <c r="I77" t="e">
        <f>IF('1.PrepList'!#REF!="","",'1.PrepList'!#REF!)</f>
        <v>#REF!</v>
      </c>
      <c r="J77" t="e">
        <f>IF('1.PrepList'!#REF!="","",'1.PrepList'!#REF!)</f>
        <v>#REF!</v>
      </c>
      <c r="L77" t="e">
        <f>IF('1.PrepList'!#REF!="","",'1.PrepList'!#REF!)</f>
        <v>#REF!</v>
      </c>
      <c r="N77" t="e">
        <f>IF('1.PrepList'!#REF!="","",'1.PrepList'!#REF!)</f>
        <v>#REF!</v>
      </c>
    </row>
    <row r="78" spans="2:14">
      <c r="B78" t="e">
        <f>IF('1.PrepList'!#REF!="","",'1.PrepList'!#REF!)</f>
        <v>#REF!</v>
      </c>
      <c r="C78" t="e">
        <f>_xlfn.XLOOKUP(D78,'1.PrepList'!H:H,'1.PrepList'!G:G)</f>
        <v>#REF!</v>
      </c>
      <c r="D78" t="e">
        <f>IF('1.PrepList'!#REF!="","",'1.PrepList'!#REF!)</f>
        <v>#REF!</v>
      </c>
      <c r="E78" s="172" t="e">
        <f>IF('1.PrepList'!#REF!="","",'1.PrepList'!#REF!)</f>
        <v>#REF!</v>
      </c>
      <c r="F78" t="e">
        <f>IF('1.PrepList'!#REF!="","",'1.PrepList'!#REF!)</f>
        <v>#REF!</v>
      </c>
      <c r="G78" t="e">
        <f>IF('1.PrepList'!#REF!="","",'1.PrepList'!#REF!)</f>
        <v>#REF!</v>
      </c>
      <c r="H78" t="e">
        <f>IF('1.PrepList'!#REF!="","",'1.PrepList'!#REF!)</f>
        <v>#REF!</v>
      </c>
      <c r="I78" t="e">
        <f>IF('1.PrepList'!#REF!="","",'1.PrepList'!#REF!)</f>
        <v>#REF!</v>
      </c>
      <c r="J78" t="e">
        <f>IF('1.PrepList'!#REF!="","",'1.PrepList'!#REF!)</f>
        <v>#REF!</v>
      </c>
      <c r="L78" t="e">
        <f>IF('1.PrepList'!#REF!="","",'1.PrepList'!#REF!)</f>
        <v>#REF!</v>
      </c>
      <c r="N78" t="e">
        <f>IF('1.PrepList'!#REF!="","",'1.PrepList'!#REF!)</f>
        <v>#REF!</v>
      </c>
    </row>
    <row r="79" spans="2:14">
      <c r="B79" t="e">
        <f>IF('1.PrepList'!#REF!="","",'1.PrepList'!#REF!)</f>
        <v>#REF!</v>
      </c>
      <c r="C79" t="e">
        <f>_xlfn.XLOOKUP(D79,'1.PrepList'!H:H,'1.PrepList'!G:G)</f>
        <v>#REF!</v>
      </c>
      <c r="D79" t="e">
        <f>IF('1.PrepList'!#REF!="","",'1.PrepList'!#REF!)</f>
        <v>#REF!</v>
      </c>
      <c r="E79" s="172" t="e">
        <f>IF('1.PrepList'!#REF!="","",'1.PrepList'!#REF!)</f>
        <v>#REF!</v>
      </c>
      <c r="F79" t="e">
        <f>IF('1.PrepList'!#REF!="","",'1.PrepList'!#REF!)</f>
        <v>#REF!</v>
      </c>
      <c r="G79" t="e">
        <f>IF('1.PrepList'!#REF!="","",'1.PrepList'!#REF!)</f>
        <v>#REF!</v>
      </c>
      <c r="H79" t="e">
        <f>IF('1.PrepList'!#REF!="","",'1.PrepList'!#REF!)</f>
        <v>#REF!</v>
      </c>
      <c r="I79" t="e">
        <f>IF('1.PrepList'!#REF!="","",'1.PrepList'!#REF!)</f>
        <v>#REF!</v>
      </c>
      <c r="J79" t="e">
        <f>IF('1.PrepList'!#REF!="","",'1.PrepList'!#REF!)</f>
        <v>#REF!</v>
      </c>
      <c r="L79" t="e">
        <f>IF('1.PrepList'!#REF!="","",'1.PrepList'!#REF!)</f>
        <v>#REF!</v>
      </c>
      <c r="N79" t="e">
        <f>IF('1.PrepList'!#REF!="","",'1.PrepList'!#REF!)</f>
        <v>#REF!</v>
      </c>
    </row>
    <row r="80" spans="2:14">
      <c r="B80" t="e">
        <f>IF('1.PrepList'!#REF!="","",'1.PrepList'!#REF!)</f>
        <v>#REF!</v>
      </c>
      <c r="C80" t="e">
        <f>_xlfn.XLOOKUP(D80,'1.PrepList'!H:H,'1.PrepList'!G:G)</f>
        <v>#REF!</v>
      </c>
      <c r="D80" t="e">
        <f>IF('1.PrepList'!#REF!="","",'1.PrepList'!#REF!)</f>
        <v>#REF!</v>
      </c>
      <c r="E80" s="172" t="e">
        <f>IF('1.PrepList'!#REF!="","",'1.PrepList'!#REF!)</f>
        <v>#REF!</v>
      </c>
      <c r="F80" t="e">
        <f>IF('1.PrepList'!#REF!="","",'1.PrepList'!#REF!)</f>
        <v>#REF!</v>
      </c>
      <c r="G80" t="e">
        <f>IF('1.PrepList'!#REF!="","",'1.PrepList'!#REF!)</f>
        <v>#REF!</v>
      </c>
      <c r="H80" t="e">
        <f>IF('1.PrepList'!#REF!="","",'1.PrepList'!#REF!)</f>
        <v>#REF!</v>
      </c>
      <c r="I80" t="e">
        <f>IF('1.PrepList'!#REF!="","",'1.PrepList'!#REF!)</f>
        <v>#REF!</v>
      </c>
      <c r="J80" t="e">
        <f>IF('1.PrepList'!#REF!="","",'1.PrepList'!#REF!)</f>
        <v>#REF!</v>
      </c>
      <c r="L80" t="e">
        <f>IF('1.PrepList'!#REF!="","",'1.PrepList'!#REF!)</f>
        <v>#REF!</v>
      </c>
      <c r="N80" t="e">
        <f>IF('1.PrepList'!#REF!="","",'1.PrepList'!#REF!)</f>
        <v>#REF!</v>
      </c>
    </row>
    <row r="81" spans="2:14">
      <c r="B81" t="e">
        <f>IF('1.PrepList'!#REF!="","",'1.PrepList'!#REF!)</f>
        <v>#REF!</v>
      </c>
      <c r="C81" t="e">
        <f>_xlfn.XLOOKUP(D81,'1.PrepList'!H:H,'1.PrepList'!G:G)</f>
        <v>#REF!</v>
      </c>
      <c r="D81" t="e">
        <f>IF('1.PrepList'!#REF!="","",'1.PrepList'!#REF!)</f>
        <v>#REF!</v>
      </c>
      <c r="E81" s="172" t="e">
        <f>IF('1.PrepList'!#REF!="","",'1.PrepList'!#REF!)</f>
        <v>#REF!</v>
      </c>
      <c r="F81" t="e">
        <f>IF('1.PrepList'!#REF!="","",'1.PrepList'!#REF!)</f>
        <v>#REF!</v>
      </c>
      <c r="G81" t="e">
        <f>IF('1.PrepList'!#REF!="","",'1.PrepList'!#REF!)</f>
        <v>#REF!</v>
      </c>
      <c r="H81" t="e">
        <f>IF('1.PrepList'!#REF!="","",'1.PrepList'!#REF!)</f>
        <v>#REF!</v>
      </c>
      <c r="I81" t="e">
        <f>IF('1.PrepList'!#REF!="","",'1.PrepList'!#REF!)</f>
        <v>#REF!</v>
      </c>
      <c r="J81" t="e">
        <f>IF('1.PrepList'!#REF!="","",'1.PrepList'!#REF!)</f>
        <v>#REF!</v>
      </c>
      <c r="L81" t="e">
        <f>IF('1.PrepList'!#REF!="","",'1.PrepList'!#REF!)</f>
        <v>#REF!</v>
      </c>
      <c r="N81" t="e">
        <f>IF('1.PrepList'!#REF!="","",'1.PrepList'!#REF!)</f>
        <v>#REF!</v>
      </c>
    </row>
    <row r="82" spans="2:14">
      <c r="B82" t="e">
        <f>IF('1.PrepList'!#REF!="","",'1.PrepList'!#REF!)</f>
        <v>#REF!</v>
      </c>
      <c r="C82" t="e">
        <f>_xlfn.XLOOKUP(D82,'1.PrepList'!H:H,'1.PrepList'!G:G)</f>
        <v>#REF!</v>
      </c>
      <c r="D82" t="e">
        <f>IF('1.PrepList'!#REF!="","",'1.PrepList'!#REF!)</f>
        <v>#REF!</v>
      </c>
      <c r="E82" s="172" t="e">
        <f>IF('1.PrepList'!#REF!="","",'1.PrepList'!#REF!)</f>
        <v>#REF!</v>
      </c>
      <c r="F82" t="e">
        <f>IF('1.PrepList'!#REF!="","",'1.PrepList'!#REF!)</f>
        <v>#REF!</v>
      </c>
      <c r="G82" t="e">
        <f>IF('1.PrepList'!#REF!="","",'1.PrepList'!#REF!)</f>
        <v>#REF!</v>
      </c>
      <c r="H82" t="e">
        <f>IF('1.PrepList'!#REF!="","",'1.PrepList'!#REF!)</f>
        <v>#REF!</v>
      </c>
      <c r="I82" t="e">
        <f>IF('1.PrepList'!#REF!="","",'1.PrepList'!#REF!)</f>
        <v>#REF!</v>
      </c>
      <c r="J82" t="e">
        <f>IF('1.PrepList'!#REF!="","",'1.PrepList'!#REF!)</f>
        <v>#REF!</v>
      </c>
      <c r="L82" t="e">
        <f>IF('1.PrepList'!#REF!="","",'1.PrepList'!#REF!)</f>
        <v>#REF!</v>
      </c>
      <c r="N82" t="e">
        <f>IF('1.PrepList'!#REF!="","",'1.PrepList'!#REF!)</f>
        <v>#REF!</v>
      </c>
    </row>
    <row r="83" spans="2:14">
      <c r="B83" t="e">
        <f>IF('1.PrepList'!#REF!="","",'1.PrepList'!#REF!)</f>
        <v>#REF!</v>
      </c>
      <c r="C83" t="e">
        <f>_xlfn.XLOOKUP(D83,'1.PrepList'!H:H,'1.PrepList'!G:G)</f>
        <v>#REF!</v>
      </c>
      <c r="D83" t="e">
        <f>IF('1.PrepList'!#REF!="","",'1.PrepList'!#REF!)</f>
        <v>#REF!</v>
      </c>
      <c r="E83" s="172" t="e">
        <f>IF('1.PrepList'!#REF!="","",'1.PrepList'!#REF!)</f>
        <v>#REF!</v>
      </c>
      <c r="F83" t="e">
        <f>IF('1.PrepList'!#REF!="","",'1.PrepList'!#REF!)</f>
        <v>#REF!</v>
      </c>
      <c r="G83" t="e">
        <f>IF('1.PrepList'!#REF!="","",'1.PrepList'!#REF!)</f>
        <v>#REF!</v>
      </c>
      <c r="H83" t="e">
        <f>IF('1.PrepList'!#REF!="","",'1.PrepList'!#REF!)</f>
        <v>#REF!</v>
      </c>
      <c r="I83" t="e">
        <f>IF('1.PrepList'!#REF!="","",'1.PrepList'!#REF!)</f>
        <v>#REF!</v>
      </c>
      <c r="J83" t="e">
        <f>IF('1.PrepList'!#REF!="","",'1.PrepList'!#REF!)</f>
        <v>#REF!</v>
      </c>
      <c r="L83" t="e">
        <f>IF('1.PrepList'!#REF!="","",'1.PrepList'!#REF!)</f>
        <v>#REF!</v>
      </c>
      <c r="N83" t="e">
        <f>IF('1.PrepList'!#REF!="","",'1.PrepList'!#REF!)</f>
        <v>#REF!</v>
      </c>
    </row>
    <row r="84" spans="2:14">
      <c r="B84" t="e">
        <f>IF('1.PrepList'!#REF!="","",'1.PrepList'!#REF!)</f>
        <v>#REF!</v>
      </c>
      <c r="C84" t="e">
        <f>_xlfn.XLOOKUP(D84,'1.PrepList'!H:H,'1.PrepList'!G:G)</f>
        <v>#REF!</v>
      </c>
      <c r="D84" t="e">
        <f>IF('1.PrepList'!#REF!="","",'1.PrepList'!#REF!)</f>
        <v>#REF!</v>
      </c>
      <c r="E84" s="172" t="e">
        <f>IF('1.PrepList'!#REF!="","",'1.PrepList'!#REF!)</f>
        <v>#REF!</v>
      </c>
      <c r="F84" t="e">
        <f>IF('1.PrepList'!#REF!="","",'1.PrepList'!#REF!)</f>
        <v>#REF!</v>
      </c>
      <c r="G84" t="e">
        <f>IF('1.PrepList'!#REF!="","",'1.PrepList'!#REF!)</f>
        <v>#REF!</v>
      </c>
      <c r="H84" t="e">
        <f>IF('1.PrepList'!#REF!="","",'1.PrepList'!#REF!)</f>
        <v>#REF!</v>
      </c>
      <c r="I84" t="e">
        <f>IF('1.PrepList'!#REF!="","",'1.PrepList'!#REF!)</f>
        <v>#REF!</v>
      </c>
      <c r="J84" t="e">
        <f>IF('1.PrepList'!#REF!="","",'1.PrepList'!#REF!)</f>
        <v>#REF!</v>
      </c>
      <c r="L84" t="e">
        <f>IF('1.PrepList'!#REF!="","",'1.PrepList'!#REF!)</f>
        <v>#REF!</v>
      </c>
      <c r="N84" t="e">
        <f>IF('1.PrepList'!#REF!="","",'1.PrepList'!#REF!)</f>
        <v>#REF!</v>
      </c>
    </row>
    <row r="85" spans="2:14">
      <c r="B85" t="e">
        <f>IF('1.PrepList'!#REF!="","",'1.PrepList'!#REF!)</f>
        <v>#REF!</v>
      </c>
      <c r="C85" t="e">
        <f>_xlfn.XLOOKUP(D85,'1.PrepList'!H:H,'1.PrepList'!G:G)</f>
        <v>#REF!</v>
      </c>
      <c r="D85" t="e">
        <f>IF('1.PrepList'!#REF!="","",'1.PrepList'!#REF!)</f>
        <v>#REF!</v>
      </c>
      <c r="E85" s="172" t="e">
        <f>IF('1.PrepList'!#REF!="","",'1.PrepList'!#REF!)</f>
        <v>#REF!</v>
      </c>
      <c r="F85" t="e">
        <f>IF('1.PrepList'!#REF!="","",'1.PrepList'!#REF!)</f>
        <v>#REF!</v>
      </c>
      <c r="G85" t="e">
        <f>IF('1.PrepList'!#REF!="","",'1.PrepList'!#REF!)</f>
        <v>#REF!</v>
      </c>
      <c r="H85" t="e">
        <f>IF('1.PrepList'!#REF!="","",'1.PrepList'!#REF!)</f>
        <v>#REF!</v>
      </c>
      <c r="I85" t="e">
        <f>IF('1.PrepList'!#REF!="","",'1.PrepList'!#REF!)</f>
        <v>#REF!</v>
      </c>
      <c r="J85" t="e">
        <f>IF('1.PrepList'!#REF!="","",'1.PrepList'!#REF!)</f>
        <v>#REF!</v>
      </c>
      <c r="L85" t="e">
        <f>IF('1.PrepList'!#REF!="","",'1.PrepList'!#REF!)</f>
        <v>#REF!</v>
      </c>
      <c r="N85" t="e">
        <f>IF('1.PrepList'!#REF!="","",'1.PrepList'!#REF!)</f>
        <v>#REF!</v>
      </c>
    </row>
    <row r="86" spans="2:14">
      <c r="B86" t="e">
        <f>IF('1.PrepList'!#REF!="","",'1.PrepList'!#REF!)</f>
        <v>#REF!</v>
      </c>
      <c r="C86" t="e">
        <f>_xlfn.XLOOKUP(D86,'1.PrepList'!H:H,'1.PrepList'!G:G)</f>
        <v>#REF!</v>
      </c>
      <c r="D86" t="e">
        <f>IF('1.PrepList'!#REF!="","",'1.PrepList'!#REF!)</f>
        <v>#REF!</v>
      </c>
      <c r="E86" s="172" t="e">
        <f>IF('1.PrepList'!#REF!="","",'1.PrepList'!#REF!)</f>
        <v>#REF!</v>
      </c>
      <c r="F86" t="e">
        <f>IF('1.PrepList'!#REF!="","",'1.PrepList'!#REF!)</f>
        <v>#REF!</v>
      </c>
      <c r="G86" t="e">
        <f>IF('1.PrepList'!#REF!="","",'1.PrepList'!#REF!)</f>
        <v>#REF!</v>
      </c>
      <c r="H86" t="e">
        <f>IF('1.PrepList'!#REF!="","",'1.PrepList'!#REF!)</f>
        <v>#REF!</v>
      </c>
      <c r="I86" t="e">
        <f>IF('1.PrepList'!#REF!="","",'1.PrepList'!#REF!)</f>
        <v>#REF!</v>
      </c>
      <c r="J86" t="e">
        <f>IF('1.PrepList'!#REF!="","",'1.PrepList'!#REF!)</f>
        <v>#REF!</v>
      </c>
      <c r="L86" t="e">
        <f>IF('1.PrepList'!#REF!="","",'1.PrepList'!#REF!)</f>
        <v>#REF!</v>
      </c>
      <c r="N86" t="e">
        <f>IF('1.PrepList'!#REF!="","",'1.PrepList'!#REF!)</f>
        <v>#REF!</v>
      </c>
    </row>
    <row r="87" spans="2:14">
      <c r="B87" t="e">
        <f>IF('1.PrepList'!#REF!="","",'1.PrepList'!#REF!)</f>
        <v>#REF!</v>
      </c>
      <c r="C87" t="e">
        <f>_xlfn.XLOOKUP(D87,'1.PrepList'!H:H,'1.PrepList'!G:G)</f>
        <v>#REF!</v>
      </c>
      <c r="D87" t="e">
        <f>IF('1.PrepList'!#REF!="","",'1.PrepList'!#REF!)</f>
        <v>#REF!</v>
      </c>
      <c r="E87" s="172" t="e">
        <f>IF('1.PrepList'!#REF!="","",'1.PrepList'!#REF!)</f>
        <v>#REF!</v>
      </c>
      <c r="F87" t="e">
        <f>IF('1.PrepList'!#REF!="","",'1.PrepList'!#REF!)</f>
        <v>#REF!</v>
      </c>
      <c r="G87" t="e">
        <f>IF('1.PrepList'!#REF!="","",'1.PrepList'!#REF!)</f>
        <v>#REF!</v>
      </c>
      <c r="H87" t="e">
        <f>IF('1.PrepList'!#REF!="","",'1.PrepList'!#REF!)</f>
        <v>#REF!</v>
      </c>
      <c r="I87" t="e">
        <f>IF('1.PrepList'!#REF!="","",'1.PrepList'!#REF!)</f>
        <v>#REF!</v>
      </c>
      <c r="J87" t="e">
        <f>IF('1.PrepList'!#REF!="","",'1.PrepList'!#REF!)</f>
        <v>#REF!</v>
      </c>
      <c r="L87" t="e">
        <f>IF('1.PrepList'!#REF!="","",'1.PrepList'!#REF!)</f>
        <v>#REF!</v>
      </c>
      <c r="N87" t="e">
        <f>IF('1.PrepList'!#REF!="","",'1.PrepList'!#REF!)</f>
        <v>#REF!</v>
      </c>
    </row>
    <row r="88" spans="2:14">
      <c r="B88" t="e">
        <f>IF('1.PrepList'!#REF!="","",'1.PrepList'!#REF!)</f>
        <v>#REF!</v>
      </c>
      <c r="C88" t="e">
        <f>_xlfn.XLOOKUP(D88,'1.PrepList'!H:H,'1.PrepList'!G:G)</f>
        <v>#REF!</v>
      </c>
      <c r="D88" t="e">
        <f>IF('1.PrepList'!#REF!="","",'1.PrepList'!#REF!)</f>
        <v>#REF!</v>
      </c>
      <c r="E88" s="172" t="e">
        <f>IF('1.PrepList'!#REF!="","",'1.PrepList'!#REF!)</f>
        <v>#REF!</v>
      </c>
      <c r="F88" t="e">
        <f>IF('1.PrepList'!#REF!="","",'1.PrepList'!#REF!)</f>
        <v>#REF!</v>
      </c>
      <c r="G88" t="e">
        <f>IF('1.PrepList'!#REF!="","",'1.PrepList'!#REF!)</f>
        <v>#REF!</v>
      </c>
      <c r="H88" t="e">
        <f>IF('1.PrepList'!#REF!="","",'1.PrepList'!#REF!)</f>
        <v>#REF!</v>
      </c>
      <c r="I88" t="e">
        <f>IF('1.PrepList'!#REF!="","",'1.PrepList'!#REF!)</f>
        <v>#REF!</v>
      </c>
      <c r="J88" t="e">
        <f>IF('1.PrepList'!#REF!="","",'1.PrepList'!#REF!)</f>
        <v>#REF!</v>
      </c>
      <c r="L88" t="e">
        <f>IF('1.PrepList'!#REF!="","",'1.PrepList'!#REF!)</f>
        <v>#REF!</v>
      </c>
      <c r="N88" t="e">
        <f>IF('1.PrepList'!#REF!="","",'1.PrepList'!#REF!)</f>
        <v>#REF!</v>
      </c>
    </row>
    <row r="89" spans="2:14">
      <c r="B89" t="e">
        <f>IF('1.PrepList'!#REF!="","",'1.PrepList'!#REF!)</f>
        <v>#REF!</v>
      </c>
      <c r="C89" t="e">
        <f>_xlfn.XLOOKUP(D89,'1.PrepList'!H:H,'1.PrepList'!G:G)</f>
        <v>#REF!</v>
      </c>
      <c r="D89" t="e">
        <f>IF('1.PrepList'!#REF!="","",'1.PrepList'!#REF!)</f>
        <v>#REF!</v>
      </c>
      <c r="E89" s="172" t="e">
        <f>IF('1.PrepList'!#REF!="","",'1.PrepList'!#REF!)</f>
        <v>#REF!</v>
      </c>
      <c r="F89" t="e">
        <f>IF('1.PrepList'!#REF!="","",'1.PrepList'!#REF!)</f>
        <v>#REF!</v>
      </c>
      <c r="G89" t="e">
        <f>IF('1.PrepList'!#REF!="","",'1.PrepList'!#REF!)</f>
        <v>#REF!</v>
      </c>
      <c r="H89" t="e">
        <f>IF('1.PrepList'!#REF!="","",'1.PrepList'!#REF!)</f>
        <v>#REF!</v>
      </c>
      <c r="I89" t="e">
        <f>IF('1.PrepList'!#REF!="","",'1.PrepList'!#REF!)</f>
        <v>#REF!</v>
      </c>
      <c r="J89" t="e">
        <f>IF('1.PrepList'!#REF!="","",'1.PrepList'!#REF!)</f>
        <v>#REF!</v>
      </c>
      <c r="L89" t="e">
        <f>IF('1.PrepList'!#REF!="","",'1.PrepList'!#REF!)</f>
        <v>#REF!</v>
      </c>
      <c r="N89" t="e">
        <f>IF('1.PrepList'!#REF!="","",'1.PrepList'!#REF!)</f>
        <v>#REF!</v>
      </c>
    </row>
    <row r="90" spans="2:14">
      <c r="B90" t="e">
        <f>IF('1.PrepList'!#REF!="","",'1.PrepList'!#REF!)</f>
        <v>#REF!</v>
      </c>
      <c r="C90" t="e">
        <f>_xlfn.XLOOKUP(D90,'1.PrepList'!H:H,'1.PrepList'!G:G)</f>
        <v>#REF!</v>
      </c>
      <c r="D90" t="e">
        <f>IF('1.PrepList'!#REF!="","",'1.PrepList'!#REF!)</f>
        <v>#REF!</v>
      </c>
      <c r="E90" s="172" t="e">
        <f>IF('1.PrepList'!#REF!="","",'1.PrepList'!#REF!)</f>
        <v>#REF!</v>
      </c>
      <c r="F90" t="e">
        <f>IF('1.PrepList'!#REF!="","",'1.PrepList'!#REF!)</f>
        <v>#REF!</v>
      </c>
      <c r="G90" t="e">
        <f>IF('1.PrepList'!#REF!="","",'1.PrepList'!#REF!)</f>
        <v>#REF!</v>
      </c>
      <c r="H90" t="e">
        <f>IF('1.PrepList'!#REF!="","",'1.PrepList'!#REF!)</f>
        <v>#REF!</v>
      </c>
      <c r="I90" t="e">
        <f>IF('1.PrepList'!#REF!="","",'1.PrepList'!#REF!)</f>
        <v>#REF!</v>
      </c>
      <c r="J90" t="e">
        <f>IF('1.PrepList'!#REF!="","",'1.PrepList'!#REF!)</f>
        <v>#REF!</v>
      </c>
      <c r="L90" t="e">
        <f>IF('1.PrepList'!#REF!="","",'1.PrepList'!#REF!)</f>
        <v>#REF!</v>
      </c>
      <c r="N90" t="e">
        <f>IF('1.PrepList'!#REF!="","",'1.PrepList'!#REF!)</f>
        <v>#REF!</v>
      </c>
    </row>
    <row r="91" spans="2:14">
      <c r="B91" t="e">
        <f>IF('1.PrepList'!#REF!="","",'1.PrepList'!#REF!)</f>
        <v>#REF!</v>
      </c>
      <c r="C91" t="e">
        <f>_xlfn.XLOOKUP(D91,'1.PrepList'!H:H,'1.PrepList'!G:G)</f>
        <v>#REF!</v>
      </c>
      <c r="D91" t="e">
        <f>IF('1.PrepList'!#REF!="","",'1.PrepList'!#REF!)</f>
        <v>#REF!</v>
      </c>
      <c r="E91" s="172" t="e">
        <f>IF('1.PrepList'!#REF!="","",'1.PrepList'!#REF!)</f>
        <v>#REF!</v>
      </c>
      <c r="F91" t="e">
        <f>IF('1.PrepList'!#REF!="","",'1.PrepList'!#REF!)</f>
        <v>#REF!</v>
      </c>
      <c r="G91" t="e">
        <f>IF('1.PrepList'!#REF!="","",'1.PrepList'!#REF!)</f>
        <v>#REF!</v>
      </c>
      <c r="H91" t="e">
        <f>IF('1.PrepList'!#REF!="","",'1.PrepList'!#REF!)</f>
        <v>#REF!</v>
      </c>
      <c r="I91" t="e">
        <f>IF('1.PrepList'!#REF!="","",'1.PrepList'!#REF!)</f>
        <v>#REF!</v>
      </c>
      <c r="J91" t="e">
        <f>IF('1.PrepList'!#REF!="","",'1.PrepList'!#REF!)</f>
        <v>#REF!</v>
      </c>
      <c r="L91" t="e">
        <f>IF('1.PrepList'!#REF!="","",'1.PrepList'!#REF!)</f>
        <v>#REF!</v>
      </c>
      <c r="N91" t="e">
        <f>IF('1.PrepList'!#REF!="","",'1.PrepList'!#REF!)</f>
        <v>#REF!</v>
      </c>
    </row>
    <row r="92" spans="2:14">
      <c r="B92" t="e">
        <f>IF('1.PrepList'!#REF!="","",'1.PrepList'!#REF!)</f>
        <v>#REF!</v>
      </c>
      <c r="C92" t="e">
        <f>_xlfn.XLOOKUP(D92,'1.PrepList'!H:H,'1.PrepList'!G:G)</f>
        <v>#REF!</v>
      </c>
      <c r="D92" t="e">
        <f>IF('1.PrepList'!#REF!="","",'1.PrepList'!#REF!)</f>
        <v>#REF!</v>
      </c>
      <c r="E92" s="172" t="e">
        <f>IF('1.PrepList'!#REF!="","",'1.PrepList'!#REF!)</f>
        <v>#REF!</v>
      </c>
      <c r="F92" t="e">
        <f>IF('1.PrepList'!#REF!="","",'1.PrepList'!#REF!)</f>
        <v>#REF!</v>
      </c>
      <c r="G92" t="e">
        <f>IF('1.PrepList'!#REF!="","",'1.PrepList'!#REF!)</f>
        <v>#REF!</v>
      </c>
      <c r="H92" t="e">
        <f>IF('1.PrepList'!#REF!="","",'1.PrepList'!#REF!)</f>
        <v>#REF!</v>
      </c>
      <c r="I92" t="e">
        <f>IF('1.PrepList'!#REF!="","",'1.PrepList'!#REF!)</f>
        <v>#REF!</v>
      </c>
      <c r="J92" t="e">
        <f>IF('1.PrepList'!#REF!="","",'1.PrepList'!#REF!)</f>
        <v>#REF!</v>
      </c>
      <c r="L92" t="e">
        <f>IF('1.PrepList'!#REF!="","",'1.PrepList'!#REF!)</f>
        <v>#REF!</v>
      </c>
      <c r="N92" t="e">
        <f>IF('1.PrepList'!#REF!="","",'1.PrepList'!#REF!)</f>
        <v>#REF!</v>
      </c>
    </row>
    <row r="93" spans="2:14">
      <c r="B93" t="e">
        <f>IF('1.PrepList'!#REF!="","",'1.PrepList'!#REF!)</f>
        <v>#REF!</v>
      </c>
      <c r="C93" t="e">
        <f>_xlfn.XLOOKUP(D93,'1.PrepList'!H:H,'1.PrepList'!G:G)</f>
        <v>#REF!</v>
      </c>
      <c r="D93" t="e">
        <f>IF('1.PrepList'!#REF!="","",'1.PrepList'!#REF!)</f>
        <v>#REF!</v>
      </c>
      <c r="E93" s="172" t="e">
        <f>IF('1.PrepList'!#REF!="","",'1.PrepList'!#REF!)</f>
        <v>#REF!</v>
      </c>
      <c r="F93" t="e">
        <f>IF('1.PrepList'!#REF!="","",'1.PrepList'!#REF!)</f>
        <v>#REF!</v>
      </c>
      <c r="G93" t="e">
        <f>IF('1.PrepList'!#REF!="","",'1.PrepList'!#REF!)</f>
        <v>#REF!</v>
      </c>
      <c r="H93" t="e">
        <f>IF('1.PrepList'!#REF!="","",'1.PrepList'!#REF!)</f>
        <v>#REF!</v>
      </c>
      <c r="I93" t="e">
        <f>IF('1.PrepList'!#REF!="","",'1.PrepList'!#REF!)</f>
        <v>#REF!</v>
      </c>
      <c r="J93" t="e">
        <f>IF('1.PrepList'!#REF!="","",'1.PrepList'!#REF!)</f>
        <v>#REF!</v>
      </c>
      <c r="L93" t="e">
        <f>IF('1.PrepList'!#REF!="","",'1.PrepList'!#REF!)</f>
        <v>#REF!</v>
      </c>
      <c r="N93" t="e">
        <f>IF('1.PrepList'!#REF!="","",'1.PrepList'!#REF!)</f>
        <v>#REF!</v>
      </c>
    </row>
    <row r="94" spans="2:14">
      <c r="B94" t="e">
        <f>IF('1.PrepList'!#REF!="","",'1.PrepList'!#REF!)</f>
        <v>#REF!</v>
      </c>
      <c r="C94" t="e">
        <f>_xlfn.XLOOKUP(D94,'1.PrepList'!H:H,'1.PrepList'!G:G)</f>
        <v>#REF!</v>
      </c>
      <c r="D94" t="e">
        <f>IF('1.PrepList'!#REF!="","",'1.PrepList'!#REF!)</f>
        <v>#REF!</v>
      </c>
      <c r="E94" s="172" t="e">
        <f>IF('1.PrepList'!#REF!="","",'1.PrepList'!#REF!)</f>
        <v>#REF!</v>
      </c>
      <c r="F94" t="e">
        <f>IF('1.PrepList'!#REF!="","",'1.PrepList'!#REF!)</f>
        <v>#REF!</v>
      </c>
      <c r="G94" t="e">
        <f>IF('1.PrepList'!#REF!="","",'1.PrepList'!#REF!)</f>
        <v>#REF!</v>
      </c>
      <c r="H94" t="e">
        <f>IF('1.PrepList'!#REF!="","",'1.PrepList'!#REF!)</f>
        <v>#REF!</v>
      </c>
      <c r="I94" t="e">
        <f>IF('1.PrepList'!#REF!="","",'1.PrepList'!#REF!)</f>
        <v>#REF!</v>
      </c>
      <c r="J94" t="e">
        <f>IF('1.PrepList'!#REF!="","",'1.PrepList'!#REF!)</f>
        <v>#REF!</v>
      </c>
      <c r="L94" t="e">
        <f>IF('1.PrepList'!#REF!="","",'1.PrepList'!#REF!)</f>
        <v>#REF!</v>
      </c>
      <c r="N94" t="e">
        <f>IF('1.PrepList'!#REF!="","",'1.PrepList'!#REF!)</f>
        <v>#REF!</v>
      </c>
    </row>
    <row r="95" spans="2:14">
      <c r="B95" t="e">
        <f>IF('1.PrepList'!#REF!="","",'1.PrepList'!#REF!)</f>
        <v>#REF!</v>
      </c>
      <c r="C95" t="e">
        <f>_xlfn.XLOOKUP(D95,'1.PrepList'!H:H,'1.PrepList'!G:G)</f>
        <v>#REF!</v>
      </c>
      <c r="D95" t="e">
        <f>IF('1.PrepList'!#REF!="","",'1.PrepList'!#REF!)</f>
        <v>#REF!</v>
      </c>
      <c r="E95" s="172" t="e">
        <f>IF('1.PrepList'!#REF!="","",'1.PrepList'!#REF!)</f>
        <v>#REF!</v>
      </c>
      <c r="F95" t="e">
        <f>IF('1.PrepList'!#REF!="","",'1.PrepList'!#REF!)</f>
        <v>#REF!</v>
      </c>
      <c r="G95" t="e">
        <f>IF('1.PrepList'!#REF!="","",'1.PrepList'!#REF!)</f>
        <v>#REF!</v>
      </c>
      <c r="H95" t="e">
        <f>IF('1.PrepList'!#REF!="","",'1.PrepList'!#REF!)</f>
        <v>#REF!</v>
      </c>
      <c r="I95" t="e">
        <f>IF('1.PrepList'!#REF!="","",'1.PrepList'!#REF!)</f>
        <v>#REF!</v>
      </c>
      <c r="J95" t="e">
        <f>IF('1.PrepList'!#REF!="","",'1.PrepList'!#REF!)</f>
        <v>#REF!</v>
      </c>
      <c r="L95" t="e">
        <f>IF('1.PrepList'!#REF!="","",'1.PrepList'!#REF!)</f>
        <v>#REF!</v>
      </c>
      <c r="N95" t="e">
        <f>IF('1.PrepList'!#REF!="","",'1.PrepList'!#REF!)</f>
        <v>#REF!</v>
      </c>
    </row>
    <row r="96" spans="2:14">
      <c r="B96" t="e">
        <f>IF('1.PrepList'!#REF!="","",'1.PrepList'!#REF!)</f>
        <v>#REF!</v>
      </c>
      <c r="C96" t="e">
        <f>_xlfn.XLOOKUP(D96,'1.PrepList'!H:H,'1.PrepList'!G:G)</f>
        <v>#REF!</v>
      </c>
      <c r="D96" t="e">
        <f>IF('1.PrepList'!#REF!="","",'1.PrepList'!#REF!)</f>
        <v>#REF!</v>
      </c>
      <c r="E96" s="172" t="e">
        <f>IF('1.PrepList'!#REF!="","",'1.PrepList'!#REF!)</f>
        <v>#REF!</v>
      </c>
      <c r="F96" t="e">
        <f>IF('1.PrepList'!#REF!="","",'1.PrepList'!#REF!)</f>
        <v>#REF!</v>
      </c>
      <c r="G96" t="e">
        <f>IF('1.PrepList'!#REF!="","",'1.PrepList'!#REF!)</f>
        <v>#REF!</v>
      </c>
      <c r="H96" t="e">
        <f>IF('1.PrepList'!#REF!="","",'1.PrepList'!#REF!)</f>
        <v>#REF!</v>
      </c>
      <c r="I96" t="e">
        <f>IF('1.PrepList'!#REF!="","",'1.PrepList'!#REF!)</f>
        <v>#REF!</v>
      </c>
      <c r="J96" t="e">
        <f>IF('1.PrepList'!#REF!="","",'1.PrepList'!#REF!)</f>
        <v>#REF!</v>
      </c>
      <c r="L96" t="e">
        <f>IF('1.PrepList'!#REF!="","",'1.PrepList'!#REF!)</f>
        <v>#REF!</v>
      </c>
      <c r="N96" t="e">
        <f>IF('1.PrepList'!#REF!="","",'1.PrepList'!#REF!)</f>
        <v>#REF!</v>
      </c>
    </row>
    <row r="97" spans="2:14">
      <c r="B97" t="e">
        <f>IF('1.PrepList'!#REF!="","",'1.PrepList'!#REF!)</f>
        <v>#REF!</v>
      </c>
      <c r="C97" t="e">
        <f>_xlfn.XLOOKUP(D97,'1.PrepList'!H:H,'1.PrepList'!G:G)</f>
        <v>#REF!</v>
      </c>
      <c r="D97" t="e">
        <f>IF('1.PrepList'!#REF!="","",'1.PrepList'!#REF!)</f>
        <v>#REF!</v>
      </c>
      <c r="E97" s="172" t="e">
        <f>IF('1.PrepList'!#REF!="","",'1.PrepList'!#REF!)</f>
        <v>#REF!</v>
      </c>
      <c r="F97" t="e">
        <f>IF('1.PrepList'!#REF!="","",'1.PrepList'!#REF!)</f>
        <v>#REF!</v>
      </c>
      <c r="G97" t="e">
        <f>IF('1.PrepList'!#REF!="","",'1.PrepList'!#REF!)</f>
        <v>#REF!</v>
      </c>
      <c r="H97" t="e">
        <f>IF('1.PrepList'!#REF!="","",'1.PrepList'!#REF!)</f>
        <v>#REF!</v>
      </c>
      <c r="I97" t="e">
        <f>IF('1.PrepList'!#REF!="","",'1.PrepList'!#REF!)</f>
        <v>#REF!</v>
      </c>
      <c r="J97" t="e">
        <f>IF('1.PrepList'!#REF!="","",'1.PrepList'!#REF!)</f>
        <v>#REF!</v>
      </c>
      <c r="L97" t="e">
        <f>IF('1.PrepList'!#REF!="","",'1.PrepList'!#REF!)</f>
        <v>#REF!</v>
      </c>
      <c r="N97" t="e">
        <f>IF('1.PrepList'!#REF!="","",'1.PrepList'!#REF!)</f>
        <v>#REF!</v>
      </c>
    </row>
    <row r="98" spans="2:14">
      <c r="B98" t="e">
        <f>IF('1.PrepList'!#REF!="","",'1.PrepList'!#REF!)</f>
        <v>#REF!</v>
      </c>
      <c r="C98" t="e">
        <f>_xlfn.XLOOKUP(D98,'1.PrepList'!H:H,'1.PrepList'!G:G)</f>
        <v>#REF!</v>
      </c>
      <c r="D98" t="e">
        <f>IF('1.PrepList'!#REF!="","",'1.PrepList'!#REF!)</f>
        <v>#REF!</v>
      </c>
      <c r="E98" s="172" t="e">
        <f>IF('1.PrepList'!#REF!="","",'1.PrepList'!#REF!)</f>
        <v>#REF!</v>
      </c>
      <c r="F98" t="e">
        <f>IF('1.PrepList'!#REF!="","",'1.PrepList'!#REF!)</f>
        <v>#REF!</v>
      </c>
      <c r="G98" t="e">
        <f>IF('1.PrepList'!#REF!="","",'1.PrepList'!#REF!)</f>
        <v>#REF!</v>
      </c>
      <c r="H98" t="e">
        <f>IF('1.PrepList'!#REF!="","",'1.PrepList'!#REF!)</f>
        <v>#REF!</v>
      </c>
      <c r="I98" t="e">
        <f>IF('1.PrepList'!#REF!="","",'1.PrepList'!#REF!)</f>
        <v>#REF!</v>
      </c>
      <c r="J98" t="e">
        <f>IF('1.PrepList'!#REF!="","",'1.PrepList'!#REF!)</f>
        <v>#REF!</v>
      </c>
      <c r="L98" t="e">
        <f>IF('1.PrepList'!#REF!="","",'1.PrepList'!#REF!)</f>
        <v>#REF!</v>
      </c>
      <c r="N98" t="e">
        <f>IF('1.PrepList'!#REF!="","",'1.PrepList'!#REF!)</f>
        <v>#REF!</v>
      </c>
    </row>
    <row r="99" spans="2:14">
      <c r="B99" t="e">
        <f>IF('1.PrepList'!#REF!="","",'1.PrepList'!#REF!)</f>
        <v>#REF!</v>
      </c>
      <c r="C99" t="e">
        <f>_xlfn.XLOOKUP(D99,'1.PrepList'!H:H,'1.PrepList'!G:G)</f>
        <v>#REF!</v>
      </c>
      <c r="D99" t="e">
        <f>IF('1.PrepList'!#REF!="","",'1.PrepList'!#REF!)</f>
        <v>#REF!</v>
      </c>
      <c r="E99" s="172" t="e">
        <f>IF('1.PrepList'!#REF!="","",'1.PrepList'!#REF!)</f>
        <v>#REF!</v>
      </c>
      <c r="F99" t="e">
        <f>IF('1.PrepList'!#REF!="","",'1.PrepList'!#REF!)</f>
        <v>#REF!</v>
      </c>
      <c r="G99" t="e">
        <f>IF('1.PrepList'!#REF!="","",'1.PrepList'!#REF!)</f>
        <v>#REF!</v>
      </c>
      <c r="H99" t="e">
        <f>IF('1.PrepList'!#REF!="","",'1.PrepList'!#REF!)</f>
        <v>#REF!</v>
      </c>
      <c r="I99" t="e">
        <f>IF('1.PrepList'!#REF!="","",'1.PrepList'!#REF!)</f>
        <v>#REF!</v>
      </c>
      <c r="J99" t="e">
        <f>IF('1.PrepList'!#REF!="","",'1.PrepList'!#REF!)</f>
        <v>#REF!</v>
      </c>
      <c r="L99" t="e">
        <f>IF('1.PrepList'!#REF!="","",'1.PrepList'!#REF!)</f>
        <v>#REF!</v>
      </c>
      <c r="N99" t="e">
        <f>IF('1.PrepList'!#REF!="","",'1.PrepList'!#REF!)</f>
        <v>#REF!</v>
      </c>
    </row>
    <row r="100" spans="2:14">
      <c r="B100" t="e">
        <f>IF('1.PrepList'!#REF!="","",'1.PrepList'!#REF!)</f>
        <v>#REF!</v>
      </c>
      <c r="C100" t="e">
        <f>_xlfn.XLOOKUP(D100,'1.PrepList'!H:H,'1.PrepList'!G:G)</f>
        <v>#REF!</v>
      </c>
      <c r="D100" t="e">
        <f>IF('1.PrepList'!#REF!="","",'1.PrepList'!#REF!)</f>
        <v>#REF!</v>
      </c>
      <c r="E100" s="172" t="e">
        <f>IF('1.PrepList'!#REF!="","",'1.PrepList'!#REF!)</f>
        <v>#REF!</v>
      </c>
      <c r="F100" t="e">
        <f>IF('1.PrepList'!#REF!="","",'1.PrepList'!#REF!)</f>
        <v>#REF!</v>
      </c>
      <c r="G100" t="e">
        <f>IF('1.PrepList'!#REF!="","",'1.PrepList'!#REF!)</f>
        <v>#REF!</v>
      </c>
      <c r="H100" t="e">
        <f>IF('1.PrepList'!#REF!="","",'1.PrepList'!#REF!)</f>
        <v>#REF!</v>
      </c>
      <c r="I100" t="e">
        <f>IF('1.PrepList'!#REF!="","",'1.PrepList'!#REF!)</f>
        <v>#REF!</v>
      </c>
      <c r="J100" t="e">
        <f>IF('1.PrepList'!#REF!="","",'1.PrepList'!#REF!)</f>
        <v>#REF!</v>
      </c>
      <c r="L100" t="e">
        <f>IF('1.PrepList'!#REF!="","",'1.PrepList'!#REF!)</f>
        <v>#REF!</v>
      </c>
      <c r="N100" t="e">
        <f>IF('1.PrepList'!#REF!="","",'1.PrepList'!#REF!)</f>
        <v>#REF!</v>
      </c>
    </row>
    <row r="101" spans="2:14">
      <c r="B101" t="e">
        <f>IF('1.PrepList'!#REF!="","",'1.PrepList'!#REF!)</f>
        <v>#REF!</v>
      </c>
      <c r="C101" t="e">
        <f>_xlfn.XLOOKUP(D101,'1.PrepList'!H:H,'1.PrepList'!G:G)</f>
        <v>#REF!</v>
      </c>
      <c r="D101" t="e">
        <f>IF('1.PrepList'!#REF!="","",'1.PrepList'!#REF!)</f>
        <v>#REF!</v>
      </c>
      <c r="E101" s="172" t="e">
        <f>IF('1.PrepList'!#REF!="","",'1.PrepList'!#REF!)</f>
        <v>#REF!</v>
      </c>
      <c r="F101" t="e">
        <f>IF('1.PrepList'!#REF!="","",'1.PrepList'!#REF!)</f>
        <v>#REF!</v>
      </c>
      <c r="G101" t="e">
        <f>IF('1.PrepList'!#REF!="","",'1.PrepList'!#REF!)</f>
        <v>#REF!</v>
      </c>
      <c r="H101" t="e">
        <f>IF('1.PrepList'!#REF!="","",'1.PrepList'!#REF!)</f>
        <v>#REF!</v>
      </c>
      <c r="I101" t="e">
        <f>IF('1.PrepList'!#REF!="","",'1.PrepList'!#REF!)</f>
        <v>#REF!</v>
      </c>
      <c r="J101" t="e">
        <f>IF('1.PrepList'!#REF!="","",'1.PrepList'!#REF!)</f>
        <v>#REF!</v>
      </c>
      <c r="L101" t="e">
        <f>IF('1.PrepList'!#REF!="","",'1.PrepList'!#REF!)</f>
        <v>#REF!</v>
      </c>
      <c r="N101" t="e">
        <f>IF('1.PrepList'!#REF!="","",'1.PrepList'!#REF!)</f>
        <v>#REF!</v>
      </c>
    </row>
    <row r="102" spans="2:14">
      <c r="B102" t="e">
        <f>IF('1.PrepList'!#REF!="","",'1.PrepList'!#REF!)</f>
        <v>#REF!</v>
      </c>
      <c r="C102" t="e">
        <f>_xlfn.XLOOKUP(D102,'1.PrepList'!H:H,'1.PrepList'!G:G)</f>
        <v>#REF!</v>
      </c>
      <c r="D102" t="e">
        <f>IF('1.PrepList'!#REF!="","",'1.PrepList'!#REF!)</f>
        <v>#REF!</v>
      </c>
      <c r="E102" s="172" t="e">
        <f>IF('1.PrepList'!#REF!="","",'1.PrepList'!#REF!)</f>
        <v>#REF!</v>
      </c>
      <c r="F102" t="e">
        <f>IF('1.PrepList'!#REF!="","",'1.PrepList'!#REF!)</f>
        <v>#REF!</v>
      </c>
      <c r="G102" t="e">
        <f>IF('1.PrepList'!#REF!="","",'1.PrepList'!#REF!)</f>
        <v>#REF!</v>
      </c>
      <c r="H102" t="e">
        <f>IF('1.PrepList'!#REF!="","",'1.PrepList'!#REF!)</f>
        <v>#REF!</v>
      </c>
      <c r="I102" t="e">
        <f>IF('1.PrepList'!#REF!="","",'1.PrepList'!#REF!)</f>
        <v>#REF!</v>
      </c>
      <c r="J102" t="e">
        <f>IF('1.PrepList'!#REF!="","",'1.PrepList'!#REF!)</f>
        <v>#REF!</v>
      </c>
      <c r="L102" t="e">
        <f>IF('1.PrepList'!#REF!="","",'1.PrepList'!#REF!)</f>
        <v>#REF!</v>
      </c>
      <c r="N102" t="e">
        <f>IF('1.PrepList'!#REF!="","",'1.PrepList'!#REF!)</f>
        <v>#REF!</v>
      </c>
    </row>
    <row r="103" spans="2:14">
      <c r="B103" t="e">
        <f>IF('1.PrepList'!#REF!="","",'1.PrepList'!#REF!)</f>
        <v>#REF!</v>
      </c>
      <c r="C103" t="e">
        <f>_xlfn.XLOOKUP(D103,'1.PrepList'!H:H,'1.PrepList'!G:G)</f>
        <v>#REF!</v>
      </c>
      <c r="D103" t="e">
        <f>IF('1.PrepList'!#REF!="","",'1.PrepList'!#REF!)</f>
        <v>#REF!</v>
      </c>
      <c r="E103" s="172" t="e">
        <f>IF('1.PrepList'!#REF!="","",'1.PrepList'!#REF!)</f>
        <v>#REF!</v>
      </c>
      <c r="F103" t="e">
        <f>IF('1.PrepList'!#REF!="","",'1.PrepList'!#REF!)</f>
        <v>#REF!</v>
      </c>
      <c r="G103" t="e">
        <f>IF('1.PrepList'!#REF!="","",'1.PrepList'!#REF!)</f>
        <v>#REF!</v>
      </c>
      <c r="H103" t="e">
        <f>IF('1.PrepList'!#REF!="","",'1.PrepList'!#REF!)</f>
        <v>#REF!</v>
      </c>
      <c r="I103" t="e">
        <f>IF('1.PrepList'!#REF!="","",'1.PrepList'!#REF!)</f>
        <v>#REF!</v>
      </c>
      <c r="J103" t="e">
        <f>IF('1.PrepList'!#REF!="","",'1.PrepList'!#REF!)</f>
        <v>#REF!</v>
      </c>
      <c r="L103" t="e">
        <f>IF('1.PrepList'!#REF!="","",'1.PrepList'!#REF!)</f>
        <v>#REF!</v>
      </c>
      <c r="N103" t="e">
        <f>IF('1.PrepList'!#REF!="","",'1.PrepList'!#REF!)</f>
        <v>#REF!</v>
      </c>
    </row>
    <row r="104" spans="2:14">
      <c r="B104" t="e">
        <f>IF('1.PrepList'!#REF!="","",'1.PrepList'!#REF!)</f>
        <v>#REF!</v>
      </c>
      <c r="C104" t="e">
        <f>_xlfn.XLOOKUP(D104,'1.PrepList'!H:H,'1.PrepList'!G:G)</f>
        <v>#REF!</v>
      </c>
      <c r="D104" t="e">
        <f>IF('1.PrepList'!#REF!="","",'1.PrepList'!#REF!)</f>
        <v>#REF!</v>
      </c>
      <c r="E104" s="172" t="e">
        <f>IF('1.PrepList'!#REF!="","",'1.PrepList'!#REF!)</f>
        <v>#REF!</v>
      </c>
      <c r="F104" t="e">
        <f>IF('1.PrepList'!#REF!="","",'1.PrepList'!#REF!)</f>
        <v>#REF!</v>
      </c>
      <c r="G104" t="e">
        <f>IF('1.PrepList'!#REF!="","",'1.PrepList'!#REF!)</f>
        <v>#REF!</v>
      </c>
      <c r="H104" t="e">
        <f>IF('1.PrepList'!#REF!="","",'1.PrepList'!#REF!)</f>
        <v>#REF!</v>
      </c>
      <c r="I104" t="e">
        <f>IF('1.PrepList'!#REF!="","",'1.PrepList'!#REF!)</f>
        <v>#REF!</v>
      </c>
      <c r="J104" t="e">
        <f>IF('1.PrepList'!#REF!="","",'1.PrepList'!#REF!)</f>
        <v>#REF!</v>
      </c>
      <c r="L104" t="e">
        <f>IF('1.PrepList'!#REF!="","",'1.PrepList'!#REF!)</f>
        <v>#REF!</v>
      </c>
      <c r="N104" t="e">
        <f>IF('1.PrepList'!#REF!="","",'1.PrepList'!#REF!)</f>
        <v>#REF!</v>
      </c>
    </row>
    <row r="105" spans="2:14">
      <c r="B105" t="e">
        <f>IF('1.PrepList'!#REF!="","",'1.PrepList'!#REF!)</f>
        <v>#REF!</v>
      </c>
      <c r="C105" t="e">
        <f>_xlfn.XLOOKUP(D105,'1.PrepList'!H:H,'1.PrepList'!G:G)</f>
        <v>#REF!</v>
      </c>
      <c r="D105" t="e">
        <f>IF('1.PrepList'!#REF!="","",'1.PrepList'!#REF!)</f>
        <v>#REF!</v>
      </c>
      <c r="E105" s="172" t="e">
        <f>IF('1.PrepList'!#REF!="","",'1.PrepList'!#REF!)</f>
        <v>#REF!</v>
      </c>
      <c r="F105" t="e">
        <f>IF('1.PrepList'!#REF!="","",'1.PrepList'!#REF!)</f>
        <v>#REF!</v>
      </c>
      <c r="G105" t="e">
        <f>IF('1.PrepList'!#REF!="","",'1.PrepList'!#REF!)</f>
        <v>#REF!</v>
      </c>
      <c r="H105" t="e">
        <f>IF('1.PrepList'!#REF!="","",'1.PrepList'!#REF!)</f>
        <v>#REF!</v>
      </c>
      <c r="I105" t="e">
        <f>IF('1.PrepList'!#REF!="","",'1.PrepList'!#REF!)</f>
        <v>#REF!</v>
      </c>
      <c r="J105" t="e">
        <f>IF('1.PrepList'!#REF!="","",'1.PrepList'!#REF!)</f>
        <v>#REF!</v>
      </c>
      <c r="L105" t="e">
        <f>IF('1.PrepList'!#REF!="","",'1.PrepList'!#REF!)</f>
        <v>#REF!</v>
      </c>
      <c r="N105" t="e">
        <f>IF('1.PrepList'!#REF!="","",'1.PrepList'!#REF!)</f>
        <v>#REF!</v>
      </c>
    </row>
    <row r="106" spans="2:14">
      <c r="B106" t="e">
        <f>IF('1.PrepList'!#REF!="","",'1.PrepList'!#REF!)</f>
        <v>#REF!</v>
      </c>
      <c r="C106" t="e">
        <f>_xlfn.XLOOKUP(D106,'1.PrepList'!H:H,'1.PrepList'!G:G)</f>
        <v>#REF!</v>
      </c>
      <c r="D106" t="e">
        <f>IF('1.PrepList'!#REF!="","",'1.PrepList'!#REF!)</f>
        <v>#REF!</v>
      </c>
      <c r="E106" s="172" t="e">
        <f>IF('1.PrepList'!#REF!="","",'1.PrepList'!#REF!)</f>
        <v>#REF!</v>
      </c>
      <c r="F106" t="e">
        <f>IF('1.PrepList'!#REF!="","",'1.PrepList'!#REF!)</f>
        <v>#REF!</v>
      </c>
      <c r="G106" t="e">
        <f>IF('1.PrepList'!#REF!="","",'1.PrepList'!#REF!)</f>
        <v>#REF!</v>
      </c>
      <c r="H106" t="e">
        <f>IF('1.PrepList'!#REF!="","",'1.PrepList'!#REF!)</f>
        <v>#REF!</v>
      </c>
      <c r="I106" t="e">
        <f>IF('1.PrepList'!#REF!="","",'1.PrepList'!#REF!)</f>
        <v>#REF!</v>
      </c>
      <c r="J106" t="e">
        <f>IF('1.PrepList'!#REF!="","",'1.PrepList'!#REF!)</f>
        <v>#REF!</v>
      </c>
      <c r="L106" t="e">
        <f>IF('1.PrepList'!#REF!="","",'1.PrepList'!#REF!)</f>
        <v>#REF!</v>
      </c>
      <c r="N106" t="e">
        <f>IF('1.PrepList'!#REF!="","",'1.PrepList'!#REF!)</f>
        <v>#REF!</v>
      </c>
    </row>
    <row r="107" spans="2:14">
      <c r="B107" t="e">
        <f>IF('1.PrepList'!#REF!="","",'1.PrepList'!#REF!)</f>
        <v>#REF!</v>
      </c>
      <c r="C107" t="e">
        <f>_xlfn.XLOOKUP(D107,'1.PrepList'!H:H,'1.PrepList'!G:G)</f>
        <v>#REF!</v>
      </c>
      <c r="D107" t="e">
        <f>IF('1.PrepList'!#REF!="","",'1.PrepList'!#REF!)</f>
        <v>#REF!</v>
      </c>
      <c r="E107" s="172" t="e">
        <f>IF('1.PrepList'!#REF!="","",'1.PrepList'!#REF!)</f>
        <v>#REF!</v>
      </c>
      <c r="F107" t="e">
        <f>IF('1.PrepList'!#REF!="","",'1.PrepList'!#REF!)</f>
        <v>#REF!</v>
      </c>
      <c r="G107" t="e">
        <f>IF('1.PrepList'!#REF!="","",'1.PrepList'!#REF!)</f>
        <v>#REF!</v>
      </c>
      <c r="H107" t="e">
        <f>IF('1.PrepList'!#REF!="","",'1.PrepList'!#REF!)</f>
        <v>#REF!</v>
      </c>
      <c r="I107" t="e">
        <f>IF('1.PrepList'!#REF!="","",'1.PrepList'!#REF!)</f>
        <v>#REF!</v>
      </c>
      <c r="J107" t="e">
        <f>IF('1.PrepList'!#REF!="","",'1.PrepList'!#REF!)</f>
        <v>#REF!</v>
      </c>
      <c r="L107" t="e">
        <f>IF('1.PrepList'!#REF!="","",'1.PrepList'!#REF!)</f>
        <v>#REF!</v>
      </c>
      <c r="N107" t="e">
        <f>IF('1.PrepList'!#REF!="","",'1.PrepList'!#REF!)</f>
        <v>#REF!</v>
      </c>
    </row>
    <row r="108" spans="2:14">
      <c r="B108" t="e">
        <f>IF('1.PrepList'!#REF!="","",'1.PrepList'!#REF!)</f>
        <v>#REF!</v>
      </c>
      <c r="C108" t="e">
        <f>_xlfn.XLOOKUP(D108,'1.PrepList'!H:H,'1.PrepList'!G:G)</f>
        <v>#REF!</v>
      </c>
      <c r="D108" t="e">
        <f>IF('1.PrepList'!#REF!="","",'1.PrepList'!#REF!)</f>
        <v>#REF!</v>
      </c>
      <c r="E108" s="172" t="e">
        <f>IF('1.PrepList'!#REF!="","",'1.PrepList'!#REF!)</f>
        <v>#REF!</v>
      </c>
      <c r="F108" t="e">
        <f>IF('1.PrepList'!#REF!="","",'1.PrepList'!#REF!)</f>
        <v>#REF!</v>
      </c>
      <c r="G108" t="e">
        <f>IF('1.PrepList'!#REF!="","",'1.PrepList'!#REF!)</f>
        <v>#REF!</v>
      </c>
      <c r="H108" t="e">
        <f>IF('1.PrepList'!#REF!="","",'1.PrepList'!#REF!)</f>
        <v>#REF!</v>
      </c>
      <c r="I108" t="e">
        <f>IF('1.PrepList'!#REF!="","",'1.PrepList'!#REF!)</f>
        <v>#REF!</v>
      </c>
      <c r="J108" t="e">
        <f>IF('1.PrepList'!#REF!="","",'1.PrepList'!#REF!)</f>
        <v>#REF!</v>
      </c>
      <c r="L108" t="e">
        <f>IF('1.PrepList'!#REF!="","",'1.PrepList'!#REF!)</f>
        <v>#REF!</v>
      </c>
      <c r="N108" t="e">
        <f>IF('1.PrepList'!#REF!="","",'1.PrepList'!#REF!)</f>
        <v>#REF!</v>
      </c>
    </row>
    <row r="109" spans="2:14">
      <c r="B109" t="e">
        <f>IF('1.PrepList'!#REF!="","",'1.PrepList'!#REF!)</f>
        <v>#REF!</v>
      </c>
      <c r="C109" t="e">
        <f>_xlfn.XLOOKUP(D109,'1.PrepList'!H:H,'1.PrepList'!G:G)</f>
        <v>#REF!</v>
      </c>
      <c r="D109" t="e">
        <f>IF('1.PrepList'!#REF!="","",'1.PrepList'!#REF!)</f>
        <v>#REF!</v>
      </c>
      <c r="E109" s="172" t="e">
        <f>IF('1.PrepList'!#REF!="","",'1.PrepList'!#REF!)</f>
        <v>#REF!</v>
      </c>
      <c r="F109" t="e">
        <f>IF('1.PrepList'!#REF!="","",'1.PrepList'!#REF!)</f>
        <v>#REF!</v>
      </c>
      <c r="G109" t="e">
        <f>IF('1.PrepList'!#REF!="","",'1.PrepList'!#REF!)</f>
        <v>#REF!</v>
      </c>
      <c r="H109" t="e">
        <f>IF('1.PrepList'!#REF!="","",'1.PrepList'!#REF!)</f>
        <v>#REF!</v>
      </c>
      <c r="I109" t="e">
        <f>IF('1.PrepList'!#REF!="","",'1.PrepList'!#REF!)</f>
        <v>#REF!</v>
      </c>
      <c r="J109" t="e">
        <f>IF('1.PrepList'!#REF!="","",'1.PrepList'!#REF!)</f>
        <v>#REF!</v>
      </c>
      <c r="L109" t="e">
        <f>IF('1.PrepList'!#REF!="","",'1.PrepList'!#REF!)</f>
        <v>#REF!</v>
      </c>
      <c r="N109" t="e">
        <f>IF('1.PrepList'!#REF!="","",'1.PrepList'!#REF!)</f>
        <v>#REF!</v>
      </c>
    </row>
    <row r="110" spans="2:14">
      <c r="B110" t="e">
        <f>IF('1.PrepList'!#REF!="","",'1.PrepList'!#REF!)</f>
        <v>#REF!</v>
      </c>
      <c r="C110" t="e">
        <f>_xlfn.XLOOKUP(D110,'1.PrepList'!H:H,'1.PrepList'!G:G)</f>
        <v>#REF!</v>
      </c>
      <c r="D110" t="e">
        <f>IF('1.PrepList'!#REF!="","",'1.PrepList'!#REF!)</f>
        <v>#REF!</v>
      </c>
      <c r="E110" s="172" t="e">
        <f>IF('1.PrepList'!#REF!="","",'1.PrepList'!#REF!)</f>
        <v>#REF!</v>
      </c>
      <c r="F110" t="e">
        <f>IF('1.PrepList'!#REF!="","",'1.PrepList'!#REF!)</f>
        <v>#REF!</v>
      </c>
      <c r="G110" t="e">
        <f>IF('1.PrepList'!#REF!="","",'1.PrepList'!#REF!)</f>
        <v>#REF!</v>
      </c>
      <c r="H110" t="e">
        <f>IF('1.PrepList'!#REF!="","",'1.PrepList'!#REF!)</f>
        <v>#REF!</v>
      </c>
      <c r="I110" t="e">
        <f>IF('1.PrepList'!#REF!="","",'1.PrepList'!#REF!)</f>
        <v>#REF!</v>
      </c>
      <c r="J110" t="e">
        <f>IF('1.PrepList'!#REF!="","",'1.PrepList'!#REF!)</f>
        <v>#REF!</v>
      </c>
      <c r="L110" t="e">
        <f>IF('1.PrepList'!#REF!="","",'1.PrepList'!#REF!)</f>
        <v>#REF!</v>
      </c>
      <c r="N110" t="e">
        <f>IF('1.PrepList'!#REF!="","",'1.PrepList'!#REF!)</f>
        <v>#REF!</v>
      </c>
    </row>
    <row r="111" spans="2:14">
      <c r="B111" t="e">
        <f>IF('1.PrepList'!#REF!="","",'1.PrepList'!#REF!)</f>
        <v>#REF!</v>
      </c>
      <c r="C111" t="e">
        <f>_xlfn.XLOOKUP(D111,'1.PrepList'!H:H,'1.PrepList'!G:G)</f>
        <v>#REF!</v>
      </c>
      <c r="D111" t="e">
        <f>IF('1.PrepList'!#REF!="","",'1.PrepList'!#REF!)</f>
        <v>#REF!</v>
      </c>
      <c r="E111" s="172" t="e">
        <f>IF('1.PrepList'!#REF!="","",'1.PrepList'!#REF!)</f>
        <v>#REF!</v>
      </c>
      <c r="F111" t="e">
        <f>IF('1.PrepList'!#REF!="","",'1.PrepList'!#REF!)</f>
        <v>#REF!</v>
      </c>
      <c r="G111" t="e">
        <f>IF('1.PrepList'!#REF!="","",'1.PrepList'!#REF!)</f>
        <v>#REF!</v>
      </c>
      <c r="H111" t="e">
        <f>IF('1.PrepList'!#REF!="","",'1.PrepList'!#REF!)</f>
        <v>#REF!</v>
      </c>
      <c r="I111" t="e">
        <f>IF('1.PrepList'!#REF!="","",'1.PrepList'!#REF!)</f>
        <v>#REF!</v>
      </c>
      <c r="J111" t="e">
        <f>IF('1.PrepList'!#REF!="","",'1.PrepList'!#REF!)</f>
        <v>#REF!</v>
      </c>
      <c r="L111" t="e">
        <f>IF('1.PrepList'!#REF!="","",'1.PrepList'!#REF!)</f>
        <v>#REF!</v>
      </c>
      <c r="N111" t="e">
        <f>IF('1.PrepList'!#REF!="","",'1.PrepList'!#REF!)</f>
        <v>#REF!</v>
      </c>
    </row>
    <row r="112" spans="2:14">
      <c r="B112" t="e">
        <f>IF('1.PrepList'!#REF!="","",'1.PrepList'!#REF!)</f>
        <v>#REF!</v>
      </c>
      <c r="C112" t="e">
        <f>_xlfn.XLOOKUP(D112,'1.PrepList'!H:H,'1.PrepList'!G:G)</f>
        <v>#REF!</v>
      </c>
      <c r="D112" t="e">
        <f>IF('1.PrepList'!#REF!="","",'1.PrepList'!#REF!)</f>
        <v>#REF!</v>
      </c>
      <c r="E112" s="172" t="e">
        <f>IF('1.PrepList'!#REF!="","",'1.PrepList'!#REF!)</f>
        <v>#REF!</v>
      </c>
      <c r="F112" t="e">
        <f>IF('1.PrepList'!#REF!="","",'1.PrepList'!#REF!)</f>
        <v>#REF!</v>
      </c>
      <c r="G112" t="e">
        <f>IF('1.PrepList'!#REF!="","",'1.PrepList'!#REF!)</f>
        <v>#REF!</v>
      </c>
      <c r="H112" t="e">
        <f>IF('1.PrepList'!#REF!="","",'1.PrepList'!#REF!)</f>
        <v>#REF!</v>
      </c>
      <c r="I112" t="e">
        <f>IF('1.PrepList'!#REF!="","",'1.PrepList'!#REF!)</f>
        <v>#REF!</v>
      </c>
      <c r="J112" t="e">
        <f>IF('1.PrepList'!#REF!="","",'1.PrepList'!#REF!)</f>
        <v>#REF!</v>
      </c>
      <c r="L112" t="e">
        <f>IF('1.PrepList'!#REF!="","",'1.PrepList'!#REF!)</f>
        <v>#REF!</v>
      </c>
      <c r="N112" t="e">
        <f>IF('1.PrepList'!#REF!="","",'1.PrepList'!#REF!)</f>
        <v>#REF!</v>
      </c>
    </row>
    <row r="113" spans="2:14">
      <c r="B113" t="e">
        <f>IF('1.PrepList'!#REF!="","",'1.PrepList'!#REF!)</f>
        <v>#REF!</v>
      </c>
      <c r="C113" t="e">
        <f>_xlfn.XLOOKUP(D113,'1.PrepList'!H:H,'1.PrepList'!G:G)</f>
        <v>#REF!</v>
      </c>
      <c r="D113" t="e">
        <f>IF('1.PrepList'!#REF!="","",'1.PrepList'!#REF!)</f>
        <v>#REF!</v>
      </c>
      <c r="E113" s="172" t="e">
        <f>IF('1.PrepList'!#REF!="","",'1.PrepList'!#REF!)</f>
        <v>#REF!</v>
      </c>
      <c r="F113" t="e">
        <f>IF('1.PrepList'!#REF!="","",'1.PrepList'!#REF!)</f>
        <v>#REF!</v>
      </c>
      <c r="G113" t="e">
        <f>IF('1.PrepList'!#REF!="","",'1.PrepList'!#REF!)</f>
        <v>#REF!</v>
      </c>
      <c r="H113" t="e">
        <f>IF('1.PrepList'!#REF!="","",'1.PrepList'!#REF!)</f>
        <v>#REF!</v>
      </c>
      <c r="I113" t="e">
        <f>IF('1.PrepList'!#REF!="","",'1.PrepList'!#REF!)</f>
        <v>#REF!</v>
      </c>
      <c r="J113" t="e">
        <f>IF('1.PrepList'!#REF!="","",'1.PrepList'!#REF!)</f>
        <v>#REF!</v>
      </c>
      <c r="L113" t="e">
        <f>IF('1.PrepList'!#REF!="","",'1.PrepList'!#REF!)</f>
        <v>#REF!</v>
      </c>
      <c r="N113" t="e">
        <f>IF('1.PrepList'!#REF!="","",'1.PrepList'!#REF!)</f>
        <v>#REF!</v>
      </c>
    </row>
    <row r="114" spans="2:14">
      <c r="B114" t="e">
        <f>IF('1.PrepList'!#REF!="","",'1.PrepList'!#REF!)</f>
        <v>#REF!</v>
      </c>
      <c r="C114" t="e">
        <f>_xlfn.XLOOKUP(D114,'1.PrepList'!H:H,'1.PrepList'!G:G)</f>
        <v>#REF!</v>
      </c>
      <c r="D114" t="e">
        <f>IF('1.PrepList'!#REF!="","",'1.PrepList'!#REF!)</f>
        <v>#REF!</v>
      </c>
      <c r="E114" s="172" t="e">
        <f>IF('1.PrepList'!#REF!="","",'1.PrepList'!#REF!)</f>
        <v>#REF!</v>
      </c>
      <c r="F114" t="e">
        <f>IF('1.PrepList'!#REF!="","",'1.PrepList'!#REF!)</f>
        <v>#REF!</v>
      </c>
      <c r="G114" t="e">
        <f>IF('1.PrepList'!#REF!="","",'1.PrepList'!#REF!)</f>
        <v>#REF!</v>
      </c>
      <c r="H114" t="e">
        <f>IF('1.PrepList'!#REF!="","",'1.PrepList'!#REF!)</f>
        <v>#REF!</v>
      </c>
      <c r="I114" t="e">
        <f>IF('1.PrepList'!#REF!="","",'1.PrepList'!#REF!)</f>
        <v>#REF!</v>
      </c>
      <c r="J114" t="e">
        <f>IF('1.PrepList'!#REF!="","",'1.PrepList'!#REF!)</f>
        <v>#REF!</v>
      </c>
      <c r="L114" t="e">
        <f>IF('1.PrepList'!#REF!="","",'1.PrepList'!#REF!)</f>
        <v>#REF!</v>
      </c>
      <c r="N114" t="e">
        <f>IF('1.PrepList'!#REF!="","",'1.PrepList'!#REF!)</f>
        <v>#REF!</v>
      </c>
    </row>
    <row r="115" spans="2:14">
      <c r="B115" t="e">
        <f>IF('1.PrepList'!#REF!="","",'1.PrepList'!#REF!)</f>
        <v>#REF!</v>
      </c>
      <c r="C115" t="e">
        <f>_xlfn.XLOOKUP(D115,'1.PrepList'!H:H,'1.PrepList'!G:G)</f>
        <v>#REF!</v>
      </c>
      <c r="D115" t="e">
        <f>IF('1.PrepList'!#REF!="","",'1.PrepList'!#REF!)</f>
        <v>#REF!</v>
      </c>
      <c r="E115" s="172" t="e">
        <f>IF('1.PrepList'!#REF!="","",'1.PrepList'!#REF!)</f>
        <v>#REF!</v>
      </c>
      <c r="F115" t="e">
        <f>IF('1.PrepList'!#REF!="","",'1.PrepList'!#REF!)</f>
        <v>#REF!</v>
      </c>
      <c r="G115" t="e">
        <f>IF('1.PrepList'!#REF!="","",'1.PrepList'!#REF!)</f>
        <v>#REF!</v>
      </c>
      <c r="H115" t="e">
        <f>IF('1.PrepList'!#REF!="","",'1.PrepList'!#REF!)</f>
        <v>#REF!</v>
      </c>
      <c r="I115" t="e">
        <f>IF('1.PrepList'!#REF!="","",'1.PrepList'!#REF!)</f>
        <v>#REF!</v>
      </c>
      <c r="J115" t="e">
        <f>IF('1.PrepList'!#REF!="","",'1.PrepList'!#REF!)</f>
        <v>#REF!</v>
      </c>
      <c r="L115" t="e">
        <f>IF('1.PrepList'!#REF!="","",'1.PrepList'!#REF!)</f>
        <v>#REF!</v>
      </c>
      <c r="N115" t="e">
        <f>IF('1.PrepList'!#REF!="","",'1.PrepList'!#REF!)</f>
        <v>#REF!</v>
      </c>
    </row>
    <row r="116" spans="2:14">
      <c r="B116" t="e">
        <f>IF('1.PrepList'!#REF!="","",'1.PrepList'!#REF!)</f>
        <v>#REF!</v>
      </c>
      <c r="C116" t="e">
        <f>_xlfn.XLOOKUP(D116,'1.PrepList'!H:H,'1.PrepList'!G:G)</f>
        <v>#REF!</v>
      </c>
      <c r="D116" t="e">
        <f>IF('1.PrepList'!#REF!="","",'1.PrepList'!#REF!)</f>
        <v>#REF!</v>
      </c>
      <c r="E116" s="172" t="e">
        <f>IF('1.PrepList'!#REF!="","",'1.PrepList'!#REF!)</f>
        <v>#REF!</v>
      </c>
      <c r="F116" t="e">
        <f>IF('1.PrepList'!#REF!="","",'1.PrepList'!#REF!)</f>
        <v>#REF!</v>
      </c>
      <c r="G116" t="e">
        <f>IF('1.PrepList'!#REF!="","",'1.PrepList'!#REF!)</f>
        <v>#REF!</v>
      </c>
      <c r="H116" t="e">
        <f>IF('1.PrepList'!#REF!="","",'1.PrepList'!#REF!)</f>
        <v>#REF!</v>
      </c>
      <c r="I116" t="e">
        <f>IF('1.PrepList'!#REF!="","",'1.PrepList'!#REF!)</f>
        <v>#REF!</v>
      </c>
      <c r="J116" t="e">
        <f>IF('1.PrepList'!#REF!="","",'1.PrepList'!#REF!)</f>
        <v>#REF!</v>
      </c>
      <c r="L116" t="e">
        <f>IF('1.PrepList'!#REF!="","",'1.PrepList'!#REF!)</f>
        <v>#REF!</v>
      </c>
      <c r="N116" t="e">
        <f>IF('1.PrepList'!#REF!="","",'1.PrepList'!#REF!)</f>
        <v>#REF!</v>
      </c>
    </row>
    <row r="117" spans="2:14">
      <c r="B117" t="e">
        <f>IF('1.PrepList'!#REF!="","",'1.PrepList'!#REF!)</f>
        <v>#REF!</v>
      </c>
      <c r="C117" t="e">
        <f>_xlfn.XLOOKUP(D117,'1.PrepList'!H:H,'1.PrepList'!G:G)</f>
        <v>#REF!</v>
      </c>
      <c r="D117" t="e">
        <f>IF('1.PrepList'!#REF!="","",'1.PrepList'!#REF!)</f>
        <v>#REF!</v>
      </c>
      <c r="E117" s="172" t="e">
        <f>IF('1.PrepList'!#REF!="","",'1.PrepList'!#REF!)</f>
        <v>#REF!</v>
      </c>
      <c r="F117" t="e">
        <f>IF('1.PrepList'!#REF!="","",'1.PrepList'!#REF!)</f>
        <v>#REF!</v>
      </c>
      <c r="G117" t="e">
        <f>IF('1.PrepList'!#REF!="","",'1.PrepList'!#REF!)</f>
        <v>#REF!</v>
      </c>
      <c r="H117" t="e">
        <f>IF('1.PrepList'!#REF!="","",'1.PrepList'!#REF!)</f>
        <v>#REF!</v>
      </c>
      <c r="I117" t="e">
        <f>IF('1.PrepList'!#REF!="","",'1.PrepList'!#REF!)</f>
        <v>#REF!</v>
      </c>
      <c r="J117" t="e">
        <f>IF('1.PrepList'!#REF!="","",'1.PrepList'!#REF!)</f>
        <v>#REF!</v>
      </c>
      <c r="L117" t="e">
        <f>IF('1.PrepList'!#REF!="","",'1.PrepList'!#REF!)</f>
        <v>#REF!</v>
      </c>
      <c r="N117" t="e">
        <f>IF('1.PrepList'!#REF!="","",'1.PrepList'!#REF!)</f>
        <v>#REF!</v>
      </c>
    </row>
    <row r="118" spans="2:14">
      <c r="B118" t="e">
        <f>IF('1.PrepList'!#REF!="","",'1.PrepList'!#REF!)</f>
        <v>#REF!</v>
      </c>
      <c r="C118" t="e">
        <f>_xlfn.XLOOKUP(D118,'1.PrepList'!H:H,'1.PrepList'!G:G)</f>
        <v>#REF!</v>
      </c>
      <c r="D118" t="e">
        <f>IF('1.PrepList'!#REF!="","",'1.PrepList'!#REF!)</f>
        <v>#REF!</v>
      </c>
      <c r="E118" s="172" t="e">
        <f>IF('1.PrepList'!#REF!="","",'1.PrepList'!#REF!)</f>
        <v>#REF!</v>
      </c>
      <c r="F118" t="e">
        <f>IF('1.PrepList'!#REF!="","",'1.PrepList'!#REF!)</f>
        <v>#REF!</v>
      </c>
      <c r="G118" t="e">
        <f>IF('1.PrepList'!#REF!="","",'1.PrepList'!#REF!)</f>
        <v>#REF!</v>
      </c>
      <c r="H118" t="e">
        <f>IF('1.PrepList'!#REF!="","",'1.PrepList'!#REF!)</f>
        <v>#REF!</v>
      </c>
      <c r="I118" t="e">
        <f>IF('1.PrepList'!#REF!="","",'1.PrepList'!#REF!)</f>
        <v>#REF!</v>
      </c>
      <c r="J118" t="e">
        <f>IF('1.PrepList'!#REF!="","",'1.PrepList'!#REF!)</f>
        <v>#REF!</v>
      </c>
      <c r="L118" t="e">
        <f>IF('1.PrepList'!#REF!="","",'1.PrepList'!#REF!)</f>
        <v>#REF!</v>
      </c>
      <c r="N118" t="e">
        <f>IF('1.PrepList'!#REF!="","",'1.PrepList'!#REF!)</f>
        <v>#REF!</v>
      </c>
    </row>
    <row r="119" spans="2:14">
      <c r="B119" t="e">
        <f>IF('1.PrepList'!#REF!="","",'1.PrepList'!#REF!)</f>
        <v>#REF!</v>
      </c>
      <c r="C119" t="e">
        <f>_xlfn.XLOOKUP(D119,'1.PrepList'!H:H,'1.PrepList'!G:G)</f>
        <v>#REF!</v>
      </c>
      <c r="D119" t="e">
        <f>IF('1.PrepList'!#REF!="","",'1.PrepList'!#REF!)</f>
        <v>#REF!</v>
      </c>
      <c r="E119" s="172" t="e">
        <f>IF('1.PrepList'!#REF!="","",'1.PrepList'!#REF!)</f>
        <v>#REF!</v>
      </c>
      <c r="F119" t="e">
        <f>IF('1.PrepList'!#REF!="","",'1.PrepList'!#REF!)</f>
        <v>#REF!</v>
      </c>
      <c r="G119" t="e">
        <f>IF('1.PrepList'!#REF!="","",'1.PrepList'!#REF!)</f>
        <v>#REF!</v>
      </c>
      <c r="H119" t="e">
        <f>IF('1.PrepList'!#REF!="","",'1.PrepList'!#REF!)</f>
        <v>#REF!</v>
      </c>
      <c r="I119" t="e">
        <f>IF('1.PrepList'!#REF!="","",'1.PrepList'!#REF!)</f>
        <v>#REF!</v>
      </c>
      <c r="J119" t="e">
        <f>IF('1.PrepList'!#REF!="","",'1.PrepList'!#REF!)</f>
        <v>#REF!</v>
      </c>
      <c r="L119" t="e">
        <f>IF('1.PrepList'!#REF!="","",'1.PrepList'!#REF!)</f>
        <v>#REF!</v>
      </c>
      <c r="N119" t="e">
        <f>IF('1.PrepList'!#REF!="","",'1.PrepList'!#REF!)</f>
        <v>#REF!</v>
      </c>
    </row>
    <row r="120" spans="2:14">
      <c r="B120" t="e">
        <f>IF('1.PrepList'!#REF!="","",'1.PrepList'!#REF!)</f>
        <v>#REF!</v>
      </c>
      <c r="C120" t="e">
        <f>_xlfn.XLOOKUP(D120,'1.PrepList'!H:H,'1.PrepList'!G:G)</f>
        <v>#REF!</v>
      </c>
      <c r="D120" t="e">
        <f>IF('1.PrepList'!#REF!="","",'1.PrepList'!#REF!)</f>
        <v>#REF!</v>
      </c>
      <c r="E120" s="172" t="e">
        <f>IF('1.PrepList'!#REF!="","",'1.PrepList'!#REF!)</f>
        <v>#REF!</v>
      </c>
      <c r="F120" t="e">
        <f>IF('1.PrepList'!#REF!="","",'1.PrepList'!#REF!)</f>
        <v>#REF!</v>
      </c>
      <c r="G120" t="e">
        <f>IF('1.PrepList'!#REF!="","",'1.PrepList'!#REF!)</f>
        <v>#REF!</v>
      </c>
      <c r="H120" t="e">
        <f>IF('1.PrepList'!#REF!="","",'1.PrepList'!#REF!)</f>
        <v>#REF!</v>
      </c>
      <c r="I120" t="e">
        <f>IF('1.PrepList'!#REF!="","",'1.PrepList'!#REF!)</f>
        <v>#REF!</v>
      </c>
      <c r="J120" t="e">
        <f>IF('1.PrepList'!#REF!="","",'1.PrepList'!#REF!)</f>
        <v>#REF!</v>
      </c>
      <c r="L120" t="e">
        <f>IF('1.PrepList'!#REF!="","",'1.PrepList'!#REF!)</f>
        <v>#REF!</v>
      </c>
      <c r="N120" t="e">
        <f>IF('1.PrepList'!#REF!="","",'1.PrepList'!#REF!)</f>
        <v>#REF!</v>
      </c>
    </row>
    <row r="121" spans="2:14">
      <c r="B121" t="e">
        <f>IF('1.PrepList'!#REF!="","",'1.PrepList'!#REF!)</f>
        <v>#REF!</v>
      </c>
      <c r="C121" t="e">
        <f>_xlfn.XLOOKUP(D121,'1.PrepList'!H:H,'1.PrepList'!G:G)</f>
        <v>#REF!</v>
      </c>
      <c r="D121" t="e">
        <f>IF('1.PrepList'!#REF!="","",'1.PrepList'!#REF!)</f>
        <v>#REF!</v>
      </c>
      <c r="E121" s="172" t="e">
        <f>IF('1.PrepList'!#REF!="","",'1.PrepList'!#REF!)</f>
        <v>#REF!</v>
      </c>
      <c r="F121" t="e">
        <f>IF('1.PrepList'!#REF!="","",'1.PrepList'!#REF!)</f>
        <v>#REF!</v>
      </c>
      <c r="G121" t="e">
        <f>IF('1.PrepList'!#REF!="","",'1.PrepList'!#REF!)</f>
        <v>#REF!</v>
      </c>
      <c r="H121" t="e">
        <f>IF('1.PrepList'!#REF!="","",'1.PrepList'!#REF!)</f>
        <v>#REF!</v>
      </c>
      <c r="I121" t="e">
        <f>IF('1.PrepList'!#REF!="","",'1.PrepList'!#REF!)</f>
        <v>#REF!</v>
      </c>
      <c r="J121" t="e">
        <f>IF('1.PrepList'!#REF!="","",'1.PrepList'!#REF!)</f>
        <v>#REF!</v>
      </c>
      <c r="L121" t="e">
        <f>IF('1.PrepList'!#REF!="","",'1.PrepList'!#REF!)</f>
        <v>#REF!</v>
      </c>
      <c r="N121" t="e">
        <f>IF('1.PrepList'!#REF!="","",'1.PrepList'!#REF!)</f>
        <v>#REF!</v>
      </c>
    </row>
    <row r="122" spans="2:14">
      <c r="B122" t="e">
        <f>IF('1.PrepList'!#REF!="","",'1.PrepList'!#REF!)</f>
        <v>#REF!</v>
      </c>
      <c r="C122" t="e">
        <f>_xlfn.XLOOKUP(D122,'1.PrepList'!H:H,'1.PrepList'!G:G)</f>
        <v>#REF!</v>
      </c>
      <c r="D122" t="e">
        <f>IF('1.PrepList'!#REF!="","",'1.PrepList'!#REF!)</f>
        <v>#REF!</v>
      </c>
      <c r="E122" s="172" t="e">
        <f>IF('1.PrepList'!#REF!="","",'1.PrepList'!#REF!)</f>
        <v>#REF!</v>
      </c>
      <c r="F122" t="e">
        <f>IF('1.PrepList'!#REF!="","",'1.PrepList'!#REF!)</f>
        <v>#REF!</v>
      </c>
      <c r="G122" t="e">
        <f>IF('1.PrepList'!#REF!="","",'1.PrepList'!#REF!)</f>
        <v>#REF!</v>
      </c>
      <c r="H122" t="e">
        <f>IF('1.PrepList'!#REF!="","",'1.PrepList'!#REF!)</f>
        <v>#REF!</v>
      </c>
      <c r="I122" t="e">
        <f>IF('1.PrepList'!#REF!="","",'1.PrepList'!#REF!)</f>
        <v>#REF!</v>
      </c>
      <c r="J122" t="e">
        <f>IF('1.PrepList'!#REF!="","",'1.PrepList'!#REF!)</f>
        <v>#REF!</v>
      </c>
      <c r="L122" t="e">
        <f>IF('1.PrepList'!#REF!="","",'1.PrepList'!#REF!)</f>
        <v>#REF!</v>
      </c>
      <c r="N122" t="e">
        <f>IF('1.PrepList'!#REF!="","",'1.PrepList'!#REF!)</f>
        <v>#REF!</v>
      </c>
    </row>
    <row r="123" spans="2:14">
      <c r="B123" t="e">
        <f>IF('1.PrepList'!#REF!="","",'1.PrepList'!#REF!)</f>
        <v>#REF!</v>
      </c>
      <c r="C123" t="e">
        <f>_xlfn.XLOOKUP(D123,'1.PrepList'!H:H,'1.PrepList'!G:G)</f>
        <v>#REF!</v>
      </c>
      <c r="D123" t="e">
        <f>IF('1.PrepList'!#REF!="","",'1.PrepList'!#REF!)</f>
        <v>#REF!</v>
      </c>
      <c r="E123" s="172" t="e">
        <f>IF('1.PrepList'!#REF!="","",'1.PrepList'!#REF!)</f>
        <v>#REF!</v>
      </c>
      <c r="F123" t="e">
        <f>IF('1.PrepList'!#REF!="","",'1.PrepList'!#REF!)</f>
        <v>#REF!</v>
      </c>
      <c r="G123" t="e">
        <f>IF('1.PrepList'!#REF!="","",'1.PrepList'!#REF!)</f>
        <v>#REF!</v>
      </c>
      <c r="H123" t="e">
        <f>IF('1.PrepList'!#REF!="","",'1.PrepList'!#REF!)</f>
        <v>#REF!</v>
      </c>
      <c r="I123" t="e">
        <f>IF('1.PrepList'!#REF!="","",'1.PrepList'!#REF!)</f>
        <v>#REF!</v>
      </c>
      <c r="J123" t="e">
        <f>IF('1.PrepList'!#REF!="","",'1.PrepList'!#REF!)</f>
        <v>#REF!</v>
      </c>
      <c r="L123" t="e">
        <f>IF('1.PrepList'!#REF!="","",'1.PrepList'!#REF!)</f>
        <v>#REF!</v>
      </c>
      <c r="N123" t="e">
        <f>IF('1.PrepList'!#REF!="","",'1.PrepList'!#REF!)</f>
        <v>#REF!</v>
      </c>
    </row>
    <row r="124" spans="2:14">
      <c r="B124" t="e">
        <f>IF('1.PrepList'!#REF!="","",'1.PrepList'!#REF!)</f>
        <v>#REF!</v>
      </c>
      <c r="C124" t="e">
        <f>_xlfn.XLOOKUP(D124,'1.PrepList'!H:H,'1.PrepList'!G:G)</f>
        <v>#REF!</v>
      </c>
      <c r="D124" t="e">
        <f>IF('1.PrepList'!#REF!="","",'1.PrepList'!#REF!)</f>
        <v>#REF!</v>
      </c>
      <c r="E124" s="172" t="e">
        <f>IF('1.PrepList'!#REF!="","",'1.PrepList'!#REF!)</f>
        <v>#REF!</v>
      </c>
      <c r="F124" t="e">
        <f>IF('1.PrepList'!#REF!="","",'1.PrepList'!#REF!)</f>
        <v>#REF!</v>
      </c>
      <c r="G124" t="e">
        <f>IF('1.PrepList'!#REF!="","",'1.PrepList'!#REF!)</f>
        <v>#REF!</v>
      </c>
      <c r="H124" t="e">
        <f>IF('1.PrepList'!#REF!="","",'1.PrepList'!#REF!)</f>
        <v>#REF!</v>
      </c>
      <c r="I124" t="e">
        <f>IF('1.PrepList'!#REF!="","",'1.PrepList'!#REF!)</f>
        <v>#REF!</v>
      </c>
      <c r="J124" t="e">
        <f>IF('1.PrepList'!#REF!="","",'1.PrepList'!#REF!)</f>
        <v>#REF!</v>
      </c>
      <c r="L124" t="e">
        <f>IF('1.PrepList'!#REF!="","",'1.PrepList'!#REF!)</f>
        <v>#REF!</v>
      </c>
      <c r="N124" t="e">
        <f>IF('1.PrepList'!#REF!="","",'1.PrepList'!#REF!)</f>
        <v>#REF!</v>
      </c>
    </row>
    <row r="125" spans="2:14">
      <c r="B125" t="e">
        <f>IF('1.PrepList'!#REF!="","",'1.PrepList'!#REF!)</f>
        <v>#REF!</v>
      </c>
      <c r="C125" t="e">
        <f>_xlfn.XLOOKUP(D125,'1.PrepList'!H:H,'1.PrepList'!G:G)</f>
        <v>#REF!</v>
      </c>
      <c r="D125" t="e">
        <f>IF('1.PrepList'!#REF!="","",'1.PrepList'!#REF!)</f>
        <v>#REF!</v>
      </c>
      <c r="E125" s="172" t="e">
        <f>IF('1.PrepList'!#REF!="","",'1.PrepList'!#REF!)</f>
        <v>#REF!</v>
      </c>
      <c r="F125" t="e">
        <f>IF('1.PrepList'!#REF!="","",'1.PrepList'!#REF!)</f>
        <v>#REF!</v>
      </c>
      <c r="G125" t="e">
        <f>IF('1.PrepList'!#REF!="","",'1.PrepList'!#REF!)</f>
        <v>#REF!</v>
      </c>
      <c r="H125" t="e">
        <f>IF('1.PrepList'!#REF!="","",'1.PrepList'!#REF!)</f>
        <v>#REF!</v>
      </c>
      <c r="I125" t="e">
        <f>IF('1.PrepList'!#REF!="","",'1.PrepList'!#REF!)</f>
        <v>#REF!</v>
      </c>
      <c r="J125" t="e">
        <f>IF('1.PrepList'!#REF!="","",'1.PrepList'!#REF!)</f>
        <v>#REF!</v>
      </c>
      <c r="L125" t="e">
        <f>IF('1.PrepList'!#REF!="","",'1.PrepList'!#REF!)</f>
        <v>#REF!</v>
      </c>
      <c r="N125" t="e">
        <f>IF('1.PrepList'!#REF!="","",'1.PrepList'!#REF!)</f>
        <v>#REF!</v>
      </c>
    </row>
    <row r="126" spans="2:14">
      <c r="B126" t="e">
        <f>IF('1.PrepList'!#REF!="","",'1.PrepList'!#REF!)</f>
        <v>#REF!</v>
      </c>
      <c r="C126" t="e">
        <f>_xlfn.XLOOKUP(D126,'1.PrepList'!H:H,'1.PrepList'!G:G)</f>
        <v>#REF!</v>
      </c>
      <c r="D126" t="e">
        <f>IF('1.PrepList'!#REF!="","",'1.PrepList'!#REF!)</f>
        <v>#REF!</v>
      </c>
      <c r="E126" s="172" t="e">
        <f>IF('1.PrepList'!#REF!="","",'1.PrepList'!#REF!)</f>
        <v>#REF!</v>
      </c>
      <c r="F126" t="e">
        <f>IF('1.PrepList'!#REF!="","",'1.PrepList'!#REF!)</f>
        <v>#REF!</v>
      </c>
      <c r="G126" t="e">
        <f>IF('1.PrepList'!#REF!="","",'1.PrepList'!#REF!)</f>
        <v>#REF!</v>
      </c>
      <c r="H126" t="e">
        <f>IF('1.PrepList'!#REF!="","",'1.PrepList'!#REF!)</f>
        <v>#REF!</v>
      </c>
      <c r="I126" t="e">
        <f>IF('1.PrepList'!#REF!="","",'1.PrepList'!#REF!)</f>
        <v>#REF!</v>
      </c>
      <c r="J126" t="e">
        <f>IF('1.PrepList'!#REF!="","",'1.PrepList'!#REF!)</f>
        <v>#REF!</v>
      </c>
      <c r="L126" t="e">
        <f>IF('1.PrepList'!#REF!="","",'1.PrepList'!#REF!)</f>
        <v>#REF!</v>
      </c>
      <c r="N126" t="e">
        <f>IF('1.PrepList'!#REF!="","",'1.PrepList'!#REF!)</f>
        <v>#REF!</v>
      </c>
    </row>
    <row r="127" spans="2:14">
      <c r="B127" t="e">
        <f>IF('1.PrepList'!#REF!="","",'1.PrepList'!#REF!)</f>
        <v>#REF!</v>
      </c>
      <c r="C127" t="e">
        <f>_xlfn.XLOOKUP(D127,'1.PrepList'!H:H,'1.PrepList'!G:G)</f>
        <v>#REF!</v>
      </c>
      <c r="D127" t="e">
        <f>IF('1.PrepList'!#REF!="","",'1.PrepList'!#REF!)</f>
        <v>#REF!</v>
      </c>
      <c r="E127" s="172" t="e">
        <f>IF('1.PrepList'!#REF!="","",'1.PrepList'!#REF!)</f>
        <v>#REF!</v>
      </c>
      <c r="F127" t="e">
        <f>IF('1.PrepList'!#REF!="","",'1.PrepList'!#REF!)</f>
        <v>#REF!</v>
      </c>
      <c r="G127" t="e">
        <f>IF('1.PrepList'!#REF!="","",'1.PrepList'!#REF!)</f>
        <v>#REF!</v>
      </c>
      <c r="H127" t="e">
        <f>IF('1.PrepList'!#REF!="","",'1.PrepList'!#REF!)</f>
        <v>#REF!</v>
      </c>
      <c r="I127" t="e">
        <f>IF('1.PrepList'!#REF!="","",'1.PrepList'!#REF!)</f>
        <v>#REF!</v>
      </c>
      <c r="J127" t="e">
        <f>IF('1.PrepList'!#REF!="","",'1.PrepList'!#REF!)</f>
        <v>#REF!</v>
      </c>
      <c r="L127" t="e">
        <f>IF('1.PrepList'!#REF!="","",'1.PrepList'!#REF!)</f>
        <v>#REF!</v>
      </c>
      <c r="N127" t="e">
        <f>IF('1.PrepList'!#REF!="","",'1.PrepList'!#REF!)</f>
        <v>#REF!</v>
      </c>
    </row>
    <row r="128" spans="2:14">
      <c r="B128" t="e">
        <f>IF('1.PrepList'!#REF!="","",'1.PrepList'!#REF!)</f>
        <v>#REF!</v>
      </c>
      <c r="C128" t="e">
        <f>_xlfn.XLOOKUP(D128,'1.PrepList'!H:H,'1.PrepList'!G:G)</f>
        <v>#REF!</v>
      </c>
      <c r="D128" t="e">
        <f>IF('1.PrepList'!#REF!="","",'1.PrepList'!#REF!)</f>
        <v>#REF!</v>
      </c>
      <c r="E128" s="172" t="e">
        <f>IF('1.PrepList'!#REF!="","",'1.PrepList'!#REF!)</f>
        <v>#REF!</v>
      </c>
      <c r="F128" t="e">
        <f>IF('1.PrepList'!#REF!="","",'1.PrepList'!#REF!)</f>
        <v>#REF!</v>
      </c>
      <c r="G128" t="e">
        <f>IF('1.PrepList'!#REF!="","",'1.PrepList'!#REF!)</f>
        <v>#REF!</v>
      </c>
      <c r="H128" t="e">
        <f>IF('1.PrepList'!#REF!="","",'1.PrepList'!#REF!)</f>
        <v>#REF!</v>
      </c>
      <c r="I128" t="e">
        <f>IF('1.PrepList'!#REF!="","",'1.PrepList'!#REF!)</f>
        <v>#REF!</v>
      </c>
      <c r="J128" t="e">
        <f>IF('1.PrepList'!#REF!="","",'1.PrepList'!#REF!)</f>
        <v>#REF!</v>
      </c>
      <c r="L128" t="e">
        <f>IF('1.PrepList'!#REF!="","",'1.PrepList'!#REF!)</f>
        <v>#REF!</v>
      </c>
      <c r="N128" t="e">
        <f>IF('1.PrepList'!#REF!="","",'1.PrepList'!#REF!)</f>
        <v>#REF!</v>
      </c>
    </row>
    <row r="129" spans="2:14">
      <c r="B129" t="e">
        <f>IF('1.PrepList'!#REF!="","",'1.PrepList'!#REF!)</f>
        <v>#REF!</v>
      </c>
      <c r="C129" t="e">
        <f>_xlfn.XLOOKUP(D129,'1.PrepList'!H:H,'1.PrepList'!G:G)</f>
        <v>#REF!</v>
      </c>
      <c r="D129" t="e">
        <f>IF('1.PrepList'!#REF!="","",'1.PrepList'!#REF!)</f>
        <v>#REF!</v>
      </c>
      <c r="E129" s="172" t="e">
        <f>IF('1.PrepList'!#REF!="","",'1.PrepList'!#REF!)</f>
        <v>#REF!</v>
      </c>
      <c r="F129" t="e">
        <f>IF('1.PrepList'!#REF!="","",'1.PrepList'!#REF!)</f>
        <v>#REF!</v>
      </c>
      <c r="G129" t="e">
        <f>IF('1.PrepList'!#REF!="","",'1.PrepList'!#REF!)</f>
        <v>#REF!</v>
      </c>
      <c r="H129" t="e">
        <f>IF('1.PrepList'!#REF!="","",'1.PrepList'!#REF!)</f>
        <v>#REF!</v>
      </c>
      <c r="I129" t="e">
        <f>IF('1.PrepList'!#REF!="","",'1.PrepList'!#REF!)</f>
        <v>#REF!</v>
      </c>
      <c r="J129" t="e">
        <f>IF('1.PrepList'!#REF!="","",'1.PrepList'!#REF!)</f>
        <v>#REF!</v>
      </c>
      <c r="L129" t="e">
        <f>IF('1.PrepList'!#REF!="","",'1.PrepList'!#REF!)</f>
        <v>#REF!</v>
      </c>
      <c r="N129" t="e">
        <f>IF('1.PrepList'!#REF!="","",'1.PrepList'!#REF!)</f>
        <v>#REF!</v>
      </c>
    </row>
    <row r="130" spans="2:14">
      <c r="B130" t="e">
        <f>IF('1.PrepList'!#REF!="","",'1.PrepList'!#REF!)</f>
        <v>#REF!</v>
      </c>
      <c r="C130" t="e">
        <f>_xlfn.XLOOKUP(D130,'1.PrepList'!H:H,'1.PrepList'!G:G)</f>
        <v>#REF!</v>
      </c>
      <c r="D130" t="e">
        <f>IF('1.PrepList'!#REF!="","",'1.PrepList'!#REF!)</f>
        <v>#REF!</v>
      </c>
      <c r="E130" s="172" t="e">
        <f>IF('1.PrepList'!#REF!="","",'1.PrepList'!#REF!)</f>
        <v>#REF!</v>
      </c>
      <c r="F130" t="e">
        <f>IF('1.PrepList'!#REF!="","",'1.PrepList'!#REF!)</f>
        <v>#REF!</v>
      </c>
      <c r="G130" t="e">
        <f>IF('1.PrepList'!#REF!="","",'1.PrepList'!#REF!)</f>
        <v>#REF!</v>
      </c>
      <c r="H130" t="e">
        <f>IF('1.PrepList'!#REF!="","",'1.PrepList'!#REF!)</f>
        <v>#REF!</v>
      </c>
      <c r="I130" t="e">
        <f>IF('1.PrepList'!#REF!="","",'1.PrepList'!#REF!)</f>
        <v>#REF!</v>
      </c>
      <c r="J130" t="e">
        <f>IF('1.PrepList'!#REF!="","",'1.PrepList'!#REF!)</f>
        <v>#REF!</v>
      </c>
      <c r="L130" t="e">
        <f>IF('1.PrepList'!#REF!="","",'1.PrepList'!#REF!)</f>
        <v>#REF!</v>
      </c>
      <c r="N130" t="e">
        <f>IF('1.PrepList'!#REF!="","",'1.PrepList'!#REF!)</f>
        <v>#REF!</v>
      </c>
    </row>
    <row r="131" spans="2:14">
      <c r="B131" t="e">
        <f>IF('1.PrepList'!#REF!="","",'1.PrepList'!#REF!)</f>
        <v>#REF!</v>
      </c>
      <c r="C131" t="e">
        <f>_xlfn.XLOOKUP(D131,'1.PrepList'!H:H,'1.PrepList'!G:G)</f>
        <v>#REF!</v>
      </c>
      <c r="D131" t="e">
        <f>IF('1.PrepList'!#REF!="","",'1.PrepList'!#REF!)</f>
        <v>#REF!</v>
      </c>
      <c r="E131" s="172" t="e">
        <f>IF('1.PrepList'!#REF!="","",'1.PrepList'!#REF!)</f>
        <v>#REF!</v>
      </c>
      <c r="F131" t="e">
        <f>IF('1.PrepList'!#REF!="","",'1.PrepList'!#REF!)</f>
        <v>#REF!</v>
      </c>
      <c r="G131" t="e">
        <f>IF('1.PrepList'!#REF!="","",'1.PrepList'!#REF!)</f>
        <v>#REF!</v>
      </c>
      <c r="H131" t="e">
        <f>IF('1.PrepList'!#REF!="","",'1.PrepList'!#REF!)</f>
        <v>#REF!</v>
      </c>
      <c r="I131" t="e">
        <f>IF('1.PrepList'!#REF!="","",'1.PrepList'!#REF!)</f>
        <v>#REF!</v>
      </c>
      <c r="J131" t="e">
        <f>IF('1.PrepList'!#REF!="","",'1.PrepList'!#REF!)</f>
        <v>#REF!</v>
      </c>
      <c r="L131" t="e">
        <f>IF('1.PrepList'!#REF!="","",'1.PrepList'!#REF!)</f>
        <v>#REF!</v>
      </c>
      <c r="N131" t="e">
        <f>IF('1.PrepList'!#REF!="","",'1.PrepList'!#REF!)</f>
        <v>#REF!</v>
      </c>
    </row>
    <row r="132" spans="2:14">
      <c r="B132" t="e">
        <f>IF('1.PrepList'!#REF!="","",'1.PrepList'!#REF!)</f>
        <v>#REF!</v>
      </c>
      <c r="C132" t="e">
        <f>_xlfn.XLOOKUP(D132,'1.PrepList'!H:H,'1.PrepList'!G:G)</f>
        <v>#REF!</v>
      </c>
      <c r="D132" t="e">
        <f>IF('1.PrepList'!#REF!="","",'1.PrepList'!#REF!)</f>
        <v>#REF!</v>
      </c>
      <c r="E132" s="172" t="e">
        <f>IF('1.PrepList'!#REF!="","",'1.PrepList'!#REF!)</f>
        <v>#REF!</v>
      </c>
      <c r="F132" t="e">
        <f>IF('1.PrepList'!#REF!="","",'1.PrepList'!#REF!)</f>
        <v>#REF!</v>
      </c>
      <c r="G132" t="e">
        <f>IF('1.PrepList'!#REF!="","",'1.PrepList'!#REF!)</f>
        <v>#REF!</v>
      </c>
      <c r="H132" t="e">
        <f>IF('1.PrepList'!#REF!="","",'1.PrepList'!#REF!)</f>
        <v>#REF!</v>
      </c>
      <c r="I132" t="e">
        <f>IF('1.PrepList'!#REF!="","",'1.PrepList'!#REF!)</f>
        <v>#REF!</v>
      </c>
      <c r="J132" t="e">
        <f>IF('1.PrepList'!#REF!="","",'1.PrepList'!#REF!)</f>
        <v>#REF!</v>
      </c>
      <c r="L132" t="e">
        <f>IF('1.PrepList'!#REF!="","",'1.PrepList'!#REF!)</f>
        <v>#REF!</v>
      </c>
      <c r="N132" t="e">
        <f>IF('1.PrepList'!#REF!="","",'1.PrepList'!#REF!)</f>
        <v>#REF!</v>
      </c>
    </row>
    <row r="133" spans="2:14">
      <c r="B133" t="e">
        <f>IF('1.PrepList'!#REF!="","",'1.PrepList'!#REF!)</f>
        <v>#REF!</v>
      </c>
      <c r="C133" t="e">
        <f>_xlfn.XLOOKUP(D133,'1.PrepList'!H:H,'1.PrepList'!G:G)</f>
        <v>#REF!</v>
      </c>
      <c r="D133" t="e">
        <f>IF('1.PrepList'!#REF!="","",'1.PrepList'!#REF!)</f>
        <v>#REF!</v>
      </c>
      <c r="E133" s="172" t="e">
        <f>IF('1.PrepList'!#REF!="","",'1.PrepList'!#REF!)</f>
        <v>#REF!</v>
      </c>
      <c r="F133" t="e">
        <f>IF('1.PrepList'!#REF!="","",'1.PrepList'!#REF!)</f>
        <v>#REF!</v>
      </c>
      <c r="G133" t="e">
        <f>IF('1.PrepList'!#REF!="","",'1.PrepList'!#REF!)</f>
        <v>#REF!</v>
      </c>
      <c r="H133" t="e">
        <f>IF('1.PrepList'!#REF!="","",'1.PrepList'!#REF!)</f>
        <v>#REF!</v>
      </c>
      <c r="I133" t="e">
        <f>IF('1.PrepList'!#REF!="","",'1.PrepList'!#REF!)</f>
        <v>#REF!</v>
      </c>
      <c r="J133" t="e">
        <f>IF('1.PrepList'!#REF!="","",'1.PrepList'!#REF!)</f>
        <v>#REF!</v>
      </c>
      <c r="L133" t="e">
        <f>IF('1.PrepList'!#REF!="","",'1.PrepList'!#REF!)</f>
        <v>#REF!</v>
      </c>
      <c r="N133" t="e">
        <f>IF('1.PrepList'!#REF!="","",'1.PrepList'!#REF!)</f>
        <v>#REF!</v>
      </c>
    </row>
    <row r="134" spans="2:14">
      <c r="B134" t="e">
        <f>IF('1.PrepList'!#REF!="","",'1.PrepList'!#REF!)</f>
        <v>#REF!</v>
      </c>
      <c r="C134" t="e">
        <f>_xlfn.XLOOKUP(D134,'1.PrepList'!H:H,'1.PrepList'!G:G)</f>
        <v>#REF!</v>
      </c>
      <c r="D134" t="e">
        <f>IF('1.PrepList'!#REF!="","",'1.PrepList'!#REF!)</f>
        <v>#REF!</v>
      </c>
      <c r="E134" s="172" t="e">
        <f>IF('1.PrepList'!#REF!="","",'1.PrepList'!#REF!)</f>
        <v>#REF!</v>
      </c>
      <c r="F134" t="e">
        <f>IF('1.PrepList'!#REF!="","",'1.PrepList'!#REF!)</f>
        <v>#REF!</v>
      </c>
      <c r="G134" t="e">
        <f>IF('1.PrepList'!#REF!="","",'1.PrepList'!#REF!)</f>
        <v>#REF!</v>
      </c>
      <c r="H134" t="e">
        <f>IF('1.PrepList'!#REF!="","",'1.PrepList'!#REF!)</f>
        <v>#REF!</v>
      </c>
      <c r="I134" t="e">
        <f>IF('1.PrepList'!#REF!="","",'1.PrepList'!#REF!)</f>
        <v>#REF!</v>
      </c>
      <c r="J134" t="e">
        <f>IF('1.PrepList'!#REF!="","",'1.PrepList'!#REF!)</f>
        <v>#REF!</v>
      </c>
      <c r="L134" t="e">
        <f>IF('1.PrepList'!#REF!="","",'1.PrepList'!#REF!)</f>
        <v>#REF!</v>
      </c>
      <c r="N134" t="e">
        <f>IF('1.PrepList'!#REF!="","",'1.PrepList'!#REF!)</f>
        <v>#REF!</v>
      </c>
    </row>
    <row r="135" spans="2:14">
      <c r="B135" t="e">
        <f>IF('1.PrepList'!#REF!="","",'1.PrepList'!#REF!)</f>
        <v>#REF!</v>
      </c>
      <c r="C135" t="e">
        <f>_xlfn.XLOOKUP(D135,'1.PrepList'!H:H,'1.PrepList'!G:G)</f>
        <v>#REF!</v>
      </c>
      <c r="D135" t="e">
        <f>IF('1.PrepList'!#REF!="","",'1.PrepList'!#REF!)</f>
        <v>#REF!</v>
      </c>
      <c r="E135" s="172" t="e">
        <f>IF('1.PrepList'!#REF!="","",'1.PrepList'!#REF!)</f>
        <v>#REF!</v>
      </c>
      <c r="F135" t="e">
        <f>IF('1.PrepList'!#REF!="","",'1.PrepList'!#REF!)</f>
        <v>#REF!</v>
      </c>
      <c r="G135" t="e">
        <f>IF('1.PrepList'!#REF!="","",'1.PrepList'!#REF!)</f>
        <v>#REF!</v>
      </c>
      <c r="H135" t="e">
        <f>IF('1.PrepList'!#REF!="","",'1.PrepList'!#REF!)</f>
        <v>#REF!</v>
      </c>
      <c r="I135" t="e">
        <f>IF('1.PrepList'!#REF!="","",'1.PrepList'!#REF!)</f>
        <v>#REF!</v>
      </c>
      <c r="J135" t="e">
        <f>IF('1.PrepList'!#REF!="","",'1.PrepList'!#REF!)</f>
        <v>#REF!</v>
      </c>
      <c r="L135" t="e">
        <f>IF('1.PrepList'!#REF!="","",'1.PrepList'!#REF!)</f>
        <v>#REF!</v>
      </c>
      <c r="N135" t="e">
        <f>IF('1.PrepList'!#REF!="","",'1.PrepList'!#REF!)</f>
        <v>#REF!</v>
      </c>
    </row>
    <row r="136" spans="2:14">
      <c r="B136" t="e">
        <f>IF('1.PrepList'!#REF!="","",'1.PrepList'!#REF!)</f>
        <v>#REF!</v>
      </c>
      <c r="C136" t="e">
        <f>_xlfn.XLOOKUP(D136,'1.PrepList'!H:H,'1.PrepList'!G:G)</f>
        <v>#REF!</v>
      </c>
      <c r="D136" t="e">
        <f>IF('1.PrepList'!#REF!="","",'1.PrepList'!#REF!)</f>
        <v>#REF!</v>
      </c>
      <c r="E136" s="172" t="e">
        <f>IF('1.PrepList'!#REF!="","",'1.PrepList'!#REF!)</f>
        <v>#REF!</v>
      </c>
      <c r="F136" t="e">
        <f>IF('1.PrepList'!#REF!="","",'1.PrepList'!#REF!)</f>
        <v>#REF!</v>
      </c>
      <c r="G136" t="e">
        <f>IF('1.PrepList'!#REF!="","",'1.PrepList'!#REF!)</f>
        <v>#REF!</v>
      </c>
      <c r="H136" t="e">
        <f>IF('1.PrepList'!#REF!="","",'1.PrepList'!#REF!)</f>
        <v>#REF!</v>
      </c>
      <c r="I136" t="e">
        <f>IF('1.PrepList'!#REF!="","",'1.PrepList'!#REF!)</f>
        <v>#REF!</v>
      </c>
      <c r="J136" t="e">
        <f>IF('1.PrepList'!#REF!="","",'1.PrepList'!#REF!)</f>
        <v>#REF!</v>
      </c>
      <c r="L136" t="e">
        <f>IF('1.PrepList'!#REF!="","",'1.PrepList'!#REF!)</f>
        <v>#REF!</v>
      </c>
      <c r="N136" t="e">
        <f>IF('1.PrepList'!#REF!="","",'1.PrepList'!#REF!)</f>
        <v>#REF!</v>
      </c>
    </row>
    <row r="137" spans="2:14">
      <c r="B137" t="e">
        <f>IF('1.PrepList'!#REF!="","",'1.PrepList'!#REF!)</f>
        <v>#REF!</v>
      </c>
      <c r="C137" t="e">
        <f>_xlfn.XLOOKUP(D137,'1.PrepList'!H:H,'1.PrepList'!G:G)</f>
        <v>#REF!</v>
      </c>
      <c r="D137" t="e">
        <f>IF('1.PrepList'!#REF!="","",'1.PrepList'!#REF!)</f>
        <v>#REF!</v>
      </c>
      <c r="E137" s="172" t="e">
        <f>IF('1.PrepList'!#REF!="","",'1.PrepList'!#REF!)</f>
        <v>#REF!</v>
      </c>
      <c r="F137" t="e">
        <f>IF('1.PrepList'!#REF!="","",'1.PrepList'!#REF!)</f>
        <v>#REF!</v>
      </c>
      <c r="G137" t="e">
        <f>IF('1.PrepList'!#REF!="","",'1.PrepList'!#REF!)</f>
        <v>#REF!</v>
      </c>
      <c r="H137" t="e">
        <f>IF('1.PrepList'!#REF!="","",'1.PrepList'!#REF!)</f>
        <v>#REF!</v>
      </c>
      <c r="I137" t="e">
        <f>IF('1.PrepList'!#REF!="","",'1.PrepList'!#REF!)</f>
        <v>#REF!</v>
      </c>
      <c r="J137" t="e">
        <f>IF('1.PrepList'!#REF!="","",'1.PrepList'!#REF!)</f>
        <v>#REF!</v>
      </c>
      <c r="L137" t="e">
        <f>IF('1.PrepList'!#REF!="","",'1.PrepList'!#REF!)</f>
        <v>#REF!</v>
      </c>
      <c r="N137" t="e">
        <f>IF('1.PrepList'!#REF!="","",'1.PrepList'!#REF!)</f>
        <v>#REF!</v>
      </c>
    </row>
    <row r="138" spans="2:14">
      <c r="B138" t="e">
        <f>IF('1.PrepList'!#REF!="","",'1.PrepList'!#REF!)</f>
        <v>#REF!</v>
      </c>
      <c r="C138" t="e">
        <f>_xlfn.XLOOKUP(D138,'1.PrepList'!H:H,'1.PrepList'!G:G)</f>
        <v>#REF!</v>
      </c>
      <c r="D138" t="e">
        <f>IF('1.PrepList'!#REF!="","",'1.PrepList'!#REF!)</f>
        <v>#REF!</v>
      </c>
      <c r="E138" s="172" t="e">
        <f>IF('1.PrepList'!#REF!="","",'1.PrepList'!#REF!)</f>
        <v>#REF!</v>
      </c>
      <c r="F138" t="e">
        <f>IF('1.PrepList'!#REF!="","",'1.PrepList'!#REF!)</f>
        <v>#REF!</v>
      </c>
      <c r="G138" t="e">
        <f>IF('1.PrepList'!#REF!="","",'1.PrepList'!#REF!)</f>
        <v>#REF!</v>
      </c>
      <c r="H138" t="e">
        <f>IF('1.PrepList'!#REF!="","",'1.PrepList'!#REF!)</f>
        <v>#REF!</v>
      </c>
      <c r="I138" t="e">
        <f>IF('1.PrepList'!#REF!="","",'1.PrepList'!#REF!)</f>
        <v>#REF!</v>
      </c>
      <c r="J138" t="e">
        <f>IF('1.PrepList'!#REF!="","",'1.PrepList'!#REF!)</f>
        <v>#REF!</v>
      </c>
      <c r="L138" t="e">
        <f>IF('1.PrepList'!#REF!="","",'1.PrepList'!#REF!)</f>
        <v>#REF!</v>
      </c>
      <c r="N138" t="e">
        <f>IF('1.PrepList'!#REF!="","",'1.PrepList'!#REF!)</f>
        <v>#REF!</v>
      </c>
    </row>
    <row r="139" spans="2:14">
      <c r="B139" t="e">
        <f>IF('1.PrepList'!#REF!="","",'1.PrepList'!#REF!)</f>
        <v>#REF!</v>
      </c>
      <c r="C139" t="e">
        <f>_xlfn.XLOOKUP(D139,'1.PrepList'!H:H,'1.PrepList'!G:G)</f>
        <v>#REF!</v>
      </c>
      <c r="D139" t="e">
        <f>IF('1.PrepList'!#REF!="","",'1.PrepList'!#REF!)</f>
        <v>#REF!</v>
      </c>
      <c r="E139" s="172" t="e">
        <f>IF('1.PrepList'!#REF!="","",'1.PrepList'!#REF!)</f>
        <v>#REF!</v>
      </c>
      <c r="F139" t="e">
        <f>IF('1.PrepList'!#REF!="","",'1.PrepList'!#REF!)</f>
        <v>#REF!</v>
      </c>
      <c r="G139" t="e">
        <f>IF('1.PrepList'!#REF!="","",'1.PrepList'!#REF!)</f>
        <v>#REF!</v>
      </c>
      <c r="H139" t="e">
        <f>IF('1.PrepList'!#REF!="","",'1.PrepList'!#REF!)</f>
        <v>#REF!</v>
      </c>
      <c r="I139" t="e">
        <f>IF('1.PrepList'!#REF!="","",'1.PrepList'!#REF!)</f>
        <v>#REF!</v>
      </c>
      <c r="J139" t="e">
        <f>IF('1.PrepList'!#REF!="","",'1.PrepList'!#REF!)</f>
        <v>#REF!</v>
      </c>
      <c r="L139" t="e">
        <f>IF('1.PrepList'!#REF!="","",'1.PrepList'!#REF!)</f>
        <v>#REF!</v>
      </c>
      <c r="N139" t="e">
        <f>IF('1.PrepList'!#REF!="","",'1.PrepList'!#REF!)</f>
        <v>#REF!</v>
      </c>
    </row>
    <row r="140" spans="2:14">
      <c r="B140" t="e">
        <f>IF('1.PrepList'!#REF!="","",'1.PrepList'!#REF!)</f>
        <v>#REF!</v>
      </c>
      <c r="C140" t="e">
        <f>_xlfn.XLOOKUP(D140,'1.PrepList'!H:H,'1.PrepList'!G:G)</f>
        <v>#REF!</v>
      </c>
      <c r="D140" t="e">
        <f>IF('1.PrepList'!#REF!="","",'1.PrepList'!#REF!)</f>
        <v>#REF!</v>
      </c>
      <c r="E140" s="172" t="e">
        <f>IF('1.PrepList'!#REF!="","",'1.PrepList'!#REF!)</f>
        <v>#REF!</v>
      </c>
      <c r="F140" t="e">
        <f>IF('1.PrepList'!#REF!="","",'1.PrepList'!#REF!)</f>
        <v>#REF!</v>
      </c>
      <c r="G140" t="e">
        <f>IF('1.PrepList'!#REF!="","",'1.PrepList'!#REF!)</f>
        <v>#REF!</v>
      </c>
      <c r="H140" t="e">
        <f>IF('1.PrepList'!#REF!="","",'1.PrepList'!#REF!)</f>
        <v>#REF!</v>
      </c>
      <c r="I140" t="e">
        <f>IF('1.PrepList'!#REF!="","",'1.PrepList'!#REF!)</f>
        <v>#REF!</v>
      </c>
      <c r="J140" t="e">
        <f>IF('1.PrepList'!#REF!="","",'1.PrepList'!#REF!)</f>
        <v>#REF!</v>
      </c>
      <c r="L140" t="e">
        <f>IF('1.PrepList'!#REF!="","",'1.PrepList'!#REF!)</f>
        <v>#REF!</v>
      </c>
      <c r="N140" t="e">
        <f>IF('1.PrepList'!#REF!="","",'1.PrepList'!#REF!)</f>
        <v>#REF!</v>
      </c>
    </row>
    <row r="141" spans="2:14">
      <c r="B141" t="e">
        <f>IF('1.PrepList'!#REF!="","",'1.PrepList'!#REF!)</f>
        <v>#REF!</v>
      </c>
      <c r="C141" t="e">
        <f>_xlfn.XLOOKUP(D141,'1.PrepList'!H:H,'1.PrepList'!G:G)</f>
        <v>#REF!</v>
      </c>
      <c r="D141" t="e">
        <f>IF('1.PrepList'!#REF!="","",'1.PrepList'!#REF!)</f>
        <v>#REF!</v>
      </c>
      <c r="E141" s="172" t="e">
        <f>IF('1.PrepList'!#REF!="","",'1.PrepList'!#REF!)</f>
        <v>#REF!</v>
      </c>
      <c r="F141" t="e">
        <f>IF('1.PrepList'!#REF!="","",'1.PrepList'!#REF!)</f>
        <v>#REF!</v>
      </c>
      <c r="G141" t="e">
        <f>IF('1.PrepList'!#REF!="","",'1.PrepList'!#REF!)</f>
        <v>#REF!</v>
      </c>
      <c r="H141" t="e">
        <f>IF('1.PrepList'!#REF!="","",'1.PrepList'!#REF!)</f>
        <v>#REF!</v>
      </c>
      <c r="I141" t="e">
        <f>IF('1.PrepList'!#REF!="","",'1.PrepList'!#REF!)</f>
        <v>#REF!</v>
      </c>
      <c r="J141" t="e">
        <f>IF('1.PrepList'!#REF!="","",'1.PrepList'!#REF!)</f>
        <v>#REF!</v>
      </c>
      <c r="L141" t="e">
        <f>IF('1.PrepList'!#REF!="","",'1.PrepList'!#REF!)</f>
        <v>#REF!</v>
      </c>
      <c r="N141" t="e">
        <f>IF('1.PrepList'!#REF!="","",'1.PrepList'!#REF!)</f>
        <v>#REF!</v>
      </c>
    </row>
    <row r="142" spans="2:14">
      <c r="B142" t="e">
        <f>IF('1.PrepList'!#REF!="","",'1.PrepList'!#REF!)</f>
        <v>#REF!</v>
      </c>
      <c r="C142" t="e">
        <f>_xlfn.XLOOKUP(D142,'1.PrepList'!H:H,'1.PrepList'!G:G)</f>
        <v>#REF!</v>
      </c>
      <c r="D142" t="e">
        <f>IF('1.PrepList'!#REF!="","",'1.PrepList'!#REF!)</f>
        <v>#REF!</v>
      </c>
      <c r="E142" s="172" t="e">
        <f>IF('1.PrepList'!#REF!="","",'1.PrepList'!#REF!)</f>
        <v>#REF!</v>
      </c>
      <c r="F142" t="e">
        <f>IF('1.PrepList'!#REF!="","",'1.PrepList'!#REF!)</f>
        <v>#REF!</v>
      </c>
      <c r="G142" t="e">
        <f>IF('1.PrepList'!#REF!="","",'1.PrepList'!#REF!)</f>
        <v>#REF!</v>
      </c>
      <c r="H142" t="e">
        <f>IF('1.PrepList'!#REF!="","",'1.PrepList'!#REF!)</f>
        <v>#REF!</v>
      </c>
      <c r="I142" t="e">
        <f>IF('1.PrepList'!#REF!="","",'1.PrepList'!#REF!)</f>
        <v>#REF!</v>
      </c>
      <c r="J142" t="e">
        <f>IF('1.PrepList'!#REF!="","",'1.PrepList'!#REF!)</f>
        <v>#REF!</v>
      </c>
      <c r="L142" t="e">
        <f>IF('1.PrepList'!#REF!="","",'1.PrepList'!#REF!)</f>
        <v>#REF!</v>
      </c>
      <c r="N142" t="e">
        <f>IF('1.PrepList'!#REF!="","",'1.PrepList'!#REF!)</f>
        <v>#REF!</v>
      </c>
    </row>
    <row r="143" spans="2:14">
      <c r="B143" t="e">
        <f>IF('1.PrepList'!#REF!="","",'1.PrepList'!#REF!)</f>
        <v>#REF!</v>
      </c>
      <c r="C143" t="e">
        <f>_xlfn.XLOOKUP(D143,'1.PrepList'!H:H,'1.PrepList'!G:G)</f>
        <v>#REF!</v>
      </c>
      <c r="D143" t="e">
        <f>IF('1.PrepList'!#REF!="","",'1.PrepList'!#REF!)</f>
        <v>#REF!</v>
      </c>
      <c r="E143" s="172" t="e">
        <f>IF('1.PrepList'!#REF!="","",'1.PrepList'!#REF!)</f>
        <v>#REF!</v>
      </c>
      <c r="F143" t="e">
        <f>IF('1.PrepList'!#REF!="","",'1.PrepList'!#REF!)</f>
        <v>#REF!</v>
      </c>
      <c r="G143" t="e">
        <f>IF('1.PrepList'!#REF!="","",'1.PrepList'!#REF!)</f>
        <v>#REF!</v>
      </c>
      <c r="H143" t="e">
        <f>IF('1.PrepList'!#REF!="","",'1.PrepList'!#REF!)</f>
        <v>#REF!</v>
      </c>
      <c r="I143" t="e">
        <f>IF('1.PrepList'!#REF!="","",'1.PrepList'!#REF!)</f>
        <v>#REF!</v>
      </c>
      <c r="J143" t="e">
        <f>IF('1.PrepList'!#REF!="","",'1.PrepList'!#REF!)</f>
        <v>#REF!</v>
      </c>
      <c r="L143" t="e">
        <f>IF('1.PrepList'!#REF!="","",'1.PrepList'!#REF!)</f>
        <v>#REF!</v>
      </c>
      <c r="N143" t="e">
        <f>IF('1.PrepList'!#REF!="","",'1.PrepList'!#REF!)</f>
        <v>#REF!</v>
      </c>
    </row>
    <row r="144" spans="2:14">
      <c r="B144" t="e">
        <f>IF('1.PrepList'!#REF!="","",'1.PrepList'!#REF!)</f>
        <v>#REF!</v>
      </c>
      <c r="C144" t="e">
        <f>_xlfn.XLOOKUP(D144,'1.PrepList'!H:H,'1.PrepList'!G:G)</f>
        <v>#REF!</v>
      </c>
      <c r="D144" t="e">
        <f>IF('1.PrepList'!#REF!="","",'1.PrepList'!#REF!)</f>
        <v>#REF!</v>
      </c>
      <c r="E144" s="172" t="e">
        <f>IF('1.PrepList'!#REF!="","",'1.PrepList'!#REF!)</f>
        <v>#REF!</v>
      </c>
      <c r="F144" t="e">
        <f>IF('1.PrepList'!#REF!="","",'1.PrepList'!#REF!)</f>
        <v>#REF!</v>
      </c>
      <c r="G144" t="e">
        <f>IF('1.PrepList'!#REF!="","",'1.PrepList'!#REF!)</f>
        <v>#REF!</v>
      </c>
      <c r="H144" t="e">
        <f>IF('1.PrepList'!#REF!="","",'1.PrepList'!#REF!)</f>
        <v>#REF!</v>
      </c>
      <c r="I144" t="e">
        <f>IF('1.PrepList'!#REF!="","",'1.PrepList'!#REF!)</f>
        <v>#REF!</v>
      </c>
      <c r="J144" t="e">
        <f>IF('1.PrepList'!#REF!="","",'1.PrepList'!#REF!)</f>
        <v>#REF!</v>
      </c>
      <c r="L144" t="e">
        <f>IF('1.PrepList'!#REF!="","",'1.PrepList'!#REF!)</f>
        <v>#REF!</v>
      </c>
      <c r="N144" t="e">
        <f>IF('1.PrepList'!#REF!="","",'1.PrepList'!#REF!)</f>
        <v>#REF!</v>
      </c>
    </row>
    <row r="145" spans="2:14">
      <c r="B145" t="e">
        <f>IF('1.PrepList'!#REF!="","",'1.PrepList'!#REF!)</f>
        <v>#REF!</v>
      </c>
      <c r="C145" t="e">
        <f>_xlfn.XLOOKUP(D145,'1.PrepList'!H:H,'1.PrepList'!G:G)</f>
        <v>#REF!</v>
      </c>
      <c r="D145" t="e">
        <f>IF('1.PrepList'!#REF!="","",'1.PrepList'!#REF!)</f>
        <v>#REF!</v>
      </c>
      <c r="E145" s="172" t="e">
        <f>IF('1.PrepList'!#REF!="","",'1.PrepList'!#REF!)</f>
        <v>#REF!</v>
      </c>
      <c r="F145" t="e">
        <f>IF('1.PrepList'!#REF!="","",'1.PrepList'!#REF!)</f>
        <v>#REF!</v>
      </c>
      <c r="G145" t="e">
        <f>IF('1.PrepList'!#REF!="","",'1.PrepList'!#REF!)</f>
        <v>#REF!</v>
      </c>
      <c r="H145" t="e">
        <f>IF('1.PrepList'!#REF!="","",'1.PrepList'!#REF!)</f>
        <v>#REF!</v>
      </c>
      <c r="I145" t="e">
        <f>IF('1.PrepList'!#REF!="","",'1.PrepList'!#REF!)</f>
        <v>#REF!</v>
      </c>
      <c r="J145" t="e">
        <f>IF('1.PrepList'!#REF!="","",'1.PrepList'!#REF!)</f>
        <v>#REF!</v>
      </c>
      <c r="L145" t="e">
        <f>IF('1.PrepList'!#REF!="","",'1.PrepList'!#REF!)</f>
        <v>#REF!</v>
      </c>
      <c r="N145" t="e">
        <f>IF('1.PrepList'!#REF!="","",'1.PrepList'!#REF!)</f>
        <v>#REF!</v>
      </c>
    </row>
    <row r="146" spans="2:14">
      <c r="B146" t="e">
        <f>IF('1.PrepList'!#REF!="","",'1.PrepList'!#REF!)</f>
        <v>#REF!</v>
      </c>
      <c r="C146" t="e">
        <f>_xlfn.XLOOKUP(D146,'1.PrepList'!H:H,'1.PrepList'!G:G)</f>
        <v>#REF!</v>
      </c>
      <c r="D146" t="e">
        <f>IF('1.PrepList'!#REF!="","",'1.PrepList'!#REF!)</f>
        <v>#REF!</v>
      </c>
      <c r="E146" s="172" t="e">
        <f>IF('1.PrepList'!#REF!="","",'1.PrepList'!#REF!)</f>
        <v>#REF!</v>
      </c>
      <c r="F146" t="e">
        <f>IF('1.PrepList'!#REF!="","",'1.PrepList'!#REF!)</f>
        <v>#REF!</v>
      </c>
      <c r="G146" t="e">
        <f>IF('1.PrepList'!#REF!="","",'1.PrepList'!#REF!)</f>
        <v>#REF!</v>
      </c>
      <c r="H146" t="e">
        <f>IF('1.PrepList'!#REF!="","",'1.PrepList'!#REF!)</f>
        <v>#REF!</v>
      </c>
      <c r="I146" t="e">
        <f>IF('1.PrepList'!#REF!="","",'1.PrepList'!#REF!)</f>
        <v>#REF!</v>
      </c>
      <c r="J146" t="e">
        <f>IF('1.PrepList'!#REF!="","",'1.PrepList'!#REF!)</f>
        <v>#REF!</v>
      </c>
      <c r="L146" t="e">
        <f>IF('1.PrepList'!#REF!="","",'1.PrepList'!#REF!)</f>
        <v>#REF!</v>
      </c>
      <c r="N146" t="e">
        <f>IF('1.PrepList'!#REF!="","",'1.PrepList'!#REF!)</f>
        <v>#REF!</v>
      </c>
    </row>
    <row r="147" spans="2:14">
      <c r="B147" t="e">
        <f>IF('1.PrepList'!#REF!="","",'1.PrepList'!#REF!)</f>
        <v>#REF!</v>
      </c>
      <c r="C147" t="e">
        <f>_xlfn.XLOOKUP(D147,'1.PrepList'!H:H,'1.PrepList'!G:G)</f>
        <v>#REF!</v>
      </c>
      <c r="D147" t="e">
        <f>IF('1.PrepList'!#REF!="","",'1.PrepList'!#REF!)</f>
        <v>#REF!</v>
      </c>
      <c r="E147" s="172" t="e">
        <f>IF('1.PrepList'!#REF!="","",'1.PrepList'!#REF!)</f>
        <v>#REF!</v>
      </c>
      <c r="F147" t="e">
        <f>IF('1.PrepList'!#REF!="","",'1.PrepList'!#REF!)</f>
        <v>#REF!</v>
      </c>
      <c r="G147" t="e">
        <f>IF('1.PrepList'!#REF!="","",'1.PrepList'!#REF!)</f>
        <v>#REF!</v>
      </c>
      <c r="H147" t="e">
        <f>IF('1.PrepList'!#REF!="","",'1.PrepList'!#REF!)</f>
        <v>#REF!</v>
      </c>
      <c r="I147" t="e">
        <f>IF('1.PrepList'!#REF!="","",'1.PrepList'!#REF!)</f>
        <v>#REF!</v>
      </c>
      <c r="J147" t="e">
        <f>IF('1.PrepList'!#REF!="","",'1.PrepList'!#REF!)</f>
        <v>#REF!</v>
      </c>
      <c r="L147" t="e">
        <f>IF('1.PrepList'!#REF!="","",'1.PrepList'!#REF!)</f>
        <v>#REF!</v>
      </c>
      <c r="N147" t="e">
        <f>IF('1.PrepList'!#REF!="","",'1.PrepList'!#REF!)</f>
        <v>#REF!</v>
      </c>
    </row>
    <row r="148" spans="2:14">
      <c r="B148" t="e">
        <f>IF('1.PrepList'!#REF!="","",'1.PrepList'!#REF!)</f>
        <v>#REF!</v>
      </c>
      <c r="C148" t="e">
        <f>_xlfn.XLOOKUP(D148,'1.PrepList'!H:H,'1.PrepList'!G:G)</f>
        <v>#REF!</v>
      </c>
      <c r="D148" t="e">
        <f>IF('1.PrepList'!#REF!="","",'1.PrepList'!#REF!)</f>
        <v>#REF!</v>
      </c>
      <c r="E148" s="172" t="e">
        <f>IF('1.PrepList'!#REF!="","",'1.PrepList'!#REF!)</f>
        <v>#REF!</v>
      </c>
      <c r="F148" t="e">
        <f>IF('1.PrepList'!#REF!="","",'1.PrepList'!#REF!)</f>
        <v>#REF!</v>
      </c>
      <c r="G148" t="e">
        <f>IF('1.PrepList'!#REF!="","",'1.PrepList'!#REF!)</f>
        <v>#REF!</v>
      </c>
      <c r="H148" t="e">
        <f>IF('1.PrepList'!#REF!="","",'1.PrepList'!#REF!)</f>
        <v>#REF!</v>
      </c>
      <c r="I148" t="e">
        <f>IF('1.PrepList'!#REF!="","",'1.PrepList'!#REF!)</f>
        <v>#REF!</v>
      </c>
      <c r="J148" t="e">
        <f>IF('1.PrepList'!#REF!="","",'1.PrepList'!#REF!)</f>
        <v>#REF!</v>
      </c>
      <c r="L148" t="e">
        <f>IF('1.PrepList'!#REF!="","",'1.PrepList'!#REF!)</f>
        <v>#REF!</v>
      </c>
      <c r="N148" t="e">
        <f>IF('1.PrepList'!#REF!="","",'1.PrepList'!#REF!)</f>
        <v>#REF!</v>
      </c>
    </row>
    <row r="149" spans="2:14">
      <c r="B149" t="e">
        <f>IF('1.PrepList'!#REF!="","",'1.PrepList'!#REF!)</f>
        <v>#REF!</v>
      </c>
      <c r="C149" t="e">
        <f>_xlfn.XLOOKUP(D149,'1.PrepList'!H:H,'1.PrepList'!G:G)</f>
        <v>#REF!</v>
      </c>
      <c r="D149" t="e">
        <f>IF('1.PrepList'!#REF!="","",'1.PrepList'!#REF!)</f>
        <v>#REF!</v>
      </c>
      <c r="E149" s="172" t="e">
        <f>IF('1.PrepList'!#REF!="","",'1.PrepList'!#REF!)</f>
        <v>#REF!</v>
      </c>
      <c r="F149" t="e">
        <f>IF('1.PrepList'!#REF!="","",'1.PrepList'!#REF!)</f>
        <v>#REF!</v>
      </c>
      <c r="G149" t="e">
        <f>IF('1.PrepList'!#REF!="","",'1.PrepList'!#REF!)</f>
        <v>#REF!</v>
      </c>
      <c r="H149" t="e">
        <f>IF('1.PrepList'!#REF!="","",'1.PrepList'!#REF!)</f>
        <v>#REF!</v>
      </c>
      <c r="I149" t="e">
        <f>IF('1.PrepList'!#REF!="","",'1.PrepList'!#REF!)</f>
        <v>#REF!</v>
      </c>
      <c r="J149" t="e">
        <f>IF('1.PrepList'!#REF!="","",'1.PrepList'!#REF!)</f>
        <v>#REF!</v>
      </c>
      <c r="L149" t="e">
        <f>IF('1.PrepList'!#REF!="","",'1.PrepList'!#REF!)</f>
        <v>#REF!</v>
      </c>
      <c r="N149" t="e">
        <f>IF('1.PrepList'!#REF!="","",'1.PrepList'!#REF!)</f>
        <v>#REF!</v>
      </c>
    </row>
    <row r="150" spans="2:14">
      <c r="B150" t="e">
        <f>IF('1.PrepList'!#REF!="","",'1.PrepList'!#REF!)</f>
        <v>#REF!</v>
      </c>
      <c r="C150" t="e">
        <f>_xlfn.XLOOKUP(D150,'1.PrepList'!H:H,'1.PrepList'!G:G)</f>
        <v>#REF!</v>
      </c>
      <c r="D150" t="e">
        <f>IF('1.PrepList'!#REF!="","",'1.PrepList'!#REF!)</f>
        <v>#REF!</v>
      </c>
      <c r="E150" s="172" t="e">
        <f>IF('1.PrepList'!#REF!="","",'1.PrepList'!#REF!)</f>
        <v>#REF!</v>
      </c>
      <c r="F150" t="e">
        <f>IF('1.PrepList'!#REF!="","",'1.PrepList'!#REF!)</f>
        <v>#REF!</v>
      </c>
      <c r="G150" t="e">
        <f>IF('1.PrepList'!#REF!="","",'1.PrepList'!#REF!)</f>
        <v>#REF!</v>
      </c>
      <c r="H150" t="e">
        <f>IF('1.PrepList'!#REF!="","",'1.PrepList'!#REF!)</f>
        <v>#REF!</v>
      </c>
      <c r="I150" t="e">
        <f>IF('1.PrepList'!#REF!="","",'1.PrepList'!#REF!)</f>
        <v>#REF!</v>
      </c>
      <c r="J150" t="e">
        <f>IF('1.PrepList'!#REF!="","",'1.PrepList'!#REF!)</f>
        <v>#REF!</v>
      </c>
      <c r="L150" t="e">
        <f>IF('1.PrepList'!#REF!="","",'1.PrepList'!#REF!)</f>
        <v>#REF!</v>
      </c>
      <c r="N150" t="e">
        <f>IF('1.PrepList'!#REF!="","",'1.PrepList'!#REF!)</f>
        <v>#REF!</v>
      </c>
    </row>
    <row r="151" spans="2:14">
      <c r="B151" t="e">
        <f>IF('1.PrepList'!#REF!="","",'1.PrepList'!#REF!)</f>
        <v>#REF!</v>
      </c>
      <c r="C151" t="e">
        <f>_xlfn.XLOOKUP(D151,'1.PrepList'!H:H,'1.PrepList'!G:G)</f>
        <v>#REF!</v>
      </c>
      <c r="D151" t="e">
        <f>IF('1.PrepList'!#REF!="","",'1.PrepList'!#REF!)</f>
        <v>#REF!</v>
      </c>
      <c r="E151" s="172" t="e">
        <f>IF('1.PrepList'!#REF!="","",'1.PrepList'!#REF!)</f>
        <v>#REF!</v>
      </c>
      <c r="F151" t="e">
        <f>IF('1.PrepList'!#REF!="","",'1.PrepList'!#REF!)</f>
        <v>#REF!</v>
      </c>
      <c r="G151" t="e">
        <f>IF('1.PrepList'!#REF!="","",'1.PrepList'!#REF!)</f>
        <v>#REF!</v>
      </c>
      <c r="H151" t="e">
        <f>IF('1.PrepList'!#REF!="","",'1.PrepList'!#REF!)</f>
        <v>#REF!</v>
      </c>
      <c r="I151" t="e">
        <f>IF('1.PrepList'!#REF!="","",'1.PrepList'!#REF!)</f>
        <v>#REF!</v>
      </c>
      <c r="J151" t="e">
        <f>IF('1.PrepList'!#REF!="","",'1.PrepList'!#REF!)</f>
        <v>#REF!</v>
      </c>
      <c r="L151" t="e">
        <f>IF('1.PrepList'!#REF!="","",'1.PrepList'!#REF!)</f>
        <v>#REF!</v>
      </c>
      <c r="N151" t="e">
        <f>IF('1.PrepList'!#REF!="","",'1.PrepList'!#REF!)</f>
        <v>#REF!</v>
      </c>
    </row>
    <row r="152" spans="2:14">
      <c r="B152" t="e">
        <f>IF('1.PrepList'!#REF!="","",'1.PrepList'!#REF!)</f>
        <v>#REF!</v>
      </c>
      <c r="C152" t="e">
        <f>_xlfn.XLOOKUP(D152,'1.PrepList'!H:H,'1.PrepList'!G:G)</f>
        <v>#REF!</v>
      </c>
      <c r="D152" t="e">
        <f>IF('1.PrepList'!#REF!="","",'1.PrepList'!#REF!)</f>
        <v>#REF!</v>
      </c>
      <c r="E152" s="172" t="e">
        <f>IF('1.PrepList'!#REF!="","",'1.PrepList'!#REF!)</f>
        <v>#REF!</v>
      </c>
      <c r="F152" t="e">
        <f>IF('1.PrepList'!#REF!="","",'1.PrepList'!#REF!)</f>
        <v>#REF!</v>
      </c>
      <c r="G152" t="e">
        <f>IF('1.PrepList'!#REF!="","",'1.PrepList'!#REF!)</f>
        <v>#REF!</v>
      </c>
      <c r="H152" t="e">
        <f>IF('1.PrepList'!#REF!="","",'1.PrepList'!#REF!)</f>
        <v>#REF!</v>
      </c>
      <c r="I152" t="e">
        <f>IF('1.PrepList'!#REF!="","",'1.PrepList'!#REF!)</f>
        <v>#REF!</v>
      </c>
      <c r="J152" t="e">
        <f>IF('1.PrepList'!#REF!="","",'1.PrepList'!#REF!)</f>
        <v>#REF!</v>
      </c>
      <c r="L152" t="e">
        <f>IF('1.PrepList'!#REF!="","",'1.PrepList'!#REF!)</f>
        <v>#REF!</v>
      </c>
      <c r="N152" t="e">
        <f>IF('1.PrepList'!#REF!="","",'1.PrepList'!#REF!)</f>
        <v>#REF!</v>
      </c>
    </row>
    <row r="153" spans="2:14">
      <c r="B153" t="e">
        <f>IF('1.PrepList'!#REF!="","",'1.PrepList'!#REF!)</f>
        <v>#REF!</v>
      </c>
      <c r="C153" t="e">
        <f>_xlfn.XLOOKUP(D153,'1.PrepList'!H:H,'1.PrepList'!G:G)</f>
        <v>#REF!</v>
      </c>
      <c r="D153" t="e">
        <f>IF('1.PrepList'!#REF!="","",'1.PrepList'!#REF!)</f>
        <v>#REF!</v>
      </c>
      <c r="E153" s="172" t="e">
        <f>IF('1.PrepList'!#REF!="","",'1.PrepList'!#REF!)</f>
        <v>#REF!</v>
      </c>
      <c r="F153" t="e">
        <f>IF('1.PrepList'!#REF!="","",'1.PrepList'!#REF!)</f>
        <v>#REF!</v>
      </c>
      <c r="G153" t="e">
        <f>IF('1.PrepList'!#REF!="","",'1.PrepList'!#REF!)</f>
        <v>#REF!</v>
      </c>
      <c r="H153" t="e">
        <f>IF('1.PrepList'!#REF!="","",'1.PrepList'!#REF!)</f>
        <v>#REF!</v>
      </c>
      <c r="I153" t="e">
        <f>IF('1.PrepList'!#REF!="","",'1.PrepList'!#REF!)</f>
        <v>#REF!</v>
      </c>
      <c r="J153" t="e">
        <f>IF('1.PrepList'!#REF!="","",'1.PrepList'!#REF!)</f>
        <v>#REF!</v>
      </c>
      <c r="L153" t="e">
        <f>IF('1.PrepList'!#REF!="","",'1.PrepList'!#REF!)</f>
        <v>#REF!</v>
      </c>
      <c r="N153" t="e">
        <f>IF('1.PrepList'!#REF!="","",'1.PrepList'!#REF!)</f>
        <v>#REF!</v>
      </c>
    </row>
    <row r="154" spans="2:14">
      <c r="B154" t="e">
        <f>IF('1.PrepList'!#REF!="","",'1.PrepList'!#REF!)</f>
        <v>#REF!</v>
      </c>
      <c r="C154" t="e">
        <f>_xlfn.XLOOKUP(D154,'1.PrepList'!H:H,'1.PrepList'!G:G)</f>
        <v>#REF!</v>
      </c>
      <c r="D154" t="e">
        <f>IF('1.PrepList'!#REF!="","",'1.PrepList'!#REF!)</f>
        <v>#REF!</v>
      </c>
      <c r="E154" s="172" t="e">
        <f>IF('1.PrepList'!#REF!="","",'1.PrepList'!#REF!)</f>
        <v>#REF!</v>
      </c>
      <c r="F154" t="e">
        <f>IF('1.PrepList'!#REF!="","",'1.PrepList'!#REF!)</f>
        <v>#REF!</v>
      </c>
      <c r="G154" t="e">
        <f>IF('1.PrepList'!#REF!="","",'1.PrepList'!#REF!)</f>
        <v>#REF!</v>
      </c>
      <c r="H154" t="e">
        <f>IF('1.PrepList'!#REF!="","",'1.PrepList'!#REF!)</f>
        <v>#REF!</v>
      </c>
      <c r="I154" t="e">
        <f>IF('1.PrepList'!#REF!="","",'1.PrepList'!#REF!)</f>
        <v>#REF!</v>
      </c>
      <c r="J154" t="e">
        <f>IF('1.PrepList'!#REF!="","",'1.PrepList'!#REF!)</f>
        <v>#REF!</v>
      </c>
      <c r="L154" t="e">
        <f>IF('1.PrepList'!#REF!="","",'1.PrepList'!#REF!)</f>
        <v>#REF!</v>
      </c>
      <c r="N154" t="e">
        <f>IF('1.PrepList'!#REF!="","",'1.PrepList'!#REF!)</f>
        <v>#REF!</v>
      </c>
    </row>
    <row r="155" spans="2:14">
      <c r="B155" t="e">
        <f>IF('1.PrepList'!#REF!="","",'1.PrepList'!#REF!)</f>
        <v>#REF!</v>
      </c>
      <c r="C155" t="e">
        <f>_xlfn.XLOOKUP(D155,'1.PrepList'!H:H,'1.PrepList'!G:G)</f>
        <v>#REF!</v>
      </c>
      <c r="D155" t="e">
        <f>IF('1.PrepList'!#REF!="","",'1.PrepList'!#REF!)</f>
        <v>#REF!</v>
      </c>
      <c r="E155" s="172" t="e">
        <f>IF('1.PrepList'!#REF!="","",'1.PrepList'!#REF!)</f>
        <v>#REF!</v>
      </c>
      <c r="F155" t="e">
        <f>IF('1.PrepList'!#REF!="","",'1.PrepList'!#REF!)</f>
        <v>#REF!</v>
      </c>
      <c r="G155" t="e">
        <f>IF('1.PrepList'!#REF!="","",'1.PrepList'!#REF!)</f>
        <v>#REF!</v>
      </c>
      <c r="H155" t="e">
        <f>IF('1.PrepList'!#REF!="","",'1.PrepList'!#REF!)</f>
        <v>#REF!</v>
      </c>
      <c r="I155" t="e">
        <f>IF('1.PrepList'!#REF!="","",'1.PrepList'!#REF!)</f>
        <v>#REF!</v>
      </c>
      <c r="J155" t="e">
        <f>IF('1.PrepList'!#REF!="","",'1.PrepList'!#REF!)</f>
        <v>#REF!</v>
      </c>
      <c r="L155" t="e">
        <f>IF('1.PrepList'!#REF!="","",'1.PrepList'!#REF!)</f>
        <v>#REF!</v>
      </c>
      <c r="N155" t="e">
        <f>IF('1.PrepList'!#REF!="","",'1.PrepList'!#REF!)</f>
        <v>#REF!</v>
      </c>
    </row>
    <row r="156" spans="2:14">
      <c r="B156" t="e">
        <f>IF('1.PrepList'!#REF!="","",'1.PrepList'!#REF!)</f>
        <v>#REF!</v>
      </c>
      <c r="C156" t="e">
        <f>_xlfn.XLOOKUP(D156,'1.PrepList'!H:H,'1.PrepList'!G:G)</f>
        <v>#REF!</v>
      </c>
      <c r="D156" t="e">
        <f>IF('1.PrepList'!#REF!="","",'1.PrepList'!#REF!)</f>
        <v>#REF!</v>
      </c>
      <c r="E156" s="172" t="e">
        <f>IF('1.PrepList'!#REF!="","",'1.PrepList'!#REF!)</f>
        <v>#REF!</v>
      </c>
      <c r="F156" t="e">
        <f>IF('1.PrepList'!#REF!="","",'1.PrepList'!#REF!)</f>
        <v>#REF!</v>
      </c>
      <c r="G156" t="e">
        <f>IF('1.PrepList'!#REF!="","",'1.PrepList'!#REF!)</f>
        <v>#REF!</v>
      </c>
      <c r="H156" t="e">
        <f>IF('1.PrepList'!#REF!="","",'1.PrepList'!#REF!)</f>
        <v>#REF!</v>
      </c>
      <c r="I156" t="e">
        <f>IF('1.PrepList'!#REF!="","",'1.PrepList'!#REF!)</f>
        <v>#REF!</v>
      </c>
      <c r="J156" t="e">
        <f>IF('1.PrepList'!#REF!="","",'1.PrepList'!#REF!)</f>
        <v>#REF!</v>
      </c>
      <c r="L156" t="e">
        <f>IF('1.PrepList'!#REF!="","",'1.PrepList'!#REF!)</f>
        <v>#REF!</v>
      </c>
      <c r="N156" t="e">
        <f>IF('1.PrepList'!#REF!="","",'1.PrepList'!#REF!)</f>
        <v>#REF!</v>
      </c>
    </row>
    <row r="157" spans="2:14">
      <c r="B157" t="e">
        <f>IF('1.PrepList'!#REF!="","",'1.PrepList'!#REF!)</f>
        <v>#REF!</v>
      </c>
      <c r="C157" t="e">
        <f>_xlfn.XLOOKUP(D157,'1.PrepList'!H:H,'1.PrepList'!G:G)</f>
        <v>#REF!</v>
      </c>
      <c r="D157" t="e">
        <f>IF('1.PrepList'!#REF!="","",'1.PrepList'!#REF!)</f>
        <v>#REF!</v>
      </c>
      <c r="E157" s="172" t="e">
        <f>IF('1.PrepList'!#REF!="","",'1.PrepList'!#REF!)</f>
        <v>#REF!</v>
      </c>
      <c r="F157" t="e">
        <f>IF('1.PrepList'!#REF!="","",'1.PrepList'!#REF!)</f>
        <v>#REF!</v>
      </c>
      <c r="G157" t="e">
        <f>IF('1.PrepList'!#REF!="","",'1.PrepList'!#REF!)</f>
        <v>#REF!</v>
      </c>
      <c r="H157" t="e">
        <f>IF('1.PrepList'!#REF!="","",'1.PrepList'!#REF!)</f>
        <v>#REF!</v>
      </c>
      <c r="I157" t="e">
        <f>IF('1.PrepList'!#REF!="","",'1.PrepList'!#REF!)</f>
        <v>#REF!</v>
      </c>
      <c r="J157" t="e">
        <f>IF('1.PrepList'!#REF!="","",'1.PrepList'!#REF!)</f>
        <v>#REF!</v>
      </c>
      <c r="L157" t="e">
        <f>IF('1.PrepList'!#REF!="","",'1.PrepList'!#REF!)</f>
        <v>#REF!</v>
      </c>
      <c r="N157" t="e">
        <f>IF('1.PrepList'!#REF!="","",'1.PrepList'!#REF!)</f>
        <v>#REF!</v>
      </c>
    </row>
    <row r="158" spans="2:14">
      <c r="B158" t="e">
        <f>IF('1.PrepList'!#REF!="","",'1.PrepList'!#REF!)</f>
        <v>#REF!</v>
      </c>
      <c r="C158" t="e">
        <f>_xlfn.XLOOKUP(D158,'1.PrepList'!H:H,'1.PrepList'!G:G)</f>
        <v>#REF!</v>
      </c>
      <c r="D158" t="e">
        <f>IF('1.PrepList'!#REF!="","",'1.PrepList'!#REF!)</f>
        <v>#REF!</v>
      </c>
      <c r="E158" s="172" t="e">
        <f>IF('1.PrepList'!#REF!="","",'1.PrepList'!#REF!)</f>
        <v>#REF!</v>
      </c>
      <c r="F158" t="e">
        <f>IF('1.PrepList'!#REF!="","",'1.PrepList'!#REF!)</f>
        <v>#REF!</v>
      </c>
      <c r="G158" t="e">
        <f>IF('1.PrepList'!#REF!="","",'1.PrepList'!#REF!)</f>
        <v>#REF!</v>
      </c>
      <c r="H158" t="e">
        <f>IF('1.PrepList'!#REF!="","",'1.PrepList'!#REF!)</f>
        <v>#REF!</v>
      </c>
      <c r="I158" t="e">
        <f>IF('1.PrepList'!#REF!="","",'1.PrepList'!#REF!)</f>
        <v>#REF!</v>
      </c>
      <c r="J158" t="e">
        <f>IF('1.PrepList'!#REF!="","",'1.PrepList'!#REF!)</f>
        <v>#REF!</v>
      </c>
      <c r="L158" t="e">
        <f>IF('1.PrepList'!#REF!="","",'1.PrepList'!#REF!)</f>
        <v>#REF!</v>
      </c>
      <c r="N158" t="e">
        <f>IF('1.PrepList'!#REF!="","",'1.PrepList'!#REF!)</f>
        <v>#REF!</v>
      </c>
    </row>
    <row r="159" spans="2:14">
      <c r="B159" t="e">
        <f>IF('1.PrepList'!#REF!="","",'1.PrepList'!#REF!)</f>
        <v>#REF!</v>
      </c>
      <c r="C159" t="e">
        <f>_xlfn.XLOOKUP(D159,'1.PrepList'!H:H,'1.PrepList'!G:G)</f>
        <v>#REF!</v>
      </c>
      <c r="D159" t="e">
        <f>IF('1.PrepList'!#REF!="","",'1.PrepList'!#REF!)</f>
        <v>#REF!</v>
      </c>
      <c r="E159" s="172" t="e">
        <f>IF('1.PrepList'!#REF!="","",'1.PrepList'!#REF!)</f>
        <v>#REF!</v>
      </c>
      <c r="F159" t="e">
        <f>IF('1.PrepList'!#REF!="","",'1.PrepList'!#REF!)</f>
        <v>#REF!</v>
      </c>
      <c r="G159" t="e">
        <f>IF('1.PrepList'!#REF!="","",'1.PrepList'!#REF!)</f>
        <v>#REF!</v>
      </c>
      <c r="H159" t="e">
        <f>IF('1.PrepList'!#REF!="","",'1.PrepList'!#REF!)</f>
        <v>#REF!</v>
      </c>
      <c r="I159" t="e">
        <f>IF('1.PrepList'!#REF!="","",'1.PrepList'!#REF!)</f>
        <v>#REF!</v>
      </c>
      <c r="J159" t="e">
        <f>IF('1.PrepList'!#REF!="","",'1.PrepList'!#REF!)</f>
        <v>#REF!</v>
      </c>
      <c r="L159" t="e">
        <f>IF('1.PrepList'!#REF!="","",'1.PrepList'!#REF!)</f>
        <v>#REF!</v>
      </c>
      <c r="N159" t="e">
        <f>IF('1.PrepList'!#REF!="","",'1.PrepList'!#REF!)</f>
        <v>#REF!</v>
      </c>
    </row>
    <row r="160" spans="2:14">
      <c r="B160" t="e">
        <f>IF('1.PrepList'!#REF!="","",'1.PrepList'!#REF!)</f>
        <v>#REF!</v>
      </c>
      <c r="C160" t="e">
        <f>_xlfn.XLOOKUP(D160,'1.PrepList'!H:H,'1.PrepList'!G:G)</f>
        <v>#REF!</v>
      </c>
      <c r="D160" t="e">
        <f>IF('1.PrepList'!#REF!="","",'1.PrepList'!#REF!)</f>
        <v>#REF!</v>
      </c>
      <c r="E160" s="172" t="e">
        <f>IF('1.PrepList'!#REF!="","",'1.PrepList'!#REF!)</f>
        <v>#REF!</v>
      </c>
      <c r="F160" t="e">
        <f>IF('1.PrepList'!#REF!="","",'1.PrepList'!#REF!)</f>
        <v>#REF!</v>
      </c>
      <c r="G160" t="e">
        <f>IF('1.PrepList'!#REF!="","",'1.PrepList'!#REF!)</f>
        <v>#REF!</v>
      </c>
      <c r="H160" t="e">
        <f>IF('1.PrepList'!#REF!="","",'1.PrepList'!#REF!)</f>
        <v>#REF!</v>
      </c>
      <c r="I160" t="e">
        <f>IF('1.PrepList'!#REF!="","",'1.PrepList'!#REF!)</f>
        <v>#REF!</v>
      </c>
      <c r="J160" t="e">
        <f>IF('1.PrepList'!#REF!="","",'1.PrepList'!#REF!)</f>
        <v>#REF!</v>
      </c>
      <c r="L160" t="e">
        <f>IF('1.PrepList'!#REF!="","",'1.PrepList'!#REF!)</f>
        <v>#REF!</v>
      </c>
      <c r="N160" t="e">
        <f>IF('1.PrepList'!#REF!="","",'1.PrepList'!#REF!)</f>
        <v>#REF!</v>
      </c>
    </row>
    <row r="161" spans="2:14">
      <c r="B161" t="e">
        <f>IF('1.PrepList'!#REF!="","",'1.PrepList'!#REF!)</f>
        <v>#REF!</v>
      </c>
      <c r="C161" t="e">
        <f>_xlfn.XLOOKUP(D161,'1.PrepList'!H:H,'1.PrepList'!G:G)</f>
        <v>#REF!</v>
      </c>
      <c r="D161" t="e">
        <f>IF('1.PrepList'!#REF!="","",'1.PrepList'!#REF!)</f>
        <v>#REF!</v>
      </c>
      <c r="E161" s="172" t="e">
        <f>IF('1.PrepList'!#REF!="","",'1.PrepList'!#REF!)</f>
        <v>#REF!</v>
      </c>
      <c r="F161" t="e">
        <f>IF('1.PrepList'!#REF!="","",'1.PrepList'!#REF!)</f>
        <v>#REF!</v>
      </c>
      <c r="G161" t="e">
        <f>IF('1.PrepList'!#REF!="","",'1.PrepList'!#REF!)</f>
        <v>#REF!</v>
      </c>
      <c r="H161" t="e">
        <f>IF('1.PrepList'!#REF!="","",'1.PrepList'!#REF!)</f>
        <v>#REF!</v>
      </c>
      <c r="I161" t="e">
        <f>IF('1.PrepList'!#REF!="","",'1.PrepList'!#REF!)</f>
        <v>#REF!</v>
      </c>
      <c r="J161" t="e">
        <f>IF('1.PrepList'!#REF!="","",'1.PrepList'!#REF!)</f>
        <v>#REF!</v>
      </c>
      <c r="L161" t="e">
        <f>IF('1.PrepList'!#REF!="","",'1.PrepList'!#REF!)</f>
        <v>#REF!</v>
      </c>
      <c r="N161" t="e">
        <f>IF('1.PrepList'!#REF!="","",'1.PrepList'!#REF!)</f>
        <v>#REF!</v>
      </c>
    </row>
    <row r="162" spans="2:14">
      <c r="B162" t="e">
        <f>IF('1.PrepList'!#REF!="","",'1.PrepList'!#REF!)</f>
        <v>#REF!</v>
      </c>
      <c r="C162" t="e">
        <f>_xlfn.XLOOKUP(D162,'1.PrepList'!H:H,'1.PrepList'!G:G)</f>
        <v>#REF!</v>
      </c>
      <c r="D162" t="e">
        <f>IF('1.PrepList'!#REF!="","",'1.PrepList'!#REF!)</f>
        <v>#REF!</v>
      </c>
      <c r="E162" s="172" t="e">
        <f>IF('1.PrepList'!#REF!="","",'1.PrepList'!#REF!)</f>
        <v>#REF!</v>
      </c>
      <c r="F162" t="e">
        <f>IF('1.PrepList'!#REF!="","",'1.PrepList'!#REF!)</f>
        <v>#REF!</v>
      </c>
      <c r="G162" t="e">
        <f>IF('1.PrepList'!#REF!="","",'1.PrepList'!#REF!)</f>
        <v>#REF!</v>
      </c>
      <c r="H162" t="e">
        <f>IF('1.PrepList'!#REF!="","",'1.PrepList'!#REF!)</f>
        <v>#REF!</v>
      </c>
      <c r="I162" t="e">
        <f>IF('1.PrepList'!#REF!="","",'1.PrepList'!#REF!)</f>
        <v>#REF!</v>
      </c>
      <c r="J162" t="e">
        <f>IF('1.PrepList'!#REF!="","",'1.PrepList'!#REF!)</f>
        <v>#REF!</v>
      </c>
      <c r="L162" t="e">
        <f>IF('1.PrepList'!#REF!="","",'1.PrepList'!#REF!)</f>
        <v>#REF!</v>
      </c>
      <c r="N162" t="e">
        <f>IF('1.PrepList'!#REF!="","",'1.PrepList'!#REF!)</f>
        <v>#REF!</v>
      </c>
    </row>
    <row r="163" spans="2:14">
      <c r="B163" t="e">
        <f>IF('1.PrepList'!#REF!="","",'1.PrepList'!#REF!)</f>
        <v>#REF!</v>
      </c>
      <c r="C163" t="e">
        <f>_xlfn.XLOOKUP(D163,'1.PrepList'!H:H,'1.PrepList'!G:G)</f>
        <v>#REF!</v>
      </c>
      <c r="D163" t="e">
        <f>IF('1.PrepList'!#REF!="","",'1.PrepList'!#REF!)</f>
        <v>#REF!</v>
      </c>
      <c r="E163" s="172" t="e">
        <f>IF('1.PrepList'!#REF!="","",'1.PrepList'!#REF!)</f>
        <v>#REF!</v>
      </c>
      <c r="F163" t="e">
        <f>IF('1.PrepList'!#REF!="","",'1.PrepList'!#REF!)</f>
        <v>#REF!</v>
      </c>
      <c r="G163" t="e">
        <f>IF('1.PrepList'!#REF!="","",'1.PrepList'!#REF!)</f>
        <v>#REF!</v>
      </c>
      <c r="H163" t="e">
        <f>IF('1.PrepList'!#REF!="","",'1.PrepList'!#REF!)</f>
        <v>#REF!</v>
      </c>
      <c r="I163" t="e">
        <f>IF('1.PrepList'!#REF!="","",'1.PrepList'!#REF!)</f>
        <v>#REF!</v>
      </c>
      <c r="J163" t="e">
        <f>IF('1.PrepList'!#REF!="","",'1.PrepList'!#REF!)</f>
        <v>#REF!</v>
      </c>
      <c r="L163" t="e">
        <f>IF('1.PrepList'!#REF!="","",'1.PrepList'!#REF!)</f>
        <v>#REF!</v>
      </c>
      <c r="N163" t="e">
        <f>IF('1.PrepList'!#REF!="","",'1.PrepList'!#REF!)</f>
        <v>#REF!</v>
      </c>
    </row>
    <row r="164" spans="2:14">
      <c r="B164" t="e">
        <f>IF('1.PrepList'!#REF!="","",'1.PrepList'!#REF!)</f>
        <v>#REF!</v>
      </c>
      <c r="C164" t="e">
        <f>_xlfn.XLOOKUP(D164,'1.PrepList'!H:H,'1.PrepList'!G:G)</f>
        <v>#REF!</v>
      </c>
      <c r="D164" t="e">
        <f>IF('1.PrepList'!#REF!="","",'1.PrepList'!#REF!)</f>
        <v>#REF!</v>
      </c>
      <c r="E164" s="172" t="e">
        <f>IF('1.PrepList'!#REF!="","",'1.PrepList'!#REF!)</f>
        <v>#REF!</v>
      </c>
      <c r="F164" t="e">
        <f>IF('1.PrepList'!#REF!="","",'1.PrepList'!#REF!)</f>
        <v>#REF!</v>
      </c>
      <c r="G164" t="e">
        <f>IF('1.PrepList'!#REF!="","",'1.PrepList'!#REF!)</f>
        <v>#REF!</v>
      </c>
      <c r="H164" t="e">
        <f>IF('1.PrepList'!#REF!="","",'1.PrepList'!#REF!)</f>
        <v>#REF!</v>
      </c>
      <c r="I164" t="e">
        <f>IF('1.PrepList'!#REF!="","",'1.PrepList'!#REF!)</f>
        <v>#REF!</v>
      </c>
      <c r="J164" t="e">
        <f>IF('1.PrepList'!#REF!="","",'1.PrepList'!#REF!)</f>
        <v>#REF!</v>
      </c>
      <c r="L164" t="e">
        <f>IF('1.PrepList'!#REF!="","",'1.PrepList'!#REF!)</f>
        <v>#REF!</v>
      </c>
      <c r="N164" t="e">
        <f>IF('1.PrepList'!#REF!="","",'1.PrepList'!#REF!)</f>
        <v>#REF!</v>
      </c>
    </row>
    <row r="165" spans="2:14">
      <c r="B165" t="e">
        <f>IF('1.PrepList'!#REF!="","",'1.PrepList'!#REF!)</f>
        <v>#REF!</v>
      </c>
      <c r="C165" t="e">
        <f>_xlfn.XLOOKUP(D165,'1.PrepList'!H:H,'1.PrepList'!G:G)</f>
        <v>#REF!</v>
      </c>
      <c r="D165" t="e">
        <f>IF('1.PrepList'!#REF!="","",'1.PrepList'!#REF!)</f>
        <v>#REF!</v>
      </c>
      <c r="E165" s="172" t="e">
        <f>IF('1.PrepList'!#REF!="","",'1.PrepList'!#REF!)</f>
        <v>#REF!</v>
      </c>
      <c r="F165" t="e">
        <f>IF('1.PrepList'!#REF!="","",'1.PrepList'!#REF!)</f>
        <v>#REF!</v>
      </c>
      <c r="G165" t="e">
        <f>IF('1.PrepList'!#REF!="","",'1.PrepList'!#REF!)</f>
        <v>#REF!</v>
      </c>
      <c r="H165" t="e">
        <f>IF('1.PrepList'!#REF!="","",'1.PrepList'!#REF!)</f>
        <v>#REF!</v>
      </c>
      <c r="I165" t="e">
        <f>IF('1.PrepList'!#REF!="","",'1.PrepList'!#REF!)</f>
        <v>#REF!</v>
      </c>
      <c r="J165" t="e">
        <f>IF('1.PrepList'!#REF!="","",'1.PrepList'!#REF!)</f>
        <v>#REF!</v>
      </c>
      <c r="L165" t="e">
        <f>IF('1.PrepList'!#REF!="","",'1.PrepList'!#REF!)</f>
        <v>#REF!</v>
      </c>
      <c r="N165" t="e">
        <f>IF('1.PrepList'!#REF!="","",'1.PrepList'!#REF!)</f>
        <v>#REF!</v>
      </c>
    </row>
    <row r="166" spans="2:14">
      <c r="B166" t="e">
        <f>IF('1.PrepList'!#REF!="","",'1.PrepList'!#REF!)</f>
        <v>#REF!</v>
      </c>
      <c r="C166" t="e">
        <f>_xlfn.XLOOKUP(D166,'1.PrepList'!H:H,'1.PrepList'!G:G)</f>
        <v>#REF!</v>
      </c>
      <c r="D166" t="e">
        <f>IF('1.PrepList'!#REF!="","",'1.PrepList'!#REF!)</f>
        <v>#REF!</v>
      </c>
      <c r="E166" s="172" t="e">
        <f>IF('1.PrepList'!#REF!="","",'1.PrepList'!#REF!)</f>
        <v>#REF!</v>
      </c>
      <c r="F166" t="e">
        <f>IF('1.PrepList'!#REF!="","",'1.PrepList'!#REF!)</f>
        <v>#REF!</v>
      </c>
      <c r="G166" t="e">
        <f>IF('1.PrepList'!#REF!="","",'1.PrepList'!#REF!)</f>
        <v>#REF!</v>
      </c>
      <c r="H166" t="e">
        <f>IF('1.PrepList'!#REF!="","",'1.PrepList'!#REF!)</f>
        <v>#REF!</v>
      </c>
      <c r="I166" t="e">
        <f>IF('1.PrepList'!#REF!="","",'1.PrepList'!#REF!)</f>
        <v>#REF!</v>
      </c>
      <c r="J166" t="e">
        <f>IF('1.PrepList'!#REF!="","",'1.PrepList'!#REF!)</f>
        <v>#REF!</v>
      </c>
      <c r="L166" t="e">
        <f>IF('1.PrepList'!#REF!="","",'1.PrepList'!#REF!)</f>
        <v>#REF!</v>
      </c>
      <c r="N166" t="e">
        <f>IF('1.PrepList'!#REF!="","",'1.PrepList'!#REF!)</f>
        <v>#REF!</v>
      </c>
    </row>
    <row r="167" spans="2:14">
      <c r="B167" t="e">
        <f>IF('1.PrepList'!#REF!="","",'1.PrepList'!#REF!)</f>
        <v>#REF!</v>
      </c>
      <c r="C167" t="e">
        <f>_xlfn.XLOOKUP(D167,'1.PrepList'!H:H,'1.PrepList'!G:G)</f>
        <v>#REF!</v>
      </c>
      <c r="D167" t="e">
        <f>IF('1.PrepList'!#REF!="","",'1.PrepList'!#REF!)</f>
        <v>#REF!</v>
      </c>
      <c r="E167" s="172" t="e">
        <f>IF('1.PrepList'!#REF!="","",'1.PrepList'!#REF!)</f>
        <v>#REF!</v>
      </c>
      <c r="F167" t="e">
        <f>IF('1.PrepList'!#REF!="","",'1.PrepList'!#REF!)</f>
        <v>#REF!</v>
      </c>
      <c r="G167" t="e">
        <f>IF('1.PrepList'!#REF!="","",'1.PrepList'!#REF!)</f>
        <v>#REF!</v>
      </c>
      <c r="H167" t="e">
        <f>IF('1.PrepList'!#REF!="","",'1.PrepList'!#REF!)</f>
        <v>#REF!</v>
      </c>
      <c r="I167" t="e">
        <f>IF('1.PrepList'!#REF!="","",'1.PrepList'!#REF!)</f>
        <v>#REF!</v>
      </c>
      <c r="J167" t="e">
        <f>IF('1.PrepList'!#REF!="","",'1.PrepList'!#REF!)</f>
        <v>#REF!</v>
      </c>
      <c r="L167" t="e">
        <f>IF('1.PrepList'!#REF!="","",'1.PrepList'!#REF!)</f>
        <v>#REF!</v>
      </c>
      <c r="N167" t="e">
        <f>IF('1.PrepList'!#REF!="","",'1.PrepList'!#REF!)</f>
        <v>#REF!</v>
      </c>
    </row>
    <row r="168" spans="2:14">
      <c r="B168" t="e">
        <f>IF('1.PrepList'!#REF!="","",'1.PrepList'!#REF!)</f>
        <v>#REF!</v>
      </c>
      <c r="C168" t="e">
        <f>_xlfn.XLOOKUP(D168,'1.PrepList'!H:H,'1.PrepList'!G:G)</f>
        <v>#REF!</v>
      </c>
      <c r="D168" t="e">
        <f>IF('1.PrepList'!#REF!="","",'1.PrepList'!#REF!)</f>
        <v>#REF!</v>
      </c>
      <c r="E168" s="172" t="e">
        <f>IF('1.PrepList'!#REF!="","",'1.PrepList'!#REF!)</f>
        <v>#REF!</v>
      </c>
      <c r="F168" t="e">
        <f>IF('1.PrepList'!#REF!="","",'1.PrepList'!#REF!)</f>
        <v>#REF!</v>
      </c>
      <c r="G168" t="e">
        <f>IF('1.PrepList'!#REF!="","",'1.PrepList'!#REF!)</f>
        <v>#REF!</v>
      </c>
      <c r="H168" t="e">
        <f>IF('1.PrepList'!#REF!="","",'1.PrepList'!#REF!)</f>
        <v>#REF!</v>
      </c>
      <c r="I168" t="e">
        <f>IF('1.PrepList'!#REF!="","",'1.PrepList'!#REF!)</f>
        <v>#REF!</v>
      </c>
      <c r="J168" t="e">
        <f>IF('1.PrepList'!#REF!="","",'1.PrepList'!#REF!)</f>
        <v>#REF!</v>
      </c>
      <c r="L168" t="e">
        <f>IF('1.PrepList'!#REF!="","",'1.PrepList'!#REF!)</f>
        <v>#REF!</v>
      </c>
      <c r="N168" t="e">
        <f>IF('1.PrepList'!#REF!="","",'1.PrepList'!#REF!)</f>
        <v>#REF!</v>
      </c>
    </row>
    <row r="169" spans="2:14">
      <c r="B169" t="e">
        <f>IF('1.PrepList'!#REF!="","",'1.PrepList'!#REF!)</f>
        <v>#REF!</v>
      </c>
      <c r="C169" t="e">
        <f>_xlfn.XLOOKUP(D169,'1.PrepList'!H:H,'1.PrepList'!G:G)</f>
        <v>#REF!</v>
      </c>
      <c r="D169" t="e">
        <f>IF('1.PrepList'!#REF!="","",'1.PrepList'!#REF!)</f>
        <v>#REF!</v>
      </c>
      <c r="E169" s="172" t="e">
        <f>IF('1.PrepList'!#REF!="","",'1.PrepList'!#REF!)</f>
        <v>#REF!</v>
      </c>
      <c r="F169" t="e">
        <f>IF('1.PrepList'!#REF!="","",'1.PrepList'!#REF!)</f>
        <v>#REF!</v>
      </c>
      <c r="G169" t="e">
        <f>IF('1.PrepList'!#REF!="","",'1.PrepList'!#REF!)</f>
        <v>#REF!</v>
      </c>
      <c r="H169" t="e">
        <f>IF('1.PrepList'!#REF!="","",'1.PrepList'!#REF!)</f>
        <v>#REF!</v>
      </c>
      <c r="I169" t="e">
        <f>IF('1.PrepList'!#REF!="","",'1.PrepList'!#REF!)</f>
        <v>#REF!</v>
      </c>
      <c r="J169" t="e">
        <f>IF('1.PrepList'!#REF!="","",'1.PrepList'!#REF!)</f>
        <v>#REF!</v>
      </c>
      <c r="L169" t="e">
        <f>IF('1.PrepList'!#REF!="","",'1.PrepList'!#REF!)</f>
        <v>#REF!</v>
      </c>
      <c r="N169" t="e">
        <f>IF('1.PrepList'!#REF!="","",'1.PrepList'!#REF!)</f>
        <v>#REF!</v>
      </c>
    </row>
    <row r="170" spans="2:14">
      <c r="B170" t="e">
        <f>IF('1.PrepList'!#REF!="","",'1.PrepList'!#REF!)</f>
        <v>#REF!</v>
      </c>
      <c r="C170" t="e">
        <f>_xlfn.XLOOKUP(D170,'1.PrepList'!H:H,'1.PrepList'!G:G)</f>
        <v>#REF!</v>
      </c>
      <c r="D170" t="e">
        <f>IF('1.PrepList'!#REF!="","",'1.PrepList'!#REF!)</f>
        <v>#REF!</v>
      </c>
      <c r="E170" s="172" t="e">
        <f>IF('1.PrepList'!#REF!="","",'1.PrepList'!#REF!)</f>
        <v>#REF!</v>
      </c>
      <c r="F170" t="e">
        <f>IF('1.PrepList'!#REF!="","",'1.PrepList'!#REF!)</f>
        <v>#REF!</v>
      </c>
      <c r="G170" t="e">
        <f>IF('1.PrepList'!#REF!="","",'1.PrepList'!#REF!)</f>
        <v>#REF!</v>
      </c>
      <c r="H170" t="e">
        <f>IF('1.PrepList'!#REF!="","",'1.PrepList'!#REF!)</f>
        <v>#REF!</v>
      </c>
      <c r="I170" t="e">
        <f>IF('1.PrepList'!#REF!="","",'1.PrepList'!#REF!)</f>
        <v>#REF!</v>
      </c>
      <c r="J170" t="e">
        <f>IF('1.PrepList'!#REF!="","",'1.PrepList'!#REF!)</f>
        <v>#REF!</v>
      </c>
      <c r="L170" t="e">
        <f>IF('1.PrepList'!#REF!="","",'1.PrepList'!#REF!)</f>
        <v>#REF!</v>
      </c>
      <c r="N170" t="e">
        <f>IF('1.PrepList'!#REF!="","",'1.PrepList'!#REF!)</f>
        <v>#REF!</v>
      </c>
    </row>
    <row r="171" spans="2:14">
      <c r="B171" t="str">
        <f>IF('1.PrepList'!F2="","",'1.PrepList'!F2)</f>
        <v>Spanish</v>
      </c>
      <c r="C171" t="e">
        <f>_xlfn.XLOOKUP(D171,'1.PrepList'!H:H,'1.PrepList'!G:G)</f>
        <v>#N/A</v>
      </c>
      <c r="D171">
        <f>IF('1.PrepList'!I2="","",'1.PrepList'!I2)</f>
        <v>177671254</v>
      </c>
      <c r="E171" s="172">
        <f>IF('1.PrepList'!J2="","",'1.PrepList'!J2)</f>
        <v>3856289600</v>
      </c>
      <c r="F171" t="str">
        <f>IF('1.PrepList'!K2="","",'1.PrepList'!K2)</f>
        <v>A/C</v>
      </c>
      <c r="G171" t="str">
        <f>IF('1.PrepList'!L2="","",'1.PrepList'!L2)</f>
        <v>Mechanical Assembly</v>
      </c>
      <c r="H171" t="str">
        <f>IF('1.PrepList'!N2="","",'1.PrepList'!N2)</f>
        <v>FZ</v>
      </c>
      <c r="I171" t="str">
        <f>IF('1.PrepList'!O2="","",'1.PrepList'!O2)</f>
        <v>Pending</v>
      </c>
      <c r="J171" t="str">
        <f>IF('1.PrepList'!P2="","",'1.PrepList'!P2)</f>
        <v/>
      </c>
      <c r="L171" t="str">
        <f>IF('1.PrepList'!Q2="","",'1.PrepList'!Q2)</f>
        <v>Passed</v>
      </c>
      <c r="N171" t="str">
        <f>IF('1.PrepList'!S2="","",'1.PrepList'!S2)</f>
        <v>Confirmed on 8/26 she is still interested</v>
      </c>
    </row>
    <row r="172" spans="2:14">
      <c r="B172" t="str">
        <f>IF('1.PrepList'!F3="","",'1.PrepList'!F3)</f>
        <v xml:space="preserve">Spanish </v>
      </c>
      <c r="C172" t="e">
        <f>_xlfn.XLOOKUP(D172,'1.PrepList'!H:H,'1.PrepList'!G:G)</f>
        <v>#N/A</v>
      </c>
      <c r="D172">
        <f>IF('1.PrepList'!I3="","",'1.PrepList'!I3)</f>
        <v>198173510</v>
      </c>
      <c r="E172" s="172">
        <f>IF('1.PrepList'!J3="","",'1.PrepList'!J3)</f>
        <v>3852164295</v>
      </c>
      <c r="F172" t="str">
        <f>IF('1.PrepList'!K3="","",'1.PrepList'!K3)</f>
        <v>A/C</v>
      </c>
      <c r="G172" t="str">
        <f>IF('1.PrepList'!L3="","",'1.PrepList'!L3)</f>
        <v>Mechanical Assembly</v>
      </c>
      <c r="H172" t="str">
        <f>IF('1.PrepList'!N3="","",'1.PrepList'!N3)</f>
        <v>BL</v>
      </c>
      <c r="I172" t="str">
        <f>IF('1.PrepList'!O3="","",'1.PrepList'!O3)</f>
        <v>Passed</v>
      </c>
      <c r="J172" t="str">
        <f>IF('1.PrepList'!P3="","",'1.PrepList'!P3)</f>
        <v>Passed</v>
      </c>
      <c r="L172" t="str">
        <f>IF('1.PrepList'!Q3="","",'1.PrepList'!Q3)</f>
        <v>Passed</v>
      </c>
      <c r="N172" t="str">
        <f>IF('1.PrepList'!S3="","",'1.PrepList'!S3)</f>
        <v>Confirmed on 8/26 she is still interested</v>
      </c>
    </row>
    <row r="173" spans="2:14">
      <c r="B173" t="e">
        <f>IF('1.PrepList'!#REF!="","",'1.PrepList'!#REF!)</f>
        <v>#REF!</v>
      </c>
      <c r="C173" t="e">
        <f>_xlfn.XLOOKUP(D173,'1.PrepList'!H:H,'1.PrepList'!G:G)</f>
        <v>#REF!</v>
      </c>
      <c r="D173" t="e">
        <f>IF('1.PrepList'!#REF!="","",'1.PrepList'!#REF!)</f>
        <v>#REF!</v>
      </c>
      <c r="E173" s="172" t="e">
        <f>IF('1.PrepList'!#REF!="","",'1.PrepList'!#REF!)</f>
        <v>#REF!</v>
      </c>
      <c r="F173" t="e">
        <f>IF('1.PrepList'!#REF!="","",'1.PrepList'!#REF!)</f>
        <v>#REF!</v>
      </c>
      <c r="G173" t="e">
        <f>IF('1.PrepList'!#REF!="","",'1.PrepList'!#REF!)</f>
        <v>#REF!</v>
      </c>
      <c r="H173" t="e">
        <f>IF('1.PrepList'!#REF!="","",'1.PrepList'!#REF!)</f>
        <v>#REF!</v>
      </c>
      <c r="I173" t="e">
        <f>IF('1.PrepList'!#REF!="","",'1.PrepList'!#REF!)</f>
        <v>#REF!</v>
      </c>
      <c r="J173" t="e">
        <f>IF('1.PrepList'!#REF!="","",'1.PrepList'!#REF!)</f>
        <v>#REF!</v>
      </c>
      <c r="L173" t="e">
        <f>IF('1.PrepList'!#REF!="","",'1.PrepList'!#REF!)</f>
        <v>#REF!</v>
      </c>
      <c r="N173" t="e">
        <f>IF('1.PrepList'!#REF!="","",'1.PrepList'!#REF!)</f>
        <v>#REF!</v>
      </c>
    </row>
    <row r="174" spans="2:14">
      <c r="B174" t="str">
        <f>IF('1.PrepList'!F4="","",'1.PrepList'!F4)</f>
        <v>Spanish</v>
      </c>
      <c r="C174" t="e">
        <f>_xlfn.XLOOKUP(D174,'1.PrepList'!H:H,'1.PrepList'!G:G)</f>
        <v>#N/A</v>
      </c>
      <c r="D174">
        <f>IF('1.PrepList'!I4="","",'1.PrepList'!I4)</f>
        <v>148926496</v>
      </c>
      <c r="E174" s="172">
        <f>IF('1.PrepList'!J4="","",'1.PrepList'!J4)</f>
        <v>8019185846</v>
      </c>
      <c r="F174" t="str">
        <f>IF('1.PrepList'!K4="","",'1.PrepList'!K4)</f>
        <v>B/D</v>
      </c>
      <c r="G174" t="str">
        <f>IF('1.PrepList'!L4="","",'1.PrepList'!L4)</f>
        <v>Mechanical Assembly</v>
      </c>
      <c r="H174" t="str">
        <f>IF('1.PrepList'!N4="","",'1.PrepList'!N4)</f>
        <v>CE</v>
      </c>
      <c r="I174" t="str">
        <f>IF('1.PrepList'!O4="","",'1.PrepList'!O4)</f>
        <v>Passed</v>
      </c>
      <c r="J174" t="str">
        <f>IF('1.PrepList'!P4="","",'1.PrepList'!P4)</f>
        <v>Passed</v>
      </c>
      <c r="L174" t="str">
        <f>IF('1.PrepList'!Q4="","",'1.PrepList'!Q4)</f>
        <v>Passed</v>
      </c>
      <c r="N174" t="str">
        <f>IF('1.PrepList'!S4="","",'1.PrepList'!S4)</f>
        <v>She stated she wont be in Utah for a few months?</v>
      </c>
    </row>
    <row r="175" spans="2:14">
      <c r="B175" t="str">
        <f>IF('1.PrepList'!F5="","",'1.PrepList'!F5)</f>
        <v>Spanish</v>
      </c>
      <c r="C175" t="e">
        <f>_xlfn.XLOOKUP(D175,'1.PrepList'!H:H,'1.PrepList'!G:G)</f>
        <v>#N/A</v>
      </c>
      <c r="D175">
        <f>IF('1.PrepList'!I5="","",'1.PrepList'!I5)</f>
        <v>198303055</v>
      </c>
      <c r="E175" s="172">
        <f>IF('1.PrepList'!J5="","",'1.PrepList'!J5)</f>
        <v>3855410937</v>
      </c>
      <c r="F175" t="str">
        <f>IF('1.PrepList'!K5="","",'1.PrepList'!K5)</f>
        <v>B/D</v>
      </c>
      <c r="G175" t="str">
        <f>IF('1.PrepList'!L5="","",'1.PrepList'!L5)</f>
        <v>Mechanical Assembly</v>
      </c>
      <c r="H175" t="str">
        <f>IF('1.PrepList'!N5="","",'1.PrepList'!N5)</f>
        <v>CE</v>
      </c>
      <c r="I175" t="str">
        <f>IF('1.PrepList'!O5="","",'1.PrepList'!O5)</f>
        <v>Passed</v>
      </c>
      <c r="J175" t="str">
        <f>IF('1.PrepList'!P5="","",'1.PrepList'!P5)</f>
        <v>Passed</v>
      </c>
      <c r="L175" t="str">
        <f>IF('1.PrepList'!Q5="","",'1.PrepList'!Q5)</f>
        <v>Passed</v>
      </c>
      <c r="N175" t="str">
        <f>IF('1.PrepList'!S5="","",'1.PrepList'!S5)</f>
        <v>Confirmed on 8/26 she is still interested</v>
      </c>
    </row>
    <row r="176" spans="2:14">
      <c r="B176" t="e">
        <f>IF('1.PrepList'!#REF!="","",'1.PrepList'!#REF!)</f>
        <v>#REF!</v>
      </c>
      <c r="C176" t="e">
        <f>_xlfn.XLOOKUP(D176,'1.PrepList'!H:H,'1.PrepList'!G:G)</f>
        <v>#REF!</v>
      </c>
      <c r="D176" t="e">
        <f>IF('1.PrepList'!#REF!="","",'1.PrepList'!#REF!)</f>
        <v>#REF!</v>
      </c>
      <c r="E176" s="172" t="e">
        <f>IF('1.PrepList'!#REF!="","",'1.PrepList'!#REF!)</f>
        <v>#REF!</v>
      </c>
      <c r="F176" t="e">
        <f>IF('1.PrepList'!#REF!="","",'1.PrepList'!#REF!)</f>
        <v>#REF!</v>
      </c>
      <c r="G176" t="e">
        <f>IF('1.PrepList'!#REF!="","",'1.PrepList'!#REF!)</f>
        <v>#REF!</v>
      </c>
      <c r="H176" t="e">
        <f>IF('1.PrepList'!#REF!="","",'1.PrepList'!#REF!)</f>
        <v>#REF!</v>
      </c>
      <c r="I176" t="e">
        <f>IF('1.PrepList'!#REF!="","",'1.PrepList'!#REF!)</f>
        <v>#REF!</v>
      </c>
      <c r="J176" t="e">
        <f>IF('1.PrepList'!#REF!="","",'1.PrepList'!#REF!)</f>
        <v>#REF!</v>
      </c>
      <c r="L176" t="e">
        <f>IF('1.PrepList'!#REF!="","",'1.PrepList'!#REF!)</f>
        <v>#REF!</v>
      </c>
      <c r="N176" t="e">
        <f>IF('1.PrepList'!#REF!="","",'1.PrepList'!#REF!)</f>
        <v>#REF!</v>
      </c>
    </row>
    <row r="177" spans="2:14">
      <c r="B177" t="e">
        <f>IF('1.PrepList'!#REF!="","",'1.PrepList'!#REF!)</f>
        <v>#REF!</v>
      </c>
      <c r="C177" t="e">
        <f>_xlfn.XLOOKUP(D177,'1.PrepList'!H:H,'1.PrepList'!G:G)</f>
        <v>#REF!</v>
      </c>
      <c r="D177" t="e">
        <f>IF('1.PrepList'!#REF!="","",'1.PrepList'!#REF!)</f>
        <v>#REF!</v>
      </c>
      <c r="E177" s="172" t="e">
        <f>IF('1.PrepList'!#REF!="","",'1.PrepList'!#REF!)</f>
        <v>#REF!</v>
      </c>
      <c r="F177" t="e">
        <f>IF('1.PrepList'!#REF!="","",'1.PrepList'!#REF!)</f>
        <v>#REF!</v>
      </c>
      <c r="G177" t="e">
        <f>IF('1.PrepList'!#REF!="","",'1.PrepList'!#REF!)</f>
        <v>#REF!</v>
      </c>
      <c r="H177" t="e">
        <f>IF('1.PrepList'!#REF!="","",'1.PrepList'!#REF!)</f>
        <v>#REF!</v>
      </c>
      <c r="I177" t="e">
        <f>IF('1.PrepList'!#REF!="","",'1.PrepList'!#REF!)</f>
        <v>#REF!</v>
      </c>
      <c r="J177" t="e">
        <f>IF('1.PrepList'!#REF!="","",'1.PrepList'!#REF!)</f>
        <v>#REF!</v>
      </c>
      <c r="L177" t="e">
        <f>IF('1.PrepList'!#REF!="","",'1.PrepList'!#REF!)</f>
        <v>#REF!</v>
      </c>
      <c r="N177" t="e">
        <f>IF('1.PrepList'!#REF!="","",'1.PrepList'!#REF!)</f>
        <v>#REF!</v>
      </c>
    </row>
    <row r="178" spans="2:14">
      <c r="B178" t="e">
        <f>IF('1.PrepList'!#REF!="","",'1.PrepList'!#REF!)</f>
        <v>#REF!</v>
      </c>
      <c r="C178" t="e">
        <f>_xlfn.XLOOKUP(D178,'1.PrepList'!H:H,'1.PrepList'!G:G)</f>
        <v>#REF!</v>
      </c>
      <c r="D178" t="e">
        <f>IF('1.PrepList'!#REF!="","",'1.PrepList'!#REF!)</f>
        <v>#REF!</v>
      </c>
      <c r="E178" s="172" t="e">
        <f>IF('1.PrepList'!#REF!="","",'1.PrepList'!#REF!)</f>
        <v>#REF!</v>
      </c>
      <c r="F178" t="e">
        <f>IF('1.PrepList'!#REF!="","",'1.PrepList'!#REF!)</f>
        <v>#REF!</v>
      </c>
      <c r="G178" t="e">
        <f>IF('1.PrepList'!#REF!="","",'1.PrepList'!#REF!)</f>
        <v>#REF!</v>
      </c>
      <c r="H178" t="e">
        <f>IF('1.PrepList'!#REF!="","",'1.PrepList'!#REF!)</f>
        <v>#REF!</v>
      </c>
      <c r="I178" t="e">
        <f>IF('1.PrepList'!#REF!="","",'1.PrepList'!#REF!)</f>
        <v>#REF!</v>
      </c>
      <c r="J178" t="e">
        <f>IF('1.PrepList'!#REF!="","",'1.PrepList'!#REF!)</f>
        <v>#REF!</v>
      </c>
      <c r="L178" t="e">
        <f>IF('1.PrepList'!#REF!="","",'1.PrepList'!#REF!)</f>
        <v>#REF!</v>
      </c>
      <c r="N178" t="e">
        <f>IF('1.PrepList'!#REF!="","",'1.PrepList'!#REF!)</f>
        <v>#REF!</v>
      </c>
    </row>
    <row r="179" spans="2:14">
      <c r="B179" t="e">
        <f>IF('1.PrepList'!#REF!="","",'1.PrepList'!#REF!)</f>
        <v>#REF!</v>
      </c>
      <c r="C179" t="e">
        <f>_xlfn.XLOOKUP(D179,'1.PrepList'!H:H,'1.PrepList'!G:G)</f>
        <v>#REF!</v>
      </c>
      <c r="D179" t="e">
        <f>IF('1.PrepList'!#REF!="","",'1.PrepList'!#REF!)</f>
        <v>#REF!</v>
      </c>
      <c r="E179" s="172" t="e">
        <f>IF('1.PrepList'!#REF!="","",'1.PrepList'!#REF!)</f>
        <v>#REF!</v>
      </c>
      <c r="F179" t="e">
        <f>IF('1.PrepList'!#REF!="","",'1.PrepList'!#REF!)</f>
        <v>#REF!</v>
      </c>
      <c r="G179" t="e">
        <f>IF('1.PrepList'!#REF!="","",'1.PrepList'!#REF!)</f>
        <v>#REF!</v>
      </c>
      <c r="H179" t="e">
        <f>IF('1.PrepList'!#REF!="","",'1.PrepList'!#REF!)</f>
        <v>#REF!</v>
      </c>
      <c r="I179" t="e">
        <f>IF('1.PrepList'!#REF!="","",'1.PrepList'!#REF!)</f>
        <v>#REF!</v>
      </c>
      <c r="J179" t="e">
        <f>IF('1.PrepList'!#REF!="","",'1.PrepList'!#REF!)</f>
        <v>#REF!</v>
      </c>
      <c r="L179" t="e">
        <f>IF('1.PrepList'!#REF!="","",'1.PrepList'!#REF!)</f>
        <v>#REF!</v>
      </c>
      <c r="N179" t="e">
        <f>IF('1.PrepList'!#REF!="","",'1.PrepList'!#REF!)</f>
        <v>#REF!</v>
      </c>
    </row>
    <row r="180" spans="2:14">
      <c r="B180" t="str">
        <f>IF('1.PrepList'!F6="","",'1.PrepList'!F6)</f>
        <v>Spanish</v>
      </c>
      <c r="C180" t="e">
        <f>_xlfn.XLOOKUP(D180,'1.PrepList'!H:H,'1.PrepList'!G:G)</f>
        <v>#N/A</v>
      </c>
      <c r="D180">
        <f>IF('1.PrepList'!I6="","",'1.PrepList'!I6)</f>
        <v>198318924</v>
      </c>
      <c r="E180" s="172">
        <f>IF('1.PrepList'!J6="","",'1.PrepList'!J6)</f>
        <v>4357141187</v>
      </c>
      <c r="F180" t="str">
        <f>IF('1.PrepList'!K6="","",'1.PrepList'!K6)</f>
        <v>B/D</v>
      </c>
      <c r="G180" t="str">
        <f>IF('1.PrepList'!L6="","",'1.PrepList'!L6)</f>
        <v>Mechanical Assembly</v>
      </c>
      <c r="H180" t="str">
        <f>IF('1.PrepList'!N6="","",'1.PrepList'!N6)</f>
        <v>CE</v>
      </c>
      <c r="I180" t="str">
        <f>IF('1.PrepList'!O6="","",'1.PrepList'!O6)</f>
        <v>Passed</v>
      </c>
      <c r="J180" t="str">
        <f>IF('1.PrepList'!P6="","",'1.PrepList'!P6)</f>
        <v>Passed</v>
      </c>
      <c r="L180" t="str">
        <f>IF('1.PrepList'!Q6="","",'1.PrepList'!Q6)</f>
        <v>Passed</v>
      </c>
      <c r="N180" t="str">
        <f>IF('1.PrepList'!S6="","",'1.PrepList'!S6)</f>
        <v/>
      </c>
    </row>
    <row r="181" spans="2:14">
      <c r="B181" t="str">
        <f>IF('1.PrepList'!F7="","",'1.PrepList'!F7)</f>
        <v>Spanish</v>
      </c>
      <c r="C181" t="e">
        <f>_xlfn.XLOOKUP(D181,'1.PrepList'!H:H,'1.PrepList'!G:G)</f>
        <v>#N/A</v>
      </c>
      <c r="D181">
        <f>IF('1.PrepList'!I7="","",'1.PrepList'!I7)</f>
        <v>198237668</v>
      </c>
      <c r="E181" s="172" t="str">
        <f>IF('1.PrepList'!J7="","",'1.PrepList'!J7)</f>
        <v xml:space="preserve">
3854883070</v>
      </c>
      <c r="F181" t="str">
        <f>IF('1.PrepList'!K7="","",'1.PrepList'!K7)</f>
        <v>A/C</v>
      </c>
      <c r="G181" t="str">
        <f>IF('1.PrepList'!L7="","",'1.PrepList'!L7)</f>
        <v>Mechanical Assembly</v>
      </c>
      <c r="H181" t="str">
        <f>IF('1.PrepList'!N7="","",'1.PrepList'!N7)</f>
        <v>NM</v>
      </c>
      <c r="I181" t="str">
        <f>IF('1.PrepList'!O7="","",'1.PrepList'!O7)</f>
        <v>Passed</v>
      </c>
      <c r="J181" t="str">
        <f>IF('1.PrepList'!P7="","",'1.PrepList'!P7)</f>
        <v>Passed</v>
      </c>
      <c r="L181" t="str">
        <f>IF('1.PrepList'!Q7="","",'1.PrepList'!Q7)</f>
        <v>Passed</v>
      </c>
      <c r="N181" t="str">
        <f>IF('1.PrepList'!S7="","",'1.PrepList'!S7)</f>
        <v/>
      </c>
    </row>
    <row r="182" spans="2:14">
      <c r="B182" t="str">
        <f>IF('1.PrepList'!F8="","",'1.PrepList'!F8)</f>
        <v>Spanish</v>
      </c>
      <c r="C182" t="e">
        <f>_xlfn.XLOOKUP(D182,'1.PrepList'!H:H,'1.PrepList'!G:G)</f>
        <v>#N/A</v>
      </c>
      <c r="D182">
        <f>IF('1.PrepList'!I8="","",'1.PrepList'!I8)</f>
        <v>186325204</v>
      </c>
      <c r="E182" s="172">
        <f>IF('1.PrepList'!J8="","",'1.PrepList'!J8)</f>
        <v>8015094766</v>
      </c>
      <c r="F182" t="str">
        <f>IF('1.PrepList'!K8="","",'1.PrepList'!K8)</f>
        <v>A/C</v>
      </c>
      <c r="G182" t="str">
        <f>IF('1.PrepList'!L8="","",'1.PrepList'!L8)</f>
        <v>Mechanical Assembly</v>
      </c>
      <c r="H182" t="str">
        <f>IF('1.PrepList'!N8="","",'1.PrepList'!N8)</f>
        <v>BL</v>
      </c>
      <c r="I182" t="str">
        <f>IF('1.PrepList'!O8="","",'1.PrepList'!O8)</f>
        <v>Passed</v>
      </c>
      <c r="J182" t="str">
        <f>IF('1.PrepList'!P8="","",'1.PrepList'!P8)</f>
        <v>Passed</v>
      </c>
      <c r="L182" t="str">
        <f>IF('1.PrepList'!Q8="","",'1.PrepList'!Q8)</f>
        <v>Passed</v>
      </c>
      <c r="N182" t="str">
        <f>IF('1.PrepList'!S8="","",'1.PrepList'!S8)</f>
        <v/>
      </c>
    </row>
    <row r="183" spans="2:14">
      <c r="B183" t="e">
        <f>IF('1.PrepList'!#REF!="","",'1.PrepList'!#REF!)</f>
        <v>#REF!</v>
      </c>
      <c r="C183" t="e">
        <f>_xlfn.XLOOKUP(D183,'1.PrepList'!H:H,'1.PrepList'!G:G)</f>
        <v>#REF!</v>
      </c>
      <c r="D183" t="e">
        <f>IF('1.PrepList'!#REF!="","",'1.PrepList'!#REF!)</f>
        <v>#REF!</v>
      </c>
      <c r="E183" s="172" t="e">
        <f>IF('1.PrepList'!#REF!="","",'1.PrepList'!#REF!)</f>
        <v>#REF!</v>
      </c>
      <c r="F183" t="e">
        <f>IF('1.PrepList'!#REF!="","",'1.PrepList'!#REF!)</f>
        <v>#REF!</v>
      </c>
      <c r="G183" t="e">
        <f>IF('1.PrepList'!#REF!="","",'1.PrepList'!#REF!)</f>
        <v>#REF!</v>
      </c>
      <c r="H183" t="e">
        <f>IF('1.PrepList'!#REF!="","",'1.PrepList'!#REF!)</f>
        <v>#REF!</v>
      </c>
      <c r="I183" t="e">
        <f>IF('1.PrepList'!#REF!="","",'1.PrepList'!#REF!)</f>
        <v>#REF!</v>
      </c>
      <c r="J183" t="e">
        <f>IF('1.PrepList'!#REF!="","",'1.PrepList'!#REF!)</f>
        <v>#REF!</v>
      </c>
      <c r="L183" t="e">
        <f>IF('1.PrepList'!#REF!="","",'1.PrepList'!#REF!)</f>
        <v>#REF!</v>
      </c>
      <c r="N183" t="e">
        <f>IF('1.PrepList'!#REF!="","",'1.PrepList'!#REF!)</f>
        <v>#REF!</v>
      </c>
    </row>
    <row r="184" spans="2:14">
      <c r="B184" t="e">
        <f>IF('1.PrepList'!#REF!="","",'1.PrepList'!#REF!)</f>
        <v>#REF!</v>
      </c>
      <c r="C184" t="e">
        <f>_xlfn.XLOOKUP(D184,'1.PrepList'!H:H,'1.PrepList'!G:G)</f>
        <v>#REF!</v>
      </c>
      <c r="D184" t="e">
        <f>IF('1.PrepList'!#REF!="","",'1.PrepList'!#REF!)</f>
        <v>#REF!</v>
      </c>
      <c r="E184" s="172" t="e">
        <f>IF('1.PrepList'!#REF!="","",'1.PrepList'!#REF!)</f>
        <v>#REF!</v>
      </c>
      <c r="F184" t="e">
        <f>IF('1.PrepList'!#REF!="","",'1.PrepList'!#REF!)</f>
        <v>#REF!</v>
      </c>
      <c r="G184" t="e">
        <f>IF('1.PrepList'!#REF!="","",'1.PrepList'!#REF!)</f>
        <v>#REF!</v>
      </c>
      <c r="H184" t="e">
        <f>IF('1.PrepList'!#REF!="","",'1.PrepList'!#REF!)</f>
        <v>#REF!</v>
      </c>
      <c r="I184" t="e">
        <f>IF('1.PrepList'!#REF!="","",'1.PrepList'!#REF!)</f>
        <v>#REF!</v>
      </c>
      <c r="J184" t="e">
        <f>IF('1.PrepList'!#REF!="","",'1.PrepList'!#REF!)</f>
        <v>#REF!</v>
      </c>
      <c r="L184" t="e">
        <f>IF('1.PrepList'!#REF!="","",'1.PrepList'!#REF!)</f>
        <v>#REF!</v>
      </c>
      <c r="N184" t="e">
        <f>IF('1.PrepList'!#REF!="","",'1.PrepList'!#REF!)</f>
        <v>#REF!</v>
      </c>
    </row>
    <row r="185" spans="2:14">
      <c r="B185" t="e">
        <f>IF('1.PrepList'!#REF!="","",'1.PrepList'!#REF!)</f>
        <v>#REF!</v>
      </c>
      <c r="C185" t="e">
        <f>_xlfn.XLOOKUP(D185,'1.PrepList'!H:H,'1.PrepList'!G:G)</f>
        <v>#REF!</v>
      </c>
      <c r="D185" t="e">
        <f>IF('1.PrepList'!#REF!="","",'1.PrepList'!#REF!)</f>
        <v>#REF!</v>
      </c>
      <c r="E185" s="172" t="e">
        <f>IF('1.PrepList'!#REF!="","",'1.PrepList'!#REF!)</f>
        <v>#REF!</v>
      </c>
      <c r="F185" t="e">
        <f>IF('1.PrepList'!#REF!="","",'1.PrepList'!#REF!)</f>
        <v>#REF!</v>
      </c>
      <c r="G185" t="e">
        <f>IF('1.PrepList'!#REF!="","",'1.PrepList'!#REF!)</f>
        <v>#REF!</v>
      </c>
      <c r="H185" t="str">
        <f>IF('1.PrepList'!N9="","",'1.PrepList'!N9)</f>
        <v>BL</v>
      </c>
      <c r="I185" t="str">
        <f>IF('1.PrepList'!O9="","",'1.PrepList'!O9)</f>
        <v>Passed</v>
      </c>
      <c r="J185" t="str">
        <f>IF('1.PrepList'!P9="","",'1.PrepList'!P9)</f>
        <v>Passed</v>
      </c>
      <c r="L185" t="e">
        <f>IF('1.PrepList'!#REF!="","",'1.PrepList'!#REF!)</f>
        <v>#REF!</v>
      </c>
      <c r="N185" t="e">
        <f>IF('1.PrepList'!#REF!="","",'1.PrepList'!#REF!)</f>
        <v>#REF!</v>
      </c>
    </row>
    <row r="186" spans="2:14">
      <c r="B186" t="str">
        <f>IF('1.PrepList'!F9="","",'1.PrepList'!F9)</f>
        <v>Spanish</v>
      </c>
      <c r="C186" t="e">
        <f>_xlfn.XLOOKUP(D186,'1.PrepList'!H:H,'1.PrepList'!G:G)</f>
        <v>#N/A</v>
      </c>
      <c r="D186">
        <f>IF('1.PrepList'!I9="","",'1.PrepList'!I9)</f>
        <v>185565315</v>
      </c>
      <c r="E186" s="172">
        <f>IF('1.PrepList'!J9="","",'1.PrepList'!J9)</f>
        <v>3855907316</v>
      </c>
      <c r="F186" t="str">
        <f>IF('1.PrepList'!K9="","",'1.PrepList'!K9)</f>
        <v>A/C</v>
      </c>
      <c r="G186" t="str">
        <f>IF('1.PrepList'!L9="","",'1.PrepList'!L9)</f>
        <v>Mechanical Assembly</v>
      </c>
      <c r="H186" t="e">
        <f>IF('1.PrepList'!#REF!="","",'1.PrepList'!#REF!)</f>
        <v>#REF!</v>
      </c>
      <c r="I186" t="e">
        <f>IF('1.PrepList'!#REF!="","",'1.PrepList'!#REF!)</f>
        <v>#REF!</v>
      </c>
      <c r="J186" t="e">
        <f>IF('1.PrepList'!#REF!="","",'1.PrepList'!#REF!)</f>
        <v>#REF!</v>
      </c>
      <c r="L186" t="str">
        <f>IF('1.PrepList'!Q9="","",'1.PrepList'!Q9)</f>
        <v>Passed</v>
      </c>
      <c r="N186" t="str">
        <f>IF('1.PrepList'!S9="","",'1.PrepList'!S9)</f>
        <v/>
      </c>
    </row>
    <row r="187" spans="2:14">
      <c r="B187" t="e">
        <f>IF('1.PrepList'!#REF!="","",'1.PrepList'!#REF!)</f>
        <v>#REF!</v>
      </c>
      <c r="C187" t="e">
        <f>_xlfn.XLOOKUP(D187,'1.PrepList'!H:H,'1.PrepList'!G:G)</f>
        <v>#REF!</v>
      </c>
      <c r="D187" t="e">
        <f>IF('1.PrepList'!#REF!="","",'1.PrepList'!#REF!)</f>
        <v>#REF!</v>
      </c>
      <c r="E187" s="172" t="e">
        <f>IF('1.PrepList'!#REF!="","",'1.PrepList'!#REF!)</f>
        <v>#REF!</v>
      </c>
      <c r="F187" t="e">
        <f>IF('1.PrepList'!#REF!="","",'1.PrepList'!#REF!)</f>
        <v>#REF!</v>
      </c>
      <c r="G187" t="e">
        <f>IF('1.PrepList'!#REF!="","",'1.PrepList'!#REF!)</f>
        <v>#REF!</v>
      </c>
      <c r="H187" t="e">
        <f>IF('1.PrepList'!#REF!="","",'1.PrepList'!#REF!)</f>
        <v>#REF!</v>
      </c>
      <c r="I187" t="e">
        <f>IF('1.PrepList'!#REF!="","",'1.PrepList'!#REF!)</f>
        <v>#REF!</v>
      </c>
      <c r="J187" t="e">
        <f>IF('1.PrepList'!#REF!="","",'1.PrepList'!#REF!)</f>
        <v>#REF!</v>
      </c>
      <c r="L187" t="e">
        <f>IF('1.PrepList'!#REF!="","",'1.PrepList'!#REF!)</f>
        <v>#REF!</v>
      </c>
      <c r="N187" t="e">
        <f>IF('1.PrepList'!#REF!="","",'1.PrepList'!#REF!)</f>
        <v>#REF!</v>
      </c>
    </row>
    <row r="188" spans="2:14">
      <c r="B188" t="e">
        <f>IF('1.PrepList'!#REF!="","",'1.PrepList'!#REF!)</f>
        <v>#REF!</v>
      </c>
      <c r="C188" t="e">
        <f>_xlfn.XLOOKUP(D188,'1.PrepList'!H:H,'1.PrepList'!G:G)</f>
        <v>#REF!</v>
      </c>
      <c r="D188" t="e">
        <f>IF('1.PrepList'!#REF!="","",'1.PrepList'!#REF!)</f>
        <v>#REF!</v>
      </c>
      <c r="E188" s="172" t="e">
        <f>IF('1.PrepList'!#REF!="","",'1.PrepList'!#REF!)</f>
        <v>#REF!</v>
      </c>
      <c r="F188" t="e">
        <f>IF('1.PrepList'!#REF!="","",'1.PrepList'!#REF!)</f>
        <v>#REF!</v>
      </c>
      <c r="G188" t="e">
        <f>IF('1.PrepList'!#REF!="","",'1.PrepList'!#REF!)</f>
        <v>#REF!</v>
      </c>
      <c r="H188" t="e">
        <f>IF('1.PrepList'!#REF!="","",'1.PrepList'!#REF!)</f>
        <v>#REF!</v>
      </c>
      <c r="I188" t="e">
        <f>IF('1.PrepList'!#REF!="","",'1.PrepList'!#REF!)</f>
        <v>#REF!</v>
      </c>
      <c r="J188" t="e">
        <f>IF('1.PrepList'!#REF!="","",'1.PrepList'!#REF!)</f>
        <v>#REF!</v>
      </c>
      <c r="L188" t="e">
        <f>IF('1.PrepList'!#REF!="","",'1.PrepList'!#REF!)</f>
        <v>#REF!</v>
      </c>
      <c r="N188" t="e">
        <f>IF('1.PrepList'!#REF!="","",'1.PrepList'!#REF!)</f>
        <v>#REF!</v>
      </c>
    </row>
    <row r="189" spans="2:14">
      <c r="B189" t="e">
        <f>IF('1.PrepList'!#REF!="","",'1.PrepList'!#REF!)</f>
        <v>#REF!</v>
      </c>
      <c r="C189" t="e">
        <f>_xlfn.XLOOKUP(D189,'1.PrepList'!H:H,'1.PrepList'!G:G)</f>
        <v>#REF!</v>
      </c>
      <c r="D189" t="e">
        <f>IF('1.PrepList'!#REF!="","",'1.PrepList'!#REF!)</f>
        <v>#REF!</v>
      </c>
      <c r="E189" s="172" t="e">
        <f>IF('1.PrepList'!#REF!="","",'1.PrepList'!#REF!)</f>
        <v>#REF!</v>
      </c>
      <c r="F189" t="e">
        <f>IF('1.PrepList'!#REF!="","",'1.PrepList'!#REF!)</f>
        <v>#REF!</v>
      </c>
      <c r="G189" t="e">
        <f>IF('1.PrepList'!#REF!="","",'1.PrepList'!#REF!)</f>
        <v>#REF!</v>
      </c>
      <c r="H189" t="e">
        <f>IF('1.PrepList'!#REF!="","",'1.PrepList'!#REF!)</f>
        <v>#REF!</v>
      </c>
      <c r="I189" t="e">
        <f>IF('1.PrepList'!#REF!="","",'1.PrepList'!#REF!)</f>
        <v>#REF!</v>
      </c>
      <c r="J189" t="e">
        <f>IF('1.PrepList'!#REF!="","",'1.PrepList'!#REF!)</f>
        <v>#REF!</v>
      </c>
      <c r="L189" t="e">
        <f>IF('1.PrepList'!#REF!="","",'1.PrepList'!#REF!)</f>
        <v>#REF!</v>
      </c>
      <c r="N189" t="e">
        <f>IF('1.PrepList'!#REF!="","",'1.PrepList'!#REF!)</f>
        <v>#REF!</v>
      </c>
    </row>
    <row r="190" spans="2:14">
      <c r="B190" t="e">
        <f>IF('1.PrepList'!#REF!="","",'1.PrepList'!#REF!)</f>
        <v>#REF!</v>
      </c>
      <c r="C190" t="e">
        <f>_xlfn.XLOOKUP(D190,'1.PrepList'!H:H,'1.PrepList'!G:G)</f>
        <v>#REF!</v>
      </c>
      <c r="D190" t="e">
        <f>IF('1.PrepList'!#REF!="","",'1.PrepList'!#REF!)</f>
        <v>#REF!</v>
      </c>
      <c r="E190" s="172" t="e">
        <f>IF('1.PrepList'!#REF!="","",'1.PrepList'!#REF!)</f>
        <v>#REF!</v>
      </c>
      <c r="F190" t="e">
        <f>IF('1.PrepList'!#REF!="","",'1.PrepList'!#REF!)</f>
        <v>#REF!</v>
      </c>
      <c r="G190" t="e">
        <f>IF('1.PrepList'!#REF!="","",'1.PrepList'!#REF!)</f>
        <v>#REF!</v>
      </c>
      <c r="H190" t="e">
        <f>IF('1.PrepList'!#REF!="","",'1.PrepList'!#REF!)</f>
        <v>#REF!</v>
      </c>
      <c r="I190" t="e">
        <f>IF('1.PrepList'!#REF!="","",'1.PrepList'!#REF!)</f>
        <v>#REF!</v>
      </c>
      <c r="J190" t="e">
        <f>IF('1.PrepList'!#REF!="","",'1.PrepList'!#REF!)</f>
        <v>#REF!</v>
      </c>
      <c r="L190" t="e">
        <f>IF('1.PrepList'!#REF!="","",'1.PrepList'!#REF!)</f>
        <v>#REF!</v>
      </c>
      <c r="N190" t="e">
        <f>IF('1.PrepList'!#REF!="","",'1.PrepList'!#REF!)</f>
        <v>#REF!</v>
      </c>
    </row>
    <row r="191" spans="2:14">
      <c r="B191" t="e">
        <f>IF('1.PrepList'!#REF!="","",'1.PrepList'!#REF!)</f>
        <v>#REF!</v>
      </c>
      <c r="C191" t="e">
        <f>_xlfn.XLOOKUP(D191,'1.PrepList'!H:H,'1.PrepList'!G:G)</f>
        <v>#REF!</v>
      </c>
      <c r="D191" t="e">
        <f>IF('1.PrepList'!#REF!="","",'1.PrepList'!#REF!)</f>
        <v>#REF!</v>
      </c>
      <c r="E191" s="172" t="e">
        <f>IF('1.PrepList'!#REF!="","",'1.PrepList'!#REF!)</f>
        <v>#REF!</v>
      </c>
      <c r="F191" t="e">
        <f>IF('1.PrepList'!#REF!="","",'1.PrepList'!#REF!)</f>
        <v>#REF!</v>
      </c>
      <c r="G191" t="e">
        <f>IF('1.PrepList'!#REF!="","",'1.PrepList'!#REF!)</f>
        <v>#REF!</v>
      </c>
      <c r="H191" t="e">
        <f>IF('1.PrepList'!#REF!="","",'1.PrepList'!#REF!)</f>
        <v>#REF!</v>
      </c>
      <c r="I191" t="e">
        <f>IF('1.PrepList'!#REF!="","",'1.PrepList'!#REF!)</f>
        <v>#REF!</v>
      </c>
      <c r="J191" t="e">
        <f>IF('1.PrepList'!#REF!="","",'1.PrepList'!#REF!)</f>
        <v>#REF!</v>
      </c>
      <c r="L191" t="e">
        <f>IF('1.PrepList'!#REF!="","",'1.PrepList'!#REF!)</f>
        <v>#REF!</v>
      </c>
      <c r="N191" t="e">
        <f>IF('1.PrepList'!#REF!="","",'1.PrepList'!#REF!)</f>
        <v>#REF!</v>
      </c>
    </row>
    <row r="192" spans="2:14">
      <c r="B192" t="e">
        <f>IF('1.PrepList'!#REF!="","",'1.PrepList'!#REF!)</f>
        <v>#REF!</v>
      </c>
      <c r="C192" t="e">
        <f>_xlfn.XLOOKUP(D192,'1.PrepList'!H:H,'1.PrepList'!G:G)</f>
        <v>#REF!</v>
      </c>
      <c r="D192" t="e">
        <f>IF('1.PrepList'!#REF!="","",'1.PrepList'!#REF!)</f>
        <v>#REF!</v>
      </c>
      <c r="E192" s="172" t="e">
        <f>IF('1.PrepList'!#REF!="","",'1.PrepList'!#REF!)</f>
        <v>#REF!</v>
      </c>
      <c r="F192" t="e">
        <f>IF('1.PrepList'!#REF!="","",'1.PrepList'!#REF!)</f>
        <v>#REF!</v>
      </c>
      <c r="G192" t="e">
        <f>IF('1.PrepList'!#REF!="","",'1.PrepList'!#REF!)</f>
        <v>#REF!</v>
      </c>
      <c r="H192" t="e">
        <f>IF('1.PrepList'!#REF!="","",'1.PrepList'!#REF!)</f>
        <v>#REF!</v>
      </c>
      <c r="I192" t="e">
        <f>IF('1.PrepList'!#REF!="","",'1.PrepList'!#REF!)</f>
        <v>#REF!</v>
      </c>
      <c r="J192" t="e">
        <f>IF('1.PrepList'!#REF!="","",'1.PrepList'!#REF!)</f>
        <v>#REF!</v>
      </c>
      <c r="L192" t="e">
        <f>IF('1.PrepList'!#REF!="","",'1.PrepList'!#REF!)</f>
        <v>#REF!</v>
      </c>
      <c r="N192" t="e">
        <f>IF('1.PrepList'!#REF!="","",'1.PrepList'!#REF!)</f>
        <v>#REF!</v>
      </c>
    </row>
    <row r="193" spans="2:14">
      <c r="B193" t="e">
        <f>IF('1.PrepList'!#REF!="","",'1.PrepList'!#REF!)</f>
        <v>#REF!</v>
      </c>
      <c r="C193" t="e">
        <f>_xlfn.XLOOKUP(D193,'1.PrepList'!H:H,'1.PrepList'!G:G)</f>
        <v>#REF!</v>
      </c>
      <c r="D193" t="e">
        <f>IF('1.PrepList'!#REF!="","",'1.PrepList'!#REF!)</f>
        <v>#REF!</v>
      </c>
      <c r="E193" s="172" t="e">
        <f>IF('1.PrepList'!#REF!="","",'1.PrepList'!#REF!)</f>
        <v>#REF!</v>
      </c>
      <c r="F193" t="e">
        <f>IF('1.PrepList'!#REF!="","",'1.PrepList'!#REF!)</f>
        <v>#REF!</v>
      </c>
      <c r="G193" t="e">
        <f>IF('1.PrepList'!#REF!="","",'1.PrepList'!#REF!)</f>
        <v>#REF!</v>
      </c>
      <c r="H193" t="e">
        <f>IF('1.PrepList'!#REF!="","",'1.PrepList'!#REF!)</f>
        <v>#REF!</v>
      </c>
      <c r="I193" t="e">
        <f>IF('1.PrepList'!#REF!="","",'1.PrepList'!#REF!)</f>
        <v>#REF!</v>
      </c>
      <c r="J193" t="e">
        <f>IF('1.PrepList'!#REF!="","",'1.PrepList'!#REF!)</f>
        <v>#REF!</v>
      </c>
      <c r="L193" t="e">
        <f>IF('1.PrepList'!#REF!="","",'1.PrepList'!#REF!)</f>
        <v>#REF!</v>
      </c>
      <c r="N193" t="e">
        <f>IF('1.PrepList'!#REF!="","",'1.PrepList'!#REF!)</f>
        <v>#REF!</v>
      </c>
    </row>
    <row r="194" spans="2:14">
      <c r="B194" t="e">
        <f>IF('1.PrepList'!#REF!="","",'1.PrepList'!#REF!)</f>
        <v>#REF!</v>
      </c>
      <c r="C194" t="e">
        <f>_xlfn.XLOOKUP(D194,'1.PrepList'!H:H,'1.PrepList'!G:G)</f>
        <v>#REF!</v>
      </c>
      <c r="D194" t="e">
        <f>IF('1.PrepList'!#REF!="","",'1.PrepList'!#REF!)</f>
        <v>#REF!</v>
      </c>
      <c r="E194" s="172" t="e">
        <f>IF('1.PrepList'!#REF!="","",'1.PrepList'!#REF!)</f>
        <v>#REF!</v>
      </c>
      <c r="F194" t="e">
        <f>IF('1.PrepList'!#REF!="","",'1.PrepList'!#REF!)</f>
        <v>#REF!</v>
      </c>
      <c r="G194" t="e">
        <f>IF('1.PrepList'!#REF!="","",'1.PrepList'!#REF!)</f>
        <v>#REF!</v>
      </c>
      <c r="H194" t="str">
        <f>IF('1.PrepList'!N10="","",'1.PrepList'!N10)</f>
        <v>NM</v>
      </c>
      <c r="I194" t="str">
        <f>IF('1.PrepList'!O10="","",'1.PrepList'!O10)</f>
        <v>Passed</v>
      </c>
      <c r="J194" t="str">
        <f>IF('1.PrepList'!P10="","",'1.PrepList'!P10)</f>
        <v>Passed</v>
      </c>
      <c r="L194" t="e">
        <f>IF('1.PrepList'!#REF!="","",'1.PrepList'!#REF!)</f>
        <v>#REF!</v>
      </c>
      <c r="N194" t="e">
        <f>IF('1.PrepList'!#REF!="","",'1.PrepList'!#REF!)</f>
        <v>#REF!</v>
      </c>
    </row>
    <row r="195" spans="2:14">
      <c r="B195" t="e">
        <f>IF('1.PrepList'!#REF!="","",'1.PrepList'!#REF!)</f>
        <v>#REF!</v>
      </c>
      <c r="C195" t="e">
        <f>_xlfn.XLOOKUP(D195,'1.PrepList'!H:H,'1.PrepList'!G:G)</f>
        <v>#REF!</v>
      </c>
      <c r="D195" t="e">
        <f>IF('1.PrepList'!#REF!="","",'1.PrepList'!#REF!)</f>
        <v>#REF!</v>
      </c>
      <c r="E195" s="172" t="e">
        <f>IF('1.PrepList'!#REF!="","",'1.PrepList'!#REF!)</f>
        <v>#REF!</v>
      </c>
      <c r="F195" t="e">
        <f>IF('1.PrepList'!#REF!="","",'1.PrepList'!#REF!)</f>
        <v>#REF!</v>
      </c>
      <c r="G195" t="e">
        <f>IF('1.PrepList'!#REF!="","",'1.PrepList'!#REF!)</f>
        <v>#REF!</v>
      </c>
      <c r="H195" t="e">
        <f>IF('1.PrepList'!#REF!="","",'1.PrepList'!#REF!)</f>
        <v>#REF!</v>
      </c>
      <c r="I195" t="e">
        <f>IF('1.PrepList'!#REF!="","",'1.PrepList'!#REF!)</f>
        <v>#REF!</v>
      </c>
      <c r="J195" t="e">
        <f>IF('1.PrepList'!#REF!="","",'1.PrepList'!#REF!)</f>
        <v>#REF!</v>
      </c>
      <c r="L195" t="e">
        <f>IF('1.PrepList'!#REF!="","",'1.PrepList'!#REF!)</f>
        <v>#REF!</v>
      </c>
      <c r="N195" t="e">
        <f>IF('1.PrepList'!#REF!="","",'1.PrepList'!#REF!)</f>
        <v>#REF!</v>
      </c>
    </row>
    <row r="196" spans="2:14">
      <c r="B196" t="str">
        <f>IF('1.PrepList'!F10="","",'1.PrepList'!F10)</f>
        <v>Spanish</v>
      </c>
      <c r="C196" t="e">
        <f>_xlfn.XLOOKUP(D196,'1.PrepList'!H:H,'1.PrepList'!G:G)</f>
        <v>#N/A</v>
      </c>
      <c r="D196">
        <f>IF('1.PrepList'!I10="","",'1.PrepList'!I10)</f>
        <v>177626645</v>
      </c>
      <c r="E196" s="172" t="str">
        <f>IF('1.PrepList'!J10="","",'1.PrepList'!J10)</f>
        <v xml:space="preserve">
3322563395</v>
      </c>
      <c r="F196" t="str">
        <f>IF('1.PrepList'!K10="","",'1.PrepList'!K10)</f>
        <v>B/D</v>
      </c>
      <c r="G196" t="str">
        <f>IF('1.PrepList'!L10="","",'1.PrepList'!L10)</f>
        <v>Mechanical Assembly</v>
      </c>
      <c r="H196" t="str">
        <f>IF('1.PrepList'!N11="","",'1.PrepList'!N11)</f>
        <v>DR</v>
      </c>
      <c r="I196" t="str">
        <f>IF('1.PrepList'!O11="","",'1.PrepList'!O11)</f>
        <v>Passed</v>
      </c>
      <c r="J196" t="str">
        <f>IF('1.PrepList'!P11="","",'1.PrepList'!P11)</f>
        <v>Passed</v>
      </c>
      <c r="L196" t="str">
        <f>IF('1.PrepList'!Q10="","",'1.PrepList'!Q10)</f>
        <v>Passed</v>
      </c>
      <c r="N196" t="str">
        <f>IF('1.PrepList'!S10="","",'1.PrepList'!S10)</f>
        <v>Confirmed on 8/26 she is still interested</v>
      </c>
    </row>
    <row r="197" spans="2:14">
      <c r="B197" t="e">
        <f>IF('1.PrepList'!#REF!="","",'1.PrepList'!#REF!)</f>
        <v>#REF!</v>
      </c>
      <c r="C197" t="e">
        <f>_xlfn.XLOOKUP(D197,'1.PrepList'!H:H,'1.PrepList'!G:G)</f>
        <v>#REF!</v>
      </c>
      <c r="D197" t="e">
        <f>IF('1.PrepList'!#REF!="","",'1.PrepList'!#REF!)</f>
        <v>#REF!</v>
      </c>
      <c r="E197" s="172" t="e">
        <f>IF('1.PrepList'!#REF!="","",'1.PrepList'!#REF!)</f>
        <v>#REF!</v>
      </c>
      <c r="F197" t="e">
        <f>IF('1.PrepList'!#REF!="","",'1.PrepList'!#REF!)</f>
        <v>#REF!</v>
      </c>
      <c r="G197" t="e">
        <f>IF('1.PrepList'!#REF!="","",'1.PrepList'!#REF!)</f>
        <v>#REF!</v>
      </c>
      <c r="H197" t="str">
        <f>IF('1.PrepList'!N12="","",'1.PrepList'!N12)</f>
        <v>CE</v>
      </c>
      <c r="I197" t="str">
        <f>IF('1.PrepList'!O12="","",'1.PrepList'!O12)</f>
        <v>Passed</v>
      </c>
      <c r="J197" t="str">
        <f>IF('1.PrepList'!P12="","",'1.PrepList'!P12)</f>
        <v>Passed</v>
      </c>
      <c r="L197" t="e">
        <f>IF('1.PrepList'!#REF!="","",'1.PrepList'!#REF!)</f>
        <v>#REF!</v>
      </c>
      <c r="N197" t="e">
        <f>IF('1.PrepList'!#REF!="","",'1.PrepList'!#REF!)</f>
        <v>#REF!</v>
      </c>
    </row>
    <row r="198" spans="2:14">
      <c r="B198" t="e">
        <f>IF('1.PrepList'!#REF!="","",'1.PrepList'!#REF!)</f>
        <v>#REF!</v>
      </c>
      <c r="C198" t="e">
        <f>_xlfn.XLOOKUP(D198,'1.PrepList'!H:H,'1.PrepList'!G:G)</f>
        <v>#REF!</v>
      </c>
      <c r="D198" t="e">
        <f>IF('1.PrepList'!#REF!="","",'1.PrepList'!#REF!)</f>
        <v>#REF!</v>
      </c>
      <c r="E198" s="172" t="e">
        <f>IF('1.PrepList'!#REF!="","",'1.PrepList'!#REF!)</f>
        <v>#REF!</v>
      </c>
      <c r="F198" t="e">
        <f>IF('1.PrepList'!#REF!="","",'1.PrepList'!#REF!)</f>
        <v>#REF!</v>
      </c>
      <c r="G198" t="e">
        <f>IF('1.PrepList'!#REF!="","",'1.PrepList'!#REF!)</f>
        <v>#REF!</v>
      </c>
      <c r="H198" t="e">
        <f>IF('1.PrepList'!#REF!="","",'1.PrepList'!#REF!)</f>
        <v>#REF!</v>
      </c>
      <c r="I198" t="e">
        <f>IF('1.PrepList'!#REF!="","",'1.PrepList'!#REF!)</f>
        <v>#REF!</v>
      </c>
      <c r="J198" t="e">
        <f>IF('1.PrepList'!#REF!="","",'1.PrepList'!#REF!)</f>
        <v>#REF!</v>
      </c>
      <c r="L198" t="e">
        <f>IF('1.PrepList'!#REF!="","",'1.PrepList'!#REF!)</f>
        <v>#REF!</v>
      </c>
      <c r="N198" t="e">
        <f>IF('1.PrepList'!#REF!="","",'1.PrepList'!#REF!)</f>
        <v>#REF!</v>
      </c>
    </row>
    <row r="199" spans="2:14">
      <c r="B199" t="str">
        <f>IF('1.PrepList'!F11="","",'1.PrepList'!F11)</f>
        <v>Spanish</v>
      </c>
      <c r="C199" t="e">
        <f>_xlfn.XLOOKUP(D199,'1.PrepList'!H:H,'1.PrepList'!G:G)</f>
        <v>#N/A</v>
      </c>
      <c r="D199">
        <f>IF('1.PrepList'!I11="","",'1.PrepList'!I11)</f>
        <v>182934778</v>
      </c>
      <c r="E199" s="172">
        <f>IF('1.PrepList'!J11="","",'1.PrepList'!J11)</f>
        <v>4352007063</v>
      </c>
      <c r="F199" t="str">
        <f>IF('1.PrepList'!K11="","",'1.PrepList'!K11)</f>
        <v>A/C</v>
      </c>
      <c r="G199" t="str">
        <f>IF('1.PrepList'!L11="","",'1.PrepList'!L11)</f>
        <v>Mechanical Assembly</v>
      </c>
      <c r="H199" t="e">
        <f>IF('1.PrepList'!#REF!="","",'1.PrepList'!#REF!)</f>
        <v>#REF!</v>
      </c>
      <c r="I199" t="e">
        <f>IF('1.PrepList'!#REF!="","",'1.PrepList'!#REF!)</f>
        <v>#REF!</v>
      </c>
      <c r="J199" t="e">
        <f>IF('1.PrepList'!#REF!="","",'1.PrepList'!#REF!)</f>
        <v>#REF!</v>
      </c>
      <c r="L199" t="str">
        <f>IF('1.PrepList'!Q11="","",'1.PrepList'!Q11)</f>
        <v>Passed</v>
      </c>
      <c r="N199" t="str">
        <f>IF('1.PrepList'!S11="","",'1.PrepList'!S11)</f>
        <v/>
      </c>
    </row>
    <row r="200" spans="2:14">
      <c r="B200" t="str">
        <f>IF('1.PrepList'!F12="","",'1.PrepList'!F12)</f>
        <v>Spanish</v>
      </c>
      <c r="C200" t="e">
        <f>_xlfn.XLOOKUP(D200,'1.PrepList'!H:H,'1.PrepList'!G:G)</f>
        <v>#N/A</v>
      </c>
      <c r="D200">
        <f>IF('1.PrepList'!I12="","",'1.PrepList'!I12)</f>
        <v>198304520</v>
      </c>
      <c r="E200" s="172">
        <f>IF('1.PrepList'!J12="","",'1.PrepList'!J12)</f>
        <v>3852674145</v>
      </c>
      <c r="F200" t="str">
        <f>IF('1.PrepList'!K12="","",'1.PrepList'!K12)</f>
        <v>A/C</v>
      </c>
      <c r="G200" t="str">
        <f>IF('1.PrepList'!L12="","",'1.PrepList'!L12)</f>
        <v>Mechanical Assembly</v>
      </c>
      <c r="H200" t="str">
        <f>IF('1.PrepList'!N13="","",'1.PrepList'!N13)</f>
        <v>CE</v>
      </c>
      <c r="I200" t="str">
        <f>IF('1.PrepList'!O13="","",'1.PrepList'!O13)</f>
        <v>Passed</v>
      </c>
      <c r="J200" t="str">
        <f>IF('1.PrepList'!P13="","",'1.PrepList'!P13)</f>
        <v>Passed</v>
      </c>
      <c r="L200" t="str">
        <f>IF('1.PrepList'!Q12="","",'1.PrepList'!Q12)</f>
        <v>Passed</v>
      </c>
      <c r="N200" t="str">
        <f>IF('1.PrepList'!S12="","",'1.PrepList'!S12)</f>
        <v/>
      </c>
    </row>
    <row r="201" spans="2:14">
      <c r="B201" t="e">
        <f>IF('1.PrepList'!#REF!="","",'1.PrepList'!#REF!)</f>
        <v>#REF!</v>
      </c>
      <c r="C201" t="e">
        <f>_xlfn.XLOOKUP(D201,'1.PrepList'!H:H,'1.PrepList'!G:G)</f>
        <v>#REF!</v>
      </c>
      <c r="D201" t="e">
        <f>IF('1.PrepList'!#REF!="","",'1.PrepList'!#REF!)</f>
        <v>#REF!</v>
      </c>
      <c r="E201" s="172" t="e">
        <f>IF('1.PrepList'!#REF!="","",'1.PrepList'!#REF!)</f>
        <v>#REF!</v>
      </c>
      <c r="F201" t="e">
        <f>IF('1.PrepList'!#REF!="","",'1.PrepList'!#REF!)</f>
        <v>#REF!</v>
      </c>
      <c r="G201" t="e">
        <f>IF('1.PrepList'!#REF!="","",'1.PrepList'!#REF!)</f>
        <v>#REF!</v>
      </c>
      <c r="H201" t="e">
        <f>IF('1.PrepList'!#REF!="","",'1.PrepList'!#REF!)</f>
        <v>#REF!</v>
      </c>
      <c r="I201" t="e">
        <f>IF('1.PrepList'!#REF!="","",'1.PrepList'!#REF!)</f>
        <v>#REF!</v>
      </c>
      <c r="J201" t="e">
        <f>IF('1.PrepList'!#REF!="","",'1.PrepList'!#REF!)</f>
        <v>#REF!</v>
      </c>
      <c r="L201" t="e">
        <f>IF('1.PrepList'!#REF!="","",'1.PrepList'!#REF!)</f>
        <v>#REF!</v>
      </c>
      <c r="N201" t="e">
        <f>IF('1.PrepList'!#REF!="","",'1.PrepList'!#REF!)</f>
        <v>#REF!</v>
      </c>
    </row>
    <row r="202" spans="2:14">
      <c r="B202" t="e">
        <f>IF('1.PrepList'!#REF!="","",'1.PrepList'!#REF!)</f>
        <v>#REF!</v>
      </c>
      <c r="C202" t="e">
        <f>_xlfn.XLOOKUP(D202,'1.PrepList'!H:H,'1.PrepList'!G:G)</f>
        <v>#REF!</v>
      </c>
      <c r="D202" t="e">
        <f>IF('1.PrepList'!#REF!="","",'1.PrepList'!#REF!)</f>
        <v>#REF!</v>
      </c>
      <c r="E202" s="172" t="e">
        <f>IF('1.PrepList'!#REF!="","",'1.PrepList'!#REF!)</f>
        <v>#REF!</v>
      </c>
      <c r="F202" t="e">
        <f>IF('1.PrepList'!#REF!="","",'1.PrepList'!#REF!)</f>
        <v>#REF!</v>
      </c>
      <c r="G202" t="e">
        <f>IF('1.PrepList'!#REF!="","",'1.PrepList'!#REF!)</f>
        <v>#REF!</v>
      </c>
      <c r="H202" t="e">
        <f>IF('1.PrepList'!#REF!="","",'1.PrepList'!#REF!)</f>
        <v>#REF!</v>
      </c>
      <c r="I202" t="e">
        <f>IF('1.PrepList'!#REF!="","",'1.PrepList'!#REF!)</f>
        <v>#REF!</v>
      </c>
      <c r="J202" t="e">
        <f>IF('1.PrepList'!#REF!="","",'1.PrepList'!#REF!)</f>
        <v>#REF!</v>
      </c>
      <c r="L202" t="e">
        <f>IF('1.PrepList'!#REF!="","",'1.PrepList'!#REF!)</f>
        <v>#REF!</v>
      </c>
      <c r="N202" t="e">
        <f>IF('1.PrepList'!#REF!="","",'1.PrepList'!#REF!)</f>
        <v>#REF!</v>
      </c>
    </row>
    <row r="203" spans="2:14">
      <c r="B203" t="str">
        <f>IF('1.PrepList'!F13="","",'1.PrepList'!F13)</f>
        <v>Spanish</v>
      </c>
      <c r="C203" t="e">
        <f>_xlfn.XLOOKUP(D203,'1.PrepList'!H:H,'1.PrepList'!G:G)</f>
        <v>#N/A</v>
      </c>
      <c r="D203">
        <f>IF('1.PrepList'!I13="","",'1.PrepList'!I13)</f>
        <v>198457422</v>
      </c>
      <c r="E203" s="172">
        <f>IF('1.PrepList'!J13="","",'1.PrepList'!J13)</f>
        <v>5517991219</v>
      </c>
      <c r="F203" t="str">
        <f>IF('1.PrepList'!K13="","",'1.PrepList'!K13)</f>
        <v>B/D</v>
      </c>
      <c r="G203" t="str">
        <f>IF('1.PrepList'!L13="","",'1.PrepList'!L13)</f>
        <v>Mechanical Assembly</v>
      </c>
      <c r="H203" t="e">
        <f>IF('1.PrepList'!#REF!="","",'1.PrepList'!#REF!)</f>
        <v>#REF!</v>
      </c>
      <c r="I203" t="e">
        <f>IF('1.PrepList'!#REF!="","",'1.PrepList'!#REF!)</f>
        <v>#REF!</v>
      </c>
      <c r="J203" t="e">
        <f>IF('1.PrepList'!#REF!="","",'1.PrepList'!#REF!)</f>
        <v>#REF!</v>
      </c>
      <c r="L203" t="str">
        <f>IF('1.PrepList'!Q13="","",'1.PrepList'!Q13)</f>
        <v>Passed</v>
      </c>
      <c r="N203" t="str">
        <f>IF('1.PrepList'!S13="","",'1.PrepList'!S13)</f>
        <v/>
      </c>
    </row>
    <row r="204" spans="2:14">
      <c r="B204" t="e">
        <f>IF('1.PrepList'!#REF!="","",'1.PrepList'!#REF!)</f>
        <v>#REF!</v>
      </c>
      <c r="C204" t="e">
        <f>_xlfn.XLOOKUP(D204,'1.PrepList'!H:H,'1.PrepList'!G:G)</f>
        <v>#REF!</v>
      </c>
      <c r="D204" t="e">
        <f>IF('1.PrepList'!#REF!="","",'1.PrepList'!#REF!)</f>
        <v>#REF!</v>
      </c>
      <c r="E204" s="172" t="e">
        <f>IF('1.PrepList'!#REF!="","",'1.PrepList'!#REF!)</f>
        <v>#REF!</v>
      </c>
      <c r="F204" t="e">
        <f>IF('1.PrepList'!#REF!="","",'1.PrepList'!#REF!)</f>
        <v>#REF!</v>
      </c>
      <c r="G204" t="e">
        <f>IF('1.PrepList'!#REF!="","",'1.PrepList'!#REF!)</f>
        <v>#REF!</v>
      </c>
      <c r="H204" t="e">
        <f>IF('1.PrepList'!#REF!="","",'1.PrepList'!#REF!)</f>
        <v>#REF!</v>
      </c>
      <c r="I204" t="e">
        <f>IF('1.PrepList'!#REF!="","",'1.PrepList'!#REF!)</f>
        <v>#REF!</v>
      </c>
      <c r="J204" t="e">
        <f>IF('1.PrepList'!#REF!="","",'1.PrepList'!#REF!)</f>
        <v>#REF!</v>
      </c>
      <c r="L204" t="e">
        <f>IF('1.PrepList'!#REF!="","",'1.PrepList'!#REF!)</f>
        <v>#REF!</v>
      </c>
      <c r="N204" t="e">
        <f>IF('1.PrepList'!#REF!="","",'1.PrepList'!#REF!)</f>
        <v>#REF!</v>
      </c>
    </row>
    <row r="205" spans="2:14">
      <c r="B205" t="e">
        <f>IF('1.PrepList'!#REF!="","",'1.PrepList'!#REF!)</f>
        <v>#REF!</v>
      </c>
      <c r="C205" t="e">
        <f>_xlfn.XLOOKUP(D205,'1.PrepList'!H:H,'1.PrepList'!G:G)</f>
        <v>#REF!</v>
      </c>
      <c r="D205" t="e">
        <f>IF('1.PrepList'!#REF!="","",'1.PrepList'!#REF!)</f>
        <v>#REF!</v>
      </c>
      <c r="E205" s="172" t="e">
        <f>IF('1.PrepList'!#REF!="","",'1.PrepList'!#REF!)</f>
        <v>#REF!</v>
      </c>
      <c r="F205" t="e">
        <f>IF('1.PrepList'!#REF!="","",'1.PrepList'!#REF!)</f>
        <v>#REF!</v>
      </c>
      <c r="G205" t="e">
        <f>IF('1.PrepList'!#REF!="","",'1.PrepList'!#REF!)</f>
        <v>#REF!</v>
      </c>
      <c r="H205" t="e">
        <f>IF('1.PrepList'!#REF!="","",'1.PrepList'!#REF!)</f>
        <v>#REF!</v>
      </c>
      <c r="I205" t="e">
        <f>IF('1.PrepList'!#REF!="","",'1.PrepList'!#REF!)</f>
        <v>#REF!</v>
      </c>
      <c r="J205" t="e">
        <f>IF('1.PrepList'!#REF!="","",'1.PrepList'!#REF!)</f>
        <v>#REF!</v>
      </c>
      <c r="L205" t="e">
        <f>IF('1.PrepList'!#REF!="","",'1.PrepList'!#REF!)</f>
        <v>#REF!</v>
      </c>
      <c r="N205" t="e">
        <f>IF('1.PrepList'!#REF!="","",'1.PrepList'!#REF!)</f>
        <v>#REF!</v>
      </c>
    </row>
    <row r="206" spans="2:14">
      <c r="B206" t="e">
        <f>IF('1.PrepList'!#REF!="","",'1.PrepList'!#REF!)</f>
        <v>#REF!</v>
      </c>
      <c r="C206" t="e">
        <f>_xlfn.XLOOKUP(D206,'1.PrepList'!H:H,'1.PrepList'!G:G)</f>
        <v>#REF!</v>
      </c>
      <c r="D206" t="e">
        <f>IF('1.PrepList'!#REF!="","",'1.PrepList'!#REF!)</f>
        <v>#REF!</v>
      </c>
      <c r="E206" s="172" t="e">
        <f>IF('1.PrepList'!#REF!="","",'1.PrepList'!#REF!)</f>
        <v>#REF!</v>
      </c>
      <c r="F206" t="e">
        <f>IF('1.PrepList'!#REF!="","",'1.PrepList'!#REF!)</f>
        <v>#REF!</v>
      </c>
      <c r="G206" t="e">
        <f>IF('1.PrepList'!#REF!="","",'1.PrepList'!#REF!)</f>
        <v>#REF!</v>
      </c>
      <c r="H206" t="e">
        <f>IF('1.PrepList'!#REF!="","",'1.PrepList'!#REF!)</f>
        <v>#REF!</v>
      </c>
      <c r="I206" t="e">
        <f>IF('1.PrepList'!#REF!="","",'1.PrepList'!#REF!)</f>
        <v>#REF!</v>
      </c>
      <c r="J206" t="e">
        <f>IF('1.PrepList'!#REF!="","",'1.PrepList'!#REF!)</f>
        <v>#REF!</v>
      </c>
      <c r="L206" t="e">
        <f>IF('1.PrepList'!#REF!="","",'1.PrepList'!#REF!)</f>
        <v>#REF!</v>
      </c>
      <c r="N206" t="e">
        <f>IF('1.PrepList'!#REF!="","",'1.PrepList'!#REF!)</f>
        <v>#REF!</v>
      </c>
    </row>
    <row r="207" spans="2:14">
      <c r="B207" t="e">
        <f>IF('1.PrepList'!#REF!="","",'1.PrepList'!#REF!)</f>
        <v>#REF!</v>
      </c>
      <c r="C207" t="e">
        <f>_xlfn.XLOOKUP(D207,'1.PrepList'!H:H,'1.PrepList'!G:G)</f>
        <v>#REF!</v>
      </c>
      <c r="D207" t="e">
        <f>IF('1.PrepList'!#REF!="","",'1.PrepList'!#REF!)</f>
        <v>#REF!</v>
      </c>
      <c r="E207" s="172" t="e">
        <f>IF('1.PrepList'!#REF!="","",'1.PrepList'!#REF!)</f>
        <v>#REF!</v>
      </c>
      <c r="F207" t="e">
        <f>IF('1.PrepList'!#REF!="","",'1.PrepList'!#REF!)</f>
        <v>#REF!</v>
      </c>
      <c r="G207" t="e">
        <f>IF('1.PrepList'!#REF!="","",'1.PrepList'!#REF!)</f>
        <v>#REF!</v>
      </c>
      <c r="H207" t="e">
        <f>IF('1.PrepList'!#REF!="","",'1.PrepList'!#REF!)</f>
        <v>#REF!</v>
      </c>
      <c r="I207" t="e">
        <f>IF('1.PrepList'!#REF!="","",'1.PrepList'!#REF!)</f>
        <v>#REF!</v>
      </c>
      <c r="J207" t="e">
        <f>IF('1.PrepList'!#REF!="","",'1.PrepList'!#REF!)</f>
        <v>#REF!</v>
      </c>
      <c r="L207" t="e">
        <f>IF('1.PrepList'!#REF!="","",'1.PrepList'!#REF!)</f>
        <v>#REF!</v>
      </c>
      <c r="N207" t="e">
        <f>IF('1.PrepList'!#REF!="","",'1.PrepList'!#REF!)</f>
        <v>#REF!</v>
      </c>
    </row>
    <row r="208" spans="2:14">
      <c r="B208" t="e">
        <f>IF('1.PrepList'!#REF!="","",'1.PrepList'!#REF!)</f>
        <v>#REF!</v>
      </c>
      <c r="C208" t="e">
        <f>_xlfn.XLOOKUP(D208,'1.PrepList'!H:H,'1.PrepList'!G:G)</f>
        <v>#REF!</v>
      </c>
      <c r="D208" t="e">
        <f>IF('1.PrepList'!#REF!="","",'1.PrepList'!#REF!)</f>
        <v>#REF!</v>
      </c>
      <c r="E208" s="172" t="e">
        <f>IF('1.PrepList'!#REF!="","",'1.PrepList'!#REF!)</f>
        <v>#REF!</v>
      </c>
      <c r="F208" t="e">
        <f>IF('1.PrepList'!#REF!="","",'1.PrepList'!#REF!)</f>
        <v>#REF!</v>
      </c>
      <c r="G208" t="e">
        <f>IF('1.PrepList'!#REF!="","",'1.PrepList'!#REF!)</f>
        <v>#REF!</v>
      </c>
      <c r="H208" t="str">
        <f>IF('1.PrepList'!N14="","",'1.PrepList'!N14)</f>
        <v>NM</v>
      </c>
      <c r="I208" t="str">
        <f>IF('1.PrepList'!O14="","",'1.PrepList'!O14)</f>
        <v>Passed</v>
      </c>
      <c r="J208" t="str">
        <f>IF('1.PrepList'!P14="","",'1.PrepList'!P14)</f>
        <v>Passed</v>
      </c>
      <c r="L208" t="e">
        <f>IF('1.PrepList'!#REF!="","",'1.PrepList'!#REF!)</f>
        <v>#REF!</v>
      </c>
      <c r="N208" t="e">
        <f>IF('1.PrepList'!#REF!="","",'1.PrepList'!#REF!)</f>
        <v>#REF!</v>
      </c>
    </row>
    <row r="209" spans="2:14">
      <c r="B209" t="e">
        <f>IF('1.PrepList'!#REF!="","",'1.PrepList'!#REF!)</f>
        <v>#REF!</v>
      </c>
      <c r="C209" t="e">
        <f>_xlfn.XLOOKUP(D209,'1.PrepList'!H:H,'1.PrepList'!G:G)</f>
        <v>#REF!</v>
      </c>
      <c r="D209" t="e">
        <f>IF('1.PrepList'!#REF!="","",'1.PrepList'!#REF!)</f>
        <v>#REF!</v>
      </c>
      <c r="E209" s="172" t="e">
        <f>IF('1.PrepList'!#REF!="","",'1.PrepList'!#REF!)</f>
        <v>#REF!</v>
      </c>
      <c r="F209" t="e">
        <f>IF('1.PrepList'!#REF!="","",'1.PrepList'!#REF!)</f>
        <v>#REF!</v>
      </c>
      <c r="G209" t="e">
        <f>IF('1.PrepList'!#REF!="","",'1.PrepList'!#REF!)</f>
        <v>#REF!</v>
      </c>
      <c r="H209" t="e">
        <f>IF('1.PrepList'!#REF!="","",'1.PrepList'!#REF!)</f>
        <v>#REF!</v>
      </c>
      <c r="I209" t="e">
        <f>IF('1.PrepList'!#REF!="","",'1.PrepList'!#REF!)</f>
        <v>#REF!</v>
      </c>
      <c r="J209" t="e">
        <f>IF('1.PrepList'!#REF!="","",'1.PrepList'!#REF!)</f>
        <v>#REF!</v>
      </c>
      <c r="L209" t="e">
        <f>IF('1.PrepList'!#REF!="","",'1.PrepList'!#REF!)</f>
        <v>#REF!</v>
      </c>
      <c r="N209" t="e">
        <f>IF('1.PrepList'!#REF!="","",'1.PrepList'!#REF!)</f>
        <v>#REF!</v>
      </c>
    </row>
    <row r="210" spans="2:14">
      <c r="B210" t="e">
        <f>IF('1.PrepList'!#REF!="","",'1.PrepList'!#REF!)</f>
        <v>#REF!</v>
      </c>
      <c r="C210" t="e">
        <f>_xlfn.XLOOKUP(D210,'1.PrepList'!H:H,'1.PrepList'!G:G)</f>
        <v>#REF!</v>
      </c>
      <c r="D210" t="e">
        <f>IF('1.PrepList'!#REF!="","",'1.PrepList'!#REF!)</f>
        <v>#REF!</v>
      </c>
      <c r="E210" s="172" t="e">
        <f>IF('1.PrepList'!#REF!="","",'1.PrepList'!#REF!)</f>
        <v>#REF!</v>
      </c>
      <c r="F210" t="e">
        <f>IF('1.PrepList'!#REF!="","",'1.PrepList'!#REF!)</f>
        <v>#REF!</v>
      </c>
      <c r="G210" t="e">
        <f>IF('1.PrepList'!#REF!="","",'1.PrepList'!#REF!)</f>
        <v>#REF!</v>
      </c>
      <c r="H210" t="e">
        <f>IF('1.PrepList'!#REF!="","",'1.PrepList'!#REF!)</f>
        <v>#REF!</v>
      </c>
      <c r="I210" t="e">
        <f>IF('1.PrepList'!#REF!="","",'1.PrepList'!#REF!)</f>
        <v>#REF!</v>
      </c>
      <c r="J210" t="e">
        <f>IF('1.PrepList'!#REF!="","",'1.PrepList'!#REF!)</f>
        <v>#REF!</v>
      </c>
      <c r="L210" t="e">
        <f>IF('1.PrepList'!#REF!="","",'1.PrepList'!#REF!)</f>
        <v>#REF!</v>
      </c>
      <c r="N210" t="e">
        <f>IF('1.PrepList'!#REF!="","",'1.PrepList'!#REF!)</f>
        <v>#REF!</v>
      </c>
    </row>
    <row r="211" spans="2:14">
      <c r="B211" t="e">
        <f>IF('1.PrepList'!#REF!="","",'1.PrepList'!#REF!)</f>
        <v>#REF!</v>
      </c>
      <c r="C211" t="e">
        <f>_xlfn.XLOOKUP(D211,'1.PrepList'!H:H,'1.PrepList'!G:G)</f>
        <v>#REF!</v>
      </c>
      <c r="D211" t="e">
        <f>IF('1.PrepList'!#REF!="","",'1.PrepList'!#REF!)</f>
        <v>#REF!</v>
      </c>
      <c r="E211" s="172" t="e">
        <f>IF('1.PrepList'!#REF!="","",'1.PrepList'!#REF!)</f>
        <v>#REF!</v>
      </c>
      <c r="F211" t="e">
        <f>IF('1.PrepList'!#REF!="","",'1.PrepList'!#REF!)</f>
        <v>#REF!</v>
      </c>
      <c r="G211" t="e">
        <f>IF('1.PrepList'!#REF!="","",'1.PrepList'!#REF!)</f>
        <v>#REF!</v>
      </c>
      <c r="H211" t="e">
        <f>IF('1.PrepList'!#REF!="","",'1.PrepList'!#REF!)</f>
        <v>#REF!</v>
      </c>
      <c r="I211" t="e">
        <f>IF('1.PrepList'!#REF!="","",'1.PrepList'!#REF!)</f>
        <v>#REF!</v>
      </c>
      <c r="J211" t="e">
        <f>IF('1.PrepList'!#REF!="","",'1.PrepList'!#REF!)</f>
        <v>#REF!</v>
      </c>
      <c r="L211" t="e">
        <f>IF('1.PrepList'!#REF!="","",'1.PrepList'!#REF!)</f>
        <v>#REF!</v>
      </c>
      <c r="N211" t="e">
        <f>IF('1.PrepList'!#REF!="","",'1.PrepList'!#REF!)</f>
        <v>#REF!</v>
      </c>
    </row>
    <row r="212" spans="2:14">
      <c r="B212" t="str">
        <f>IF('1.PrepList'!F14="","",'1.PrepList'!F14)</f>
        <v>Spanish</v>
      </c>
      <c r="C212" t="e">
        <f>_xlfn.XLOOKUP(D212,'1.PrepList'!H:H,'1.PrepList'!G:G)</f>
        <v>#N/A</v>
      </c>
      <c r="D212">
        <f>IF('1.PrepList'!I14="","",'1.PrepList'!I14)</f>
        <v>176593378</v>
      </c>
      <c r="E212" s="172">
        <f>IF('1.PrepList'!J14="","",'1.PrepList'!J14)</f>
        <v>3855894411</v>
      </c>
      <c r="F212" t="str">
        <f>IF('1.PrepList'!K14="","",'1.PrepList'!K14)</f>
        <v>A/C</v>
      </c>
      <c r="G212" t="str">
        <f>IF('1.PrepList'!L14="","",'1.PrepList'!L14)</f>
        <v>Mechanical Assembly</v>
      </c>
      <c r="H212" t="e">
        <f>IF('1.PrepList'!#REF!="","",'1.PrepList'!#REF!)</f>
        <v>#REF!</v>
      </c>
      <c r="I212" t="e">
        <f>IF('1.PrepList'!#REF!="","",'1.PrepList'!#REF!)</f>
        <v>#REF!</v>
      </c>
      <c r="J212" t="e">
        <f>IF('1.PrepList'!#REF!="","",'1.PrepList'!#REF!)</f>
        <v>#REF!</v>
      </c>
      <c r="L212" t="str">
        <f>IF('1.PrepList'!Q14="","",'1.PrepList'!Q14)</f>
        <v>Passed</v>
      </c>
      <c r="N212" t="str">
        <f>IF('1.PrepList'!S14="","",'1.PrepList'!S14)</f>
        <v/>
      </c>
    </row>
    <row r="213" spans="2:14">
      <c r="B213" t="e">
        <f>IF('1.PrepList'!#REF!="","",'1.PrepList'!#REF!)</f>
        <v>#REF!</v>
      </c>
      <c r="C213" t="e">
        <f>_xlfn.XLOOKUP(D213,'1.PrepList'!H:H,'1.PrepList'!G:G)</f>
        <v>#REF!</v>
      </c>
      <c r="D213" t="e">
        <f>IF('1.PrepList'!#REF!="","",'1.PrepList'!#REF!)</f>
        <v>#REF!</v>
      </c>
      <c r="E213" s="172" t="e">
        <f>IF('1.PrepList'!#REF!="","",'1.PrepList'!#REF!)</f>
        <v>#REF!</v>
      </c>
      <c r="F213" t="e">
        <f>IF('1.PrepList'!#REF!="","",'1.PrepList'!#REF!)</f>
        <v>#REF!</v>
      </c>
      <c r="G213" t="e">
        <f>IF('1.PrepList'!#REF!="","",'1.PrepList'!#REF!)</f>
        <v>#REF!</v>
      </c>
      <c r="H213" t="e">
        <f>IF('1.PrepList'!#REF!="","",'1.PrepList'!#REF!)</f>
        <v>#REF!</v>
      </c>
      <c r="I213" t="e">
        <f>IF('1.PrepList'!#REF!="","",'1.PrepList'!#REF!)</f>
        <v>#REF!</v>
      </c>
      <c r="J213" t="e">
        <f>IF('1.PrepList'!#REF!="","",'1.PrepList'!#REF!)</f>
        <v>#REF!</v>
      </c>
      <c r="L213" t="e">
        <f>IF('1.PrepList'!#REF!="","",'1.PrepList'!#REF!)</f>
        <v>#REF!</v>
      </c>
      <c r="N213" t="e">
        <f>IF('1.PrepList'!#REF!="","",'1.PrepList'!#REF!)</f>
        <v>#REF!</v>
      </c>
    </row>
    <row r="214" spans="2:14">
      <c r="B214" t="e">
        <f>IF('1.PrepList'!#REF!="","",'1.PrepList'!#REF!)</f>
        <v>#REF!</v>
      </c>
      <c r="C214" t="e">
        <f>_xlfn.XLOOKUP(D214,'1.PrepList'!H:H,'1.PrepList'!G:G)</f>
        <v>#REF!</v>
      </c>
      <c r="D214" t="e">
        <f>IF('1.PrepList'!#REF!="","",'1.PrepList'!#REF!)</f>
        <v>#REF!</v>
      </c>
      <c r="E214" s="172" t="e">
        <f>IF('1.PrepList'!#REF!="","",'1.PrepList'!#REF!)</f>
        <v>#REF!</v>
      </c>
      <c r="F214" t="e">
        <f>IF('1.PrepList'!#REF!="","",'1.PrepList'!#REF!)</f>
        <v>#REF!</v>
      </c>
      <c r="G214" t="e">
        <f>IF('1.PrepList'!#REF!="","",'1.PrepList'!#REF!)</f>
        <v>#REF!</v>
      </c>
      <c r="H214" t="e">
        <f>IF('1.PrepList'!#REF!="","",'1.PrepList'!#REF!)</f>
        <v>#REF!</v>
      </c>
      <c r="I214" t="e">
        <f>IF('1.PrepList'!#REF!="","",'1.PrepList'!#REF!)</f>
        <v>#REF!</v>
      </c>
      <c r="J214" t="e">
        <f>IF('1.PrepList'!#REF!="","",'1.PrepList'!#REF!)</f>
        <v>#REF!</v>
      </c>
      <c r="L214" t="e">
        <f>IF('1.PrepList'!#REF!="","",'1.PrepList'!#REF!)</f>
        <v>#REF!</v>
      </c>
      <c r="N214" t="e">
        <f>IF('1.PrepList'!#REF!="","",'1.PrepList'!#REF!)</f>
        <v>#REF!</v>
      </c>
    </row>
    <row r="215" spans="2:14">
      <c r="B215" t="e">
        <f>IF('1.PrepList'!#REF!="","",'1.PrepList'!#REF!)</f>
        <v>#REF!</v>
      </c>
      <c r="C215" t="e">
        <f>_xlfn.XLOOKUP(D215,'1.PrepList'!H:H,'1.PrepList'!G:G)</f>
        <v>#REF!</v>
      </c>
      <c r="D215" t="e">
        <f>IF('1.PrepList'!#REF!="","",'1.PrepList'!#REF!)</f>
        <v>#REF!</v>
      </c>
      <c r="E215" s="172" t="e">
        <f>IF('1.PrepList'!#REF!="","",'1.PrepList'!#REF!)</f>
        <v>#REF!</v>
      </c>
      <c r="F215" t="e">
        <f>IF('1.PrepList'!#REF!="","",'1.PrepList'!#REF!)</f>
        <v>#REF!</v>
      </c>
      <c r="G215" t="e">
        <f>IF('1.PrepList'!#REF!="","",'1.PrepList'!#REF!)</f>
        <v>#REF!</v>
      </c>
      <c r="H215" t="e">
        <f>IF('1.PrepList'!#REF!="","",'1.PrepList'!#REF!)</f>
        <v>#REF!</v>
      </c>
      <c r="I215" t="e">
        <f>IF('1.PrepList'!#REF!="","",'1.PrepList'!#REF!)</f>
        <v>#REF!</v>
      </c>
      <c r="J215" t="e">
        <f>IF('1.PrepList'!#REF!="","",'1.PrepList'!#REF!)</f>
        <v>#REF!</v>
      </c>
      <c r="L215" t="e">
        <f>IF('1.PrepList'!#REF!="","",'1.PrepList'!#REF!)</f>
        <v>#REF!</v>
      </c>
      <c r="N215" t="e">
        <f>IF('1.PrepList'!#REF!="","",'1.PrepList'!#REF!)</f>
        <v>#REF!</v>
      </c>
    </row>
    <row r="216" spans="2:14">
      <c r="B216" t="e">
        <f>IF('1.PrepList'!#REF!="","",'1.PrepList'!#REF!)</f>
        <v>#REF!</v>
      </c>
      <c r="C216" t="e">
        <f>_xlfn.XLOOKUP(D216,'1.PrepList'!H:H,'1.PrepList'!G:G)</f>
        <v>#REF!</v>
      </c>
      <c r="D216" t="e">
        <f>IF('1.PrepList'!#REF!="","",'1.PrepList'!#REF!)</f>
        <v>#REF!</v>
      </c>
      <c r="E216" s="172" t="e">
        <f>IF('1.PrepList'!#REF!="","",'1.PrepList'!#REF!)</f>
        <v>#REF!</v>
      </c>
      <c r="F216" t="e">
        <f>IF('1.PrepList'!#REF!="","",'1.PrepList'!#REF!)</f>
        <v>#REF!</v>
      </c>
      <c r="G216" t="e">
        <f>IF('1.PrepList'!#REF!="","",'1.PrepList'!#REF!)</f>
        <v>#REF!</v>
      </c>
      <c r="H216" t="e">
        <f>IF('1.PrepList'!#REF!="","",'1.PrepList'!#REF!)</f>
        <v>#REF!</v>
      </c>
      <c r="I216" t="e">
        <f>IF('1.PrepList'!#REF!="","",'1.PrepList'!#REF!)</f>
        <v>#REF!</v>
      </c>
      <c r="J216" t="e">
        <f>IF('1.PrepList'!#REF!="","",'1.PrepList'!#REF!)</f>
        <v>#REF!</v>
      </c>
      <c r="L216" t="e">
        <f>IF('1.PrepList'!#REF!="","",'1.PrepList'!#REF!)</f>
        <v>#REF!</v>
      </c>
      <c r="N216" t="e">
        <f>IF('1.PrepList'!#REF!="","",'1.PrepList'!#REF!)</f>
        <v>#REF!</v>
      </c>
    </row>
    <row r="217" spans="2:14">
      <c r="B217" t="e">
        <f>IF('1.PrepList'!#REF!="","",'1.PrepList'!#REF!)</f>
        <v>#REF!</v>
      </c>
      <c r="C217" t="e">
        <f>_xlfn.XLOOKUP(D217,'1.PrepList'!H:H,'1.PrepList'!G:G)</f>
        <v>#REF!</v>
      </c>
      <c r="D217" t="e">
        <f>IF('1.PrepList'!#REF!="","",'1.PrepList'!#REF!)</f>
        <v>#REF!</v>
      </c>
      <c r="E217" s="172" t="e">
        <f>IF('1.PrepList'!#REF!="","",'1.PrepList'!#REF!)</f>
        <v>#REF!</v>
      </c>
      <c r="F217" t="e">
        <f>IF('1.PrepList'!#REF!="","",'1.PrepList'!#REF!)</f>
        <v>#REF!</v>
      </c>
      <c r="G217" t="e">
        <f>IF('1.PrepList'!#REF!="","",'1.PrepList'!#REF!)</f>
        <v>#REF!</v>
      </c>
      <c r="H217" t="e">
        <f>IF('1.PrepList'!#REF!="","",'1.PrepList'!#REF!)</f>
        <v>#REF!</v>
      </c>
      <c r="I217" t="e">
        <f>IF('1.PrepList'!#REF!="","",'1.PrepList'!#REF!)</f>
        <v>#REF!</v>
      </c>
      <c r="J217" t="e">
        <f>IF('1.PrepList'!#REF!="","",'1.PrepList'!#REF!)</f>
        <v>#REF!</v>
      </c>
      <c r="L217" t="e">
        <f>IF('1.PrepList'!#REF!="","",'1.PrepList'!#REF!)</f>
        <v>#REF!</v>
      </c>
      <c r="N217" t="e">
        <f>IF('1.PrepList'!#REF!="","",'1.PrepList'!#REF!)</f>
        <v>#REF!</v>
      </c>
    </row>
    <row r="218" spans="2:14">
      <c r="B218" t="e">
        <f>IF('1.PrepList'!#REF!="","",'1.PrepList'!#REF!)</f>
        <v>#REF!</v>
      </c>
      <c r="C218" t="e">
        <f>_xlfn.XLOOKUP(D218,'1.PrepList'!H:H,'1.PrepList'!G:G)</f>
        <v>#REF!</v>
      </c>
      <c r="D218" t="e">
        <f>IF('1.PrepList'!#REF!="","",'1.PrepList'!#REF!)</f>
        <v>#REF!</v>
      </c>
      <c r="E218" s="172" t="e">
        <f>IF('1.PrepList'!#REF!="","",'1.PrepList'!#REF!)</f>
        <v>#REF!</v>
      </c>
      <c r="F218" t="e">
        <f>IF('1.PrepList'!#REF!="","",'1.PrepList'!#REF!)</f>
        <v>#REF!</v>
      </c>
      <c r="G218" t="e">
        <f>IF('1.PrepList'!#REF!="","",'1.PrepList'!#REF!)</f>
        <v>#REF!</v>
      </c>
      <c r="H218" t="e">
        <f>IF('1.PrepList'!#REF!="","",'1.PrepList'!#REF!)</f>
        <v>#REF!</v>
      </c>
      <c r="I218" t="e">
        <f>IF('1.PrepList'!#REF!="","",'1.PrepList'!#REF!)</f>
        <v>#REF!</v>
      </c>
      <c r="J218" t="e">
        <f>IF('1.PrepList'!#REF!="","",'1.PrepList'!#REF!)</f>
        <v>#REF!</v>
      </c>
      <c r="L218" t="e">
        <f>IF('1.PrepList'!#REF!="","",'1.PrepList'!#REF!)</f>
        <v>#REF!</v>
      </c>
      <c r="N218" t="e">
        <f>IF('1.PrepList'!#REF!="","",'1.PrepList'!#REF!)</f>
        <v>#REF!</v>
      </c>
    </row>
    <row r="219" spans="2:14">
      <c r="B219" t="e">
        <f>IF('1.PrepList'!#REF!="","",'1.PrepList'!#REF!)</f>
        <v>#REF!</v>
      </c>
      <c r="C219" t="e">
        <f>_xlfn.XLOOKUP(D219,'1.PrepList'!H:H,'1.PrepList'!G:G)</f>
        <v>#REF!</v>
      </c>
      <c r="D219" t="e">
        <f>IF('1.PrepList'!#REF!="","",'1.PrepList'!#REF!)</f>
        <v>#REF!</v>
      </c>
      <c r="E219" s="172" t="e">
        <f>IF('1.PrepList'!#REF!="","",'1.PrepList'!#REF!)</f>
        <v>#REF!</v>
      </c>
      <c r="F219" t="e">
        <f>IF('1.PrepList'!#REF!="","",'1.PrepList'!#REF!)</f>
        <v>#REF!</v>
      </c>
      <c r="G219" t="e">
        <f>IF('1.PrepList'!#REF!="","",'1.PrepList'!#REF!)</f>
        <v>#REF!</v>
      </c>
      <c r="H219" t="e">
        <f>IF('1.PrepList'!#REF!="","",'1.PrepList'!#REF!)</f>
        <v>#REF!</v>
      </c>
      <c r="I219" t="e">
        <f>IF('1.PrepList'!#REF!="","",'1.PrepList'!#REF!)</f>
        <v>#REF!</v>
      </c>
      <c r="J219" t="e">
        <f>IF('1.PrepList'!#REF!="","",'1.PrepList'!#REF!)</f>
        <v>#REF!</v>
      </c>
      <c r="L219" t="e">
        <f>IF('1.PrepList'!#REF!="","",'1.PrepList'!#REF!)</f>
        <v>#REF!</v>
      </c>
      <c r="N219" t="e">
        <f>IF('1.PrepList'!#REF!="","",'1.PrepList'!#REF!)</f>
        <v>#REF!</v>
      </c>
    </row>
    <row r="220" spans="2:14">
      <c r="B220" t="e">
        <f>IF('1.PrepList'!#REF!="","",'1.PrepList'!#REF!)</f>
        <v>#REF!</v>
      </c>
      <c r="C220" t="e">
        <f>_xlfn.XLOOKUP(D220,'1.PrepList'!H:H,'1.PrepList'!G:G)</f>
        <v>#REF!</v>
      </c>
      <c r="D220" t="e">
        <f>IF('1.PrepList'!#REF!="","",'1.PrepList'!#REF!)</f>
        <v>#REF!</v>
      </c>
      <c r="E220" s="172" t="e">
        <f>IF('1.PrepList'!#REF!="","",'1.PrepList'!#REF!)</f>
        <v>#REF!</v>
      </c>
      <c r="F220" t="e">
        <f>IF('1.PrepList'!#REF!="","",'1.PrepList'!#REF!)</f>
        <v>#REF!</v>
      </c>
      <c r="G220" t="e">
        <f>IF('1.PrepList'!#REF!="","",'1.PrepList'!#REF!)</f>
        <v>#REF!</v>
      </c>
      <c r="H220" t="e">
        <f>IF('1.PrepList'!#REF!="","",'1.PrepList'!#REF!)</f>
        <v>#REF!</v>
      </c>
      <c r="I220" t="e">
        <f>IF('1.PrepList'!#REF!="","",'1.PrepList'!#REF!)</f>
        <v>#REF!</v>
      </c>
      <c r="J220" t="e">
        <f>IF('1.PrepList'!#REF!="","",'1.PrepList'!#REF!)</f>
        <v>#REF!</v>
      </c>
      <c r="L220" t="e">
        <f>IF('1.PrepList'!#REF!="","",'1.PrepList'!#REF!)</f>
        <v>#REF!</v>
      </c>
      <c r="N220" t="e">
        <f>IF('1.PrepList'!#REF!="","",'1.PrepList'!#REF!)</f>
        <v>#REF!</v>
      </c>
    </row>
    <row r="221" spans="2:14">
      <c r="B221" t="e">
        <f>IF('1.PrepList'!#REF!="","",'1.PrepList'!#REF!)</f>
        <v>#REF!</v>
      </c>
      <c r="C221" t="e">
        <f>_xlfn.XLOOKUP(D221,'1.PrepList'!H:H,'1.PrepList'!G:G)</f>
        <v>#REF!</v>
      </c>
      <c r="D221" t="e">
        <f>IF('1.PrepList'!#REF!="","",'1.PrepList'!#REF!)</f>
        <v>#REF!</v>
      </c>
      <c r="E221" s="172" t="e">
        <f>IF('1.PrepList'!#REF!="","",'1.PrepList'!#REF!)</f>
        <v>#REF!</v>
      </c>
      <c r="F221" t="e">
        <f>IF('1.PrepList'!#REF!="","",'1.PrepList'!#REF!)</f>
        <v>#REF!</v>
      </c>
      <c r="G221" t="e">
        <f>IF('1.PrepList'!#REF!="","",'1.PrepList'!#REF!)</f>
        <v>#REF!</v>
      </c>
      <c r="H221" t="e">
        <f>IF('1.PrepList'!#REF!="","",'1.PrepList'!#REF!)</f>
        <v>#REF!</v>
      </c>
      <c r="I221" t="e">
        <f>IF('1.PrepList'!#REF!="","",'1.PrepList'!#REF!)</f>
        <v>#REF!</v>
      </c>
      <c r="J221" t="e">
        <f>IF('1.PrepList'!#REF!="","",'1.PrepList'!#REF!)</f>
        <v>#REF!</v>
      </c>
      <c r="L221" t="e">
        <f>IF('1.PrepList'!#REF!="","",'1.PrepList'!#REF!)</f>
        <v>#REF!</v>
      </c>
      <c r="N221" t="e">
        <f>IF('1.PrepList'!#REF!="","",'1.PrepList'!#REF!)</f>
        <v>#REF!</v>
      </c>
    </row>
    <row r="222" spans="2:14">
      <c r="B222" t="e">
        <f>IF('1.PrepList'!#REF!="","",'1.PrepList'!#REF!)</f>
        <v>#REF!</v>
      </c>
      <c r="C222" t="e">
        <f>_xlfn.XLOOKUP(D222,'1.PrepList'!H:H,'1.PrepList'!G:G)</f>
        <v>#REF!</v>
      </c>
      <c r="D222" t="e">
        <f>IF('1.PrepList'!#REF!="","",'1.PrepList'!#REF!)</f>
        <v>#REF!</v>
      </c>
      <c r="E222" s="172" t="e">
        <f>IF('1.PrepList'!#REF!="","",'1.PrepList'!#REF!)</f>
        <v>#REF!</v>
      </c>
      <c r="F222" t="e">
        <f>IF('1.PrepList'!#REF!="","",'1.PrepList'!#REF!)</f>
        <v>#REF!</v>
      </c>
      <c r="G222" t="e">
        <f>IF('1.PrepList'!#REF!="","",'1.PrepList'!#REF!)</f>
        <v>#REF!</v>
      </c>
      <c r="H222" t="e">
        <f>IF('1.PrepList'!#REF!="","",'1.PrepList'!#REF!)</f>
        <v>#REF!</v>
      </c>
      <c r="I222" t="e">
        <f>IF('1.PrepList'!#REF!="","",'1.PrepList'!#REF!)</f>
        <v>#REF!</v>
      </c>
      <c r="J222" t="e">
        <f>IF('1.PrepList'!#REF!="","",'1.PrepList'!#REF!)</f>
        <v>#REF!</v>
      </c>
      <c r="L222" t="e">
        <f>IF('1.PrepList'!#REF!="","",'1.PrepList'!#REF!)</f>
        <v>#REF!</v>
      </c>
      <c r="N222" t="e">
        <f>IF('1.PrepList'!#REF!="","",'1.PrepList'!#REF!)</f>
        <v>#REF!</v>
      </c>
    </row>
    <row r="223" spans="2:14">
      <c r="B223" t="e">
        <f>IF('1.PrepList'!#REF!="","",'1.PrepList'!#REF!)</f>
        <v>#REF!</v>
      </c>
      <c r="C223" t="e">
        <f>_xlfn.XLOOKUP(D223,'1.PrepList'!H:H,'1.PrepList'!G:G)</f>
        <v>#REF!</v>
      </c>
      <c r="D223" t="e">
        <f>IF('1.PrepList'!#REF!="","",'1.PrepList'!#REF!)</f>
        <v>#REF!</v>
      </c>
      <c r="E223" s="172" t="e">
        <f>IF('1.PrepList'!#REF!="","",'1.PrepList'!#REF!)</f>
        <v>#REF!</v>
      </c>
      <c r="F223" t="e">
        <f>IF('1.PrepList'!#REF!="","",'1.PrepList'!#REF!)</f>
        <v>#REF!</v>
      </c>
      <c r="G223" t="e">
        <f>IF('1.PrepList'!#REF!="","",'1.PrepList'!#REF!)</f>
        <v>#REF!</v>
      </c>
      <c r="H223" t="e">
        <f>IF('1.PrepList'!#REF!="","",'1.PrepList'!#REF!)</f>
        <v>#REF!</v>
      </c>
      <c r="I223" t="e">
        <f>IF('1.PrepList'!#REF!="","",'1.PrepList'!#REF!)</f>
        <v>#REF!</v>
      </c>
      <c r="J223" t="e">
        <f>IF('1.PrepList'!#REF!="","",'1.PrepList'!#REF!)</f>
        <v>#REF!</v>
      </c>
      <c r="L223" t="e">
        <f>IF('1.PrepList'!#REF!="","",'1.PrepList'!#REF!)</f>
        <v>#REF!</v>
      </c>
      <c r="N223" t="e">
        <f>IF('1.PrepList'!#REF!="","",'1.PrepList'!#REF!)</f>
        <v>#REF!</v>
      </c>
    </row>
    <row r="224" spans="2:14">
      <c r="B224" t="e">
        <f>IF('1.PrepList'!#REF!="","",'1.PrepList'!#REF!)</f>
        <v>#REF!</v>
      </c>
      <c r="C224" t="e">
        <f>_xlfn.XLOOKUP(D224,'1.PrepList'!H:H,'1.PrepList'!G:G)</f>
        <v>#REF!</v>
      </c>
      <c r="D224" t="e">
        <f>IF('1.PrepList'!#REF!="","",'1.PrepList'!#REF!)</f>
        <v>#REF!</v>
      </c>
      <c r="E224" s="172" t="e">
        <f>IF('1.PrepList'!#REF!="","",'1.PrepList'!#REF!)</f>
        <v>#REF!</v>
      </c>
      <c r="F224" t="e">
        <f>IF('1.PrepList'!#REF!="","",'1.PrepList'!#REF!)</f>
        <v>#REF!</v>
      </c>
      <c r="G224" t="e">
        <f>IF('1.PrepList'!#REF!="","",'1.PrepList'!#REF!)</f>
        <v>#REF!</v>
      </c>
      <c r="H224" t="e">
        <f>IF('1.PrepList'!#REF!="","",'1.PrepList'!#REF!)</f>
        <v>#REF!</v>
      </c>
      <c r="I224" t="e">
        <f>IF('1.PrepList'!#REF!="","",'1.PrepList'!#REF!)</f>
        <v>#REF!</v>
      </c>
      <c r="J224" t="e">
        <f>IF('1.PrepList'!#REF!="","",'1.PrepList'!#REF!)</f>
        <v>#REF!</v>
      </c>
      <c r="L224" t="e">
        <f>IF('1.PrepList'!#REF!="","",'1.PrepList'!#REF!)</f>
        <v>#REF!</v>
      </c>
      <c r="N224" t="e">
        <f>IF('1.PrepList'!#REF!="","",'1.PrepList'!#REF!)</f>
        <v>#REF!</v>
      </c>
    </row>
    <row r="225" spans="2:14">
      <c r="B225" t="e">
        <f>IF('1.PrepList'!#REF!="","",'1.PrepList'!#REF!)</f>
        <v>#REF!</v>
      </c>
      <c r="C225" t="e">
        <f>_xlfn.XLOOKUP(D225,'1.PrepList'!H:H,'1.PrepList'!G:G)</f>
        <v>#REF!</v>
      </c>
      <c r="D225" t="e">
        <f>IF('1.PrepList'!#REF!="","",'1.PrepList'!#REF!)</f>
        <v>#REF!</v>
      </c>
      <c r="E225" s="172" t="e">
        <f>IF('1.PrepList'!#REF!="","",'1.PrepList'!#REF!)</f>
        <v>#REF!</v>
      </c>
      <c r="F225" t="e">
        <f>IF('1.PrepList'!#REF!="","",'1.PrepList'!#REF!)</f>
        <v>#REF!</v>
      </c>
      <c r="G225" t="e">
        <f>IF('1.PrepList'!#REF!="","",'1.PrepList'!#REF!)</f>
        <v>#REF!</v>
      </c>
      <c r="H225" t="e">
        <f>IF('1.PrepList'!#REF!="","",'1.PrepList'!#REF!)</f>
        <v>#REF!</v>
      </c>
      <c r="I225" t="e">
        <f>IF('1.PrepList'!#REF!="","",'1.PrepList'!#REF!)</f>
        <v>#REF!</v>
      </c>
      <c r="J225" t="e">
        <f>IF('1.PrepList'!#REF!="","",'1.PrepList'!#REF!)</f>
        <v>#REF!</v>
      </c>
      <c r="L225" t="e">
        <f>IF('1.PrepList'!#REF!="","",'1.PrepList'!#REF!)</f>
        <v>#REF!</v>
      </c>
      <c r="N225" t="e">
        <f>IF('1.PrepList'!#REF!="","",'1.PrepList'!#REF!)</f>
        <v>#REF!</v>
      </c>
    </row>
    <row r="226" spans="2:14">
      <c r="B226" t="e">
        <f>IF('1.PrepList'!#REF!="","",'1.PrepList'!#REF!)</f>
        <v>#REF!</v>
      </c>
      <c r="C226" t="e">
        <f>_xlfn.XLOOKUP(D226,'1.PrepList'!H:H,'1.PrepList'!G:G)</f>
        <v>#REF!</v>
      </c>
      <c r="D226" t="e">
        <f>IF('1.PrepList'!#REF!="","",'1.PrepList'!#REF!)</f>
        <v>#REF!</v>
      </c>
      <c r="E226" s="172" t="e">
        <f>IF('1.PrepList'!#REF!="","",'1.PrepList'!#REF!)</f>
        <v>#REF!</v>
      </c>
      <c r="F226" t="e">
        <f>IF('1.PrepList'!#REF!="","",'1.PrepList'!#REF!)</f>
        <v>#REF!</v>
      </c>
      <c r="G226" t="e">
        <f>IF('1.PrepList'!#REF!="","",'1.PrepList'!#REF!)</f>
        <v>#REF!</v>
      </c>
      <c r="H226" t="e">
        <f>IF('1.PrepList'!#REF!="","",'1.PrepList'!#REF!)</f>
        <v>#REF!</v>
      </c>
      <c r="I226" t="e">
        <f>IF('1.PrepList'!#REF!="","",'1.PrepList'!#REF!)</f>
        <v>#REF!</v>
      </c>
      <c r="J226" t="e">
        <f>IF('1.PrepList'!#REF!="","",'1.PrepList'!#REF!)</f>
        <v>#REF!</v>
      </c>
      <c r="L226" t="e">
        <f>IF('1.PrepList'!#REF!="","",'1.PrepList'!#REF!)</f>
        <v>#REF!</v>
      </c>
      <c r="N226" t="e">
        <f>IF('1.PrepList'!#REF!="","",'1.PrepList'!#REF!)</f>
        <v>#REF!</v>
      </c>
    </row>
    <row r="227" spans="2:14">
      <c r="B227" t="e">
        <f>IF('1.PrepList'!#REF!="","",'1.PrepList'!#REF!)</f>
        <v>#REF!</v>
      </c>
      <c r="C227" t="e">
        <f>_xlfn.XLOOKUP(D227,'1.PrepList'!H:H,'1.PrepList'!G:G)</f>
        <v>#REF!</v>
      </c>
      <c r="D227" t="e">
        <f>IF('1.PrepList'!#REF!="","",'1.PrepList'!#REF!)</f>
        <v>#REF!</v>
      </c>
      <c r="E227" s="172" t="e">
        <f>IF('1.PrepList'!#REF!="","",'1.PrepList'!#REF!)</f>
        <v>#REF!</v>
      </c>
      <c r="F227" t="e">
        <f>IF('1.PrepList'!#REF!="","",'1.PrepList'!#REF!)</f>
        <v>#REF!</v>
      </c>
      <c r="G227" t="e">
        <f>IF('1.PrepList'!#REF!="","",'1.PrepList'!#REF!)</f>
        <v>#REF!</v>
      </c>
      <c r="H227" t="e">
        <f>IF('1.PrepList'!#REF!="","",'1.PrepList'!#REF!)</f>
        <v>#REF!</v>
      </c>
      <c r="I227" t="e">
        <f>IF('1.PrepList'!#REF!="","",'1.PrepList'!#REF!)</f>
        <v>#REF!</v>
      </c>
      <c r="J227" t="e">
        <f>IF('1.PrepList'!#REF!="","",'1.PrepList'!#REF!)</f>
        <v>#REF!</v>
      </c>
      <c r="L227" t="e">
        <f>IF('1.PrepList'!#REF!="","",'1.PrepList'!#REF!)</f>
        <v>#REF!</v>
      </c>
      <c r="N227" t="e">
        <f>IF('1.PrepList'!#REF!="","",'1.PrepList'!#REF!)</f>
        <v>#REF!</v>
      </c>
    </row>
    <row r="228" spans="2:14">
      <c r="B228" t="e">
        <f>IF('1.PrepList'!#REF!="","",'1.PrepList'!#REF!)</f>
        <v>#REF!</v>
      </c>
      <c r="C228" t="e">
        <f>_xlfn.XLOOKUP(D228,'1.PrepList'!H:H,'1.PrepList'!G:G)</f>
        <v>#REF!</v>
      </c>
      <c r="D228" t="e">
        <f>IF('1.PrepList'!#REF!="","",'1.PrepList'!#REF!)</f>
        <v>#REF!</v>
      </c>
      <c r="E228" s="172" t="e">
        <f>IF('1.PrepList'!#REF!="","",'1.PrepList'!#REF!)</f>
        <v>#REF!</v>
      </c>
      <c r="F228" t="e">
        <f>IF('1.PrepList'!#REF!="","",'1.PrepList'!#REF!)</f>
        <v>#REF!</v>
      </c>
      <c r="G228" t="e">
        <f>IF('1.PrepList'!#REF!="","",'1.PrepList'!#REF!)</f>
        <v>#REF!</v>
      </c>
      <c r="H228" t="e">
        <f>IF('1.PrepList'!#REF!="","",'1.PrepList'!#REF!)</f>
        <v>#REF!</v>
      </c>
      <c r="I228" t="e">
        <f>IF('1.PrepList'!#REF!="","",'1.PrepList'!#REF!)</f>
        <v>#REF!</v>
      </c>
      <c r="J228" t="e">
        <f>IF('1.PrepList'!#REF!="","",'1.PrepList'!#REF!)</f>
        <v>#REF!</v>
      </c>
      <c r="L228" t="e">
        <f>IF('1.PrepList'!#REF!="","",'1.PrepList'!#REF!)</f>
        <v>#REF!</v>
      </c>
      <c r="N228" t="e">
        <f>IF('1.PrepList'!#REF!="","",'1.PrepList'!#REF!)</f>
        <v>#REF!</v>
      </c>
    </row>
    <row r="229" spans="2:14">
      <c r="B229" t="e">
        <f>IF('1.PrepList'!#REF!="","",'1.PrepList'!#REF!)</f>
        <v>#REF!</v>
      </c>
      <c r="C229" t="e">
        <f>_xlfn.XLOOKUP(D229,'1.PrepList'!H:H,'1.PrepList'!G:G)</f>
        <v>#REF!</v>
      </c>
      <c r="D229" t="e">
        <f>IF('1.PrepList'!#REF!="","",'1.PrepList'!#REF!)</f>
        <v>#REF!</v>
      </c>
      <c r="E229" s="172" t="e">
        <f>IF('1.PrepList'!#REF!="","",'1.PrepList'!#REF!)</f>
        <v>#REF!</v>
      </c>
      <c r="F229" t="e">
        <f>IF('1.PrepList'!#REF!="","",'1.PrepList'!#REF!)</f>
        <v>#REF!</v>
      </c>
      <c r="G229" t="e">
        <f>IF('1.PrepList'!#REF!="","",'1.PrepList'!#REF!)</f>
        <v>#REF!</v>
      </c>
      <c r="H229" t="e">
        <f>IF('1.PrepList'!#REF!="","",'1.PrepList'!#REF!)</f>
        <v>#REF!</v>
      </c>
      <c r="I229" t="e">
        <f>IF('1.PrepList'!#REF!="","",'1.PrepList'!#REF!)</f>
        <v>#REF!</v>
      </c>
      <c r="J229" t="e">
        <f>IF('1.PrepList'!#REF!="","",'1.PrepList'!#REF!)</f>
        <v>#REF!</v>
      </c>
      <c r="L229" t="e">
        <f>IF('1.PrepList'!#REF!="","",'1.PrepList'!#REF!)</f>
        <v>#REF!</v>
      </c>
      <c r="N229" t="e">
        <f>IF('1.PrepList'!#REF!="","",'1.PrepList'!#REF!)</f>
        <v>#REF!</v>
      </c>
    </row>
    <row r="230" spans="2:14">
      <c r="B230" t="e">
        <f>IF('1.PrepList'!#REF!="","",'1.PrepList'!#REF!)</f>
        <v>#REF!</v>
      </c>
      <c r="C230" t="e">
        <f>_xlfn.XLOOKUP(D230,'1.PrepList'!H:H,'1.PrepList'!G:G)</f>
        <v>#REF!</v>
      </c>
      <c r="D230" t="e">
        <f>IF('1.PrepList'!#REF!="","",'1.PrepList'!#REF!)</f>
        <v>#REF!</v>
      </c>
      <c r="E230" s="172" t="e">
        <f>IF('1.PrepList'!#REF!="","",'1.PrepList'!#REF!)</f>
        <v>#REF!</v>
      </c>
      <c r="F230" t="e">
        <f>IF('1.PrepList'!#REF!="","",'1.PrepList'!#REF!)</f>
        <v>#REF!</v>
      </c>
      <c r="G230" t="e">
        <f>IF('1.PrepList'!#REF!="","",'1.PrepList'!#REF!)</f>
        <v>#REF!</v>
      </c>
      <c r="H230" t="e">
        <f>IF('1.PrepList'!#REF!="","",'1.PrepList'!#REF!)</f>
        <v>#REF!</v>
      </c>
      <c r="I230" t="e">
        <f>IF('1.PrepList'!#REF!="","",'1.PrepList'!#REF!)</f>
        <v>#REF!</v>
      </c>
      <c r="J230" t="e">
        <f>IF('1.PrepList'!#REF!="","",'1.PrepList'!#REF!)</f>
        <v>#REF!</v>
      </c>
      <c r="L230" t="e">
        <f>IF('1.PrepList'!#REF!="","",'1.PrepList'!#REF!)</f>
        <v>#REF!</v>
      </c>
      <c r="N230" t="e">
        <f>IF('1.PrepList'!#REF!="","",'1.PrepList'!#REF!)</f>
        <v>#REF!</v>
      </c>
    </row>
    <row r="231" spans="2:14">
      <c r="B231" t="e">
        <f>IF('1.PrepList'!#REF!="","",'1.PrepList'!#REF!)</f>
        <v>#REF!</v>
      </c>
      <c r="C231" t="e">
        <f>_xlfn.XLOOKUP(D231,'1.PrepList'!H:H,'1.PrepList'!G:G)</f>
        <v>#REF!</v>
      </c>
      <c r="D231" t="e">
        <f>IF('1.PrepList'!#REF!="","",'1.PrepList'!#REF!)</f>
        <v>#REF!</v>
      </c>
      <c r="E231" s="172" t="e">
        <f>IF('1.PrepList'!#REF!="","",'1.PrepList'!#REF!)</f>
        <v>#REF!</v>
      </c>
      <c r="F231" t="e">
        <f>IF('1.PrepList'!#REF!="","",'1.PrepList'!#REF!)</f>
        <v>#REF!</v>
      </c>
      <c r="G231" t="e">
        <f>IF('1.PrepList'!#REF!="","",'1.PrepList'!#REF!)</f>
        <v>#REF!</v>
      </c>
      <c r="H231" t="e">
        <f>IF('1.PrepList'!#REF!="","",'1.PrepList'!#REF!)</f>
        <v>#REF!</v>
      </c>
      <c r="I231" t="e">
        <f>IF('1.PrepList'!#REF!="","",'1.PrepList'!#REF!)</f>
        <v>#REF!</v>
      </c>
      <c r="J231" t="e">
        <f>IF('1.PrepList'!#REF!="","",'1.PrepList'!#REF!)</f>
        <v>#REF!</v>
      </c>
      <c r="L231" t="e">
        <f>IF('1.PrepList'!#REF!="","",'1.PrepList'!#REF!)</f>
        <v>#REF!</v>
      </c>
      <c r="N231" t="e">
        <f>IF('1.PrepList'!#REF!="","",'1.PrepList'!#REF!)</f>
        <v>#REF!</v>
      </c>
    </row>
    <row r="232" spans="2:14">
      <c r="B232" t="e">
        <f>IF('1.PrepList'!#REF!="","",'1.PrepList'!#REF!)</f>
        <v>#REF!</v>
      </c>
      <c r="C232" t="e">
        <f>_xlfn.XLOOKUP(D232,'1.PrepList'!H:H,'1.PrepList'!G:G)</f>
        <v>#REF!</v>
      </c>
      <c r="D232" t="e">
        <f>IF('1.PrepList'!#REF!="","",'1.PrepList'!#REF!)</f>
        <v>#REF!</v>
      </c>
      <c r="E232" s="172" t="e">
        <f>IF('1.PrepList'!#REF!="","",'1.PrepList'!#REF!)</f>
        <v>#REF!</v>
      </c>
      <c r="F232" t="e">
        <f>IF('1.PrepList'!#REF!="","",'1.PrepList'!#REF!)</f>
        <v>#REF!</v>
      </c>
      <c r="G232" t="e">
        <f>IF('1.PrepList'!#REF!="","",'1.PrepList'!#REF!)</f>
        <v>#REF!</v>
      </c>
      <c r="H232" t="e">
        <f>IF('1.PrepList'!#REF!="","",'1.PrepList'!#REF!)</f>
        <v>#REF!</v>
      </c>
      <c r="I232" t="e">
        <f>IF('1.PrepList'!#REF!="","",'1.PrepList'!#REF!)</f>
        <v>#REF!</v>
      </c>
      <c r="J232" t="e">
        <f>IF('1.PrepList'!#REF!="","",'1.PrepList'!#REF!)</f>
        <v>#REF!</v>
      </c>
      <c r="L232" t="e">
        <f>IF('1.PrepList'!#REF!="","",'1.PrepList'!#REF!)</f>
        <v>#REF!</v>
      </c>
      <c r="N232" t="e">
        <f>IF('1.PrepList'!#REF!="","",'1.PrepList'!#REF!)</f>
        <v>#REF!</v>
      </c>
    </row>
    <row r="233" spans="2:14">
      <c r="B233" t="e">
        <f>IF('1.PrepList'!#REF!="","",'1.PrepList'!#REF!)</f>
        <v>#REF!</v>
      </c>
      <c r="C233" t="e">
        <f>_xlfn.XLOOKUP(D233,'1.PrepList'!H:H,'1.PrepList'!G:G)</f>
        <v>#REF!</v>
      </c>
      <c r="D233" t="e">
        <f>IF('1.PrepList'!#REF!="","",'1.PrepList'!#REF!)</f>
        <v>#REF!</v>
      </c>
      <c r="E233" s="172" t="e">
        <f>IF('1.PrepList'!#REF!="","",'1.PrepList'!#REF!)</f>
        <v>#REF!</v>
      </c>
      <c r="F233" t="e">
        <f>IF('1.PrepList'!#REF!="","",'1.PrepList'!#REF!)</f>
        <v>#REF!</v>
      </c>
      <c r="G233" t="e">
        <f>IF('1.PrepList'!#REF!="","",'1.PrepList'!#REF!)</f>
        <v>#REF!</v>
      </c>
      <c r="H233" t="e">
        <f>IF('1.PrepList'!#REF!="","",'1.PrepList'!#REF!)</f>
        <v>#REF!</v>
      </c>
      <c r="I233" t="e">
        <f>IF('1.PrepList'!#REF!="","",'1.PrepList'!#REF!)</f>
        <v>#REF!</v>
      </c>
      <c r="J233" t="e">
        <f>IF('1.PrepList'!#REF!="","",'1.PrepList'!#REF!)</f>
        <v>#REF!</v>
      </c>
      <c r="L233" t="e">
        <f>IF('1.PrepList'!#REF!="","",'1.PrepList'!#REF!)</f>
        <v>#REF!</v>
      </c>
      <c r="N233" t="e">
        <f>IF('1.PrepList'!#REF!="","",'1.PrepList'!#REF!)</f>
        <v>#REF!</v>
      </c>
    </row>
    <row r="234" spans="2:14">
      <c r="B234" t="e">
        <f>IF('1.PrepList'!#REF!="","",'1.PrepList'!#REF!)</f>
        <v>#REF!</v>
      </c>
      <c r="C234" t="e">
        <f>_xlfn.XLOOKUP(D234,'1.PrepList'!H:H,'1.PrepList'!G:G)</f>
        <v>#REF!</v>
      </c>
      <c r="D234" t="e">
        <f>IF('1.PrepList'!#REF!="","",'1.PrepList'!#REF!)</f>
        <v>#REF!</v>
      </c>
      <c r="E234" s="172" t="e">
        <f>IF('1.PrepList'!#REF!="","",'1.PrepList'!#REF!)</f>
        <v>#REF!</v>
      </c>
      <c r="F234" t="e">
        <f>IF('1.PrepList'!#REF!="","",'1.PrepList'!#REF!)</f>
        <v>#REF!</v>
      </c>
      <c r="G234" t="e">
        <f>IF('1.PrepList'!#REF!="","",'1.PrepList'!#REF!)</f>
        <v>#REF!</v>
      </c>
      <c r="H234" t="e">
        <f>IF('1.PrepList'!#REF!="","",'1.PrepList'!#REF!)</f>
        <v>#REF!</v>
      </c>
      <c r="I234" t="e">
        <f>IF('1.PrepList'!#REF!="","",'1.PrepList'!#REF!)</f>
        <v>#REF!</v>
      </c>
      <c r="J234" t="e">
        <f>IF('1.PrepList'!#REF!="","",'1.PrepList'!#REF!)</f>
        <v>#REF!</v>
      </c>
      <c r="L234" t="e">
        <f>IF('1.PrepList'!#REF!="","",'1.PrepList'!#REF!)</f>
        <v>#REF!</v>
      </c>
      <c r="N234" t="e">
        <f>IF('1.PrepList'!#REF!="","",'1.PrepList'!#REF!)</f>
        <v>#REF!</v>
      </c>
    </row>
    <row r="235" spans="2:14">
      <c r="B235" t="e">
        <f>IF('1.PrepList'!#REF!="","",'1.PrepList'!#REF!)</f>
        <v>#REF!</v>
      </c>
      <c r="C235" t="e">
        <f>_xlfn.XLOOKUP(D235,'1.PrepList'!H:H,'1.PrepList'!G:G)</f>
        <v>#REF!</v>
      </c>
      <c r="D235" t="e">
        <f>IF('1.PrepList'!#REF!="","",'1.PrepList'!#REF!)</f>
        <v>#REF!</v>
      </c>
      <c r="E235" s="172" t="e">
        <f>IF('1.PrepList'!#REF!="","",'1.PrepList'!#REF!)</f>
        <v>#REF!</v>
      </c>
      <c r="F235" t="e">
        <f>IF('1.PrepList'!#REF!="","",'1.PrepList'!#REF!)</f>
        <v>#REF!</v>
      </c>
      <c r="G235" t="e">
        <f>IF('1.PrepList'!#REF!="","",'1.PrepList'!#REF!)</f>
        <v>#REF!</v>
      </c>
      <c r="H235" t="e">
        <f>IF('1.PrepList'!#REF!="","",'1.PrepList'!#REF!)</f>
        <v>#REF!</v>
      </c>
      <c r="I235" t="e">
        <f>IF('1.PrepList'!#REF!="","",'1.PrepList'!#REF!)</f>
        <v>#REF!</v>
      </c>
      <c r="J235" t="e">
        <f>IF('1.PrepList'!#REF!="","",'1.PrepList'!#REF!)</f>
        <v>#REF!</v>
      </c>
      <c r="L235" t="e">
        <f>IF('1.PrepList'!#REF!="","",'1.PrepList'!#REF!)</f>
        <v>#REF!</v>
      </c>
      <c r="N235" t="e">
        <f>IF('1.PrepList'!#REF!="","",'1.PrepList'!#REF!)</f>
        <v>#REF!</v>
      </c>
    </row>
    <row r="236" spans="2:14">
      <c r="B236" t="e">
        <f>IF('1.PrepList'!#REF!="","",'1.PrepList'!#REF!)</f>
        <v>#REF!</v>
      </c>
      <c r="C236" t="e">
        <f>_xlfn.XLOOKUP(D236,'1.PrepList'!H:H,'1.PrepList'!G:G)</f>
        <v>#REF!</v>
      </c>
      <c r="D236" t="e">
        <f>IF('1.PrepList'!#REF!="","",'1.PrepList'!#REF!)</f>
        <v>#REF!</v>
      </c>
      <c r="E236" s="172" t="e">
        <f>IF('1.PrepList'!#REF!="","",'1.PrepList'!#REF!)</f>
        <v>#REF!</v>
      </c>
      <c r="F236" t="e">
        <f>IF('1.PrepList'!#REF!="","",'1.PrepList'!#REF!)</f>
        <v>#REF!</v>
      </c>
      <c r="G236" t="e">
        <f>IF('1.PrepList'!#REF!="","",'1.PrepList'!#REF!)</f>
        <v>#REF!</v>
      </c>
      <c r="H236" t="e">
        <f>IF('1.PrepList'!#REF!="","",'1.PrepList'!#REF!)</f>
        <v>#REF!</v>
      </c>
      <c r="I236" t="e">
        <f>IF('1.PrepList'!#REF!="","",'1.PrepList'!#REF!)</f>
        <v>#REF!</v>
      </c>
      <c r="J236" t="e">
        <f>IF('1.PrepList'!#REF!="","",'1.PrepList'!#REF!)</f>
        <v>#REF!</v>
      </c>
      <c r="L236" t="e">
        <f>IF('1.PrepList'!#REF!="","",'1.PrepList'!#REF!)</f>
        <v>#REF!</v>
      </c>
      <c r="N236" t="e">
        <f>IF('1.PrepList'!#REF!="","",'1.PrepList'!#REF!)</f>
        <v>#REF!</v>
      </c>
    </row>
    <row r="237" spans="2:14">
      <c r="B237" t="e">
        <f>IF('1.PrepList'!#REF!="","",'1.PrepList'!#REF!)</f>
        <v>#REF!</v>
      </c>
      <c r="C237" t="e">
        <f>_xlfn.XLOOKUP(D237,'1.PrepList'!H:H,'1.PrepList'!G:G)</f>
        <v>#REF!</v>
      </c>
      <c r="D237" t="e">
        <f>IF('1.PrepList'!#REF!="","",'1.PrepList'!#REF!)</f>
        <v>#REF!</v>
      </c>
      <c r="E237" s="172" t="e">
        <f>IF('1.PrepList'!#REF!="","",'1.PrepList'!#REF!)</f>
        <v>#REF!</v>
      </c>
      <c r="F237" t="e">
        <f>IF('1.PrepList'!#REF!="","",'1.PrepList'!#REF!)</f>
        <v>#REF!</v>
      </c>
      <c r="G237" t="e">
        <f>IF('1.PrepList'!#REF!="","",'1.PrepList'!#REF!)</f>
        <v>#REF!</v>
      </c>
      <c r="H237" t="e">
        <f>IF('1.PrepList'!#REF!="","",'1.PrepList'!#REF!)</f>
        <v>#REF!</v>
      </c>
      <c r="I237" t="e">
        <f>IF('1.PrepList'!#REF!="","",'1.PrepList'!#REF!)</f>
        <v>#REF!</v>
      </c>
      <c r="J237" t="e">
        <f>IF('1.PrepList'!#REF!="","",'1.PrepList'!#REF!)</f>
        <v>#REF!</v>
      </c>
      <c r="L237" t="e">
        <f>IF('1.PrepList'!#REF!="","",'1.PrepList'!#REF!)</f>
        <v>#REF!</v>
      </c>
      <c r="N237" t="e">
        <f>IF('1.PrepList'!#REF!="","",'1.PrepList'!#REF!)</f>
        <v>#REF!</v>
      </c>
    </row>
    <row r="238" spans="2:14">
      <c r="B238" t="e">
        <f>IF('1.PrepList'!#REF!="","",'1.PrepList'!#REF!)</f>
        <v>#REF!</v>
      </c>
      <c r="C238" t="e">
        <f>_xlfn.XLOOKUP(D238,'1.PrepList'!H:H,'1.PrepList'!G:G)</f>
        <v>#REF!</v>
      </c>
      <c r="D238" t="e">
        <f>IF('1.PrepList'!#REF!="","",'1.PrepList'!#REF!)</f>
        <v>#REF!</v>
      </c>
      <c r="E238" s="172" t="e">
        <f>IF('1.PrepList'!#REF!="","",'1.PrepList'!#REF!)</f>
        <v>#REF!</v>
      </c>
      <c r="F238" t="e">
        <f>IF('1.PrepList'!#REF!="","",'1.PrepList'!#REF!)</f>
        <v>#REF!</v>
      </c>
      <c r="G238" t="e">
        <f>IF('1.PrepList'!#REF!="","",'1.PrepList'!#REF!)</f>
        <v>#REF!</v>
      </c>
      <c r="H238" t="e">
        <f>IF('1.PrepList'!#REF!="","",'1.PrepList'!#REF!)</f>
        <v>#REF!</v>
      </c>
      <c r="I238" t="e">
        <f>IF('1.PrepList'!#REF!="","",'1.PrepList'!#REF!)</f>
        <v>#REF!</v>
      </c>
      <c r="J238" t="e">
        <f>IF('1.PrepList'!#REF!="","",'1.PrepList'!#REF!)</f>
        <v>#REF!</v>
      </c>
      <c r="L238" t="e">
        <f>IF('1.PrepList'!#REF!="","",'1.PrepList'!#REF!)</f>
        <v>#REF!</v>
      </c>
      <c r="N238" t="e">
        <f>IF('1.PrepList'!#REF!="","",'1.PrepList'!#REF!)</f>
        <v>#REF!</v>
      </c>
    </row>
    <row r="239" spans="2:14">
      <c r="B239" t="e">
        <f>IF('1.PrepList'!#REF!="","",'1.PrepList'!#REF!)</f>
        <v>#REF!</v>
      </c>
      <c r="C239" t="e">
        <f>_xlfn.XLOOKUP(D239,'1.PrepList'!H:H,'1.PrepList'!G:G)</f>
        <v>#REF!</v>
      </c>
      <c r="D239" t="e">
        <f>IF('1.PrepList'!#REF!="","",'1.PrepList'!#REF!)</f>
        <v>#REF!</v>
      </c>
      <c r="E239" s="172" t="e">
        <f>IF('1.PrepList'!#REF!="","",'1.PrepList'!#REF!)</f>
        <v>#REF!</v>
      </c>
      <c r="F239" t="e">
        <f>IF('1.PrepList'!#REF!="","",'1.PrepList'!#REF!)</f>
        <v>#REF!</v>
      </c>
      <c r="G239" t="e">
        <f>IF('1.PrepList'!#REF!="","",'1.PrepList'!#REF!)</f>
        <v>#REF!</v>
      </c>
      <c r="H239" t="e">
        <f>IF('1.PrepList'!#REF!="","",'1.PrepList'!#REF!)</f>
        <v>#REF!</v>
      </c>
      <c r="I239" t="e">
        <f>IF('1.PrepList'!#REF!="","",'1.PrepList'!#REF!)</f>
        <v>#REF!</v>
      </c>
      <c r="J239" t="e">
        <f>IF('1.PrepList'!#REF!="","",'1.PrepList'!#REF!)</f>
        <v>#REF!</v>
      </c>
      <c r="L239" t="e">
        <f>IF('1.PrepList'!#REF!="","",'1.PrepList'!#REF!)</f>
        <v>#REF!</v>
      </c>
      <c r="N239" t="e">
        <f>IF('1.PrepList'!#REF!="","",'1.PrepList'!#REF!)</f>
        <v>#REF!</v>
      </c>
    </row>
    <row r="240" spans="2:14">
      <c r="B240" t="e">
        <f>IF('1.PrepList'!#REF!="","",'1.PrepList'!#REF!)</f>
        <v>#REF!</v>
      </c>
      <c r="C240" t="e">
        <f>_xlfn.XLOOKUP(D240,'1.PrepList'!H:H,'1.PrepList'!G:G)</f>
        <v>#REF!</v>
      </c>
      <c r="D240" t="e">
        <f>IF('1.PrepList'!#REF!="","",'1.PrepList'!#REF!)</f>
        <v>#REF!</v>
      </c>
      <c r="E240" s="172" t="e">
        <f>IF('1.PrepList'!#REF!="","",'1.PrepList'!#REF!)</f>
        <v>#REF!</v>
      </c>
      <c r="F240" t="e">
        <f>IF('1.PrepList'!#REF!="","",'1.PrepList'!#REF!)</f>
        <v>#REF!</v>
      </c>
      <c r="G240" t="e">
        <f>IF('1.PrepList'!#REF!="","",'1.PrepList'!#REF!)</f>
        <v>#REF!</v>
      </c>
      <c r="H240" t="e">
        <f>IF('1.PrepList'!#REF!="","",'1.PrepList'!#REF!)</f>
        <v>#REF!</v>
      </c>
      <c r="I240" t="e">
        <f>IF('1.PrepList'!#REF!="","",'1.PrepList'!#REF!)</f>
        <v>#REF!</v>
      </c>
      <c r="J240" t="e">
        <f>IF('1.PrepList'!#REF!="","",'1.PrepList'!#REF!)</f>
        <v>#REF!</v>
      </c>
      <c r="L240" t="e">
        <f>IF('1.PrepList'!#REF!="","",'1.PrepList'!#REF!)</f>
        <v>#REF!</v>
      </c>
      <c r="N240" t="e">
        <f>IF('1.PrepList'!#REF!="","",'1.PrepList'!#REF!)</f>
        <v>#REF!</v>
      </c>
    </row>
    <row r="241" spans="2:14">
      <c r="B241" t="e">
        <f>IF('1.PrepList'!#REF!="","",'1.PrepList'!#REF!)</f>
        <v>#REF!</v>
      </c>
      <c r="C241" t="e">
        <f>_xlfn.XLOOKUP(D241,'1.PrepList'!H:H,'1.PrepList'!G:G)</f>
        <v>#REF!</v>
      </c>
      <c r="D241" t="e">
        <f>IF('1.PrepList'!#REF!="","",'1.PrepList'!#REF!)</f>
        <v>#REF!</v>
      </c>
      <c r="E241" s="172" t="e">
        <f>IF('1.PrepList'!#REF!="","",'1.PrepList'!#REF!)</f>
        <v>#REF!</v>
      </c>
      <c r="F241" t="e">
        <f>IF('1.PrepList'!#REF!="","",'1.PrepList'!#REF!)</f>
        <v>#REF!</v>
      </c>
      <c r="G241" t="e">
        <f>IF('1.PrepList'!#REF!="","",'1.PrepList'!#REF!)</f>
        <v>#REF!</v>
      </c>
      <c r="H241" t="e">
        <f>IF('1.PrepList'!#REF!="","",'1.PrepList'!#REF!)</f>
        <v>#REF!</v>
      </c>
      <c r="I241" t="e">
        <f>IF('1.PrepList'!#REF!="","",'1.PrepList'!#REF!)</f>
        <v>#REF!</v>
      </c>
      <c r="J241" t="e">
        <f>IF('1.PrepList'!#REF!="","",'1.PrepList'!#REF!)</f>
        <v>#REF!</v>
      </c>
      <c r="L241" t="e">
        <f>IF('1.PrepList'!#REF!="","",'1.PrepList'!#REF!)</f>
        <v>#REF!</v>
      </c>
      <c r="N241" t="e">
        <f>IF('1.PrepList'!#REF!="","",'1.PrepList'!#REF!)</f>
        <v>#REF!</v>
      </c>
    </row>
    <row r="242" spans="2:14">
      <c r="B242" t="e">
        <f>IF('1.PrepList'!#REF!="","",'1.PrepList'!#REF!)</f>
        <v>#REF!</v>
      </c>
      <c r="C242" t="e">
        <f>_xlfn.XLOOKUP(D242,'1.PrepList'!H:H,'1.PrepList'!G:G)</f>
        <v>#REF!</v>
      </c>
      <c r="D242" t="e">
        <f>IF('1.PrepList'!#REF!="","",'1.PrepList'!#REF!)</f>
        <v>#REF!</v>
      </c>
      <c r="E242" s="172" t="e">
        <f>IF('1.PrepList'!#REF!="","",'1.PrepList'!#REF!)</f>
        <v>#REF!</v>
      </c>
      <c r="F242" t="e">
        <f>IF('1.PrepList'!#REF!="","",'1.PrepList'!#REF!)</f>
        <v>#REF!</v>
      </c>
      <c r="G242" t="e">
        <f>IF('1.PrepList'!#REF!="","",'1.PrepList'!#REF!)</f>
        <v>#REF!</v>
      </c>
      <c r="H242" t="e">
        <f>IF('1.PrepList'!#REF!="","",'1.PrepList'!#REF!)</f>
        <v>#REF!</v>
      </c>
      <c r="I242" t="e">
        <f>IF('1.PrepList'!#REF!="","",'1.PrepList'!#REF!)</f>
        <v>#REF!</v>
      </c>
      <c r="J242" t="e">
        <f>IF('1.PrepList'!#REF!="","",'1.PrepList'!#REF!)</f>
        <v>#REF!</v>
      </c>
      <c r="L242" t="e">
        <f>IF('1.PrepList'!#REF!="","",'1.PrepList'!#REF!)</f>
        <v>#REF!</v>
      </c>
      <c r="N242" t="e">
        <f>IF('1.PrepList'!#REF!="","",'1.PrepList'!#REF!)</f>
        <v>#REF!</v>
      </c>
    </row>
    <row r="243" spans="2:14">
      <c r="B243" t="e">
        <f>IF('1.PrepList'!#REF!="","",'1.PrepList'!#REF!)</f>
        <v>#REF!</v>
      </c>
      <c r="C243" t="e">
        <f>_xlfn.XLOOKUP(D243,'1.PrepList'!H:H,'1.PrepList'!G:G)</f>
        <v>#REF!</v>
      </c>
      <c r="D243" t="e">
        <f>IF('1.PrepList'!#REF!="","",'1.PrepList'!#REF!)</f>
        <v>#REF!</v>
      </c>
      <c r="E243" s="172" t="e">
        <f>IF('1.PrepList'!#REF!="","",'1.PrepList'!#REF!)</f>
        <v>#REF!</v>
      </c>
      <c r="F243" t="e">
        <f>IF('1.PrepList'!#REF!="","",'1.PrepList'!#REF!)</f>
        <v>#REF!</v>
      </c>
      <c r="G243" t="e">
        <f>IF('1.PrepList'!#REF!="","",'1.PrepList'!#REF!)</f>
        <v>#REF!</v>
      </c>
      <c r="H243" t="e">
        <f>IF('1.PrepList'!#REF!="","",'1.PrepList'!#REF!)</f>
        <v>#REF!</v>
      </c>
      <c r="I243" t="e">
        <f>IF('1.PrepList'!#REF!="","",'1.PrepList'!#REF!)</f>
        <v>#REF!</v>
      </c>
      <c r="J243" t="e">
        <f>IF('1.PrepList'!#REF!="","",'1.PrepList'!#REF!)</f>
        <v>#REF!</v>
      </c>
      <c r="L243" t="e">
        <f>IF('1.PrepList'!#REF!="","",'1.PrepList'!#REF!)</f>
        <v>#REF!</v>
      </c>
      <c r="N243" t="e">
        <f>IF('1.PrepList'!#REF!="","",'1.PrepList'!#REF!)</f>
        <v>#REF!</v>
      </c>
    </row>
    <row r="244" spans="2:14">
      <c r="B244" t="e">
        <f>IF('1.PrepList'!#REF!="","",'1.PrepList'!#REF!)</f>
        <v>#REF!</v>
      </c>
      <c r="C244" t="e">
        <f>_xlfn.XLOOKUP(D244,'1.PrepList'!H:H,'1.PrepList'!G:G)</f>
        <v>#REF!</v>
      </c>
      <c r="D244" t="e">
        <f>IF('1.PrepList'!#REF!="","",'1.PrepList'!#REF!)</f>
        <v>#REF!</v>
      </c>
      <c r="E244" s="172" t="e">
        <f>IF('1.PrepList'!#REF!="","",'1.PrepList'!#REF!)</f>
        <v>#REF!</v>
      </c>
      <c r="F244" t="e">
        <f>IF('1.PrepList'!#REF!="","",'1.PrepList'!#REF!)</f>
        <v>#REF!</v>
      </c>
      <c r="G244" t="e">
        <f>IF('1.PrepList'!#REF!="","",'1.PrepList'!#REF!)</f>
        <v>#REF!</v>
      </c>
      <c r="H244" t="e">
        <f>IF('1.PrepList'!#REF!="","",'1.PrepList'!#REF!)</f>
        <v>#REF!</v>
      </c>
      <c r="I244" t="e">
        <f>IF('1.PrepList'!#REF!="","",'1.PrepList'!#REF!)</f>
        <v>#REF!</v>
      </c>
      <c r="J244" t="e">
        <f>IF('1.PrepList'!#REF!="","",'1.PrepList'!#REF!)</f>
        <v>#REF!</v>
      </c>
      <c r="L244" t="e">
        <f>IF('1.PrepList'!#REF!="","",'1.PrepList'!#REF!)</f>
        <v>#REF!</v>
      </c>
      <c r="N244" t="e">
        <f>IF('1.PrepList'!#REF!="","",'1.PrepList'!#REF!)</f>
        <v>#REF!</v>
      </c>
    </row>
    <row r="245" spans="2:14">
      <c r="B245" t="e">
        <f>IF('1.PrepList'!#REF!="","",'1.PrepList'!#REF!)</f>
        <v>#REF!</v>
      </c>
      <c r="C245" t="e">
        <f>_xlfn.XLOOKUP(D245,'1.PrepList'!H:H,'1.PrepList'!G:G)</f>
        <v>#REF!</v>
      </c>
      <c r="D245" t="e">
        <f>IF('1.PrepList'!#REF!="","",'1.PrepList'!#REF!)</f>
        <v>#REF!</v>
      </c>
      <c r="E245" s="172" t="e">
        <f>IF('1.PrepList'!#REF!="","",'1.PrepList'!#REF!)</f>
        <v>#REF!</v>
      </c>
      <c r="F245" t="e">
        <f>IF('1.PrepList'!#REF!="","",'1.PrepList'!#REF!)</f>
        <v>#REF!</v>
      </c>
      <c r="G245" t="e">
        <f>IF('1.PrepList'!#REF!="","",'1.PrepList'!#REF!)</f>
        <v>#REF!</v>
      </c>
      <c r="H245" t="e">
        <f>IF('1.PrepList'!#REF!="","",'1.PrepList'!#REF!)</f>
        <v>#REF!</v>
      </c>
      <c r="I245" t="e">
        <f>IF('1.PrepList'!#REF!="","",'1.PrepList'!#REF!)</f>
        <v>#REF!</v>
      </c>
      <c r="J245" t="e">
        <f>IF('1.PrepList'!#REF!="","",'1.PrepList'!#REF!)</f>
        <v>#REF!</v>
      </c>
      <c r="L245" t="e">
        <f>IF('1.PrepList'!#REF!="","",'1.PrepList'!#REF!)</f>
        <v>#REF!</v>
      </c>
      <c r="N245" t="e">
        <f>IF('1.PrepList'!#REF!="","",'1.PrepList'!#REF!)</f>
        <v>#REF!</v>
      </c>
    </row>
    <row r="246" spans="2:14">
      <c r="B246" t="e">
        <f>IF('1.PrepList'!#REF!="","",'1.PrepList'!#REF!)</f>
        <v>#REF!</v>
      </c>
      <c r="C246" t="e">
        <f>_xlfn.XLOOKUP(D246,'1.PrepList'!H:H,'1.PrepList'!G:G)</f>
        <v>#REF!</v>
      </c>
      <c r="D246" t="e">
        <f>IF('1.PrepList'!#REF!="","",'1.PrepList'!#REF!)</f>
        <v>#REF!</v>
      </c>
      <c r="E246" s="172" t="e">
        <f>IF('1.PrepList'!#REF!="","",'1.PrepList'!#REF!)</f>
        <v>#REF!</v>
      </c>
      <c r="F246" t="e">
        <f>IF('1.PrepList'!#REF!="","",'1.PrepList'!#REF!)</f>
        <v>#REF!</v>
      </c>
      <c r="G246" t="e">
        <f>IF('1.PrepList'!#REF!="","",'1.PrepList'!#REF!)</f>
        <v>#REF!</v>
      </c>
      <c r="H246" t="e">
        <f>IF('1.PrepList'!#REF!="","",'1.PrepList'!#REF!)</f>
        <v>#REF!</v>
      </c>
      <c r="I246" t="e">
        <f>IF('1.PrepList'!#REF!="","",'1.PrepList'!#REF!)</f>
        <v>#REF!</v>
      </c>
      <c r="J246" t="e">
        <f>IF('1.PrepList'!#REF!="","",'1.PrepList'!#REF!)</f>
        <v>#REF!</v>
      </c>
      <c r="L246" t="e">
        <f>IF('1.PrepList'!#REF!="","",'1.PrepList'!#REF!)</f>
        <v>#REF!</v>
      </c>
      <c r="N246" t="e">
        <f>IF('1.PrepList'!#REF!="","",'1.PrepList'!#REF!)</f>
        <v>#REF!</v>
      </c>
    </row>
    <row r="247" spans="2:14">
      <c r="B247" t="e">
        <f>IF('1.PrepList'!#REF!="","",'1.PrepList'!#REF!)</f>
        <v>#REF!</v>
      </c>
      <c r="C247" t="e">
        <f>_xlfn.XLOOKUP(D247,'1.PrepList'!H:H,'1.PrepList'!G:G)</f>
        <v>#REF!</v>
      </c>
      <c r="D247" t="e">
        <f>IF('1.PrepList'!#REF!="","",'1.PrepList'!#REF!)</f>
        <v>#REF!</v>
      </c>
      <c r="E247" s="172" t="e">
        <f>IF('1.PrepList'!#REF!="","",'1.PrepList'!#REF!)</f>
        <v>#REF!</v>
      </c>
      <c r="F247" t="e">
        <f>IF('1.PrepList'!#REF!="","",'1.PrepList'!#REF!)</f>
        <v>#REF!</v>
      </c>
      <c r="G247" t="e">
        <f>IF('1.PrepList'!#REF!="","",'1.PrepList'!#REF!)</f>
        <v>#REF!</v>
      </c>
      <c r="H247" t="e">
        <f>IF('1.PrepList'!#REF!="","",'1.PrepList'!#REF!)</f>
        <v>#REF!</v>
      </c>
      <c r="I247" t="e">
        <f>IF('1.PrepList'!#REF!="","",'1.PrepList'!#REF!)</f>
        <v>#REF!</v>
      </c>
      <c r="J247" t="e">
        <f>IF('1.PrepList'!#REF!="","",'1.PrepList'!#REF!)</f>
        <v>#REF!</v>
      </c>
      <c r="L247" t="e">
        <f>IF('1.PrepList'!#REF!="","",'1.PrepList'!#REF!)</f>
        <v>#REF!</v>
      </c>
      <c r="N247" t="e">
        <f>IF('1.PrepList'!#REF!="","",'1.PrepList'!#REF!)</f>
        <v>#REF!</v>
      </c>
    </row>
    <row r="248" spans="2:14">
      <c r="B248" t="e">
        <f>IF('1.PrepList'!#REF!="","",'1.PrepList'!#REF!)</f>
        <v>#REF!</v>
      </c>
      <c r="C248" t="e">
        <f>_xlfn.XLOOKUP(D248,'1.PrepList'!H:H,'1.PrepList'!G:G)</f>
        <v>#REF!</v>
      </c>
      <c r="D248" t="e">
        <f>IF('1.PrepList'!#REF!="","",'1.PrepList'!#REF!)</f>
        <v>#REF!</v>
      </c>
      <c r="E248" s="172" t="e">
        <f>IF('1.PrepList'!#REF!="","",'1.PrepList'!#REF!)</f>
        <v>#REF!</v>
      </c>
      <c r="F248" t="e">
        <f>IF('1.PrepList'!#REF!="","",'1.PrepList'!#REF!)</f>
        <v>#REF!</v>
      </c>
      <c r="G248" t="e">
        <f>IF('1.PrepList'!#REF!="","",'1.PrepList'!#REF!)</f>
        <v>#REF!</v>
      </c>
      <c r="H248" t="e">
        <f>IF('1.PrepList'!#REF!="","",'1.PrepList'!#REF!)</f>
        <v>#REF!</v>
      </c>
      <c r="I248" t="e">
        <f>IF('1.PrepList'!#REF!="","",'1.PrepList'!#REF!)</f>
        <v>#REF!</v>
      </c>
      <c r="J248" t="e">
        <f>IF('1.PrepList'!#REF!="","",'1.PrepList'!#REF!)</f>
        <v>#REF!</v>
      </c>
      <c r="L248" t="e">
        <f>IF('1.PrepList'!#REF!="","",'1.PrepList'!#REF!)</f>
        <v>#REF!</v>
      </c>
      <c r="N248" t="e">
        <f>IF('1.PrepList'!#REF!="","",'1.PrepList'!#REF!)</f>
        <v>#REF!</v>
      </c>
    </row>
    <row r="249" spans="2:14">
      <c r="B249" t="e">
        <f>IF('1.PrepList'!#REF!="","",'1.PrepList'!#REF!)</f>
        <v>#REF!</v>
      </c>
      <c r="C249" t="e">
        <f>_xlfn.XLOOKUP(D249,'1.PrepList'!H:H,'1.PrepList'!G:G)</f>
        <v>#REF!</v>
      </c>
      <c r="D249" t="e">
        <f>IF('1.PrepList'!#REF!="","",'1.PrepList'!#REF!)</f>
        <v>#REF!</v>
      </c>
      <c r="E249" s="172" t="e">
        <f>IF('1.PrepList'!#REF!="","",'1.PrepList'!#REF!)</f>
        <v>#REF!</v>
      </c>
      <c r="F249" t="e">
        <f>IF('1.PrepList'!#REF!="","",'1.PrepList'!#REF!)</f>
        <v>#REF!</v>
      </c>
      <c r="G249" t="e">
        <f>IF('1.PrepList'!#REF!="","",'1.PrepList'!#REF!)</f>
        <v>#REF!</v>
      </c>
      <c r="H249" t="e">
        <f>IF('1.PrepList'!#REF!="","",'1.PrepList'!#REF!)</f>
        <v>#REF!</v>
      </c>
      <c r="I249" t="e">
        <f>IF('1.PrepList'!#REF!="","",'1.PrepList'!#REF!)</f>
        <v>#REF!</v>
      </c>
      <c r="J249" t="e">
        <f>IF('1.PrepList'!#REF!="","",'1.PrepList'!#REF!)</f>
        <v>#REF!</v>
      </c>
      <c r="L249" t="e">
        <f>IF('1.PrepList'!#REF!="","",'1.PrepList'!#REF!)</f>
        <v>#REF!</v>
      </c>
      <c r="N249" t="e">
        <f>IF('1.PrepList'!#REF!="","",'1.PrepList'!#REF!)</f>
        <v>#REF!</v>
      </c>
    </row>
    <row r="250" spans="2:14">
      <c r="B250" t="e">
        <f>IF('1.PrepList'!#REF!="","",'1.PrepList'!#REF!)</f>
        <v>#REF!</v>
      </c>
      <c r="C250" t="e">
        <f>_xlfn.XLOOKUP(D250,'1.PrepList'!H:H,'1.PrepList'!G:G)</f>
        <v>#REF!</v>
      </c>
      <c r="D250" t="e">
        <f>IF('1.PrepList'!#REF!="","",'1.PrepList'!#REF!)</f>
        <v>#REF!</v>
      </c>
      <c r="E250" s="172" t="e">
        <f>IF('1.PrepList'!#REF!="","",'1.PrepList'!#REF!)</f>
        <v>#REF!</v>
      </c>
      <c r="F250" t="e">
        <f>IF('1.PrepList'!#REF!="","",'1.PrepList'!#REF!)</f>
        <v>#REF!</v>
      </c>
      <c r="G250" t="e">
        <f>IF('1.PrepList'!#REF!="","",'1.PrepList'!#REF!)</f>
        <v>#REF!</v>
      </c>
      <c r="H250" t="e">
        <f>IF('1.PrepList'!#REF!="","",'1.PrepList'!#REF!)</f>
        <v>#REF!</v>
      </c>
      <c r="I250" t="e">
        <f>IF('1.PrepList'!#REF!="","",'1.PrepList'!#REF!)</f>
        <v>#REF!</v>
      </c>
      <c r="J250" t="e">
        <f>IF('1.PrepList'!#REF!="","",'1.PrepList'!#REF!)</f>
        <v>#REF!</v>
      </c>
      <c r="L250" t="e">
        <f>IF('1.PrepList'!#REF!="","",'1.PrepList'!#REF!)</f>
        <v>#REF!</v>
      </c>
      <c r="N250" t="e">
        <f>IF('1.PrepList'!#REF!="","",'1.PrepList'!#REF!)</f>
        <v>#REF!</v>
      </c>
    </row>
    <row r="251" spans="2:14">
      <c r="B251" t="e">
        <f>IF('1.PrepList'!#REF!="","",'1.PrepList'!#REF!)</f>
        <v>#REF!</v>
      </c>
      <c r="C251" t="e">
        <f>_xlfn.XLOOKUP(D251,'1.PrepList'!H:H,'1.PrepList'!G:G)</f>
        <v>#REF!</v>
      </c>
      <c r="D251" t="e">
        <f>IF('1.PrepList'!#REF!="","",'1.PrepList'!#REF!)</f>
        <v>#REF!</v>
      </c>
      <c r="E251" s="172" t="e">
        <f>IF('1.PrepList'!#REF!="","",'1.PrepList'!#REF!)</f>
        <v>#REF!</v>
      </c>
      <c r="F251" t="e">
        <f>IF('1.PrepList'!#REF!="","",'1.PrepList'!#REF!)</f>
        <v>#REF!</v>
      </c>
      <c r="G251" t="e">
        <f>IF('1.PrepList'!#REF!="","",'1.PrepList'!#REF!)</f>
        <v>#REF!</v>
      </c>
      <c r="H251" t="e">
        <f>IF('1.PrepList'!#REF!="","",'1.PrepList'!#REF!)</f>
        <v>#REF!</v>
      </c>
      <c r="I251" t="e">
        <f>IF('1.PrepList'!#REF!="","",'1.PrepList'!#REF!)</f>
        <v>#REF!</v>
      </c>
      <c r="J251" t="e">
        <f>IF('1.PrepList'!#REF!="","",'1.PrepList'!#REF!)</f>
        <v>#REF!</v>
      </c>
      <c r="L251" t="e">
        <f>IF('1.PrepList'!#REF!="","",'1.PrepList'!#REF!)</f>
        <v>#REF!</v>
      </c>
      <c r="N251" t="e">
        <f>IF('1.PrepList'!#REF!="","",'1.PrepList'!#REF!)</f>
        <v>#REF!</v>
      </c>
    </row>
    <row r="252" spans="2:14">
      <c r="B252" t="e">
        <f>IF('1.PrepList'!#REF!="","",'1.PrepList'!#REF!)</f>
        <v>#REF!</v>
      </c>
      <c r="C252" t="e">
        <f>_xlfn.XLOOKUP(D252,'1.PrepList'!H:H,'1.PrepList'!G:G)</f>
        <v>#REF!</v>
      </c>
      <c r="D252" t="e">
        <f>IF('1.PrepList'!#REF!="","",'1.PrepList'!#REF!)</f>
        <v>#REF!</v>
      </c>
      <c r="E252" s="172" t="e">
        <f>IF('1.PrepList'!#REF!="","",'1.PrepList'!#REF!)</f>
        <v>#REF!</v>
      </c>
      <c r="F252" t="e">
        <f>IF('1.PrepList'!#REF!="","",'1.PrepList'!#REF!)</f>
        <v>#REF!</v>
      </c>
      <c r="G252" t="e">
        <f>IF('1.PrepList'!#REF!="","",'1.PrepList'!#REF!)</f>
        <v>#REF!</v>
      </c>
      <c r="H252" t="e">
        <f>IF('1.PrepList'!#REF!="","",'1.PrepList'!#REF!)</f>
        <v>#REF!</v>
      </c>
      <c r="I252" t="e">
        <f>IF('1.PrepList'!#REF!="","",'1.PrepList'!#REF!)</f>
        <v>#REF!</v>
      </c>
      <c r="J252" t="e">
        <f>IF('1.PrepList'!#REF!="","",'1.PrepList'!#REF!)</f>
        <v>#REF!</v>
      </c>
      <c r="L252" t="e">
        <f>IF('1.PrepList'!#REF!="","",'1.PrepList'!#REF!)</f>
        <v>#REF!</v>
      </c>
      <c r="N252" t="e">
        <f>IF('1.PrepList'!#REF!="","",'1.PrepList'!#REF!)</f>
        <v>#REF!</v>
      </c>
    </row>
    <row r="253" spans="2:14">
      <c r="B253" t="e">
        <f>IF('1.PrepList'!#REF!="","",'1.PrepList'!#REF!)</f>
        <v>#REF!</v>
      </c>
      <c r="C253" t="e">
        <f>_xlfn.XLOOKUP(D253,'1.PrepList'!H:H,'1.PrepList'!G:G)</f>
        <v>#REF!</v>
      </c>
      <c r="D253" t="e">
        <f>IF('1.PrepList'!#REF!="","",'1.PrepList'!#REF!)</f>
        <v>#REF!</v>
      </c>
      <c r="E253" s="172" t="e">
        <f>IF('1.PrepList'!#REF!="","",'1.PrepList'!#REF!)</f>
        <v>#REF!</v>
      </c>
      <c r="F253" t="e">
        <f>IF('1.PrepList'!#REF!="","",'1.PrepList'!#REF!)</f>
        <v>#REF!</v>
      </c>
      <c r="G253" t="e">
        <f>IF('1.PrepList'!#REF!="","",'1.PrepList'!#REF!)</f>
        <v>#REF!</v>
      </c>
      <c r="H253" t="e">
        <f>IF('1.PrepList'!#REF!="","",'1.PrepList'!#REF!)</f>
        <v>#REF!</v>
      </c>
      <c r="I253" t="e">
        <f>IF('1.PrepList'!#REF!="","",'1.PrepList'!#REF!)</f>
        <v>#REF!</v>
      </c>
      <c r="J253" t="e">
        <f>IF('1.PrepList'!#REF!="","",'1.PrepList'!#REF!)</f>
        <v>#REF!</v>
      </c>
      <c r="L253" t="e">
        <f>IF('1.PrepList'!#REF!="","",'1.PrepList'!#REF!)</f>
        <v>#REF!</v>
      </c>
      <c r="N253" t="e">
        <f>IF('1.PrepList'!#REF!="","",'1.PrepList'!#REF!)</f>
        <v>#REF!</v>
      </c>
    </row>
    <row r="254" spans="2:14">
      <c r="B254" t="e">
        <f>IF('1.PrepList'!#REF!="","",'1.PrepList'!#REF!)</f>
        <v>#REF!</v>
      </c>
      <c r="C254" t="e">
        <f>_xlfn.XLOOKUP(D254,'1.PrepList'!H:H,'1.PrepList'!G:G)</f>
        <v>#REF!</v>
      </c>
      <c r="D254" t="e">
        <f>IF('1.PrepList'!#REF!="","",'1.PrepList'!#REF!)</f>
        <v>#REF!</v>
      </c>
      <c r="E254" s="172" t="e">
        <f>IF('1.PrepList'!#REF!="","",'1.PrepList'!#REF!)</f>
        <v>#REF!</v>
      </c>
      <c r="F254" t="e">
        <f>IF('1.PrepList'!#REF!="","",'1.PrepList'!#REF!)</f>
        <v>#REF!</v>
      </c>
      <c r="G254" t="e">
        <f>IF('1.PrepList'!#REF!="","",'1.PrepList'!#REF!)</f>
        <v>#REF!</v>
      </c>
      <c r="H254" t="e">
        <f>IF('1.PrepList'!#REF!="","",'1.PrepList'!#REF!)</f>
        <v>#REF!</v>
      </c>
      <c r="I254" t="e">
        <f>IF('1.PrepList'!#REF!="","",'1.PrepList'!#REF!)</f>
        <v>#REF!</v>
      </c>
      <c r="J254" t="e">
        <f>IF('1.PrepList'!#REF!="","",'1.PrepList'!#REF!)</f>
        <v>#REF!</v>
      </c>
      <c r="L254" t="e">
        <f>IF('1.PrepList'!#REF!="","",'1.PrepList'!#REF!)</f>
        <v>#REF!</v>
      </c>
      <c r="N254" t="e">
        <f>IF('1.PrepList'!#REF!="","",'1.PrepList'!#REF!)</f>
        <v>#REF!</v>
      </c>
    </row>
    <row r="255" spans="2:14">
      <c r="B255" t="e">
        <f>IF('1.PrepList'!#REF!="","",'1.PrepList'!#REF!)</f>
        <v>#REF!</v>
      </c>
      <c r="C255" t="e">
        <f>_xlfn.XLOOKUP(D255,'1.PrepList'!H:H,'1.PrepList'!G:G)</f>
        <v>#REF!</v>
      </c>
      <c r="D255" t="e">
        <f>IF('1.PrepList'!#REF!="","",'1.PrepList'!#REF!)</f>
        <v>#REF!</v>
      </c>
      <c r="E255" s="172" t="e">
        <f>IF('1.PrepList'!#REF!="","",'1.PrepList'!#REF!)</f>
        <v>#REF!</v>
      </c>
      <c r="F255" t="e">
        <f>IF('1.PrepList'!#REF!="","",'1.PrepList'!#REF!)</f>
        <v>#REF!</v>
      </c>
      <c r="G255" t="e">
        <f>IF('1.PrepList'!#REF!="","",'1.PrepList'!#REF!)</f>
        <v>#REF!</v>
      </c>
      <c r="H255" t="e">
        <f>IF('1.PrepList'!#REF!="","",'1.PrepList'!#REF!)</f>
        <v>#REF!</v>
      </c>
      <c r="I255" t="e">
        <f>IF('1.PrepList'!#REF!="","",'1.PrepList'!#REF!)</f>
        <v>#REF!</v>
      </c>
      <c r="J255" t="e">
        <f>IF('1.PrepList'!#REF!="","",'1.PrepList'!#REF!)</f>
        <v>#REF!</v>
      </c>
      <c r="L255" t="e">
        <f>IF('1.PrepList'!#REF!="","",'1.PrepList'!#REF!)</f>
        <v>#REF!</v>
      </c>
      <c r="N255" t="e">
        <f>IF('1.PrepList'!#REF!="","",'1.PrepList'!#REF!)</f>
        <v>#REF!</v>
      </c>
    </row>
    <row r="256" spans="2:14">
      <c r="B256" t="e">
        <f>IF('1.PrepList'!#REF!="","",'1.PrepList'!#REF!)</f>
        <v>#REF!</v>
      </c>
      <c r="C256" t="e">
        <f>_xlfn.XLOOKUP(D256,'1.PrepList'!H:H,'1.PrepList'!G:G)</f>
        <v>#REF!</v>
      </c>
      <c r="D256" t="e">
        <f>IF('1.PrepList'!#REF!="","",'1.PrepList'!#REF!)</f>
        <v>#REF!</v>
      </c>
      <c r="E256" s="172" t="e">
        <f>IF('1.PrepList'!#REF!="","",'1.PrepList'!#REF!)</f>
        <v>#REF!</v>
      </c>
      <c r="F256" t="e">
        <f>IF('1.PrepList'!#REF!="","",'1.PrepList'!#REF!)</f>
        <v>#REF!</v>
      </c>
      <c r="G256" t="e">
        <f>IF('1.PrepList'!#REF!="","",'1.PrepList'!#REF!)</f>
        <v>#REF!</v>
      </c>
      <c r="H256" t="e">
        <f>IF('1.PrepList'!#REF!="","",'1.PrepList'!#REF!)</f>
        <v>#REF!</v>
      </c>
      <c r="I256" t="e">
        <f>IF('1.PrepList'!#REF!="","",'1.PrepList'!#REF!)</f>
        <v>#REF!</v>
      </c>
      <c r="J256" t="e">
        <f>IF('1.PrepList'!#REF!="","",'1.PrepList'!#REF!)</f>
        <v>#REF!</v>
      </c>
      <c r="L256" t="e">
        <f>IF('1.PrepList'!#REF!="","",'1.PrepList'!#REF!)</f>
        <v>#REF!</v>
      </c>
      <c r="N256" t="e">
        <f>IF('1.PrepList'!#REF!="","",'1.PrepList'!#REF!)</f>
        <v>#REF!</v>
      </c>
    </row>
    <row r="257" spans="2:14">
      <c r="B257" t="e">
        <f>IF('1.PrepList'!#REF!="","",'1.PrepList'!#REF!)</f>
        <v>#REF!</v>
      </c>
      <c r="C257" t="e">
        <f>_xlfn.XLOOKUP(D257,'1.PrepList'!H:H,'1.PrepList'!G:G)</f>
        <v>#REF!</v>
      </c>
      <c r="D257" t="e">
        <f>IF('1.PrepList'!#REF!="","",'1.PrepList'!#REF!)</f>
        <v>#REF!</v>
      </c>
      <c r="E257" s="172" t="e">
        <f>IF('1.PrepList'!#REF!="","",'1.PrepList'!#REF!)</f>
        <v>#REF!</v>
      </c>
      <c r="F257" t="e">
        <f>IF('1.PrepList'!#REF!="","",'1.PrepList'!#REF!)</f>
        <v>#REF!</v>
      </c>
      <c r="G257" t="e">
        <f>IF('1.PrepList'!#REF!="","",'1.PrepList'!#REF!)</f>
        <v>#REF!</v>
      </c>
      <c r="H257" t="e">
        <f>IF('1.PrepList'!#REF!="","",'1.PrepList'!#REF!)</f>
        <v>#REF!</v>
      </c>
      <c r="I257" t="e">
        <f>IF('1.PrepList'!#REF!="","",'1.PrepList'!#REF!)</f>
        <v>#REF!</v>
      </c>
      <c r="J257" t="e">
        <f>IF('1.PrepList'!#REF!="","",'1.PrepList'!#REF!)</f>
        <v>#REF!</v>
      </c>
      <c r="L257" t="e">
        <f>IF('1.PrepList'!#REF!="","",'1.PrepList'!#REF!)</f>
        <v>#REF!</v>
      </c>
      <c r="N257" t="e">
        <f>IF('1.PrepList'!#REF!="","",'1.PrepList'!#REF!)</f>
        <v>#REF!</v>
      </c>
    </row>
    <row r="258" spans="2:14">
      <c r="B258" t="e">
        <f>IF('1.PrepList'!#REF!="","",'1.PrepList'!#REF!)</f>
        <v>#REF!</v>
      </c>
      <c r="C258" t="e">
        <f>_xlfn.XLOOKUP(D258,'1.PrepList'!H:H,'1.PrepList'!G:G)</f>
        <v>#REF!</v>
      </c>
      <c r="D258" t="e">
        <f>IF('1.PrepList'!#REF!="","",'1.PrepList'!#REF!)</f>
        <v>#REF!</v>
      </c>
      <c r="E258" s="172" t="e">
        <f>IF('1.PrepList'!#REF!="","",'1.PrepList'!#REF!)</f>
        <v>#REF!</v>
      </c>
      <c r="F258" t="e">
        <f>IF('1.PrepList'!#REF!="","",'1.PrepList'!#REF!)</f>
        <v>#REF!</v>
      </c>
      <c r="G258" t="e">
        <f>IF('1.PrepList'!#REF!="","",'1.PrepList'!#REF!)</f>
        <v>#REF!</v>
      </c>
      <c r="H258" t="e">
        <f>IF('1.PrepList'!#REF!="","",'1.PrepList'!#REF!)</f>
        <v>#REF!</v>
      </c>
      <c r="I258" t="e">
        <f>IF('1.PrepList'!#REF!="","",'1.PrepList'!#REF!)</f>
        <v>#REF!</v>
      </c>
      <c r="J258" t="e">
        <f>IF('1.PrepList'!#REF!="","",'1.PrepList'!#REF!)</f>
        <v>#REF!</v>
      </c>
      <c r="L258" t="e">
        <f>IF('1.PrepList'!#REF!="","",'1.PrepList'!#REF!)</f>
        <v>#REF!</v>
      </c>
      <c r="N258" t="e">
        <f>IF('1.PrepList'!#REF!="","",'1.PrepList'!#REF!)</f>
        <v>#REF!</v>
      </c>
    </row>
    <row r="259" spans="2:14">
      <c r="B259" t="e">
        <f>IF('1.PrepList'!#REF!="","",'1.PrepList'!#REF!)</f>
        <v>#REF!</v>
      </c>
      <c r="C259" t="e">
        <f>_xlfn.XLOOKUP(D259,'1.PrepList'!H:H,'1.PrepList'!G:G)</f>
        <v>#REF!</v>
      </c>
      <c r="D259" t="e">
        <f>IF('1.PrepList'!#REF!="","",'1.PrepList'!#REF!)</f>
        <v>#REF!</v>
      </c>
      <c r="E259" s="172" t="e">
        <f>IF('1.PrepList'!#REF!="","",'1.PrepList'!#REF!)</f>
        <v>#REF!</v>
      </c>
      <c r="F259" t="e">
        <f>IF('1.PrepList'!#REF!="","",'1.PrepList'!#REF!)</f>
        <v>#REF!</v>
      </c>
      <c r="G259" t="e">
        <f>IF('1.PrepList'!#REF!="","",'1.PrepList'!#REF!)</f>
        <v>#REF!</v>
      </c>
      <c r="H259" t="e">
        <f>IF('1.PrepList'!#REF!="","",'1.PrepList'!#REF!)</f>
        <v>#REF!</v>
      </c>
      <c r="I259" t="e">
        <f>IF('1.PrepList'!#REF!="","",'1.PrepList'!#REF!)</f>
        <v>#REF!</v>
      </c>
      <c r="J259" t="e">
        <f>IF('1.PrepList'!#REF!="","",'1.PrepList'!#REF!)</f>
        <v>#REF!</v>
      </c>
      <c r="L259" t="e">
        <f>IF('1.PrepList'!#REF!="","",'1.PrepList'!#REF!)</f>
        <v>#REF!</v>
      </c>
      <c r="N259" t="e">
        <f>IF('1.PrepList'!#REF!="","",'1.PrepList'!#REF!)</f>
        <v>#REF!</v>
      </c>
    </row>
    <row r="260" spans="2:14">
      <c r="B260" t="e">
        <f>IF('1.PrepList'!#REF!="","",'1.PrepList'!#REF!)</f>
        <v>#REF!</v>
      </c>
      <c r="C260" t="e">
        <f>_xlfn.XLOOKUP(D260,'1.PrepList'!H:H,'1.PrepList'!G:G)</f>
        <v>#REF!</v>
      </c>
      <c r="D260" t="e">
        <f>IF('1.PrepList'!#REF!="","",'1.PrepList'!#REF!)</f>
        <v>#REF!</v>
      </c>
      <c r="E260" s="172" t="e">
        <f>IF('1.PrepList'!#REF!="","",'1.PrepList'!#REF!)</f>
        <v>#REF!</v>
      </c>
      <c r="F260" t="e">
        <f>IF('1.PrepList'!#REF!="","",'1.PrepList'!#REF!)</f>
        <v>#REF!</v>
      </c>
      <c r="G260" t="e">
        <f>IF('1.PrepList'!#REF!="","",'1.PrepList'!#REF!)</f>
        <v>#REF!</v>
      </c>
      <c r="H260" t="e">
        <f>IF('1.PrepList'!#REF!="","",'1.PrepList'!#REF!)</f>
        <v>#REF!</v>
      </c>
      <c r="I260" t="e">
        <f>IF('1.PrepList'!#REF!="","",'1.PrepList'!#REF!)</f>
        <v>#REF!</v>
      </c>
      <c r="J260" t="e">
        <f>IF('1.PrepList'!#REF!="","",'1.PrepList'!#REF!)</f>
        <v>#REF!</v>
      </c>
      <c r="L260" t="e">
        <f>IF('1.PrepList'!#REF!="","",'1.PrepList'!#REF!)</f>
        <v>#REF!</v>
      </c>
      <c r="N260" t="e">
        <f>IF('1.PrepList'!#REF!="","",'1.PrepList'!#REF!)</f>
        <v>#REF!</v>
      </c>
    </row>
    <row r="261" spans="2:14">
      <c r="B261" t="e">
        <f>IF('1.PrepList'!#REF!="","",'1.PrepList'!#REF!)</f>
        <v>#REF!</v>
      </c>
      <c r="C261" t="e">
        <f>_xlfn.XLOOKUP(D261,'1.PrepList'!H:H,'1.PrepList'!G:G)</f>
        <v>#REF!</v>
      </c>
      <c r="D261" t="e">
        <f>IF('1.PrepList'!#REF!="","",'1.PrepList'!#REF!)</f>
        <v>#REF!</v>
      </c>
      <c r="E261" s="172" t="e">
        <f>IF('1.PrepList'!#REF!="","",'1.PrepList'!#REF!)</f>
        <v>#REF!</v>
      </c>
      <c r="F261" t="e">
        <f>IF('1.PrepList'!#REF!="","",'1.PrepList'!#REF!)</f>
        <v>#REF!</v>
      </c>
      <c r="G261" t="e">
        <f>IF('1.PrepList'!#REF!="","",'1.PrepList'!#REF!)</f>
        <v>#REF!</v>
      </c>
      <c r="H261" t="e">
        <f>IF('1.PrepList'!#REF!="","",'1.PrepList'!#REF!)</f>
        <v>#REF!</v>
      </c>
      <c r="I261" t="e">
        <f>IF('1.PrepList'!#REF!="","",'1.PrepList'!#REF!)</f>
        <v>#REF!</v>
      </c>
      <c r="J261" t="e">
        <f>IF('1.PrepList'!#REF!="","",'1.PrepList'!#REF!)</f>
        <v>#REF!</v>
      </c>
      <c r="L261" t="e">
        <f>IF('1.PrepList'!#REF!="","",'1.PrepList'!#REF!)</f>
        <v>#REF!</v>
      </c>
      <c r="N261" t="e">
        <f>IF('1.PrepList'!#REF!="","",'1.PrepList'!#REF!)</f>
        <v>#REF!</v>
      </c>
    </row>
    <row r="262" spans="2:14">
      <c r="B262" t="e">
        <f>IF('1.PrepList'!#REF!="","",'1.PrepList'!#REF!)</f>
        <v>#REF!</v>
      </c>
      <c r="C262" t="e">
        <f>_xlfn.XLOOKUP(D262,'1.PrepList'!H:H,'1.PrepList'!G:G)</f>
        <v>#REF!</v>
      </c>
      <c r="D262" t="e">
        <f>IF('1.PrepList'!#REF!="","",'1.PrepList'!#REF!)</f>
        <v>#REF!</v>
      </c>
      <c r="E262" s="172" t="e">
        <f>IF('1.PrepList'!#REF!="","",'1.PrepList'!#REF!)</f>
        <v>#REF!</v>
      </c>
      <c r="F262" t="e">
        <f>IF('1.PrepList'!#REF!="","",'1.PrepList'!#REF!)</f>
        <v>#REF!</v>
      </c>
      <c r="G262" t="e">
        <f>IF('1.PrepList'!#REF!="","",'1.PrepList'!#REF!)</f>
        <v>#REF!</v>
      </c>
      <c r="H262" t="e">
        <f>IF('1.PrepList'!#REF!="","",'1.PrepList'!#REF!)</f>
        <v>#REF!</v>
      </c>
      <c r="I262" t="e">
        <f>IF('1.PrepList'!#REF!="","",'1.PrepList'!#REF!)</f>
        <v>#REF!</v>
      </c>
      <c r="J262" t="e">
        <f>IF('1.PrepList'!#REF!="","",'1.PrepList'!#REF!)</f>
        <v>#REF!</v>
      </c>
      <c r="L262" t="e">
        <f>IF('1.PrepList'!#REF!="","",'1.PrepList'!#REF!)</f>
        <v>#REF!</v>
      </c>
      <c r="N262" t="e">
        <f>IF('1.PrepList'!#REF!="","",'1.PrepList'!#REF!)</f>
        <v>#REF!</v>
      </c>
    </row>
    <row r="263" spans="2:14">
      <c r="B263" t="e">
        <f>IF('1.PrepList'!#REF!="","",'1.PrepList'!#REF!)</f>
        <v>#REF!</v>
      </c>
      <c r="C263" t="e">
        <f>_xlfn.XLOOKUP(D263,'1.PrepList'!H:H,'1.PrepList'!G:G)</f>
        <v>#REF!</v>
      </c>
      <c r="D263" t="e">
        <f>IF('1.PrepList'!#REF!="","",'1.PrepList'!#REF!)</f>
        <v>#REF!</v>
      </c>
      <c r="E263" s="172" t="e">
        <f>IF('1.PrepList'!#REF!="","",'1.PrepList'!#REF!)</f>
        <v>#REF!</v>
      </c>
      <c r="F263" t="e">
        <f>IF('1.PrepList'!#REF!="","",'1.PrepList'!#REF!)</f>
        <v>#REF!</v>
      </c>
      <c r="G263" t="e">
        <f>IF('1.PrepList'!#REF!="","",'1.PrepList'!#REF!)</f>
        <v>#REF!</v>
      </c>
      <c r="H263" t="e">
        <f>IF('1.PrepList'!#REF!="","",'1.PrepList'!#REF!)</f>
        <v>#REF!</v>
      </c>
      <c r="I263" t="e">
        <f>IF('1.PrepList'!#REF!="","",'1.PrepList'!#REF!)</f>
        <v>#REF!</v>
      </c>
      <c r="J263" t="e">
        <f>IF('1.PrepList'!#REF!="","",'1.PrepList'!#REF!)</f>
        <v>#REF!</v>
      </c>
      <c r="L263" t="e">
        <f>IF('1.PrepList'!#REF!="","",'1.PrepList'!#REF!)</f>
        <v>#REF!</v>
      </c>
      <c r="N263" t="e">
        <f>IF('1.PrepList'!#REF!="","",'1.PrepList'!#REF!)</f>
        <v>#REF!</v>
      </c>
    </row>
    <row r="264" spans="2:14">
      <c r="B264" t="e">
        <f>IF('1.PrepList'!#REF!="","",'1.PrepList'!#REF!)</f>
        <v>#REF!</v>
      </c>
      <c r="C264" t="e">
        <f>_xlfn.XLOOKUP(D264,'1.PrepList'!H:H,'1.PrepList'!G:G)</f>
        <v>#REF!</v>
      </c>
      <c r="D264" t="e">
        <f>IF('1.PrepList'!#REF!="","",'1.PrepList'!#REF!)</f>
        <v>#REF!</v>
      </c>
      <c r="E264" s="172" t="e">
        <f>IF('1.PrepList'!#REF!="","",'1.PrepList'!#REF!)</f>
        <v>#REF!</v>
      </c>
      <c r="F264" t="e">
        <f>IF('1.PrepList'!#REF!="","",'1.PrepList'!#REF!)</f>
        <v>#REF!</v>
      </c>
      <c r="G264" t="e">
        <f>IF('1.PrepList'!#REF!="","",'1.PrepList'!#REF!)</f>
        <v>#REF!</v>
      </c>
      <c r="H264" t="e">
        <f>IF('1.PrepList'!#REF!="","",'1.PrepList'!#REF!)</f>
        <v>#REF!</v>
      </c>
      <c r="I264" t="e">
        <f>IF('1.PrepList'!#REF!="","",'1.PrepList'!#REF!)</f>
        <v>#REF!</v>
      </c>
      <c r="J264" t="e">
        <f>IF('1.PrepList'!#REF!="","",'1.PrepList'!#REF!)</f>
        <v>#REF!</v>
      </c>
      <c r="L264" t="e">
        <f>IF('1.PrepList'!#REF!="","",'1.PrepList'!#REF!)</f>
        <v>#REF!</v>
      </c>
      <c r="N264" t="e">
        <f>IF('1.PrepList'!#REF!="","",'1.PrepList'!#REF!)</f>
        <v>#REF!</v>
      </c>
    </row>
    <row r="265" spans="2:14">
      <c r="B265" t="e">
        <f>IF('1.PrepList'!#REF!="","",'1.PrepList'!#REF!)</f>
        <v>#REF!</v>
      </c>
      <c r="C265" t="e">
        <f>_xlfn.XLOOKUP(D265,'1.PrepList'!H:H,'1.PrepList'!G:G)</f>
        <v>#REF!</v>
      </c>
      <c r="D265" t="e">
        <f>IF('1.PrepList'!#REF!="","",'1.PrepList'!#REF!)</f>
        <v>#REF!</v>
      </c>
      <c r="E265" s="172" t="e">
        <f>IF('1.PrepList'!#REF!="","",'1.PrepList'!#REF!)</f>
        <v>#REF!</v>
      </c>
      <c r="F265" t="e">
        <f>IF('1.PrepList'!#REF!="","",'1.PrepList'!#REF!)</f>
        <v>#REF!</v>
      </c>
      <c r="G265" t="e">
        <f>IF('1.PrepList'!#REF!="","",'1.PrepList'!#REF!)</f>
        <v>#REF!</v>
      </c>
      <c r="H265" t="e">
        <f>IF('1.PrepList'!#REF!="","",'1.PrepList'!#REF!)</f>
        <v>#REF!</v>
      </c>
      <c r="I265" t="e">
        <f>IF('1.PrepList'!#REF!="","",'1.PrepList'!#REF!)</f>
        <v>#REF!</v>
      </c>
      <c r="J265" t="e">
        <f>IF('1.PrepList'!#REF!="","",'1.PrepList'!#REF!)</f>
        <v>#REF!</v>
      </c>
      <c r="L265" t="e">
        <f>IF('1.PrepList'!#REF!="","",'1.PrepList'!#REF!)</f>
        <v>#REF!</v>
      </c>
      <c r="N265" t="e">
        <f>IF('1.PrepList'!#REF!="","",'1.PrepList'!#REF!)</f>
        <v>#REF!</v>
      </c>
    </row>
    <row r="266" spans="2:14">
      <c r="B266" t="e">
        <f>IF('1.PrepList'!#REF!="","",'1.PrepList'!#REF!)</f>
        <v>#REF!</v>
      </c>
      <c r="C266" t="e">
        <f>_xlfn.XLOOKUP(D266,'1.PrepList'!H:H,'1.PrepList'!G:G)</f>
        <v>#REF!</v>
      </c>
      <c r="D266" t="e">
        <f>IF('1.PrepList'!#REF!="","",'1.PrepList'!#REF!)</f>
        <v>#REF!</v>
      </c>
      <c r="E266" s="172" t="e">
        <f>IF('1.PrepList'!#REF!="","",'1.PrepList'!#REF!)</f>
        <v>#REF!</v>
      </c>
      <c r="F266" t="e">
        <f>IF('1.PrepList'!#REF!="","",'1.PrepList'!#REF!)</f>
        <v>#REF!</v>
      </c>
      <c r="G266" t="e">
        <f>IF('1.PrepList'!#REF!="","",'1.PrepList'!#REF!)</f>
        <v>#REF!</v>
      </c>
      <c r="H266" t="e">
        <f>IF('1.PrepList'!#REF!="","",'1.PrepList'!#REF!)</f>
        <v>#REF!</v>
      </c>
      <c r="I266" t="e">
        <f>IF('1.PrepList'!#REF!="","",'1.PrepList'!#REF!)</f>
        <v>#REF!</v>
      </c>
      <c r="J266" t="e">
        <f>IF('1.PrepList'!#REF!="","",'1.PrepList'!#REF!)</f>
        <v>#REF!</v>
      </c>
      <c r="L266" t="e">
        <f>IF('1.PrepList'!#REF!="","",'1.PrepList'!#REF!)</f>
        <v>#REF!</v>
      </c>
      <c r="N266" t="e">
        <f>IF('1.PrepList'!#REF!="","",'1.PrepList'!#REF!)</f>
        <v>#REF!</v>
      </c>
    </row>
    <row r="267" spans="2:14">
      <c r="B267" t="e">
        <f>IF('1.PrepList'!#REF!="","",'1.PrepList'!#REF!)</f>
        <v>#REF!</v>
      </c>
      <c r="C267" t="e">
        <f>_xlfn.XLOOKUP(D267,'1.PrepList'!H:H,'1.PrepList'!G:G)</f>
        <v>#REF!</v>
      </c>
      <c r="D267" t="e">
        <f>IF('1.PrepList'!#REF!="","",'1.PrepList'!#REF!)</f>
        <v>#REF!</v>
      </c>
      <c r="E267" s="172" t="e">
        <f>IF('1.PrepList'!#REF!="","",'1.PrepList'!#REF!)</f>
        <v>#REF!</v>
      </c>
      <c r="F267" t="e">
        <f>IF('1.PrepList'!#REF!="","",'1.PrepList'!#REF!)</f>
        <v>#REF!</v>
      </c>
      <c r="G267" t="e">
        <f>IF('1.PrepList'!#REF!="","",'1.PrepList'!#REF!)</f>
        <v>#REF!</v>
      </c>
      <c r="H267" t="e">
        <f>IF('1.PrepList'!#REF!="","",'1.PrepList'!#REF!)</f>
        <v>#REF!</v>
      </c>
      <c r="I267" t="e">
        <f>IF('1.PrepList'!#REF!="","",'1.PrepList'!#REF!)</f>
        <v>#REF!</v>
      </c>
      <c r="J267" t="e">
        <f>IF('1.PrepList'!#REF!="","",'1.PrepList'!#REF!)</f>
        <v>#REF!</v>
      </c>
      <c r="L267" t="e">
        <f>IF('1.PrepList'!#REF!="","",'1.PrepList'!#REF!)</f>
        <v>#REF!</v>
      </c>
      <c r="N267" t="e">
        <f>IF('1.PrepList'!#REF!="","",'1.PrepList'!#REF!)</f>
        <v>#REF!</v>
      </c>
    </row>
    <row r="268" spans="2:14">
      <c r="B268" t="e">
        <f>IF('1.PrepList'!#REF!="","",'1.PrepList'!#REF!)</f>
        <v>#REF!</v>
      </c>
      <c r="C268" t="e">
        <f>_xlfn.XLOOKUP(D268,'1.PrepList'!H:H,'1.PrepList'!G:G)</f>
        <v>#REF!</v>
      </c>
      <c r="D268" t="e">
        <f>IF('1.PrepList'!#REF!="","",'1.PrepList'!#REF!)</f>
        <v>#REF!</v>
      </c>
      <c r="E268" s="172" t="e">
        <f>IF('1.PrepList'!#REF!="","",'1.PrepList'!#REF!)</f>
        <v>#REF!</v>
      </c>
      <c r="F268" t="e">
        <f>IF('1.PrepList'!#REF!="","",'1.PrepList'!#REF!)</f>
        <v>#REF!</v>
      </c>
      <c r="G268" t="e">
        <f>IF('1.PrepList'!#REF!="","",'1.PrepList'!#REF!)</f>
        <v>#REF!</v>
      </c>
      <c r="H268" t="e">
        <f>IF('1.PrepList'!#REF!="","",'1.PrepList'!#REF!)</f>
        <v>#REF!</v>
      </c>
      <c r="I268" t="e">
        <f>IF('1.PrepList'!#REF!="","",'1.PrepList'!#REF!)</f>
        <v>#REF!</v>
      </c>
      <c r="J268" t="e">
        <f>IF('1.PrepList'!#REF!="","",'1.PrepList'!#REF!)</f>
        <v>#REF!</v>
      </c>
      <c r="L268" t="e">
        <f>IF('1.PrepList'!#REF!="","",'1.PrepList'!#REF!)</f>
        <v>#REF!</v>
      </c>
      <c r="N268" t="e">
        <f>IF('1.PrepList'!#REF!="","",'1.PrepList'!#REF!)</f>
        <v>#REF!</v>
      </c>
    </row>
    <row r="269" spans="2:14">
      <c r="B269" t="e">
        <f>IF('1.PrepList'!#REF!="","",'1.PrepList'!#REF!)</f>
        <v>#REF!</v>
      </c>
      <c r="C269" t="e">
        <f>_xlfn.XLOOKUP(D269,'1.PrepList'!H:H,'1.PrepList'!G:G)</f>
        <v>#REF!</v>
      </c>
      <c r="D269" t="e">
        <f>IF('1.PrepList'!#REF!="","",'1.PrepList'!#REF!)</f>
        <v>#REF!</v>
      </c>
      <c r="E269" s="172" t="e">
        <f>IF('1.PrepList'!#REF!="","",'1.PrepList'!#REF!)</f>
        <v>#REF!</v>
      </c>
      <c r="F269" t="e">
        <f>IF('1.PrepList'!#REF!="","",'1.PrepList'!#REF!)</f>
        <v>#REF!</v>
      </c>
      <c r="G269" t="e">
        <f>IF('1.PrepList'!#REF!="","",'1.PrepList'!#REF!)</f>
        <v>#REF!</v>
      </c>
      <c r="H269" t="e">
        <f>IF('1.PrepList'!#REF!="","",'1.PrepList'!#REF!)</f>
        <v>#REF!</v>
      </c>
      <c r="I269" t="e">
        <f>IF('1.PrepList'!#REF!="","",'1.PrepList'!#REF!)</f>
        <v>#REF!</v>
      </c>
      <c r="J269" t="e">
        <f>IF('1.PrepList'!#REF!="","",'1.PrepList'!#REF!)</f>
        <v>#REF!</v>
      </c>
      <c r="L269" t="e">
        <f>IF('1.PrepList'!#REF!="","",'1.PrepList'!#REF!)</f>
        <v>#REF!</v>
      </c>
      <c r="N269" t="e">
        <f>IF('1.PrepList'!#REF!="","",'1.PrepList'!#REF!)</f>
        <v>#REF!</v>
      </c>
    </row>
    <row r="270" spans="2:14">
      <c r="B270" t="e">
        <f>IF('1.PrepList'!#REF!="","",'1.PrepList'!#REF!)</f>
        <v>#REF!</v>
      </c>
      <c r="C270" t="e">
        <f>_xlfn.XLOOKUP(D270,'1.PrepList'!H:H,'1.PrepList'!G:G)</f>
        <v>#REF!</v>
      </c>
      <c r="D270" t="e">
        <f>IF('1.PrepList'!#REF!="","",'1.PrepList'!#REF!)</f>
        <v>#REF!</v>
      </c>
      <c r="E270" s="172" t="e">
        <f>IF('1.PrepList'!#REF!="","",'1.PrepList'!#REF!)</f>
        <v>#REF!</v>
      </c>
      <c r="F270" t="e">
        <f>IF('1.PrepList'!#REF!="","",'1.PrepList'!#REF!)</f>
        <v>#REF!</v>
      </c>
      <c r="G270" t="e">
        <f>IF('1.PrepList'!#REF!="","",'1.PrepList'!#REF!)</f>
        <v>#REF!</v>
      </c>
      <c r="H270" t="e">
        <f>IF('1.PrepList'!#REF!="","",'1.PrepList'!#REF!)</f>
        <v>#REF!</v>
      </c>
      <c r="I270" t="e">
        <f>IF('1.PrepList'!#REF!="","",'1.PrepList'!#REF!)</f>
        <v>#REF!</v>
      </c>
      <c r="J270" t="e">
        <f>IF('1.PrepList'!#REF!="","",'1.PrepList'!#REF!)</f>
        <v>#REF!</v>
      </c>
      <c r="L270" t="e">
        <f>IF('1.PrepList'!#REF!="","",'1.PrepList'!#REF!)</f>
        <v>#REF!</v>
      </c>
      <c r="N270" t="e">
        <f>IF('1.PrepList'!#REF!="","",'1.PrepList'!#REF!)</f>
        <v>#REF!</v>
      </c>
    </row>
    <row r="271" spans="2:14">
      <c r="B271" t="e">
        <f>IF('1.PrepList'!#REF!="","",'1.PrepList'!#REF!)</f>
        <v>#REF!</v>
      </c>
      <c r="C271" t="e">
        <f>_xlfn.XLOOKUP(D271,'1.PrepList'!H:H,'1.PrepList'!G:G)</f>
        <v>#REF!</v>
      </c>
      <c r="D271" t="e">
        <f>IF('1.PrepList'!#REF!="","",'1.PrepList'!#REF!)</f>
        <v>#REF!</v>
      </c>
      <c r="E271" s="172" t="e">
        <f>IF('1.PrepList'!#REF!="","",'1.PrepList'!#REF!)</f>
        <v>#REF!</v>
      </c>
      <c r="F271" t="e">
        <f>IF('1.PrepList'!#REF!="","",'1.PrepList'!#REF!)</f>
        <v>#REF!</v>
      </c>
      <c r="G271" t="e">
        <f>IF('1.PrepList'!#REF!="","",'1.PrepList'!#REF!)</f>
        <v>#REF!</v>
      </c>
      <c r="H271" t="e">
        <f>IF('1.PrepList'!#REF!="","",'1.PrepList'!#REF!)</f>
        <v>#REF!</v>
      </c>
      <c r="I271" t="e">
        <f>IF('1.PrepList'!#REF!="","",'1.PrepList'!#REF!)</f>
        <v>#REF!</v>
      </c>
      <c r="J271" t="e">
        <f>IF('1.PrepList'!#REF!="","",'1.PrepList'!#REF!)</f>
        <v>#REF!</v>
      </c>
      <c r="L271" t="e">
        <f>IF('1.PrepList'!#REF!="","",'1.PrepList'!#REF!)</f>
        <v>#REF!</v>
      </c>
      <c r="N271" t="e">
        <f>IF('1.PrepList'!#REF!="","",'1.PrepList'!#REF!)</f>
        <v>#REF!</v>
      </c>
    </row>
    <row r="272" spans="2:14">
      <c r="B272" t="e">
        <f>IF('1.PrepList'!#REF!="","",'1.PrepList'!#REF!)</f>
        <v>#REF!</v>
      </c>
      <c r="C272" t="e">
        <f>_xlfn.XLOOKUP(D272,'1.PrepList'!H:H,'1.PrepList'!G:G)</f>
        <v>#REF!</v>
      </c>
      <c r="D272" t="e">
        <f>IF('1.PrepList'!#REF!="","",'1.PrepList'!#REF!)</f>
        <v>#REF!</v>
      </c>
      <c r="E272" s="172" t="e">
        <f>IF('1.PrepList'!#REF!="","",'1.PrepList'!#REF!)</f>
        <v>#REF!</v>
      </c>
      <c r="F272" t="e">
        <f>IF('1.PrepList'!#REF!="","",'1.PrepList'!#REF!)</f>
        <v>#REF!</v>
      </c>
      <c r="G272" t="e">
        <f>IF('1.PrepList'!#REF!="","",'1.PrepList'!#REF!)</f>
        <v>#REF!</v>
      </c>
      <c r="H272" t="e">
        <f>IF('1.PrepList'!#REF!="","",'1.PrepList'!#REF!)</f>
        <v>#REF!</v>
      </c>
      <c r="I272" t="e">
        <f>IF('1.PrepList'!#REF!="","",'1.PrepList'!#REF!)</f>
        <v>#REF!</v>
      </c>
      <c r="J272" t="e">
        <f>IF('1.PrepList'!#REF!="","",'1.PrepList'!#REF!)</f>
        <v>#REF!</v>
      </c>
      <c r="L272" t="e">
        <f>IF('1.PrepList'!#REF!="","",'1.PrepList'!#REF!)</f>
        <v>#REF!</v>
      </c>
      <c r="N272" t="e">
        <f>IF('1.PrepList'!#REF!="","",'1.PrepList'!#REF!)</f>
        <v>#REF!</v>
      </c>
    </row>
    <row r="273" spans="2:14">
      <c r="B273" t="e">
        <f>IF('1.PrepList'!#REF!="","",'1.PrepList'!#REF!)</f>
        <v>#REF!</v>
      </c>
      <c r="C273" t="e">
        <f>_xlfn.XLOOKUP(D273,'1.PrepList'!H:H,'1.PrepList'!G:G)</f>
        <v>#REF!</v>
      </c>
      <c r="D273" t="e">
        <f>IF('1.PrepList'!#REF!="","",'1.PrepList'!#REF!)</f>
        <v>#REF!</v>
      </c>
      <c r="E273" s="172" t="e">
        <f>IF('1.PrepList'!#REF!="","",'1.PrepList'!#REF!)</f>
        <v>#REF!</v>
      </c>
      <c r="F273" t="e">
        <f>IF('1.PrepList'!#REF!="","",'1.PrepList'!#REF!)</f>
        <v>#REF!</v>
      </c>
      <c r="G273" t="e">
        <f>IF('1.PrepList'!#REF!="","",'1.PrepList'!#REF!)</f>
        <v>#REF!</v>
      </c>
      <c r="H273" t="e">
        <f>IF('1.PrepList'!#REF!="","",'1.PrepList'!#REF!)</f>
        <v>#REF!</v>
      </c>
      <c r="I273" t="e">
        <f>IF('1.PrepList'!#REF!="","",'1.PrepList'!#REF!)</f>
        <v>#REF!</v>
      </c>
      <c r="J273" t="e">
        <f>IF('1.PrepList'!#REF!="","",'1.PrepList'!#REF!)</f>
        <v>#REF!</v>
      </c>
      <c r="L273" t="e">
        <f>IF('1.PrepList'!#REF!="","",'1.PrepList'!#REF!)</f>
        <v>#REF!</v>
      </c>
      <c r="N273" t="e">
        <f>IF('1.PrepList'!#REF!="","",'1.PrepList'!#REF!)</f>
        <v>#REF!</v>
      </c>
    </row>
    <row r="274" spans="2:14">
      <c r="B274" t="e">
        <f>IF('1.PrepList'!#REF!="","",'1.PrepList'!#REF!)</f>
        <v>#REF!</v>
      </c>
      <c r="C274" t="e">
        <f>_xlfn.XLOOKUP(D274,'1.PrepList'!H:H,'1.PrepList'!G:G)</f>
        <v>#REF!</v>
      </c>
      <c r="D274" t="e">
        <f>IF('1.PrepList'!#REF!="","",'1.PrepList'!#REF!)</f>
        <v>#REF!</v>
      </c>
      <c r="E274" s="172" t="e">
        <f>IF('1.PrepList'!#REF!="","",'1.PrepList'!#REF!)</f>
        <v>#REF!</v>
      </c>
      <c r="F274" t="e">
        <f>IF('1.PrepList'!#REF!="","",'1.PrepList'!#REF!)</f>
        <v>#REF!</v>
      </c>
      <c r="G274" t="e">
        <f>IF('1.PrepList'!#REF!="","",'1.PrepList'!#REF!)</f>
        <v>#REF!</v>
      </c>
      <c r="H274" t="e">
        <f>IF('1.PrepList'!#REF!="","",'1.PrepList'!#REF!)</f>
        <v>#REF!</v>
      </c>
      <c r="I274" t="e">
        <f>IF('1.PrepList'!#REF!="","",'1.PrepList'!#REF!)</f>
        <v>#REF!</v>
      </c>
      <c r="J274" t="e">
        <f>IF('1.PrepList'!#REF!="","",'1.PrepList'!#REF!)</f>
        <v>#REF!</v>
      </c>
      <c r="L274" t="e">
        <f>IF('1.PrepList'!#REF!="","",'1.PrepList'!#REF!)</f>
        <v>#REF!</v>
      </c>
      <c r="N274" t="e">
        <f>IF('1.PrepList'!#REF!="","",'1.PrepList'!#REF!)</f>
        <v>#REF!</v>
      </c>
    </row>
    <row r="275" spans="2:14">
      <c r="B275" t="e">
        <f>IF('1.PrepList'!#REF!="","",'1.PrepList'!#REF!)</f>
        <v>#REF!</v>
      </c>
      <c r="C275" t="e">
        <f>_xlfn.XLOOKUP(D275,'1.PrepList'!H:H,'1.PrepList'!G:G)</f>
        <v>#REF!</v>
      </c>
      <c r="D275" t="e">
        <f>IF('1.PrepList'!#REF!="","",'1.PrepList'!#REF!)</f>
        <v>#REF!</v>
      </c>
      <c r="E275" s="172" t="e">
        <f>IF('1.PrepList'!#REF!="","",'1.PrepList'!#REF!)</f>
        <v>#REF!</v>
      </c>
      <c r="F275" t="e">
        <f>IF('1.PrepList'!#REF!="","",'1.PrepList'!#REF!)</f>
        <v>#REF!</v>
      </c>
      <c r="G275" t="e">
        <f>IF('1.PrepList'!#REF!="","",'1.PrepList'!#REF!)</f>
        <v>#REF!</v>
      </c>
      <c r="H275" t="e">
        <f>IF('1.PrepList'!#REF!="","",'1.PrepList'!#REF!)</f>
        <v>#REF!</v>
      </c>
      <c r="I275" t="e">
        <f>IF('1.PrepList'!#REF!="","",'1.PrepList'!#REF!)</f>
        <v>#REF!</v>
      </c>
      <c r="J275" t="e">
        <f>IF('1.PrepList'!#REF!="","",'1.PrepList'!#REF!)</f>
        <v>#REF!</v>
      </c>
      <c r="L275" t="e">
        <f>IF('1.PrepList'!#REF!="","",'1.PrepList'!#REF!)</f>
        <v>#REF!</v>
      </c>
      <c r="N275" t="e">
        <f>IF('1.PrepList'!#REF!="","",'1.PrepList'!#REF!)</f>
        <v>#REF!</v>
      </c>
    </row>
    <row r="276" spans="2:14">
      <c r="B276" t="e">
        <f>IF('1.PrepList'!#REF!="","",'1.PrepList'!#REF!)</f>
        <v>#REF!</v>
      </c>
      <c r="C276" t="e">
        <f>_xlfn.XLOOKUP(D276,'1.PrepList'!H:H,'1.PrepList'!G:G)</f>
        <v>#REF!</v>
      </c>
      <c r="D276" t="e">
        <f>IF('1.PrepList'!#REF!="","",'1.PrepList'!#REF!)</f>
        <v>#REF!</v>
      </c>
      <c r="E276" s="172" t="e">
        <f>IF('1.PrepList'!#REF!="","",'1.PrepList'!#REF!)</f>
        <v>#REF!</v>
      </c>
      <c r="F276" t="e">
        <f>IF('1.PrepList'!#REF!="","",'1.PrepList'!#REF!)</f>
        <v>#REF!</v>
      </c>
      <c r="G276" t="e">
        <f>IF('1.PrepList'!#REF!="","",'1.PrepList'!#REF!)</f>
        <v>#REF!</v>
      </c>
      <c r="H276" t="e">
        <f>IF('1.PrepList'!#REF!="","",'1.PrepList'!#REF!)</f>
        <v>#REF!</v>
      </c>
      <c r="I276" t="e">
        <f>IF('1.PrepList'!#REF!="","",'1.PrepList'!#REF!)</f>
        <v>#REF!</v>
      </c>
      <c r="J276" t="e">
        <f>IF('1.PrepList'!#REF!="","",'1.PrepList'!#REF!)</f>
        <v>#REF!</v>
      </c>
      <c r="L276" t="e">
        <f>IF('1.PrepList'!#REF!="","",'1.PrepList'!#REF!)</f>
        <v>#REF!</v>
      </c>
      <c r="N276" t="e">
        <f>IF('1.PrepList'!#REF!="","",'1.PrepList'!#REF!)</f>
        <v>#REF!</v>
      </c>
    </row>
    <row r="277" spans="2:14">
      <c r="B277" t="e">
        <f>IF('1.PrepList'!#REF!="","",'1.PrepList'!#REF!)</f>
        <v>#REF!</v>
      </c>
      <c r="C277" t="e">
        <f>_xlfn.XLOOKUP(D277,'1.PrepList'!H:H,'1.PrepList'!G:G)</f>
        <v>#REF!</v>
      </c>
      <c r="D277" t="e">
        <f>IF('1.PrepList'!#REF!="","",'1.PrepList'!#REF!)</f>
        <v>#REF!</v>
      </c>
      <c r="E277" s="172" t="e">
        <f>IF('1.PrepList'!#REF!="","",'1.PrepList'!#REF!)</f>
        <v>#REF!</v>
      </c>
      <c r="F277" t="e">
        <f>IF('1.PrepList'!#REF!="","",'1.PrepList'!#REF!)</f>
        <v>#REF!</v>
      </c>
      <c r="G277" t="e">
        <f>IF('1.PrepList'!#REF!="","",'1.PrepList'!#REF!)</f>
        <v>#REF!</v>
      </c>
      <c r="H277" t="e">
        <f>IF('1.PrepList'!#REF!="","",'1.PrepList'!#REF!)</f>
        <v>#REF!</v>
      </c>
      <c r="I277" t="e">
        <f>IF('1.PrepList'!#REF!="","",'1.PrepList'!#REF!)</f>
        <v>#REF!</v>
      </c>
      <c r="J277" t="e">
        <f>IF('1.PrepList'!#REF!="","",'1.PrepList'!#REF!)</f>
        <v>#REF!</v>
      </c>
      <c r="L277" t="e">
        <f>IF('1.PrepList'!#REF!="","",'1.PrepList'!#REF!)</f>
        <v>#REF!</v>
      </c>
      <c r="N277" t="e">
        <f>IF('1.PrepList'!#REF!="","",'1.PrepList'!#REF!)</f>
        <v>#REF!</v>
      </c>
    </row>
    <row r="278" spans="2:14">
      <c r="B278" t="e">
        <f>IF('1.PrepList'!#REF!="","",'1.PrepList'!#REF!)</f>
        <v>#REF!</v>
      </c>
      <c r="C278" t="e">
        <f>_xlfn.XLOOKUP(D278,'1.PrepList'!H:H,'1.PrepList'!G:G)</f>
        <v>#REF!</v>
      </c>
      <c r="D278" t="e">
        <f>IF('1.PrepList'!#REF!="","",'1.PrepList'!#REF!)</f>
        <v>#REF!</v>
      </c>
      <c r="E278" s="172" t="e">
        <f>IF('1.PrepList'!#REF!="","",'1.PrepList'!#REF!)</f>
        <v>#REF!</v>
      </c>
      <c r="F278" t="e">
        <f>IF('1.PrepList'!#REF!="","",'1.PrepList'!#REF!)</f>
        <v>#REF!</v>
      </c>
      <c r="G278" t="e">
        <f>IF('1.PrepList'!#REF!="","",'1.PrepList'!#REF!)</f>
        <v>#REF!</v>
      </c>
      <c r="H278" t="e">
        <f>IF('1.PrepList'!#REF!="","",'1.PrepList'!#REF!)</f>
        <v>#REF!</v>
      </c>
      <c r="I278" t="e">
        <f>IF('1.PrepList'!#REF!="","",'1.PrepList'!#REF!)</f>
        <v>#REF!</v>
      </c>
      <c r="J278" t="e">
        <f>IF('1.PrepList'!#REF!="","",'1.PrepList'!#REF!)</f>
        <v>#REF!</v>
      </c>
      <c r="L278" t="e">
        <f>IF('1.PrepList'!#REF!="","",'1.PrepList'!#REF!)</f>
        <v>#REF!</v>
      </c>
      <c r="N278" t="e">
        <f>IF('1.PrepList'!#REF!="","",'1.PrepList'!#REF!)</f>
        <v>#REF!</v>
      </c>
    </row>
    <row r="279" spans="2:14">
      <c r="B279" t="e">
        <f>IF('1.PrepList'!#REF!="","",'1.PrepList'!#REF!)</f>
        <v>#REF!</v>
      </c>
      <c r="C279" t="e">
        <f>_xlfn.XLOOKUP(D279,'1.PrepList'!H:H,'1.PrepList'!G:G)</f>
        <v>#REF!</v>
      </c>
      <c r="D279" t="e">
        <f>IF('1.PrepList'!#REF!="","",'1.PrepList'!#REF!)</f>
        <v>#REF!</v>
      </c>
      <c r="E279" s="172" t="e">
        <f>IF('1.PrepList'!#REF!="","",'1.PrepList'!#REF!)</f>
        <v>#REF!</v>
      </c>
      <c r="F279" t="e">
        <f>IF('1.PrepList'!#REF!="","",'1.PrepList'!#REF!)</f>
        <v>#REF!</v>
      </c>
      <c r="G279" t="e">
        <f>IF('1.PrepList'!#REF!="","",'1.PrepList'!#REF!)</f>
        <v>#REF!</v>
      </c>
      <c r="H279" t="e">
        <f>IF('1.PrepList'!#REF!="","",'1.PrepList'!#REF!)</f>
        <v>#REF!</v>
      </c>
      <c r="I279" t="e">
        <f>IF('1.PrepList'!#REF!="","",'1.PrepList'!#REF!)</f>
        <v>#REF!</v>
      </c>
      <c r="J279" t="e">
        <f>IF('1.PrepList'!#REF!="","",'1.PrepList'!#REF!)</f>
        <v>#REF!</v>
      </c>
      <c r="L279" t="e">
        <f>IF('1.PrepList'!#REF!="","",'1.PrepList'!#REF!)</f>
        <v>#REF!</v>
      </c>
      <c r="N279" t="e">
        <f>IF('1.PrepList'!#REF!="","",'1.PrepList'!#REF!)</f>
        <v>#REF!</v>
      </c>
    </row>
    <row r="280" spans="2:14">
      <c r="B280" t="e">
        <f>IF('1.PrepList'!#REF!="","",'1.PrepList'!#REF!)</f>
        <v>#REF!</v>
      </c>
      <c r="C280" t="e">
        <f>_xlfn.XLOOKUP(D280,'1.PrepList'!H:H,'1.PrepList'!G:G)</f>
        <v>#REF!</v>
      </c>
      <c r="D280" t="e">
        <f>IF('1.PrepList'!#REF!="","",'1.PrepList'!#REF!)</f>
        <v>#REF!</v>
      </c>
      <c r="E280" s="172" t="e">
        <f>IF('1.PrepList'!#REF!="","",'1.PrepList'!#REF!)</f>
        <v>#REF!</v>
      </c>
      <c r="F280" t="e">
        <f>IF('1.PrepList'!#REF!="","",'1.PrepList'!#REF!)</f>
        <v>#REF!</v>
      </c>
      <c r="G280" t="e">
        <f>IF('1.PrepList'!#REF!="","",'1.PrepList'!#REF!)</f>
        <v>#REF!</v>
      </c>
      <c r="H280" t="e">
        <f>IF('1.PrepList'!#REF!="","",'1.PrepList'!#REF!)</f>
        <v>#REF!</v>
      </c>
      <c r="I280" t="e">
        <f>IF('1.PrepList'!#REF!="","",'1.PrepList'!#REF!)</f>
        <v>#REF!</v>
      </c>
      <c r="J280" t="e">
        <f>IF('1.PrepList'!#REF!="","",'1.PrepList'!#REF!)</f>
        <v>#REF!</v>
      </c>
      <c r="L280" t="e">
        <f>IF('1.PrepList'!#REF!="","",'1.PrepList'!#REF!)</f>
        <v>#REF!</v>
      </c>
      <c r="N280" t="e">
        <f>IF('1.PrepList'!#REF!="","",'1.PrepList'!#REF!)</f>
        <v>#REF!</v>
      </c>
    </row>
    <row r="281" spans="2:14">
      <c r="B281" t="e">
        <f>IF('1.PrepList'!#REF!="","",'1.PrepList'!#REF!)</f>
        <v>#REF!</v>
      </c>
      <c r="C281" t="e">
        <f>_xlfn.XLOOKUP(D281,'1.PrepList'!H:H,'1.PrepList'!G:G)</f>
        <v>#REF!</v>
      </c>
      <c r="D281" t="e">
        <f>IF('1.PrepList'!#REF!="","",'1.PrepList'!#REF!)</f>
        <v>#REF!</v>
      </c>
      <c r="E281" s="172" t="e">
        <f>IF('1.PrepList'!#REF!="","",'1.PrepList'!#REF!)</f>
        <v>#REF!</v>
      </c>
      <c r="F281" t="e">
        <f>IF('1.PrepList'!#REF!="","",'1.PrepList'!#REF!)</f>
        <v>#REF!</v>
      </c>
      <c r="G281" t="e">
        <f>IF('1.PrepList'!#REF!="","",'1.PrepList'!#REF!)</f>
        <v>#REF!</v>
      </c>
      <c r="H281" t="e">
        <f>IF('1.PrepList'!#REF!="","",'1.PrepList'!#REF!)</f>
        <v>#REF!</v>
      </c>
      <c r="I281" t="e">
        <f>IF('1.PrepList'!#REF!="","",'1.PrepList'!#REF!)</f>
        <v>#REF!</v>
      </c>
      <c r="J281" t="e">
        <f>IF('1.PrepList'!#REF!="","",'1.PrepList'!#REF!)</f>
        <v>#REF!</v>
      </c>
      <c r="L281" t="e">
        <f>IF('1.PrepList'!#REF!="","",'1.PrepList'!#REF!)</f>
        <v>#REF!</v>
      </c>
      <c r="N281" t="e">
        <f>IF('1.PrepList'!#REF!="","",'1.PrepList'!#REF!)</f>
        <v>#REF!</v>
      </c>
    </row>
    <row r="282" spans="2:14">
      <c r="B282" t="e">
        <f>IF('1.PrepList'!#REF!="","",'1.PrepList'!#REF!)</f>
        <v>#REF!</v>
      </c>
      <c r="C282" t="e">
        <f>_xlfn.XLOOKUP(D282,'1.PrepList'!H:H,'1.PrepList'!G:G)</f>
        <v>#REF!</v>
      </c>
      <c r="D282" t="e">
        <f>IF('1.PrepList'!#REF!="","",'1.PrepList'!#REF!)</f>
        <v>#REF!</v>
      </c>
      <c r="E282" s="172" t="e">
        <f>IF('1.PrepList'!#REF!="","",'1.PrepList'!#REF!)</f>
        <v>#REF!</v>
      </c>
      <c r="F282" t="e">
        <f>IF('1.PrepList'!#REF!="","",'1.PrepList'!#REF!)</f>
        <v>#REF!</v>
      </c>
      <c r="G282" t="e">
        <f>IF('1.PrepList'!#REF!="","",'1.PrepList'!#REF!)</f>
        <v>#REF!</v>
      </c>
      <c r="H282" t="e">
        <f>IF('1.PrepList'!#REF!="","",'1.PrepList'!#REF!)</f>
        <v>#REF!</v>
      </c>
      <c r="I282" t="e">
        <f>IF('1.PrepList'!#REF!="","",'1.PrepList'!#REF!)</f>
        <v>#REF!</v>
      </c>
      <c r="J282" t="e">
        <f>IF('1.PrepList'!#REF!="","",'1.PrepList'!#REF!)</f>
        <v>#REF!</v>
      </c>
      <c r="L282" t="e">
        <f>IF('1.PrepList'!#REF!="","",'1.PrepList'!#REF!)</f>
        <v>#REF!</v>
      </c>
      <c r="N282" t="e">
        <f>IF('1.PrepList'!#REF!="","",'1.PrepList'!#REF!)</f>
        <v>#REF!</v>
      </c>
    </row>
    <row r="283" spans="2:14">
      <c r="B283" t="e">
        <f>IF('1.PrepList'!#REF!="","",'1.PrepList'!#REF!)</f>
        <v>#REF!</v>
      </c>
      <c r="C283" t="e">
        <f>_xlfn.XLOOKUP(D283,'1.PrepList'!H:H,'1.PrepList'!G:G)</f>
        <v>#REF!</v>
      </c>
      <c r="D283" t="e">
        <f>IF('1.PrepList'!#REF!="","",'1.PrepList'!#REF!)</f>
        <v>#REF!</v>
      </c>
      <c r="E283" s="172" t="e">
        <f>IF('1.PrepList'!#REF!="","",'1.PrepList'!#REF!)</f>
        <v>#REF!</v>
      </c>
      <c r="F283" t="e">
        <f>IF('1.PrepList'!#REF!="","",'1.PrepList'!#REF!)</f>
        <v>#REF!</v>
      </c>
      <c r="G283" t="e">
        <f>IF('1.PrepList'!#REF!="","",'1.PrepList'!#REF!)</f>
        <v>#REF!</v>
      </c>
      <c r="H283" t="e">
        <f>IF('1.PrepList'!#REF!="","",'1.PrepList'!#REF!)</f>
        <v>#REF!</v>
      </c>
      <c r="I283" t="e">
        <f>IF('1.PrepList'!#REF!="","",'1.PrepList'!#REF!)</f>
        <v>#REF!</v>
      </c>
      <c r="J283" t="e">
        <f>IF('1.PrepList'!#REF!="","",'1.PrepList'!#REF!)</f>
        <v>#REF!</v>
      </c>
      <c r="L283" t="e">
        <f>IF('1.PrepList'!#REF!="","",'1.PrepList'!#REF!)</f>
        <v>#REF!</v>
      </c>
      <c r="N283" t="e">
        <f>IF('1.PrepList'!#REF!="","",'1.PrepList'!#REF!)</f>
        <v>#REF!</v>
      </c>
    </row>
    <row r="284" spans="2:14">
      <c r="B284" t="e">
        <f>IF('1.PrepList'!#REF!="","",'1.PrepList'!#REF!)</f>
        <v>#REF!</v>
      </c>
      <c r="C284" t="e">
        <f>_xlfn.XLOOKUP(D284,'1.PrepList'!H:H,'1.PrepList'!G:G)</f>
        <v>#REF!</v>
      </c>
      <c r="D284" t="e">
        <f>IF('1.PrepList'!#REF!="","",'1.PrepList'!#REF!)</f>
        <v>#REF!</v>
      </c>
      <c r="E284" s="172" t="e">
        <f>IF('1.PrepList'!#REF!="","",'1.PrepList'!#REF!)</f>
        <v>#REF!</v>
      </c>
      <c r="F284" t="e">
        <f>IF('1.PrepList'!#REF!="","",'1.PrepList'!#REF!)</f>
        <v>#REF!</v>
      </c>
      <c r="G284" t="e">
        <f>IF('1.PrepList'!#REF!="","",'1.PrepList'!#REF!)</f>
        <v>#REF!</v>
      </c>
      <c r="H284" t="e">
        <f>IF('1.PrepList'!#REF!="","",'1.PrepList'!#REF!)</f>
        <v>#REF!</v>
      </c>
      <c r="I284" t="e">
        <f>IF('1.PrepList'!#REF!="","",'1.PrepList'!#REF!)</f>
        <v>#REF!</v>
      </c>
      <c r="J284" t="e">
        <f>IF('1.PrepList'!#REF!="","",'1.PrepList'!#REF!)</f>
        <v>#REF!</v>
      </c>
      <c r="L284" t="e">
        <f>IF('1.PrepList'!#REF!="","",'1.PrepList'!#REF!)</f>
        <v>#REF!</v>
      </c>
      <c r="N284" t="e">
        <f>IF('1.PrepList'!#REF!="","",'1.PrepList'!#REF!)</f>
        <v>#REF!</v>
      </c>
    </row>
    <row r="285" spans="2:14">
      <c r="B285" t="e">
        <f>IF('1.PrepList'!#REF!="","",'1.PrepList'!#REF!)</f>
        <v>#REF!</v>
      </c>
      <c r="C285" t="e">
        <f>_xlfn.XLOOKUP(D285,'1.PrepList'!H:H,'1.PrepList'!G:G)</f>
        <v>#REF!</v>
      </c>
      <c r="D285" t="e">
        <f>IF('1.PrepList'!#REF!="","",'1.PrepList'!#REF!)</f>
        <v>#REF!</v>
      </c>
      <c r="E285" s="172" t="e">
        <f>IF('1.PrepList'!#REF!="","",'1.PrepList'!#REF!)</f>
        <v>#REF!</v>
      </c>
      <c r="F285" t="e">
        <f>IF('1.PrepList'!#REF!="","",'1.PrepList'!#REF!)</f>
        <v>#REF!</v>
      </c>
      <c r="G285" t="e">
        <f>IF('1.PrepList'!#REF!="","",'1.PrepList'!#REF!)</f>
        <v>#REF!</v>
      </c>
      <c r="H285" t="e">
        <f>IF('1.PrepList'!#REF!="","",'1.PrepList'!#REF!)</f>
        <v>#REF!</v>
      </c>
      <c r="I285" t="e">
        <f>IF('1.PrepList'!#REF!="","",'1.PrepList'!#REF!)</f>
        <v>#REF!</v>
      </c>
      <c r="J285" t="e">
        <f>IF('1.PrepList'!#REF!="","",'1.PrepList'!#REF!)</f>
        <v>#REF!</v>
      </c>
      <c r="L285" t="e">
        <f>IF('1.PrepList'!#REF!="","",'1.PrepList'!#REF!)</f>
        <v>#REF!</v>
      </c>
      <c r="N285" t="e">
        <f>IF('1.PrepList'!#REF!="","",'1.PrepList'!#REF!)</f>
        <v>#REF!</v>
      </c>
    </row>
    <row r="286" spans="2:14">
      <c r="B286" t="e">
        <f>IF('1.PrepList'!#REF!="","",'1.PrepList'!#REF!)</f>
        <v>#REF!</v>
      </c>
      <c r="C286" t="e">
        <f>_xlfn.XLOOKUP(D286,'1.PrepList'!H:H,'1.PrepList'!G:G)</f>
        <v>#REF!</v>
      </c>
      <c r="D286" t="e">
        <f>IF('1.PrepList'!#REF!="","",'1.PrepList'!#REF!)</f>
        <v>#REF!</v>
      </c>
      <c r="E286" s="172" t="e">
        <f>IF('1.PrepList'!#REF!="","",'1.PrepList'!#REF!)</f>
        <v>#REF!</v>
      </c>
      <c r="F286" t="e">
        <f>IF('1.PrepList'!#REF!="","",'1.PrepList'!#REF!)</f>
        <v>#REF!</v>
      </c>
      <c r="G286" t="e">
        <f>IF('1.PrepList'!#REF!="","",'1.PrepList'!#REF!)</f>
        <v>#REF!</v>
      </c>
      <c r="H286" t="e">
        <f>IF('1.PrepList'!#REF!="","",'1.PrepList'!#REF!)</f>
        <v>#REF!</v>
      </c>
      <c r="I286" t="e">
        <f>IF('1.PrepList'!#REF!="","",'1.PrepList'!#REF!)</f>
        <v>#REF!</v>
      </c>
      <c r="J286" t="e">
        <f>IF('1.PrepList'!#REF!="","",'1.PrepList'!#REF!)</f>
        <v>#REF!</v>
      </c>
      <c r="L286" t="e">
        <f>IF('1.PrepList'!#REF!="","",'1.PrepList'!#REF!)</f>
        <v>#REF!</v>
      </c>
      <c r="N286" t="e">
        <f>IF('1.PrepList'!#REF!="","",'1.PrepList'!#REF!)</f>
        <v>#REF!</v>
      </c>
    </row>
    <row r="287" spans="2:14">
      <c r="B287" t="e">
        <f>IF('1.PrepList'!#REF!="","",'1.PrepList'!#REF!)</f>
        <v>#REF!</v>
      </c>
      <c r="C287" t="e">
        <f>_xlfn.XLOOKUP(D287,'1.PrepList'!H:H,'1.PrepList'!G:G)</f>
        <v>#REF!</v>
      </c>
      <c r="D287" t="e">
        <f>IF('1.PrepList'!#REF!="","",'1.PrepList'!#REF!)</f>
        <v>#REF!</v>
      </c>
      <c r="E287" s="172" t="e">
        <f>IF('1.PrepList'!#REF!="","",'1.PrepList'!#REF!)</f>
        <v>#REF!</v>
      </c>
      <c r="F287" t="e">
        <f>IF('1.PrepList'!#REF!="","",'1.PrepList'!#REF!)</f>
        <v>#REF!</v>
      </c>
      <c r="G287" t="e">
        <f>IF('1.PrepList'!#REF!="","",'1.PrepList'!#REF!)</f>
        <v>#REF!</v>
      </c>
      <c r="H287" t="e">
        <f>IF('1.PrepList'!#REF!="","",'1.PrepList'!#REF!)</f>
        <v>#REF!</v>
      </c>
      <c r="I287" t="e">
        <f>IF('1.PrepList'!#REF!="","",'1.PrepList'!#REF!)</f>
        <v>#REF!</v>
      </c>
      <c r="J287" t="e">
        <f>IF('1.PrepList'!#REF!="","",'1.PrepList'!#REF!)</f>
        <v>#REF!</v>
      </c>
      <c r="L287" t="e">
        <f>IF('1.PrepList'!#REF!="","",'1.PrepList'!#REF!)</f>
        <v>#REF!</v>
      </c>
      <c r="N287" t="e">
        <f>IF('1.PrepList'!#REF!="","",'1.PrepList'!#REF!)</f>
        <v>#REF!</v>
      </c>
    </row>
    <row r="288" spans="2:14">
      <c r="B288" t="e">
        <f>IF('1.PrepList'!#REF!="","",'1.PrepList'!#REF!)</f>
        <v>#REF!</v>
      </c>
      <c r="C288" t="e">
        <f>_xlfn.XLOOKUP(D288,'1.PrepList'!H:H,'1.PrepList'!G:G)</f>
        <v>#REF!</v>
      </c>
      <c r="D288" t="e">
        <f>IF('1.PrepList'!#REF!="","",'1.PrepList'!#REF!)</f>
        <v>#REF!</v>
      </c>
      <c r="E288" s="172" t="e">
        <f>IF('1.PrepList'!#REF!="","",'1.PrepList'!#REF!)</f>
        <v>#REF!</v>
      </c>
      <c r="F288" t="e">
        <f>IF('1.PrepList'!#REF!="","",'1.PrepList'!#REF!)</f>
        <v>#REF!</v>
      </c>
      <c r="G288" t="e">
        <f>IF('1.PrepList'!#REF!="","",'1.PrepList'!#REF!)</f>
        <v>#REF!</v>
      </c>
      <c r="H288" t="e">
        <f>IF('1.PrepList'!#REF!="","",'1.PrepList'!#REF!)</f>
        <v>#REF!</v>
      </c>
      <c r="I288" t="e">
        <f>IF('1.PrepList'!#REF!="","",'1.PrepList'!#REF!)</f>
        <v>#REF!</v>
      </c>
      <c r="J288" t="e">
        <f>IF('1.PrepList'!#REF!="","",'1.PrepList'!#REF!)</f>
        <v>#REF!</v>
      </c>
      <c r="L288" t="e">
        <f>IF('1.PrepList'!#REF!="","",'1.PrepList'!#REF!)</f>
        <v>#REF!</v>
      </c>
      <c r="N288" t="e">
        <f>IF('1.PrepList'!#REF!="","",'1.PrepList'!#REF!)</f>
        <v>#REF!</v>
      </c>
    </row>
    <row r="289" spans="2:14">
      <c r="B289" t="e">
        <f>IF('1.PrepList'!#REF!="","",'1.PrepList'!#REF!)</f>
        <v>#REF!</v>
      </c>
      <c r="C289" t="e">
        <f>_xlfn.XLOOKUP(D289,'1.PrepList'!H:H,'1.PrepList'!G:G)</f>
        <v>#REF!</v>
      </c>
      <c r="D289" t="e">
        <f>IF('1.PrepList'!#REF!="","",'1.PrepList'!#REF!)</f>
        <v>#REF!</v>
      </c>
      <c r="E289" s="172" t="e">
        <f>IF('1.PrepList'!#REF!="","",'1.PrepList'!#REF!)</f>
        <v>#REF!</v>
      </c>
      <c r="F289" t="e">
        <f>IF('1.PrepList'!#REF!="","",'1.PrepList'!#REF!)</f>
        <v>#REF!</v>
      </c>
      <c r="G289" t="e">
        <f>IF('1.PrepList'!#REF!="","",'1.PrepList'!#REF!)</f>
        <v>#REF!</v>
      </c>
      <c r="H289" t="e">
        <f>IF('1.PrepList'!#REF!="","",'1.PrepList'!#REF!)</f>
        <v>#REF!</v>
      </c>
      <c r="I289" t="e">
        <f>IF('1.PrepList'!#REF!="","",'1.PrepList'!#REF!)</f>
        <v>#REF!</v>
      </c>
      <c r="J289" t="e">
        <f>IF('1.PrepList'!#REF!="","",'1.PrepList'!#REF!)</f>
        <v>#REF!</v>
      </c>
      <c r="L289" t="e">
        <f>IF('1.PrepList'!#REF!="","",'1.PrepList'!#REF!)</f>
        <v>#REF!</v>
      </c>
      <c r="N289" t="e">
        <f>IF('1.PrepList'!#REF!="","",'1.PrepList'!#REF!)</f>
        <v>#REF!</v>
      </c>
    </row>
    <row r="290" spans="2:14">
      <c r="B290" t="e">
        <f>IF('1.PrepList'!#REF!="","",'1.PrepList'!#REF!)</f>
        <v>#REF!</v>
      </c>
      <c r="C290" t="e">
        <f>_xlfn.XLOOKUP(D290,'1.PrepList'!H:H,'1.PrepList'!G:G)</f>
        <v>#REF!</v>
      </c>
      <c r="D290" t="e">
        <f>IF('1.PrepList'!#REF!="","",'1.PrepList'!#REF!)</f>
        <v>#REF!</v>
      </c>
      <c r="E290" s="172" t="e">
        <f>IF('1.PrepList'!#REF!="","",'1.PrepList'!#REF!)</f>
        <v>#REF!</v>
      </c>
      <c r="F290" t="e">
        <f>IF('1.PrepList'!#REF!="","",'1.PrepList'!#REF!)</f>
        <v>#REF!</v>
      </c>
      <c r="G290" t="e">
        <f>IF('1.PrepList'!#REF!="","",'1.PrepList'!#REF!)</f>
        <v>#REF!</v>
      </c>
      <c r="H290" t="e">
        <f>IF('1.PrepList'!#REF!="","",'1.PrepList'!#REF!)</f>
        <v>#REF!</v>
      </c>
      <c r="I290" t="e">
        <f>IF('1.PrepList'!#REF!="","",'1.PrepList'!#REF!)</f>
        <v>#REF!</v>
      </c>
      <c r="J290" t="e">
        <f>IF('1.PrepList'!#REF!="","",'1.PrepList'!#REF!)</f>
        <v>#REF!</v>
      </c>
      <c r="L290" t="e">
        <f>IF('1.PrepList'!#REF!="","",'1.PrepList'!#REF!)</f>
        <v>#REF!</v>
      </c>
      <c r="N290" t="e">
        <f>IF('1.PrepList'!#REF!="","",'1.PrepList'!#REF!)</f>
        <v>#REF!</v>
      </c>
    </row>
    <row r="291" spans="2:14">
      <c r="B291" t="e">
        <f>IF('1.PrepList'!#REF!="","",'1.PrepList'!#REF!)</f>
        <v>#REF!</v>
      </c>
      <c r="C291" t="e">
        <f>_xlfn.XLOOKUP(D291,'1.PrepList'!H:H,'1.PrepList'!G:G)</f>
        <v>#REF!</v>
      </c>
      <c r="D291" t="e">
        <f>IF('1.PrepList'!#REF!="","",'1.PrepList'!#REF!)</f>
        <v>#REF!</v>
      </c>
      <c r="E291" s="172" t="e">
        <f>IF('1.PrepList'!#REF!="","",'1.PrepList'!#REF!)</f>
        <v>#REF!</v>
      </c>
      <c r="F291" t="e">
        <f>IF('1.PrepList'!#REF!="","",'1.PrepList'!#REF!)</f>
        <v>#REF!</v>
      </c>
      <c r="G291" t="e">
        <f>IF('1.PrepList'!#REF!="","",'1.PrepList'!#REF!)</f>
        <v>#REF!</v>
      </c>
      <c r="H291" t="e">
        <f>IF('1.PrepList'!#REF!="","",'1.PrepList'!#REF!)</f>
        <v>#REF!</v>
      </c>
      <c r="I291" t="e">
        <f>IF('1.PrepList'!#REF!="","",'1.PrepList'!#REF!)</f>
        <v>#REF!</v>
      </c>
      <c r="J291" t="e">
        <f>IF('1.PrepList'!#REF!="","",'1.PrepList'!#REF!)</f>
        <v>#REF!</v>
      </c>
      <c r="L291" t="e">
        <f>IF('1.PrepList'!#REF!="","",'1.PrepList'!#REF!)</f>
        <v>#REF!</v>
      </c>
      <c r="N291" t="e">
        <f>IF('1.PrepList'!#REF!="","",'1.PrepList'!#REF!)</f>
        <v>#REF!</v>
      </c>
    </row>
    <row r="292" spans="2:14">
      <c r="B292" t="e">
        <f>IF('1.PrepList'!#REF!="","",'1.PrepList'!#REF!)</f>
        <v>#REF!</v>
      </c>
      <c r="C292" t="e">
        <f>_xlfn.XLOOKUP(D292,'1.PrepList'!H:H,'1.PrepList'!G:G)</f>
        <v>#REF!</v>
      </c>
      <c r="D292" t="e">
        <f>IF('1.PrepList'!#REF!="","",'1.PrepList'!#REF!)</f>
        <v>#REF!</v>
      </c>
      <c r="E292" s="172" t="e">
        <f>IF('1.PrepList'!#REF!="","",'1.PrepList'!#REF!)</f>
        <v>#REF!</v>
      </c>
      <c r="F292" t="e">
        <f>IF('1.PrepList'!#REF!="","",'1.PrepList'!#REF!)</f>
        <v>#REF!</v>
      </c>
      <c r="G292" t="e">
        <f>IF('1.PrepList'!#REF!="","",'1.PrepList'!#REF!)</f>
        <v>#REF!</v>
      </c>
      <c r="H292" t="e">
        <f>IF('1.PrepList'!#REF!="","",'1.PrepList'!#REF!)</f>
        <v>#REF!</v>
      </c>
      <c r="I292" t="e">
        <f>IF('1.PrepList'!#REF!="","",'1.PrepList'!#REF!)</f>
        <v>#REF!</v>
      </c>
      <c r="J292" t="e">
        <f>IF('1.PrepList'!#REF!="","",'1.PrepList'!#REF!)</f>
        <v>#REF!</v>
      </c>
      <c r="L292" t="e">
        <f>IF('1.PrepList'!#REF!="","",'1.PrepList'!#REF!)</f>
        <v>#REF!</v>
      </c>
      <c r="N292" t="e">
        <f>IF('1.PrepList'!#REF!="","",'1.PrepList'!#REF!)</f>
        <v>#REF!</v>
      </c>
    </row>
    <row r="293" spans="2:14">
      <c r="B293" t="e">
        <f>IF('1.PrepList'!#REF!="","",'1.PrepList'!#REF!)</f>
        <v>#REF!</v>
      </c>
      <c r="C293" t="e">
        <f>_xlfn.XLOOKUP(D293,'1.PrepList'!H:H,'1.PrepList'!G:G)</f>
        <v>#REF!</v>
      </c>
      <c r="D293" t="e">
        <f>IF('1.PrepList'!#REF!="","",'1.PrepList'!#REF!)</f>
        <v>#REF!</v>
      </c>
      <c r="E293" s="172" t="e">
        <f>IF('1.PrepList'!#REF!="","",'1.PrepList'!#REF!)</f>
        <v>#REF!</v>
      </c>
      <c r="F293" t="e">
        <f>IF('1.PrepList'!#REF!="","",'1.PrepList'!#REF!)</f>
        <v>#REF!</v>
      </c>
      <c r="G293" t="e">
        <f>IF('1.PrepList'!#REF!="","",'1.PrepList'!#REF!)</f>
        <v>#REF!</v>
      </c>
      <c r="H293" t="e">
        <f>IF('1.PrepList'!#REF!="","",'1.PrepList'!#REF!)</f>
        <v>#REF!</v>
      </c>
      <c r="I293" t="e">
        <f>IF('1.PrepList'!#REF!="","",'1.PrepList'!#REF!)</f>
        <v>#REF!</v>
      </c>
      <c r="J293" t="e">
        <f>IF('1.PrepList'!#REF!="","",'1.PrepList'!#REF!)</f>
        <v>#REF!</v>
      </c>
      <c r="L293" t="e">
        <f>IF('1.PrepList'!#REF!="","",'1.PrepList'!#REF!)</f>
        <v>#REF!</v>
      </c>
      <c r="N293" t="e">
        <f>IF('1.PrepList'!#REF!="","",'1.PrepList'!#REF!)</f>
        <v>#REF!</v>
      </c>
    </row>
    <row r="294" spans="2:14">
      <c r="B294" t="e">
        <f>IF('1.PrepList'!#REF!="","",'1.PrepList'!#REF!)</f>
        <v>#REF!</v>
      </c>
      <c r="C294" t="e">
        <f>_xlfn.XLOOKUP(D294,'1.PrepList'!H:H,'1.PrepList'!G:G)</f>
        <v>#REF!</v>
      </c>
      <c r="D294" t="e">
        <f>IF('1.PrepList'!#REF!="","",'1.PrepList'!#REF!)</f>
        <v>#REF!</v>
      </c>
      <c r="E294" s="172" t="e">
        <f>IF('1.PrepList'!#REF!="","",'1.PrepList'!#REF!)</f>
        <v>#REF!</v>
      </c>
      <c r="F294" t="e">
        <f>IF('1.PrepList'!#REF!="","",'1.PrepList'!#REF!)</f>
        <v>#REF!</v>
      </c>
      <c r="G294" t="e">
        <f>IF('1.PrepList'!#REF!="","",'1.PrepList'!#REF!)</f>
        <v>#REF!</v>
      </c>
      <c r="H294" t="e">
        <f>IF('1.PrepList'!#REF!="","",'1.PrepList'!#REF!)</f>
        <v>#REF!</v>
      </c>
      <c r="I294" t="e">
        <f>IF('1.PrepList'!#REF!="","",'1.PrepList'!#REF!)</f>
        <v>#REF!</v>
      </c>
      <c r="J294" t="e">
        <f>IF('1.PrepList'!#REF!="","",'1.PrepList'!#REF!)</f>
        <v>#REF!</v>
      </c>
      <c r="L294" t="e">
        <f>IF('1.PrepList'!#REF!="","",'1.PrepList'!#REF!)</f>
        <v>#REF!</v>
      </c>
      <c r="N294" t="e">
        <f>IF('1.PrepList'!#REF!="","",'1.PrepList'!#REF!)</f>
        <v>#REF!</v>
      </c>
    </row>
  </sheetData>
  <conditionalFormatting sqref="I1">
    <cfRule type="containsText" dxfId="2764" priority="1" operator="containsText" text="Not Ran">
      <formula>NOT(ISERROR(SEARCH("Not Ran",I1)))</formula>
    </cfRule>
    <cfRule type="containsText" dxfId="2763" priority="2" operator="containsText" text="Review">
      <formula>NOT(ISERROR(SEARCH("Review",I1)))</formula>
    </cfRule>
  </conditionalFormatting>
  <conditionalFormatting sqref="I1:L1">
    <cfRule type="containsText" dxfId="2762" priority="3" operator="containsText" text="Pending">
      <formula>NOT(ISERROR(SEARCH("Pending",I1)))</formula>
    </cfRule>
  </conditionalFormatting>
  <dataValidations count="1">
    <dataValidation allowBlank="1" showInputMessage="1" showErrorMessage="1" sqref="A1:N1" xr:uid="{2FD3A61A-7194-4549-9BBB-184B6DDB42BF}"/>
  </dataValidation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8B00-88AE-4ADC-B013-5781ACE15B2F}">
  <sheetPr>
    <tabColor rgb="FF7030A0"/>
  </sheetPr>
  <dimension ref="A1:AQ2278"/>
  <sheetViews>
    <sheetView topLeftCell="A1678" workbookViewId="0">
      <selection activeCell="C1711" sqref="C1711"/>
    </sheetView>
  </sheetViews>
  <sheetFormatPr defaultColWidth="9.1796875" defaultRowHeight="14.25" customHeight="1"/>
  <cols>
    <col min="1" max="1" width="21.26953125" style="248" customWidth="1"/>
    <col min="2" max="2" width="47.1796875" style="255" customWidth="1"/>
    <col min="3" max="3" width="17.54296875" style="255" customWidth="1"/>
    <col min="4" max="4" width="19.81640625" style="255" customWidth="1"/>
    <col min="5" max="5" width="9.26953125" style="255" customWidth="1"/>
    <col min="6" max="7" width="9.81640625" style="255" customWidth="1"/>
    <col min="8" max="8" width="11.453125" style="255" customWidth="1"/>
    <col min="9" max="9" width="71.7265625" style="255" customWidth="1"/>
    <col min="10" max="10" width="10.7265625" style="255" customWidth="1"/>
    <col min="11" max="11" width="10.81640625" style="255" bestFit="1" customWidth="1"/>
    <col min="12" max="12" width="9.1796875" style="255"/>
    <col min="13" max="13" width="9.7265625" style="255" customWidth="1"/>
    <col min="14" max="14" width="9.1796875" style="255"/>
    <col min="15" max="16" width="9.1796875" style="255" customWidth="1"/>
    <col min="17" max="16384" width="9.1796875" style="255"/>
  </cols>
  <sheetData>
    <row r="1" spans="1:9" ht="14.25" customHeight="1">
      <c r="B1" s="249" t="s">
        <v>1309</v>
      </c>
      <c r="C1" s="250" t="s">
        <v>1310</v>
      </c>
      <c r="D1" s="251" t="s">
        <v>1311</v>
      </c>
      <c r="E1" s="252"/>
      <c r="F1" s="253" t="s">
        <v>933</v>
      </c>
      <c r="G1" s="253" t="s">
        <v>926</v>
      </c>
      <c r="H1" s="253" t="s">
        <v>1312</v>
      </c>
      <c r="I1" s="254" t="s">
        <v>1313</v>
      </c>
    </row>
    <row r="2" spans="1:9" s="258" customFormat="1" ht="14.25" customHeight="1">
      <c r="A2" s="256"/>
      <c r="B2" s="257" t="s">
        <v>1314</v>
      </c>
      <c r="C2" s="253" t="s">
        <v>1315</v>
      </c>
      <c r="D2" s="252" t="s">
        <v>924</v>
      </c>
      <c r="E2" s="252" t="s">
        <v>497</v>
      </c>
      <c r="F2" s="253" t="s">
        <v>925</v>
      </c>
      <c r="G2" s="253"/>
      <c r="H2" s="253"/>
      <c r="I2" s="254"/>
    </row>
    <row r="3" spans="1:9" ht="14.25" customHeight="1">
      <c r="B3" s="259" t="s">
        <v>1316</v>
      </c>
      <c r="C3" s="260">
        <v>186324826</v>
      </c>
      <c r="D3" s="261">
        <v>3854904410</v>
      </c>
      <c r="E3" s="261" t="s">
        <v>505</v>
      </c>
      <c r="F3" s="260" t="s">
        <v>549</v>
      </c>
      <c r="G3" s="260" t="s">
        <v>508</v>
      </c>
      <c r="H3" s="260" t="s">
        <v>508</v>
      </c>
      <c r="I3" s="262"/>
    </row>
    <row r="4" spans="1:9" ht="14.25" customHeight="1">
      <c r="B4" s="263" t="s">
        <v>1317</v>
      </c>
      <c r="C4" s="241">
        <v>176583998</v>
      </c>
      <c r="D4" s="264" t="s">
        <v>1318</v>
      </c>
      <c r="E4" s="264" t="s">
        <v>538</v>
      </c>
      <c r="F4" s="241" t="s">
        <v>196</v>
      </c>
      <c r="G4" s="241" t="s">
        <v>508</v>
      </c>
      <c r="H4" s="241" t="s">
        <v>508</v>
      </c>
      <c r="I4" s="265"/>
    </row>
    <row r="5" spans="1:9" ht="14.25" customHeight="1">
      <c r="B5" s="259" t="s">
        <v>1319</v>
      </c>
      <c r="C5" s="260">
        <v>187997721</v>
      </c>
      <c r="D5" s="261">
        <v>8019150994</v>
      </c>
      <c r="E5" s="261" t="s">
        <v>1320</v>
      </c>
      <c r="F5" s="260" t="s">
        <v>1321</v>
      </c>
      <c r="G5" s="260" t="s">
        <v>508</v>
      </c>
      <c r="H5" s="260" t="s">
        <v>508</v>
      </c>
      <c r="I5" s="262"/>
    </row>
    <row r="6" spans="1:9" ht="14.25" customHeight="1">
      <c r="B6" s="263" t="s">
        <v>1322</v>
      </c>
      <c r="C6" s="241">
        <v>190324150</v>
      </c>
      <c r="D6" s="264">
        <v>8013309103</v>
      </c>
      <c r="E6" s="264" t="s">
        <v>1320</v>
      </c>
      <c r="F6" s="241" t="s">
        <v>1321</v>
      </c>
      <c r="G6" s="241" t="s">
        <v>508</v>
      </c>
      <c r="H6" s="241" t="s">
        <v>508</v>
      </c>
      <c r="I6" s="265"/>
    </row>
    <row r="7" spans="1:9" ht="14.25" customHeight="1">
      <c r="B7" s="259" t="s">
        <v>1323</v>
      </c>
      <c r="C7" s="260">
        <v>194816575</v>
      </c>
      <c r="D7" s="261">
        <v>3854361573</v>
      </c>
      <c r="E7" s="261" t="s">
        <v>1320</v>
      </c>
      <c r="F7" s="260" t="s">
        <v>1321</v>
      </c>
      <c r="G7" s="260" t="s">
        <v>508</v>
      </c>
      <c r="H7" s="260" t="s">
        <v>508</v>
      </c>
      <c r="I7" s="262"/>
    </row>
    <row r="8" spans="1:9" ht="14.25" customHeight="1">
      <c r="B8" s="263" t="s">
        <v>1324</v>
      </c>
      <c r="C8" s="241">
        <v>101885257</v>
      </c>
      <c r="D8" s="264">
        <v>8014256308</v>
      </c>
      <c r="E8" s="264" t="s">
        <v>1320</v>
      </c>
      <c r="F8" s="241" t="s">
        <v>1321</v>
      </c>
      <c r="G8" s="241" t="s">
        <v>508</v>
      </c>
      <c r="H8" s="241" t="s">
        <v>1325</v>
      </c>
      <c r="I8" s="265" t="s">
        <v>1326</v>
      </c>
    </row>
    <row r="9" spans="1:9" ht="14.25" customHeight="1">
      <c r="B9" s="259" t="s">
        <v>1327</v>
      </c>
      <c r="C9" s="260">
        <v>194528743</v>
      </c>
      <c r="D9" s="261">
        <v>3854238506</v>
      </c>
      <c r="E9" s="261" t="s">
        <v>1320</v>
      </c>
      <c r="F9" s="260" t="s">
        <v>1321</v>
      </c>
      <c r="G9" s="260" t="s">
        <v>735</v>
      </c>
      <c r="H9" s="260"/>
      <c r="I9" s="262"/>
    </row>
    <row r="10" spans="1:9" ht="14.25" customHeight="1">
      <c r="B10" s="263" t="s">
        <v>1328</v>
      </c>
      <c r="C10" s="241">
        <v>181369439</v>
      </c>
      <c r="D10" s="264">
        <v>3855065808</v>
      </c>
      <c r="E10" s="264" t="s">
        <v>1320</v>
      </c>
      <c r="F10" s="241" t="s">
        <v>196</v>
      </c>
      <c r="G10" s="241" t="s">
        <v>508</v>
      </c>
      <c r="H10" s="241" t="s">
        <v>508</v>
      </c>
      <c r="I10" s="265"/>
    </row>
    <row r="11" spans="1:9" ht="14.25" customHeight="1">
      <c r="B11" s="259" t="s">
        <v>1329</v>
      </c>
      <c r="C11" s="260">
        <v>176962718</v>
      </c>
      <c r="D11" s="261">
        <v>8012054460</v>
      </c>
      <c r="E11" s="261" t="s">
        <v>1320</v>
      </c>
      <c r="F11" s="260" t="s">
        <v>196</v>
      </c>
      <c r="G11" s="260" t="s">
        <v>508</v>
      </c>
      <c r="H11" s="260" t="s">
        <v>508</v>
      </c>
      <c r="I11" s="262"/>
    </row>
    <row r="12" spans="1:9" ht="14.25" customHeight="1">
      <c r="B12" s="263" t="s">
        <v>1330</v>
      </c>
      <c r="C12" s="241">
        <v>117084972</v>
      </c>
      <c r="D12" s="264">
        <v>3852273302</v>
      </c>
      <c r="E12" s="264" t="s">
        <v>538</v>
      </c>
      <c r="F12" s="241" t="s">
        <v>196</v>
      </c>
      <c r="G12" s="241" t="s">
        <v>508</v>
      </c>
      <c r="H12" s="241" t="s">
        <v>508</v>
      </c>
      <c r="I12" s="265"/>
    </row>
    <row r="13" spans="1:9" ht="14.25" customHeight="1">
      <c r="B13" s="259" t="s">
        <v>1331</v>
      </c>
      <c r="C13" s="260">
        <v>168124100</v>
      </c>
      <c r="D13" s="261">
        <v>3852295061</v>
      </c>
      <c r="E13" s="261" t="s">
        <v>1320</v>
      </c>
      <c r="F13" s="260" t="s">
        <v>1321</v>
      </c>
      <c r="G13" s="260" t="s">
        <v>1332</v>
      </c>
      <c r="H13" s="260" t="s">
        <v>508</v>
      </c>
      <c r="I13" s="262"/>
    </row>
    <row r="14" spans="1:9" ht="14.25" customHeight="1">
      <c r="B14" s="263" t="s">
        <v>1333</v>
      </c>
      <c r="C14" s="241">
        <v>194760398</v>
      </c>
      <c r="D14" s="264" t="s">
        <v>1334</v>
      </c>
      <c r="E14" s="264" t="s">
        <v>1320</v>
      </c>
      <c r="F14" s="241" t="s">
        <v>196</v>
      </c>
      <c r="G14" s="241" t="s">
        <v>1335</v>
      </c>
      <c r="H14" s="241"/>
      <c r="I14" s="265" t="s">
        <v>1336</v>
      </c>
    </row>
    <row r="15" spans="1:9" ht="14.25" customHeight="1">
      <c r="B15" s="259" t="s">
        <v>1337</v>
      </c>
      <c r="C15" s="260">
        <v>146674951</v>
      </c>
      <c r="D15" s="261">
        <v>9294247309</v>
      </c>
      <c r="E15" s="261" t="s">
        <v>1320</v>
      </c>
      <c r="F15" s="260" t="s">
        <v>196</v>
      </c>
      <c r="G15" s="260" t="s">
        <v>1338</v>
      </c>
      <c r="H15" s="260" t="s">
        <v>508</v>
      </c>
      <c r="I15" s="262"/>
    </row>
    <row r="16" spans="1:9" ht="14.25" customHeight="1">
      <c r="B16" s="263" t="s">
        <v>1339</v>
      </c>
      <c r="C16" s="241">
        <v>193856840</v>
      </c>
      <c r="D16" s="264">
        <v>8018094198</v>
      </c>
      <c r="E16" s="264" t="s">
        <v>1320</v>
      </c>
      <c r="F16" s="241" t="s">
        <v>196</v>
      </c>
      <c r="G16" s="241" t="s">
        <v>1332</v>
      </c>
      <c r="H16" s="241" t="s">
        <v>508</v>
      </c>
      <c r="I16" s="265"/>
    </row>
    <row r="17" spans="2:43" ht="14.25" customHeight="1">
      <c r="B17" s="259" t="s">
        <v>1340</v>
      </c>
      <c r="C17" s="260">
        <v>194501314</v>
      </c>
      <c r="D17" s="261">
        <v>3462439741</v>
      </c>
      <c r="E17" s="261" t="s">
        <v>1320</v>
      </c>
      <c r="F17" s="260" t="s">
        <v>196</v>
      </c>
      <c r="G17" s="260" t="s">
        <v>1338</v>
      </c>
      <c r="H17" s="260" t="s">
        <v>508</v>
      </c>
      <c r="I17" s="262"/>
    </row>
    <row r="18" spans="2:43" ht="14.25" customHeight="1">
      <c r="B18" s="263" t="s">
        <v>1341</v>
      </c>
      <c r="C18" s="241">
        <v>193852264</v>
      </c>
      <c r="D18" s="264">
        <v>8016349786</v>
      </c>
      <c r="E18" s="264" t="s">
        <v>505</v>
      </c>
      <c r="F18" s="241" t="s">
        <v>1321</v>
      </c>
      <c r="G18" s="241" t="s">
        <v>1332</v>
      </c>
      <c r="H18" s="241" t="s">
        <v>508</v>
      </c>
      <c r="I18" s="265"/>
    </row>
    <row r="19" spans="2:43" ht="14.25" customHeight="1">
      <c r="B19" s="259" t="s">
        <v>1342</v>
      </c>
      <c r="C19" s="260">
        <v>197892151</v>
      </c>
      <c r="D19" s="261">
        <v>3855735944</v>
      </c>
      <c r="E19" s="261" t="s">
        <v>1320</v>
      </c>
      <c r="F19" s="260" t="s">
        <v>1321</v>
      </c>
      <c r="G19" s="260" t="s">
        <v>1332</v>
      </c>
      <c r="H19" s="260" t="s">
        <v>508</v>
      </c>
      <c r="I19" s="262"/>
    </row>
    <row r="20" spans="2:43" ht="14.25" customHeight="1">
      <c r="B20" s="263" t="s">
        <v>1343</v>
      </c>
      <c r="C20" s="241">
        <v>193880878</v>
      </c>
      <c r="D20" s="264">
        <v>8013817589</v>
      </c>
      <c r="E20" s="264" t="s">
        <v>1201</v>
      </c>
      <c r="F20" s="241" t="s">
        <v>196</v>
      </c>
      <c r="G20" s="241" t="s">
        <v>1332</v>
      </c>
      <c r="H20" s="241" t="s">
        <v>508</v>
      </c>
      <c r="I20" s="265"/>
    </row>
    <row r="21" spans="2:43" ht="14.25" customHeight="1">
      <c r="B21" s="259" t="s">
        <v>1344</v>
      </c>
      <c r="C21" s="260">
        <v>197900170</v>
      </c>
      <c r="D21" s="261" t="s">
        <v>1345</v>
      </c>
      <c r="E21" s="261" t="s">
        <v>538</v>
      </c>
      <c r="F21" s="260" t="s">
        <v>196</v>
      </c>
      <c r="G21" s="260" t="s">
        <v>1332</v>
      </c>
      <c r="H21" s="260" t="s">
        <v>735</v>
      </c>
      <c r="I21" s="262" t="s">
        <v>1346</v>
      </c>
    </row>
    <row r="22" spans="2:43" ht="14.25" customHeight="1">
      <c r="B22" s="263" t="s">
        <v>1347</v>
      </c>
      <c r="C22" s="241">
        <v>193852260</v>
      </c>
      <c r="D22" s="264">
        <v>8018757583</v>
      </c>
      <c r="E22" s="264" t="s">
        <v>1320</v>
      </c>
      <c r="F22" s="241" t="s">
        <v>196</v>
      </c>
      <c r="G22" s="241" t="s">
        <v>1332</v>
      </c>
      <c r="H22" s="241" t="s">
        <v>508</v>
      </c>
      <c r="I22" s="265"/>
    </row>
    <row r="23" spans="2:43" ht="14.25" customHeight="1">
      <c r="B23" s="259" t="s">
        <v>1348</v>
      </c>
      <c r="C23" s="260">
        <v>186524512</v>
      </c>
      <c r="D23" s="261">
        <v>3854908227</v>
      </c>
      <c r="E23" s="261" t="s">
        <v>516</v>
      </c>
      <c r="F23" s="260" t="s">
        <v>1321</v>
      </c>
      <c r="G23" s="260" t="s">
        <v>1332</v>
      </c>
      <c r="H23" s="260" t="s">
        <v>508</v>
      </c>
      <c r="I23" s="262"/>
    </row>
    <row r="24" spans="2:43" ht="14.25" customHeight="1">
      <c r="B24" s="263" t="s">
        <v>1349</v>
      </c>
      <c r="C24" s="241">
        <v>186627342</v>
      </c>
      <c r="D24" s="264">
        <v>3854566241</v>
      </c>
      <c r="E24" s="264" t="s">
        <v>516</v>
      </c>
      <c r="F24" s="241" t="s">
        <v>1321</v>
      </c>
      <c r="G24" s="241" t="s">
        <v>1332</v>
      </c>
      <c r="H24" s="241" t="s">
        <v>508</v>
      </c>
      <c r="I24" s="265"/>
    </row>
    <row r="25" spans="2:43" ht="14.25" customHeight="1">
      <c r="B25" s="249" t="s">
        <v>1350</v>
      </c>
      <c r="C25" s="250" t="s">
        <v>1310</v>
      </c>
      <c r="D25" s="251" t="s">
        <v>1311</v>
      </c>
      <c r="E25" s="252"/>
      <c r="F25" s="253"/>
      <c r="G25" s="253" t="s">
        <v>926</v>
      </c>
      <c r="H25" s="253" t="s">
        <v>1312</v>
      </c>
      <c r="I25" s="254" t="s">
        <v>1313</v>
      </c>
    </row>
    <row r="26" spans="2:43" ht="14.25" customHeight="1">
      <c r="B26" s="257" t="s">
        <v>1314</v>
      </c>
      <c r="C26" s="253" t="s">
        <v>1315</v>
      </c>
      <c r="D26" s="252" t="s">
        <v>924</v>
      </c>
      <c r="E26" s="252" t="s">
        <v>497</v>
      </c>
      <c r="F26" s="253" t="s">
        <v>925</v>
      </c>
      <c r="G26" s="253"/>
      <c r="H26" s="253"/>
      <c r="I26" s="254"/>
      <c r="J26" s="258"/>
      <c r="K26" s="258"/>
      <c r="L26" s="258"/>
      <c r="M26" s="258"/>
      <c r="N26" s="258"/>
      <c r="O26" s="258"/>
      <c r="P26" s="258"/>
      <c r="Q26" s="258"/>
      <c r="R26" s="258"/>
      <c r="S26" s="258"/>
      <c r="T26" s="258"/>
      <c r="U26" s="258"/>
      <c r="V26" s="258"/>
      <c r="W26" s="258"/>
      <c r="X26" s="258"/>
      <c r="Y26" s="258"/>
      <c r="Z26" s="258"/>
      <c r="AA26" s="258"/>
      <c r="AB26" s="258"/>
      <c r="AC26" s="258"/>
      <c r="AD26" s="258"/>
      <c r="AE26" s="258"/>
      <c r="AF26" s="258"/>
      <c r="AG26" s="258"/>
      <c r="AH26" s="258"/>
      <c r="AI26" s="258"/>
      <c r="AJ26" s="258"/>
      <c r="AK26" s="258"/>
      <c r="AL26" s="258"/>
      <c r="AM26" s="258"/>
      <c r="AN26" s="258"/>
      <c r="AO26" s="258"/>
      <c r="AP26" s="258"/>
      <c r="AQ26" s="258"/>
    </row>
    <row r="27" spans="2:43" ht="14.25" customHeight="1">
      <c r="B27" s="259" t="s">
        <v>1351</v>
      </c>
      <c r="C27" s="260">
        <v>152806550</v>
      </c>
      <c r="D27" s="261">
        <v>3856958686</v>
      </c>
      <c r="E27" s="261" t="s">
        <v>1320</v>
      </c>
      <c r="F27" s="260" t="s">
        <v>196</v>
      </c>
      <c r="G27" s="260" t="s">
        <v>1338</v>
      </c>
      <c r="H27" s="260" t="s">
        <v>508</v>
      </c>
      <c r="I27" s="262" t="s">
        <v>909</v>
      </c>
    </row>
    <row r="28" spans="2:43" ht="14.25" customHeight="1">
      <c r="B28" s="263" t="s">
        <v>1352</v>
      </c>
      <c r="C28" s="241">
        <v>198091228</v>
      </c>
      <c r="D28" s="264">
        <v>4698940779</v>
      </c>
      <c r="E28" s="264" t="s">
        <v>538</v>
      </c>
      <c r="F28" s="241" t="s">
        <v>1321</v>
      </c>
      <c r="G28" s="241" t="s">
        <v>1338</v>
      </c>
      <c r="H28" s="241" t="s">
        <v>508</v>
      </c>
      <c r="I28" s="265"/>
    </row>
    <row r="29" spans="2:43" ht="14.25" customHeight="1">
      <c r="B29" s="259" t="s">
        <v>1353</v>
      </c>
      <c r="C29" s="260">
        <v>198091268</v>
      </c>
      <c r="D29" s="261">
        <v>8016445290</v>
      </c>
      <c r="E29" s="261" t="s">
        <v>538</v>
      </c>
      <c r="F29" s="260" t="s">
        <v>1321</v>
      </c>
      <c r="G29" s="260" t="s">
        <v>1338</v>
      </c>
      <c r="H29" s="260" t="s">
        <v>508</v>
      </c>
      <c r="I29" s="262"/>
    </row>
    <row r="30" spans="2:43" ht="14.25" customHeight="1">
      <c r="B30" s="263" t="s">
        <v>1354</v>
      </c>
      <c r="C30" s="241">
        <v>194519751</v>
      </c>
      <c r="D30" s="264">
        <v>3854650569</v>
      </c>
      <c r="E30" s="264" t="s">
        <v>505</v>
      </c>
      <c r="F30" s="241" t="s">
        <v>196</v>
      </c>
      <c r="G30" s="241" t="s">
        <v>1338</v>
      </c>
      <c r="H30" s="241" t="s">
        <v>508</v>
      </c>
      <c r="I30" s="265"/>
    </row>
    <row r="31" spans="2:43" ht="14.25" customHeight="1">
      <c r="B31" s="259" t="s">
        <v>1355</v>
      </c>
      <c r="C31" s="260">
        <v>194519834</v>
      </c>
      <c r="D31" s="261">
        <v>3854650569</v>
      </c>
      <c r="E31" s="261" t="s">
        <v>505</v>
      </c>
      <c r="F31" s="260" t="s">
        <v>196</v>
      </c>
      <c r="G31" s="260" t="s">
        <v>1338</v>
      </c>
      <c r="H31" s="260" t="s">
        <v>508</v>
      </c>
      <c r="I31" s="262"/>
    </row>
    <row r="32" spans="2:43" ht="14.25" customHeight="1">
      <c r="B32" s="263" t="s">
        <v>1356</v>
      </c>
      <c r="C32" s="241">
        <v>198098739</v>
      </c>
      <c r="D32" s="264">
        <v>3852859222</v>
      </c>
      <c r="E32" s="264" t="s">
        <v>1320</v>
      </c>
      <c r="F32" s="241" t="s">
        <v>196</v>
      </c>
      <c r="G32" s="241" t="s">
        <v>1338</v>
      </c>
      <c r="H32" s="241" t="s">
        <v>735</v>
      </c>
      <c r="I32" s="265" t="s">
        <v>1357</v>
      </c>
    </row>
    <row r="33" spans="2:13" ht="14.25" customHeight="1">
      <c r="B33" s="259" t="s">
        <v>1358</v>
      </c>
      <c r="C33" s="260">
        <v>198038100</v>
      </c>
      <c r="D33" s="261">
        <v>7578312339</v>
      </c>
      <c r="E33" s="261" t="s">
        <v>538</v>
      </c>
      <c r="F33" s="260" t="s">
        <v>196</v>
      </c>
      <c r="G33" s="260" t="s">
        <v>1332</v>
      </c>
      <c r="H33" s="260" t="s">
        <v>508</v>
      </c>
      <c r="I33" s="262"/>
    </row>
    <row r="34" spans="2:13" ht="14.25" customHeight="1">
      <c r="B34" s="263" t="s">
        <v>1359</v>
      </c>
      <c r="C34" s="241">
        <v>177677124</v>
      </c>
      <c r="D34" s="264">
        <v>8012055313</v>
      </c>
      <c r="E34" s="264" t="s">
        <v>513</v>
      </c>
      <c r="F34" s="241" t="s">
        <v>196</v>
      </c>
      <c r="G34" s="241" t="s">
        <v>1338</v>
      </c>
      <c r="H34" s="241" t="s">
        <v>508</v>
      </c>
      <c r="I34" s="265"/>
    </row>
    <row r="35" spans="2:13" ht="14.25" customHeight="1">
      <c r="B35" s="259" t="s">
        <v>1360</v>
      </c>
      <c r="C35" s="260">
        <v>198119474</v>
      </c>
      <c r="D35" s="261">
        <v>3852680226</v>
      </c>
      <c r="E35" s="261" t="s">
        <v>538</v>
      </c>
      <c r="F35" s="260" t="s">
        <v>1321</v>
      </c>
      <c r="G35" s="260"/>
      <c r="H35" s="260"/>
      <c r="I35" s="262"/>
    </row>
    <row r="36" spans="2:13" ht="14.25" customHeight="1">
      <c r="B36" s="263" t="s">
        <v>1361</v>
      </c>
      <c r="C36" s="241">
        <v>198115158</v>
      </c>
      <c r="D36" s="264">
        <v>3853145049</v>
      </c>
      <c r="E36" s="264" t="s">
        <v>505</v>
      </c>
      <c r="F36" s="241" t="s">
        <v>196</v>
      </c>
      <c r="G36" s="241" t="s">
        <v>1338</v>
      </c>
      <c r="H36" s="241" t="s">
        <v>508</v>
      </c>
      <c r="I36" s="265" t="s">
        <v>909</v>
      </c>
    </row>
    <row r="37" spans="2:13" ht="14.25" customHeight="1">
      <c r="B37" s="259" t="s">
        <v>1362</v>
      </c>
      <c r="C37" s="260">
        <v>177664785</v>
      </c>
      <c r="D37" s="261">
        <v>3852165535</v>
      </c>
      <c r="E37" s="261" t="s">
        <v>505</v>
      </c>
      <c r="F37" s="260" t="s">
        <v>196</v>
      </c>
      <c r="G37" s="260" t="s">
        <v>1338</v>
      </c>
      <c r="H37" s="260" t="s">
        <v>735</v>
      </c>
      <c r="I37" s="262" t="s">
        <v>909</v>
      </c>
    </row>
    <row r="38" spans="2:13" ht="14.25" customHeight="1">
      <c r="B38" s="263" t="s">
        <v>1363</v>
      </c>
      <c r="C38" s="241">
        <v>95708871</v>
      </c>
      <c r="D38" s="264" t="s">
        <v>1364</v>
      </c>
      <c r="E38" s="264" t="s">
        <v>505</v>
      </c>
      <c r="F38" s="241" t="s">
        <v>196</v>
      </c>
      <c r="G38" s="241" t="s">
        <v>1338</v>
      </c>
      <c r="H38" s="241" t="s">
        <v>508</v>
      </c>
      <c r="I38" s="265" t="s">
        <v>987</v>
      </c>
    </row>
    <row r="39" spans="2:13" ht="14.25" customHeight="1">
      <c r="B39" s="259" t="s">
        <v>1365</v>
      </c>
      <c r="C39" s="260">
        <v>198119624</v>
      </c>
      <c r="D39" s="261">
        <v>9145254472</v>
      </c>
      <c r="E39" s="261" t="s">
        <v>1320</v>
      </c>
      <c r="F39" s="260" t="s">
        <v>1321</v>
      </c>
      <c r="G39" s="260" t="s">
        <v>1338</v>
      </c>
      <c r="H39" s="260" t="s">
        <v>508</v>
      </c>
      <c r="I39" s="262"/>
    </row>
    <row r="40" spans="2:13" ht="14.25" customHeight="1">
      <c r="B40" s="263" t="s">
        <v>1366</v>
      </c>
      <c r="C40" s="241">
        <v>198085680</v>
      </c>
      <c r="D40" s="264">
        <v>8017555395</v>
      </c>
      <c r="E40" s="264" t="s">
        <v>1201</v>
      </c>
      <c r="F40" s="241" t="s">
        <v>1321</v>
      </c>
      <c r="G40" s="241" t="s">
        <v>1338</v>
      </c>
      <c r="H40" s="241" t="s">
        <v>508</v>
      </c>
      <c r="I40" s="265" t="s">
        <v>909</v>
      </c>
    </row>
    <row r="41" spans="2:13" ht="14.25" customHeight="1">
      <c r="B41" s="259" t="s">
        <v>1367</v>
      </c>
      <c r="C41" s="260">
        <v>198085671</v>
      </c>
      <c r="D41" s="261">
        <v>3855199552</v>
      </c>
      <c r="E41" s="261" t="s">
        <v>1201</v>
      </c>
      <c r="F41" s="260" t="s">
        <v>1321</v>
      </c>
      <c r="G41" s="260" t="s">
        <v>1338</v>
      </c>
      <c r="H41" s="260"/>
      <c r="I41" s="262"/>
    </row>
    <row r="42" spans="2:13" ht="14.25" customHeight="1">
      <c r="B42" s="263" t="s">
        <v>1368</v>
      </c>
      <c r="C42" s="241">
        <v>160748288</v>
      </c>
      <c r="D42" s="264">
        <v>9514199934</v>
      </c>
      <c r="E42" s="264" t="s">
        <v>538</v>
      </c>
      <c r="F42" s="241" t="s">
        <v>1321</v>
      </c>
      <c r="G42" s="241" t="s">
        <v>1338</v>
      </c>
      <c r="H42" s="241"/>
      <c r="I42" s="265"/>
    </row>
    <row r="43" spans="2:13" ht="14.25" customHeight="1">
      <c r="B43" s="259" t="s">
        <v>1369</v>
      </c>
      <c r="C43" s="260">
        <v>182061710</v>
      </c>
      <c r="D43" s="261">
        <v>3856229075</v>
      </c>
      <c r="E43" s="261" t="s">
        <v>1320</v>
      </c>
      <c r="F43" s="260" t="s">
        <v>196</v>
      </c>
      <c r="G43" s="260" t="s">
        <v>1338</v>
      </c>
      <c r="H43" s="260"/>
      <c r="I43" s="262"/>
    </row>
    <row r="44" spans="2:13" ht="14.25" customHeight="1">
      <c r="B44" s="263" t="s">
        <v>1370</v>
      </c>
      <c r="C44" s="241">
        <v>180373513</v>
      </c>
      <c r="D44" s="264">
        <v>3855805959</v>
      </c>
      <c r="E44" s="264" t="s">
        <v>538</v>
      </c>
      <c r="F44" s="241" t="s">
        <v>1321</v>
      </c>
      <c r="G44" s="241" t="s">
        <v>1338</v>
      </c>
      <c r="H44" s="241" t="s">
        <v>508</v>
      </c>
      <c r="I44" s="265"/>
    </row>
    <row r="45" spans="2:13" ht="14.25" customHeight="1">
      <c r="B45" s="259" t="s">
        <v>1371</v>
      </c>
      <c r="C45" s="260">
        <v>190032407</v>
      </c>
      <c r="D45" s="261" t="s">
        <v>1372</v>
      </c>
      <c r="E45" s="261" t="s">
        <v>1320</v>
      </c>
      <c r="F45" s="260" t="s">
        <v>1321</v>
      </c>
      <c r="G45" s="260" t="s">
        <v>1338</v>
      </c>
      <c r="H45" s="260" t="s">
        <v>508</v>
      </c>
      <c r="I45" s="262" t="s">
        <v>909</v>
      </c>
    </row>
    <row r="46" spans="2:13" ht="14.25" customHeight="1">
      <c r="B46" s="263" t="s">
        <v>1373</v>
      </c>
      <c r="C46" s="241">
        <v>198046933</v>
      </c>
      <c r="D46" s="264">
        <v>8014035358</v>
      </c>
      <c r="E46" s="264" t="s">
        <v>538</v>
      </c>
      <c r="F46" s="241" t="s">
        <v>1321</v>
      </c>
      <c r="G46" s="241" t="s">
        <v>1338</v>
      </c>
      <c r="H46" s="241" t="s">
        <v>508</v>
      </c>
      <c r="I46" s="265"/>
    </row>
    <row r="47" spans="2:13" ht="14.25" customHeight="1">
      <c r="B47" s="259" t="s">
        <v>1333</v>
      </c>
      <c r="C47" s="260">
        <v>194760398</v>
      </c>
      <c r="D47" s="261" t="s">
        <v>1334</v>
      </c>
      <c r="E47" s="261" t="s">
        <v>1320</v>
      </c>
      <c r="F47" s="260" t="s">
        <v>196</v>
      </c>
      <c r="G47" s="260" t="s">
        <v>1338</v>
      </c>
      <c r="H47" s="260" t="s">
        <v>508</v>
      </c>
      <c r="I47" s="262" t="s">
        <v>909</v>
      </c>
    </row>
    <row r="48" spans="2:13" ht="14.25" customHeight="1">
      <c r="B48" s="249" t="s">
        <v>1374</v>
      </c>
      <c r="C48" s="266" t="s">
        <v>1375</v>
      </c>
      <c r="D48" s="252"/>
      <c r="E48" s="252"/>
      <c r="F48" s="253"/>
      <c r="G48" s="253"/>
      <c r="H48" s="253"/>
      <c r="I48" s="254"/>
      <c r="J48" s="267"/>
      <c r="K48" s="267"/>
      <c r="L48" s="267"/>
      <c r="M48" s="267"/>
    </row>
    <row r="49" spans="2:9" ht="14.25" customHeight="1">
      <c r="B49" s="257" t="s">
        <v>1314</v>
      </c>
      <c r="C49" s="253" t="s">
        <v>1315</v>
      </c>
      <c r="D49" s="252" t="s">
        <v>924</v>
      </c>
      <c r="E49" s="252" t="s">
        <v>497</v>
      </c>
      <c r="F49" s="253" t="s">
        <v>925</v>
      </c>
      <c r="G49" s="253" t="s">
        <v>926</v>
      </c>
      <c r="H49" s="253" t="s">
        <v>1312</v>
      </c>
      <c r="I49" s="254" t="s">
        <v>455</v>
      </c>
    </row>
    <row r="50" spans="2:9" ht="14.25" customHeight="1">
      <c r="B50" s="259" t="s">
        <v>1376</v>
      </c>
      <c r="C50" s="260">
        <v>100303209</v>
      </c>
      <c r="D50" s="261">
        <v>3855569079</v>
      </c>
      <c r="E50" s="261" t="s">
        <v>521</v>
      </c>
      <c r="F50" s="260" t="s">
        <v>1321</v>
      </c>
      <c r="G50" s="260" t="s">
        <v>735</v>
      </c>
      <c r="H50" s="260" t="s">
        <v>735</v>
      </c>
      <c r="I50" s="262"/>
    </row>
    <row r="51" spans="2:9" ht="14.25" customHeight="1">
      <c r="B51" s="263" t="s">
        <v>1377</v>
      </c>
      <c r="C51" s="241">
        <v>95684520</v>
      </c>
      <c r="D51" s="264" t="s">
        <v>1378</v>
      </c>
      <c r="E51" s="264" t="s">
        <v>1379</v>
      </c>
      <c r="F51" s="241" t="s">
        <v>196</v>
      </c>
      <c r="G51" s="241" t="s">
        <v>735</v>
      </c>
      <c r="H51" s="241" t="s">
        <v>735</v>
      </c>
      <c r="I51" s="265" t="s">
        <v>1380</v>
      </c>
    </row>
    <row r="52" spans="2:9" ht="14.25" customHeight="1">
      <c r="B52" s="259" t="s">
        <v>1381</v>
      </c>
      <c r="C52" s="260">
        <v>186523967</v>
      </c>
      <c r="D52" s="261">
        <v>8016381015</v>
      </c>
      <c r="E52" s="261" t="s">
        <v>513</v>
      </c>
      <c r="F52" s="260" t="s">
        <v>196</v>
      </c>
      <c r="G52" s="260" t="s">
        <v>508</v>
      </c>
      <c r="H52" s="260" t="s">
        <v>508</v>
      </c>
      <c r="I52" s="262"/>
    </row>
    <row r="53" spans="2:9" ht="14.25" customHeight="1">
      <c r="B53" s="263" t="s">
        <v>1382</v>
      </c>
      <c r="C53" s="241">
        <v>95620738</v>
      </c>
      <c r="D53" s="264">
        <v>6196493412</v>
      </c>
      <c r="E53" s="264" t="s">
        <v>513</v>
      </c>
      <c r="F53" s="241" t="s">
        <v>196</v>
      </c>
      <c r="G53" s="241" t="s">
        <v>508</v>
      </c>
      <c r="H53" s="241" t="s">
        <v>1383</v>
      </c>
      <c r="I53" s="265" t="s">
        <v>987</v>
      </c>
    </row>
    <row r="54" spans="2:9" ht="14.25" customHeight="1">
      <c r="B54" s="259" t="s">
        <v>1384</v>
      </c>
      <c r="C54" s="260">
        <v>95620925</v>
      </c>
      <c r="D54" s="261">
        <v>6195913177</v>
      </c>
      <c r="E54" s="261" t="s">
        <v>513</v>
      </c>
      <c r="F54" s="260" t="s">
        <v>196</v>
      </c>
      <c r="G54" s="260" t="s">
        <v>508</v>
      </c>
      <c r="H54" s="260" t="s">
        <v>735</v>
      </c>
      <c r="I54" s="262"/>
    </row>
    <row r="55" spans="2:9" ht="14.25" customHeight="1">
      <c r="B55" s="263" t="s">
        <v>1053</v>
      </c>
      <c r="C55" s="241">
        <v>137909958</v>
      </c>
      <c r="D55" s="264">
        <v>513878477</v>
      </c>
      <c r="E55" s="264" t="s">
        <v>536</v>
      </c>
      <c r="F55" s="241" t="s">
        <v>196</v>
      </c>
      <c r="G55" s="241" t="s">
        <v>508</v>
      </c>
      <c r="H55" s="241" t="s">
        <v>735</v>
      </c>
      <c r="I55" s="265" t="s">
        <v>1385</v>
      </c>
    </row>
    <row r="56" spans="2:9" ht="14.25" customHeight="1">
      <c r="B56" s="259" t="s">
        <v>1386</v>
      </c>
      <c r="C56" s="260">
        <v>198024130</v>
      </c>
      <c r="D56" s="261" t="s">
        <v>1387</v>
      </c>
      <c r="E56" s="261" t="s">
        <v>1320</v>
      </c>
      <c r="F56" s="260" t="s">
        <v>1321</v>
      </c>
      <c r="G56" s="260" t="s">
        <v>508</v>
      </c>
      <c r="H56" s="260" t="s">
        <v>508</v>
      </c>
      <c r="I56" s="262" t="s">
        <v>987</v>
      </c>
    </row>
    <row r="57" spans="2:9" ht="14.25" customHeight="1">
      <c r="B57" s="263" t="s">
        <v>1388</v>
      </c>
      <c r="C57" s="241">
        <v>194769517</v>
      </c>
      <c r="D57" s="264">
        <v>8018143783</v>
      </c>
      <c r="E57" s="264" t="s">
        <v>1320</v>
      </c>
      <c r="F57" s="241" t="s">
        <v>1321</v>
      </c>
      <c r="G57" s="241" t="s">
        <v>508</v>
      </c>
      <c r="H57" s="241"/>
      <c r="I57" s="265" t="s">
        <v>987</v>
      </c>
    </row>
    <row r="58" spans="2:9" ht="14.25" customHeight="1">
      <c r="B58" s="259" t="s">
        <v>1389</v>
      </c>
      <c r="C58" s="260">
        <v>198010479</v>
      </c>
      <c r="D58" s="261" t="s">
        <v>1390</v>
      </c>
      <c r="E58" s="261" t="s">
        <v>1391</v>
      </c>
      <c r="F58" s="260" t="s">
        <v>1321</v>
      </c>
      <c r="G58" s="260" t="s">
        <v>508</v>
      </c>
      <c r="H58" s="260" t="s">
        <v>508</v>
      </c>
      <c r="I58" s="262"/>
    </row>
    <row r="59" spans="2:9" ht="14.25" customHeight="1">
      <c r="B59" s="263" t="s">
        <v>1392</v>
      </c>
      <c r="C59" s="241">
        <v>194484159</v>
      </c>
      <c r="D59" s="264" t="s">
        <v>1393</v>
      </c>
      <c r="E59" s="264" t="s">
        <v>1201</v>
      </c>
      <c r="F59" s="241" t="s">
        <v>196</v>
      </c>
      <c r="G59" s="241" t="s">
        <v>735</v>
      </c>
      <c r="H59" s="241" t="s">
        <v>1325</v>
      </c>
      <c r="I59" s="265" t="s">
        <v>1394</v>
      </c>
    </row>
    <row r="60" spans="2:9" ht="14.25" customHeight="1">
      <c r="B60" s="259" t="s">
        <v>1395</v>
      </c>
      <c r="C60" s="260">
        <v>188004500</v>
      </c>
      <c r="D60" s="261">
        <v>3852531583</v>
      </c>
      <c r="E60" s="261" t="s">
        <v>505</v>
      </c>
      <c r="F60" s="260" t="s">
        <v>1321</v>
      </c>
      <c r="G60" s="260" t="s">
        <v>508</v>
      </c>
      <c r="H60" s="260" t="s">
        <v>508</v>
      </c>
      <c r="I60" s="262" t="s">
        <v>987</v>
      </c>
    </row>
    <row r="61" spans="2:9" ht="14.25" customHeight="1">
      <c r="B61" s="263" t="s">
        <v>1396</v>
      </c>
      <c r="C61" s="241">
        <v>194834882</v>
      </c>
      <c r="D61" s="264">
        <v>3854159274</v>
      </c>
      <c r="E61" s="264" t="s">
        <v>536</v>
      </c>
      <c r="F61" s="241" t="s">
        <v>196</v>
      </c>
      <c r="G61" s="241" t="s">
        <v>508</v>
      </c>
      <c r="H61" s="241" t="s">
        <v>508</v>
      </c>
      <c r="I61" s="265" t="s">
        <v>987</v>
      </c>
    </row>
    <row r="62" spans="2:9" ht="14.25" customHeight="1">
      <c r="B62" s="259" t="s">
        <v>1397</v>
      </c>
      <c r="C62" s="260">
        <v>194817607</v>
      </c>
      <c r="D62" s="261">
        <v>8016080266</v>
      </c>
      <c r="E62" s="261" t="s">
        <v>1201</v>
      </c>
      <c r="F62" s="260" t="s">
        <v>196</v>
      </c>
      <c r="G62" s="260" t="s">
        <v>735</v>
      </c>
      <c r="H62" s="260" t="s">
        <v>1325</v>
      </c>
      <c r="I62" s="262"/>
    </row>
    <row r="63" spans="2:9" ht="14.25" customHeight="1">
      <c r="B63" s="263" t="s">
        <v>1398</v>
      </c>
      <c r="C63" s="241">
        <v>133250817</v>
      </c>
      <c r="D63" s="264" t="s">
        <v>1399</v>
      </c>
      <c r="E63" s="264" t="s">
        <v>1320</v>
      </c>
      <c r="F63" s="241" t="s">
        <v>196</v>
      </c>
      <c r="G63" s="241" t="s">
        <v>508</v>
      </c>
      <c r="H63" s="241" t="s">
        <v>735</v>
      </c>
      <c r="I63" s="265" t="s">
        <v>1400</v>
      </c>
    </row>
    <row r="64" spans="2:9" ht="14.25" customHeight="1">
      <c r="B64" s="259" t="s">
        <v>1401</v>
      </c>
      <c r="C64" s="260">
        <v>102139980</v>
      </c>
      <c r="D64" s="261" t="s">
        <v>1402</v>
      </c>
      <c r="E64" s="261" t="s">
        <v>536</v>
      </c>
      <c r="F64" s="260" t="s">
        <v>196</v>
      </c>
      <c r="G64" s="260" t="s">
        <v>508</v>
      </c>
      <c r="H64" s="260" t="s">
        <v>508</v>
      </c>
      <c r="I64" s="262" t="s">
        <v>987</v>
      </c>
    </row>
    <row r="65" spans="2:13" ht="14.25" customHeight="1">
      <c r="B65" s="263" t="s">
        <v>1403</v>
      </c>
      <c r="C65" s="241">
        <v>194590577</v>
      </c>
      <c r="D65" s="264" t="s">
        <v>1404</v>
      </c>
      <c r="E65" s="264" t="s">
        <v>1201</v>
      </c>
      <c r="F65" s="241" t="s">
        <v>196</v>
      </c>
      <c r="G65" s="241" t="s">
        <v>508</v>
      </c>
      <c r="H65" s="241" t="s">
        <v>735</v>
      </c>
      <c r="I65" s="265" t="s">
        <v>1405</v>
      </c>
    </row>
    <row r="66" spans="2:13" ht="14.25" customHeight="1">
      <c r="B66" s="259" t="s">
        <v>1406</v>
      </c>
      <c r="C66" s="260">
        <v>146827454</v>
      </c>
      <c r="D66" s="261">
        <v>8016916642</v>
      </c>
      <c r="E66" s="261" t="s">
        <v>513</v>
      </c>
      <c r="F66" s="260" t="s">
        <v>196</v>
      </c>
      <c r="G66" s="260" t="s">
        <v>508</v>
      </c>
      <c r="H66" s="260" t="s">
        <v>508</v>
      </c>
      <c r="I66" s="262"/>
    </row>
    <row r="67" spans="2:13" ht="14.25" customHeight="1">
      <c r="B67" s="263"/>
      <c r="C67" s="241"/>
      <c r="D67" s="264"/>
      <c r="E67" s="264"/>
      <c r="F67" s="241"/>
      <c r="G67" s="241"/>
      <c r="H67" s="241"/>
      <c r="I67" s="265"/>
    </row>
    <row r="68" spans="2:13" ht="14.25" customHeight="1">
      <c r="B68" s="249" t="s">
        <v>1407</v>
      </c>
      <c r="C68" s="250" t="s">
        <v>1310</v>
      </c>
      <c r="D68" s="251" t="s">
        <v>1311</v>
      </c>
      <c r="E68" s="252"/>
      <c r="F68" s="253"/>
      <c r="G68" s="253" t="s">
        <v>926</v>
      </c>
      <c r="H68" s="253" t="s">
        <v>1312</v>
      </c>
      <c r="I68" s="254" t="s">
        <v>1313</v>
      </c>
    </row>
    <row r="69" spans="2:13" ht="14.25" customHeight="1">
      <c r="B69" s="257" t="s">
        <v>1314</v>
      </c>
      <c r="C69" s="253" t="s">
        <v>1315</v>
      </c>
      <c r="D69" s="252" t="s">
        <v>924</v>
      </c>
      <c r="E69" s="252" t="s">
        <v>497</v>
      </c>
      <c r="F69" s="253" t="s">
        <v>925</v>
      </c>
      <c r="G69" s="253"/>
      <c r="H69" s="253"/>
      <c r="I69" s="254"/>
      <c r="J69" s="258"/>
      <c r="K69" s="258"/>
      <c r="L69" s="258"/>
      <c r="M69" s="258"/>
    </row>
    <row r="70" spans="2:13" ht="14.25" customHeight="1">
      <c r="B70" s="263" t="s">
        <v>1408</v>
      </c>
      <c r="C70" s="185">
        <v>134345849</v>
      </c>
      <c r="D70" s="185" t="s">
        <v>1409</v>
      </c>
      <c r="E70" s="264" t="s">
        <v>516</v>
      </c>
      <c r="F70" s="241" t="s">
        <v>1321</v>
      </c>
      <c r="G70" s="241" t="s">
        <v>508</v>
      </c>
      <c r="H70" s="241" t="s">
        <v>508</v>
      </c>
      <c r="I70" s="265"/>
    </row>
    <row r="71" spans="2:13" ht="14.25" customHeight="1">
      <c r="B71" s="259" t="s">
        <v>1410</v>
      </c>
      <c r="C71" s="260">
        <v>172194973</v>
      </c>
      <c r="D71" s="261">
        <v>8014030974</v>
      </c>
      <c r="E71" s="261" t="s">
        <v>1320</v>
      </c>
      <c r="F71" s="260" t="s">
        <v>1321</v>
      </c>
      <c r="G71" s="260" t="s">
        <v>508</v>
      </c>
      <c r="H71" s="260" t="s">
        <v>508</v>
      </c>
      <c r="I71" s="262"/>
    </row>
    <row r="72" spans="2:13" ht="14.25" customHeight="1">
      <c r="B72" s="263" t="s">
        <v>1411</v>
      </c>
      <c r="C72" s="185">
        <v>198023747</v>
      </c>
      <c r="D72" s="185">
        <v>3855987482</v>
      </c>
      <c r="E72" s="264" t="s">
        <v>521</v>
      </c>
      <c r="F72" s="241" t="s">
        <v>1321</v>
      </c>
      <c r="G72" s="241" t="s">
        <v>735</v>
      </c>
      <c r="H72" s="241" t="s">
        <v>1325</v>
      </c>
      <c r="I72" s="265"/>
    </row>
    <row r="73" spans="2:13" ht="14.25" customHeight="1">
      <c r="B73" s="259" t="s">
        <v>1373</v>
      </c>
      <c r="C73" s="260">
        <v>198046933</v>
      </c>
      <c r="D73" s="261">
        <v>8014035358</v>
      </c>
      <c r="E73" s="261" t="s">
        <v>538</v>
      </c>
      <c r="F73" s="260" t="s">
        <v>1321</v>
      </c>
      <c r="G73" s="260" t="s">
        <v>735</v>
      </c>
      <c r="H73" s="260" t="s">
        <v>1325</v>
      </c>
      <c r="I73" s="262"/>
    </row>
    <row r="74" spans="2:13" ht="14.25" customHeight="1">
      <c r="B74" s="263" t="s">
        <v>1406</v>
      </c>
      <c r="C74" s="185">
        <v>146827454</v>
      </c>
      <c r="D74" s="185">
        <v>8016916642</v>
      </c>
      <c r="E74" s="264" t="s">
        <v>513</v>
      </c>
      <c r="F74" s="241" t="s">
        <v>196</v>
      </c>
      <c r="G74" s="241" t="s">
        <v>508</v>
      </c>
      <c r="H74" s="241" t="s">
        <v>1332</v>
      </c>
      <c r="I74" s="265"/>
    </row>
    <row r="75" spans="2:13" ht="14.25" customHeight="1">
      <c r="B75" s="259" t="s">
        <v>1412</v>
      </c>
      <c r="C75" s="260">
        <v>198059304</v>
      </c>
      <c r="D75" s="261">
        <v>3857753555</v>
      </c>
      <c r="E75" s="261" t="s">
        <v>538</v>
      </c>
      <c r="F75" s="260" t="s">
        <v>1321</v>
      </c>
      <c r="G75" s="260" t="s">
        <v>508</v>
      </c>
      <c r="H75" s="260" t="s">
        <v>508</v>
      </c>
      <c r="I75" s="262"/>
    </row>
    <row r="76" spans="2:13" ht="14.25" customHeight="1">
      <c r="B76" s="263" t="s">
        <v>1413</v>
      </c>
      <c r="C76" s="185">
        <v>188005074</v>
      </c>
      <c r="D76" s="185">
        <v>3855410272</v>
      </c>
      <c r="E76" s="264" t="s">
        <v>1201</v>
      </c>
      <c r="F76" s="241" t="s">
        <v>1321</v>
      </c>
      <c r="G76" s="241" t="s">
        <v>508</v>
      </c>
      <c r="H76" s="241" t="s">
        <v>508</v>
      </c>
      <c r="I76" s="265"/>
    </row>
    <row r="77" spans="2:13" ht="14.25" customHeight="1">
      <c r="B77" s="259" t="s">
        <v>1414</v>
      </c>
      <c r="C77" s="260">
        <v>115286455</v>
      </c>
      <c r="D77" s="261">
        <v>3076771941</v>
      </c>
      <c r="E77" s="261" t="s">
        <v>505</v>
      </c>
      <c r="F77" s="260" t="s">
        <v>196</v>
      </c>
      <c r="G77" s="260" t="s">
        <v>508</v>
      </c>
      <c r="H77" s="260" t="s">
        <v>735</v>
      </c>
      <c r="I77" s="262" t="s">
        <v>987</v>
      </c>
    </row>
    <row r="78" spans="2:13" ht="14.25" customHeight="1">
      <c r="B78" s="263" t="s">
        <v>1415</v>
      </c>
      <c r="C78" s="185">
        <v>161355464</v>
      </c>
      <c r="D78" s="185">
        <v>161355464</v>
      </c>
      <c r="E78" s="264" t="s">
        <v>505</v>
      </c>
      <c r="F78" s="241" t="s">
        <v>196</v>
      </c>
      <c r="G78" s="241" t="s">
        <v>508</v>
      </c>
      <c r="H78" s="241" t="s">
        <v>735</v>
      </c>
      <c r="I78" s="265" t="s">
        <v>909</v>
      </c>
    </row>
    <row r="79" spans="2:13" ht="14.25" customHeight="1">
      <c r="B79" s="259" t="s">
        <v>1416</v>
      </c>
      <c r="C79" s="260">
        <v>198100593</v>
      </c>
      <c r="D79" s="261">
        <v>8015094077</v>
      </c>
      <c r="E79" s="261" t="s">
        <v>1320</v>
      </c>
      <c r="F79" s="260" t="s">
        <v>1321</v>
      </c>
      <c r="G79" s="260" t="s">
        <v>735</v>
      </c>
      <c r="H79" s="260" t="s">
        <v>1325</v>
      </c>
      <c r="I79" s="262"/>
    </row>
    <row r="80" spans="2:13" ht="14.25" customHeight="1">
      <c r="B80" s="263" t="s">
        <v>1417</v>
      </c>
      <c r="C80" s="185">
        <v>112007733</v>
      </c>
      <c r="D80" s="185">
        <v>4078135547</v>
      </c>
      <c r="E80" s="264" t="s">
        <v>505</v>
      </c>
      <c r="F80" s="241" t="s">
        <v>196</v>
      </c>
      <c r="G80" s="241" t="s">
        <v>508</v>
      </c>
      <c r="H80" s="241" t="s">
        <v>508</v>
      </c>
      <c r="I80" s="265" t="s">
        <v>1418</v>
      </c>
    </row>
    <row r="81" spans="2:9" ht="14.25" customHeight="1">
      <c r="B81" s="259" t="s">
        <v>1419</v>
      </c>
      <c r="C81" s="260">
        <v>197902597</v>
      </c>
      <c r="D81" s="261">
        <v>8015580472</v>
      </c>
      <c r="E81" s="261" t="s">
        <v>538</v>
      </c>
      <c r="F81" s="260" t="s">
        <v>196</v>
      </c>
      <c r="G81" s="260" t="s">
        <v>508</v>
      </c>
      <c r="H81" s="260" t="s">
        <v>508</v>
      </c>
      <c r="I81" s="262"/>
    </row>
    <row r="82" spans="2:9" ht="14.25" customHeight="1">
      <c r="B82" s="263" t="s">
        <v>1420</v>
      </c>
      <c r="C82" s="185">
        <v>160716568</v>
      </c>
      <c r="D82" s="185">
        <v>3855831907</v>
      </c>
      <c r="E82" s="264" t="s">
        <v>1201</v>
      </c>
      <c r="F82" s="241" t="s">
        <v>196</v>
      </c>
      <c r="G82" s="241" t="s">
        <v>735</v>
      </c>
      <c r="H82" s="241" t="s">
        <v>1325</v>
      </c>
      <c r="I82" s="265"/>
    </row>
    <row r="83" spans="2:9" ht="14.25" customHeight="1">
      <c r="B83" s="259" t="s">
        <v>1421</v>
      </c>
      <c r="C83" s="260">
        <v>197902590</v>
      </c>
      <c r="D83" s="261">
        <v>8018641915</v>
      </c>
      <c r="E83" s="261" t="s">
        <v>513</v>
      </c>
      <c r="F83" s="260" t="s">
        <v>1321</v>
      </c>
      <c r="G83" s="260" t="s">
        <v>735</v>
      </c>
      <c r="H83" s="260" t="s">
        <v>1325</v>
      </c>
      <c r="I83" s="262"/>
    </row>
    <row r="84" spans="2:9" ht="14.25" customHeight="1">
      <c r="B84" s="263" t="s">
        <v>1422</v>
      </c>
      <c r="C84" s="185">
        <v>198143623</v>
      </c>
      <c r="D84" s="185">
        <v>3474443908</v>
      </c>
      <c r="E84" s="264" t="s">
        <v>1201</v>
      </c>
      <c r="F84" s="241" t="s">
        <v>1321</v>
      </c>
      <c r="G84" s="241" t="s">
        <v>508</v>
      </c>
      <c r="H84" s="241" t="s">
        <v>508</v>
      </c>
      <c r="I84" s="265"/>
    </row>
    <row r="85" spans="2:9" ht="14.25" customHeight="1">
      <c r="B85" s="263" t="s">
        <v>1423</v>
      </c>
      <c r="C85" s="185">
        <v>133848992</v>
      </c>
      <c r="D85" s="185" t="s">
        <v>1424</v>
      </c>
      <c r="E85" s="264" t="s">
        <v>1201</v>
      </c>
      <c r="F85" s="241" t="s">
        <v>196</v>
      </c>
      <c r="G85" s="241" t="s">
        <v>508</v>
      </c>
      <c r="H85" s="241" t="s">
        <v>735</v>
      </c>
      <c r="I85" s="265" t="s">
        <v>1357</v>
      </c>
    </row>
    <row r="86" spans="2:9" ht="14.25" customHeight="1">
      <c r="B86" s="259" t="s">
        <v>1416</v>
      </c>
      <c r="C86" s="260">
        <v>198100593</v>
      </c>
      <c r="D86" s="261">
        <v>8015094077</v>
      </c>
      <c r="E86" s="261" t="s">
        <v>1320</v>
      </c>
      <c r="F86" s="260" t="s">
        <v>1321</v>
      </c>
      <c r="G86" s="260" t="s">
        <v>508</v>
      </c>
      <c r="H86" s="260" t="s">
        <v>508</v>
      </c>
      <c r="I86" s="262"/>
    </row>
    <row r="87" spans="2:9" ht="14.25" customHeight="1">
      <c r="B87" s="263" t="s">
        <v>1425</v>
      </c>
      <c r="C87" s="185">
        <v>95666006</v>
      </c>
      <c r="D87" s="185" t="s">
        <v>1426</v>
      </c>
      <c r="E87" s="264" t="s">
        <v>1320</v>
      </c>
      <c r="F87" s="241" t="s">
        <v>196</v>
      </c>
      <c r="G87" s="241" t="s">
        <v>508</v>
      </c>
      <c r="H87" s="241" t="s">
        <v>508</v>
      </c>
      <c r="I87" s="265"/>
    </row>
    <row r="88" spans="2:9" ht="14.25" customHeight="1">
      <c r="B88" s="259" t="s">
        <v>1427</v>
      </c>
      <c r="C88" s="260">
        <v>198115176</v>
      </c>
      <c r="D88" s="261">
        <v>3854618303</v>
      </c>
      <c r="E88" s="261" t="s">
        <v>513</v>
      </c>
      <c r="F88" s="260" t="s">
        <v>1321</v>
      </c>
      <c r="G88" s="260" t="s">
        <v>1338</v>
      </c>
      <c r="H88" s="260" t="s">
        <v>508</v>
      </c>
      <c r="I88" s="262"/>
    </row>
    <row r="89" spans="2:9" ht="14.25" customHeight="1">
      <c r="B89" s="263" t="s">
        <v>1428</v>
      </c>
      <c r="C89" s="185">
        <v>145758103</v>
      </c>
      <c r="D89" s="185" t="s">
        <v>1429</v>
      </c>
      <c r="E89" s="264" t="s">
        <v>516</v>
      </c>
      <c r="F89" s="241" t="s">
        <v>1321</v>
      </c>
      <c r="G89" s="241" t="s">
        <v>1338</v>
      </c>
      <c r="H89" s="241"/>
      <c r="I89" s="265"/>
    </row>
    <row r="90" spans="2:9" ht="14.25" customHeight="1">
      <c r="B90" s="267"/>
      <c r="C90" s="268"/>
      <c r="D90" s="268"/>
      <c r="E90" s="269"/>
      <c r="F90" s="267"/>
      <c r="G90" s="267"/>
      <c r="H90" s="267"/>
      <c r="I90" s="267"/>
    </row>
    <row r="91" spans="2:9" ht="14.25" customHeight="1">
      <c r="B91" s="249" t="s">
        <v>1430</v>
      </c>
      <c r="C91" s="250" t="s">
        <v>1310</v>
      </c>
      <c r="D91" s="251" t="s">
        <v>1311</v>
      </c>
      <c r="E91" s="252"/>
      <c r="F91" s="253"/>
      <c r="G91" s="253" t="s">
        <v>926</v>
      </c>
      <c r="H91" s="253" t="s">
        <v>1312</v>
      </c>
      <c r="I91" s="254" t="s">
        <v>1313</v>
      </c>
    </row>
    <row r="92" spans="2:9" ht="14.25" customHeight="1">
      <c r="B92" s="257" t="s">
        <v>1314</v>
      </c>
      <c r="C92" s="253" t="s">
        <v>1315</v>
      </c>
      <c r="D92" s="252" t="s">
        <v>924</v>
      </c>
      <c r="E92" s="252" t="s">
        <v>497</v>
      </c>
      <c r="F92" s="253" t="s">
        <v>925</v>
      </c>
      <c r="G92" s="253"/>
      <c r="H92" s="253"/>
      <c r="I92" s="254"/>
    </row>
    <row r="93" spans="2:9" ht="14.25" customHeight="1">
      <c r="B93" s="259" t="s">
        <v>1431</v>
      </c>
      <c r="C93" s="186">
        <v>198127607</v>
      </c>
      <c r="D93" s="260" t="s">
        <v>1432</v>
      </c>
      <c r="E93" s="261" t="s">
        <v>1320</v>
      </c>
      <c r="F93" s="260" t="s">
        <v>1321</v>
      </c>
      <c r="G93" s="260" t="s">
        <v>508</v>
      </c>
      <c r="H93" s="260" t="s">
        <v>508</v>
      </c>
      <c r="I93" s="262"/>
    </row>
    <row r="94" spans="2:9" ht="14.25" customHeight="1">
      <c r="B94" s="263" t="s">
        <v>1433</v>
      </c>
      <c r="C94" s="185">
        <v>149727452</v>
      </c>
      <c r="D94" s="185">
        <v>3856229781</v>
      </c>
      <c r="E94" s="264" t="s">
        <v>1320</v>
      </c>
      <c r="F94" s="241" t="s">
        <v>1321</v>
      </c>
      <c r="G94" s="241" t="s">
        <v>508</v>
      </c>
      <c r="H94" s="241" t="s">
        <v>508</v>
      </c>
      <c r="I94" s="265"/>
    </row>
    <row r="95" spans="2:9" ht="14.25" customHeight="1">
      <c r="B95" s="259" t="s">
        <v>1434</v>
      </c>
      <c r="C95" s="186">
        <v>198148107</v>
      </c>
      <c r="D95" s="261">
        <v>8014338440</v>
      </c>
      <c r="E95" s="261" t="s">
        <v>505</v>
      </c>
      <c r="F95" s="260" t="s">
        <v>196</v>
      </c>
      <c r="G95" s="260" t="s">
        <v>508</v>
      </c>
      <c r="H95" s="260"/>
      <c r="I95" s="262"/>
    </row>
    <row r="96" spans="2:9" ht="14.25" customHeight="1">
      <c r="B96" s="263" t="s">
        <v>1435</v>
      </c>
      <c r="C96" s="185">
        <v>197829347</v>
      </c>
      <c r="D96" s="185" t="s">
        <v>1436</v>
      </c>
      <c r="E96" s="264" t="s">
        <v>1201</v>
      </c>
      <c r="F96" s="241" t="s">
        <v>196</v>
      </c>
      <c r="G96" s="241" t="s">
        <v>508</v>
      </c>
      <c r="H96" s="241" t="s">
        <v>508</v>
      </c>
      <c r="I96" s="265"/>
    </row>
    <row r="97" spans="2:9" ht="14.25" customHeight="1">
      <c r="B97" s="259" t="s">
        <v>1437</v>
      </c>
      <c r="C97" s="186">
        <v>198047354</v>
      </c>
      <c r="D97" s="261" t="s">
        <v>1438</v>
      </c>
      <c r="E97" s="261" t="s">
        <v>1201</v>
      </c>
      <c r="F97" s="260" t="s">
        <v>196</v>
      </c>
      <c r="G97" s="260" t="s">
        <v>508</v>
      </c>
      <c r="H97" s="260"/>
      <c r="I97" s="262"/>
    </row>
    <row r="98" spans="2:9" ht="14.25" customHeight="1">
      <c r="B98" s="263" t="s">
        <v>1439</v>
      </c>
      <c r="C98" s="185">
        <v>198126205</v>
      </c>
      <c r="D98" s="185">
        <v>3854903571</v>
      </c>
      <c r="E98" s="264" t="s">
        <v>1201</v>
      </c>
      <c r="F98" s="241" t="s">
        <v>196</v>
      </c>
      <c r="G98" s="241" t="s">
        <v>508</v>
      </c>
      <c r="H98" s="241" t="s">
        <v>508</v>
      </c>
      <c r="I98" s="265"/>
    </row>
    <row r="99" spans="2:9" ht="14.25" customHeight="1">
      <c r="B99" s="259" t="s">
        <v>1440</v>
      </c>
      <c r="C99" s="186">
        <v>194612385</v>
      </c>
      <c r="D99" s="261">
        <v>3854187901</v>
      </c>
      <c r="E99" s="261" t="s">
        <v>521</v>
      </c>
      <c r="F99" s="260" t="s">
        <v>196</v>
      </c>
      <c r="G99" s="260" t="s">
        <v>508</v>
      </c>
      <c r="H99" s="260" t="s">
        <v>508</v>
      </c>
      <c r="I99" s="262"/>
    </row>
    <row r="100" spans="2:9" ht="14.25" customHeight="1">
      <c r="B100" s="263" t="s">
        <v>1441</v>
      </c>
      <c r="C100" s="185">
        <v>194612391</v>
      </c>
      <c r="D100" s="185">
        <v>3854187898</v>
      </c>
      <c r="E100" s="264" t="s">
        <v>521</v>
      </c>
      <c r="F100" s="241" t="s">
        <v>196</v>
      </c>
      <c r="G100" s="241" t="s">
        <v>508</v>
      </c>
      <c r="H100" s="241" t="s">
        <v>508</v>
      </c>
      <c r="I100" s="265"/>
    </row>
    <row r="101" spans="2:9" ht="14.25" customHeight="1">
      <c r="B101" s="259" t="s">
        <v>1442</v>
      </c>
      <c r="C101" s="186">
        <v>129912902</v>
      </c>
      <c r="D101" s="261">
        <v>3238678685</v>
      </c>
      <c r="E101" s="261" t="s">
        <v>521</v>
      </c>
      <c r="F101" s="260" t="s">
        <v>1321</v>
      </c>
      <c r="G101" s="260" t="s">
        <v>508</v>
      </c>
      <c r="H101" s="260"/>
      <c r="I101" s="262"/>
    </row>
    <row r="102" spans="2:9" ht="14.25" customHeight="1">
      <c r="B102" s="263" t="s">
        <v>1443</v>
      </c>
      <c r="C102" s="185">
        <v>119672550</v>
      </c>
      <c r="D102" s="241">
        <v>3854180123</v>
      </c>
      <c r="E102" s="264" t="s">
        <v>1320</v>
      </c>
      <c r="F102" s="241" t="s">
        <v>196</v>
      </c>
      <c r="G102" s="241" t="s">
        <v>508</v>
      </c>
      <c r="H102" s="241" t="s">
        <v>508</v>
      </c>
      <c r="I102" s="265"/>
    </row>
    <row r="103" spans="2:9" ht="14.25" customHeight="1">
      <c r="B103" s="186" t="s">
        <v>1444</v>
      </c>
      <c r="C103" s="186">
        <v>129703524</v>
      </c>
      <c r="D103" s="260" t="s">
        <v>1445</v>
      </c>
      <c r="E103" s="261" t="s">
        <v>1320</v>
      </c>
      <c r="F103" s="260" t="s">
        <v>196</v>
      </c>
      <c r="G103" s="260" t="s">
        <v>508</v>
      </c>
      <c r="H103" s="260" t="s">
        <v>508</v>
      </c>
      <c r="I103" s="262"/>
    </row>
    <row r="104" spans="2:9" ht="14.25" customHeight="1">
      <c r="B104" s="185" t="s">
        <v>1446</v>
      </c>
      <c r="C104" s="185">
        <v>198147903</v>
      </c>
      <c r="D104" s="185">
        <v>2149947459</v>
      </c>
      <c r="E104" s="264" t="s">
        <v>1320</v>
      </c>
      <c r="F104" s="241" t="s">
        <v>196</v>
      </c>
      <c r="G104" s="241" t="s">
        <v>508</v>
      </c>
      <c r="H104" s="241" t="s">
        <v>508</v>
      </c>
      <c r="I104" s="265"/>
    </row>
    <row r="105" spans="2:9" ht="14.25" customHeight="1">
      <c r="B105" s="263" t="s">
        <v>1447</v>
      </c>
      <c r="C105" s="185">
        <v>198085811</v>
      </c>
      <c r="D105" s="185">
        <v>198085811</v>
      </c>
      <c r="E105" s="264" t="s">
        <v>521</v>
      </c>
      <c r="F105" s="241" t="s">
        <v>1321</v>
      </c>
      <c r="G105" s="241" t="s">
        <v>508</v>
      </c>
      <c r="H105" s="241"/>
      <c r="I105" s="265"/>
    </row>
    <row r="106" spans="2:9" ht="14.25" customHeight="1">
      <c r="B106" s="259" t="s">
        <v>1448</v>
      </c>
      <c r="C106" s="186">
        <v>198085797</v>
      </c>
      <c r="D106" s="261">
        <v>3852859031</v>
      </c>
      <c r="E106" s="261" t="s">
        <v>521</v>
      </c>
      <c r="F106" s="260" t="s">
        <v>1321</v>
      </c>
      <c r="G106" s="260" t="s">
        <v>508</v>
      </c>
      <c r="H106" s="260" t="s">
        <v>508</v>
      </c>
      <c r="I106" s="262"/>
    </row>
    <row r="107" spans="2:9" ht="14.25" customHeight="1">
      <c r="B107" s="263" t="s">
        <v>1449</v>
      </c>
      <c r="C107" s="185">
        <v>138448157</v>
      </c>
      <c r="D107" s="185">
        <v>8508991327</v>
      </c>
      <c r="E107" s="264" t="s">
        <v>521</v>
      </c>
      <c r="F107" s="241" t="s">
        <v>196</v>
      </c>
      <c r="G107" s="241" t="s">
        <v>508</v>
      </c>
      <c r="H107" s="241" t="s">
        <v>508</v>
      </c>
      <c r="I107" s="265"/>
    </row>
    <row r="108" spans="2:9" ht="14.25" customHeight="1">
      <c r="B108" s="259" t="s">
        <v>533</v>
      </c>
      <c r="C108" s="186">
        <v>95712795</v>
      </c>
      <c r="D108" s="261" t="s">
        <v>534</v>
      </c>
      <c r="E108" s="261" t="s">
        <v>1201</v>
      </c>
      <c r="F108" s="260" t="s">
        <v>196</v>
      </c>
      <c r="G108" s="260" t="s">
        <v>735</v>
      </c>
      <c r="H108" s="260"/>
      <c r="I108" s="262"/>
    </row>
    <row r="109" spans="2:9" ht="14.25" customHeight="1">
      <c r="B109" s="263" t="s">
        <v>1450</v>
      </c>
      <c r="C109" s="185">
        <v>95709103</v>
      </c>
      <c r="D109" s="185">
        <v>3852766531</v>
      </c>
      <c r="E109" s="264" t="s">
        <v>538</v>
      </c>
      <c r="F109" s="241" t="s">
        <v>1321</v>
      </c>
      <c r="G109" s="241" t="s">
        <v>735</v>
      </c>
      <c r="H109" s="241"/>
      <c r="I109" s="265"/>
    </row>
    <row r="110" spans="2:9" ht="14.25" customHeight="1">
      <c r="B110" s="259" t="s">
        <v>1451</v>
      </c>
      <c r="C110" s="186">
        <v>103045089</v>
      </c>
      <c r="D110" s="185" t="s">
        <v>1452</v>
      </c>
      <c r="E110" s="261" t="s">
        <v>521</v>
      </c>
      <c r="F110" s="260" t="s">
        <v>196</v>
      </c>
      <c r="G110" s="260" t="s">
        <v>1338</v>
      </c>
      <c r="H110" s="260"/>
      <c r="I110" s="262"/>
    </row>
    <row r="111" spans="2:9" ht="14.25" customHeight="1">
      <c r="B111" s="263" t="s">
        <v>1453</v>
      </c>
      <c r="C111" s="185">
        <v>153747022</v>
      </c>
      <c r="D111" s="185">
        <v>3854636412</v>
      </c>
      <c r="E111" s="264" t="s">
        <v>1320</v>
      </c>
      <c r="F111" s="241" t="s">
        <v>1321</v>
      </c>
      <c r="G111" s="241" t="s">
        <v>1338</v>
      </c>
      <c r="H111" s="241"/>
      <c r="I111" s="265"/>
    </row>
    <row r="112" spans="2:9" ht="14.25" customHeight="1">
      <c r="B112" s="249" t="s">
        <v>1454</v>
      </c>
      <c r="C112" s="266" t="s">
        <v>1375</v>
      </c>
      <c r="D112" s="252"/>
      <c r="E112" s="252"/>
      <c r="F112" s="253"/>
      <c r="G112" s="253"/>
      <c r="H112" s="253"/>
      <c r="I112" s="254"/>
    </row>
    <row r="113" spans="2:9" ht="14.25" customHeight="1">
      <c r="B113" s="257" t="s">
        <v>1314</v>
      </c>
      <c r="C113" s="253" t="s">
        <v>1315</v>
      </c>
      <c r="D113" s="252" t="s">
        <v>924</v>
      </c>
      <c r="E113" s="252" t="s">
        <v>497</v>
      </c>
      <c r="F113" s="253" t="s">
        <v>925</v>
      </c>
      <c r="G113" s="253" t="s">
        <v>926</v>
      </c>
      <c r="H113" s="253" t="s">
        <v>1312</v>
      </c>
      <c r="I113" s="254" t="s">
        <v>455</v>
      </c>
    </row>
    <row r="114" spans="2:9" ht="14.25" customHeight="1">
      <c r="B114" s="259" t="s">
        <v>1455</v>
      </c>
      <c r="C114" s="186">
        <v>185957285</v>
      </c>
      <c r="D114" s="261" t="s">
        <v>1456</v>
      </c>
      <c r="E114" s="261" t="s">
        <v>521</v>
      </c>
      <c r="F114" s="260" t="s">
        <v>196</v>
      </c>
      <c r="G114" s="260" t="s">
        <v>508</v>
      </c>
      <c r="H114" s="260" t="s">
        <v>508</v>
      </c>
      <c r="I114" s="262" t="s">
        <v>1457</v>
      </c>
    </row>
    <row r="115" spans="2:9" ht="14.25" customHeight="1">
      <c r="B115" s="263" t="s">
        <v>1458</v>
      </c>
      <c r="C115" s="185">
        <v>198145372</v>
      </c>
      <c r="D115" s="185"/>
      <c r="E115" s="264" t="s">
        <v>1201</v>
      </c>
      <c r="F115" s="241" t="s">
        <v>1321</v>
      </c>
      <c r="G115" s="241" t="s">
        <v>508</v>
      </c>
      <c r="H115" s="241" t="s">
        <v>508</v>
      </c>
      <c r="I115" s="265"/>
    </row>
    <row r="116" spans="2:9" ht="14.25" customHeight="1">
      <c r="B116" s="259" t="s">
        <v>1377</v>
      </c>
      <c r="C116" s="186">
        <v>95684520</v>
      </c>
      <c r="D116" s="261" t="s">
        <v>1378</v>
      </c>
      <c r="E116" s="261" t="s">
        <v>1379</v>
      </c>
      <c r="F116" s="260" t="s">
        <v>196</v>
      </c>
      <c r="G116" s="260" t="s">
        <v>508</v>
      </c>
      <c r="H116" s="260" t="s">
        <v>508</v>
      </c>
      <c r="I116" s="262"/>
    </row>
    <row r="117" spans="2:9" ht="14.25" customHeight="1">
      <c r="B117" s="263" t="s">
        <v>1376</v>
      </c>
      <c r="C117" s="185">
        <v>100303209</v>
      </c>
      <c r="D117" s="185">
        <v>3855569079</v>
      </c>
      <c r="E117" s="264" t="s">
        <v>521</v>
      </c>
      <c r="F117" s="241" t="s">
        <v>1321</v>
      </c>
      <c r="G117" s="241" t="s">
        <v>508</v>
      </c>
      <c r="H117" s="241" t="s">
        <v>508</v>
      </c>
      <c r="I117" s="265"/>
    </row>
    <row r="118" spans="2:9" ht="14.25" customHeight="1">
      <c r="B118" s="259" t="s">
        <v>1459</v>
      </c>
      <c r="C118" s="186">
        <v>109317648</v>
      </c>
      <c r="D118" s="261">
        <v>3855565920</v>
      </c>
      <c r="E118" s="261" t="s">
        <v>513</v>
      </c>
      <c r="F118" s="260" t="s">
        <v>196</v>
      </c>
      <c r="G118" s="260" t="s">
        <v>508</v>
      </c>
      <c r="H118" s="260" t="s">
        <v>508</v>
      </c>
      <c r="I118" s="262" t="s">
        <v>987</v>
      </c>
    </row>
    <row r="119" spans="2:9" ht="14.25" customHeight="1">
      <c r="B119" s="263" t="s">
        <v>1460</v>
      </c>
      <c r="C119" s="185">
        <v>139413594</v>
      </c>
      <c r="D119" s="185">
        <v>3855737853</v>
      </c>
      <c r="E119" s="264" t="s">
        <v>536</v>
      </c>
      <c r="F119" s="241" t="s">
        <v>1321</v>
      </c>
      <c r="G119" s="260" t="s">
        <v>1335</v>
      </c>
      <c r="H119" s="260"/>
      <c r="I119" s="262"/>
    </row>
    <row r="120" spans="2:9" ht="14.25" customHeight="1">
      <c r="B120" s="259" t="s">
        <v>1461</v>
      </c>
      <c r="C120" s="186">
        <v>95703969</v>
      </c>
      <c r="D120" s="261" t="s">
        <v>1462</v>
      </c>
      <c r="E120" s="261" t="s">
        <v>1379</v>
      </c>
      <c r="F120" s="260" t="s">
        <v>1321</v>
      </c>
      <c r="G120" s="241" t="s">
        <v>508</v>
      </c>
      <c r="H120" s="241"/>
      <c r="I120" s="265" t="s">
        <v>649</v>
      </c>
    </row>
    <row r="121" spans="2:9" ht="14.25" customHeight="1">
      <c r="B121" s="263" t="s">
        <v>1463</v>
      </c>
      <c r="C121" s="185">
        <v>137949513</v>
      </c>
      <c r="D121" s="185">
        <v>3852993221</v>
      </c>
      <c r="E121" s="264" t="s">
        <v>536</v>
      </c>
      <c r="F121" s="241" t="s">
        <v>1321</v>
      </c>
      <c r="G121" s="260" t="s">
        <v>508</v>
      </c>
      <c r="H121" s="260" t="s">
        <v>508</v>
      </c>
      <c r="I121" s="262"/>
    </row>
    <row r="122" spans="2:9" ht="14.25" customHeight="1">
      <c r="B122" s="259" t="s">
        <v>1464</v>
      </c>
      <c r="C122" s="186">
        <v>198171380</v>
      </c>
      <c r="D122" s="261" t="s">
        <v>1465</v>
      </c>
      <c r="E122" s="261" t="s">
        <v>1391</v>
      </c>
      <c r="F122" s="260" t="s">
        <v>196</v>
      </c>
      <c r="G122" s="241" t="s">
        <v>508</v>
      </c>
      <c r="H122" s="241" t="s">
        <v>508</v>
      </c>
      <c r="I122" s="265"/>
    </row>
    <row r="123" spans="2:9" ht="14.25" customHeight="1">
      <c r="B123" s="263" t="s">
        <v>1466</v>
      </c>
      <c r="C123" s="185">
        <v>198037054</v>
      </c>
      <c r="D123" s="185" t="s">
        <v>1467</v>
      </c>
      <c r="E123" s="264" t="s">
        <v>1320</v>
      </c>
      <c r="F123" s="241" t="s">
        <v>1321</v>
      </c>
      <c r="G123" s="260" t="s">
        <v>508</v>
      </c>
      <c r="H123" s="260" t="s">
        <v>508</v>
      </c>
      <c r="I123" s="262"/>
    </row>
    <row r="124" spans="2:9" ht="14.25" customHeight="1">
      <c r="B124" s="259" t="s">
        <v>1468</v>
      </c>
      <c r="C124" s="186">
        <v>164358571</v>
      </c>
      <c r="D124" s="261">
        <v>3855148903</v>
      </c>
      <c r="E124" s="261" t="s">
        <v>538</v>
      </c>
      <c r="F124" s="260" t="s">
        <v>1321</v>
      </c>
      <c r="G124" s="241" t="s">
        <v>508</v>
      </c>
      <c r="H124" s="241" t="s">
        <v>508</v>
      </c>
      <c r="I124" s="265"/>
    </row>
    <row r="125" spans="2:9" ht="14.25" customHeight="1">
      <c r="B125" s="263" t="s">
        <v>1469</v>
      </c>
      <c r="C125" s="185">
        <v>95684330</v>
      </c>
      <c r="D125" s="185" t="s">
        <v>1470</v>
      </c>
      <c r="E125" s="264" t="s">
        <v>1379</v>
      </c>
      <c r="F125" s="241" t="s">
        <v>1321</v>
      </c>
      <c r="G125" s="260" t="s">
        <v>508</v>
      </c>
      <c r="H125" s="260" t="s">
        <v>508</v>
      </c>
      <c r="I125" s="262"/>
    </row>
    <row r="126" spans="2:9" ht="14.25" customHeight="1">
      <c r="B126" s="259" t="s">
        <v>1471</v>
      </c>
      <c r="C126" s="186">
        <v>187053515</v>
      </c>
      <c r="D126" s="261" t="s">
        <v>1472</v>
      </c>
      <c r="E126" s="261" t="s">
        <v>536</v>
      </c>
      <c r="F126" s="260" t="s">
        <v>196</v>
      </c>
      <c r="G126" s="241" t="s">
        <v>508</v>
      </c>
      <c r="H126" s="241"/>
      <c r="I126" s="265"/>
    </row>
    <row r="127" spans="2:9" ht="14.25" customHeight="1">
      <c r="B127" s="263" t="s">
        <v>1473</v>
      </c>
      <c r="C127" s="185">
        <v>182938379</v>
      </c>
      <c r="D127" s="185">
        <v>3855716594</v>
      </c>
      <c r="E127" s="264" t="s">
        <v>1379</v>
      </c>
      <c r="F127" s="241" t="s">
        <v>1321</v>
      </c>
      <c r="G127" s="241" t="s">
        <v>508</v>
      </c>
      <c r="H127" s="241" t="s">
        <v>508</v>
      </c>
      <c r="I127" s="265"/>
    </row>
    <row r="128" spans="2:9" ht="14.25" customHeight="1">
      <c r="B128" s="259" t="s">
        <v>1474</v>
      </c>
      <c r="C128" s="186">
        <v>193728138</v>
      </c>
      <c r="D128" s="261">
        <v>3854573880</v>
      </c>
      <c r="E128" s="261" t="s">
        <v>536</v>
      </c>
      <c r="F128" s="260" t="s">
        <v>1321</v>
      </c>
      <c r="G128" s="260" t="s">
        <v>508</v>
      </c>
      <c r="H128" s="260" t="s">
        <v>508</v>
      </c>
      <c r="I128" s="262"/>
    </row>
    <row r="129" spans="2:9" ht="14.25" customHeight="1">
      <c r="B129" s="249" t="s">
        <v>1475</v>
      </c>
      <c r="C129" s="250" t="s">
        <v>1310</v>
      </c>
      <c r="D129" s="251" t="s">
        <v>1311</v>
      </c>
      <c r="E129" s="252"/>
      <c r="F129" s="253"/>
      <c r="G129" s="253" t="s">
        <v>926</v>
      </c>
      <c r="H129" s="253" t="s">
        <v>1312</v>
      </c>
      <c r="I129" s="254" t="s">
        <v>1313</v>
      </c>
    </row>
    <row r="130" spans="2:9" ht="14.25" customHeight="1">
      <c r="B130" s="257" t="s">
        <v>1314</v>
      </c>
      <c r="C130" s="253" t="s">
        <v>1315</v>
      </c>
      <c r="D130" s="252" t="s">
        <v>924</v>
      </c>
      <c r="E130" s="252" t="s">
        <v>497</v>
      </c>
      <c r="F130" s="253" t="s">
        <v>925</v>
      </c>
      <c r="G130" s="253"/>
      <c r="H130" s="253"/>
      <c r="I130" s="254"/>
    </row>
    <row r="131" spans="2:9" ht="14.25" customHeight="1">
      <c r="B131" s="259" t="s">
        <v>1476</v>
      </c>
      <c r="C131" s="186">
        <v>194481650</v>
      </c>
      <c r="D131" s="261">
        <v>2534951525</v>
      </c>
      <c r="E131" s="261" t="s">
        <v>1320</v>
      </c>
      <c r="F131" s="260" t="s">
        <v>196</v>
      </c>
      <c r="G131" s="241" t="s">
        <v>735</v>
      </c>
      <c r="H131" s="241"/>
      <c r="I131" s="265" t="s">
        <v>1477</v>
      </c>
    </row>
    <row r="132" spans="2:9" ht="14.25" customHeight="1">
      <c r="B132" s="263" t="s">
        <v>1478</v>
      </c>
      <c r="C132" s="185">
        <v>198193420</v>
      </c>
      <c r="D132" s="185">
        <v>3859557330</v>
      </c>
      <c r="E132" s="264" t="s">
        <v>1201</v>
      </c>
      <c r="F132" s="241" t="s">
        <v>196</v>
      </c>
      <c r="G132" s="260"/>
      <c r="H132" s="260"/>
      <c r="I132" s="262"/>
    </row>
    <row r="133" spans="2:9" ht="14.25" customHeight="1">
      <c r="B133" s="259" t="s">
        <v>1479</v>
      </c>
      <c r="C133" s="186">
        <v>198163660</v>
      </c>
      <c r="D133" s="261">
        <v>9197564289</v>
      </c>
      <c r="E133" s="261" t="s">
        <v>1201</v>
      </c>
      <c r="F133" s="260" t="s">
        <v>1321</v>
      </c>
      <c r="G133" s="241" t="s">
        <v>508</v>
      </c>
      <c r="H133" s="241" t="s">
        <v>508</v>
      </c>
      <c r="I133" s="265"/>
    </row>
    <row r="134" spans="2:9" ht="14.25" customHeight="1">
      <c r="B134" s="263" t="s">
        <v>1480</v>
      </c>
      <c r="C134" s="185">
        <v>198146494</v>
      </c>
      <c r="D134" s="185">
        <v>3854365546</v>
      </c>
      <c r="E134" s="264" t="s">
        <v>1201</v>
      </c>
      <c r="F134" s="241" t="s">
        <v>196</v>
      </c>
      <c r="G134" s="260" t="s">
        <v>508</v>
      </c>
      <c r="H134" s="260" t="s">
        <v>508</v>
      </c>
      <c r="I134" s="262"/>
    </row>
    <row r="135" spans="2:9" ht="14.25" customHeight="1">
      <c r="B135" s="259" t="s">
        <v>1481</v>
      </c>
      <c r="C135" s="186">
        <v>198146798</v>
      </c>
      <c r="D135" s="261">
        <v>8016283756</v>
      </c>
      <c r="E135" s="261" t="s">
        <v>1201</v>
      </c>
      <c r="F135" s="260" t="s">
        <v>196</v>
      </c>
      <c r="G135" s="241" t="s">
        <v>508</v>
      </c>
      <c r="H135" s="241" t="s">
        <v>1325</v>
      </c>
      <c r="I135" s="265"/>
    </row>
    <row r="136" spans="2:9" ht="14.25" customHeight="1">
      <c r="B136" s="263" t="s">
        <v>509</v>
      </c>
      <c r="C136" s="185">
        <v>198173510</v>
      </c>
      <c r="D136" s="185">
        <v>3852164295</v>
      </c>
      <c r="E136" s="264" t="s">
        <v>1201</v>
      </c>
      <c r="F136" s="241" t="s">
        <v>196</v>
      </c>
      <c r="G136" s="260"/>
      <c r="H136" s="260"/>
      <c r="I136" s="262"/>
    </row>
    <row r="137" spans="2:9" ht="14.25" customHeight="1">
      <c r="B137" s="259" t="s">
        <v>1482</v>
      </c>
      <c r="C137" s="186">
        <v>185855628</v>
      </c>
      <c r="D137" s="261" t="s">
        <v>1483</v>
      </c>
      <c r="E137" s="261" t="s">
        <v>1201</v>
      </c>
      <c r="F137" s="260" t="s">
        <v>1321</v>
      </c>
      <c r="G137" s="241" t="s">
        <v>1335</v>
      </c>
      <c r="H137" s="241"/>
      <c r="I137" s="265"/>
    </row>
    <row r="138" spans="2:9" ht="14.25" customHeight="1">
      <c r="B138" s="263" t="s">
        <v>1484</v>
      </c>
      <c r="C138" s="185">
        <v>198115423</v>
      </c>
      <c r="D138" s="185">
        <v>3854615737</v>
      </c>
      <c r="E138" s="264" t="s">
        <v>513</v>
      </c>
      <c r="F138" s="241" t="s">
        <v>196</v>
      </c>
      <c r="G138" s="241" t="s">
        <v>508</v>
      </c>
      <c r="H138" s="241" t="s">
        <v>508</v>
      </c>
      <c r="I138" s="265"/>
    </row>
    <row r="139" spans="2:9" ht="14.25" customHeight="1">
      <c r="B139" s="259" t="s">
        <v>1485</v>
      </c>
      <c r="C139" s="186">
        <v>194654317</v>
      </c>
      <c r="D139" s="261">
        <v>3855709399</v>
      </c>
      <c r="E139" s="261" t="s">
        <v>513</v>
      </c>
      <c r="F139" s="260" t="s">
        <v>1321</v>
      </c>
      <c r="G139" s="260" t="s">
        <v>508</v>
      </c>
      <c r="H139" s="260"/>
      <c r="I139" s="262"/>
    </row>
    <row r="140" spans="2:9" ht="14.25" customHeight="1">
      <c r="B140" s="263" t="s">
        <v>1486</v>
      </c>
      <c r="C140" s="185">
        <v>95677350</v>
      </c>
      <c r="D140" s="185">
        <v>5593305011</v>
      </c>
      <c r="E140" s="264" t="s">
        <v>521</v>
      </c>
      <c r="F140" s="241" t="s">
        <v>196</v>
      </c>
      <c r="G140" s="241"/>
      <c r="H140" s="241"/>
      <c r="I140" s="265"/>
    </row>
    <row r="141" spans="2:9" ht="14.25" customHeight="1">
      <c r="B141" s="259" t="s">
        <v>1487</v>
      </c>
      <c r="C141" s="186">
        <v>152786348</v>
      </c>
      <c r="D141" s="261">
        <v>3855367063</v>
      </c>
      <c r="E141" s="261" t="s">
        <v>521</v>
      </c>
      <c r="F141" s="260" t="s">
        <v>1321</v>
      </c>
      <c r="G141" s="260" t="s">
        <v>508</v>
      </c>
      <c r="H141" s="260" t="s">
        <v>508</v>
      </c>
      <c r="I141" s="262"/>
    </row>
    <row r="142" spans="2:9" ht="14.25" customHeight="1">
      <c r="B142" s="263" t="s">
        <v>1488</v>
      </c>
      <c r="C142" s="185">
        <v>133918199</v>
      </c>
      <c r="D142" s="185">
        <v>5616443187</v>
      </c>
      <c r="E142" s="264" t="s">
        <v>521</v>
      </c>
      <c r="F142" s="241" t="s">
        <v>196</v>
      </c>
      <c r="G142" s="241"/>
      <c r="H142" s="185"/>
      <c r="I142" s="265"/>
    </row>
    <row r="143" spans="2:9" ht="14.25" customHeight="1">
      <c r="B143" s="259" t="s">
        <v>1489</v>
      </c>
      <c r="C143" s="186">
        <v>157162181</v>
      </c>
      <c r="D143" s="261">
        <v>3053371025</v>
      </c>
      <c r="E143" s="261" t="s">
        <v>521</v>
      </c>
      <c r="F143" s="260" t="s">
        <v>196</v>
      </c>
      <c r="G143" s="241"/>
      <c r="H143" s="186"/>
      <c r="I143" s="265"/>
    </row>
    <row r="144" spans="2:9" ht="14.25" customHeight="1">
      <c r="B144" s="263" t="s">
        <v>1490</v>
      </c>
      <c r="C144" s="185">
        <v>186546704</v>
      </c>
      <c r="D144" s="185">
        <v>2408988092</v>
      </c>
      <c r="E144" s="264" t="s">
        <v>516</v>
      </c>
      <c r="F144" s="241" t="s">
        <v>196</v>
      </c>
      <c r="G144" s="260"/>
      <c r="H144" s="260"/>
      <c r="I144" s="262"/>
    </row>
    <row r="145" spans="2:9" ht="14.25" customHeight="1">
      <c r="B145" s="259" t="s">
        <v>1491</v>
      </c>
      <c r="C145" s="186">
        <v>198233995</v>
      </c>
      <c r="D145" s="261">
        <v>9297268459</v>
      </c>
      <c r="E145" s="261" t="s">
        <v>538</v>
      </c>
      <c r="F145" s="260" t="s">
        <v>196</v>
      </c>
      <c r="G145" s="241"/>
      <c r="H145" s="241"/>
      <c r="I145" s="265"/>
    </row>
    <row r="146" spans="2:9" ht="14.25" customHeight="1">
      <c r="B146" s="259" t="s">
        <v>1492</v>
      </c>
      <c r="C146" s="186">
        <v>198169669</v>
      </c>
      <c r="D146" s="261">
        <v>3855511507</v>
      </c>
      <c r="E146" s="261" t="s">
        <v>1201</v>
      </c>
      <c r="F146" s="260" t="s">
        <v>1321</v>
      </c>
      <c r="G146" s="260" t="s">
        <v>508</v>
      </c>
      <c r="H146" s="260" t="s">
        <v>508</v>
      </c>
      <c r="I146" s="262"/>
    </row>
    <row r="147" spans="2:9" ht="14.25" customHeight="1">
      <c r="B147" s="263" t="s">
        <v>1493</v>
      </c>
      <c r="C147" s="185">
        <v>176126270</v>
      </c>
      <c r="D147" s="185">
        <v>3854970738</v>
      </c>
      <c r="E147" s="264" t="s">
        <v>1201</v>
      </c>
      <c r="F147" s="241" t="s">
        <v>196</v>
      </c>
      <c r="G147" s="241" t="s">
        <v>508</v>
      </c>
      <c r="H147" s="241" t="s">
        <v>508</v>
      </c>
      <c r="I147" s="265"/>
    </row>
    <row r="148" spans="2:9" ht="14.25" customHeight="1">
      <c r="B148" s="259" t="s">
        <v>1494</v>
      </c>
      <c r="C148" s="186">
        <v>198236134</v>
      </c>
      <c r="D148" s="261">
        <v>8018093271</v>
      </c>
      <c r="E148" s="261" t="s">
        <v>513</v>
      </c>
      <c r="F148" s="260" t="s">
        <v>196</v>
      </c>
      <c r="G148" s="260" t="s">
        <v>1338</v>
      </c>
      <c r="H148" s="260" t="s">
        <v>1325</v>
      </c>
      <c r="I148" s="262" t="s">
        <v>1495</v>
      </c>
    </row>
    <row r="149" spans="2:9" ht="14.25" customHeight="1">
      <c r="B149" s="263" t="s">
        <v>1496</v>
      </c>
      <c r="C149" s="185">
        <v>189860294</v>
      </c>
      <c r="D149" s="185">
        <v>8013855362</v>
      </c>
      <c r="E149" s="264" t="s">
        <v>1201</v>
      </c>
      <c r="F149" s="241" t="s">
        <v>1321</v>
      </c>
      <c r="G149" s="241" t="s">
        <v>1338</v>
      </c>
      <c r="H149" s="241" t="s">
        <v>508</v>
      </c>
      <c r="I149" s="265"/>
    </row>
    <row r="150" spans="2:9" ht="14.25" customHeight="1">
      <c r="B150" s="249" t="s">
        <v>1497</v>
      </c>
      <c r="C150" s="250" t="s">
        <v>1310</v>
      </c>
      <c r="D150" s="251" t="s">
        <v>1311</v>
      </c>
      <c r="E150" s="252"/>
      <c r="F150" s="253"/>
      <c r="G150" s="253" t="s">
        <v>926</v>
      </c>
      <c r="H150" s="253" t="s">
        <v>1312</v>
      </c>
      <c r="I150" s="254" t="s">
        <v>1313</v>
      </c>
    </row>
    <row r="151" spans="2:9" ht="14.25" customHeight="1">
      <c r="B151" s="257" t="s">
        <v>1314</v>
      </c>
      <c r="C151" s="253" t="s">
        <v>1315</v>
      </c>
      <c r="D151" s="252" t="s">
        <v>924</v>
      </c>
      <c r="E151" s="252" t="s">
        <v>497</v>
      </c>
      <c r="F151" s="253" t="s">
        <v>925</v>
      </c>
      <c r="G151" s="253"/>
      <c r="H151" s="253"/>
      <c r="I151" s="254"/>
    </row>
    <row r="152" spans="2:9" ht="14.25" customHeight="1">
      <c r="B152" s="259" t="s">
        <v>1498</v>
      </c>
      <c r="C152" s="186">
        <v>198175063</v>
      </c>
      <c r="D152" s="261">
        <v>3854635215</v>
      </c>
      <c r="E152" s="261" t="s">
        <v>1320</v>
      </c>
      <c r="F152" s="260" t="s">
        <v>196</v>
      </c>
      <c r="G152" s="241" t="s">
        <v>508</v>
      </c>
      <c r="H152" s="241" t="s">
        <v>735</v>
      </c>
      <c r="I152" s="265"/>
    </row>
    <row r="153" spans="2:9" ht="14.25" customHeight="1">
      <c r="B153" s="263" t="s">
        <v>1499</v>
      </c>
      <c r="C153" s="185">
        <v>189808547</v>
      </c>
      <c r="D153" s="185">
        <v>4074683062</v>
      </c>
      <c r="E153" s="264" t="s">
        <v>521</v>
      </c>
      <c r="F153" s="241" t="s">
        <v>196</v>
      </c>
      <c r="G153" s="260" t="s">
        <v>508</v>
      </c>
      <c r="H153" s="260" t="s">
        <v>508</v>
      </c>
      <c r="I153" s="262"/>
    </row>
    <row r="154" spans="2:9" ht="14.25" customHeight="1">
      <c r="B154" s="259" t="s">
        <v>1500</v>
      </c>
      <c r="C154" s="186">
        <v>198124724</v>
      </c>
      <c r="D154" s="261">
        <v>3853433876</v>
      </c>
      <c r="E154" s="261" t="s">
        <v>521</v>
      </c>
      <c r="F154" s="260" t="s">
        <v>196</v>
      </c>
      <c r="G154" s="241" t="s">
        <v>508</v>
      </c>
      <c r="H154" s="241" t="s">
        <v>508</v>
      </c>
      <c r="I154" s="265"/>
    </row>
    <row r="155" spans="2:9" ht="14.25" customHeight="1">
      <c r="B155" s="263" t="s">
        <v>1501</v>
      </c>
      <c r="C155" s="185">
        <v>152434122</v>
      </c>
      <c r="D155" s="185">
        <v>3854781412</v>
      </c>
      <c r="E155" s="264" t="s">
        <v>513</v>
      </c>
      <c r="F155" s="241" t="s">
        <v>1321</v>
      </c>
      <c r="G155" s="260" t="s">
        <v>508</v>
      </c>
      <c r="H155" s="260" t="s">
        <v>1502</v>
      </c>
      <c r="I155" s="262"/>
    </row>
    <row r="156" spans="2:9" ht="14.25" customHeight="1">
      <c r="B156" s="259" t="s">
        <v>1503</v>
      </c>
      <c r="C156" s="186">
        <v>198128043</v>
      </c>
      <c r="D156" s="261">
        <v>3853019173</v>
      </c>
      <c r="E156" s="261" t="s">
        <v>1320</v>
      </c>
      <c r="F156" s="260" t="s">
        <v>1321</v>
      </c>
      <c r="G156" s="241" t="s">
        <v>508</v>
      </c>
      <c r="H156" s="241"/>
      <c r="I156" s="265"/>
    </row>
    <row r="157" spans="2:9" ht="14.25" customHeight="1">
      <c r="B157" s="263" t="s">
        <v>1504</v>
      </c>
      <c r="C157" s="185">
        <v>177590489</v>
      </c>
      <c r="D157" s="185" t="s">
        <v>1505</v>
      </c>
      <c r="E157" s="264" t="s">
        <v>1320</v>
      </c>
      <c r="F157" s="241" t="s">
        <v>196</v>
      </c>
      <c r="G157" s="260" t="s">
        <v>508</v>
      </c>
      <c r="H157" s="260" t="s">
        <v>508</v>
      </c>
      <c r="I157" s="262"/>
    </row>
    <row r="158" spans="2:9" ht="14.25" customHeight="1">
      <c r="B158" s="259" t="s">
        <v>1506</v>
      </c>
      <c r="C158" s="186">
        <v>98747927</v>
      </c>
      <c r="D158" s="261" t="s">
        <v>1507</v>
      </c>
      <c r="E158" s="261" t="s">
        <v>505</v>
      </c>
      <c r="F158" s="260" t="s">
        <v>1321</v>
      </c>
      <c r="G158" s="241" t="s">
        <v>1335</v>
      </c>
      <c r="H158" s="241"/>
      <c r="I158" s="265" t="s">
        <v>1508</v>
      </c>
    </row>
    <row r="159" spans="2:9" ht="14.25" customHeight="1">
      <c r="B159" s="263" t="s">
        <v>1509</v>
      </c>
      <c r="C159" s="185">
        <v>198175887</v>
      </c>
      <c r="D159" s="185" t="s">
        <v>1510</v>
      </c>
      <c r="E159" s="264" t="s">
        <v>1320</v>
      </c>
      <c r="F159" s="241" t="s">
        <v>1321</v>
      </c>
      <c r="G159" s="241" t="s">
        <v>508</v>
      </c>
      <c r="H159" s="241" t="s">
        <v>508</v>
      </c>
      <c r="I159" s="265"/>
    </row>
    <row r="160" spans="2:9" ht="14.25" customHeight="1">
      <c r="B160" s="259" t="s">
        <v>1511</v>
      </c>
      <c r="C160" s="186">
        <v>161128552</v>
      </c>
      <c r="D160" s="261">
        <v>7793757118</v>
      </c>
      <c r="E160" s="261" t="s">
        <v>1320</v>
      </c>
      <c r="F160" s="260" t="s">
        <v>196</v>
      </c>
      <c r="G160" s="241" t="s">
        <v>508</v>
      </c>
      <c r="H160" s="241" t="s">
        <v>508</v>
      </c>
      <c r="I160" s="265"/>
    </row>
    <row r="161" spans="1:9" ht="14.25" customHeight="1">
      <c r="B161" s="263" t="s">
        <v>1512</v>
      </c>
      <c r="C161" s="185">
        <v>198174476</v>
      </c>
      <c r="D161" s="185" t="s">
        <v>1513</v>
      </c>
      <c r="E161" s="264" t="s">
        <v>1320</v>
      </c>
      <c r="F161" s="241" t="s">
        <v>1321</v>
      </c>
      <c r="G161" s="260" t="s">
        <v>508</v>
      </c>
      <c r="H161" s="260" t="s">
        <v>508</v>
      </c>
      <c r="I161" s="262"/>
    </row>
    <row r="162" spans="1:9" ht="14.25" customHeight="1">
      <c r="B162" s="259" t="s">
        <v>1514</v>
      </c>
      <c r="C162" s="186">
        <v>172199315</v>
      </c>
      <c r="D162" s="261">
        <v>3854368640</v>
      </c>
      <c r="E162" s="261" t="s">
        <v>521</v>
      </c>
      <c r="F162" s="260" t="s">
        <v>196</v>
      </c>
      <c r="G162" s="241" t="s">
        <v>508</v>
      </c>
      <c r="H162" s="241" t="s">
        <v>508</v>
      </c>
      <c r="I162" s="265"/>
    </row>
    <row r="163" spans="1:9" ht="14.25" customHeight="1">
      <c r="B163" s="263" t="s">
        <v>1515</v>
      </c>
      <c r="C163" s="185">
        <v>194616700</v>
      </c>
      <c r="D163" s="185">
        <v>8018599736</v>
      </c>
      <c r="E163" s="264" t="s">
        <v>521</v>
      </c>
      <c r="F163" s="241" t="s">
        <v>196</v>
      </c>
      <c r="G163" s="260" t="s">
        <v>508</v>
      </c>
      <c r="H163" s="260" t="s">
        <v>508</v>
      </c>
      <c r="I163" s="262"/>
    </row>
    <row r="164" spans="1:9" ht="14.25" customHeight="1">
      <c r="B164" s="259" t="s">
        <v>1516</v>
      </c>
      <c r="C164" s="186">
        <v>198184469</v>
      </c>
      <c r="D164" s="261">
        <v>8013005428</v>
      </c>
      <c r="E164" s="261" t="s">
        <v>1201</v>
      </c>
      <c r="F164" s="260" t="s">
        <v>196</v>
      </c>
      <c r="G164" s="260" t="s">
        <v>1335</v>
      </c>
      <c r="H164" s="260"/>
      <c r="I164" s="262" t="s">
        <v>1517</v>
      </c>
    </row>
    <row r="165" spans="1:9" ht="14.25" customHeight="1">
      <c r="B165" s="263" t="s">
        <v>1518</v>
      </c>
      <c r="C165" s="185">
        <v>190071100</v>
      </c>
      <c r="D165" s="185">
        <v>3466029475</v>
      </c>
      <c r="E165" s="264" t="s">
        <v>1320</v>
      </c>
      <c r="F165" s="241" t="s">
        <v>1321</v>
      </c>
      <c r="G165" s="241" t="s">
        <v>508</v>
      </c>
      <c r="H165" s="185" t="s">
        <v>508</v>
      </c>
      <c r="I165" s="265"/>
    </row>
    <row r="166" spans="1:9" ht="14.25" customHeight="1">
      <c r="B166" s="259" t="s">
        <v>1519</v>
      </c>
      <c r="C166" s="186">
        <v>128581767</v>
      </c>
      <c r="D166" s="261">
        <v>8014628790</v>
      </c>
      <c r="E166" s="261" t="s">
        <v>1201</v>
      </c>
      <c r="F166" s="260" t="s">
        <v>196</v>
      </c>
      <c r="G166" s="241" t="s">
        <v>508</v>
      </c>
      <c r="H166" s="186" t="s">
        <v>508</v>
      </c>
      <c r="I166" s="265"/>
    </row>
    <row r="167" spans="1:9" ht="14.25" customHeight="1">
      <c r="B167" s="263" t="s">
        <v>537</v>
      </c>
      <c r="C167" s="185">
        <v>198115241</v>
      </c>
      <c r="D167" s="185">
        <v>8012443795</v>
      </c>
      <c r="E167" s="264" t="s">
        <v>538</v>
      </c>
      <c r="F167" s="241" t="s">
        <v>196</v>
      </c>
      <c r="G167" s="260" t="s">
        <v>735</v>
      </c>
      <c r="H167" s="260"/>
      <c r="I167" s="262"/>
    </row>
    <row r="168" spans="1:9" ht="14.25" customHeight="1">
      <c r="B168" s="259" t="s">
        <v>1520</v>
      </c>
      <c r="C168" s="186">
        <v>176965146</v>
      </c>
      <c r="D168" s="261">
        <v>8014030016</v>
      </c>
      <c r="E168" s="261" t="s">
        <v>1201</v>
      </c>
      <c r="F168" s="260" t="s">
        <v>196</v>
      </c>
      <c r="G168" s="241" t="s">
        <v>508</v>
      </c>
      <c r="H168" s="241" t="s">
        <v>508</v>
      </c>
      <c r="I168" s="265"/>
    </row>
    <row r="169" spans="1:9" ht="14.25" customHeight="1">
      <c r="B169" s="263" t="s">
        <v>1521</v>
      </c>
      <c r="C169" s="185">
        <v>198264436</v>
      </c>
      <c r="D169" s="185">
        <v>5015639214</v>
      </c>
      <c r="E169" s="264" t="s">
        <v>1320</v>
      </c>
      <c r="F169" s="241" t="s">
        <v>1321</v>
      </c>
      <c r="G169" s="260" t="s">
        <v>735</v>
      </c>
      <c r="H169" s="260"/>
      <c r="I169" s="262"/>
    </row>
    <row r="170" spans="1:9" ht="14.25" customHeight="1">
      <c r="B170" s="259" t="s">
        <v>1522</v>
      </c>
      <c r="C170" s="186">
        <v>198187055</v>
      </c>
      <c r="D170" s="261">
        <v>3854901968</v>
      </c>
      <c r="E170" s="261" t="s">
        <v>1201</v>
      </c>
      <c r="F170" s="260" t="s">
        <v>196</v>
      </c>
      <c r="G170" s="241" t="s">
        <v>508</v>
      </c>
      <c r="H170" s="241" t="s">
        <v>508</v>
      </c>
      <c r="I170" s="265"/>
    </row>
    <row r="171" spans="1:9" ht="14.25" customHeight="1">
      <c r="B171" s="263" t="s">
        <v>1523</v>
      </c>
      <c r="C171" s="185">
        <v>95628038</v>
      </c>
      <c r="D171" s="185">
        <v>3852522942</v>
      </c>
      <c r="E171" s="264" t="s">
        <v>521</v>
      </c>
      <c r="F171" s="241" t="s">
        <v>1321</v>
      </c>
      <c r="G171" s="260" t="s">
        <v>1325</v>
      </c>
      <c r="H171" s="260"/>
      <c r="I171" s="262"/>
    </row>
    <row r="172" spans="1:9" ht="14.25" customHeight="1">
      <c r="B172" s="259" t="s">
        <v>1524</v>
      </c>
      <c r="C172" s="186">
        <v>198145053</v>
      </c>
      <c r="D172" s="261">
        <v>3852839333</v>
      </c>
      <c r="E172" s="261" t="s">
        <v>521</v>
      </c>
      <c r="F172" s="260" t="s">
        <v>1321</v>
      </c>
      <c r="G172" s="260" t="s">
        <v>1338</v>
      </c>
      <c r="H172" s="260" t="s">
        <v>508</v>
      </c>
      <c r="I172" s="262"/>
    </row>
    <row r="173" spans="1:9" ht="14.25" customHeight="1">
      <c r="B173" s="263" t="s">
        <v>1525</v>
      </c>
      <c r="C173" s="185">
        <v>198228933</v>
      </c>
      <c r="D173" s="185">
        <v>4355220913</v>
      </c>
      <c r="E173" s="264" t="s">
        <v>521</v>
      </c>
      <c r="F173" s="241" t="s">
        <v>196</v>
      </c>
      <c r="G173" s="241" t="s">
        <v>1338</v>
      </c>
      <c r="H173" s="241" t="s">
        <v>508</v>
      </c>
      <c r="I173" s="265"/>
    </row>
    <row r="174" spans="1:9" ht="14.25" customHeight="1">
      <c r="A174" s="270" t="s">
        <v>1526</v>
      </c>
      <c r="B174" s="271" t="s">
        <v>1375</v>
      </c>
      <c r="C174" s="266"/>
      <c r="D174" s="252"/>
      <c r="E174" s="252"/>
      <c r="F174" s="253"/>
      <c r="G174" s="253"/>
      <c r="H174" s="253"/>
      <c r="I174" s="254"/>
    </row>
    <row r="175" spans="1:9" ht="14.25" customHeight="1">
      <c r="A175" s="272" t="s">
        <v>921</v>
      </c>
      <c r="B175" s="257" t="s">
        <v>1314</v>
      </c>
      <c r="C175" s="253" t="s">
        <v>1315</v>
      </c>
      <c r="D175" s="252" t="s">
        <v>924</v>
      </c>
      <c r="E175" s="252" t="s">
        <v>497</v>
      </c>
      <c r="F175" s="253" t="s">
        <v>925</v>
      </c>
      <c r="G175" s="253" t="s">
        <v>926</v>
      </c>
      <c r="H175" s="253" t="s">
        <v>1312</v>
      </c>
      <c r="I175" s="254" t="s">
        <v>455</v>
      </c>
    </row>
    <row r="176" spans="1:9" ht="14.25" customHeight="1">
      <c r="A176" s="273"/>
      <c r="B176" s="259" t="s">
        <v>1460</v>
      </c>
      <c r="C176" s="186">
        <v>139413594</v>
      </c>
      <c r="D176" s="261">
        <v>3855737853</v>
      </c>
      <c r="E176" s="261" t="s">
        <v>536</v>
      </c>
      <c r="F176" s="260" t="s">
        <v>1321</v>
      </c>
      <c r="G176" s="260" t="s">
        <v>735</v>
      </c>
      <c r="H176" s="260"/>
      <c r="I176" s="262"/>
    </row>
    <row r="177" spans="1:9" ht="14.25" customHeight="1">
      <c r="A177" s="274" t="s">
        <v>1527</v>
      </c>
      <c r="B177" s="263" t="s">
        <v>1528</v>
      </c>
      <c r="C177" s="185">
        <v>198240390</v>
      </c>
      <c r="D177" s="185">
        <v>3855515167</v>
      </c>
      <c r="E177" s="264" t="s">
        <v>538</v>
      </c>
      <c r="F177" s="241" t="s">
        <v>1321</v>
      </c>
      <c r="G177" s="241" t="s">
        <v>735</v>
      </c>
      <c r="H177" s="241"/>
      <c r="I177" s="265"/>
    </row>
    <row r="178" spans="1:9" ht="14.25" customHeight="1">
      <c r="A178" s="273"/>
      <c r="B178" s="259" t="s">
        <v>1529</v>
      </c>
      <c r="C178" s="186">
        <v>189893901</v>
      </c>
      <c r="D178" s="261">
        <v>8167248856</v>
      </c>
      <c r="E178" s="261" t="s">
        <v>1201</v>
      </c>
      <c r="F178" s="260" t="s">
        <v>1321</v>
      </c>
      <c r="G178" s="260" t="s">
        <v>508</v>
      </c>
      <c r="H178" s="260"/>
      <c r="I178" s="262" t="s">
        <v>1530</v>
      </c>
    </row>
    <row r="179" spans="1:9" ht="14.25" customHeight="1">
      <c r="A179" s="273"/>
      <c r="B179" s="259" t="s">
        <v>1531</v>
      </c>
      <c r="C179" s="186">
        <v>178003047</v>
      </c>
      <c r="D179" s="261">
        <v>8017500531</v>
      </c>
      <c r="E179" s="261" t="s">
        <v>521</v>
      </c>
      <c r="F179" s="260" t="s">
        <v>196</v>
      </c>
      <c r="G179" s="260" t="s">
        <v>508</v>
      </c>
      <c r="H179" s="260" t="s">
        <v>508</v>
      </c>
      <c r="I179" s="262"/>
    </row>
    <row r="180" spans="1:9" ht="14.25" customHeight="1">
      <c r="A180" s="273"/>
      <c r="B180" s="263" t="s">
        <v>1532</v>
      </c>
      <c r="C180" s="185">
        <v>198290597</v>
      </c>
      <c r="D180" s="185">
        <v>4352419031</v>
      </c>
      <c r="E180" s="264" t="s">
        <v>536</v>
      </c>
      <c r="F180" s="241" t="s">
        <v>196</v>
      </c>
      <c r="G180" s="260"/>
      <c r="H180" s="260"/>
      <c r="I180" s="262"/>
    </row>
    <row r="181" spans="1:9" ht="14.25" customHeight="1">
      <c r="A181" s="274"/>
      <c r="B181" s="259" t="s">
        <v>1533</v>
      </c>
      <c r="C181" s="186">
        <v>95692454</v>
      </c>
      <c r="D181" s="261">
        <v>8016161862</v>
      </c>
      <c r="E181" s="261" t="s">
        <v>1320</v>
      </c>
      <c r="F181" s="260" t="s">
        <v>1321</v>
      </c>
      <c r="G181" s="241"/>
      <c r="H181" s="241"/>
      <c r="I181" s="265"/>
    </row>
    <row r="182" spans="1:9" ht="14.25" customHeight="1">
      <c r="A182" s="273"/>
      <c r="B182" s="263" t="s">
        <v>1534</v>
      </c>
      <c r="C182" s="185">
        <v>198294226</v>
      </c>
      <c r="D182" s="185">
        <v>8019700995</v>
      </c>
      <c r="E182" s="264" t="s">
        <v>1320</v>
      </c>
      <c r="F182" s="241" t="s">
        <v>1321</v>
      </c>
      <c r="G182" s="260"/>
      <c r="H182" s="260"/>
      <c r="I182" s="262"/>
    </row>
    <row r="183" spans="1:9" ht="14.25" customHeight="1">
      <c r="A183" s="274"/>
      <c r="B183" s="259" t="s">
        <v>1535</v>
      </c>
      <c r="C183" s="186">
        <v>122441530</v>
      </c>
      <c r="D183" s="261">
        <v>3853387832</v>
      </c>
      <c r="E183" s="261" t="s">
        <v>536</v>
      </c>
      <c r="F183" s="260" t="s">
        <v>1321</v>
      </c>
      <c r="G183" s="241" t="s">
        <v>1335</v>
      </c>
      <c r="H183" s="241"/>
      <c r="I183" s="265"/>
    </row>
    <row r="184" spans="1:9" ht="14.25" customHeight="1">
      <c r="A184" s="273"/>
      <c r="B184" s="263" t="s">
        <v>1536</v>
      </c>
      <c r="C184" s="185">
        <v>95684446</v>
      </c>
      <c r="D184" s="185">
        <v>3857709055</v>
      </c>
      <c r="E184" s="264" t="s">
        <v>1320</v>
      </c>
      <c r="F184" s="241" t="s">
        <v>1321</v>
      </c>
      <c r="G184" s="260" t="s">
        <v>508</v>
      </c>
      <c r="H184" s="260" t="s">
        <v>508</v>
      </c>
      <c r="I184" s="262"/>
    </row>
    <row r="185" spans="1:9" ht="14.25" customHeight="1">
      <c r="A185" s="274"/>
      <c r="B185" s="259" t="s">
        <v>1537</v>
      </c>
      <c r="C185" s="186">
        <v>118959992</v>
      </c>
      <c r="D185" s="261">
        <v>8016618072</v>
      </c>
      <c r="E185" s="261" t="s">
        <v>536</v>
      </c>
      <c r="F185" s="260" t="s">
        <v>196</v>
      </c>
      <c r="G185" s="241"/>
      <c r="H185" s="241"/>
      <c r="I185" s="265"/>
    </row>
    <row r="186" spans="1:9" ht="14.25" customHeight="1">
      <c r="A186" s="273"/>
      <c r="B186" s="263" t="s">
        <v>1538</v>
      </c>
      <c r="C186" s="185">
        <v>198245747</v>
      </c>
      <c r="D186" s="185" t="s">
        <v>1539</v>
      </c>
      <c r="E186" s="264" t="s">
        <v>538</v>
      </c>
      <c r="F186" s="241" t="s">
        <v>196</v>
      </c>
      <c r="G186" s="260" t="s">
        <v>508</v>
      </c>
      <c r="H186" s="260"/>
      <c r="I186" s="262"/>
    </row>
    <row r="187" spans="1:9" ht="14.25" customHeight="1">
      <c r="A187" s="273"/>
      <c r="B187" s="259" t="s">
        <v>1540</v>
      </c>
      <c r="C187" s="186">
        <v>198198363</v>
      </c>
      <c r="D187" s="261">
        <v>4352241196</v>
      </c>
      <c r="E187" s="261" t="s">
        <v>538</v>
      </c>
      <c r="F187" s="260" t="s">
        <v>196</v>
      </c>
      <c r="G187" s="260" t="s">
        <v>508</v>
      </c>
      <c r="H187" s="260" t="s">
        <v>508</v>
      </c>
      <c r="I187" s="262"/>
    </row>
    <row r="188" spans="1:9" ht="14.25" customHeight="1">
      <c r="A188" s="273"/>
      <c r="B188" s="263" t="s">
        <v>1541</v>
      </c>
      <c r="C188" s="185">
        <v>198267412</v>
      </c>
      <c r="D188" s="185" t="s">
        <v>1542</v>
      </c>
      <c r="E188" s="264" t="s">
        <v>1320</v>
      </c>
      <c r="F188" s="241" t="s">
        <v>196</v>
      </c>
      <c r="G188" s="260" t="s">
        <v>508</v>
      </c>
      <c r="H188" s="260" t="s">
        <v>508</v>
      </c>
      <c r="I188" s="262"/>
    </row>
    <row r="189" spans="1:9" ht="14.25" customHeight="1">
      <c r="A189" s="273"/>
      <c r="B189" s="259" t="s">
        <v>1543</v>
      </c>
      <c r="C189" s="186">
        <v>198172807</v>
      </c>
      <c r="D189" s="261">
        <v>3852149197</v>
      </c>
      <c r="E189" s="261" t="s">
        <v>1201</v>
      </c>
      <c r="F189" s="260" t="s">
        <v>1321</v>
      </c>
      <c r="G189" s="260" t="s">
        <v>508</v>
      </c>
      <c r="H189" s="260" t="s">
        <v>508</v>
      </c>
      <c r="I189" s="262"/>
    </row>
    <row r="190" spans="1:9" ht="14.25" customHeight="1">
      <c r="A190" s="274"/>
      <c r="B190" s="263" t="s">
        <v>1544</v>
      </c>
      <c r="C190" s="185">
        <v>198022476</v>
      </c>
      <c r="D190" s="185" t="s">
        <v>1545</v>
      </c>
      <c r="E190" s="264" t="s">
        <v>1201</v>
      </c>
      <c r="F190" s="241" t="s">
        <v>1321</v>
      </c>
      <c r="G190" s="241"/>
      <c r="H190" s="241"/>
      <c r="I190" s="265"/>
    </row>
    <row r="191" spans="1:9" ht="14.25" customHeight="1">
      <c r="A191" s="274"/>
      <c r="B191" s="259" t="s">
        <v>1546</v>
      </c>
      <c r="C191" s="186">
        <v>198332977</v>
      </c>
      <c r="D191" s="261">
        <v>8015058408</v>
      </c>
      <c r="E191" s="261" t="s">
        <v>538</v>
      </c>
      <c r="F191" s="260" t="s">
        <v>1321</v>
      </c>
      <c r="G191" s="241"/>
      <c r="H191" s="241"/>
      <c r="I191" s="265"/>
    </row>
    <row r="192" spans="1:9" ht="14.25" customHeight="1">
      <c r="A192" s="274"/>
      <c r="B192" s="259" t="s">
        <v>1547</v>
      </c>
      <c r="C192" s="186">
        <v>106791927</v>
      </c>
      <c r="D192" s="261">
        <v>8018987819</v>
      </c>
      <c r="E192" s="261" t="s">
        <v>1320</v>
      </c>
      <c r="F192" s="260" t="s">
        <v>196</v>
      </c>
      <c r="G192" s="241" t="s">
        <v>1335</v>
      </c>
      <c r="H192" s="241"/>
      <c r="I192" s="265" t="s">
        <v>1548</v>
      </c>
    </row>
    <row r="193" spans="1:10" ht="14.25" customHeight="1">
      <c r="A193" s="274"/>
      <c r="B193" s="263" t="s">
        <v>1549</v>
      </c>
      <c r="C193" s="185">
        <v>187283526</v>
      </c>
      <c r="D193" s="185" t="s">
        <v>1550</v>
      </c>
      <c r="E193" s="264" t="s">
        <v>1201</v>
      </c>
      <c r="F193" s="241" t="s">
        <v>196</v>
      </c>
      <c r="G193" s="241"/>
      <c r="H193" s="241"/>
      <c r="I193" s="265"/>
    </row>
    <row r="194" spans="1:10" ht="14.25" customHeight="1">
      <c r="A194" s="273"/>
      <c r="B194" s="259" t="s">
        <v>1551</v>
      </c>
      <c r="C194" s="186">
        <v>95676287</v>
      </c>
      <c r="D194" s="261" t="s">
        <v>1552</v>
      </c>
      <c r="E194" s="261" t="s">
        <v>521</v>
      </c>
      <c r="F194" s="260" t="s">
        <v>196</v>
      </c>
      <c r="G194" s="260"/>
      <c r="H194" s="260"/>
      <c r="I194" s="262"/>
    </row>
    <row r="195" spans="1:10" ht="14.25" customHeight="1">
      <c r="A195" s="270" t="s">
        <v>1553</v>
      </c>
      <c r="B195" s="249"/>
      <c r="C195" s="250" t="s">
        <v>1310</v>
      </c>
      <c r="D195" s="251" t="s">
        <v>1311</v>
      </c>
      <c r="E195" s="252"/>
      <c r="F195" s="253"/>
      <c r="G195" s="253"/>
      <c r="H195" s="253"/>
      <c r="I195" s="254"/>
    </row>
    <row r="196" spans="1:10" ht="14.25" customHeight="1">
      <c r="A196" s="272" t="s">
        <v>921</v>
      </c>
      <c r="B196" s="257" t="s">
        <v>1314</v>
      </c>
      <c r="C196" s="253" t="s">
        <v>1315</v>
      </c>
      <c r="D196" s="252" t="s">
        <v>924</v>
      </c>
      <c r="E196" s="252" t="s">
        <v>497</v>
      </c>
      <c r="F196" s="253" t="s">
        <v>925</v>
      </c>
      <c r="G196" s="253" t="s">
        <v>926</v>
      </c>
      <c r="H196" s="253" t="s">
        <v>1312</v>
      </c>
      <c r="I196" s="254" t="s">
        <v>455</v>
      </c>
    </row>
    <row r="197" spans="1:10" ht="14.25" customHeight="1">
      <c r="A197" s="273"/>
      <c r="B197" s="263" t="s">
        <v>1554</v>
      </c>
      <c r="C197" s="185">
        <v>182808309</v>
      </c>
      <c r="D197" s="185" t="s">
        <v>1555</v>
      </c>
      <c r="E197" s="264" t="s">
        <v>521</v>
      </c>
      <c r="F197" s="241"/>
      <c r="G197" s="241" t="s">
        <v>508</v>
      </c>
      <c r="H197" s="241" t="s">
        <v>508</v>
      </c>
      <c r="I197" s="265"/>
    </row>
    <row r="198" spans="1:10" ht="14.25" customHeight="1">
      <c r="A198" s="274" t="s">
        <v>1556</v>
      </c>
      <c r="B198" s="259" t="s">
        <v>1557</v>
      </c>
      <c r="C198" s="186">
        <v>198266602</v>
      </c>
      <c r="D198" s="261">
        <v>8507759601</v>
      </c>
      <c r="E198" s="261" t="s">
        <v>538</v>
      </c>
      <c r="F198" s="260" t="s">
        <v>1321</v>
      </c>
      <c r="G198" s="241" t="s">
        <v>508</v>
      </c>
      <c r="H198" s="241"/>
      <c r="I198" s="265"/>
    </row>
    <row r="199" spans="1:10" ht="14.25" customHeight="1">
      <c r="A199" s="273" t="s">
        <v>1558</v>
      </c>
      <c r="B199" s="263" t="s">
        <v>1559</v>
      </c>
      <c r="C199" s="185">
        <v>198267264</v>
      </c>
      <c r="D199" s="185">
        <v>4355131436</v>
      </c>
      <c r="E199" s="264" t="s">
        <v>538</v>
      </c>
      <c r="F199" s="241" t="s">
        <v>1321</v>
      </c>
      <c r="G199" s="260" t="s">
        <v>508</v>
      </c>
      <c r="H199" s="260" t="s">
        <v>508</v>
      </c>
      <c r="I199" s="262"/>
      <c r="J199" s="255" t="s">
        <v>1560</v>
      </c>
    </row>
    <row r="200" spans="1:10" ht="14.25" customHeight="1">
      <c r="A200" s="274" t="s">
        <v>1561</v>
      </c>
      <c r="B200" s="259" t="s">
        <v>1562</v>
      </c>
      <c r="C200" s="186">
        <v>95709970</v>
      </c>
      <c r="D200" s="261">
        <v>3854224067</v>
      </c>
      <c r="E200" s="261" t="s">
        <v>536</v>
      </c>
      <c r="F200" s="260" t="s">
        <v>1321</v>
      </c>
      <c r="G200" s="241" t="s">
        <v>508</v>
      </c>
      <c r="H200" s="241"/>
      <c r="I200" s="265" t="s">
        <v>1563</v>
      </c>
    </row>
    <row r="201" spans="1:10" ht="14.25" customHeight="1">
      <c r="A201" s="273"/>
      <c r="B201" s="263" t="s">
        <v>1564</v>
      </c>
      <c r="C201" s="185">
        <v>193881045</v>
      </c>
      <c r="D201" s="185">
        <v>3853387476</v>
      </c>
      <c r="E201" s="264" t="s">
        <v>1320</v>
      </c>
      <c r="F201" s="241" t="s">
        <v>196</v>
      </c>
      <c r="G201" s="260" t="s">
        <v>508</v>
      </c>
      <c r="H201" s="260"/>
      <c r="I201" s="262"/>
    </row>
    <row r="202" spans="1:10" ht="14.25" customHeight="1">
      <c r="A202" s="274"/>
      <c r="B202" s="259" t="s">
        <v>1565</v>
      </c>
      <c r="C202" s="186">
        <v>172199315</v>
      </c>
      <c r="D202" s="261"/>
      <c r="E202" s="261" t="s">
        <v>521</v>
      </c>
      <c r="F202" s="260"/>
      <c r="G202" s="241"/>
      <c r="H202" s="241"/>
      <c r="I202" s="265"/>
    </row>
    <row r="203" spans="1:10" ht="14.25" customHeight="1">
      <c r="A203" s="273"/>
      <c r="B203" s="263" t="s">
        <v>1566</v>
      </c>
      <c r="C203" s="185">
        <v>177880348</v>
      </c>
      <c r="D203" s="185">
        <v>8315248794</v>
      </c>
      <c r="E203" s="264" t="s">
        <v>521</v>
      </c>
      <c r="F203" s="241" t="s">
        <v>1321</v>
      </c>
      <c r="G203" s="260" t="s">
        <v>508</v>
      </c>
      <c r="H203" s="260" t="s">
        <v>508</v>
      </c>
      <c r="I203" s="262"/>
    </row>
    <row r="204" spans="1:10" ht="14.25" customHeight="1">
      <c r="A204" s="274"/>
      <c r="B204" s="259" t="s">
        <v>1567</v>
      </c>
      <c r="C204" s="186">
        <v>177880292</v>
      </c>
      <c r="D204" s="261">
        <v>3235355396</v>
      </c>
      <c r="E204" s="261" t="s">
        <v>521</v>
      </c>
      <c r="F204" s="260" t="s">
        <v>1321</v>
      </c>
      <c r="G204" s="241" t="s">
        <v>508</v>
      </c>
      <c r="H204" s="241" t="s">
        <v>508</v>
      </c>
      <c r="I204" s="265"/>
    </row>
    <row r="205" spans="1:10" ht="14.25" customHeight="1">
      <c r="A205" s="273"/>
      <c r="B205" s="263" t="s">
        <v>1568</v>
      </c>
      <c r="C205" s="185">
        <v>194616700</v>
      </c>
      <c r="D205" s="185">
        <v>8018599736</v>
      </c>
      <c r="E205" s="264" t="s">
        <v>521</v>
      </c>
      <c r="F205" s="241"/>
      <c r="G205" s="260"/>
      <c r="H205" s="260"/>
      <c r="I205" s="262"/>
    </row>
    <row r="206" spans="1:10" ht="14.25" customHeight="1">
      <c r="A206" s="274"/>
      <c r="B206" s="259" t="s">
        <v>1569</v>
      </c>
      <c r="C206" s="186">
        <v>193881049</v>
      </c>
      <c r="D206" s="261">
        <v>3857668776</v>
      </c>
      <c r="E206" s="261" t="s">
        <v>1320</v>
      </c>
      <c r="F206" s="260" t="s">
        <v>196</v>
      </c>
      <c r="G206" s="241" t="s">
        <v>508</v>
      </c>
      <c r="H206" s="241"/>
      <c r="I206" s="265"/>
    </row>
    <row r="207" spans="1:10" ht="14.25" customHeight="1">
      <c r="A207" s="273"/>
      <c r="B207" s="263" t="s">
        <v>1570</v>
      </c>
      <c r="C207" s="185">
        <v>198270876</v>
      </c>
      <c r="D207" s="185">
        <v>8013106857</v>
      </c>
      <c r="E207" s="264" t="s">
        <v>1201</v>
      </c>
      <c r="F207" s="241" t="s">
        <v>1321</v>
      </c>
      <c r="G207" s="260" t="s">
        <v>508</v>
      </c>
      <c r="H207" s="260" t="s">
        <v>508</v>
      </c>
      <c r="I207" s="262"/>
    </row>
    <row r="208" spans="1:10" ht="14.25" customHeight="1">
      <c r="A208" s="274"/>
      <c r="B208" s="259" t="s">
        <v>1571</v>
      </c>
      <c r="C208" s="186">
        <v>198270911</v>
      </c>
      <c r="D208" s="261">
        <v>3854789750</v>
      </c>
      <c r="E208" s="261" t="s">
        <v>1201</v>
      </c>
      <c r="F208" s="260" t="s">
        <v>1321</v>
      </c>
      <c r="G208" s="241" t="s">
        <v>508</v>
      </c>
      <c r="H208" s="241" t="s">
        <v>508</v>
      </c>
      <c r="I208" s="265"/>
    </row>
    <row r="209" spans="1:17" ht="14.25" customHeight="1">
      <c r="A209" s="273"/>
      <c r="B209" s="263" t="s">
        <v>1572</v>
      </c>
      <c r="C209" s="185">
        <v>190032117</v>
      </c>
      <c r="D209" s="185">
        <v>3855567788</v>
      </c>
      <c r="E209" s="264" t="s">
        <v>1201</v>
      </c>
      <c r="F209" s="241" t="s">
        <v>1321</v>
      </c>
      <c r="G209" s="260" t="s">
        <v>508</v>
      </c>
      <c r="H209" s="260" t="s">
        <v>508</v>
      </c>
      <c r="I209" s="262"/>
    </row>
    <row r="210" spans="1:17" ht="14.25" customHeight="1">
      <c r="A210" s="274"/>
      <c r="B210" s="259" t="s">
        <v>1573</v>
      </c>
      <c r="C210" s="186">
        <v>190032135</v>
      </c>
      <c r="D210" s="261">
        <v>3855567788</v>
      </c>
      <c r="E210" s="261" t="s">
        <v>1201</v>
      </c>
      <c r="F210" s="260" t="s">
        <v>196</v>
      </c>
      <c r="G210" s="241" t="s">
        <v>508</v>
      </c>
      <c r="H210" s="241"/>
      <c r="I210" s="265"/>
    </row>
    <row r="211" spans="1:17" ht="14.25" customHeight="1">
      <c r="A211" s="273" t="s">
        <v>1574</v>
      </c>
      <c r="B211" s="263" t="s">
        <v>1575</v>
      </c>
      <c r="C211" s="185">
        <v>177691615</v>
      </c>
      <c r="D211" s="185">
        <v>8013308431</v>
      </c>
      <c r="E211" s="264" t="s">
        <v>513</v>
      </c>
      <c r="F211" s="241" t="s">
        <v>1321</v>
      </c>
      <c r="G211" s="260" t="s">
        <v>508</v>
      </c>
      <c r="H211" s="260" t="s">
        <v>508</v>
      </c>
      <c r="I211" s="262"/>
    </row>
    <row r="212" spans="1:17" ht="14.25" customHeight="1">
      <c r="A212" s="274"/>
      <c r="B212" s="259" t="s">
        <v>603</v>
      </c>
      <c r="C212" s="186">
        <v>198168768</v>
      </c>
      <c r="D212" s="261" t="s">
        <v>1576</v>
      </c>
      <c r="E212" s="261" t="s">
        <v>1320</v>
      </c>
      <c r="F212" s="260" t="s">
        <v>1321</v>
      </c>
      <c r="G212" s="241"/>
      <c r="H212" s="241"/>
      <c r="I212" s="265"/>
    </row>
    <row r="213" spans="1:17" ht="14.25" customHeight="1">
      <c r="A213" s="273"/>
      <c r="B213" s="263" t="s">
        <v>1577</v>
      </c>
      <c r="C213" s="185">
        <v>114721669</v>
      </c>
      <c r="D213" s="185">
        <v>3855786383</v>
      </c>
      <c r="E213" s="264" t="s">
        <v>1201</v>
      </c>
      <c r="F213" s="241" t="s">
        <v>196</v>
      </c>
      <c r="G213" s="260" t="s">
        <v>508</v>
      </c>
      <c r="H213" s="260" t="s">
        <v>508</v>
      </c>
      <c r="I213" s="262"/>
    </row>
    <row r="214" spans="1:17" ht="14.25" customHeight="1">
      <c r="A214" s="274"/>
      <c r="B214" s="259" t="s">
        <v>1578</v>
      </c>
      <c r="C214" s="186">
        <v>140468142</v>
      </c>
      <c r="D214" s="261">
        <v>8016619133</v>
      </c>
      <c r="E214" s="261" t="s">
        <v>513</v>
      </c>
      <c r="F214" s="260" t="s">
        <v>1321</v>
      </c>
      <c r="G214" s="241" t="s">
        <v>508</v>
      </c>
      <c r="H214" s="241"/>
      <c r="I214" s="265" t="s">
        <v>1579</v>
      </c>
    </row>
    <row r="215" spans="1:17" ht="14.25" customHeight="1">
      <c r="A215" s="273"/>
      <c r="B215" s="263" t="s">
        <v>1580</v>
      </c>
      <c r="C215" s="185">
        <v>164327385</v>
      </c>
      <c r="D215" s="185" t="s">
        <v>1581</v>
      </c>
      <c r="E215" s="264" t="s">
        <v>1320</v>
      </c>
      <c r="F215" s="241" t="s">
        <v>196</v>
      </c>
      <c r="G215" s="260" t="s">
        <v>508</v>
      </c>
      <c r="H215" s="260" t="s">
        <v>508</v>
      </c>
      <c r="I215" s="262"/>
    </row>
    <row r="216" spans="1:17" ht="14.25" customHeight="1">
      <c r="A216" s="274"/>
      <c r="B216" s="259" t="s">
        <v>1482</v>
      </c>
      <c r="C216" s="186">
        <v>185855628</v>
      </c>
      <c r="D216" s="261" t="s">
        <v>1483</v>
      </c>
      <c r="E216" s="261" t="s">
        <v>1201</v>
      </c>
      <c r="F216" s="260" t="s">
        <v>1321</v>
      </c>
      <c r="G216" s="241" t="s">
        <v>508</v>
      </c>
      <c r="H216" s="241"/>
      <c r="I216" s="265"/>
    </row>
    <row r="217" spans="1:17" ht="14.25" customHeight="1">
      <c r="A217" s="275"/>
      <c r="B217" s="259" t="s">
        <v>1582</v>
      </c>
      <c r="C217" s="186">
        <v>198289828</v>
      </c>
      <c r="D217" s="261">
        <v>7324034018</v>
      </c>
      <c r="E217" s="261" t="s">
        <v>513</v>
      </c>
      <c r="F217" s="260" t="s">
        <v>196</v>
      </c>
      <c r="G217" s="276" t="s">
        <v>508</v>
      </c>
      <c r="H217" s="276" t="s">
        <v>508</v>
      </c>
      <c r="I217" s="276" t="s">
        <v>1583</v>
      </c>
    </row>
    <row r="218" spans="1:17" ht="14.25" customHeight="1">
      <c r="B218" s="263" t="s">
        <v>1584</v>
      </c>
      <c r="C218" s="185">
        <v>194581952</v>
      </c>
      <c r="D218" s="185">
        <v>3852767031</v>
      </c>
      <c r="E218" s="264" t="s">
        <v>1201</v>
      </c>
      <c r="F218" s="241" t="s">
        <v>1321</v>
      </c>
      <c r="G218" s="255" t="s">
        <v>1338</v>
      </c>
      <c r="I218" s="255" t="s">
        <v>1585</v>
      </c>
    </row>
    <row r="219" spans="1:17" ht="14.25" customHeight="1">
      <c r="A219" s="270" t="s">
        <v>1586</v>
      </c>
      <c r="B219" s="249"/>
      <c r="C219" s="250" t="s">
        <v>1310</v>
      </c>
      <c r="D219" s="251" t="s">
        <v>1311</v>
      </c>
      <c r="E219" s="252"/>
      <c r="F219" s="253"/>
      <c r="G219" s="253"/>
      <c r="H219" s="253"/>
      <c r="I219" s="254"/>
    </row>
    <row r="220" spans="1:17" ht="14.25" customHeight="1">
      <c r="A220" s="272" t="s">
        <v>921</v>
      </c>
      <c r="B220" s="257" t="s">
        <v>1314</v>
      </c>
      <c r="C220" s="253" t="s">
        <v>1315</v>
      </c>
      <c r="D220" s="252" t="s">
        <v>924</v>
      </c>
      <c r="E220" s="252" t="s">
        <v>497</v>
      </c>
      <c r="F220" s="253" t="s">
        <v>925</v>
      </c>
      <c r="G220" s="253" t="s">
        <v>926</v>
      </c>
      <c r="H220" s="253" t="s">
        <v>1312</v>
      </c>
      <c r="I220" s="254" t="s">
        <v>455</v>
      </c>
    </row>
    <row r="221" spans="1:17" ht="14.25" customHeight="1">
      <c r="A221" s="273" t="s">
        <v>1587</v>
      </c>
      <c r="B221" s="259" t="s">
        <v>1588</v>
      </c>
      <c r="C221" s="186">
        <v>197893868</v>
      </c>
      <c r="D221" s="186">
        <v>3854909916</v>
      </c>
      <c r="E221" s="261" t="s">
        <v>505</v>
      </c>
      <c r="F221" s="260" t="s">
        <v>196</v>
      </c>
      <c r="G221" s="260" t="s">
        <v>508</v>
      </c>
      <c r="H221" s="260"/>
      <c r="I221" s="259" t="s">
        <v>1589</v>
      </c>
      <c r="J221" s="259"/>
      <c r="K221" s="260"/>
      <c r="L221" s="261"/>
      <c r="M221" s="261"/>
      <c r="N221" s="260"/>
      <c r="O221" s="260"/>
      <c r="P221" s="260"/>
      <c r="Q221" s="262"/>
    </row>
    <row r="222" spans="1:17" ht="14.25" customHeight="1">
      <c r="A222" s="273" t="s">
        <v>1590</v>
      </c>
      <c r="B222" s="259" t="s">
        <v>1591</v>
      </c>
      <c r="C222" s="186">
        <v>123880252</v>
      </c>
      <c r="D222" s="186" t="s">
        <v>1592</v>
      </c>
      <c r="E222" s="261" t="s">
        <v>1201</v>
      </c>
      <c r="F222" s="260" t="s">
        <v>196</v>
      </c>
      <c r="G222" s="260" t="s">
        <v>508</v>
      </c>
      <c r="H222" s="260"/>
      <c r="I222" s="259"/>
      <c r="J222" s="259"/>
      <c r="K222" s="260"/>
      <c r="L222" s="261"/>
      <c r="M222" s="261"/>
      <c r="N222" s="260"/>
      <c r="O222" s="260"/>
      <c r="P222" s="260"/>
      <c r="Q222" s="262"/>
    </row>
    <row r="223" spans="1:17" ht="14.25" customHeight="1">
      <c r="A223" s="273" t="s">
        <v>1593</v>
      </c>
      <c r="B223" s="259" t="s">
        <v>1594</v>
      </c>
      <c r="C223" s="186">
        <v>122747029</v>
      </c>
      <c r="D223" s="186">
        <v>8016825899</v>
      </c>
      <c r="E223" s="261" t="s">
        <v>516</v>
      </c>
      <c r="F223" s="260" t="s">
        <v>196</v>
      </c>
      <c r="G223" s="260" t="s">
        <v>1335</v>
      </c>
      <c r="H223" s="260"/>
      <c r="I223" s="259"/>
      <c r="J223" s="259"/>
      <c r="K223" s="260"/>
      <c r="L223" s="261"/>
      <c r="M223" s="261"/>
      <c r="N223" s="260"/>
      <c r="O223" s="260"/>
      <c r="P223" s="260"/>
      <c r="Q223" s="262"/>
    </row>
    <row r="224" spans="1:17" ht="14.25" customHeight="1">
      <c r="A224" s="273" t="s">
        <v>1595</v>
      </c>
      <c r="B224" s="259" t="s">
        <v>1596</v>
      </c>
      <c r="C224" s="186">
        <v>154761319</v>
      </c>
      <c r="D224" s="186" t="s">
        <v>1597</v>
      </c>
      <c r="E224" s="261" t="s">
        <v>1320</v>
      </c>
      <c r="F224" s="260" t="s">
        <v>1321</v>
      </c>
      <c r="G224" s="260" t="s">
        <v>508</v>
      </c>
      <c r="H224" s="260"/>
      <c r="I224" s="259" t="s">
        <v>1598</v>
      </c>
      <c r="J224" s="259"/>
      <c r="K224" s="260"/>
      <c r="L224" s="261"/>
      <c r="M224" s="261"/>
      <c r="N224" s="260"/>
      <c r="O224" s="260"/>
      <c r="P224" s="260"/>
      <c r="Q224" s="262"/>
    </row>
    <row r="225" spans="1:17" ht="14.25" customHeight="1">
      <c r="A225" s="273">
        <v>148926496</v>
      </c>
      <c r="B225" s="259" t="s">
        <v>511</v>
      </c>
      <c r="C225" s="186">
        <v>148926496</v>
      </c>
      <c r="D225" s="186">
        <v>8019185846</v>
      </c>
      <c r="E225" s="261" t="s">
        <v>513</v>
      </c>
      <c r="F225" s="260" t="s">
        <v>1321</v>
      </c>
      <c r="G225" s="260" t="s">
        <v>508</v>
      </c>
      <c r="H225" s="260"/>
      <c r="I225" s="259" t="s">
        <v>1598</v>
      </c>
      <c r="J225" s="259"/>
      <c r="K225" s="260"/>
      <c r="L225" s="261"/>
      <c r="M225" s="261"/>
      <c r="N225" s="260"/>
      <c r="O225" s="260"/>
      <c r="P225" s="260"/>
      <c r="Q225" s="262"/>
    </row>
    <row r="226" spans="1:17" ht="14.25" customHeight="1">
      <c r="A226" s="273" t="s">
        <v>1599</v>
      </c>
      <c r="B226" s="259" t="s">
        <v>1600</v>
      </c>
      <c r="C226" s="186">
        <v>198296984</v>
      </c>
      <c r="D226" s="186">
        <v>3852520965</v>
      </c>
      <c r="E226" s="261" t="s">
        <v>521</v>
      </c>
      <c r="F226" s="260" t="s">
        <v>196</v>
      </c>
      <c r="G226" s="260" t="s">
        <v>508</v>
      </c>
      <c r="H226" s="260" t="s">
        <v>508</v>
      </c>
      <c r="I226" s="259"/>
      <c r="J226" s="259"/>
      <c r="K226" s="260"/>
      <c r="L226" s="261"/>
      <c r="M226" s="261"/>
      <c r="N226" s="260"/>
      <c r="O226" s="260"/>
      <c r="P226" s="260"/>
      <c r="Q226" s="262"/>
    </row>
    <row r="227" spans="1:17" ht="14.25" customHeight="1">
      <c r="A227" s="273" t="s">
        <v>1601</v>
      </c>
      <c r="B227" s="259" t="s">
        <v>1602</v>
      </c>
      <c r="C227" s="186">
        <v>177671235</v>
      </c>
      <c r="D227" s="186" t="s">
        <v>1603</v>
      </c>
      <c r="E227" s="261" t="s">
        <v>1320</v>
      </c>
      <c r="F227" s="260" t="s">
        <v>1321</v>
      </c>
      <c r="G227" s="260" t="s">
        <v>735</v>
      </c>
      <c r="H227" s="260"/>
      <c r="I227" s="259"/>
      <c r="J227" s="259"/>
      <c r="K227" s="260"/>
      <c r="L227" s="261"/>
      <c r="M227" s="261"/>
      <c r="N227" s="260"/>
      <c r="O227" s="260"/>
      <c r="P227" s="260"/>
      <c r="Q227" s="262"/>
    </row>
    <row r="228" spans="1:17" ht="14.25" customHeight="1">
      <c r="A228" s="273" t="s">
        <v>1604</v>
      </c>
      <c r="B228" s="259" t="s">
        <v>1605</v>
      </c>
      <c r="C228" s="186">
        <v>198228640</v>
      </c>
      <c r="D228" s="186" t="s">
        <v>1606</v>
      </c>
      <c r="E228" s="261" t="s">
        <v>1201</v>
      </c>
      <c r="F228" s="260" t="s">
        <v>196</v>
      </c>
      <c r="G228" s="260" t="s">
        <v>508</v>
      </c>
      <c r="H228" s="260"/>
      <c r="I228" s="259"/>
      <c r="J228" s="259"/>
      <c r="K228" s="260"/>
      <c r="L228" s="261"/>
      <c r="M228" s="261"/>
      <c r="N228" s="260"/>
      <c r="O228" s="260"/>
      <c r="P228" s="260"/>
      <c r="Q228" s="262"/>
    </row>
    <row r="229" spans="1:17" ht="14.25" customHeight="1">
      <c r="A229" s="273">
        <v>647244433</v>
      </c>
      <c r="B229" s="259" t="s">
        <v>1607</v>
      </c>
      <c r="C229" s="186">
        <v>194536795</v>
      </c>
      <c r="D229" s="186" t="s">
        <v>1608</v>
      </c>
      <c r="E229" s="261" t="s">
        <v>513</v>
      </c>
      <c r="F229" s="260" t="s">
        <v>503</v>
      </c>
      <c r="G229" s="260" t="s">
        <v>508</v>
      </c>
      <c r="H229" s="260"/>
      <c r="I229" s="259"/>
      <c r="J229" s="259"/>
      <c r="K229" s="260"/>
      <c r="L229" s="261"/>
      <c r="M229" s="261"/>
      <c r="N229" s="260"/>
      <c r="O229" s="260"/>
      <c r="P229" s="260"/>
      <c r="Q229" s="262"/>
    </row>
    <row r="230" spans="1:17" ht="14.25" customHeight="1">
      <c r="A230" s="273">
        <v>69454779</v>
      </c>
      <c r="B230" s="259" t="s">
        <v>1609</v>
      </c>
      <c r="C230" s="186">
        <v>95698712</v>
      </c>
      <c r="D230" s="186">
        <v>8015579623</v>
      </c>
      <c r="E230" s="261" t="s">
        <v>513</v>
      </c>
      <c r="F230" s="260" t="s">
        <v>1321</v>
      </c>
      <c r="G230" s="260" t="s">
        <v>508</v>
      </c>
      <c r="H230" s="260" t="s">
        <v>735</v>
      </c>
      <c r="I230" s="259" t="s">
        <v>1610</v>
      </c>
      <c r="J230" s="259"/>
      <c r="K230" s="260"/>
      <c r="L230" s="261"/>
      <c r="M230" s="261"/>
      <c r="N230" s="260"/>
      <c r="O230" s="260"/>
      <c r="P230" s="260"/>
      <c r="Q230" s="262"/>
    </row>
    <row r="231" spans="1:17" ht="14.25" customHeight="1">
      <c r="A231" s="273"/>
      <c r="B231" s="259" t="s">
        <v>1491</v>
      </c>
      <c r="C231" s="186">
        <v>198233995</v>
      </c>
      <c r="D231" s="186">
        <v>9297268459</v>
      </c>
      <c r="E231" s="261" t="s">
        <v>538</v>
      </c>
      <c r="F231" s="260" t="s">
        <v>1321</v>
      </c>
      <c r="G231" s="260" t="s">
        <v>735</v>
      </c>
      <c r="H231" s="260"/>
      <c r="I231" s="259"/>
      <c r="J231" s="259"/>
      <c r="K231" s="260"/>
      <c r="L231" s="261"/>
      <c r="M231" s="261"/>
      <c r="N231" s="260"/>
      <c r="O231" s="260"/>
      <c r="P231" s="260"/>
      <c r="Q231" s="262"/>
    </row>
    <row r="232" spans="1:17" ht="14.25" customHeight="1">
      <c r="A232" s="273"/>
      <c r="B232" s="259" t="s">
        <v>1611</v>
      </c>
      <c r="C232" s="186">
        <v>198320594</v>
      </c>
      <c r="D232" s="186">
        <v>3855298844</v>
      </c>
      <c r="E232" s="261" t="s">
        <v>510</v>
      </c>
      <c r="F232" s="260" t="s">
        <v>196</v>
      </c>
      <c r="G232" s="260" t="s">
        <v>508</v>
      </c>
      <c r="H232" s="260"/>
      <c r="I232" s="259" t="s">
        <v>1589</v>
      </c>
      <c r="J232" s="259"/>
      <c r="K232" s="260"/>
      <c r="L232" s="261"/>
      <c r="M232" s="261"/>
      <c r="N232" s="260"/>
      <c r="O232" s="260"/>
      <c r="P232" s="260"/>
      <c r="Q232" s="262"/>
    </row>
    <row r="233" spans="1:17" ht="14.25" customHeight="1">
      <c r="A233" s="273"/>
      <c r="B233" s="259" t="s">
        <v>1612</v>
      </c>
      <c r="C233" s="186">
        <v>198320454</v>
      </c>
      <c r="D233" s="186">
        <v>3853020728</v>
      </c>
      <c r="E233" s="261" t="s">
        <v>1201</v>
      </c>
      <c r="F233" s="260" t="s">
        <v>196</v>
      </c>
      <c r="G233" s="260" t="s">
        <v>508</v>
      </c>
      <c r="H233" s="260"/>
      <c r="I233" s="259"/>
      <c r="J233" s="259"/>
      <c r="K233" s="260"/>
      <c r="L233" s="261"/>
      <c r="M233" s="261"/>
      <c r="N233" s="260"/>
      <c r="O233" s="260"/>
      <c r="P233" s="260"/>
      <c r="Q233" s="262"/>
    </row>
    <row r="234" spans="1:17" ht="14.25" customHeight="1">
      <c r="A234" s="273"/>
      <c r="B234" s="259" t="s">
        <v>1613</v>
      </c>
      <c r="C234" s="186">
        <v>198322659</v>
      </c>
      <c r="D234" s="186">
        <v>3855125653</v>
      </c>
      <c r="E234" s="261" t="s">
        <v>1320</v>
      </c>
      <c r="F234" s="260" t="s">
        <v>196</v>
      </c>
      <c r="G234" s="260" t="s">
        <v>508</v>
      </c>
      <c r="H234" s="260"/>
      <c r="I234" s="259"/>
      <c r="J234" s="259"/>
      <c r="K234" s="260"/>
      <c r="L234" s="261"/>
      <c r="M234" s="261"/>
      <c r="N234" s="260"/>
      <c r="O234" s="260"/>
      <c r="P234" s="260"/>
      <c r="Q234" s="262"/>
    </row>
    <row r="235" spans="1:17" ht="14.25" customHeight="1">
      <c r="A235" s="273"/>
      <c r="B235" s="259" t="s">
        <v>1614</v>
      </c>
      <c r="C235" s="186">
        <v>119962825</v>
      </c>
      <c r="D235" s="186">
        <v>3852288618</v>
      </c>
      <c r="E235" s="261" t="s">
        <v>1320</v>
      </c>
      <c r="F235" s="260" t="s">
        <v>1321</v>
      </c>
      <c r="G235" s="260" t="s">
        <v>508</v>
      </c>
      <c r="H235" s="260" t="s">
        <v>508</v>
      </c>
      <c r="I235" s="259"/>
      <c r="J235" s="259"/>
      <c r="K235" s="260"/>
      <c r="L235" s="261"/>
      <c r="M235" s="261"/>
      <c r="N235" s="260"/>
      <c r="O235" s="260"/>
      <c r="P235" s="260"/>
      <c r="Q235" s="262"/>
    </row>
    <row r="236" spans="1:17" ht="14.25" customHeight="1">
      <c r="A236" s="273"/>
      <c r="B236" s="259" t="s">
        <v>1615</v>
      </c>
      <c r="C236" s="186">
        <v>134571297</v>
      </c>
      <c r="D236" s="186">
        <v>3853890447</v>
      </c>
      <c r="E236" s="261" t="s">
        <v>1320</v>
      </c>
      <c r="F236" s="260" t="s">
        <v>196</v>
      </c>
      <c r="G236" s="260" t="s">
        <v>508</v>
      </c>
      <c r="H236" s="260"/>
      <c r="I236" s="259" t="s">
        <v>1589</v>
      </c>
      <c r="J236" s="259"/>
      <c r="K236" s="260"/>
      <c r="L236" s="261"/>
      <c r="M236" s="261"/>
      <c r="N236" s="260"/>
      <c r="O236" s="260"/>
      <c r="P236" s="260"/>
      <c r="Q236" s="262"/>
    </row>
    <row r="237" spans="1:17" ht="14.25" customHeight="1">
      <c r="A237" s="273">
        <v>153137766</v>
      </c>
      <c r="B237" s="259" t="s">
        <v>1582</v>
      </c>
      <c r="C237" s="186">
        <v>198289828</v>
      </c>
      <c r="D237" s="186">
        <v>7324034018</v>
      </c>
      <c r="E237" s="261" t="s">
        <v>513</v>
      </c>
      <c r="F237" s="260" t="s">
        <v>1321</v>
      </c>
      <c r="G237" s="260" t="s">
        <v>735</v>
      </c>
      <c r="H237" s="260"/>
      <c r="I237" s="259"/>
      <c r="J237" s="259"/>
      <c r="K237" s="260"/>
      <c r="L237" s="261"/>
      <c r="M237" s="261"/>
      <c r="N237" s="260"/>
      <c r="O237" s="260"/>
      <c r="P237" s="260"/>
      <c r="Q237" s="262"/>
    </row>
    <row r="238" spans="1:17" ht="14.25" customHeight="1">
      <c r="A238" s="273"/>
      <c r="B238" s="259" t="s">
        <v>1516</v>
      </c>
      <c r="C238" s="186">
        <v>198184469</v>
      </c>
      <c r="D238" s="186">
        <v>8013005428</v>
      </c>
      <c r="E238" s="261" t="s">
        <v>1201</v>
      </c>
      <c r="F238" s="260" t="s">
        <v>196</v>
      </c>
      <c r="G238" s="260" t="s">
        <v>1338</v>
      </c>
      <c r="H238" s="260"/>
      <c r="I238" s="259"/>
      <c r="J238" s="259"/>
      <c r="K238" s="260"/>
      <c r="L238" s="261"/>
      <c r="M238" s="261"/>
      <c r="N238" s="260"/>
      <c r="O238" s="260"/>
      <c r="P238" s="260"/>
      <c r="Q238" s="262"/>
    </row>
    <row r="239" spans="1:17" ht="14.25" customHeight="1">
      <c r="A239" s="273"/>
      <c r="B239" s="259" t="s">
        <v>1616</v>
      </c>
      <c r="C239" s="186">
        <v>120115726</v>
      </c>
      <c r="D239" s="186">
        <v>2035180804</v>
      </c>
      <c r="E239" s="261" t="s">
        <v>1201</v>
      </c>
      <c r="F239" s="260" t="s">
        <v>196</v>
      </c>
      <c r="G239" s="260" t="s">
        <v>1338</v>
      </c>
      <c r="H239" s="260" t="s">
        <v>508</v>
      </c>
      <c r="I239" s="259"/>
      <c r="J239" s="259"/>
      <c r="K239" s="260"/>
      <c r="L239" s="261"/>
      <c r="M239" s="261"/>
      <c r="N239" s="260"/>
      <c r="O239" s="260"/>
      <c r="P239" s="260"/>
      <c r="Q239" s="262"/>
    </row>
    <row r="240" spans="1:17" ht="14.25" customHeight="1">
      <c r="A240" s="273"/>
      <c r="B240" s="259" t="s">
        <v>1617</v>
      </c>
      <c r="C240" s="186">
        <v>197928540</v>
      </c>
      <c r="D240" s="186">
        <v>3854614444</v>
      </c>
      <c r="E240" s="261" t="s">
        <v>1320</v>
      </c>
      <c r="F240" s="260" t="s">
        <v>196</v>
      </c>
      <c r="G240" s="260" t="s">
        <v>508</v>
      </c>
      <c r="H240" s="260"/>
      <c r="I240" s="259" t="s">
        <v>1589</v>
      </c>
      <c r="J240" s="259"/>
      <c r="K240" s="260"/>
      <c r="L240" s="261"/>
      <c r="M240" s="261"/>
      <c r="N240" s="260"/>
      <c r="O240" s="260"/>
      <c r="P240" s="260"/>
      <c r="Q240" s="262"/>
    </row>
    <row r="241" spans="1:17" ht="14.25" customHeight="1">
      <c r="A241" s="273"/>
      <c r="B241" s="259" t="s">
        <v>1506</v>
      </c>
      <c r="C241" s="186">
        <v>98747927</v>
      </c>
      <c r="D241" s="260">
        <v>8015482775</v>
      </c>
      <c r="E241" s="261" t="s">
        <v>505</v>
      </c>
      <c r="F241" s="260" t="s">
        <v>196</v>
      </c>
      <c r="G241" s="260" t="s">
        <v>508</v>
      </c>
      <c r="H241" s="260"/>
      <c r="I241" s="259" t="s">
        <v>1589</v>
      </c>
      <c r="J241" s="259"/>
      <c r="K241" s="260"/>
      <c r="L241" s="261"/>
      <c r="M241" s="261"/>
      <c r="N241" s="260"/>
      <c r="O241" s="260"/>
      <c r="P241" s="260"/>
      <c r="Q241" s="262"/>
    </row>
    <row r="242" spans="1:17" ht="14.25" customHeight="1">
      <c r="A242" s="270" t="s">
        <v>1618</v>
      </c>
      <c r="B242" s="271" t="s">
        <v>1375</v>
      </c>
      <c r="C242" s="266"/>
      <c r="D242" s="252"/>
      <c r="E242" s="252"/>
      <c r="F242" s="253"/>
      <c r="G242" s="253"/>
      <c r="H242" s="253"/>
      <c r="I242" s="254"/>
    </row>
    <row r="243" spans="1:17" ht="14.25" customHeight="1">
      <c r="A243" s="272" t="s">
        <v>921</v>
      </c>
      <c r="B243" s="257" t="s">
        <v>1314</v>
      </c>
      <c r="C243" s="253" t="s">
        <v>1315</v>
      </c>
      <c r="D243" s="252" t="s">
        <v>924</v>
      </c>
      <c r="E243" s="252" t="s">
        <v>497</v>
      </c>
      <c r="F243" s="253" t="s">
        <v>925</v>
      </c>
      <c r="G243" s="253" t="s">
        <v>926</v>
      </c>
      <c r="H243" s="253" t="s">
        <v>1312</v>
      </c>
      <c r="I243" s="254" t="s">
        <v>455</v>
      </c>
    </row>
    <row r="244" spans="1:17" ht="14.25" customHeight="1">
      <c r="A244" s="273" t="s">
        <v>1619</v>
      </c>
      <c r="B244" s="186" t="s">
        <v>1620</v>
      </c>
      <c r="C244" s="186">
        <v>95631004</v>
      </c>
      <c r="D244" s="186">
        <v>3855184618</v>
      </c>
      <c r="E244" s="261" t="s">
        <v>536</v>
      </c>
      <c r="F244" s="260" t="s">
        <v>1321</v>
      </c>
      <c r="G244" s="260" t="s">
        <v>508</v>
      </c>
      <c r="H244" s="260" t="s">
        <v>508</v>
      </c>
      <c r="I244" s="259" t="s">
        <v>1621</v>
      </c>
    </row>
    <row r="245" spans="1:17" ht="14.25" customHeight="1">
      <c r="A245" s="274"/>
      <c r="B245" s="263" t="s">
        <v>1622</v>
      </c>
      <c r="C245" s="185">
        <v>198323800</v>
      </c>
      <c r="D245" s="185">
        <v>8016660895</v>
      </c>
      <c r="E245" s="264" t="s">
        <v>1320</v>
      </c>
      <c r="F245" s="241" t="s">
        <v>1321</v>
      </c>
      <c r="G245" s="241" t="s">
        <v>508</v>
      </c>
      <c r="H245" s="241"/>
      <c r="I245" s="259" t="s">
        <v>1623</v>
      </c>
    </row>
    <row r="246" spans="1:17" ht="14.25" customHeight="1">
      <c r="A246" s="273"/>
      <c r="B246" s="259" t="s">
        <v>1624</v>
      </c>
      <c r="C246" s="186">
        <v>198323726</v>
      </c>
      <c r="D246" s="186">
        <v>8016661486</v>
      </c>
      <c r="E246" s="261" t="s">
        <v>1320</v>
      </c>
      <c r="F246" s="260" t="s">
        <v>1321</v>
      </c>
      <c r="G246" s="260" t="s">
        <v>508</v>
      </c>
      <c r="H246" s="260"/>
      <c r="I246" s="259" t="s">
        <v>1623</v>
      </c>
    </row>
    <row r="247" spans="1:17" ht="14.25" customHeight="1">
      <c r="A247" s="273"/>
      <c r="B247" s="263" t="s">
        <v>1535</v>
      </c>
      <c r="C247" s="241">
        <v>122441530</v>
      </c>
      <c r="D247" s="264">
        <v>3853387832</v>
      </c>
      <c r="E247" s="264" t="s">
        <v>536</v>
      </c>
      <c r="F247" s="241" t="s">
        <v>1321</v>
      </c>
      <c r="G247" s="260" t="s">
        <v>735</v>
      </c>
      <c r="H247" s="260"/>
      <c r="I247" s="262"/>
    </row>
    <row r="248" spans="1:17" ht="14.25" customHeight="1">
      <c r="A248" s="274"/>
      <c r="B248" s="263" t="s">
        <v>1625</v>
      </c>
      <c r="C248" s="241">
        <v>190511150</v>
      </c>
      <c r="D248" s="264">
        <v>5756501626</v>
      </c>
      <c r="E248" s="264" t="s">
        <v>538</v>
      </c>
      <c r="F248" s="241" t="s">
        <v>196</v>
      </c>
      <c r="G248" s="241" t="s">
        <v>508</v>
      </c>
      <c r="H248" s="241" t="s">
        <v>508</v>
      </c>
      <c r="I248" s="259" t="s">
        <v>1621</v>
      </c>
    </row>
    <row r="249" spans="1:17" ht="14.25" customHeight="1">
      <c r="A249" s="273"/>
      <c r="B249" s="259" t="s">
        <v>1626</v>
      </c>
      <c r="C249" s="260">
        <v>124864647</v>
      </c>
      <c r="D249" s="261">
        <v>4352632320</v>
      </c>
      <c r="E249" s="261" t="s">
        <v>538</v>
      </c>
      <c r="F249" s="260" t="s">
        <v>196</v>
      </c>
      <c r="G249" s="260" t="s">
        <v>735</v>
      </c>
      <c r="H249" s="260"/>
      <c r="I249" s="262"/>
    </row>
    <row r="250" spans="1:17" ht="14.25" customHeight="1">
      <c r="A250" s="273"/>
      <c r="B250" s="259" t="s">
        <v>1627</v>
      </c>
      <c r="C250" s="260">
        <v>126100119</v>
      </c>
      <c r="D250" s="261">
        <v>3186801132</v>
      </c>
      <c r="E250" s="261" t="s">
        <v>536</v>
      </c>
      <c r="F250" s="260" t="s">
        <v>196</v>
      </c>
      <c r="G250" s="260" t="s">
        <v>735</v>
      </c>
      <c r="H250" s="260"/>
      <c r="I250" s="262"/>
    </row>
    <row r="251" spans="1:17" ht="14.25" customHeight="1">
      <c r="A251" s="274"/>
      <c r="B251" s="259" t="s">
        <v>1547</v>
      </c>
      <c r="C251" s="186">
        <v>106791927</v>
      </c>
      <c r="D251" s="261">
        <v>8018987819</v>
      </c>
      <c r="E251" s="261" t="s">
        <v>1320</v>
      </c>
      <c r="F251" s="260" t="s">
        <v>196</v>
      </c>
      <c r="G251" s="241" t="s">
        <v>508</v>
      </c>
      <c r="H251" s="241" t="s">
        <v>508</v>
      </c>
      <c r="I251" s="265" t="s">
        <v>1628</v>
      </c>
    </row>
    <row r="252" spans="1:17" ht="14.25" customHeight="1">
      <c r="A252" s="273"/>
      <c r="B252" s="259" t="s">
        <v>1629</v>
      </c>
      <c r="C252" s="260">
        <v>95634295</v>
      </c>
      <c r="D252" s="261">
        <v>3852992955</v>
      </c>
      <c r="E252" s="261" t="s">
        <v>536</v>
      </c>
      <c r="F252" s="260" t="s">
        <v>1321</v>
      </c>
      <c r="G252" s="260" t="s">
        <v>735</v>
      </c>
      <c r="H252" s="260"/>
      <c r="I252" s="262"/>
    </row>
    <row r="253" spans="1:17" ht="14.25" customHeight="1">
      <c r="A253" s="273"/>
      <c r="B253" s="259" t="s">
        <v>1630</v>
      </c>
      <c r="C253" s="260">
        <v>198327247</v>
      </c>
      <c r="D253" s="261">
        <v>4707274102</v>
      </c>
      <c r="E253" s="261" t="s">
        <v>1320</v>
      </c>
      <c r="F253" s="260" t="s">
        <v>1321</v>
      </c>
      <c r="G253" s="260" t="s">
        <v>1335</v>
      </c>
      <c r="H253" s="260"/>
      <c r="I253" s="262" t="s">
        <v>1631</v>
      </c>
    </row>
    <row r="254" spans="1:17" ht="14.25" customHeight="1">
      <c r="A254" s="273"/>
      <c r="B254" s="259" t="s">
        <v>1632</v>
      </c>
      <c r="C254" s="260">
        <v>198476847</v>
      </c>
      <c r="D254" s="261">
        <v>3855411447</v>
      </c>
      <c r="E254" s="261" t="s">
        <v>513</v>
      </c>
      <c r="F254" s="260" t="s">
        <v>1321</v>
      </c>
      <c r="G254" s="260" t="s">
        <v>508</v>
      </c>
      <c r="H254" s="260"/>
      <c r="I254" s="259" t="s">
        <v>1623</v>
      </c>
    </row>
    <row r="255" spans="1:17" ht="14.25" customHeight="1">
      <c r="A255" s="273"/>
      <c r="B255" s="259" t="s">
        <v>1633</v>
      </c>
      <c r="C255" s="260">
        <v>189826329</v>
      </c>
      <c r="D255" s="261">
        <v>8016613492</v>
      </c>
      <c r="E255" s="261" t="s">
        <v>536</v>
      </c>
      <c r="F255" s="260" t="s">
        <v>1321</v>
      </c>
      <c r="G255" s="260" t="s">
        <v>508</v>
      </c>
      <c r="H255" s="260"/>
      <c r="I255" s="259" t="s">
        <v>1623</v>
      </c>
    </row>
    <row r="256" spans="1:17" ht="14.25" customHeight="1">
      <c r="A256" s="273"/>
      <c r="B256" s="259" t="s">
        <v>1634</v>
      </c>
      <c r="C256" s="260">
        <v>180384391</v>
      </c>
      <c r="D256" s="261">
        <v>3852859223</v>
      </c>
      <c r="E256" s="261" t="s">
        <v>538</v>
      </c>
      <c r="F256" s="260" t="s">
        <v>196</v>
      </c>
      <c r="G256" s="260" t="s">
        <v>508</v>
      </c>
      <c r="H256" s="260"/>
      <c r="I256" s="262" t="s">
        <v>1628</v>
      </c>
    </row>
    <row r="257" spans="1:9" ht="14.25" customHeight="1">
      <c r="A257" s="273">
        <v>646443242</v>
      </c>
      <c r="B257" s="259" t="s">
        <v>1635</v>
      </c>
      <c r="C257" s="277">
        <v>95686599</v>
      </c>
      <c r="D257" s="261">
        <v>8017921292</v>
      </c>
      <c r="E257" s="261" t="s">
        <v>513</v>
      </c>
      <c r="F257" s="260" t="s">
        <v>1321</v>
      </c>
      <c r="G257" s="260" t="s">
        <v>508</v>
      </c>
      <c r="H257" s="260"/>
      <c r="I257" s="262" t="s">
        <v>1628</v>
      </c>
    </row>
    <row r="258" spans="1:9" ht="14.25" customHeight="1">
      <c r="A258" s="273"/>
      <c r="B258" s="259" t="s">
        <v>1636</v>
      </c>
      <c r="C258" s="260">
        <v>198239094</v>
      </c>
      <c r="D258" s="261" t="s">
        <v>1637</v>
      </c>
      <c r="E258" s="261" t="s">
        <v>538</v>
      </c>
      <c r="F258" s="260" t="s">
        <v>196</v>
      </c>
      <c r="G258" s="260" t="s">
        <v>508</v>
      </c>
      <c r="H258" s="260" t="s">
        <v>1332</v>
      </c>
      <c r="I258" s="262" t="s">
        <v>1628</v>
      </c>
    </row>
    <row r="259" spans="1:9" ht="14.25" customHeight="1">
      <c r="A259" s="273"/>
      <c r="B259" s="259" t="s">
        <v>1638</v>
      </c>
      <c r="C259" s="260">
        <v>198473623</v>
      </c>
      <c r="D259" s="259" t="s">
        <v>1639</v>
      </c>
      <c r="E259" s="261" t="s">
        <v>1379</v>
      </c>
      <c r="F259" s="260" t="s">
        <v>1321</v>
      </c>
      <c r="G259" s="260" t="s">
        <v>508</v>
      </c>
      <c r="H259" s="260" t="s">
        <v>735</v>
      </c>
      <c r="I259" s="262" t="s">
        <v>1640</v>
      </c>
    </row>
    <row r="260" spans="1:9" ht="14.25" customHeight="1">
      <c r="A260" s="273"/>
      <c r="B260" s="259" t="s">
        <v>1641</v>
      </c>
      <c r="C260" s="259">
        <v>95665799</v>
      </c>
      <c r="D260" s="259" t="s">
        <v>1642</v>
      </c>
      <c r="E260" s="261" t="s">
        <v>505</v>
      </c>
      <c r="F260" s="260" t="s">
        <v>1321</v>
      </c>
      <c r="G260" s="260" t="s">
        <v>508</v>
      </c>
      <c r="H260" s="260" t="s">
        <v>735</v>
      </c>
      <c r="I260" s="262" t="s">
        <v>1643</v>
      </c>
    </row>
    <row r="261" spans="1:9" ht="14.25" customHeight="1">
      <c r="A261" s="274" t="s">
        <v>1644</v>
      </c>
      <c r="B261" s="186" t="s">
        <v>1645</v>
      </c>
      <c r="C261" s="186">
        <v>146880006</v>
      </c>
      <c r="D261" s="186">
        <v>3854766084</v>
      </c>
      <c r="E261" s="264" t="s">
        <v>1320</v>
      </c>
      <c r="F261" s="241" t="s">
        <v>196</v>
      </c>
      <c r="G261" s="241" t="s">
        <v>508</v>
      </c>
      <c r="H261" s="241"/>
      <c r="I261" s="265"/>
    </row>
    <row r="262" spans="1:9" ht="14.25" customHeight="1">
      <c r="A262" s="274" t="s">
        <v>1646</v>
      </c>
      <c r="B262" s="186" t="s">
        <v>1647</v>
      </c>
      <c r="C262" s="186">
        <v>95655178</v>
      </c>
      <c r="D262" s="186">
        <v>3853797801</v>
      </c>
      <c r="E262" s="264" t="s">
        <v>521</v>
      </c>
      <c r="F262" s="241" t="s">
        <v>1321</v>
      </c>
      <c r="G262" s="241" t="s">
        <v>1335</v>
      </c>
      <c r="H262" s="241"/>
      <c r="I262" s="265" t="s">
        <v>1631</v>
      </c>
    </row>
    <row r="263" spans="1:9" ht="14.25" customHeight="1">
      <c r="A263" s="274" t="s">
        <v>1648</v>
      </c>
      <c r="B263" s="186" t="s">
        <v>1649</v>
      </c>
      <c r="C263" s="186">
        <v>95652715</v>
      </c>
      <c r="D263" s="186">
        <v>3854275079</v>
      </c>
      <c r="E263" s="264" t="s">
        <v>536</v>
      </c>
      <c r="F263" s="241" t="s">
        <v>1321</v>
      </c>
      <c r="G263" s="241" t="s">
        <v>508</v>
      </c>
      <c r="H263" s="241" t="s">
        <v>508</v>
      </c>
      <c r="I263" s="265" t="s">
        <v>1628</v>
      </c>
    </row>
    <row r="264" spans="1:9" ht="14.25" customHeight="1">
      <c r="A264" s="274"/>
      <c r="B264" s="186" t="s">
        <v>1650</v>
      </c>
      <c r="C264" s="186">
        <v>198489428</v>
      </c>
      <c r="D264" s="186">
        <v>8016001147</v>
      </c>
      <c r="E264" s="264" t="s">
        <v>513</v>
      </c>
      <c r="F264" s="241" t="s">
        <v>1321</v>
      </c>
      <c r="G264" s="241" t="s">
        <v>508</v>
      </c>
      <c r="H264" s="241"/>
      <c r="I264" s="265" t="s">
        <v>1628</v>
      </c>
    </row>
    <row r="265" spans="1:9" ht="14.25" customHeight="1">
      <c r="A265" s="270" t="s">
        <v>1651</v>
      </c>
      <c r="B265" s="249"/>
      <c r="C265" s="250" t="s">
        <v>1310</v>
      </c>
      <c r="D265" s="251" t="s">
        <v>1311</v>
      </c>
      <c r="E265" s="252"/>
      <c r="F265" s="253"/>
      <c r="G265" s="253"/>
      <c r="H265" s="253"/>
      <c r="I265" s="254"/>
    </row>
    <row r="266" spans="1:9" ht="14.25" customHeight="1">
      <c r="A266" s="272" t="s">
        <v>921</v>
      </c>
      <c r="B266" s="257" t="s">
        <v>1314</v>
      </c>
      <c r="C266" s="253" t="s">
        <v>1315</v>
      </c>
      <c r="D266" s="252" t="s">
        <v>924</v>
      </c>
      <c r="E266" s="252" t="s">
        <v>497</v>
      </c>
      <c r="F266" s="253" t="s">
        <v>925</v>
      </c>
      <c r="G266" s="253" t="s">
        <v>926</v>
      </c>
      <c r="H266" s="253" t="s">
        <v>1312</v>
      </c>
      <c r="I266" s="254" t="s">
        <v>455</v>
      </c>
    </row>
    <row r="267" spans="1:9" ht="14.25" customHeight="1">
      <c r="A267" s="273"/>
      <c r="B267" s="263" t="s">
        <v>1652</v>
      </c>
      <c r="C267" s="241">
        <v>137971108</v>
      </c>
      <c r="D267" s="241" t="s">
        <v>1653</v>
      </c>
      <c r="E267" s="264" t="s">
        <v>1320</v>
      </c>
      <c r="F267" s="241" t="s">
        <v>196</v>
      </c>
      <c r="G267" s="241" t="s">
        <v>508</v>
      </c>
      <c r="H267" s="241" t="s">
        <v>508</v>
      </c>
      <c r="I267" s="265" t="s">
        <v>1589</v>
      </c>
    </row>
    <row r="268" spans="1:9" ht="14.25" customHeight="1">
      <c r="A268" s="274"/>
      <c r="B268" s="259" t="s">
        <v>1654</v>
      </c>
      <c r="C268" s="186">
        <v>119641717</v>
      </c>
      <c r="D268" s="260" t="s">
        <v>1655</v>
      </c>
      <c r="E268" s="261" t="s">
        <v>1320</v>
      </c>
      <c r="F268" s="260" t="s">
        <v>196</v>
      </c>
      <c r="G268" s="241" t="s">
        <v>508</v>
      </c>
      <c r="H268" s="241" t="s">
        <v>508</v>
      </c>
      <c r="I268" s="265" t="s">
        <v>1589</v>
      </c>
    </row>
    <row r="269" spans="1:9" ht="14.25" customHeight="1">
      <c r="A269" s="273"/>
      <c r="B269" s="263" t="s">
        <v>539</v>
      </c>
      <c r="C269" s="185">
        <v>198477793</v>
      </c>
      <c r="D269" s="185">
        <v>8016618133</v>
      </c>
      <c r="E269" s="264" t="s">
        <v>538</v>
      </c>
      <c r="F269" s="241" t="s">
        <v>1321</v>
      </c>
      <c r="G269" s="260" t="s">
        <v>508</v>
      </c>
      <c r="H269" s="260"/>
      <c r="I269" s="262"/>
    </row>
    <row r="270" spans="1:9" ht="14.25" customHeight="1">
      <c r="A270" s="273"/>
      <c r="B270" s="263" t="s">
        <v>1656</v>
      </c>
      <c r="C270" s="185">
        <v>198450051</v>
      </c>
      <c r="D270" s="185">
        <v>17022459179</v>
      </c>
      <c r="E270" s="264" t="s">
        <v>538</v>
      </c>
      <c r="F270" s="241" t="s">
        <v>196</v>
      </c>
      <c r="G270" s="260" t="s">
        <v>508</v>
      </c>
      <c r="H270" s="260" t="s">
        <v>508</v>
      </c>
      <c r="I270" s="262"/>
    </row>
    <row r="271" spans="1:9" ht="14.25" customHeight="1">
      <c r="A271" s="274"/>
      <c r="B271" s="259" t="s">
        <v>1657</v>
      </c>
      <c r="C271" s="185">
        <v>189912893</v>
      </c>
      <c r="D271" s="185">
        <v>3854785079</v>
      </c>
      <c r="E271" s="261" t="s">
        <v>1320</v>
      </c>
      <c r="F271" s="260" t="s">
        <v>1321</v>
      </c>
      <c r="G271" s="241" t="s">
        <v>508</v>
      </c>
      <c r="H271" s="241" t="s">
        <v>1658</v>
      </c>
      <c r="I271" s="265" t="s">
        <v>1659</v>
      </c>
    </row>
    <row r="272" spans="1:9" ht="14.25" customHeight="1">
      <c r="A272" s="273"/>
      <c r="B272" s="263" t="s">
        <v>1660</v>
      </c>
      <c r="C272" s="185">
        <v>198349822</v>
      </c>
      <c r="D272" s="241">
        <v>3853929422</v>
      </c>
      <c r="E272" s="264" t="s">
        <v>1320</v>
      </c>
      <c r="F272" s="241" t="s">
        <v>196</v>
      </c>
      <c r="G272" s="260" t="s">
        <v>508</v>
      </c>
      <c r="H272" s="260"/>
      <c r="I272" s="262" t="s">
        <v>1589</v>
      </c>
    </row>
    <row r="273" spans="1:9" ht="14.25" customHeight="1">
      <c r="A273" s="274"/>
      <c r="B273" s="259" t="s">
        <v>1661</v>
      </c>
      <c r="C273" s="186">
        <v>123860215</v>
      </c>
      <c r="D273" s="186">
        <v>4352659660</v>
      </c>
      <c r="E273" s="261" t="s">
        <v>1320</v>
      </c>
      <c r="F273" s="260" t="s">
        <v>196</v>
      </c>
      <c r="G273" s="241" t="s">
        <v>508</v>
      </c>
      <c r="H273" s="241"/>
      <c r="I273" s="265"/>
    </row>
    <row r="274" spans="1:9" ht="14.25" customHeight="1">
      <c r="A274" s="273"/>
      <c r="B274" s="263" t="s">
        <v>1662</v>
      </c>
      <c r="C274" s="241">
        <v>95624907</v>
      </c>
      <c r="D274" s="241">
        <v>8018085814</v>
      </c>
      <c r="E274" s="264" t="s">
        <v>1201</v>
      </c>
      <c r="F274" s="241" t="s">
        <v>1321</v>
      </c>
      <c r="G274" s="260" t="s">
        <v>508</v>
      </c>
      <c r="H274" s="260"/>
      <c r="I274" s="262"/>
    </row>
    <row r="275" spans="1:9" ht="14.25" customHeight="1">
      <c r="A275" s="274"/>
      <c r="B275" s="259" t="s">
        <v>1663</v>
      </c>
      <c r="C275" s="186">
        <v>187035032</v>
      </c>
      <c r="D275" s="261">
        <v>3853719196</v>
      </c>
      <c r="E275" s="261" t="s">
        <v>1320</v>
      </c>
      <c r="F275" s="260" t="s">
        <v>1321</v>
      </c>
      <c r="G275" s="241" t="s">
        <v>508</v>
      </c>
      <c r="H275" s="241"/>
      <c r="I275" s="265"/>
    </row>
    <row r="276" spans="1:9" ht="14.25" customHeight="1">
      <c r="A276" s="273"/>
      <c r="B276" s="263" t="s">
        <v>1664</v>
      </c>
      <c r="C276" s="185">
        <v>198446231</v>
      </c>
      <c r="D276" s="185">
        <v>3853541339</v>
      </c>
      <c r="E276" s="264" t="s">
        <v>521</v>
      </c>
      <c r="F276" s="241" t="s">
        <v>196</v>
      </c>
      <c r="G276" s="260"/>
      <c r="H276" s="260"/>
      <c r="I276" s="262"/>
    </row>
    <row r="277" spans="1:9" ht="14.25" customHeight="1">
      <c r="A277" s="274"/>
      <c r="B277" s="259" t="s">
        <v>1665</v>
      </c>
      <c r="C277" s="186">
        <v>198455424</v>
      </c>
      <c r="D277" s="261">
        <v>3853322575</v>
      </c>
      <c r="E277" s="261" t="s">
        <v>521</v>
      </c>
      <c r="F277" s="260" t="s">
        <v>1321</v>
      </c>
      <c r="G277" s="241" t="s">
        <v>508</v>
      </c>
      <c r="H277" s="241" t="s">
        <v>508</v>
      </c>
      <c r="I277" s="265"/>
    </row>
    <row r="278" spans="1:9" ht="14.25" customHeight="1">
      <c r="A278" s="273"/>
      <c r="B278" s="263" t="s">
        <v>1666</v>
      </c>
      <c r="C278" s="185">
        <v>198335453</v>
      </c>
      <c r="D278" s="185">
        <v>7572701334</v>
      </c>
      <c r="E278" s="264" t="s">
        <v>521</v>
      </c>
      <c r="F278" s="241" t="s">
        <v>196</v>
      </c>
      <c r="G278" s="260" t="s">
        <v>508</v>
      </c>
      <c r="H278" s="260"/>
      <c r="I278" s="262" t="s">
        <v>1589</v>
      </c>
    </row>
    <row r="279" spans="1:9" ht="14.25" customHeight="1">
      <c r="A279" s="274"/>
      <c r="B279" s="259" t="s">
        <v>1667</v>
      </c>
      <c r="C279" s="186">
        <v>176856591</v>
      </c>
      <c r="D279" s="261">
        <v>3853089993</v>
      </c>
      <c r="E279" s="261" t="s">
        <v>1201</v>
      </c>
      <c r="F279" s="260" t="s">
        <v>196</v>
      </c>
      <c r="G279" s="241" t="s">
        <v>508</v>
      </c>
      <c r="H279" s="241"/>
      <c r="I279" s="265"/>
    </row>
    <row r="280" spans="1:9" ht="14.25" customHeight="1">
      <c r="A280" s="274"/>
      <c r="B280" s="185" t="s">
        <v>1668</v>
      </c>
      <c r="C280" s="185">
        <v>120281200</v>
      </c>
      <c r="D280" s="185">
        <v>3855421482</v>
      </c>
      <c r="E280" s="261" t="s">
        <v>1320</v>
      </c>
      <c r="F280" s="260" t="s">
        <v>1321</v>
      </c>
      <c r="G280" s="241"/>
      <c r="H280" s="241"/>
      <c r="I280" s="265"/>
    </row>
    <row r="281" spans="1:9" ht="14.25" customHeight="1">
      <c r="A281" s="273"/>
      <c r="B281" s="263" t="s">
        <v>1669</v>
      </c>
      <c r="C281" s="185">
        <v>198237976</v>
      </c>
      <c r="D281" s="185">
        <v>8014489028</v>
      </c>
      <c r="E281" s="264" t="s">
        <v>510</v>
      </c>
      <c r="F281" s="241" t="s">
        <v>1321</v>
      </c>
      <c r="G281" s="260" t="s">
        <v>508</v>
      </c>
      <c r="H281" s="260"/>
      <c r="I281" s="262"/>
    </row>
    <row r="282" spans="1:9" ht="14.25" customHeight="1">
      <c r="A282" s="274"/>
      <c r="B282" s="259" t="s">
        <v>1670</v>
      </c>
      <c r="C282" s="186">
        <v>198459233</v>
      </c>
      <c r="D282" s="261">
        <v>3855072853</v>
      </c>
      <c r="E282" s="261" t="s">
        <v>1201</v>
      </c>
      <c r="F282" s="260" t="s">
        <v>1321</v>
      </c>
      <c r="G282" s="241" t="s">
        <v>508</v>
      </c>
      <c r="H282" s="241"/>
      <c r="I282" s="265"/>
    </row>
    <row r="283" spans="1:9" ht="14.25" customHeight="1">
      <c r="A283" s="273"/>
      <c r="B283" s="263" t="s">
        <v>1671</v>
      </c>
      <c r="C283" s="185">
        <v>198242973</v>
      </c>
      <c r="D283" s="185">
        <v>8016511236</v>
      </c>
      <c r="E283" s="264" t="s">
        <v>1201</v>
      </c>
      <c r="F283" s="241" t="s">
        <v>196</v>
      </c>
      <c r="G283" s="260" t="s">
        <v>508</v>
      </c>
      <c r="H283" s="260"/>
      <c r="I283" s="262" t="s">
        <v>1589</v>
      </c>
    </row>
    <row r="284" spans="1:9" ht="14.25" customHeight="1">
      <c r="A284" s="274"/>
      <c r="B284" s="259" t="s">
        <v>1672</v>
      </c>
      <c r="C284" s="186">
        <v>168527628</v>
      </c>
      <c r="D284" s="261" t="s">
        <v>1673</v>
      </c>
      <c r="E284" s="261" t="s">
        <v>1201</v>
      </c>
      <c r="F284" s="260" t="s">
        <v>196</v>
      </c>
      <c r="G284" s="241"/>
      <c r="H284" s="241"/>
      <c r="I284" s="265"/>
    </row>
    <row r="285" spans="1:9" ht="14.25" customHeight="1">
      <c r="A285" s="273"/>
      <c r="B285" s="263" t="s">
        <v>1674</v>
      </c>
      <c r="C285" s="185">
        <v>198353135</v>
      </c>
      <c r="D285" s="185">
        <v>8019704990</v>
      </c>
      <c r="E285" s="264" t="s">
        <v>1201</v>
      </c>
      <c r="F285" s="241" t="s">
        <v>196</v>
      </c>
      <c r="G285" s="260" t="s">
        <v>508</v>
      </c>
      <c r="H285" s="260" t="s">
        <v>508</v>
      </c>
      <c r="I285" s="262"/>
    </row>
    <row r="286" spans="1:9" ht="14.25" customHeight="1">
      <c r="A286" s="274"/>
      <c r="B286" s="259" t="s">
        <v>1675</v>
      </c>
      <c r="C286" s="186">
        <v>189853873</v>
      </c>
      <c r="D286" s="261">
        <v>3859009606</v>
      </c>
      <c r="E286" s="261" t="s">
        <v>1201</v>
      </c>
      <c r="F286" s="260" t="s">
        <v>1321</v>
      </c>
      <c r="G286" s="241" t="s">
        <v>508</v>
      </c>
      <c r="H286" s="241"/>
      <c r="I286" s="265"/>
    </row>
    <row r="287" spans="1:9" ht="14.25" customHeight="1">
      <c r="A287" s="275"/>
      <c r="B287" s="259" t="s">
        <v>1676</v>
      </c>
      <c r="C287" s="186">
        <v>198450414</v>
      </c>
      <c r="D287" s="261">
        <v>3852521685</v>
      </c>
      <c r="E287" s="261" t="s">
        <v>1201</v>
      </c>
      <c r="F287" s="260" t="s">
        <v>196</v>
      </c>
      <c r="G287" s="276" t="s">
        <v>508</v>
      </c>
      <c r="H287" s="276"/>
      <c r="I287" s="276"/>
    </row>
    <row r="288" spans="1:9" ht="14.25" customHeight="1">
      <c r="B288" s="259" t="s">
        <v>1594</v>
      </c>
      <c r="C288" s="186">
        <v>122747029</v>
      </c>
      <c r="D288" s="186">
        <v>8016825899</v>
      </c>
      <c r="E288" s="261" t="s">
        <v>516</v>
      </c>
      <c r="F288" s="260" t="s">
        <v>196</v>
      </c>
      <c r="G288" s="260" t="s">
        <v>508</v>
      </c>
    </row>
    <row r="289" spans="1:9" ht="14.25" customHeight="1">
      <c r="A289" s="278" t="s">
        <v>1677</v>
      </c>
      <c r="B289" s="249"/>
      <c r="C289" s="250" t="s">
        <v>1310</v>
      </c>
      <c r="D289" s="251" t="s">
        <v>1311</v>
      </c>
      <c r="E289" s="252"/>
      <c r="F289" s="253"/>
      <c r="G289" s="253"/>
      <c r="H289" s="253"/>
      <c r="I289" s="254"/>
    </row>
    <row r="290" spans="1:9" ht="14.25" customHeight="1">
      <c r="A290" s="272" t="s">
        <v>921</v>
      </c>
      <c r="B290" s="257" t="s">
        <v>1314</v>
      </c>
      <c r="C290" s="253" t="s">
        <v>1315</v>
      </c>
      <c r="D290" s="252" t="s">
        <v>924</v>
      </c>
      <c r="E290" s="252" t="s">
        <v>497</v>
      </c>
      <c r="F290" s="253" t="s">
        <v>925</v>
      </c>
      <c r="G290" s="253" t="s">
        <v>926</v>
      </c>
      <c r="H290" s="253" t="s">
        <v>1312</v>
      </c>
      <c r="I290" s="254" t="s">
        <v>455</v>
      </c>
    </row>
    <row r="291" spans="1:9" s="374" customFormat="1" ht="14.25" customHeight="1">
      <c r="A291" s="458" t="s">
        <v>1678</v>
      </c>
      <c r="B291" s="415" t="s">
        <v>514</v>
      </c>
      <c r="C291" s="385">
        <v>198303055</v>
      </c>
      <c r="D291" s="459">
        <v>3855410937</v>
      </c>
      <c r="E291" s="459" t="s">
        <v>513</v>
      </c>
      <c r="F291" s="384" t="s">
        <v>933</v>
      </c>
      <c r="G291" s="384" t="s">
        <v>508</v>
      </c>
      <c r="H291" s="384"/>
      <c r="I291" s="460" t="s">
        <v>1679</v>
      </c>
    </row>
    <row r="292" spans="1:9" s="374" customFormat="1" ht="14.25" customHeight="1">
      <c r="A292" s="458" t="s">
        <v>1680</v>
      </c>
      <c r="B292" s="415" t="s">
        <v>515</v>
      </c>
      <c r="C292" s="385">
        <v>198318924</v>
      </c>
      <c r="D292" s="384">
        <v>4357141187</v>
      </c>
      <c r="E292" s="459" t="s">
        <v>513</v>
      </c>
      <c r="F292" s="384" t="s">
        <v>933</v>
      </c>
      <c r="G292" s="384" t="s">
        <v>508</v>
      </c>
      <c r="H292" s="384"/>
      <c r="I292" s="460" t="s">
        <v>1679</v>
      </c>
    </row>
    <row r="293" spans="1:9" s="374" customFormat="1" ht="14.25" customHeight="1">
      <c r="A293" s="458" t="s">
        <v>1681</v>
      </c>
      <c r="B293" s="415" t="s">
        <v>518</v>
      </c>
      <c r="C293" s="385">
        <v>185565315</v>
      </c>
      <c r="D293" s="459">
        <v>3855907316</v>
      </c>
      <c r="E293" s="459" t="s">
        <v>1201</v>
      </c>
      <c r="F293" s="384" t="s">
        <v>196</v>
      </c>
      <c r="G293" s="384" t="s">
        <v>508</v>
      </c>
      <c r="H293" s="384"/>
      <c r="I293" s="460"/>
    </row>
    <row r="294" spans="1:9" ht="14.25" customHeight="1">
      <c r="A294" s="274" t="s">
        <v>1682</v>
      </c>
      <c r="B294" s="263" t="s">
        <v>1683</v>
      </c>
      <c r="C294" s="185">
        <v>198329627</v>
      </c>
      <c r="D294" s="241">
        <v>198329627</v>
      </c>
      <c r="E294" s="264" t="s">
        <v>1320</v>
      </c>
      <c r="F294" s="241" t="s">
        <v>196</v>
      </c>
      <c r="G294" s="241" t="s">
        <v>508</v>
      </c>
      <c r="H294" s="241"/>
      <c r="I294" s="265"/>
    </row>
    <row r="295" spans="1:9" ht="14.25" customHeight="1">
      <c r="A295" s="273" t="s">
        <v>1684</v>
      </c>
      <c r="B295" s="259" t="s">
        <v>1685</v>
      </c>
      <c r="C295" s="186">
        <v>198304306</v>
      </c>
      <c r="D295" s="261">
        <v>3854202997</v>
      </c>
      <c r="E295" s="261" t="s">
        <v>1201</v>
      </c>
      <c r="F295" s="241" t="s">
        <v>196</v>
      </c>
      <c r="G295" s="260" t="s">
        <v>1335</v>
      </c>
      <c r="H295" s="260"/>
      <c r="I295" s="262"/>
    </row>
    <row r="296" spans="1:9" ht="14.25" customHeight="1">
      <c r="A296" s="274" t="s">
        <v>1686</v>
      </c>
      <c r="B296" s="263" t="s">
        <v>1687</v>
      </c>
      <c r="C296" s="185">
        <v>198262636</v>
      </c>
      <c r="D296" s="241">
        <v>3854922143</v>
      </c>
      <c r="E296" s="264" t="s">
        <v>1201</v>
      </c>
      <c r="F296" s="241" t="s">
        <v>196</v>
      </c>
      <c r="G296" s="260" t="s">
        <v>1335</v>
      </c>
      <c r="H296" s="260" t="s">
        <v>508</v>
      </c>
      <c r="I296" s="262"/>
    </row>
    <row r="297" spans="1:9" ht="14.25" customHeight="1">
      <c r="A297" s="274" t="s">
        <v>1688</v>
      </c>
      <c r="B297" s="185" t="s">
        <v>1689</v>
      </c>
      <c r="C297" s="185">
        <v>183224497</v>
      </c>
      <c r="D297" s="241" t="s">
        <v>1690</v>
      </c>
      <c r="E297" s="264" t="s">
        <v>1320</v>
      </c>
      <c r="F297" s="241" t="s">
        <v>196</v>
      </c>
      <c r="G297" s="260" t="s">
        <v>508</v>
      </c>
      <c r="H297" s="260" t="s">
        <v>508</v>
      </c>
      <c r="I297" s="262"/>
    </row>
    <row r="298" spans="1:9" ht="14.25" customHeight="1">
      <c r="A298" s="273" t="s">
        <v>1691</v>
      </c>
      <c r="B298" s="259" t="s">
        <v>1692</v>
      </c>
      <c r="C298" s="186">
        <v>198347430</v>
      </c>
      <c r="D298" s="261">
        <v>7862784495</v>
      </c>
      <c r="E298" s="261" t="s">
        <v>1201</v>
      </c>
      <c r="F298" s="241" t="s">
        <v>196</v>
      </c>
      <c r="G298" s="241" t="s">
        <v>508</v>
      </c>
      <c r="H298" s="241"/>
      <c r="I298" s="265"/>
    </row>
    <row r="299" spans="1:9" s="374" customFormat="1" ht="14.25" customHeight="1">
      <c r="A299" s="458" t="s">
        <v>1693</v>
      </c>
      <c r="B299" s="415" t="s">
        <v>517</v>
      </c>
      <c r="C299" s="385">
        <v>186325204</v>
      </c>
      <c r="D299" s="384">
        <v>8015094766</v>
      </c>
      <c r="E299" s="459" t="s">
        <v>1201</v>
      </c>
      <c r="F299" s="384" t="s">
        <v>196</v>
      </c>
      <c r="G299" s="384" t="s">
        <v>508</v>
      </c>
      <c r="H299" s="384"/>
      <c r="I299" s="460" t="s">
        <v>1694</v>
      </c>
    </row>
    <row r="300" spans="1:9" ht="14.25" customHeight="1">
      <c r="A300" s="273" t="s">
        <v>1695</v>
      </c>
      <c r="B300" s="259" t="s">
        <v>1696</v>
      </c>
      <c r="C300" s="186">
        <v>119192393</v>
      </c>
      <c r="D300" s="261">
        <v>3857324081</v>
      </c>
      <c r="E300" s="261" t="s">
        <v>505</v>
      </c>
      <c r="F300" s="241" t="s">
        <v>1321</v>
      </c>
      <c r="G300" s="241" t="s">
        <v>508</v>
      </c>
      <c r="H300" s="241"/>
      <c r="I300" s="265"/>
    </row>
    <row r="301" spans="1:9" ht="14.25" customHeight="1">
      <c r="A301" s="274" t="s">
        <v>1697</v>
      </c>
      <c r="B301" s="263" t="s">
        <v>1698</v>
      </c>
      <c r="C301" s="185">
        <v>198295821</v>
      </c>
      <c r="D301" s="241" t="s">
        <v>1699</v>
      </c>
      <c r="E301" s="264" t="s">
        <v>1320</v>
      </c>
      <c r="F301" s="241" t="s">
        <v>196</v>
      </c>
      <c r="G301" s="260" t="s">
        <v>508</v>
      </c>
      <c r="H301" s="260"/>
      <c r="I301" s="262"/>
    </row>
    <row r="302" spans="1:9" ht="14.25" customHeight="1">
      <c r="A302" s="273" t="s">
        <v>1700</v>
      </c>
      <c r="B302" s="259" t="s">
        <v>1701</v>
      </c>
      <c r="C302" s="186">
        <v>120502327</v>
      </c>
      <c r="D302" s="261">
        <v>3852999799</v>
      </c>
      <c r="E302" s="261" t="s">
        <v>1320</v>
      </c>
      <c r="F302" s="241" t="s">
        <v>196</v>
      </c>
      <c r="G302" s="241" t="s">
        <v>1335</v>
      </c>
      <c r="H302" s="241"/>
      <c r="I302" s="265"/>
    </row>
    <row r="303" spans="1:9" ht="14.25" customHeight="1">
      <c r="A303" s="274" t="s">
        <v>1702</v>
      </c>
      <c r="B303" s="263" t="s">
        <v>1703</v>
      </c>
      <c r="C303" s="185">
        <v>198325029</v>
      </c>
      <c r="D303" s="241" t="s">
        <v>1704</v>
      </c>
      <c r="E303" s="264" t="s">
        <v>1320</v>
      </c>
      <c r="F303" s="241" t="s">
        <v>1321</v>
      </c>
      <c r="G303" s="241" t="s">
        <v>508</v>
      </c>
      <c r="H303" s="241"/>
      <c r="I303" s="265"/>
    </row>
    <row r="304" spans="1:9" ht="14.25" customHeight="1">
      <c r="A304" s="273" t="s">
        <v>1705</v>
      </c>
      <c r="B304" s="259" t="s">
        <v>1706</v>
      </c>
      <c r="C304" s="186">
        <v>194790376</v>
      </c>
      <c r="D304" s="261" t="s">
        <v>1707</v>
      </c>
      <c r="E304" s="261" t="s">
        <v>1320</v>
      </c>
      <c r="F304" s="241" t="s">
        <v>196</v>
      </c>
      <c r="G304" s="260" t="s">
        <v>1335</v>
      </c>
      <c r="H304" s="260"/>
      <c r="I304" s="262"/>
    </row>
    <row r="305" spans="1:9" ht="14.25" customHeight="1">
      <c r="A305" s="274">
        <v>210371933</v>
      </c>
      <c r="B305" s="263" t="s">
        <v>1708</v>
      </c>
      <c r="C305" s="185">
        <v>198478482</v>
      </c>
      <c r="D305" s="241">
        <v>8016344982</v>
      </c>
      <c r="E305" s="264" t="s">
        <v>513</v>
      </c>
      <c r="F305" s="241" t="s">
        <v>196</v>
      </c>
      <c r="G305" s="260" t="s">
        <v>508</v>
      </c>
      <c r="H305" s="260"/>
      <c r="I305" s="262"/>
    </row>
    <row r="306" spans="1:9" ht="14.25" customHeight="1">
      <c r="A306" s="273" t="s">
        <v>1709</v>
      </c>
      <c r="B306" s="259" t="s">
        <v>1710</v>
      </c>
      <c r="C306" s="186">
        <v>198483419</v>
      </c>
      <c r="D306" s="261">
        <v>3855674060</v>
      </c>
      <c r="E306" s="261" t="s">
        <v>521</v>
      </c>
      <c r="F306" s="241" t="s">
        <v>196</v>
      </c>
      <c r="G306" s="241" t="s">
        <v>508</v>
      </c>
      <c r="H306" s="241"/>
      <c r="I306" s="265"/>
    </row>
    <row r="307" spans="1:9" ht="14.25" customHeight="1">
      <c r="A307" s="274" t="s">
        <v>1711</v>
      </c>
      <c r="B307" s="263" t="s">
        <v>1712</v>
      </c>
      <c r="C307" s="185">
        <v>198534696</v>
      </c>
      <c r="D307" s="241">
        <v>3854857445</v>
      </c>
      <c r="E307" s="264" t="s">
        <v>1320</v>
      </c>
      <c r="F307" s="241" t="s">
        <v>1321</v>
      </c>
      <c r="G307" s="241" t="s">
        <v>508</v>
      </c>
      <c r="H307" s="241"/>
      <c r="I307" s="265"/>
    </row>
    <row r="308" spans="1:9" ht="14.25" customHeight="1">
      <c r="A308" s="274" t="s">
        <v>1713</v>
      </c>
      <c r="B308" s="263" t="s">
        <v>1714</v>
      </c>
      <c r="C308" s="185">
        <v>198535628</v>
      </c>
      <c r="D308" s="241">
        <v>5593971639</v>
      </c>
      <c r="E308" s="264" t="s">
        <v>1320</v>
      </c>
      <c r="F308" s="241" t="s">
        <v>196</v>
      </c>
      <c r="G308" s="260" t="s">
        <v>508</v>
      </c>
      <c r="H308" s="260"/>
      <c r="I308" s="262"/>
    </row>
    <row r="309" spans="1:9" ht="14.25" customHeight="1">
      <c r="A309" s="278" t="s">
        <v>1715</v>
      </c>
      <c r="B309" s="271" t="s">
        <v>1375</v>
      </c>
      <c r="C309" s="266"/>
      <c r="D309" s="252"/>
      <c r="E309" s="252"/>
      <c r="F309" s="253"/>
      <c r="G309" s="253"/>
      <c r="H309" s="253"/>
      <c r="I309" s="254"/>
    </row>
    <row r="310" spans="1:9" ht="14.25" customHeight="1">
      <c r="A310" s="272" t="s">
        <v>921</v>
      </c>
      <c r="B310" s="257" t="s">
        <v>1314</v>
      </c>
      <c r="C310" s="253" t="s">
        <v>1315</v>
      </c>
      <c r="D310" s="252" t="s">
        <v>924</v>
      </c>
      <c r="E310" s="252" t="s">
        <v>497</v>
      </c>
      <c r="F310" s="253" t="s">
        <v>925</v>
      </c>
      <c r="G310" s="253" t="s">
        <v>926</v>
      </c>
      <c r="H310" s="253" t="s">
        <v>1312</v>
      </c>
      <c r="I310" s="254" t="s">
        <v>455</v>
      </c>
    </row>
    <row r="311" spans="1:9" ht="14.25" customHeight="1">
      <c r="A311" s="273" t="s">
        <v>1716</v>
      </c>
      <c r="B311" s="259" t="s">
        <v>1717</v>
      </c>
      <c r="C311" s="186">
        <v>198491577</v>
      </c>
      <c r="D311" s="261" t="s">
        <v>1718</v>
      </c>
      <c r="E311" s="261" t="s">
        <v>538</v>
      </c>
      <c r="F311" s="241" t="s">
        <v>1321</v>
      </c>
      <c r="G311" s="260"/>
      <c r="H311" s="260"/>
      <c r="I311" s="262"/>
    </row>
    <row r="312" spans="1:9" ht="14.25" customHeight="1">
      <c r="A312" s="274" t="s">
        <v>1719</v>
      </c>
      <c r="B312" s="263" t="s">
        <v>1720</v>
      </c>
      <c r="C312" s="185">
        <v>111463080</v>
      </c>
      <c r="D312" s="241" t="s">
        <v>1721</v>
      </c>
      <c r="E312" s="264" t="s">
        <v>538</v>
      </c>
      <c r="F312" s="241" t="s">
        <v>1321</v>
      </c>
      <c r="G312" s="241" t="s">
        <v>1335</v>
      </c>
      <c r="H312" s="241"/>
      <c r="I312" s="265"/>
    </row>
    <row r="313" spans="1:9" ht="14.25" customHeight="1">
      <c r="A313" s="273" t="s">
        <v>1722</v>
      </c>
      <c r="B313" s="259" t="s">
        <v>1723</v>
      </c>
      <c r="C313" s="186">
        <v>120566410</v>
      </c>
      <c r="D313" s="261">
        <v>3854859725</v>
      </c>
      <c r="E313" s="261" t="s">
        <v>538</v>
      </c>
      <c r="F313" s="241" t="s">
        <v>1321</v>
      </c>
      <c r="G313" s="260" t="s">
        <v>1335</v>
      </c>
      <c r="H313" s="260"/>
      <c r="I313" s="262"/>
    </row>
    <row r="314" spans="1:9" ht="14.25" customHeight="1">
      <c r="A314" s="274">
        <v>576412191</v>
      </c>
      <c r="B314" s="263" t="s">
        <v>1724</v>
      </c>
      <c r="C314" s="185">
        <v>198514735</v>
      </c>
      <c r="D314" s="241">
        <v>4355537126</v>
      </c>
      <c r="E314" s="264" t="s">
        <v>553</v>
      </c>
      <c r="F314" s="241" t="s">
        <v>1321</v>
      </c>
      <c r="G314" s="241" t="s">
        <v>508</v>
      </c>
      <c r="H314" s="241"/>
      <c r="I314" s="265"/>
    </row>
    <row r="315" spans="1:9" ht="14.25" customHeight="1">
      <c r="A315" s="273"/>
      <c r="B315" s="259" t="s">
        <v>1725</v>
      </c>
      <c r="C315" s="186">
        <v>198187183</v>
      </c>
      <c r="D315" s="261">
        <v>9407581598</v>
      </c>
      <c r="E315" s="261" t="s">
        <v>538</v>
      </c>
      <c r="F315" s="241" t="s">
        <v>196</v>
      </c>
      <c r="G315" s="260" t="s">
        <v>508</v>
      </c>
      <c r="H315" s="260"/>
      <c r="I315" s="262"/>
    </row>
    <row r="316" spans="1:9" ht="14.25" customHeight="1">
      <c r="A316" s="273" t="s">
        <v>1726</v>
      </c>
      <c r="B316" s="263" t="s">
        <v>1727</v>
      </c>
      <c r="C316" s="185">
        <v>198333028</v>
      </c>
      <c r="D316" s="241">
        <v>3856305447</v>
      </c>
      <c r="E316" s="264" t="s">
        <v>1201</v>
      </c>
      <c r="F316" s="241" t="s">
        <v>196</v>
      </c>
      <c r="G316" s="260" t="s">
        <v>508</v>
      </c>
      <c r="H316" s="260"/>
      <c r="I316" s="262"/>
    </row>
    <row r="317" spans="1:9" ht="14.25" customHeight="1">
      <c r="A317" s="274" t="s">
        <v>1728</v>
      </c>
      <c r="B317" s="259" t="s">
        <v>1729</v>
      </c>
      <c r="C317" s="186">
        <v>198558678</v>
      </c>
      <c r="D317" s="261">
        <v>4322472301</v>
      </c>
      <c r="E317" s="261" t="s">
        <v>1201</v>
      </c>
      <c r="F317" s="241" t="s">
        <v>1321</v>
      </c>
      <c r="G317" s="241" t="s">
        <v>508</v>
      </c>
      <c r="H317" s="241" t="s">
        <v>735</v>
      </c>
      <c r="I317" s="265" t="s">
        <v>1730</v>
      </c>
    </row>
    <row r="318" spans="1:9" ht="14.25" customHeight="1">
      <c r="A318" s="273"/>
      <c r="B318" s="263" t="s">
        <v>1731</v>
      </c>
      <c r="C318" s="185">
        <v>198279696</v>
      </c>
      <c r="D318" s="241">
        <v>3852438500</v>
      </c>
      <c r="E318" s="264" t="s">
        <v>521</v>
      </c>
      <c r="F318" s="241" t="s">
        <v>1321</v>
      </c>
      <c r="G318" s="260" t="s">
        <v>1335</v>
      </c>
      <c r="H318" s="260"/>
      <c r="I318" s="262"/>
    </row>
    <row r="319" spans="1:9" ht="14.25" customHeight="1">
      <c r="A319" s="274" t="s">
        <v>1646</v>
      </c>
      <c r="B319" s="259" t="s">
        <v>1647</v>
      </c>
      <c r="C319" s="186">
        <v>95655178</v>
      </c>
      <c r="D319" s="261">
        <v>3853797801</v>
      </c>
      <c r="E319" s="261" t="s">
        <v>521</v>
      </c>
      <c r="F319" s="241" t="s">
        <v>1321</v>
      </c>
      <c r="G319" s="241" t="s">
        <v>508</v>
      </c>
      <c r="H319" s="241"/>
      <c r="I319" s="265"/>
    </row>
    <row r="320" spans="1:9" ht="14.25" customHeight="1">
      <c r="A320" s="273"/>
      <c r="B320" s="263" t="s">
        <v>1630</v>
      </c>
      <c r="C320" s="185">
        <v>198327247</v>
      </c>
      <c r="D320" s="241">
        <v>4707274102</v>
      </c>
      <c r="E320" s="264" t="s">
        <v>1320</v>
      </c>
      <c r="F320" s="260" t="s">
        <v>1321</v>
      </c>
      <c r="G320" s="260" t="s">
        <v>508</v>
      </c>
      <c r="H320" s="260"/>
      <c r="I320" s="262"/>
    </row>
    <row r="321" spans="1:9" ht="14.25" customHeight="1">
      <c r="A321" s="274" t="s">
        <v>1732</v>
      </c>
      <c r="B321" s="259" t="s">
        <v>1733</v>
      </c>
      <c r="C321" s="186">
        <v>176592553</v>
      </c>
      <c r="D321" s="261">
        <v>8019137083</v>
      </c>
      <c r="E321" s="261" t="s">
        <v>1379</v>
      </c>
      <c r="F321" s="241" t="s">
        <v>1321</v>
      </c>
      <c r="G321" s="241" t="s">
        <v>508</v>
      </c>
      <c r="H321" s="241"/>
      <c r="I321" s="265"/>
    </row>
    <row r="322" spans="1:9" ht="14.25" customHeight="1">
      <c r="A322" s="273" t="s">
        <v>1734</v>
      </c>
      <c r="B322" s="263" t="s">
        <v>1735</v>
      </c>
      <c r="C322" s="185">
        <v>148794097</v>
      </c>
      <c r="D322" s="241">
        <v>8017169979</v>
      </c>
      <c r="E322" s="264" t="s">
        <v>505</v>
      </c>
      <c r="F322" s="241" t="s">
        <v>1321</v>
      </c>
      <c r="G322" s="260" t="s">
        <v>1335</v>
      </c>
      <c r="H322" s="241"/>
      <c r="I322" s="265" t="s">
        <v>501</v>
      </c>
    </row>
    <row r="323" spans="1:9" ht="14.25" customHeight="1">
      <c r="A323" s="273" t="s">
        <v>1736</v>
      </c>
      <c r="B323" s="263" t="s">
        <v>1737</v>
      </c>
      <c r="C323" s="185">
        <v>198290493</v>
      </c>
      <c r="D323" s="241">
        <v>3854369608</v>
      </c>
      <c r="E323" s="264" t="s">
        <v>505</v>
      </c>
      <c r="F323" s="241" t="s">
        <v>196</v>
      </c>
      <c r="G323" s="260" t="s">
        <v>1335</v>
      </c>
      <c r="H323" s="260"/>
      <c r="I323" s="262" t="s">
        <v>501</v>
      </c>
    </row>
    <row r="324" spans="1:9" ht="14.25" customHeight="1">
      <c r="A324" s="274" t="s">
        <v>1738</v>
      </c>
      <c r="B324" s="259" t="s">
        <v>1739</v>
      </c>
      <c r="C324" s="186">
        <v>95712703</v>
      </c>
      <c r="D324" s="261">
        <v>3854795101</v>
      </c>
      <c r="E324" s="261" t="s">
        <v>536</v>
      </c>
      <c r="F324" s="241" t="s">
        <v>1321</v>
      </c>
      <c r="G324" s="241" t="s">
        <v>508</v>
      </c>
      <c r="H324" s="241"/>
      <c r="I324" s="265"/>
    </row>
    <row r="325" spans="1:9" ht="14.25" customHeight="1">
      <c r="A325" s="273"/>
      <c r="B325" s="263" t="s">
        <v>1740</v>
      </c>
      <c r="C325" s="185">
        <v>199231908</v>
      </c>
      <c r="D325" s="241">
        <v>2064915126</v>
      </c>
      <c r="E325" s="264" t="s">
        <v>538</v>
      </c>
      <c r="F325" s="241" t="s">
        <v>1321</v>
      </c>
      <c r="G325" s="241" t="s">
        <v>508</v>
      </c>
      <c r="H325" s="241"/>
      <c r="I325" s="265"/>
    </row>
    <row r="326" spans="1:9" ht="14.25" customHeight="1">
      <c r="A326" s="274"/>
      <c r="B326" s="259" t="s">
        <v>1741</v>
      </c>
      <c r="C326" s="186">
        <v>199231906</v>
      </c>
      <c r="D326" s="261">
        <v>8013303871</v>
      </c>
      <c r="E326" s="261" t="s">
        <v>538</v>
      </c>
      <c r="F326" s="241" t="s">
        <v>1321</v>
      </c>
      <c r="G326" s="260" t="s">
        <v>508</v>
      </c>
      <c r="H326" s="260"/>
      <c r="I326" s="262"/>
    </row>
    <row r="327" spans="1:9" ht="14.25" customHeight="1">
      <c r="A327" s="274" t="s">
        <v>1742</v>
      </c>
      <c r="B327" s="186" t="s">
        <v>1743</v>
      </c>
      <c r="C327" s="186">
        <v>189874013</v>
      </c>
      <c r="D327" s="186" t="s">
        <v>1744</v>
      </c>
      <c r="E327" s="261" t="s">
        <v>1320</v>
      </c>
      <c r="F327" s="241" t="s">
        <v>1321</v>
      </c>
      <c r="G327" s="260" t="s">
        <v>508</v>
      </c>
      <c r="H327" s="260"/>
      <c r="I327" s="262"/>
    </row>
    <row r="328" spans="1:9" ht="14.25" customHeight="1">
      <c r="A328" s="273" t="s">
        <v>1745</v>
      </c>
      <c r="B328" s="263" t="s">
        <v>1746</v>
      </c>
      <c r="C328" s="185">
        <v>193726214</v>
      </c>
      <c r="D328" s="241" t="s">
        <v>1747</v>
      </c>
      <c r="E328" s="264" t="s">
        <v>513</v>
      </c>
      <c r="F328" s="241" t="s">
        <v>196</v>
      </c>
      <c r="G328" s="260" t="s">
        <v>508</v>
      </c>
      <c r="H328" s="260"/>
      <c r="I328" s="262"/>
    </row>
    <row r="329" spans="1:9" ht="14.25" customHeight="1">
      <c r="A329" s="278" t="s">
        <v>1748</v>
      </c>
      <c r="B329" s="249"/>
      <c r="C329" s="250" t="s">
        <v>1310</v>
      </c>
      <c r="D329" s="251" t="s">
        <v>1311</v>
      </c>
      <c r="E329" s="252"/>
      <c r="F329" s="253"/>
      <c r="G329" s="253"/>
      <c r="H329" s="253"/>
      <c r="I329" s="254"/>
    </row>
    <row r="330" spans="1:9" ht="14.25" customHeight="1">
      <c r="A330" s="272" t="s">
        <v>921</v>
      </c>
      <c r="B330" s="257" t="s">
        <v>1314</v>
      </c>
      <c r="C330" s="253" t="s">
        <v>1315</v>
      </c>
      <c r="D330" s="252" t="s">
        <v>924</v>
      </c>
      <c r="E330" s="252" t="s">
        <v>497</v>
      </c>
      <c r="F330" s="253" t="s">
        <v>925</v>
      </c>
      <c r="G330" s="253" t="s">
        <v>926</v>
      </c>
      <c r="H330" s="253" t="s">
        <v>1312</v>
      </c>
      <c r="I330" s="254" t="s">
        <v>455</v>
      </c>
    </row>
    <row r="331" spans="1:9" ht="14.25" customHeight="1">
      <c r="A331" s="273" t="s">
        <v>1749</v>
      </c>
      <c r="B331" s="263" t="s">
        <v>1750</v>
      </c>
      <c r="C331" s="185">
        <v>198486830</v>
      </c>
      <c r="D331" s="241">
        <v>9296313476</v>
      </c>
      <c r="E331" s="264" t="s">
        <v>1201</v>
      </c>
      <c r="F331" s="241" t="s">
        <v>196</v>
      </c>
      <c r="G331" s="260" t="s">
        <v>508</v>
      </c>
      <c r="H331" s="260"/>
      <c r="I331" s="262"/>
    </row>
    <row r="332" spans="1:9" ht="14.25" customHeight="1">
      <c r="A332" s="274" t="s">
        <v>1751</v>
      </c>
      <c r="B332" s="259" t="s">
        <v>1752</v>
      </c>
      <c r="C332" s="186">
        <v>198233457</v>
      </c>
      <c r="D332" s="261">
        <v>3857752259</v>
      </c>
      <c r="E332" s="261" t="s">
        <v>1201</v>
      </c>
      <c r="F332" s="241" t="s">
        <v>196</v>
      </c>
      <c r="G332" s="241" t="s">
        <v>735</v>
      </c>
      <c r="H332" s="241"/>
      <c r="I332" s="265"/>
    </row>
    <row r="333" spans="1:9" ht="14.25" customHeight="1">
      <c r="A333" s="274"/>
      <c r="B333" s="259" t="s">
        <v>1753</v>
      </c>
      <c r="C333" s="186">
        <v>198014978</v>
      </c>
      <c r="D333" s="261">
        <v>3855893947</v>
      </c>
      <c r="E333" s="261" t="s">
        <v>538</v>
      </c>
      <c r="F333" s="241" t="s">
        <v>1321</v>
      </c>
      <c r="G333" s="241" t="s">
        <v>508</v>
      </c>
      <c r="H333" s="241"/>
      <c r="I333" s="265"/>
    </row>
    <row r="334" spans="1:9" ht="14.25" customHeight="1">
      <c r="A334" s="273" t="s">
        <v>1754</v>
      </c>
      <c r="B334" s="263" t="s">
        <v>1755</v>
      </c>
      <c r="C334" s="185">
        <v>198502849</v>
      </c>
      <c r="D334" s="241">
        <v>5129607415</v>
      </c>
      <c r="E334" s="264" t="s">
        <v>1201</v>
      </c>
      <c r="F334" s="241" t="s">
        <v>1321</v>
      </c>
      <c r="G334" s="260" t="s">
        <v>508</v>
      </c>
      <c r="H334" s="260"/>
      <c r="I334" s="262"/>
    </row>
    <row r="335" spans="1:9" ht="14.25" customHeight="1">
      <c r="A335" s="274"/>
      <c r="B335" s="259" t="s">
        <v>1756</v>
      </c>
      <c r="C335" s="186">
        <v>170051903</v>
      </c>
      <c r="D335" s="261"/>
      <c r="E335" s="261" t="s">
        <v>538</v>
      </c>
      <c r="F335" s="241"/>
      <c r="G335" s="260" t="s">
        <v>735</v>
      </c>
      <c r="H335" s="260"/>
      <c r="I335" s="262"/>
    </row>
    <row r="336" spans="1:9" s="470" customFormat="1" ht="14.25" customHeight="1">
      <c r="A336" s="464" t="s">
        <v>1757</v>
      </c>
      <c r="B336" s="465" t="s">
        <v>1758</v>
      </c>
      <c r="C336" s="466">
        <v>198499602</v>
      </c>
      <c r="D336" s="467">
        <v>3855494171</v>
      </c>
      <c r="E336" s="468" t="s">
        <v>1201</v>
      </c>
      <c r="F336" s="467" t="s">
        <v>196</v>
      </c>
      <c r="G336" s="467" t="s">
        <v>508</v>
      </c>
      <c r="H336" s="467"/>
      <c r="I336" s="469"/>
    </row>
    <row r="337" spans="1:9" ht="14.25" customHeight="1">
      <c r="A337" s="274" t="s">
        <v>1759</v>
      </c>
      <c r="B337" s="263" t="s">
        <v>1760</v>
      </c>
      <c r="C337" s="185">
        <v>198322276</v>
      </c>
      <c r="D337" s="241">
        <v>7868616411</v>
      </c>
      <c r="E337" s="264" t="s">
        <v>1201</v>
      </c>
      <c r="F337" s="241" t="s">
        <v>1321</v>
      </c>
      <c r="G337" s="260" t="s">
        <v>735</v>
      </c>
      <c r="H337" s="260"/>
      <c r="I337" s="262"/>
    </row>
    <row r="338" spans="1:9" ht="14.25" customHeight="1">
      <c r="A338" s="273" t="s">
        <v>1761</v>
      </c>
      <c r="B338" s="259" t="s">
        <v>1762</v>
      </c>
      <c r="C338" s="186">
        <v>190427449</v>
      </c>
      <c r="D338" s="261">
        <v>2678893261</v>
      </c>
      <c r="E338" s="261" t="s">
        <v>1201</v>
      </c>
      <c r="F338" s="241" t="s">
        <v>196</v>
      </c>
      <c r="G338" s="241" t="s">
        <v>508</v>
      </c>
      <c r="H338" s="241"/>
      <c r="I338" s="265"/>
    </row>
    <row r="339" spans="1:9" ht="14.25" customHeight="1">
      <c r="A339" s="274" t="s">
        <v>1763</v>
      </c>
      <c r="B339" s="263" t="s">
        <v>1764</v>
      </c>
      <c r="C339" s="185">
        <v>185013880</v>
      </c>
      <c r="D339" s="241">
        <v>5209400768</v>
      </c>
      <c r="E339" s="264" t="s">
        <v>1201</v>
      </c>
      <c r="F339" s="241" t="s">
        <v>196</v>
      </c>
      <c r="G339" s="260" t="s">
        <v>508</v>
      </c>
      <c r="H339" s="260"/>
      <c r="I339" s="262"/>
    </row>
    <row r="340" spans="1:9" ht="14.25" customHeight="1">
      <c r="A340" s="273" t="s">
        <v>1765</v>
      </c>
      <c r="B340" s="259" t="s">
        <v>1766</v>
      </c>
      <c r="C340" s="186">
        <v>152779565</v>
      </c>
      <c r="D340" s="261">
        <v>8016619767</v>
      </c>
      <c r="E340" s="261" t="s">
        <v>1201</v>
      </c>
      <c r="F340" s="241" t="s">
        <v>196</v>
      </c>
      <c r="G340" s="241" t="s">
        <v>508</v>
      </c>
      <c r="H340" s="241"/>
      <c r="I340" s="265"/>
    </row>
    <row r="341" spans="1:9" ht="14.25" customHeight="1">
      <c r="A341" s="274"/>
      <c r="B341" s="263" t="s">
        <v>1767</v>
      </c>
      <c r="C341" s="185">
        <v>198450112</v>
      </c>
      <c r="D341" s="241">
        <v>6782351193</v>
      </c>
      <c r="E341" s="264" t="s">
        <v>538</v>
      </c>
      <c r="F341" s="241" t="s">
        <v>1321</v>
      </c>
      <c r="G341" s="260" t="s">
        <v>508</v>
      </c>
      <c r="H341" s="260"/>
      <c r="I341" s="262"/>
    </row>
    <row r="342" spans="1:9" ht="14.25" customHeight="1">
      <c r="A342" s="274" t="s">
        <v>1768</v>
      </c>
      <c r="B342" s="263" t="s">
        <v>1769</v>
      </c>
      <c r="C342" s="185">
        <v>198351811</v>
      </c>
      <c r="D342" s="241">
        <v>8019063419</v>
      </c>
      <c r="E342" s="264" t="s">
        <v>513</v>
      </c>
      <c r="F342" s="241" t="s">
        <v>196</v>
      </c>
      <c r="G342" s="241" t="s">
        <v>735</v>
      </c>
      <c r="H342" s="241"/>
      <c r="I342" s="265"/>
    </row>
    <row r="343" spans="1:9" ht="14.25" customHeight="1">
      <c r="A343" s="273" t="s">
        <v>1770</v>
      </c>
      <c r="B343" s="259" t="s">
        <v>1771</v>
      </c>
      <c r="C343" s="186">
        <v>152779565</v>
      </c>
      <c r="D343" s="261">
        <v>8016619767</v>
      </c>
      <c r="E343" s="261" t="s">
        <v>1320</v>
      </c>
      <c r="F343" s="241" t="s">
        <v>196</v>
      </c>
      <c r="G343" s="260" t="s">
        <v>508</v>
      </c>
      <c r="H343" s="260"/>
      <c r="I343" s="262"/>
    </row>
    <row r="344" spans="1:9" ht="14.25" customHeight="1">
      <c r="A344" s="274"/>
      <c r="B344" s="263" t="s">
        <v>1772</v>
      </c>
      <c r="C344" s="185">
        <v>176112555</v>
      </c>
      <c r="D344" s="241">
        <v>3858657236</v>
      </c>
      <c r="E344" s="264" t="s">
        <v>1320</v>
      </c>
      <c r="F344" s="241" t="s">
        <v>1321</v>
      </c>
      <c r="G344" s="260" t="s">
        <v>508</v>
      </c>
      <c r="H344" s="260"/>
      <c r="I344" s="262"/>
    </row>
    <row r="345" spans="1:9" ht="14.25" customHeight="1">
      <c r="A345" s="274" t="s">
        <v>1773</v>
      </c>
      <c r="B345" s="263" t="s">
        <v>1774</v>
      </c>
      <c r="C345" s="185">
        <v>194817007</v>
      </c>
      <c r="D345" s="241" t="s">
        <v>1775</v>
      </c>
      <c r="E345" s="264" t="s">
        <v>1320</v>
      </c>
      <c r="F345" s="241" t="s">
        <v>196</v>
      </c>
      <c r="G345" s="241" t="s">
        <v>508</v>
      </c>
      <c r="H345" s="241"/>
      <c r="I345" s="265"/>
    </row>
    <row r="346" spans="1:9" ht="14.25" customHeight="1">
      <c r="A346" s="274" t="s">
        <v>1776</v>
      </c>
      <c r="B346" s="185" t="s">
        <v>1777</v>
      </c>
      <c r="C346" s="185">
        <v>95713359</v>
      </c>
      <c r="D346" s="185" t="s">
        <v>1778</v>
      </c>
      <c r="E346" s="264" t="s">
        <v>1320</v>
      </c>
      <c r="F346" s="241" t="s">
        <v>196</v>
      </c>
      <c r="G346" s="241" t="s">
        <v>508</v>
      </c>
      <c r="H346" s="241"/>
      <c r="I346" s="265"/>
    </row>
    <row r="347" spans="1:9" ht="14.25" customHeight="1">
      <c r="A347" s="274" t="s">
        <v>1779</v>
      </c>
      <c r="B347" s="185" t="s">
        <v>1780</v>
      </c>
      <c r="C347" s="185">
        <v>153753033</v>
      </c>
      <c r="D347" s="185" t="s">
        <v>1781</v>
      </c>
      <c r="E347" s="264" t="s">
        <v>1320</v>
      </c>
      <c r="F347" s="241" t="s">
        <v>196</v>
      </c>
      <c r="G347" s="241" t="s">
        <v>508</v>
      </c>
      <c r="H347" s="241"/>
      <c r="I347" s="265"/>
    </row>
    <row r="348" spans="1:9" ht="14.25" customHeight="1">
      <c r="A348" s="273"/>
      <c r="B348" s="259" t="s">
        <v>1782</v>
      </c>
      <c r="C348" s="186">
        <v>198012857</v>
      </c>
      <c r="D348" s="261">
        <v>13855807953</v>
      </c>
      <c r="E348" s="261" t="s">
        <v>538</v>
      </c>
      <c r="F348" s="241" t="s">
        <v>1321</v>
      </c>
      <c r="G348" s="260" t="s">
        <v>508</v>
      </c>
      <c r="H348" s="260"/>
      <c r="I348" s="262"/>
    </row>
    <row r="349" spans="1:9" s="454" customFormat="1" ht="14.25" customHeight="1">
      <c r="A349" s="450" t="s">
        <v>1783</v>
      </c>
      <c r="B349" s="474" t="s">
        <v>522</v>
      </c>
      <c r="C349" s="451">
        <v>198304520</v>
      </c>
      <c r="D349" s="452">
        <v>3852674145</v>
      </c>
      <c r="E349" s="475" t="s">
        <v>513</v>
      </c>
      <c r="F349" s="452" t="s">
        <v>1321</v>
      </c>
      <c r="G349" s="452" t="s">
        <v>508</v>
      </c>
      <c r="H349" s="452"/>
      <c r="I349" s="453"/>
    </row>
    <row r="350" spans="1:9" ht="14.25" customHeight="1">
      <c r="A350" s="278" t="s">
        <v>1784</v>
      </c>
      <c r="B350" s="271" t="s">
        <v>1375</v>
      </c>
      <c r="C350" s="266"/>
      <c r="D350" s="252"/>
      <c r="E350" s="252"/>
      <c r="F350" s="253"/>
      <c r="G350" s="253"/>
      <c r="H350" s="253"/>
      <c r="I350" s="254"/>
    </row>
    <row r="351" spans="1:9" ht="14.25" customHeight="1">
      <c r="A351" s="272" t="s">
        <v>921</v>
      </c>
      <c r="B351" s="257" t="s">
        <v>1314</v>
      </c>
      <c r="C351" s="253" t="s">
        <v>1315</v>
      </c>
      <c r="D351" s="252" t="s">
        <v>924</v>
      </c>
      <c r="E351" s="252" t="s">
        <v>497</v>
      </c>
      <c r="F351" s="253" t="s">
        <v>925</v>
      </c>
      <c r="G351" s="253" t="s">
        <v>926</v>
      </c>
      <c r="H351" s="253" t="s">
        <v>1312</v>
      </c>
      <c r="I351" s="254" t="s">
        <v>455</v>
      </c>
    </row>
    <row r="352" spans="1:9" ht="14.25" customHeight="1">
      <c r="A352" s="273" t="s">
        <v>1785</v>
      </c>
      <c r="B352" s="259" t="s">
        <v>1786</v>
      </c>
      <c r="C352" s="186">
        <v>199220918</v>
      </c>
      <c r="D352" s="261">
        <v>8452643396</v>
      </c>
      <c r="E352" s="261" t="s">
        <v>1201</v>
      </c>
      <c r="F352" s="241" t="s">
        <v>196</v>
      </c>
      <c r="G352" s="260" t="s">
        <v>508</v>
      </c>
      <c r="H352" s="260"/>
      <c r="I352" s="262"/>
    </row>
    <row r="353" spans="1:9" ht="14.25" customHeight="1">
      <c r="A353" s="274" t="s">
        <v>1787</v>
      </c>
      <c r="B353" s="263" t="s">
        <v>1788</v>
      </c>
      <c r="C353" s="185">
        <v>95633158</v>
      </c>
      <c r="D353" s="241">
        <v>8014134436</v>
      </c>
      <c r="E353" s="264" t="s">
        <v>536</v>
      </c>
      <c r="F353" s="241" t="s">
        <v>1321</v>
      </c>
      <c r="G353" s="241" t="s">
        <v>735</v>
      </c>
      <c r="H353" s="241"/>
      <c r="I353" s="265"/>
    </row>
    <row r="354" spans="1:9" ht="14.25" customHeight="1">
      <c r="A354" s="273" t="s">
        <v>1789</v>
      </c>
      <c r="B354" s="259" t="s">
        <v>1790</v>
      </c>
      <c r="C354" s="186">
        <v>199233701</v>
      </c>
      <c r="D354" s="261">
        <v>3853889988</v>
      </c>
      <c r="E354" s="261" t="s">
        <v>538</v>
      </c>
      <c r="F354" s="241" t="s">
        <v>1321</v>
      </c>
      <c r="G354" s="260" t="s">
        <v>735</v>
      </c>
      <c r="H354" s="260"/>
      <c r="I354" s="262"/>
    </row>
    <row r="355" spans="1:9" ht="14.25" customHeight="1">
      <c r="A355" s="274"/>
      <c r="B355" s="263" t="s">
        <v>1791</v>
      </c>
      <c r="C355" s="186">
        <v>186680938</v>
      </c>
      <c r="D355" s="241">
        <v>3854235106</v>
      </c>
      <c r="E355" s="264" t="s">
        <v>538</v>
      </c>
      <c r="F355" s="241" t="s">
        <v>196</v>
      </c>
      <c r="G355" s="241" t="s">
        <v>735</v>
      </c>
      <c r="H355" s="241"/>
      <c r="I355" s="265"/>
    </row>
    <row r="356" spans="1:9" ht="14.25" customHeight="1">
      <c r="A356" s="273"/>
      <c r="B356" s="259" t="s">
        <v>1792</v>
      </c>
      <c r="C356" s="186">
        <v>186921095</v>
      </c>
      <c r="D356" s="261" t="s">
        <v>1793</v>
      </c>
      <c r="E356" s="261" t="s">
        <v>538</v>
      </c>
      <c r="F356" s="241" t="s">
        <v>196</v>
      </c>
      <c r="G356" s="260" t="s">
        <v>508</v>
      </c>
      <c r="H356" s="260"/>
      <c r="I356" s="262"/>
    </row>
    <row r="357" spans="1:9" ht="14.25" customHeight="1">
      <c r="A357" s="273" t="s">
        <v>1794</v>
      </c>
      <c r="B357" s="259" t="s">
        <v>1795</v>
      </c>
      <c r="C357" s="186">
        <v>199196289</v>
      </c>
      <c r="D357" s="261">
        <v>8013013457</v>
      </c>
      <c r="E357" s="261" t="s">
        <v>536</v>
      </c>
      <c r="F357" s="241" t="s">
        <v>1321</v>
      </c>
      <c r="G357" s="260" t="s">
        <v>508</v>
      </c>
      <c r="H357" s="260"/>
      <c r="I357" s="262"/>
    </row>
    <row r="358" spans="1:9" ht="14.25" customHeight="1">
      <c r="A358" s="273">
        <v>646902495</v>
      </c>
      <c r="B358" s="263" t="s">
        <v>1796</v>
      </c>
      <c r="C358" s="185">
        <v>146363365</v>
      </c>
      <c r="D358" s="241">
        <v>8013013458</v>
      </c>
      <c r="E358" s="264" t="s">
        <v>536</v>
      </c>
      <c r="F358" s="241" t="s">
        <v>1321</v>
      </c>
      <c r="G358" s="241" t="s">
        <v>1335</v>
      </c>
      <c r="H358" s="241"/>
      <c r="I358" s="265"/>
    </row>
    <row r="359" spans="1:9" ht="14.25" customHeight="1">
      <c r="A359" s="273" t="s">
        <v>1797</v>
      </c>
      <c r="B359" s="259" t="s">
        <v>1798</v>
      </c>
      <c r="C359" s="186">
        <v>199345715</v>
      </c>
      <c r="D359" s="261" t="s">
        <v>1799</v>
      </c>
      <c r="E359" s="261" t="s">
        <v>1320</v>
      </c>
      <c r="F359" s="241" t="s">
        <v>196</v>
      </c>
      <c r="G359" s="260" t="s">
        <v>508</v>
      </c>
      <c r="H359" s="260"/>
      <c r="I359" s="262"/>
    </row>
    <row r="360" spans="1:9" ht="14.25" customHeight="1">
      <c r="A360" s="274" t="s">
        <v>1800</v>
      </c>
      <c r="B360" s="263" t="s">
        <v>1801</v>
      </c>
      <c r="C360" s="263">
        <v>189815409</v>
      </c>
      <c r="D360" s="263">
        <v>8018372462</v>
      </c>
      <c r="E360" s="264" t="s">
        <v>536</v>
      </c>
      <c r="F360" s="241" t="s">
        <v>196</v>
      </c>
      <c r="G360" s="241" t="s">
        <v>735</v>
      </c>
      <c r="H360" s="241"/>
      <c r="I360" s="265"/>
    </row>
    <row r="361" spans="1:9" ht="14.25" customHeight="1">
      <c r="A361" s="273"/>
      <c r="B361" s="259" t="s">
        <v>1685</v>
      </c>
      <c r="C361" s="186">
        <v>198304306</v>
      </c>
      <c r="D361" s="261">
        <v>3854202997</v>
      </c>
      <c r="E361" s="261" t="s">
        <v>1201</v>
      </c>
      <c r="F361" s="241" t="s">
        <v>196</v>
      </c>
      <c r="G361" s="260" t="s">
        <v>508</v>
      </c>
      <c r="H361" s="260"/>
      <c r="I361" s="262"/>
    </row>
    <row r="362" spans="1:9" ht="14.25" customHeight="1">
      <c r="A362" s="274" t="s">
        <v>1802</v>
      </c>
      <c r="B362" s="263" t="s">
        <v>1803</v>
      </c>
      <c r="C362" s="185">
        <v>112988587</v>
      </c>
      <c r="D362" s="185">
        <v>8013303270</v>
      </c>
      <c r="E362" s="264" t="s">
        <v>538</v>
      </c>
      <c r="F362" s="241" t="s">
        <v>1321</v>
      </c>
      <c r="G362" s="241" t="s">
        <v>508</v>
      </c>
      <c r="H362" s="241"/>
      <c r="I362" s="265"/>
    </row>
    <row r="363" spans="1:9" ht="14.25" customHeight="1">
      <c r="A363" s="274" t="s">
        <v>1719</v>
      </c>
      <c r="B363" s="263" t="s">
        <v>1720</v>
      </c>
      <c r="C363" s="185">
        <v>111463080</v>
      </c>
      <c r="D363" s="241" t="s">
        <v>1721</v>
      </c>
      <c r="E363" s="264" t="s">
        <v>538</v>
      </c>
      <c r="F363" s="241" t="s">
        <v>1321</v>
      </c>
      <c r="G363" s="241" t="s">
        <v>508</v>
      </c>
      <c r="H363" s="241"/>
      <c r="I363" s="265"/>
    </row>
    <row r="364" spans="1:9" ht="14.25" customHeight="1">
      <c r="A364" s="273" t="s">
        <v>1722</v>
      </c>
      <c r="B364" s="259" t="s">
        <v>1723</v>
      </c>
      <c r="C364" s="186">
        <v>120566410</v>
      </c>
      <c r="D364" s="261">
        <v>3854859725</v>
      </c>
      <c r="E364" s="261" t="s">
        <v>538</v>
      </c>
      <c r="F364" s="241" t="s">
        <v>1321</v>
      </c>
      <c r="G364" s="260" t="s">
        <v>508</v>
      </c>
      <c r="H364" s="260"/>
      <c r="I364" s="262"/>
    </row>
    <row r="365" spans="1:9" ht="14.25" customHeight="1">
      <c r="A365" s="273"/>
      <c r="B365" s="263" t="s">
        <v>1731</v>
      </c>
      <c r="C365" s="185">
        <v>198279696</v>
      </c>
      <c r="D365" s="241">
        <v>3852438500</v>
      </c>
      <c r="E365" s="264" t="s">
        <v>521</v>
      </c>
      <c r="F365" s="241" t="s">
        <v>1321</v>
      </c>
      <c r="G365" s="260" t="s">
        <v>508</v>
      </c>
      <c r="H365" s="260"/>
      <c r="I365" s="262"/>
    </row>
    <row r="366" spans="1:9" ht="14.25" customHeight="1">
      <c r="A366" s="274" t="s">
        <v>1804</v>
      </c>
      <c r="B366" s="263" t="s">
        <v>1805</v>
      </c>
      <c r="C366" s="185">
        <v>148803654</v>
      </c>
      <c r="D366" s="241" t="s">
        <v>1806</v>
      </c>
      <c r="E366" s="264" t="s">
        <v>1201</v>
      </c>
      <c r="F366" s="241" t="s">
        <v>196</v>
      </c>
      <c r="G366" s="260" t="s">
        <v>508</v>
      </c>
      <c r="H366" s="241"/>
      <c r="I366" s="265"/>
    </row>
    <row r="367" spans="1:9" ht="14.25" customHeight="1">
      <c r="A367" s="273"/>
      <c r="B367" s="259" t="s">
        <v>1807</v>
      </c>
      <c r="C367" s="186">
        <v>138658050</v>
      </c>
      <c r="D367" s="261">
        <v>3854023928</v>
      </c>
      <c r="E367" s="261" t="s">
        <v>521</v>
      </c>
      <c r="F367" s="241" t="s">
        <v>1321</v>
      </c>
      <c r="G367" s="241" t="s">
        <v>508</v>
      </c>
      <c r="H367" s="241"/>
      <c r="I367" s="265"/>
    </row>
    <row r="368" spans="1:9" ht="14.25" customHeight="1">
      <c r="A368" s="274" t="s">
        <v>1808</v>
      </c>
      <c r="B368" s="263" t="s">
        <v>1809</v>
      </c>
      <c r="C368" s="185">
        <v>190295685</v>
      </c>
      <c r="D368" s="241" t="s">
        <v>1810</v>
      </c>
      <c r="E368" s="264" t="s">
        <v>1201</v>
      </c>
      <c r="F368" s="241" t="s">
        <v>196</v>
      </c>
      <c r="G368" s="260" t="s">
        <v>508</v>
      </c>
      <c r="H368" s="260"/>
      <c r="I368" s="262"/>
    </row>
    <row r="369" spans="1:9" ht="14.25" customHeight="1">
      <c r="A369" s="274" t="s">
        <v>1811</v>
      </c>
      <c r="B369" s="263" t="s">
        <v>1812</v>
      </c>
      <c r="C369" s="185">
        <v>95686319</v>
      </c>
      <c r="D369" s="241" t="s">
        <v>1813</v>
      </c>
      <c r="E369" s="264" t="s">
        <v>1320</v>
      </c>
      <c r="F369" s="241" t="s">
        <v>1321</v>
      </c>
      <c r="G369" s="260" t="s">
        <v>508</v>
      </c>
      <c r="H369" s="260"/>
      <c r="I369" s="262"/>
    </row>
    <row r="370" spans="1:9" ht="14.25" customHeight="1">
      <c r="A370" s="273" t="s">
        <v>1814</v>
      </c>
      <c r="B370" s="259" t="s">
        <v>1815</v>
      </c>
      <c r="C370" s="186">
        <v>197822462</v>
      </c>
      <c r="D370" s="261" t="s">
        <v>1816</v>
      </c>
      <c r="E370" s="261" t="s">
        <v>1201</v>
      </c>
      <c r="F370" s="241" t="s">
        <v>196</v>
      </c>
      <c r="G370" s="260" t="s">
        <v>508</v>
      </c>
      <c r="H370" s="260"/>
      <c r="I370" s="262"/>
    </row>
    <row r="371" spans="1:9" ht="14.25" customHeight="1">
      <c r="A371" s="278" t="s">
        <v>1817</v>
      </c>
      <c r="B371" s="249"/>
      <c r="C371" s="250" t="s">
        <v>1310</v>
      </c>
      <c r="D371" s="251" t="s">
        <v>1311</v>
      </c>
      <c r="E371" s="252"/>
      <c r="F371" s="253"/>
      <c r="G371" s="253"/>
      <c r="H371" s="253"/>
      <c r="I371" s="254"/>
    </row>
    <row r="372" spans="1:9" ht="14.25" customHeight="1">
      <c r="A372" s="272" t="s">
        <v>921</v>
      </c>
      <c r="B372" s="257" t="s">
        <v>1314</v>
      </c>
      <c r="C372" s="253" t="s">
        <v>1315</v>
      </c>
      <c r="D372" s="252" t="s">
        <v>924</v>
      </c>
      <c r="E372" s="252" t="s">
        <v>497</v>
      </c>
      <c r="F372" s="253" t="s">
        <v>925</v>
      </c>
      <c r="G372" s="253" t="s">
        <v>926</v>
      </c>
      <c r="H372" s="253" t="s">
        <v>1312</v>
      </c>
      <c r="I372" s="254" t="s">
        <v>455</v>
      </c>
    </row>
    <row r="373" spans="1:9" ht="14.25" customHeight="1">
      <c r="A373" s="273" t="s">
        <v>1818</v>
      </c>
      <c r="B373" s="263" t="s">
        <v>1819</v>
      </c>
      <c r="C373" s="185">
        <v>198444343</v>
      </c>
      <c r="D373" s="241">
        <v>3852438629</v>
      </c>
      <c r="E373" s="264" t="s">
        <v>538</v>
      </c>
      <c r="F373" s="241" t="s">
        <v>196</v>
      </c>
      <c r="G373" s="260" t="s">
        <v>1335</v>
      </c>
      <c r="H373" s="260"/>
      <c r="I373" s="262" t="s">
        <v>1820</v>
      </c>
    </row>
    <row r="374" spans="1:9" ht="14.25" customHeight="1">
      <c r="A374" s="274" t="s">
        <v>1821</v>
      </c>
      <c r="B374" s="259" t="s">
        <v>1822</v>
      </c>
      <c r="C374" s="186">
        <v>198444356</v>
      </c>
      <c r="D374" s="261">
        <v>3853815368</v>
      </c>
      <c r="E374" s="261" t="s">
        <v>538</v>
      </c>
      <c r="F374" s="241" t="s">
        <v>196</v>
      </c>
      <c r="G374" s="241" t="s">
        <v>1335</v>
      </c>
      <c r="H374" s="241"/>
      <c r="I374" s="265" t="s">
        <v>1820</v>
      </c>
    </row>
    <row r="375" spans="1:9" ht="14.25" customHeight="1">
      <c r="A375" s="273" t="s">
        <v>1823</v>
      </c>
      <c r="B375" s="263" t="s">
        <v>1824</v>
      </c>
      <c r="C375" s="185">
        <v>198444295</v>
      </c>
      <c r="D375" s="241">
        <v>5128931811</v>
      </c>
      <c r="E375" s="264" t="s">
        <v>538</v>
      </c>
      <c r="F375" s="241" t="s">
        <v>196</v>
      </c>
      <c r="G375" s="260" t="s">
        <v>735</v>
      </c>
      <c r="H375" s="260"/>
      <c r="I375" s="262"/>
    </row>
    <row r="376" spans="1:9" ht="14.25" customHeight="1">
      <c r="A376" s="274" t="s">
        <v>1825</v>
      </c>
      <c r="B376" s="259" t="s">
        <v>1826</v>
      </c>
      <c r="C376" s="186">
        <v>152619437</v>
      </c>
      <c r="D376" s="261">
        <v>4078371160</v>
      </c>
      <c r="E376" s="261" t="s">
        <v>1201</v>
      </c>
      <c r="F376" s="241" t="s">
        <v>196</v>
      </c>
      <c r="G376" s="241" t="s">
        <v>508</v>
      </c>
      <c r="H376" s="241"/>
      <c r="I376" s="265"/>
    </row>
    <row r="377" spans="1:9" ht="14.25" customHeight="1">
      <c r="A377" s="273"/>
      <c r="B377" s="263" t="s">
        <v>1827</v>
      </c>
      <c r="C377" s="185">
        <v>181330019</v>
      </c>
      <c r="D377" s="241">
        <v>2103160900</v>
      </c>
      <c r="E377" s="264" t="s">
        <v>1201</v>
      </c>
      <c r="F377" s="241" t="s">
        <v>196</v>
      </c>
      <c r="G377" s="260" t="s">
        <v>735</v>
      </c>
      <c r="H377" s="260"/>
      <c r="I377" s="262"/>
    </row>
    <row r="378" spans="1:9" s="374" customFormat="1" ht="14.25" customHeight="1">
      <c r="A378" s="458" t="s">
        <v>1828</v>
      </c>
      <c r="B378" s="415" t="s">
        <v>1829</v>
      </c>
      <c r="C378" s="385">
        <v>198348610</v>
      </c>
      <c r="D378" s="459" t="s">
        <v>1830</v>
      </c>
      <c r="E378" s="459" t="s">
        <v>1201</v>
      </c>
      <c r="F378" s="384" t="s">
        <v>1321</v>
      </c>
      <c r="G378" s="384" t="s">
        <v>508</v>
      </c>
      <c r="H378" s="384"/>
      <c r="I378" s="460"/>
    </row>
    <row r="379" spans="1:9" ht="14.25" customHeight="1">
      <c r="A379" s="273" t="s">
        <v>1831</v>
      </c>
      <c r="B379" s="263" t="s">
        <v>1832</v>
      </c>
      <c r="C379" s="185">
        <v>198562400</v>
      </c>
      <c r="D379" s="241">
        <v>2395955827</v>
      </c>
      <c r="E379" s="264" t="s">
        <v>1201</v>
      </c>
      <c r="F379" s="241" t="s">
        <v>1321</v>
      </c>
      <c r="G379" s="241" t="s">
        <v>1335</v>
      </c>
      <c r="H379" s="241"/>
      <c r="I379" s="265" t="s">
        <v>1833</v>
      </c>
    </row>
    <row r="380" spans="1:9" ht="14.25" customHeight="1">
      <c r="A380" s="274" t="s">
        <v>1834</v>
      </c>
      <c r="B380" s="259" t="s">
        <v>1835</v>
      </c>
      <c r="C380" s="186">
        <v>198169184</v>
      </c>
      <c r="D380" s="261">
        <v>8016809723</v>
      </c>
      <c r="E380" s="261" t="s">
        <v>1201</v>
      </c>
      <c r="F380" s="241" t="s">
        <v>1321</v>
      </c>
      <c r="G380" s="260" t="s">
        <v>508</v>
      </c>
      <c r="H380" s="260"/>
      <c r="I380" s="262"/>
    </row>
    <row r="381" spans="1:9" ht="14.25" customHeight="1">
      <c r="A381" s="274" t="s">
        <v>1836</v>
      </c>
      <c r="B381" s="263" t="s">
        <v>1837</v>
      </c>
      <c r="C381" s="185">
        <v>180401430</v>
      </c>
      <c r="D381" s="241">
        <v>7735871820</v>
      </c>
      <c r="E381" s="264" t="s">
        <v>1201</v>
      </c>
      <c r="F381" s="241" t="s">
        <v>196</v>
      </c>
      <c r="G381" s="260" t="s">
        <v>508</v>
      </c>
      <c r="H381" s="260"/>
      <c r="I381" s="262"/>
    </row>
    <row r="382" spans="1:9" s="454" customFormat="1" ht="14.25" customHeight="1">
      <c r="A382" s="450" t="s">
        <v>1838</v>
      </c>
      <c r="B382" s="474" t="s">
        <v>519</v>
      </c>
      <c r="C382" s="451">
        <v>198348412</v>
      </c>
      <c r="D382" s="475">
        <v>3852520958</v>
      </c>
      <c r="E382" s="475" t="s">
        <v>1201</v>
      </c>
      <c r="F382" s="452" t="s">
        <v>196</v>
      </c>
      <c r="G382" s="452" t="s">
        <v>508</v>
      </c>
      <c r="H382" s="452"/>
      <c r="I382" s="453"/>
    </row>
    <row r="383" spans="1:9" ht="14.25" customHeight="1">
      <c r="A383" s="274"/>
      <c r="B383" s="263" t="s">
        <v>1839</v>
      </c>
      <c r="C383" s="185">
        <v>193820805</v>
      </c>
      <c r="D383" s="241">
        <v>4809758277</v>
      </c>
      <c r="E383" s="264" t="s">
        <v>516</v>
      </c>
      <c r="F383" s="241" t="s">
        <v>1321</v>
      </c>
      <c r="G383" s="260" t="s">
        <v>508</v>
      </c>
      <c r="H383" s="260"/>
      <c r="I383" s="262"/>
    </row>
    <row r="384" spans="1:9" ht="14.25" customHeight="1">
      <c r="A384" s="273" t="s">
        <v>1840</v>
      </c>
      <c r="B384" s="259" t="s">
        <v>1841</v>
      </c>
      <c r="C384" s="186">
        <v>198346984</v>
      </c>
      <c r="D384" s="261">
        <v>3852261697</v>
      </c>
      <c r="E384" s="261" t="s">
        <v>516</v>
      </c>
      <c r="F384" s="241" t="s">
        <v>196</v>
      </c>
      <c r="G384" s="241" t="s">
        <v>508</v>
      </c>
      <c r="H384" s="241"/>
      <c r="I384" s="265"/>
    </row>
    <row r="385" spans="1:9" ht="14.25" customHeight="1">
      <c r="A385" s="273" t="s">
        <v>1842</v>
      </c>
      <c r="B385" s="259" t="s">
        <v>1843</v>
      </c>
      <c r="C385" s="186">
        <v>182157755</v>
      </c>
      <c r="D385" s="261" t="s">
        <v>1844</v>
      </c>
      <c r="E385" s="261" t="s">
        <v>538</v>
      </c>
      <c r="F385" s="241" t="s">
        <v>1321</v>
      </c>
      <c r="G385" s="241" t="s">
        <v>508</v>
      </c>
      <c r="H385" s="241"/>
      <c r="I385" s="265"/>
    </row>
    <row r="386" spans="1:9" ht="14.25" customHeight="1">
      <c r="A386" s="274" t="s">
        <v>1845</v>
      </c>
      <c r="B386" s="259" t="s">
        <v>1846</v>
      </c>
      <c r="C386" s="186">
        <v>198350347</v>
      </c>
      <c r="D386" s="261">
        <v>3852163892</v>
      </c>
      <c r="E386" s="261" t="s">
        <v>1320</v>
      </c>
      <c r="F386" s="241" t="s">
        <v>1321</v>
      </c>
      <c r="G386" s="241" t="s">
        <v>1335</v>
      </c>
      <c r="H386" s="241"/>
      <c r="I386" s="265"/>
    </row>
    <row r="387" spans="1:9" ht="14.25" customHeight="1">
      <c r="A387" s="273"/>
      <c r="B387" s="259" t="s">
        <v>1847</v>
      </c>
      <c r="C387" s="185">
        <v>198447900</v>
      </c>
      <c r="D387" s="185" t="s">
        <v>1848</v>
      </c>
      <c r="E387" s="261" t="s">
        <v>1320</v>
      </c>
      <c r="F387" s="241" t="s">
        <v>196</v>
      </c>
      <c r="G387" s="260" t="s">
        <v>508</v>
      </c>
      <c r="H387" s="260"/>
      <c r="I387" s="262"/>
    </row>
    <row r="388" spans="1:9" ht="14.25" customHeight="1">
      <c r="A388" s="274"/>
      <c r="B388" s="263" t="s">
        <v>1849</v>
      </c>
      <c r="C388" s="185">
        <v>198557079</v>
      </c>
      <c r="D388" s="241">
        <v>3857857086</v>
      </c>
      <c r="E388" s="264" t="s">
        <v>516</v>
      </c>
      <c r="F388" s="241" t="s">
        <v>196</v>
      </c>
      <c r="G388" s="260" t="s">
        <v>508</v>
      </c>
      <c r="H388" s="260"/>
      <c r="I388" s="262"/>
    </row>
    <row r="389" spans="1:9" ht="14.25" customHeight="1">
      <c r="A389" s="273"/>
      <c r="B389" s="259" t="s">
        <v>1850</v>
      </c>
      <c r="C389" s="186">
        <v>168037863</v>
      </c>
      <c r="D389" s="261">
        <v>3855807947</v>
      </c>
      <c r="E389" s="261" t="s">
        <v>538</v>
      </c>
      <c r="F389" s="241" t="s">
        <v>1321</v>
      </c>
      <c r="G389" s="241" t="s">
        <v>508</v>
      </c>
      <c r="H389" s="241"/>
      <c r="I389" s="265"/>
    </row>
    <row r="390" spans="1:9" ht="14.25" customHeight="1">
      <c r="A390" s="274"/>
      <c r="B390" s="263" t="s">
        <v>1851</v>
      </c>
      <c r="C390" s="185">
        <v>177880365</v>
      </c>
      <c r="D390" s="241" t="s">
        <v>1852</v>
      </c>
      <c r="E390" s="264" t="s">
        <v>505</v>
      </c>
      <c r="F390" s="241" t="s">
        <v>196</v>
      </c>
      <c r="G390" s="241" t="s">
        <v>508</v>
      </c>
      <c r="H390" s="241"/>
      <c r="I390" s="265"/>
    </row>
    <row r="391" spans="1:9" ht="14.25" customHeight="1">
      <c r="A391" s="273"/>
      <c r="B391" s="259" t="s">
        <v>1664</v>
      </c>
      <c r="C391" s="186">
        <v>198446231</v>
      </c>
      <c r="D391" s="261">
        <v>3853541339</v>
      </c>
      <c r="E391" s="261" t="s">
        <v>521</v>
      </c>
      <c r="F391" s="241" t="s">
        <v>196</v>
      </c>
      <c r="G391" s="260" t="s">
        <v>508</v>
      </c>
      <c r="H391" s="260"/>
      <c r="I391" s="262"/>
    </row>
    <row r="392" spans="1:9" ht="14.25" customHeight="1">
      <c r="A392" s="274"/>
      <c r="B392" s="263" t="s">
        <v>531</v>
      </c>
      <c r="C392" s="186">
        <v>198454505</v>
      </c>
      <c r="D392" s="186">
        <v>3855410257</v>
      </c>
      <c r="E392" s="264" t="s">
        <v>1320</v>
      </c>
      <c r="F392" s="241" t="s">
        <v>196</v>
      </c>
      <c r="G392" s="260" t="s">
        <v>508</v>
      </c>
      <c r="H392" s="260"/>
      <c r="I392" s="262"/>
    </row>
    <row r="393" spans="1:9" ht="14.25" customHeight="1">
      <c r="B393" s="259" t="s">
        <v>1701</v>
      </c>
      <c r="C393" s="186">
        <v>120502327</v>
      </c>
      <c r="D393" s="261">
        <v>3852999799</v>
      </c>
      <c r="E393" s="255" t="s">
        <v>1320</v>
      </c>
      <c r="F393" s="255" t="s">
        <v>196</v>
      </c>
      <c r="G393" s="260" t="s">
        <v>508</v>
      </c>
    </row>
    <row r="394" spans="1:9" ht="14.25" customHeight="1">
      <c r="B394" s="255" t="s">
        <v>1737</v>
      </c>
      <c r="C394" s="277"/>
      <c r="D394" s="279">
        <v>3854369608</v>
      </c>
      <c r="E394" s="255" t="s">
        <v>505</v>
      </c>
      <c r="F394" s="255" t="s">
        <v>196</v>
      </c>
      <c r="G394" s="260" t="s">
        <v>508</v>
      </c>
    </row>
    <row r="395" spans="1:9" ht="14.25" customHeight="1">
      <c r="A395" s="278" t="s">
        <v>1853</v>
      </c>
      <c r="B395" s="249"/>
      <c r="C395" s="250" t="s">
        <v>1310</v>
      </c>
      <c r="D395" s="251" t="s">
        <v>1311</v>
      </c>
      <c r="E395" s="252"/>
      <c r="F395" s="253"/>
      <c r="G395" s="253"/>
      <c r="H395" s="253"/>
      <c r="I395" s="254"/>
    </row>
    <row r="396" spans="1:9" ht="14.25" customHeight="1">
      <c r="A396" s="272" t="s">
        <v>921</v>
      </c>
      <c r="B396" s="257" t="s">
        <v>1314</v>
      </c>
      <c r="C396" s="253" t="s">
        <v>1315</v>
      </c>
      <c r="D396" s="252" t="s">
        <v>924</v>
      </c>
      <c r="E396" s="252" t="s">
        <v>497</v>
      </c>
      <c r="F396" s="253" t="s">
        <v>925</v>
      </c>
      <c r="G396" s="253" t="s">
        <v>926</v>
      </c>
      <c r="H396" s="253" t="s">
        <v>1312</v>
      </c>
      <c r="I396" s="254" t="s">
        <v>455</v>
      </c>
    </row>
    <row r="397" spans="1:9" ht="14.25" customHeight="1">
      <c r="A397" s="273"/>
      <c r="B397" s="263" t="s">
        <v>1854</v>
      </c>
      <c r="C397" s="185">
        <v>194643016</v>
      </c>
      <c r="D397" s="241">
        <v>3854887229</v>
      </c>
      <c r="E397" s="264" t="s">
        <v>513</v>
      </c>
      <c r="F397" s="241" t="s">
        <v>196</v>
      </c>
      <c r="G397" s="260" t="s">
        <v>508</v>
      </c>
      <c r="H397" s="260"/>
      <c r="I397" s="262"/>
    </row>
    <row r="398" spans="1:9" ht="14.25" customHeight="1">
      <c r="A398" s="274"/>
      <c r="B398" s="259" t="s">
        <v>1855</v>
      </c>
      <c r="C398" s="186">
        <v>198454868</v>
      </c>
      <c r="D398" s="186">
        <v>3854575273</v>
      </c>
      <c r="E398" s="261" t="s">
        <v>1320</v>
      </c>
      <c r="F398" s="241" t="s">
        <v>1321</v>
      </c>
      <c r="G398" s="241" t="s">
        <v>508</v>
      </c>
      <c r="H398" s="241"/>
      <c r="I398" s="265"/>
    </row>
    <row r="399" spans="1:9" ht="14.25" customHeight="1">
      <c r="A399" s="273"/>
      <c r="B399" s="263" t="s">
        <v>1856</v>
      </c>
      <c r="C399" s="185">
        <v>134504282</v>
      </c>
      <c r="D399" s="241">
        <v>3855567259</v>
      </c>
      <c r="E399" s="264" t="s">
        <v>1320</v>
      </c>
      <c r="F399" s="241" t="s">
        <v>1321</v>
      </c>
      <c r="G399" s="260" t="s">
        <v>508</v>
      </c>
      <c r="H399" s="260"/>
      <c r="I399" s="262"/>
    </row>
    <row r="400" spans="1:9" ht="14.25" customHeight="1">
      <c r="A400" s="274"/>
      <c r="B400" s="259" t="s">
        <v>1857</v>
      </c>
      <c r="C400" s="186">
        <v>193725923</v>
      </c>
      <c r="D400" s="186">
        <v>3854246305</v>
      </c>
      <c r="E400" s="261" t="s">
        <v>1320</v>
      </c>
      <c r="F400" s="241" t="s">
        <v>196</v>
      </c>
      <c r="G400" s="241" t="s">
        <v>508</v>
      </c>
      <c r="H400" s="241"/>
      <c r="I400" s="265"/>
    </row>
    <row r="401" spans="1:9" ht="14.25" customHeight="1">
      <c r="A401" s="331" t="s">
        <v>1686</v>
      </c>
      <c r="B401" s="259" t="s">
        <v>1687</v>
      </c>
      <c r="C401" s="186">
        <v>198262636</v>
      </c>
      <c r="D401" s="186">
        <v>3854922143</v>
      </c>
      <c r="E401" s="261" t="s">
        <v>1201</v>
      </c>
      <c r="F401" s="241" t="s">
        <v>196</v>
      </c>
      <c r="G401" s="260" t="s">
        <v>508</v>
      </c>
      <c r="H401" s="260"/>
      <c r="I401" s="262"/>
    </row>
    <row r="402" spans="1:9" ht="14.25" customHeight="1">
      <c r="A402" s="273" t="s">
        <v>1858</v>
      </c>
      <c r="B402" s="263" t="s">
        <v>1859</v>
      </c>
      <c r="C402" s="185">
        <v>194626765</v>
      </c>
      <c r="D402" s="241">
        <v>3472994827</v>
      </c>
      <c r="E402" s="264" t="s">
        <v>505</v>
      </c>
      <c r="F402" s="241" t="s">
        <v>1321</v>
      </c>
      <c r="G402" s="241" t="s">
        <v>508</v>
      </c>
      <c r="H402" s="241"/>
      <c r="I402" s="265"/>
    </row>
    <row r="403" spans="1:9" ht="14.25" customHeight="1">
      <c r="A403" s="274" t="s">
        <v>1860</v>
      </c>
      <c r="B403" s="259" t="s">
        <v>1861</v>
      </c>
      <c r="C403" s="186">
        <v>199368761</v>
      </c>
      <c r="D403" s="186">
        <v>8017550348</v>
      </c>
      <c r="E403" s="261" t="s">
        <v>1201</v>
      </c>
      <c r="F403" s="241" t="s">
        <v>1321</v>
      </c>
      <c r="G403" s="260" t="s">
        <v>508</v>
      </c>
      <c r="H403" s="260"/>
      <c r="I403" s="262"/>
    </row>
    <row r="404" spans="1:9" ht="14.25" customHeight="1">
      <c r="A404" s="274"/>
      <c r="B404" s="263" t="s">
        <v>1862</v>
      </c>
      <c r="C404" s="185">
        <v>190301493</v>
      </c>
      <c r="D404" s="241" t="s">
        <v>1863</v>
      </c>
      <c r="E404" s="264" t="s">
        <v>1320</v>
      </c>
      <c r="F404" s="241" t="s">
        <v>196</v>
      </c>
      <c r="G404" s="260"/>
      <c r="H404" s="260"/>
      <c r="I404" s="262"/>
    </row>
    <row r="405" spans="1:9" ht="14.25" customHeight="1">
      <c r="A405" s="273" t="s">
        <v>1864</v>
      </c>
      <c r="B405" s="259" t="s">
        <v>1865</v>
      </c>
      <c r="C405" s="186">
        <v>176317664</v>
      </c>
      <c r="D405" s="186">
        <v>3855516571</v>
      </c>
      <c r="E405" s="261" t="s">
        <v>1201</v>
      </c>
      <c r="F405" s="241" t="s">
        <v>196</v>
      </c>
      <c r="G405" s="241" t="s">
        <v>508</v>
      </c>
      <c r="H405" s="241"/>
      <c r="I405" s="265"/>
    </row>
    <row r="406" spans="1:9" ht="14.25" customHeight="1">
      <c r="A406" s="274"/>
      <c r="B406" s="263" t="s">
        <v>1866</v>
      </c>
      <c r="C406" s="185">
        <v>199373488</v>
      </c>
      <c r="D406" s="241" t="s">
        <v>1867</v>
      </c>
      <c r="E406" s="264" t="s">
        <v>1320</v>
      </c>
      <c r="F406" s="241" t="s">
        <v>1321</v>
      </c>
      <c r="G406" s="260"/>
      <c r="H406" s="260"/>
      <c r="I406" s="262"/>
    </row>
    <row r="407" spans="1:9" ht="14.25" customHeight="1">
      <c r="A407" s="273"/>
      <c r="B407" s="259" t="s">
        <v>1706</v>
      </c>
      <c r="C407" s="186">
        <v>194790376</v>
      </c>
      <c r="D407" s="186" t="s">
        <v>1707</v>
      </c>
      <c r="E407" s="261" t="s">
        <v>1320</v>
      </c>
      <c r="F407" s="241" t="s">
        <v>196</v>
      </c>
      <c r="G407" s="241" t="s">
        <v>508</v>
      </c>
      <c r="H407" s="241"/>
      <c r="I407" s="265"/>
    </row>
    <row r="408" spans="1:9" ht="14.25" customHeight="1">
      <c r="A408" s="273" t="s">
        <v>1868</v>
      </c>
      <c r="B408" s="263" t="s">
        <v>1869</v>
      </c>
      <c r="C408" s="185">
        <v>171149157</v>
      </c>
      <c r="D408" s="241">
        <v>3855429314</v>
      </c>
      <c r="E408" s="264" t="s">
        <v>1201</v>
      </c>
      <c r="F408" s="241" t="s">
        <v>196</v>
      </c>
      <c r="G408" s="241"/>
      <c r="H408" s="241"/>
      <c r="I408" s="265"/>
    </row>
    <row r="409" spans="1:9" ht="14.25" customHeight="1">
      <c r="A409" s="274"/>
      <c r="B409" s="259" t="s">
        <v>1870</v>
      </c>
      <c r="C409" s="186">
        <v>177880286</v>
      </c>
      <c r="D409" s="186" t="s">
        <v>1871</v>
      </c>
      <c r="E409" s="261" t="s">
        <v>505</v>
      </c>
      <c r="F409" s="241" t="s">
        <v>196</v>
      </c>
      <c r="G409" s="241" t="s">
        <v>508</v>
      </c>
      <c r="H409" s="241"/>
      <c r="I409" s="265"/>
    </row>
    <row r="410" spans="1:9" ht="14.25" customHeight="1">
      <c r="A410" s="273"/>
      <c r="B410" s="263" t="s">
        <v>1872</v>
      </c>
      <c r="C410" s="185">
        <v>182864035</v>
      </c>
      <c r="D410" s="241">
        <v>3855071388</v>
      </c>
      <c r="E410" s="264" t="s">
        <v>1320</v>
      </c>
      <c r="F410" s="241" t="s">
        <v>196</v>
      </c>
      <c r="G410" s="260"/>
      <c r="H410" s="260"/>
      <c r="I410" s="262"/>
    </row>
    <row r="411" spans="1:9" ht="14.25" customHeight="1">
      <c r="A411" s="274"/>
      <c r="B411" s="259" t="s">
        <v>1873</v>
      </c>
      <c r="C411" s="186">
        <v>199370569</v>
      </c>
      <c r="D411" s="186" t="s">
        <v>1874</v>
      </c>
      <c r="E411" s="261" t="s">
        <v>1320</v>
      </c>
      <c r="F411" s="241" t="s">
        <v>196</v>
      </c>
      <c r="G411" s="260" t="s">
        <v>508</v>
      </c>
      <c r="H411" s="260"/>
      <c r="I411" s="262"/>
    </row>
    <row r="412" spans="1:9" ht="14.25" customHeight="1">
      <c r="A412" s="273"/>
      <c r="B412" s="263" t="s">
        <v>1875</v>
      </c>
      <c r="C412" s="185" t="s">
        <v>1876</v>
      </c>
      <c r="D412" s="241"/>
      <c r="E412" s="264" t="s">
        <v>516</v>
      </c>
      <c r="F412" s="241" t="s">
        <v>1321</v>
      </c>
      <c r="G412" s="241" t="s">
        <v>508</v>
      </c>
      <c r="H412" s="241" t="s">
        <v>508</v>
      </c>
      <c r="I412" s="265"/>
    </row>
    <row r="413" spans="1:9" ht="14.25" customHeight="1">
      <c r="A413" s="274"/>
      <c r="B413" s="259" t="s">
        <v>1877</v>
      </c>
      <c r="C413" s="186">
        <v>198511690</v>
      </c>
      <c r="D413" s="186" t="s">
        <v>1878</v>
      </c>
      <c r="E413" s="261" t="s">
        <v>1320</v>
      </c>
      <c r="F413" s="241" t="s">
        <v>196</v>
      </c>
      <c r="G413" s="241" t="s">
        <v>508</v>
      </c>
      <c r="H413" s="241"/>
      <c r="I413" s="265"/>
    </row>
    <row r="414" spans="1:9" ht="14.25" customHeight="1">
      <c r="A414" s="273"/>
      <c r="B414" s="263" t="s">
        <v>1879</v>
      </c>
      <c r="C414" s="185">
        <v>199451744</v>
      </c>
      <c r="D414" s="241">
        <v>8013302581</v>
      </c>
      <c r="E414" s="264" t="s">
        <v>1320</v>
      </c>
      <c r="F414" s="241" t="s">
        <v>1321</v>
      </c>
      <c r="G414" s="260" t="s">
        <v>508</v>
      </c>
      <c r="H414" s="260"/>
      <c r="I414" s="262"/>
    </row>
    <row r="415" spans="1:9" ht="14.25" customHeight="1">
      <c r="A415" s="274"/>
      <c r="B415" s="259" t="s">
        <v>1880</v>
      </c>
      <c r="C415" s="186">
        <v>146233737</v>
      </c>
      <c r="D415" s="186" t="s">
        <v>1881</v>
      </c>
      <c r="E415" s="261" t="s">
        <v>1320</v>
      </c>
      <c r="F415" s="241" t="s">
        <v>196</v>
      </c>
      <c r="G415" s="260" t="s">
        <v>508</v>
      </c>
      <c r="H415" s="260"/>
      <c r="I415" s="262"/>
    </row>
    <row r="416" spans="1:9" ht="14.25" customHeight="1">
      <c r="A416" s="275"/>
      <c r="B416" s="263" t="s">
        <v>1882</v>
      </c>
      <c r="C416" s="185">
        <v>193878076</v>
      </c>
      <c r="D416" s="241" t="s">
        <v>1883</v>
      </c>
      <c r="E416" s="264" t="s">
        <v>1320</v>
      </c>
      <c r="F416" s="276" t="s">
        <v>196</v>
      </c>
    </row>
    <row r="417" spans="1:9" s="267" customFormat="1" ht="14.25" customHeight="1">
      <c r="A417" s="280"/>
      <c r="B417" s="281"/>
      <c r="C417" s="282"/>
      <c r="D417" s="283" t="s">
        <v>1884</v>
      </c>
    </row>
    <row r="418" spans="1:9" ht="14.25" customHeight="1">
      <c r="A418" s="278" t="s">
        <v>1885</v>
      </c>
      <c r="B418" s="271" t="s">
        <v>1375</v>
      </c>
      <c r="C418" s="266"/>
      <c r="D418" s="252"/>
      <c r="E418" s="252"/>
      <c r="F418" s="253"/>
      <c r="G418" s="253"/>
      <c r="H418" s="253"/>
      <c r="I418" s="254"/>
    </row>
    <row r="419" spans="1:9" ht="14.25" customHeight="1">
      <c r="A419" s="272" t="s">
        <v>921</v>
      </c>
      <c r="B419" s="257" t="s">
        <v>1314</v>
      </c>
      <c r="C419" s="253" t="s">
        <v>1315</v>
      </c>
      <c r="D419" s="252" t="s">
        <v>924</v>
      </c>
      <c r="E419" s="252" t="s">
        <v>497</v>
      </c>
      <c r="F419" s="253" t="s">
        <v>925</v>
      </c>
      <c r="G419" s="253" t="s">
        <v>926</v>
      </c>
      <c r="H419" s="253" t="s">
        <v>1312</v>
      </c>
      <c r="I419" s="254" t="s">
        <v>455</v>
      </c>
    </row>
    <row r="420" spans="1:9" ht="14.25" customHeight="1">
      <c r="A420" s="273">
        <v>528414051</v>
      </c>
      <c r="B420" s="259" t="s">
        <v>1886</v>
      </c>
      <c r="C420" s="186">
        <v>114313745</v>
      </c>
      <c r="D420" s="261" t="s">
        <v>1887</v>
      </c>
      <c r="E420" s="261" t="s">
        <v>536</v>
      </c>
      <c r="F420" s="241" t="s">
        <v>1321</v>
      </c>
      <c r="G420" s="260" t="s">
        <v>508</v>
      </c>
      <c r="H420" s="260"/>
      <c r="I420" s="262"/>
    </row>
    <row r="421" spans="1:9" ht="14.25" customHeight="1">
      <c r="A421" s="274" t="s">
        <v>1888</v>
      </c>
      <c r="B421" s="263" t="s">
        <v>1889</v>
      </c>
      <c r="C421" s="185">
        <v>199475092</v>
      </c>
      <c r="D421" s="241">
        <v>3854921142</v>
      </c>
      <c r="E421" s="264" t="s">
        <v>1201</v>
      </c>
      <c r="F421" s="241" t="s">
        <v>196</v>
      </c>
      <c r="G421" s="241" t="s">
        <v>735</v>
      </c>
      <c r="H421" s="241"/>
      <c r="I421" s="265"/>
    </row>
    <row r="422" spans="1:9" ht="14.25" customHeight="1">
      <c r="A422" s="273"/>
      <c r="B422" s="263" t="s">
        <v>1801</v>
      </c>
      <c r="C422" s="263">
        <v>189815409</v>
      </c>
      <c r="D422" s="263">
        <v>8018372462</v>
      </c>
      <c r="E422" s="264" t="s">
        <v>536</v>
      </c>
      <c r="F422" s="241" t="s">
        <v>196</v>
      </c>
      <c r="G422" s="260" t="s">
        <v>735</v>
      </c>
      <c r="H422" s="260"/>
      <c r="I422" s="262"/>
    </row>
    <row r="423" spans="1:9" ht="14.25" customHeight="1">
      <c r="A423" s="274"/>
      <c r="B423" s="186" t="s">
        <v>1890</v>
      </c>
      <c r="C423" s="186">
        <v>199481850</v>
      </c>
      <c r="D423" s="260">
        <v>8016801952</v>
      </c>
      <c r="E423" s="264" t="s">
        <v>1320</v>
      </c>
      <c r="F423" s="241" t="s">
        <v>1321</v>
      </c>
      <c r="G423" s="241" t="s">
        <v>508</v>
      </c>
      <c r="H423" s="241"/>
      <c r="I423" s="265"/>
    </row>
    <row r="424" spans="1:9" ht="14.25" customHeight="1">
      <c r="A424" s="273" t="s">
        <v>1891</v>
      </c>
      <c r="B424" s="259" t="s">
        <v>1892</v>
      </c>
      <c r="C424" s="186">
        <v>95696472</v>
      </c>
      <c r="D424" s="261" t="s">
        <v>1893</v>
      </c>
      <c r="E424" s="261" t="s">
        <v>1201</v>
      </c>
      <c r="F424" s="241" t="s">
        <v>196</v>
      </c>
      <c r="G424" s="260"/>
      <c r="H424" s="260"/>
      <c r="I424" s="262"/>
    </row>
    <row r="425" spans="1:9" ht="14.25" customHeight="1">
      <c r="A425" s="273"/>
      <c r="B425" s="185"/>
      <c r="C425" s="185"/>
      <c r="D425" s="185"/>
      <c r="E425" s="264"/>
      <c r="F425" s="241"/>
      <c r="G425" s="260"/>
      <c r="H425" s="260"/>
      <c r="I425" s="262"/>
    </row>
    <row r="426" spans="1:9" ht="14.25" customHeight="1">
      <c r="A426" s="274"/>
      <c r="B426" s="186" t="s">
        <v>1894</v>
      </c>
      <c r="C426" s="186">
        <v>199198610</v>
      </c>
      <c r="D426" s="260" t="s">
        <v>1895</v>
      </c>
      <c r="E426" s="261" t="s">
        <v>1320</v>
      </c>
      <c r="F426" s="241" t="s">
        <v>196</v>
      </c>
      <c r="G426" s="241"/>
      <c r="H426" s="241"/>
      <c r="I426" s="265"/>
    </row>
    <row r="427" spans="1:9" ht="14.25" customHeight="1">
      <c r="A427" s="273">
        <v>647200666</v>
      </c>
      <c r="B427" s="263" t="s">
        <v>1896</v>
      </c>
      <c r="C427" s="185">
        <v>199384151</v>
      </c>
      <c r="D427" s="241">
        <v>3854842288</v>
      </c>
      <c r="E427" s="264" t="s">
        <v>536</v>
      </c>
      <c r="F427" s="241" t="s">
        <v>196</v>
      </c>
      <c r="G427" s="260" t="s">
        <v>508</v>
      </c>
      <c r="H427" s="260"/>
      <c r="I427" s="262"/>
    </row>
    <row r="428" spans="1:9" ht="14.25" customHeight="1">
      <c r="A428" s="274"/>
      <c r="B428" s="185" t="s">
        <v>1897</v>
      </c>
      <c r="C428" s="185">
        <v>199479824</v>
      </c>
      <c r="D428" s="241" t="s">
        <v>1898</v>
      </c>
      <c r="E428" s="261" t="s">
        <v>1320</v>
      </c>
      <c r="F428" s="241" t="s">
        <v>1321</v>
      </c>
      <c r="G428" s="241"/>
      <c r="H428" s="241"/>
      <c r="I428" s="265"/>
    </row>
    <row r="429" spans="1:9" ht="14.25" customHeight="1">
      <c r="A429" s="273"/>
      <c r="B429" s="263" t="s">
        <v>1899</v>
      </c>
      <c r="C429" s="185">
        <v>199471205</v>
      </c>
      <c r="D429" s="241">
        <v>3852225464</v>
      </c>
      <c r="E429" s="264" t="s">
        <v>521</v>
      </c>
      <c r="F429" s="260" t="s">
        <v>1321</v>
      </c>
      <c r="G429" s="260"/>
      <c r="H429" s="260"/>
      <c r="I429" s="262"/>
    </row>
    <row r="430" spans="1:9" ht="14.25" customHeight="1">
      <c r="A430" s="274"/>
      <c r="B430" s="259" t="s">
        <v>1900</v>
      </c>
      <c r="C430" s="186">
        <v>199477466</v>
      </c>
      <c r="D430" s="261" t="s">
        <v>1901</v>
      </c>
      <c r="E430" s="261" t="s">
        <v>538</v>
      </c>
      <c r="F430" s="241" t="s">
        <v>1321</v>
      </c>
      <c r="G430" s="241"/>
      <c r="H430" s="241"/>
      <c r="I430" s="265"/>
    </row>
    <row r="431" spans="1:9" ht="14.25" customHeight="1">
      <c r="A431" s="273"/>
      <c r="B431" s="263" t="s">
        <v>1902</v>
      </c>
      <c r="C431" s="185">
        <v>199233228</v>
      </c>
      <c r="D431" s="241">
        <v>3854997461</v>
      </c>
      <c r="E431" s="264" t="s">
        <v>538</v>
      </c>
      <c r="F431" s="241" t="s">
        <v>196</v>
      </c>
      <c r="G431" s="260" t="s">
        <v>508</v>
      </c>
      <c r="H431" s="241"/>
      <c r="I431" s="265"/>
    </row>
    <row r="432" spans="1:9" ht="14.25" customHeight="1">
      <c r="A432" s="273" t="s">
        <v>1903</v>
      </c>
      <c r="B432" s="263" t="s">
        <v>1904</v>
      </c>
      <c r="C432" s="185">
        <v>183229007</v>
      </c>
      <c r="D432" s="241">
        <v>3852993357</v>
      </c>
      <c r="E432" s="264" t="s">
        <v>1201</v>
      </c>
      <c r="F432" s="241" t="s">
        <v>1321</v>
      </c>
      <c r="G432" s="260"/>
      <c r="H432" s="260"/>
      <c r="I432" s="262"/>
    </row>
    <row r="433" spans="1:9" ht="14.25" customHeight="1">
      <c r="A433" s="274"/>
      <c r="B433" s="186" t="s">
        <v>1905</v>
      </c>
      <c r="C433" s="186">
        <v>199615870</v>
      </c>
      <c r="D433" s="186">
        <v>3854992455</v>
      </c>
      <c r="E433" s="261" t="s">
        <v>1320</v>
      </c>
      <c r="F433" s="241" t="s">
        <v>196</v>
      </c>
      <c r="G433" s="241" t="s">
        <v>508</v>
      </c>
      <c r="H433" s="241"/>
      <c r="I433" s="265"/>
    </row>
    <row r="434" spans="1:9" ht="14.25" customHeight="1">
      <c r="A434" s="273" t="s">
        <v>1906</v>
      </c>
      <c r="B434" s="185" t="s">
        <v>1907</v>
      </c>
      <c r="C434" s="185">
        <v>199508551</v>
      </c>
      <c r="D434" s="241">
        <v>3852218690</v>
      </c>
      <c r="E434" s="264" t="s">
        <v>1379</v>
      </c>
      <c r="F434" s="241" t="s">
        <v>1321</v>
      </c>
      <c r="G434" s="241" t="s">
        <v>508</v>
      </c>
      <c r="H434" s="241"/>
      <c r="I434" s="265"/>
    </row>
    <row r="435" spans="1:9" ht="14.25" customHeight="1">
      <c r="A435" s="274"/>
      <c r="B435" s="259" t="s">
        <v>1908</v>
      </c>
      <c r="C435" s="186">
        <v>111251101</v>
      </c>
      <c r="D435" s="261" t="s">
        <v>1909</v>
      </c>
      <c r="E435" s="261" t="s">
        <v>1320</v>
      </c>
      <c r="F435" s="241" t="s">
        <v>1321</v>
      </c>
      <c r="G435" s="260" t="s">
        <v>508</v>
      </c>
      <c r="H435" s="260"/>
      <c r="I435" s="262"/>
    </row>
    <row r="436" spans="1:9" ht="14.25" customHeight="1">
      <c r="A436" s="274"/>
      <c r="B436" s="186" t="s">
        <v>1910</v>
      </c>
      <c r="C436" s="185">
        <v>199359839</v>
      </c>
      <c r="D436" s="185">
        <v>5137394695</v>
      </c>
      <c r="E436" s="261" t="s">
        <v>1320</v>
      </c>
      <c r="F436" s="241" t="s">
        <v>196</v>
      </c>
      <c r="G436" s="260" t="s">
        <v>508</v>
      </c>
      <c r="H436" s="260"/>
      <c r="I436" s="262"/>
    </row>
    <row r="437" spans="1:9" ht="14.25" customHeight="1">
      <c r="A437" s="273"/>
      <c r="B437" s="263"/>
      <c r="C437" s="185"/>
      <c r="D437" s="241"/>
      <c r="E437" s="264"/>
      <c r="F437" s="241"/>
      <c r="G437" s="260"/>
      <c r="H437" s="260"/>
      <c r="I437" s="262"/>
    </row>
    <row r="438" spans="1:9" ht="14.25" customHeight="1">
      <c r="A438" s="278" t="s">
        <v>1911</v>
      </c>
      <c r="B438" s="249"/>
      <c r="C438" s="250" t="s">
        <v>1310</v>
      </c>
      <c r="D438" s="251" t="s">
        <v>1311</v>
      </c>
      <c r="E438" s="252"/>
      <c r="F438" s="253"/>
      <c r="G438" s="253"/>
      <c r="H438" s="253"/>
      <c r="I438" s="254"/>
    </row>
    <row r="439" spans="1:9" ht="14.25" customHeight="1">
      <c r="A439" s="272" t="s">
        <v>921</v>
      </c>
      <c r="B439" s="257" t="s">
        <v>1314</v>
      </c>
      <c r="C439" s="253" t="s">
        <v>1315</v>
      </c>
      <c r="D439" s="252" t="s">
        <v>924</v>
      </c>
      <c r="E439" s="252" t="s">
        <v>497</v>
      </c>
      <c r="F439" s="253" t="s">
        <v>925</v>
      </c>
      <c r="G439" s="253" t="s">
        <v>926</v>
      </c>
      <c r="H439" s="253" t="s">
        <v>1312</v>
      </c>
      <c r="I439" s="254" t="s">
        <v>455</v>
      </c>
    </row>
    <row r="440" spans="1:9" s="374" customFormat="1" ht="14.25" customHeight="1">
      <c r="A440" s="458" t="s">
        <v>1102</v>
      </c>
      <c r="B440" s="415" t="s">
        <v>1912</v>
      </c>
      <c r="C440" s="385">
        <v>198483034</v>
      </c>
      <c r="D440" s="384">
        <v>3857709785</v>
      </c>
      <c r="E440" s="459" t="s">
        <v>1201</v>
      </c>
      <c r="F440" s="384" t="s">
        <v>196</v>
      </c>
      <c r="G440" s="384"/>
      <c r="H440" s="384"/>
      <c r="I440" s="460"/>
    </row>
    <row r="441" spans="1:9" ht="14.25" customHeight="1">
      <c r="A441" s="274" t="s">
        <v>1913</v>
      </c>
      <c r="B441" s="259" t="s">
        <v>1914</v>
      </c>
      <c r="C441" s="185">
        <v>178003808</v>
      </c>
      <c r="D441" s="185">
        <v>2135636724</v>
      </c>
      <c r="E441" s="261" t="s">
        <v>1201</v>
      </c>
      <c r="F441" s="241" t="s">
        <v>1321</v>
      </c>
      <c r="G441" s="241"/>
      <c r="H441" s="241"/>
      <c r="I441" s="284"/>
    </row>
    <row r="442" spans="1:9" ht="14.25" customHeight="1">
      <c r="A442" s="273" t="s">
        <v>1915</v>
      </c>
      <c r="B442" s="263" t="s">
        <v>1916</v>
      </c>
      <c r="C442" s="186">
        <v>199220803</v>
      </c>
      <c r="D442" s="186">
        <v>3853784788</v>
      </c>
      <c r="E442" s="264" t="s">
        <v>1201</v>
      </c>
      <c r="F442" s="241" t="s">
        <v>196</v>
      </c>
      <c r="G442" s="260"/>
      <c r="H442" s="260"/>
      <c r="I442" s="284"/>
    </row>
    <row r="443" spans="1:9" ht="14.25" customHeight="1">
      <c r="A443" s="274" t="s">
        <v>1917</v>
      </c>
      <c r="B443" s="259" t="s">
        <v>1918</v>
      </c>
      <c r="C443" s="186">
        <v>198537481</v>
      </c>
      <c r="D443" s="261">
        <v>3853078824</v>
      </c>
      <c r="E443" s="261" t="s">
        <v>1201</v>
      </c>
      <c r="F443" s="241" t="s">
        <v>196</v>
      </c>
      <c r="G443" s="241"/>
      <c r="H443" s="241"/>
      <c r="I443" s="284"/>
    </row>
    <row r="444" spans="1:9" ht="14.25" customHeight="1">
      <c r="A444" s="273" t="s">
        <v>1919</v>
      </c>
      <c r="B444" s="263" t="s">
        <v>1920</v>
      </c>
      <c r="C444" s="186">
        <v>199484512</v>
      </c>
      <c r="D444" s="186">
        <v>8017020532</v>
      </c>
      <c r="E444" s="264" t="s">
        <v>1320</v>
      </c>
      <c r="F444" s="241" t="s">
        <v>196</v>
      </c>
      <c r="G444" s="260"/>
      <c r="H444" s="260"/>
      <c r="I444" s="284"/>
    </row>
    <row r="445" spans="1:9" ht="14.25" customHeight="1">
      <c r="A445" s="331"/>
      <c r="B445" s="185" t="s">
        <v>1921</v>
      </c>
      <c r="C445" s="185">
        <v>199619799</v>
      </c>
      <c r="D445" s="185">
        <v>3854154741</v>
      </c>
      <c r="E445" s="261" t="s">
        <v>521</v>
      </c>
      <c r="F445" s="241" t="s">
        <v>196</v>
      </c>
      <c r="G445" s="260"/>
      <c r="H445" s="260"/>
      <c r="I445" s="284"/>
    </row>
    <row r="446" spans="1:9" ht="14.25" customHeight="1">
      <c r="A446" s="273"/>
      <c r="B446" s="186" t="s">
        <v>520</v>
      </c>
      <c r="C446" s="186">
        <v>182934778</v>
      </c>
      <c r="D446" s="186">
        <v>4352007063</v>
      </c>
      <c r="E446" s="264" t="s">
        <v>521</v>
      </c>
      <c r="F446" s="241" t="s">
        <v>196</v>
      </c>
      <c r="G446" s="241"/>
      <c r="H446" s="241"/>
      <c r="I446" s="284"/>
    </row>
    <row r="447" spans="1:9" ht="14.25" customHeight="1">
      <c r="A447" s="274"/>
      <c r="B447" s="185" t="s">
        <v>1922</v>
      </c>
      <c r="C447" s="185">
        <v>199192806</v>
      </c>
      <c r="D447" s="185">
        <v>4352528215</v>
      </c>
      <c r="E447" s="261" t="s">
        <v>521</v>
      </c>
      <c r="F447" s="241" t="s">
        <v>196</v>
      </c>
      <c r="G447" s="260"/>
      <c r="H447" s="260"/>
      <c r="I447" s="284"/>
    </row>
    <row r="448" spans="1:9" ht="14.25" customHeight="1">
      <c r="A448" s="274"/>
      <c r="B448" s="185" t="s">
        <v>1923</v>
      </c>
      <c r="C448" s="185">
        <v>199349521</v>
      </c>
      <c r="D448" s="185">
        <v>3853071566</v>
      </c>
      <c r="E448" s="264" t="s">
        <v>521</v>
      </c>
      <c r="F448" s="241" t="s">
        <v>196</v>
      </c>
      <c r="G448" s="260"/>
      <c r="H448" s="260"/>
      <c r="I448" s="284"/>
    </row>
    <row r="449" spans="1:9" ht="14.25" customHeight="1">
      <c r="A449" s="273"/>
      <c r="B449" s="186" t="s">
        <v>1924</v>
      </c>
      <c r="C449" s="186">
        <v>199200476</v>
      </c>
      <c r="D449" s="186">
        <v>8018797856</v>
      </c>
      <c r="E449" s="261" t="s">
        <v>521</v>
      </c>
      <c r="F449" s="241" t="s">
        <v>196</v>
      </c>
      <c r="G449" s="241"/>
      <c r="H449" s="241"/>
      <c r="I449" s="284"/>
    </row>
    <row r="450" spans="1:9" ht="14.25" customHeight="1">
      <c r="A450" s="274"/>
      <c r="B450" s="185" t="s">
        <v>1925</v>
      </c>
      <c r="C450" s="185">
        <v>198536655</v>
      </c>
      <c r="D450" s="185">
        <v>3852879492</v>
      </c>
      <c r="E450" s="264" t="s">
        <v>521</v>
      </c>
      <c r="F450" s="241" t="s">
        <v>196</v>
      </c>
      <c r="G450" s="260"/>
      <c r="H450" s="260"/>
      <c r="I450" s="284"/>
    </row>
    <row r="451" spans="1:9" ht="14.25" customHeight="1">
      <c r="A451" s="273"/>
      <c r="B451" s="186" t="s">
        <v>1926</v>
      </c>
      <c r="C451" s="186">
        <v>133493497</v>
      </c>
      <c r="D451" s="186">
        <v>3526937978</v>
      </c>
      <c r="E451" s="261" t="s">
        <v>1320</v>
      </c>
      <c r="F451" s="241" t="s">
        <v>1321</v>
      </c>
      <c r="G451" s="241"/>
      <c r="H451" s="241"/>
      <c r="I451" s="284" t="s">
        <v>1927</v>
      </c>
    </row>
    <row r="452" spans="1:9" ht="14.25" customHeight="1">
      <c r="A452" s="273"/>
      <c r="B452" s="259" t="s">
        <v>791</v>
      </c>
      <c r="C452" s="186"/>
      <c r="D452" s="261"/>
      <c r="E452" s="261" t="s">
        <v>505</v>
      </c>
      <c r="F452" s="241" t="s">
        <v>196</v>
      </c>
      <c r="G452" s="241"/>
      <c r="H452" s="241"/>
      <c r="I452" s="284"/>
    </row>
    <row r="453" spans="1:9" ht="14.25" customHeight="1">
      <c r="A453" s="274" t="s">
        <v>1080</v>
      </c>
      <c r="B453" s="259" t="s">
        <v>765</v>
      </c>
      <c r="C453" s="186">
        <v>185189813</v>
      </c>
      <c r="D453" s="261">
        <v>8017084571</v>
      </c>
      <c r="E453" s="261" t="s">
        <v>513</v>
      </c>
      <c r="F453" s="241" t="s">
        <v>1321</v>
      </c>
      <c r="G453" s="241"/>
      <c r="H453" s="241"/>
      <c r="I453" s="284"/>
    </row>
    <row r="454" spans="1:9" ht="14.25" customHeight="1">
      <c r="A454" s="273"/>
      <c r="B454" s="259" t="s">
        <v>1928</v>
      </c>
      <c r="C454" s="186">
        <v>194473355</v>
      </c>
      <c r="D454" s="186">
        <v>3034140252</v>
      </c>
      <c r="E454" s="261" t="s">
        <v>1320</v>
      </c>
      <c r="F454" s="241" t="s">
        <v>196</v>
      </c>
      <c r="G454" s="260"/>
      <c r="H454" s="260"/>
      <c r="I454" s="284"/>
    </row>
    <row r="455" spans="1:9" ht="14.25" customHeight="1">
      <c r="A455" s="274"/>
      <c r="B455" s="263" t="s">
        <v>1929</v>
      </c>
      <c r="C455" s="185">
        <v>199499094</v>
      </c>
      <c r="D455" s="241" t="s">
        <v>1930</v>
      </c>
      <c r="E455" s="264" t="s">
        <v>1320</v>
      </c>
      <c r="F455" s="241" t="s">
        <v>196</v>
      </c>
      <c r="G455" s="260"/>
      <c r="H455" s="260"/>
      <c r="I455" s="284"/>
    </row>
    <row r="456" spans="1:9" ht="14.25" customHeight="1">
      <c r="A456" s="273"/>
      <c r="B456" s="259" t="s">
        <v>1931</v>
      </c>
      <c r="C456" s="186">
        <v>95682883</v>
      </c>
      <c r="D456" s="260" t="s">
        <v>1932</v>
      </c>
      <c r="E456" s="261" t="s">
        <v>1320</v>
      </c>
      <c r="F456" s="241" t="s">
        <v>196</v>
      </c>
      <c r="G456" s="241"/>
      <c r="H456" s="241"/>
      <c r="I456" s="284"/>
    </row>
    <row r="457" spans="1:9" ht="14.25" customHeight="1">
      <c r="A457" s="274"/>
      <c r="B457" s="185" t="s">
        <v>1933</v>
      </c>
      <c r="C457" s="185">
        <v>199478302</v>
      </c>
      <c r="D457" s="185" t="s">
        <v>1934</v>
      </c>
      <c r="E457" s="264" t="s">
        <v>516</v>
      </c>
      <c r="F457" s="241" t="s">
        <v>196</v>
      </c>
      <c r="G457" s="241"/>
      <c r="H457" s="241"/>
      <c r="I457" s="284"/>
    </row>
    <row r="458" spans="1:9" ht="14.25" customHeight="1">
      <c r="A458" s="274"/>
      <c r="B458" s="186" t="s">
        <v>1935</v>
      </c>
      <c r="C458" s="186">
        <v>161406517</v>
      </c>
      <c r="D458" s="260" t="s">
        <v>1936</v>
      </c>
      <c r="E458" s="264" t="s">
        <v>1320</v>
      </c>
      <c r="F458" s="241" t="s">
        <v>1321</v>
      </c>
      <c r="G458" s="241"/>
      <c r="H458" s="241"/>
      <c r="I458" s="284"/>
    </row>
    <row r="459" spans="1:9" ht="14.25" customHeight="1">
      <c r="A459" s="274"/>
      <c r="B459" s="263" t="s">
        <v>1937</v>
      </c>
      <c r="C459" s="277">
        <v>199503809</v>
      </c>
      <c r="D459" s="277">
        <v>3855131543</v>
      </c>
      <c r="E459" s="264" t="s">
        <v>505</v>
      </c>
      <c r="F459" s="241" t="s">
        <v>196</v>
      </c>
      <c r="G459" s="260"/>
      <c r="H459" s="260"/>
      <c r="I459" s="284"/>
    </row>
    <row r="460" spans="1:9" ht="14.25" customHeight="1">
      <c r="A460" s="275"/>
      <c r="B460" s="263" t="s">
        <v>1791</v>
      </c>
      <c r="C460" s="186">
        <v>186680938</v>
      </c>
      <c r="D460" s="260">
        <v>186680938</v>
      </c>
      <c r="E460" s="285" t="s">
        <v>521</v>
      </c>
      <c r="F460" s="276" t="s">
        <v>196</v>
      </c>
      <c r="I460" s="286"/>
    </row>
    <row r="461" spans="1:9" ht="14.25" customHeight="1">
      <c r="A461" s="278" t="s">
        <v>1938</v>
      </c>
      <c r="B461" s="271" t="s">
        <v>1375</v>
      </c>
      <c r="C461" s="266"/>
      <c r="D461" s="252"/>
      <c r="E461" s="252"/>
      <c r="F461" s="253"/>
      <c r="G461" s="253"/>
      <c r="H461" s="253"/>
      <c r="I461" s="284"/>
    </row>
    <row r="462" spans="1:9" ht="14.25" customHeight="1">
      <c r="A462" s="272" t="s">
        <v>921</v>
      </c>
      <c r="B462" s="257" t="s">
        <v>1314</v>
      </c>
      <c r="C462" s="253" t="s">
        <v>1315</v>
      </c>
      <c r="D462" s="252" t="s">
        <v>924</v>
      </c>
      <c r="E462" s="252" t="s">
        <v>497</v>
      </c>
      <c r="F462" s="253" t="s">
        <v>925</v>
      </c>
      <c r="G462" s="253" t="s">
        <v>926</v>
      </c>
      <c r="H462" s="253" t="s">
        <v>1312</v>
      </c>
      <c r="I462" s="284" t="s">
        <v>455</v>
      </c>
    </row>
    <row r="463" spans="1:9" ht="14.25" customHeight="1">
      <c r="A463" s="273" t="s">
        <v>1939</v>
      </c>
      <c r="B463" s="259" t="s">
        <v>1940</v>
      </c>
      <c r="C463" s="186">
        <v>95657250</v>
      </c>
      <c r="D463" s="261">
        <v>3854922827</v>
      </c>
      <c r="E463" s="261" t="s">
        <v>513</v>
      </c>
      <c r="F463" s="241" t="s">
        <v>196</v>
      </c>
      <c r="G463" s="260"/>
      <c r="H463" s="260"/>
      <c r="I463" s="284"/>
    </row>
    <row r="464" spans="1:9" ht="14.25" customHeight="1">
      <c r="A464" s="274" t="s">
        <v>1941</v>
      </c>
      <c r="B464" s="263" t="s">
        <v>1942</v>
      </c>
      <c r="C464" s="185">
        <v>95652297</v>
      </c>
      <c r="D464" s="241">
        <v>3855897045</v>
      </c>
      <c r="E464" s="264" t="s">
        <v>513</v>
      </c>
      <c r="F464" s="241" t="s">
        <v>196</v>
      </c>
      <c r="G464" s="241"/>
      <c r="H464" s="241"/>
      <c r="I464" s="284"/>
    </row>
    <row r="465" spans="1:9" ht="14.25" customHeight="1">
      <c r="A465" s="273" t="s">
        <v>1943</v>
      </c>
      <c r="B465" s="263" t="s">
        <v>1944</v>
      </c>
      <c r="C465" s="263">
        <v>199631379</v>
      </c>
      <c r="D465" s="263">
        <v>6185798021</v>
      </c>
      <c r="E465" s="264" t="s">
        <v>505</v>
      </c>
      <c r="F465" s="241" t="s">
        <v>196</v>
      </c>
      <c r="G465" s="260"/>
      <c r="H465" s="260"/>
      <c r="I465" s="284"/>
    </row>
    <row r="466" spans="1:9" ht="14.25" customHeight="1">
      <c r="A466" s="273" t="s">
        <v>1903</v>
      </c>
      <c r="B466" s="263" t="s">
        <v>1904</v>
      </c>
      <c r="C466" s="185">
        <v>183229007</v>
      </c>
      <c r="D466" s="241">
        <v>3852993357</v>
      </c>
      <c r="E466" s="264" t="s">
        <v>1201</v>
      </c>
      <c r="F466" s="241" t="s">
        <v>1321</v>
      </c>
      <c r="G466" s="241"/>
      <c r="H466" s="241"/>
      <c r="I466" s="284"/>
    </row>
    <row r="467" spans="1:9" ht="14.25" customHeight="1">
      <c r="A467" s="273"/>
      <c r="B467" s="259" t="s">
        <v>1945</v>
      </c>
      <c r="C467" s="186">
        <v>199600454</v>
      </c>
      <c r="D467" s="261">
        <v>3855881670</v>
      </c>
      <c r="E467" s="261" t="s">
        <v>521</v>
      </c>
      <c r="F467" s="241" t="s">
        <v>1321</v>
      </c>
      <c r="G467" s="260"/>
      <c r="H467" s="260"/>
      <c r="I467" s="284"/>
    </row>
    <row r="468" spans="1:9" ht="14.25" customHeight="1">
      <c r="A468" s="273" t="s">
        <v>1946</v>
      </c>
      <c r="B468" s="185" t="s">
        <v>1947</v>
      </c>
      <c r="C468" s="185">
        <v>198478445</v>
      </c>
      <c r="D468" s="185" t="s">
        <v>1948</v>
      </c>
      <c r="E468" s="264" t="s">
        <v>1201</v>
      </c>
      <c r="F468" s="241" t="s">
        <v>196</v>
      </c>
      <c r="G468" s="260"/>
      <c r="H468" s="260"/>
      <c r="I468" s="284"/>
    </row>
    <row r="469" spans="1:9" ht="14.25" customHeight="1">
      <c r="A469" s="273">
        <v>622475317</v>
      </c>
      <c r="B469" s="263" t="s">
        <v>1949</v>
      </c>
      <c r="C469" s="185">
        <v>199708309</v>
      </c>
      <c r="D469" s="241">
        <v>8013005812</v>
      </c>
      <c r="E469" s="264" t="s">
        <v>505</v>
      </c>
      <c r="F469" s="241" t="s">
        <v>196</v>
      </c>
      <c r="G469" s="260"/>
      <c r="H469" s="260"/>
      <c r="I469" s="284"/>
    </row>
    <row r="470" spans="1:9" ht="14.25" customHeight="1">
      <c r="A470" s="273"/>
      <c r="B470" s="241" t="s">
        <v>1832</v>
      </c>
      <c r="C470" s="185"/>
      <c r="D470" s="241"/>
      <c r="E470" s="264" t="s">
        <v>1320</v>
      </c>
      <c r="F470" s="241" t="s">
        <v>1321</v>
      </c>
      <c r="G470" s="260"/>
      <c r="H470" s="260"/>
      <c r="I470" s="284"/>
    </row>
    <row r="471" spans="1:9" ht="14.25" customHeight="1">
      <c r="A471" s="274"/>
      <c r="B471" s="185" t="s">
        <v>1950</v>
      </c>
      <c r="C471" s="185">
        <v>101367747</v>
      </c>
      <c r="D471" s="241" t="s">
        <v>1951</v>
      </c>
      <c r="E471" s="261" t="s">
        <v>1320</v>
      </c>
      <c r="F471" s="241" t="s">
        <v>1321</v>
      </c>
      <c r="G471" s="241"/>
      <c r="H471" s="241"/>
      <c r="I471" s="284" t="s">
        <v>1952</v>
      </c>
    </row>
    <row r="472" spans="1:9" ht="14.25" customHeight="1">
      <c r="A472" s="275"/>
      <c r="B472" s="185" t="s">
        <v>1953</v>
      </c>
      <c r="C472" s="185">
        <v>152433670</v>
      </c>
      <c r="D472" s="185" t="s">
        <v>1954</v>
      </c>
      <c r="E472" s="285" t="s">
        <v>1320</v>
      </c>
      <c r="F472" s="276" t="s">
        <v>196</v>
      </c>
      <c r="I472" s="286"/>
    </row>
    <row r="473" spans="1:9" ht="14.25" customHeight="1">
      <c r="A473" s="275"/>
      <c r="B473" s="263" t="s">
        <v>1955</v>
      </c>
      <c r="C473" s="186">
        <v>199386265</v>
      </c>
      <c r="D473" s="186" t="s">
        <v>1956</v>
      </c>
      <c r="E473" s="285" t="s">
        <v>1320</v>
      </c>
      <c r="F473" s="276" t="s">
        <v>196</v>
      </c>
      <c r="I473" s="286"/>
    </row>
    <row r="474" spans="1:9" ht="14.25" customHeight="1">
      <c r="A474" s="275"/>
      <c r="B474" s="263" t="s">
        <v>1957</v>
      </c>
      <c r="C474" s="186">
        <v>193863784</v>
      </c>
      <c r="D474" s="260" t="s">
        <v>1958</v>
      </c>
      <c r="E474" s="285" t="s">
        <v>1320</v>
      </c>
      <c r="F474" s="276" t="s">
        <v>1321</v>
      </c>
      <c r="I474" s="286"/>
    </row>
    <row r="475" spans="1:9" ht="14.25" customHeight="1">
      <c r="A475" s="275"/>
      <c r="B475" s="263" t="s">
        <v>1959</v>
      </c>
      <c r="C475" s="186">
        <v>146363967</v>
      </c>
      <c r="D475" s="260" t="s">
        <v>1960</v>
      </c>
      <c r="E475" s="285" t="s">
        <v>1320</v>
      </c>
      <c r="F475" s="276" t="s">
        <v>196</v>
      </c>
      <c r="I475" s="286"/>
    </row>
    <row r="476" spans="1:9" ht="14.25" customHeight="1">
      <c r="A476" s="275" t="s">
        <v>1961</v>
      </c>
      <c r="B476" s="263" t="s">
        <v>1962</v>
      </c>
      <c r="C476" s="277">
        <v>199553042</v>
      </c>
      <c r="D476" s="260" t="s">
        <v>1963</v>
      </c>
      <c r="E476" s="285" t="s">
        <v>505</v>
      </c>
      <c r="F476" s="276" t="s">
        <v>1321</v>
      </c>
      <c r="I476" s="286"/>
    </row>
    <row r="477" spans="1:9" ht="14.25" customHeight="1">
      <c r="A477" s="278" t="s">
        <v>1964</v>
      </c>
      <c r="B477" s="249"/>
      <c r="C477" s="250" t="s">
        <v>1310</v>
      </c>
      <c r="D477" s="251" t="s">
        <v>1311</v>
      </c>
      <c r="E477" s="252"/>
      <c r="F477" s="253"/>
      <c r="G477" s="253"/>
      <c r="H477" s="253"/>
      <c r="I477" s="284"/>
    </row>
    <row r="478" spans="1:9" ht="14.25" customHeight="1">
      <c r="A478" s="272" t="s">
        <v>921</v>
      </c>
      <c r="B478" s="257" t="s">
        <v>1314</v>
      </c>
      <c r="C478" s="253" t="s">
        <v>1315</v>
      </c>
      <c r="D478" s="252" t="s">
        <v>924</v>
      </c>
      <c r="E478" s="252" t="s">
        <v>497</v>
      </c>
      <c r="F478" s="253" t="s">
        <v>925</v>
      </c>
      <c r="G478" s="253" t="s">
        <v>926</v>
      </c>
      <c r="H478" s="253" t="s">
        <v>1312</v>
      </c>
      <c r="I478" s="284" t="s">
        <v>455</v>
      </c>
    </row>
    <row r="479" spans="1:9" ht="14.25" customHeight="1">
      <c r="A479" s="287"/>
      <c r="B479" s="263" t="s">
        <v>1832</v>
      </c>
      <c r="C479" s="185">
        <v>198562400</v>
      </c>
      <c r="D479" s="241">
        <v>2395955827</v>
      </c>
      <c r="E479" s="264" t="s">
        <v>1201</v>
      </c>
      <c r="F479" s="241"/>
      <c r="G479" s="260"/>
      <c r="H479" s="260"/>
      <c r="I479" s="284"/>
    </row>
    <row r="480" spans="1:9" ht="14.25" customHeight="1">
      <c r="A480" s="287" t="s">
        <v>1818</v>
      </c>
      <c r="B480" s="263" t="s">
        <v>1819</v>
      </c>
      <c r="C480" s="185">
        <v>198444343</v>
      </c>
      <c r="D480" s="241">
        <v>3852438629</v>
      </c>
      <c r="E480" s="264" t="s">
        <v>538</v>
      </c>
      <c r="F480" s="241" t="s">
        <v>196</v>
      </c>
      <c r="G480" s="241"/>
      <c r="H480" s="241"/>
      <c r="I480" s="284"/>
    </row>
    <row r="481" spans="1:9" ht="14.25" customHeight="1">
      <c r="A481" s="287" t="s">
        <v>1821</v>
      </c>
      <c r="B481" s="259" t="s">
        <v>1822</v>
      </c>
      <c r="C481" s="186">
        <v>198444356</v>
      </c>
      <c r="D481" s="261">
        <v>3853815368</v>
      </c>
      <c r="E481" s="261" t="s">
        <v>538</v>
      </c>
      <c r="F481" s="241" t="s">
        <v>196</v>
      </c>
      <c r="G481" s="260"/>
      <c r="H481" s="260"/>
      <c r="I481" s="284"/>
    </row>
    <row r="482" spans="1:9" ht="14.25" customHeight="1">
      <c r="A482" s="287" t="s">
        <v>1965</v>
      </c>
      <c r="B482" s="259" t="s">
        <v>540</v>
      </c>
      <c r="C482" s="186">
        <v>95667136</v>
      </c>
      <c r="D482" s="261" t="s">
        <v>541</v>
      </c>
      <c r="E482" s="261" t="s">
        <v>538</v>
      </c>
      <c r="F482" s="241" t="s">
        <v>196</v>
      </c>
      <c r="G482" s="241"/>
      <c r="H482" s="241"/>
      <c r="I482" s="284"/>
    </row>
    <row r="483" spans="1:9" ht="14.25" customHeight="1">
      <c r="A483" s="332" t="s">
        <v>1966</v>
      </c>
      <c r="B483" s="186" t="s">
        <v>1967</v>
      </c>
      <c r="C483" s="186">
        <v>178003876</v>
      </c>
      <c r="D483" s="186">
        <v>8017598188</v>
      </c>
      <c r="E483" s="261" t="s">
        <v>513</v>
      </c>
      <c r="F483" s="241" t="s">
        <v>1321</v>
      </c>
      <c r="G483" s="260"/>
      <c r="H483" s="260"/>
      <c r="I483" s="284" t="s">
        <v>1927</v>
      </c>
    </row>
    <row r="484" spans="1:9" ht="14.25" customHeight="1">
      <c r="A484" s="287" t="s">
        <v>1968</v>
      </c>
      <c r="B484" s="186" t="s">
        <v>1969</v>
      </c>
      <c r="C484" s="186">
        <v>199528305</v>
      </c>
      <c r="D484" s="186">
        <v>8018895546</v>
      </c>
      <c r="E484" s="261" t="s">
        <v>1320</v>
      </c>
      <c r="F484" s="241" t="s">
        <v>1321</v>
      </c>
      <c r="G484" s="241"/>
      <c r="H484" s="241"/>
      <c r="I484" s="284"/>
    </row>
    <row r="485" spans="1:9" ht="14.25" customHeight="1">
      <c r="A485" s="287"/>
      <c r="B485" s="185" t="s">
        <v>1970</v>
      </c>
      <c r="C485" s="185">
        <v>176582394</v>
      </c>
      <c r="D485" s="185">
        <v>3853540721</v>
      </c>
      <c r="E485" s="264" t="s">
        <v>538</v>
      </c>
      <c r="F485" s="241"/>
      <c r="G485" s="260"/>
      <c r="H485" s="260"/>
      <c r="I485" s="284"/>
    </row>
    <row r="486" spans="1:9" ht="14.25" customHeight="1">
      <c r="A486" s="287" t="s">
        <v>1971</v>
      </c>
      <c r="B486" s="186" t="s">
        <v>1972</v>
      </c>
      <c r="C486" s="186">
        <v>199508446</v>
      </c>
      <c r="D486" s="186">
        <v>3854201472</v>
      </c>
      <c r="E486" s="261" t="s">
        <v>1201</v>
      </c>
      <c r="F486" s="241" t="s">
        <v>1321</v>
      </c>
      <c r="G486" s="260"/>
      <c r="H486" s="260"/>
      <c r="I486" s="284"/>
    </row>
    <row r="487" spans="1:9" ht="14.25" customHeight="1">
      <c r="A487" s="287" t="s">
        <v>1845</v>
      </c>
      <c r="B487" s="259" t="s">
        <v>1846</v>
      </c>
      <c r="C487" s="186">
        <v>198350347</v>
      </c>
      <c r="D487" s="261">
        <v>3852163892</v>
      </c>
      <c r="E487" s="255" t="s">
        <v>1320</v>
      </c>
      <c r="F487" s="241" t="s">
        <v>1321</v>
      </c>
      <c r="G487" s="241"/>
      <c r="H487" s="241"/>
      <c r="I487" s="284"/>
    </row>
    <row r="488" spans="1:9" ht="14.25" customHeight="1">
      <c r="A488" s="287" t="s">
        <v>1973</v>
      </c>
      <c r="B488" s="185" t="s">
        <v>1974</v>
      </c>
      <c r="C488" s="185">
        <v>199485028</v>
      </c>
      <c r="D488" s="185">
        <v>8015090929</v>
      </c>
      <c r="E488" s="264" t="s">
        <v>1201</v>
      </c>
      <c r="F488" s="241" t="s">
        <v>1321</v>
      </c>
      <c r="G488" s="260"/>
      <c r="H488" s="260"/>
      <c r="I488" s="284"/>
    </row>
    <row r="489" spans="1:9" ht="14.25" customHeight="1">
      <c r="A489" s="287"/>
      <c r="B489" s="186" t="s">
        <v>1975</v>
      </c>
      <c r="C489" s="186">
        <v>199205409</v>
      </c>
      <c r="D489" s="186">
        <v>3852991315</v>
      </c>
      <c r="E489" s="261" t="s">
        <v>1320</v>
      </c>
      <c r="F489" s="241" t="s">
        <v>1321</v>
      </c>
      <c r="G489" s="241"/>
      <c r="H489" s="241"/>
      <c r="I489" s="284"/>
    </row>
    <row r="490" spans="1:9" ht="14.25" customHeight="1">
      <c r="A490" s="287"/>
      <c r="B490" s="259" t="s">
        <v>1976</v>
      </c>
      <c r="C490" s="186"/>
      <c r="D490" s="261"/>
      <c r="E490" s="261" t="s">
        <v>1320</v>
      </c>
      <c r="F490" s="241" t="s">
        <v>196</v>
      </c>
      <c r="G490" s="241"/>
      <c r="H490" s="241"/>
      <c r="I490" s="284"/>
    </row>
    <row r="491" spans="1:9" ht="14.25" customHeight="1">
      <c r="A491" s="287"/>
      <c r="B491" s="259" t="s">
        <v>1977</v>
      </c>
      <c r="C491" s="186"/>
      <c r="D491" s="261"/>
      <c r="E491" s="261" t="s">
        <v>538</v>
      </c>
      <c r="F491" s="241" t="s">
        <v>196</v>
      </c>
      <c r="G491" s="241"/>
      <c r="H491" s="241"/>
      <c r="I491" s="284"/>
    </row>
    <row r="492" spans="1:9" ht="14.25" customHeight="1">
      <c r="A492" s="287"/>
      <c r="B492" s="263" t="s">
        <v>1978</v>
      </c>
      <c r="C492" s="185">
        <v>198564330</v>
      </c>
      <c r="D492" s="241">
        <v>3854724929</v>
      </c>
      <c r="E492" s="264" t="s">
        <v>1201</v>
      </c>
      <c r="F492" s="241" t="s">
        <v>1321</v>
      </c>
      <c r="G492" s="260"/>
      <c r="H492" s="260"/>
      <c r="I492" s="284"/>
    </row>
    <row r="493" spans="1:9" ht="14.25" customHeight="1">
      <c r="A493" s="287"/>
      <c r="B493" s="259" t="s">
        <v>1979</v>
      </c>
      <c r="C493" s="186">
        <v>198564325</v>
      </c>
      <c r="D493" s="260" t="s">
        <v>1980</v>
      </c>
      <c r="E493" s="261" t="s">
        <v>1201</v>
      </c>
      <c r="F493" s="241" t="s">
        <v>1321</v>
      </c>
      <c r="G493" s="241"/>
      <c r="H493" s="241"/>
      <c r="I493" s="284"/>
    </row>
    <row r="494" spans="1:9" ht="14.25" customHeight="1">
      <c r="A494" s="287" t="s">
        <v>1981</v>
      </c>
      <c r="B494" s="263" t="s">
        <v>1982</v>
      </c>
      <c r="C494" s="185">
        <v>198461392</v>
      </c>
      <c r="D494" s="241">
        <v>3852165910</v>
      </c>
      <c r="E494" s="264" t="s">
        <v>1201</v>
      </c>
      <c r="F494" s="241" t="s">
        <v>196</v>
      </c>
      <c r="G494" s="241"/>
      <c r="H494" s="241"/>
      <c r="I494" s="284"/>
    </row>
    <row r="495" spans="1:9" ht="14.25" customHeight="1">
      <c r="A495" s="287" t="s">
        <v>1983</v>
      </c>
      <c r="B495" s="186" t="s">
        <v>543</v>
      </c>
      <c r="C495" s="186">
        <v>199551858</v>
      </c>
      <c r="D495" s="260">
        <v>3853430317</v>
      </c>
      <c r="E495" s="264" t="s">
        <v>513</v>
      </c>
      <c r="F495" s="241" t="s">
        <v>196</v>
      </c>
      <c r="G495" s="241"/>
      <c r="H495" s="241"/>
      <c r="I495" s="284"/>
    </row>
    <row r="496" spans="1:9" ht="14.25" customHeight="1">
      <c r="A496" s="287"/>
      <c r="B496" s="263" t="s">
        <v>1984</v>
      </c>
      <c r="C496" s="277">
        <v>199191028</v>
      </c>
      <c r="D496" s="277">
        <v>8017169695</v>
      </c>
      <c r="E496" s="264" t="s">
        <v>1201</v>
      </c>
      <c r="F496" s="241" t="s">
        <v>196</v>
      </c>
      <c r="G496" s="260"/>
      <c r="H496" s="260"/>
      <c r="I496" s="284"/>
    </row>
    <row r="497" spans="1:9" ht="14.25" customHeight="1">
      <c r="A497" s="288"/>
      <c r="B497" s="263" t="s">
        <v>1985</v>
      </c>
      <c r="C497" s="186">
        <v>199191031</v>
      </c>
      <c r="D497" s="260">
        <v>3854576212</v>
      </c>
      <c r="E497" s="285" t="s">
        <v>1201</v>
      </c>
      <c r="F497" s="276" t="s">
        <v>196</v>
      </c>
      <c r="I497" s="286"/>
    </row>
    <row r="498" spans="1:9" ht="14.25" customHeight="1">
      <c r="B498" s="255" t="s">
        <v>1986</v>
      </c>
      <c r="C498" s="255">
        <v>199530211</v>
      </c>
      <c r="D498" s="255">
        <v>9152840143</v>
      </c>
      <c r="E498" s="255" t="s">
        <v>521</v>
      </c>
      <c r="F498" s="255" t="s">
        <v>196</v>
      </c>
    </row>
    <row r="499" spans="1:9" ht="14.25" customHeight="1">
      <c r="A499" s="278" t="s">
        <v>1987</v>
      </c>
      <c r="B499" s="249"/>
      <c r="C499" s="250" t="s">
        <v>1310</v>
      </c>
      <c r="D499" s="251" t="s">
        <v>1311</v>
      </c>
      <c r="E499" s="252"/>
      <c r="F499" s="253"/>
      <c r="G499" s="253"/>
      <c r="H499" s="253"/>
      <c r="I499" s="284"/>
    </row>
    <row r="500" spans="1:9" ht="14.25" customHeight="1">
      <c r="A500" s="272" t="s">
        <v>921</v>
      </c>
      <c r="B500" s="257" t="s">
        <v>1314</v>
      </c>
      <c r="C500" s="253" t="s">
        <v>1315</v>
      </c>
      <c r="D500" s="252" t="s">
        <v>924</v>
      </c>
      <c r="E500" s="252" t="s">
        <v>497</v>
      </c>
      <c r="F500" s="253" t="s">
        <v>925</v>
      </c>
      <c r="G500" s="253" t="s">
        <v>926</v>
      </c>
      <c r="H500" s="253" t="s">
        <v>1312</v>
      </c>
      <c r="I500" s="284" t="s">
        <v>455</v>
      </c>
    </row>
    <row r="501" spans="1:9" ht="14.25" customHeight="1">
      <c r="A501" s="274" t="s">
        <v>1913</v>
      </c>
      <c r="B501" s="277" t="s">
        <v>1914</v>
      </c>
      <c r="C501" s="185">
        <v>178003808</v>
      </c>
      <c r="D501" s="185">
        <v>2135636724</v>
      </c>
      <c r="E501" s="261" t="s">
        <v>1201</v>
      </c>
      <c r="F501" s="255" t="s">
        <v>1321</v>
      </c>
    </row>
    <row r="502" spans="1:9" ht="14.25" customHeight="1">
      <c r="A502" s="273" t="s">
        <v>1915</v>
      </c>
      <c r="B502" s="263" t="s">
        <v>1916</v>
      </c>
      <c r="C502" s="186">
        <v>199220803</v>
      </c>
      <c r="D502" s="186">
        <v>3853784788</v>
      </c>
      <c r="E502" s="264" t="s">
        <v>1201</v>
      </c>
      <c r="F502" s="241" t="s">
        <v>196</v>
      </c>
      <c r="G502" s="260" t="s">
        <v>508</v>
      </c>
      <c r="H502" s="260" t="s">
        <v>508</v>
      </c>
    </row>
    <row r="503" spans="1:9" ht="14.25" customHeight="1">
      <c r="A503" s="248" t="s">
        <v>1988</v>
      </c>
      <c r="B503" s="255" t="s">
        <v>1989</v>
      </c>
      <c r="C503" s="255">
        <v>123747440</v>
      </c>
      <c r="D503" s="255">
        <v>8012595311</v>
      </c>
      <c r="E503" s="255" t="s">
        <v>516</v>
      </c>
      <c r="F503" s="255" t="s">
        <v>196</v>
      </c>
      <c r="G503" s="255" t="s">
        <v>1332</v>
      </c>
      <c r="H503" s="255" t="s">
        <v>1325</v>
      </c>
      <c r="I503" s="255" t="s">
        <v>1990</v>
      </c>
    </row>
    <row r="504" spans="1:9" ht="14.25" customHeight="1">
      <c r="A504" s="248" t="s">
        <v>1991</v>
      </c>
      <c r="B504" s="255" t="s">
        <v>1992</v>
      </c>
      <c r="C504" s="255">
        <v>185937919</v>
      </c>
      <c r="D504" s="255">
        <v>3856089928</v>
      </c>
      <c r="E504" s="255" t="s">
        <v>516</v>
      </c>
      <c r="F504" s="255" t="s">
        <v>196</v>
      </c>
      <c r="G504" s="255" t="s">
        <v>508</v>
      </c>
      <c r="I504" s="255" t="s">
        <v>1993</v>
      </c>
    </row>
    <row r="505" spans="1:9" ht="14.25" customHeight="1">
      <c r="A505" s="248" t="s">
        <v>1994</v>
      </c>
      <c r="B505" s="255" t="s">
        <v>1995</v>
      </c>
      <c r="C505" s="255">
        <v>180458712</v>
      </c>
      <c r="D505" s="255">
        <v>8014405907</v>
      </c>
      <c r="E505" s="255" t="s">
        <v>516</v>
      </c>
      <c r="F505" s="255" t="s">
        <v>1321</v>
      </c>
      <c r="G505" s="255" t="s">
        <v>1996</v>
      </c>
    </row>
    <row r="506" spans="1:9" ht="14.25" customHeight="1">
      <c r="A506" s="248" t="s">
        <v>1997</v>
      </c>
      <c r="B506" s="255" t="s">
        <v>1998</v>
      </c>
      <c r="C506" s="255">
        <v>180458747</v>
      </c>
      <c r="D506" s="255">
        <v>3854417101</v>
      </c>
      <c r="E506" s="255" t="s">
        <v>516</v>
      </c>
      <c r="F506" s="255" t="s">
        <v>1321</v>
      </c>
      <c r="G506" s="255" t="s">
        <v>1996</v>
      </c>
    </row>
    <row r="507" spans="1:9" ht="14.25" customHeight="1">
      <c r="A507" s="248" t="s">
        <v>1999</v>
      </c>
      <c r="B507" s="255" t="s">
        <v>2000</v>
      </c>
      <c r="C507" s="255">
        <v>203393735</v>
      </c>
      <c r="D507" s="255">
        <v>8015563469</v>
      </c>
      <c r="E507" s="255" t="s">
        <v>505</v>
      </c>
      <c r="F507" s="255" t="s">
        <v>196</v>
      </c>
      <c r="G507" s="255" t="s">
        <v>1332</v>
      </c>
      <c r="H507" s="255" t="s">
        <v>508</v>
      </c>
    </row>
    <row r="508" spans="1:9" ht="14.25" customHeight="1">
      <c r="A508" s="248" t="s">
        <v>2001</v>
      </c>
      <c r="B508" s="277" t="s">
        <v>2002</v>
      </c>
      <c r="C508" s="277">
        <v>95709464</v>
      </c>
      <c r="D508" s="277">
        <v>8014207321</v>
      </c>
      <c r="E508" s="255" t="s">
        <v>516</v>
      </c>
      <c r="F508" s="255" t="s">
        <v>196</v>
      </c>
    </row>
    <row r="509" spans="1:9" s="290" customFormat="1" ht="14.25" customHeight="1">
      <c r="A509" s="289" t="s">
        <v>2003</v>
      </c>
      <c r="B509" s="290" t="s">
        <v>2004</v>
      </c>
      <c r="C509" s="290">
        <v>143839504</v>
      </c>
      <c r="D509" s="290" t="s">
        <v>2005</v>
      </c>
      <c r="E509" s="290" t="s">
        <v>516</v>
      </c>
      <c r="F509" s="290" t="s">
        <v>1321</v>
      </c>
      <c r="H509" s="290" t="s">
        <v>508</v>
      </c>
      <c r="I509" s="290" t="s">
        <v>888</v>
      </c>
    </row>
    <row r="510" spans="1:9" ht="14.25" customHeight="1">
      <c r="A510" s="248" t="s">
        <v>2006</v>
      </c>
      <c r="B510" s="255" t="s">
        <v>2007</v>
      </c>
      <c r="C510" s="255">
        <v>209739166</v>
      </c>
      <c r="D510" s="255">
        <v>3854634218</v>
      </c>
      <c r="E510" s="255" t="s">
        <v>538</v>
      </c>
      <c r="F510" s="255" t="s">
        <v>196</v>
      </c>
      <c r="G510" s="255" t="s">
        <v>1332</v>
      </c>
      <c r="H510" s="255" t="s">
        <v>508</v>
      </c>
    </row>
    <row r="511" spans="1:9" ht="14.25" customHeight="1">
      <c r="A511" s="248" t="s">
        <v>2008</v>
      </c>
      <c r="B511" s="255" t="s">
        <v>2009</v>
      </c>
      <c r="C511" s="255">
        <v>209739229</v>
      </c>
      <c r="D511" s="255">
        <v>8018644698</v>
      </c>
      <c r="E511" s="255" t="s">
        <v>538</v>
      </c>
      <c r="F511" s="255" t="s">
        <v>196</v>
      </c>
      <c r="G511" s="255" t="s">
        <v>1332</v>
      </c>
      <c r="H511" s="255" t="s">
        <v>508</v>
      </c>
    </row>
    <row r="512" spans="1:9" ht="14.25" customHeight="1">
      <c r="A512" s="248" t="s">
        <v>2010</v>
      </c>
      <c r="B512" s="255" t="s">
        <v>2011</v>
      </c>
      <c r="C512" s="255">
        <v>103090897</v>
      </c>
      <c r="D512" s="255">
        <v>3854019085</v>
      </c>
      <c r="E512" s="255" t="s">
        <v>2012</v>
      </c>
      <c r="F512" s="255" t="s">
        <v>196</v>
      </c>
      <c r="G512" s="255" t="s">
        <v>508</v>
      </c>
      <c r="H512" s="255" t="s">
        <v>508</v>
      </c>
    </row>
    <row r="513" spans="1:9" s="290" customFormat="1" ht="14.25" customHeight="1">
      <c r="A513" s="289" t="s">
        <v>2013</v>
      </c>
      <c r="B513" s="290" t="s">
        <v>2014</v>
      </c>
      <c r="C513" s="290">
        <v>146461993</v>
      </c>
      <c r="D513" s="290">
        <v>3852325780</v>
      </c>
      <c r="E513" s="290" t="s">
        <v>516</v>
      </c>
      <c r="F513" s="290" t="s">
        <v>1321</v>
      </c>
      <c r="I513" s="290" t="s">
        <v>888</v>
      </c>
    </row>
    <row r="514" spans="1:9" ht="14.25" customHeight="1">
      <c r="A514" s="248" t="s">
        <v>2015</v>
      </c>
      <c r="B514" s="255" t="s">
        <v>2016</v>
      </c>
      <c r="C514" s="255">
        <v>136255179</v>
      </c>
      <c r="D514" s="255">
        <v>4353289464</v>
      </c>
      <c r="E514" s="255" t="s">
        <v>2017</v>
      </c>
      <c r="F514" s="255" t="s">
        <v>196</v>
      </c>
      <c r="G514" s="290" t="s">
        <v>508</v>
      </c>
      <c r="I514" s="255" t="s">
        <v>2018</v>
      </c>
    </row>
    <row r="515" spans="1:9" ht="14.25" customHeight="1">
      <c r="A515" s="248" t="s">
        <v>2019</v>
      </c>
    </row>
    <row r="516" spans="1:9" ht="14.25" customHeight="1">
      <c r="A516" s="248" t="s">
        <v>2019</v>
      </c>
    </row>
    <row r="517" spans="1:9" ht="14.25" customHeight="1">
      <c r="A517" s="248" t="s">
        <v>2019</v>
      </c>
    </row>
    <row r="518" spans="1:9" ht="14.25" customHeight="1">
      <c r="A518" s="248" t="s">
        <v>2019</v>
      </c>
    </row>
    <row r="519" spans="1:9" ht="14.25" customHeight="1">
      <c r="A519" s="248" t="s">
        <v>2019</v>
      </c>
    </row>
    <row r="520" spans="1:9" ht="14.25" customHeight="1">
      <c r="A520" s="248" t="s">
        <v>2019</v>
      </c>
    </row>
    <row r="521" spans="1:9" ht="14.25" customHeight="1">
      <c r="A521" s="278" t="s">
        <v>2020</v>
      </c>
      <c r="B521" s="249"/>
      <c r="C521" s="291" t="s">
        <v>535</v>
      </c>
      <c r="D521" s="251" t="s">
        <v>2021</v>
      </c>
      <c r="E521" s="252"/>
      <c r="F521" s="253"/>
      <c r="G521" s="253"/>
      <c r="H521" s="253"/>
      <c r="I521" s="284"/>
    </row>
    <row r="522" spans="1:9" ht="14.25" customHeight="1">
      <c r="A522" s="272" t="s">
        <v>921</v>
      </c>
      <c r="B522" s="257" t="s">
        <v>1314</v>
      </c>
      <c r="C522" s="253" t="s">
        <v>1315</v>
      </c>
      <c r="D522" s="252" t="s">
        <v>924</v>
      </c>
      <c r="E522" s="252" t="s">
        <v>497</v>
      </c>
      <c r="F522" s="253" t="s">
        <v>925</v>
      </c>
      <c r="G522" s="253" t="s">
        <v>926</v>
      </c>
      <c r="H522" s="253" t="s">
        <v>1312</v>
      </c>
      <c r="I522" s="284" t="s">
        <v>455</v>
      </c>
    </row>
    <row r="523" spans="1:9" ht="14.25" customHeight="1">
      <c r="A523" s="248">
        <v>576412191</v>
      </c>
      <c r="B523" s="255" t="s">
        <v>1724</v>
      </c>
      <c r="C523" s="255">
        <v>198514735</v>
      </c>
      <c r="D523" s="255">
        <v>4355537126</v>
      </c>
      <c r="E523" s="255" t="s">
        <v>553</v>
      </c>
      <c r="F523" s="255" t="s">
        <v>1321</v>
      </c>
      <c r="G523" s="255" t="s">
        <v>1332</v>
      </c>
      <c r="H523" s="255" t="s">
        <v>508</v>
      </c>
    </row>
    <row r="524" spans="1:9" ht="14.25" customHeight="1">
      <c r="A524" s="248" t="s">
        <v>2022</v>
      </c>
      <c r="B524" s="255" t="s">
        <v>2023</v>
      </c>
      <c r="C524" s="255">
        <v>95650577</v>
      </c>
      <c r="D524" s="255">
        <v>8016713480</v>
      </c>
      <c r="E524" s="255" t="s">
        <v>513</v>
      </c>
      <c r="F524" s="255" t="s">
        <v>196</v>
      </c>
      <c r="G524" s="255" t="s">
        <v>508</v>
      </c>
      <c r="H524" s="255" t="s">
        <v>508</v>
      </c>
    </row>
    <row r="526" spans="1:9" ht="14.25" customHeight="1">
      <c r="A526" s="248" t="s">
        <v>1961</v>
      </c>
      <c r="B526" s="277" t="s">
        <v>2024</v>
      </c>
      <c r="C526" s="255">
        <v>199553042</v>
      </c>
      <c r="D526" s="255" t="s">
        <v>1963</v>
      </c>
      <c r="E526" s="255" t="s">
        <v>510</v>
      </c>
      <c r="F526" s="255" t="s">
        <v>1321</v>
      </c>
      <c r="G526" s="255" t="s">
        <v>508</v>
      </c>
      <c r="H526" s="255" t="s">
        <v>508</v>
      </c>
    </row>
    <row r="528" spans="1:9" ht="14.25" customHeight="1">
      <c r="A528" s="278" t="s">
        <v>2025</v>
      </c>
      <c r="B528" s="249"/>
      <c r="C528" s="291" t="s">
        <v>535</v>
      </c>
      <c r="D528" s="251" t="s">
        <v>2021</v>
      </c>
      <c r="E528" s="252"/>
      <c r="F528" s="253"/>
      <c r="G528" s="253"/>
      <c r="H528" s="253"/>
      <c r="I528" s="284"/>
    </row>
    <row r="529" spans="1:9" ht="14.25" customHeight="1">
      <c r="A529" s="272" t="s">
        <v>921</v>
      </c>
      <c r="B529" s="257" t="s">
        <v>1314</v>
      </c>
      <c r="C529" s="253" t="s">
        <v>1315</v>
      </c>
      <c r="D529" s="252" t="s">
        <v>924</v>
      </c>
      <c r="E529" s="252" t="s">
        <v>497</v>
      </c>
      <c r="F529" s="253" t="s">
        <v>925</v>
      </c>
      <c r="G529" s="253" t="s">
        <v>926</v>
      </c>
      <c r="H529" s="253" t="s">
        <v>1312</v>
      </c>
      <c r="I529" s="284" t="s">
        <v>455</v>
      </c>
    </row>
    <row r="530" spans="1:9" ht="14.25" customHeight="1">
      <c r="A530" s="248">
        <v>0.889558238</v>
      </c>
      <c r="B530" s="255" t="s">
        <v>2026</v>
      </c>
      <c r="C530" s="255">
        <v>213094370</v>
      </c>
      <c r="D530" s="255">
        <v>8019401625</v>
      </c>
      <c r="E530" s="255" t="s">
        <v>2017</v>
      </c>
      <c r="F530" s="255" t="s">
        <v>196</v>
      </c>
      <c r="G530" s="255" t="s">
        <v>1332</v>
      </c>
      <c r="I530" s="255" t="s">
        <v>2027</v>
      </c>
    </row>
    <row r="531" spans="1:9" ht="14.25" customHeight="1">
      <c r="A531" s="248" t="s">
        <v>2028</v>
      </c>
      <c r="B531" s="255" t="s">
        <v>2029</v>
      </c>
      <c r="C531" s="255">
        <v>213102134</v>
      </c>
      <c r="D531" s="255" t="s">
        <v>2030</v>
      </c>
      <c r="E531" s="255" t="s">
        <v>510</v>
      </c>
      <c r="F531" s="255" t="s">
        <v>196</v>
      </c>
      <c r="G531" s="255" t="s">
        <v>1332</v>
      </c>
      <c r="H531" s="255" t="s">
        <v>508</v>
      </c>
      <c r="I531" s="255" t="s">
        <v>2031</v>
      </c>
    </row>
    <row r="532" spans="1:9" ht="14.25" customHeight="1">
      <c r="A532" s="248" t="s">
        <v>2032</v>
      </c>
      <c r="B532" s="255" t="s">
        <v>2033</v>
      </c>
      <c r="C532" s="255">
        <v>213112979</v>
      </c>
      <c r="D532" s="255" t="s">
        <v>2034</v>
      </c>
      <c r="E532" s="255" t="s">
        <v>510</v>
      </c>
      <c r="F532" s="255" t="s">
        <v>1321</v>
      </c>
      <c r="G532" s="255" t="s">
        <v>1332</v>
      </c>
      <c r="H532" s="255" t="s">
        <v>508</v>
      </c>
    </row>
    <row r="533" spans="1:9" ht="14.25" customHeight="1">
      <c r="A533" s="248" t="s">
        <v>2035</v>
      </c>
      <c r="B533" s="255" t="s">
        <v>2036</v>
      </c>
      <c r="C533" s="277">
        <v>95654311</v>
      </c>
      <c r="D533" s="255" t="s">
        <v>2037</v>
      </c>
      <c r="E533" s="255" t="s">
        <v>510</v>
      </c>
      <c r="F533" s="255" t="s">
        <v>1321</v>
      </c>
      <c r="G533" s="255" t="s">
        <v>1332</v>
      </c>
      <c r="I533" s="255" t="s">
        <v>1628</v>
      </c>
    </row>
    <row r="534" spans="1:9" ht="14.25" customHeight="1">
      <c r="A534" s="248" t="s">
        <v>2019</v>
      </c>
    </row>
    <row r="535" spans="1:9" ht="14.25" customHeight="1">
      <c r="A535" s="248" t="s">
        <v>2019</v>
      </c>
    </row>
    <row r="536" spans="1:9" ht="14.25" customHeight="1">
      <c r="A536" s="248" t="s">
        <v>2019</v>
      </c>
    </row>
    <row r="537" spans="1:9" ht="14.25" customHeight="1">
      <c r="A537" s="278" t="s">
        <v>2038</v>
      </c>
      <c r="B537" s="249"/>
      <c r="C537" s="250" t="s">
        <v>1310</v>
      </c>
      <c r="D537" s="251" t="s">
        <v>1311</v>
      </c>
      <c r="E537" s="252"/>
      <c r="F537" s="253"/>
      <c r="G537" s="253"/>
      <c r="H537" s="253"/>
      <c r="I537" s="284"/>
    </row>
    <row r="538" spans="1:9" ht="14.25" customHeight="1">
      <c r="A538" s="272" t="s">
        <v>921</v>
      </c>
      <c r="B538" s="257" t="s">
        <v>1314</v>
      </c>
      <c r="C538" s="253" t="s">
        <v>1315</v>
      </c>
      <c r="D538" s="252" t="s">
        <v>924</v>
      </c>
      <c r="E538" s="252" t="s">
        <v>497</v>
      </c>
      <c r="F538" s="253" t="s">
        <v>925</v>
      </c>
      <c r="G538" s="253" t="s">
        <v>926</v>
      </c>
      <c r="H538" s="253" t="s">
        <v>1312</v>
      </c>
      <c r="I538" s="284" t="s">
        <v>455</v>
      </c>
    </row>
    <row r="539" spans="1:9" ht="14.25" customHeight="1">
      <c r="A539" s="273" t="s">
        <v>1994</v>
      </c>
      <c r="B539" s="277" t="s">
        <v>1995</v>
      </c>
      <c r="C539" s="186">
        <v>180458712</v>
      </c>
      <c r="D539" s="186">
        <v>8014405907</v>
      </c>
      <c r="E539" s="261" t="s">
        <v>516</v>
      </c>
      <c r="F539" s="255" t="s">
        <v>1321</v>
      </c>
      <c r="G539" s="255" t="s">
        <v>1332</v>
      </c>
      <c r="I539" s="255" t="s">
        <v>1628</v>
      </c>
    </row>
    <row r="540" spans="1:9" ht="14.25" customHeight="1">
      <c r="A540" s="273" t="s">
        <v>2039</v>
      </c>
      <c r="B540" s="259" t="s">
        <v>1998</v>
      </c>
      <c r="C540" s="186">
        <v>180458747</v>
      </c>
      <c r="D540" s="186">
        <v>3854417101</v>
      </c>
      <c r="E540" s="261" t="s">
        <v>516</v>
      </c>
      <c r="F540" s="260" t="s">
        <v>1321</v>
      </c>
      <c r="G540" s="255" t="s">
        <v>1332</v>
      </c>
      <c r="H540" s="260"/>
      <c r="I540" s="255" t="s">
        <v>1628</v>
      </c>
    </row>
    <row r="541" spans="1:9" ht="14.25" customHeight="1">
      <c r="A541" s="248" t="s">
        <v>2040</v>
      </c>
      <c r="B541" s="255" t="s">
        <v>544</v>
      </c>
      <c r="C541" s="255">
        <v>155478795</v>
      </c>
      <c r="D541" s="255">
        <v>3852610893</v>
      </c>
      <c r="E541" s="255" t="s">
        <v>516</v>
      </c>
      <c r="F541" s="255" t="s">
        <v>196</v>
      </c>
      <c r="G541" s="255" t="s">
        <v>1338</v>
      </c>
      <c r="H541" s="255" t="s">
        <v>735</v>
      </c>
      <c r="I541" s="255" t="s">
        <v>2041</v>
      </c>
    </row>
    <row r="542" spans="1:9" ht="14.25" customHeight="1">
      <c r="A542" s="248" t="s">
        <v>2042</v>
      </c>
      <c r="B542" s="255" t="s">
        <v>2043</v>
      </c>
      <c r="C542" s="255">
        <v>198012857</v>
      </c>
      <c r="D542" s="255">
        <v>3855807953</v>
      </c>
      <c r="E542" s="255" t="s">
        <v>521</v>
      </c>
      <c r="F542" s="255" t="s">
        <v>1321</v>
      </c>
      <c r="G542" s="292" t="s">
        <v>508</v>
      </c>
      <c r="I542" s="255" t="s">
        <v>2044</v>
      </c>
    </row>
    <row r="543" spans="1:9" ht="14.25" customHeight="1">
      <c r="A543" s="248" t="s">
        <v>2045</v>
      </c>
      <c r="B543" s="255" t="s">
        <v>2046</v>
      </c>
      <c r="C543" s="255">
        <v>213094806</v>
      </c>
      <c r="D543" s="255" t="s">
        <v>2047</v>
      </c>
      <c r="E543" s="255" t="s">
        <v>510</v>
      </c>
      <c r="F543" s="255" t="s">
        <v>196</v>
      </c>
      <c r="G543" s="255" t="s">
        <v>1332</v>
      </c>
      <c r="H543" s="255" t="s">
        <v>508</v>
      </c>
    </row>
    <row r="544" spans="1:9" ht="14.25" customHeight="1">
      <c r="A544" s="248">
        <v>835382336</v>
      </c>
      <c r="B544" s="255" t="s">
        <v>2048</v>
      </c>
      <c r="C544" s="255">
        <v>206869055</v>
      </c>
      <c r="D544" s="255">
        <v>3855182052</v>
      </c>
      <c r="E544" s="255" t="s">
        <v>991</v>
      </c>
      <c r="F544" s="255" t="s">
        <v>1321</v>
      </c>
      <c r="G544" s="255" t="s">
        <v>2049</v>
      </c>
    </row>
    <row r="545" spans="1:9" ht="14.25" customHeight="1">
      <c r="B545" s="255" t="s">
        <v>1731</v>
      </c>
      <c r="C545" s="255">
        <v>198279696</v>
      </c>
      <c r="D545" s="255">
        <v>3852438500</v>
      </c>
      <c r="E545" s="255" t="s">
        <v>521</v>
      </c>
      <c r="F545" s="255" t="s">
        <v>1321</v>
      </c>
      <c r="G545" s="292" t="s">
        <v>508</v>
      </c>
      <c r="I545" s="255" t="s">
        <v>2050</v>
      </c>
    </row>
    <row r="546" spans="1:9" ht="14.25" customHeight="1">
      <c r="B546" s="277" t="s">
        <v>2051</v>
      </c>
      <c r="C546" s="277">
        <v>168037863</v>
      </c>
      <c r="D546" s="277">
        <v>3855807947</v>
      </c>
      <c r="E546" s="255" t="s">
        <v>521</v>
      </c>
      <c r="F546" s="255" t="s">
        <v>1321</v>
      </c>
      <c r="G546" s="292" t="s">
        <v>508</v>
      </c>
      <c r="I546" s="255" t="s">
        <v>2052</v>
      </c>
    </row>
    <row r="547" spans="1:9" ht="14.25" customHeight="1">
      <c r="A547" s="248">
        <v>661469683</v>
      </c>
      <c r="B547" s="255" t="s">
        <v>2053</v>
      </c>
      <c r="C547" s="255">
        <v>119935571</v>
      </c>
      <c r="D547" s="255">
        <v>8018642338</v>
      </c>
      <c r="E547" s="255" t="s">
        <v>991</v>
      </c>
      <c r="F547" s="255" t="s">
        <v>196</v>
      </c>
      <c r="G547" s="255" t="s">
        <v>1332</v>
      </c>
    </row>
    <row r="548" spans="1:9" ht="14.25" customHeight="1">
      <c r="A548" s="248">
        <v>794198277</v>
      </c>
      <c r="B548" s="255" t="s">
        <v>2054</v>
      </c>
      <c r="C548" s="255">
        <v>151382284</v>
      </c>
      <c r="D548" s="255">
        <v>3852859700</v>
      </c>
      <c r="E548" s="255" t="s">
        <v>2017</v>
      </c>
      <c r="F548" s="255" t="s">
        <v>196</v>
      </c>
      <c r="G548" s="255" t="s">
        <v>1332</v>
      </c>
      <c r="H548" s="255" t="s">
        <v>508</v>
      </c>
      <c r="I548" s="255" t="s">
        <v>2055</v>
      </c>
    </row>
    <row r="549" spans="1:9" ht="14.25" customHeight="1">
      <c r="A549" s="248">
        <v>848942390</v>
      </c>
      <c r="B549" s="255" t="s">
        <v>2056</v>
      </c>
      <c r="C549" s="255">
        <v>206857363</v>
      </c>
      <c r="D549" s="255">
        <v>9546824135</v>
      </c>
      <c r="E549" s="255" t="s">
        <v>991</v>
      </c>
      <c r="F549" s="255" t="s">
        <v>196</v>
      </c>
      <c r="G549" s="255" t="s">
        <v>1332</v>
      </c>
      <c r="H549" s="255" t="s">
        <v>508</v>
      </c>
    </row>
    <row r="550" spans="1:9" ht="14.25" customHeight="1">
      <c r="A550" s="248">
        <v>868720985</v>
      </c>
      <c r="B550" s="255" t="s">
        <v>2057</v>
      </c>
      <c r="C550" s="255">
        <v>199965666</v>
      </c>
      <c r="D550" s="255">
        <v>3852548850</v>
      </c>
      <c r="E550" s="255" t="s">
        <v>2017</v>
      </c>
      <c r="F550" s="255" t="s">
        <v>1321</v>
      </c>
      <c r="G550" s="255" t="s">
        <v>1332</v>
      </c>
    </row>
    <row r="551" spans="1:9" ht="14.25" customHeight="1">
      <c r="A551" s="248">
        <v>95713608</v>
      </c>
      <c r="B551" s="255" t="s">
        <v>2058</v>
      </c>
      <c r="C551" s="255">
        <v>95713608</v>
      </c>
      <c r="D551" s="255">
        <v>8013007374</v>
      </c>
      <c r="E551" s="255" t="s">
        <v>991</v>
      </c>
      <c r="F551" s="255" t="s">
        <v>1321</v>
      </c>
      <c r="G551" s="255" t="s">
        <v>2049</v>
      </c>
    </row>
    <row r="552" spans="1:9" ht="14.25" customHeight="1">
      <c r="A552" s="248" t="s">
        <v>2059</v>
      </c>
      <c r="B552" s="333" t="s">
        <v>2060</v>
      </c>
      <c r="C552" s="277">
        <v>153775893</v>
      </c>
      <c r="D552" s="277">
        <v>7869069946</v>
      </c>
      <c r="E552" s="255" t="s">
        <v>516</v>
      </c>
      <c r="F552" s="255" t="s">
        <v>196</v>
      </c>
      <c r="G552" s="255" t="s">
        <v>2049</v>
      </c>
      <c r="H552" s="255" t="s">
        <v>508</v>
      </c>
      <c r="I552" s="255" t="s">
        <v>2061</v>
      </c>
    </row>
    <row r="553" spans="1:9" ht="14.25" customHeight="1">
      <c r="A553" s="248">
        <v>647348846</v>
      </c>
      <c r="B553" s="255" t="s">
        <v>2062</v>
      </c>
      <c r="C553" s="255">
        <v>95687354</v>
      </c>
      <c r="D553" s="255">
        <v>8019407845</v>
      </c>
      <c r="E553" s="255" t="s">
        <v>991</v>
      </c>
      <c r="F553" s="255" t="s">
        <v>1321</v>
      </c>
      <c r="G553" s="255" t="s">
        <v>1338</v>
      </c>
    </row>
    <row r="554" spans="1:9" ht="14.25" customHeight="1">
      <c r="B554" s="255" t="s">
        <v>2063</v>
      </c>
      <c r="C554" s="255">
        <v>171284459</v>
      </c>
      <c r="D554" s="255">
        <v>5747476237</v>
      </c>
      <c r="E554" s="255" t="s">
        <v>521</v>
      </c>
      <c r="F554" s="255" t="s">
        <v>1321</v>
      </c>
      <c r="G554" s="255" t="s">
        <v>1332</v>
      </c>
      <c r="I554" s="334" t="s">
        <v>1628</v>
      </c>
    </row>
    <row r="555" spans="1:9" ht="14.25" customHeight="1">
      <c r="A555" s="248" t="s">
        <v>2064</v>
      </c>
      <c r="B555" s="255" t="s">
        <v>2065</v>
      </c>
      <c r="C555" s="255">
        <v>167405270</v>
      </c>
      <c r="D555" s="255">
        <v>8019202161</v>
      </c>
      <c r="E555" s="255" t="s">
        <v>521</v>
      </c>
      <c r="F555" s="255" t="s">
        <v>1321</v>
      </c>
      <c r="G555" s="255" t="s">
        <v>1332</v>
      </c>
      <c r="I555" s="255" t="s">
        <v>1628</v>
      </c>
    </row>
    <row r="558" spans="1:9" ht="14.25" customHeight="1">
      <c r="A558" s="278" t="s">
        <v>2066</v>
      </c>
      <c r="B558" s="249"/>
      <c r="C558" s="250" t="s">
        <v>919</v>
      </c>
      <c r="D558" s="251" t="s">
        <v>1311</v>
      </c>
      <c r="E558" s="252"/>
      <c r="F558" s="253"/>
      <c r="G558" s="253"/>
      <c r="H558" s="253"/>
      <c r="I558" s="284"/>
    </row>
    <row r="559" spans="1:9" ht="14.25" customHeight="1">
      <c r="A559" s="272" t="s">
        <v>921</v>
      </c>
      <c r="B559" s="257" t="s">
        <v>1314</v>
      </c>
      <c r="C559" s="253" t="s">
        <v>1315</v>
      </c>
      <c r="D559" s="252" t="s">
        <v>924</v>
      </c>
      <c r="E559" s="252" t="s">
        <v>497</v>
      </c>
      <c r="F559" s="253" t="s">
        <v>925</v>
      </c>
      <c r="G559" s="253" t="s">
        <v>926</v>
      </c>
      <c r="H559" s="253" t="s">
        <v>1312</v>
      </c>
      <c r="I559" s="284" t="s">
        <v>455</v>
      </c>
    </row>
    <row r="560" spans="1:9" ht="14.25" customHeight="1">
      <c r="A560" s="273"/>
      <c r="B560" s="277" t="s">
        <v>2067</v>
      </c>
      <c r="C560" s="186">
        <v>19922915</v>
      </c>
      <c r="D560" s="186">
        <v>3852521589</v>
      </c>
      <c r="E560" s="261" t="s">
        <v>521</v>
      </c>
      <c r="F560" s="255" t="s">
        <v>196</v>
      </c>
      <c r="G560" s="255" t="s">
        <v>1338</v>
      </c>
      <c r="H560" s="255" t="s">
        <v>508</v>
      </c>
      <c r="I560" s="255" t="s">
        <v>2068</v>
      </c>
    </row>
    <row r="561" spans="1:9" ht="14.25" customHeight="1">
      <c r="A561" s="273" t="s">
        <v>2069</v>
      </c>
      <c r="B561" s="259" t="s">
        <v>1976</v>
      </c>
      <c r="C561" s="186">
        <v>152744571</v>
      </c>
      <c r="D561" s="186">
        <v>8016660176</v>
      </c>
      <c r="E561" s="261" t="s">
        <v>521</v>
      </c>
      <c r="F561" s="260" t="s">
        <v>196</v>
      </c>
      <c r="G561" s="260" t="s">
        <v>508</v>
      </c>
      <c r="H561" s="255" t="s">
        <v>508</v>
      </c>
      <c r="I561" s="255" t="s">
        <v>2068</v>
      </c>
    </row>
    <row r="562" spans="1:9" ht="14.25" customHeight="1">
      <c r="A562" s="248" t="s">
        <v>2070</v>
      </c>
      <c r="B562" s="255" t="s">
        <v>2071</v>
      </c>
      <c r="C562" s="255">
        <v>122847276</v>
      </c>
      <c r="D562" s="255">
        <v>8014192985</v>
      </c>
      <c r="E562" s="255" t="s">
        <v>538</v>
      </c>
      <c r="F562" s="255" t="s">
        <v>196</v>
      </c>
      <c r="G562" s="255" t="s">
        <v>1338</v>
      </c>
      <c r="H562" s="255" t="s">
        <v>508</v>
      </c>
      <c r="I562" s="255" t="s">
        <v>2068</v>
      </c>
    </row>
    <row r="563" spans="1:9" ht="14.25" customHeight="1">
      <c r="B563" s="255" t="s">
        <v>2072</v>
      </c>
      <c r="C563" s="255">
        <v>193850499</v>
      </c>
      <c r="D563" s="255">
        <v>8015028685</v>
      </c>
      <c r="E563" s="255" t="s">
        <v>538</v>
      </c>
      <c r="F563" s="255" t="s">
        <v>196</v>
      </c>
      <c r="G563" s="255" t="s">
        <v>2049</v>
      </c>
      <c r="H563" s="255" t="s">
        <v>735</v>
      </c>
    </row>
    <row r="564" spans="1:9" ht="14.25" customHeight="1">
      <c r="A564" s="248" t="s">
        <v>2073</v>
      </c>
      <c r="B564" s="255" t="s">
        <v>2074</v>
      </c>
      <c r="C564" s="255">
        <v>194621711</v>
      </c>
      <c r="D564" s="255">
        <v>3854658597</v>
      </c>
      <c r="E564" s="255" t="s">
        <v>516</v>
      </c>
      <c r="F564" s="255" t="s">
        <v>196</v>
      </c>
      <c r="G564" s="255" t="s">
        <v>1338</v>
      </c>
      <c r="H564" s="255" t="s">
        <v>508</v>
      </c>
      <c r="I564" s="255" t="s">
        <v>2068</v>
      </c>
    </row>
    <row r="565" spans="1:9" ht="14.25" customHeight="1">
      <c r="A565" s="248" t="s">
        <v>2059</v>
      </c>
      <c r="B565" s="333" t="s">
        <v>2060</v>
      </c>
      <c r="C565" s="277">
        <v>153775893</v>
      </c>
      <c r="D565" s="277">
        <v>7869069946</v>
      </c>
      <c r="E565" s="255" t="s">
        <v>516</v>
      </c>
      <c r="F565" s="255" t="s">
        <v>196</v>
      </c>
      <c r="G565" s="255" t="s">
        <v>1338</v>
      </c>
      <c r="H565" s="255" t="s">
        <v>508</v>
      </c>
      <c r="I565" s="255" t="s">
        <v>2068</v>
      </c>
    </row>
    <row r="566" spans="1:9" ht="14.25" customHeight="1">
      <c r="A566" s="248" t="s">
        <v>2075</v>
      </c>
      <c r="B566" s="277" t="s">
        <v>2076</v>
      </c>
      <c r="C566" s="277">
        <v>172194978</v>
      </c>
      <c r="D566" s="277">
        <v>3854189537</v>
      </c>
      <c r="E566" s="255" t="s">
        <v>516</v>
      </c>
      <c r="F566" s="255" t="s">
        <v>196</v>
      </c>
      <c r="G566" s="255" t="s">
        <v>1338</v>
      </c>
      <c r="I566" s="255" t="s">
        <v>1628</v>
      </c>
    </row>
    <row r="567" spans="1:9" ht="14.25" customHeight="1">
      <c r="A567" s="248" t="s">
        <v>2077</v>
      </c>
      <c r="B567" s="255" t="s">
        <v>2078</v>
      </c>
      <c r="C567" s="255">
        <v>144462124</v>
      </c>
      <c r="D567" s="255">
        <v>3854995562</v>
      </c>
      <c r="E567" s="255" t="s">
        <v>516</v>
      </c>
      <c r="F567" s="255" t="s">
        <v>196</v>
      </c>
      <c r="G567" s="255" t="s">
        <v>1338</v>
      </c>
      <c r="H567" s="255" t="s">
        <v>508</v>
      </c>
      <c r="I567" s="255" t="s">
        <v>2068</v>
      </c>
    </row>
    <row r="568" spans="1:9" ht="14.25" customHeight="1">
      <c r="A568" s="248" t="s">
        <v>2079</v>
      </c>
      <c r="B568" s="255" t="s">
        <v>2080</v>
      </c>
      <c r="C568" s="255">
        <v>155319121</v>
      </c>
      <c r="D568" s="255">
        <v>3854929034</v>
      </c>
      <c r="E568" s="255" t="s">
        <v>538</v>
      </c>
      <c r="F568" s="255" t="s">
        <v>196</v>
      </c>
      <c r="G568" s="255" t="s">
        <v>1338</v>
      </c>
      <c r="H568" s="255" t="s">
        <v>508</v>
      </c>
      <c r="I568" s="255" t="s">
        <v>2068</v>
      </c>
    </row>
    <row r="569" spans="1:9" ht="14.25" customHeight="1">
      <c r="A569" s="248" t="s">
        <v>2081</v>
      </c>
      <c r="B569" s="255" t="s">
        <v>2082</v>
      </c>
      <c r="C569" s="255">
        <v>213208915</v>
      </c>
      <c r="D569" s="255">
        <v>3855399305</v>
      </c>
      <c r="E569" s="255" t="s">
        <v>2083</v>
      </c>
      <c r="F569" s="255" t="s">
        <v>1321</v>
      </c>
      <c r="G569" s="255" t="s">
        <v>1338</v>
      </c>
      <c r="H569" s="255" t="s">
        <v>508</v>
      </c>
      <c r="I569" s="334">
        <v>215183668</v>
      </c>
    </row>
    <row r="570" spans="1:9" ht="14.25" customHeight="1">
      <c r="A570" s="248" t="s">
        <v>2084</v>
      </c>
      <c r="B570" s="255" t="s">
        <v>2085</v>
      </c>
      <c r="C570" s="255">
        <v>213244713</v>
      </c>
      <c r="D570" s="255">
        <v>7865020135</v>
      </c>
      <c r="E570" s="255" t="s">
        <v>510</v>
      </c>
      <c r="F570" s="255" t="s">
        <v>1321</v>
      </c>
      <c r="G570" s="255" t="s">
        <v>1338</v>
      </c>
      <c r="I570" s="255" t="s">
        <v>2068</v>
      </c>
    </row>
    <row r="571" spans="1:9" ht="14.25" customHeight="1">
      <c r="B571" s="255" t="s">
        <v>2086</v>
      </c>
      <c r="C571" s="255">
        <v>213266906</v>
      </c>
      <c r="D571" s="255">
        <v>8013856785</v>
      </c>
      <c r="E571" s="255" t="s">
        <v>538</v>
      </c>
      <c r="F571" s="255" t="s">
        <v>196</v>
      </c>
      <c r="G571" s="255" t="s">
        <v>2049</v>
      </c>
      <c r="H571" s="255" t="s">
        <v>735</v>
      </c>
      <c r="I571" s="255" t="s">
        <v>1628</v>
      </c>
    </row>
    <row r="572" spans="1:9" ht="14.25" customHeight="1">
      <c r="A572" s="248">
        <v>835382336</v>
      </c>
      <c r="B572" s="255" t="s">
        <v>2048</v>
      </c>
      <c r="C572" s="255">
        <v>206869055</v>
      </c>
      <c r="D572" s="255">
        <v>3855182052</v>
      </c>
      <c r="E572" s="255" t="s">
        <v>991</v>
      </c>
      <c r="F572" s="255" t="s">
        <v>1321</v>
      </c>
      <c r="G572" s="255" t="s">
        <v>1338</v>
      </c>
      <c r="I572" s="255" t="s">
        <v>1628</v>
      </c>
    </row>
    <row r="573" spans="1:9" ht="14.25" customHeight="1">
      <c r="B573" s="255" t="s">
        <v>2087</v>
      </c>
      <c r="C573" s="255">
        <v>182784990</v>
      </c>
      <c r="D573" s="255">
        <v>3852854130</v>
      </c>
      <c r="E573" s="255" t="s">
        <v>521</v>
      </c>
      <c r="F573" s="255" t="s">
        <v>196</v>
      </c>
      <c r="G573" s="255" t="s">
        <v>1338</v>
      </c>
    </row>
    <row r="574" spans="1:9" ht="14.25" customHeight="1">
      <c r="A574" s="248" t="s">
        <v>2088</v>
      </c>
      <c r="B574" s="255" t="s">
        <v>2089</v>
      </c>
      <c r="C574" s="255">
        <v>146883180</v>
      </c>
      <c r="D574" s="255">
        <v>3854167418</v>
      </c>
      <c r="E574" s="255" t="s">
        <v>2083</v>
      </c>
      <c r="F574" s="255" t="s">
        <v>196</v>
      </c>
      <c r="G574" s="255" t="s">
        <v>1338</v>
      </c>
    </row>
    <row r="575" spans="1:9" ht="14.25" customHeight="1">
      <c r="A575" s="248" t="s">
        <v>2090</v>
      </c>
      <c r="B575" s="255" t="s">
        <v>55</v>
      </c>
      <c r="C575" s="255">
        <v>145689854</v>
      </c>
      <c r="D575" s="255">
        <v>3852730852</v>
      </c>
      <c r="E575" s="255" t="s">
        <v>516</v>
      </c>
      <c r="F575" s="255" t="s">
        <v>196</v>
      </c>
      <c r="G575" s="255" t="s">
        <v>1338</v>
      </c>
    </row>
    <row r="576" spans="1:9" ht="14.25" customHeight="1">
      <c r="B576" s="255" t="s">
        <v>2091</v>
      </c>
    </row>
    <row r="577" spans="1:11" ht="14.25" customHeight="1">
      <c r="B577" s="255" t="s">
        <v>2092</v>
      </c>
    </row>
    <row r="578" spans="1:11" ht="14.25" customHeight="1">
      <c r="B578" s="255" t="s">
        <v>2093</v>
      </c>
      <c r="C578" s="255">
        <v>198489938</v>
      </c>
      <c r="D578" s="255">
        <v>8018338945</v>
      </c>
      <c r="E578" s="255" t="s">
        <v>521</v>
      </c>
      <c r="F578" s="255" t="s">
        <v>1321</v>
      </c>
      <c r="G578" s="255" t="s">
        <v>1338</v>
      </c>
      <c r="I578" s="255" t="s">
        <v>1628</v>
      </c>
    </row>
    <row r="579" spans="1:11" ht="14.25" customHeight="1">
      <c r="A579" s="278" t="s">
        <v>2094</v>
      </c>
      <c r="B579" s="249"/>
      <c r="C579" s="291" t="s">
        <v>1020</v>
      </c>
      <c r="D579" s="251" t="s">
        <v>2021</v>
      </c>
      <c r="E579" s="252"/>
      <c r="F579" s="253"/>
      <c r="G579" s="253"/>
      <c r="H579" s="253"/>
      <c r="I579" s="284"/>
    </row>
    <row r="580" spans="1:11" ht="14.25" customHeight="1">
      <c r="A580" s="272" t="s">
        <v>921</v>
      </c>
      <c r="B580" s="257" t="s">
        <v>1314</v>
      </c>
      <c r="C580" s="253" t="s">
        <v>1315</v>
      </c>
      <c r="D580" s="252" t="s">
        <v>924</v>
      </c>
      <c r="E580" s="252" t="s">
        <v>497</v>
      </c>
      <c r="F580" s="253" t="s">
        <v>925</v>
      </c>
      <c r="G580" s="253" t="s">
        <v>926</v>
      </c>
      <c r="H580" s="253" t="s">
        <v>1312</v>
      </c>
      <c r="I580" s="284" t="s">
        <v>455</v>
      </c>
      <c r="K580" s="334">
        <v>215183668</v>
      </c>
    </row>
    <row r="581" spans="1:11" ht="14.25" customHeight="1">
      <c r="A581" s="248" t="s">
        <v>2095</v>
      </c>
      <c r="B581" s="255" t="s">
        <v>2096</v>
      </c>
      <c r="C581" s="255">
        <v>149676798</v>
      </c>
      <c r="D581" s="255">
        <v>3854484886</v>
      </c>
      <c r="E581" s="255" t="s">
        <v>505</v>
      </c>
      <c r="F581" s="255" t="s">
        <v>1321</v>
      </c>
      <c r="G581" s="255" t="s">
        <v>1332</v>
      </c>
      <c r="H581" s="255" t="s">
        <v>508</v>
      </c>
      <c r="I581" s="255" t="s">
        <v>2097</v>
      </c>
    </row>
    <row r="582" spans="1:11" ht="14.25" customHeight="1">
      <c r="A582" s="248" t="s">
        <v>2098</v>
      </c>
      <c r="B582" s="255" t="s">
        <v>2099</v>
      </c>
      <c r="C582" s="255">
        <v>209858307</v>
      </c>
      <c r="D582" s="255">
        <v>6199603794</v>
      </c>
      <c r="E582" s="255" t="s">
        <v>536</v>
      </c>
      <c r="F582" s="255" t="s">
        <v>1321</v>
      </c>
      <c r="G582" s="255" t="s">
        <v>1332</v>
      </c>
      <c r="H582" s="255" t="s">
        <v>735</v>
      </c>
      <c r="I582" s="255" t="s">
        <v>2100</v>
      </c>
    </row>
    <row r="583" spans="1:11" ht="14.25" customHeight="1">
      <c r="A583" s="248">
        <v>542515581</v>
      </c>
      <c r="B583" s="255" t="s">
        <v>2101</v>
      </c>
      <c r="C583" s="255">
        <v>95710078</v>
      </c>
      <c r="D583" s="255">
        <v>3854162675</v>
      </c>
      <c r="E583" s="255" t="s">
        <v>991</v>
      </c>
      <c r="F583" s="255" t="s">
        <v>1321</v>
      </c>
    </row>
    <row r="584" spans="1:11" ht="14.25" customHeight="1">
      <c r="A584" s="248">
        <v>533112618</v>
      </c>
      <c r="B584" s="255" t="s">
        <v>2102</v>
      </c>
      <c r="C584" s="277">
        <v>203144195</v>
      </c>
      <c r="D584" s="255">
        <v>3858670679</v>
      </c>
      <c r="E584" s="255" t="s">
        <v>2083</v>
      </c>
      <c r="F584" s="255" t="s">
        <v>196</v>
      </c>
      <c r="G584" s="255" t="s">
        <v>1332</v>
      </c>
      <c r="H584" s="255" t="s">
        <v>735</v>
      </c>
      <c r="I584" s="255" t="s">
        <v>2103</v>
      </c>
    </row>
    <row r="585" spans="1:11" ht="14.25" customHeight="1">
      <c r="A585" s="248" t="s">
        <v>2104</v>
      </c>
      <c r="B585" s="255" t="s">
        <v>2105</v>
      </c>
      <c r="C585" s="255">
        <v>213240739</v>
      </c>
      <c r="D585" s="255">
        <v>7252931870</v>
      </c>
      <c r="E585" s="255" t="s">
        <v>516</v>
      </c>
      <c r="F585" s="255" t="s">
        <v>196</v>
      </c>
      <c r="I585" s="255" t="s">
        <v>2106</v>
      </c>
    </row>
    <row r="586" spans="1:11" ht="14.25" customHeight="1">
      <c r="A586" s="248" t="s">
        <v>2107</v>
      </c>
      <c r="B586" s="255" t="s">
        <v>2108</v>
      </c>
      <c r="C586" s="255">
        <v>187287643</v>
      </c>
      <c r="D586" s="255">
        <v>3853068298</v>
      </c>
      <c r="E586" s="255" t="s">
        <v>505</v>
      </c>
      <c r="F586" s="255" t="s">
        <v>1321</v>
      </c>
      <c r="G586" s="255" t="s">
        <v>1332</v>
      </c>
    </row>
    <row r="587" spans="1:11" ht="14.25" customHeight="1">
      <c r="A587" s="248" t="s">
        <v>2109</v>
      </c>
      <c r="B587" s="255" t="s">
        <v>2110</v>
      </c>
      <c r="C587" s="277">
        <v>213247064</v>
      </c>
      <c r="D587" s="255">
        <v>8015207214</v>
      </c>
      <c r="E587" s="255" t="s">
        <v>505</v>
      </c>
      <c r="F587" s="255" t="s">
        <v>196</v>
      </c>
      <c r="G587" s="255" t="s">
        <v>1332</v>
      </c>
      <c r="I587" s="255" t="s">
        <v>2111</v>
      </c>
    </row>
    <row r="588" spans="1:11" ht="14.25" customHeight="1">
      <c r="A588" s="248" t="s">
        <v>2112</v>
      </c>
      <c r="B588" s="255" t="s">
        <v>2113</v>
      </c>
      <c r="C588" s="255">
        <v>213249439</v>
      </c>
      <c r="D588" s="255">
        <v>3854787996</v>
      </c>
      <c r="E588" s="255" t="s">
        <v>536</v>
      </c>
      <c r="F588" s="255" t="s">
        <v>1321</v>
      </c>
      <c r="G588" s="255" t="s">
        <v>1332</v>
      </c>
      <c r="I588" s="255" t="s">
        <v>1628</v>
      </c>
    </row>
    <row r="589" spans="1:11" ht="14.25" customHeight="1">
      <c r="A589" s="248" t="s">
        <v>2114</v>
      </c>
      <c r="B589" s="255" t="s">
        <v>2115</v>
      </c>
      <c r="C589" s="277">
        <v>152059740</v>
      </c>
      <c r="D589" s="255">
        <v>3855737129</v>
      </c>
      <c r="E589" s="255" t="s">
        <v>505</v>
      </c>
      <c r="F589" s="255" t="s">
        <v>196</v>
      </c>
      <c r="G589" s="255" t="s">
        <v>1332</v>
      </c>
      <c r="H589" s="255" t="s">
        <v>508</v>
      </c>
      <c r="I589" s="255" t="s">
        <v>1628</v>
      </c>
    </row>
    <row r="590" spans="1:11" ht="14.25" customHeight="1">
      <c r="A590" s="248">
        <v>646760909</v>
      </c>
      <c r="B590" s="255" t="s">
        <v>2116</v>
      </c>
      <c r="C590" s="255">
        <v>108707538</v>
      </c>
      <c r="D590" s="255">
        <v>3854258594</v>
      </c>
      <c r="E590" s="255" t="s">
        <v>2083</v>
      </c>
      <c r="F590" s="255" t="s">
        <v>1321</v>
      </c>
      <c r="G590" s="255" t="s">
        <v>1380</v>
      </c>
      <c r="I590" s="255" t="s">
        <v>2117</v>
      </c>
    </row>
    <row r="591" spans="1:11" ht="14.25" customHeight="1">
      <c r="A591" s="248" t="s">
        <v>2118</v>
      </c>
      <c r="B591" s="277" t="s">
        <v>2119</v>
      </c>
      <c r="C591" s="277">
        <v>213249398</v>
      </c>
      <c r="D591" s="277" t="s">
        <v>2120</v>
      </c>
      <c r="E591" s="255" t="s">
        <v>516</v>
      </c>
      <c r="F591" s="255" t="s">
        <v>196</v>
      </c>
      <c r="G591" s="255" t="s">
        <v>1332</v>
      </c>
      <c r="H591" s="255" t="s">
        <v>508</v>
      </c>
      <c r="I591" s="255" t="s">
        <v>2121</v>
      </c>
    </row>
    <row r="592" spans="1:11" ht="14.25" customHeight="1">
      <c r="A592" s="248" t="s">
        <v>2122</v>
      </c>
      <c r="B592" s="255" t="s">
        <v>2123</v>
      </c>
      <c r="C592" s="255">
        <v>173083711</v>
      </c>
      <c r="D592" s="255" t="s">
        <v>2124</v>
      </c>
      <c r="E592" s="255" t="s">
        <v>536</v>
      </c>
      <c r="F592" s="255" t="s">
        <v>196</v>
      </c>
      <c r="G592" s="255" t="s">
        <v>1332</v>
      </c>
      <c r="H592" s="255" t="s">
        <v>735</v>
      </c>
      <c r="I592" s="255" t="s">
        <v>2125</v>
      </c>
    </row>
    <row r="593" spans="1:9" ht="14.25" customHeight="1">
      <c r="A593" s="248" t="s">
        <v>2126</v>
      </c>
      <c r="B593" s="255" t="s">
        <v>2127</v>
      </c>
      <c r="C593" s="255">
        <v>95674363</v>
      </c>
      <c r="D593" s="255">
        <v>3854059398</v>
      </c>
      <c r="E593" s="255" t="s">
        <v>536</v>
      </c>
      <c r="F593" s="255" t="s">
        <v>196</v>
      </c>
      <c r="G593" s="255" t="s">
        <v>1332</v>
      </c>
      <c r="H593" s="255" t="s">
        <v>735</v>
      </c>
      <c r="I593" s="255" t="s">
        <v>2128</v>
      </c>
    </row>
    <row r="594" spans="1:9" ht="14.25" customHeight="1">
      <c r="A594" s="278" t="s">
        <v>2129</v>
      </c>
      <c r="B594" s="249"/>
      <c r="C594" s="250" t="s">
        <v>919</v>
      </c>
      <c r="D594" s="251" t="s">
        <v>1311</v>
      </c>
      <c r="E594" s="252"/>
      <c r="F594" s="253"/>
      <c r="G594" s="253"/>
      <c r="H594" s="253"/>
      <c r="I594" s="284"/>
    </row>
    <row r="595" spans="1:9" ht="14.25" customHeight="1">
      <c r="A595" s="272" t="s">
        <v>921</v>
      </c>
      <c r="B595" s="257" t="s">
        <v>1314</v>
      </c>
      <c r="C595" s="253" t="s">
        <v>1315</v>
      </c>
      <c r="D595" s="252" t="s">
        <v>924</v>
      </c>
      <c r="E595" s="252" t="s">
        <v>497</v>
      </c>
      <c r="F595" s="253" t="s">
        <v>925</v>
      </c>
      <c r="G595" s="253" t="s">
        <v>926</v>
      </c>
      <c r="H595" s="253" t="s">
        <v>1312</v>
      </c>
      <c r="I595" s="284" t="s">
        <v>455</v>
      </c>
    </row>
    <row r="596" spans="1:9" ht="14.25" customHeight="1">
      <c r="A596" s="248" t="s">
        <v>2130</v>
      </c>
      <c r="B596" s="255" t="s">
        <v>2131</v>
      </c>
      <c r="C596" s="277">
        <v>185905716</v>
      </c>
      <c r="D596" s="277">
        <v>3852992088</v>
      </c>
      <c r="E596" s="255" t="s">
        <v>510</v>
      </c>
      <c r="F596" s="255" t="s">
        <v>196</v>
      </c>
      <c r="G596" s="255" t="s">
        <v>1064</v>
      </c>
      <c r="I596" s="255" t="s">
        <v>1628</v>
      </c>
    </row>
    <row r="597" spans="1:9" ht="14.25" customHeight="1">
      <c r="A597" s="248">
        <v>728164252</v>
      </c>
      <c r="B597" s="255" t="s">
        <v>2132</v>
      </c>
      <c r="C597" s="255">
        <v>213279011</v>
      </c>
      <c r="D597" s="277">
        <v>9843501798</v>
      </c>
      <c r="E597" s="255" t="s">
        <v>538</v>
      </c>
      <c r="F597" s="255" t="s">
        <v>196</v>
      </c>
      <c r="G597" s="255" t="s">
        <v>1332</v>
      </c>
      <c r="H597" s="255" t="s">
        <v>508</v>
      </c>
    </row>
    <row r="598" spans="1:9" ht="14.25" customHeight="1">
      <c r="A598" s="248">
        <v>630778369</v>
      </c>
      <c r="B598" s="255" t="s">
        <v>2133</v>
      </c>
      <c r="C598" s="255">
        <v>95709314</v>
      </c>
      <c r="D598" s="255">
        <v>4155329320</v>
      </c>
      <c r="E598" s="255" t="s">
        <v>991</v>
      </c>
      <c r="G598" s="255" t="s">
        <v>1332</v>
      </c>
      <c r="I598" s="255" t="s">
        <v>1628</v>
      </c>
    </row>
    <row r="599" spans="1:9" ht="14.25" customHeight="1">
      <c r="A599" s="248">
        <v>32198355</v>
      </c>
      <c r="B599" s="255" t="s">
        <v>2134</v>
      </c>
      <c r="C599" s="277">
        <v>213770311</v>
      </c>
      <c r="D599" s="255">
        <v>3853541346</v>
      </c>
      <c r="E599" s="255" t="s">
        <v>538</v>
      </c>
      <c r="F599" s="255" t="s">
        <v>196</v>
      </c>
      <c r="G599" s="255" t="s">
        <v>1325</v>
      </c>
    </row>
    <row r="600" spans="1:9" ht="14.25" customHeight="1">
      <c r="A600" s="248">
        <v>783740700</v>
      </c>
      <c r="B600" s="255" t="s">
        <v>2135</v>
      </c>
      <c r="C600" s="255">
        <v>213770301</v>
      </c>
      <c r="D600" s="255">
        <v>8018159660</v>
      </c>
      <c r="E600" s="255" t="s">
        <v>538</v>
      </c>
      <c r="F600" s="255" t="s">
        <v>196</v>
      </c>
      <c r="G600" s="255" t="s">
        <v>1325</v>
      </c>
    </row>
    <row r="601" spans="1:9" ht="14.25" customHeight="1">
      <c r="A601" s="248">
        <v>680882971</v>
      </c>
      <c r="B601" s="255" t="s">
        <v>2136</v>
      </c>
      <c r="C601" s="255">
        <v>115332922</v>
      </c>
      <c r="D601" s="255">
        <v>3852858202</v>
      </c>
      <c r="E601" s="255" t="s">
        <v>991</v>
      </c>
      <c r="G601" s="255" t="s">
        <v>2137</v>
      </c>
      <c r="H601" s="255" t="s">
        <v>508</v>
      </c>
      <c r="I601" s="255" t="s">
        <v>2138</v>
      </c>
    </row>
    <row r="602" spans="1:9" ht="14.25" customHeight="1">
      <c r="B602" s="255" t="s">
        <v>2139</v>
      </c>
      <c r="C602" s="277">
        <v>213774002</v>
      </c>
      <c r="D602" s="255">
        <v>3853714067</v>
      </c>
      <c r="E602" s="255" t="s">
        <v>538</v>
      </c>
      <c r="G602" s="255" t="s">
        <v>1332</v>
      </c>
      <c r="I602" s="255" t="s">
        <v>1628</v>
      </c>
    </row>
    <row r="603" spans="1:9" ht="14.25" customHeight="1">
      <c r="A603" s="248">
        <v>682746728</v>
      </c>
      <c r="B603" s="255" t="s">
        <v>2140</v>
      </c>
      <c r="C603" s="255">
        <v>176319008</v>
      </c>
      <c r="D603" s="255">
        <v>8014255427</v>
      </c>
      <c r="E603" s="255" t="s">
        <v>538</v>
      </c>
      <c r="G603" s="255" t="s">
        <v>1338</v>
      </c>
      <c r="H603" s="255" t="s">
        <v>508</v>
      </c>
    </row>
    <row r="604" spans="1:9" ht="14.25" customHeight="1">
      <c r="A604" s="248" t="s">
        <v>2141</v>
      </c>
      <c r="B604" s="255" t="s">
        <v>2142</v>
      </c>
      <c r="C604" s="277">
        <v>213742645</v>
      </c>
      <c r="D604" s="255">
        <v>9103174104</v>
      </c>
      <c r="E604" s="255" t="s">
        <v>505</v>
      </c>
      <c r="F604" s="255" t="s">
        <v>196</v>
      </c>
      <c r="G604" s="255" t="s">
        <v>1064</v>
      </c>
    </row>
    <row r="605" spans="1:9" ht="14.25" customHeight="1">
      <c r="A605" s="248" t="s">
        <v>2143</v>
      </c>
      <c r="B605" s="277" t="s">
        <v>2144</v>
      </c>
      <c r="C605" s="277">
        <v>181533407</v>
      </c>
      <c r="D605" s="277">
        <v>8013855750</v>
      </c>
      <c r="E605" s="255" t="s">
        <v>510</v>
      </c>
      <c r="F605" s="255" t="s">
        <v>196</v>
      </c>
      <c r="G605" s="255" t="s">
        <v>1064</v>
      </c>
      <c r="H605" s="255" t="s">
        <v>508</v>
      </c>
    </row>
    <row r="606" spans="1:9" ht="14.25" customHeight="1">
      <c r="A606" s="248">
        <v>529455800</v>
      </c>
      <c r="B606" s="255" t="s">
        <v>2145</v>
      </c>
      <c r="C606" s="255">
        <v>95659397</v>
      </c>
      <c r="D606" s="255">
        <v>3857706799</v>
      </c>
      <c r="E606" s="255" t="s">
        <v>2083</v>
      </c>
      <c r="G606" s="255" t="s">
        <v>1332</v>
      </c>
    </row>
    <row r="607" spans="1:9" ht="14.25" customHeight="1">
      <c r="A607" s="248">
        <v>115022577</v>
      </c>
      <c r="B607" s="277" t="s">
        <v>2146</v>
      </c>
      <c r="C607" s="277">
        <v>121241246</v>
      </c>
      <c r="D607" s="277">
        <v>3855605348</v>
      </c>
      <c r="E607" s="255" t="s">
        <v>991</v>
      </c>
      <c r="G607" s="255" t="s">
        <v>508</v>
      </c>
      <c r="H607" s="255" t="s">
        <v>508</v>
      </c>
    </row>
    <row r="608" spans="1:9" ht="14.25" customHeight="1">
      <c r="A608" s="248" t="s">
        <v>2147</v>
      </c>
      <c r="B608" s="255" t="s">
        <v>2148</v>
      </c>
      <c r="C608" s="255">
        <v>95639545</v>
      </c>
      <c r="D608" s="255">
        <v>7023500108</v>
      </c>
      <c r="E608" s="255" t="s">
        <v>538</v>
      </c>
      <c r="G608" s="255" t="s">
        <v>1064</v>
      </c>
      <c r="H608" s="255" t="s">
        <v>508</v>
      </c>
    </row>
    <row r="609" spans="1:9" ht="14.25" customHeight="1">
      <c r="A609" s="278" t="s">
        <v>2149</v>
      </c>
      <c r="B609" s="249"/>
      <c r="C609" s="291" t="s">
        <v>1020</v>
      </c>
      <c r="D609" s="251" t="s">
        <v>1311</v>
      </c>
      <c r="E609" s="252"/>
      <c r="F609" s="253"/>
      <c r="G609" s="253"/>
      <c r="H609" s="253"/>
      <c r="I609" s="284"/>
    </row>
    <row r="610" spans="1:9" ht="14.25" customHeight="1">
      <c r="A610" s="272" t="s">
        <v>921</v>
      </c>
      <c r="B610" s="257" t="s">
        <v>1314</v>
      </c>
      <c r="C610" s="253" t="s">
        <v>1315</v>
      </c>
      <c r="D610" s="252" t="s">
        <v>924</v>
      </c>
      <c r="E610" s="252" t="s">
        <v>497</v>
      </c>
      <c r="F610" s="253" t="s">
        <v>925</v>
      </c>
      <c r="G610" s="253" t="s">
        <v>926</v>
      </c>
      <c r="H610" s="253" t="s">
        <v>1312</v>
      </c>
      <c r="I610" s="284" t="s">
        <v>455</v>
      </c>
    </row>
    <row r="611" spans="1:9" ht="14.25" customHeight="1">
      <c r="A611" s="274" t="s">
        <v>2150</v>
      </c>
      <c r="B611" s="241" t="s">
        <v>2151</v>
      </c>
      <c r="C611" s="241">
        <v>114298261</v>
      </c>
      <c r="D611" s="277">
        <v>3853211625</v>
      </c>
      <c r="E611" s="241" t="s">
        <v>538</v>
      </c>
      <c r="F611" s="241"/>
      <c r="G611" s="241" t="s">
        <v>1325</v>
      </c>
      <c r="H611" s="241"/>
      <c r="I611" s="265"/>
    </row>
    <row r="612" spans="1:9" ht="14.25" customHeight="1">
      <c r="A612" s="273"/>
      <c r="B612" s="260" t="s">
        <v>2152</v>
      </c>
      <c r="C612" s="260">
        <v>213775812</v>
      </c>
      <c r="D612" s="241">
        <v>8014034061</v>
      </c>
      <c r="E612" s="260"/>
      <c r="F612" s="260"/>
      <c r="G612" s="260" t="s">
        <v>1332</v>
      </c>
      <c r="H612" s="260" t="s">
        <v>508</v>
      </c>
      <c r="I612" s="262" t="s">
        <v>2153</v>
      </c>
    </row>
    <row r="613" spans="1:9" ht="14.25" customHeight="1">
      <c r="A613" s="274" t="s">
        <v>2154</v>
      </c>
      <c r="B613" s="241" t="s">
        <v>2155</v>
      </c>
      <c r="C613" s="241">
        <v>177882407</v>
      </c>
      <c r="D613" s="241">
        <v>3857700985</v>
      </c>
      <c r="E613" s="241" t="s">
        <v>538</v>
      </c>
      <c r="F613" s="241"/>
      <c r="G613" s="241" t="s">
        <v>1332</v>
      </c>
      <c r="H613" s="241"/>
      <c r="I613" s="265" t="s">
        <v>2156</v>
      </c>
    </row>
    <row r="614" spans="1:9" ht="14.25" customHeight="1">
      <c r="A614" s="273">
        <v>646466973</v>
      </c>
      <c r="B614" s="260" t="s">
        <v>2157</v>
      </c>
      <c r="C614" s="277">
        <v>213304348</v>
      </c>
      <c r="D614" s="260">
        <v>3856268976</v>
      </c>
      <c r="E614" s="260" t="s">
        <v>991</v>
      </c>
      <c r="F614" s="260"/>
      <c r="G614" s="260" t="s">
        <v>1332</v>
      </c>
      <c r="H614" s="260" t="s">
        <v>735</v>
      </c>
      <c r="I614" s="262" t="s">
        <v>2158</v>
      </c>
    </row>
    <row r="615" spans="1:9" ht="14.25" customHeight="1">
      <c r="A615" s="274"/>
      <c r="B615" s="241"/>
      <c r="C615" s="241"/>
      <c r="D615" s="241"/>
      <c r="E615" s="241"/>
      <c r="F615" s="241"/>
      <c r="G615" s="260"/>
      <c r="H615" s="260"/>
      <c r="I615" s="262"/>
    </row>
    <row r="616" spans="1:9" ht="14.25" customHeight="1">
      <c r="A616" s="274">
        <v>617546555</v>
      </c>
      <c r="B616" s="241" t="s">
        <v>419</v>
      </c>
      <c r="C616" s="241">
        <v>95650298</v>
      </c>
      <c r="D616" s="241">
        <v>8015203435</v>
      </c>
      <c r="E616" s="241" t="s">
        <v>2017</v>
      </c>
      <c r="F616" s="260"/>
      <c r="G616" s="241" t="s">
        <v>1332</v>
      </c>
      <c r="H616" s="241"/>
      <c r="I616" s="265" t="s">
        <v>2156</v>
      </c>
    </row>
    <row r="617" spans="1:9" ht="14.25" customHeight="1">
      <c r="A617" s="273" t="s">
        <v>2159</v>
      </c>
      <c r="B617" s="260" t="s">
        <v>2160</v>
      </c>
      <c r="C617" s="277">
        <v>160956396</v>
      </c>
      <c r="D617" s="260" t="s">
        <v>2161</v>
      </c>
      <c r="E617" s="260" t="s">
        <v>510</v>
      </c>
      <c r="F617" s="241"/>
      <c r="G617" s="260" t="s">
        <v>1332</v>
      </c>
      <c r="H617" s="260"/>
      <c r="I617" s="265" t="s">
        <v>2156</v>
      </c>
    </row>
    <row r="618" spans="1:9" ht="14.25" customHeight="1">
      <c r="A618" s="274" t="s">
        <v>2162</v>
      </c>
      <c r="B618" s="241" t="s">
        <v>2163</v>
      </c>
      <c r="C618" s="241">
        <v>198045966</v>
      </c>
      <c r="D618" s="241">
        <v>5094503490</v>
      </c>
      <c r="E618" s="241" t="s">
        <v>2083</v>
      </c>
      <c r="F618" s="260"/>
      <c r="G618" s="241" t="s">
        <v>2164</v>
      </c>
      <c r="H618" s="241"/>
      <c r="I618" s="265" t="s">
        <v>2165</v>
      </c>
    </row>
    <row r="619" spans="1:9" ht="14.25" customHeight="1">
      <c r="A619" s="273" t="s">
        <v>2166</v>
      </c>
      <c r="B619" s="260" t="s">
        <v>2167</v>
      </c>
      <c r="C619" s="260">
        <v>213796089</v>
      </c>
      <c r="D619" s="260" t="s">
        <v>2168</v>
      </c>
      <c r="E619" s="260" t="s">
        <v>2083</v>
      </c>
      <c r="F619" s="241"/>
      <c r="G619" s="260" t="s">
        <v>2164</v>
      </c>
      <c r="H619" s="260"/>
      <c r="I619" s="265" t="s">
        <v>2165</v>
      </c>
    </row>
    <row r="620" spans="1:9" ht="14.25" customHeight="1">
      <c r="A620" s="274" t="s">
        <v>2169</v>
      </c>
      <c r="B620" s="241" t="s">
        <v>2170</v>
      </c>
      <c r="C620" s="241">
        <v>198088151</v>
      </c>
      <c r="D620" s="241">
        <v>8016641158</v>
      </c>
      <c r="E620" s="241" t="s">
        <v>2083</v>
      </c>
      <c r="F620" s="260"/>
      <c r="G620" s="241" t="s">
        <v>1332</v>
      </c>
      <c r="H620" s="241"/>
      <c r="I620" s="265" t="s">
        <v>2156</v>
      </c>
    </row>
    <row r="621" spans="1:9" ht="14.25" customHeight="1">
      <c r="A621" s="273" t="s">
        <v>2171</v>
      </c>
      <c r="B621" s="260" t="s">
        <v>2172</v>
      </c>
      <c r="C621" s="260">
        <v>95711750</v>
      </c>
      <c r="D621" s="241" t="s">
        <v>2173</v>
      </c>
      <c r="E621" s="260" t="s">
        <v>536</v>
      </c>
      <c r="F621" s="241"/>
      <c r="G621" s="260" t="s">
        <v>1332</v>
      </c>
      <c r="H621" s="260"/>
      <c r="I621" s="265" t="s">
        <v>2156</v>
      </c>
    </row>
    <row r="622" spans="1:9" ht="14.25" customHeight="1">
      <c r="A622" s="274">
        <v>680882971</v>
      </c>
      <c r="B622" s="241" t="s">
        <v>2136</v>
      </c>
      <c r="C622" s="241">
        <v>115332922</v>
      </c>
      <c r="D622" s="241">
        <v>3852858202</v>
      </c>
      <c r="E622" s="241" t="s">
        <v>991</v>
      </c>
      <c r="F622" s="260"/>
      <c r="G622" s="241" t="s">
        <v>1332</v>
      </c>
      <c r="H622" s="241" t="s">
        <v>508</v>
      </c>
      <c r="I622" s="265" t="s">
        <v>2121</v>
      </c>
    </row>
    <row r="623" spans="1:9" ht="14.25" customHeight="1">
      <c r="A623" s="273">
        <v>646787628</v>
      </c>
      <c r="B623" s="260" t="s">
        <v>2174</v>
      </c>
      <c r="C623" s="260">
        <v>95652497</v>
      </c>
      <c r="D623" s="260">
        <v>3855579891</v>
      </c>
      <c r="E623" s="260" t="s">
        <v>2017</v>
      </c>
      <c r="F623" s="241"/>
      <c r="G623" s="260"/>
      <c r="H623" s="260"/>
      <c r="I623" s="262" t="s">
        <v>2175</v>
      </c>
    </row>
    <row r="624" spans="1:9" ht="14.25" customHeight="1">
      <c r="A624" s="274"/>
      <c r="B624" s="241"/>
      <c r="C624" s="241"/>
      <c r="D624" s="241"/>
      <c r="E624" s="241"/>
      <c r="F624" s="260"/>
      <c r="G624" s="241"/>
      <c r="H624" s="241"/>
      <c r="I624" s="265"/>
    </row>
    <row r="625" spans="1:9" ht="14.25" customHeight="1">
      <c r="A625" s="273"/>
      <c r="B625" s="260"/>
      <c r="C625" s="260"/>
      <c r="D625" s="260"/>
      <c r="E625" s="260"/>
      <c r="F625" s="241"/>
      <c r="G625" s="260"/>
      <c r="H625" s="260"/>
      <c r="I625" s="262"/>
    </row>
    <row r="626" spans="1:9" ht="14.25" customHeight="1">
      <c r="A626" s="274"/>
      <c r="B626" s="241"/>
      <c r="C626" s="241"/>
      <c r="D626" s="241"/>
      <c r="E626" s="241"/>
      <c r="F626" s="241"/>
      <c r="G626" s="241"/>
      <c r="H626" s="241"/>
      <c r="I626" s="265"/>
    </row>
    <row r="627" spans="1:9" ht="14.25" customHeight="1">
      <c r="A627" s="273"/>
      <c r="B627" s="260"/>
      <c r="C627" s="260"/>
      <c r="D627" s="260"/>
      <c r="E627" s="260"/>
      <c r="F627" s="260"/>
      <c r="G627" s="260"/>
      <c r="H627" s="260"/>
      <c r="I627" s="262"/>
    </row>
    <row r="628" spans="1:9" ht="14.25" customHeight="1">
      <c r="A628" s="274"/>
      <c r="B628" s="241"/>
      <c r="C628" s="241"/>
      <c r="D628" s="241"/>
      <c r="E628" s="241"/>
      <c r="F628" s="241"/>
      <c r="G628" s="241"/>
      <c r="H628" s="241"/>
      <c r="I628" s="265"/>
    </row>
    <row r="629" spans="1:9" ht="14.25" customHeight="1">
      <c r="A629" s="278" t="s">
        <v>2176</v>
      </c>
      <c r="B629" s="249"/>
      <c r="C629" s="250" t="s">
        <v>919</v>
      </c>
      <c r="D629" s="251" t="s">
        <v>1311</v>
      </c>
      <c r="E629" s="252"/>
      <c r="F629" s="253"/>
      <c r="G629" s="253"/>
      <c r="H629" s="253"/>
      <c r="I629" s="284"/>
    </row>
    <row r="630" spans="1:9" ht="14.25" customHeight="1">
      <c r="A630" s="272" t="s">
        <v>921</v>
      </c>
      <c r="B630" s="257" t="s">
        <v>1314</v>
      </c>
      <c r="C630" s="253" t="s">
        <v>1315</v>
      </c>
      <c r="D630" s="252" t="s">
        <v>924</v>
      </c>
      <c r="E630" s="252" t="s">
        <v>497</v>
      </c>
      <c r="F630" s="253" t="s">
        <v>925</v>
      </c>
      <c r="G630" s="253" t="s">
        <v>926</v>
      </c>
      <c r="H630" s="253" t="s">
        <v>1312</v>
      </c>
      <c r="I630" s="284" t="s">
        <v>455</v>
      </c>
    </row>
    <row r="631" spans="1:9" ht="14.25" customHeight="1">
      <c r="A631" s="274" t="s">
        <v>2162</v>
      </c>
      <c r="B631" s="241" t="s">
        <v>2163</v>
      </c>
      <c r="C631" s="241">
        <v>198045966</v>
      </c>
      <c r="D631" s="241">
        <v>5094503490</v>
      </c>
      <c r="E631" s="241" t="s">
        <v>2083</v>
      </c>
      <c r="F631" s="241"/>
      <c r="G631" s="241" t="s">
        <v>1332</v>
      </c>
      <c r="H631" s="241"/>
      <c r="I631" s="265"/>
    </row>
    <row r="632" spans="1:9" ht="14.25" customHeight="1">
      <c r="A632" s="273" t="s">
        <v>2166</v>
      </c>
      <c r="B632" s="260" t="s">
        <v>2167</v>
      </c>
      <c r="C632" s="260">
        <v>213796089</v>
      </c>
      <c r="D632" s="260" t="s">
        <v>2168</v>
      </c>
      <c r="E632" s="260" t="s">
        <v>2083</v>
      </c>
      <c r="F632" s="260"/>
      <c r="G632" s="260" t="s">
        <v>1332</v>
      </c>
      <c r="H632" s="260"/>
      <c r="I632" s="262" t="s">
        <v>1628</v>
      </c>
    </row>
    <row r="633" spans="1:9" ht="14.25" customHeight="1">
      <c r="A633" s="274" t="s">
        <v>2019</v>
      </c>
      <c r="B633" s="241" t="s">
        <v>2177</v>
      </c>
      <c r="C633" s="255">
        <v>177996474</v>
      </c>
      <c r="D633" s="241">
        <v>3855889358</v>
      </c>
      <c r="E633" s="241" t="s">
        <v>538</v>
      </c>
      <c r="F633" s="241"/>
      <c r="G633" s="241"/>
      <c r="H633" s="241"/>
      <c r="I633" s="265" t="s">
        <v>2178</v>
      </c>
    </row>
    <row r="634" spans="1:9" ht="14.25" customHeight="1">
      <c r="A634" s="273" t="s">
        <v>2179</v>
      </c>
      <c r="B634" s="260" t="s">
        <v>2180</v>
      </c>
      <c r="C634" s="241">
        <v>213279533</v>
      </c>
      <c r="D634" s="260">
        <v>3852850620</v>
      </c>
      <c r="E634" s="260" t="s">
        <v>538</v>
      </c>
      <c r="F634" s="260" t="s">
        <v>929</v>
      </c>
      <c r="G634" s="260" t="s">
        <v>1332</v>
      </c>
      <c r="H634" s="260"/>
      <c r="I634" s="262"/>
    </row>
    <row r="635" spans="1:9" ht="14.25" customHeight="1">
      <c r="A635" s="274" t="s">
        <v>2019</v>
      </c>
      <c r="B635" s="241" t="s">
        <v>2181</v>
      </c>
      <c r="C635" s="241">
        <v>214586965</v>
      </c>
      <c r="D635" s="241">
        <v>3852595387</v>
      </c>
      <c r="E635" s="241" t="s">
        <v>538</v>
      </c>
      <c r="F635" s="241" t="s">
        <v>933</v>
      </c>
      <c r="G635" s="241" t="s">
        <v>1332</v>
      </c>
      <c r="H635" s="241"/>
      <c r="I635" s="265" t="s">
        <v>2178</v>
      </c>
    </row>
    <row r="636" spans="1:9" ht="14.25" customHeight="1">
      <c r="A636" s="273"/>
      <c r="B636" s="260" t="s">
        <v>2182</v>
      </c>
      <c r="C636" s="260">
        <v>213770301</v>
      </c>
      <c r="D636" s="260" t="s">
        <v>2183</v>
      </c>
      <c r="E636" s="260" t="s">
        <v>538</v>
      </c>
      <c r="F636" s="260"/>
      <c r="G636" s="260" t="s">
        <v>1332</v>
      </c>
      <c r="H636" s="260"/>
      <c r="I636" s="262" t="s">
        <v>1628</v>
      </c>
    </row>
    <row r="637" spans="1:9" ht="14.25" customHeight="1">
      <c r="A637" s="274" t="s">
        <v>2184</v>
      </c>
      <c r="B637" s="241" t="s">
        <v>2185</v>
      </c>
      <c r="C637" s="185">
        <v>110929213</v>
      </c>
      <c r="D637" s="241">
        <v>3855762827</v>
      </c>
      <c r="E637" s="241" t="s">
        <v>2083</v>
      </c>
      <c r="F637" s="241" t="s">
        <v>929</v>
      </c>
      <c r="G637" s="241" t="s">
        <v>1332</v>
      </c>
      <c r="H637" s="241" t="s">
        <v>2186</v>
      </c>
      <c r="I637" s="265" t="s">
        <v>1628</v>
      </c>
    </row>
    <row r="638" spans="1:9" ht="14.25" customHeight="1">
      <c r="A638" s="273">
        <v>0.86801315099999998</v>
      </c>
      <c r="B638" s="260" t="s">
        <v>2187</v>
      </c>
      <c r="C638" s="260">
        <v>214593742</v>
      </c>
      <c r="D638" s="260">
        <v>3855284515</v>
      </c>
      <c r="E638" s="260" t="s">
        <v>2083</v>
      </c>
      <c r="F638" s="260" t="s">
        <v>929</v>
      </c>
      <c r="G638" s="260" t="s">
        <v>1332</v>
      </c>
      <c r="H638" s="260"/>
      <c r="I638" s="262" t="s">
        <v>1628</v>
      </c>
    </row>
    <row r="639" spans="1:9" ht="14.25" customHeight="1">
      <c r="A639" s="274" t="s">
        <v>2188</v>
      </c>
      <c r="B639" s="241" t="s">
        <v>2189</v>
      </c>
      <c r="C639" s="185">
        <v>209556573</v>
      </c>
      <c r="D639" s="241">
        <v>8014483543</v>
      </c>
      <c r="E639" s="241" t="s">
        <v>2083</v>
      </c>
      <c r="F639" s="241" t="s">
        <v>929</v>
      </c>
      <c r="G639" s="241"/>
      <c r="H639" s="241"/>
      <c r="I639" s="265" t="s">
        <v>2178</v>
      </c>
    </row>
    <row r="640" spans="1:9" ht="14.25" customHeight="1">
      <c r="A640" s="273" t="s">
        <v>2190</v>
      </c>
      <c r="B640" s="186" t="s">
        <v>2191</v>
      </c>
      <c r="C640" s="186">
        <v>214633089</v>
      </c>
      <c r="D640" s="186">
        <v>9153190345</v>
      </c>
      <c r="E640" s="260" t="s">
        <v>2083</v>
      </c>
      <c r="F640" s="260" t="s">
        <v>933</v>
      </c>
      <c r="G640" s="260" t="s">
        <v>1332</v>
      </c>
      <c r="H640" s="260"/>
      <c r="I640" s="262" t="s">
        <v>2156</v>
      </c>
    </row>
    <row r="641" spans="1:9" ht="14.25" customHeight="1">
      <c r="A641" s="274" t="s">
        <v>2192</v>
      </c>
      <c r="B641" s="335" t="s">
        <v>2193</v>
      </c>
      <c r="C641" s="186">
        <v>120680340</v>
      </c>
      <c r="D641" s="186">
        <v>2408869669</v>
      </c>
      <c r="E641" s="241" t="s">
        <v>516</v>
      </c>
      <c r="F641" s="241" t="s">
        <v>929</v>
      </c>
      <c r="G641" s="241" t="s">
        <v>1332</v>
      </c>
      <c r="H641" s="241"/>
      <c r="I641" s="265"/>
    </row>
    <row r="642" spans="1:9" ht="14.25" customHeight="1">
      <c r="A642" s="273" t="s">
        <v>2194</v>
      </c>
      <c r="B642" s="241" t="s">
        <v>2195</v>
      </c>
      <c r="C642" s="241">
        <v>198455008</v>
      </c>
      <c r="D642" s="241">
        <v>3855802547</v>
      </c>
      <c r="E642" s="241" t="s">
        <v>538</v>
      </c>
      <c r="F642" s="241" t="s">
        <v>929</v>
      </c>
      <c r="G642" s="241" t="s">
        <v>1332</v>
      </c>
      <c r="H642" s="241" t="s">
        <v>508</v>
      </c>
      <c r="I642" s="265" t="s">
        <v>2156</v>
      </c>
    </row>
    <row r="643" spans="1:9" ht="14.25" customHeight="1">
      <c r="A643" s="274" t="s">
        <v>2196</v>
      </c>
      <c r="B643" s="185" t="s">
        <v>2197</v>
      </c>
      <c r="C643" s="185">
        <v>155338220</v>
      </c>
      <c r="D643" s="185">
        <v>4072029946</v>
      </c>
      <c r="E643" s="260" t="s">
        <v>516</v>
      </c>
      <c r="F643" s="260" t="s">
        <v>933</v>
      </c>
      <c r="G643" s="260" t="s">
        <v>1325</v>
      </c>
      <c r="H643" s="260"/>
      <c r="I643" s="262"/>
    </row>
    <row r="644" spans="1:9" ht="14.25" customHeight="1">
      <c r="A644" s="273" t="s">
        <v>2198</v>
      </c>
      <c r="B644" s="186" t="s">
        <v>2199</v>
      </c>
      <c r="C644" s="186">
        <v>208876495</v>
      </c>
      <c r="D644" s="186">
        <v>3853432059</v>
      </c>
      <c r="E644" s="241" t="s">
        <v>516</v>
      </c>
      <c r="F644" s="241" t="s">
        <v>929</v>
      </c>
      <c r="G644" s="241" t="s">
        <v>1332</v>
      </c>
      <c r="H644" s="241" t="s">
        <v>508</v>
      </c>
      <c r="I644" s="265"/>
    </row>
    <row r="645" spans="1:9" ht="14.25" customHeight="1">
      <c r="A645" s="273" t="s">
        <v>2200</v>
      </c>
      <c r="B645" s="185" t="s">
        <v>2201</v>
      </c>
      <c r="C645" s="185">
        <v>164034665</v>
      </c>
      <c r="D645" s="185" t="s">
        <v>2202</v>
      </c>
      <c r="E645" s="260" t="s">
        <v>516</v>
      </c>
      <c r="F645" s="260" t="s">
        <v>929</v>
      </c>
      <c r="G645" s="260" t="s">
        <v>1332</v>
      </c>
      <c r="H645" s="260"/>
      <c r="I645" s="262" t="s">
        <v>1628</v>
      </c>
    </row>
    <row r="646" spans="1:9" ht="14.25" customHeight="1">
      <c r="A646" s="274"/>
      <c r="B646" s="241" t="s">
        <v>2203</v>
      </c>
      <c r="C646" s="241">
        <v>149675875</v>
      </c>
      <c r="D646" s="241" t="s">
        <v>2204</v>
      </c>
      <c r="E646" s="241" t="s">
        <v>538</v>
      </c>
      <c r="F646" s="241" t="s">
        <v>929</v>
      </c>
      <c r="G646" s="241" t="s">
        <v>1332</v>
      </c>
      <c r="H646" s="241"/>
      <c r="I646" s="265" t="s">
        <v>1628</v>
      </c>
    </row>
    <row r="647" spans="1:9" ht="14.25" customHeight="1">
      <c r="A647" s="273">
        <v>0.19653846699999999</v>
      </c>
      <c r="B647" s="241" t="s">
        <v>2205</v>
      </c>
      <c r="C647" s="241">
        <v>214640783</v>
      </c>
      <c r="D647" s="241">
        <v>3855489847</v>
      </c>
      <c r="E647" s="241" t="s">
        <v>2083</v>
      </c>
      <c r="F647" s="241" t="s">
        <v>933</v>
      </c>
      <c r="G647" s="241" t="s">
        <v>508</v>
      </c>
      <c r="H647" s="241"/>
      <c r="I647" s="265" t="s">
        <v>1628</v>
      </c>
    </row>
    <row r="648" spans="1:9" ht="14.25" customHeight="1">
      <c r="A648" s="274">
        <v>441539345</v>
      </c>
      <c r="B648" s="260" t="s">
        <v>2206</v>
      </c>
      <c r="C648" s="260">
        <v>161184377</v>
      </c>
      <c r="D648" s="260">
        <v>3852521189</v>
      </c>
      <c r="E648" s="260" t="s">
        <v>553</v>
      </c>
      <c r="F648" s="260" t="s">
        <v>933</v>
      </c>
      <c r="G648" s="260" t="s">
        <v>1325</v>
      </c>
      <c r="H648" s="260"/>
      <c r="I648" s="262"/>
    </row>
    <row r="649" spans="1:9" ht="14.25" customHeight="1">
      <c r="A649" s="273" t="s">
        <v>2207</v>
      </c>
      <c r="B649" s="277" t="s">
        <v>2208</v>
      </c>
      <c r="C649" s="241">
        <v>205025495</v>
      </c>
      <c r="D649" s="241">
        <v>3856954744</v>
      </c>
      <c r="E649" s="241" t="s">
        <v>510</v>
      </c>
      <c r="F649" s="241" t="s">
        <v>929</v>
      </c>
      <c r="G649" s="241" t="s">
        <v>1332</v>
      </c>
      <c r="H649" s="241"/>
      <c r="I649" s="265"/>
    </row>
    <row r="650" spans="1:9" ht="14.25" customHeight="1">
      <c r="A650" s="273" t="s">
        <v>2019</v>
      </c>
      <c r="B650" s="186" t="s">
        <v>2209</v>
      </c>
      <c r="C650" s="186">
        <v>138358922</v>
      </c>
      <c r="D650" s="186">
        <v>3855517800</v>
      </c>
      <c r="E650" s="260" t="s">
        <v>538</v>
      </c>
      <c r="F650" s="260" t="s">
        <v>933</v>
      </c>
      <c r="G650" s="260"/>
      <c r="H650" s="260"/>
      <c r="I650" s="265" t="s">
        <v>2178</v>
      </c>
    </row>
    <row r="651" spans="1:9" ht="14.25" customHeight="1">
      <c r="A651" s="273" t="s">
        <v>2210</v>
      </c>
      <c r="B651" s="185" t="s">
        <v>2211</v>
      </c>
      <c r="C651" s="185">
        <v>142714124</v>
      </c>
      <c r="D651" s="185">
        <v>3855129695</v>
      </c>
      <c r="E651" s="260" t="s">
        <v>516</v>
      </c>
      <c r="F651" s="260" t="s">
        <v>929</v>
      </c>
      <c r="G651" s="260" t="s">
        <v>1332</v>
      </c>
      <c r="H651" s="260"/>
      <c r="I651" s="262" t="s">
        <v>1628</v>
      </c>
    </row>
    <row r="652" spans="1:9" ht="14.25" customHeight="1">
      <c r="A652" s="278" t="s">
        <v>2212</v>
      </c>
      <c r="B652" s="249"/>
      <c r="C652" s="250" t="s">
        <v>919</v>
      </c>
      <c r="D652" s="251" t="s">
        <v>1311</v>
      </c>
      <c r="E652" s="252"/>
      <c r="F652" s="253"/>
      <c r="G652" s="253"/>
      <c r="H652" s="253"/>
      <c r="I652" s="284"/>
    </row>
    <row r="653" spans="1:9" ht="14.25" customHeight="1">
      <c r="A653" s="272" t="s">
        <v>921</v>
      </c>
      <c r="B653" s="257" t="s">
        <v>1314</v>
      </c>
      <c r="C653" s="253" t="s">
        <v>1315</v>
      </c>
      <c r="D653" s="252" t="s">
        <v>924</v>
      </c>
      <c r="E653" s="252" t="s">
        <v>497</v>
      </c>
      <c r="F653" s="253" t="s">
        <v>925</v>
      </c>
      <c r="G653" s="253" t="s">
        <v>926</v>
      </c>
      <c r="H653" s="253" t="s">
        <v>1312</v>
      </c>
      <c r="I653" s="284" t="s">
        <v>455</v>
      </c>
    </row>
    <row r="654" spans="1:9" ht="14.25" customHeight="1">
      <c r="A654" s="248" t="s">
        <v>2213</v>
      </c>
      <c r="B654" s="255" t="s">
        <v>2214</v>
      </c>
      <c r="C654" s="255">
        <v>203138396</v>
      </c>
      <c r="D654" s="255">
        <v>3853548784</v>
      </c>
      <c r="E654" s="255" t="s">
        <v>538</v>
      </c>
      <c r="G654" s="255" t="s">
        <v>508</v>
      </c>
      <c r="I654" s="255" t="s">
        <v>1628</v>
      </c>
    </row>
    <row r="655" spans="1:9" ht="14.25" customHeight="1">
      <c r="A655" s="248" t="s">
        <v>2215</v>
      </c>
      <c r="B655" s="255" t="s">
        <v>2216</v>
      </c>
      <c r="C655" s="255">
        <v>203341685</v>
      </c>
      <c r="D655" s="255">
        <v>3853541695</v>
      </c>
      <c r="E655" s="255" t="s">
        <v>538</v>
      </c>
      <c r="F655" s="241" t="s">
        <v>196</v>
      </c>
      <c r="G655" s="255" t="s">
        <v>508</v>
      </c>
      <c r="I655" s="255" t="s">
        <v>2121</v>
      </c>
    </row>
    <row r="656" spans="1:9" ht="14.25" customHeight="1">
      <c r="A656" s="248" t="s">
        <v>2217</v>
      </c>
      <c r="B656" s="255" t="s">
        <v>2218</v>
      </c>
      <c r="C656" s="255">
        <v>203347788</v>
      </c>
      <c r="D656" s="255">
        <v>3852520304</v>
      </c>
      <c r="E656" s="255" t="s">
        <v>538</v>
      </c>
      <c r="F656" s="241" t="s">
        <v>196</v>
      </c>
      <c r="G656" s="255" t="s">
        <v>508</v>
      </c>
      <c r="I656" s="255" t="s">
        <v>1628</v>
      </c>
    </row>
    <row r="657" spans="1:9" ht="14.25" customHeight="1">
      <c r="A657" s="248" t="s">
        <v>2219</v>
      </c>
      <c r="B657" s="255" t="s">
        <v>2220</v>
      </c>
      <c r="C657" s="255">
        <v>203347801</v>
      </c>
      <c r="D657" s="255">
        <v>3857462218</v>
      </c>
      <c r="E657" s="255" t="s">
        <v>538</v>
      </c>
      <c r="F657" s="241" t="s">
        <v>196</v>
      </c>
      <c r="G657" s="255" t="s">
        <v>1332</v>
      </c>
      <c r="H657" s="255" t="s">
        <v>2186</v>
      </c>
      <c r="I657" s="255" t="s">
        <v>1628</v>
      </c>
    </row>
    <row r="658" spans="1:9" ht="14.25" customHeight="1">
      <c r="A658" s="248">
        <v>646289707</v>
      </c>
      <c r="B658" s="255" t="s">
        <v>2221</v>
      </c>
      <c r="C658" s="255">
        <v>95713749</v>
      </c>
      <c r="D658" s="255">
        <v>8016961701</v>
      </c>
      <c r="E658" s="255" t="s">
        <v>991</v>
      </c>
      <c r="F658" s="255" t="s">
        <v>929</v>
      </c>
    </row>
    <row r="659" spans="1:9" ht="14.25" customHeight="1">
      <c r="B659" s="255" t="s">
        <v>2222</v>
      </c>
      <c r="C659" s="255">
        <v>203351856</v>
      </c>
      <c r="D659" s="255">
        <v>3854630947</v>
      </c>
      <c r="E659" s="255" t="s">
        <v>538</v>
      </c>
      <c r="F659" s="241" t="s">
        <v>196</v>
      </c>
      <c r="G659" s="255" t="s">
        <v>1332</v>
      </c>
      <c r="H659" s="255" t="s">
        <v>2186</v>
      </c>
      <c r="I659" s="255" t="s">
        <v>1628</v>
      </c>
    </row>
    <row r="660" spans="1:9" ht="14.25" customHeight="1">
      <c r="B660" s="255" t="s">
        <v>2223</v>
      </c>
      <c r="C660" s="255">
        <v>213799312</v>
      </c>
      <c r="D660" s="255">
        <v>5593993134</v>
      </c>
      <c r="E660" s="255" t="s">
        <v>2083</v>
      </c>
      <c r="G660" s="255" t="s">
        <v>508</v>
      </c>
      <c r="I660" s="255" t="s">
        <v>1628</v>
      </c>
    </row>
    <row r="661" spans="1:9" ht="14.25" customHeight="1">
      <c r="B661" s="255" t="s">
        <v>2224</v>
      </c>
      <c r="C661" s="255">
        <v>213805054</v>
      </c>
      <c r="D661" s="255">
        <v>3855518874</v>
      </c>
      <c r="E661" s="255" t="s">
        <v>538</v>
      </c>
      <c r="F661" s="241" t="s">
        <v>196</v>
      </c>
      <c r="G661" s="255" t="s">
        <v>508</v>
      </c>
      <c r="I661" s="255" t="s">
        <v>1628</v>
      </c>
    </row>
    <row r="662" spans="1:9" ht="14.25" customHeight="1">
      <c r="A662" s="248" t="s">
        <v>2225</v>
      </c>
      <c r="B662" s="255" t="s">
        <v>2226</v>
      </c>
      <c r="C662" s="255">
        <v>203347776</v>
      </c>
      <c r="D662" s="255">
        <v>3854630946</v>
      </c>
      <c r="E662" s="255" t="s">
        <v>538</v>
      </c>
      <c r="F662" s="241" t="s">
        <v>196</v>
      </c>
      <c r="I662" s="255" t="s">
        <v>2121</v>
      </c>
    </row>
    <row r="663" spans="1:9" ht="14.25" customHeight="1">
      <c r="A663" s="248" t="s">
        <v>2227</v>
      </c>
      <c r="B663" s="255" t="s">
        <v>2228</v>
      </c>
      <c r="C663" s="255">
        <v>202180031</v>
      </c>
      <c r="D663" s="255">
        <v>3855287279</v>
      </c>
      <c r="E663" s="255" t="s">
        <v>538</v>
      </c>
      <c r="F663" s="260" t="s">
        <v>1321</v>
      </c>
      <c r="G663" s="255" t="s">
        <v>508</v>
      </c>
      <c r="H663" s="255" t="s">
        <v>2186</v>
      </c>
      <c r="I663" s="255" t="s">
        <v>2156</v>
      </c>
    </row>
    <row r="664" spans="1:9" ht="14.25" customHeight="1">
      <c r="A664" s="248" t="s">
        <v>2229</v>
      </c>
      <c r="B664" s="255" t="s">
        <v>2230</v>
      </c>
      <c r="C664" s="277">
        <v>201782370</v>
      </c>
      <c r="D664" s="255">
        <v>3854889196</v>
      </c>
      <c r="E664" s="255" t="s">
        <v>538</v>
      </c>
      <c r="F664" s="260" t="s">
        <v>1321</v>
      </c>
      <c r="G664" s="255" t="s">
        <v>508</v>
      </c>
      <c r="I664" s="255" t="s">
        <v>2121</v>
      </c>
    </row>
    <row r="665" spans="1:9" ht="14.25" customHeight="1">
      <c r="A665" s="248" t="s">
        <v>2231</v>
      </c>
      <c r="B665" s="255" t="s">
        <v>2232</v>
      </c>
      <c r="C665" s="255">
        <v>202179758</v>
      </c>
      <c r="D665" s="255">
        <v>3854141752</v>
      </c>
      <c r="E665" s="255" t="s">
        <v>538</v>
      </c>
      <c r="F665" s="260" t="s">
        <v>1321</v>
      </c>
      <c r="G665" s="255" t="s">
        <v>508</v>
      </c>
      <c r="I665" s="255" t="s">
        <v>2156</v>
      </c>
    </row>
    <row r="666" spans="1:9" ht="14.25" customHeight="1">
      <c r="A666" s="248">
        <v>481858961</v>
      </c>
      <c r="B666" s="255" t="s">
        <v>2233</v>
      </c>
      <c r="C666" s="255">
        <v>213807835</v>
      </c>
      <c r="D666" s="255">
        <v>4353284362</v>
      </c>
      <c r="E666" s="255" t="s">
        <v>991</v>
      </c>
      <c r="G666" s="255" t="s">
        <v>1332</v>
      </c>
    </row>
    <row r="667" spans="1:9" ht="14.25" customHeight="1">
      <c r="B667" s="255" t="s">
        <v>2234</v>
      </c>
      <c r="C667" s="255">
        <v>213811042</v>
      </c>
      <c r="D667" s="255">
        <v>8015129757</v>
      </c>
      <c r="E667" s="255" t="s">
        <v>538</v>
      </c>
      <c r="F667" s="241" t="s">
        <v>196</v>
      </c>
      <c r="G667" s="255" t="s">
        <v>508</v>
      </c>
      <c r="I667" s="255" t="s">
        <v>1628</v>
      </c>
    </row>
    <row r="668" spans="1:9" ht="14.25" customHeight="1">
      <c r="B668" s="255" t="s">
        <v>2235</v>
      </c>
      <c r="C668" s="255">
        <v>213810826</v>
      </c>
      <c r="D668" s="255">
        <v>3219779334</v>
      </c>
      <c r="E668" s="255" t="s">
        <v>538</v>
      </c>
      <c r="F668" s="241" t="s">
        <v>196</v>
      </c>
      <c r="G668" s="255" t="s">
        <v>1332</v>
      </c>
      <c r="I668" s="255" t="s">
        <v>1628</v>
      </c>
    </row>
    <row r="669" spans="1:9" ht="14.25" customHeight="1">
      <c r="A669" s="248">
        <v>771593986</v>
      </c>
      <c r="B669" s="255" t="s">
        <v>2236</v>
      </c>
      <c r="C669" s="255">
        <v>209229483</v>
      </c>
      <c r="D669" s="255">
        <v>3615430605</v>
      </c>
      <c r="E669" s="255" t="s">
        <v>991</v>
      </c>
      <c r="G669" s="255" t="s">
        <v>1332</v>
      </c>
      <c r="I669" s="255" t="s">
        <v>1628</v>
      </c>
    </row>
    <row r="670" spans="1:9" ht="14.25" customHeight="1">
      <c r="A670" s="248">
        <v>335358897</v>
      </c>
      <c r="B670" s="255" t="s">
        <v>2237</v>
      </c>
      <c r="C670" s="255">
        <v>208887863</v>
      </c>
      <c r="D670" s="255">
        <v>3854909930</v>
      </c>
      <c r="E670" s="255" t="s">
        <v>991</v>
      </c>
      <c r="G670" s="255" t="s">
        <v>508</v>
      </c>
      <c r="H670" s="255" t="s">
        <v>1312</v>
      </c>
      <c r="I670" s="255" t="s">
        <v>1628</v>
      </c>
    </row>
    <row r="671" spans="1:9" ht="14.25" customHeight="1">
      <c r="A671" s="248" t="s">
        <v>2238</v>
      </c>
      <c r="B671" s="255" t="s">
        <v>2239</v>
      </c>
      <c r="C671" s="255">
        <v>146324193</v>
      </c>
      <c r="D671" s="255">
        <v>8016696278</v>
      </c>
      <c r="E671" s="255" t="s">
        <v>510</v>
      </c>
      <c r="F671" s="241" t="s">
        <v>196</v>
      </c>
      <c r="G671" s="255" t="s">
        <v>1332</v>
      </c>
      <c r="I671" s="255" t="s">
        <v>1628</v>
      </c>
    </row>
    <row r="672" spans="1:9" ht="14.25" customHeight="1">
      <c r="B672" s="255" t="s">
        <v>2240</v>
      </c>
      <c r="C672" s="255">
        <v>95695913</v>
      </c>
      <c r="D672" s="255" t="s">
        <v>2241</v>
      </c>
      <c r="E672" s="255" t="s">
        <v>538</v>
      </c>
      <c r="F672" s="260" t="s">
        <v>1321</v>
      </c>
      <c r="G672" s="255" t="s">
        <v>508</v>
      </c>
      <c r="I672" s="255" t="s">
        <v>1628</v>
      </c>
    </row>
    <row r="673" spans="1:9" ht="14.25" customHeight="1">
      <c r="A673" s="248">
        <v>820200308</v>
      </c>
      <c r="B673" s="255" t="s">
        <v>2242</v>
      </c>
      <c r="C673" s="255">
        <v>182787594</v>
      </c>
      <c r="D673" s="255">
        <v>801617640</v>
      </c>
      <c r="E673" s="255" t="s">
        <v>991</v>
      </c>
      <c r="G673" s="255" t="s">
        <v>508</v>
      </c>
      <c r="I673" s="255" t="s">
        <v>1628</v>
      </c>
    </row>
    <row r="674" spans="1:9" ht="14.25" customHeight="1">
      <c r="A674" s="278" t="s">
        <v>2243</v>
      </c>
      <c r="B674" s="249"/>
      <c r="C674" s="291" t="s">
        <v>1020</v>
      </c>
      <c r="D674" s="251" t="s">
        <v>1311</v>
      </c>
      <c r="E674" s="252"/>
      <c r="F674" s="253"/>
      <c r="G674" s="253"/>
      <c r="H674" s="253"/>
      <c r="I674" s="284"/>
    </row>
    <row r="675" spans="1:9" ht="14.25" customHeight="1">
      <c r="A675" s="272" t="s">
        <v>921</v>
      </c>
      <c r="B675" s="257" t="s">
        <v>1314</v>
      </c>
      <c r="C675" s="253" t="s">
        <v>1315</v>
      </c>
      <c r="D675" s="252" t="s">
        <v>924</v>
      </c>
      <c r="E675" s="252" t="s">
        <v>497</v>
      </c>
      <c r="F675" s="253" t="s">
        <v>925</v>
      </c>
      <c r="G675" s="253" t="s">
        <v>926</v>
      </c>
      <c r="H675" s="253" t="s">
        <v>1312</v>
      </c>
      <c r="I675" s="284" t="s">
        <v>455</v>
      </c>
    </row>
    <row r="676" spans="1:9" ht="14.25" customHeight="1">
      <c r="A676" s="274" t="s">
        <v>2244</v>
      </c>
      <c r="B676" s="241" t="s">
        <v>2245</v>
      </c>
      <c r="C676" s="241">
        <v>95654895</v>
      </c>
      <c r="D676" s="277" t="s">
        <v>2246</v>
      </c>
      <c r="E676" s="241" t="s">
        <v>536</v>
      </c>
      <c r="F676" s="241" t="s">
        <v>933</v>
      </c>
      <c r="G676" s="241" t="s">
        <v>1325</v>
      </c>
      <c r="H676" s="241"/>
      <c r="I676" s="265"/>
    </row>
    <row r="677" spans="1:9" ht="14.25" customHeight="1">
      <c r="A677" s="273" t="s">
        <v>2247</v>
      </c>
      <c r="B677" s="260" t="s">
        <v>2248</v>
      </c>
      <c r="C677" s="260">
        <v>176116599</v>
      </c>
      <c r="D677" s="260">
        <v>3855564655</v>
      </c>
      <c r="E677" s="260" t="s">
        <v>2083</v>
      </c>
      <c r="F677" s="260" t="s">
        <v>933</v>
      </c>
      <c r="G677" s="260" t="s">
        <v>1338</v>
      </c>
      <c r="H677" s="260"/>
      <c r="I677" s="262" t="s">
        <v>2249</v>
      </c>
    </row>
    <row r="678" spans="1:9" ht="14.25" customHeight="1">
      <c r="A678" s="274"/>
      <c r="B678" s="241" t="s">
        <v>2151</v>
      </c>
      <c r="C678" s="241">
        <v>114298261</v>
      </c>
      <c r="D678" s="277">
        <v>3853211625</v>
      </c>
      <c r="E678" s="241" t="s">
        <v>538</v>
      </c>
      <c r="F678" s="241" t="s">
        <v>929</v>
      </c>
      <c r="G678" s="241" t="s">
        <v>1332</v>
      </c>
      <c r="H678" s="241"/>
      <c r="I678" s="265" t="s">
        <v>1628</v>
      </c>
    </row>
    <row r="679" spans="1:9" ht="14.25" customHeight="1">
      <c r="A679" s="273">
        <v>647886838</v>
      </c>
      <c r="B679" s="260" t="s">
        <v>2250</v>
      </c>
      <c r="C679" s="186">
        <v>214503979</v>
      </c>
      <c r="D679" s="260">
        <v>3854957375</v>
      </c>
      <c r="E679" s="260" t="s">
        <v>991</v>
      </c>
      <c r="F679" s="260" t="s">
        <v>929</v>
      </c>
      <c r="G679" s="260" t="s">
        <v>508</v>
      </c>
      <c r="H679" s="260"/>
      <c r="I679" s="262" t="s">
        <v>1628</v>
      </c>
    </row>
    <row r="680" spans="1:9" ht="14.25" customHeight="1">
      <c r="A680" s="274" t="s">
        <v>2251</v>
      </c>
      <c r="B680" s="241" t="s">
        <v>2252</v>
      </c>
      <c r="C680" s="241">
        <v>214491892</v>
      </c>
      <c r="D680" s="241">
        <v>3854717049</v>
      </c>
      <c r="E680" s="241" t="s">
        <v>505</v>
      </c>
      <c r="F680" s="241" t="s">
        <v>933</v>
      </c>
      <c r="G680" s="241" t="s">
        <v>1338</v>
      </c>
      <c r="H680" s="241"/>
      <c r="I680" s="265" t="s">
        <v>2253</v>
      </c>
    </row>
    <row r="681" spans="1:9" ht="14.25" customHeight="1">
      <c r="A681" s="273" t="s">
        <v>2254</v>
      </c>
      <c r="B681" s="260" t="s">
        <v>2255</v>
      </c>
      <c r="C681" s="260">
        <v>213115973</v>
      </c>
      <c r="D681" s="260">
        <v>3058124249</v>
      </c>
      <c r="E681" s="260" t="s">
        <v>536</v>
      </c>
      <c r="F681" s="260" t="s">
        <v>929</v>
      </c>
      <c r="G681" s="260" t="s">
        <v>1325</v>
      </c>
      <c r="H681" s="260"/>
      <c r="I681" s="262" t="s">
        <v>2256</v>
      </c>
    </row>
    <row r="682" spans="1:9" ht="14.25" customHeight="1">
      <c r="A682" s="273" t="s">
        <v>2257</v>
      </c>
      <c r="B682" s="260" t="s">
        <v>326</v>
      </c>
      <c r="C682" s="260">
        <v>144430466</v>
      </c>
      <c r="D682" s="260">
        <v>3853160036</v>
      </c>
      <c r="E682" s="260" t="s">
        <v>538</v>
      </c>
      <c r="F682" s="260" t="s">
        <v>929</v>
      </c>
      <c r="G682" s="260" t="s">
        <v>1332</v>
      </c>
      <c r="H682" s="260"/>
      <c r="I682" s="262" t="s">
        <v>1628</v>
      </c>
    </row>
    <row r="683" spans="1:9" ht="14.25" customHeight="1">
      <c r="A683" s="274" t="s">
        <v>2258</v>
      </c>
      <c r="B683" s="241" t="s">
        <v>2259</v>
      </c>
      <c r="C683" s="260">
        <v>183110118</v>
      </c>
      <c r="D683" s="241">
        <v>3254361994</v>
      </c>
      <c r="E683" s="241" t="s">
        <v>538</v>
      </c>
      <c r="F683" s="260" t="s">
        <v>929</v>
      </c>
      <c r="G683" s="241" t="s">
        <v>1332</v>
      </c>
      <c r="H683" s="241"/>
      <c r="I683" s="265" t="s">
        <v>1628</v>
      </c>
    </row>
    <row r="684" spans="1:9" ht="14.25" customHeight="1">
      <c r="A684" s="273">
        <v>647782796</v>
      </c>
      <c r="B684" s="186" t="s">
        <v>2260</v>
      </c>
      <c r="C684" s="260">
        <v>95681463</v>
      </c>
      <c r="D684" s="186">
        <v>3852352004</v>
      </c>
      <c r="E684" s="260" t="s">
        <v>991</v>
      </c>
      <c r="F684" s="260" t="s">
        <v>933</v>
      </c>
      <c r="G684" s="260" t="s">
        <v>1332</v>
      </c>
      <c r="H684" s="260"/>
      <c r="I684" s="262" t="s">
        <v>2261</v>
      </c>
    </row>
    <row r="685" spans="1:9" s="292" customFormat="1" ht="14.25" customHeight="1">
      <c r="A685" s="287" t="s">
        <v>2019</v>
      </c>
      <c r="B685" s="293" t="s">
        <v>2262</v>
      </c>
      <c r="C685" s="293">
        <v>214645266</v>
      </c>
      <c r="D685" s="293">
        <v>8016992712</v>
      </c>
      <c r="E685" s="293" t="s">
        <v>2083</v>
      </c>
      <c r="F685" s="293" t="s">
        <v>929</v>
      </c>
      <c r="G685" s="293" t="s">
        <v>1338</v>
      </c>
      <c r="H685" s="293"/>
      <c r="I685" s="294" t="s">
        <v>2263</v>
      </c>
    </row>
    <row r="686" spans="1:9" ht="14.25" customHeight="1">
      <c r="A686" s="273" t="s">
        <v>2019</v>
      </c>
      <c r="B686" s="241" t="s">
        <v>2264</v>
      </c>
      <c r="C686" s="241">
        <v>214647871</v>
      </c>
      <c r="D686" s="241">
        <v>9513553289</v>
      </c>
      <c r="E686" s="241" t="s">
        <v>2083</v>
      </c>
      <c r="F686" s="241" t="s">
        <v>929</v>
      </c>
      <c r="G686" s="241" t="s">
        <v>1325</v>
      </c>
      <c r="H686" s="241"/>
      <c r="I686" s="265" t="s">
        <v>2265</v>
      </c>
    </row>
    <row r="687" spans="1:9" s="292" customFormat="1" ht="14.25" customHeight="1">
      <c r="A687" s="287">
        <v>854708541</v>
      </c>
      <c r="B687" s="293" t="s">
        <v>2266</v>
      </c>
      <c r="C687" s="293">
        <v>104464402</v>
      </c>
      <c r="D687" s="293">
        <v>6025653171</v>
      </c>
      <c r="E687" s="293" t="s">
        <v>2267</v>
      </c>
      <c r="F687" s="293" t="s">
        <v>929</v>
      </c>
      <c r="G687" s="293" t="s">
        <v>1338</v>
      </c>
      <c r="H687" s="293"/>
      <c r="I687" s="294" t="s">
        <v>2263</v>
      </c>
    </row>
    <row r="688" spans="1:9" ht="14.25" customHeight="1">
      <c r="A688" s="273" t="s">
        <v>2268</v>
      </c>
      <c r="B688" s="241" t="s">
        <v>2269</v>
      </c>
      <c r="C688" s="241">
        <v>215057430</v>
      </c>
      <c r="D688" s="241">
        <v>8084977712</v>
      </c>
      <c r="E688" s="241" t="s">
        <v>510</v>
      </c>
      <c r="F688" s="241" t="s">
        <v>933</v>
      </c>
      <c r="G688" s="241" t="s">
        <v>1325</v>
      </c>
      <c r="H688" s="241"/>
      <c r="I688" s="265" t="s">
        <v>2265</v>
      </c>
    </row>
    <row r="689" spans="1:9" ht="14.25" customHeight="1">
      <c r="A689" s="273" t="s">
        <v>2019</v>
      </c>
      <c r="B689" s="186" t="s">
        <v>2270</v>
      </c>
      <c r="C689" s="186">
        <v>149720097</v>
      </c>
      <c r="D689" s="186">
        <v>8014716732</v>
      </c>
      <c r="E689" s="260" t="s">
        <v>2083</v>
      </c>
      <c r="F689" s="260" t="s">
        <v>929</v>
      </c>
      <c r="G689" s="260" t="s">
        <v>1325</v>
      </c>
      <c r="H689" s="260"/>
      <c r="I689" s="262"/>
    </row>
    <row r="690" spans="1:9" ht="14.25" customHeight="1">
      <c r="A690" s="273" t="s">
        <v>2271</v>
      </c>
      <c r="B690" s="241" t="s">
        <v>2272</v>
      </c>
      <c r="C690" s="241">
        <v>95709392</v>
      </c>
      <c r="D690" s="241">
        <v>8016995253</v>
      </c>
      <c r="E690" s="241" t="s">
        <v>2083</v>
      </c>
      <c r="F690" s="241" t="s">
        <v>929</v>
      </c>
      <c r="G690" s="241" t="s">
        <v>1338</v>
      </c>
      <c r="H690" s="241"/>
      <c r="I690" s="265" t="s">
        <v>2156</v>
      </c>
    </row>
    <row r="691" spans="1:9" ht="14.25" customHeight="1">
      <c r="A691" s="274"/>
      <c r="B691" s="260" t="s">
        <v>2273</v>
      </c>
      <c r="C691" s="260">
        <v>198355128</v>
      </c>
      <c r="D691" s="260">
        <v>3852250077</v>
      </c>
      <c r="E691" s="260" t="s">
        <v>538</v>
      </c>
      <c r="F691" s="260" t="s">
        <v>933</v>
      </c>
      <c r="G691" s="260" t="s">
        <v>1338</v>
      </c>
      <c r="H691" s="260"/>
      <c r="I691" s="262" t="s">
        <v>1628</v>
      </c>
    </row>
    <row r="692" spans="1:9" ht="14.25" customHeight="1">
      <c r="A692" s="273" t="s">
        <v>2274</v>
      </c>
      <c r="B692" s="241" t="s">
        <v>2275</v>
      </c>
      <c r="C692" s="241">
        <v>95696840</v>
      </c>
      <c r="D692" s="241" t="s">
        <v>2276</v>
      </c>
      <c r="E692" s="255" t="s">
        <v>510</v>
      </c>
      <c r="F692" s="241" t="s">
        <v>933</v>
      </c>
      <c r="G692" s="241" t="s">
        <v>1338</v>
      </c>
      <c r="H692" s="241"/>
      <c r="I692" s="265" t="s">
        <v>2156</v>
      </c>
    </row>
    <row r="693" spans="1:9" s="292" customFormat="1" ht="14.25" customHeight="1">
      <c r="A693" s="287" t="s">
        <v>2277</v>
      </c>
      <c r="B693" s="295" t="s">
        <v>2278</v>
      </c>
      <c r="C693" s="295">
        <v>168486746</v>
      </c>
      <c r="D693" s="295" t="s">
        <v>2279</v>
      </c>
      <c r="E693" s="293" t="s">
        <v>2083</v>
      </c>
      <c r="F693" s="293" t="s">
        <v>933</v>
      </c>
      <c r="G693" s="293" t="s">
        <v>1338</v>
      </c>
      <c r="H693" s="293"/>
      <c r="I693" s="294" t="s">
        <v>2280</v>
      </c>
    </row>
    <row r="694" spans="1:9" ht="14.25" customHeight="1">
      <c r="A694" s="248">
        <v>112660281</v>
      </c>
      <c r="B694" s="255" t="s">
        <v>2281</v>
      </c>
      <c r="C694" s="255">
        <v>215073596</v>
      </c>
      <c r="D694" s="255">
        <v>4072747759</v>
      </c>
      <c r="E694" s="255" t="s">
        <v>2267</v>
      </c>
      <c r="F694" s="255" t="s">
        <v>929</v>
      </c>
      <c r="G694" s="255" t="s">
        <v>1338</v>
      </c>
      <c r="H694" s="255" t="s">
        <v>508</v>
      </c>
      <c r="I694" s="277" t="s">
        <v>2282</v>
      </c>
    </row>
    <row r="695" spans="1:9" s="292" customFormat="1" ht="14.25" customHeight="1">
      <c r="A695" s="288">
        <v>617841159</v>
      </c>
      <c r="B695" s="292" t="s">
        <v>2283</v>
      </c>
      <c r="C695" s="292">
        <v>215059239</v>
      </c>
      <c r="D695" s="292">
        <v>3855737263</v>
      </c>
      <c r="E695" s="292" t="s">
        <v>2083</v>
      </c>
      <c r="F695" s="292" t="s">
        <v>933</v>
      </c>
      <c r="G695" s="292" t="s">
        <v>2164</v>
      </c>
      <c r="I695" s="292" t="s">
        <v>2284</v>
      </c>
    </row>
    <row r="696" spans="1:9" s="292" customFormat="1" ht="14.25" customHeight="1">
      <c r="A696" s="288">
        <v>862487839</v>
      </c>
      <c r="B696" s="292" t="s">
        <v>2285</v>
      </c>
      <c r="C696" s="292">
        <v>165867986</v>
      </c>
      <c r="D696" s="292">
        <v>3854618977</v>
      </c>
      <c r="E696" s="292" t="s">
        <v>2083</v>
      </c>
      <c r="F696" s="292" t="s">
        <v>933</v>
      </c>
      <c r="G696" s="292" t="s">
        <v>1338</v>
      </c>
      <c r="I696" s="292" t="s">
        <v>2263</v>
      </c>
    </row>
    <row r="697" spans="1:9" ht="14.25" customHeight="1">
      <c r="B697" s="255" t="s">
        <v>2286</v>
      </c>
      <c r="C697" s="255">
        <v>95651628</v>
      </c>
      <c r="D697" s="255">
        <v>3852169386</v>
      </c>
      <c r="E697" s="255" t="s">
        <v>2083</v>
      </c>
      <c r="G697" s="255" t="s">
        <v>1338</v>
      </c>
      <c r="I697" s="255" t="s">
        <v>1628</v>
      </c>
    </row>
    <row r="698" spans="1:9" ht="14.25" customHeight="1">
      <c r="A698" s="248">
        <v>529591358</v>
      </c>
      <c r="B698" s="255" t="s">
        <v>2287</v>
      </c>
      <c r="C698" s="255">
        <v>95621863</v>
      </c>
      <c r="D698" s="255">
        <v>3854369817</v>
      </c>
      <c r="E698" s="255" t="s">
        <v>2083</v>
      </c>
      <c r="F698" s="255" t="s">
        <v>929</v>
      </c>
      <c r="G698" s="255" t="s">
        <v>1325</v>
      </c>
    </row>
    <row r="699" spans="1:9" ht="14.25" customHeight="1">
      <c r="A699" s="296"/>
      <c r="B699" s="297"/>
      <c r="C699" s="297"/>
      <c r="D699" s="297"/>
      <c r="E699" s="297"/>
      <c r="F699" s="297"/>
      <c r="G699" s="297"/>
      <c r="H699" s="297"/>
      <c r="I699" s="297"/>
    </row>
    <row r="700" spans="1:9" ht="14.25" customHeight="1">
      <c r="A700" s="278" t="s">
        <v>2288</v>
      </c>
      <c r="B700" s="249"/>
      <c r="C700" s="250" t="s">
        <v>919</v>
      </c>
      <c r="D700" s="251" t="s">
        <v>1311</v>
      </c>
      <c r="E700" s="252"/>
      <c r="F700" s="253"/>
      <c r="G700" s="253"/>
      <c r="H700" s="253"/>
      <c r="I700" s="284"/>
    </row>
    <row r="701" spans="1:9" ht="14.25" customHeight="1">
      <c r="A701" s="272" t="s">
        <v>921</v>
      </c>
      <c r="B701" s="257" t="s">
        <v>1314</v>
      </c>
      <c r="C701" s="253" t="s">
        <v>1315</v>
      </c>
      <c r="D701" s="252" t="s">
        <v>924</v>
      </c>
      <c r="E701" s="252" t="s">
        <v>497</v>
      </c>
      <c r="F701" s="253" t="s">
        <v>925</v>
      </c>
      <c r="G701" s="253" t="s">
        <v>926</v>
      </c>
      <c r="H701" s="253" t="s">
        <v>1312</v>
      </c>
      <c r="I701" s="284" t="s">
        <v>455</v>
      </c>
    </row>
    <row r="702" spans="1:9" ht="14.25" customHeight="1">
      <c r="A702" s="248">
        <v>617841159</v>
      </c>
      <c r="B702" s="255" t="s">
        <v>2283</v>
      </c>
      <c r="C702" s="255">
        <v>215059239</v>
      </c>
      <c r="D702" s="255">
        <v>3855737263</v>
      </c>
      <c r="E702" s="255" t="s">
        <v>2083</v>
      </c>
      <c r="F702" s="255" t="s">
        <v>933</v>
      </c>
      <c r="G702" s="260" t="s">
        <v>1338</v>
      </c>
      <c r="H702" s="260"/>
      <c r="I702" s="262" t="s">
        <v>1628</v>
      </c>
    </row>
    <row r="703" spans="1:9" ht="14.25" customHeight="1">
      <c r="A703" s="274" t="s">
        <v>2289</v>
      </c>
      <c r="B703" s="185" t="s">
        <v>2290</v>
      </c>
      <c r="C703" s="185">
        <v>152773540</v>
      </c>
      <c r="D703" s="185">
        <v>3855516702</v>
      </c>
      <c r="E703" s="241" t="s">
        <v>516</v>
      </c>
      <c r="F703" s="241" t="s">
        <v>929</v>
      </c>
      <c r="G703" s="241" t="s">
        <v>735</v>
      </c>
      <c r="H703" s="241"/>
      <c r="I703" s="265"/>
    </row>
    <row r="704" spans="1:9" ht="14.25" customHeight="1">
      <c r="A704" s="273" t="s">
        <v>2291</v>
      </c>
      <c r="B704" s="185" t="s">
        <v>2292</v>
      </c>
      <c r="C704" s="186">
        <v>208832048</v>
      </c>
      <c r="D704" s="186">
        <v>9562712299</v>
      </c>
      <c r="E704" s="241" t="s">
        <v>516</v>
      </c>
      <c r="F704" s="260" t="s">
        <v>933</v>
      </c>
      <c r="G704" s="260" t="s">
        <v>1338</v>
      </c>
      <c r="H704" s="260" t="s">
        <v>508</v>
      </c>
      <c r="I704" s="265" t="s">
        <v>2156</v>
      </c>
    </row>
    <row r="705" spans="1:9" ht="14.25" customHeight="1">
      <c r="A705" s="274" t="s">
        <v>2293</v>
      </c>
      <c r="B705" s="186" t="s">
        <v>2294</v>
      </c>
      <c r="C705" s="186">
        <v>133746711</v>
      </c>
      <c r="D705" s="186">
        <v>8016080504</v>
      </c>
      <c r="E705" s="241" t="s">
        <v>516</v>
      </c>
      <c r="F705" s="241" t="s">
        <v>929</v>
      </c>
      <c r="G705" s="241" t="s">
        <v>1338</v>
      </c>
      <c r="H705" s="241" t="s">
        <v>508</v>
      </c>
      <c r="I705" s="265" t="s">
        <v>2156</v>
      </c>
    </row>
    <row r="706" spans="1:9" ht="14.25" customHeight="1">
      <c r="A706" s="273" t="s">
        <v>2295</v>
      </c>
      <c r="B706" s="186" t="s">
        <v>2296</v>
      </c>
      <c r="C706" s="186">
        <v>119634717</v>
      </c>
      <c r="D706" s="186">
        <v>3854369091</v>
      </c>
      <c r="E706" s="241" t="s">
        <v>516</v>
      </c>
      <c r="F706" s="260" t="s">
        <v>929</v>
      </c>
      <c r="G706" s="260" t="s">
        <v>735</v>
      </c>
      <c r="H706" s="260"/>
      <c r="I706" s="262"/>
    </row>
    <row r="707" spans="1:9" ht="14.25" customHeight="1">
      <c r="A707" s="274" t="s">
        <v>2297</v>
      </c>
      <c r="B707" s="185" t="s">
        <v>2298</v>
      </c>
      <c r="C707" s="185">
        <v>215057044</v>
      </c>
      <c r="D707" s="185">
        <v>3853140411</v>
      </c>
      <c r="E707" s="241" t="s">
        <v>516</v>
      </c>
      <c r="F707" s="241" t="s">
        <v>929</v>
      </c>
      <c r="G707" s="241" t="s">
        <v>1338</v>
      </c>
      <c r="H707" s="241"/>
      <c r="I707" s="265" t="s">
        <v>2156</v>
      </c>
    </row>
    <row r="708" spans="1:9" ht="14.25" customHeight="1">
      <c r="A708" s="273" t="s">
        <v>2299</v>
      </c>
      <c r="B708" s="186" t="s">
        <v>2300</v>
      </c>
      <c r="C708" s="186">
        <v>180402877</v>
      </c>
      <c r="D708" s="186">
        <v>2244546956</v>
      </c>
      <c r="E708" s="241" t="s">
        <v>516</v>
      </c>
      <c r="F708" s="260" t="s">
        <v>929</v>
      </c>
      <c r="G708" s="260" t="s">
        <v>1338</v>
      </c>
      <c r="H708" s="260" t="s">
        <v>2186</v>
      </c>
      <c r="I708" s="265" t="s">
        <v>2156</v>
      </c>
    </row>
    <row r="709" spans="1:9" ht="14.25" customHeight="1">
      <c r="A709" s="274" t="s">
        <v>2301</v>
      </c>
      <c r="B709" s="185" t="s">
        <v>2302</v>
      </c>
      <c r="C709" s="185">
        <v>205504413</v>
      </c>
      <c r="D709" s="185">
        <v>8019071387</v>
      </c>
      <c r="E709" s="241" t="s">
        <v>516</v>
      </c>
      <c r="F709" s="241" t="s">
        <v>929</v>
      </c>
      <c r="G709" s="241" t="s">
        <v>1338</v>
      </c>
      <c r="H709" s="241" t="s">
        <v>2186</v>
      </c>
      <c r="I709" s="265" t="s">
        <v>2156</v>
      </c>
    </row>
    <row r="710" spans="1:9" ht="14.25" customHeight="1">
      <c r="A710" s="273" t="s">
        <v>2303</v>
      </c>
      <c r="B710" s="186" t="s">
        <v>2304</v>
      </c>
      <c r="C710" s="185">
        <v>169085532</v>
      </c>
      <c r="D710" s="241" t="s">
        <v>2305</v>
      </c>
      <c r="E710" s="241" t="s">
        <v>516</v>
      </c>
      <c r="F710" s="260" t="s">
        <v>929</v>
      </c>
      <c r="G710" s="260" t="s">
        <v>1338</v>
      </c>
      <c r="H710" s="260"/>
      <c r="I710" s="262" t="s">
        <v>1628</v>
      </c>
    </row>
    <row r="711" spans="1:9" ht="14.25" customHeight="1">
      <c r="A711" s="274" t="s">
        <v>2306</v>
      </c>
      <c r="B711" s="186" t="s">
        <v>2307</v>
      </c>
      <c r="C711" s="186">
        <v>206111054</v>
      </c>
      <c r="D711" s="186">
        <v>3852228237</v>
      </c>
      <c r="E711" s="241" t="s">
        <v>516</v>
      </c>
      <c r="F711" s="241" t="s">
        <v>929</v>
      </c>
      <c r="G711" s="241" t="s">
        <v>1338</v>
      </c>
      <c r="H711" s="241" t="s">
        <v>508</v>
      </c>
      <c r="I711" s="265" t="s">
        <v>2156</v>
      </c>
    </row>
    <row r="712" spans="1:9" ht="14.25" customHeight="1">
      <c r="A712" s="273" t="s">
        <v>2308</v>
      </c>
      <c r="B712" s="260" t="s">
        <v>2309</v>
      </c>
      <c r="C712" s="260">
        <v>161250911</v>
      </c>
      <c r="D712" s="260" t="s">
        <v>2310</v>
      </c>
      <c r="E712" s="260" t="s">
        <v>510</v>
      </c>
      <c r="F712" s="260" t="s">
        <v>933</v>
      </c>
      <c r="G712" s="260" t="s">
        <v>735</v>
      </c>
      <c r="H712" s="260"/>
      <c r="I712" s="262"/>
    </row>
    <row r="713" spans="1:9" ht="14.25" customHeight="1">
      <c r="A713" s="274" t="s">
        <v>2311</v>
      </c>
      <c r="B713" s="241" t="s">
        <v>2312</v>
      </c>
      <c r="C713" s="241">
        <v>205610134</v>
      </c>
      <c r="D713" s="241">
        <v>3059885225</v>
      </c>
      <c r="E713" s="241" t="s">
        <v>510</v>
      </c>
      <c r="F713" s="241" t="s">
        <v>929</v>
      </c>
      <c r="G713" s="241" t="s">
        <v>952</v>
      </c>
      <c r="H713" s="241"/>
      <c r="I713" s="265" t="s">
        <v>2313</v>
      </c>
    </row>
    <row r="714" spans="1:9" ht="14.25" customHeight="1">
      <c r="A714" s="273" t="s">
        <v>2314</v>
      </c>
      <c r="B714" s="260" t="s">
        <v>2315</v>
      </c>
      <c r="C714" s="260">
        <v>215079760</v>
      </c>
      <c r="D714" s="260">
        <v>470603900</v>
      </c>
      <c r="E714" s="260" t="s">
        <v>510</v>
      </c>
      <c r="F714" s="260" t="s">
        <v>929</v>
      </c>
      <c r="G714" s="260" t="s">
        <v>1064</v>
      </c>
      <c r="H714" s="260"/>
      <c r="I714" s="262" t="s">
        <v>2156</v>
      </c>
    </row>
    <row r="715" spans="1:9" ht="14.25" customHeight="1">
      <c r="A715" s="274" t="s">
        <v>2316</v>
      </c>
      <c r="B715" s="241" t="s">
        <v>2317</v>
      </c>
      <c r="C715" s="241">
        <v>164336560</v>
      </c>
      <c r="D715" s="241">
        <v>3854650492</v>
      </c>
      <c r="E715" s="241" t="s">
        <v>510</v>
      </c>
      <c r="F715" s="241" t="s">
        <v>933</v>
      </c>
      <c r="G715" s="241" t="s">
        <v>1338</v>
      </c>
      <c r="H715" s="241" t="s">
        <v>2186</v>
      </c>
      <c r="I715" s="265" t="s">
        <v>1628</v>
      </c>
    </row>
    <row r="716" spans="1:9" ht="14.25" customHeight="1">
      <c r="A716" s="255" t="s">
        <v>2318</v>
      </c>
      <c r="B716" s="185" t="s">
        <v>2319</v>
      </c>
      <c r="C716" s="185">
        <v>215113999</v>
      </c>
      <c r="D716" s="185">
        <v>3855608597</v>
      </c>
      <c r="E716" s="255" t="s">
        <v>516</v>
      </c>
      <c r="F716" s="255" t="s">
        <v>933</v>
      </c>
      <c r="G716" s="241" t="s">
        <v>1338</v>
      </c>
      <c r="H716" s="241"/>
      <c r="I716" s="265" t="s">
        <v>1628</v>
      </c>
    </row>
    <row r="717" spans="1:9" ht="14.25" customHeight="1">
      <c r="A717" s="273" t="s">
        <v>2320</v>
      </c>
      <c r="B717" s="185" t="s">
        <v>2321</v>
      </c>
      <c r="C717" s="185">
        <v>215093230</v>
      </c>
      <c r="D717" s="185">
        <v>8014109263</v>
      </c>
      <c r="E717" s="260" t="s">
        <v>516</v>
      </c>
      <c r="F717" s="260" t="s">
        <v>933</v>
      </c>
      <c r="G717" s="241" t="s">
        <v>1338</v>
      </c>
      <c r="H717" s="241"/>
      <c r="I717" s="265" t="s">
        <v>1628</v>
      </c>
    </row>
    <row r="718" spans="1:9" ht="14.25" customHeight="1">
      <c r="A718" s="273" t="s">
        <v>2322</v>
      </c>
      <c r="B718" s="186" t="s">
        <v>2323</v>
      </c>
      <c r="C718" s="186">
        <v>201740362</v>
      </c>
      <c r="D718" s="186">
        <v>3853646934</v>
      </c>
      <c r="E718" s="260" t="s">
        <v>516</v>
      </c>
      <c r="F718" s="260" t="s">
        <v>929</v>
      </c>
      <c r="G718" s="260" t="s">
        <v>1338</v>
      </c>
      <c r="H718" s="260" t="s">
        <v>508</v>
      </c>
      <c r="I718" s="265" t="s">
        <v>2156</v>
      </c>
    </row>
    <row r="719" spans="1:9" ht="14.25" customHeight="1">
      <c r="A719" s="274" t="s">
        <v>2324</v>
      </c>
      <c r="B719" s="241" t="s">
        <v>2325</v>
      </c>
      <c r="C719" s="241">
        <v>204829184</v>
      </c>
      <c r="D719" s="241">
        <v>3854659509</v>
      </c>
      <c r="E719" s="241" t="s">
        <v>510</v>
      </c>
      <c r="F719" s="241" t="s">
        <v>929</v>
      </c>
      <c r="G719" s="241" t="s">
        <v>1338</v>
      </c>
      <c r="H719" s="241"/>
      <c r="I719" s="265" t="s">
        <v>2326</v>
      </c>
    </row>
    <row r="720" spans="1:9" ht="14.25" customHeight="1">
      <c r="A720" s="275" t="s">
        <v>2327</v>
      </c>
      <c r="B720" s="276" t="s">
        <v>2328</v>
      </c>
      <c r="C720" s="276">
        <v>143955250</v>
      </c>
      <c r="D720" s="276">
        <v>3854159752</v>
      </c>
      <c r="E720" s="276" t="s">
        <v>510</v>
      </c>
      <c r="F720" s="276" t="s">
        <v>929</v>
      </c>
      <c r="G720" s="241" t="s">
        <v>1338</v>
      </c>
      <c r="H720" s="241"/>
      <c r="I720" s="265" t="s">
        <v>2156</v>
      </c>
    </row>
    <row r="721" spans="1:9" ht="14.25" customHeight="1">
      <c r="A721" s="255" t="s">
        <v>2329</v>
      </c>
      <c r="B721" s="185" t="s">
        <v>2330</v>
      </c>
      <c r="C721" s="185">
        <v>193816286</v>
      </c>
      <c r="D721" s="185">
        <v>7193620483</v>
      </c>
      <c r="E721" s="255" t="s">
        <v>516</v>
      </c>
      <c r="F721" s="255" t="s">
        <v>929</v>
      </c>
      <c r="G721" s="260" t="s">
        <v>1338</v>
      </c>
      <c r="H721" s="260" t="s">
        <v>2186</v>
      </c>
      <c r="I721" s="265" t="s">
        <v>2156</v>
      </c>
    </row>
    <row r="722" spans="1:9" ht="14.25" customHeight="1">
      <c r="A722" s="278" t="s">
        <v>2331</v>
      </c>
      <c r="B722" s="249"/>
      <c r="C722" s="291" t="s">
        <v>1020</v>
      </c>
      <c r="D722" s="251" t="s">
        <v>1311</v>
      </c>
      <c r="E722" s="252"/>
      <c r="F722" s="253"/>
      <c r="G722" s="253"/>
      <c r="H722" s="253"/>
      <c r="I722" s="284"/>
    </row>
    <row r="723" spans="1:9" ht="14.25" customHeight="1">
      <c r="A723" s="272" t="s">
        <v>921</v>
      </c>
      <c r="B723" s="257" t="s">
        <v>1314</v>
      </c>
      <c r="C723" s="253" t="s">
        <v>923</v>
      </c>
      <c r="D723" s="252" t="s">
        <v>924</v>
      </c>
      <c r="E723" s="252" t="s">
        <v>497</v>
      </c>
      <c r="F723" s="253" t="s">
        <v>925</v>
      </c>
      <c r="G723" s="253" t="s">
        <v>926</v>
      </c>
      <c r="H723" s="253" t="s">
        <v>1312</v>
      </c>
      <c r="I723" s="284" t="s">
        <v>455</v>
      </c>
    </row>
    <row r="724" spans="1:9" ht="14.25" customHeight="1">
      <c r="A724" s="274" t="s">
        <v>2332</v>
      </c>
      <c r="B724" s="241" t="s">
        <v>2270</v>
      </c>
      <c r="C724" s="241">
        <v>149720097</v>
      </c>
      <c r="D724" s="241">
        <v>8014716732</v>
      </c>
      <c r="E724" s="241" t="s">
        <v>2083</v>
      </c>
      <c r="F724" s="241"/>
      <c r="G724" s="241"/>
      <c r="H724" s="241"/>
      <c r="I724" s="265"/>
    </row>
    <row r="725" spans="1:9" ht="14.25" customHeight="1">
      <c r="A725" s="273" t="s">
        <v>2333</v>
      </c>
      <c r="B725" s="260" t="s">
        <v>2334</v>
      </c>
      <c r="C725" s="185">
        <v>215053687</v>
      </c>
      <c r="D725" s="185" t="s">
        <v>2335</v>
      </c>
      <c r="E725" s="260" t="s">
        <v>516</v>
      </c>
      <c r="F725" s="260" t="s">
        <v>929</v>
      </c>
      <c r="G725" s="260" t="s">
        <v>1338</v>
      </c>
      <c r="H725" s="260" t="s">
        <v>508</v>
      </c>
      <c r="I725" s="262" t="s">
        <v>2336</v>
      </c>
    </row>
    <row r="726" spans="1:9" ht="14.25" customHeight="1">
      <c r="A726" s="273" t="s">
        <v>2337</v>
      </c>
      <c r="B726" s="260" t="s">
        <v>2338</v>
      </c>
      <c r="C726" s="260">
        <v>213281783</v>
      </c>
      <c r="D726" s="260">
        <v>39852592969</v>
      </c>
      <c r="E726" s="260" t="s">
        <v>516</v>
      </c>
      <c r="F726" s="260" t="s">
        <v>929</v>
      </c>
      <c r="G726" s="260" t="s">
        <v>1338</v>
      </c>
      <c r="H726" s="260" t="s">
        <v>508</v>
      </c>
      <c r="I726" s="262" t="s">
        <v>2156</v>
      </c>
    </row>
    <row r="727" spans="1:9" ht="14.25" customHeight="1">
      <c r="A727" s="274">
        <v>617775101</v>
      </c>
      <c r="B727" s="241" t="s">
        <v>2339</v>
      </c>
      <c r="C727" s="241">
        <v>95675870</v>
      </c>
      <c r="D727" s="241">
        <v>3853479624</v>
      </c>
      <c r="E727" s="241" t="s">
        <v>2083</v>
      </c>
      <c r="F727" s="241" t="s">
        <v>933</v>
      </c>
      <c r="G727" s="241" t="s">
        <v>1064</v>
      </c>
      <c r="H727" s="241" t="s">
        <v>508</v>
      </c>
      <c r="I727" s="265" t="s">
        <v>1628</v>
      </c>
    </row>
    <row r="728" spans="1:9" ht="14.25" customHeight="1">
      <c r="A728" s="273"/>
      <c r="B728" s="260" t="s">
        <v>2340</v>
      </c>
      <c r="C728" s="260">
        <v>215152469</v>
      </c>
      <c r="D728" s="260">
        <v>8083419989</v>
      </c>
      <c r="E728" s="260" t="s">
        <v>2083</v>
      </c>
      <c r="F728" s="260" t="s">
        <v>933</v>
      </c>
      <c r="G728" s="260"/>
      <c r="H728" s="260"/>
      <c r="I728" s="262" t="s">
        <v>2165</v>
      </c>
    </row>
    <row r="729" spans="1:9" ht="14.25" customHeight="1">
      <c r="A729" s="274" t="s">
        <v>2341</v>
      </c>
      <c r="B729" s="185" t="s">
        <v>2342</v>
      </c>
      <c r="C729" s="185">
        <v>95610315</v>
      </c>
      <c r="D729" s="185" t="s">
        <v>2343</v>
      </c>
      <c r="E729" s="241" t="s">
        <v>516</v>
      </c>
      <c r="F729" s="241" t="s">
        <v>933</v>
      </c>
      <c r="G729" s="241"/>
      <c r="H729" s="241"/>
      <c r="I729" s="262" t="s">
        <v>2165</v>
      </c>
    </row>
    <row r="730" spans="1:9" ht="14.25" customHeight="1">
      <c r="A730" s="274">
        <v>735970920</v>
      </c>
      <c r="B730" s="241" t="s">
        <v>2344</v>
      </c>
      <c r="C730" s="241">
        <v>125222658</v>
      </c>
      <c r="D730" s="241">
        <v>3855072291</v>
      </c>
      <c r="E730" s="241" t="s">
        <v>2083</v>
      </c>
      <c r="F730" s="241" t="s">
        <v>929</v>
      </c>
      <c r="G730" s="241" t="s">
        <v>1338</v>
      </c>
      <c r="H730" s="241" t="s">
        <v>508</v>
      </c>
      <c r="I730" s="265"/>
    </row>
    <row r="731" spans="1:9" ht="14.25" customHeight="1">
      <c r="A731" s="273" t="s">
        <v>2345</v>
      </c>
      <c r="B731" s="260" t="s">
        <v>2346</v>
      </c>
      <c r="C731" s="260">
        <v>102210237</v>
      </c>
      <c r="D731" s="260">
        <v>3856661568</v>
      </c>
      <c r="E731" s="260" t="s">
        <v>510</v>
      </c>
      <c r="F731" s="260" t="s">
        <v>929</v>
      </c>
      <c r="G731" s="260" t="s">
        <v>1064</v>
      </c>
      <c r="H731" s="260"/>
      <c r="I731" s="262" t="s">
        <v>2347</v>
      </c>
    </row>
    <row r="732" spans="1:9" ht="14.25" customHeight="1">
      <c r="A732" s="274"/>
      <c r="B732" s="241" t="s">
        <v>2348</v>
      </c>
      <c r="C732" s="241">
        <v>139168974</v>
      </c>
      <c r="D732" s="241">
        <v>3854416045</v>
      </c>
      <c r="E732" s="241" t="s">
        <v>2267</v>
      </c>
      <c r="F732" s="241" t="s">
        <v>929</v>
      </c>
      <c r="G732" s="241"/>
      <c r="H732" s="241"/>
      <c r="I732" s="265"/>
    </row>
    <row r="733" spans="1:9" ht="14.25" customHeight="1">
      <c r="A733" s="273"/>
      <c r="B733" s="260" t="s">
        <v>2349</v>
      </c>
      <c r="C733" s="260">
        <v>189845512</v>
      </c>
      <c r="D733" s="260">
        <v>3853216316</v>
      </c>
      <c r="E733" s="260" t="s">
        <v>2267</v>
      </c>
      <c r="F733" s="260" t="s">
        <v>929</v>
      </c>
      <c r="G733" s="260"/>
      <c r="H733" s="260"/>
      <c r="I733" s="262"/>
    </row>
    <row r="734" spans="1:9" ht="14.25" customHeight="1">
      <c r="A734" s="274" t="s">
        <v>2350</v>
      </c>
      <c r="B734" s="241" t="s">
        <v>2351</v>
      </c>
      <c r="C734" s="241">
        <v>160749432</v>
      </c>
      <c r="D734" s="241">
        <v>8013854083</v>
      </c>
      <c r="E734" s="241" t="s">
        <v>510</v>
      </c>
      <c r="F734" s="241" t="s">
        <v>933</v>
      </c>
      <c r="G734" s="241" t="s">
        <v>1338</v>
      </c>
      <c r="H734" s="241" t="s">
        <v>508</v>
      </c>
      <c r="I734" s="265" t="s">
        <v>1628</v>
      </c>
    </row>
    <row r="735" spans="1:9" ht="14.25" customHeight="1">
      <c r="A735" s="273" t="s">
        <v>2352</v>
      </c>
      <c r="B735" s="260" t="s">
        <v>2353</v>
      </c>
      <c r="C735" s="260">
        <v>95616659</v>
      </c>
      <c r="D735" s="260">
        <v>3854146605</v>
      </c>
      <c r="E735" s="241" t="s">
        <v>510</v>
      </c>
      <c r="F735" s="260" t="s">
        <v>929</v>
      </c>
      <c r="G735" s="260" t="s">
        <v>1338</v>
      </c>
      <c r="H735" s="260" t="s">
        <v>508</v>
      </c>
      <c r="I735" s="262" t="s">
        <v>2156</v>
      </c>
    </row>
    <row r="736" spans="1:9" ht="14.25" customHeight="1">
      <c r="A736" s="274" t="s">
        <v>2354</v>
      </c>
      <c r="B736" s="241" t="s">
        <v>2355</v>
      </c>
      <c r="C736" s="241">
        <v>97837710</v>
      </c>
      <c r="D736" s="241">
        <v>8017553706</v>
      </c>
      <c r="E736" s="241" t="s">
        <v>510</v>
      </c>
      <c r="F736" s="241" t="s">
        <v>929</v>
      </c>
      <c r="G736" s="241" t="s">
        <v>1338</v>
      </c>
      <c r="H736" s="241" t="s">
        <v>508</v>
      </c>
      <c r="I736" s="265" t="s">
        <v>1628</v>
      </c>
    </row>
    <row r="737" spans="1:9" ht="14.25" customHeight="1">
      <c r="A737" s="273" t="s">
        <v>2356</v>
      </c>
      <c r="B737" s="260" t="s">
        <v>2357</v>
      </c>
      <c r="C737" s="260">
        <v>215054914</v>
      </c>
      <c r="D737" s="260" t="s">
        <v>2358</v>
      </c>
      <c r="E737" s="260" t="s">
        <v>536</v>
      </c>
      <c r="F737" s="260" t="s">
        <v>929</v>
      </c>
      <c r="G737" s="260" t="s">
        <v>1338</v>
      </c>
      <c r="H737" s="260" t="s">
        <v>508</v>
      </c>
      <c r="I737" s="262" t="s">
        <v>1628</v>
      </c>
    </row>
    <row r="738" spans="1:9" ht="14.25" customHeight="1">
      <c r="A738" s="274" t="s">
        <v>2359</v>
      </c>
      <c r="B738" s="241" t="s">
        <v>2360</v>
      </c>
      <c r="C738" s="241">
        <v>168470012</v>
      </c>
      <c r="D738" s="241" t="s">
        <v>2361</v>
      </c>
      <c r="E738" s="241" t="s">
        <v>516</v>
      </c>
      <c r="F738" s="241" t="s">
        <v>929</v>
      </c>
      <c r="G738" s="241" t="s">
        <v>1338</v>
      </c>
      <c r="H738" s="241"/>
      <c r="I738" s="265" t="s">
        <v>2362</v>
      </c>
    </row>
    <row r="739" spans="1:9" ht="14.25" customHeight="1">
      <c r="A739" s="273"/>
      <c r="B739" s="260" t="s">
        <v>2363</v>
      </c>
      <c r="C739" s="260">
        <v>215105913</v>
      </c>
      <c r="D739" s="260">
        <v>3852329375</v>
      </c>
      <c r="E739" s="260" t="s">
        <v>2083</v>
      </c>
      <c r="F739" s="260" t="s">
        <v>929</v>
      </c>
      <c r="G739" s="260" t="s">
        <v>1064</v>
      </c>
      <c r="H739" s="260" t="s">
        <v>508</v>
      </c>
      <c r="I739" s="262" t="s">
        <v>1628</v>
      </c>
    </row>
    <row r="740" spans="1:9" ht="14.25" customHeight="1">
      <c r="A740" s="274"/>
      <c r="B740" s="241"/>
      <c r="C740" s="241"/>
      <c r="D740" s="241"/>
      <c r="E740" s="241"/>
      <c r="F740" s="241"/>
      <c r="G740" s="241"/>
      <c r="H740" s="241"/>
      <c r="I740" s="265"/>
    </row>
    <row r="741" spans="1:9" ht="14.25" customHeight="1">
      <c r="A741" s="273"/>
      <c r="B741" s="260"/>
      <c r="C741" s="260"/>
      <c r="D741" s="260"/>
      <c r="E741" s="260"/>
      <c r="F741" s="260"/>
      <c r="G741" s="260"/>
      <c r="H741" s="260"/>
      <c r="I741" s="262"/>
    </row>
    <row r="742" spans="1:9" ht="14.25" customHeight="1">
      <c r="A742" s="278" t="s">
        <v>2364</v>
      </c>
      <c r="B742" s="249"/>
      <c r="C742" s="250" t="s">
        <v>919</v>
      </c>
      <c r="D742" s="251" t="s">
        <v>1311</v>
      </c>
      <c r="E742" s="252"/>
      <c r="F742" s="253"/>
      <c r="G742" s="253"/>
      <c r="H742" s="253"/>
      <c r="I742" s="284"/>
    </row>
    <row r="743" spans="1:9" ht="14.25" customHeight="1">
      <c r="A743" s="272" t="s">
        <v>921</v>
      </c>
      <c r="B743" s="257" t="s">
        <v>1314</v>
      </c>
      <c r="C743" s="253" t="s">
        <v>923</v>
      </c>
      <c r="D743" s="252" t="s">
        <v>924</v>
      </c>
      <c r="E743" s="252" t="s">
        <v>497</v>
      </c>
      <c r="F743" s="253" t="s">
        <v>925</v>
      </c>
      <c r="G743" s="253" t="s">
        <v>926</v>
      </c>
      <c r="H743" s="253" t="s">
        <v>1312</v>
      </c>
      <c r="I743" s="284" t="s">
        <v>455</v>
      </c>
    </row>
    <row r="744" spans="1:9" ht="14.25" customHeight="1">
      <c r="A744" s="274" t="s">
        <v>2365</v>
      </c>
      <c r="B744" s="241" t="s">
        <v>1675</v>
      </c>
      <c r="C744" s="241">
        <v>189853873</v>
      </c>
      <c r="D744" s="241">
        <v>3859009606</v>
      </c>
      <c r="E744" s="241" t="s">
        <v>538</v>
      </c>
      <c r="F744" s="241" t="s">
        <v>929</v>
      </c>
      <c r="G744" s="241" t="s">
        <v>1064</v>
      </c>
      <c r="H744" s="241" t="s">
        <v>508</v>
      </c>
      <c r="I744" s="265" t="s">
        <v>2156</v>
      </c>
    </row>
    <row r="745" spans="1:9" ht="14.25" customHeight="1">
      <c r="A745" s="273"/>
      <c r="B745" s="260" t="s">
        <v>2366</v>
      </c>
      <c r="C745" s="260">
        <v>182066614</v>
      </c>
      <c r="D745" s="241" t="s">
        <v>2367</v>
      </c>
      <c r="E745" s="260" t="s">
        <v>521</v>
      </c>
      <c r="F745" s="260"/>
      <c r="G745" s="260" t="s">
        <v>1064</v>
      </c>
      <c r="H745" s="260"/>
      <c r="I745" s="265" t="s">
        <v>2156</v>
      </c>
    </row>
    <row r="746" spans="1:9" ht="14.25" customHeight="1">
      <c r="A746" s="274" t="s">
        <v>2368</v>
      </c>
      <c r="B746" s="241" t="s">
        <v>2369</v>
      </c>
      <c r="C746" s="241">
        <v>134565500</v>
      </c>
      <c r="D746" s="241">
        <v>3855511506</v>
      </c>
      <c r="E746" s="241" t="s">
        <v>510</v>
      </c>
      <c r="F746" s="241" t="s">
        <v>933</v>
      </c>
      <c r="G746" s="241" t="s">
        <v>1064</v>
      </c>
      <c r="H746" s="241" t="s">
        <v>508</v>
      </c>
      <c r="I746" s="265" t="s">
        <v>2156</v>
      </c>
    </row>
    <row r="747" spans="1:9" ht="14.25" customHeight="1">
      <c r="A747" s="273" t="s">
        <v>2370</v>
      </c>
      <c r="B747" s="260" t="s">
        <v>2371</v>
      </c>
      <c r="C747" s="260">
        <v>146885958</v>
      </c>
      <c r="D747" s="260">
        <v>3854650666</v>
      </c>
      <c r="E747" s="260" t="s">
        <v>510</v>
      </c>
      <c r="F747" s="260" t="s">
        <v>933</v>
      </c>
      <c r="G747" s="260" t="s">
        <v>1064</v>
      </c>
      <c r="H747" s="260" t="s">
        <v>508</v>
      </c>
      <c r="I747" s="265" t="s">
        <v>2156</v>
      </c>
    </row>
    <row r="748" spans="1:9" ht="14.25" customHeight="1">
      <c r="A748" s="273" t="s">
        <v>2372</v>
      </c>
      <c r="B748" s="260" t="s">
        <v>2373</v>
      </c>
      <c r="C748" s="260">
        <v>164035753</v>
      </c>
      <c r="D748" s="260">
        <v>7274793288</v>
      </c>
      <c r="E748" s="260" t="s">
        <v>510</v>
      </c>
      <c r="F748" s="260" t="s">
        <v>933</v>
      </c>
      <c r="G748" s="241" t="s">
        <v>1064</v>
      </c>
      <c r="H748" s="241" t="s">
        <v>508</v>
      </c>
      <c r="I748" s="265" t="s">
        <v>2156</v>
      </c>
    </row>
    <row r="749" spans="1:9" ht="14.25" customHeight="1">
      <c r="A749" s="273" t="s">
        <v>2374</v>
      </c>
      <c r="B749" s="185" t="s">
        <v>2375</v>
      </c>
      <c r="C749" s="185">
        <v>167391763</v>
      </c>
      <c r="D749" s="185">
        <v>3855886661</v>
      </c>
      <c r="E749" s="260" t="s">
        <v>516</v>
      </c>
      <c r="F749" s="260" t="s">
        <v>929</v>
      </c>
      <c r="G749" s="260" t="s">
        <v>1064</v>
      </c>
      <c r="H749" s="260"/>
      <c r="I749" s="265" t="s">
        <v>2156</v>
      </c>
    </row>
    <row r="750" spans="1:9" ht="14.25" customHeight="1">
      <c r="A750" s="274"/>
      <c r="B750" s="241" t="s">
        <v>2376</v>
      </c>
      <c r="C750" s="241">
        <v>161183115</v>
      </c>
      <c r="D750" s="241">
        <v>3855767761</v>
      </c>
      <c r="E750" s="241" t="s">
        <v>538</v>
      </c>
      <c r="F750" s="241" t="s">
        <v>929</v>
      </c>
      <c r="G750" s="241" t="s">
        <v>1325</v>
      </c>
      <c r="H750" s="241"/>
      <c r="I750" s="265" t="s">
        <v>2165</v>
      </c>
    </row>
    <row r="751" spans="1:9" ht="14.25" customHeight="1">
      <c r="A751" s="273"/>
      <c r="B751" s="260" t="s">
        <v>2377</v>
      </c>
      <c r="C751" s="260">
        <v>103650034</v>
      </c>
      <c r="D751" s="260">
        <v>8018359913</v>
      </c>
      <c r="E751" s="241" t="s">
        <v>521</v>
      </c>
      <c r="F751" s="260" t="s">
        <v>929</v>
      </c>
      <c r="G751" s="260" t="s">
        <v>1064</v>
      </c>
      <c r="H751" s="260" t="s">
        <v>2186</v>
      </c>
      <c r="I751" s="265" t="s">
        <v>2156</v>
      </c>
    </row>
    <row r="752" spans="1:9" ht="14.25" customHeight="1">
      <c r="A752" s="274" t="s">
        <v>2378</v>
      </c>
      <c r="B752" s="241" t="s">
        <v>2379</v>
      </c>
      <c r="C752" s="241">
        <v>215098924</v>
      </c>
      <c r="D752" s="241">
        <v>8722889161</v>
      </c>
      <c r="E752" s="241" t="s">
        <v>510</v>
      </c>
      <c r="F752" s="241" t="s">
        <v>929</v>
      </c>
      <c r="G752" s="241" t="s">
        <v>1325</v>
      </c>
      <c r="H752" s="241"/>
      <c r="I752" s="265" t="s">
        <v>2165</v>
      </c>
    </row>
    <row r="753" spans="1:9" ht="14.25" customHeight="1">
      <c r="A753" s="273" t="s">
        <v>2380</v>
      </c>
      <c r="B753" s="260" t="s">
        <v>2381</v>
      </c>
      <c r="C753" s="260">
        <v>213752858</v>
      </c>
      <c r="D753" s="260" t="s">
        <v>2382</v>
      </c>
      <c r="E753" s="260" t="s">
        <v>510</v>
      </c>
      <c r="F753" s="260" t="s">
        <v>929</v>
      </c>
      <c r="G753" s="260" t="s">
        <v>1064</v>
      </c>
      <c r="H753" s="260"/>
      <c r="I753" s="265" t="s">
        <v>2156</v>
      </c>
    </row>
    <row r="754" spans="1:9" ht="14.25" customHeight="1">
      <c r="A754" s="274" t="s">
        <v>2383</v>
      </c>
      <c r="B754" s="241" t="s">
        <v>2384</v>
      </c>
      <c r="C754" s="241">
        <v>167320345</v>
      </c>
      <c r="D754" s="241">
        <v>8014307879</v>
      </c>
      <c r="E754" s="241" t="s">
        <v>516</v>
      </c>
      <c r="F754" s="241" t="s">
        <v>929</v>
      </c>
      <c r="G754" s="241" t="s">
        <v>1064</v>
      </c>
      <c r="H754" s="241" t="s">
        <v>508</v>
      </c>
      <c r="I754" s="265" t="s">
        <v>2156</v>
      </c>
    </row>
    <row r="755" spans="1:9" ht="14.25" customHeight="1">
      <c r="A755" s="273" t="s">
        <v>2385</v>
      </c>
      <c r="B755" s="260" t="s">
        <v>2386</v>
      </c>
      <c r="C755" s="260">
        <v>108695022</v>
      </c>
      <c r="D755" s="260">
        <v>8013019931</v>
      </c>
      <c r="E755" s="260" t="s">
        <v>516</v>
      </c>
      <c r="F755" s="260" t="s">
        <v>929</v>
      </c>
      <c r="G755" s="260" t="s">
        <v>1064</v>
      </c>
      <c r="H755" s="260"/>
      <c r="I755" s="265" t="s">
        <v>2156</v>
      </c>
    </row>
    <row r="756" spans="1:9" ht="14.25" customHeight="1">
      <c r="A756" s="274" t="s">
        <v>2387</v>
      </c>
      <c r="B756" s="241" t="s">
        <v>2388</v>
      </c>
      <c r="C756" s="241">
        <v>215077983</v>
      </c>
      <c r="D756" s="241">
        <v>3854616199</v>
      </c>
      <c r="E756" s="241" t="s">
        <v>510</v>
      </c>
      <c r="F756" s="241" t="s">
        <v>929</v>
      </c>
      <c r="G756" s="241" t="s">
        <v>1064</v>
      </c>
      <c r="H756" s="241" t="s">
        <v>508</v>
      </c>
      <c r="I756" s="265" t="s">
        <v>2156</v>
      </c>
    </row>
    <row r="757" spans="1:9" ht="14.25" customHeight="1">
      <c r="A757" s="273">
        <v>116217162</v>
      </c>
      <c r="B757" s="260" t="s">
        <v>2389</v>
      </c>
      <c r="C757" s="260">
        <v>125232739</v>
      </c>
      <c r="D757" s="260">
        <v>3855074278</v>
      </c>
      <c r="E757" s="260" t="s">
        <v>2083</v>
      </c>
      <c r="F757" s="260" t="s">
        <v>929</v>
      </c>
      <c r="G757" s="260" t="s">
        <v>1325</v>
      </c>
      <c r="H757" s="260"/>
      <c r="I757" s="265" t="s">
        <v>2165</v>
      </c>
    </row>
    <row r="758" spans="1:9" ht="14.25" customHeight="1">
      <c r="A758" s="274" t="s">
        <v>2390</v>
      </c>
      <c r="B758" s="241" t="s">
        <v>2391</v>
      </c>
      <c r="C758" s="241">
        <v>191013148</v>
      </c>
      <c r="D758" s="241">
        <v>8012051446</v>
      </c>
      <c r="E758" s="241" t="s">
        <v>538</v>
      </c>
      <c r="F758" s="241" t="s">
        <v>929</v>
      </c>
      <c r="G758" s="241" t="s">
        <v>1338</v>
      </c>
      <c r="H758" s="241" t="s">
        <v>2186</v>
      </c>
      <c r="I758" s="265" t="s">
        <v>2156</v>
      </c>
    </row>
    <row r="759" spans="1:9" ht="14.25" customHeight="1">
      <c r="A759" s="273"/>
      <c r="B759" s="260" t="s">
        <v>2392</v>
      </c>
      <c r="C759" s="260">
        <v>193822030</v>
      </c>
      <c r="D759" s="260">
        <v>8012052643</v>
      </c>
      <c r="E759" s="260" t="s">
        <v>538</v>
      </c>
      <c r="F759" s="260" t="s">
        <v>929</v>
      </c>
      <c r="G759" s="260" t="s">
        <v>1338</v>
      </c>
      <c r="H759" s="260" t="s">
        <v>1325</v>
      </c>
      <c r="I759" s="265" t="s">
        <v>2156</v>
      </c>
    </row>
    <row r="760" spans="1:9" ht="14.25" customHeight="1">
      <c r="A760" s="274"/>
      <c r="B760" s="241" t="s">
        <v>2393</v>
      </c>
      <c r="C760" s="241">
        <v>215280030</v>
      </c>
      <c r="D760" s="241">
        <v>3853715978</v>
      </c>
      <c r="E760" s="241" t="s">
        <v>538</v>
      </c>
      <c r="F760" s="241" t="s">
        <v>929</v>
      </c>
      <c r="G760" s="241" t="s">
        <v>1064</v>
      </c>
      <c r="H760" s="241"/>
      <c r="I760" s="265" t="s">
        <v>2156</v>
      </c>
    </row>
    <row r="761" spans="1:9" ht="14.25" customHeight="1">
      <c r="A761" s="273"/>
      <c r="B761" s="260" t="s">
        <v>2394</v>
      </c>
      <c r="C761" s="260">
        <v>215155453</v>
      </c>
      <c r="D761" s="260">
        <v>4322318616</v>
      </c>
      <c r="E761" s="260" t="s">
        <v>2083</v>
      </c>
      <c r="F761" s="260" t="s">
        <v>933</v>
      </c>
      <c r="G761" s="260" t="s">
        <v>2395</v>
      </c>
      <c r="H761" s="260"/>
      <c r="I761" s="262" t="s">
        <v>2396</v>
      </c>
    </row>
    <row r="762" spans="1:9" ht="14.25" customHeight="1">
      <c r="A762" s="274" t="s">
        <v>2397</v>
      </c>
      <c r="B762" s="241" t="s">
        <v>2398</v>
      </c>
      <c r="C762" s="241">
        <v>215155504</v>
      </c>
      <c r="D762" s="241">
        <v>8052365879</v>
      </c>
      <c r="E762" s="241" t="s">
        <v>516</v>
      </c>
      <c r="F762" s="241" t="s">
        <v>933</v>
      </c>
      <c r="G762" s="241" t="s">
        <v>1332</v>
      </c>
      <c r="H762" s="241" t="s">
        <v>508</v>
      </c>
      <c r="I762" s="265" t="s">
        <v>2156</v>
      </c>
    </row>
    <row r="763" spans="1:9" ht="14.25" customHeight="1">
      <c r="A763" s="274" t="s">
        <v>2399</v>
      </c>
      <c r="B763" s="241" t="s">
        <v>2400</v>
      </c>
      <c r="C763" s="241">
        <v>209156944</v>
      </c>
      <c r="D763" s="241">
        <v>2156067915</v>
      </c>
      <c r="E763" s="241" t="s">
        <v>510</v>
      </c>
      <c r="F763" s="241" t="s">
        <v>929</v>
      </c>
      <c r="G763" s="241" t="s">
        <v>1064</v>
      </c>
      <c r="H763" s="241"/>
      <c r="I763" s="265" t="s">
        <v>2156</v>
      </c>
    </row>
    <row r="764" spans="1:9" ht="14.25" customHeight="1">
      <c r="A764" s="274"/>
      <c r="B764" s="241" t="s">
        <v>2401</v>
      </c>
      <c r="C764" s="241">
        <v>215166276</v>
      </c>
      <c r="D764" s="241">
        <v>3854876098</v>
      </c>
      <c r="E764" s="241" t="s">
        <v>2083</v>
      </c>
      <c r="F764" s="241" t="s">
        <v>929</v>
      </c>
      <c r="G764" s="241" t="s">
        <v>1064</v>
      </c>
      <c r="H764" s="241"/>
      <c r="I764" s="265" t="s">
        <v>2156</v>
      </c>
    </row>
    <row r="765" spans="1:9" ht="14.25" customHeight="1">
      <c r="A765" s="273" t="s">
        <v>2402</v>
      </c>
      <c r="B765" s="260" t="s">
        <v>2403</v>
      </c>
      <c r="C765" s="260">
        <v>214506144</v>
      </c>
      <c r="D765" s="260">
        <v>3855007765</v>
      </c>
      <c r="E765" s="260" t="s">
        <v>510</v>
      </c>
      <c r="F765" s="260" t="s">
        <v>929</v>
      </c>
      <c r="G765" s="260" t="s">
        <v>1332</v>
      </c>
      <c r="H765" s="260" t="s">
        <v>508</v>
      </c>
      <c r="I765" s="265" t="s">
        <v>2156</v>
      </c>
    </row>
    <row r="766" spans="1:9" ht="14.25" customHeight="1">
      <c r="A766" s="274" t="s">
        <v>2311</v>
      </c>
      <c r="B766" s="241" t="s">
        <v>2312</v>
      </c>
      <c r="C766" s="241">
        <v>205610134</v>
      </c>
      <c r="D766" s="241">
        <v>3059885225</v>
      </c>
      <c r="E766" s="241" t="s">
        <v>510</v>
      </c>
      <c r="F766" s="241" t="s">
        <v>929</v>
      </c>
      <c r="G766" s="241" t="s">
        <v>1064</v>
      </c>
      <c r="H766" s="241" t="s">
        <v>508</v>
      </c>
      <c r="I766" s="265" t="s">
        <v>2156</v>
      </c>
    </row>
    <row r="767" spans="1:9" ht="14.25" customHeight="1">
      <c r="A767" s="280"/>
      <c r="B767" s="267"/>
      <c r="C767" s="267"/>
      <c r="D767" s="267"/>
      <c r="E767" s="267"/>
      <c r="F767" s="267"/>
      <c r="G767" s="267"/>
      <c r="H767" s="267"/>
      <c r="I767" s="267"/>
    </row>
    <row r="768" spans="1:9" ht="14.25" customHeight="1">
      <c r="A768" s="278" t="s">
        <v>2404</v>
      </c>
      <c r="B768" s="249"/>
      <c r="C768" s="250" t="s">
        <v>919</v>
      </c>
      <c r="D768" s="251" t="s">
        <v>1311</v>
      </c>
      <c r="E768" s="252"/>
      <c r="F768" s="253"/>
      <c r="G768" s="253"/>
      <c r="H768" s="253"/>
      <c r="I768" s="284"/>
    </row>
    <row r="769" spans="1:14" ht="14.25" customHeight="1">
      <c r="A769" s="272" t="s">
        <v>921</v>
      </c>
      <c r="B769" s="257" t="s">
        <v>1314</v>
      </c>
      <c r="C769" s="253" t="s">
        <v>923</v>
      </c>
      <c r="D769" s="252" t="s">
        <v>924</v>
      </c>
      <c r="E769" s="252" t="s">
        <v>497</v>
      </c>
      <c r="F769" s="253" t="s">
        <v>925</v>
      </c>
      <c r="G769" s="253" t="s">
        <v>926</v>
      </c>
      <c r="H769" s="253" t="s">
        <v>1312</v>
      </c>
      <c r="I769" s="284" t="s">
        <v>455</v>
      </c>
    </row>
    <row r="770" spans="1:14" ht="14.25" customHeight="1">
      <c r="A770" s="274" t="s">
        <v>2405</v>
      </c>
      <c r="B770" s="186" t="s">
        <v>2406</v>
      </c>
      <c r="C770" s="186">
        <v>191025971</v>
      </c>
      <c r="D770" s="186">
        <v>3856087434</v>
      </c>
      <c r="E770" s="241" t="s">
        <v>516</v>
      </c>
      <c r="F770" s="241" t="s">
        <v>933</v>
      </c>
      <c r="G770" s="241" t="s">
        <v>735</v>
      </c>
      <c r="H770" s="241"/>
      <c r="I770" s="265" t="s">
        <v>2407</v>
      </c>
    </row>
    <row r="771" spans="1:14" ht="14.25" customHeight="1">
      <c r="A771" s="273">
        <v>117636477</v>
      </c>
      <c r="B771" s="260" t="s">
        <v>2408</v>
      </c>
      <c r="C771" s="260">
        <v>215184177</v>
      </c>
      <c r="D771" s="260">
        <v>8016346387</v>
      </c>
      <c r="E771" s="260" t="s">
        <v>2267</v>
      </c>
      <c r="F771" s="260" t="s">
        <v>929</v>
      </c>
      <c r="G771" s="260" t="s">
        <v>1064</v>
      </c>
      <c r="H771" s="260"/>
      <c r="I771" s="265" t="s">
        <v>2409</v>
      </c>
    </row>
    <row r="772" spans="1:14" s="454" customFormat="1" ht="14.25" customHeight="1">
      <c r="A772" s="450" t="s">
        <v>2410</v>
      </c>
      <c r="B772" s="451" t="s">
        <v>2411</v>
      </c>
      <c r="C772" s="451">
        <v>215424705</v>
      </c>
      <c r="D772" s="451">
        <v>3853493035</v>
      </c>
      <c r="E772" s="452" t="s">
        <v>516</v>
      </c>
      <c r="F772" s="452" t="s">
        <v>929</v>
      </c>
      <c r="G772" s="452" t="s">
        <v>1338</v>
      </c>
      <c r="H772" s="452"/>
      <c r="I772" s="453"/>
    </row>
    <row r="773" spans="1:14" ht="14.25" customHeight="1">
      <c r="A773" s="274" t="s">
        <v>2412</v>
      </c>
      <c r="B773" s="241" t="s">
        <v>2413</v>
      </c>
      <c r="C773" s="241">
        <v>215259913</v>
      </c>
      <c r="D773" s="241">
        <v>3855884601</v>
      </c>
      <c r="E773" s="241" t="s">
        <v>510</v>
      </c>
      <c r="F773" s="241" t="s">
        <v>933</v>
      </c>
      <c r="G773" s="241" t="s">
        <v>1064</v>
      </c>
      <c r="H773" s="241"/>
      <c r="I773" s="265" t="s">
        <v>1628</v>
      </c>
    </row>
    <row r="774" spans="1:14" ht="14.25" customHeight="1">
      <c r="A774" s="274" t="s">
        <v>2414</v>
      </c>
      <c r="B774" s="186" t="s">
        <v>2415</v>
      </c>
      <c r="C774" s="186">
        <v>144672216</v>
      </c>
      <c r="D774" s="186">
        <v>3858558258</v>
      </c>
      <c r="E774" s="241" t="s">
        <v>516</v>
      </c>
      <c r="F774" s="241" t="s">
        <v>929</v>
      </c>
      <c r="G774" s="241" t="s">
        <v>1064</v>
      </c>
      <c r="H774" s="241"/>
      <c r="I774" s="265" t="s">
        <v>1628</v>
      </c>
    </row>
    <row r="775" spans="1:14" ht="14.25" customHeight="1">
      <c r="A775" s="274" t="s">
        <v>2416</v>
      </c>
      <c r="B775" s="186" t="s">
        <v>2417</v>
      </c>
      <c r="C775" s="186">
        <v>215276151</v>
      </c>
      <c r="D775" s="186">
        <v>3853478028</v>
      </c>
      <c r="E775" s="241" t="s">
        <v>516</v>
      </c>
      <c r="F775" s="241" t="s">
        <v>929</v>
      </c>
      <c r="G775" s="241" t="s">
        <v>1338</v>
      </c>
      <c r="H775" s="241"/>
      <c r="I775" s="265" t="s">
        <v>1628</v>
      </c>
    </row>
    <row r="776" spans="1:14" ht="14.25" customHeight="1">
      <c r="A776" s="274" t="s">
        <v>2418</v>
      </c>
      <c r="B776" s="186" t="s">
        <v>2419</v>
      </c>
      <c r="C776" s="186">
        <v>194784696</v>
      </c>
      <c r="D776" s="186">
        <v>3853540198</v>
      </c>
      <c r="E776" s="241" t="s">
        <v>516</v>
      </c>
      <c r="F776" s="241" t="s">
        <v>929</v>
      </c>
      <c r="G776" s="241" t="s">
        <v>1064</v>
      </c>
      <c r="H776" s="241"/>
      <c r="I776" s="265" t="s">
        <v>1628</v>
      </c>
    </row>
    <row r="777" spans="1:14" ht="14.25" customHeight="1">
      <c r="A777" s="274" t="s">
        <v>2420</v>
      </c>
      <c r="B777" s="186" t="s">
        <v>2421</v>
      </c>
      <c r="C777" s="186">
        <v>198231402</v>
      </c>
      <c r="D777" s="186">
        <v>3855492735</v>
      </c>
      <c r="E777" s="241" t="s">
        <v>516</v>
      </c>
      <c r="F777" s="241" t="s">
        <v>929</v>
      </c>
      <c r="G777" s="241" t="s">
        <v>1064</v>
      </c>
      <c r="H777" s="241"/>
      <c r="I777" s="265" t="s">
        <v>1628</v>
      </c>
    </row>
    <row r="778" spans="1:14" ht="14.25" customHeight="1">
      <c r="A778" s="274" t="s">
        <v>2422</v>
      </c>
      <c r="B778" s="185" t="s">
        <v>2423</v>
      </c>
      <c r="C778" s="185">
        <v>215156598</v>
      </c>
      <c r="D778" s="185">
        <v>3854577497</v>
      </c>
      <c r="E778" s="241" t="s">
        <v>516</v>
      </c>
      <c r="F778" s="241" t="s">
        <v>929</v>
      </c>
      <c r="G778" s="241" t="s">
        <v>1064</v>
      </c>
      <c r="H778" s="241"/>
      <c r="I778" s="265" t="s">
        <v>1628</v>
      </c>
    </row>
    <row r="779" spans="1:14" ht="14.25" customHeight="1">
      <c r="A779" s="278" t="s">
        <v>2424</v>
      </c>
      <c r="B779" s="249"/>
      <c r="C779" s="291" t="s">
        <v>1020</v>
      </c>
      <c r="D779" s="251" t="s">
        <v>1311</v>
      </c>
      <c r="E779" s="252"/>
      <c r="F779" s="253"/>
      <c r="G779" s="253"/>
      <c r="H779" s="253"/>
      <c r="I779" s="284"/>
    </row>
    <row r="780" spans="1:14" ht="14.25" customHeight="1">
      <c r="A780" s="272" t="s">
        <v>921</v>
      </c>
      <c r="B780" s="257" t="s">
        <v>1314</v>
      </c>
      <c r="C780" s="253" t="s">
        <v>923</v>
      </c>
      <c r="D780" s="252" t="s">
        <v>924</v>
      </c>
      <c r="E780" s="252" t="s">
        <v>497</v>
      </c>
      <c r="F780" s="253" t="s">
        <v>925</v>
      </c>
      <c r="G780" s="253" t="s">
        <v>926</v>
      </c>
      <c r="H780" s="253" t="s">
        <v>1312</v>
      </c>
      <c r="I780" s="284" t="s">
        <v>455</v>
      </c>
      <c r="J780" t="s">
        <v>1206</v>
      </c>
      <c r="K780" t="s">
        <v>1207</v>
      </c>
      <c r="L780" t="s">
        <v>1205</v>
      </c>
      <c r="M780" t="s">
        <v>1208</v>
      </c>
      <c r="N780" t="s">
        <v>1209</v>
      </c>
    </row>
    <row r="781" spans="1:14" ht="14.25" customHeight="1">
      <c r="A781" s="273" t="s">
        <v>2425</v>
      </c>
      <c r="B781" s="186" t="s">
        <v>2426</v>
      </c>
      <c r="C781" s="186">
        <v>215259813</v>
      </c>
      <c r="D781" s="186">
        <v>3854199374</v>
      </c>
      <c r="E781" s="260" t="s">
        <v>991</v>
      </c>
      <c r="F781" s="241" t="s">
        <v>933</v>
      </c>
      <c r="G781" s="241" t="s">
        <v>735</v>
      </c>
      <c r="H781" s="241"/>
      <c r="I781" s="265"/>
      <c r="J781" t="s">
        <v>1210</v>
      </c>
      <c r="K781"/>
      <c r="L781"/>
      <c r="M781"/>
      <c r="N781" t="s">
        <v>1211</v>
      </c>
    </row>
    <row r="782" spans="1:14" ht="14.25" customHeight="1">
      <c r="A782" s="273">
        <v>462515953</v>
      </c>
      <c r="B782" s="260" t="s">
        <v>2427</v>
      </c>
      <c r="C782" s="260">
        <v>161472289</v>
      </c>
      <c r="D782" s="260" t="s">
        <v>2428</v>
      </c>
      <c r="E782" s="260" t="s">
        <v>553</v>
      </c>
      <c r="F782" s="260" t="s">
        <v>933</v>
      </c>
      <c r="G782" s="260" t="s">
        <v>508</v>
      </c>
      <c r="H782" s="260"/>
      <c r="I782" s="262" t="s">
        <v>2156</v>
      </c>
      <c r="J782" t="s">
        <v>1210</v>
      </c>
      <c r="K782"/>
      <c r="L782"/>
      <c r="M782"/>
      <c r="N782" t="s">
        <v>1211</v>
      </c>
    </row>
    <row r="783" spans="1:14" ht="14.25" customHeight="1">
      <c r="A783" s="274" t="s">
        <v>2429</v>
      </c>
      <c r="B783" s="241" t="s">
        <v>2430</v>
      </c>
      <c r="C783" s="241">
        <v>95709522</v>
      </c>
      <c r="D783" s="241" t="s">
        <v>2431</v>
      </c>
      <c r="E783" s="241" t="s">
        <v>505</v>
      </c>
      <c r="F783" s="241" t="s">
        <v>929</v>
      </c>
      <c r="G783" s="241" t="s">
        <v>735</v>
      </c>
      <c r="H783" s="241"/>
      <c r="I783" s="265"/>
      <c r="J783" t="s">
        <v>1210</v>
      </c>
      <c r="K783"/>
      <c r="L783"/>
      <c r="M783"/>
      <c r="N783" t="s">
        <v>1211</v>
      </c>
    </row>
    <row r="784" spans="1:14" ht="14.25" customHeight="1">
      <c r="A784" s="273" t="s">
        <v>2432</v>
      </c>
      <c r="B784" s="186" t="s">
        <v>2433</v>
      </c>
      <c r="C784" s="186">
        <v>185023801</v>
      </c>
      <c r="D784" s="186">
        <v>3858313150</v>
      </c>
      <c r="E784" s="260" t="s">
        <v>516</v>
      </c>
      <c r="F784" s="260" t="s">
        <v>933</v>
      </c>
      <c r="G784" s="260" t="s">
        <v>508</v>
      </c>
      <c r="H784" s="260"/>
      <c r="I784" s="262" t="s">
        <v>2156</v>
      </c>
      <c r="J784" t="s">
        <v>1210</v>
      </c>
      <c r="K784"/>
      <c r="L784"/>
      <c r="M784"/>
      <c r="N784" t="s">
        <v>1211</v>
      </c>
    </row>
    <row r="785" spans="1:14" ht="14.25" customHeight="1">
      <c r="A785" s="274">
        <v>855567420</v>
      </c>
      <c r="B785" s="241" t="s">
        <v>2434</v>
      </c>
      <c r="C785" s="241">
        <v>214637682</v>
      </c>
      <c r="D785" s="241">
        <v>4058265077</v>
      </c>
      <c r="E785" s="241" t="s">
        <v>2267</v>
      </c>
      <c r="F785" s="241" t="s">
        <v>929</v>
      </c>
      <c r="G785" s="241" t="s">
        <v>508</v>
      </c>
      <c r="H785" s="241"/>
      <c r="I785" s="265" t="s">
        <v>2156</v>
      </c>
      <c r="J785" s="461" t="s">
        <v>1213</v>
      </c>
      <c r="K785" s="461" t="s">
        <v>1214</v>
      </c>
      <c r="L785" s="461" t="s">
        <v>1212</v>
      </c>
      <c r="M785" s="461" t="s">
        <v>1215</v>
      </c>
      <c r="N785" s="461" t="s">
        <v>1211</v>
      </c>
    </row>
    <row r="786" spans="1:14" ht="14.25" customHeight="1">
      <c r="A786" s="273" t="s">
        <v>2435</v>
      </c>
      <c r="B786" s="260" t="s">
        <v>2436</v>
      </c>
      <c r="C786" s="260">
        <v>104613212</v>
      </c>
      <c r="D786" s="260" t="s">
        <v>2437</v>
      </c>
      <c r="E786" s="260" t="s">
        <v>505</v>
      </c>
      <c r="F786" s="260" t="s">
        <v>933</v>
      </c>
      <c r="G786" s="260" t="s">
        <v>952</v>
      </c>
      <c r="H786" s="260"/>
      <c r="I786" s="262" t="s">
        <v>2178</v>
      </c>
      <c r="J786" t="s">
        <v>1210</v>
      </c>
      <c r="K786"/>
      <c r="L786"/>
      <c r="M786"/>
      <c r="N786" t="s">
        <v>1211</v>
      </c>
    </row>
    <row r="787" spans="1:14" s="286" customFormat="1" ht="14.25" customHeight="1">
      <c r="A787" s="298" t="s">
        <v>2438</v>
      </c>
      <c r="B787" s="299" t="s">
        <v>2439</v>
      </c>
      <c r="C787" s="299">
        <v>165092993</v>
      </c>
      <c r="D787" s="299" t="s">
        <v>2440</v>
      </c>
      <c r="E787" s="299" t="s">
        <v>505</v>
      </c>
      <c r="F787" s="299" t="s">
        <v>933</v>
      </c>
      <c r="G787" s="299" t="s">
        <v>952</v>
      </c>
      <c r="H787" s="299" t="s">
        <v>735</v>
      </c>
      <c r="I787" s="284" t="s">
        <v>2441</v>
      </c>
      <c r="J787" t="s">
        <v>1210</v>
      </c>
      <c r="K787"/>
      <c r="L787"/>
      <c r="M787"/>
      <c r="N787" t="s">
        <v>1211</v>
      </c>
    </row>
    <row r="788" spans="1:14" ht="14.25" customHeight="1">
      <c r="A788" s="273" t="s">
        <v>2442</v>
      </c>
      <c r="B788" s="260" t="s">
        <v>2443</v>
      </c>
      <c r="C788" s="260">
        <v>165092913</v>
      </c>
      <c r="D788" s="260">
        <v>8018916041</v>
      </c>
      <c r="E788" s="241" t="s">
        <v>505</v>
      </c>
      <c r="F788" s="241" t="s">
        <v>933</v>
      </c>
      <c r="G788" s="260" t="s">
        <v>952</v>
      </c>
      <c r="H788" s="260"/>
      <c r="I788" s="262" t="s">
        <v>2178</v>
      </c>
      <c r="J788" t="s">
        <v>1210</v>
      </c>
      <c r="K788"/>
      <c r="L788"/>
      <c r="M788"/>
      <c r="N788" t="s">
        <v>1211</v>
      </c>
    </row>
    <row r="789" spans="1:14" ht="14.25" customHeight="1">
      <c r="A789" s="273" t="s">
        <v>2444</v>
      </c>
      <c r="B789" s="185" t="s">
        <v>2445</v>
      </c>
      <c r="C789" s="185">
        <v>215373360</v>
      </c>
      <c r="D789" s="185">
        <v>3853151339</v>
      </c>
      <c r="E789" s="260" t="s">
        <v>516</v>
      </c>
      <c r="F789" s="260" t="s">
        <v>933</v>
      </c>
      <c r="G789" s="260" t="s">
        <v>508</v>
      </c>
      <c r="H789" s="260"/>
      <c r="I789" s="262"/>
      <c r="J789" t="s">
        <v>1210</v>
      </c>
      <c r="K789"/>
      <c r="L789"/>
      <c r="M789"/>
      <c r="N789" t="s">
        <v>1211</v>
      </c>
    </row>
    <row r="790" spans="1:14" ht="14.25" customHeight="1">
      <c r="A790" s="274" t="s">
        <v>2446</v>
      </c>
      <c r="B790" s="241" t="s">
        <v>2447</v>
      </c>
      <c r="C790" s="241">
        <v>95703635</v>
      </c>
      <c r="D790" s="241">
        <v>5038392768</v>
      </c>
      <c r="E790" s="241" t="s">
        <v>2083</v>
      </c>
      <c r="F790" s="241" t="s">
        <v>933</v>
      </c>
      <c r="G790" s="241" t="s">
        <v>735</v>
      </c>
      <c r="H790" s="241"/>
      <c r="I790" s="265"/>
      <c r="J790" t="s">
        <v>1210</v>
      </c>
      <c r="K790"/>
      <c r="L790"/>
      <c r="M790"/>
      <c r="N790" t="s">
        <v>1211</v>
      </c>
    </row>
    <row r="791" spans="1:14" ht="14.25" customHeight="1">
      <c r="A791" s="273" t="s">
        <v>969</v>
      </c>
      <c r="B791" s="260" t="s">
        <v>2448</v>
      </c>
      <c r="C791" s="260">
        <v>215128480</v>
      </c>
      <c r="D791" s="260">
        <v>5598714822</v>
      </c>
      <c r="E791" s="260" t="s">
        <v>505</v>
      </c>
      <c r="F791" s="260" t="s">
        <v>929</v>
      </c>
      <c r="G791" s="260" t="s">
        <v>952</v>
      </c>
      <c r="H791" s="260"/>
      <c r="I791" s="262" t="s">
        <v>2178</v>
      </c>
      <c r="J791" s="462" t="s">
        <v>1217</v>
      </c>
      <c r="K791" s="462" t="s">
        <v>1218</v>
      </c>
      <c r="L791" s="462" t="s">
        <v>1216</v>
      </c>
      <c r="M791" s="462" t="s">
        <v>1215</v>
      </c>
      <c r="N791" s="462" t="s">
        <v>1211</v>
      </c>
    </row>
    <row r="792" spans="1:14" ht="14.25" customHeight="1">
      <c r="A792" s="274" t="s">
        <v>2449</v>
      </c>
      <c r="B792" s="186" t="s">
        <v>2450</v>
      </c>
      <c r="C792" s="186">
        <v>215377610</v>
      </c>
      <c r="D792" s="186">
        <v>8018082964</v>
      </c>
      <c r="E792" s="241" t="s">
        <v>516</v>
      </c>
      <c r="F792" s="241" t="s">
        <v>933</v>
      </c>
      <c r="G792" s="241" t="s">
        <v>735</v>
      </c>
      <c r="H792" s="241"/>
      <c r="I792" s="265"/>
      <c r="J792" t="s">
        <v>1210</v>
      </c>
      <c r="K792"/>
      <c r="L792"/>
      <c r="M792"/>
      <c r="N792" t="s">
        <v>1211</v>
      </c>
    </row>
    <row r="793" spans="1:14" ht="14.25" customHeight="1">
      <c r="A793" s="273"/>
      <c r="B793" s="260" t="s">
        <v>2451</v>
      </c>
      <c r="C793" s="260">
        <v>215432492</v>
      </c>
      <c r="D793" s="260">
        <v>3852493851</v>
      </c>
      <c r="E793" s="260" t="s">
        <v>2083</v>
      </c>
      <c r="F793" s="260"/>
      <c r="G793" s="260" t="s">
        <v>508</v>
      </c>
      <c r="H793" s="260"/>
      <c r="I793" s="262" t="s">
        <v>1628</v>
      </c>
      <c r="J793" t="s">
        <v>1210</v>
      </c>
      <c r="K793"/>
      <c r="L793"/>
      <c r="M793"/>
      <c r="N793" t="s">
        <v>1211</v>
      </c>
    </row>
    <row r="794" spans="1:14" ht="14.25" customHeight="1">
      <c r="A794" s="274" t="s">
        <v>2446</v>
      </c>
      <c r="B794" s="241" t="s">
        <v>2452</v>
      </c>
      <c r="C794" s="241">
        <v>95703635</v>
      </c>
      <c r="D794" s="241">
        <v>5038392768</v>
      </c>
      <c r="E794" s="241" t="s">
        <v>553</v>
      </c>
      <c r="F794" s="241" t="s">
        <v>933</v>
      </c>
      <c r="G794" s="241" t="s">
        <v>735</v>
      </c>
      <c r="H794" s="241"/>
      <c r="I794" s="265"/>
      <c r="J794" t="s">
        <v>1210</v>
      </c>
      <c r="K794"/>
      <c r="L794"/>
      <c r="M794"/>
      <c r="N794" t="s">
        <v>1211</v>
      </c>
    </row>
    <row r="795" spans="1:14" ht="14.25" customHeight="1">
      <c r="A795" s="273" t="s">
        <v>2453</v>
      </c>
      <c r="B795" s="260" t="s">
        <v>2454</v>
      </c>
      <c r="C795" s="260">
        <v>198093871</v>
      </c>
      <c r="D795" s="260">
        <v>3852466475</v>
      </c>
      <c r="E795" s="260" t="s">
        <v>516</v>
      </c>
      <c r="F795" s="260" t="s">
        <v>933</v>
      </c>
      <c r="G795" s="260" t="s">
        <v>952</v>
      </c>
      <c r="H795" s="260"/>
      <c r="I795" s="262" t="s">
        <v>2455</v>
      </c>
      <c r="J795" t="s">
        <v>1210</v>
      </c>
      <c r="K795"/>
      <c r="L795"/>
      <c r="M795"/>
      <c r="N795" t="s">
        <v>1211</v>
      </c>
    </row>
    <row r="796" spans="1:14" ht="14.25" customHeight="1">
      <c r="A796" s="273" t="s">
        <v>2456</v>
      </c>
      <c r="B796" s="260" t="s">
        <v>2457</v>
      </c>
      <c r="C796" s="260">
        <v>154255899</v>
      </c>
      <c r="D796" s="260">
        <v>3852950740</v>
      </c>
      <c r="E796" s="260" t="s">
        <v>516</v>
      </c>
      <c r="F796" s="260" t="s">
        <v>929</v>
      </c>
      <c r="G796" s="260" t="s">
        <v>508</v>
      </c>
      <c r="H796" s="260"/>
      <c r="I796" s="262" t="s">
        <v>2156</v>
      </c>
      <c r="J796" t="s">
        <v>1210</v>
      </c>
      <c r="K796"/>
      <c r="L796"/>
      <c r="M796"/>
      <c r="N796" t="s">
        <v>1211</v>
      </c>
    </row>
    <row r="797" spans="1:14" ht="14.25" customHeight="1">
      <c r="A797" s="273" t="s">
        <v>2458</v>
      </c>
      <c r="B797" s="260" t="s">
        <v>2459</v>
      </c>
      <c r="C797" s="260">
        <v>203378640</v>
      </c>
      <c r="D797" s="260">
        <v>8016669687</v>
      </c>
      <c r="E797" s="260" t="s">
        <v>516</v>
      </c>
      <c r="F797" s="260" t="s">
        <v>929</v>
      </c>
      <c r="G797" s="260" t="s">
        <v>508</v>
      </c>
      <c r="H797" s="260"/>
      <c r="I797" s="262" t="s">
        <v>2165</v>
      </c>
      <c r="J797" t="s">
        <v>1210</v>
      </c>
      <c r="K797"/>
      <c r="L797"/>
      <c r="M797"/>
      <c r="N797" t="s">
        <v>1211</v>
      </c>
    </row>
    <row r="798" spans="1:14" ht="14.25" customHeight="1">
      <c r="A798" s="273" t="s">
        <v>2460</v>
      </c>
      <c r="B798" s="260" t="s">
        <v>2461</v>
      </c>
      <c r="C798" s="277">
        <v>157837863</v>
      </c>
      <c r="D798" s="260">
        <v>3858319616</v>
      </c>
      <c r="E798" s="260" t="s">
        <v>516</v>
      </c>
      <c r="F798" s="260" t="s">
        <v>933</v>
      </c>
      <c r="G798" s="260" t="s">
        <v>735</v>
      </c>
      <c r="H798" s="260"/>
      <c r="I798" s="262" t="s">
        <v>2462</v>
      </c>
      <c r="J798" t="s">
        <v>1210</v>
      </c>
      <c r="K798"/>
      <c r="L798"/>
      <c r="M798"/>
      <c r="N798" t="s">
        <v>1211</v>
      </c>
    </row>
    <row r="799" spans="1:14" ht="14.25" customHeight="1">
      <c r="A799" s="273" t="s">
        <v>2268</v>
      </c>
      <c r="B799" s="260" t="s">
        <v>2269</v>
      </c>
      <c r="C799" s="260">
        <v>215057430</v>
      </c>
      <c r="D799" s="260">
        <v>3853023985</v>
      </c>
      <c r="E799" s="260" t="s">
        <v>510</v>
      </c>
      <c r="F799" s="260" t="s">
        <v>933</v>
      </c>
      <c r="G799" s="260" t="s">
        <v>508</v>
      </c>
      <c r="H799" s="260"/>
      <c r="I799" s="262" t="s">
        <v>2156</v>
      </c>
      <c r="J799" t="s">
        <v>1210</v>
      </c>
      <c r="K799"/>
      <c r="L799"/>
      <c r="M799"/>
      <c r="N799" t="s">
        <v>1211</v>
      </c>
    </row>
    <row r="800" spans="1:14" ht="14.25" customHeight="1">
      <c r="A800" s="274" t="s">
        <v>2463</v>
      </c>
      <c r="B800" s="185" t="s">
        <v>2464</v>
      </c>
      <c r="C800" s="185">
        <v>144495258</v>
      </c>
      <c r="D800" s="185">
        <v>3854922618</v>
      </c>
      <c r="E800" s="241" t="s">
        <v>536</v>
      </c>
      <c r="F800" s="241" t="s">
        <v>933</v>
      </c>
      <c r="G800" s="241" t="s">
        <v>735</v>
      </c>
      <c r="H800" s="241"/>
      <c r="I800" s="265"/>
      <c r="J800" t="s">
        <v>1210</v>
      </c>
      <c r="K800"/>
      <c r="L800"/>
      <c r="M800"/>
      <c r="N800" t="s">
        <v>1211</v>
      </c>
    </row>
    <row r="801" spans="1:14" ht="14.25" customHeight="1">
      <c r="A801" s="278" t="s">
        <v>2465</v>
      </c>
      <c r="B801" s="249"/>
      <c r="C801" s="250" t="s">
        <v>919</v>
      </c>
      <c r="D801" s="251" t="s">
        <v>1311</v>
      </c>
      <c r="E801" s="252"/>
      <c r="F801" s="253"/>
      <c r="G801" s="253"/>
      <c r="H801" s="253"/>
      <c r="I801" s="284"/>
      <c r="J801"/>
      <c r="K801"/>
      <c r="L801"/>
      <c r="M801"/>
      <c r="N801"/>
    </row>
    <row r="802" spans="1:14" ht="14.25" customHeight="1">
      <c r="A802" s="272" t="s">
        <v>921</v>
      </c>
      <c r="B802" s="257" t="s">
        <v>1314</v>
      </c>
      <c r="C802" s="253" t="s">
        <v>923</v>
      </c>
      <c r="D802" s="252" t="s">
        <v>924</v>
      </c>
      <c r="E802" s="252" t="s">
        <v>497</v>
      </c>
      <c r="F802" s="253" t="s">
        <v>925</v>
      </c>
      <c r="G802" s="253" t="s">
        <v>926</v>
      </c>
      <c r="H802" s="253" t="s">
        <v>1312</v>
      </c>
      <c r="I802" s="284" t="s">
        <v>455</v>
      </c>
      <c r="J802" t="s">
        <v>1206</v>
      </c>
      <c r="K802" t="s">
        <v>1207</v>
      </c>
      <c r="L802" t="s">
        <v>1205</v>
      </c>
      <c r="M802" t="s">
        <v>1208</v>
      </c>
      <c r="N802" t="s">
        <v>1209</v>
      </c>
    </row>
    <row r="803" spans="1:14" ht="14.25" customHeight="1">
      <c r="A803" s="274">
        <v>688624037</v>
      </c>
      <c r="B803" s="186" t="s">
        <v>2466</v>
      </c>
      <c r="C803" s="186">
        <v>199659070</v>
      </c>
      <c r="D803" s="186">
        <v>5135022284</v>
      </c>
      <c r="E803" s="241" t="s">
        <v>2267</v>
      </c>
      <c r="F803" s="241" t="s">
        <v>929</v>
      </c>
      <c r="G803" s="241" t="s">
        <v>508</v>
      </c>
      <c r="H803" s="241"/>
      <c r="I803" s="265" t="s">
        <v>2156</v>
      </c>
      <c r="J803" s="461" t="s">
        <v>1213</v>
      </c>
      <c r="K803" s="461" t="s">
        <v>1214</v>
      </c>
      <c r="L803" s="461" t="s">
        <v>1212</v>
      </c>
      <c r="M803" s="461" t="s">
        <v>1219</v>
      </c>
      <c r="N803" s="461" t="s">
        <v>1211</v>
      </c>
    </row>
    <row r="804" spans="1:14" ht="14.25" customHeight="1">
      <c r="A804" s="273">
        <v>793988702</v>
      </c>
      <c r="B804" s="186" t="s">
        <v>2467</v>
      </c>
      <c r="C804" s="186">
        <v>215261316</v>
      </c>
      <c r="D804" s="186">
        <v>3854631169</v>
      </c>
      <c r="E804" s="260" t="s">
        <v>2267</v>
      </c>
      <c r="F804" s="260" t="s">
        <v>929</v>
      </c>
      <c r="G804" s="260" t="s">
        <v>508</v>
      </c>
      <c r="H804" s="260"/>
      <c r="I804" s="265" t="s">
        <v>2165</v>
      </c>
      <c r="J804" t="s">
        <v>1210</v>
      </c>
      <c r="K804"/>
      <c r="L804"/>
      <c r="M804"/>
      <c r="N804" t="s">
        <v>1211</v>
      </c>
    </row>
    <row r="805" spans="1:14" ht="14.25" customHeight="1">
      <c r="A805" s="273">
        <v>884408974</v>
      </c>
      <c r="B805" s="260" t="s">
        <v>2468</v>
      </c>
      <c r="C805" s="260">
        <v>215261317</v>
      </c>
      <c r="D805" s="260">
        <v>5139705305</v>
      </c>
      <c r="E805" s="260" t="s">
        <v>2267</v>
      </c>
      <c r="F805" s="260" t="s">
        <v>929</v>
      </c>
      <c r="G805" s="260" t="s">
        <v>508</v>
      </c>
      <c r="H805" s="260"/>
      <c r="I805" s="265" t="s">
        <v>2156</v>
      </c>
      <c r="J805" t="s">
        <v>1210</v>
      </c>
      <c r="K805"/>
      <c r="L805"/>
      <c r="M805"/>
      <c r="N805" t="s">
        <v>1211</v>
      </c>
    </row>
    <row r="806" spans="1:14" ht="14.25" customHeight="1">
      <c r="A806" s="274" t="s">
        <v>2469</v>
      </c>
      <c r="B806" s="335" t="s">
        <v>2470</v>
      </c>
      <c r="C806" s="185">
        <v>164358291</v>
      </c>
      <c r="D806" s="185">
        <v>3854369453</v>
      </c>
      <c r="E806" s="185" t="s">
        <v>503</v>
      </c>
      <c r="F806" s="241" t="s">
        <v>929</v>
      </c>
      <c r="G806" s="241" t="s">
        <v>508</v>
      </c>
      <c r="H806" s="241"/>
      <c r="I806" s="265" t="s">
        <v>2156</v>
      </c>
      <c r="J806" t="s">
        <v>1210</v>
      </c>
      <c r="K806"/>
      <c r="L806"/>
      <c r="M806"/>
      <c r="N806" t="s">
        <v>1211</v>
      </c>
    </row>
    <row r="807" spans="1:14" ht="14.25" customHeight="1">
      <c r="A807" s="273" t="s">
        <v>2471</v>
      </c>
      <c r="B807" s="186" t="s">
        <v>2472</v>
      </c>
      <c r="C807" s="186">
        <v>178144536</v>
      </c>
      <c r="D807" s="186">
        <v>3854369173</v>
      </c>
      <c r="E807" s="186" t="s">
        <v>503</v>
      </c>
      <c r="F807" s="260" t="s">
        <v>929</v>
      </c>
      <c r="G807" s="260" t="s">
        <v>508</v>
      </c>
      <c r="H807" s="260"/>
      <c r="I807" s="265" t="s">
        <v>2156</v>
      </c>
      <c r="J807" t="s">
        <v>1210</v>
      </c>
      <c r="K807"/>
      <c r="L807"/>
      <c r="M807"/>
      <c r="N807" t="s">
        <v>1211</v>
      </c>
    </row>
    <row r="808" spans="1:14" ht="14.25" customHeight="1">
      <c r="A808" s="274"/>
      <c r="B808" s="185" t="s">
        <v>2473</v>
      </c>
      <c r="C808" s="185">
        <v>215255314</v>
      </c>
      <c r="D808" s="185">
        <v>8017069154</v>
      </c>
      <c r="E808" s="185" t="s">
        <v>503</v>
      </c>
      <c r="F808" s="241" t="s">
        <v>929</v>
      </c>
      <c r="G808" s="241" t="s">
        <v>508</v>
      </c>
      <c r="H808" s="241"/>
      <c r="I808" s="265" t="s">
        <v>2156</v>
      </c>
      <c r="J808" t="s">
        <v>1210</v>
      </c>
      <c r="K808"/>
      <c r="L808"/>
      <c r="M808"/>
      <c r="N808" t="s">
        <v>1211</v>
      </c>
    </row>
    <row r="809" spans="1:14" ht="14.25" customHeight="1">
      <c r="A809" s="273" t="s">
        <v>2474</v>
      </c>
      <c r="B809" s="260" t="s">
        <v>2475</v>
      </c>
      <c r="C809" s="260">
        <v>133919999</v>
      </c>
      <c r="D809" s="260">
        <v>8016808105</v>
      </c>
      <c r="E809" s="185" t="s">
        <v>503</v>
      </c>
      <c r="F809" s="241" t="s">
        <v>929</v>
      </c>
      <c r="G809" s="260" t="s">
        <v>508</v>
      </c>
      <c r="H809" s="260"/>
      <c r="I809" s="265" t="s">
        <v>2156</v>
      </c>
      <c r="J809" t="s">
        <v>1210</v>
      </c>
      <c r="K809"/>
      <c r="L809"/>
      <c r="M809"/>
      <c r="N809" t="s">
        <v>1211</v>
      </c>
    </row>
    <row r="810" spans="1:14" ht="14.25" customHeight="1">
      <c r="A810" s="274">
        <v>292815402</v>
      </c>
      <c r="B810" s="185" t="s">
        <v>2476</v>
      </c>
      <c r="C810" s="185">
        <v>95656192</v>
      </c>
      <c r="D810" s="185">
        <v>8015776467</v>
      </c>
      <c r="E810" s="185" t="s">
        <v>2083</v>
      </c>
      <c r="F810" s="241" t="s">
        <v>933</v>
      </c>
      <c r="G810" s="241" t="s">
        <v>508</v>
      </c>
      <c r="H810" s="241"/>
      <c r="I810" s="265" t="s">
        <v>2121</v>
      </c>
      <c r="J810" t="s">
        <v>1210</v>
      </c>
      <c r="K810"/>
      <c r="L810"/>
      <c r="M810"/>
      <c r="N810" t="s">
        <v>1211</v>
      </c>
    </row>
    <row r="811" spans="1:14" ht="14.25" customHeight="1">
      <c r="A811" s="273"/>
      <c r="B811" s="260" t="s">
        <v>2477</v>
      </c>
      <c r="C811" s="260">
        <v>215263590</v>
      </c>
      <c r="D811" s="260">
        <v>8014007535</v>
      </c>
      <c r="E811" s="260" t="s">
        <v>2083</v>
      </c>
      <c r="F811" s="260" t="s">
        <v>929</v>
      </c>
      <c r="G811" s="260" t="s">
        <v>952</v>
      </c>
      <c r="H811" s="260"/>
      <c r="I811" s="265"/>
      <c r="J811" t="s">
        <v>1210</v>
      </c>
      <c r="K811"/>
      <c r="L811"/>
      <c r="M811"/>
      <c r="N811" t="s">
        <v>1211</v>
      </c>
    </row>
    <row r="812" spans="1:14" ht="14.25" customHeight="1">
      <c r="A812" s="274">
        <v>691748336</v>
      </c>
      <c r="B812" s="241" t="s">
        <v>2478</v>
      </c>
      <c r="C812" s="241">
        <v>176121295</v>
      </c>
      <c r="D812" s="241">
        <v>7079087652</v>
      </c>
      <c r="E812" s="241" t="s">
        <v>2267</v>
      </c>
      <c r="F812" s="241" t="s">
        <v>933</v>
      </c>
      <c r="G812" s="241"/>
      <c r="H812" s="241"/>
      <c r="I812" s="265"/>
      <c r="J812" t="s">
        <v>1210</v>
      </c>
      <c r="K812"/>
      <c r="L812"/>
      <c r="M812"/>
      <c r="N812" t="s">
        <v>1211</v>
      </c>
    </row>
    <row r="813" spans="1:14" ht="14.25" customHeight="1">
      <c r="A813" s="273"/>
      <c r="B813" s="260" t="s">
        <v>2479</v>
      </c>
      <c r="C813" s="260">
        <v>215176913</v>
      </c>
      <c r="D813" s="260">
        <v>3854348210</v>
      </c>
      <c r="E813" s="260" t="s">
        <v>516</v>
      </c>
      <c r="F813" s="260" t="s">
        <v>929</v>
      </c>
      <c r="G813" s="260" t="s">
        <v>508</v>
      </c>
      <c r="H813" s="260"/>
      <c r="I813" s="265" t="s">
        <v>2156</v>
      </c>
      <c r="J813" s="461" t="s">
        <v>1213</v>
      </c>
      <c r="K813" s="461" t="s">
        <v>1214</v>
      </c>
      <c r="L813" s="461" t="s">
        <v>1212</v>
      </c>
      <c r="M813" s="461" t="s">
        <v>1219</v>
      </c>
      <c r="N813" s="461" t="s">
        <v>1211</v>
      </c>
    </row>
    <row r="814" spans="1:14" ht="14.25" customHeight="1">
      <c r="A814" s="274"/>
      <c r="B814" s="241" t="s">
        <v>2480</v>
      </c>
      <c r="C814" s="241">
        <v>215176810</v>
      </c>
      <c r="D814" s="241">
        <v>3852378228</v>
      </c>
      <c r="E814" s="241" t="s">
        <v>516</v>
      </c>
      <c r="F814" s="241" t="s">
        <v>929</v>
      </c>
      <c r="G814" s="241" t="s">
        <v>508</v>
      </c>
      <c r="H814" s="241"/>
      <c r="I814" s="265" t="s">
        <v>2156</v>
      </c>
      <c r="J814" t="s">
        <v>1210</v>
      </c>
      <c r="K814"/>
      <c r="L814"/>
      <c r="M814"/>
      <c r="N814" t="s">
        <v>1211</v>
      </c>
    </row>
    <row r="815" spans="1:14" ht="14.25" customHeight="1">
      <c r="A815" s="273" t="s">
        <v>2481</v>
      </c>
      <c r="B815" s="260" t="s">
        <v>2482</v>
      </c>
      <c r="C815" s="260">
        <v>160694408</v>
      </c>
      <c r="D815" s="260">
        <v>3854872232</v>
      </c>
      <c r="E815" s="260"/>
      <c r="F815" s="260" t="s">
        <v>933</v>
      </c>
      <c r="G815" s="260" t="s">
        <v>508</v>
      </c>
      <c r="H815" s="260"/>
      <c r="I815" s="265" t="s">
        <v>2156</v>
      </c>
      <c r="J815" s="461" t="s">
        <v>1213</v>
      </c>
      <c r="K815" s="461" t="s">
        <v>1214</v>
      </c>
      <c r="L815" s="461" t="s">
        <v>1220</v>
      </c>
      <c r="M815" s="461" t="s">
        <v>1215</v>
      </c>
      <c r="N815" s="461" t="s">
        <v>1211</v>
      </c>
    </row>
    <row r="816" spans="1:14" ht="14.25" customHeight="1">
      <c r="A816" s="274" t="s">
        <v>2483</v>
      </c>
      <c r="B816" s="241" t="s">
        <v>2484</v>
      </c>
      <c r="C816" s="241">
        <v>215263413</v>
      </c>
      <c r="D816" s="241" t="s">
        <v>2485</v>
      </c>
      <c r="E816" s="241" t="s">
        <v>505</v>
      </c>
      <c r="F816" s="241" t="s">
        <v>929</v>
      </c>
      <c r="G816" s="241" t="s">
        <v>508</v>
      </c>
      <c r="H816" s="241"/>
      <c r="I816" s="265" t="s">
        <v>2156</v>
      </c>
      <c r="J816" t="s">
        <v>1210</v>
      </c>
      <c r="K816"/>
      <c r="L816"/>
      <c r="M816"/>
      <c r="N816" t="s">
        <v>1211</v>
      </c>
    </row>
    <row r="817" spans="1:14" ht="14.25" customHeight="1">
      <c r="A817" s="273"/>
      <c r="B817" s="260" t="s">
        <v>1503</v>
      </c>
      <c r="C817" s="260">
        <v>198128043</v>
      </c>
      <c r="D817" s="260">
        <v>8019007025</v>
      </c>
      <c r="E817" s="260" t="s">
        <v>521</v>
      </c>
      <c r="F817" s="260" t="s">
        <v>929</v>
      </c>
      <c r="G817" s="260"/>
      <c r="H817" s="260"/>
      <c r="I817" s="262" t="s">
        <v>2486</v>
      </c>
      <c r="J817" t="s">
        <v>1210</v>
      </c>
      <c r="K817"/>
      <c r="L817"/>
      <c r="M817"/>
      <c r="N817" t="s">
        <v>1211</v>
      </c>
    </row>
    <row r="818" spans="1:14" ht="14.25" customHeight="1">
      <c r="A818" s="274" t="s">
        <v>2487</v>
      </c>
      <c r="B818" s="185" t="s">
        <v>2488</v>
      </c>
      <c r="C818" s="185">
        <v>182116130</v>
      </c>
      <c r="D818" s="185">
        <v>8016518474</v>
      </c>
      <c r="E818" s="260" t="s">
        <v>516</v>
      </c>
      <c r="F818" s="260" t="s">
        <v>929</v>
      </c>
      <c r="G818" s="260" t="s">
        <v>508</v>
      </c>
      <c r="H818" s="260" t="s">
        <v>508</v>
      </c>
      <c r="I818" s="265" t="s">
        <v>2156</v>
      </c>
      <c r="J818" t="s">
        <v>1210</v>
      </c>
      <c r="K818"/>
      <c r="L818"/>
      <c r="M818"/>
      <c r="N818" t="s">
        <v>1211</v>
      </c>
    </row>
    <row r="819" spans="1:14" ht="14.25" customHeight="1">
      <c r="A819" s="274" t="s">
        <v>2489</v>
      </c>
      <c r="B819" s="241" t="s">
        <v>2490</v>
      </c>
      <c r="C819" s="260">
        <v>215263028</v>
      </c>
      <c r="D819" s="241">
        <v>3855473166</v>
      </c>
      <c r="E819" s="241" t="s">
        <v>505</v>
      </c>
      <c r="F819" s="241" t="s">
        <v>929</v>
      </c>
      <c r="G819" s="241" t="s">
        <v>508</v>
      </c>
      <c r="H819" s="241" t="s">
        <v>508</v>
      </c>
      <c r="I819" s="265" t="s">
        <v>2165</v>
      </c>
      <c r="J819" s="461" t="s">
        <v>1213</v>
      </c>
      <c r="K819" s="461" t="s">
        <v>1214</v>
      </c>
      <c r="L819" s="461" t="s">
        <v>1212</v>
      </c>
      <c r="M819" s="461" t="s">
        <v>1221</v>
      </c>
      <c r="N819" s="461" t="s">
        <v>1211</v>
      </c>
    </row>
    <row r="820" spans="1:14" ht="14.25" customHeight="1">
      <c r="A820" s="273" t="s">
        <v>2491</v>
      </c>
      <c r="B820" s="260" t="s">
        <v>2492</v>
      </c>
      <c r="C820" s="260">
        <v>208851486</v>
      </c>
      <c r="D820" s="260">
        <v>8013015695</v>
      </c>
      <c r="E820" s="260" t="s">
        <v>505</v>
      </c>
      <c r="F820" s="260" t="s">
        <v>929</v>
      </c>
      <c r="G820" s="260" t="s">
        <v>508</v>
      </c>
      <c r="H820" s="260"/>
      <c r="I820" s="265" t="s">
        <v>2156</v>
      </c>
      <c r="J820" t="s">
        <v>1210</v>
      </c>
      <c r="K820"/>
      <c r="L820"/>
      <c r="M820"/>
      <c r="N820" t="s">
        <v>1211</v>
      </c>
    </row>
    <row r="821" spans="1:14" ht="14.25" customHeight="1">
      <c r="A821" s="274" t="s">
        <v>2493</v>
      </c>
      <c r="B821" s="241" t="s">
        <v>2494</v>
      </c>
      <c r="C821" s="241">
        <v>194546170</v>
      </c>
      <c r="D821" s="241">
        <v>3854872258</v>
      </c>
      <c r="E821" s="241"/>
      <c r="F821" s="241" t="s">
        <v>933</v>
      </c>
      <c r="G821" s="241" t="s">
        <v>508</v>
      </c>
      <c r="H821" s="241"/>
      <c r="I821" s="265" t="s">
        <v>2156</v>
      </c>
      <c r="J821" s="461" t="s">
        <v>1213</v>
      </c>
      <c r="K821" s="461" t="s">
        <v>1214</v>
      </c>
      <c r="L821" s="461" t="s">
        <v>1220</v>
      </c>
      <c r="M821" s="461" t="s">
        <v>1215</v>
      </c>
      <c r="N821" s="461" t="s">
        <v>1211</v>
      </c>
    </row>
    <row r="822" spans="1:14" ht="14.25" customHeight="1">
      <c r="A822" s="274" t="s">
        <v>2495</v>
      </c>
      <c r="B822" s="185" t="s">
        <v>2496</v>
      </c>
      <c r="C822" s="185">
        <v>215278051</v>
      </c>
      <c r="D822" s="185">
        <v>3852990251</v>
      </c>
      <c r="E822" s="241" t="s">
        <v>516</v>
      </c>
      <c r="F822" s="241" t="s">
        <v>933</v>
      </c>
      <c r="G822" s="241" t="s">
        <v>508</v>
      </c>
      <c r="H822" s="241"/>
      <c r="I822" s="265" t="s">
        <v>2156</v>
      </c>
      <c r="J822" s="461" t="s">
        <v>1213</v>
      </c>
      <c r="K822" s="461" t="s">
        <v>1214</v>
      </c>
      <c r="L822" s="461" t="s">
        <v>1222</v>
      </c>
      <c r="M822" s="461" t="s">
        <v>1223</v>
      </c>
      <c r="N822" s="461" t="s">
        <v>1211</v>
      </c>
    </row>
    <row r="823" spans="1:14" ht="14.25" customHeight="1">
      <c r="A823" s="274"/>
      <c r="B823" s="185" t="s">
        <v>2497</v>
      </c>
      <c r="C823" s="185">
        <v>215464828</v>
      </c>
      <c r="D823" s="185">
        <v>3854570456</v>
      </c>
      <c r="E823" s="241" t="s">
        <v>516</v>
      </c>
      <c r="F823" s="241" t="s">
        <v>929</v>
      </c>
      <c r="G823" s="241" t="s">
        <v>508</v>
      </c>
      <c r="H823" s="241"/>
      <c r="I823" s="265" t="s">
        <v>2165</v>
      </c>
      <c r="J823" t="s">
        <v>1210</v>
      </c>
      <c r="K823"/>
      <c r="L823"/>
      <c r="M823"/>
      <c r="N823" t="s">
        <v>1211</v>
      </c>
    </row>
    <row r="824" spans="1:14" ht="14.25" customHeight="1">
      <c r="A824" s="274"/>
      <c r="B824" s="185" t="s">
        <v>2498</v>
      </c>
      <c r="C824" s="185">
        <v>209750323</v>
      </c>
      <c r="D824" s="185">
        <v>3853387435</v>
      </c>
      <c r="E824" s="241" t="s">
        <v>516</v>
      </c>
      <c r="F824" s="241" t="s">
        <v>933</v>
      </c>
      <c r="G824" s="241" t="s">
        <v>508</v>
      </c>
      <c r="H824" s="241"/>
      <c r="I824" s="265"/>
      <c r="J824" t="s">
        <v>1210</v>
      </c>
      <c r="K824"/>
      <c r="L824"/>
      <c r="M824"/>
      <c r="N824" t="s">
        <v>1211</v>
      </c>
    </row>
    <row r="825" spans="1:14" ht="14.25" customHeight="1">
      <c r="A825" s="274"/>
      <c r="B825" s="185" t="s">
        <v>2499</v>
      </c>
      <c r="C825" s="185">
        <v>215464770</v>
      </c>
      <c r="D825" s="185">
        <v>3853497039</v>
      </c>
      <c r="E825" s="241" t="s">
        <v>516</v>
      </c>
      <c r="F825" s="241" t="s">
        <v>929</v>
      </c>
      <c r="G825" s="241" t="s">
        <v>508</v>
      </c>
      <c r="H825" s="241"/>
      <c r="I825" s="265" t="s">
        <v>2156</v>
      </c>
      <c r="J825" s="461" t="s">
        <v>1213</v>
      </c>
      <c r="K825" s="461" t="s">
        <v>1214</v>
      </c>
      <c r="L825" s="461" t="s">
        <v>1224</v>
      </c>
      <c r="M825" s="461" t="s">
        <v>1223</v>
      </c>
      <c r="N825" s="461" t="s">
        <v>1211</v>
      </c>
    </row>
    <row r="826" spans="1:14" ht="14.25" customHeight="1">
      <c r="A826" s="274" t="s">
        <v>2500</v>
      </c>
      <c r="B826" s="241" t="s">
        <v>2501</v>
      </c>
      <c r="C826" s="241">
        <v>193736582</v>
      </c>
      <c r="D826" s="241">
        <v>3859557318</v>
      </c>
      <c r="E826" s="241"/>
      <c r="F826" s="241" t="s">
        <v>933</v>
      </c>
      <c r="G826" s="241" t="s">
        <v>508</v>
      </c>
      <c r="H826" s="241"/>
      <c r="I826" s="265" t="s">
        <v>1628</v>
      </c>
      <c r="J826" s="461" t="s">
        <v>1213</v>
      </c>
      <c r="K826" s="461" t="s">
        <v>1214</v>
      </c>
      <c r="L826" s="461" t="s">
        <v>1220</v>
      </c>
      <c r="M826" s="461" t="s">
        <v>1215</v>
      </c>
      <c r="N826" s="461" t="s">
        <v>1211</v>
      </c>
    </row>
    <row r="827" spans="1:14" ht="14.25" customHeight="1">
      <c r="A827" s="278" t="s">
        <v>2502</v>
      </c>
      <c r="B827" s="249"/>
      <c r="C827" s="250" t="s">
        <v>919</v>
      </c>
      <c r="D827" s="251" t="s">
        <v>1311</v>
      </c>
      <c r="E827" s="252"/>
      <c r="F827" s="253"/>
      <c r="G827" s="253"/>
      <c r="H827" s="253"/>
      <c r="I827" s="284"/>
      <c r="J827"/>
      <c r="K827"/>
      <c r="L827"/>
      <c r="M827"/>
      <c r="N827"/>
    </row>
    <row r="828" spans="1:14" ht="14.25" customHeight="1">
      <c r="A828" s="272" t="s">
        <v>921</v>
      </c>
      <c r="B828" s="257" t="s">
        <v>1314</v>
      </c>
      <c r="C828" s="253" t="s">
        <v>923</v>
      </c>
      <c r="D828" s="252" t="s">
        <v>924</v>
      </c>
      <c r="E828" s="252" t="s">
        <v>497</v>
      </c>
      <c r="F828" s="253" t="s">
        <v>925</v>
      </c>
      <c r="G828" s="253" t="s">
        <v>926</v>
      </c>
      <c r="H828" s="253" t="s">
        <v>1312</v>
      </c>
      <c r="I828" s="284" t="s">
        <v>455</v>
      </c>
      <c r="J828" t="s">
        <v>1206</v>
      </c>
      <c r="K828" t="s">
        <v>1207</v>
      </c>
      <c r="L828" t="s">
        <v>1205</v>
      </c>
      <c r="M828" t="s">
        <v>1208</v>
      </c>
      <c r="N828" t="s">
        <v>1209</v>
      </c>
    </row>
    <row r="829" spans="1:14" ht="14.25" customHeight="1">
      <c r="A829" s="273" t="s">
        <v>2503</v>
      </c>
      <c r="B829" s="185" t="s">
        <v>2504</v>
      </c>
      <c r="C829" s="300">
        <v>215116042</v>
      </c>
      <c r="D829" s="185">
        <v>3855602230</v>
      </c>
      <c r="E829" s="260" t="s">
        <v>516</v>
      </c>
      <c r="F829" s="241" t="s">
        <v>929</v>
      </c>
      <c r="G829" s="241" t="s">
        <v>508</v>
      </c>
      <c r="H829" s="241"/>
      <c r="I829" s="265" t="s">
        <v>1628</v>
      </c>
      <c r="J829" t="s">
        <v>1210</v>
      </c>
      <c r="K829"/>
      <c r="L829"/>
      <c r="M829"/>
      <c r="N829" t="s">
        <v>1211</v>
      </c>
    </row>
    <row r="830" spans="1:14" ht="14.25" customHeight="1">
      <c r="A830" s="273"/>
      <c r="B830" s="260" t="s">
        <v>2505</v>
      </c>
      <c r="C830" s="260">
        <v>122421197</v>
      </c>
      <c r="D830" s="260">
        <v>3854006274</v>
      </c>
      <c r="E830" s="260" t="s">
        <v>510</v>
      </c>
      <c r="F830" s="260" t="s">
        <v>929</v>
      </c>
      <c r="G830" s="260" t="s">
        <v>735</v>
      </c>
      <c r="H830" s="260"/>
      <c r="I830" s="262"/>
      <c r="J830" t="s">
        <v>1210</v>
      </c>
      <c r="K830"/>
      <c r="L830"/>
      <c r="M830"/>
      <c r="N830" t="s">
        <v>1211</v>
      </c>
    </row>
    <row r="831" spans="1:14" ht="14.25" customHeight="1">
      <c r="A831" s="274"/>
      <c r="B831" s="241" t="s">
        <v>2506</v>
      </c>
      <c r="C831" s="241">
        <v>122421197</v>
      </c>
      <c r="D831" s="241">
        <v>3854006274</v>
      </c>
      <c r="E831" s="241" t="s">
        <v>510</v>
      </c>
      <c r="F831" s="241" t="s">
        <v>929</v>
      </c>
      <c r="G831" s="241" t="s">
        <v>735</v>
      </c>
      <c r="H831" s="241"/>
      <c r="I831" s="265"/>
      <c r="J831" t="s">
        <v>1210</v>
      </c>
      <c r="K831"/>
      <c r="L831"/>
      <c r="M831"/>
      <c r="N831" t="s">
        <v>1211</v>
      </c>
    </row>
    <row r="832" spans="1:14" ht="14.25" customHeight="1">
      <c r="A832" s="273">
        <v>684671059</v>
      </c>
      <c r="B832" s="260" t="s">
        <v>2507</v>
      </c>
      <c r="C832" s="260">
        <v>194797325</v>
      </c>
      <c r="D832" s="260">
        <v>2019486807</v>
      </c>
      <c r="E832" s="260" t="s">
        <v>2267</v>
      </c>
      <c r="F832" s="260" t="s">
        <v>933</v>
      </c>
      <c r="G832" s="260" t="s">
        <v>952</v>
      </c>
      <c r="H832" s="260"/>
      <c r="I832" s="262" t="s">
        <v>2508</v>
      </c>
      <c r="J832" t="s">
        <v>1210</v>
      </c>
      <c r="K832"/>
      <c r="L832"/>
      <c r="M832"/>
      <c r="N832" t="s">
        <v>1211</v>
      </c>
    </row>
    <row r="833" spans="1:14" ht="14.25" customHeight="1">
      <c r="A833" s="274">
        <v>333814107</v>
      </c>
      <c r="B833" s="241" t="s">
        <v>2509</v>
      </c>
      <c r="C833" s="255">
        <v>121764239</v>
      </c>
      <c r="D833" s="241">
        <v>3859771741</v>
      </c>
      <c r="E833" s="241" t="s">
        <v>2267</v>
      </c>
      <c r="F833" s="241" t="s">
        <v>929</v>
      </c>
      <c r="G833" s="241" t="s">
        <v>508</v>
      </c>
      <c r="H833" s="241"/>
      <c r="I833" s="265"/>
      <c r="J833" t="s">
        <v>1210</v>
      </c>
      <c r="K833"/>
      <c r="L833"/>
      <c r="M833"/>
      <c r="N833" t="s">
        <v>1211</v>
      </c>
    </row>
    <row r="834" spans="1:14" ht="14.25" customHeight="1">
      <c r="A834" s="273"/>
      <c r="B834" s="260" t="s">
        <v>2510</v>
      </c>
      <c r="C834" s="241">
        <v>151803390</v>
      </c>
      <c r="D834" s="260">
        <v>8019007025</v>
      </c>
      <c r="E834" s="260" t="s">
        <v>521</v>
      </c>
      <c r="F834" s="260" t="s">
        <v>933</v>
      </c>
      <c r="G834" s="260" t="s">
        <v>735</v>
      </c>
      <c r="H834" s="260"/>
      <c r="I834" s="262"/>
      <c r="J834" t="s">
        <v>1210</v>
      </c>
      <c r="K834"/>
      <c r="L834"/>
      <c r="M834"/>
      <c r="N834" t="s">
        <v>1211</v>
      </c>
    </row>
    <row r="835" spans="1:14" ht="14.25" customHeight="1">
      <c r="A835" s="274" t="s">
        <v>2511</v>
      </c>
      <c r="B835" s="186" t="s">
        <v>2512</v>
      </c>
      <c r="C835" s="186">
        <v>185220337</v>
      </c>
      <c r="D835" s="186">
        <v>3854566923</v>
      </c>
      <c r="E835" s="241" t="s">
        <v>516</v>
      </c>
      <c r="F835" s="241" t="s">
        <v>933</v>
      </c>
      <c r="G835" s="241" t="s">
        <v>508</v>
      </c>
      <c r="H835" s="241"/>
      <c r="I835" s="265" t="s">
        <v>2326</v>
      </c>
      <c r="J835" t="s">
        <v>1210</v>
      </c>
      <c r="K835"/>
      <c r="L835"/>
      <c r="M835"/>
      <c r="N835" t="s">
        <v>1211</v>
      </c>
    </row>
    <row r="836" spans="1:14" ht="14.25" customHeight="1">
      <c r="A836" s="273" t="s">
        <v>2513</v>
      </c>
      <c r="B836" s="260" t="s">
        <v>2514</v>
      </c>
      <c r="C836" s="260">
        <v>215266269</v>
      </c>
      <c r="D836" s="277">
        <v>3853717596</v>
      </c>
      <c r="E836" s="260" t="s">
        <v>510</v>
      </c>
      <c r="F836" s="260" t="s">
        <v>929</v>
      </c>
      <c r="G836" s="260" t="s">
        <v>508</v>
      </c>
      <c r="H836" s="260"/>
      <c r="I836" s="262" t="s">
        <v>1628</v>
      </c>
      <c r="J836" t="s">
        <v>1210</v>
      </c>
      <c r="K836"/>
      <c r="L836"/>
      <c r="M836"/>
      <c r="N836" t="s">
        <v>1211</v>
      </c>
    </row>
    <row r="837" spans="1:14" ht="14.25" customHeight="1">
      <c r="A837" s="274">
        <v>845581366</v>
      </c>
      <c r="B837" s="241" t="s">
        <v>2515</v>
      </c>
      <c r="C837" s="241">
        <v>187409433</v>
      </c>
      <c r="D837" s="241">
        <v>4352559861</v>
      </c>
      <c r="E837" s="241" t="s">
        <v>2267</v>
      </c>
      <c r="F837" s="241" t="s">
        <v>929</v>
      </c>
      <c r="G837" s="241" t="s">
        <v>735</v>
      </c>
      <c r="H837" s="241"/>
      <c r="I837" s="265"/>
      <c r="J837" t="s">
        <v>1210</v>
      </c>
      <c r="K837"/>
      <c r="L837"/>
      <c r="M837"/>
      <c r="N837" t="s">
        <v>1211</v>
      </c>
    </row>
    <row r="838" spans="1:14" ht="14.25" customHeight="1">
      <c r="A838" s="273" t="s">
        <v>2516</v>
      </c>
      <c r="B838" s="260" t="s">
        <v>2517</v>
      </c>
      <c r="C838" s="260">
        <v>213737959</v>
      </c>
      <c r="D838" s="260">
        <v>3855674988</v>
      </c>
      <c r="E838" s="260" t="s">
        <v>510</v>
      </c>
      <c r="F838" s="260" t="s">
        <v>929</v>
      </c>
      <c r="G838" s="260" t="s">
        <v>508</v>
      </c>
      <c r="H838" s="260"/>
      <c r="I838" s="262" t="s">
        <v>1628</v>
      </c>
      <c r="J838" t="s">
        <v>1210</v>
      </c>
      <c r="K838"/>
      <c r="L838"/>
      <c r="M838"/>
      <c r="N838" t="s">
        <v>1211</v>
      </c>
    </row>
    <row r="839" spans="1:14" ht="14.25" customHeight="1">
      <c r="A839" s="274" t="s">
        <v>2518</v>
      </c>
      <c r="B839" s="241" t="s">
        <v>2519</v>
      </c>
      <c r="C839" s="241">
        <v>213737943</v>
      </c>
      <c r="D839" s="241">
        <v>8019414702</v>
      </c>
      <c r="E839" s="241" t="s">
        <v>510</v>
      </c>
      <c r="F839" s="241" t="s">
        <v>929</v>
      </c>
      <c r="G839" s="241" t="s">
        <v>508</v>
      </c>
      <c r="H839" s="241"/>
      <c r="I839" s="265" t="s">
        <v>1628</v>
      </c>
      <c r="J839" t="s">
        <v>1210</v>
      </c>
      <c r="K839"/>
      <c r="L839"/>
      <c r="M839"/>
      <c r="N839" t="s">
        <v>1211</v>
      </c>
    </row>
    <row r="840" spans="1:14" ht="14.25" customHeight="1">
      <c r="A840" s="273" t="s">
        <v>2520</v>
      </c>
      <c r="B840" s="260" t="s">
        <v>2521</v>
      </c>
      <c r="C840" s="260">
        <v>215266594</v>
      </c>
      <c r="D840" s="260">
        <v>3855609883</v>
      </c>
      <c r="E840" s="260" t="s">
        <v>505</v>
      </c>
      <c r="F840" s="260" t="s">
        <v>929</v>
      </c>
      <c r="G840" s="260" t="s">
        <v>508</v>
      </c>
      <c r="H840" s="260"/>
      <c r="I840" s="262" t="s">
        <v>1628</v>
      </c>
      <c r="J840" t="s">
        <v>1210</v>
      </c>
      <c r="K840"/>
      <c r="L840"/>
      <c r="M840"/>
      <c r="N840" t="s">
        <v>1211</v>
      </c>
    </row>
    <row r="841" spans="1:14" ht="14.25" customHeight="1">
      <c r="A841" s="273"/>
      <c r="B841" s="186" t="s">
        <v>2522</v>
      </c>
      <c r="C841" s="186">
        <v>125738677</v>
      </c>
      <c r="D841" s="186">
        <v>8018755530</v>
      </c>
      <c r="E841" s="260" t="s">
        <v>1107</v>
      </c>
      <c r="F841" s="260" t="s">
        <v>929</v>
      </c>
      <c r="G841" s="260" t="s">
        <v>508</v>
      </c>
      <c r="H841" s="260"/>
      <c r="I841" s="262" t="s">
        <v>1628</v>
      </c>
      <c r="J841" t="s">
        <v>1210</v>
      </c>
      <c r="K841"/>
      <c r="L841"/>
      <c r="M841"/>
      <c r="N841" t="s">
        <v>1211</v>
      </c>
    </row>
    <row r="842" spans="1:14" ht="14.25" customHeight="1">
      <c r="A842" s="274"/>
      <c r="B842" s="241" t="s">
        <v>1914</v>
      </c>
      <c r="C842" s="241">
        <v>178003808</v>
      </c>
      <c r="D842" s="241">
        <v>2135636724</v>
      </c>
      <c r="E842" s="241" t="s">
        <v>513</v>
      </c>
      <c r="F842" s="241" t="s">
        <v>933</v>
      </c>
      <c r="G842" s="241" t="s">
        <v>508</v>
      </c>
      <c r="H842" s="241"/>
      <c r="I842" s="265" t="s">
        <v>1628</v>
      </c>
      <c r="J842" t="s">
        <v>1210</v>
      </c>
      <c r="K842"/>
      <c r="L842"/>
      <c r="M842"/>
      <c r="N842" t="s">
        <v>1211</v>
      </c>
    </row>
    <row r="843" spans="1:14" ht="14.25" customHeight="1">
      <c r="A843" s="274"/>
      <c r="B843" s="241" t="s">
        <v>2523</v>
      </c>
      <c r="C843" s="241">
        <v>191150259</v>
      </c>
      <c r="D843" s="241">
        <v>3855364540</v>
      </c>
      <c r="E843" s="241" t="s">
        <v>516</v>
      </c>
      <c r="F843" s="241" t="s">
        <v>929</v>
      </c>
      <c r="G843" s="241" t="s">
        <v>508</v>
      </c>
      <c r="H843" s="241"/>
      <c r="I843" s="265" t="s">
        <v>1628</v>
      </c>
      <c r="J843" t="s">
        <v>1210</v>
      </c>
      <c r="K843"/>
      <c r="L843"/>
      <c r="M843"/>
      <c r="N843" t="s">
        <v>1211</v>
      </c>
    </row>
    <row r="844" spans="1:14" ht="14.25" customHeight="1">
      <c r="A844" s="273"/>
      <c r="B844" s="260" t="s">
        <v>2524</v>
      </c>
      <c r="C844" s="260">
        <v>109431643</v>
      </c>
      <c r="D844" s="260">
        <v>8015482197</v>
      </c>
      <c r="E844" s="260" t="s">
        <v>521</v>
      </c>
      <c r="F844" s="260" t="s">
        <v>929</v>
      </c>
      <c r="G844" s="260" t="s">
        <v>508</v>
      </c>
      <c r="H844" s="260" t="s">
        <v>1332</v>
      </c>
      <c r="I844" s="262" t="s">
        <v>1628</v>
      </c>
      <c r="J844" s="461" t="s">
        <v>1213</v>
      </c>
      <c r="K844" s="461" t="s">
        <v>1214</v>
      </c>
      <c r="L844" s="461" t="s">
        <v>1224</v>
      </c>
      <c r="M844" s="461" t="s">
        <v>1223</v>
      </c>
      <c r="N844" s="461" t="s">
        <v>1211</v>
      </c>
    </row>
    <row r="845" spans="1:14" ht="14.25" customHeight="1">
      <c r="A845" s="274"/>
      <c r="B845" s="241" t="s">
        <v>2525</v>
      </c>
      <c r="C845" s="241">
        <v>171174692</v>
      </c>
      <c r="D845" s="241">
        <v>8012305415</v>
      </c>
      <c r="E845" s="241" t="s">
        <v>2083</v>
      </c>
      <c r="F845" s="241" t="s">
        <v>929</v>
      </c>
      <c r="G845" s="241" t="s">
        <v>952</v>
      </c>
      <c r="H845" s="241"/>
      <c r="I845" s="265" t="s">
        <v>2526</v>
      </c>
      <c r="J845" t="s">
        <v>1210</v>
      </c>
      <c r="K845"/>
      <c r="L845"/>
      <c r="M845"/>
      <c r="N845" t="s">
        <v>1211</v>
      </c>
    </row>
    <row r="846" spans="1:14" ht="14.25" customHeight="1">
      <c r="A846" s="273"/>
      <c r="B846" s="260" t="s">
        <v>2527</v>
      </c>
      <c r="C846" s="260">
        <v>215155453</v>
      </c>
      <c r="D846" s="260">
        <v>4322318616</v>
      </c>
      <c r="E846" s="260" t="s">
        <v>2083</v>
      </c>
      <c r="F846" s="260" t="s">
        <v>933</v>
      </c>
      <c r="G846" s="260" t="s">
        <v>508</v>
      </c>
      <c r="H846" s="260"/>
      <c r="I846" s="262" t="s">
        <v>1628</v>
      </c>
      <c r="J846" s="461" t="s">
        <v>1213</v>
      </c>
      <c r="K846" s="461" t="s">
        <v>1214</v>
      </c>
      <c r="L846" s="461" t="s">
        <v>1220</v>
      </c>
      <c r="M846" s="461" t="s">
        <v>1225</v>
      </c>
      <c r="N846" s="461" t="s">
        <v>1211</v>
      </c>
    </row>
    <row r="847" spans="1:14" ht="14.25" customHeight="1">
      <c r="A847" s="274"/>
      <c r="B847" s="260" t="s">
        <v>2528</v>
      </c>
      <c r="C847" s="185">
        <v>209076826</v>
      </c>
      <c r="D847" s="185">
        <v>3854185800</v>
      </c>
      <c r="E847" s="241" t="s">
        <v>521</v>
      </c>
      <c r="F847" s="241" t="s">
        <v>929</v>
      </c>
      <c r="G847" s="241" t="s">
        <v>508</v>
      </c>
      <c r="H847" s="241"/>
      <c r="I847" s="265" t="s">
        <v>1628</v>
      </c>
      <c r="J847" t="s">
        <v>1210</v>
      </c>
      <c r="K847"/>
      <c r="L847"/>
      <c r="M847"/>
      <c r="N847" t="s">
        <v>1211</v>
      </c>
    </row>
    <row r="848" spans="1:14" ht="14.25" customHeight="1">
      <c r="A848" s="274"/>
      <c r="B848" s="241" t="s">
        <v>2529</v>
      </c>
      <c r="C848" s="241">
        <v>199228189</v>
      </c>
      <c r="D848" s="241">
        <v>3856016467</v>
      </c>
      <c r="E848" s="241" t="s">
        <v>521</v>
      </c>
      <c r="F848" s="241" t="s">
        <v>929</v>
      </c>
      <c r="G848" s="241" t="s">
        <v>508</v>
      </c>
      <c r="H848" s="241" t="s">
        <v>508</v>
      </c>
      <c r="I848" s="265" t="s">
        <v>1628</v>
      </c>
      <c r="J848" t="s">
        <v>1210</v>
      </c>
      <c r="K848"/>
      <c r="L848"/>
      <c r="M848"/>
      <c r="N848" t="s">
        <v>1211</v>
      </c>
    </row>
    <row r="849" spans="1:14" ht="14.25" customHeight="1">
      <c r="A849" s="274" t="s">
        <v>2530</v>
      </c>
      <c r="B849" s="241" t="s">
        <v>2531</v>
      </c>
      <c r="C849" s="241">
        <v>209225979</v>
      </c>
      <c r="D849" s="241">
        <v>3854542297</v>
      </c>
      <c r="E849" s="241" t="s">
        <v>510</v>
      </c>
      <c r="F849" s="241" t="s">
        <v>929</v>
      </c>
      <c r="G849" s="241" t="s">
        <v>508</v>
      </c>
      <c r="H849" s="241"/>
      <c r="I849" s="265" t="s">
        <v>1628</v>
      </c>
      <c r="J849" t="s">
        <v>1210</v>
      </c>
      <c r="K849"/>
      <c r="L849"/>
      <c r="M849"/>
      <c r="N849" t="s">
        <v>1211</v>
      </c>
    </row>
    <row r="850" spans="1:14" ht="14.25" customHeight="1">
      <c r="A850" s="274" t="s">
        <v>2532</v>
      </c>
      <c r="B850" s="241" t="s">
        <v>2533</v>
      </c>
      <c r="C850" s="241">
        <v>182861707</v>
      </c>
      <c r="D850" s="241">
        <v>8016788807</v>
      </c>
      <c r="E850" s="241" t="s">
        <v>516</v>
      </c>
      <c r="F850" s="241" t="s">
        <v>929</v>
      </c>
      <c r="G850" s="241" t="s">
        <v>508</v>
      </c>
      <c r="H850" s="241"/>
      <c r="I850" s="265" t="s">
        <v>1628</v>
      </c>
      <c r="J850" t="s">
        <v>1210</v>
      </c>
      <c r="K850"/>
      <c r="L850"/>
      <c r="M850"/>
      <c r="N850" t="s">
        <v>1211</v>
      </c>
    </row>
    <row r="851" spans="1:14" ht="14.25" customHeight="1">
      <c r="A851" s="274" t="s">
        <v>2534</v>
      </c>
      <c r="B851" s="241" t="s">
        <v>2535</v>
      </c>
      <c r="C851" s="241">
        <v>168001070</v>
      </c>
      <c r="D851" s="241">
        <v>8308881482</v>
      </c>
      <c r="E851" s="241" t="s">
        <v>516</v>
      </c>
      <c r="F851" s="241" t="s">
        <v>929</v>
      </c>
      <c r="G851" s="241" t="s">
        <v>508</v>
      </c>
      <c r="H851" s="241"/>
      <c r="I851" s="265" t="s">
        <v>1628</v>
      </c>
      <c r="J851" t="s">
        <v>1210</v>
      </c>
      <c r="K851"/>
      <c r="L851"/>
      <c r="M851"/>
      <c r="N851" t="s">
        <v>1211</v>
      </c>
    </row>
    <row r="852" spans="1:14" ht="14.25" customHeight="1">
      <c r="A852" s="275" t="s">
        <v>2536</v>
      </c>
      <c r="B852" s="185" t="s">
        <v>2498</v>
      </c>
      <c r="C852" s="185">
        <v>215491744</v>
      </c>
      <c r="D852" s="185">
        <v>3856016805</v>
      </c>
      <c r="E852" s="241" t="s">
        <v>516</v>
      </c>
      <c r="F852" s="241" t="s">
        <v>933</v>
      </c>
      <c r="G852" s="241" t="s">
        <v>508</v>
      </c>
      <c r="H852" s="241" t="s">
        <v>508</v>
      </c>
      <c r="I852" s="265" t="s">
        <v>1628</v>
      </c>
      <c r="J852" s="461" t="s">
        <v>1213</v>
      </c>
      <c r="K852" s="461" t="s">
        <v>1214</v>
      </c>
      <c r="L852" s="461" t="s">
        <v>1220</v>
      </c>
      <c r="M852" s="461" t="s">
        <v>1225</v>
      </c>
      <c r="N852" s="461" t="s">
        <v>1211</v>
      </c>
    </row>
    <row r="853" spans="1:14" ht="14.25" customHeight="1">
      <c r="B853" s="241" t="s">
        <v>2177</v>
      </c>
      <c r="C853" s="255">
        <v>177996474</v>
      </c>
      <c r="D853" s="241">
        <v>3855889358</v>
      </c>
      <c r="E853" s="241"/>
      <c r="F853" s="241"/>
      <c r="G853" s="241" t="s">
        <v>735</v>
      </c>
      <c r="H853" s="241"/>
      <c r="I853" s="265"/>
      <c r="J853" s="462" t="s">
        <v>1217</v>
      </c>
      <c r="K853" s="462" t="s">
        <v>1227</v>
      </c>
      <c r="L853" s="462" t="s">
        <v>1226</v>
      </c>
      <c r="M853" s="462" t="s">
        <v>1228</v>
      </c>
      <c r="N853" s="462" t="s">
        <v>1211</v>
      </c>
    </row>
    <row r="854" spans="1:14" ht="14.25" customHeight="1">
      <c r="B854" s="185" t="s">
        <v>2537</v>
      </c>
      <c r="C854" s="185">
        <v>198014432</v>
      </c>
      <c r="D854" s="185">
        <v>7576963873</v>
      </c>
      <c r="E854" s="241" t="s">
        <v>521</v>
      </c>
      <c r="F854" s="241" t="s">
        <v>929</v>
      </c>
      <c r="G854" s="241" t="s">
        <v>508</v>
      </c>
      <c r="H854" s="241" t="s">
        <v>508</v>
      </c>
      <c r="I854" s="265" t="s">
        <v>1628</v>
      </c>
      <c r="J854" t="s">
        <v>1210</v>
      </c>
      <c r="K854"/>
      <c r="L854"/>
      <c r="M854"/>
      <c r="N854" t="s">
        <v>1211</v>
      </c>
    </row>
    <row r="855" spans="1:14" ht="14.25" customHeight="1">
      <c r="B855" s="186" t="s">
        <v>2538</v>
      </c>
      <c r="C855" s="186">
        <v>142656591</v>
      </c>
      <c r="D855" s="186">
        <v>3854921627</v>
      </c>
      <c r="E855" s="260" t="s">
        <v>521</v>
      </c>
      <c r="F855" s="241" t="s">
        <v>933</v>
      </c>
      <c r="G855" s="241" t="s">
        <v>508</v>
      </c>
      <c r="H855" s="241"/>
      <c r="I855" s="265" t="s">
        <v>1628</v>
      </c>
      <c r="J855" s="462" t="s">
        <v>1217</v>
      </c>
      <c r="K855" s="462" t="s">
        <v>1230</v>
      </c>
      <c r="L855" s="462" t="s">
        <v>1229</v>
      </c>
      <c r="M855" s="462" t="s">
        <v>1232</v>
      </c>
      <c r="N855" s="462" t="s">
        <v>1211</v>
      </c>
    </row>
    <row r="856" spans="1:14" ht="14.25" customHeight="1">
      <c r="B856" s="241" t="s">
        <v>2539</v>
      </c>
      <c r="C856" s="255">
        <v>177706983</v>
      </c>
      <c r="D856" s="241" t="s">
        <v>2540</v>
      </c>
      <c r="E856" s="241" t="s">
        <v>521</v>
      </c>
      <c r="F856" s="241" t="s">
        <v>929</v>
      </c>
      <c r="G856" s="241" t="s">
        <v>508</v>
      </c>
      <c r="H856" s="241"/>
      <c r="I856" s="265" t="s">
        <v>1628</v>
      </c>
      <c r="J856" s="461" t="s">
        <v>1213</v>
      </c>
      <c r="K856" s="461" t="s">
        <v>1214</v>
      </c>
      <c r="L856" s="461" t="s">
        <v>1231</v>
      </c>
      <c r="M856" s="461" t="s">
        <v>1233</v>
      </c>
      <c r="N856" s="461" t="s">
        <v>1211</v>
      </c>
    </row>
    <row r="857" spans="1:14" s="297" customFormat="1" ht="14.25" customHeight="1">
      <c r="A857" s="278" t="s">
        <v>2541</v>
      </c>
      <c r="B857" s="249"/>
      <c r="C857" s="291" t="s">
        <v>1020</v>
      </c>
      <c r="D857" s="251" t="s">
        <v>1311</v>
      </c>
      <c r="E857" s="252"/>
      <c r="F857" s="253"/>
      <c r="G857" s="253"/>
      <c r="H857" s="253"/>
      <c r="I857" s="284"/>
      <c r="J857"/>
      <c r="K857"/>
      <c r="L857"/>
      <c r="M857"/>
      <c r="N857"/>
    </row>
    <row r="858" spans="1:14" ht="14.25" customHeight="1">
      <c r="A858" s="272" t="s">
        <v>921</v>
      </c>
      <c r="B858" s="257" t="s">
        <v>1314</v>
      </c>
      <c r="C858" s="253" t="s">
        <v>923</v>
      </c>
      <c r="D858" s="252" t="s">
        <v>924</v>
      </c>
      <c r="E858" s="252" t="s">
        <v>497</v>
      </c>
      <c r="F858" s="253" t="s">
        <v>925</v>
      </c>
      <c r="G858" s="253" t="s">
        <v>926</v>
      </c>
      <c r="H858" s="253" t="s">
        <v>1312</v>
      </c>
      <c r="I858" s="284" t="s">
        <v>455</v>
      </c>
      <c r="J858" t="s">
        <v>1206</v>
      </c>
      <c r="K858" t="s">
        <v>1207</v>
      </c>
      <c r="L858" t="s">
        <v>1205</v>
      </c>
      <c r="M858" t="s">
        <v>1208</v>
      </c>
      <c r="N858" t="s">
        <v>1209</v>
      </c>
    </row>
    <row r="859" spans="1:14" ht="14.25" customHeight="1">
      <c r="A859" s="273"/>
      <c r="B859" s="186" t="s">
        <v>1791</v>
      </c>
      <c r="C859" s="186">
        <v>186680938</v>
      </c>
      <c r="D859" s="186">
        <v>3854235106</v>
      </c>
      <c r="E859" s="260" t="s">
        <v>536</v>
      </c>
      <c r="F859" s="241" t="s">
        <v>929</v>
      </c>
      <c r="G859" s="241" t="s">
        <v>508</v>
      </c>
      <c r="H859" s="241" t="s">
        <v>508</v>
      </c>
      <c r="I859" s="265" t="s">
        <v>2111</v>
      </c>
      <c r="J859" s="461" t="s">
        <v>1213</v>
      </c>
      <c r="K859" s="461" t="s">
        <v>1214</v>
      </c>
      <c r="L859" s="461" t="s">
        <v>1224</v>
      </c>
      <c r="M859" s="461" t="s">
        <v>1223</v>
      </c>
      <c r="N859" s="461" t="s">
        <v>1211</v>
      </c>
    </row>
    <row r="860" spans="1:14" ht="14.25" customHeight="1">
      <c r="A860" s="273"/>
      <c r="B860" s="260" t="s">
        <v>2542</v>
      </c>
      <c r="C860" s="260">
        <v>215432364</v>
      </c>
      <c r="D860" s="260">
        <v>8019700368</v>
      </c>
      <c r="E860" s="260" t="s">
        <v>536</v>
      </c>
      <c r="F860" s="260" t="s">
        <v>929</v>
      </c>
      <c r="G860" s="260" t="s">
        <v>508</v>
      </c>
      <c r="H860" s="260" t="s">
        <v>508</v>
      </c>
      <c r="I860" s="262" t="s">
        <v>2111</v>
      </c>
      <c r="J860" s="461" t="s">
        <v>1213</v>
      </c>
      <c r="K860" s="461" t="s">
        <v>1214</v>
      </c>
      <c r="L860" s="461" t="s">
        <v>1212</v>
      </c>
      <c r="M860" s="461" t="s">
        <v>1215</v>
      </c>
      <c r="N860" s="461" t="s">
        <v>1211</v>
      </c>
    </row>
    <row r="861" spans="1:14" ht="14.25" customHeight="1">
      <c r="A861" s="274" t="s">
        <v>2543</v>
      </c>
      <c r="B861" s="241" t="s">
        <v>2544</v>
      </c>
      <c r="C861" s="241">
        <v>191150745</v>
      </c>
      <c r="D861" s="241">
        <v>3344068019</v>
      </c>
      <c r="E861" s="260" t="s">
        <v>2083</v>
      </c>
      <c r="F861" s="241" t="s">
        <v>929</v>
      </c>
      <c r="G861" s="241" t="s">
        <v>508</v>
      </c>
      <c r="H861" s="241" t="s">
        <v>508</v>
      </c>
      <c r="I861" s="265" t="s">
        <v>2111</v>
      </c>
      <c r="J861" s="462" t="s">
        <v>1217</v>
      </c>
      <c r="K861" s="462" t="s">
        <v>1230</v>
      </c>
      <c r="L861" s="462" t="s">
        <v>1234</v>
      </c>
      <c r="M861" s="462" t="s">
        <v>1235</v>
      </c>
      <c r="N861" s="462" t="s">
        <v>1211</v>
      </c>
    </row>
    <row r="862" spans="1:14" ht="14.25" customHeight="1">
      <c r="A862" s="273" t="s">
        <v>2545</v>
      </c>
      <c r="B862" s="260" t="s">
        <v>2546</v>
      </c>
      <c r="C862" s="260">
        <v>103847759</v>
      </c>
      <c r="D862" s="260">
        <v>3854368201</v>
      </c>
      <c r="E862" s="255" t="s">
        <v>2083</v>
      </c>
      <c r="F862" s="260" t="s">
        <v>933</v>
      </c>
      <c r="G862" s="260" t="s">
        <v>508</v>
      </c>
      <c r="H862" s="260"/>
      <c r="I862" s="262" t="s">
        <v>2156</v>
      </c>
      <c r="J862" t="s">
        <v>1210</v>
      </c>
      <c r="K862"/>
      <c r="L862"/>
      <c r="M862"/>
      <c r="N862" t="s">
        <v>1211</v>
      </c>
    </row>
    <row r="863" spans="1:14" ht="14.25" customHeight="1">
      <c r="A863" s="274">
        <v>646760687</v>
      </c>
      <c r="B863" s="241" t="s">
        <v>2547</v>
      </c>
      <c r="C863" s="241">
        <v>122499361</v>
      </c>
      <c r="D863" s="241">
        <v>3854368200</v>
      </c>
      <c r="E863" s="241" t="s">
        <v>2083</v>
      </c>
      <c r="F863" s="241" t="s">
        <v>933</v>
      </c>
      <c r="G863" s="241" t="s">
        <v>508</v>
      </c>
      <c r="H863" s="241"/>
      <c r="I863" s="265" t="s">
        <v>1628</v>
      </c>
      <c r="J863" t="s">
        <v>1210</v>
      </c>
      <c r="K863"/>
      <c r="L863"/>
      <c r="M863"/>
      <c r="N863" t="s">
        <v>1211</v>
      </c>
    </row>
    <row r="864" spans="1:14" ht="14.25" customHeight="1">
      <c r="A864" s="273" t="s">
        <v>2548</v>
      </c>
      <c r="B864" s="260" t="s">
        <v>2549</v>
      </c>
      <c r="C864" s="260">
        <v>95694548</v>
      </c>
      <c r="D864" s="260" t="s">
        <v>2550</v>
      </c>
      <c r="E864" s="260" t="s">
        <v>553</v>
      </c>
      <c r="F864" s="260" t="s">
        <v>929</v>
      </c>
      <c r="G864" s="260" t="s">
        <v>508</v>
      </c>
      <c r="H864" s="260"/>
      <c r="I864" s="262" t="s">
        <v>2111</v>
      </c>
      <c r="J864" t="s">
        <v>1210</v>
      </c>
      <c r="K864"/>
      <c r="L864"/>
      <c r="M864"/>
      <c r="N864" t="s">
        <v>1211</v>
      </c>
    </row>
    <row r="865" spans="1:14" ht="14.25" customHeight="1">
      <c r="A865" s="274"/>
      <c r="B865" s="241" t="s">
        <v>2551</v>
      </c>
      <c r="C865" s="241">
        <v>214580678</v>
      </c>
      <c r="D865" s="241">
        <v>3856064499</v>
      </c>
      <c r="E865" s="241" t="s">
        <v>2267</v>
      </c>
      <c r="F865" s="241" t="s">
        <v>929</v>
      </c>
      <c r="G865" s="241" t="s">
        <v>952</v>
      </c>
      <c r="H865" s="241"/>
      <c r="I865" s="265" t="s">
        <v>2552</v>
      </c>
      <c r="J865" t="s">
        <v>1210</v>
      </c>
      <c r="K865"/>
      <c r="L865"/>
      <c r="M865"/>
      <c r="N865" t="s">
        <v>1211</v>
      </c>
    </row>
    <row r="866" spans="1:14" ht="14.25" customHeight="1">
      <c r="A866" s="273">
        <v>782306584</v>
      </c>
      <c r="B866" s="260" t="s">
        <v>2553</v>
      </c>
      <c r="C866" s="260">
        <v>201811549</v>
      </c>
      <c r="D866" s="260" t="s">
        <v>2554</v>
      </c>
      <c r="E866" s="260" t="s">
        <v>553</v>
      </c>
      <c r="F866" s="241" t="s">
        <v>933</v>
      </c>
      <c r="G866" s="260" t="s">
        <v>508</v>
      </c>
      <c r="H866" s="260"/>
      <c r="I866" s="262" t="s">
        <v>1628</v>
      </c>
      <c r="J866" t="s">
        <v>1210</v>
      </c>
      <c r="K866"/>
      <c r="L866"/>
      <c r="M866"/>
      <c r="N866" t="s">
        <v>1211</v>
      </c>
    </row>
    <row r="867" spans="1:14" ht="14.25" customHeight="1">
      <c r="A867" s="274"/>
      <c r="B867" s="241" t="s">
        <v>2555</v>
      </c>
      <c r="C867" s="255">
        <v>215454414</v>
      </c>
      <c r="D867" s="241">
        <v>3852150238</v>
      </c>
      <c r="E867" s="241" t="s">
        <v>2267</v>
      </c>
      <c r="F867" s="241" t="s">
        <v>929</v>
      </c>
      <c r="G867" s="241" t="s">
        <v>735</v>
      </c>
      <c r="H867" s="241"/>
      <c r="I867" s="265"/>
      <c r="J867" t="s">
        <v>1210</v>
      </c>
      <c r="K867"/>
      <c r="L867"/>
      <c r="M867"/>
      <c r="N867" t="s">
        <v>1211</v>
      </c>
    </row>
    <row r="868" spans="1:14" ht="14.25" customHeight="1">
      <c r="A868" s="273">
        <v>575794556</v>
      </c>
      <c r="B868" s="260" t="s">
        <v>2556</v>
      </c>
      <c r="C868" s="334">
        <v>215152469</v>
      </c>
      <c r="D868" s="260">
        <v>8083419989</v>
      </c>
      <c r="E868" s="260" t="s">
        <v>2267</v>
      </c>
      <c r="F868" s="260" t="s">
        <v>933</v>
      </c>
      <c r="G868" s="260" t="s">
        <v>735</v>
      </c>
      <c r="H868" s="260"/>
      <c r="I868" s="262"/>
      <c r="J868" s="461" t="s">
        <v>1213</v>
      </c>
      <c r="K868" s="461" t="s">
        <v>1214</v>
      </c>
      <c r="L868" s="461" t="s">
        <v>1236</v>
      </c>
      <c r="M868" s="461" t="s">
        <v>1237</v>
      </c>
      <c r="N868" s="461" t="s">
        <v>1211</v>
      </c>
    </row>
    <row r="869" spans="1:14" ht="14.25" customHeight="1">
      <c r="A869" s="274">
        <v>751073060</v>
      </c>
      <c r="B869" s="241" t="s">
        <v>2557</v>
      </c>
      <c r="C869" s="241">
        <v>215150002</v>
      </c>
      <c r="D869" s="241">
        <v>8019703521</v>
      </c>
      <c r="E869" s="241" t="s">
        <v>2267</v>
      </c>
      <c r="F869" s="241" t="s">
        <v>933</v>
      </c>
      <c r="G869" s="241" t="s">
        <v>735</v>
      </c>
      <c r="H869" s="241"/>
      <c r="I869" s="265"/>
      <c r="J869" t="s">
        <v>1210</v>
      </c>
      <c r="K869"/>
      <c r="L869"/>
      <c r="M869"/>
      <c r="N869" t="s">
        <v>1211</v>
      </c>
    </row>
    <row r="870" spans="1:14" ht="14.25" customHeight="1">
      <c r="A870" s="273" t="s">
        <v>1736</v>
      </c>
      <c r="B870" s="260" t="s">
        <v>2558</v>
      </c>
      <c r="C870" s="260">
        <v>198290493</v>
      </c>
      <c r="D870" s="260">
        <v>3854369608</v>
      </c>
      <c r="E870" s="260"/>
      <c r="F870" s="260" t="s">
        <v>929</v>
      </c>
      <c r="G870" s="260" t="s">
        <v>735</v>
      </c>
      <c r="H870" s="260"/>
      <c r="I870" s="262"/>
      <c r="J870" t="s">
        <v>1210</v>
      </c>
      <c r="K870"/>
      <c r="L870"/>
      <c r="M870"/>
      <c r="N870" t="s">
        <v>1211</v>
      </c>
    </row>
    <row r="871" spans="1:14" ht="14.25" customHeight="1">
      <c r="A871" s="274" t="s">
        <v>2559</v>
      </c>
      <c r="B871" s="241" t="s">
        <v>2560</v>
      </c>
      <c r="C871" s="241">
        <v>153390664</v>
      </c>
      <c r="D871" s="260">
        <v>3852678416</v>
      </c>
      <c r="E871" s="241" t="s">
        <v>2267</v>
      </c>
      <c r="F871" s="241" t="s">
        <v>929</v>
      </c>
      <c r="G871" s="241" t="s">
        <v>952</v>
      </c>
      <c r="H871" s="241"/>
      <c r="I871" s="265" t="s">
        <v>2561</v>
      </c>
      <c r="J871" s="462" t="s">
        <v>1217</v>
      </c>
      <c r="K871" s="462" t="s">
        <v>1230</v>
      </c>
      <c r="L871" s="462" t="s">
        <v>1229</v>
      </c>
      <c r="M871" s="462" t="s">
        <v>1232</v>
      </c>
      <c r="N871" s="462" t="s">
        <v>1211</v>
      </c>
    </row>
    <row r="872" spans="1:14" ht="14.25" customHeight="1">
      <c r="A872" s="273" t="s">
        <v>2562</v>
      </c>
      <c r="B872" s="260" t="s">
        <v>2563</v>
      </c>
      <c r="C872" s="260">
        <v>206836499</v>
      </c>
      <c r="D872" s="260">
        <v>8019462333</v>
      </c>
      <c r="E872" s="260" t="s">
        <v>2267</v>
      </c>
      <c r="F872" s="260" t="s">
        <v>933</v>
      </c>
      <c r="G872" s="260" t="s">
        <v>735</v>
      </c>
      <c r="H872" s="260"/>
      <c r="I872" s="262"/>
      <c r="J872" t="s">
        <v>1210</v>
      </c>
      <c r="K872"/>
      <c r="L872"/>
      <c r="M872"/>
      <c r="N872" t="s">
        <v>1211</v>
      </c>
    </row>
    <row r="873" spans="1:14" ht="14.25" customHeight="1">
      <c r="A873" s="274">
        <v>647922815</v>
      </c>
      <c r="B873" s="241" t="s">
        <v>2564</v>
      </c>
      <c r="C873" s="241">
        <v>205545920</v>
      </c>
      <c r="D873" s="241">
        <v>3852429736</v>
      </c>
      <c r="E873" s="241" t="s">
        <v>2267</v>
      </c>
      <c r="F873" s="241" t="s">
        <v>929</v>
      </c>
      <c r="G873" s="241" t="s">
        <v>735</v>
      </c>
      <c r="H873" s="241"/>
      <c r="I873" s="265"/>
      <c r="J873" t="s">
        <v>1210</v>
      </c>
      <c r="K873"/>
      <c r="L873"/>
      <c r="M873"/>
      <c r="N873" t="s">
        <v>1211</v>
      </c>
    </row>
    <row r="874" spans="1:14" ht="14.25" customHeight="1">
      <c r="A874" s="273"/>
      <c r="B874" s="260" t="s">
        <v>2054</v>
      </c>
      <c r="C874" s="260">
        <v>151382284</v>
      </c>
      <c r="D874" s="260">
        <v>3852859700</v>
      </c>
      <c r="E874" s="260" t="s">
        <v>2267</v>
      </c>
      <c r="F874" s="260" t="s">
        <v>929</v>
      </c>
      <c r="G874" s="260" t="s">
        <v>735</v>
      </c>
      <c r="H874" s="260"/>
      <c r="I874" s="262" t="s">
        <v>2565</v>
      </c>
      <c r="J874" t="s">
        <v>1210</v>
      </c>
      <c r="K874"/>
      <c r="L874"/>
      <c r="M874"/>
      <c r="N874" t="s">
        <v>1211</v>
      </c>
    </row>
    <row r="875" spans="1:14" ht="14.25" customHeight="1">
      <c r="A875" s="274" t="s">
        <v>2566</v>
      </c>
      <c r="B875" s="241" t="s">
        <v>2567</v>
      </c>
      <c r="C875" s="241">
        <v>215460869</v>
      </c>
      <c r="D875" s="241">
        <v>3372418949</v>
      </c>
      <c r="E875" s="241" t="s">
        <v>516</v>
      </c>
      <c r="F875" s="241" t="s">
        <v>929</v>
      </c>
      <c r="G875" s="241" t="s">
        <v>735</v>
      </c>
      <c r="H875" s="241"/>
      <c r="I875" s="265"/>
      <c r="J875" s="461" t="s">
        <v>1213</v>
      </c>
      <c r="K875" s="461" t="s">
        <v>1214</v>
      </c>
      <c r="L875" s="461" t="s">
        <v>1224</v>
      </c>
      <c r="M875" s="461" t="s">
        <v>1223</v>
      </c>
      <c r="N875" s="461" t="s">
        <v>1211</v>
      </c>
    </row>
    <row r="876" spans="1:14" ht="14.25" customHeight="1">
      <c r="A876" s="273" t="s">
        <v>2460</v>
      </c>
      <c r="B876" s="260" t="s">
        <v>2461</v>
      </c>
      <c r="C876" s="277">
        <v>157837863</v>
      </c>
      <c r="D876" s="260">
        <v>3858319616</v>
      </c>
      <c r="E876" s="260" t="s">
        <v>516</v>
      </c>
      <c r="F876" s="260" t="s">
        <v>933</v>
      </c>
      <c r="G876" s="241" t="s">
        <v>508</v>
      </c>
      <c r="H876" s="241" t="s">
        <v>508</v>
      </c>
      <c r="I876" s="265" t="s">
        <v>2111</v>
      </c>
      <c r="J876" t="s">
        <v>1210</v>
      </c>
      <c r="K876"/>
      <c r="L876"/>
      <c r="M876"/>
      <c r="N876" t="s">
        <v>1211</v>
      </c>
    </row>
    <row r="877" spans="1:14" ht="14.25" customHeight="1">
      <c r="A877" s="273" t="s">
        <v>2568</v>
      </c>
      <c r="B877" s="186" t="s">
        <v>2569</v>
      </c>
      <c r="C877" s="186">
        <v>133917840</v>
      </c>
      <c r="D877" s="186">
        <v>8015898314</v>
      </c>
      <c r="E877" s="260" t="s">
        <v>516</v>
      </c>
      <c r="F877" s="260" t="s">
        <v>929</v>
      </c>
      <c r="G877" s="241" t="s">
        <v>508</v>
      </c>
      <c r="H877" s="241" t="s">
        <v>508</v>
      </c>
      <c r="I877" s="265" t="s">
        <v>2111</v>
      </c>
      <c r="J877" s="461" t="s">
        <v>1213</v>
      </c>
      <c r="K877" s="461" t="s">
        <v>1214</v>
      </c>
      <c r="L877" s="461" t="s">
        <v>1212</v>
      </c>
      <c r="M877" s="461" t="s">
        <v>1215</v>
      </c>
      <c r="N877" s="461" t="s">
        <v>1211</v>
      </c>
    </row>
    <row r="878" spans="1:14" ht="14.25" customHeight="1">
      <c r="A878" s="273"/>
      <c r="B878" s="260" t="s">
        <v>2570</v>
      </c>
      <c r="C878" s="260">
        <v>215458221</v>
      </c>
      <c r="D878" s="260">
        <v>3857770687</v>
      </c>
      <c r="E878" s="260" t="s">
        <v>2267</v>
      </c>
      <c r="F878" s="260" t="s">
        <v>933</v>
      </c>
      <c r="G878" s="260" t="s">
        <v>508</v>
      </c>
      <c r="H878" s="260"/>
      <c r="I878" s="262" t="s">
        <v>1628</v>
      </c>
      <c r="J878" t="s">
        <v>1210</v>
      </c>
      <c r="K878"/>
      <c r="L878"/>
      <c r="M878"/>
      <c r="N878" t="s">
        <v>1211</v>
      </c>
    </row>
    <row r="879" spans="1:14" ht="14.25" customHeight="1">
      <c r="A879" s="274"/>
      <c r="B879" s="186" t="s">
        <v>2571</v>
      </c>
      <c r="C879" s="186">
        <v>216435285</v>
      </c>
      <c r="D879" s="186">
        <v>8016344513</v>
      </c>
      <c r="E879" s="241" t="s">
        <v>516</v>
      </c>
      <c r="F879" s="241" t="s">
        <v>929</v>
      </c>
      <c r="G879" s="241" t="s">
        <v>508</v>
      </c>
      <c r="H879" s="241"/>
      <c r="I879" s="265" t="s">
        <v>1628</v>
      </c>
      <c r="J879" t="s">
        <v>1210</v>
      </c>
      <c r="K879"/>
      <c r="L879"/>
      <c r="M879"/>
      <c r="N879" t="s">
        <v>1211</v>
      </c>
    </row>
    <row r="880" spans="1:14" ht="14.25" customHeight="1">
      <c r="A880" s="274">
        <v>182094103</v>
      </c>
      <c r="B880" s="186" t="s">
        <v>2572</v>
      </c>
      <c r="C880" s="186">
        <v>182094103</v>
      </c>
      <c r="D880" s="186">
        <v>3854905939</v>
      </c>
      <c r="E880" s="241" t="s">
        <v>2083</v>
      </c>
      <c r="F880" s="241" t="s">
        <v>933</v>
      </c>
      <c r="G880" s="276" t="s">
        <v>508</v>
      </c>
      <c r="H880" s="276"/>
      <c r="I880" s="276" t="s">
        <v>2573</v>
      </c>
      <c r="J880" t="s">
        <v>1210</v>
      </c>
      <c r="K880"/>
      <c r="L880"/>
      <c r="M880"/>
      <c r="N880" t="s">
        <v>1211</v>
      </c>
    </row>
    <row r="881" spans="1:14" ht="14.25" customHeight="1">
      <c r="A881" s="274"/>
      <c r="B881" s="185" t="s">
        <v>2574</v>
      </c>
      <c r="C881" s="185">
        <v>213660537</v>
      </c>
      <c r="D881" s="185" t="s">
        <v>2575</v>
      </c>
      <c r="E881" s="241" t="s">
        <v>505</v>
      </c>
      <c r="F881" s="241" t="s">
        <v>933</v>
      </c>
      <c r="G881" s="276" t="s">
        <v>735</v>
      </c>
      <c r="H881" s="276"/>
      <c r="I881" s="276"/>
      <c r="J881" t="s">
        <v>1210</v>
      </c>
      <c r="K881"/>
      <c r="L881"/>
      <c r="M881"/>
      <c r="N881" t="s">
        <v>1211</v>
      </c>
    </row>
    <row r="882" spans="1:14" ht="14.25" customHeight="1">
      <c r="A882" s="274"/>
      <c r="B882" s="185" t="s">
        <v>2576</v>
      </c>
      <c r="C882" s="185">
        <v>216359636</v>
      </c>
      <c r="D882" s="185" t="s">
        <v>2577</v>
      </c>
      <c r="E882" s="241" t="s">
        <v>516</v>
      </c>
      <c r="F882" s="241" t="s">
        <v>929</v>
      </c>
      <c r="G882" s="276" t="s">
        <v>735</v>
      </c>
      <c r="H882" s="276"/>
      <c r="I882" s="276"/>
      <c r="J882" t="s">
        <v>1210</v>
      </c>
      <c r="K882"/>
      <c r="L882"/>
      <c r="M882"/>
      <c r="N882" t="s">
        <v>1211</v>
      </c>
    </row>
    <row r="883" spans="1:14" ht="14.25" customHeight="1">
      <c r="A883" s="273"/>
      <c r="B883" s="186"/>
      <c r="C883" s="186"/>
      <c r="D883" s="186"/>
      <c r="E883" s="260"/>
      <c r="F883" s="241" t="s">
        <v>933</v>
      </c>
      <c r="J883" s="463" t="s">
        <v>1238</v>
      </c>
      <c r="K883" s="463"/>
      <c r="L883" s="463"/>
      <c r="M883" s="463"/>
      <c r="N883" s="463" t="s">
        <v>1239</v>
      </c>
    </row>
    <row r="884" spans="1:14" ht="14.25" customHeight="1">
      <c r="A884" s="278" t="s">
        <v>2578</v>
      </c>
      <c r="B884" s="249"/>
      <c r="C884" s="250" t="s">
        <v>919</v>
      </c>
      <c r="D884" s="251" t="s">
        <v>1311</v>
      </c>
      <c r="E884" s="252"/>
      <c r="F884" s="253"/>
      <c r="G884" s="253"/>
      <c r="H884" s="253"/>
      <c r="I884" s="284"/>
      <c r="J884"/>
      <c r="K884"/>
      <c r="L884"/>
      <c r="M884"/>
      <c r="N884"/>
    </row>
    <row r="885" spans="1:14" ht="14.25" customHeight="1">
      <c r="A885" s="272" t="s">
        <v>921</v>
      </c>
      <c r="B885" s="257" t="s">
        <v>1314</v>
      </c>
      <c r="C885" s="253" t="s">
        <v>923</v>
      </c>
      <c r="D885" s="252" t="s">
        <v>924</v>
      </c>
      <c r="E885" s="252" t="s">
        <v>497</v>
      </c>
      <c r="F885" s="253" t="s">
        <v>925</v>
      </c>
      <c r="G885" s="253" t="s">
        <v>926</v>
      </c>
      <c r="H885" s="253" t="s">
        <v>1312</v>
      </c>
      <c r="I885" s="284" t="s">
        <v>455</v>
      </c>
      <c r="J885" t="s">
        <v>1206</v>
      </c>
      <c r="K885" t="s">
        <v>1207</v>
      </c>
      <c r="L885" t="s">
        <v>1205</v>
      </c>
      <c r="M885" t="s">
        <v>1208</v>
      </c>
      <c r="N885" t="s">
        <v>1209</v>
      </c>
    </row>
    <row r="886" spans="1:14" ht="14.25" customHeight="1">
      <c r="A886" s="273" t="s">
        <v>2579</v>
      </c>
      <c r="B886" s="186" t="s">
        <v>2580</v>
      </c>
      <c r="C886" s="186">
        <v>215282823</v>
      </c>
      <c r="D886" s="186">
        <v>3855514515</v>
      </c>
      <c r="E886" s="260" t="s">
        <v>516</v>
      </c>
      <c r="F886" s="241" t="s">
        <v>929</v>
      </c>
      <c r="G886" s="241" t="s">
        <v>508</v>
      </c>
      <c r="H886" s="241"/>
      <c r="I886" s="265" t="s">
        <v>1628</v>
      </c>
      <c r="J886" s="461" t="s">
        <v>1213</v>
      </c>
      <c r="K886" s="461" t="s">
        <v>1214</v>
      </c>
      <c r="L886" s="461" t="s">
        <v>1240</v>
      </c>
      <c r="M886" s="461" t="s">
        <v>1242</v>
      </c>
      <c r="N886" s="461" t="s">
        <v>1211</v>
      </c>
    </row>
    <row r="887" spans="1:14" ht="14.25" customHeight="1">
      <c r="A887" s="273">
        <v>611590737</v>
      </c>
      <c r="B887" s="260" t="s">
        <v>2581</v>
      </c>
      <c r="C887" s="260">
        <v>189886109</v>
      </c>
      <c r="D887" s="260" t="s">
        <v>2582</v>
      </c>
      <c r="E887" s="260" t="s">
        <v>1391</v>
      </c>
      <c r="F887" s="260" t="s">
        <v>929</v>
      </c>
      <c r="G887" s="260" t="s">
        <v>508</v>
      </c>
      <c r="H887" s="260"/>
      <c r="I887" s="262" t="s">
        <v>1628</v>
      </c>
      <c r="J887" s="461" t="s">
        <v>1213</v>
      </c>
      <c r="K887" s="461" t="s">
        <v>1214</v>
      </c>
      <c r="L887" s="461" t="s">
        <v>1241</v>
      </c>
      <c r="M887" s="461" t="s">
        <v>1243</v>
      </c>
      <c r="N887" s="461" t="s">
        <v>1211</v>
      </c>
    </row>
    <row r="888" spans="1:14" ht="14.25" customHeight="1">
      <c r="A888" s="274"/>
      <c r="B888" s="241" t="s">
        <v>2583</v>
      </c>
      <c r="C888" s="241">
        <v>95703544</v>
      </c>
      <c r="D888" s="241">
        <v>9546695896</v>
      </c>
      <c r="E888" s="241" t="s">
        <v>521</v>
      </c>
      <c r="F888" s="241" t="s">
        <v>929</v>
      </c>
      <c r="G888" s="241" t="s">
        <v>508</v>
      </c>
      <c r="H888" s="241"/>
      <c r="I888" s="265" t="s">
        <v>2584</v>
      </c>
      <c r="J888" t="s">
        <v>1210</v>
      </c>
      <c r="K888"/>
      <c r="L888"/>
      <c r="M888"/>
      <c r="N888" t="s">
        <v>1211</v>
      </c>
    </row>
    <row r="889" spans="1:14" ht="14.25" customHeight="1">
      <c r="A889" s="273" t="s">
        <v>2585</v>
      </c>
      <c r="B889" s="260" t="s">
        <v>2586</v>
      </c>
      <c r="C889" s="260">
        <v>194658422</v>
      </c>
      <c r="D889" s="255">
        <v>3855567560</v>
      </c>
      <c r="E889" s="260" t="s">
        <v>505</v>
      </c>
      <c r="F889" s="260" t="s">
        <v>929</v>
      </c>
      <c r="G889" s="260"/>
      <c r="H889" s="260"/>
      <c r="I889" s="262"/>
      <c r="J889" t="s">
        <v>1210</v>
      </c>
      <c r="K889"/>
      <c r="L889"/>
      <c r="M889"/>
      <c r="N889" t="s">
        <v>1211</v>
      </c>
    </row>
    <row r="890" spans="1:14" ht="14.25" customHeight="1">
      <c r="A890" s="274" t="s">
        <v>2587</v>
      </c>
      <c r="B890" s="241" t="s">
        <v>2588</v>
      </c>
      <c r="C890" s="241">
        <v>198461221</v>
      </c>
      <c r="D890" s="260">
        <v>8015123331</v>
      </c>
      <c r="E890" s="241" t="s">
        <v>510</v>
      </c>
      <c r="F890" s="241" t="s">
        <v>929</v>
      </c>
      <c r="G890" s="241" t="s">
        <v>508</v>
      </c>
      <c r="H890" s="241"/>
      <c r="I890" s="265" t="s">
        <v>2589</v>
      </c>
      <c r="J890" t="s">
        <v>1210</v>
      </c>
      <c r="K890"/>
      <c r="L890"/>
      <c r="M890"/>
      <c r="N890" t="s">
        <v>1211</v>
      </c>
    </row>
    <row r="891" spans="1:14" ht="14.25" customHeight="1">
      <c r="A891" s="273" t="s">
        <v>2590</v>
      </c>
      <c r="B891" s="260" t="s">
        <v>2591</v>
      </c>
      <c r="C891" s="260">
        <v>209048022</v>
      </c>
      <c r="D891" s="260">
        <v>8013018996</v>
      </c>
      <c r="E891" s="260" t="s">
        <v>510</v>
      </c>
      <c r="F891" s="260" t="s">
        <v>929</v>
      </c>
      <c r="G891" s="260" t="s">
        <v>508</v>
      </c>
      <c r="H891" s="260"/>
      <c r="I891" s="262" t="s">
        <v>2589</v>
      </c>
      <c r="J891" t="s">
        <v>1210</v>
      </c>
      <c r="K891"/>
      <c r="L891"/>
      <c r="M891"/>
      <c r="N891" t="s">
        <v>1211</v>
      </c>
    </row>
    <row r="892" spans="1:14" ht="14.25" customHeight="1">
      <c r="A892" s="274" t="s">
        <v>2592</v>
      </c>
      <c r="B892" s="241" t="s">
        <v>2593</v>
      </c>
      <c r="C892" s="241">
        <v>134680018</v>
      </c>
      <c r="D892" s="241">
        <v>7064123187</v>
      </c>
      <c r="E892" s="241" t="s">
        <v>516</v>
      </c>
      <c r="F892" s="241" t="s">
        <v>933</v>
      </c>
      <c r="G892" s="241" t="s">
        <v>508</v>
      </c>
      <c r="H892" s="241"/>
      <c r="I892" s="265" t="s">
        <v>1628</v>
      </c>
      <c r="J892" t="s">
        <v>1210</v>
      </c>
      <c r="K892"/>
      <c r="L892"/>
      <c r="M892"/>
      <c r="N892" t="s">
        <v>1211</v>
      </c>
    </row>
    <row r="893" spans="1:14" ht="14.25" customHeight="1">
      <c r="A893" s="273" t="s">
        <v>2594</v>
      </c>
      <c r="B893" s="260" t="s">
        <v>2595</v>
      </c>
      <c r="C893" s="260">
        <v>164340892</v>
      </c>
      <c r="D893" s="260">
        <v>2404266282</v>
      </c>
      <c r="E893" s="260" t="s">
        <v>510</v>
      </c>
      <c r="F893" s="260" t="s">
        <v>929</v>
      </c>
      <c r="G893" s="260" t="s">
        <v>508</v>
      </c>
      <c r="H893" s="260"/>
      <c r="I893" s="262" t="s">
        <v>2156</v>
      </c>
      <c r="J893" t="s">
        <v>1210</v>
      </c>
      <c r="K893"/>
      <c r="L893"/>
      <c r="M893"/>
      <c r="N893" t="s">
        <v>1211</v>
      </c>
    </row>
    <row r="894" spans="1:14" ht="14.25" customHeight="1">
      <c r="A894" s="274">
        <v>782563615</v>
      </c>
      <c r="B894" s="241" t="s">
        <v>2596</v>
      </c>
      <c r="C894" s="241">
        <v>136226151</v>
      </c>
      <c r="D894" s="241">
        <v>3853883668</v>
      </c>
      <c r="E894" s="241" t="s">
        <v>553</v>
      </c>
      <c r="F894" s="241" t="s">
        <v>929</v>
      </c>
      <c r="G894" s="241" t="s">
        <v>952</v>
      </c>
      <c r="H894" s="241"/>
      <c r="I894" s="265" t="s">
        <v>2597</v>
      </c>
      <c r="J894" t="s">
        <v>1210</v>
      </c>
      <c r="K894"/>
      <c r="L894"/>
      <c r="M894"/>
      <c r="N894" t="s">
        <v>1211</v>
      </c>
    </row>
    <row r="895" spans="1:14" ht="14.25" customHeight="1">
      <c r="A895" s="274" t="s">
        <v>2598</v>
      </c>
      <c r="B895" s="241" t="s">
        <v>2599</v>
      </c>
      <c r="C895" s="241">
        <v>215264926</v>
      </c>
      <c r="D895" s="241">
        <v>3852964331</v>
      </c>
      <c r="E895" s="241" t="s">
        <v>516</v>
      </c>
      <c r="F895" s="241" t="s">
        <v>933</v>
      </c>
      <c r="G895" s="241" t="s">
        <v>508</v>
      </c>
      <c r="H895" s="241" t="s">
        <v>1332</v>
      </c>
      <c r="I895" s="265" t="s">
        <v>1628</v>
      </c>
      <c r="J895" t="s">
        <v>1210</v>
      </c>
      <c r="K895"/>
      <c r="L895"/>
      <c r="M895"/>
      <c r="N895" t="s">
        <v>1211</v>
      </c>
    </row>
    <row r="896" spans="1:14" ht="14.25" customHeight="1">
      <c r="A896" s="273" t="s">
        <v>2600</v>
      </c>
      <c r="B896" s="185" t="s">
        <v>2601</v>
      </c>
      <c r="C896" s="185">
        <v>155428690</v>
      </c>
      <c r="D896" s="185">
        <v>9515641868</v>
      </c>
      <c r="E896" s="260" t="s">
        <v>516</v>
      </c>
      <c r="F896" s="260" t="s">
        <v>933</v>
      </c>
      <c r="G896" s="260"/>
      <c r="H896" s="260"/>
      <c r="I896" s="262"/>
      <c r="J896" t="s">
        <v>1210</v>
      </c>
      <c r="K896"/>
      <c r="L896"/>
      <c r="M896"/>
      <c r="N896" t="s">
        <v>1211</v>
      </c>
    </row>
    <row r="897" spans="1:14" ht="14.25" customHeight="1">
      <c r="A897" s="274" t="s">
        <v>2602</v>
      </c>
      <c r="B897" s="241" t="s">
        <v>2603</v>
      </c>
      <c r="C897" s="241">
        <v>215259809</v>
      </c>
      <c r="D897" s="241">
        <v>3855483017</v>
      </c>
      <c r="E897" s="241" t="s">
        <v>521</v>
      </c>
      <c r="F897" s="241" t="s">
        <v>929</v>
      </c>
      <c r="G897" s="241" t="s">
        <v>508</v>
      </c>
      <c r="H897" s="241"/>
      <c r="I897" s="265" t="s">
        <v>1628</v>
      </c>
      <c r="J897" t="s">
        <v>1210</v>
      </c>
      <c r="K897"/>
      <c r="L897"/>
      <c r="M897"/>
      <c r="N897" t="s">
        <v>1211</v>
      </c>
    </row>
    <row r="898" spans="1:14" ht="14.25" customHeight="1">
      <c r="A898" s="273">
        <v>356476174</v>
      </c>
      <c r="B898" s="260" t="s">
        <v>2604</v>
      </c>
      <c r="C898" s="260">
        <v>215276496</v>
      </c>
      <c r="D898" s="260">
        <v>3855293334</v>
      </c>
      <c r="E898" s="260" t="s">
        <v>2083</v>
      </c>
      <c r="F898" s="260" t="s">
        <v>933</v>
      </c>
      <c r="G898" s="260"/>
      <c r="H898" s="260"/>
      <c r="I898" s="262" t="s">
        <v>1628</v>
      </c>
      <c r="J898" t="s">
        <v>1210</v>
      </c>
      <c r="K898"/>
      <c r="L898"/>
      <c r="M898"/>
      <c r="N898" t="s">
        <v>1211</v>
      </c>
    </row>
    <row r="899" spans="1:14" ht="14.25" customHeight="1">
      <c r="A899" s="274" t="s">
        <v>2605</v>
      </c>
      <c r="B899" s="241" t="s">
        <v>2606</v>
      </c>
      <c r="C899" s="241">
        <v>215183668</v>
      </c>
      <c r="D899" s="241">
        <v>4079195168</v>
      </c>
      <c r="E899" s="241" t="s">
        <v>991</v>
      </c>
      <c r="F899" s="241" t="s">
        <v>933</v>
      </c>
      <c r="G899" s="241" t="s">
        <v>508</v>
      </c>
      <c r="H899" s="241"/>
      <c r="I899" s="265" t="s">
        <v>2607</v>
      </c>
      <c r="J899" s="461" t="s">
        <v>1213</v>
      </c>
      <c r="K899" s="461" t="s">
        <v>1214</v>
      </c>
      <c r="L899" s="461" t="s">
        <v>1244</v>
      </c>
      <c r="M899" s="461" t="s">
        <v>1245</v>
      </c>
      <c r="N899" s="461" t="s">
        <v>1211</v>
      </c>
    </row>
    <row r="900" spans="1:14" ht="14.25" customHeight="1">
      <c r="A900" s="273" t="s">
        <v>2608</v>
      </c>
      <c r="B900" s="260" t="s">
        <v>1478</v>
      </c>
      <c r="C900" s="260">
        <v>198193420</v>
      </c>
      <c r="D900" s="260">
        <v>3859557330</v>
      </c>
      <c r="E900" s="260" t="s">
        <v>510</v>
      </c>
      <c r="F900" s="260" t="s">
        <v>929</v>
      </c>
      <c r="G900" s="260" t="s">
        <v>508</v>
      </c>
      <c r="H900" s="260" t="s">
        <v>508</v>
      </c>
      <c r="I900" s="262" t="s">
        <v>1628</v>
      </c>
      <c r="J900" s="461" t="s">
        <v>1213</v>
      </c>
      <c r="K900" s="461" t="s">
        <v>1214</v>
      </c>
      <c r="L900" s="461" t="s">
        <v>1224</v>
      </c>
      <c r="M900" s="461" t="s">
        <v>1223</v>
      </c>
      <c r="N900" s="461" t="s">
        <v>1211</v>
      </c>
    </row>
    <row r="901" spans="1:14" ht="14.25" customHeight="1">
      <c r="A901" s="274" t="s">
        <v>2609</v>
      </c>
      <c r="B901" s="186" t="s">
        <v>2610</v>
      </c>
      <c r="C901" s="186">
        <v>198482887</v>
      </c>
      <c r="D901" s="186">
        <v>3859559147</v>
      </c>
      <c r="E901" s="241" t="s">
        <v>516</v>
      </c>
      <c r="F901" s="241" t="s">
        <v>933</v>
      </c>
      <c r="G901" s="241" t="s">
        <v>508</v>
      </c>
      <c r="H901" s="241" t="s">
        <v>508</v>
      </c>
      <c r="I901" s="265" t="s">
        <v>2156</v>
      </c>
      <c r="J901" t="s">
        <v>1210</v>
      </c>
      <c r="K901"/>
      <c r="L901"/>
      <c r="M901"/>
      <c r="N901" t="s">
        <v>1211</v>
      </c>
    </row>
    <row r="902" spans="1:14" ht="14.25" customHeight="1">
      <c r="A902" s="273" t="s">
        <v>2611</v>
      </c>
      <c r="B902" s="185" t="s">
        <v>2612</v>
      </c>
      <c r="C902" s="185">
        <v>215288205</v>
      </c>
      <c r="D902" s="185">
        <v>3854873146</v>
      </c>
      <c r="E902" s="260" t="s">
        <v>516</v>
      </c>
      <c r="F902" s="260" t="s">
        <v>933</v>
      </c>
      <c r="G902" s="260"/>
      <c r="H902" s="260"/>
      <c r="I902" s="262"/>
      <c r="J902" t="s">
        <v>1210</v>
      </c>
      <c r="K902"/>
      <c r="L902"/>
      <c r="M902"/>
      <c r="N902" t="s">
        <v>1211</v>
      </c>
    </row>
    <row r="903" spans="1:14" ht="14.25" customHeight="1">
      <c r="A903" s="273"/>
      <c r="B903" s="260" t="s">
        <v>2613</v>
      </c>
      <c r="C903" s="260">
        <v>187283754</v>
      </c>
      <c r="D903" s="260">
        <v>3854018851</v>
      </c>
      <c r="E903" s="260" t="s">
        <v>521</v>
      </c>
      <c r="F903" s="260" t="s">
        <v>929</v>
      </c>
      <c r="G903" s="260" t="s">
        <v>508</v>
      </c>
      <c r="H903" s="260"/>
      <c r="I903" s="262" t="s">
        <v>2614</v>
      </c>
      <c r="J903" s="461" t="s">
        <v>1213</v>
      </c>
      <c r="K903" s="461" t="s">
        <v>1214</v>
      </c>
      <c r="L903" s="461" t="s">
        <v>1240</v>
      </c>
      <c r="M903" s="461" t="s">
        <v>1242</v>
      </c>
      <c r="N903" s="461" t="s">
        <v>1211</v>
      </c>
    </row>
    <row r="904" spans="1:14" ht="14.25" customHeight="1">
      <c r="A904" s="274"/>
      <c r="B904" s="241" t="s">
        <v>2615</v>
      </c>
      <c r="C904" s="241">
        <v>190306193</v>
      </c>
      <c r="D904" s="241">
        <v>3854348070</v>
      </c>
      <c r="E904" s="241" t="s">
        <v>521</v>
      </c>
      <c r="F904" s="241" t="s">
        <v>929</v>
      </c>
      <c r="G904" s="241" t="s">
        <v>508</v>
      </c>
      <c r="H904" s="241"/>
      <c r="I904" s="265" t="s">
        <v>2614</v>
      </c>
      <c r="J904" s="461" t="s">
        <v>1213</v>
      </c>
      <c r="K904" s="461" t="s">
        <v>1214</v>
      </c>
      <c r="L904" s="461" t="s">
        <v>1240</v>
      </c>
      <c r="M904" s="461" t="s">
        <v>1242</v>
      </c>
      <c r="N904" s="461" t="s">
        <v>1211</v>
      </c>
    </row>
    <row r="905" spans="1:14" ht="14.25" customHeight="1">
      <c r="A905" s="301"/>
      <c r="B905" s="185" t="s">
        <v>2616</v>
      </c>
      <c r="C905" s="185">
        <v>209875860</v>
      </c>
      <c r="D905" s="185">
        <v>3855072829</v>
      </c>
      <c r="E905" s="302" t="s">
        <v>516</v>
      </c>
      <c r="F905" s="302" t="s">
        <v>929</v>
      </c>
      <c r="G905" s="302" t="s">
        <v>508</v>
      </c>
      <c r="H905" s="302"/>
      <c r="I905" s="303" t="s">
        <v>1628</v>
      </c>
      <c r="J905" t="s">
        <v>1210</v>
      </c>
      <c r="K905"/>
      <c r="L905"/>
      <c r="M905"/>
      <c r="N905" t="s">
        <v>1211</v>
      </c>
    </row>
    <row r="906" spans="1:14" ht="14.25" customHeight="1">
      <c r="A906" s="301" t="s">
        <v>2617</v>
      </c>
      <c r="B906" s="185" t="s">
        <v>2618</v>
      </c>
      <c r="C906" s="185">
        <v>185189753</v>
      </c>
      <c r="D906" s="185">
        <v>8014102119</v>
      </c>
      <c r="E906" s="302" t="s">
        <v>516</v>
      </c>
      <c r="F906" s="302" t="s">
        <v>929</v>
      </c>
      <c r="G906" s="302" t="s">
        <v>508</v>
      </c>
      <c r="H906" s="302"/>
      <c r="I906" s="303"/>
      <c r="J906" s="461" t="s">
        <v>1213</v>
      </c>
      <c r="K906" s="461" t="s">
        <v>1214</v>
      </c>
      <c r="L906" s="461" t="s">
        <v>1246</v>
      </c>
      <c r="M906" s="461" t="s">
        <v>1247</v>
      </c>
      <c r="N906" s="461" t="s">
        <v>1211</v>
      </c>
    </row>
    <row r="907" spans="1:14" ht="14.25" customHeight="1">
      <c r="A907" s="301"/>
      <c r="B907" s="302" t="s">
        <v>2619</v>
      </c>
      <c r="C907" s="304">
        <v>164031948</v>
      </c>
      <c r="D907" s="302">
        <v>8018087683</v>
      </c>
      <c r="E907" s="302" t="s">
        <v>2083</v>
      </c>
      <c r="F907" s="302" t="s">
        <v>929</v>
      </c>
      <c r="G907" s="302" t="s">
        <v>508</v>
      </c>
      <c r="H907" s="302"/>
      <c r="I907" s="303" t="s">
        <v>1628</v>
      </c>
      <c r="J907" t="s">
        <v>1210</v>
      </c>
      <c r="K907"/>
      <c r="L907"/>
      <c r="M907"/>
      <c r="N907" t="s">
        <v>1211</v>
      </c>
    </row>
    <row r="908" spans="1:14" ht="14.25" customHeight="1">
      <c r="A908" s="301"/>
      <c r="B908" s="186" t="s">
        <v>2620</v>
      </c>
      <c r="C908" s="186">
        <v>214497427</v>
      </c>
      <c r="D908" s="186">
        <v>3855607937</v>
      </c>
      <c r="E908" s="302" t="s">
        <v>516</v>
      </c>
      <c r="F908" s="302" t="s">
        <v>933</v>
      </c>
      <c r="G908" s="302" t="s">
        <v>508</v>
      </c>
      <c r="H908" s="302" t="s">
        <v>508</v>
      </c>
      <c r="I908" s="303"/>
      <c r="J908" t="s">
        <v>1210</v>
      </c>
      <c r="K908"/>
      <c r="L908"/>
      <c r="M908"/>
      <c r="N908" t="s">
        <v>1211</v>
      </c>
    </row>
    <row r="909" spans="1:14" ht="14.25" customHeight="1">
      <c r="A909" s="301"/>
      <c r="B909" s="305" t="s">
        <v>2054</v>
      </c>
      <c r="C909" s="305">
        <v>151382284</v>
      </c>
      <c r="D909" s="305">
        <v>3852859700</v>
      </c>
      <c r="E909" s="305" t="s">
        <v>2267</v>
      </c>
      <c r="F909" s="305" t="s">
        <v>929</v>
      </c>
      <c r="G909" s="302" t="s">
        <v>508</v>
      </c>
      <c r="H909" s="302" t="s">
        <v>508</v>
      </c>
      <c r="I909" s="303" t="s">
        <v>2111</v>
      </c>
      <c r="J909" t="s">
        <v>1210</v>
      </c>
      <c r="K909"/>
      <c r="L909"/>
      <c r="M909"/>
      <c r="N909" t="s">
        <v>1211</v>
      </c>
    </row>
    <row r="910" spans="1:14" ht="14.25" customHeight="1">
      <c r="B910" s="255" t="s">
        <v>2621</v>
      </c>
      <c r="C910" s="255">
        <v>215371793</v>
      </c>
      <c r="D910" s="255">
        <v>3128520401</v>
      </c>
      <c r="E910" s="255" t="s">
        <v>2083</v>
      </c>
      <c r="F910" s="255" t="s">
        <v>929</v>
      </c>
      <c r="G910" s="255" t="s">
        <v>508</v>
      </c>
      <c r="I910" s="255" t="s">
        <v>2156</v>
      </c>
      <c r="J910" t="s">
        <v>1210</v>
      </c>
      <c r="K910"/>
      <c r="L910"/>
      <c r="M910"/>
      <c r="N910" t="s">
        <v>1211</v>
      </c>
    </row>
    <row r="911" spans="1:14" ht="14.25" customHeight="1">
      <c r="B911" s="255" t="s">
        <v>2622</v>
      </c>
      <c r="C911" s="255">
        <v>198172275</v>
      </c>
      <c r="D911" s="255">
        <v>8013008786</v>
      </c>
      <c r="E911" s="255" t="s">
        <v>516</v>
      </c>
      <c r="G911" s="255" t="s">
        <v>508</v>
      </c>
      <c r="H911" s="255" t="s">
        <v>508</v>
      </c>
      <c r="I911" s="255" t="s">
        <v>1628</v>
      </c>
      <c r="J911" t="s">
        <v>1210</v>
      </c>
      <c r="K911"/>
      <c r="L911"/>
      <c r="M911"/>
      <c r="N911" t="s">
        <v>1211</v>
      </c>
    </row>
    <row r="912" spans="1:14" ht="14.25" customHeight="1">
      <c r="B912" s="255" t="s">
        <v>2623</v>
      </c>
      <c r="C912" s="255">
        <v>213096672</v>
      </c>
      <c r="D912" s="277">
        <v>3853387356</v>
      </c>
      <c r="E912" s="255" t="s">
        <v>516</v>
      </c>
      <c r="G912" s="255" t="s">
        <v>508</v>
      </c>
      <c r="H912" s="255" t="s">
        <v>508</v>
      </c>
      <c r="J912" s="461" t="s">
        <v>1213</v>
      </c>
      <c r="K912" s="461" t="s">
        <v>1214</v>
      </c>
      <c r="L912" s="461" t="s">
        <v>1248</v>
      </c>
      <c r="M912" s="461" t="s">
        <v>1249</v>
      </c>
      <c r="N912" s="461" t="s">
        <v>1211</v>
      </c>
    </row>
    <row r="913" spans="1:14" ht="14.25" customHeight="1">
      <c r="A913" s="306" t="s">
        <v>2624</v>
      </c>
      <c r="B913" s="307"/>
      <c r="C913" s="308" t="s">
        <v>919</v>
      </c>
      <c r="D913" s="309" t="s">
        <v>1311</v>
      </c>
      <c r="E913" s="310"/>
      <c r="F913" s="311"/>
      <c r="G913" s="311"/>
      <c r="H913" s="311"/>
      <c r="I913" s="312"/>
      <c r="J913"/>
      <c r="K913"/>
      <c r="L913"/>
      <c r="M913"/>
      <c r="N913"/>
    </row>
    <row r="914" spans="1:14" ht="14.25" customHeight="1">
      <c r="A914" s="272" t="s">
        <v>921</v>
      </c>
      <c r="B914" s="257" t="s">
        <v>1314</v>
      </c>
      <c r="C914" s="253" t="s">
        <v>923</v>
      </c>
      <c r="D914" s="252" t="s">
        <v>924</v>
      </c>
      <c r="E914" s="252" t="s">
        <v>497</v>
      </c>
      <c r="F914" s="253" t="s">
        <v>925</v>
      </c>
      <c r="G914" s="253" t="s">
        <v>926</v>
      </c>
      <c r="H914" s="253" t="s">
        <v>1312</v>
      </c>
      <c r="I914" s="284" t="s">
        <v>455</v>
      </c>
      <c r="J914" t="s">
        <v>1206</v>
      </c>
      <c r="K914" t="s">
        <v>1207</v>
      </c>
      <c r="L914" t="s">
        <v>1205</v>
      </c>
      <c r="M914" t="s">
        <v>1208</v>
      </c>
      <c r="N914" t="s">
        <v>1209</v>
      </c>
    </row>
    <row r="915" spans="1:14" ht="14.5">
      <c r="A915" s="273" t="s">
        <v>2453</v>
      </c>
      <c r="B915" s="260" t="s">
        <v>2454</v>
      </c>
      <c r="C915" s="260">
        <v>198093871</v>
      </c>
      <c r="D915" s="260">
        <v>3852466475</v>
      </c>
      <c r="E915" s="260" t="s">
        <v>516</v>
      </c>
      <c r="F915" s="241" t="s">
        <v>933</v>
      </c>
      <c r="G915" s="241" t="s">
        <v>735</v>
      </c>
      <c r="H915" s="241"/>
      <c r="I915" s="265"/>
      <c r="J915" t="s">
        <v>1210</v>
      </c>
      <c r="K915"/>
      <c r="L915"/>
      <c r="M915"/>
      <c r="N915" t="s">
        <v>1211</v>
      </c>
    </row>
    <row r="916" spans="1:14" ht="14.25" customHeight="1">
      <c r="A916" s="273"/>
      <c r="B916" s="185" t="s">
        <v>2625</v>
      </c>
      <c r="C916" s="185">
        <v>176968252</v>
      </c>
      <c r="D916" s="185">
        <v>3853433905</v>
      </c>
      <c r="E916" s="260" t="s">
        <v>521</v>
      </c>
      <c r="F916" s="260" t="s">
        <v>933</v>
      </c>
      <c r="G916" s="260" t="s">
        <v>508</v>
      </c>
      <c r="H916" s="260"/>
      <c r="I916" s="262" t="s">
        <v>2326</v>
      </c>
      <c r="J916" s="461" t="s">
        <v>1213</v>
      </c>
      <c r="K916" s="461" t="s">
        <v>1214</v>
      </c>
      <c r="L916" s="461" t="s">
        <v>1250</v>
      </c>
      <c r="M916" s="461" t="s">
        <v>1242</v>
      </c>
      <c r="N916" s="461" t="s">
        <v>1211</v>
      </c>
    </row>
    <row r="917" spans="1:14" ht="14.25" customHeight="1">
      <c r="A917" s="274"/>
      <c r="B917" s="186" t="s">
        <v>2626</v>
      </c>
      <c r="C917" s="186">
        <v>176590999</v>
      </c>
      <c r="D917" s="186">
        <v>3854786995</v>
      </c>
      <c r="E917" s="241" t="s">
        <v>521</v>
      </c>
      <c r="F917" s="241" t="s">
        <v>929</v>
      </c>
      <c r="G917" s="241" t="s">
        <v>508</v>
      </c>
      <c r="H917" s="241"/>
      <c r="I917" s="265" t="s">
        <v>2627</v>
      </c>
      <c r="J917" s="461" t="s">
        <v>1213</v>
      </c>
      <c r="K917" s="461" t="s">
        <v>1214</v>
      </c>
      <c r="L917" s="461" t="s">
        <v>1251</v>
      </c>
      <c r="M917" s="461" t="s">
        <v>1245</v>
      </c>
      <c r="N917" s="461" t="s">
        <v>1211</v>
      </c>
    </row>
    <row r="918" spans="1:14" ht="14.25" customHeight="1">
      <c r="A918" s="273"/>
      <c r="B918" s="185" t="s">
        <v>2628</v>
      </c>
      <c r="C918" s="185">
        <v>161451561</v>
      </c>
      <c r="D918" s="185" t="s">
        <v>2629</v>
      </c>
      <c r="E918" s="260" t="s">
        <v>521</v>
      </c>
      <c r="F918" s="260" t="s">
        <v>933</v>
      </c>
      <c r="G918" s="260" t="s">
        <v>508</v>
      </c>
      <c r="H918" s="260"/>
      <c r="I918" s="262" t="s">
        <v>2614</v>
      </c>
      <c r="J918" s="461" t="s">
        <v>1213</v>
      </c>
      <c r="K918" s="461" t="s">
        <v>1214</v>
      </c>
      <c r="L918" s="461" t="s">
        <v>1250</v>
      </c>
      <c r="M918" s="461" t="s">
        <v>1242</v>
      </c>
      <c r="N918" s="461" t="s">
        <v>1211</v>
      </c>
    </row>
    <row r="919" spans="1:14" ht="14.25" customHeight="1">
      <c r="A919" s="274"/>
      <c r="B919" s="185" t="s">
        <v>2630</v>
      </c>
      <c r="C919" s="185">
        <v>165320383</v>
      </c>
      <c r="D919" s="185">
        <v>3855474353</v>
      </c>
      <c r="E919" s="241" t="s">
        <v>521</v>
      </c>
      <c r="F919" s="241" t="s">
        <v>929</v>
      </c>
      <c r="G919" s="241" t="s">
        <v>508</v>
      </c>
      <c r="H919" s="241"/>
      <c r="I919" s="265" t="s">
        <v>1628</v>
      </c>
      <c r="J919" s="461" t="s">
        <v>1213</v>
      </c>
      <c r="K919" s="461" t="s">
        <v>1214</v>
      </c>
      <c r="L919" s="461" t="s">
        <v>1252</v>
      </c>
      <c r="M919" s="461" t="s">
        <v>1237</v>
      </c>
      <c r="N919" s="461" t="s">
        <v>1211</v>
      </c>
    </row>
    <row r="920" spans="1:14" ht="14.25" customHeight="1">
      <c r="A920" s="273">
        <v>596660591</v>
      </c>
      <c r="B920" s="260" t="s">
        <v>2631</v>
      </c>
      <c r="C920" s="260">
        <v>215416652</v>
      </c>
      <c r="D920" s="260">
        <v>9392029160</v>
      </c>
      <c r="E920" s="260" t="s">
        <v>2267</v>
      </c>
      <c r="F920" s="260" t="s">
        <v>929</v>
      </c>
      <c r="G920" s="260" t="s">
        <v>508</v>
      </c>
      <c r="H920" s="260"/>
      <c r="I920" s="262" t="s">
        <v>1628</v>
      </c>
      <c r="J920" t="s">
        <v>1210</v>
      </c>
      <c r="K920"/>
      <c r="L920"/>
      <c r="M920"/>
      <c r="N920" t="s">
        <v>1211</v>
      </c>
    </row>
    <row r="921" spans="1:14" ht="14.25" customHeight="1">
      <c r="A921" s="274" t="s">
        <v>2632</v>
      </c>
      <c r="B921" s="186" t="s">
        <v>2633</v>
      </c>
      <c r="C921" s="186">
        <v>189705387</v>
      </c>
      <c r="D921" s="186">
        <v>3854367384</v>
      </c>
      <c r="E921" s="241" t="s">
        <v>516</v>
      </c>
      <c r="F921" s="241" t="s">
        <v>929</v>
      </c>
      <c r="G921" s="241" t="s">
        <v>508</v>
      </c>
      <c r="H921" s="241"/>
      <c r="I921" s="265" t="s">
        <v>1628</v>
      </c>
      <c r="J921" t="s">
        <v>1210</v>
      </c>
      <c r="K921"/>
      <c r="L921"/>
      <c r="M921"/>
      <c r="N921" t="s">
        <v>1211</v>
      </c>
    </row>
    <row r="922" spans="1:14" ht="14.25" customHeight="1">
      <c r="A922" s="273"/>
      <c r="B922" s="186" t="s">
        <v>2634</v>
      </c>
      <c r="C922" s="186">
        <v>182864132</v>
      </c>
      <c r="D922" s="186">
        <v>3852326058</v>
      </c>
      <c r="E922" s="260" t="s">
        <v>516</v>
      </c>
      <c r="F922" s="260" t="s">
        <v>929</v>
      </c>
      <c r="G922" s="260" t="s">
        <v>735</v>
      </c>
      <c r="H922" s="260"/>
      <c r="I922" s="262"/>
      <c r="J922" s="461" t="s">
        <v>1213</v>
      </c>
      <c r="K922" s="461" t="s">
        <v>1214</v>
      </c>
      <c r="L922" s="461" t="s">
        <v>1224</v>
      </c>
      <c r="M922" s="461" t="s">
        <v>1223</v>
      </c>
      <c r="N922" s="461" t="s">
        <v>1211</v>
      </c>
    </row>
    <row r="923" spans="1:14" ht="14.25" customHeight="1">
      <c r="A923" s="274"/>
      <c r="B923" s="185" t="s">
        <v>2635</v>
      </c>
      <c r="C923" s="185">
        <v>215378182</v>
      </c>
      <c r="D923" s="185">
        <v>6084445013</v>
      </c>
      <c r="E923" s="241" t="s">
        <v>516</v>
      </c>
      <c r="F923" s="241" t="s">
        <v>929</v>
      </c>
      <c r="G923" s="241" t="s">
        <v>735</v>
      </c>
      <c r="H923" s="241"/>
      <c r="I923" s="265"/>
      <c r="J923" s="461" t="s">
        <v>1213</v>
      </c>
      <c r="K923" s="461" t="s">
        <v>1214</v>
      </c>
      <c r="L923" s="461" t="s">
        <v>1224</v>
      </c>
      <c r="M923" s="461" t="s">
        <v>1223</v>
      </c>
      <c r="N923" s="461" t="s">
        <v>1211</v>
      </c>
    </row>
    <row r="924" spans="1:14" ht="14.25" customHeight="1">
      <c r="A924" s="273" t="s">
        <v>2636</v>
      </c>
      <c r="B924" s="260" t="s">
        <v>2637</v>
      </c>
      <c r="C924" s="260">
        <v>215368929</v>
      </c>
      <c r="D924" s="260">
        <v>9419283192</v>
      </c>
      <c r="E924" s="260" t="s">
        <v>510</v>
      </c>
      <c r="F924" s="260" t="s">
        <v>929</v>
      </c>
      <c r="G924" s="260" t="s">
        <v>735</v>
      </c>
      <c r="H924" s="260"/>
      <c r="I924" s="262"/>
      <c r="J924" t="s">
        <v>1210</v>
      </c>
      <c r="K924"/>
      <c r="L924"/>
      <c r="M924"/>
      <c r="N924" t="s">
        <v>1211</v>
      </c>
    </row>
    <row r="925" spans="1:14" ht="14.25" customHeight="1">
      <c r="A925" s="274" t="s">
        <v>2638</v>
      </c>
      <c r="B925" s="241" t="s">
        <v>2639</v>
      </c>
      <c r="C925" s="241">
        <v>182112598</v>
      </c>
      <c r="D925" s="255">
        <v>3855839283</v>
      </c>
      <c r="E925" s="241" t="s">
        <v>505</v>
      </c>
      <c r="F925" s="241" t="s">
        <v>929</v>
      </c>
      <c r="G925" s="241" t="s">
        <v>735</v>
      </c>
      <c r="H925" s="241"/>
      <c r="I925" s="265"/>
      <c r="J925" t="s">
        <v>1210</v>
      </c>
      <c r="K925"/>
      <c r="L925"/>
      <c r="M925"/>
      <c r="N925" t="s">
        <v>1211</v>
      </c>
    </row>
    <row r="926" spans="1:14" ht="14.25" customHeight="1">
      <c r="A926" s="273" t="s">
        <v>486</v>
      </c>
      <c r="B926" s="186" t="s">
        <v>2640</v>
      </c>
      <c r="C926" s="186">
        <v>146360212</v>
      </c>
      <c r="D926" s="186">
        <v>3852270643</v>
      </c>
      <c r="E926" s="260" t="s">
        <v>516</v>
      </c>
      <c r="F926" s="260" t="s">
        <v>929</v>
      </c>
      <c r="G926" s="260" t="s">
        <v>508</v>
      </c>
      <c r="H926" s="260"/>
      <c r="I926" s="262" t="s">
        <v>1628</v>
      </c>
      <c r="J926" t="s">
        <v>1210</v>
      </c>
      <c r="K926"/>
      <c r="L926"/>
      <c r="M926"/>
      <c r="N926" t="s">
        <v>1211</v>
      </c>
    </row>
    <row r="927" spans="1:14" ht="14.25" customHeight="1">
      <c r="A927" s="273" t="s">
        <v>2308</v>
      </c>
      <c r="B927" s="186" t="s">
        <v>2641</v>
      </c>
      <c r="C927" s="186">
        <v>161250911</v>
      </c>
      <c r="D927" s="186" t="s">
        <v>2642</v>
      </c>
      <c r="E927" s="260" t="s">
        <v>516</v>
      </c>
      <c r="F927" s="260" t="s">
        <v>933</v>
      </c>
      <c r="G927" s="260" t="s">
        <v>735</v>
      </c>
      <c r="H927" s="260"/>
      <c r="I927" s="262"/>
      <c r="J927" t="s">
        <v>1210</v>
      </c>
      <c r="K927"/>
      <c r="L927"/>
      <c r="M927"/>
      <c r="N927" t="s">
        <v>1211</v>
      </c>
    </row>
    <row r="928" spans="1:14" ht="14.25" customHeight="1">
      <c r="A928" s="274" t="s">
        <v>2643</v>
      </c>
      <c r="B928" s="185" t="s">
        <v>2644</v>
      </c>
      <c r="C928" s="185">
        <v>205559179</v>
      </c>
      <c r="D928" s="185">
        <v>8187443026</v>
      </c>
      <c r="E928" s="241" t="s">
        <v>516</v>
      </c>
      <c r="F928" s="241" t="s">
        <v>929</v>
      </c>
      <c r="G928" s="241" t="s">
        <v>508</v>
      </c>
      <c r="H928" s="241"/>
      <c r="I928" s="265" t="s">
        <v>1628</v>
      </c>
      <c r="J928" t="s">
        <v>1210</v>
      </c>
      <c r="K928"/>
      <c r="L928"/>
      <c r="M928"/>
      <c r="N928" t="s">
        <v>1211</v>
      </c>
    </row>
    <row r="929" spans="1:14" ht="14.25" customHeight="1">
      <c r="A929" s="273"/>
      <c r="B929" s="260" t="s">
        <v>2645</v>
      </c>
      <c r="C929" s="241">
        <v>191900159</v>
      </c>
      <c r="D929" s="260">
        <v>3852522378</v>
      </c>
      <c r="E929" s="260" t="s">
        <v>521</v>
      </c>
      <c r="F929" s="260" t="s">
        <v>929</v>
      </c>
      <c r="G929" s="260" t="s">
        <v>735</v>
      </c>
      <c r="H929" s="260"/>
      <c r="I929" s="262"/>
      <c r="J929" t="s">
        <v>1210</v>
      </c>
      <c r="K929"/>
      <c r="L929"/>
      <c r="M929"/>
      <c r="N929" t="s">
        <v>1211</v>
      </c>
    </row>
    <row r="930" spans="1:14" ht="14.25" customHeight="1">
      <c r="A930" s="274"/>
      <c r="B930" s="241" t="s">
        <v>2646</v>
      </c>
      <c r="C930" s="241">
        <v>198147069</v>
      </c>
      <c r="D930" s="241"/>
      <c r="E930" s="241" t="s">
        <v>2083</v>
      </c>
      <c r="F930" s="241" t="s">
        <v>929</v>
      </c>
      <c r="G930" s="241" t="s">
        <v>735</v>
      </c>
      <c r="H930" s="241"/>
      <c r="I930" s="265"/>
      <c r="J930" s="461" t="s">
        <v>1213</v>
      </c>
      <c r="K930" s="461" t="s">
        <v>1214</v>
      </c>
      <c r="L930" s="461" t="s">
        <v>1241</v>
      </c>
      <c r="M930" s="461" t="s">
        <v>1243</v>
      </c>
      <c r="N930" s="461" t="s">
        <v>1211</v>
      </c>
    </row>
    <row r="931" spans="1:14" ht="14.25" customHeight="1">
      <c r="A931" s="273"/>
      <c r="B931" s="260" t="s">
        <v>2647</v>
      </c>
      <c r="C931" s="260">
        <v>181406484</v>
      </c>
      <c r="D931" s="260"/>
      <c r="E931" s="260" t="s">
        <v>2083</v>
      </c>
      <c r="F931" s="260" t="s">
        <v>929</v>
      </c>
      <c r="G931" s="260" t="s">
        <v>735</v>
      </c>
      <c r="H931" s="260"/>
      <c r="I931" s="262"/>
      <c r="J931" t="s">
        <v>1210</v>
      </c>
      <c r="K931"/>
      <c r="L931"/>
      <c r="M931"/>
      <c r="N931" t="s">
        <v>1211</v>
      </c>
    </row>
    <row r="932" spans="1:14" ht="14.25" customHeight="1">
      <c r="A932" s="274"/>
      <c r="B932" s="241" t="s">
        <v>2648</v>
      </c>
      <c r="C932" s="241">
        <v>129220996</v>
      </c>
      <c r="D932" s="241">
        <v>8014000201</v>
      </c>
      <c r="E932" s="241" t="s">
        <v>2083</v>
      </c>
      <c r="F932" s="241" t="s">
        <v>929</v>
      </c>
      <c r="G932" s="241" t="s">
        <v>735</v>
      </c>
      <c r="H932" s="241"/>
      <c r="I932" s="265"/>
      <c r="J932" t="s">
        <v>1210</v>
      </c>
      <c r="K932"/>
      <c r="L932"/>
      <c r="M932"/>
      <c r="N932" t="s">
        <v>1211</v>
      </c>
    </row>
    <row r="933" spans="1:14" ht="14.25" customHeight="1">
      <c r="A933" s="273"/>
      <c r="B933" s="260" t="s">
        <v>2649</v>
      </c>
      <c r="C933" s="260">
        <v>103029231</v>
      </c>
      <c r="D933" s="260"/>
      <c r="E933" s="260" t="s">
        <v>2083</v>
      </c>
      <c r="F933" s="260" t="s">
        <v>929</v>
      </c>
      <c r="G933" s="260" t="s">
        <v>735</v>
      </c>
      <c r="H933" s="260"/>
      <c r="I933" s="262"/>
      <c r="J933" t="s">
        <v>1210</v>
      </c>
      <c r="K933"/>
      <c r="L933"/>
      <c r="M933"/>
      <c r="N933" t="s">
        <v>1211</v>
      </c>
    </row>
    <row r="934" spans="1:14" ht="14.25" customHeight="1">
      <c r="A934" s="273" t="s">
        <v>2650</v>
      </c>
      <c r="B934" s="260" t="s">
        <v>2651</v>
      </c>
      <c r="C934" s="260">
        <v>215322397</v>
      </c>
      <c r="D934" s="260">
        <v>3855470152</v>
      </c>
      <c r="E934" s="260" t="s">
        <v>510</v>
      </c>
      <c r="F934" s="260" t="s">
        <v>929</v>
      </c>
      <c r="G934" s="260" t="s">
        <v>508</v>
      </c>
      <c r="H934" s="260"/>
      <c r="I934" s="262" t="s">
        <v>1628</v>
      </c>
      <c r="J934" t="s">
        <v>1210</v>
      </c>
      <c r="K934"/>
      <c r="L934"/>
      <c r="M934"/>
      <c r="N934" t="s">
        <v>1211</v>
      </c>
    </row>
    <row r="935" spans="1:14" ht="14.25" customHeight="1">
      <c r="A935" s="273"/>
      <c r="B935" s="260" t="s">
        <v>2652</v>
      </c>
      <c r="C935" s="260">
        <v>215453871</v>
      </c>
      <c r="D935" s="260">
        <v>8013300349</v>
      </c>
      <c r="E935" s="260" t="s">
        <v>2083</v>
      </c>
      <c r="F935" s="260" t="s">
        <v>929</v>
      </c>
      <c r="G935" s="260" t="s">
        <v>735</v>
      </c>
      <c r="H935" s="260"/>
      <c r="I935" s="262"/>
      <c r="J935" t="s">
        <v>1210</v>
      </c>
      <c r="K935"/>
      <c r="L935"/>
      <c r="M935"/>
      <c r="N935" t="s">
        <v>1211</v>
      </c>
    </row>
    <row r="936" spans="1:14" ht="14.25" customHeight="1">
      <c r="A936" s="273"/>
      <c r="B936" s="186" t="s">
        <v>2653</v>
      </c>
      <c r="C936" s="186">
        <v>169117152</v>
      </c>
      <c r="D936" s="186">
        <v>8013303044</v>
      </c>
      <c r="E936" s="260" t="s">
        <v>1107</v>
      </c>
      <c r="F936" s="260" t="s">
        <v>929</v>
      </c>
      <c r="G936" s="260" t="s">
        <v>735</v>
      </c>
      <c r="H936" s="260"/>
      <c r="I936" s="262"/>
      <c r="J936" t="s">
        <v>1210</v>
      </c>
      <c r="K936"/>
      <c r="L936"/>
      <c r="M936"/>
      <c r="N936" t="s">
        <v>1211</v>
      </c>
    </row>
    <row r="937" spans="1:14" ht="14.25" customHeight="1">
      <c r="A937" s="274" t="s">
        <v>2654</v>
      </c>
      <c r="B937" s="185" t="s">
        <v>2655</v>
      </c>
      <c r="C937" s="185">
        <v>203423111</v>
      </c>
      <c r="D937" s="260" t="s">
        <v>2656</v>
      </c>
      <c r="E937" s="241" t="s">
        <v>505</v>
      </c>
      <c r="F937" s="241" t="s">
        <v>929</v>
      </c>
      <c r="G937" s="241" t="s">
        <v>735</v>
      </c>
      <c r="H937" s="241"/>
      <c r="I937" s="265"/>
      <c r="J937" t="s">
        <v>1210</v>
      </c>
      <c r="K937"/>
      <c r="L937"/>
      <c r="M937"/>
      <c r="N937" t="s">
        <v>1211</v>
      </c>
    </row>
    <row r="938" spans="1:14" ht="14.25" customHeight="1">
      <c r="A938" s="278" t="s">
        <v>2657</v>
      </c>
      <c r="B938" s="249"/>
      <c r="C938" s="250" t="s">
        <v>919</v>
      </c>
      <c r="D938" s="251" t="s">
        <v>1311</v>
      </c>
      <c r="E938" s="252"/>
      <c r="F938" s="253"/>
      <c r="G938" s="253"/>
      <c r="H938" s="253"/>
      <c r="I938" s="284"/>
      <c r="J938"/>
      <c r="K938"/>
      <c r="L938"/>
      <c r="M938"/>
      <c r="N938"/>
    </row>
    <row r="939" spans="1:14" ht="14.25" customHeight="1">
      <c r="A939" s="272" t="s">
        <v>921</v>
      </c>
      <c r="B939" s="257" t="s">
        <v>1314</v>
      </c>
      <c r="C939" s="253" t="s">
        <v>923</v>
      </c>
      <c r="D939" s="252" t="s">
        <v>924</v>
      </c>
      <c r="E939" s="252" t="s">
        <v>497</v>
      </c>
      <c r="F939" s="253" t="s">
        <v>925</v>
      </c>
      <c r="G939" s="253" t="s">
        <v>926</v>
      </c>
      <c r="H939" s="253" t="s">
        <v>1312</v>
      </c>
      <c r="I939" s="284" t="s">
        <v>455</v>
      </c>
      <c r="J939" t="s">
        <v>1206</v>
      </c>
      <c r="K939" t="s">
        <v>1207</v>
      </c>
      <c r="L939" t="s">
        <v>1205</v>
      </c>
      <c r="M939" t="s">
        <v>1208</v>
      </c>
      <c r="N939" t="s">
        <v>1209</v>
      </c>
    </row>
    <row r="940" spans="1:14" ht="14.25" customHeight="1">
      <c r="A940" s="273"/>
      <c r="B940" s="186" t="s">
        <v>2658</v>
      </c>
      <c r="C940" s="186">
        <v>157155971</v>
      </c>
      <c r="D940" s="186" t="s">
        <v>2659</v>
      </c>
      <c r="E940" s="260" t="s">
        <v>538</v>
      </c>
      <c r="F940" s="260" t="s">
        <v>929</v>
      </c>
      <c r="G940" s="260" t="s">
        <v>508</v>
      </c>
      <c r="H940" s="260"/>
      <c r="I940" s="262" t="s">
        <v>1628</v>
      </c>
      <c r="J940" t="s">
        <v>1210</v>
      </c>
      <c r="K940"/>
      <c r="L940"/>
      <c r="M940"/>
      <c r="N940" t="s">
        <v>1211</v>
      </c>
    </row>
    <row r="941" spans="1:14" ht="14.25" customHeight="1">
      <c r="A941" s="273" t="s">
        <v>2660</v>
      </c>
      <c r="B941" s="260" t="s">
        <v>2661</v>
      </c>
      <c r="C941" s="260">
        <v>206245582</v>
      </c>
      <c r="D941" s="260">
        <v>6292854112</v>
      </c>
      <c r="E941" s="260" t="s">
        <v>538</v>
      </c>
      <c r="F941" s="260" t="s">
        <v>929</v>
      </c>
      <c r="G941" s="260" t="s">
        <v>508</v>
      </c>
      <c r="H941" s="260" t="s">
        <v>1332</v>
      </c>
      <c r="I941" s="262" t="s">
        <v>1628</v>
      </c>
      <c r="J941" s="461" t="s">
        <v>1213</v>
      </c>
      <c r="K941" s="461" t="s">
        <v>1214</v>
      </c>
      <c r="L941" s="461" t="s">
        <v>1224</v>
      </c>
      <c r="M941" s="461" t="s">
        <v>1223</v>
      </c>
      <c r="N941" s="461" t="s">
        <v>1211</v>
      </c>
    </row>
    <row r="942" spans="1:14" ht="14.25" customHeight="1">
      <c r="A942" s="273"/>
      <c r="B942" s="260" t="s">
        <v>765</v>
      </c>
      <c r="C942" s="260">
        <v>185189813</v>
      </c>
      <c r="D942" s="260">
        <v>8017084571</v>
      </c>
      <c r="E942" s="260" t="s">
        <v>521</v>
      </c>
      <c r="F942" s="260" t="s">
        <v>929</v>
      </c>
      <c r="G942" s="241" t="s">
        <v>735</v>
      </c>
      <c r="H942" s="260"/>
      <c r="I942" s="262"/>
      <c r="J942" t="s">
        <v>1210</v>
      </c>
      <c r="K942"/>
      <c r="L942"/>
      <c r="M942"/>
      <c r="N942" t="s">
        <v>1211</v>
      </c>
    </row>
    <row r="943" spans="1:14" ht="14.25" customHeight="1">
      <c r="A943" s="273" t="s">
        <v>2662</v>
      </c>
      <c r="B943" s="260" t="s">
        <v>2663</v>
      </c>
      <c r="C943" s="260">
        <v>203096653</v>
      </c>
      <c r="D943" s="260">
        <v>3853136479</v>
      </c>
      <c r="E943" s="260" t="s">
        <v>510</v>
      </c>
      <c r="F943" s="260" t="s">
        <v>933</v>
      </c>
      <c r="G943" s="241" t="s">
        <v>735</v>
      </c>
      <c r="H943" s="260"/>
      <c r="I943" s="262"/>
      <c r="J943" t="s">
        <v>1210</v>
      </c>
      <c r="K943"/>
      <c r="L943"/>
      <c r="M943"/>
      <c r="N943" t="s">
        <v>1211</v>
      </c>
    </row>
    <row r="944" spans="1:14" ht="14.25" customHeight="1">
      <c r="A944" s="273" t="s">
        <v>2664</v>
      </c>
      <c r="B944" s="260" t="s">
        <v>2665</v>
      </c>
      <c r="C944" s="260">
        <v>205052915</v>
      </c>
      <c r="D944" s="260">
        <v>7203382706</v>
      </c>
      <c r="E944" s="260" t="s">
        <v>510</v>
      </c>
      <c r="F944" s="260" t="s">
        <v>933</v>
      </c>
      <c r="G944" s="241" t="s">
        <v>735</v>
      </c>
      <c r="H944" s="260"/>
      <c r="I944" s="262"/>
      <c r="J944" s="462" t="s">
        <v>1217</v>
      </c>
      <c r="K944" s="462" t="s">
        <v>1230</v>
      </c>
      <c r="L944" s="462" t="s">
        <v>1229</v>
      </c>
      <c r="M944" s="462" t="s">
        <v>1232</v>
      </c>
      <c r="N944" s="462" t="s">
        <v>1211</v>
      </c>
    </row>
    <row r="945" spans="1:14" ht="14.25" customHeight="1">
      <c r="A945" s="273" t="s">
        <v>2666</v>
      </c>
      <c r="B945" s="186" t="s">
        <v>2667</v>
      </c>
      <c r="C945" s="186">
        <v>215423126</v>
      </c>
      <c r="D945" s="186" t="s">
        <v>2668</v>
      </c>
      <c r="E945" s="260" t="s">
        <v>516</v>
      </c>
      <c r="F945" s="260" t="s">
        <v>929</v>
      </c>
      <c r="G945" s="241" t="s">
        <v>735</v>
      </c>
      <c r="H945" s="260"/>
      <c r="I945" s="262"/>
      <c r="J945" t="s">
        <v>1210</v>
      </c>
      <c r="K945"/>
      <c r="L945"/>
      <c r="M945"/>
      <c r="N945" t="s">
        <v>1211</v>
      </c>
    </row>
    <row r="946" spans="1:14" ht="14.25" customHeight="1">
      <c r="A946" s="273"/>
      <c r="B946" s="260" t="s">
        <v>2669</v>
      </c>
      <c r="C946" s="260">
        <v>170051903</v>
      </c>
      <c r="D946" s="277">
        <v>3852868804</v>
      </c>
      <c r="E946" s="260" t="s">
        <v>521</v>
      </c>
      <c r="F946" s="260" t="s">
        <v>933</v>
      </c>
      <c r="G946" s="260" t="s">
        <v>508</v>
      </c>
      <c r="H946" s="260"/>
      <c r="I946" s="262" t="s">
        <v>1628</v>
      </c>
      <c r="J946" s="462" t="s">
        <v>1217</v>
      </c>
      <c r="K946" s="462" t="s">
        <v>1254</v>
      </c>
      <c r="L946" s="462" t="s">
        <v>1253</v>
      </c>
      <c r="M946" s="462" t="s">
        <v>1255</v>
      </c>
      <c r="N946" s="462" t="s">
        <v>1211</v>
      </c>
    </row>
    <row r="947" spans="1:14" ht="14.25" customHeight="1">
      <c r="A947" s="273" t="s">
        <v>2670</v>
      </c>
      <c r="B947" s="260" t="s">
        <v>2671</v>
      </c>
      <c r="C947" s="260">
        <v>123831129</v>
      </c>
      <c r="D947" s="260" t="s">
        <v>2672</v>
      </c>
      <c r="E947" s="260" t="s">
        <v>2083</v>
      </c>
      <c r="F947" s="260" t="s">
        <v>929</v>
      </c>
      <c r="G947" s="241" t="s">
        <v>735</v>
      </c>
      <c r="H947" s="260"/>
      <c r="I947" s="262"/>
      <c r="J947" t="s">
        <v>1210</v>
      </c>
      <c r="K947"/>
      <c r="L947"/>
      <c r="M947"/>
      <c r="N947" t="s">
        <v>1211</v>
      </c>
    </row>
    <row r="948" spans="1:14" ht="14.25" customHeight="1">
      <c r="A948" s="273" t="s">
        <v>2673</v>
      </c>
      <c r="B948" s="260" t="s">
        <v>2674</v>
      </c>
      <c r="C948" s="260">
        <v>215100728</v>
      </c>
      <c r="D948" s="260">
        <v>3855886056</v>
      </c>
      <c r="E948" s="260" t="s">
        <v>510</v>
      </c>
      <c r="F948" s="260" t="s">
        <v>933</v>
      </c>
      <c r="G948" s="260" t="s">
        <v>508</v>
      </c>
      <c r="H948" s="260" t="s">
        <v>1332</v>
      </c>
      <c r="I948" s="262" t="s">
        <v>1628</v>
      </c>
      <c r="J948" t="s">
        <v>1210</v>
      </c>
      <c r="K948"/>
      <c r="L948"/>
      <c r="M948"/>
      <c r="N948" t="s">
        <v>1211</v>
      </c>
    </row>
    <row r="949" spans="1:14" ht="14.25" customHeight="1">
      <c r="A949" s="273" t="s">
        <v>2675</v>
      </c>
      <c r="B949" s="260" t="s">
        <v>2676</v>
      </c>
      <c r="C949" s="260">
        <v>133836166</v>
      </c>
      <c r="D949" s="260">
        <v>3852556511</v>
      </c>
      <c r="E949" s="260" t="s">
        <v>510</v>
      </c>
      <c r="F949" s="260" t="s">
        <v>929</v>
      </c>
      <c r="G949" s="241" t="s">
        <v>735</v>
      </c>
      <c r="H949" s="260"/>
      <c r="I949" s="262"/>
      <c r="J949" t="s">
        <v>1210</v>
      </c>
      <c r="K949"/>
      <c r="L949"/>
      <c r="M949"/>
      <c r="N949" t="s">
        <v>1211</v>
      </c>
    </row>
    <row r="950" spans="1:14" ht="14.25" customHeight="1">
      <c r="A950" s="273"/>
      <c r="B950" s="260" t="s">
        <v>2677</v>
      </c>
      <c r="C950" s="260">
        <v>152115271</v>
      </c>
      <c r="D950" s="260">
        <v>8016669776</v>
      </c>
      <c r="E950" s="260" t="s">
        <v>2267</v>
      </c>
      <c r="F950" s="260" t="s">
        <v>929</v>
      </c>
      <c r="G950" s="260" t="s">
        <v>508</v>
      </c>
      <c r="H950" s="260"/>
      <c r="I950" s="262" t="s">
        <v>2678</v>
      </c>
      <c r="J950" t="s">
        <v>1210</v>
      </c>
      <c r="K950"/>
      <c r="L950"/>
      <c r="M950"/>
      <c r="N950" t="s">
        <v>1211</v>
      </c>
    </row>
    <row r="951" spans="1:14" ht="14.25" customHeight="1">
      <c r="A951" s="273"/>
      <c r="B951" s="260" t="s">
        <v>2679</v>
      </c>
      <c r="C951" s="260">
        <v>151850752</v>
      </c>
      <c r="D951" s="260">
        <v>8018654335</v>
      </c>
      <c r="E951" s="260" t="s">
        <v>2267</v>
      </c>
      <c r="F951" s="260" t="s">
        <v>929</v>
      </c>
      <c r="G951" s="260" t="s">
        <v>508</v>
      </c>
      <c r="H951" s="260" t="s">
        <v>1332</v>
      </c>
      <c r="I951" s="262" t="s">
        <v>1628</v>
      </c>
      <c r="J951" s="461" t="s">
        <v>1213</v>
      </c>
      <c r="K951" s="461" t="s">
        <v>1214</v>
      </c>
      <c r="L951" s="461" t="s">
        <v>1252</v>
      </c>
      <c r="M951" s="461" t="s">
        <v>1237</v>
      </c>
      <c r="N951" s="461" t="s">
        <v>1211</v>
      </c>
    </row>
    <row r="952" spans="1:14" ht="14.25" customHeight="1">
      <c r="A952" s="273" t="s">
        <v>2680</v>
      </c>
      <c r="B952" s="186" t="s">
        <v>2681</v>
      </c>
      <c r="C952" s="186">
        <v>215376223</v>
      </c>
      <c r="D952" s="186">
        <v>3855803652</v>
      </c>
      <c r="E952" s="260" t="s">
        <v>516</v>
      </c>
      <c r="F952" s="260" t="s">
        <v>929</v>
      </c>
      <c r="G952" s="241" t="s">
        <v>735</v>
      </c>
      <c r="H952" s="260"/>
      <c r="I952" s="262"/>
      <c r="J952" t="s">
        <v>1210</v>
      </c>
      <c r="K952"/>
      <c r="L952"/>
      <c r="M952"/>
      <c r="N952" t="s">
        <v>1211</v>
      </c>
    </row>
    <row r="953" spans="1:14" ht="14.25" customHeight="1">
      <c r="A953" s="273"/>
      <c r="B953" s="260" t="s">
        <v>2682</v>
      </c>
      <c r="C953" s="260">
        <v>204987118</v>
      </c>
      <c r="D953" s="260">
        <v>8016711645</v>
      </c>
      <c r="E953" s="260" t="s">
        <v>516</v>
      </c>
      <c r="F953" s="260" t="s">
        <v>933</v>
      </c>
      <c r="G953" s="241" t="s">
        <v>735</v>
      </c>
      <c r="H953" s="260"/>
      <c r="I953" s="262"/>
      <c r="J953" t="s">
        <v>1210</v>
      </c>
      <c r="K953"/>
      <c r="L953"/>
      <c r="M953"/>
      <c r="N953" t="s">
        <v>1211</v>
      </c>
    </row>
    <row r="954" spans="1:14" ht="14.25" customHeight="1">
      <c r="A954" s="273" t="s">
        <v>2683</v>
      </c>
      <c r="B954" s="260" t="s">
        <v>2684</v>
      </c>
      <c r="C954" s="260">
        <v>168468550</v>
      </c>
      <c r="D954" s="260">
        <v>8013015394</v>
      </c>
      <c r="E954" s="260" t="s">
        <v>505</v>
      </c>
      <c r="F954" s="260" t="s">
        <v>933</v>
      </c>
      <c r="G954" s="260" t="s">
        <v>508</v>
      </c>
      <c r="H954" s="260"/>
      <c r="I954" s="262" t="s">
        <v>1628</v>
      </c>
      <c r="J954" s="462" t="s">
        <v>1217</v>
      </c>
      <c r="K954" s="462" t="s">
        <v>1230</v>
      </c>
      <c r="L954" s="462" t="s">
        <v>1229</v>
      </c>
      <c r="M954" s="462" t="s">
        <v>1256</v>
      </c>
      <c r="N954" s="462" t="s">
        <v>1211</v>
      </c>
    </row>
    <row r="955" spans="1:14" ht="14.25" customHeight="1">
      <c r="A955" s="273" t="s">
        <v>2685</v>
      </c>
      <c r="B955" s="260" t="s">
        <v>1485</v>
      </c>
      <c r="C955" s="334">
        <v>19465431719465</v>
      </c>
      <c r="D955" s="260">
        <v>3855709399</v>
      </c>
      <c r="E955" s="260" t="s">
        <v>2083</v>
      </c>
      <c r="F955" s="260" t="s">
        <v>933</v>
      </c>
      <c r="G955" s="241" t="s">
        <v>735</v>
      </c>
      <c r="H955" s="260"/>
      <c r="I955" s="262"/>
      <c r="J955" t="s">
        <v>1210</v>
      </c>
      <c r="K955"/>
      <c r="L955"/>
      <c r="M955"/>
      <c r="N955" t="s">
        <v>1211</v>
      </c>
    </row>
    <row r="956" spans="1:14" ht="14.25" customHeight="1">
      <c r="A956" s="273" t="s">
        <v>2686</v>
      </c>
      <c r="B956" s="260" t="s">
        <v>2687</v>
      </c>
      <c r="C956" s="260">
        <v>199373605</v>
      </c>
      <c r="D956" s="260">
        <v>4699395187</v>
      </c>
      <c r="E956" s="260" t="s">
        <v>505</v>
      </c>
      <c r="F956" s="260" t="s">
        <v>929</v>
      </c>
      <c r="G956" s="241" t="s">
        <v>735</v>
      </c>
      <c r="H956" s="260"/>
      <c r="I956" s="262"/>
      <c r="J956" t="s">
        <v>1210</v>
      </c>
      <c r="K956"/>
      <c r="L956"/>
      <c r="M956"/>
      <c r="N956" t="s">
        <v>1211</v>
      </c>
    </row>
    <row r="957" spans="1:14" ht="14.25" customHeight="1">
      <c r="A957" s="273" t="s">
        <v>2688</v>
      </c>
      <c r="B957" s="260" t="s">
        <v>2689</v>
      </c>
      <c r="C957" s="260">
        <v>213258870</v>
      </c>
      <c r="D957" s="260">
        <v>4357402895</v>
      </c>
      <c r="E957" s="260" t="s">
        <v>505</v>
      </c>
      <c r="F957" s="260" t="s">
        <v>933</v>
      </c>
      <c r="G957" s="260" t="s">
        <v>508</v>
      </c>
      <c r="H957" s="260" t="s">
        <v>508</v>
      </c>
      <c r="I957" s="262" t="s">
        <v>2111</v>
      </c>
      <c r="J957" s="461" t="s">
        <v>1213</v>
      </c>
      <c r="K957" s="461" t="s">
        <v>1214</v>
      </c>
      <c r="L957" s="461" t="s">
        <v>1220</v>
      </c>
      <c r="M957" s="461" t="s">
        <v>1225</v>
      </c>
      <c r="N957" s="461" t="s">
        <v>1211</v>
      </c>
    </row>
    <row r="958" spans="1:14" ht="14.25" customHeight="1">
      <c r="A958" s="273" t="s">
        <v>2690</v>
      </c>
      <c r="B958" s="260" t="s">
        <v>2691</v>
      </c>
      <c r="C958" s="260">
        <v>215464966</v>
      </c>
      <c r="D958" s="260" t="s">
        <v>2692</v>
      </c>
      <c r="E958" s="260" t="s">
        <v>2083</v>
      </c>
      <c r="F958" s="260" t="s">
        <v>929</v>
      </c>
      <c r="G958" s="260" t="s">
        <v>508</v>
      </c>
      <c r="H958" s="260"/>
      <c r="I958" s="262" t="s">
        <v>2326</v>
      </c>
      <c r="J958" t="s">
        <v>1210</v>
      </c>
      <c r="K958"/>
      <c r="L958"/>
      <c r="M958"/>
      <c r="N958" t="s">
        <v>1211</v>
      </c>
    </row>
    <row r="959" spans="1:14" ht="14.25" customHeight="1">
      <c r="A959" s="273" t="s">
        <v>2693</v>
      </c>
      <c r="B959" s="186" t="s">
        <v>2694</v>
      </c>
      <c r="C959" s="186">
        <v>122876288</v>
      </c>
      <c r="D959" s="186">
        <v>3854908954</v>
      </c>
      <c r="E959" s="260" t="s">
        <v>510</v>
      </c>
      <c r="F959" s="260" t="s">
        <v>929</v>
      </c>
      <c r="G959" s="260" t="s">
        <v>508</v>
      </c>
      <c r="H959" s="260"/>
      <c r="I959" s="262" t="s">
        <v>1628</v>
      </c>
      <c r="J959" t="s">
        <v>1210</v>
      </c>
      <c r="K959"/>
      <c r="L959"/>
      <c r="M959"/>
      <c r="N959" t="s">
        <v>1211</v>
      </c>
    </row>
    <row r="960" spans="1:14" ht="14.25" customHeight="1">
      <c r="A960" s="248" t="s">
        <v>2695</v>
      </c>
      <c r="B960" s="255" t="s">
        <v>2696</v>
      </c>
      <c r="C960" s="255">
        <v>201735015</v>
      </c>
      <c r="D960" s="255">
        <v>4357206073</v>
      </c>
      <c r="E960" s="255" t="s">
        <v>516</v>
      </c>
      <c r="F960" s="255" t="s">
        <v>929</v>
      </c>
      <c r="G960" s="255" t="s">
        <v>508</v>
      </c>
      <c r="I960" s="255" t="s">
        <v>2326</v>
      </c>
      <c r="J960" t="s">
        <v>1210</v>
      </c>
      <c r="K960"/>
      <c r="L960"/>
      <c r="M960"/>
      <c r="N960" t="s">
        <v>1211</v>
      </c>
    </row>
    <row r="961" spans="1:14" ht="14.25" customHeight="1">
      <c r="A961" s="248" t="s">
        <v>2697</v>
      </c>
      <c r="B961" s="186" t="s">
        <v>2698</v>
      </c>
      <c r="C961" s="186">
        <v>215462705</v>
      </c>
      <c r="D961" s="186">
        <v>3853713422</v>
      </c>
      <c r="E961" s="255" t="s">
        <v>516</v>
      </c>
      <c r="F961" s="255" t="s">
        <v>929</v>
      </c>
      <c r="G961" s="255" t="s">
        <v>508</v>
      </c>
      <c r="I961" s="255" t="s">
        <v>2326</v>
      </c>
      <c r="J961" t="s">
        <v>1210</v>
      </c>
      <c r="K961"/>
      <c r="L961"/>
      <c r="M961"/>
      <c r="N961" t="s">
        <v>1211</v>
      </c>
    </row>
    <row r="962" spans="1:14" ht="14.25" customHeight="1">
      <c r="A962" s="248" t="s">
        <v>2699</v>
      </c>
      <c r="B962" s="255" t="s">
        <v>2700</v>
      </c>
      <c r="C962" s="255">
        <v>215376345</v>
      </c>
      <c r="D962" s="255">
        <v>8016610213</v>
      </c>
      <c r="E962" s="255" t="s">
        <v>510</v>
      </c>
      <c r="F962" s="255" t="s">
        <v>929</v>
      </c>
      <c r="G962" s="255" t="s">
        <v>508</v>
      </c>
      <c r="I962" s="255" t="s">
        <v>1628</v>
      </c>
      <c r="J962" t="s">
        <v>1210</v>
      </c>
      <c r="K962"/>
      <c r="L962"/>
      <c r="M962"/>
      <c r="N962" t="s">
        <v>1211</v>
      </c>
    </row>
    <row r="963" spans="1:14" ht="14.25" customHeight="1">
      <c r="A963" s="278" t="s">
        <v>2701</v>
      </c>
      <c r="B963" s="249"/>
      <c r="C963" s="291" t="s">
        <v>1020</v>
      </c>
      <c r="D963" s="251" t="s">
        <v>1311</v>
      </c>
      <c r="E963" s="252"/>
      <c r="F963" s="253"/>
      <c r="G963" s="253"/>
      <c r="H963" s="253"/>
      <c r="I963" s="284"/>
      <c r="J963"/>
      <c r="K963"/>
      <c r="L963"/>
      <c r="M963"/>
      <c r="N963"/>
    </row>
    <row r="964" spans="1:14" ht="14.25" customHeight="1">
      <c r="A964" s="272" t="s">
        <v>921</v>
      </c>
      <c r="B964" s="257" t="s">
        <v>1314</v>
      </c>
      <c r="C964" s="253" t="s">
        <v>923</v>
      </c>
      <c r="D964" s="252" t="s">
        <v>924</v>
      </c>
      <c r="E964" s="252" t="s">
        <v>497</v>
      </c>
      <c r="F964" s="253" t="s">
        <v>925</v>
      </c>
      <c r="G964" s="253" t="s">
        <v>926</v>
      </c>
      <c r="H964" s="253" t="s">
        <v>1312</v>
      </c>
      <c r="I964" s="284" t="s">
        <v>455</v>
      </c>
      <c r="J964" t="s">
        <v>1206</v>
      </c>
      <c r="K964" t="s">
        <v>1207</v>
      </c>
      <c r="L964" t="s">
        <v>1205</v>
      </c>
      <c r="M964" t="s">
        <v>1208</v>
      </c>
      <c r="N964" t="s">
        <v>1209</v>
      </c>
    </row>
    <row r="965" spans="1:14" ht="14.25" customHeight="1">
      <c r="A965" s="273"/>
      <c r="B965" s="260" t="s">
        <v>2702</v>
      </c>
      <c r="C965" s="260">
        <v>198023431</v>
      </c>
      <c r="D965" s="260">
        <v>3852352959</v>
      </c>
      <c r="E965" s="260" t="s">
        <v>521</v>
      </c>
      <c r="F965" s="260" t="s">
        <v>929</v>
      </c>
      <c r="G965" s="260" t="s">
        <v>508</v>
      </c>
      <c r="H965" s="260"/>
      <c r="I965" s="262"/>
      <c r="J965" t="s">
        <v>1210</v>
      </c>
      <c r="K965"/>
      <c r="L965"/>
      <c r="M965"/>
      <c r="N965" t="s">
        <v>1211</v>
      </c>
    </row>
    <row r="966" spans="1:14" ht="14.25" customHeight="1">
      <c r="A966" s="273"/>
      <c r="B966" s="255" t="s">
        <v>2703</v>
      </c>
      <c r="C966" s="260">
        <v>146333889</v>
      </c>
      <c r="D966" s="260">
        <v>3853064740</v>
      </c>
      <c r="E966" s="260" t="s">
        <v>538</v>
      </c>
      <c r="F966" s="260" t="s">
        <v>933</v>
      </c>
      <c r="G966" s="260" t="s">
        <v>508</v>
      </c>
      <c r="H966" s="260"/>
      <c r="I966" s="262"/>
      <c r="J966" t="s">
        <v>1210</v>
      </c>
      <c r="K966"/>
      <c r="L966"/>
      <c r="M966"/>
      <c r="N966" t="s">
        <v>1211</v>
      </c>
    </row>
    <row r="967" spans="1:14" ht="14.25" customHeight="1">
      <c r="A967" s="273"/>
      <c r="B967" s="260" t="s">
        <v>2704</v>
      </c>
      <c r="C967" s="260">
        <v>114266414</v>
      </c>
      <c r="D967" s="260">
        <v>3854590071</v>
      </c>
      <c r="E967" s="260" t="s">
        <v>538</v>
      </c>
      <c r="F967" s="260" t="s">
        <v>933</v>
      </c>
      <c r="G967" s="260" t="s">
        <v>508</v>
      </c>
      <c r="H967" s="260"/>
      <c r="I967" s="262"/>
      <c r="J967" t="s">
        <v>1210</v>
      </c>
      <c r="K967"/>
      <c r="L967"/>
      <c r="M967"/>
      <c r="N967" t="s">
        <v>1211</v>
      </c>
    </row>
    <row r="968" spans="1:14" ht="14.25" customHeight="1">
      <c r="A968" s="273"/>
      <c r="B968" s="260" t="s">
        <v>2705</v>
      </c>
      <c r="C968" s="260">
        <v>215514613</v>
      </c>
      <c r="D968" s="260">
        <v>8016961189</v>
      </c>
      <c r="E968" s="260" t="s">
        <v>510</v>
      </c>
      <c r="F968" s="260" t="s">
        <v>933</v>
      </c>
      <c r="G968" s="260"/>
      <c r="H968" s="260"/>
      <c r="I968" s="262"/>
      <c r="J968" t="s">
        <v>1210</v>
      </c>
      <c r="K968"/>
      <c r="L968"/>
      <c r="M968"/>
      <c r="N968" t="s">
        <v>1211</v>
      </c>
    </row>
    <row r="969" spans="1:14" ht="14.25" customHeight="1">
      <c r="A969" s="273"/>
      <c r="B969" s="260" t="s">
        <v>2706</v>
      </c>
      <c r="C969" s="260">
        <v>215521599</v>
      </c>
      <c r="D969" s="260">
        <v>3854659824</v>
      </c>
      <c r="E969" s="260" t="s">
        <v>2083</v>
      </c>
      <c r="F969" s="260" t="s">
        <v>933</v>
      </c>
      <c r="G969" s="260" t="s">
        <v>508</v>
      </c>
      <c r="H969" s="260"/>
      <c r="I969" s="262"/>
      <c r="J969" t="s">
        <v>1210</v>
      </c>
      <c r="K969"/>
      <c r="L969"/>
      <c r="M969"/>
      <c r="N969" t="s">
        <v>1211</v>
      </c>
    </row>
    <row r="970" spans="1:14" ht="14.25" customHeight="1">
      <c r="A970" s="273"/>
      <c r="B970" s="260" t="s">
        <v>2707</v>
      </c>
      <c r="C970" s="260">
        <v>95652497</v>
      </c>
      <c r="D970" s="260">
        <v>3855579891</v>
      </c>
      <c r="E970" s="260" t="s">
        <v>2083</v>
      </c>
      <c r="F970" s="260" t="s">
        <v>933</v>
      </c>
      <c r="G970" s="260"/>
      <c r="H970" s="260"/>
      <c r="I970" s="262"/>
      <c r="J970" t="s">
        <v>1210</v>
      </c>
      <c r="K970"/>
      <c r="L970"/>
      <c r="M970"/>
      <c r="N970" t="s">
        <v>1211</v>
      </c>
    </row>
    <row r="971" spans="1:14" ht="14.25" customHeight="1">
      <c r="A971" s="273"/>
      <c r="B971" s="260" t="s">
        <v>2708</v>
      </c>
      <c r="C971" s="260">
        <v>216360225</v>
      </c>
      <c r="D971" s="260">
        <v>8015509627</v>
      </c>
      <c r="E971" s="260" t="s">
        <v>2083</v>
      </c>
      <c r="F971" s="260" t="s">
        <v>929</v>
      </c>
      <c r="G971" s="260"/>
      <c r="H971" s="260"/>
      <c r="I971" s="262"/>
      <c r="J971" t="s">
        <v>1210</v>
      </c>
      <c r="K971"/>
      <c r="L971"/>
      <c r="M971"/>
      <c r="N971" t="s">
        <v>1211</v>
      </c>
    </row>
    <row r="972" spans="1:14" ht="14.25" customHeight="1">
      <c r="A972" s="273" t="s">
        <v>2709</v>
      </c>
      <c r="B972" s="260" t="s">
        <v>2710</v>
      </c>
      <c r="C972" s="260">
        <v>95705864</v>
      </c>
      <c r="D972" s="260">
        <v>3856013185</v>
      </c>
      <c r="E972" s="260" t="s">
        <v>2083</v>
      </c>
      <c r="F972" s="260" t="s">
        <v>929</v>
      </c>
      <c r="G972" s="260"/>
      <c r="H972" s="260"/>
      <c r="I972" s="262"/>
      <c r="J972" t="s">
        <v>1210</v>
      </c>
      <c r="K972"/>
      <c r="L972"/>
      <c r="M972"/>
      <c r="N972" t="s">
        <v>1211</v>
      </c>
    </row>
    <row r="973" spans="1:14" ht="14.25" customHeight="1">
      <c r="A973" s="273" t="s">
        <v>2711</v>
      </c>
      <c r="B973" s="260" t="s">
        <v>2712</v>
      </c>
      <c r="C973" s="260">
        <v>95710091</v>
      </c>
      <c r="D973" s="260">
        <v>4356317118</v>
      </c>
      <c r="E973" s="260" t="s">
        <v>536</v>
      </c>
      <c r="F973" s="260" t="s">
        <v>929</v>
      </c>
      <c r="G973" s="260"/>
      <c r="H973" s="260"/>
      <c r="I973" s="262"/>
      <c r="J973" t="s">
        <v>1210</v>
      </c>
      <c r="K973"/>
      <c r="L973"/>
      <c r="M973"/>
      <c r="N973" t="s">
        <v>1211</v>
      </c>
    </row>
    <row r="974" spans="1:14" ht="14.25" customHeight="1">
      <c r="A974" s="273" t="s">
        <v>2713</v>
      </c>
      <c r="B974" s="260" t="s">
        <v>2714</v>
      </c>
      <c r="C974" s="260">
        <v>95696287</v>
      </c>
      <c r="D974" s="255">
        <v>3858818165</v>
      </c>
      <c r="E974" s="260" t="s">
        <v>553</v>
      </c>
      <c r="F974" s="260" t="s">
        <v>933</v>
      </c>
      <c r="G974" s="260"/>
      <c r="H974" s="260"/>
      <c r="I974" s="262"/>
      <c r="J974" t="s">
        <v>1210</v>
      </c>
      <c r="K974"/>
      <c r="L974"/>
      <c r="M974"/>
      <c r="N974" t="s">
        <v>1211</v>
      </c>
    </row>
    <row r="975" spans="1:14" ht="14.25" customHeight="1">
      <c r="A975" s="273" t="s">
        <v>2715</v>
      </c>
      <c r="B975" s="260" t="s">
        <v>2716</v>
      </c>
      <c r="C975" s="260">
        <v>216396235</v>
      </c>
      <c r="D975" s="255">
        <v>8015772417</v>
      </c>
      <c r="E975" s="260" t="s">
        <v>536</v>
      </c>
      <c r="F975" s="260" t="s">
        <v>933</v>
      </c>
      <c r="G975" s="260" t="s">
        <v>508</v>
      </c>
      <c r="H975" s="260" t="s">
        <v>508</v>
      </c>
      <c r="I975" s="262"/>
      <c r="J975" s="461" t="s">
        <v>1213</v>
      </c>
      <c r="K975" s="461" t="s">
        <v>1214</v>
      </c>
      <c r="L975" s="461" t="s">
        <v>1222</v>
      </c>
      <c r="M975" s="461" t="s">
        <v>1223</v>
      </c>
      <c r="N975" s="461" t="s">
        <v>1211</v>
      </c>
    </row>
    <row r="976" spans="1:14" ht="14.25" customHeight="1">
      <c r="A976" s="273" t="s">
        <v>2717</v>
      </c>
      <c r="B976" s="260" t="s">
        <v>2718</v>
      </c>
      <c r="C976" s="260">
        <v>187995786</v>
      </c>
      <c r="D976" s="260">
        <v>8019490037</v>
      </c>
      <c r="E976" s="260" t="s">
        <v>553</v>
      </c>
      <c r="F976" s="260" t="s">
        <v>929</v>
      </c>
      <c r="G976" s="260"/>
      <c r="H976" s="260"/>
      <c r="I976" s="262"/>
      <c r="J976" t="s">
        <v>1210</v>
      </c>
      <c r="K976"/>
      <c r="L976"/>
      <c r="M976"/>
      <c r="N976" t="s">
        <v>1211</v>
      </c>
    </row>
    <row r="977" spans="1:14" ht="14.25" customHeight="1">
      <c r="A977" s="273">
        <v>575794556</v>
      </c>
      <c r="B977" s="260" t="s">
        <v>2719</v>
      </c>
      <c r="C977" s="260">
        <v>215152469</v>
      </c>
      <c r="D977" s="260">
        <v>8083419989</v>
      </c>
      <c r="E977" s="260" t="s">
        <v>2267</v>
      </c>
      <c r="F977" s="260" t="s">
        <v>933</v>
      </c>
      <c r="G977" s="260" t="s">
        <v>508</v>
      </c>
      <c r="H977" s="260"/>
      <c r="I977" s="262"/>
      <c r="J977" s="461" t="s">
        <v>1213</v>
      </c>
      <c r="K977" s="461" t="s">
        <v>1214</v>
      </c>
      <c r="L977" s="461" t="s">
        <v>1236</v>
      </c>
      <c r="M977" s="461" t="s">
        <v>1237</v>
      </c>
      <c r="N977" s="461" t="s">
        <v>1211</v>
      </c>
    </row>
    <row r="978" spans="1:14" ht="14.25" customHeight="1">
      <c r="A978" s="273">
        <v>751073060</v>
      </c>
      <c r="B978" s="260" t="s">
        <v>2720</v>
      </c>
      <c r="C978" s="260">
        <v>215150002</v>
      </c>
      <c r="D978" s="260">
        <v>8019703521</v>
      </c>
      <c r="E978" s="260" t="s">
        <v>2267</v>
      </c>
      <c r="F978" s="260" t="s">
        <v>933</v>
      </c>
      <c r="G978" s="260" t="s">
        <v>508</v>
      </c>
      <c r="H978" s="260" t="s">
        <v>1332</v>
      </c>
      <c r="I978" s="262"/>
      <c r="J978" t="s">
        <v>1210</v>
      </c>
      <c r="K978"/>
      <c r="L978"/>
      <c r="M978"/>
      <c r="N978" t="s">
        <v>1211</v>
      </c>
    </row>
    <row r="979" spans="1:14" ht="14.25" customHeight="1">
      <c r="A979" s="273" t="s">
        <v>2721</v>
      </c>
      <c r="B979" s="260" t="s">
        <v>2722</v>
      </c>
      <c r="C979" s="260">
        <v>167977535</v>
      </c>
      <c r="D979" s="260" t="s">
        <v>2723</v>
      </c>
      <c r="E979" s="260" t="s">
        <v>510</v>
      </c>
      <c r="F979" s="260" t="s">
        <v>933</v>
      </c>
      <c r="G979" s="260" t="s">
        <v>508</v>
      </c>
      <c r="H979" s="260"/>
      <c r="I979" s="262"/>
      <c r="J979" s="461" t="s">
        <v>1213</v>
      </c>
      <c r="K979" s="461" t="s">
        <v>1214</v>
      </c>
      <c r="L979" s="461" t="s">
        <v>1222</v>
      </c>
      <c r="M979" s="461" t="s">
        <v>1223</v>
      </c>
      <c r="N979" s="461" t="s">
        <v>1211</v>
      </c>
    </row>
    <row r="980" spans="1:14" ht="14.25" customHeight="1">
      <c r="A980" s="273" t="s">
        <v>2724</v>
      </c>
      <c r="B980" s="260" t="s">
        <v>2725</v>
      </c>
      <c r="C980" s="185">
        <v>215491301</v>
      </c>
      <c r="D980" s="260">
        <v>8018304224</v>
      </c>
      <c r="E980" s="260" t="s">
        <v>553</v>
      </c>
      <c r="F980" s="260" t="s">
        <v>933</v>
      </c>
      <c r="G980" s="260" t="s">
        <v>508</v>
      </c>
      <c r="H980" s="260"/>
      <c r="I980" s="262"/>
      <c r="J980" t="s">
        <v>1210</v>
      </c>
      <c r="K980"/>
      <c r="L980"/>
      <c r="M980"/>
      <c r="N980" t="s">
        <v>1211</v>
      </c>
    </row>
    <row r="981" spans="1:14" ht="14.25" customHeight="1">
      <c r="A981" s="273">
        <v>635097537</v>
      </c>
      <c r="B981" s="260" t="s">
        <v>2726</v>
      </c>
      <c r="C981" s="260"/>
      <c r="D981" s="260">
        <v>3853011768</v>
      </c>
      <c r="E981" s="260" t="s">
        <v>2267</v>
      </c>
      <c r="F981" s="260" t="s">
        <v>929</v>
      </c>
      <c r="G981" s="260"/>
      <c r="H981" s="260"/>
      <c r="I981" s="262"/>
      <c r="J981" t="s">
        <v>1210</v>
      </c>
      <c r="K981"/>
      <c r="L981"/>
      <c r="M981"/>
      <c r="N981" t="s">
        <v>1257</v>
      </c>
    </row>
    <row r="982" spans="1:14" ht="14.25" customHeight="1">
      <c r="A982" s="273" t="s">
        <v>2727</v>
      </c>
      <c r="B982" s="260" t="s">
        <v>2728</v>
      </c>
      <c r="C982" s="260">
        <v>108692856</v>
      </c>
      <c r="D982" s="260" t="s">
        <v>2729</v>
      </c>
      <c r="E982" s="260" t="s">
        <v>505</v>
      </c>
      <c r="F982" s="260" t="s">
        <v>933</v>
      </c>
      <c r="G982" s="260" t="s">
        <v>508</v>
      </c>
      <c r="H982" s="260"/>
      <c r="I982" s="262" t="s">
        <v>2730</v>
      </c>
      <c r="J982" t="s">
        <v>1210</v>
      </c>
      <c r="K982"/>
      <c r="L982"/>
      <c r="M982"/>
      <c r="N982" t="s">
        <v>1211</v>
      </c>
    </row>
    <row r="983" spans="1:14" ht="14.25" customHeight="1">
      <c r="J983"/>
      <c r="K983"/>
      <c r="L983"/>
      <c r="M983"/>
      <c r="N983"/>
    </row>
    <row r="984" spans="1:14" ht="14.25" customHeight="1">
      <c r="A984" s="278" t="s">
        <v>2731</v>
      </c>
      <c r="B984" s="249"/>
      <c r="C984" s="250" t="s">
        <v>919</v>
      </c>
      <c r="D984" s="251" t="s">
        <v>1311</v>
      </c>
      <c r="E984" s="252"/>
      <c r="F984" s="253"/>
      <c r="G984" s="253"/>
      <c r="H984" s="253"/>
      <c r="I984" s="284"/>
      <c r="J984"/>
      <c r="K984"/>
      <c r="L984"/>
      <c r="M984"/>
      <c r="N984"/>
    </row>
    <row r="985" spans="1:14" ht="14.25" customHeight="1">
      <c r="A985" s="272" t="s">
        <v>921</v>
      </c>
      <c r="B985" s="257" t="s">
        <v>1314</v>
      </c>
      <c r="C985" s="253" t="s">
        <v>923</v>
      </c>
      <c r="D985" s="252" t="s">
        <v>924</v>
      </c>
      <c r="E985" s="252" t="s">
        <v>497</v>
      </c>
      <c r="F985" s="253" t="s">
        <v>925</v>
      </c>
      <c r="G985" s="253" t="s">
        <v>926</v>
      </c>
      <c r="H985" s="253" t="s">
        <v>1312</v>
      </c>
      <c r="I985" s="284" t="s">
        <v>455</v>
      </c>
      <c r="J985" t="s">
        <v>1206</v>
      </c>
      <c r="K985" t="s">
        <v>1207</v>
      </c>
      <c r="L985" t="s">
        <v>1205</v>
      </c>
      <c r="M985" t="s">
        <v>1208</v>
      </c>
      <c r="N985" t="s">
        <v>1209</v>
      </c>
    </row>
    <row r="986" spans="1:14" ht="14.25" customHeight="1">
      <c r="A986" s="273"/>
      <c r="B986" s="260" t="s">
        <v>2732</v>
      </c>
      <c r="C986" s="260">
        <v>134435669</v>
      </c>
      <c r="D986" s="260">
        <v>8015020469</v>
      </c>
      <c r="E986" s="260" t="s">
        <v>510</v>
      </c>
      <c r="F986" s="260" t="s">
        <v>929</v>
      </c>
      <c r="G986" s="260" t="s">
        <v>735</v>
      </c>
      <c r="H986" s="260"/>
      <c r="I986" s="262"/>
      <c r="J986" t="s">
        <v>1210</v>
      </c>
      <c r="K986"/>
      <c r="L986"/>
      <c r="M986"/>
      <c r="N986" t="s">
        <v>1211</v>
      </c>
    </row>
    <row r="987" spans="1:14" ht="14.25" customHeight="1">
      <c r="A987" s="273"/>
      <c r="B987" s="186" t="s">
        <v>2733</v>
      </c>
      <c r="C987" s="186">
        <v>215434837</v>
      </c>
      <c r="D987" s="186">
        <v>8015145115</v>
      </c>
      <c r="E987" s="260" t="s">
        <v>510</v>
      </c>
      <c r="F987" s="260" t="s">
        <v>929</v>
      </c>
      <c r="G987" s="260" t="s">
        <v>508</v>
      </c>
      <c r="H987" s="260"/>
      <c r="I987" s="262" t="s">
        <v>1628</v>
      </c>
      <c r="J987" s="461" t="s">
        <v>1213</v>
      </c>
      <c r="K987" s="461" t="s">
        <v>1214</v>
      </c>
      <c r="L987" s="461" t="s">
        <v>1258</v>
      </c>
      <c r="M987" s="461" t="s">
        <v>1259</v>
      </c>
      <c r="N987" s="461" t="s">
        <v>1211</v>
      </c>
    </row>
    <row r="988" spans="1:14" ht="14.25" customHeight="1">
      <c r="A988" s="273"/>
      <c r="B988" s="260" t="s">
        <v>2734</v>
      </c>
      <c r="C988" s="260">
        <v>215416649</v>
      </c>
      <c r="D988" s="260">
        <v>8018310189</v>
      </c>
      <c r="E988" s="260" t="s">
        <v>510</v>
      </c>
      <c r="F988" s="260" t="s">
        <v>933</v>
      </c>
      <c r="G988" s="260" t="s">
        <v>508</v>
      </c>
      <c r="H988" s="260"/>
      <c r="I988" s="262"/>
      <c r="J988" t="s">
        <v>1210</v>
      </c>
      <c r="K988"/>
      <c r="L988"/>
      <c r="M988"/>
      <c r="N988" t="s">
        <v>1211</v>
      </c>
    </row>
    <row r="989" spans="1:14" ht="14.25" customHeight="1">
      <c r="A989" s="273"/>
      <c r="B989" s="186" t="s">
        <v>2735</v>
      </c>
      <c r="C989" s="186">
        <v>164863287</v>
      </c>
      <c r="D989" s="186">
        <v>3854571156</v>
      </c>
      <c r="E989" s="260" t="s">
        <v>510</v>
      </c>
      <c r="F989" s="260" t="s">
        <v>933</v>
      </c>
      <c r="G989" s="260" t="s">
        <v>508</v>
      </c>
      <c r="H989" s="260"/>
      <c r="I989" s="262" t="s">
        <v>1628</v>
      </c>
      <c r="J989" s="462" t="s">
        <v>1217</v>
      </c>
      <c r="K989" s="462" t="s">
        <v>1230</v>
      </c>
      <c r="L989" s="462" t="s">
        <v>1229</v>
      </c>
      <c r="M989" s="462" t="s">
        <v>1232</v>
      </c>
      <c r="N989" s="462" t="s">
        <v>1211</v>
      </c>
    </row>
    <row r="990" spans="1:14" ht="14.25" customHeight="1">
      <c r="A990" s="273"/>
      <c r="B990" s="260" t="s">
        <v>2736</v>
      </c>
      <c r="C990" s="260">
        <v>205379794</v>
      </c>
      <c r="D990" s="260">
        <v>8017554179</v>
      </c>
      <c r="E990" s="260" t="s">
        <v>2267</v>
      </c>
      <c r="F990" s="260" t="s">
        <v>929</v>
      </c>
      <c r="G990" s="260" t="s">
        <v>735</v>
      </c>
      <c r="H990" s="260"/>
      <c r="I990" s="262"/>
      <c r="J990" t="s">
        <v>1210</v>
      </c>
      <c r="K990"/>
      <c r="L990"/>
      <c r="M990"/>
      <c r="N990" t="s">
        <v>1211</v>
      </c>
    </row>
    <row r="991" spans="1:14" ht="14.25" customHeight="1">
      <c r="A991" s="273"/>
      <c r="B991" s="186" t="s">
        <v>2737</v>
      </c>
      <c r="C991" s="186">
        <v>155189942</v>
      </c>
      <c r="D991" s="186" t="s">
        <v>2738</v>
      </c>
      <c r="E991" s="260" t="s">
        <v>510</v>
      </c>
      <c r="F991" s="260" t="s">
        <v>929</v>
      </c>
      <c r="G991" s="260" t="s">
        <v>735</v>
      </c>
      <c r="H991" s="260"/>
      <c r="I991" s="262"/>
      <c r="J991" t="s">
        <v>1210</v>
      </c>
      <c r="K991"/>
      <c r="L991"/>
      <c r="M991"/>
      <c r="N991" t="s">
        <v>1211</v>
      </c>
    </row>
    <row r="992" spans="1:14" ht="14.25" customHeight="1">
      <c r="A992" s="273"/>
      <c r="B992" s="260" t="s">
        <v>2739</v>
      </c>
      <c r="C992" s="260">
        <v>215061635</v>
      </c>
      <c r="D992" s="260">
        <v>8015125763</v>
      </c>
      <c r="E992" s="260" t="s">
        <v>510</v>
      </c>
      <c r="F992" s="260" t="s">
        <v>933</v>
      </c>
      <c r="G992" s="260" t="s">
        <v>508</v>
      </c>
      <c r="H992" s="260"/>
      <c r="I992" s="262" t="s">
        <v>1628</v>
      </c>
      <c r="J992" s="461" t="s">
        <v>1213</v>
      </c>
      <c r="K992" s="461" t="s">
        <v>1214</v>
      </c>
      <c r="L992" s="461" t="s">
        <v>1260</v>
      </c>
      <c r="M992" s="461" t="s">
        <v>1261</v>
      </c>
      <c r="N992" s="461" t="s">
        <v>1211</v>
      </c>
    </row>
    <row r="993" spans="1:14" ht="14.25" customHeight="1">
      <c r="A993" s="273"/>
      <c r="B993" s="186" t="s">
        <v>2740</v>
      </c>
      <c r="C993" s="186">
        <v>213279396</v>
      </c>
      <c r="D993" s="186">
        <v>4153143438</v>
      </c>
      <c r="E993" s="260" t="s">
        <v>510</v>
      </c>
      <c r="F993" s="260" t="s">
        <v>929</v>
      </c>
      <c r="G993" s="260" t="s">
        <v>735</v>
      </c>
      <c r="H993" s="260"/>
      <c r="I993" s="262"/>
      <c r="J993" t="s">
        <v>1210</v>
      </c>
      <c r="K993"/>
      <c r="L993"/>
      <c r="M993"/>
      <c r="N993" t="s">
        <v>1211</v>
      </c>
    </row>
    <row r="994" spans="1:14" ht="14.25" customHeight="1">
      <c r="A994" s="273"/>
      <c r="B994" s="260" t="s">
        <v>2741</v>
      </c>
      <c r="C994" s="260">
        <v>215485389</v>
      </c>
      <c r="D994" s="260">
        <v>3853037788</v>
      </c>
      <c r="E994" s="260" t="s">
        <v>510</v>
      </c>
      <c r="F994" s="260" t="s">
        <v>929</v>
      </c>
      <c r="G994" s="260" t="s">
        <v>735</v>
      </c>
      <c r="H994" s="260"/>
      <c r="I994" s="262"/>
      <c r="J994" t="s">
        <v>1210</v>
      </c>
      <c r="K994"/>
      <c r="L994"/>
      <c r="M994"/>
      <c r="N994" t="s">
        <v>1211</v>
      </c>
    </row>
    <row r="995" spans="1:14" ht="14.25" customHeight="1">
      <c r="A995" s="273"/>
      <c r="B995" s="186" t="s">
        <v>2742</v>
      </c>
      <c r="C995" s="186">
        <v>215483290</v>
      </c>
      <c r="D995" s="186">
        <v>3854873652</v>
      </c>
      <c r="E995" s="260" t="s">
        <v>516</v>
      </c>
      <c r="F995" s="260" t="s">
        <v>929</v>
      </c>
      <c r="G995" s="260" t="s">
        <v>508</v>
      </c>
      <c r="H995" s="260"/>
      <c r="I995" s="262" t="s">
        <v>1628</v>
      </c>
      <c r="J995" t="s">
        <v>1210</v>
      </c>
      <c r="K995"/>
      <c r="L995"/>
      <c r="M995"/>
      <c r="N995" t="s">
        <v>1211</v>
      </c>
    </row>
    <row r="996" spans="1:14" ht="14.25" customHeight="1">
      <c r="A996" s="273"/>
      <c r="B996" s="186" t="s">
        <v>524</v>
      </c>
      <c r="C996" s="186">
        <v>155192157</v>
      </c>
      <c r="D996" s="186">
        <v>8018312018</v>
      </c>
      <c r="E996" s="260" t="s">
        <v>521</v>
      </c>
      <c r="F996" s="260" t="s">
        <v>933</v>
      </c>
      <c r="G996" s="260" t="s">
        <v>735</v>
      </c>
      <c r="H996" s="260"/>
      <c r="I996" s="262"/>
      <c r="J996" t="s">
        <v>1210</v>
      </c>
      <c r="K996"/>
      <c r="L996"/>
      <c r="M996"/>
      <c r="N996" t="s">
        <v>1211</v>
      </c>
    </row>
    <row r="997" spans="1:14" ht="14.25" customHeight="1">
      <c r="A997" s="273"/>
      <c r="B997" s="186" t="s">
        <v>527</v>
      </c>
      <c r="C997" s="186">
        <v>215164885</v>
      </c>
      <c r="D997" s="186">
        <v>3854919576</v>
      </c>
      <c r="E997" s="260" t="s">
        <v>521</v>
      </c>
      <c r="F997" s="260" t="s">
        <v>933</v>
      </c>
      <c r="G997" s="260" t="s">
        <v>735</v>
      </c>
      <c r="H997" s="260"/>
      <c r="I997" s="262"/>
      <c r="J997" s="462" t="s">
        <v>1217</v>
      </c>
      <c r="K997" s="462" t="s">
        <v>1263</v>
      </c>
      <c r="L997" s="462" t="s">
        <v>1262</v>
      </c>
      <c r="M997" s="462" t="s">
        <v>1259</v>
      </c>
      <c r="N997" s="462" t="s">
        <v>1211</v>
      </c>
    </row>
    <row r="998" spans="1:14" ht="14.25" customHeight="1">
      <c r="A998" s="273"/>
      <c r="B998" s="260" t="s">
        <v>2139</v>
      </c>
      <c r="C998" s="260">
        <v>213774002</v>
      </c>
      <c r="D998" s="260">
        <v>3853714067</v>
      </c>
      <c r="E998" s="260" t="s">
        <v>521</v>
      </c>
      <c r="F998" s="260" t="s">
        <v>929</v>
      </c>
      <c r="G998" s="260" t="s">
        <v>735</v>
      </c>
      <c r="H998" s="260"/>
      <c r="I998" s="262"/>
      <c r="J998" t="s">
        <v>1210</v>
      </c>
      <c r="K998"/>
      <c r="L998"/>
      <c r="M998"/>
      <c r="N998" t="s">
        <v>1211</v>
      </c>
    </row>
    <row r="999" spans="1:14" ht="14.25" customHeight="1">
      <c r="A999" s="273"/>
      <c r="B999" s="260" t="s">
        <v>2743</v>
      </c>
      <c r="C999" s="260">
        <v>199226471</v>
      </c>
      <c r="D999" s="260" t="s">
        <v>2744</v>
      </c>
      <c r="E999" s="260" t="s">
        <v>505</v>
      </c>
      <c r="F999" s="260" t="s">
        <v>929</v>
      </c>
      <c r="G999" s="260" t="s">
        <v>508</v>
      </c>
      <c r="H999" s="260"/>
      <c r="I999" s="262" t="s">
        <v>1628</v>
      </c>
      <c r="J999" t="s">
        <v>1210</v>
      </c>
      <c r="K999"/>
      <c r="L999"/>
      <c r="M999"/>
      <c r="N999" t="s">
        <v>1211</v>
      </c>
    </row>
    <row r="1000" spans="1:14" ht="14.25" customHeight="1">
      <c r="A1000" s="273"/>
      <c r="B1000" s="186" t="s">
        <v>2649</v>
      </c>
      <c r="C1000" s="186">
        <v>103029231</v>
      </c>
      <c r="D1000" s="186">
        <v>8016967375</v>
      </c>
      <c r="E1000" s="260" t="s">
        <v>2083</v>
      </c>
      <c r="F1000" s="260" t="s">
        <v>929</v>
      </c>
      <c r="G1000" s="260" t="s">
        <v>735</v>
      </c>
      <c r="H1000" s="260"/>
      <c r="I1000" s="262"/>
      <c r="J1000" t="s">
        <v>1210</v>
      </c>
      <c r="K1000"/>
      <c r="L1000"/>
      <c r="M1000"/>
      <c r="N1000" t="s">
        <v>1211</v>
      </c>
    </row>
    <row r="1001" spans="1:14" ht="14.25" customHeight="1">
      <c r="A1001" s="273"/>
      <c r="B1001" s="186" t="s">
        <v>2745</v>
      </c>
      <c r="C1001" s="186">
        <v>187051792</v>
      </c>
      <c r="D1001" s="186">
        <v>3855989446</v>
      </c>
      <c r="E1001" s="260" t="s">
        <v>505</v>
      </c>
      <c r="F1001" s="260" t="s">
        <v>929</v>
      </c>
      <c r="G1001" s="260" t="s">
        <v>508</v>
      </c>
      <c r="H1001" s="260"/>
      <c r="I1001" s="262" t="s">
        <v>1628</v>
      </c>
      <c r="J1001" t="s">
        <v>1210</v>
      </c>
      <c r="K1001"/>
      <c r="L1001"/>
      <c r="M1001"/>
      <c r="N1001" t="s">
        <v>1211</v>
      </c>
    </row>
    <row r="1002" spans="1:14" ht="14.25" customHeight="1">
      <c r="A1002" s="273"/>
      <c r="B1002" s="186" t="s">
        <v>2746</v>
      </c>
      <c r="C1002" s="186">
        <v>213307306</v>
      </c>
      <c r="D1002" s="186">
        <v>3855898402</v>
      </c>
      <c r="E1002" s="260" t="s">
        <v>505</v>
      </c>
      <c r="F1002" s="260" t="s">
        <v>929</v>
      </c>
      <c r="G1002" s="260" t="s">
        <v>735</v>
      </c>
      <c r="H1002" s="260"/>
      <c r="I1002" s="262"/>
      <c r="J1002" t="s">
        <v>1210</v>
      </c>
      <c r="K1002"/>
      <c r="L1002"/>
      <c r="M1002"/>
      <c r="N1002" t="s">
        <v>1211</v>
      </c>
    </row>
    <row r="1003" spans="1:14" ht="14.25" customHeight="1">
      <c r="A1003" s="273" t="s">
        <v>2747</v>
      </c>
      <c r="B1003" s="186" t="s">
        <v>2748</v>
      </c>
      <c r="C1003" s="186">
        <v>189780976</v>
      </c>
      <c r="D1003" s="186">
        <v>3855478120</v>
      </c>
      <c r="E1003" s="260" t="s">
        <v>516</v>
      </c>
      <c r="F1003" s="260" t="s">
        <v>929</v>
      </c>
      <c r="G1003" s="260" t="s">
        <v>508</v>
      </c>
      <c r="H1003" s="260"/>
      <c r="I1003" s="262" t="s">
        <v>1628</v>
      </c>
      <c r="J1003" s="461" t="s">
        <v>1213</v>
      </c>
      <c r="K1003" s="461" t="s">
        <v>1214</v>
      </c>
      <c r="L1003" s="461" t="s">
        <v>1258</v>
      </c>
      <c r="M1003" s="461" t="s">
        <v>1259</v>
      </c>
      <c r="N1003" s="461" t="s">
        <v>1211</v>
      </c>
    </row>
    <row r="1004" spans="1:14" ht="14.25" customHeight="1">
      <c r="A1004" s="273"/>
      <c r="B1004" s="186" t="s">
        <v>2749</v>
      </c>
      <c r="C1004" s="186">
        <v>208853735</v>
      </c>
      <c r="D1004" s="186">
        <v>8016883014</v>
      </c>
      <c r="E1004" s="260" t="s">
        <v>516</v>
      </c>
      <c r="F1004" s="260" t="s">
        <v>929</v>
      </c>
      <c r="G1004" s="260" t="s">
        <v>735</v>
      </c>
      <c r="H1004" s="260"/>
      <c r="I1004" s="262"/>
      <c r="J1004" t="s">
        <v>1210</v>
      </c>
      <c r="K1004"/>
      <c r="L1004"/>
      <c r="M1004"/>
      <c r="N1004" t="s">
        <v>1211</v>
      </c>
    </row>
    <row r="1005" spans="1:14" ht="14.25" customHeight="1">
      <c r="A1005" s="273"/>
      <c r="B1005" s="186" t="s">
        <v>2750</v>
      </c>
      <c r="C1005" s="186">
        <v>215487449</v>
      </c>
      <c r="D1005" s="186">
        <v>4359015557</v>
      </c>
      <c r="E1005" s="260" t="s">
        <v>516</v>
      </c>
      <c r="F1005" s="260" t="s">
        <v>929</v>
      </c>
      <c r="G1005" s="260" t="s">
        <v>735</v>
      </c>
      <c r="H1005" s="260"/>
      <c r="I1005" s="262"/>
      <c r="J1005" t="s">
        <v>1210</v>
      </c>
      <c r="K1005"/>
      <c r="L1005"/>
      <c r="M1005"/>
      <c r="N1005" t="s">
        <v>1211</v>
      </c>
    </row>
    <row r="1006" spans="1:14" ht="14.25" customHeight="1">
      <c r="A1006" s="273"/>
      <c r="B1006" s="186" t="s">
        <v>2751</v>
      </c>
      <c r="C1006" s="186">
        <v>215516140</v>
      </c>
      <c r="D1006" s="186">
        <v>3854369160</v>
      </c>
      <c r="E1006" s="260" t="s">
        <v>516</v>
      </c>
      <c r="F1006" s="260" t="s">
        <v>929</v>
      </c>
      <c r="G1006" s="260" t="s">
        <v>508</v>
      </c>
      <c r="H1006" s="260"/>
      <c r="I1006" s="262" t="s">
        <v>1628</v>
      </c>
      <c r="J1006" t="s">
        <v>1210</v>
      </c>
      <c r="K1006"/>
      <c r="L1006"/>
      <c r="M1006"/>
      <c r="N1006" t="s">
        <v>1211</v>
      </c>
    </row>
    <row r="1007" spans="1:14" ht="14.25" customHeight="1">
      <c r="A1007" s="273"/>
      <c r="B1007" s="186" t="s">
        <v>2752</v>
      </c>
      <c r="C1007" s="186">
        <v>215522730</v>
      </c>
      <c r="D1007" s="186">
        <v>3853014907</v>
      </c>
      <c r="E1007" s="260" t="s">
        <v>516</v>
      </c>
      <c r="F1007" s="260" t="s">
        <v>929</v>
      </c>
      <c r="G1007" s="260" t="s">
        <v>508</v>
      </c>
      <c r="H1007" s="260"/>
      <c r="I1007" s="262" t="s">
        <v>1628</v>
      </c>
      <c r="J1007" t="s">
        <v>1210</v>
      </c>
      <c r="K1007"/>
      <c r="L1007"/>
      <c r="M1007"/>
      <c r="N1007" t="s">
        <v>1211</v>
      </c>
    </row>
    <row r="1008" spans="1:14" ht="14.25" customHeight="1">
      <c r="A1008" s="273" t="s">
        <v>2753</v>
      </c>
      <c r="B1008" s="186" t="s">
        <v>1826</v>
      </c>
      <c r="C1008" s="186">
        <v>146774074</v>
      </c>
      <c r="D1008" s="186">
        <v>9548470390</v>
      </c>
      <c r="E1008" s="260" t="s">
        <v>516</v>
      </c>
      <c r="F1008" s="260" t="s">
        <v>929</v>
      </c>
      <c r="G1008" s="260" t="s">
        <v>508</v>
      </c>
      <c r="H1008" s="260" t="s">
        <v>508</v>
      </c>
      <c r="I1008" s="262" t="s">
        <v>1628</v>
      </c>
      <c r="J1008" t="s">
        <v>1210</v>
      </c>
      <c r="K1008"/>
      <c r="L1008"/>
      <c r="M1008"/>
      <c r="N1008" t="s">
        <v>1211</v>
      </c>
    </row>
    <row r="1009" spans="1:14" ht="14.25" customHeight="1">
      <c r="A1009" s="273"/>
      <c r="B1009" s="186" t="s">
        <v>2754</v>
      </c>
      <c r="C1009" s="186">
        <v>199618787</v>
      </c>
      <c r="D1009" s="186">
        <v>3854363139</v>
      </c>
      <c r="E1009" s="260" t="s">
        <v>516</v>
      </c>
      <c r="F1009" s="260" t="s">
        <v>929</v>
      </c>
      <c r="G1009" s="255" t="s">
        <v>508</v>
      </c>
      <c r="H1009" s="260"/>
      <c r="I1009" s="262" t="s">
        <v>1628</v>
      </c>
      <c r="J1009" t="s">
        <v>1210</v>
      </c>
      <c r="K1009"/>
      <c r="L1009"/>
      <c r="M1009"/>
      <c r="N1009" t="s">
        <v>1211</v>
      </c>
    </row>
    <row r="1010" spans="1:14" s="320" customFormat="1" ht="14.25" customHeight="1">
      <c r="A1010" s="313" t="s">
        <v>2755</v>
      </c>
      <c r="B1010" s="314" t="s">
        <v>2756</v>
      </c>
      <c r="C1010" s="315" t="s">
        <v>1020</v>
      </c>
      <c r="D1010" s="316" t="s">
        <v>1311</v>
      </c>
      <c r="E1010" s="317"/>
      <c r="F1010" s="318"/>
      <c r="G1010" s="318"/>
      <c r="H1010" s="318"/>
      <c r="I1010" s="319"/>
      <c r="J1010" s="463" t="s">
        <v>1238</v>
      </c>
      <c r="K1010" s="463"/>
      <c r="L1010" s="463"/>
      <c r="M1010" s="463"/>
      <c r="N1010" s="463" t="s">
        <v>1239</v>
      </c>
    </row>
    <row r="1011" spans="1:14" ht="14.25" customHeight="1">
      <c r="A1011" s="272" t="s">
        <v>921</v>
      </c>
      <c r="B1011" s="257" t="s">
        <v>1314</v>
      </c>
      <c r="C1011" s="253" t="s">
        <v>923</v>
      </c>
      <c r="D1011" s="252" t="s">
        <v>924</v>
      </c>
      <c r="E1011" s="252" t="s">
        <v>497</v>
      </c>
      <c r="F1011" s="253" t="s">
        <v>925</v>
      </c>
      <c r="G1011" s="253" t="s">
        <v>926</v>
      </c>
      <c r="H1011" s="253" t="s">
        <v>1312</v>
      </c>
      <c r="I1011" s="284" t="s">
        <v>455</v>
      </c>
      <c r="J1011" t="s">
        <v>1206</v>
      </c>
      <c r="K1011" t="s">
        <v>1207</v>
      </c>
      <c r="L1011" t="s">
        <v>1205</v>
      </c>
      <c r="M1011" t="s">
        <v>1208</v>
      </c>
      <c r="N1011" t="s">
        <v>1209</v>
      </c>
    </row>
    <row r="1012" spans="1:14" ht="14.25" customHeight="1">
      <c r="A1012" s="273"/>
      <c r="B1012" s="260" t="s">
        <v>2757</v>
      </c>
      <c r="C1012" s="260">
        <v>216354531</v>
      </c>
      <c r="D1012" s="260">
        <v>8013477815</v>
      </c>
      <c r="E1012" s="260" t="s">
        <v>2083</v>
      </c>
      <c r="F1012" s="260" t="s">
        <v>929</v>
      </c>
      <c r="G1012" s="260" t="s">
        <v>735</v>
      </c>
      <c r="H1012" s="260"/>
      <c r="I1012" s="262"/>
      <c r="J1012" t="s">
        <v>1210</v>
      </c>
      <c r="K1012"/>
      <c r="L1012"/>
      <c r="M1012"/>
      <c r="N1012" t="s">
        <v>1211</v>
      </c>
    </row>
    <row r="1013" spans="1:14" ht="14.25" customHeight="1">
      <c r="A1013" s="273"/>
      <c r="B1013" s="260" t="s">
        <v>2758</v>
      </c>
      <c r="C1013" s="260">
        <v>104613212</v>
      </c>
      <c r="D1013" s="260" t="s">
        <v>2437</v>
      </c>
      <c r="E1013" s="260" t="s">
        <v>510</v>
      </c>
      <c r="F1013" s="260" t="s">
        <v>929</v>
      </c>
      <c r="G1013" s="260" t="s">
        <v>508</v>
      </c>
      <c r="H1013" s="260"/>
      <c r="I1013" s="262" t="s">
        <v>1628</v>
      </c>
      <c r="J1013" t="s">
        <v>1210</v>
      </c>
      <c r="K1013"/>
      <c r="L1013"/>
      <c r="M1013"/>
      <c r="N1013" t="s">
        <v>1211</v>
      </c>
    </row>
    <row r="1014" spans="1:14" ht="14.25" customHeight="1">
      <c r="A1014" s="274"/>
      <c r="B1014" s="241" t="s">
        <v>2551</v>
      </c>
      <c r="C1014" s="241">
        <v>214580678</v>
      </c>
      <c r="D1014" s="241">
        <v>3856064499</v>
      </c>
      <c r="E1014" s="241" t="s">
        <v>2267</v>
      </c>
      <c r="F1014" s="241" t="s">
        <v>929</v>
      </c>
      <c r="G1014" s="260" t="s">
        <v>735</v>
      </c>
      <c r="H1014" s="260"/>
      <c r="I1014" s="262"/>
      <c r="J1014" t="s">
        <v>1210</v>
      </c>
      <c r="K1014"/>
      <c r="L1014"/>
      <c r="M1014"/>
      <c r="N1014" t="s">
        <v>1211</v>
      </c>
    </row>
    <row r="1015" spans="1:14" ht="14.25" customHeight="1">
      <c r="A1015" s="274" t="s">
        <v>2559</v>
      </c>
      <c r="B1015" s="241" t="s">
        <v>2560</v>
      </c>
      <c r="C1015" s="241">
        <v>153390664</v>
      </c>
      <c r="D1015" s="260">
        <v>3852678416</v>
      </c>
      <c r="E1015" s="241" t="s">
        <v>2267</v>
      </c>
      <c r="F1015" s="260" t="s">
        <v>929</v>
      </c>
      <c r="G1015" s="260" t="s">
        <v>735</v>
      </c>
      <c r="H1015" s="260"/>
      <c r="I1015" s="262"/>
      <c r="J1015" s="462" t="s">
        <v>1217</v>
      </c>
      <c r="K1015" s="462" t="s">
        <v>1230</v>
      </c>
      <c r="L1015" s="462" t="s">
        <v>1229</v>
      </c>
      <c r="M1015" s="462" t="s">
        <v>1232</v>
      </c>
      <c r="N1015" s="462" t="s">
        <v>1211</v>
      </c>
    </row>
    <row r="1016" spans="1:14" ht="14.25" customHeight="1">
      <c r="A1016" s="273">
        <v>750100256</v>
      </c>
      <c r="B1016" s="260" t="s">
        <v>2759</v>
      </c>
      <c r="C1016" s="260">
        <v>202171643</v>
      </c>
      <c r="D1016" s="260">
        <v>3853959025</v>
      </c>
      <c r="E1016" s="260" t="s">
        <v>2267</v>
      </c>
      <c r="F1016" s="260" t="s">
        <v>933</v>
      </c>
      <c r="G1016" s="260" t="s">
        <v>508</v>
      </c>
      <c r="H1016" s="260"/>
      <c r="I1016" s="262" t="s">
        <v>1628</v>
      </c>
      <c r="J1016" s="462" t="s">
        <v>1217</v>
      </c>
      <c r="K1016" s="462" t="s">
        <v>1230</v>
      </c>
      <c r="L1016" s="462" t="s">
        <v>1229</v>
      </c>
      <c r="M1016" s="462" t="s">
        <v>1264</v>
      </c>
      <c r="N1016" s="462" t="s">
        <v>1211</v>
      </c>
    </row>
    <row r="1017" spans="1:14" ht="14.25" customHeight="1">
      <c r="A1017" s="273">
        <v>892249589</v>
      </c>
      <c r="B1017" s="260" t="s">
        <v>2760</v>
      </c>
      <c r="C1017" s="260">
        <v>191899305</v>
      </c>
      <c r="D1017" s="260">
        <v>6892531648</v>
      </c>
      <c r="E1017" s="260" t="s">
        <v>2267</v>
      </c>
      <c r="F1017" s="260" t="s">
        <v>929</v>
      </c>
      <c r="G1017" s="260" t="s">
        <v>508</v>
      </c>
      <c r="H1017" s="260"/>
      <c r="I1017" s="262" t="s">
        <v>1628</v>
      </c>
      <c r="J1017" t="s">
        <v>1210</v>
      </c>
      <c r="K1017"/>
      <c r="L1017"/>
      <c r="M1017"/>
      <c r="N1017" t="s">
        <v>1211</v>
      </c>
    </row>
    <row r="1018" spans="1:14" ht="14.25" customHeight="1">
      <c r="A1018" s="273"/>
      <c r="B1018" s="260" t="s">
        <v>2761</v>
      </c>
      <c r="C1018" s="260">
        <v>8018351526</v>
      </c>
      <c r="D1018" s="260">
        <v>8018351526</v>
      </c>
      <c r="E1018" s="260" t="s">
        <v>2267</v>
      </c>
      <c r="F1018" s="260" t="s">
        <v>929</v>
      </c>
      <c r="G1018" s="260" t="s">
        <v>508</v>
      </c>
      <c r="H1018" s="260"/>
      <c r="I1018" s="262"/>
      <c r="J1018" t="s">
        <v>1210</v>
      </c>
      <c r="K1018"/>
      <c r="L1018"/>
      <c r="M1018"/>
      <c r="N1018" t="s">
        <v>1211</v>
      </c>
    </row>
    <row r="1019" spans="1:14" ht="14.25" customHeight="1">
      <c r="A1019" s="273"/>
      <c r="B1019" s="260" t="s">
        <v>2551</v>
      </c>
      <c r="C1019" s="277">
        <v>214580678</v>
      </c>
      <c r="D1019" s="277" t="s">
        <v>2762</v>
      </c>
      <c r="E1019" s="260" t="s">
        <v>2267</v>
      </c>
      <c r="F1019" s="260" t="s">
        <v>929</v>
      </c>
      <c r="G1019" s="260" t="s">
        <v>735</v>
      </c>
      <c r="H1019" s="260"/>
      <c r="I1019" s="262"/>
      <c r="J1019" t="s">
        <v>1210</v>
      </c>
      <c r="K1019"/>
      <c r="L1019"/>
      <c r="M1019"/>
      <c r="N1019" t="s">
        <v>1211</v>
      </c>
    </row>
    <row r="1020" spans="1:14" ht="14.25" customHeight="1">
      <c r="A1020" s="273"/>
      <c r="B1020" s="260" t="s">
        <v>2763</v>
      </c>
      <c r="C1020" s="260">
        <v>119672926</v>
      </c>
      <c r="D1020" s="260">
        <v>3852949421</v>
      </c>
      <c r="E1020" s="260" t="s">
        <v>538</v>
      </c>
      <c r="F1020" s="260" t="s">
        <v>929</v>
      </c>
      <c r="G1020" s="260" t="s">
        <v>735</v>
      </c>
      <c r="H1020" s="260"/>
      <c r="I1020" s="262"/>
      <c r="J1020" t="s">
        <v>1210</v>
      </c>
      <c r="K1020"/>
      <c r="L1020"/>
      <c r="M1020"/>
      <c r="N1020" t="s">
        <v>1211</v>
      </c>
    </row>
    <row r="1021" spans="1:14" ht="14.25" customHeight="1">
      <c r="A1021" s="274" t="s">
        <v>2566</v>
      </c>
      <c r="B1021" s="241" t="s">
        <v>2567</v>
      </c>
      <c r="C1021" s="241">
        <v>215460869</v>
      </c>
      <c r="D1021" s="241">
        <v>3372418949</v>
      </c>
      <c r="E1021" s="241" t="s">
        <v>516</v>
      </c>
      <c r="F1021" s="241" t="s">
        <v>929</v>
      </c>
      <c r="G1021" s="241" t="s">
        <v>735</v>
      </c>
      <c r="H1021" s="241"/>
      <c r="I1021" s="265" t="s">
        <v>1628</v>
      </c>
      <c r="J1021" s="461" t="s">
        <v>1213</v>
      </c>
      <c r="K1021" s="461" t="s">
        <v>1214</v>
      </c>
      <c r="L1021" s="461" t="s">
        <v>1224</v>
      </c>
      <c r="M1021" s="461" t="s">
        <v>1223</v>
      </c>
      <c r="N1021" s="461" t="s">
        <v>1211</v>
      </c>
    </row>
    <row r="1022" spans="1:14" ht="14.25" customHeight="1">
      <c r="A1022" s="273"/>
      <c r="B1022" s="260" t="s">
        <v>2764</v>
      </c>
      <c r="C1022" s="260">
        <v>216600941</v>
      </c>
      <c r="D1022" s="260">
        <v>3857462736</v>
      </c>
      <c r="E1022" s="260" t="s">
        <v>2267</v>
      </c>
      <c r="F1022" s="260" t="s">
        <v>933</v>
      </c>
      <c r="G1022" s="260" t="s">
        <v>735</v>
      </c>
      <c r="H1022" s="260"/>
      <c r="I1022" s="262"/>
      <c r="J1022" t="s">
        <v>1210</v>
      </c>
      <c r="K1022"/>
      <c r="L1022"/>
      <c r="M1022"/>
      <c r="N1022" t="s">
        <v>1211</v>
      </c>
    </row>
    <row r="1023" spans="1:14" ht="14.25" customHeight="1">
      <c r="A1023" s="273">
        <v>17612815</v>
      </c>
      <c r="B1023" s="260"/>
      <c r="C1023" s="260">
        <v>95664643</v>
      </c>
      <c r="D1023" s="260">
        <v>3855289930</v>
      </c>
      <c r="E1023" s="260" t="s">
        <v>2083</v>
      </c>
      <c r="F1023" s="260" t="s">
        <v>933</v>
      </c>
      <c r="G1023" s="260" t="s">
        <v>508</v>
      </c>
      <c r="H1023" s="260"/>
      <c r="I1023" s="262" t="s">
        <v>2765</v>
      </c>
      <c r="J1023" t="s">
        <v>1210</v>
      </c>
      <c r="K1023"/>
      <c r="L1023"/>
      <c r="M1023"/>
      <c r="N1023" t="s">
        <v>1211</v>
      </c>
    </row>
    <row r="1024" spans="1:14" ht="14.25" customHeight="1">
      <c r="A1024" s="273"/>
      <c r="B1024" s="185" t="s">
        <v>2766</v>
      </c>
      <c r="C1024" s="185">
        <v>203105455</v>
      </c>
      <c r="D1024" s="185">
        <v>3852498455</v>
      </c>
      <c r="E1024" s="260" t="s">
        <v>516</v>
      </c>
      <c r="F1024" s="260" t="s">
        <v>929</v>
      </c>
      <c r="G1024" s="260" t="s">
        <v>508</v>
      </c>
      <c r="H1024" s="260"/>
      <c r="I1024" s="262" t="s">
        <v>1628</v>
      </c>
      <c r="J1024" s="462" t="s">
        <v>1217</v>
      </c>
      <c r="K1024" s="462" t="s">
        <v>1230</v>
      </c>
      <c r="L1024" s="462" t="s">
        <v>1229</v>
      </c>
      <c r="M1024" s="462" t="s">
        <v>1264</v>
      </c>
      <c r="N1024" s="462" t="s">
        <v>1211</v>
      </c>
    </row>
    <row r="1025" spans="1:14" ht="14.25" customHeight="1">
      <c r="A1025" s="273" t="s">
        <v>2767</v>
      </c>
      <c r="B1025" s="260" t="s">
        <v>2768</v>
      </c>
      <c r="C1025" s="260">
        <v>216591750</v>
      </c>
      <c r="D1025" s="260">
        <v>3854369821</v>
      </c>
      <c r="E1025" s="260" t="s">
        <v>536</v>
      </c>
      <c r="F1025" s="260" t="s">
        <v>933</v>
      </c>
      <c r="G1025" s="260" t="s">
        <v>508</v>
      </c>
      <c r="H1025" s="260" t="s">
        <v>508</v>
      </c>
      <c r="I1025" s="262" t="s">
        <v>1628</v>
      </c>
      <c r="J1025" s="461" t="s">
        <v>1213</v>
      </c>
      <c r="K1025" s="461" t="s">
        <v>1214</v>
      </c>
      <c r="L1025" s="461" t="s">
        <v>1222</v>
      </c>
      <c r="M1025" s="461" t="s">
        <v>1223</v>
      </c>
      <c r="N1025" s="461" t="s">
        <v>1211</v>
      </c>
    </row>
    <row r="1026" spans="1:14" ht="14.25" customHeight="1">
      <c r="A1026" s="273"/>
      <c r="B1026" s="52" t="s">
        <v>2737</v>
      </c>
      <c r="C1026" s="260">
        <v>216884301</v>
      </c>
      <c r="D1026" s="260">
        <v>3858558010</v>
      </c>
      <c r="E1026" s="260" t="s">
        <v>2267</v>
      </c>
      <c r="F1026" s="260" t="s">
        <v>929</v>
      </c>
      <c r="G1026" s="260" t="s">
        <v>508</v>
      </c>
      <c r="H1026" s="260"/>
      <c r="I1026" s="262" t="s">
        <v>1628</v>
      </c>
      <c r="J1026" s="461" t="s">
        <v>1213</v>
      </c>
      <c r="K1026" s="461" t="s">
        <v>1214</v>
      </c>
      <c r="L1026" s="461" t="s">
        <v>1241</v>
      </c>
      <c r="M1026" s="461" t="s">
        <v>1243</v>
      </c>
      <c r="N1026" s="461" t="s">
        <v>1211</v>
      </c>
    </row>
    <row r="1027" spans="1:14" ht="14.25" customHeight="1">
      <c r="A1027" s="273">
        <v>785987508</v>
      </c>
      <c r="B1027" s="260" t="s">
        <v>2769</v>
      </c>
      <c r="C1027" s="260">
        <v>216598451</v>
      </c>
      <c r="D1027" s="260">
        <v>8062311294</v>
      </c>
      <c r="E1027" s="260" t="s">
        <v>2267</v>
      </c>
      <c r="F1027" s="260" t="s">
        <v>933</v>
      </c>
      <c r="G1027" s="255" t="s">
        <v>735</v>
      </c>
      <c r="H1027" s="260"/>
      <c r="I1027" s="262"/>
      <c r="J1027" t="s">
        <v>1210</v>
      </c>
      <c r="K1027"/>
      <c r="L1027"/>
      <c r="M1027"/>
      <c r="N1027" t="s">
        <v>1211</v>
      </c>
    </row>
    <row r="1028" spans="1:14" ht="14.25" customHeight="1">
      <c r="A1028" s="273" t="s">
        <v>2770</v>
      </c>
      <c r="B1028" s="260" t="s">
        <v>2771</v>
      </c>
      <c r="C1028" s="260">
        <v>216554829</v>
      </c>
      <c r="D1028" s="260">
        <v>3472764174</v>
      </c>
      <c r="E1028" s="260" t="s">
        <v>536</v>
      </c>
      <c r="F1028" s="260" t="s">
        <v>929</v>
      </c>
      <c r="G1028" s="260" t="s">
        <v>735</v>
      </c>
      <c r="H1028" s="260"/>
      <c r="I1028" s="262"/>
      <c r="J1028" t="s">
        <v>1210</v>
      </c>
      <c r="K1028"/>
      <c r="L1028"/>
      <c r="M1028"/>
      <c r="N1028" t="s">
        <v>1211</v>
      </c>
    </row>
    <row r="1029" spans="1:14" ht="14.25" customHeight="1">
      <c r="A1029" s="273"/>
      <c r="B1029" s="260" t="s">
        <v>2772</v>
      </c>
      <c r="C1029" s="260">
        <v>217225804</v>
      </c>
      <c r="D1029" s="260">
        <v>7034597955</v>
      </c>
      <c r="E1029" s="260" t="s">
        <v>516</v>
      </c>
      <c r="F1029" s="260" t="s">
        <v>933</v>
      </c>
      <c r="G1029" s="260" t="s">
        <v>508</v>
      </c>
      <c r="H1029" s="260"/>
      <c r="I1029" s="262" t="s">
        <v>2765</v>
      </c>
      <c r="J1029" t="s">
        <v>1210</v>
      </c>
      <c r="K1029"/>
      <c r="L1029"/>
      <c r="M1029"/>
      <c r="N1029" t="s">
        <v>1211</v>
      </c>
    </row>
    <row r="1030" spans="1:14" ht="14.25" customHeight="1">
      <c r="A1030" s="273"/>
      <c r="B1030" s="260" t="s">
        <v>2773</v>
      </c>
      <c r="C1030" s="260">
        <v>151806776</v>
      </c>
      <c r="D1030" s="260">
        <v>3854056338</v>
      </c>
      <c r="E1030" s="260" t="s">
        <v>538</v>
      </c>
      <c r="F1030" s="260" t="s">
        <v>933</v>
      </c>
      <c r="G1030" s="260" t="s">
        <v>508</v>
      </c>
      <c r="H1030" s="260"/>
      <c r="I1030" s="262" t="s">
        <v>1628</v>
      </c>
      <c r="J1030" t="s">
        <v>1210</v>
      </c>
      <c r="K1030"/>
      <c r="L1030"/>
      <c r="M1030"/>
      <c r="N1030" t="s">
        <v>1211</v>
      </c>
    </row>
    <row r="1031" spans="1:14" ht="14.25" customHeight="1">
      <c r="A1031" s="273"/>
      <c r="B1031" s="185" t="s">
        <v>2774</v>
      </c>
      <c r="C1031" s="185">
        <v>217225807</v>
      </c>
      <c r="D1031" s="185">
        <v>7033427435</v>
      </c>
      <c r="E1031" s="260" t="s">
        <v>516</v>
      </c>
      <c r="F1031" s="260" t="s">
        <v>933</v>
      </c>
      <c r="G1031" s="260" t="s">
        <v>735</v>
      </c>
      <c r="H1031" s="260"/>
      <c r="I1031" s="262"/>
      <c r="J1031" t="s">
        <v>1210</v>
      </c>
      <c r="K1031"/>
      <c r="L1031"/>
      <c r="M1031"/>
      <c r="N1031" t="s">
        <v>1211</v>
      </c>
    </row>
    <row r="1032" spans="1:14" ht="14.25" customHeight="1">
      <c r="A1032" s="273"/>
      <c r="B1032" s="186" t="s">
        <v>2775</v>
      </c>
      <c r="C1032" s="186">
        <v>217477993</v>
      </c>
      <c r="D1032" s="186">
        <v>7865995713</v>
      </c>
      <c r="E1032" s="260" t="s">
        <v>516</v>
      </c>
      <c r="F1032" s="260" t="s">
        <v>933</v>
      </c>
      <c r="G1032" s="260" t="s">
        <v>508</v>
      </c>
      <c r="H1032" s="260" t="s">
        <v>1332</v>
      </c>
      <c r="I1032" s="262" t="s">
        <v>2765</v>
      </c>
      <c r="J1032" s="461" t="s">
        <v>1213</v>
      </c>
      <c r="K1032" s="461" t="s">
        <v>1214</v>
      </c>
      <c r="L1032" s="461" t="s">
        <v>1244</v>
      </c>
      <c r="M1032" s="461" t="s">
        <v>1245</v>
      </c>
      <c r="N1032" s="461" t="s">
        <v>1211</v>
      </c>
    </row>
    <row r="1033" spans="1:14" ht="14.25" customHeight="1">
      <c r="A1033" s="273"/>
      <c r="B1033" s="260" t="s">
        <v>2776</v>
      </c>
      <c r="C1033" s="260">
        <v>114266422</v>
      </c>
      <c r="D1033" s="260">
        <v>3854598523</v>
      </c>
      <c r="E1033" s="260" t="s">
        <v>538</v>
      </c>
      <c r="F1033" s="260" t="s">
        <v>933</v>
      </c>
      <c r="G1033" s="260" t="s">
        <v>508</v>
      </c>
      <c r="H1033" s="260"/>
      <c r="I1033" s="262" t="s">
        <v>1628</v>
      </c>
      <c r="J1033" s="462" t="s">
        <v>1217</v>
      </c>
      <c r="K1033" s="462" t="s">
        <v>1218</v>
      </c>
      <c r="L1033" s="462" t="s">
        <v>1265</v>
      </c>
      <c r="M1033" s="462" t="s">
        <v>1266</v>
      </c>
      <c r="N1033" s="462" t="s">
        <v>1211</v>
      </c>
    </row>
    <row r="1034" spans="1:14" ht="14.25" customHeight="1">
      <c r="A1034" s="278" t="s">
        <v>2777</v>
      </c>
      <c r="B1034" s="249" t="s">
        <v>2756</v>
      </c>
      <c r="C1034" s="250" t="s">
        <v>919</v>
      </c>
      <c r="D1034" s="251" t="s">
        <v>1311</v>
      </c>
      <c r="E1034" s="252"/>
      <c r="F1034" s="253"/>
      <c r="G1034" s="253"/>
      <c r="H1034" s="253"/>
      <c r="I1034" s="284"/>
      <c r="J1034" s="463" t="s">
        <v>1238</v>
      </c>
      <c r="K1034" s="463"/>
      <c r="L1034" s="463"/>
      <c r="M1034" s="463"/>
      <c r="N1034" s="463" t="s">
        <v>1239</v>
      </c>
    </row>
    <row r="1035" spans="1:14" ht="14.25" customHeight="1">
      <c r="A1035" s="272" t="s">
        <v>921</v>
      </c>
      <c r="B1035" s="257" t="s">
        <v>1314</v>
      </c>
      <c r="C1035" s="253" t="s">
        <v>923</v>
      </c>
      <c r="D1035" s="252" t="s">
        <v>924</v>
      </c>
      <c r="E1035" s="252" t="s">
        <v>497</v>
      </c>
      <c r="F1035" s="253" t="s">
        <v>925</v>
      </c>
      <c r="G1035" s="253" t="s">
        <v>926</v>
      </c>
      <c r="H1035" s="253" t="s">
        <v>1312</v>
      </c>
      <c r="I1035" s="284" t="s">
        <v>455</v>
      </c>
      <c r="J1035" t="s">
        <v>1206</v>
      </c>
      <c r="K1035" t="s">
        <v>1207</v>
      </c>
      <c r="L1035" t="s">
        <v>1205</v>
      </c>
      <c r="M1035" t="s">
        <v>1208</v>
      </c>
      <c r="N1035" t="s">
        <v>1209</v>
      </c>
    </row>
    <row r="1036" spans="1:14" s="454" customFormat="1" ht="14.25" customHeight="1">
      <c r="A1036" s="450"/>
      <c r="B1036" s="452" t="s">
        <v>511</v>
      </c>
      <c r="C1036" s="452">
        <v>148926496</v>
      </c>
      <c r="D1036" s="452">
        <v>8019185846</v>
      </c>
      <c r="E1036" s="452" t="s">
        <v>521</v>
      </c>
      <c r="F1036" s="452"/>
      <c r="G1036" s="452" t="s">
        <v>508</v>
      </c>
      <c r="H1036" s="452"/>
      <c r="I1036" s="453" t="s">
        <v>2778</v>
      </c>
      <c r="J1036" t="s">
        <v>1210</v>
      </c>
      <c r="K1036"/>
      <c r="L1036"/>
      <c r="M1036"/>
      <c r="N1036" t="s">
        <v>1211</v>
      </c>
    </row>
    <row r="1037" spans="1:14" ht="14.25" customHeight="1">
      <c r="A1037" s="273"/>
      <c r="B1037" s="186" t="s">
        <v>2779</v>
      </c>
      <c r="C1037" s="186">
        <v>217236360</v>
      </c>
      <c r="D1037" s="186">
        <v>4352288821</v>
      </c>
      <c r="E1037" s="260" t="s">
        <v>521</v>
      </c>
      <c r="F1037" s="260" t="s">
        <v>929</v>
      </c>
      <c r="G1037" s="260" t="s">
        <v>508</v>
      </c>
      <c r="H1037" s="260"/>
      <c r="I1037" s="262"/>
      <c r="J1037" t="s">
        <v>1210</v>
      </c>
      <c r="K1037"/>
      <c r="L1037"/>
      <c r="M1037"/>
      <c r="N1037" t="s">
        <v>1211</v>
      </c>
    </row>
    <row r="1038" spans="1:14" ht="14.25" customHeight="1">
      <c r="A1038" s="273"/>
      <c r="B1038" s="260" t="s">
        <v>2780</v>
      </c>
      <c r="C1038" s="260">
        <v>213273316</v>
      </c>
      <c r="D1038" s="260">
        <v>3856302847</v>
      </c>
      <c r="E1038" s="260" t="s">
        <v>510</v>
      </c>
      <c r="F1038" s="260" t="s">
        <v>929</v>
      </c>
      <c r="G1038" s="260" t="s">
        <v>508</v>
      </c>
      <c r="H1038" s="260"/>
      <c r="I1038" s="262"/>
      <c r="J1038" t="s">
        <v>1210</v>
      </c>
      <c r="K1038"/>
      <c r="L1038"/>
      <c r="M1038"/>
      <c r="N1038" t="s">
        <v>1211</v>
      </c>
    </row>
    <row r="1039" spans="1:14" ht="14.25" customHeight="1">
      <c r="A1039" s="273"/>
      <c r="B1039" s="186" t="s">
        <v>2781</v>
      </c>
      <c r="C1039" s="186">
        <v>215494379</v>
      </c>
      <c r="D1039" s="260">
        <v>8013309436</v>
      </c>
      <c r="E1039" s="260" t="s">
        <v>510</v>
      </c>
      <c r="F1039" s="260" t="s">
        <v>929</v>
      </c>
      <c r="G1039" s="260" t="s">
        <v>508</v>
      </c>
      <c r="H1039" s="260"/>
      <c r="I1039" s="262"/>
      <c r="J1039" s="461" t="s">
        <v>1213</v>
      </c>
      <c r="K1039" s="461" t="s">
        <v>1214</v>
      </c>
      <c r="L1039" s="461" t="s">
        <v>1240</v>
      </c>
      <c r="M1039" s="461" t="s">
        <v>1242</v>
      </c>
      <c r="N1039" s="461" t="s">
        <v>1211</v>
      </c>
    </row>
    <row r="1040" spans="1:14" ht="14.25" customHeight="1">
      <c r="A1040" s="273"/>
      <c r="B1040" s="260" t="s">
        <v>2782</v>
      </c>
      <c r="C1040" s="260">
        <v>198558709</v>
      </c>
      <c r="D1040" s="260">
        <v>3854243299</v>
      </c>
      <c r="E1040" s="260" t="s">
        <v>521</v>
      </c>
      <c r="F1040" s="260" t="s">
        <v>933</v>
      </c>
      <c r="G1040" s="260" t="s">
        <v>508</v>
      </c>
      <c r="H1040" s="260"/>
      <c r="I1040" s="262"/>
      <c r="J1040" s="462" t="s">
        <v>1217</v>
      </c>
      <c r="K1040" s="462" t="s">
        <v>1230</v>
      </c>
      <c r="L1040" s="462" t="s">
        <v>1229</v>
      </c>
      <c r="M1040" s="462" t="s">
        <v>1264</v>
      </c>
      <c r="N1040" s="462" t="s">
        <v>1211</v>
      </c>
    </row>
    <row r="1041" spans="1:14" ht="14.25" customHeight="1">
      <c r="A1041" s="273"/>
      <c r="B1041" s="186" t="s">
        <v>2783</v>
      </c>
      <c r="C1041" s="186">
        <v>198558701</v>
      </c>
      <c r="D1041" s="186">
        <v>6143277616</v>
      </c>
      <c r="E1041" s="260" t="s">
        <v>521</v>
      </c>
      <c r="F1041" s="260" t="s">
        <v>933</v>
      </c>
      <c r="G1041" s="260" t="s">
        <v>508</v>
      </c>
      <c r="H1041" s="260"/>
      <c r="I1041" s="262" t="s">
        <v>1628</v>
      </c>
      <c r="J1041" s="462" t="s">
        <v>1217</v>
      </c>
      <c r="K1041" s="462" t="s">
        <v>1230</v>
      </c>
      <c r="L1041" s="462" t="s">
        <v>1229</v>
      </c>
      <c r="M1041" s="462" t="s">
        <v>1264</v>
      </c>
      <c r="N1041" s="462" t="s">
        <v>1211</v>
      </c>
    </row>
    <row r="1042" spans="1:14" ht="14.25" customHeight="1">
      <c r="A1042" s="273"/>
      <c r="B1042" s="260" t="s">
        <v>2784</v>
      </c>
      <c r="C1042" s="260">
        <v>181339836</v>
      </c>
      <c r="D1042" s="260">
        <v>3852677145</v>
      </c>
      <c r="E1042" s="260" t="s">
        <v>521</v>
      </c>
      <c r="F1042" s="260"/>
      <c r="G1042" s="260" t="s">
        <v>508</v>
      </c>
      <c r="H1042" s="260"/>
      <c r="I1042" s="262" t="s">
        <v>1628</v>
      </c>
      <c r="J1042" t="s">
        <v>1210</v>
      </c>
      <c r="K1042"/>
      <c r="L1042"/>
      <c r="M1042"/>
      <c r="N1042" t="s">
        <v>1211</v>
      </c>
    </row>
    <row r="1043" spans="1:14" ht="14.25" customHeight="1">
      <c r="A1043" s="273"/>
      <c r="B1043" s="185" t="s">
        <v>2785</v>
      </c>
      <c r="C1043" s="185">
        <v>180450479</v>
      </c>
      <c r="D1043" s="185">
        <v>3853710479</v>
      </c>
      <c r="E1043" s="260" t="s">
        <v>505</v>
      </c>
      <c r="F1043" s="260"/>
      <c r="G1043" s="260" t="s">
        <v>508</v>
      </c>
      <c r="H1043" s="260"/>
      <c r="I1043" s="262" t="s">
        <v>1628</v>
      </c>
      <c r="J1043" t="s">
        <v>1210</v>
      </c>
      <c r="K1043"/>
      <c r="L1043"/>
      <c r="M1043"/>
      <c r="N1043" t="s">
        <v>1211</v>
      </c>
    </row>
    <row r="1044" spans="1:14" ht="14.25" customHeight="1">
      <c r="A1044" s="273"/>
      <c r="B1044" s="260" t="s">
        <v>2786</v>
      </c>
      <c r="C1044" s="260">
        <v>199530211</v>
      </c>
      <c r="D1044" s="260">
        <v>9152840143</v>
      </c>
      <c r="E1044" s="260" t="s">
        <v>521</v>
      </c>
      <c r="F1044" s="260" t="s">
        <v>933</v>
      </c>
      <c r="G1044" s="260"/>
      <c r="H1044" s="260"/>
      <c r="I1044" s="262"/>
      <c r="J1044" t="s">
        <v>1210</v>
      </c>
      <c r="K1044"/>
      <c r="L1044"/>
      <c r="M1044"/>
      <c r="N1044" t="s">
        <v>1211</v>
      </c>
    </row>
    <row r="1045" spans="1:14" ht="14.25" customHeight="1">
      <c r="A1045" s="273"/>
      <c r="B1045" s="186" t="s">
        <v>2072</v>
      </c>
      <c r="C1045" s="186">
        <v>193850499</v>
      </c>
      <c r="D1045" s="186">
        <v>8015028685</v>
      </c>
      <c r="E1045" s="260" t="s">
        <v>2083</v>
      </c>
      <c r="F1045" s="260"/>
      <c r="G1045" s="260" t="s">
        <v>508</v>
      </c>
      <c r="H1045" s="260"/>
      <c r="I1045" s="262" t="s">
        <v>1628</v>
      </c>
      <c r="J1045" s="461" t="s">
        <v>1213</v>
      </c>
      <c r="K1045" s="461" t="s">
        <v>1214</v>
      </c>
      <c r="L1045" s="461" t="s">
        <v>1267</v>
      </c>
      <c r="M1045" s="461" t="s">
        <v>1243</v>
      </c>
      <c r="N1045" s="461" t="s">
        <v>1211</v>
      </c>
    </row>
    <row r="1046" spans="1:14" ht="14.25" customHeight="1">
      <c r="A1046" s="273"/>
      <c r="B1046" s="260" t="s">
        <v>2787</v>
      </c>
      <c r="C1046" s="260">
        <v>152773540</v>
      </c>
      <c r="D1046" s="260">
        <v>3855516702</v>
      </c>
      <c r="E1046" s="260" t="s">
        <v>510</v>
      </c>
      <c r="F1046" s="260" t="s">
        <v>929</v>
      </c>
      <c r="G1046" s="260" t="s">
        <v>952</v>
      </c>
      <c r="H1046" s="260"/>
      <c r="I1046" s="262"/>
      <c r="J1046" t="s">
        <v>1210</v>
      </c>
      <c r="K1046"/>
      <c r="L1046"/>
      <c r="M1046"/>
      <c r="N1046" t="s">
        <v>1211</v>
      </c>
    </row>
    <row r="1047" spans="1:14" ht="14.25" customHeight="1">
      <c r="A1047" s="274">
        <v>691748336</v>
      </c>
      <c r="B1047" s="241" t="s">
        <v>2478</v>
      </c>
      <c r="C1047" s="241">
        <v>176121295</v>
      </c>
      <c r="D1047" s="241">
        <v>7079087652</v>
      </c>
      <c r="E1047" s="241" t="s">
        <v>2267</v>
      </c>
      <c r="F1047" s="241" t="s">
        <v>933</v>
      </c>
      <c r="G1047" s="260"/>
      <c r="H1047" s="260"/>
      <c r="I1047" s="340">
        <v>199553163</v>
      </c>
      <c r="J1047" t="s">
        <v>1210</v>
      </c>
      <c r="K1047"/>
      <c r="L1047"/>
      <c r="M1047"/>
      <c r="N1047" t="s">
        <v>1211</v>
      </c>
    </row>
    <row r="1048" spans="1:14" ht="14.25" customHeight="1">
      <c r="A1048" s="273"/>
      <c r="B1048" s="241" t="s">
        <v>2788</v>
      </c>
      <c r="C1048" s="185">
        <v>215494003</v>
      </c>
      <c r="D1048" s="185">
        <v>8016787408</v>
      </c>
      <c r="E1048" s="260" t="s">
        <v>516</v>
      </c>
      <c r="F1048" s="260" t="s">
        <v>929</v>
      </c>
      <c r="G1048" s="321" t="s">
        <v>508</v>
      </c>
      <c r="H1048" s="260"/>
      <c r="I1048" s="262" t="s">
        <v>1628</v>
      </c>
      <c r="J1048" t="s">
        <v>1210</v>
      </c>
      <c r="K1048"/>
      <c r="L1048"/>
      <c r="M1048"/>
      <c r="N1048" t="s">
        <v>1211</v>
      </c>
    </row>
    <row r="1049" spans="1:14" ht="14.25" customHeight="1">
      <c r="A1049" s="273"/>
      <c r="B1049" s="186" t="s">
        <v>2789</v>
      </c>
      <c r="C1049" s="186">
        <v>215494007</v>
      </c>
      <c r="D1049" s="186">
        <v>3853927207</v>
      </c>
      <c r="E1049" s="260" t="s">
        <v>516</v>
      </c>
      <c r="F1049" s="260" t="s">
        <v>929</v>
      </c>
      <c r="G1049" s="321" t="s">
        <v>508</v>
      </c>
      <c r="H1049" s="260"/>
      <c r="I1049" s="262" t="s">
        <v>1628</v>
      </c>
      <c r="J1049" t="s">
        <v>1210</v>
      </c>
      <c r="K1049"/>
      <c r="L1049"/>
      <c r="M1049"/>
      <c r="N1049" t="s">
        <v>1211</v>
      </c>
    </row>
    <row r="1050" spans="1:14" ht="14.25" customHeight="1">
      <c r="A1050" s="273"/>
      <c r="B1050" s="241" t="s">
        <v>2790</v>
      </c>
      <c r="C1050" s="185">
        <v>215494067</v>
      </c>
      <c r="D1050" s="185">
        <v>3855105173</v>
      </c>
      <c r="E1050" s="260" t="s">
        <v>516</v>
      </c>
      <c r="F1050" s="260" t="s">
        <v>929</v>
      </c>
      <c r="G1050" s="321" t="s">
        <v>508</v>
      </c>
      <c r="H1050" s="260"/>
      <c r="I1050" s="262" t="s">
        <v>1628</v>
      </c>
      <c r="J1050" t="s">
        <v>1210</v>
      </c>
      <c r="K1050"/>
      <c r="L1050"/>
      <c r="M1050"/>
      <c r="N1050" t="s">
        <v>1211</v>
      </c>
    </row>
    <row r="1051" spans="1:14" ht="14.25" customHeight="1">
      <c r="A1051" s="273"/>
      <c r="B1051" s="186" t="s">
        <v>2791</v>
      </c>
      <c r="C1051" s="186">
        <v>215494020</v>
      </c>
      <c r="D1051" s="186">
        <v>8016787411</v>
      </c>
      <c r="E1051" s="260" t="s">
        <v>516</v>
      </c>
      <c r="F1051" s="260" t="s">
        <v>929</v>
      </c>
      <c r="G1051" s="321" t="s">
        <v>508</v>
      </c>
      <c r="H1051" s="260"/>
      <c r="I1051" s="262" t="s">
        <v>1628</v>
      </c>
      <c r="J1051" t="s">
        <v>1210</v>
      </c>
      <c r="K1051"/>
      <c r="L1051"/>
      <c r="M1051"/>
      <c r="N1051" t="s">
        <v>1211</v>
      </c>
    </row>
    <row r="1052" spans="1:14" ht="14.25" customHeight="1">
      <c r="A1052" s="273"/>
      <c r="B1052" s="260" t="s">
        <v>2792</v>
      </c>
      <c r="C1052" s="260">
        <v>215263590</v>
      </c>
      <c r="D1052" s="260">
        <v>8014007535</v>
      </c>
      <c r="E1052" s="260" t="s">
        <v>2083</v>
      </c>
      <c r="F1052" s="260" t="s">
        <v>929</v>
      </c>
      <c r="G1052" s="260"/>
      <c r="H1052" s="260"/>
      <c r="I1052" s="262"/>
      <c r="J1052" t="s">
        <v>1210</v>
      </c>
      <c r="K1052"/>
      <c r="L1052"/>
      <c r="M1052"/>
      <c r="N1052" t="s">
        <v>1211</v>
      </c>
    </row>
    <row r="1053" spans="1:14" ht="14.25" customHeight="1">
      <c r="A1053" s="273"/>
      <c r="B1053" s="185" t="s">
        <v>546</v>
      </c>
      <c r="C1053" s="260">
        <v>216398708</v>
      </c>
      <c r="D1053" s="185">
        <v>5512025893</v>
      </c>
      <c r="E1053" s="241" t="s">
        <v>521</v>
      </c>
      <c r="F1053" s="241" t="s">
        <v>929</v>
      </c>
      <c r="G1053" s="260"/>
      <c r="H1053" s="260"/>
      <c r="I1053" s="262"/>
      <c r="J1053" t="s">
        <v>1210</v>
      </c>
      <c r="K1053"/>
      <c r="L1053"/>
      <c r="M1053"/>
      <c r="N1053" t="s">
        <v>1211</v>
      </c>
    </row>
    <row r="1054" spans="1:14" ht="14.25" customHeight="1">
      <c r="A1054" s="273"/>
      <c r="B1054" s="186" t="s">
        <v>2793</v>
      </c>
      <c r="C1054" s="186">
        <v>176117367</v>
      </c>
      <c r="D1054" s="186">
        <v>8015031901</v>
      </c>
      <c r="E1054" s="241" t="s">
        <v>2083</v>
      </c>
      <c r="F1054" s="241" t="s">
        <v>933</v>
      </c>
      <c r="H1054" s="260"/>
      <c r="I1054" s="262"/>
      <c r="J1054" t="s">
        <v>1210</v>
      </c>
      <c r="K1054"/>
      <c r="L1054"/>
      <c r="M1054"/>
      <c r="N1054" t="s">
        <v>1211</v>
      </c>
    </row>
    <row r="1055" spans="1:14" ht="14.25" customHeight="1">
      <c r="A1055" s="273"/>
      <c r="B1055" s="186" t="s">
        <v>529</v>
      </c>
      <c r="C1055" s="260">
        <v>167482313</v>
      </c>
      <c r="D1055" s="186">
        <v>8014036011</v>
      </c>
      <c r="E1055" s="260" t="s">
        <v>521</v>
      </c>
      <c r="F1055" s="241" t="s">
        <v>929</v>
      </c>
      <c r="G1055" s="260" t="s">
        <v>735</v>
      </c>
      <c r="H1055" s="260"/>
      <c r="I1055" s="262" t="s">
        <v>2794</v>
      </c>
      <c r="J1055" t="s">
        <v>1210</v>
      </c>
      <c r="K1055"/>
      <c r="L1055"/>
      <c r="M1055"/>
      <c r="N1055" t="s">
        <v>1211</v>
      </c>
    </row>
    <row r="1056" spans="1:14" ht="14.25" customHeight="1">
      <c r="A1056" s="322"/>
      <c r="B1056" s="323" t="s">
        <v>2795</v>
      </c>
      <c r="C1056" s="323">
        <v>199451058</v>
      </c>
      <c r="D1056" s="323">
        <v>3856015652</v>
      </c>
      <c r="E1056" s="321"/>
      <c r="F1056" s="302" t="s">
        <v>929</v>
      </c>
      <c r="G1056" s="321" t="s">
        <v>508</v>
      </c>
      <c r="H1056" s="321"/>
      <c r="I1056" s="324" t="s">
        <v>1628</v>
      </c>
      <c r="J1056" t="s">
        <v>1210</v>
      </c>
      <c r="K1056"/>
      <c r="L1056"/>
      <c r="M1056"/>
      <c r="N1056" t="s">
        <v>1211</v>
      </c>
    </row>
    <row r="1057" spans="1:14" ht="14.25" customHeight="1">
      <c r="A1057" s="322"/>
      <c r="B1057" s="323" t="s">
        <v>970</v>
      </c>
      <c r="C1057" s="323"/>
      <c r="D1057" s="323"/>
      <c r="E1057" s="321"/>
      <c r="F1057" s="302"/>
      <c r="G1057" s="321"/>
      <c r="H1057" s="321"/>
      <c r="I1057" s="324"/>
      <c r="J1057" s="463" t="s">
        <v>1238</v>
      </c>
      <c r="K1057" s="463"/>
      <c r="L1057" s="463"/>
      <c r="M1057" s="463"/>
      <c r="N1057" s="463" t="s">
        <v>1239</v>
      </c>
    </row>
    <row r="1058" spans="1:14" s="328" customFormat="1" ht="14.25" customHeight="1">
      <c r="A1058" s="325"/>
      <c r="B1058" s="188" t="s">
        <v>2796</v>
      </c>
      <c r="C1058" s="188">
        <v>215492751</v>
      </c>
      <c r="D1058" s="188">
        <v>8548328467</v>
      </c>
      <c r="E1058" s="326" t="s">
        <v>516</v>
      </c>
      <c r="F1058" s="326" t="s">
        <v>929</v>
      </c>
      <c r="G1058" s="326" t="s">
        <v>508</v>
      </c>
      <c r="H1058" s="326"/>
      <c r="I1058" s="327" t="s">
        <v>1628</v>
      </c>
      <c r="J1058" t="s">
        <v>1210</v>
      </c>
      <c r="K1058"/>
      <c r="L1058"/>
      <c r="M1058"/>
      <c r="N1058" t="s">
        <v>1211</v>
      </c>
    </row>
    <row r="1059" spans="1:14" ht="14.25" customHeight="1">
      <c r="A1059" s="278" t="s">
        <v>2797</v>
      </c>
      <c r="B1059" s="249" t="s">
        <v>2756</v>
      </c>
      <c r="C1059" s="250" t="s">
        <v>919</v>
      </c>
      <c r="D1059" s="251" t="s">
        <v>1311</v>
      </c>
      <c r="E1059" s="252"/>
      <c r="F1059" s="253"/>
      <c r="G1059" s="253"/>
      <c r="H1059" s="253"/>
      <c r="I1059" s="284"/>
      <c r="J1059" s="463" t="s">
        <v>1238</v>
      </c>
      <c r="K1059" s="463"/>
      <c r="L1059" s="463"/>
      <c r="M1059" s="463"/>
      <c r="N1059" s="463" t="s">
        <v>1239</v>
      </c>
    </row>
    <row r="1060" spans="1:14" ht="14.25" customHeight="1">
      <c r="A1060" s="272" t="s">
        <v>921</v>
      </c>
      <c r="B1060" s="257" t="s">
        <v>1314</v>
      </c>
      <c r="C1060" s="253" t="s">
        <v>923</v>
      </c>
      <c r="D1060" s="252" t="s">
        <v>924</v>
      </c>
      <c r="E1060" s="252" t="s">
        <v>497</v>
      </c>
      <c r="F1060" s="253" t="s">
        <v>925</v>
      </c>
      <c r="G1060" s="253" t="s">
        <v>926</v>
      </c>
      <c r="H1060" s="253" t="s">
        <v>1312</v>
      </c>
      <c r="I1060" s="284" t="s">
        <v>455</v>
      </c>
      <c r="J1060" t="s">
        <v>1206</v>
      </c>
      <c r="K1060" t="s">
        <v>1207</v>
      </c>
      <c r="L1060" t="s">
        <v>1205</v>
      </c>
      <c r="M1060" t="s">
        <v>1208</v>
      </c>
      <c r="N1060" t="s">
        <v>1209</v>
      </c>
    </row>
    <row r="1061" spans="1:14" ht="14.25" customHeight="1">
      <c r="A1061" s="273"/>
      <c r="B1061" s="260" t="s">
        <v>2798</v>
      </c>
      <c r="C1061" s="336">
        <v>199409840</v>
      </c>
      <c r="D1061" s="260">
        <v>8018237366</v>
      </c>
      <c r="E1061" s="260" t="s">
        <v>2083</v>
      </c>
      <c r="F1061" s="260" t="s">
        <v>929</v>
      </c>
      <c r="G1061" s="260" t="s">
        <v>508</v>
      </c>
      <c r="H1061" s="260"/>
      <c r="I1061" s="262"/>
      <c r="J1061" t="s">
        <v>1210</v>
      </c>
      <c r="K1061"/>
      <c r="L1061"/>
      <c r="M1061"/>
      <c r="N1061" t="s">
        <v>1211</v>
      </c>
    </row>
    <row r="1062" spans="1:14" ht="14.25" customHeight="1">
      <c r="A1062" s="273">
        <v>652064420</v>
      </c>
      <c r="B1062" s="186" t="s">
        <v>2799</v>
      </c>
      <c r="C1062" s="186">
        <v>201845924</v>
      </c>
      <c r="D1062" s="186">
        <v>8573897802</v>
      </c>
      <c r="E1062" s="260" t="s">
        <v>2083</v>
      </c>
      <c r="F1062" s="260" t="s">
        <v>929</v>
      </c>
      <c r="G1062" s="260" t="s">
        <v>508</v>
      </c>
      <c r="H1062" s="260" t="s">
        <v>508</v>
      </c>
      <c r="I1062" s="262" t="s">
        <v>2800</v>
      </c>
      <c r="J1062" s="461" t="s">
        <v>1213</v>
      </c>
      <c r="K1062" s="461" t="s">
        <v>1214</v>
      </c>
      <c r="L1062" s="461" t="s">
        <v>1241</v>
      </c>
      <c r="M1062" s="461" t="s">
        <v>1243</v>
      </c>
      <c r="N1062" s="461" t="s">
        <v>1211</v>
      </c>
    </row>
    <row r="1063" spans="1:14" ht="14.25" customHeight="1">
      <c r="A1063" s="273"/>
      <c r="B1063" s="260" t="s">
        <v>2801</v>
      </c>
      <c r="C1063" s="260">
        <v>121281781</v>
      </c>
      <c r="D1063" s="260">
        <v>8019351614</v>
      </c>
      <c r="E1063" s="260" t="s">
        <v>510</v>
      </c>
      <c r="F1063" s="260" t="s">
        <v>933</v>
      </c>
      <c r="G1063" s="260" t="s">
        <v>508</v>
      </c>
      <c r="H1063" s="260"/>
      <c r="I1063" s="262"/>
      <c r="J1063" t="s">
        <v>1210</v>
      </c>
      <c r="K1063"/>
      <c r="L1063"/>
      <c r="M1063"/>
      <c r="N1063" t="s">
        <v>1211</v>
      </c>
    </row>
    <row r="1064" spans="1:14" ht="14.25" customHeight="1">
      <c r="A1064" s="273"/>
      <c r="B1064" s="186" t="s">
        <v>2802</v>
      </c>
      <c r="C1064" s="186"/>
      <c r="D1064" s="260">
        <v>3857857509</v>
      </c>
      <c r="E1064" s="260" t="s">
        <v>2267</v>
      </c>
      <c r="F1064" s="260" t="s">
        <v>929</v>
      </c>
      <c r="G1064" s="260" t="s">
        <v>508</v>
      </c>
      <c r="H1064" s="260"/>
      <c r="I1064" s="262"/>
      <c r="J1064" s="463" t="s">
        <v>1238</v>
      </c>
      <c r="K1064" s="463"/>
      <c r="L1064" s="463"/>
      <c r="M1064" s="463"/>
      <c r="N1064" s="463" t="s">
        <v>1239</v>
      </c>
    </row>
    <row r="1065" spans="1:14" ht="14.25" customHeight="1">
      <c r="A1065" s="273"/>
      <c r="B1065" s="186" t="s">
        <v>545</v>
      </c>
      <c r="C1065" s="186">
        <v>177942733</v>
      </c>
      <c r="D1065" s="186">
        <v>8015849797</v>
      </c>
      <c r="E1065" s="260" t="s">
        <v>521</v>
      </c>
      <c r="F1065" s="260" t="s">
        <v>929</v>
      </c>
      <c r="G1065" s="260" t="s">
        <v>735</v>
      </c>
      <c r="H1065" s="260"/>
      <c r="I1065" s="262"/>
      <c r="J1065" t="s">
        <v>1210</v>
      </c>
      <c r="K1065"/>
      <c r="L1065"/>
      <c r="M1065"/>
      <c r="N1065" t="s">
        <v>1211</v>
      </c>
    </row>
    <row r="1066" spans="1:14" ht="14.25" customHeight="1">
      <c r="A1066" s="273"/>
      <c r="B1066" s="186" t="s">
        <v>528</v>
      </c>
      <c r="C1066" s="186">
        <v>216395703</v>
      </c>
      <c r="D1066" s="186">
        <v>3852964862</v>
      </c>
      <c r="E1066" s="260" t="s">
        <v>521</v>
      </c>
      <c r="F1066" s="260" t="s">
        <v>929</v>
      </c>
      <c r="G1066" s="260" t="s">
        <v>735</v>
      </c>
      <c r="H1066" s="260"/>
      <c r="I1066" s="262"/>
      <c r="J1066" t="s">
        <v>1210</v>
      </c>
      <c r="K1066"/>
      <c r="L1066"/>
      <c r="M1066"/>
      <c r="N1066" t="s">
        <v>1211</v>
      </c>
    </row>
    <row r="1067" spans="1:14" ht="14.25" customHeight="1">
      <c r="A1067" s="273"/>
      <c r="B1067" s="186" t="s">
        <v>530</v>
      </c>
      <c r="C1067" s="186">
        <v>216398767</v>
      </c>
      <c r="D1067" s="186">
        <v>8016001096</v>
      </c>
      <c r="E1067" s="260" t="s">
        <v>521</v>
      </c>
      <c r="F1067" s="260" t="s">
        <v>929</v>
      </c>
      <c r="G1067" s="260" t="s">
        <v>735</v>
      </c>
      <c r="H1067" s="260"/>
      <c r="I1067" s="262"/>
      <c r="J1067" t="s">
        <v>1210</v>
      </c>
      <c r="K1067"/>
      <c r="L1067"/>
      <c r="M1067"/>
      <c r="N1067" t="s">
        <v>1211</v>
      </c>
    </row>
    <row r="1068" spans="1:14" ht="14.25" customHeight="1">
      <c r="A1068" s="273">
        <v>314530337</v>
      </c>
      <c r="B1068" s="186" t="s">
        <v>2803</v>
      </c>
      <c r="C1068" s="186">
        <v>95686556</v>
      </c>
      <c r="D1068" s="186">
        <v>8017021146</v>
      </c>
      <c r="E1068" s="260" t="s">
        <v>2083</v>
      </c>
      <c r="F1068" s="260" t="s">
        <v>929</v>
      </c>
      <c r="G1068" s="260" t="s">
        <v>735</v>
      </c>
      <c r="H1068" s="260"/>
      <c r="I1068" s="262"/>
      <c r="J1068" t="s">
        <v>1210</v>
      </c>
      <c r="K1068"/>
      <c r="L1068"/>
      <c r="M1068"/>
      <c r="N1068" t="s">
        <v>1211</v>
      </c>
    </row>
    <row r="1069" spans="1:14" ht="14.25" customHeight="1">
      <c r="A1069" s="273"/>
      <c r="B1069" s="185" t="s">
        <v>2804</v>
      </c>
      <c r="C1069" s="185">
        <v>213663977</v>
      </c>
      <c r="D1069" s="185">
        <v>3854344656</v>
      </c>
      <c r="E1069" s="260" t="s">
        <v>516</v>
      </c>
      <c r="F1069" s="260" t="s">
        <v>929</v>
      </c>
      <c r="G1069" s="260" t="s">
        <v>735</v>
      </c>
      <c r="J1069" s="461" t="s">
        <v>1213</v>
      </c>
      <c r="K1069" s="461" t="s">
        <v>1214</v>
      </c>
      <c r="L1069" s="461" t="s">
        <v>1251</v>
      </c>
      <c r="M1069" s="461" t="s">
        <v>1245</v>
      </c>
      <c r="N1069" s="461" t="s">
        <v>1211</v>
      </c>
    </row>
    <row r="1070" spans="1:14" ht="14.25" customHeight="1">
      <c r="A1070" s="273"/>
      <c r="B1070" s="186" t="s">
        <v>2805</v>
      </c>
      <c r="C1070" s="186">
        <v>215454961</v>
      </c>
      <c r="D1070" s="186">
        <v>3856309462</v>
      </c>
      <c r="E1070" s="260" t="s">
        <v>516</v>
      </c>
      <c r="F1070" s="260" t="s">
        <v>929</v>
      </c>
      <c r="G1070" s="260" t="s">
        <v>735</v>
      </c>
      <c r="J1070" t="s">
        <v>1210</v>
      </c>
      <c r="K1070"/>
      <c r="L1070"/>
      <c r="M1070"/>
      <c r="N1070" t="s">
        <v>1211</v>
      </c>
    </row>
    <row r="1071" spans="1:14" ht="14.25" customHeight="1">
      <c r="A1071" s="273"/>
      <c r="B1071" s="186" t="s">
        <v>2806</v>
      </c>
      <c r="C1071" s="186">
        <v>139351187</v>
      </c>
      <c r="D1071" s="186">
        <v>3852749693</v>
      </c>
      <c r="E1071" s="260" t="s">
        <v>516</v>
      </c>
      <c r="F1071" s="262"/>
      <c r="G1071" s="260" t="s">
        <v>735</v>
      </c>
      <c r="J1071" t="s">
        <v>1210</v>
      </c>
      <c r="K1071"/>
      <c r="L1071"/>
      <c r="M1071"/>
      <c r="N1071" t="s">
        <v>1211</v>
      </c>
    </row>
    <row r="1072" spans="1:14" ht="14.25" customHeight="1">
      <c r="A1072" s="273"/>
      <c r="B1072" s="186" t="s">
        <v>2807</v>
      </c>
      <c r="C1072" s="186">
        <v>151371374</v>
      </c>
      <c r="D1072" s="186" t="s">
        <v>2808</v>
      </c>
      <c r="E1072" s="260" t="s">
        <v>516</v>
      </c>
      <c r="F1072" s="260" t="s">
        <v>933</v>
      </c>
      <c r="G1072" s="255" t="s">
        <v>1332</v>
      </c>
      <c r="J1072" t="s">
        <v>1210</v>
      </c>
      <c r="K1072"/>
      <c r="L1072"/>
      <c r="M1072"/>
      <c r="N1072" t="s">
        <v>1211</v>
      </c>
    </row>
    <row r="1073" spans="1:14" ht="14.25" customHeight="1">
      <c r="A1073" s="273">
        <v>646464291</v>
      </c>
      <c r="B1073" s="260" t="s">
        <v>2809</v>
      </c>
      <c r="C1073" s="186">
        <v>187278163</v>
      </c>
      <c r="D1073" s="186">
        <v>3852228263</v>
      </c>
      <c r="E1073" s="260" t="s">
        <v>2083</v>
      </c>
      <c r="F1073" s="260" t="s">
        <v>929</v>
      </c>
      <c r="G1073" s="260" t="s">
        <v>735</v>
      </c>
      <c r="H1073" s="260"/>
      <c r="I1073" s="262"/>
      <c r="J1073" t="s">
        <v>1210</v>
      </c>
      <c r="K1073"/>
      <c r="L1073"/>
      <c r="M1073"/>
      <c r="N1073" t="s">
        <v>1211</v>
      </c>
    </row>
    <row r="1074" spans="1:14" ht="14.25" customHeight="1">
      <c r="A1074" s="273">
        <v>424898479</v>
      </c>
      <c r="B1074" s="186" t="s">
        <v>2810</v>
      </c>
      <c r="C1074" s="186">
        <v>213185511</v>
      </c>
      <c r="D1074" s="186">
        <v>38547881225</v>
      </c>
      <c r="E1074" s="260" t="s">
        <v>2083</v>
      </c>
      <c r="F1074" s="260" t="s">
        <v>933</v>
      </c>
      <c r="G1074" s="260" t="s">
        <v>735</v>
      </c>
      <c r="H1074" s="260"/>
      <c r="I1074" s="262" t="s">
        <v>2811</v>
      </c>
      <c r="J1074" t="s">
        <v>1210</v>
      </c>
      <c r="K1074"/>
      <c r="L1074"/>
      <c r="M1074"/>
      <c r="N1074" t="s">
        <v>1211</v>
      </c>
    </row>
    <row r="1075" spans="1:14" ht="14.25" customHeight="1">
      <c r="A1075" s="301" t="s">
        <v>2812</v>
      </c>
      <c r="B1075" s="185" t="s">
        <v>2813</v>
      </c>
      <c r="C1075" s="300">
        <v>95704667</v>
      </c>
      <c r="D1075" s="185">
        <v>3852999196</v>
      </c>
      <c r="E1075" s="302" t="s">
        <v>516</v>
      </c>
      <c r="F1075" s="302" t="s">
        <v>929</v>
      </c>
      <c r="G1075" s="260" t="s">
        <v>508</v>
      </c>
      <c r="H1075" s="260"/>
      <c r="I1075" s="262"/>
      <c r="J1075" t="s">
        <v>1210</v>
      </c>
      <c r="K1075"/>
      <c r="L1075"/>
      <c r="M1075"/>
      <c r="N1075" t="s">
        <v>1211</v>
      </c>
    </row>
    <row r="1076" spans="1:14" ht="14.25" customHeight="1">
      <c r="A1076" s="273"/>
      <c r="B1076" s="186" t="s">
        <v>2814</v>
      </c>
      <c r="C1076" s="186">
        <v>142382758</v>
      </c>
      <c r="D1076" s="186">
        <v>3855607900</v>
      </c>
      <c r="E1076" s="260" t="s">
        <v>505</v>
      </c>
      <c r="F1076" s="260" t="s">
        <v>929</v>
      </c>
      <c r="G1076" s="260" t="s">
        <v>735</v>
      </c>
      <c r="H1076" s="260"/>
      <c r="I1076" s="262"/>
      <c r="J1076" s="462" t="s">
        <v>1217</v>
      </c>
      <c r="K1076" s="462" t="s">
        <v>1269</v>
      </c>
      <c r="L1076" s="462" t="s">
        <v>1268</v>
      </c>
      <c r="M1076" s="462" t="s">
        <v>1270</v>
      </c>
      <c r="N1076" s="462" t="s">
        <v>1211</v>
      </c>
    </row>
    <row r="1077" spans="1:14" ht="14.25" customHeight="1">
      <c r="A1077" s="273"/>
      <c r="B1077" s="260" t="s">
        <v>2505</v>
      </c>
      <c r="C1077" s="260">
        <v>122421197</v>
      </c>
      <c r="D1077" s="260">
        <v>3854006274</v>
      </c>
      <c r="E1077" s="260" t="s">
        <v>510</v>
      </c>
      <c r="F1077" s="260" t="s">
        <v>929</v>
      </c>
      <c r="G1077" s="260" t="s">
        <v>508</v>
      </c>
      <c r="H1077" s="260"/>
      <c r="I1077" s="262"/>
      <c r="J1077" t="s">
        <v>1210</v>
      </c>
      <c r="K1077"/>
      <c r="L1077"/>
      <c r="M1077"/>
      <c r="N1077" t="s">
        <v>1211</v>
      </c>
    </row>
    <row r="1078" spans="1:14" ht="14.25" customHeight="1">
      <c r="A1078" s="273"/>
      <c r="B1078" s="186" t="s">
        <v>2506</v>
      </c>
      <c r="C1078" s="186">
        <v>215263808</v>
      </c>
      <c r="D1078" s="186">
        <v>3854006274</v>
      </c>
      <c r="E1078" s="260" t="s">
        <v>510</v>
      </c>
      <c r="F1078" s="260" t="s">
        <v>929</v>
      </c>
      <c r="G1078" s="260" t="s">
        <v>508</v>
      </c>
      <c r="H1078" s="260"/>
      <c r="I1078" s="262"/>
      <c r="J1078" s="461" t="s">
        <v>1213</v>
      </c>
      <c r="K1078" s="461" t="s">
        <v>1214</v>
      </c>
      <c r="L1078" s="461" t="s">
        <v>1251</v>
      </c>
      <c r="M1078" s="461" t="s">
        <v>1245</v>
      </c>
      <c r="N1078" s="461" t="s">
        <v>1211</v>
      </c>
    </row>
    <row r="1079" spans="1:14" ht="14.25" customHeight="1">
      <c r="A1079" s="273"/>
      <c r="B1079" s="186" t="s">
        <v>2815</v>
      </c>
      <c r="C1079" s="186">
        <v>199219797</v>
      </c>
      <c r="D1079" s="186">
        <v>8016349048</v>
      </c>
      <c r="E1079" s="260" t="s">
        <v>516</v>
      </c>
      <c r="F1079" s="260" t="s">
        <v>933</v>
      </c>
      <c r="G1079" s="260" t="s">
        <v>508</v>
      </c>
      <c r="H1079" s="260" t="s">
        <v>508</v>
      </c>
      <c r="I1079" s="262" t="s">
        <v>1628</v>
      </c>
      <c r="J1079" s="461" t="s">
        <v>1213</v>
      </c>
      <c r="K1079" s="461" t="s">
        <v>1214</v>
      </c>
      <c r="L1079" s="461" t="s">
        <v>1271</v>
      </c>
      <c r="M1079" s="461" t="s">
        <v>1233</v>
      </c>
      <c r="N1079" s="461" t="s">
        <v>1211</v>
      </c>
    </row>
    <row r="1080" spans="1:14" ht="14.25" customHeight="1">
      <c r="A1080" s="273"/>
      <c r="B1080" s="186" t="s">
        <v>2816</v>
      </c>
      <c r="C1080" s="186">
        <v>194664196</v>
      </c>
      <c r="D1080" s="186">
        <v>3853011688</v>
      </c>
      <c r="E1080" s="260" t="s">
        <v>516</v>
      </c>
      <c r="F1080" s="260" t="s">
        <v>929</v>
      </c>
      <c r="G1080" s="260" t="s">
        <v>508</v>
      </c>
      <c r="H1080" s="260"/>
      <c r="I1080" s="262"/>
      <c r="J1080" t="s">
        <v>1210</v>
      </c>
      <c r="K1080"/>
      <c r="L1080"/>
      <c r="M1080"/>
      <c r="N1080" t="s">
        <v>1211</v>
      </c>
    </row>
    <row r="1081" spans="1:14" ht="14.25" customHeight="1">
      <c r="A1081" s="273"/>
      <c r="B1081" s="186" t="s">
        <v>2817</v>
      </c>
      <c r="C1081" s="186">
        <v>208925124</v>
      </c>
      <c r="D1081" s="186">
        <v>5092981370</v>
      </c>
      <c r="E1081" s="260" t="s">
        <v>505</v>
      </c>
      <c r="F1081" s="260" t="s">
        <v>933</v>
      </c>
      <c r="G1081" s="260" t="s">
        <v>735</v>
      </c>
      <c r="H1081" s="260"/>
      <c r="I1081" s="262"/>
      <c r="J1081" t="s">
        <v>1210</v>
      </c>
      <c r="K1081"/>
      <c r="L1081"/>
      <c r="M1081"/>
      <c r="N1081" t="s">
        <v>1211</v>
      </c>
    </row>
    <row r="1082" spans="1:14" ht="14.25" customHeight="1">
      <c r="A1082" s="313" t="s">
        <v>2818</v>
      </c>
      <c r="B1082" s="314" t="s">
        <v>2756</v>
      </c>
      <c r="C1082" s="315" t="s">
        <v>1020</v>
      </c>
      <c r="D1082" s="316" t="s">
        <v>1311</v>
      </c>
      <c r="E1082" s="317"/>
      <c r="F1082" s="318"/>
      <c r="G1082" s="318"/>
      <c r="H1082" s="318"/>
      <c r="I1082" s="319"/>
      <c r="J1082" s="463" t="s">
        <v>1238</v>
      </c>
      <c r="K1082" s="463"/>
      <c r="L1082" s="463"/>
      <c r="M1082" s="463"/>
      <c r="N1082" s="463" t="s">
        <v>1239</v>
      </c>
    </row>
    <row r="1083" spans="1:14" ht="14.25" customHeight="1">
      <c r="A1083" s="272" t="s">
        <v>921</v>
      </c>
      <c r="B1083" s="257" t="s">
        <v>1314</v>
      </c>
      <c r="C1083" s="253" t="s">
        <v>923</v>
      </c>
      <c r="D1083" s="252" t="s">
        <v>924</v>
      </c>
      <c r="E1083" s="252" t="s">
        <v>497</v>
      </c>
      <c r="F1083" s="253" t="s">
        <v>925</v>
      </c>
      <c r="G1083" s="253" t="s">
        <v>926</v>
      </c>
      <c r="H1083" s="253" t="s">
        <v>1312</v>
      </c>
      <c r="I1083" s="284" t="s">
        <v>455</v>
      </c>
      <c r="J1083" t="s">
        <v>1206</v>
      </c>
      <c r="K1083" t="s">
        <v>1207</v>
      </c>
      <c r="L1083" t="s">
        <v>1205</v>
      </c>
      <c r="M1083" t="s">
        <v>1208</v>
      </c>
      <c r="N1083" t="s">
        <v>1209</v>
      </c>
    </row>
    <row r="1084" spans="1:14" ht="14.25" customHeight="1">
      <c r="A1084" s="273" t="s">
        <v>1789</v>
      </c>
      <c r="B1084" s="260" t="s">
        <v>2819</v>
      </c>
      <c r="C1084" s="260">
        <v>199233701</v>
      </c>
      <c r="D1084" s="260">
        <v>3853889988</v>
      </c>
      <c r="E1084" s="260" t="s">
        <v>505</v>
      </c>
      <c r="F1084" s="260" t="s">
        <v>929</v>
      </c>
      <c r="G1084" s="260" t="s">
        <v>508</v>
      </c>
      <c r="H1084" s="260"/>
      <c r="I1084" s="262"/>
      <c r="J1084" t="s">
        <v>1210</v>
      </c>
      <c r="K1084"/>
      <c r="L1084"/>
      <c r="M1084"/>
      <c r="N1084" t="s">
        <v>1211</v>
      </c>
    </row>
    <row r="1085" spans="1:14" ht="14.25" customHeight="1">
      <c r="A1085" s="273" t="s">
        <v>2820</v>
      </c>
      <c r="B1085" s="260" t="s">
        <v>2821</v>
      </c>
      <c r="C1085" s="260">
        <v>216555991</v>
      </c>
      <c r="D1085" s="260">
        <v>3852423170</v>
      </c>
      <c r="E1085" s="260" t="s">
        <v>2083</v>
      </c>
      <c r="F1085" s="260" t="s">
        <v>929</v>
      </c>
      <c r="G1085" s="260" t="s">
        <v>508</v>
      </c>
      <c r="H1085" s="260"/>
      <c r="I1085" s="262"/>
      <c r="J1085" t="s">
        <v>1210</v>
      </c>
      <c r="K1085"/>
      <c r="L1085"/>
      <c r="M1085"/>
      <c r="N1085" t="s">
        <v>1211</v>
      </c>
    </row>
    <row r="1086" spans="1:14" ht="14.25" customHeight="1">
      <c r="A1086" s="273" t="s">
        <v>2822</v>
      </c>
      <c r="B1086" s="260" t="s">
        <v>2823</v>
      </c>
      <c r="C1086" s="260">
        <v>215116657</v>
      </c>
      <c r="D1086" s="260">
        <v>9298414463</v>
      </c>
      <c r="E1086" s="260" t="s">
        <v>2083</v>
      </c>
      <c r="F1086" s="260" t="s">
        <v>933</v>
      </c>
      <c r="G1086" s="260" t="s">
        <v>508</v>
      </c>
      <c r="H1086" s="260"/>
      <c r="I1086" s="262" t="s">
        <v>1628</v>
      </c>
      <c r="J1086" s="461" t="s">
        <v>1213</v>
      </c>
      <c r="K1086" s="461" t="s">
        <v>1214</v>
      </c>
      <c r="L1086" s="461" t="s">
        <v>1244</v>
      </c>
      <c r="M1086" s="461" t="s">
        <v>1245</v>
      </c>
      <c r="N1086" s="461" t="s">
        <v>1211</v>
      </c>
    </row>
    <row r="1087" spans="1:14" ht="14.25" customHeight="1">
      <c r="A1087" s="273"/>
      <c r="B1087" s="186" t="s">
        <v>2824</v>
      </c>
      <c r="C1087" s="186">
        <v>133430239</v>
      </c>
      <c r="D1087" s="260">
        <v>3855072401</v>
      </c>
      <c r="E1087" s="260" t="s">
        <v>516</v>
      </c>
      <c r="F1087" s="260" t="s">
        <v>929</v>
      </c>
      <c r="G1087" s="260" t="s">
        <v>508</v>
      </c>
      <c r="H1087" s="260" t="s">
        <v>508</v>
      </c>
      <c r="I1087" s="262" t="s">
        <v>2825</v>
      </c>
      <c r="J1087" s="461" t="s">
        <v>1213</v>
      </c>
      <c r="K1087" s="461" t="s">
        <v>1214</v>
      </c>
      <c r="L1087" s="461" t="s">
        <v>1272</v>
      </c>
      <c r="M1087" s="461" t="s">
        <v>1273</v>
      </c>
      <c r="N1087" s="461" t="s">
        <v>1211</v>
      </c>
    </row>
    <row r="1088" spans="1:14" ht="14.25" customHeight="1">
      <c r="A1088" s="273"/>
      <c r="B1088" s="260" t="s">
        <v>2826</v>
      </c>
      <c r="C1088" s="260">
        <v>217220013</v>
      </c>
      <c r="D1088" s="260">
        <v>3853189983</v>
      </c>
      <c r="E1088" s="260" t="s">
        <v>521</v>
      </c>
      <c r="F1088" s="260" t="s">
        <v>933</v>
      </c>
      <c r="G1088" s="260"/>
      <c r="H1088" s="260"/>
      <c r="I1088" s="262"/>
      <c r="J1088" t="s">
        <v>1210</v>
      </c>
      <c r="K1088"/>
      <c r="L1088"/>
      <c r="M1088"/>
      <c r="N1088" t="s">
        <v>1211</v>
      </c>
    </row>
    <row r="1089" spans="1:14" ht="14.25" customHeight="1">
      <c r="A1089" s="273" t="s">
        <v>2827</v>
      </c>
      <c r="B1089" s="260" t="s">
        <v>2828</v>
      </c>
      <c r="C1089" s="260">
        <v>199205347</v>
      </c>
      <c r="D1089" s="260">
        <v>3854618196</v>
      </c>
      <c r="E1089" s="260" t="s">
        <v>510</v>
      </c>
      <c r="F1089" s="260" t="s">
        <v>933</v>
      </c>
      <c r="G1089" s="260" t="s">
        <v>508</v>
      </c>
      <c r="H1089" s="260"/>
      <c r="I1089" s="262" t="s">
        <v>1628</v>
      </c>
      <c r="J1089" t="s">
        <v>1210</v>
      </c>
      <c r="K1089"/>
      <c r="L1089"/>
      <c r="M1089"/>
      <c r="N1089" t="s">
        <v>1211</v>
      </c>
    </row>
    <row r="1090" spans="1:14" ht="14.25" customHeight="1">
      <c r="A1090" s="273">
        <v>274910919</v>
      </c>
      <c r="B1090" s="260" t="s">
        <v>2829</v>
      </c>
      <c r="C1090" s="260">
        <v>95692003</v>
      </c>
      <c r="D1090" s="260">
        <v>3854309555</v>
      </c>
      <c r="E1090" s="260" t="s">
        <v>2083</v>
      </c>
      <c r="F1090" s="260" t="s">
        <v>929</v>
      </c>
      <c r="G1090" s="260"/>
      <c r="H1090" s="260"/>
      <c r="I1090" s="262"/>
      <c r="J1090" t="s">
        <v>1210</v>
      </c>
      <c r="K1090"/>
      <c r="L1090"/>
      <c r="M1090"/>
      <c r="N1090" t="s">
        <v>1211</v>
      </c>
    </row>
    <row r="1091" spans="1:14" ht="14.25" customHeight="1">
      <c r="A1091" s="273" t="s">
        <v>2830</v>
      </c>
      <c r="B1091" s="260" t="s">
        <v>2831</v>
      </c>
      <c r="C1091" s="260">
        <v>216392466</v>
      </c>
      <c r="D1091" s="260">
        <v>7252007307</v>
      </c>
      <c r="E1091" s="260" t="s">
        <v>510</v>
      </c>
      <c r="F1091" s="260" t="s">
        <v>929</v>
      </c>
      <c r="G1091" s="260" t="s">
        <v>508</v>
      </c>
      <c r="H1091" s="260"/>
      <c r="I1091" s="262"/>
      <c r="J1091" t="s">
        <v>1210</v>
      </c>
      <c r="K1091"/>
      <c r="L1091"/>
      <c r="M1091"/>
      <c r="N1091" t="s">
        <v>1211</v>
      </c>
    </row>
    <row r="1092" spans="1:14" ht="14.25" customHeight="1">
      <c r="A1092" s="273" t="s">
        <v>2832</v>
      </c>
      <c r="B1092" s="260" t="s">
        <v>2833</v>
      </c>
      <c r="C1092" s="260">
        <v>216589882</v>
      </c>
      <c r="D1092" s="260">
        <v>3855517133</v>
      </c>
      <c r="E1092" s="260" t="s">
        <v>510</v>
      </c>
      <c r="F1092" s="260" t="s">
        <v>933</v>
      </c>
      <c r="G1092" s="260"/>
      <c r="H1092" s="260"/>
      <c r="I1092" s="262"/>
      <c r="J1092" t="s">
        <v>1210</v>
      </c>
      <c r="K1092"/>
      <c r="L1092"/>
      <c r="M1092"/>
      <c r="N1092" t="s">
        <v>1211</v>
      </c>
    </row>
    <row r="1093" spans="1:14" ht="14.25" customHeight="1">
      <c r="A1093" s="273">
        <v>646543234</v>
      </c>
      <c r="B1093" s="260" t="s">
        <v>2834</v>
      </c>
      <c r="C1093" s="260">
        <v>95623500</v>
      </c>
      <c r="D1093" s="260">
        <v>3853266219</v>
      </c>
      <c r="E1093" s="260" t="s">
        <v>2267</v>
      </c>
      <c r="F1093" s="260" t="s">
        <v>929</v>
      </c>
      <c r="G1093" s="260" t="s">
        <v>508</v>
      </c>
      <c r="H1093" s="260"/>
      <c r="I1093" s="262" t="s">
        <v>2835</v>
      </c>
      <c r="J1093" t="s">
        <v>1210</v>
      </c>
      <c r="K1093"/>
      <c r="L1093"/>
      <c r="M1093"/>
      <c r="N1093" t="s">
        <v>1211</v>
      </c>
    </row>
    <row r="1094" spans="1:14" ht="14.25" customHeight="1">
      <c r="A1094" s="273"/>
      <c r="B1094" s="186" t="s">
        <v>2836</v>
      </c>
      <c r="C1094" s="186">
        <v>216600348</v>
      </c>
      <c r="D1094" s="186" t="s">
        <v>2837</v>
      </c>
      <c r="E1094" s="260" t="s">
        <v>516</v>
      </c>
      <c r="F1094" s="260" t="s">
        <v>933</v>
      </c>
      <c r="G1094" s="260" t="s">
        <v>508</v>
      </c>
      <c r="H1094" s="260"/>
      <c r="I1094" s="262" t="s">
        <v>1628</v>
      </c>
      <c r="J1094" s="461" t="s">
        <v>1213</v>
      </c>
      <c r="K1094" s="461" t="s">
        <v>1214</v>
      </c>
      <c r="L1094" s="461" t="s">
        <v>1274</v>
      </c>
      <c r="M1094" s="461" t="s">
        <v>1273</v>
      </c>
      <c r="N1094" s="461" t="s">
        <v>1211</v>
      </c>
    </row>
    <row r="1095" spans="1:14" ht="14.25" customHeight="1">
      <c r="A1095" s="273">
        <v>647667968</v>
      </c>
      <c r="B1095" s="260" t="s">
        <v>2838</v>
      </c>
      <c r="C1095" s="260">
        <v>95613436</v>
      </c>
      <c r="D1095" s="260">
        <v>3852855414</v>
      </c>
      <c r="E1095" s="260" t="s">
        <v>2267</v>
      </c>
      <c r="F1095" s="260" t="s">
        <v>933</v>
      </c>
      <c r="G1095" s="260"/>
      <c r="H1095" s="260"/>
      <c r="I1095" s="262"/>
      <c r="J1095" t="s">
        <v>1210</v>
      </c>
      <c r="K1095"/>
      <c r="L1095"/>
      <c r="M1095"/>
      <c r="N1095" t="s">
        <v>1211</v>
      </c>
    </row>
    <row r="1096" spans="1:14" ht="14.25" customHeight="1">
      <c r="A1096" s="273">
        <v>370259271</v>
      </c>
      <c r="B1096" s="260" t="s">
        <v>2839</v>
      </c>
      <c r="C1096" s="260">
        <v>216388298</v>
      </c>
      <c r="D1096" s="260">
        <v>4355998216</v>
      </c>
      <c r="E1096" s="260" t="s">
        <v>2267</v>
      </c>
      <c r="F1096" s="260" t="s">
        <v>933</v>
      </c>
      <c r="G1096" s="260"/>
      <c r="H1096" s="260"/>
      <c r="I1096" s="262" t="s">
        <v>2840</v>
      </c>
      <c r="J1096" t="s">
        <v>1210</v>
      </c>
      <c r="K1096"/>
      <c r="L1096"/>
      <c r="M1096"/>
      <c r="N1096" t="s">
        <v>1211</v>
      </c>
    </row>
    <row r="1097" spans="1:14" ht="14.25" customHeight="1">
      <c r="A1097" s="273">
        <v>334960480</v>
      </c>
      <c r="B1097" s="260" t="s">
        <v>2841</v>
      </c>
      <c r="C1097" s="260">
        <v>209193672</v>
      </c>
      <c r="D1097" s="260">
        <v>8013864009</v>
      </c>
      <c r="E1097" s="260" t="s">
        <v>2083</v>
      </c>
      <c r="F1097" s="260" t="s">
        <v>933</v>
      </c>
      <c r="G1097" s="260" t="s">
        <v>508</v>
      </c>
      <c r="H1097" s="260"/>
      <c r="I1097" s="262"/>
      <c r="J1097" t="s">
        <v>1210</v>
      </c>
      <c r="K1097"/>
      <c r="L1097"/>
      <c r="M1097"/>
      <c r="N1097" t="s">
        <v>1211</v>
      </c>
    </row>
    <row r="1098" spans="1:14" ht="14.25" customHeight="1">
      <c r="A1098" s="273" t="s">
        <v>2842</v>
      </c>
      <c r="B1098" s="260" t="s">
        <v>2843</v>
      </c>
      <c r="C1098" s="260">
        <v>95672386</v>
      </c>
      <c r="D1098" s="260">
        <v>8016610033</v>
      </c>
      <c r="E1098" s="260" t="s">
        <v>510</v>
      </c>
      <c r="F1098" s="260" t="s">
        <v>933</v>
      </c>
      <c r="G1098" s="260" t="s">
        <v>508</v>
      </c>
      <c r="H1098" s="260"/>
      <c r="I1098" s="262"/>
      <c r="J1098" t="s">
        <v>1210</v>
      </c>
      <c r="K1098"/>
      <c r="L1098"/>
      <c r="M1098"/>
      <c r="N1098" t="s">
        <v>1211</v>
      </c>
    </row>
    <row r="1099" spans="1:14" ht="14.25" customHeight="1">
      <c r="A1099" s="273"/>
      <c r="B1099" s="186" t="s">
        <v>2844</v>
      </c>
      <c r="C1099" s="186">
        <v>217475486</v>
      </c>
      <c r="D1099" s="186">
        <v>3855602501</v>
      </c>
      <c r="E1099" s="260" t="s">
        <v>516</v>
      </c>
      <c r="F1099" s="260" t="s">
        <v>933</v>
      </c>
      <c r="G1099" s="260"/>
      <c r="H1099" s="260"/>
      <c r="I1099" s="262"/>
      <c r="J1099" t="s">
        <v>1210</v>
      </c>
      <c r="K1099"/>
      <c r="L1099"/>
      <c r="M1099"/>
      <c r="N1099" t="s">
        <v>1211</v>
      </c>
    </row>
    <row r="1100" spans="1:14" ht="14.25" customHeight="1">
      <c r="A1100" s="273"/>
      <c r="B1100" s="186" t="s">
        <v>2845</v>
      </c>
      <c r="C1100" s="186">
        <v>190310017</v>
      </c>
      <c r="D1100" s="186">
        <v>3855019806</v>
      </c>
      <c r="E1100" s="260" t="s">
        <v>516</v>
      </c>
      <c r="F1100" s="260" t="s">
        <v>933</v>
      </c>
      <c r="G1100" s="260" t="s">
        <v>508</v>
      </c>
      <c r="H1100" s="260"/>
      <c r="I1100" s="262"/>
      <c r="J1100" t="s">
        <v>1210</v>
      </c>
      <c r="K1100"/>
      <c r="L1100"/>
      <c r="M1100"/>
      <c r="N1100" t="s">
        <v>1211</v>
      </c>
    </row>
    <row r="1101" spans="1:14" ht="14.25" customHeight="1">
      <c r="A1101" s="273"/>
      <c r="B1101" s="186" t="s">
        <v>2846</v>
      </c>
      <c r="C1101" s="186">
        <v>134338574</v>
      </c>
      <c r="D1101" s="186">
        <v>3854562449</v>
      </c>
      <c r="E1101" s="260" t="s">
        <v>516</v>
      </c>
      <c r="F1101" s="260" t="s">
        <v>929</v>
      </c>
      <c r="G1101" s="260" t="s">
        <v>508</v>
      </c>
      <c r="H1101" s="260"/>
      <c r="I1101" s="262" t="s">
        <v>2847</v>
      </c>
      <c r="J1101" s="461" t="s">
        <v>1213</v>
      </c>
      <c r="K1101" s="461" t="s">
        <v>1214</v>
      </c>
      <c r="L1101" s="461" t="s">
        <v>1240</v>
      </c>
      <c r="M1101" s="461" t="s">
        <v>1242</v>
      </c>
      <c r="N1101" s="461" t="s">
        <v>1211</v>
      </c>
    </row>
    <row r="1102" spans="1:14" ht="14.25" customHeight="1">
      <c r="A1102" s="273"/>
      <c r="B1102" s="186" t="s">
        <v>2848</v>
      </c>
      <c r="C1102" s="186">
        <v>217980070</v>
      </c>
      <c r="D1102" s="186">
        <v>3852286246</v>
      </c>
      <c r="E1102" s="260" t="s">
        <v>516</v>
      </c>
      <c r="F1102" s="260" t="s">
        <v>929</v>
      </c>
      <c r="G1102" s="260" t="s">
        <v>508</v>
      </c>
      <c r="H1102" s="260"/>
      <c r="I1102" s="262" t="s">
        <v>2849</v>
      </c>
      <c r="J1102" t="s">
        <v>1210</v>
      </c>
      <c r="K1102"/>
      <c r="L1102"/>
      <c r="M1102"/>
      <c r="N1102" t="s">
        <v>1211</v>
      </c>
    </row>
    <row r="1103" spans="1:14" ht="14.25" customHeight="1">
      <c r="A1103" s="273" t="s">
        <v>2850</v>
      </c>
      <c r="B1103" s="186" t="s">
        <v>2851</v>
      </c>
      <c r="C1103" s="186">
        <v>217571502</v>
      </c>
      <c r="D1103" s="186" t="s">
        <v>2852</v>
      </c>
      <c r="E1103" s="260" t="s">
        <v>510</v>
      </c>
      <c r="F1103" s="260" t="s">
        <v>929</v>
      </c>
      <c r="G1103" s="260"/>
      <c r="H1103" s="260"/>
      <c r="I1103" s="262"/>
      <c r="J1103" t="s">
        <v>1210</v>
      </c>
      <c r="K1103"/>
      <c r="L1103"/>
      <c r="M1103"/>
      <c r="N1103" t="s">
        <v>1211</v>
      </c>
    </row>
    <row r="1104" spans="1:14" ht="14.25" customHeight="1">
      <c r="A1104" s="278" t="s">
        <v>2853</v>
      </c>
      <c r="B1104" s="249" t="s">
        <v>2756</v>
      </c>
      <c r="C1104" s="250" t="s">
        <v>919</v>
      </c>
      <c r="D1104" s="251" t="s">
        <v>1311</v>
      </c>
      <c r="E1104" s="252"/>
      <c r="F1104" s="253"/>
      <c r="G1104" s="253"/>
      <c r="H1104" s="253"/>
      <c r="I1104" s="284"/>
      <c r="J1104" s="463" t="s">
        <v>1238</v>
      </c>
      <c r="K1104" s="463"/>
      <c r="L1104" s="463"/>
      <c r="M1104" s="463"/>
      <c r="N1104" s="463" t="s">
        <v>1239</v>
      </c>
    </row>
    <row r="1105" spans="1:14" ht="14.25" customHeight="1">
      <c r="A1105" s="272" t="s">
        <v>921</v>
      </c>
      <c r="B1105" s="257" t="s">
        <v>1314</v>
      </c>
      <c r="C1105" s="253" t="s">
        <v>923</v>
      </c>
      <c r="D1105" s="252" t="s">
        <v>924</v>
      </c>
      <c r="E1105" s="252" t="s">
        <v>497</v>
      </c>
      <c r="F1105" s="253" t="s">
        <v>925</v>
      </c>
      <c r="G1105" s="253" t="s">
        <v>926</v>
      </c>
      <c r="H1105" s="253" t="s">
        <v>1312</v>
      </c>
      <c r="I1105" s="284" t="s">
        <v>455</v>
      </c>
      <c r="J1105" t="s">
        <v>1206</v>
      </c>
      <c r="K1105" t="s">
        <v>1207</v>
      </c>
      <c r="L1105" t="s">
        <v>1205</v>
      </c>
      <c r="M1105" t="s">
        <v>1208</v>
      </c>
      <c r="N1105" t="s">
        <v>1209</v>
      </c>
    </row>
    <row r="1106" spans="1:14" ht="14.25" customHeight="1">
      <c r="A1106" s="273">
        <v>61912666</v>
      </c>
      <c r="B1106" s="260" t="s">
        <v>2854</v>
      </c>
      <c r="C1106" s="334">
        <v>155</v>
      </c>
      <c r="D1106" s="260">
        <v>3854445944</v>
      </c>
      <c r="E1106" s="260" t="s">
        <v>2083</v>
      </c>
      <c r="F1106" s="260" t="s">
        <v>929</v>
      </c>
      <c r="G1106" s="260" t="s">
        <v>508</v>
      </c>
      <c r="H1106" s="260"/>
      <c r="I1106" s="262"/>
      <c r="J1106" t="s">
        <v>1210</v>
      </c>
      <c r="K1106"/>
      <c r="L1106"/>
      <c r="M1106"/>
      <c r="N1106" t="s">
        <v>1211</v>
      </c>
    </row>
    <row r="1107" spans="1:14" ht="14.25" customHeight="1">
      <c r="A1107" s="273" t="s">
        <v>2855</v>
      </c>
      <c r="B1107" s="186" t="s">
        <v>2856</v>
      </c>
      <c r="C1107" s="186">
        <v>199409840</v>
      </c>
      <c r="D1107" s="186">
        <v>3855907370</v>
      </c>
      <c r="E1107" s="260" t="s">
        <v>2083</v>
      </c>
      <c r="F1107" s="260" t="s">
        <v>929</v>
      </c>
      <c r="G1107" s="260" t="s">
        <v>508</v>
      </c>
      <c r="H1107" s="260"/>
      <c r="I1107" s="262"/>
      <c r="J1107" t="s">
        <v>1210</v>
      </c>
      <c r="K1107"/>
      <c r="L1107"/>
      <c r="M1107"/>
      <c r="N1107" t="s">
        <v>1211</v>
      </c>
    </row>
    <row r="1108" spans="1:14" ht="14.25" customHeight="1">
      <c r="A1108" s="273">
        <v>848114575</v>
      </c>
      <c r="B1108" s="260" t="s">
        <v>2857</v>
      </c>
      <c r="C1108" s="260">
        <v>216559414</v>
      </c>
      <c r="D1108" s="260" t="s">
        <v>2858</v>
      </c>
      <c r="E1108" s="260" t="s">
        <v>2083</v>
      </c>
      <c r="F1108" s="260" t="s">
        <v>933</v>
      </c>
      <c r="G1108" s="260" t="s">
        <v>508</v>
      </c>
      <c r="H1108" s="260"/>
      <c r="I1108" s="262"/>
      <c r="J1108" t="s">
        <v>1210</v>
      </c>
      <c r="K1108"/>
      <c r="L1108"/>
      <c r="M1108"/>
      <c r="N1108" t="s">
        <v>1211</v>
      </c>
    </row>
    <row r="1109" spans="1:14" ht="14.25" customHeight="1">
      <c r="A1109" s="273"/>
      <c r="B1109" s="186" t="s">
        <v>2859</v>
      </c>
      <c r="C1109" s="186">
        <v>209157931</v>
      </c>
      <c r="D1109" s="186">
        <v>4809607230</v>
      </c>
      <c r="E1109" s="260" t="s">
        <v>516</v>
      </c>
      <c r="F1109" s="260" t="s">
        <v>929</v>
      </c>
      <c r="G1109" s="260" t="s">
        <v>508</v>
      </c>
      <c r="H1109" s="260"/>
      <c r="I1109" s="262"/>
      <c r="J1109" t="s">
        <v>1210</v>
      </c>
      <c r="K1109"/>
      <c r="L1109"/>
      <c r="M1109"/>
      <c r="N1109" t="s">
        <v>1211</v>
      </c>
    </row>
    <row r="1110" spans="1:14" ht="14.25" customHeight="1">
      <c r="A1110" s="273">
        <v>626604572</v>
      </c>
      <c r="B1110" s="260" t="s">
        <v>2860</v>
      </c>
      <c r="C1110" s="260">
        <v>21652248</v>
      </c>
      <c r="D1110" s="260">
        <v>8018390065</v>
      </c>
      <c r="E1110" s="260" t="s">
        <v>991</v>
      </c>
      <c r="F1110" s="260" t="s">
        <v>929</v>
      </c>
      <c r="G1110" s="260" t="s">
        <v>508</v>
      </c>
      <c r="H1110" s="260"/>
      <c r="I1110" s="262"/>
      <c r="J1110" t="s">
        <v>1210</v>
      </c>
      <c r="K1110"/>
      <c r="L1110"/>
      <c r="M1110"/>
      <c r="N1110" t="s">
        <v>1211</v>
      </c>
    </row>
    <row r="1111" spans="1:14" ht="14.25" customHeight="1">
      <c r="A1111" s="273" t="s">
        <v>2861</v>
      </c>
      <c r="B1111" s="186" t="s">
        <v>2862</v>
      </c>
      <c r="C1111" s="186">
        <v>801835166</v>
      </c>
      <c r="D1111" s="186">
        <v>8018351676</v>
      </c>
      <c r="E1111" s="260" t="s">
        <v>2083</v>
      </c>
      <c r="F1111" s="260" t="s">
        <v>929</v>
      </c>
      <c r="G1111" s="260"/>
      <c r="H1111" s="260"/>
      <c r="I1111" s="262"/>
      <c r="J1111" t="s">
        <v>1210</v>
      </c>
      <c r="K1111"/>
      <c r="L1111"/>
      <c r="M1111"/>
      <c r="N1111" t="s">
        <v>1211</v>
      </c>
    </row>
    <row r="1112" spans="1:14" ht="14.25" customHeight="1">
      <c r="A1112" s="273" t="s">
        <v>2863</v>
      </c>
      <c r="B1112" s="260" t="s">
        <v>2864</v>
      </c>
      <c r="C1112" s="260">
        <v>215488918</v>
      </c>
      <c r="D1112" s="260">
        <v>9039342581</v>
      </c>
      <c r="E1112" s="260" t="s">
        <v>510</v>
      </c>
      <c r="F1112" s="260" t="s">
        <v>929</v>
      </c>
      <c r="G1112" s="260" t="s">
        <v>508</v>
      </c>
      <c r="H1112" s="260"/>
      <c r="I1112" s="262"/>
      <c r="J1112" t="s">
        <v>1210</v>
      </c>
      <c r="K1112"/>
      <c r="L1112"/>
      <c r="M1112"/>
      <c r="N1112" t="s">
        <v>1211</v>
      </c>
    </row>
    <row r="1113" spans="1:14" ht="14.25" customHeight="1">
      <c r="A1113" s="273"/>
      <c r="B1113" s="186" t="s">
        <v>2865</v>
      </c>
      <c r="C1113" s="255">
        <v>133415351</v>
      </c>
      <c r="D1113" s="186">
        <v>3858673161</v>
      </c>
      <c r="E1113" s="260" t="s">
        <v>538</v>
      </c>
      <c r="F1113" s="260" t="s">
        <v>929</v>
      </c>
      <c r="G1113" s="260" t="s">
        <v>508</v>
      </c>
      <c r="H1113" s="260"/>
      <c r="I1113" s="262"/>
      <c r="J1113" t="s">
        <v>1210</v>
      </c>
      <c r="K1113"/>
      <c r="L1113"/>
      <c r="M1113"/>
      <c r="N1113" t="s">
        <v>1211</v>
      </c>
    </row>
    <row r="1114" spans="1:14" ht="14.25" customHeight="1">
      <c r="A1114" s="273"/>
      <c r="B1114" s="260" t="s">
        <v>2866</v>
      </c>
      <c r="C1114" s="260">
        <v>216594261</v>
      </c>
      <c r="D1114" s="260">
        <v>2402342870</v>
      </c>
      <c r="E1114" s="260" t="s">
        <v>2083</v>
      </c>
      <c r="F1114" s="260" t="s">
        <v>929</v>
      </c>
      <c r="G1114" s="260"/>
      <c r="H1114" s="260"/>
      <c r="I1114" s="262" t="s">
        <v>486</v>
      </c>
      <c r="J1114" t="s">
        <v>1210</v>
      </c>
      <c r="K1114"/>
      <c r="L1114"/>
      <c r="M1114"/>
      <c r="N1114" t="s">
        <v>1211</v>
      </c>
    </row>
    <row r="1115" spans="1:14" ht="14.25" customHeight="1">
      <c r="A1115" s="273"/>
      <c r="B1115" s="260" t="s">
        <v>2867</v>
      </c>
      <c r="C1115" s="186">
        <v>115643902</v>
      </c>
      <c r="D1115" s="186" t="s">
        <v>2868</v>
      </c>
      <c r="E1115" s="260" t="s">
        <v>538</v>
      </c>
      <c r="F1115" s="260" t="s">
        <v>929</v>
      </c>
      <c r="G1115" s="260"/>
      <c r="H1115" s="260"/>
      <c r="I1115" s="262"/>
      <c r="J1115" t="s">
        <v>1210</v>
      </c>
      <c r="K1115"/>
      <c r="L1115"/>
      <c r="M1115"/>
      <c r="N1115" t="s">
        <v>1211</v>
      </c>
    </row>
    <row r="1116" spans="1:14" ht="14.25" customHeight="1">
      <c r="A1116" s="273">
        <v>656651125</v>
      </c>
      <c r="B1116" s="260" t="s">
        <v>2869</v>
      </c>
      <c r="C1116" s="260">
        <v>152541302</v>
      </c>
      <c r="D1116" s="260">
        <v>9546487784</v>
      </c>
      <c r="E1116" s="260" t="s">
        <v>2083</v>
      </c>
      <c r="F1116" s="260" t="s">
        <v>929</v>
      </c>
      <c r="G1116" s="260" t="s">
        <v>508</v>
      </c>
      <c r="H1116" s="260"/>
      <c r="I1116" s="262"/>
      <c r="J1116" t="s">
        <v>1210</v>
      </c>
      <c r="K1116"/>
      <c r="L1116"/>
      <c r="M1116"/>
      <c r="N1116" t="s">
        <v>1211</v>
      </c>
    </row>
    <row r="1117" spans="1:14" ht="14.25" customHeight="1">
      <c r="A1117" s="273">
        <v>684671059</v>
      </c>
      <c r="B1117" s="260" t="s">
        <v>2507</v>
      </c>
      <c r="C1117" s="260">
        <v>194797325</v>
      </c>
      <c r="D1117" s="260">
        <v>2019486807</v>
      </c>
      <c r="E1117" s="260" t="s">
        <v>991</v>
      </c>
      <c r="F1117" s="260" t="s">
        <v>933</v>
      </c>
      <c r="G1117" s="260" t="s">
        <v>508</v>
      </c>
      <c r="H1117" s="260"/>
      <c r="I1117" s="262"/>
      <c r="J1117" t="s">
        <v>1210</v>
      </c>
      <c r="K1117"/>
      <c r="L1117"/>
      <c r="M1117"/>
      <c r="N1117" t="s">
        <v>1211</v>
      </c>
    </row>
    <row r="1118" spans="1:14" ht="14.25" customHeight="1">
      <c r="A1118" s="273"/>
      <c r="B1118" s="260" t="s">
        <v>2870</v>
      </c>
      <c r="C1118" s="186">
        <v>157189673</v>
      </c>
      <c r="D1118" s="186">
        <v>4356958649</v>
      </c>
      <c r="E1118" s="260" t="s">
        <v>521</v>
      </c>
      <c r="F1118" s="260" t="s">
        <v>933</v>
      </c>
      <c r="G1118" s="260" t="s">
        <v>508</v>
      </c>
      <c r="H1118" s="260"/>
      <c r="I1118" s="262" t="s">
        <v>2871</v>
      </c>
      <c r="J1118" s="461" t="s">
        <v>1213</v>
      </c>
      <c r="K1118" s="461" t="s">
        <v>1214</v>
      </c>
      <c r="L1118" s="461" t="s">
        <v>1275</v>
      </c>
      <c r="M1118" s="461" t="s">
        <v>1245</v>
      </c>
      <c r="N1118" s="461" t="s">
        <v>1211</v>
      </c>
    </row>
    <row r="1119" spans="1:14" ht="14.25" customHeight="1">
      <c r="A1119" s="273"/>
      <c r="B1119" s="260" t="s">
        <v>2596</v>
      </c>
      <c r="C1119" s="260">
        <v>136226151</v>
      </c>
      <c r="D1119" s="260">
        <v>3853883668</v>
      </c>
      <c r="E1119" s="260" t="s">
        <v>553</v>
      </c>
      <c r="F1119" s="241" t="s">
        <v>929</v>
      </c>
      <c r="G1119" s="260"/>
      <c r="H1119" s="260"/>
      <c r="I1119" s="262"/>
      <c r="J1119" t="s">
        <v>1210</v>
      </c>
      <c r="K1119"/>
      <c r="L1119"/>
      <c r="M1119"/>
      <c r="N1119" t="s">
        <v>1211</v>
      </c>
    </row>
    <row r="1120" spans="1:14" ht="14.25" customHeight="1">
      <c r="A1120" s="273"/>
      <c r="B1120" s="260" t="s">
        <v>2872</v>
      </c>
      <c r="C1120" s="186">
        <v>215424188</v>
      </c>
      <c r="D1120" s="186">
        <v>3855980057</v>
      </c>
      <c r="E1120" s="260" t="s">
        <v>505</v>
      </c>
      <c r="F1120" s="260" t="s">
        <v>933</v>
      </c>
      <c r="G1120" s="260"/>
      <c r="H1120" s="260"/>
      <c r="I1120" s="262"/>
      <c r="J1120" t="s">
        <v>1210</v>
      </c>
      <c r="K1120"/>
      <c r="L1120"/>
      <c r="M1120"/>
      <c r="N1120" t="s">
        <v>1211</v>
      </c>
    </row>
    <row r="1121" spans="1:14" ht="14.25" customHeight="1">
      <c r="A1121" s="273"/>
      <c r="B1121" s="186" t="s">
        <v>2873</v>
      </c>
      <c r="C1121" s="186">
        <v>216358462</v>
      </c>
      <c r="D1121" s="186">
        <v>2149687308</v>
      </c>
      <c r="E1121" s="260" t="s">
        <v>510</v>
      </c>
      <c r="F1121" s="260" t="s">
        <v>929</v>
      </c>
      <c r="G1121" s="260" t="s">
        <v>508</v>
      </c>
      <c r="H1121" s="260"/>
      <c r="I1121" s="262"/>
      <c r="J1121" t="s">
        <v>1210</v>
      </c>
      <c r="K1121"/>
      <c r="L1121"/>
      <c r="M1121"/>
      <c r="N1121" t="s">
        <v>1211</v>
      </c>
    </row>
    <row r="1122" spans="1:14" ht="14.25" customHeight="1">
      <c r="A1122" s="273"/>
      <c r="B1122" s="260" t="s">
        <v>2874</v>
      </c>
      <c r="C1122" s="260">
        <v>208877930</v>
      </c>
      <c r="D1122" s="260">
        <v>3857759242</v>
      </c>
      <c r="E1122" s="260" t="s">
        <v>538</v>
      </c>
      <c r="F1122" s="260" t="s">
        <v>933</v>
      </c>
      <c r="G1122" s="260" t="s">
        <v>508</v>
      </c>
      <c r="H1122" s="260"/>
      <c r="I1122" s="262"/>
      <c r="J1122" s="461" t="s">
        <v>1213</v>
      </c>
      <c r="K1122" s="461" t="s">
        <v>1214</v>
      </c>
      <c r="L1122" s="461" t="s">
        <v>1241</v>
      </c>
      <c r="M1122" s="461" t="s">
        <v>1243</v>
      </c>
      <c r="N1122" s="461" t="s">
        <v>1211</v>
      </c>
    </row>
    <row r="1123" spans="1:14" ht="14.25" customHeight="1">
      <c r="A1123" s="273"/>
      <c r="B1123" s="186" t="s">
        <v>2875</v>
      </c>
      <c r="C1123" s="186">
        <v>177275093</v>
      </c>
      <c r="D1123" s="186">
        <v>2016286375</v>
      </c>
      <c r="E1123" s="260" t="s">
        <v>510</v>
      </c>
      <c r="F1123" s="260" t="s">
        <v>933</v>
      </c>
      <c r="G1123" s="260" t="s">
        <v>508</v>
      </c>
      <c r="H1123" s="260"/>
      <c r="I1123" s="262"/>
      <c r="J1123" t="s">
        <v>1210</v>
      </c>
      <c r="K1123"/>
      <c r="L1123"/>
      <c r="M1123"/>
      <c r="N1123" t="s">
        <v>1211</v>
      </c>
    </row>
    <row r="1124" spans="1:14" ht="14.25" customHeight="1">
      <c r="A1124" s="273"/>
      <c r="B1124" s="186" t="s">
        <v>2876</v>
      </c>
      <c r="C1124" s="186">
        <v>198457558</v>
      </c>
      <c r="D1124" s="186">
        <v>4352240169</v>
      </c>
      <c r="E1124" s="260" t="s">
        <v>516</v>
      </c>
      <c r="F1124" s="260" t="s">
        <v>933</v>
      </c>
      <c r="G1124" s="260" t="s">
        <v>508</v>
      </c>
      <c r="H1124" s="260" t="s">
        <v>508</v>
      </c>
      <c r="I1124" s="262"/>
      <c r="J1124" s="461" t="s">
        <v>1213</v>
      </c>
      <c r="K1124" s="461" t="s">
        <v>1214</v>
      </c>
      <c r="L1124" s="461" t="s">
        <v>1275</v>
      </c>
      <c r="M1124" s="461" t="s">
        <v>1245</v>
      </c>
      <c r="N1124" s="461" t="s">
        <v>1211</v>
      </c>
    </row>
    <row r="1125" spans="1:14" ht="14.25" customHeight="1">
      <c r="A1125" s="273"/>
      <c r="B1125" s="186" t="s">
        <v>2877</v>
      </c>
      <c r="C1125" s="186">
        <v>216882367</v>
      </c>
      <c r="D1125" s="186">
        <v>8012055403</v>
      </c>
      <c r="E1125" s="260" t="s">
        <v>510</v>
      </c>
      <c r="F1125" s="260" t="s">
        <v>933</v>
      </c>
      <c r="G1125" s="260" t="s">
        <v>508</v>
      </c>
      <c r="H1125" s="260"/>
      <c r="I1125" s="262" t="s">
        <v>2878</v>
      </c>
      <c r="J1125" t="s">
        <v>1210</v>
      </c>
      <c r="K1125"/>
      <c r="L1125"/>
      <c r="M1125"/>
      <c r="N1125" t="s">
        <v>1211</v>
      </c>
    </row>
    <row r="1126" spans="1:14" ht="14.25" customHeight="1">
      <c r="A1126" s="322"/>
      <c r="B1126" s="186" t="s">
        <v>2620</v>
      </c>
      <c r="C1126" s="186">
        <v>214497427</v>
      </c>
      <c r="D1126" s="186">
        <v>3855607937</v>
      </c>
      <c r="E1126" s="321" t="s">
        <v>516</v>
      </c>
      <c r="F1126" s="321" t="s">
        <v>929</v>
      </c>
      <c r="G1126" s="321" t="s">
        <v>508</v>
      </c>
      <c r="H1126" s="321"/>
      <c r="I1126" s="324"/>
      <c r="J1126" t="s">
        <v>1210</v>
      </c>
      <c r="K1126"/>
      <c r="L1126"/>
      <c r="M1126"/>
      <c r="N1126" t="s">
        <v>1211</v>
      </c>
    </row>
    <row r="1127" spans="1:14" ht="14.25" customHeight="1">
      <c r="A1127" s="322"/>
      <c r="B1127" s="323" t="s">
        <v>2879</v>
      </c>
      <c r="C1127" s="323">
        <v>155435182</v>
      </c>
      <c r="D1127" s="323">
        <v>3854616118</v>
      </c>
      <c r="E1127" s="321" t="s">
        <v>516</v>
      </c>
      <c r="F1127" s="321" t="s">
        <v>933</v>
      </c>
      <c r="G1127" s="321" t="s">
        <v>508</v>
      </c>
      <c r="H1127" s="321" t="s">
        <v>508</v>
      </c>
      <c r="I1127" s="324"/>
      <c r="J1127" s="461" t="s">
        <v>1213</v>
      </c>
      <c r="K1127" s="461" t="s">
        <v>1214</v>
      </c>
      <c r="L1127" s="461" t="s">
        <v>1275</v>
      </c>
      <c r="M1127" s="461" t="s">
        <v>1245</v>
      </c>
      <c r="N1127" s="461" t="s">
        <v>1211</v>
      </c>
    </row>
    <row r="1128" spans="1:14" s="328" customFormat="1" ht="14.25" customHeight="1">
      <c r="A1128" s="325"/>
      <c r="B1128" s="188" t="s">
        <v>2804</v>
      </c>
      <c r="C1128" s="188">
        <v>213663977</v>
      </c>
      <c r="D1128" s="188">
        <v>3854344656</v>
      </c>
      <c r="E1128" s="326" t="s">
        <v>516</v>
      </c>
      <c r="F1128" s="326" t="s">
        <v>929</v>
      </c>
      <c r="G1128" s="326" t="s">
        <v>508</v>
      </c>
      <c r="H1128" s="326" t="s">
        <v>508</v>
      </c>
      <c r="I1128" s="327"/>
      <c r="J1128" s="461" t="s">
        <v>1213</v>
      </c>
      <c r="K1128" s="461" t="s">
        <v>1214</v>
      </c>
      <c r="L1128" s="461" t="s">
        <v>1251</v>
      </c>
      <c r="M1128" s="461" t="s">
        <v>1245</v>
      </c>
      <c r="N1128" s="461" t="s">
        <v>1211</v>
      </c>
    </row>
    <row r="1129" spans="1:14" ht="14.25" customHeight="1">
      <c r="A1129" s="278" t="s">
        <v>2880</v>
      </c>
      <c r="B1129" s="337" t="s">
        <v>918</v>
      </c>
      <c r="C1129" s="250" t="s">
        <v>919</v>
      </c>
      <c r="D1129" s="251" t="s">
        <v>1311</v>
      </c>
      <c r="E1129" s="252"/>
      <c r="F1129" s="253"/>
      <c r="G1129" s="253"/>
      <c r="H1129" s="253"/>
      <c r="I1129" s="284"/>
      <c r="J1129" s="463" t="s">
        <v>1238</v>
      </c>
      <c r="K1129" s="463"/>
      <c r="L1129" s="463"/>
      <c r="M1129" s="463"/>
      <c r="N1129" s="463" t="s">
        <v>1239</v>
      </c>
    </row>
    <row r="1130" spans="1:14" ht="14.25" customHeight="1">
      <c r="A1130" s="272" t="s">
        <v>921</v>
      </c>
      <c r="B1130" s="257" t="s">
        <v>1314</v>
      </c>
      <c r="C1130" s="253" t="s">
        <v>923</v>
      </c>
      <c r="D1130" s="252" t="s">
        <v>924</v>
      </c>
      <c r="E1130" s="252" t="s">
        <v>497</v>
      </c>
      <c r="F1130" s="253" t="s">
        <v>925</v>
      </c>
      <c r="G1130" s="253" t="s">
        <v>926</v>
      </c>
      <c r="H1130" s="253" t="s">
        <v>1312</v>
      </c>
      <c r="I1130" s="284" t="s">
        <v>455</v>
      </c>
      <c r="J1130" t="s">
        <v>1206</v>
      </c>
      <c r="K1130" t="s">
        <v>1207</v>
      </c>
      <c r="L1130" t="s">
        <v>1205</v>
      </c>
      <c r="M1130" t="s">
        <v>1208</v>
      </c>
      <c r="N1130" t="s">
        <v>1209</v>
      </c>
    </row>
    <row r="1131" spans="1:14" ht="14.25" customHeight="1">
      <c r="A1131" s="273">
        <v>685388459</v>
      </c>
      <c r="B1131" s="260" t="s">
        <v>2881</v>
      </c>
      <c r="C1131" s="334">
        <v>217312210</v>
      </c>
      <c r="D1131" s="260">
        <v>8015025988</v>
      </c>
      <c r="E1131" s="260" t="s">
        <v>2083</v>
      </c>
      <c r="F1131" s="260" t="s">
        <v>933</v>
      </c>
      <c r="G1131" s="260"/>
      <c r="H1131" s="260"/>
      <c r="I1131" s="262"/>
      <c r="J1131" t="s">
        <v>1210</v>
      </c>
      <c r="K1131"/>
      <c r="L1131"/>
      <c r="M1131"/>
      <c r="N1131" t="s">
        <v>1211</v>
      </c>
    </row>
    <row r="1132" spans="1:14" ht="14.25" customHeight="1">
      <c r="A1132" s="273">
        <v>215379590</v>
      </c>
      <c r="B1132" s="186" t="s">
        <v>2882</v>
      </c>
      <c r="C1132" s="186">
        <v>215379590</v>
      </c>
      <c r="D1132" s="186">
        <v>8016719687</v>
      </c>
      <c r="E1132" s="260" t="s">
        <v>2083</v>
      </c>
      <c r="F1132" s="260" t="s">
        <v>929</v>
      </c>
      <c r="G1132" s="260"/>
      <c r="H1132" s="260"/>
      <c r="I1132" s="262"/>
      <c r="J1132" t="s">
        <v>1210</v>
      </c>
      <c r="K1132"/>
      <c r="L1132"/>
      <c r="M1132"/>
      <c r="N1132" t="s">
        <v>1211</v>
      </c>
    </row>
    <row r="1133" spans="1:14" ht="14.25" customHeight="1">
      <c r="A1133" s="273">
        <v>885968840</v>
      </c>
      <c r="B1133" s="260" t="s">
        <v>2883</v>
      </c>
      <c r="C1133" s="260">
        <v>217232030</v>
      </c>
      <c r="D1133" s="260">
        <v>3857890221</v>
      </c>
      <c r="E1133" s="260" t="s">
        <v>2083</v>
      </c>
      <c r="F1133" s="260" t="s">
        <v>929</v>
      </c>
      <c r="G1133" s="260"/>
      <c r="H1133" s="260"/>
      <c r="I1133" s="262"/>
      <c r="J1133" t="s">
        <v>1210</v>
      </c>
      <c r="K1133"/>
      <c r="L1133"/>
      <c r="M1133"/>
      <c r="N1133" t="s">
        <v>1211</v>
      </c>
    </row>
    <row r="1134" spans="1:14" ht="14.25" customHeight="1">
      <c r="A1134" s="273">
        <v>646337088</v>
      </c>
      <c r="B1134" s="295" t="s">
        <v>2884</v>
      </c>
      <c r="C1134" s="260">
        <v>217478416</v>
      </c>
      <c r="D1134" s="277">
        <v>8016880262</v>
      </c>
      <c r="E1134" s="260" t="s">
        <v>2083</v>
      </c>
      <c r="F1134" s="260" t="s">
        <v>929</v>
      </c>
      <c r="G1134" s="260"/>
      <c r="H1134" s="260"/>
      <c r="I1134" s="262"/>
      <c r="J1134" t="s">
        <v>1210</v>
      </c>
      <c r="K1134"/>
      <c r="L1134"/>
      <c r="M1134"/>
      <c r="N1134" t="s">
        <v>1211</v>
      </c>
    </row>
    <row r="1135" spans="1:14" ht="14.25" customHeight="1">
      <c r="A1135" s="273"/>
      <c r="B1135" s="293" t="s">
        <v>2885</v>
      </c>
      <c r="C1135" s="260">
        <v>134675800</v>
      </c>
      <c r="D1135" s="260">
        <v>3857776836</v>
      </c>
      <c r="E1135" s="260" t="s">
        <v>521</v>
      </c>
      <c r="F1135" s="260" t="s">
        <v>929</v>
      </c>
      <c r="G1135" s="260"/>
      <c r="H1135" s="260"/>
      <c r="I1135" s="262"/>
      <c r="J1135" t="s">
        <v>1210</v>
      </c>
      <c r="K1135"/>
      <c r="L1135"/>
      <c r="M1135"/>
      <c r="N1135" t="s">
        <v>1211</v>
      </c>
    </row>
    <row r="1136" spans="1:14" ht="14.25" customHeight="1">
      <c r="A1136" s="273"/>
      <c r="B1136" s="295" t="s">
        <v>2886</v>
      </c>
      <c r="C1136" s="260">
        <v>213102988</v>
      </c>
      <c r="D1136" s="260" t="s">
        <v>2887</v>
      </c>
      <c r="E1136" s="260" t="s">
        <v>521</v>
      </c>
      <c r="F1136" s="260" t="s">
        <v>929</v>
      </c>
      <c r="G1136" s="260"/>
      <c r="H1136" s="260"/>
      <c r="I1136" s="262"/>
      <c r="J1136" t="s">
        <v>1210</v>
      </c>
      <c r="K1136"/>
      <c r="L1136"/>
      <c r="M1136"/>
      <c r="N1136" t="s">
        <v>1211</v>
      </c>
    </row>
    <row r="1137" spans="1:14" ht="14.25" customHeight="1">
      <c r="A1137" s="273"/>
      <c r="B1137" s="260" t="s">
        <v>2888</v>
      </c>
      <c r="C1137" s="260">
        <v>95624737</v>
      </c>
      <c r="D1137" s="260">
        <v>8018981122</v>
      </c>
      <c r="E1137" s="260" t="s">
        <v>521</v>
      </c>
      <c r="F1137" s="260" t="s">
        <v>929</v>
      </c>
      <c r="G1137" s="260" t="s">
        <v>508</v>
      </c>
      <c r="H1137" s="260"/>
      <c r="I1137" s="262"/>
      <c r="J1137" t="s">
        <v>1210</v>
      </c>
      <c r="K1137"/>
      <c r="L1137"/>
      <c r="M1137"/>
      <c r="N1137" t="s">
        <v>1211</v>
      </c>
    </row>
    <row r="1138" spans="1:14" ht="14.25" customHeight="1">
      <c r="A1138" s="273">
        <v>633397418</v>
      </c>
      <c r="B1138" s="295" t="s">
        <v>2889</v>
      </c>
      <c r="C1138" s="277">
        <v>217287092</v>
      </c>
      <c r="D1138" s="277">
        <v>3854369255</v>
      </c>
      <c r="E1138" s="260" t="s">
        <v>2267</v>
      </c>
      <c r="F1138" s="260" t="s">
        <v>929</v>
      </c>
      <c r="G1138" s="260"/>
      <c r="H1138" s="260"/>
      <c r="I1138" s="262"/>
      <c r="J1138" t="s">
        <v>1210</v>
      </c>
      <c r="K1138"/>
      <c r="L1138"/>
      <c r="M1138"/>
      <c r="N1138" t="s">
        <v>1211</v>
      </c>
    </row>
    <row r="1139" spans="1:14" ht="14.25" customHeight="1">
      <c r="A1139" s="273"/>
      <c r="B1139" s="260" t="s">
        <v>2890</v>
      </c>
      <c r="C1139" s="260">
        <v>176567281</v>
      </c>
      <c r="D1139" s="260">
        <v>3854842488</v>
      </c>
      <c r="E1139" s="260" t="s">
        <v>516</v>
      </c>
      <c r="F1139" s="260" t="s">
        <v>929</v>
      </c>
      <c r="G1139" s="260" t="s">
        <v>508</v>
      </c>
      <c r="H1139" s="260"/>
      <c r="I1139" s="262" t="s">
        <v>486</v>
      </c>
      <c r="J1139" s="461" t="s">
        <v>1213</v>
      </c>
      <c r="K1139" s="461" t="s">
        <v>1214</v>
      </c>
      <c r="L1139" s="461" t="s">
        <v>1271</v>
      </c>
      <c r="M1139" s="461" t="s">
        <v>1233</v>
      </c>
      <c r="N1139" s="461" t="s">
        <v>1211</v>
      </c>
    </row>
    <row r="1140" spans="1:14" ht="14.25" customHeight="1">
      <c r="A1140" s="273"/>
      <c r="B1140" s="260" t="s">
        <v>2891</v>
      </c>
      <c r="C1140" s="186">
        <v>173080626</v>
      </c>
      <c r="D1140" s="277">
        <v>3854574485</v>
      </c>
      <c r="E1140" s="260" t="s">
        <v>516</v>
      </c>
      <c r="F1140" s="260" t="s">
        <v>929</v>
      </c>
      <c r="G1140" s="260" t="s">
        <v>508</v>
      </c>
      <c r="H1140" s="260"/>
      <c r="I1140" s="262"/>
      <c r="J1140" s="461" t="s">
        <v>1213</v>
      </c>
      <c r="K1140" s="461" t="s">
        <v>1214</v>
      </c>
      <c r="L1140" s="461" t="s">
        <v>1271</v>
      </c>
      <c r="M1140" s="461" t="s">
        <v>1233</v>
      </c>
      <c r="N1140" s="461" t="s">
        <v>1211</v>
      </c>
    </row>
    <row r="1141" spans="1:14" ht="14.25" customHeight="1">
      <c r="A1141" s="273"/>
      <c r="B1141" s="260" t="s">
        <v>2892</v>
      </c>
      <c r="C1141" s="260">
        <v>215459191</v>
      </c>
      <c r="E1141" s="260"/>
      <c r="F1141" s="260" t="s">
        <v>929</v>
      </c>
      <c r="G1141" s="260" t="s">
        <v>508</v>
      </c>
      <c r="H1141" s="260"/>
      <c r="I1141" s="262"/>
      <c r="J1141" t="s">
        <v>1210</v>
      </c>
      <c r="K1141"/>
      <c r="L1141"/>
      <c r="M1141"/>
      <c r="N1141" t="s">
        <v>1211</v>
      </c>
    </row>
    <row r="1142" spans="1:14" ht="14.25" customHeight="1">
      <c r="A1142" s="273"/>
      <c r="B1142" s="186" t="s">
        <v>2893</v>
      </c>
      <c r="C1142" s="186">
        <v>167320320</v>
      </c>
      <c r="D1142" s="186">
        <v>8017026930</v>
      </c>
      <c r="E1142" s="260" t="s">
        <v>1107</v>
      </c>
      <c r="F1142" s="260" t="s">
        <v>929</v>
      </c>
      <c r="G1142" s="260" t="s">
        <v>508</v>
      </c>
      <c r="H1142" s="260" t="s">
        <v>2894</v>
      </c>
      <c r="I1142" s="262"/>
      <c r="J1142" s="461" t="s">
        <v>1213</v>
      </c>
      <c r="K1142" s="461" t="s">
        <v>1214</v>
      </c>
      <c r="L1142" s="461" t="s">
        <v>1248</v>
      </c>
      <c r="M1142" s="461" t="s">
        <v>1249</v>
      </c>
      <c r="N1142" s="461" t="s">
        <v>1211</v>
      </c>
    </row>
    <row r="1143" spans="1:14" ht="14.25" customHeight="1">
      <c r="A1143" s="273"/>
      <c r="B1143" s="186" t="s">
        <v>2895</v>
      </c>
      <c r="C1143" s="186">
        <v>129220996</v>
      </c>
      <c r="D1143" s="186">
        <v>8014000201</v>
      </c>
      <c r="E1143" s="260" t="s">
        <v>2083</v>
      </c>
      <c r="F1143" s="260" t="s">
        <v>929</v>
      </c>
      <c r="G1143" s="260"/>
      <c r="H1143" s="260"/>
      <c r="I1143" s="334">
        <v>217259839</v>
      </c>
      <c r="J1143" t="s">
        <v>1210</v>
      </c>
      <c r="K1143"/>
      <c r="L1143"/>
      <c r="M1143"/>
      <c r="N1143" t="s">
        <v>1211</v>
      </c>
    </row>
    <row r="1144" spans="1:14" ht="14.25" customHeight="1">
      <c r="A1144" s="273"/>
      <c r="B1144" s="186" t="s">
        <v>2896</v>
      </c>
      <c r="C1144" s="186">
        <v>206073810</v>
      </c>
      <c r="D1144" s="186">
        <v>3854922616</v>
      </c>
      <c r="E1144" s="260" t="s">
        <v>516</v>
      </c>
      <c r="F1144" s="260" t="s">
        <v>929</v>
      </c>
      <c r="G1144" s="260" t="s">
        <v>508</v>
      </c>
      <c r="H1144" s="260"/>
      <c r="I1144" s="262"/>
      <c r="J1144" t="s">
        <v>1210</v>
      </c>
      <c r="K1144"/>
      <c r="L1144"/>
      <c r="M1144"/>
      <c r="N1144" t="s">
        <v>1211</v>
      </c>
    </row>
    <row r="1145" spans="1:14" ht="14.25" customHeight="1">
      <c r="A1145" s="273"/>
      <c r="B1145" s="295" t="s">
        <v>2897</v>
      </c>
      <c r="C1145" s="186">
        <v>201729124</v>
      </c>
      <c r="D1145" s="186">
        <v>3855761843</v>
      </c>
      <c r="E1145" s="260" t="s">
        <v>516</v>
      </c>
      <c r="F1145" s="260" t="s">
        <v>929</v>
      </c>
      <c r="G1145" s="260"/>
      <c r="H1145" s="260"/>
      <c r="I1145" s="262"/>
      <c r="J1145" t="s">
        <v>1210</v>
      </c>
      <c r="K1145"/>
      <c r="L1145"/>
      <c r="M1145"/>
      <c r="N1145" t="s">
        <v>1211</v>
      </c>
    </row>
    <row r="1146" spans="1:14" ht="14.25" customHeight="1">
      <c r="A1146" s="273"/>
      <c r="B1146" s="186" t="s">
        <v>2898</v>
      </c>
      <c r="C1146" s="186">
        <v>194813925</v>
      </c>
      <c r="D1146" s="186">
        <v>3856300894</v>
      </c>
      <c r="E1146" s="260" t="s">
        <v>516</v>
      </c>
      <c r="F1146" s="260" t="s">
        <v>929</v>
      </c>
      <c r="G1146" s="260" t="s">
        <v>508</v>
      </c>
      <c r="H1146" s="260" t="s">
        <v>2899</v>
      </c>
      <c r="I1146" s="262"/>
      <c r="J1146" t="s">
        <v>1210</v>
      </c>
      <c r="K1146"/>
      <c r="L1146"/>
      <c r="M1146"/>
      <c r="N1146" t="s">
        <v>1211</v>
      </c>
    </row>
    <row r="1147" spans="1:14" ht="14.25" customHeight="1">
      <c r="A1147" s="273"/>
      <c r="B1147" s="186" t="s">
        <v>2900</v>
      </c>
      <c r="C1147" s="186">
        <v>215489766</v>
      </c>
      <c r="D1147" s="186">
        <v>8015052710</v>
      </c>
      <c r="E1147" s="260" t="s">
        <v>516</v>
      </c>
      <c r="F1147" s="260" t="s">
        <v>933</v>
      </c>
      <c r="G1147" s="260" t="s">
        <v>508</v>
      </c>
      <c r="H1147" s="260" t="s">
        <v>2901</v>
      </c>
      <c r="I1147" s="262"/>
      <c r="J1147" s="461" t="s">
        <v>1213</v>
      </c>
      <c r="K1147" s="461" t="s">
        <v>1214</v>
      </c>
      <c r="L1147" s="461" t="s">
        <v>1267</v>
      </c>
      <c r="M1147" s="461" t="s">
        <v>1243</v>
      </c>
      <c r="N1147" s="461" t="s">
        <v>1211</v>
      </c>
    </row>
    <row r="1148" spans="1:14" ht="14.25" customHeight="1">
      <c r="A1148" s="273" t="s">
        <v>2902</v>
      </c>
      <c r="B1148" s="186" t="s">
        <v>2903</v>
      </c>
      <c r="C1148" s="186">
        <v>218420925</v>
      </c>
      <c r="D1148" s="186">
        <v>3858656244</v>
      </c>
      <c r="E1148" s="260" t="s">
        <v>510</v>
      </c>
      <c r="F1148" s="260" t="s">
        <v>929</v>
      </c>
      <c r="G1148" s="260" t="s">
        <v>508</v>
      </c>
      <c r="H1148" s="260"/>
      <c r="I1148" s="262"/>
      <c r="J1148" t="s">
        <v>1210</v>
      </c>
      <c r="K1148"/>
      <c r="L1148"/>
      <c r="M1148"/>
      <c r="N1148" t="s">
        <v>1211</v>
      </c>
    </row>
    <row r="1149" spans="1:14" ht="14.25" customHeight="1">
      <c r="A1149" s="273"/>
      <c r="B1149" s="186" t="s">
        <v>2904</v>
      </c>
      <c r="C1149" s="186">
        <v>218420925</v>
      </c>
      <c r="D1149" s="260">
        <v>3855294395</v>
      </c>
      <c r="E1149" s="260" t="s">
        <v>516</v>
      </c>
      <c r="F1149" s="260" t="s">
        <v>933</v>
      </c>
      <c r="G1149" s="260" t="s">
        <v>508</v>
      </c>
      <c r="H1149" s="260" t="s">
        <v>2901</v>
      </c>
      <c r="I1149" s="262" t="s">
        <v>2905</v>
      </c>
      <c r="J1149" s="461" t="s">
        <v>1213</v>
      </c>
      <c r="K1149" s="461" t="s">
        <v>1214</v>
      </c>
      <c r="L1149" s="461" t="s">
        <v>1260</v>
      </c>
      <c r="M1149" s="461" t="s">
        <v>1261</v>
      </c>
      <c r="N1149" s="461" t="s">
        <v>1211</v>
      </c>
    </row>
    <row r="1150" spans="1:14" ht="14.25" customHeight="1">
      <c r="A1150" s="273"/>
      <c r="B1150" s="186" t="s">
        <v>2906</v>
      </c>
      <c r="C1150" s="186">
        <v>215489839</v>
      </c>
      <c r="D1150" s="186">
        <v>3855839379</v>
      </c>
      <c r="E1150" s="260" t="s">
        <v>516</v>
      </c>
      <c r="F1150" s="260" t="s">
        <v>933</v>
      </c>
      <c r="G1150" s="260" t="s">
        <v>508</v>
      </c>
      <c r="H1150" s="260" t="s">
        <v>2901</v>
      </c>
      <c r="I1150" s="262"/>
      <c r="J1150" s="461" t="s">
        <v>1213</v>
      </c>
      <c r="K1150" s="461" t="s">
        <v>1214</v>
      </c>
      <c r="L1150" s="461" t="s">
        <v>1260</v>
      </c>
      <c r="M1150" s="461" t="s">
        <v>1261</v>
      </c>
      <c r="N1150" s="461" t="s">
        <v>1211</v>
      </c>
    </row>
    <row r="1151" spans="1:14" ht="14.25" customHeight="1">
      <c r="A1151" s="322"/>
      <c r="B1151" s="186" t="s">
        <v>2907</v>
      </c>
      <c r="C1151" s="186">
        <v>216548342</v>
      </c>
      <c r="D1151" s="186">
        <v>3854728364</v>
      </c>
      <c r="E1151" s="321" t="s">
        <v>516</v>
      </c>
      <c r="F1151" s="321" t="s">
        <v>929</v>
      </c>
      <c r="G1151" s="321" t="s">
        <v>508</v>
      </c>
      <c r="H1151" s="321" t="s">
        <v>2908</v>
      </c>
      <c r="I1151" s="324" t="s">
        <v>508</v>
      </c>
      <c r="J1151" s="461" t="s">
        <v>1213</v>
      </c>
      <c r="K1151" s="461" t="s">
        <v>1214</v>
      </c>
      <c r="L1151" s="461" t="s">
        <v>1241</v>
      </c>
      <c r="M1151" s="461" t="s">
        <v>1243</v>
      </c>
      <c r="N1151" s="461" t="s">
        <v>1211</v>
      </c>
    </row>
    <row r="1152" spans="1:14" s="328" customFormat="1" ht="14.25" customHeight="1">
      <c r="A1152" s="325"/>
      <c r="B1152" s="188" t="s">
        <v>2909</v>
      </c>
      <c r="C1152" s="188">
        <v>199553163</v>
      </c>
      <c r="D1152" s="188">
        <v>199553163</v>
      </c>
      <c r="E1152" s="326" t="s">
        <v>2083</v>
      </c>
      <c r="F1152" s="326" t="s">
        <v>929</v>
      </c>
      <c r="G1152" s="326" t="s">
        <v>508</v>
      </c>
      <c r="H1152" s="326" t="s">
        <v>2894</v>
      </c>
      <c r="I1152" s="327"/>
      <c r="J1152" s="461" t="s">
        <v>1213</v>
      </c>
      <c r="K1152" s="461" t="s">
        <v>1214</v>
      </c>
      <c r="L1152" s="461" t="s">
        <v>1241</v>
      </c>
      <c r="M1152" s="461" t="s">
        <v>1243</v>
      </c>
      <c r="N1152" s="461" t="s">
        <v>1211</v>
      </c>
    </row>
    <row r="1153" spans="1:14" ht="14.25" customHeight="1">
      <c r="A1153" s="313" t="s">
        <v>2910</v>
      </c>
      <c r="B1153" s="329" t="s">
        <v>1019</v>
      </c>
      <c r="C1153" s="315" t="s">
        <v>1020</v>
      </c>
      <c r="D1153" s="316" t="s">
        <v>920</v>
      </c>
      <c r="E1153" s="317"/>
      <c r="F1153" s="318"/>
      <c r="G1153" s="318"/>
      <c r="H1153" s="318"/>
      <c r="I1153" s="319"/>
      <c r="J1153" s="463" t="s">
        <v>1238</v>
      </c>
      <c r="K1153" s="463"/>
      <c r="L1153" s="463"/>
      <c r="M1153" s="463"/>
      <c r="N1153" s="463" t="s">
        <v>1239</v>
      </c>
    </row>
    <row r="1154" spans="1:14" ht="14.25" customHeight="1">
      <c r="A1154" s="272" t="s">
        <v>921</v>
      </c>
      <c r="B1154" s="257" t="s">
        <v>1314</v>
      </c>
      <c r="C1154" s="253" t="s">
        <v>923</v>
      </c>
      <c r="D1154" s="252" t="s">
        <v>924</v>
      </c>
      <c r="E1154" s="252" t="s">
        <v>497</v>
      </c>
      <c r="F1154" s="253" t="s">
        <v>925</v>
      </c>
      <c r="G1154" s="253" t="s">
        <v>926</v>
      </c>
      <c r="H1154" s="253" t="s">
        <v>1312</v>
      </c>
      <c r="I1154" s="284" t="s">
        <v>455</v>
      </c>
      <c r="J1154" t="s">
        <v>1206</v>
      </c>
      <c r="K1154" t="s">
        <v>1207</v>
      </c>
      <c r="L1154" t="s">
        <v>1205</v>
      </c>
      <c r="M1154" t="s">
        <v>1208</v>
      </c>
      <c r="N1154" t="s">
        <v>1209</v>
      </c>
    </row>
    <row r="1155" spans="1:14" ht="14.25" customHeight="1">
      <c r="A1155" s="273"/>
      <c r="B1155" s="186" t="s">
        <v>2911</v>
      </c>
      <c r="C1155" s="186">
        <v>95692873</v>
      </c>
      <c r="D1155" s="186" t="s">
        <v>2912</v>
      </c>
      <c r="E1155" s="260" t="s">
        <v>516</v>
      </c>
      <c r="F1155" s="260" t="s">
        <v>933</v>
      </c>
      <c r="G1155" s="260" t="s">
        <v>508</v>
      </c>
      <c r="H1155" s="260"/>
      <c r="I1155" s="262" t="s">
        <v>2913</v>
      </c>
      <c r="J1155" t="s">
        <v>1210</v>
      </c>
      <c r="K1155"/>
      <c r="L1155"/>
      <c r="M1155"/>
      <c r="N1155" t="s">
        <v>1211</v>
      </c>
    </row>
    <row r="1156" spans="1:14" ht="14.25" customHeight="1">
      <c r="A1156" s="273" t="s">
        <v>2914</v>
      </c>
      <c r="B1156" s="260" t="s">
        <v>2915</v>
      </c>
      <c r="C1156" s="260">
        <v>198487462</v>
      </c>
      <c r="D1156" s="260">
        <v>3852850049</v>
      </c>
      <c r="E1156" s="260" t="s">
        <v>2083</v>
      </c>
      <c r="F1156" s="260"/>
      <c r="G1156" s="260" t="s">
        <v>508</v>
      </c>
      <c r="H1156" s="260"/>
      <c r="I1156" s="262"/>
      <c r="J1156" t="s">
        <v>1210</v>
      </c>
      <c r="K1156"/>
      <c r="L1156"/>
      <c r="M1156"/>
      <c r="N1156" t="s">
        <v>1211</v>
      </c>
    </row>
    <row r="1157" spans="1:14" ht="14.25" customHeight="1">
      <c r="A1157" s="273"/>
      <c r="B1157" s="260" t="s">
        <v>2174</v>
      </c>
      <c r="C1157" s="260">
        <v>95652497</v>
      </c>
      <c r="D1157" s="260">
        <v>3855579891</v>
      </c>
      <c r="E1157" s="260" t="s">
        <v>2083</v>
      </c>
      <c r="F1157" s="260"/>
      <c r="G1157" s="260" t="s">
        <v>508</v>
      </c>
      <c r="H1157" s="260"/>
      <c r="I1157" s="262"/>
      <c r="J1157" t="s">
        <v>1210</v>
      </c>
      <c r="K1157"/>
      <c r="L1157"/>
      <c r="M1157"/>
      <c r="N1157" t="s">
        <v>1211</v>
      </c>
    </row>
    <row r="1158" spans="1:14" ht="14.25" customHeight="1">
      <c r="B1158" s="186" t="s">
        <v>2916</v>
      </c>
      <c r="C1158" s="186">
        <v>217602757</v>
      </c>
      <c r="D1158" s="260">
        <v>3852435189</v>
      </c>
      <c r="E1158" s="260" t="s">
        <v>521</v>
      </c>
      <c r="F1158" s="260" t="s">
        <v>933</v>
      </c>
      <c r="G1158" s="260" t="s">
        <v>508</v>
      </c>
      <c r="H1158" s="260"/>
      <c r="I1158" s="262" t="s">
        <v>2917</v>
      </c>
      <c r="J1158" t="s">
        <v>1210</v>
      </c>
      <c r="K1158"/>
      <c r="L1158"/>
      <c r="M1158"/>
      <c r="N1158" t="s">
        <v>1211</v>
      </c>
    </row>
    <row r="1159" spans="1:14" ht="14.25" customHeight="1">
      <c r="A1159" s="273"/>
      <c r="B1159" s="260" t="s">
        <v>2918</v>
      </c>
      <c r="C1159" s="277">
        <v>217481371</v>
      </c>
      <c r="D1159" s="260">
        <v>3853136438</v>
      </c>
      <c r="E1159" s="260" t="s">
        <v>538</v>
      </c>
      <c r="F1159" s="260"/>
      <c r="G1159" s="260" t="s">
        <v>508</v>
      </c>
      <c r="H1159" s="260"/>
      <c r="I1159" s="262"/>
      <c r="J1159" t="s">
        <v>1210</v>
      </c>
      <c r="K1159"/>
      <c r="L1159"/>
      <c r="M1159"/>
      <c r="N1159" t="s">
        <v>1211</v>
      </c>
    </row>
    <row r="1160" spans="1:14" ht="14.25" customHeight="1">
      <c r="A1160" s="273">
        <v>785987508</v>
      </c>
      <c r="B1160" s="260" t="s">
        <v>2769</v>
      </c>
      <c r="C1160" s="260">
        <v>216598451</v>
      </c>
      <c r="D1160" s="260">
        <v>8062311294</v>
      </c>
      <c r="E1160" s="260" t="s">
        <v>2267</v>
      </c>
      <c r="F1160" s="260" t="s">
        <v>933</v>
      </c>
      <c r="G1160" s="260" t="s">
        <v>508</v>
      </c>
      <c r="H1160" s="260"/>
      <c r="I1160" s="262"/>
      <c r="J1160" t="s">
        <v>1210</v>
      </c>
      <c r="K1160"/>
      <c r="L1160"/>
      <c r="M1160"/>
      <c r="N1160" t="s">
        <v>1211</v>
      </c>
    </row>
    <row r="1161" spans="1:14" ht="14.25" customHeight="1">
      <c r="A1161" s="273">
        <v>616395091</v>
      </c>
      <c r="B1161" s="260" t="s">
        <v>2919</v>
      </c>
      <c r="C1161" s="260">
        <v>2176571936</v>
      </c>
      <c r="D1161" s="260">
        <v>6507978453</v>
      </c>
      <c r="E1161" s="260" t="s">
        <v>2083</v>
      </c>
      <c r="F1161" s="260" t="s">
        <v>933</v>
      </c>
      <c r="G1161" s="260" t="s">
        <v>508</v>
      </c>
      <c r="H1161" s="260"/>
      <c r="I1161" s="262" t="s">
        <v>2920</v>
      </c>
      <c r="J1161" t="s">
        <v>1210</v>
      </c>
      <c r="K1161"/>
      <c r="L1161"/>
      <c r="M1161"/>
      <c r="N1161" t="s">
        <v>1211</v>
      </c>
    </row>
    <row r="1162" spans="1:14" ht="14.25" customHeight="1">
      <c r="A1162" s="273" t="s">
        <v>2921</v>
      </c>
      <c r="B1162" s="260" t="s">
        <v>2922</v>
      </c>
      <c r="C1162" s="260">
        <v>217276724</v>
      </c>
      <c r="D1162" s="260">
        <v>8018336531</v>
      </c>
      <c r="E1162" s="260" t="s">
        <v>536</v>
      </c>
      <c r="F1162" s="260" t="s">
        <v>933</v>
      </c>
      <c r="G1162" s="260" t="s">
        <v>508</v>
      </c>
      <c r="H1162" s="260"/>
      <c r="I1162" s="262" t="s">
        <v>2923</v>
      </c>
      <c r="J1162" s="461" t="s">
        <v>1213</v>
      </c>
      <c r="K1162" s="461" t="s">
        <v>1214</v>
      </c>
      <c r="L1162" s="461" t="s">
        <v>1274</v>
      </c>
      <c r="M1162" s="461" t="s">
        <v>1273</v>
      </c>
      <c r="N1162" s="461" t="s">
        <v>1211</v>
      </c>
    </row>
    <row r="1163" spans="1:14" ht="14.25" customHeight="1">
      <c r="A1163" s="273" t="s">
        <v>2924</v>
      </c>
      <c r="B1163" s="260" t="s">
        <v>2925</v>
      </c>
      <c r="C1163" s="260">
        <v>216898667</v>
      </c>
      <c r="D1163" s="260">
        <v>3854617051</v>
      </c>
      <c r="E1163" s="260" t="s">
        <v>536</v>
      </c>
      <c r="F1163" s="260" t="s">
        <v>929</v>
      </c>
      <c r="G1163" s="260" t="s">
        <v>508</v>
      </c>
      <c r="H1163" s="260" t="s">
        <v>486</v>
      </c>
      <c r="I1163" s="262"/>
      <c r="J1163" t="s">
        <v>1210</v>
      </c>
      <c r="K1163"/>
      <c r="L1163"/>
      <c r="M1163"/>
      <c r="N1163" t="s">
        <v>1211</v>
      </c>
    </row>
    <row r="1164" spans="1:14" ht="14.25" customHeight="1">
      <c r="A1164" s="273">
        <v>646660389</v>
      </c>
      <c r="B1164" s="186" t="s">
        <v>2926</v>
      </c>
      <c r="C1164" s="186">
        <v>95692321</v>
      </c>
      <c r="D1164" s="186">
        <v>8013008397</v>
      </c>
      <c r="E1164" s="260" t="s">
        <v>2083</v>
      </c>
      <c r="F1164" s="260" t="s">
        <v>929</v>
      </c>
      <c r="G1164" s="260" t="s">
        <v>952</v>
      </c>
      <c r="H1164" s="260"/>
      <c r="I1164" s="255" t="s">
        <v>2927</v>
      </c>
      <c r="J1164" t="s">
        <v>1210</v>
      </c>
      <c r="K1164"/>
      <c r="L1164"/>
      <c r="M1164"/>
      <c r="N1164" t="s">
        <v>1211</v>
      </c>
    </row>
    <row r="1165" spans="1:14" ht="14.25" customHeight="1">
      <c r="A1165" s="273"/>
      <c r="B1165" s="260" t="s">
        <v>2928</v>
      </c>
      <c r="C1165" s="260">
        <v>216891301</v>
      </c>
      <c r="D1165" s="260">
        <v>3856229117</v>
      </c>
      <c r="E1165" s="260" t="s">
        <v>2083</v>
      </c>
      <c r="F1165" s="260" t="s">
        <v>933</v>
      </c>
      <c r="G1165" s="260"/>
      <c r="H1165" s="260"/>
      <c r="I1165" s="262"/>
      <c r="J1165" t="s">
        <v>1210</v>
      </c>
      <c r="K1165"/>
      <c r="L1165"/>
      <c r="M1165"/>
      <c r="N1165" t="s">
        <v>1211</v>
      </c>
    </row>
    <row r="1166" spans="1:14" ht="14.25" customHeight="1">
      <c r="A1166" s="273" t="s">
        <v>2929</v>
      </c>
      <c r="B1166" s="260" t="s">
        <v>2930</v>
      </c>
      <c r="C1166" s="260">
        <v>95636706</v>
      </c>
      <c r="D1166" s="260" t="s">
        <v>2931</v>
      </c>
      <c r="E1166" s="260" t="s">
        <v>536</v>
      </c>
      <c r="F1166" s="260" t="s">
        <v>933</v>
      </c>
      <c r="G1166" s="260" t="s">
        <v>508</v>
      </c>
      <c r="H1166" s="260" t="s">
        <v>2932</v>
      </c>
      <c r="I1166" s="262" t="s">
        <v>2933</v>
      </c>
      <c r="J1166" s="462" t="s">
        <v>1217</v>
      </c>
      <c r="K1166" s="462" t="s">
        <v>1277</v>
      </c>
      <c r="L1166" s="462" t="s">
        <v>1276</v>
      </c>
      <c r="M1166" s="462" t="s">
        <v>1235</v>
      </c>
      <c r="N1166" s="462" t="s">
        <v>1211</v>
      </c>
    </row>
    <row r="1167" spans="1:14" ht="14.25" customHeight="1">
      <c r="A1167" s="273">
        <v>646666521</v>
      </c>
      <c r="B1167" s="260" t="s">
        <v>2934</v>
      </c>
      <c r="C1167" s="260">
        <v>217975979</v>
      </c>
      <c r="D1167" s="260">
        <v>3856016483</v>
      </c>
      <c r="E1167" s="260" t="s">
        <v>2083</v>
      </c>
      <c r="F1167" s="260" t="s">
        <v>933</v>
      </c>
      <c r="G1167" s="260" t="s">
        <v>508</v>
      </c>
      <c r="H1167" s="260"/>
      <c r="I1167" s="262" t="s">
        <v>2935</v>
      </c>
      <c r="J1167" t="s">
        <v>1210</v>
      </c>
      <c r="K1167"/>
      <c r="L1167"/>
      <c r="M1167"/>
      <c r="N1167" t="s">
        <v>1211</v>
      </c>
    </row>
    <row r="1168" spans="1:14" ht="14.25" customHeight="1">
      <c r="A1168" s="273" t="s">
        <v>2936</v>
      </c>
      <c r="B1168" s="260" t="s">
        <v>2937</v>
      </c>
      <c r="C1168" s="260">
        <v>217677448</v>
      </c>
      <c r="D1168" s="260">
        <v>9709751365</v>
      </c>
      <c r="E1168" s="260" t="s">
        <v>536</v>
      </c>
      <c r="F1168" s="260" t="s">
        <v>933</v>
      </c>
      <c r="G1168" s="260" t="s">
        <v>508</v>
      </c>
      <c r="H1168" s="260"/>
      <c r="I1168" s="262"/>
      <c r="J1168" t="s">
        <v>1210</v>
      </c>
      <c r="K1168"/>
      <c r="L1168"/>
      <c r="M1168"/>
      <c r="N1168" t="s">
        <v>1211</v>
      </c>
    </row>
    <row r="1169" spans="1:14" ht="14.25" customHeight="1">
      <c r="A1169" s="273" t="s">
        <v>2938</v>
      </c>
      <c r="B1169" s="260" t="s">
        <v>2939</v>
      </c>
      <c r="C1169" s="260">
        <v>216591524</v>
      </c>
      <c r="D1169" s="260">
        <v>3853477871</v>
      </c>
      <c r="E1169" s="260" t="s">
        <v>536</v>
      </c>
      <c r="F1169" s="260" t="s">
        <v>929</v>
      </c>
      <c r="G1169" s="260" t="s">
        <v>508</v>
      </c>
      <c r="H1169" s="260"/>
      <c r="I1169" s="262" t="s">
        <v>2940</v>
      </c>
      <c r="J1169" t="s">
        <v>1210</v>
      </c>
      <c r="K1169"/>
      <c r="L1169"/>
      <c r="M1169"/>
      <c r="N1169" t="s">
        <v>1211</v>
      </c>
    </row>
    <row r="1170" spans="1:14" ht="14.25" customHeight="1">
      <c r="A1170" s="273" t="s">
        <v>2941</v>
      </c>
      <c r="B1170" s="260" t="s">
        <v>2942</v>
      </c>
      <c r="C1170" s="260">
        <v>216591532</v>
      </c>
      <c r="D1170" s="260">
        <v>3857750080</v>
      </c>
      <c r="E1170" s="260" t="s">
        <v>536</v>
      </c>
      <c r="F1170" s="260" t="s">
        <v>933</v>
      </c>
      <c r="G1170" s="260" t="s">
        <v>735</v>
      </c>
      <c r="H1170" s="260"/>
      <c r="I1170" s="262"/>
      <c r="J1170" t="s">
        <v>1210</v>
      </c>
      <c r="K1170"/>
      <c r="L1170"/>
      <c r="M1170"/>
      <c r="N1170" t="s">
        <v>1211</v>
      </c>
    </row>
    <row r="1171" spans="1:14" ht="14.25" customHeight="1">
      <c r="A1171" s="273" t="s">
        <v>2943</v>
      </c>
      <c r="B1171" s="260" t="s">
        <v>2944</v>
      </c>
      <c r="C1171" s="260">
        <v>218003714</v>
      </c>
      <c r="D1171" s="260" t="s">
        <v>2945</v>
      </c>
      <c r="E1171" s="260" t="s">
        <v>553</v>
      </c>
      <c r="F1171" s="260" t="s">
        <v>929</v>
      </c>
      <c r="G1171" s="260" t="s">
        <v>508</v>
      </c>
      <c r="H1171" s="260"/>
      <c r="I1171" s="262" t="s">
        <v>2946</v>
      </c>
      <c r="J1171" t="s">
        <v>1210</v>
      </c>
      <c r="K1171"/>
      <c r="L1171"/>
      <c r="M1171"/>
      <c r="N1171" t="s">
        <v>1211</v>
      </c>
    </row>
    <row r="1172" spans="1:14" ht="14.25" customHeight="1">
      <c r="A1172" s="248" t="s">
        <v>2947</v>
      </c>
      <c r="B1172" s="255" t="s">
        <v>2948</v>
      </c>
      <c r="C1172" s="255">
        <v>103656184</v>
      </c>
      <c r="D1172" s="255">
        <v>8017599592</v>
      </c>
      <c r="E1172" s="255" t="s">
        <v>505</v>
      </c>
      <c r="F1172" s="255" t="s">
        <v>929</v>
      </c>
      <c r="G1172" s="255" t="s">
        <v>952</v>
      </c>
      <c r="I1172" s="255" t="s">
        <v>2927</v>
      </c>
      <c r="J1172" t="s">
        <v>1210</v>
      </c>
      <c r="K1172"/>
      <c r="L1172"/>
      <c r="M1172"/>
      <c r="N1172" t="s">
        <v>1211</v>
      </c>
    </row>
    <row r="1173" spans="1:14" ht="14.25" customHeight="1">
      <c r="B1173" s="186" t="s">
        <v>2949</v>
      </c>
      <c r="C1173" s="186">
        <v>95703662</v>
      </c>
      <c r="D1173" s="186" t="s">
        <v>2950</v>
      </c>
      <c r="E1173" s="255" t="s">
        <v>516</v>
      </c>
      <c r="F1173" s="255" t="s">
        <v>929</v>
      </c>
      <c r="G1173" s="255" t="s">
        <v>508</v>
      </c>
      <c r="J1173" t="s">
        <v>1210</v>
      </c>
      <c r="K1173"/>
      <c r="L1173"/>
      <c r="M1173"/>
      <c r="N1173" t="s">
        <v>1211</v>
      </c>
    </row>
    <row r="1174" spans="1:14" s="328" customFormat="1" ht="14.25" customHeight="1">
      <c r="A1174" s="330" t="s">
        <v>2951</v>
      </c>
      <c r="B1174" s="328" t="s">
        <v>2952</v>
      </c>
      <c r="C1174" s="328">
        <v>218006429</v>
      </c>
      <c r="D1174" s="328">
        <v>8012328275</v>
      </c>
      <c r="E1174" s="328" t="s">
        <v>510</v>
      </c>
      <c r="F1174" s="328" t="s">
        <v>929</v>
      </c>
      <c r="G1174" s="328" t="s">
        <v>508</v>
      </c>
      <c r="I1174" s="328" t="s">
        <v>2953</v>
      </c>
      <c r="J1174" s="461" t="s">
        <v>1213</v>
      </c>
      <c r="K1174" s="461" t="s">
        <v>1214</v>
      </c>
      <c r="L1174" s="461" t="s">
        <v>1260</v>
      </c>
      <c r="M1174" s="461" t="s">
        <v>1261</v>
      </c>
      <c r="N1174" s="461" t="s">
        <v>1211</v>
      </c>
    </row>
    <row r="1175" spans="1:14" ht="14.25" customHeight="1">
      <c r="A1175" s="278" t="s">
        <v>2954</v>
      </c>
      <c r="B1175" s="337" t="s">
        <v>918</v>
      </c>
      <c r="C1175" s="250" t="s">
        <v>919</v>
      </c>
      <c r="D1175" s="251" t="s">
        <v>1311</v>
      </c>
      <c r="E1175" s="252"/>
      <c r="F1175" s="253"/>
      <c r="G1175" s="253"/>
      <c r="H1175" s="253"/>
      <c r="I1175" s="284"/>
      <c r="J1175" s="463" t="s">
        <v>1238</v>
      </c>
      <c r="K1175" s="463"/>
      <c r="L1175" s="463"/>
      <c r="M1175" s="463"/>
      <c r="N1175" s="463" t="s">
        <v>1239</v>
      </c>
    </row>
    <row r="1176" spans="1:14" ht="14.25" customHeight="1">
      <c r="A1176" s="272" t="s">
        <v>921</v>
      </c>
      <c r="B1176" s="257" t="s">
        <v>1314</v>
      </c>
      <c r="C1176" s="253" t="s">
        <v>923</v>
      </c>
      <c r="D1176" s="252" t="s">
        <v>924</v>
      </c>
      <c r="E1176" s="252" t="s">
        <v>497</v>
      </c>
      <c r="F1176" s="253" t="s">
        <v>925</v>
      </c>
      <c r="G1176" s="253" t="s">
        <v>926</v>
      </c>
      <c r="H1176" s="253" t="s">
        <v>1312</v>
      </c>
      <c r="I1176" s="284" t="s">
        <v>455</v>
      </c>
      <c r="J1176" t="s">
        <v>1206</v>
      </c>
      <c r="K1176" t="s">
        <v>1207</v>
      </c>
      <c r="L1176" t="s">
        <v>1205</v>
      </c>
      <c r="M1176" t="s">
        <v>1208</v>
      </c>
      <c r="N1176" t="s">
        <v>1209</v>
      </c>
    </row>
    <row r="1177" spans="1:14" ht="14.25" customHeight="1">
      <c r="A1177" s="273"/>
      <c r="B1177" s="260" t="s">
        <v>2955</v>
      </c>
      <c r="C1177" s="260">
        <v>217231122</v>
      </c>
      <c r="D1177" s="260">
        <v>3855906891</v>
      </c>
      <c r="E1177" s="260" t="s">
        <v>553</v>
      </c>
      <c r="F1177" s="260" t="s">
        <v>929</v>
      </c>
      <c r="G1177" s="260"/>
      <c r="H1177" s="260"/>
      <c r="I1177" s="262"/>
      <c r="J1177" t="s">
        <v>1210</v>
      </c>
      <c r="K1177"/>
      <c r="L1177"/>
      <c r="M1177"/>
      <c r="N1177" t="s">
        <v>1211</v>
      </c>
    </row>
    <row r="1178" spans="1:14" ht="14.25" customHeight="1">
      <c r="A1178" s="273"/>
      <c r="B1178" s="186" t="s">
        <v>2956</v>
      </c>
      <c r="C1178" s="186">
        <v>217596417</v>
      </c>
      <c r="D1178" s="186">
        <v>3318068593</v>
      </c>
      <c r="E1178" s="260" t="s">
        <v>521</v>
      </c>
      <c r="F1178" s="260" t="s">
        <v>929</v>
      </c>
      <c r="G1178" s="260"/>
      <c r="H1178" s="260"/>
      <c r="I1178" s="262"/>
      <c r="J1178" t="s">
        <v>1210</v>
      </c>
      <c r="K1178"/>
      <c r="L1178"/>
      <c r="M1178"/>
      <c r="N1178" t="s">
        <v>1211</v>
      </c>
    </row>
    <row r="1179" spans="1:14" ht="14.25" customHeight="1">
      <c r="A1179" s="273"/>
      <c r="B1179" s="260" t="s">
        <v>2957</v>
      </c>
      <c r="C1179" s="260">
        <v>198147069</v>
      </c>
      <c r="D1179" s="260">
        <v>8016441526</v>
      </c>
      <c r="E1179" s="260" t="s">
        <v>521</v>
      </c>
      <c r="F1179" s="260" t="s">
        <v>929</v>
      </c>
      <c r="G1179" s="260" t="s">
        <v>508</v>
      </c>
      <c r="H1179" s="260"/>
      <c r="I1179" s="262"/>
      <c r="J1179" s="461" t="s">
        <v>1213</v>
      </c>
      <c r="K1179" s="461" t="s">
        <v>1214</v>
      </c>
      <c r="L1179" s="461" t="s">
        <v>1241</v>
      </c>
      <c r="M1179" s="461" t="s">
        <v>1243</v>
      </c>
      <c r="N1179" s="461" t="s">
        <v>1211</v>
      </c>
    </row>
    <row r="1180" spans="1:14" ht="14.25" customHeight="1">
      <c r="A1180" s="273"/>
      <c r="B1180" s="186" t="s">
        <v>2958</v>
      </c>
      <c r="C1180" s="255">
        <v>129703323</v>
      </c>
      <c r="D1180" s="277">
        <v>4075208536</v>
      </c>
      <c r="E1180" s="260" t="s">
        <v>521</v>
      </c>
      <c r="F1180" s="260" t="s">
        <v>929</v>
      </c>
      <c r="G1180" s="260"/>
      <c r="H1180" s="260"/>
      <c r="I1180" s="262"/>
      <c r="J1180" t="s">
        <v>1210</v>
      </c>
      <c r="K1180"/>
      <c r="L1180"/>
      <c r="M1180"/>
      <c r="N1180" t="s">
        <v>1211</v>
      </c>
    </row>
    <row r="1181" spans="1:14" ht="14.25" customHeight="1">
      <c r="A1181" s="273"/>
      <c r="B1181" s="260" t="s">
        <v>2959</v>
      </c>
      <c r="C1181" s="260">
        <v>218393524</v>
      </c>
      <c r="D1181" s="260">
        <v>2102136343</v>
      </c>
      <c r="E1181" s="260" t="s">
        <v>538</v>
      </c>
      <c r="F1181" s="260" t="s">
        <v>929</v>
      </c>
      <c r="G1181" s="260" t="s">
        <v>508</v>
      </c>
      <c r="H1181" s="260"/>
      <c r="I1181" s="262"/>
      <c r="J1181" t="s">
        <v>1210</v>
      </c>
      <c r="K1181"/>
      <c r="L1181"/>
      <c r="M1181"/>
      <c r="N1181" t="s">
        <v>1211</v>
      </c>
    </row>
    <row r="1182" spans="1:14" ht="14.25" customHeight="1">
      <c r="A1182" s="273"/>
      <c r="B1182" s="186" t="s">
        <v>2960</v>
      </c>
      <c r="C1182" s="260">
        <v>111917130</v>
      </c>
      <c r="D1182" s="260">
        <v>3859779863</v>
      </c>
      <c r="E1182" s="260" t="s">
        <v>538</v>
      </c>
      <c r="F1182" s="260" t="s">
        <v>929</v>
      </c>
      <c r="G1182" s="260"/>
      <c r="H1182" s="260"/>
      <c r="I1182" s="262"/>
      <c r="J1182" t="s">
        <v>1210</v>
      </c>
      <c r="K1182"/>
      <c r="L1182"/>
      <c r="M1182"/>
      <c r="N1182" t="s">
        <v>1211</v>
      </c>
    </row>
    <row r="1183" spans="1:14" ht="14.25" customHeight="1">
      <c r="A1183" s="273"/>
      <c r="B1183" s="260" t="s">
        <v>2961</v>
      </c>
      <c r="C1183" s="260">
        <v>198123908</v>
      </c>
      <c r="D1183" s="260">
        <v>8013603209</v>
      </c>
      <c r="E1183" s="260" t="s">
        <v>516</v>
      </c>
      <c r="F1183" s="260" t="s">
        <v>929</v>
      </c>
      <c r="G1183" s="260" t="s">
        <v>508</v>
      </c>
      <c r="H1183" s="260"/>
      <c r="I1183" s="262"/>
      <c r="J1183" s="461" t="s">
        <v>1213</v>
      </c>
      <c r="K1183" s="461" t="s">
        <v>1214</v>
      </c>
      <c r="L1183" s="461" t="s">
        <v>1278</v>
      </c>
      <c r="M1183" s="461" t="s">
        <v>1261</v>
      </c>
      <c r="N1183" s="461" t="s">
        <v>1211</v>
      </c>
    </row>
    <row r="1184" spans="1:14" ht="14.25" customHeight="1">
      <c r="A1184" s="273"/>
      <c r="B1184" s="186" t="s">
        <v>2962</v>
      </c>
      <c r="C1184" s="255">
        <v>217221205</v>
      </c>
      <c r="D1184" s="260">
        <v>3852990298</v>
      </c>
      <c r="E1184" s="260" t="s">
        <v>521</v>
      </c>
      <c r="F1184" s="260" t="s">
        <v>933</v>
      </c>
      <c r="G1184" s="260"/>
      <c r="H1184" s="260"/>
      <c r="I1184" s="262"/>
      <c r="J1184" t="s">
        <v>1210</v>
      </c>
      <c r="K1184"/>
      <c r="L1184"/>
      <c r="M1184"/>
      <c r="N1184" t="s">
        <v>1211</v>
      </c>
    </row>
    <row r="1185" spans="1:14" ht="14.25" customHeight="1">
      <c r="A1185" s="273"/>
      <c r="B1185" s="260" t="s">
        <v>2963</v>
      </c>
      <c r="C1185" s="260">
        <v>167399452</v>
      </c>
      <c r="D1185" s="260">
        <v>3856014200</v>
      </c>
      <c r="E1185" s="260" t="s">
        <v>538</v>
      </c>
      <c r="F1185" s="260" t="s">
        <v>929</v>
      </c>
      <c r="G1185" s="260" t="s">
        <v>508</v>
      </c>
      <c r="H1185" s="260"/>
      <c r="I1185" s="262" t="s">
        <v>486</v>
      </c>
      <c r="J1185" s="461" t="s">
        <v>1213</v>
      </c>
      <c r="K1185" s="461" t="s">
        <v>1214</v>
      </c>
      <c r="L1185" s="461" t="s">
        <v>1241</v>
      </c>
      <c r="M1185" s="461" t="s">
        <v>1243</v>
      </c>
      <c r="N1185" s="461" t="s">
        <v>1211</v>
      </c>
    </row>
    <row r="1186" spans="1:14" ht="14.25" customHeight="1">
      <c r="A1186" s="273"/>
      <c r="B1186" s="260" t="s">
        <v>2892</v>
      </c>
      <c r="C1186" s="186">
        <v>216886382</v>
      </c>
      <c r="D1186" s="260">
        <v>3855767818</v>
      </c>
      <c r="E1186" s="260" t="s">
        <v>553</v>
      </c>
      <c r="F1186" s="260" t="s">
        <v>929</v>
      </c>
      <c r="G1186" s="260" t="s">
        <v>508</v>
      </c>
      <c r="H1186" s="260"/>
      <c r="I1186" s="262"/>
      <c r="J1186" s="461" t="s">
        <v>1213</v>
      </c>
      <c r="K1186" s="461" t="s">
        <v>1214</v>
      </c>
      <c r="L1186" s="461" t="s">
        <v>1241</v>
      </c>
      <c r="M1186" s="461" t="s">
        <v>1243</v>
      </c>
      <c r="N1186" s="461" t="s">
        <v>1211</v>
      </c>
    </row>
    <row r="1187" spans="1:14" ht="14.25" customHeight="1">
      <c r="A1187" s="273"/>
      <c r="B1187" s="186" t="s">
        <v>2964</v>
      </c>
      <c r="C1187" s="186">
        <v>157842478</v>
      </c>
      <c r="D1187" s="260" t="s">
        <v>2965</v>
      </c>
      <c r="E1187" s="260" t="s">
        <v>516</v>
      </c>
      <c r="F1187" s="260" t="s">
        <v>929</v>
      </c>
      <c r="G1187" s="260" t="s">
        <v>508</v>
      </c>
      <c r="H1187" s="260" t="s">
        <v>508</v>
      </c>
      <c r="I1187" s="262" t="s">
        <v>2966</v>
      </c>
      <c r="J1187" s="461" t="s">
        <v>1213</v>
      </c>
      <c r="K1187" s="461" t="s">
        <v>1214</v>
      </c>
      <c r="L1187" s="461" t="s">
        <v>1258</v>
      </c>
      <c r="M1187" s="461" t="s">
        <v>1259</v>
      </c>
      <c r="N1187" s="461" t="s">
        <v>1211</v>
      </c>
    </row>
    <row r="1188" spans="1:14" ht="14.25" customHeight="1">
      <c r="A1188" s="273"/>
      <c r="B1188" s="260" t="s">
        <v>2806</v>
      </c>
      <c r="C1188" s="260">
        <v>139351187</v>
      </c>
      <c r="D1188" s="260">
        <v>3852749693</v>
      </c>
      <c r="E1188" s="260" t="s">
        <v>516</v>
      </c>
      <c r="F1188" s="260" t="s">
        <v>929</v>
      </c>
      <c r="G1188" s="260"/>
      <c r="H1188" s="260"/>
      <c r="I1188" s="262"/>
      <c r="J1188" t="s">
        <v>1210</v>
      </c>
      <c r="K1188"/>
      <c r="L1188"/>
      <c r="M1188"/>
      <c r="N1188" t="s">
        <v>1211</v>
      </c>
    </row>
    <row r="1189" spans="1:14" ht="14.25" customHeight="1">
      <c r="A1189" s="273"/>
      <c r="B1189" s="186" t="s">
        <v>2967</v>
      </c>
      <c r="C1189" s="186">
        <v>216393090</v>
      </c>
      <c r="D1189" s="186">
        <v>7252751429</v>
      </c>
      <c r="E1189" s="260" t="s">
        <v>516</v>
      </c>
      <c r="F1189" s="260" t="s">
        <v>933</v>
      </c>
      <c r="G1189" s="260" t="s">
        <v>508</v>
      </c>
      <c r="H1189" s="260"/>
      <c r="I1189" s="262"/>
      <c r="J1189" t="s">
        <v>1210</v>
      </c>
      <c r="K1189"/>
      <c r="L1189"/>
      <c r="M1189"/>
      <c r="N1189" t="s">
        <v>1211</v>
      </c>
    </row>
    <row r="1190" spans="1:14" ht="14.25" customHeight="1">
      <c r="A1190" s="273"/>
      <c r="B1190" s="186" t="s">
        <v>2968</v>
      </c>
      <c r="C1190" s="186">
        <v>215524499</v>
      </c>
      <c r="D1190" s="186">
        <v>7025595685</v>
      </c>
      <c r="E1190" s="260" t="s">
        <v>516</v>
      </c>
      <c r="F1190" s="260" t="s">
        <v>933</v>
      </c>
      <c r="G1190" s="260" t="s">
        <v>508</v>
      </c>
      <c r="H1190" s="260"/>
      <c r="I1190" s="262" t="s">
        <v>2969</v>
      </c>
      <c r="J1190" t="s">
        <v>1210</v>
      </c>
      <c r="K1190"/>
      <c r="L1190"/>
      <c r="M1190"/>
      <c r="N1190" t="s">
        <v>1211</v>
      </c>
    </row>
    <row r="1191" spans="1:14" ht="14.25" customHeight="1">
      <c r="A1191" s="273" t="s">
        <v>2970</v>
      </c>
      <c r="B1191" s="260" t="s">
        <v>2971</v>
      </c>
      <c r="C1191" s="260">
        <v>217655629</v>
      </c>
      <c r="D1191" s="255" t="s">
        <v>2972</v>
      </c>
      <c r="E1191" s="260" t="s">
        <v>505</v>
      </c>
      <c r="F1191" s="260" t="s">
        <v>929</v>
      </c>
      <c r="G1191" s="260"/>
      <c r="H1191" s="260"/>
      <c r="I1191" s="262"/>
      <c r="J1191" t="s">
        <v>1210</v>
      </c>
      <c r="K1191"/>
      <c r="L1191"/>
      <c r="M1191"/>
      <c r="N1191" t="s">
        <v>1211</v>
      </c>
    </row>
    <row r="1192" spans="1:14" ht="14.25" customHeight="1">
      <c r="A1192" s="273"/>
      <c r="B1192" s="186" t="s">
        <v>529</v>
      </c>
      <c r="C1192" s="260">
        <v>167482313</v>
      </c>
      <c r="D1192" s="186">
        <v>8014036011</v>
      </c>
      <c r="E1192" s="260" t="s">
        <v>521</v>
      </c>
      <c r="F1192" s="241" t="s">
        <v>929</v>
      </c>
      <c r="G1192" s="260"/>
      <c r="H1192" s="260"/>
      <c r="I1192" s="262"/>
      <c r="J1192" t="s">
        <v>1210</v>
      </c>
      <c r="K1192"/>
      <c r="L1192"/>
      <c r="M1192"/>
      <c r="N1192" t="s">
        <v>1211</v>
      </c>
    </row>
    <row r="1193" spans="1:14" ht="14.25" customHeight="1">
      <c r="A1193" s="273"/>
      <c r="B1193" s="260" t="s">
        <v>511</v>
      </c>
      <c r="C1193" s="260">
        <v>148926496</v>
      </c>
      <c r="D1193" s="260">
        <v>8019185846</v>
      </c>
      <c r="E1193" s="260" t="s">
        <v>521</v>
      </c>
      <c r="F1193" s="260" t="s">
        <v>929</v>
      </c>
      <c r="G1193" s="260"/>
      <c r="H1193" s="260"/>
      <c r="I1193" s="262"/>
      <c r="J1193" t="s">
        <v>1210</v>
      </c>
      <c r="K1193"/>
      <c r="L1193"/>
      <c r="M1193"/>
      <c r="N1193" t="s">
        <v>1211</v>
      </c>
    </row>
    <row r="1194" spans="1:14" ht="14.25" customHeight="1">
      <c r="A1194" s="273"/>
      <c r="B1194" s="260" t="s">
        <v>2787</v>
      </c>
      <c r="C1194" s="260">
        <v>152773540</v>
      </c>
      <c r="D1194" s="260">
        <v>3855516702</v>
      </c>
      <c r="E1194" s="260" t="s">
        <v>510</v>
      </c>
      <c r="F1194" s="260" t="s">
        <v>929</v>
      </c>
      <c r="G1194" s="260"/>
      <c r="H1194" s="260"/>
      <c r="I1194" s="262"/>
      <c r="J1194" t="s">
        <v>1210</v>
      </c>
      <c r="K1194"/>
      <c r="L1194"/>
      <c r="M1194"/>
      <c r="N1194" t="s">
        <v>1211</v>
      </c>
    </row>
    <row r="1195" spans="1:14" ht="14.25" customHeight="1">
      <c r="A1195" s="273"/>
      <c r="B1195" s="186" t="s">
        <v>2973</v>
      </c>
      <c r="C1195" s="66"/>
      <c r="D1195" s="145"/>
      <c r="E1195" s="260"/>
      <c r="F1195" s="260" t="s">
        <v>929</v>
      </c>
      <c r="G1195" s="260"/>
      <c r="H1195" s="260"/>
      <c r="I1195" s="262"/>
      <c r="J1195" s="463" t="s">
        <v>1238</v>
      </c>
      <c r="K1195" s="463"/>
      <c r="L1195" s="463"/>
      <c r="M1195" s="463"/>
      <c r="N1195" s="463" t="s">
        <v>1239</v>
      </c>
    </row>
    <row r="1196" spans="1:14" ht="14.25" customHeight="1">
      <c r="A1196" s="322"/>
      <c r="B1196" s="185" t="s">
        <v>2974</v>
      </c>
      <c r="C1196" s="185">
        <v>151375208</v>
      </c>
      <c r="D1196" s="185">
        <v>3854612102</v>
      </c>
      <c r="E1196" s="321" t="s">
        <v>516</v>
      </c>
      <c r="F1196" s="321" t="s">
        <v>929</v>
      </c>
      <c r="G1196" s="321" t="s">
        <v>508</v>
      </c>
      <c r="H1196" s="321" t="s">
        <v>508</v>
      </c>
      <c r="I1196" s="324" t="s">
        <v>2966</v>
      </c>
      <c r="J1196" t="s">
        <v>1210</v>
      </c>
      <c r="K1196"/>
      <c r="L1196"/>
      <c r="M1196"/>
      <c r="N1196" t="s">
        <v>1211</v>
      </c>
    </row>
    <row r="1197" spans="1:14" ht="14.25" customHeight="1">
      <c r="A1197" s="322"/>
      <c r="B1197" s="145" t="s">
        <v>2975</v>
      </c>
      <c r="C1197" s="355">
        <v>203432515</v>
      </c>
      <c r="D1197" s="145">
        <v>8016619661</v>
      </c>
      <c r="E1197" s="321" t="s">
        <v>516</v>
      </c>
      <c r="F1197" s="321" t="s">
        <v>929</v>
      </c>
      <c r="G1197" s="321" t="s">
        <v>508</v>
      </c>
      <c r="H1197" s="321"/>
      <c r="I1197" s="324"/>
      <c r="J1197" s="461" t="s">
        <v>1213</v>
      </c>
      <c r="K1197" s="461" t="s">
        <v>1214</v>
      </c>
      <c r="L1197" s="461" t="s">
        <v>1241</v>
      </c>
      <c r="M1197" s="461" t="s">
        <v>1243</v>
      </c>
      <c r="N1197" s="461" t="s">
        <v>1211</v>
      </c>
    </row>
    <row r="1198" spans="1:14" ht="14.25" customHeight="1">
      <c r="A1198" s="325"/>
      <c r="B1198" s="186" t="s">
        <v>2976</v>
      </c>
      <c r="C1198" s="186">
        <v>217655715</v>
      </c>
      <c r="D1198" s="186">
        <v>8013019621</v>
      </c>
      <c r="E1198" s="326" t="s">
        <v>516</v>
      </c>
      <c r="F1198" s="326" t="s">
        <v>929</v>
      </c>
      <c r="G1198" s="326" t="s">
        <v>508</v>
      </c>
      <c r="H1198" s="326" t="s">
        <v>508</v>
      </c>
      <c r="I1198" s="327"/>
      <c r="J1198" s="461" t="s">
        <v>1213</v>
      </c>
      <c r="K1198" s="461" t="s">
        <v>1214</v>
      </c>
      <c r="L1198" s="461" t="s">
        <v>1278</v>
      </c>
      <c r="M1198" s="461" t="s">
        <v>1261</v>
      </c>
      <c r="N1198" s="461" t="s">
        <v>1211</v>
      </c>
    </row>
    <row r="1199" spans="1:14" ht="14.25" customHeight="1">
      <c r="A1199" s="278" t="s">
        <v>2977</v>
      </c>
      <c r="B1199" s="337" t="s">
        <v>918</v>
      </c>
      <c r="C1199" s="250" t="s">
        <v>919</v>
      </c>
      <c r="D1199" s="251" t="s">
        <v>1311</v>
      </c>
      <c r="E1199" s="252"/>
      <c r="F1199" s="253"/>
      <c r="G1199" s="253"/>
      <c r="H1199" s="253"/>
      <c r="I1199" s="284"/>
      <c r="J1199" s="463" t="s">
        <v>1238</v>
      </c>
      <c r="K1199" s="463"/>
      <c r="L1199" s="463"/>
      <c r="M1199" s="463"/>
      <c r="N1199" s="463" t="s">
        <v>1239</v>
      </c>
    </row>
    <row r="1200" spans="1:14" ht="14.25" customHeight="1">
      <c r="A1200" s="272" t="s">
        <v>921</v>
      </c>
      <c r="B1200" s="257" t="s">
        <v>1314</v>
      </c>
      <c r="C1200" s="253" t="s">
        <v>923</v>
      </c>
      <c r="D1200" s="252" t="s">
        <v>924</v>
      </c>
      <c r="E1200" s="252" t="s">
        <v>497</v>
      </c>
      <c r="F1200" s="253" t="s">
        <v>925</v>
      </c>
      <c r="G1200" s="253" t="s">
        <v>926</v>
      </c>
      <c r="H1200" s="253" t="s">
        <v>1312</v>
      </c>
      <c r="I1200" s="284" t="s">
        <v>455</v>
      </c>
      <c r="J1200" t="s">
        <v>1206</v>
      </c>
      <c r="K1200" t="s">
        <v>1207</v>
      </c>
      <c r="L1200" t="s">
        <v>1205</v>
      </c>
      <c r="M1200" t="s">
        <v>1208</v>
      </c>
      <c r="N1200" t="s">
        <v>1209</v>
      </c>
    </row>
    <row r="1201" spans="1:14" ht="14.25" customHeight="1">
      <c r="A1201" s="273"/>
      <c r="B1201" s="260" t="s">
        <v>2978</v>
      </c>
      <c r="C1201" s="334">
        <v>213647369</v>
      </c>
      <c r="D1201" s="260">
        <v>3854574473</v>
      </c>
      <c r="E1201" s="260" t="s">
        <v>2267</v>
      </c>
      <c r="F1201" s="255" t="s">
        <v>929</v>
      </c>
      <c r="G1201" s="260" t="s">
        <v>508</v>
      </c>
      <c r="H1201" s="260"/>
      <c r="I1201" s="262"/>
      <c r="J1201" t="s">
        <v>1210</v>
      </c>
      <c r="K1201"/>
      <c r="L1201"/>
      <c r="M1201"/>
      <c r="N1201" t="s">
        <v>1211</v>
      </c>
    </row>
    <row r="1202" spans="1:14" ht="14.25" customHeight="1">
      <c r="A1202" s="273">
        <v>101342191</v>
      </c>
      <c r="B1202" s="186" t="s">
        <v>2979</v>
      </c>
      <c r="C1202" s="186">
        <v>101342191</v>
      </c>
      <c r="D1202" s="186">
        <v>8013815953</v>
      </c>
      <c r="E1202" s="260" t="s">
        <v>2083</v>
      </c>
      <c r="F1202" s="260" t="s">
        <v>929</v>
      </c>
      <c r="G1202" s="260" t="s">
        <v>735</v>
      </c>
      <c r="H1202" s="260"/>
      <c r="I1202" s="262"/>
      <c r="J1202" t="s">
        <v>1210</v>
      </c>
      <c r="K1202"/>
      <c r="L1202"/>
      <c r="M1202"/>
      <c r="N1202" t="s">
        <v>1211</v>
      </c>
    </row>
    <row r="1203" spans="1:14" ht="14.25" customHeight="1">
      <c r="A1203" s="273">
        <v>588218004</v>
      </c>
      <c r="B1203" s="260" t="s">
        <v>2980</v>
      </c>
      <c r="C1203" s="260">
        <v>216435745</v>
      </c>
      <c r="D1203" s="260">
        <v>9158229725</v>
      </c>
      <c r="E1203" s="260" t="s">
        <v>2083</v>
      </c>
      <c r="F1203" s="260" t="s">
        <v>929</v>
      </c>
      <c r="G1203" s="260" t="s">
        <v>735</v>
      </c>
      <c r="H1203" s="260"/>
      <c r="I1203" s="262"/>
      <c r="J1203" s="462" t="s">
        <v>1217</v>
      </c>
      <c r="K1203" s="462" t="s">
        <v>1230</v>
      </c>
      <c r="L1203" s="462" t="s">
        <v>1279</v>
      </c>
      <c r="M1203" s="462" t="s">
        <v>1228</v>
      </c>
      <c r="N1203" s="462" t="s">
        <v>1211</v>
      </c>
    </row>
    <row r="1204" spans="1:14" ht="14.25" customHeight="1">
      <c r="A1204" s="273"/>
      <c r="B1204" s="186" t="s">
        <v>2981</v>
      </c>
      <c r="C1204" s="186">
        <v>217219744</v>
      </c>
      <c r="D1204" s="186">
        <v>3854577275</v>
      </c>
      <c r="E1204" s="260" t="s">
        <v>516</v>
      </c>
      <c r="F1204" s="260" t="s">
        <v>929</v>
      </c>
      <c r="G1204" s="260" t="s">
        <v>508</v>
      </c>
      <c r="H1204" s="260"/>
      <c r="I1204" s="262"/>
      <c r="J1204" t="s">
        <v>1210</v>
      </c>
      <c r="K1204"/>
      <c r="L1204"/>
      <c r="M1204"/>
      <c r="N1204" t="s">
        <v>1211</v>
      </c>
    </row>
    <row r="1205" spans="1:14" ht="14.25" customHeight="1">
      <c r="A1205" s="273"/>
      <c r="B1205" s="186" t="s">
        <v>2982</v>
      </c>
      <c r="C1205" s="186">
        <v>217260218</v>
      </c>
      <c r="D1205" s="186">
        <v>3853718232</v>
      </c>
      <c r="E1205" s="260" t="s">
        <v>516</v>
      </c>
      <c r="F1205" s="260" t="s">
        <v>929</v>
      </c>
      <c r="G1205" s="260" t="s">
        <v>735</v>
      </c>
      <c r="H1205" s="260"/>
      <c r="I1205" s="262"/>
      <c r="J1205" t="s">
        <v>1210</v>
      </c>
      <c r="K1205"/>
      <c r="L1205"/>
      <c r="M1205"/>
      <c r="N1205" t="s">
        <v>1211</v>
      </c>
    </row>
    <row r="1206" spans="1:14" ht="14.25" customHeight="1">
      <c r="A1206" s="273"/>
      <c r="B1206" s="186" t="s">
        <v>2983</v>
      </c>
      <c r="C1206" s="186">
        <v>217573640</v>
      </c>
      <c r="D1206" s="186">
        <v>3858673205</v>
      </c>
      <c r="E1206" s="260" t="s">
        <v>521</v>
      </c>
      <c r="F1206" s="260" t="s">
        <v>933</v>
      </c>
      <c r="G1206" s="260" t="s">
        <v>508</v>
      </c>
      <c r="H1206" s="260"/>
      <c r="I1206" s="262" t="s">
        <v>2984</v>
      </c>
      <c r="J1206" t="s">
        <v>1210</v>
      </c>
      <c r="K1206"/>
      <c r="L1206"/>
      <c r="M1206"/>
      <c r="N1206" t="s">
        <v>1211</v>
      </c>
    </row>
    <row r="1207" spans="1:14" ht="14.25" customHeight="1">
      <c r="A1207" s="273"/>
      <c r="B1207" s="260" t="s">
        <v>2985</v>
      </c>
      <c r="C1207" s="260">
        <v>217678010</v>
      </c>
      <c r="D1207" s="260">
        <v>3855831929</v>
      </c>
      <c r="E1207" s="260" t="s">
        <v>538</v>
      </c>
      <c r="F1207" s="260" t="s">
        <v>929</v>
      </c>
      <c r="G1207" s="260" t="s">
        <v>735</v>
      </c>
      <c r="H1207" s="260"/>
      <c r="I1207" s="262"/>
      <c r="J1207" t="s">
        <v>1210</v>
      </c>
      <c r="K1207"/>
      <c r="L1207"/>
      <c r="M1207"/>
      <c r="N1207" t="s">
        <v>1211</v>
      </c>
    </row>
    <row r="1208" spans="1:14" ht="14.25" customHeight="1">
      <c r="A1208" s="273"/>
      <c r="B1208" s="186" t="s">
        <v>2986</v>
      </c>
      <c r="C1208" s="186">
        <v>187997956</v>
      </c>
      <c r="D1208" s="186">
        <v>8017500397</v>
      </c>
      <c r="E1208" s="260" t="s">
        <v>516</v>
      </c>
      <c r="F1208" s="260" t="s">
        <v>929</v>
      </c>
      <c r="G1208" s="260" t="s">
        <v>735</v>
      </c>
      <c r="H1208" s="260"/>
      <c r="I1208" s="262"/>
      <c r="J1208" t="s">
        <v>1210</v>
      </c>
      <c r="K1208"/>
      <c r="L1208"/>
      <c r="M1208"/>
      <c r="N1208" t="s">
        <v>1211</v>
      </c>
    </row>
    <row r="1209" spans="1:14" ht="14.25" customHeight="1">
      <c r="A1209" s="273">
        <v>875052137</v>
      </c>
      <c r="B1209" s="260" t="s">
        <v>2987</v>
      </c>
      <c r="C1209" s="334">
        <v>201781659</v>
      </c>
      <c r="D1209" s="260" t="s">
        <v>2988</v>
      </c>
      <c r="E1209" s="260" t="s">
        <v>553</v>
      </c>
      <c r="F1209" s="260" t="s">
        <v>933</v>
      </c>
      <c r="G1209" s="260" t="s">
        <v>508</v>
      </c>
      <c r="H1209" s="260" t="s">
        <v>508</v>
      </c>
      <c r="I1209" s="262" t="s">
        <v>2989</v>
      </c>
      <c r="J1209" s="461" t="s">
        <v>1213</v>
      </c>
      <c r="K1209" s="461" t="s">
        <v>1214</v>
      </c>
      <c r="L1209" s="461" t="s">
        <v>1274</v>
      </c>
      <c r="M1209" s="461" t="s">
        <v>1273</v>
      </c>
      <c r="N1209" s="461" t="s">
        <v>1211</v>
      </c>
    </row>
    <row r="1210" spans="1:14" ht="14.25" customHeight="1">
      <c r="A1210" s="273"/>
      <c r="B1210" s="260" t="s">
        <v>2990</v>
      </c>
      <c r="C1210" s="186">
        <v>217259762</v>
      </c>
      <c r="D1210" s="255">
        <v>3853148538</v>
      </c>
      <c r="E1210" s="260" t="s">
        <v>991</v>
      </c>
      <c r="F1210" s="260" t="s">
        <v>933</v>
      </c>
      <c r="G1210" s="260" t="s">
        <v>508</v>
      </c>
      <c r="H1210" s="260"/>
      <c r="I1210" s="262" t="s">
        <v>2991</v>
      </c>
      <c r="J1210" t="s">
        <v>1210</v>
      </c>
      <c r="K1210"/>
      <c r="L1210"/>
      <c r="M1210"/>
      <c r="N1210" t="s">
        <v>1211</v>
      </c>
    </row>
    <row r="1211" spans="1:14" ht="14.25" customHeight="1">
      <c r="A1211" s="273"/>
      <c r="B1211" s="260" t="s">
        <v>2992</v>
      </c>
      <c r="C1211" s="260">
        <v>124503151</v>
      </c>
      <c r="D1211" s="255">
        <v>8016517734</v>
      </c>
      <c r="E1211" s="260" t="s">
        <v>505</v>
      </c>
      <c r="F1211" s="260" t="s">
        <v>929</v>
      </c>
      <c r="G1211" s="260" t="s">
        <v>735</v>
      </c>
      <c r="H1211" s="260"/>
      <c r="I1211" s="262"/>
      <c r="J1211" s="461" t="s">
        <v>1213</v>
      </c>
      <c r="K1211" s="461" t="s">
        <v>1214</v>
      </c>
      <c r="L1211" s="461" t="s">
        <v>1280</v>
      </c>
      <c r="M1211" s="461" t="s">
        <v>1281</v>
      </c>
      <c r="N1211" s="461" t="s">
        <v>1211</v>
      </c>
    </row>
    <row r="1212" spans="1:14" ht="14.25" customHeight="1">
      <c r="A1212" s="273"/>
      <c r="B1212" s="260" t="s">
        <v>2993</v>
      </c>
      <c r="C1212" s="260">
        <v>167948003</v>
      </c>
      <c r="D1212" s="277">
        <v>7203507960</v>
      </c>
      <c r="E1212" s="260" t="s">
        <v>2083</v>
      </c>
      <c r="F1212" s="260" t="s">
        <v>929</v>
      </c>
      <c r="G1212" s="260" t="s">
        <v>735</v>
      </c>
      <c r="H1212" s="260"/>
      <c r="I1212" s="262"/>
      <c r="J1212" t="s">
        <v>1210</v>
      </c>
      <c r="K1212"/>
      <c r="L1212"/>
      <c r="M1212"/>
      <c r="N1212" t="s">
        <v>1211</v>
      </c>
    </row>
    <row r="1213" spans="1:14" ht="14.25" customHeight="1">
      <c r="A1213" s="273"/>
      <c r="B1213" s="186" t="s">
        <v>2994</v>
      </c>
      <c r="C1213" s="186">
        <v>187256613</v>
      </c>
      <c r="D1213" s="186">
        <v>3855184577</v>
      </c>
      <c r="E1213" s="260" t="s">
        <v>538</v>
      </c>
      <c r="F1213" s="260" t="s">
        <v>933</v>
      </c>
      <c r="G1213" s="260" t="s">
        <v>735</v>
      </c>
      <c r="H1213" s="260"/>
      <c r="I1213" s="262"/>
      <c r="J1213" t="s">
        <v>1210</v>
      </c>
      <c r="K1213"/>
      <c r="L1213"/>
      <c r="M1213"/>
      <c r="N1213" t="s">
        <v>1211</v>
      </c>
    </row>
    <row r="1214" spans="1:14" ht="14.25" customHeight="1">
      <c r="A1214" s="273"/>
      <c r="B1214" s="186" t="s">
        <v>502</v>
      </c>
      <c r="C1214" s="186">
        <v>177671254</v>
      </c>
      <c r="D1214" s="186">
        <v>3856289600</v>
      </c>
      <c r="E1214" s="260" t="s">
        <v>516</v>
      </c>
      <c r="F1214" s="260" t="s">
        <v>929</v>
      </c>
      <c r="G1214" s="260" t="s">
        <v>735</v>
      </c>
      <c r="H1214" s="260"/>
      <c r="I1214" s="262"/>
      <c r="J1214" t="s">
        <v>1210</v>
      </c>
      <c r="K1214"/>
      <c r="L1214"/>
      <c r="M1214"/>
      <c r="N1214" t="s">
        <v>1211</v>
      </c>
    </row>
    <row r="1215" spans="1:14" ht="14.25" customHeight="1">
      <c r="A1215" s="273"/>
      <c r="B1215" s="186" t="s">
        <v>2995</v>
      </c>
      <c r="C1215" s="186">
        <v>217977808</v>
      </c>
      <c r="D1215" s="186">
        <v>8013470388</v>
      </c>
      <c r="E1215" s="260" t="s">
        <v>2083</v>
      </c>
      <c r="F1215" s="260" t="s">
        <v>929</v>
      </c>
      <c r="G1215" s="260" t="s">
        <v>735</v>
      </c>
      <c r="H1215" s="260"/>
      <c r="I1215" s="262"/>
      <c r="J1215" t="s">
        <v>1210</v>
      </c>
      <c r="K1215"/>
      <c r="L1215"/>
      <c r="M1215"/>
      <c r="N1215" t="s">
        <v>1211</v>
      </c>
    </row>
    <row r="1216" spans="1:14" ht="14.25" customHeight="1">
      <c r="A1216" s="273"/>
      <c r="B1216" s="186" t="s">
        <v>2996</v>
      </c>
      <c r="C1216" s="186">
        <v>217975924</v>
      </c>
      <c r="D1216" s="186">
        <v>3855420899</v>
      </c>
      <c r="E1216" s="260" t="s">
        <v>516</v>
      </c>
      <c r="F1216" s="260" t="s">
        <v>929</v>
      </c>
      <c r="G1216" s="260" t="s">
        <v>508</v>
      </c>
      <c r="H1216" s="260"/>
      <c r="I1216" s="262"/>
      <c r="J1216" t="s">
        <v>1210</v>
      </c>
      <c r="K1216"/>
      <c r="L1216"/>
      <c r="M1216"/>
      <c r="N1216" t="s">
        <v>1211</v>
      </c>
    </row>
    <row r="1217" spans="1:14" ht="14.25" customHeight="1">
      <c r="A1217" s="273" t="s">
        <v>2997</v>
      </c>
      <c r="B1217" s="186" t="s">
        <v>2998</v>
      </c>
      <c r="C1217" s="186">
        <v>217230231</v>
      </c>
      <c r="D1217" s="186">
        <v>3852594369</v>
      </c>
      <c r="E1217" s="260" t="s">
        <v>510</v>
      </c>
      <c r="F1217" s="260" t="s">
        <v>933</v>
      </c>
      <c r="G1217" s="260" t="s">
        <v>508</v>
      </c>
      <c r="H1217" s="260"/>
      <c r="I1217" s="262"/>
      <c r="J1217" t="s">
        <v>1210</v>
      </c>
      <c r="K1217"/>
      <c r="L1217"/>
      <c r="M1217"/>
      <c r="N1217" t="s">
        <v>1211</v>
      </c>
    </row>
    <row r="1218" spans="1:14" ht="14.25" customHeight="1">
      <c r="A1218" s="273" t="s">
        <v>2999</v>
      </c>
      <c r="B1218" s="186" t="s">
        <v>3000</v>
      </c>
      <c r="C1218" s="186">
        <v>217973415</v>
      </c>
      <c r="D1218" s="260">
        <v>3852422067</v>
      </c>
      <c r="E1218" s="260" t="s">
        <v>505</v>
      </c>
      <c r="F1218" s="260" t="s">
        <v>929</v>
      </c>
      <c r="G1218" s="260" t="s">
        <v>735</v>
      </c>
      <c r="H1218" s="260"/>
      <c r="I1218" s="262"/>
      <c r="J1218" t="s">
        <v>1210</v>
      </c>
      <c r="K1218"/>
      <c r="L1218"/>
      <c r="M1218"/>
      <c r="N1218" t="s">
        <v>1211</v>
      </c>
    </row>
    <row r="1219" spans="1:14" ht="14.25" customHeight="1">
      <c r="A1219" s="273"/>
      <c r="B1219" s="186" t="s">
        <v>3001</v>
      </c>
      <c r="C1219" s="186">
        <v>217227570</v>
      </c>
      <c r="D1219" s="186">
        <v>3854857254</v>
      </c>
      <c r="E1219" s="260" t="s">
        <v>516</v>
      </c>
      <c r="F1219" s="260" t="s">
        <v>929</v>
      </c>
      <c r="G1219" s="260" t="s">
        <v>508</v>
      </c>
      <c r="H1219" s="260"/>
      <c r="I1219" s="262"/>
      <c r="J1219" t="s">
        <v>1210</v>
      </c>
      <c r="K1219"/>
      <c r="L1219"/>
      <c r="M1219"/>
      <c r="N1219" t="s">
        <v>1211</v>
      </c>
    </row>
    <row r="1220" spans="1:14" ht="14.25" customHeight="1">
      <c r="A1220" s="273"/>
      <c r="B1220" s="145" t="s">
        <v>3002</v>
      </c>
      <c r="C1220" s="145">
        <v>217569760</v>
      </c>
      <c r="D1220" s="145">
        <v>8015740260</v>
      </c>
      <c r="E1220" s="260" t="s">
        <v>516</v>
      </c>
      <c r="F1220" s="260" t="s">
        <v>929</v>
      </c>
      <c r="G1220" s="321" t="s">
        <v>508</v>
      </c>
      <c r="H1220" s="321" t="s">
        <v>508</v>
      </c>
      <c r="I1220" s="324"/>
      <c r="J1220" s="461" t="s">
        <v>1213</v>
      </c>
      <c r="K1220" s="461" t="s">
        <v>1214</v>
      </c>
      <c r="L1220" s="461" t="s">
        <v>1274</v>
      </c>
      <c r="M1220" s="461" t="s">
        <v>1273</v>
      </c>
      <c r="N1220" s="461" t="s">
        <v>1211</v>
      </c>
    </row>
    <row r="1221" spans="1:14" ht="14.25" customHeight="1">
      <c r="A1221" s="273"/>
      <c r="B1221" s="145" t="s">
        <v>3003</v>
      </c>
      <c r="C1221" s="145">
        <v>138687274</v>
      </c>
      <c r="D1221" s="145">
        <v>3854886530</v>
      </c>
      <c r="E1221" s="260" t="s">
        <v>516</v>
      </c>
      <c r="F1221" s="260" t="s">
        <v>929</v>
      </c>
      <c r="G1221" s="260" t="s">
        <v>735</v>
      </c>
      <c r="H1221" s="321"/>
      <c r="I1221" s="324"/>
      <c r="J1221" t="s">
        <v>1210</v>
      </c>
      <c r="K1221"/>
      <c r="L1221"/>
      <c r="M1221"/>
      <c r="N1221" t="s">
        <v>1211</v>
      </c>
    </row>
    <row r="1222" spans="1:14" ht="14.25" customHeight="1">
      <c r="A1222" s="273"/>
      <c r="B1222" s="145" t="s">
        <v>3004</v>
      </c>
      <c r="C1222" s="145">
        <v>215264634</v>
      </c>
      <c r="D1222" s="145">
        <v>8015149056</v>
      </c>
      <c r="E1222" s="260" t="s">
        <v>516</v>
      </c>
      <c r="F1222" s="260" t="s">
        <v>929</v>
      </c>
      <c r="G1222" s="260" t="s">
        <v>508</v>
      </c>
      <c r="H1222" s="321" t="s">
        <v>508</v>
      </c>
      <c r="I1222" s="324"/>
      <c r="J1222" t="s">
        <v>1210</v>
      </c>
      <c r="K1222"/>
      <c r="L1222"/>
      <c r="M1222"/>
      <c r="N1222" t="s">
        <v>1211</v>
      </c>
    </row>
    <row r="1223" spans="1:14" ht="14.25" customHeight="1">
      <c r="A1223" s="273"/>
      <c r="B1223" s="145" t="s">
        <v>529</v>
      </c>
      <c r="C1223" s="145">
        <v>167482313</v>
      </c>
      <c r="D1223" s="145" t="s">
        <v>3005</v>
      </c>
      <c r="E1223" s="260" t="s">
        <v>521</v>
      </c>
      <c r="F1223" s="260" t="s">
        <v>929</v>
      </c>
      <c r="G1223" s="260" t="s">
        <v>508</v>
      </c>
      <c r="H1223" s="321"/>
      <c r="I1223" s="324"/>
      <c r="J1223" t="s">
        <v>1210</v>
      </c>
      <c r="K1223"/>
      <c r="L1223"/>
      <c r="M1223"/>
      <c r="N1223" t="s">
        <v>1211</v>
      </c>
    </row>
    <row r="1224" spans="1:14" ht="14.25" customHeight="1">
      <c r="A1224" s="273" t="s">
        <v>2654</v>
      </c>
      <c r="B1224" s="186" t="s">
        <v>2655</v>
      </c>
      <c r="C1224" s="186">
        <v>203423111</v>
      </c>
      <c r="D1224" s="260" t="s">
        <v>2656</v>
      </c>
      <c r="E1224" s="260" t="s">
        <v>505</v>
      </c>
      <c r="F1224" s="241" t="s">
        <v>929</v>
      </c>
      <c r="G1224" s="260" t="s">
        <v>735</v>
      </c>
      <c r="H1224" s="326"/>
      <c r="I1224" s="327"/>
      <c r="J1224" t="s">
        <v>1210</v>
      </c>
      <c r="K1224"/>
      <c r="L1224"/>
      <c r="M1224"/>
      <c r="N1224" t="s">
        <v>1211</v>
      </c>
    </row>
    <row r="1225" spans="1:14" ht="14.25" customHeight="1">
      <c r="A1225" s="313" t="s">
        <v>3006</v>
      </c>
      <c r="B1225" s="329" t="s">
        <v>1019</v>
      </c>
      <c r="C1225" s="315" t="s">
        <v>1020</v>
      </c>
      <c r="D1225" s="316" t="s">
        <v>920</v>
      </c>
      <c r="E1225" s="317"/>
      <c r="F1225" s="318"/>
      <c r="G1225" s="318"/>
      <c r="H1225" s="318"/>
      <c r="I1225" s="319"/>
      <c r="J1225" s="463" t="s">
        <v>1238</v>
      </c>
      <c r="K1225" s="463"/>
      <c r="L1225" s="463"/>
      <c r="M1225" s="463"/>
      <c r="N1225" s="463" t="s">
        <v>1239</v>
      </c>
    </row>
    <row r="1226" spans="1:14" ht="14.25" customHeight="1">
      <c r="A1226" s="272" t="s">
        <v>921</v>
      </c>
      <c r="B1226" s="257" t="s">
        <v>1314</v>
      </c>
      <c r="C1226" s="253" t="s">
        <v>923</v>
      </c>
      <c r="D1226" s="252" t="s">
        <v>924</v>
      </c>
      <c r="E1226" s="252" t="s">
        <v>497</v>
      </c>
      <c r="F1226" s="253" t="s">
        <v>925</v>
      </c>
      <c r="G1226" s="253" t="s">
        <v>926</v>
      </c>
      <c r="H1226" s="253" t="s">
        <v>1312</v>
      </c>
      <c r="I1226" s="284" t="s">
        <v>455</v>
      </c>
      <c r="J1226" t="s">
        <v>1206</v>
      </c>
      <c r="K1226" t="s">
        <v>1207</v>
      </c>
      <c r="L1226" t="s">
        <v>1205</v>
      </c>
      <c r="M1226" t="s">
        <v>1208</v>
      </c>
      <c r="N1226" t="s">
        <v>1209</v>
      </c>
    </row>
    <row r="1227" spans="1:14" ht="14.25" customHeight="1">
      <c r="A1227" s="273"/>
      <c r="B1227" s="260" t="s">
        <v>3007</v>
      </c>
      <c r="C1227" s="260">
        <v>204870142</v>
      </c>
      <c r="D1227" s="260">
        <v>8016874777</v>
      </c>
      <c r="E1227" s="260" t="s">
        <v>516</v>
      </c>
      <c r="F1227" s="260" t="s">
        <v>929</v>
      </c>
      <c r="G1227" s="260" t="s">
        <v>735</v>
      </c>
      <c r="H1227" s="260"/>
      <c r="I1227" s="262"/>
      <c r="J1227" t="s">
        <v>1210</v>
      </c>
      <c r="K1227"/>
      <c r="L1227"/>
      <c r="M1227"/>
      <c r="N1227" t="s">
        <v>1211</v>
      </c>
    </row>
    <row r="1228" spans="1:14" ht="14.25" customHeight="1">
      <c r="A1228" s="273" t="s">
        <v>3008</v>
      </c>
      <c r="B1228" s="260" t="s">
        <v>3009</v>
      </c>
      <c r="C1228" s="260">
        <v>95683611</v>
      </c>
      <c r="D1228" s="260">
        <v>8019994508</v>
      </c>
      <c r="E1228" s="260" t="s">
        <v>510</v>
      </c>
      <c r="F1228" s="241" t="s">
        <v>933</v>
      </c>
      <c r="G1228" s="260" t="s">
        <v>508</v>
      </c>
      <c r="H1228" s="260"/>
      <c r="I1228" s="262" t="s">
        <v>2984</v>
      </c>
      <c r="J1228" t="s">
        <v>1210</v>
      </c>
      <c r="K1228"/>
      <c r="L1228"/>
      <c r="M1228"/>
      <c r="N1228" t="s">
        <v>1211</v>
      </c>
    </row>
    <row r="1229" spans="1:14" ht="14.25" customHeight="1">
      <c r="A1229" s="273"/>
      <c r="B1229" s="260" t="s">
        <v>1904</v>
      </c>
      <c r="C1229" s="260">
        <v>183229007</v>
      </c>
      <c r="D1229" s="260">
        <v>3855765534</v>
      </c>
      <c r="E1229" s="260" t="s">
        <v>538</v>
      </c>
      <c r="F1229" s="260" t="s">
        <v>929</v>
      </c>
      <c r="G1229" s="260" t="s">
        <v>735</v>
      </c>
      <c r="H1229" s="260"/>
      <c r="I1229" s="262"/>
      <c r="J1229" t="s">
        <v>1210</v>
      </c>
      <c r="K1229"/>
      <c r="L1229"/>
      <c r="M1229"/>
      <c r="N1229" t="s">
        <v>1211</v>
      </c>
    </row>
    <row r="1230" spans="1:14" ht="14.25" customHeight="1">
      <c r="A1230" s="273">
        <v>646887066</v>
      </c>
      <c r="B1230" s="260" t="s">
        <v>3010</v>
      </c>
      <c r="C1230" s="260">
        <v>189919279</v>
      </c>
      <c r="D1230" s="260">
        <v>8014300697</v>
      </c>
      <c r="E1230" s="260" t="s">
        <v>553</v>
      </c>
      <c r="F1230" s="260" t="s">
        <v>929</v>
      </c>
      <c r="G1230" s="260" t="s">
        <v>508</v>
      </c>
      <c r="H1230" s="260"/>
      <c r="I1230" s="262" t="s">
        <v>2953</v>
      </c>
      <c r="J1230" t="s">
        <v>1210</v>
      </c>
      <c r="K1230"/>
      <c r="L1230"/>
      <c r="M1230"/>
      <c r="N1230" t="s">
        <v>1211</v>
      </c>
    </row>
    <row r="1231" spans="1:14" ht="14.25" customHeight="1">
      <c r="A1231" s="273"/>
      <c r="B1231" s="260" t="s">
        <v>3011</v>
      </c>
      <c r="C1231" s="260">
        <v>199234585</v>
      </c>
      <c r="D1231" s="260">
        <v>8019994508</v>
      </c>
      <c r="E1231" s="260" t="s">
        <v>510</v>
      </c>
      <c r="F1231" s="260" t="s">
        <v>933</v>
      </c>
      <c r="G1231" s="260" t="s">
        <v>508</v>
      </c>
      <c r="H1231" s="260"/>
      <c r="I1231" s="262"/>
      <c r="J1231" s="461" t="s">
        <v>1213</v>
      </c>
      <c r="K1231" s="461" t="s">
        <v>1214</v>
      </c>
      <c r="L1231" s="461" t="s">
        <v>1267</v>
      </c>
      <c r="M1231" s="461" t="s">
        <v>1243</v>
      </c>
      <c r="N1231" s="461" t="s">
        <v>1211</v>
      </c>
    </row>
    <row r="1232" spans="1:14" ht="14.25" customHeight="1">
      <c r="A1232" s="273" t="s">
        <v>3012</v>
      </c>
      <c r="B1232" s="260" t="s">
        <v>3013</v>
      </c>
      <c r="C1232" s="260">
        <v>104762581</v>
      </c>
      <c r="D1232" s="260" t="s">
        <v>3014</v>
      </c>
      <c r="E1232" s="260" t="s">
        <v>536</v>
      </c>
      <c r="F1232" s="260" t="s">
        <v>929</v>
      </c>
      <c r="G1232" s="260" t="s">
        <v>735</v>
      </c>
      <c r="H1232" s="260"/>
      <c r="I1232" s="262"/>
      <c r="J1232" t="s">
        <v>1210</v>
      </c>
      <c r="K1232"/>
      <c r="L1232"/>
      <c r="M1232"/>
      <c r="N1232" t="s">
        <v>1211</v>
      </c>
    </row>
    <row r="1233" spans="1:14" ht="14.25" customHeight="1">
      <c r="A1233" s="273">
        <v>751056774</v>
      </c>
      <c r="B1233" s="260" t="s">
        <v>3015</v>
      </c>
      <c r="C1233" s="260">
        <v>217602738</v>
      </c>
      <c r="D1233" s="260">
        <v>3853844314</v>
      </c>
      <c r="E1233" s="260" t="s">
        <v>991</v>
      </c>
      <c r="F1233" s="260" t="s">
        <v>929</v>
      </c>
      <c r="G1233" s="260" t="s">
        <v>735</v>
      </c>
      <c r="H1233" s="260"/>
      <c r="I1233" s="262"/>
      <c r="J1233" t="s">
        <v>1210</v>
      </c>
      <c r="K1233"/>
      <c r="L1233"/>
      <c r="M1233"/>
      <c r="N1233" t="s">
        <v>1211</v>
      </c>
    </row>
    <row r="1234" spans="1:14" ht="14.25" customHeight="1">
      <c r="A1234" s="273"/>
      <c r="B1234" s="255" t="s">
        <v>3016</v>
      </c>
      <c r="C1234" s="260">
        <v>217310670</v>
      </c>
      <c r="D1234" s="260">
        <v>6024739874</v>
      </c>
      <c r="E1234" s="260" t="s">
        <v>521</v>
      </c>
      <c r="F1234" s="260" t="s">
        <v>933</v>
      </c>
      <c r="G1234" s="260" t="s">
        <v>735</v>
      </c>
      <c r="H1234" s="260"/>
      <c r="I1234" s="262"/>
      <c r="J1234" t="s">
        <v>1210</v>
      </c>
      <c r="K1234"/>
      <c r="L1234"/>
      <c r="M1234"/>
      <c r="N1234" t="s">
        <v>1211</v>
      </c>
    </row>
    <row r="1235" spans="1:14" ht="14.25" customHeight="1">
      <c r="A1235" s="273"/>
      <c r="B1235" s="260" t="s">
        <v>3017</v>
      </c>
      <c r="C1235" s="260">
        <v>203112065</v>
      </c>
      <c r="D1235" s="260">
        <v>7543325422</v>
      </c>
      <c r="E1235" s="260" t="s">
        <v>521</v>
      </c>
      <c r="F1235" s="260" t="s">
        <v>929</v>
      </c>
      <c r="G1235" s="260" t="s">
        <v>508</v>
      </c>
      <c r="H1235" s="260"/>
      <c r="I1235" s="262"/>
      <c r="J1235" t="s">
        <v>1210</v>
      </c>
      <c r="K1235"/>
      <c r="L1235"/>
      <c r="M1235"/>
      <c r="N1235" t="s">
        <v>1211</v>
      </c>
    </row>
    <row r="1236" spans="1:14" ht="14.25" customHeight="1">
      <c r="A1236" s="273"/>
      <c r="B1236" s="260" t="s">
        <v>3018</v>
      </c>
      <c r="C1236" s="260">
        <v>218258906</v>
      </c>
      <c r="D1236" s="260">
        <v>2108890895</v>
      </c>
      <c r="E1236" s="260" t="s">
        <v>2083</v>
      </c>
      <c r="F1236" s="260" t="s">
        <v>929</v>
      </c>
      <c r="G1236" s="260" t="s">
        <v>735</v>
      </c>
      <c r="H1236" s="260"/>
      <c r="I1236" s="262"/>
      <c r="J1236" s="462" t="s">
        <v>1217</v>
      </c>
      <c r="K1236" s="462" t="s">
        <v>1230</v>
      </c>
      <c r="L1236" s="462" t="s">
        <v>1229</v>
      </c>
      <c r="M1236" s="462" t="s">
        <v>1264</v>
      </c>
      <c r="N1236" s="462" t="s">
        <v>1211</v>
      </c>
    </row>
    <row r="1237" spans="1:14" ht="14.25" customHeight="1">
      <c r="A1237" s="273" t="s">
        <v>3019</v>
      </c>
      <c r="B1237" s="260" t="s">
        <v>3020</v>
      </c>
      <c r="C1237" s="260">
        <v>203395747</v>
      </c>
      <c r="D1237" s="260" t="s">
        <v>3021</v>
      </c>
      <c r="E1237" s="260" t="s">
        <v>536</v>
      </c>
      <c r="F1237" s="260" t="s">
        <v>933</v>
      </c>
      <c r="G1237" s="260" t="s">
        <v>508</v>
      </c>
      <c r="H1237" s="260"/>
      <c r="I1237" s="262"/>
      <c r="J1237" s="461" t="s">
        <v>1213</v>
      </c>
      <c r="K1237" s="461" t="s">
        <v>1214</v>
      </c>
      <c r="L1237" s="461" t="s">
        <v>1274</v>
      </c>
      <c r="M1237" s="461" t="s">
        <v>1273</v>
      </c>
      <c r="N1237" s="461" t="s">
        <v>1211</v>
      </c>
    </row>
    <row r="1238" spans="1:14" ht="14.25" customHeight="1">
      <c r="A1238" s="273" t="s">
        <v>3022</v>
      </c>
      <c r="B1238" s="186" t="s">
        <v>3023</v>
      </c>
      <c r="C1238" s="186">
        <v>183104171</v>
      </c>
      <c r="D1238" s="186">
        <v>3853353907</v>
      </c>
      <c r="E1238" s="260" t="s">
        <v>505</v>
      </c>
      <c r="F1238" s="260" t="s">
        <v>933</v>
      </c>
      <c r="G1238" s="260" t="s">
        <v>508</v>
      </c>
      <c r="H1238" s="260"/>
      <c r="I1238" s="262" t="s">
        <v>3024</v>
      </c>
      <c r="J1238" t="s">
        <v>1210</v>
      </c>
      <c r="K1238"/>
      <c r="L1238"/>
      <c r="M1238"/>
      <c r="N1238" t="s">
        <v>1211</v>
      </c>
    </row>
    <row r="1239" spans="1:14" ht="14.25" customHeight="1">
      <c r="A1239" s="273" t="s">
        <v>3025</v>
      </c>
      <c r="B1239" s="260" t="s">
        <v>3026</v>
      </c>
      <c r="C1239" s="260">
        <v>97873560</v>
      </c>
      <c r="D1239" s="260">
        <v>8017084704</v>
      </c>
      <c r="E1239" s="260" t="s">
        <v>505</v>
      </c>
      <c r="F1239" s="260" t="s">
        <v>933</v>
      </c>
      <c r="G1239" s="260" t="s">
        <v>508</v>
      </c>
      <c r="H1239" s="260"/>
      <c r="I1239" s="262" t="s">
        <v>3024</v>
      </c>
      <c r="J1239" t="s">
        <v>1210</v>
      </c>
      <c r="K1239"/>
      <c r="L1239"/>
      <c r="M1239"/>
      <c r="N1239" t="s">
        <v>1211</v>
      </c>
    </row>
    <row r="1240" spans="1:14" ht="14.25" customHeight="1">
      <c r="A1240" s="273"/>
      <c r="B1240" s="260" t="s">
        <v>3027</v>
      </c>
      <c r="C1240" s="260">
        <v>186917967</v>
      </c>
      <c r="D1240" s="255">
        <v>8015140034</v>
      </c>
      <c r="E1240" s="260" t="s">
        <v>538</v>
      </c>
      <c r="F1240" s="260" t="s">
        <v>929</v>
      </c>
      <c r="G1240" s="260" t="s">
        <v>735</v>
      </c>
      <c r="H1240" s="260"/>
      <c r="I1240" s="262"/>
      <c r="J1240" t="s">
        <v>1210</v>
      </c>
      <c r="K1240"/>
      <c r="L1240"/>
      <c r="M1240"/>
      <c r="N1240" t="s">
        <v>1211</v>
      </c>
    </row>
    <row r="1241" spans="1:14" ht="14.25" customHeight="1">
      <c r="A1241" s="273"/>
      <c r="B1241" s="260" t="s">
        <v>3028</v>
      </c>
      <c r="C1241" s="260">
        <v>217314645</v>
      </c>
      <c r="D1241" s="260" t="s">
        <v>3029</v>
      </c>
      <c r="E1241" s="260" t="s">
        <v>538</v>
      </c>
      <c r="F1241" s="260" t="s">
        <v>933</v>
      </c>
      <c r="G1241" s="260" t="s">
        <v>735</v>
      </c>
      <c r="H1241" s="260"/>
      <c r="I1241" s="262"/>
      <c r="J1241" t="s">
        <v>1210</v>
      </c>
      <c r="K1241"/>
      <c r="L1241"/>
      <c r="M1241"/>
      <c r="N1241" t="s">
        <v>1211</v>
      </c>
    </row>
    <row r="1242" spans="1:14" ht="14.25" customHeight="1">
      <c r="A1242" s="273"/>
      <c r="B1242" s="145" t="s">
        <v>3030</v>
      </c>
      <c r="C1242" s="145">
        <v>217223265</v>
      </c>
      <c r="D1242" s="145" t="s">
        <v>3031</v>
      </c>
      <c r="E1242" s="260" t="s">
        <v>516</v>
      </c>
      <c r="F1242" s="260" t="s">
        <v>929</v>
      </c>
      <c r="G1242" s="260" t="s">
        <v>735</v>
      </c>
      <c r="H1242" s="260"/>
      <c r="I1242" s="262"/>
      <c r="J1242" t="s">
        <v>1210</v>
      </c>
      <c r="K1242"/>
      <c r="L1242"/>
      <c r="M1242"/>
      <c r="N1242" t="s">
        <v>1211</v>
      </c>
    </row>
    <row r="1243" spans="1:14" ht="14.25" customHeight="1">
      <c r="A1243" s="273" t="s">
        <v>3032</v>
      </c>
      <c r="B1243" s="260" t="s">
        <v>3033</v>
      </c>
      <c r="C1243" s="145">
        <v>103101097</v>
      </c>
      <c r="D1243" s="260">
        <v>3852964840</v>
      </c>
      <c r="E1243" s="260" t="s">
        <v>2083</v>
      </c>
      <c r="F1243" s="260" t="s">
        <v>933</v>
      </c>
      <c r="G1243" s="260" t="s">
        <v>735</v>
      </c>
      <c r="H1243" s="260"/>
      <c r="I1243" s="262"/>
      <c r="J1243" t="s">
        <v>1210</v>
      </c>
      <c r="K1243"/>
      <c r="L1243"/>
      <c r="M1243"/>
      <c r="N1243" t="s">
        <v>1211</v>
      </c>
    </row>
    <row r="1244" spans="1:14" ht="14.25" customHeight="1">
      <c r="B1244" s="255" t="s">
        <v>3034</v>
      </c>
      <c r="C1244" s="145">
        <v>206856540</v>
      </c>
      <c r="D1244" s="255" t="s">
        <v>3035</v>
      </c>
      <c r="E1244" s="255" t="s">
        <v>516</v>
      </c>
      <c r="F1244" s="255" t="s">
        <v>929</v>
      </c>
      <c r="G1244" s="260" t="s">
        <v>735</v>
      </c>
      <c r="J1244" s="462" t="s">
        <v>1217</v>
      </c>
      <c r="K1244" s="462" t="s">
        <v>1283</v>
      </c>
      <c r="L1244" s="462" t="s">
        <v>1282</v>
      </c>
      <c r="M1244" s="462" t="s">
        <v>1284</v>
      </c>
      <c r="N1244" s="462" t="s">
        <v>1211</v>
      </c>
    </row>
    <row r="1245" spans="1:14" ht="14.25" customHeight="1">
      <c r="B1245" s="145" t="s">
        <v>3036</v>
      </c>
      <c r="C1245" s="145">
        <v>148959707</v>
      </c>
      <c r="D1245" s="145">
        <v>8016006880</v>
      </c>
      <c r="E1245" s="255" t="s">
        <v>516</v>
      </c>
      <c r="F1245" s="255" t="s">
        <v>929</v>
      </c>
      <c r="G1245" s="260" t="s">
        <v>735</v>
      </c>
      <c r="J1245" t="s">
        <v>1210</v>
      </c>
      <c r="K1245"/>
      <c r="L1245"/>
      <c r="M1245"/>
      <c r="N1245" t="s">
        <v>1211</v>
      </c>
    </row>
    <row r="1246" spans="1:14" ht="14.25" customHeight="1">
      <c r="B1246" s="255" t="s">
        <v>998</v>
      </c>
      <c r="C1246" s="145">
        <v>190069023</v>
      </c>
      <c r="D1246" s="255">
        <v>3853107722</v>
      </c>
      <c r="E1246" s="255" t="s">
        <v>538</v>
      </c>
      <c r="F1246" s="255" t="s">
        <v>933</v>
      </c>
      <c r="G1246" s="255" t="s">
        <v>508</v>
      </c>
      <c r="I1246" s="255" t="s">
        <v>3037</v>
      </c>
      <c r="J1246" t="s">
        <v>1210</v>
      </c>
      <c r="K1246"/>
      <c r="L1246"/>
      <c r="M1246"/>
      <c r="N1246" t="s">
        <v>1211</v>
      </c>
    </row>
    <row r="1247" spans="1:14" ht="14.25" customHeight="1">
      <c r="A1247" s="278" t="s">
        <v>3038</v>
      </c>
      <c r="B1247" s="337" t="s">
        <v>918</v>
      </c>
      <c r="C1247" s="250" t="s">
        <v>919</v>
      </c>
      <c r="D1247" s="251" t="s">
        <v>1311</v>
      </c>
      <c r="E1247" s="252"/>
      <c r="F1247" s="253"/>
      <c r="G1247" s="253"/>
      <c r="H1247" s="253"/>
      <c r="I1247" s="284"/>
      <c r="J1247" s="463" t="s">
        <v>1238</v>
      </c>
      <c r="K1247" s="463"/>
      <c r="L1247" s="463"/>
      <c r="M1247" s="463"/>
      <c r="N1247" s="463" t="s">
        <v>1239</v>
      </c>
    </row>
    <row r="1248" spans="1:14" ht="14.25" customHeight="1">
      <c r="A1248" s="272" t="s">
        <v>921</v>
      </c>
      <c r="B1248" s="257" t="s">
        <v>1314</v>
      </c>
      <c r="C1248" s="253" t="s">
        <v>923</v>
      </c>
      <c r="D1248" s="252" t="s">
        <v>924</v>
      </c>
      <c r="E1248" s="252" t="s">
        <v>497</v>
      </c>
      <c r="F1248" s="253" t="s">
        <v>925</v>
      </c>
      <c r="G1248" s="253" t="s">
        <v>926</v>
      </c>
      <c r="H1248" s="253" t="s">
        <v>1312</v>
      </c>
      <c r="I1248" s="284" t="s">
        <v>455</v>
      </c>
      <c r="J1248" t="s">
        <v>1206</v>
      </c>
      <c r="K1248" t="s">
        <v>1207</v>
      </c>
      <c r="L1248" t="s">
        <v>1205</v>
      </c>
      <c r="M1248" t="s">
        <v>1208</v>
      </c>
      <c r="N1248" t="s">
        <v>1209</v>
      </c>
    </row>
    <row r="1249" spans="1:14" ht="14.25" customHeight="1">
      <c r="A1249" s="273"/>
      <c r="B1249" s="260" t="s">
        <v>3039</v>
      </c>
      <c r="C1249" s="334">
        <v>206072532</v>
      </c>
      <c r="D1249" s="260">
        <v>8014278435</v>
      </c>
      <c r="E1249" s="260" t="s">
        <v>538</v>
      </c>
      <c r="F1249" s="260" t="s">
        <v>929</v>
      </c>
      <c r="G1249" s="260"/>
      <c r="H1249" s="260"/>
      <c r="I1249" s="262"/>
      <c r="J1249" t="s">
        <v>1210</v>
      </c>
      <c r="K1249"/>
      <c r="L1249"/>
      <c r="M1249"/>
      <c r="N1249" t="s">
        <v>1211</v>
      </c>
    </row>
    <row r="1250" spans="1:14" ht="14.25" customHeight="1">
      <c r="A1250" s="273" t="s">
        <v>3040</v>
      </c>
      <c r="B1250" s="186" t="s">
        <v>3041</v>
      </c>
      <c r="C1250" s="186">
        <v>95679693</v>
      </c>
      <c r="D1250" s="186">
        <v>7868231085</v>
      </c>
      <c r="E1250" s="260" t="s">
        <v>510</v>
      </c>
      <c r="F1250" s="260" t="s">
        <v>929</v>
      </c>
      <c r="G1250" s="260" t="s">
        <v>508</v>
      </c>
      <c r="H1250" s="260"/>
      <c r="I1250" s="262" t="s">
        <v>3042</v>
      </c>
      <c r="J1250" t="s">
        <v>1210</v>
      </c>
      <c r="K1250"/>
      <c r="L1250"/>
      <c r="M1250"/>
      <c r="N1250" t="s">
        <v>1211</v>
      </c>
    </row>
    <row r="1251" spans="1:14" ht="14.25" customHeight="1">
      <c r="A1251" s="273"/>
      <c r="B1251" s="186" t="s">
        <v>3043</v>
      </c>
      <c r="C1251" s="186">
        <v>111624631</v>
      </c>
      <c r="D1251" s="260">
        <v>7867932181</v>
      </c>
      <c r="E1251" s="260" t="s">
        <v>538</v>
      </c>
      <c r="F1251" s="260" t="s">
        <v>929</v>
      </c>
      <c r="G1251" s="260" t="s">
        <v>508</v>
      </c>
      <c r="H1251" s="260"/>
      <c r="I1251" s="262" t="s">
        <v>3044</v>
      </c>
      <c r="J1251" t="s">
        <v>1210</v>
      </c>
      <c r="K1251"/>
      <c r="L1251"/>
      <c r="M1251"/>
      <c r="N1251" t="s">
        <v>1211</v>
      </c>
    </row>
    <row r="1252" spans="1:14" ht="14.25" customHeight="1">
      <c r="A1252" s="273">
        <v>899688599</v>
      </c>
      <c r="B1252" s="186" t="s">
        <v>3045</v>
      </c>
      <c r="C1252" s="260">
        <v>121211456</v>
      </c>
      <c r="D1252" s="277" t="s">
        <v>3046</v>
      </c>
      <c r="E1252" s="260" t="s">
        <v>2083</v>
      </c>
      <c r="F1252" s="260" t="s">
        <v>929</v>
      </c>
      <c r="G1252" s="260" t="s">
        <v>508</v>
      </c>
      <c r="H1252" s="260"/>
      <c r="I1252" s="262" t="s">
        <v>3047</v>
      </c>
      <c r="J1252" s="461" t="s">
        <v>1213</v>
      </c>
      <c r="K1252" s="461" t="s">
        <v>1214</v>
      </c>
      <c r="L1252" s="461" t="s">
        <v>1271</v>
      </c>
      <c r="M1252" s="461" t="s">
        <v>1233</v>
      </c>
      <c r="N1252" s="461" t="s">
        <v>1211</v>
      </c>
    </row>
    <row r="1253" spans="1:14" ht="14.25" customHeight="1">
      <c r="A1253" s="273">
        <v>737354828</v>
      </c>
      <c r="B1253" s="260" t="s">
        <v>3048</v>
      </c>
      <c r="C1253" s="260">
        <v>121211082</v>
      </c>
      <c r="D1253" s="260">
        <v>8016713944</v>
      </c>
      <c r="E1253" s="260" t="s">
        <v>2083</v>
      </c>
      <c r="F1253" s="260" t="s">
        <v>929</v>
      </c>
      <c r="G1253" s="260" t="s">
        <v>508</v>
      </c>
      <c r="H1253" s="260"/>
      <c r="I1253" s="262" t="s">
        <v>3047</v>
      </c>
      <c r="J1253" s="461" t="s">
        <v>1213</v>
      </c>
      <c r="K1253" s="461" t="s">
        <v>1214</v>
      </c>
      <c r="L1253" s="461" t="s">
        <v>1271</v>
      </c>
      <c r="M1253" s="461" t="s">
        <v>1233</v>
      </c>
      <c r="N1253" s="461" t="s">
        <v>1211</v>
      </c>
    </row>
    <row r="1254" spans="1:14" ht="14.25" customHeight="1">
      <c r="A1254" s="273"/>
      <c r="B1254" s="186" t="s">
        <v>3049</v>
      </c>
      <c r="C1254" s="186">
        <v>155429099</v>
      </c>
      <c r="D1254" s="186">
        <v>3855733962</v>
      </c>
      <c r="E1254" s="260" t="s">
        <v>516</v>
      </c>
      <c r="F1254" s="260" t="s">
        <v>929</v>
      </c>
      <c r="G1254" s="260" t="s">
        <v>508</v>
      </c>
      <c r="H1254" s="260" t="s">
        <v>508</v>
      </c>
      <c r="I1254" s="262" t="s">
        <v>266</v>
      </c>
      <c r="J1254" s="461" t="s">
        <v>1213</v>
      </c>
      <c r="K1254" s="461" t="s">
        <v>1214</v>
      </c>
      <c r="L1254" s="461" t="s">
        <v>1231</v>
      </c>
      <c r="M1254" s="461" t="s">
        <v>1233</v>
      </c>
      <c r="N1254" s="461" t="s">
        <v>1211</v>
      </c>
    </row>
    <row r="1255" spans="1:14" ht="14.25" customHeight="1">
      <c r="A1255" s="273"/>
      <c r="B1255" s="186" t="s">
        <v>3050</v>
      </c>
      <c r="C1255" s="186">
        <v>173080631</v>
      </c>
      <c r="D1255" s="186">
        <v>3855623691</v>
      </c>
      <c r="E1255" s="260" t="s">
        <v>516</v>
      </c>
      <c r="F1255" s="260" t="s">
        <v>929</v>
      </c>
      <c r="G1255" s="260" t="s">
        <v>508</v>
      </c>
      <c r="H1255" s="260" t="s">
        <v>508</v>
      </c>
      <c r="I1255" s="262" t="s">
        <v>367</v>
      </c>
      <c r="J1255" s="461" t="s">
        <v>1213</v>
      </c>
      <c r="K1255" s="461" t="s">
        <v>1214</v>
      </c>
      <c r="L1255" s="461" t="s">
        <v>1271</v>
      </c>
      <c r="M1255" s="461" t="s">
        <v>1233</v>
      </c>
      <c r="N1255" s="461" t="s">
        <v>1211</v>
      </c>
    </row>
    <row r="1256" spans="1:14" ht="14.25" customHeight="1">
      <c r="A1256" s="273"/>
      <c r="B1256" s="186" t="s">
        <v>3051</v>
      </c>
      <c r="C1256" s="277">
        <v>217307042</v>
      </c>
      <c r="D1256" s="277">
        <v>6513604246</v>
      </c>
      <c r="E1256" s="260" t="s">
        <v>2083</v>
      </c>
      <c r="F1256" s="260" t="s">
        <v>929</v>
      </c>
      <c r="G1256" s="260"/>
      <c r="H1256" s="260"/>
      <c r="I1256" s="262" t="s">
        <v>3042</v>
      </c>
      <c r="J1256" t="s">
        <v>1210</v>
      </c>
      <c r="K1256"/>
      <c r="L1256"/>
      <c r="M1256"/>
      <c r="N1256" t="s">
        <v>1211</v>
      </c>
    </row>
    <row r="1257" spans="1:14" ht="14.25" customHeight="1">
      <c r="A1257" s="273">
        <v>208934138</v>
      </c>
      <c r="B1257" s="260" t="s">
        <v>3052</v>
      </c>
      <c r="C1257" s="260">
        <v>208934138</v>
      </c>
      <c r="D1257" s="260">
        <v>3855479795</v>
      </c>
      <c r="E1257" s="260" t="s">
        <v>2083</v>
      </c>
      <c r="F1257" s="260" t="s">
        <v>929</v>
      </c>
      <c r="G1257" s="260"/>
      <c r="H1257" s="260"/>
      <c r="I1257" s="262" t="s">
        <v>2178</v>
      </c>
      <c r="J1257" t="s">
        <v>1210</v>
      </c>
      <c r="K1257"/>
      <c r="L1257"/>
      <c r="M1257"/>
      <c r="N1257" t="s">
        <v>1211</v>
      </c>
    </row>
    <row r="1258" spans="1:14" ht="14.25" customHeight="1">
      <c r="A1258" s="273">
        <v>834652715</v>
      </c>
      <c r="B1258" s="260" t="s">
        <v>3053</v>
      </c>
      <c r="C1258" s="186">
        <v>217966053</v>
      </c>
      <c r="D1258" s="255" t="s">
        <v>3054</v>
      </c>
      <c r="E1258" s="260" t="s">
        <v>553</v>
      </c>
      <c r="F1258" s="260" t="s">
        <v>929</v>
      </c>
      <c r="G1258" s="260" t="s">
        <v>508</v>
      </c>
      <c r="H1258" s="260"/>
      <c r="I1258" s="262" t="s">
        <v>987</v>
      </c>
      <c r="J1258" s="461" t="s">
        <v>1213</v>
      </c>
      <c r="K1258" s="461" t="s">
        <v>1214</v>
      </c>
      <c r="L1258" s="461" t="s">
        <v>1285</v>
      </c>
      <c r="M1258" s="461" t="s">
        <v>1286</v>
      </c>
      <c r="N1258" s="461" t="s">
        <v>1211</v>
      </c>
    </row>
    <row r="1259" spans="1:14" ht="14.25" customHeight="1">
      <c r="A1259" s="273"/>
      <c r="B1259" s="186" t="s">
        <v>3055</v>
      </c>
      <c r="C1259" s="186">
        <v>217279205</v>
      </c>
      <c r="D1259" s="186">
        <v>8013853672</v>
      </c>
      <c r="E1259" s="260" t="s">
        <v>516</v>
      </c>
      <c r="F1259" s="260" t="s">
        <v>929</v>
      </c>
      <c r="G1259" s="260" t="s">
        <v>508</v>
      </c>
      <c r="H1259" s="260"/>
      <c r="I1259" s="262" t="s">
        <v>3042</v>
      </c>
      <c r="J1259" t="s">
        <v>1210</v>
      </c>
      <c r="K1259"/>
      <c r="L1259"/>
      <c r="M1259"/>
      <c r="N1259" t="s">
        <v>1211</v>
      </c>
    </row>
    <row r="1260" spans="1:14" ht="14.25" customHeight="1">
      <c r="A1260" s="273"/>
      <c r="B1260" s="186" t="s">
        <v>3056</v>
      </c>
      <c r="C1260" s="186">
        <v>217279139</v>
      </c>
      <c r="D1260" s="186">
        <v>3854576912</v>
      </c>
      <c r="E1260" s="260" t="s">
        <v>516</v>
      </c>
      <c r="F1260" s="260" t="s">
        <v>929</v>
      </c>
      <c r="G1260" s="260" t="s">
        <v>508</v>
      </c>
      <c r="H1260" s="260"/>
      <c r="I1260" s="262" t="s">
        <v>3042</v>
      </c>
      <c r="J1260" t="s">
        <v>1210</v>
      </c>
      <c r="K1260"/>
      <c r="L1260"/>
      <c r="M1260"/>
      <c r="N1260" t="s">
        <v>1211</v>
      </c>
    </row>
    <row r="1261" spans="1:14" ht="14.25" customHeight="1">
      <c r="A1261" s="273"/>
      <c r="B1261" s="186" t="s">
        <v>3057</v>
      </c>
      <c r="C1261" s="186">
        <v>152448914</v>
      </c>
      <c r="D1261" s="186">
        <v>3853017202</v>
      </c>
      <c r="E1261" s="260" t="s">
        <v>516</v>
      </c>
      <c r="F1261" s="260" t="s">
        <v>933</v>
      </c>
      <c r="G1261" s="260"/>
      <c r="H1261" s="260"/>
      <c r="I1261" s="262"/>
      <c r="J1261" t="s">
        <v>1210</v>
      </c>
      <c r="K1261"/>
      <c r="L1261"/>
      <c r="M1261"/>
      <c r="N1261" t="s">
        <v>1211</v>
      </c>
    </row>
    <row r="1262" spans="1:14" ht="14.25" customHeight="1">
      <c r="A1262" s="273"/>
      <c r="B1262" s="186" t="s">
        <v>2986</v>
      </c>
      <c r="C1262" s="186">
        <v>187997956</v>
      </c>
      <c r="D1262" s="186">
        <v>8017500397</v>
      </c>
      <c r="E1262" s="260" t="s">
        <v>516</v>
      </c>
      <c r="F1262" s="260" t="s">
        <v>929</v>
      </c>
      <c r="G1262" s="260"/>
      <c r="H1262" s="260"/>
      <c r="I1262" s="262"/>
      <c r="J1262" t="s">
        <v>1210</v>
      </c>
      <c r="K1262"/>
      <c r="L1262"/>
      <c r="M1262"/>
      <c r="N1262" t="s">
        <v>1211</v>
      </c>
    </row>
    <row r="1263" spans="1:14" ht="14.25" customHeight="1">
      <c r="A1263" s="273">
        <v>767140617</v>
      </c>
      <c r="B1263" s="260" t="s">
        <v>3058</v>
      </c>
      <c r="C1263" s="260">
        <v>116752076</v>
      </c>
      <c r="D1263" s="255">
        <v>3853471270</v>
      </c>
      <c r="E1263" s="260" t="s">
        <v>991</v>
      </c>
      <c r="F1263" s="260" t="s">
        <v>929</v>
      </c>
      <c r="G1263" s="260" t="s">
        <v>508</v>
      </c>
      <c r="H1263" s="260"/>
      <c r="I1263" s="262" t="s">
        <v>3047</v>
      </c>
      <c r="J1263" s="462" t="s">
        <v>1217</v>
      </c>
      <c r="K1263" s="462" t="s">
        <v>1230</v>
      </c>
      <c r="L1263" s="462" t="s">
        <v>1234</v>
      </c>
      <c r="M1263" s="462" t="s">
        <v>1235</v>
      </c>
      <c r="N1263" s="462" t="s">
        <v>1211</v>
      </c>
    </row>
    <row r="1264" spans="1:14" ht="14.25" customHeight="1">
      <c r="A1264" s="273"/>
      <c r="B1264" s="260" t="s">
        <v>3059</v>
      </c>
      <c r="C1264" s="260">
        <v>144208686</v>
      </c>
      <c r="D1264" s="260">
        <v>8016889767</v>
      </c>
      <c r="E1264" s="260" t="s">
        <v>538</v>
      </c>
      <c r="F1264" s="260" t="s">
        <v>933</v>
      </c>
      <c r="G1264" s="260" t="s">
        <v>508</v>
      </c>
      <c r="H1264" s="260"/>
      <c r="I1264" s="262" t="s">
        <v>3060</v>
      </c>
      <c r="J1264" s="461" t="s">
        <v>1213</v>
      </c>
      <c r="K1264" s="461" t="s">
        <v>1214</v>
      </c>
      <c r="L1264" s="461" t="s">
        <v>1274</v>
      </c>
      <c r="M1264" s="461" t="s">
        <v>1273</v>
      </c>
      <c r="N1264" s="461" t="s">
        <v>1211</v>
      </c>
    </row>
    <row r="1265" spans="1:14" ht="14.25" customHeight="1">
      <c r="A1265" s="273">
        <v>861204978</v>
      </c>
      <c r="B1265" s="186" t="s">
        <v>3061</v>
      </c>
      <c r="C1265" s="186">
        <v>198093025</v>
      </c>
      <c r="D1265" s="186">
        <v>8017160662</v>
      </c>
      <c r="E1265" s="260" t="s">
        <v>2267</v>
      </c>
      <c r="F1265" s="260" t="s">
        <v>929</v>
      </c>
      <c r="G1265" s="260"/>
      <c r="H1265" s="260"/>
      <c r="I1265" s="262"/>
      <c r="J1265" t="s">
        <v>1210</v>
      </c>
      <c r="K1265"/>
      <c r="L1265"/>
      <c r="M1265"/>
      <c r="N1265" t="s">
        <v>1211</v>
      </c>
    </row>
    <row r="1266" spans="1:14" ht="14.25" customHeight="1">
      <c r="A1266" s="273" t="s">
        <v>3062</v>
      </c>
      <c r="B1266" s="186" t="s">
        <v>2814</v>
      </c>
      <c r="C1266" s="186">
        <v>142382758</v>
      </c>
      <c r="D1266" s="186">
        <v>3855607900</v>
      </c>
      <c r="E1266" s="260" t="s">
        <v>505</v>
      </c>
      <c r="F1266" s="260" t="s">
        <v>929</v>
      </c>
      <c r="G1266" s="260" t="s">
        <v>508</v>
      </c>
      <c r="H1266" s="260"/>
      <c r="I1266" s="262" t="s">
        <v>3042</v>
      </c>
      <c r="J1266" s="462" t="s">
        <v>1217</v>
      </c>
      <c r="K1266" s="462" t="s">
        <v>1269</v>
      </c>
      <c r="L1266" s="462" t="s">
        <v>1268</v>
      </c>
      <c r="M1266" s="462" t="s">
        <v>1270</v>
      </c>
      <c r="N1266" s="462" t="s">
        <v>1211</v>
      </c>
    </row>
    <row r="1267" spans="1:14" ht="14.25" customHeight="1">
      <c r="A1267" s="273"/>
      <c r="B1267" s="186" t="s">
        <v>3063</v>
      </c>
      <c r="C1267" s="186">
        <v>217581295</v>
      </c>
      <c r="D1267" s="186">
        <v>7065377975</v>
      </c>
      <c r="E1267" s="260" t="s">
        <v>516</v>
      </c>
      <c r="F1267" s="260" t="s">
        <v>929</v>
      </c>
      <c r="G1267" s="260" t="s">
        <v>508</v>
      </c>
      <c r="H1267" s="260"/>
      <c r="I1267" s="262" t="s">
        <v>987</v>
      </c>
      <c r="J1267" s="461" t="s">
        <v>1213</v>
      </c>
      <c r="K1267" s="461" t="s">
        <v>1214</v>
      </c>
      <c r="L1267" s="461" t="s">
        <v>1287</v>
      </c>
      <c r="M1267" s="461" t="s">
        <v>1286</v>
      </c>
      <c r="N1267" s="461" t="s">
        <v>1211</v>
      </c>
    </row>
    <row r="1268" spans="1:14" ht="14.25" customHeight="1">
      <c r="A1268" s="322"/>
      <c r="B1268" s="186" t="s">
        <v>3064</v>
      </c>
      <c r="C1268" s="186">
        <v>181401512</v>
      </c>
      <c r="D1268" s="186">
        <v>3855630085</v>
      </c>
      <c r="E1268" s="321" t="s">
        <v>516</v>
      </c>
      <c r="F1268" s="321" t="s">
        <v>929</v>
      </c>
      <c r="G1268" s="321" t="s">
        <v>508</v>
      </c>
      <c r="H1268" s="321" t="s">
        <v>508</v>
      </c>
      <c r="I1268" s="324" t="s">
        <v>3042</v>
      </c>
      <c r="J1268" s="461" t="s">
        <v>1213</v>
      </c>
      <c r="K1268" s="461" t="s">
        <v>1214</v>
      </c>
      <c r="L1268" s="461" t="s">
        <v>1231</v>
      </c>
      <c r="M1268" s="461" t="s">
        <v>1233</v>
      </c>
      <c r="N1268" s="461" t="s">
        <v>1211</v>
      </c>
    </row>
    <row r="1269" spans="1:14" ht="14.25" customHeight="1">
      <c r="A1269" s="322"/>
      <c r="B1269" s="145" t="s">
        <v>3065</v>
      </c>
      <c r="C1269" s="145">
        <v>218446551</v>
      </c>
      <c r="D1269" s="145">
        <v>4072886356</v>
      </c>
      <c r="E1269" s="321" t="s">
        <v>516</v>
      </c>
      <c r="F1269" s="321" t="s">
        <v>933</v>
      </c>
      <c r="G1269" s="321"/>
      <c r="H1269" s="321"/>
      <c r="I1269" s="324" t="s">
        <v>3066</v>
      </c>
      <c r="J1269" s="461" t="s">
        <v>1213</v>
      </c>
      <c r="K1269" s="461" t="s">
        <v>1214</v>
      </c>
      <c r="L1269" s="461" t="s">
        <v>1287</v>
      </c>
      <c r="M1269" s="461" t="s">
        <v>1286</v>
      </c>
      <c r="N1269" s="461" t="s">
        <v>1211</v>
      </c>
    </row>
    <row r="1270" spans="1:14" ht="14.25" customHeight="1">
      <c r="A1270" s="325"/>
      <c r="B1270" s="186" t="s">
        <v>3067</v>
      </c>
      <c r="C1270" s="186">
        <v>217981646</v>
      </c>
      <c r="D1270" s="186">
        <v>8329102422</v>
      </c>
      <c r="E1270" s="326" t="s">
        <v>516</v>
      </c>
      <c r="F1270" s="326" t="s">
        <v>933</v>
      </c>
      <c r="G1270" s="260" t="s">
        <v>508</v>
      </c>
      <c r="H1270" s="326"/>
      <c r="I1270" s="327" t="s">
        <v>3068</v>
      </c>
      <c r="J1270" s="461" t="s">
        <v>1213</v>
      </c>
      <c r="K1270" s="461" t="s">
        <v>1214</v>
      </c>
      <c r="L1270" s="461" t="s">
        <v>1271</v>
      </c>
      <c r="M1270" s="461" t="s">
        <v>1233</v>
      </c>
      <c r="N1270" s="461" t="s">
        <v>1211</v>
      </c>
    </row>
    <row r="1271" spans="1:14" ht="14.25" customHeight="1">
      <c r="A1271" s="278" t="s">
        <v>3069</v>
      </c>
      <c r="B1271" s="337" t="s">
        <v>918</v>
      </c>
      <c r="C1271" s="250" t="s">
        <v>919</v>
      </c>
      <c r="D1271" s="251" t="s">
        <v>1311</v>
      </c>
      <c r="E1271" s="252"/>
      <c r="F1271" s="253"/>
      <c r="G1271" s="253"/>
      <c r="H1271" s="253"/>
      <c r="I1271" s="284"/>
      <c r="J1271" s="463" t="s">
        <v>1238</v>
      </c>
      <c r="K1271" s="463"/>
      <c r="L1271" s="463"/>
      <c r="M1271" s="463"/>
      <c r="N1271" s="463" t="s">
        <v>1239</v>
      </c>
    </row>
    <row r="1272" spans="1:14" ht="14.25" customHeight="1">
      <c r="A1272" s="272" t="s">
        <v>921</v>
      </c>
      <c r="B1272" s="257" t="s">
        <v>1314</v>
      </c>
      <c r="C1272" s="253" t="s">
        <v>923</v>
      </c>
      <c r="D1272" s="252" t="s">
        <v>924</v>
      </c>
      <c r="E1272" s="252" t="s">
        <v>497</v>
      </c>
      <c r="F1272" s="253" t="s">
        <v>925</v>
      </c>
      <c r="G1272" s="253" t="s">
        <v>926</v>
      </c>
      <c r="H1272" s="253" t="s">
        <v>1312</v>
      </c>
      <c r="I1272" s="284" t="s">
        <v>455</v>
      </c>
      <c r="J1272" t="s">
        <v>1206</v>
      </c>
      <c r="K1272" t="s">
        <v>1207</v>
      </c>
      <c r="L1272" t="s">
        <v>1205</v>
      </c>
      <c r="M1272" t="s">
        <v>1208</v>
      </c>
      <c r="N1272" t="s">
        <v>1209</v>
      </c>
    </row>
    <row r="1273" spans="1:14" ht="14.25" customHeight="1">
      <c r="A1273" s="273" t="s">
        <v>3070</v>
      </c>
      <c r="B1273" s="260" t="s">
        <v>3071</v>
      </c>
      <c r="C1273" s="334">
        <v>107710741</v>
      </c>
      <c r="D1273" s="260">
        <v>3855097755</v>
      </c>
      <c r="E1273" s="260" t="s">
        <v>510</v>
      </c>
      <c r="F1273" s="321" t="s">
        <v>929</v>
      </c>
      <c r="G1273" s="260"/>
      <c r="H1273" s="260"/>
      <c r="I1273" s="262"/>
      <c r="J1273" t="s">
        <v>1210</v>
      </c>
      <c r="K1273"/>
      <c r="L1273"/>
      <c r="M1273"/>
      <c r="N1273" t="s">
        <v>1211</v>
      </c>
    </row>
    <row r="1274" spans="1:14" ht="14.25" customHeight="1">
      <c r="A1274" s="273">
        <v>483511165</v>
      </c>
      <c r="B1274" s="186" t="s">
        <v>3072</v>
      </c>
      <c r="C1274" s="186">
        <v>121353450</v>
      </c>
      <c r="D1274" s="186">
        <v>3852765023</v>
      </c>
      <c r="E1274" s="260" t="s">
        <v>2083</v>
      </c>
      <c r="F1274" s="260" t="s">
        <v>929</v>
      </c>
      <c r="G1274" s="260"/>
      <c r="H1274" s="340">
        <v>202171643</v>
      </c>
      <c r="I1274" s="262"/>
      <c r="J1274" t="s">
        <v>1210</v>
      </c>
      <c r="K1274"/>
      <c r="L1274"/>
      <c r="M1274"/>
      <c r="N1274" t="s">
        <v>1211</v>
      </c>
    </row>
    <row r="1275" spans="1:14" ht="14.25" customHeight="1">
      <c r="A1275" s="273" t="s">
        <v>3073</v>
      </c>
      <c r="B1275" s="260" t="s">
        <v>3074</v>
      </c>
      <c r="C1275" s="260">
        <v>160761139</v>
      </c>
      <c r="D1275" s="260" t="s">
        <v>3075</v>
      </c>
      <c r="E1275" s="260" t="s">
        <v>510</v>
      </c>
      <c r="F1275" s="260" t="s">
        <v>929</v>
      </c>
      <c r="G1275" s="260"/>
      <c r="H1275" s="260"/>
      <c r="I1275" s="262"/>
      <c r="J1275" t="s">
        <v>1210</v>
      </c>
      <c r="K1275"/>
      <c r="L1275"/>
      <c r="M1275"/>
      <c r="N1275" t="s">
        <v>1211</v>
      </c>
    </row>
    <row r="1276" spans="1:14" ht="14.25" customHeight="1">
      <c r="A1276" s="273"/>
      <c r="B1276" s="186" t="s">
        <v>3076</v>
      </c>
      <c r="C1276" s="186">
        <v>168128116</v>
      </c>
      <c r="D1276" s="186">
        <v>8018562682</v>
      </c>
      <c r="E1276" s="260" t="s">
        <v>2267</v>
      </c>
      <c r="F1276" s="260" t="s">
        <v>929</v>
      </c>
      <c r="G1276" s="260"/>
      <c r="H1276" s="260"/>
      <c r="I1276" s="262"/>
      <c r="J1276" t="s">
        <v>1210</v>
      </c>
      <c r="K1276"/>
      <c r="L1276"/>
      <c r="M1276"/>
      <c r="N1276" t="s">
        <v>1211</v>
      </c>
    </row>
    <row r="1277" spans="1:14" ht="14.25" customHeight="1">
      <c r="A1277" s="273"/>
      <c r="B1277" s="186" t="s">
        <v>3077</v>
      </c>
      <c r="C1277" s="186">
        <v>95621629</v>
      </c>
      <c r="D1277" s="186">
        <v>8014306469</v>
      </c>
      <c r="E1277" s="260" t="s">
        <v>538</v>
      </c>
      <c r="F1277" s="260" t="s">
        <v>929</v>
      </c>
      <c r="G1277" s="260" t="s">
        <v>508</v>
      </c>
      <c r="H1277" s="260"/>
      <c r="I1277" s="262"/>
      <c r="J1277" t="s">
        <v>1210</v>
      </c>
      <c r="K1277"/>
      <c r="L1277"/>
      <c r="M1277"/>
      <c r="N1277" t="s">
        <v>1211</v>
      </c>
    </row>
    <row r="1278" spans="1:14" ht="14.25" customHeight="1">
      <c r="A1278" s="273"/>
      <c r="B1278" s="186" t="s">
        <v>2986</v>
      </c>
      <c r="C1278" s="186">
        <v>187997956</v>
      </c>
      <c r="D1278" s="186">
        <v>8017500397</v>
      </c>
      <c r="E1278" s="260" t="s">
        <v>516</v>
      </c>
      <c r="F1278" s="260" t="s">
        <v>929</v>
      </c>
      <c r="G1278" s="260" t="s">
        <v>508</v>
      </c>
      <c r="H1278" s="260" t="s">
        <v>508</v>
      </c>
      <c r="I1278" s="262" t="s">
        <v>3078</v>
      </c>
      <c r="J1278" t="s">
        <v>1210</v>
      </c>
      <c r="K1278"/>
      <c r="L1278"/>
      <c r="M1278"/>
      <c r="N1278" t="s">
        <v>1211</v>
      </c>
    </row>
    <row r="1279" spans="1:14" ht="14.25" customHeight="1">
      <c r="A1279" s="273" t="s">
        <v>3079</v>
      </c>
      <c r="B1279" s="186" t="s">
        <v>3080</v>
      </c>
      <c r="C1279" s="186">
        <v>218032572</v>
      </c>
      <c r="D1279" s="375">
        <v>8635175289</v>
      </c>
      <c r="E1279" s="260" t="s">
        <v>516</v>
      </c>
      <c r="F1279" s="260" t="s">
        <v>929</v>
      </c>
      <c r="G1279" s="260" t="s">
        <v>508</v>
      </c>
      <c r="H1279" s="260"/>
      <c r="I1279" s="262"/>
      <c r="J1279" t="s">
        <v>1210</v>
      </c>
      <c r="K1279"/>
      <c r="L1279"/>
      <c r="M1279"/>
      <c r="N1279" t="s">
        <v>1211</v>
      </c>
    </row>
    <row r="1280" spans="1:14" ht="14.25" customHeight="1">
      <c r="A1280" s="273">
        <v>801219453</v>
      </c>
      <c r="B1280" s="186" t="s">
        <v>3081</v>
      </c>
      <c r="C1280" s="186">
        <v>217307028</v>
      </c>
      <c r="D1280" s="186">
        <v>7633283142</v>
      </c>
      <c r="E1280" s="260" t="s">
        <v>2083</v>
      </c>
      <c r="F1280" s="260" t="s">
        <v>929</v>
      </c>
      <c r="G1280" s="260" t="s">
        <v>508</v>
      </c>
      <c r="H1280" s="260"/>
      <c r="I1280" s="262"/>
      <c r="J1280" t="s">
        <v>1210</v>
      </c>
      <c r="K1280"/>
      <c r="L1280"/>
      <c r="M1280"/>
      <c r="N1280" t="s">
        <v>1211</v>
      </c>
    </row>
    <row r="1281" spans="1:14" ht="14.25" customHeight="1">
      <c r="A1281" s="273">
        <v>843030806</v>
      </c>
      <c r="B1281" s="260" t="s">
        <v>3082</v>
      </c>
      <c r="C1281" s="334">
        <v>217679218</v>
      </c>
      <c r="D1281" s="260">
        <v>3855808003</v>
      </c>
      <c r="E1281" s="260" t="s">
        <v>553</v>
      </c>
      <c r="F1281" s="260" t="s">
        <v>929</v>
      </c>
      <c r="G1281" s="260"/>
      <c r="H1281" s="260"/>
      <c r="I1281" s="262" t="s">
        <v>486</v>
      </c>
      <c r="J1281" s="462" t="s">
        <v>1217</v>
      </c>
      <c r="K1281" s="462" t="s">
        <v>1230</v>
      </c>
      <c r="L1281" s="462" t="s">
        <v>1234</v>
      </c>
      <c r="M1281" s="462" t="s">
        <v>1235</v>
      </c>
      <c r="N1281" s="462" t="s">
        <v>1211</v>
      </c>
    </row>
    <row r="1282" spans="1:14" ht="14.25" customHeight="1">
      <c r="A1282" s="273" t="s">
        <v>3083</v>
      </c>
      <c r="B1282" s="186" t="s">
        <v>3084</v>
      </c>
      <c r="C1282" s="186">
        <v>218031618</v>
      </c>
      <c r="D1282" s="186">
        <v>3853671939</v>
      </c>
      <c r="E1282" s="260" t="s">
        <v>516</v>
      </c>
      <c r="F1282" s="260" t="s">
        <v>929</v>
      </c>
      <c r="G1282" s="260" t="s">
        <v>508</v>
      </c>
      <c r="H1282" s="260"/>
      <c r="I1282" s="262"/>
      <c r="J1282" t="s">
        <v>1210</v>
      </c>
      <c r="K1282"/>
      <c r="L1282"/>
      <c r="M1282"/>
      <c r="N1282" t="s">
        <v>1211</v>
      </c>
    </row>
    <row r="1283" spans="1:14" ht="14.25" customHeight="1">
      <c r="A1283" s="273"/>
      <c r="B1283" s="145" t="s">
        <v>3085</v>
      </c>
      <c r="C1283" s="145">
        <v>218486983</v>
      </c>
      <c r="D1283" s="145">
        <v>9564496694</v>
      </c>
      <c r="E1283" s="260" t="s">
        <v>516</v>
      </c>
      <c r="F1283" s="260" t="s">
        <v>933</v>
      </c>
      <c r="G1283" s="260" t="s">
        <v>508</v>
      </c>
      <c r="H1283" s="260"/>
      <c r="I1283" s="262"/>
      <c r="J1283" s="461" t="s">
        <v>1213</v>
      </c>
      <c r="K1283" s="461" t="s">
        <v>1214</v>
      </c>
      <c r="L1283" s="461" t="s">
        <v>1274</v>
      </c>
      <c r="M1283" s="461" t="s">
        <v>1273</v>
      </c>
      <c r="N1283" s="461" t="s">
        <v>1211</v>
      </c>
    </row>
    <row r="1284" spans="1:14" ht="14.25" customHeight="1">
      <c r="A1284" s="273"/>
      <c r="B1284" s="186" t="s">
        <v>3086</v>
      </c>
      <c r="C1284" s="186">
        <v>177644747</v>
      </c>
      <c r="D1284" s="186">
        <v>3853714176</v>
      </c>
      <c r="E1284" s="260" t="s">
        <v>516</v>
      </c>
      <c r="F1284" s="260" t="s">
        <v>933</v>
      </c>
      <c r="G1284" s="260" t="s">
        <v>508</v>
      </c>
      <c r="H1284" s="260"/>
      <c r="I1284" s="262"/>
      <c r="J1284" t="s">
        <v>1210</v>
      </c>
      <c r="K1284"/>
      <c r="L1284"/>
      <c r="M1284"/>
      <c r="N1284" t="s">
        <v>1211</v>
      </c>
    </row>
    <row r="1285" spans="1:14" ht="14.25" customHeight="1">
      <c r="A1285" s="273"/>
      <c r="B1285" s="186" t="s">
        <v>3087</v>
      </c>
      <c r="C1285" s="186">
        <v>218032291</v>
      </c>
      <c r="D1285" s="186">
        <v>3855261356</v>
      </c>
      <c r="E1285" s="260" t="s">
        <v>516</v>
      </c>
      <c r="F1285" s="260" t="s">
        <v>933</v>
      </c>
      <c r="G1285" s="260" t="s">
        <v>508</v>
      </c>
      <c r="H1285" s="260"/>
      <c r="I1285" s="262"/>
      <c r="J1285" s="461" t="s">
        <v>1213</v>
      </c>
      <c r="K1285" s="461" t="s">
        <v>1214</v>
      </c>
      <c r="L1285" s="461" t="s">
        <v>1267</v>
      </c>
      <c r="M1285" s="461" t="s">
        <v>1243</v>
      </c>
      <c r="N1285" s="461" t="s">
        <v>1211</v>
      </c>
    </row>
    <row r="1286" spans="1:14" ht="14.25" customHeight="1">
      <c r="A1286" s="273"/>
      <c r="B1286" s="186" t="s">
        <v>2309</v>
      </c>
      <c r="C1286" s="186">
        <v>161250911</v>
      </c>
      <c r="D1286" s="186" t="s">
        <v>2642</v>
      </c>
      <c r="E1286" s="260" t="s">
        <v>516</v>
      </c>
      <c r="F1286" s="260" t="s">
        <v>929</v>
      </c>
      <c r="G1286" s="260" t="s">
        <v>508</v>
      </c>
      <c r="H1286" s="260" t="s">
        <v>508</v>
      </c>
      <c r="I1286" s="262"/>
      <c r="J1286" t="s">
        <v>1210</v>
      </c>
      <c r="K1286"/>
      <c r="L1286"/>
      <c r="M1286"/>
      <c r="N1286" t="s">
        <v>1211</v>
      </c>
    </row>
    <row r="1287" spans="1:14" ht="14.25" customHeight="1">
      <c r="A1287" s="273"/>
      <c r="B1287" s="186" t="s">
        <v>3088</v>
      </c>
      <c r="C1287" s="186">
        <v>165736597</v>
      </c>
      <c r="D1287" s="186">
        <v>3856987854</v>
      </c>
      <c r="E1287" s="260"/>
      <c r="F1287" s="260"/>
      <c r="G1287" s="260"/>
      <c r="H1287" s="260"/>
      <c r="I1287" s="262"/>
      <c r="J1287" t="s">
        <v>1210</v>
      </c>
      <c r="K1287"/>
      <c r="L1287"/>
      <c r="M1287"/>
      <c r="N1287" t="s">
        <v>1211</v>
      </c>
    </row>
    <row r="1288" spans="1:14" ht="14.25" customHeight="1">
      <c r="A1288" s="273"/>
      <c r="B1288" s="186" t="s">
        <v>3089</v>
      </c>
      <c r="C1288" s="186">
        <v>215114951</v>
      </c>
      <c r="D1288" s="186">
        <v>3854809311</v>
      </c>
      <c r="E1288" s="260"/>
      <c r="F1288" s="260"/>
      <c r="G1288" s="260"/>
      <c r="H1288" s="260"/>
      <c r="I1288" s="262"/>
      <c r="J1288" t="s">
        <v>1210</v>
      </c>
      <c r="K1288"/>
      <c r="L1288"/>
      <c r="M1288"/>
      <c r="N1288" t="s">
        <v>1211</v>
      </c>
    </row>
    <row r="1289" spans="1:14" ht="14.25" customHeight="1">
      <c r="A1289" s="273">
        <v>858552580</v>
      </c>
      <c r="B1289" s="186" t="s">
        <v>3090</v>
      </c>
      <c r="C1289" s="186">
        <v>218038502</v>
      </c>
      <c r="D1289" s="186">
        <v>3855139631</v>
      </c>
      <c r="E1289" s="260" t="s">
        <v>2083</v>
      </c>
      <c r="F1289" s="260" t="s">
        <v>933</v>
      </c>
      <c r="G1289" s="260"/>
      <c r="H1289" s="260"/>
      <c r="I1289" s="262"/>
      <c r="J1289" t="s">
        <v>1210</v>
      </c>
      <c r="K1289"/>
      <c r="L1289"/>
      <c r="M1289"/>
      <c r="N1289" t="s">
        <v>1211</v>
      </c>
    </row>
    <row r="1290" spans="1:14" ht="14.25" customHeight="1">
      <c r="A1290" s="273"/>
      <c r="B1290" s="186" t="s">
        <v>3091</v>
      </c>
      <c r="C1290" s="277">
        <v>208850687</v>
      </c>
      <c r="D1290" s="277">
        <v>801815543</v>
      </c>
      <c r="E1290" s="260" t="s">
        <v>521</v>
      </c>
      <c r="F1290" s="260" t="s">
        <v>929</v>
      </c>
      <c r="G1290" s="260"/>
      <c r="H1290" s="260"/>
      <c r="I1290" s="262"/>
      <c r="J1290" t="s">
        <v>1210</v>
      </c>
      <c r="K1290"/>
      <c r="L1290"/>
      <c r="M1290"/>
      <c r="N1290" t="s">
        <v>1211</v>
      </c>
    </row>
    <row r="1291" spans="1:14" ht="14.25" customHeight="1">
      <c r="A1291" s="273"/>
      <c r="B1291" s="186" t="s">
        <v>3092</v>
      </c>
      <c r="C1291" s="186">
        <v>199617050</v>
      </c>
      <c r="D1291" s="186">
        <v>3854509224</v>
      </c>
      <c r="E1291" s="260" t="s">
        <v>521</v>
      </c>
      <c r="F1291" s="260" t="s">
        <v>933</v>
      </c>
      <c r="G1291" s="260" t="s">
        <v>508</v>
      </c>
      <c r="H1291" s="260"/>
      <c r="I1291" s="262"/>
      <c r="J1291" s="461" t="s">
        <v>1213</v>
      </c>
      <c r="K1291" s="461" t="s">
        <v>1214</v>
      </c>
      <c r="L1291" s="461" t="s">
        <v>1288</v>
      </c>
      <c r="M1291" s="461" t="s">
        <v>1259</v>
      </c>
      <c r="N1291" s="461" t="s">
        <v>1211</v>
      </c>
    </row>
    <row r="1292" spans="1:14" ht="14.25" customHeight="1">
      <c r="A1292" s="273" t="s">
        <v>3093</v>
      </c>
      <c r="B1292" s="145" t="s">
        <v>3094</v>
      </c>
      <c r="C1292" s="145">
        <v>218432819</v>
      </c>
      <c r="D1292" s="145">
        <v>8013014999</v>
      </c>
      <c r="E1292" s="260" t="s">
        <v>516</v>
      </c>
      <c r="F1292" s="260" t="s">
        <v>933</v>
      </c>
      <c r="G1292" s="321" t="s">
        <v>508</v>
      </c>
      <c r="H1292" s="321"/>
      <c r="I1292" s="324"/>
      <c r="J1292" t="s">
        <v>1210</v>
      </c>
      <c r="K1292"/>
      <c r="L1292"/>
      <c r="M1292"/>
      <c r="N1292" t="s">
        <v>1211</v>
      </c>
    </row>
    <row r="1293" spans="1:14" ht="14.25" customHeight="1">
      <c r="A1293" s="273"/>
      <c r="B1293" s="145" t="s">
        <v>3095</v>
      </c>
      <c r="C1293" s="145">
        <v>215459220</v>
      </c>
      <c r="D1293" s="145">
        <v>8012099626</v>
      </c>
      <c r="E1293" s="260" t="s">
        <v>2083</v>
      </c>
      <c r="F1293" s="260" t="s">
        <v>929</v>
      </c>
      <c r="G1293" s="321" t="s">
        <v>508</v>
      </c>
      <c r="H1293" s="321"/>
      <c r="I1293" s="324"/>
      <c r="J1293" t="s">
        <v>1210</v>
      </c>
      <c r="K1293"/>
      <c r="L1293"/>
      <c r="M1293"/>
      <c r="N1293" t="s">
        <v>1211</v>
      </c>
    </row>
    <row r="1294" spans="1:14" ht="14.25" customHeight="1">
      <c r="A1294" s="273" t="s">
        <v>3096</v>
      </c>
      <c r="B1294" s="186" t="s">
        <v>3097</v>
      </c>
      <c r="C1294" s="186">
        <v>218252493</v>
      </c>
      <c r="D1294" s="186">
        <v>3854368501</v>
      </c>
      <c r="E1294" s="260" t="s">
        <v>553</v>
      </c>
      <c r="F1294" s="260" t="s">
        <v>929</v>
      </c>
      <c r="G1294" s="326" t="s">
        <v>508</v>
      </c>
      <c r="H1294" s="326"/>
      <c r="I1294" s="327"/>
      <c r="J1294" t="s">
        <v>1210</v>
      </c>
      <c r="K1294"/>
      <c r="L1294"/>
      <c r="M1294"/>
      <c r="N1294" t="s">
        <v>1211</v>
      </c>
    </row>
    <row r="1295" spans="1:14" ht="14.25" customHeight="1">
      <c r="A1295" s="313" t="s">
        <v>3098</v>
      </c>
      <c r="B1295" s="329" t="s">
        <v>1019</v>
      </c>
      <c r="C1295" s="315" t="s">
        <v>1020</v>
      </c>
      <c r="D1295" s="316" t="s">
        <v>920</v>
      </c>
      <c r="E1295" s="317"/>
      <c r="F1295" s="318"/>
      <c r="G1295" s="318"/>
      <c r="H1295" s="318"/>
      <c r="I1295" s="319"/>
      <c r="J1295" s="463" t="s">
        <v>1238</v>
      </c>
      <c r="K1295" s="463"/>
      <c r="L1295" s="463"/>
      <c r="M1295" s="463"/>
      <c r="N1295" s="463" t="s">
        <v>1239</v>
      </c>
    </row>
    <row r="1296" spans="1:14" ht="14.25" customHeight="1">
      <c r="A1296" s="272" t="s">
        <v>921</v>
      </c>
      <c r="B1296" s="257" t="s">
        <v>1314</v>
      </c>
      <c r="C1296" s="253" t="s">
        <v>923</v>
      </c>
      <c r="D1296" s="252" t="s">
        <v>924</v>
      </c>
      <c r="E1296" s="252" t="s">
        <v>497</v>
      </c>
      <c r="F1296" s="253" t="s">
        <v>925</v>
      </c>
      <c r="G1296" s="253" t="s">
        <v>926</v>
      </c>
      <c r="H1296" s="253" t="s">
        <v>1312</v>
      </c>
      <c r="I1296" s="284" t="s">
        <v>455</v>
      </c>
      <c r="J1296" t="s">
        <v>1206</v>
      </c>
      <c r="K1296" t="s">
        <v>1207</v>
      </c>
      <c r="L1296" t="s">
        <v>1205</v>
      </c>
      <c r="M1296" t="s">
        <v>1208</v>
      </c>
      <c r="N1296" t="s">
        <v>1209</v>
      </c>
    </row>
    <row r="1297" spans="1:14" ht="14.25" customHeight="1">
      <c r="A1297" s="273"/>
      <c r="B1297" s="260" t="s">
        <v>3099</v>
      </c>
      <c r="C1297" s="260">
        <v>203107944</v>
      </c>
      <c r="D1297" s="260">
        <v>9375737564</v>
      </c>
      <c r="E1297" s="260" t="s">
        <v>538</v>
      </c>
      <c r="F1297" s="260" t="s">
        <v>929</v>
      </c>
      <c r="G1297" s="260" t="s">
        <v>508</v>
      </c>
      <c r="H1297" s="260"/>
      <c r="I1297" s="262"/>
      <c r="J1297" s="461" t="s">
        <v>1213</v>
      </c>
      <c r="K1297" s="461" t="s">
        <v>1214</v>
      </c>
      <c r="L1297" s="461" t="s">
        <v>1231</v>
      </c>
      <c r="M1297" s="461" t="s">
        <v>1233</v>
      </c>
      <c r="N1297" s="461" t="s">
        <v>1211</v>
      </c>
    </row>
    <row r="1298" spans="1:14" ht="14.25" customHeight="1">
      <c r="A1298" s="273" t="s">
        <v>3100</v>
      </c>
      <c r="B1298" s="260" t="s">
        <v>3101</v>
      </c>
      <c r="C1298" s="260">
        <v>103045089</v>
      </c>
      <c r="D1298" s="260" t="s">
        <v>3102</v>
      </c>
      <c r="E1298" s="260" t="s">
        <v>536</v>
      </c>
      <c r="F1298" s="260"/>
      <c r="G1298" s="260"/>
      <c r="H1298" s="260"/>
      <c r="I1298" s="262"/>
      <c r="J1298" t="s">
        <v>1210</v>
      </c>
      <c r="K1298"/>
      <c r="L1298"/>
      <c r="M1298"/>
      <c r="N1298" t="s">
        <v>1211</v>
      </c>
    </row>
    <row r="1299" spans="1:14" ht="14.25" customHeight="1">
      <c r="A1299" s="248" t="s">
        <v>2947</v>
      </c>
      <c r="B1299" s="255" t="s">
        <v>2948</v>
      </c>
      <c r="C1299" s="255">
        <v>103656184</v>
      </c>
      <c r="D1299" s="255">
        <v>8017599592</v>
      </c>
      <c r="E1299" s="255" t="s">
        <v>505</v>
      </c>
      <c r="F1299" s="260" t="s">
        <v>929</v>
      </c>
      <c r="G1299" s="260"/>
      <c r="H1299" s="260"/>
      <c r="I1299" s="262"/>
      <c r="J1299" t="s">
        <v>1210</v>
      </c>
      <c r="K1299"/>
      <c r="L1299"/>
      <c r="M1299"/>
      <c r="N1299" t="s">
        <v>1211</v>
      </c>
    </row>
    <row r="1300" spans="1:14" ht="14.25" customHeight="1">
      <c r="A1300" s="273"/>
      <c r="B1300" s="186" t="s">
        <v>2926</v>
      </c>
      <c r="C1300" s="186">
        <v>95692321</v>
      </c>
      <c r="D1300" s="186">
        <v>8013008397</v>
      </c>
      <c r="E1300" s="260" t="s">
        <v>2083</v>
      </c>
      <c r="F1300" s="260" t="s">
        <v>929</v>
      </c>
      <c r="G1300" s="260" t="s">
        <v>508</v>
      </c>
      <c r="H1300" s="260"/>
      <c r="I1300" s="262"/>
      <c r="J1300" t="s">
        <v>1210</v>
      </c>
      <c r="K1300"/>
      <c r="L1300"/>
      <c r="M1300"/>
      <c r="N1300" t="s">
        <v>1211</v>
      </c>
    </row>
    <row r="1301" spans="1:14" ht="14.25" customHeight="1">
      <c r="A1301" s="273"/>
      <c r="B1301" s="260" t="s">
        <v>2342</v>
      </c>
      <c r="C1301" s="260">
        <v>95610315</v>
      </c>
      <c r="D1301" s="260" t="s">
        <v>2343</v>
      </c>
      <c r="E1301" s="260" t="s">
        <v>516</v>
      </c>
      <c r="F1301" s="260" t="s">
        <v>933</v>
      </c>
      <c r="G1301" s="260" t="s">
        <v>508</v>
      </c>
      <c r="H1301" s="260"/>
      <c r="I1301" s="262"/>
      <c r="J1301" t="s">
        <v>1210</v>
      </c>
      <c r="K1301"/>
      <c r="L1301"/>
      <c r="M1301"/>
      <c r="N1301" t="s">
        <v>1211</v>
      </c>
    </row>
    <row r="1302" spans="1:14" ht="14.25" customHeight="1">
      <c r="A1302" s="273">
        <v>549996619</v>
      </c>
      <c r="B1302" s="260" t="s">
        <v>3103</v>
      </c>
      <c r="C1302" s="260">
        <v>218015017</v>
      </c>
      <c r="D1302" s="186">
        <v>2762295640</v>
      </c>
      <c r="E1302" s="260" t="s">
        <v>536</v>
      </c>
      <c r="F1302" s="260" t="s">
        <v>933</v>
      </c>
      <c r="G1302" s="260"/>
      <c r="H1302" s="260"/>
      <c r="I1302" s="262"/>
      <c r="J1302" t="s">
        <v>1210</v>
      </c>
      <c r="K1302"/>
      <c r="L1302"/>
      <c r="M1302"/>
      <c r="N1302" t="s">
        <v>1211</v>
      </c>
    </row>
    <row r="1303" spans="1:14" ht="14.25" customHeight="1">
      <c r="A1303" s="273"/>
      <c r="B1303" s="260" t="s">
        <v>3104</v>
      </c>
      <c r="C1303" s="260"/>
      <c r="D1303" s="260"/>
      <c r="E1303" s="260" t="s">
        <v>521</v>
      </c>
      <c r="F1303" s="260" t="s">
        <v>929</v>
      </c>
      <c r="G1303" s="260"/>
      <c r="H1303" s="260"/>
      <c r="I1303" s="262"/>
      <c r="J1303" s="463" t="s">
        <v>1238</v>
      </c>
      <c r="K1303" s="463"/>
      <c r="L1303" s="463"/>
      <c r="M1303" s="463"/>
      <c r="N1303" s="463" t="s">
        <v>1239</v>
      </c>
    </row>
    <row r="1304" spans="1:14" ht="14.25" customHeight="1">
      <c r="A1304" s="273" t="s">
        <v>3105</v>
      </c>
      <c r="B1304" s="260" t="s">
        <v>3106</v>
      </c>
      <c r="C1304" s="260">
        <v>218253212</v>
      </c>
      <c r="D1304" s="186">
        <v>8586108190</v>
      </c>
      <c r="E1304" s="260" t="s">
        <v>536</v>
      </c>
      <c r="F1304" s="260" t="s">
        <v>929</v>
      </c>
      <c r="G1304" s="260" t="s">
        <v>508</v>
      </c>
      <c r="H1304" s="260"/>
      <c r="I1304" s="262"/>
      <c r="J1304" t="s">
        <v>1210</v>
      </c>
      <c r="K1304"/>
      <c r="L1304"/>
      <c r="M1304"/>
      <c r="N1304" t="s">
        <v>1211</v>
      </c>
    </row>
    <row r="1305" spans="1:14" ht="14.25" customHeight="1">
      <c r="A1305" s="273"/>
      <c r="B1305" s="145" t="s">
        <v>3107</v>
      </c>
      <c r="C1305" s="145">
        <v>209054687</v>
      </c>
      <c r="D1305" s="145" t="s">
        <v>3108</v>
      </c>
      <c r="E1305" s="260" t="s">
        <v>516</v>
      </c>
      <c r="F1305" s="260" t="s">
        <v>929</v>
      </c>
      <c r="G1305" s="260" t="s">
        <v>508</v>
      </c>
      <c r="H1305" s="260"/>
      <c r="I1305" s="262" t="s">
        <v>3109</v>
      </c>
      <c r="J1305" s="461" t="s">
        <v>1213</v>
      </c>
      <c r="K1305" s="461" t="s">
        <v>1214</v>
      </c>
      <c r="L1305" s="461" t="s">
        <v>1246</v>
      </c>
      <c r="M1305" s="461" t="s">
        <v>1247</v>
      </c>
      <c r="N1305" s="461" t="s">
        <v>1211</v>
      </c>
    </row>
    <row r="1306" spans="1:14" ht="14.25" customHeight="1">
      <c r="A1306" s="273"/>
      <c r="B1306" s="260" t="s">
        <v>3110</v>
      </c>
      <c r="C1306" s="260">
        <v>115288112</v>
      </c>
      <c r="D1306" s="260">
        <v>515253330</v>
      </c>
      <c r="E1306" s="260" t="s">
        <v>2083</v>
      </c>
      <c r="F1306" s="260" t="s">
        <v>933</v>
      </c>
      <c r="G1306" s="260" t="s">
        <v>508</v>
      </c>
      <c r="H1306" s="260" t="s">
        <v>1325</v>
      </c>
      <c r="I1306" s="262" t="s">
        <v>3111</v>
      </c>
      <c r="J1306" t="s">
        <v>1210</v>
      </c>
      <c r="K1306"/>
      <c r="L1306"/>
      <c r="M1306"/>
      <c r="N1306" t="s">
        <v>1211</v>
      </c>
    </row>
    <row r="1307" spans="1:14" ht="14.25" customHeight="1">
      <c r="A1307" s="273" t="s">
        <v>3112</v>
      </c>
      <c r="B1307" s="260" t="s">
        <v>3113</v>
      </c>
      <c r="C1307" s="260">
        <v>218483852</v>
      </c>
      <c r="D1307" s="260">
        <v>8017931715</v>
      </c>
      <c r="E1307" s="260" t="s">
        <v>536</v>
      </c>
      <c r="F1307" s="260" t="s">
        <v>929</v>
      </c>
      <c r="G1307" s="260" t="s">
        <v>508</v>
      </c>
      <c r="H1307" s="260" t="s">
        <v>508</v>
      </c>
      <c r="I1307" s="262" t="s">
        <v>647</v>
      </c>
      <c r="J1307" s="462" t="s">
        <v>1217</v>
      </c>
      <c r="K1307" s="462" t="s">
        <v>1277</v>
      </c>
      <c r="L1307" s="462" t="s">
        <v>1289</v>
      </c>
      <c r="M1307" s="462" t="s">
        <v>1290</v>
      </c>
      <c r="N1307" s="462" t="s">
        <v>1211</v>
      </c>
    </row>
    <row r="1308" spans="1:14" ht="14.25" customHeight="1">
      <c r="A1308" s="273"/>
      <c r="B1308" s="259" t="s">
        <v>1342</v>
      </c>
      <c r="C1308" s="260">
        <v>197892151</v>
      </c>
      <c r="D1308" s="261">
        <v>3855735944</v>
      </c>
      <c r="E1308" s="261" t="s">
        <v>1320</v>
      </c>
      <c r="F1308" s="260" t="s">
        <v>1321</v>
      </c>
      <c r="G1308" s="260" t="s">
        <v>1332</v>
      </c>
      <c r="H1308" s="260" t="s">
        <v>508</v>
      </c>
      <c r="I1308" s="262"/>
      <c r="J1308" s="461" t="s">
        <v>1213</v>
      </c>
      <c r="K1308" s="461" t="s">
        <v>1214</v>
      </c>
      <c r="L1308" s="461" t="s">
        <v>1280</v>
      </c>
      <c r="M1308" s="461" t="s">
        <v>1291</v>
      </c>
      <c r="N1308" s="461" t="s">
        <v>1211</v>
      </c>
    </row>
    <row r="1309" spans="1:14" ht="14.25" customHeight="1">
      <c r="A1309" s="273"/>
      <c r="B1309" s="145" t="s">
        <v>3114</v>
      </c>
      <c r="C1309" s="145">
        <v>133343283</v>
      </c>
      <c r="D1309" s="145">
        <v>3855293558</v>
      </c>
      <c r="E1309" s="260" t="s">
        <v>516</v>
      </c>
      <c r="F1309" s="260" t="s">
        <v>933</v>
      </c>
      <c r="G1309" s="260" t="s">
        <v>508</v>
      </c>
      <c r="H1309" s="260"/>
      <c r="I1309" s="262"/>
      <c r="J1309" s="461" t="s">
        <v>1213</v>
      </c>
      <c r="K1309" s="461" t="s">
        <v>1214</v>
      </c>
      <c r="L1309" s="461" t="s">
        <v>1267</v>
      </c>
      <c r="M1309" s="461" t="s">
        <v>1243</v>
      </c>
      <c r="N1309" s="461" t="s">
        <v>1211</v>
      </c>
    </row>
    <row r="1310" spans="1:14" ht="14.25" customHeight="1">
      <c r="A1310" s="273"/>
      <c r="B1310" s="145" t="s">
        <v>3115</v>
      </c>
      <c r="C1310" s="145">
        <v>218498586</v>
      </c>
      <c r="D1310" s="145">
        <v>8018375253</v>
      </c>
      <c r="E1310" s="260" t="s">
        <v>516</v>
      </c>
      <c r="F1310" s="260" t="s">
        <v>933</v>
      </c>
      <c r="G1310" s="260" t="s">
        <v>508</v>
      </c>
      <c r="H1310" s="260"/>
      <c r="I1310" s="262" t="s">
        <v>3116</v>
      </c>
      <c r="J1310" t="s">
        <v>1210</v>
      </c>
      <c r="K1310"/>
      <c r="L1310"/>
      <c r="M1310"/>
      <c r="N1310" t="s">
        <v>1211</v>
      </c>
    </row>
    <row r="1311" spans="1:14" ht="14.25" customHeight="1">
      <c r="A1311" s="273">
        <v>602234844</v>
      </c>
      <c r="B1311" s="260" t="s">
        <v>3117</v>
      </c>
      <c r="C1311" s="260">
        <v>99987350</v>
      </c>
      <c r="D1311" s="260">
        <v>3854929845</v>
      </c>
      <c r="E1311" s="260" t="s">
        <v>2083</v>
      </c>
      <c r="F1311" s="260" t="s">
        <v>929</v>
      </c>
      <c r="G1311" s="260"/>
      <c r="H1311" s="260"/>
      <c r="I1311" s="262"/>
      <c r="J1311" s="462" t="s">
        <v>1217</v>
      </c>
      <c r="K1311" s="462" t="s">
        <v>1218</v>
      </c>
      <c r="L1311" s="462" t="s">
        <v>1292</v>
      </c>
      <c r="M1311" s="462" t="s">
        <v>1293</v>
      </c>
      <c r="N1311" s="462" t="s">
        <v>1211</v>
      </c>
    </row>
    <row r="1312" spans="1:14" ht="14.25" customHeight="1">
      <c r="A1312" s="273"/>
      <c r="B1312" s="186" t="s">
        <v>3118</v>
      </c>
      <c r="C1312" s="186">
        <v>215492572</v>
      </c>
      <c r="D1312" s="260">
        <v>5167890748</v>
      </c>
      <c r="E1312" s="260" t="s">
        <v>510</v>
      </c>
      <c r="F1312" s="260" t="s">
        <v>929</v>
      </c>
      <c r="G1312" s="260" t="s">
        <v>508</v>
      </c>
      <c r="H1312" s="260"/>
      <c r="I1312" s="262" t="s">
        <v>736</v>
      </c>
      <c r="J1312" t="s">
        <v>1210</v>
      </c>
      <c r="K1312"/>
      <c r="L1312"/>
      <c r="M1312"/>
      <c r="N1312" t="s">
        <v>1211</v>
      </c>
    </row>
    <row r="1313" spans="1:14" ht="14.25" customHeight="1">
      <c r="A1313" s="273" t="s">
        <v>3119</v>
      </c>
      <c r="B1313" s="260" t="s">
        <v>3120</v>
      </c>
      <c r="C1313" s="260">
        <v>146696374</v>
      </c>
      <c r="D1313" s="260">
        <v>3853265831</v>
      </c>
      <c r="E1313" s="260" t="s">
        <v>536</v>
      </c>
      <c r="F1313" s="260" t="s">
        <v>929</v>
      </c>
      <c r="G1313" s="260"/>
      <c r="H1313" s="260"/>
      <c r="I1313" s="262"/>
      <c r="J1313" t="s">
        <v>1210</v>
      </c>
      <c r="K1313"/>
      <c r="L1313"/>
      <c r="M1313"/>
      <c r="N1313" t="s">
        <v>1211</v>
      </c>
    </row>
    <row r="1314" spans="1:14" ht="14.25" customHeight="1">
      <c r="A1314" s="273" t="s">
        <v>2941</v>
      </c>
      <c r="B1314" s="260" t="s">
        <v>2942</v>
      </c>
      <c r="C1314" s="260">
        <v>216591532</v>
      </c>
      <c r="D1314" s="260">
        <v>3857750080</v>
      </c>
      <c r="E1314" s="260" t="s">
        <v>536</v>
      </c>
      <c r="F1314" s="260" t="s">
        <v>933</v>
      </c>
      <c r="G1314" s="260" t="s">
        <v>508</v>
      </c>
      <c r="H1314" s="260"/>
      <c r="I1314" s="262" t="s">
        <v>3121</v>
      </c>
      <c r="J1314" t="s">
        <v>1210</v>
      </c>
      <c r="K1314"/>
      <c r="L1314"/>
      <c r="M1314"/>
      <c r="N1314" t="s">
        <v>1211</v>
      </c>
    </row>
    <row r="1315" spans="1:14" ht="14.25" customHeight="1">
      <c r="A1315" s="273"/>
      <c r="B1315" s="260" t="s">
        <v>3122</v>
      </c>
      <c r="C1315" s="260">
        <v>218584822</v>
      </c>
      <c r="D1315" s="260">
        <v>8017392785</v>
      </c>
      <c r="E1315" s="260" t="s">
        <v>510</v>
      </c>
      <c r="F1315" s="260" t="s">
        <v>933</v>
      </c>
      <c r="G1315" s="260" t="s">
        <v>508</v>
      </c>
      <c r="H1315" s="260"/>
      <c r="I1315" s="262" t="s">
        <v>3116</v>
      </c>
      <c r="J1315" t="s">
        <v>1210</v>
      </c>
      <c r="K1315"/>
      <c r="L1315"/>
      <c r="M1315"/>
      <c r="N1315" t="s">
        <v>1211</v>
      </c>
    </row>
    <row r="1316" spans="1:14" ht="14.25" customHeight="1">
      <c r="A1316" s="273"/>
      <c r="B1316" s="260" t="s">
        <v>547</v>
      </c>
      <c r="C1316" s="260">
        <v>218580424</v>
      </c>
      <c r="D1316" s="260">
        <v>8016669504</v>
      </c>
      <c r="E1316" s="260" t="s">
        <v>536</v>
      </c>
      <c r="F1316" s="260" t="s">
        <v>933</v>
      </c>
      <c r="G1316" s="260"/>
      <c r="H1316" s="260"/>
      <c r="I1316" s="262"/>
      <c r="J1316" t="s">
        <v>1210</v>
      </c>
      <c r="K1316"/>
      <c r="L1316"/>
      <c r="M1316"/>
      <c r="N1316" t="s">
        <v>1211</v>
      </c>
    </row>
    <row r="1317" spans="1:14" ht="14.25" customHeight="1">
      <c r="A1317" s="273">
        <v>758370850</v>
      </c>
      <c r="B1317" s="260" t="s">
        <v>3123</v>
      </c>
      <c r="C1317" s="260">
        <v>191048914</v>
      </c>
      <c r="D1317" s="260">
        <v>8019703845</v>
      </c>
      <c r="E1317" s="260" t="s">
        <v>536</v>
      </c>
      <c r="F1317" s="260" t="s">
        <v>933</v>
      </c>
      <c r="G1317" s="260" t="s">
        <v>508</v>
      </c>
      <c r="H1317" s="260"/>
      <c r="I1317" s="262" t="s">
        <v>1024</v>
      </c>
      <c r="J1317" t="s">
        <v>1210</v>
      </c>
      <c r="K1317"/>
      <c r="L1317"/>
      <c r="M1317"/>
      <c r="N1317" t="s">
        <v>1211</v>
      </c>
    </row>
    <row r="1318" spans="1:14" ht="14.25" customHeight="1">
      <c r="B1318" s="150" t="s">
        <v>567</v>
      </c>
      <c r="C1318" s="150">
        <v>213042100</v>
      </c>
      <c r="D1318" s="150">
        <v>3853069752</v>
      </c>
      <c r="E1318" s="255" t="s">
        <v>516</v>
      </c>
      <c r="F1318" s="255" t="s">
        <v>933</v>
      </c>
      <c r="G1318" s="255" t="s">
        <v>508</v>
      </c>
      <c r="J1318" t="s">
        <v>1210</v>
      </c>
      <c r="K1318"/>
      <c r="L1318"/>
      <c r="M1318"/>
      <c r="N1318" t="s">
        <v>1211</v>
      </c>
    </row>
    <row r="1319" spans="1:14" ht="14.25" customHeight="1">
      <c r="A1319" s="330"/>
      <c r="B1319" s="146" t="s">
        <v>3124</v>
      </c>
      <c r="C1319" s="146">
        <v>194641064</v>
      </c>
      <c r="D1319" s="146">
        <v>8016249239</v>
      </c>
      <c r="E1319" s="328" t="s">
        <v>516</v>
      </c>
      <c r="F1319" s="328" t="s">
        <v>929</v>
      </c>
      <c r="G1319" s="328" t="s">
        <v>508</v>
      </c>
      <c r="H1319" s="392"/>
      <c r="I1319" s="328"/>
      <c r="J1319" t="s">
        <v>1210</v>
      </c>
      <c r="K1319"/>
      <c r="L1319"/>
      <c r="M1319"/>
      <c r="N1319" t="s">
        <v>1211</v>
      </c>
    </row>
    <row r="1320" spans="1:14" ht="14.25" customHeight="1">
      <c r="A1320" s="278" t="s">
        <v>3125</v>
      </c>
      <c r="B1320" s="337" t="s">
        <v>918</v>
      </c>
      <c r="C1320" s="250" t="s">
        <v>919</v>
      </c>
      <c r="D1320" s="251" t="s">
        <v>1311</v>
      </c>
      <c r="E1320" s="252"/>
      <c r="F1320" s="253"/>
      <c r="G1320" s="253"/>
      <c r="H1320" s="253"/>
      <c r="I1320" s="284"/>
      <c r="J1320" s="463" t="s">
        <v>1238</v>
      </c>
      <c r="K1320" s="463"/>
      <c r="L1320" s="463"/>
      <c r="M1320" s="463"/>
      <c r="N1320" s="463" t="s">
        <v>1239</v>
      </c>
    </row>
    <row r="1321" spans="1:14" ht="14.25" customHeight="1">
      <c r="A1321" s="272" t="s">
        <v>921</v>
      </c>
      <c r="B1321" s="257" t="s">
        <v>1314</v>
      </c>
      <c r="C1321" s="253" t="s">
        <v>923</v>
      </c>
      <c r="D1321" s="252" t="s">
        <v>924</v>
      </c>
      <c r="E1321" s="252" t="s">
        <v>497</v>
      </c>
      <c r="F1321" s="253" t="s">
        <v>925</v>
      </c>
      <c r="G1321" s="253" t="s">
        <v>926</v>
      </c>
      <c r="H1321" s="253" t="s">
        <v>1312</v>
      </c>
      <c r="I1321" s="284" t="s">
        <v>455</v>
      </c>
      <c r="J1321" t="s">
        <v>1206</v>
      </c>
      <c r="K1321" t="s">
        <v>1207</v>
      </c>
      <c r="L1321" t="s">
        <v>1205</v>
      </c>
      <c r="M1321" t="s">
        <v>1208</v>
      </c>
      <c r="N1321" t="s">
        <v>1209</v>
      </c>
    </row>
    <row r="1322" spans="1:14" ht="14.25" customHeight="1">
      <c r="A1322" s="273" t="s">
        <v>3126</v>
      </c>
      <c r="B1322" s="260" t="s">
        <v>3127</v>
      </c>
      <c r="C1322" s="334">
        <v>206111785</v>
      </c>
      <c r="D1322" s="260">
        <v>8018600878</v>
      </c>
      <c r="E1322" s="260" t="s">
        <v>505</v>
      </c>
      <c r="F1322" s="260" t="s">
        <v>933</v>
      </c>
      <c r="G1322" s="260"/>
      <c r="H1322" s="260"/>
      <c r="I1322" s="262"/>
      <c r="J1322" s="462" t="s">
        <v>1217</v>
      </c>
      <c r="K1322" s="462" t="s">
        <v>1295</v>
      </c>
      <c r="L1322" s="462" t="s">
        <v>1294</v>
      </c>
      <c r="M1322" s="462" t="s">
        <v>1243</v>
      </c>
      <c r="N1322" s="462" t="s">
        <v>1211</v>
      </c>
    </row>
    <row r="1323" spans="1:14" ht="14.25" customHeight="1">
      <c r="A1323" s="273"/>
      <c r="B1323" s="186" t="s">
        <v>3128</v>
      </c>
      <c r="C1323" s="186">
        <v>218226568</v>
      </c>
      <c r="D1323" s="186">
        <v>7862855397</v>
      </c>
      <c r="E1323" s="260" t="s">
        <v>516</v>
      </c>
      <c r="F1323" s="260" t="s">
        <v>929</v>
      </c>
      <c r="G1323" s="260"/>
      <c r="H1323" s="260"/>
      <c r="I1323" s="262"/>
      <c r="J1323" t="s">
        <v>1210</v>
      </c>
      <c r="K1323"/>
      <c r="L1323"/>
      <c r="M1323"/>
      <c r="N1323" t="s">
        <v>1211</v>
      </c>
    </row>
    <row r="1324" spans="1:14" ht="14.25" customHeight="1">
      <c r="A1324" s="273"/>
      <c r="B1324" s="186" t="s">
        <v>3129</v>
      </c>
      <c r="C1324" s="186"/>
      <c r="D1324" s="260">
        <v>8013019019</v>
      </c>
      <c r="E1324" s="260" t="s">
        <v>516</v>
      </c>
      <c r="F1324" s="260" t="s">
        <v>929</v>
      </c>
      <c r="G1324" s="260" t="s">
        <v>508</v>
      </c>
      <c r="H1324" s="260" t="s">
        <v>508</v>
      </c>
      <c r="I1324" s="262"/>
      <c r="J1324" s="463" t="s">
        <v>1238</v>
      </c>
      <c r="K1324" s="463"/>
      <c r="L1324" s="463"/>
      <c r="M1324" s="463"/>
      <c r="N1324" s="463" t="s">
        <v>1239</v>
      </c>
    </row>
    <row r="1325" spans="1:14" ht="14.25" customHeight="1">
      <c r="A1325" s="273"/>
      <c r="B1325" s="186" t="s">
        <v>3130</v>
      </c>
      <c r="C1325" s="260"/>
      <c r="D1325" s="277">
        <v>3852143309</v>
      </c>
      <c r="E1325" s="260" t="s">
        <v>516</v>
      </c>
      <c r="F1325" s="260" t="s">
        <v>929</v>
      </c>
      <c r="G1325" s="260" t="s">
        <v>508</v>
      </c>
      <c r="H1325" s="260" t="s">
        <v>508</v>
      </c>
      <c r="I1325" s="262"/>
      <c r="J1325" s="463" t="s">
        <v>1238</v>
      </c>
      <c r="K1325" s="463"/>
      <c r="L1325" s="463"/>
      <c r="M1325" s="463"/>
      <c r="N1325" s="463" t="s">
        <v>1239</v>
      </c>
    </row>
    <row r="1326" spans="1:14" ht="14.25" customHeight="1">
      <c r="A1326" s="273" t="s">
        <v>3131</v>
      </c>
      <c r="B1326" s="260" t="s">
        <v>3132</v>
      </c>
      <c r="C1326" s="260">
        <v>217287649</v>
      </c>
      <c r="D1326" s="260">
        <v>8019204459</v>
      </c>
      <c r="E1326" s="260" t="s">
        <v>505</v>
      </c>
      <c r="F1326" s="260" t="s">
        <v>933</v>
      </c>
      <c r="G1326" s="260" t="s">
        <v>508</v>
      </c>
      <c r="H1326" s="260"/>
      <c r="I1326" s="262"/>
      <c r="J1326" t="s">
        <v>1210</v>
      </c>
      <c r="K1326"/>
      <c r="L1326"/>
      <c r="M1326"/>
      <c r="N1326" t="s">
        <v>1211</v>
      </c>
    </row>
    <row r="1327" spans="1:14" ht="14.25" customHeight="1">
      <c r="A1327" s="273"/>
      <c r="B1327" s="186" t="s">
        <v>3133</v>
      </c>
      <c r="C1327" s="186">
        <v>180336608</v>
      </c>
      <c r="D1327" s="186">
        <v>9843569011</v>
      </c>
      <c r="E1327" s="260" t="s">
        <v>516</v>
      </c>
      <c r="F1327" s="260" t="s">
        <v>929</v>
      </c>
      <c r="G1327" s="260"/>
      <c r="H1327" s="260"/>
      <c r="I1327" s="262"/>
      <c r="J1327" t="s">
        <v>1210</v>
      </c>
      <c r="K1327"/>
      <c r="L1327"/>
      <c r="M1327"/>
      <c r="N1327" t="s">
        <v>1211</v>
      </c>
    </row>
    <row r="1328" spans="1:14" ht="14.25" customHeight="1">
      <c r="A1328" s="273"/>
      <c r="B1328" s="186" t="s">
        <v>3134</v>
      </c>
      <c r="C1328" s="186">
        <v>217640637</v>
      </c>
      <c r="D1328" s="186">
        <v>9843386566</v>
      </c>
      <c r="E1328" s="260" t="s">
        <v>516</v>
      </c>
      <c r="F1328" s="260" t="s">
        <v>929</v>
      </c>
      <c r="G1328" s="260"/>
      <c r="H1328" s="260"/>
      <c r="I1328" s="262"/>
      <c r="J1328" t="s">
        <v>1210</v>
      </c>
      <c r="K1328"/>
      <c r="L1328"/>
      <c r="M1328"/>
      <c r="N1328" t="s">
        <v>1211</v>
      </c>
    </row>
    <row r="1329" spans="1:14" ht="14.25" customHeight="1">
      <c r="A1329" s="273"/>
      <c r="B1329" s="186" t="s">
        <v>3135</v>
      </c>
      <c r="C1329" s="186">
        <v>117591898</v>
      </c>
      <c r="D1329" s="186">
        <v>3854876277</v>
      </c>
      <c r="E1329" s="260" t="s">
        <v>510</v>
      </c>
      <c r="F1329" s="260" t="s">
        <v>933</v>
      </c>
      <c r="G1329" s="260" t="s">
        <v>508</v>
      </c>
      <c r="H1329" s="260"/>
      <c r="I1329" s="262"/>
      <c r="J1329" t="s">
        <v>1210</v>
      </c>
      <c r="K1329"/>
      <c r="L1329"/>
      <c r="M1329"/>
      <c r="N1329" t="s">
        <v>1211</v>
      </c>
    </row>
    <row r="1330" spans="1:14" ht="14.25" customHeight="1">
      <c r="A1330" s="273"/>
      <c r="B1330" s="186" t="s">
        <v>3136</v>
      </c>
      <c r="C1330" s="186">
        <v>218231322</v>
      </c>
      <c r="D1330" s="186">
        <v>3856303955</v>
      </c>
      <c r="E1330" s="260" t="s">
        <v>516</v>
      </c>
      <c r="F1330" s="260" t="s">
        <v>929</v>
      </c>
      <c r="G1330" s="260" t="s">
        <v>508</v>
      </c>
      <c r="H1330" s="260"/>
      <c r="I1330" s="262"/>
      <c r="J1330" t="s">
        <v>1210</v>
      </c>
      <c r="K1330"/>
      <c r="L1330"/>
      <c r="M1330"/>
      <c r="N1330" t="s">
        <v>1211</v>
      </c>
    </row>
    <row r="1331" spans="1:14" ht="14.25" customHeight="1">
      <c r="A1331" s="273"/>
      <c r="B1331" s="186" t="s">
        <v>3137</v>
      </c>
      <c r="C1331" s="186">
        <v>118566722</v>
      </c>
      <c r="D1331" s="186">
        <v>3853379180</v>
      </c>
      <c r="E1331" s="260" t="s">
        <v>516</v>
      </c>
      <c r="F1331" s="260" t="s">
        <v>929</v>
      </c>
      <c r="G1331" s="260" t="s">
        <v>508</v>
      </c>
      <c r="H1331" s="260"/>
      <c r="I1331" s="262"/>
      <c r="J1331" t="s">
        <v>1210</v>
      </c>
      <c r="K1331"/>
      <c r="L1331"/>
      <c r="M1331"/>
      <c r="N1331" t="s">
        <v>1211</v>
      </c>
    </row>
    <row r="1332" spans="1:14" ht="14.25" customHeight="1">
      <c r="A1332" s="273"/>
      <c r="B1332" s="186" t="s">
        <v>3138</v>
      </c>
      <c r="C1332" s="186">
        <v>197833419</v>
      </c>
      <c r="D1332" s="186">
        <v>8016809485</v>
      </c>
      <c r="E1332" s="260" t="s">
        <v>516</v>
      </c>
      <c r="F1332" s="260" t="s">
        <v>929</v>
      </c>
      <c r="G1332" s="260"/>
      <c r="H1332" s="260"/>
      <c r="I1332" s="262"/>
      <c r="J1332" t="s">
        <v>1210</v>
      </c>
      <c r="K1332"/>
      <c r="L1332"/>
      <c r="M1332"/>
      <c r="N1332" t="s">
        <v>1211</v>
      </c>
    </row>
    <row r="1333" spans="1:14" ht="14.25" customHeight="1">
      <c r="A1333" s="273"/>
      <c r="B1333" s="186" t="s">
        <v>3139</v>
      </c>
      <c r="C1333" s="186">
        <v>176589312</v>
      </c>
      <c r="D1333" s="186">
        <v>3857890740</v>
      </c>
      <c r="E1333" s="260" t="s">
        <v>516</v>
      </c>
      <c r="F1333" s="260" t="s">
        <v>929</v>
      </c>
      <c r="G1333" s="260"/>
      <c r="H1333" s="260"/>
      <c r="I1333" s="262"/>
      <c r="J1333" t="s">
        <v>1210</v>
      </c>
      <c r="K1333"/>
      <c r="L1333"/>
      <c r="M1333"/>
      <c r="N1333" t="s">
        <v>1211</v>
      </c>
    </row>
    <row r="1334" spans="1:14" ht="14.25" customHeight="1">
      <c r="A1334" s="273"/>
      <c r="B1334" s="186" t="s">
        <v>3140</v>
      </c>
      <c r="C1334" s="186">
        <v>218251586</v>
      </c>
      <c r="D1334" s="186">
        <v>3853432538</v>
      </c>
      <c r="E1334" s="260" t="s">
        <v>516</v>
      </c>
      <c r="F1334" s="260" t="s">
        <v>929</v>
      </c>
      <c r="G1334" s="260"/>
      <c r="H1334" s="260"/>
      <c r="I1334" s="262"/>
      <c r="J1334" t="s">
        <v>1210</v>
      </c>
      <c r="K1334"/>
      <c r="L1334"/>
      <c r="M1334"/>
      <c r="N1334" t="s">
        <v>1211</v>
      </c>
    </row>
    <row r="1335" spans="1:14" ht="14.25" customHeight="1">
      <c r="A1335" s="273" t="s">
        <v>3141</v>
      </c>
      <c r="B1335" s="186" t="s">
        <v>3142</v>
      </c>
      <c r="C1335" s="186">
        <v>218237562</v>
      </c>
      <c r="D1335" s="186">
        <v>8013179423</v>
      </c>
      <c r="E1335" s="260" t="s">
        <v>510</v>
      </c>
      <c r="F1335" s="260" t="s">
        <v>933</v>
      </c>
      <c r="G1335" s="260" t="s">
        <v>508</v>
      </c>
      <c r="H1335" s="260"/>
      <c r="I1335" s="262"/>
      <c r="J1335" s="461" t="s">
        <v>1213</v>
      </c>
      <c r="K1335" s="461" t="s">
        <v>1214</v>
      </c>
      <c r="L1335" s="461" t="s">
        <v>1288</v>
      </c>
      <c r="M1335" s="461" t="s">
        <v>1259</v>
      </c>
      <c r="N1335" s="461" t="s">
        <v>1211</v>
      </c>
    </row>
    <row r="1336" spans="1:14" ht="14.25" customHeight="1">
      <c r="A1336" s="273" t="s">
        <v>3143</v>
      </c>
      <c r="B1336" s="260" t="s">
        <v>3144</v>
      </c>
      <c r="C1336" s="260">
        <v>203140910</v>
      </c>
      <c r="D1336" s="255">
        <v>7207841242</v>
      </c>
      <c r="E1336" s="260" t="s">
        <v>516</v>
      </c>
      <c r="F1336" s="260" t="s">
        <v>929</v>
      </c>
      <c r="G1336" s="260" t="s">
        <v>508</v>
      </c>
      <c r="H1336" s="260"/>
      <c r="I1336" s="262"/>
      <c r="J1336" t="s">
        <v>1210</v>
      </c>
      <c r="K1336"/>
      <c r="L1336"/>
      <c r="M1336"/>
      <c r="N1336" t="s">
        <v>1211</v>
      </c>
    </row>
    <row r="1337" spans="1:14" ht="14.25" customHeight="1">
      <c r="A1337" s="273"/>
      <c r="B1337" s="186" t="s">
        <v>3145</v>
      </c>
      <c r="C1337" s="186">
        <v>218256254</v>
      </c>
      <c r="D1337" s="186">
        <v>4698581816</v>
      </c>
      <c r="E1337" s="260" t="s">
        <v>516</v>
      </c>
      <c r="F1337" s="260" t="s">
        <v>929</v>
      </c>
      <c r="G1337" s="260" t="s">
        <v>508</v>
      </c>
      <c r="H1337" s="260"/>
      <c r="I1337" s="262"/>
      <c r="J1337" t="s">
        <v>1210</v>
      </c>
      <c r="K1337"/>
      <c r="L1337"/>
      <c r="M1337"/>
      <c r="N1337" t="s">
        <v>1211</v>
      </c>
    </row>
    <row r="1338" spans="1:14" ht="14.25" customHeight="1">
      <c r="A1338" s="273"/>
      <c r="B1338" s="186" t="s">
        <v>3146</v>
      </c>
      <c r="C1338" s="186">
        <v>176857111</v>
      </c>
      <c r="D1338" s="186" t="s">
        <v>3147</v>
      </c>
      <c r="E1338" s="260" t="s">
        <v>516</v>
      </c>
      <c r="F1338" s="260" t="s">
        <v>933</v>
      </c>
      <c r="G1338" s="260" t="s">
        <v>508</v>
      </c>
      <c r="H1338" s="260"/>
      <c r="I1338" s="262"/>
      <c r="J1338" t="s">
        <v>1210</v>
      </c>
      <c r="K1338"/>
      <c r="L1338"/>
      <c r="M1338"/>
      <c r="N1338" t="s">
        <v>1211</v>
      </c>
    </row>
    <row r="1339" spans="1:14" ht="14.25" customHeight="1">
      <c r="A1339" s="273"/>
      <c r="B1339" s="186" t="s">
        <v>3148</v>
      </c>
      <c r="C1339" s="186">
        <v>177591908</v>
      </c>
      <c r="D1339" s="186" t="s">
        <v>3149</v>
      </c>
      <c r="E1339" s="260" t="s">
        <v>553</v>
      </c>
      <c r="F1339" s="260" t="s">
        <v>929</v>
      </c>
      <c r="G1339" s="260" t="s">
        <v>508</v>
      </c>
      <c r="H1339" s="260"/>
      <c r="I1339" s="262"/>
      <c r="J1339" s="461" t="s">
        <v>1213</v>
      </c>
      <c r="K1339" s="461" t="s">
        <v>1214</v>
      </c>
      <c r="L1339" s="461" t="s">
        <v>1274</v>
      </c>
      <c r="M1339" s="461" t="s">
        <v>1273</v>
      </c>
      <c r="N1339" s="461" t="s">
        <v>1211</v>
      </c>
    </row>
    <row r="1340" spans="1:14" ht="14.25" customHeight="1">
      <c r="A1340" s="273"/>
      <c r="B1340" s="186" t="s">
        <v>3150</v>
      </c>
      <c r="C1340" s="277">
        <v>213034437</v>
      </c>
      <c r="D1340" s="186">
        <v>8014031625</v>
      </c>
      <c r="E1340" s="260" t="s">
        <v>553</v>
      </c>
      <c r="F1340" s="260" t="s">
        <v>929</v>
      </c>
      <c r="G1340" s="260" t="s">
        <v>508</v>
      </c>
      <c r="H1340" s="260"/>
      <c r="I1340" s="262"/>
      <c r="J1340" s="461" t="s">
        <v>1213</v>
      </c>
      <c r="K1340" s="461" t="s">
        <v>1214</v>
      </c>
      <c r="L1340" s="461" t="s">
        <v>1274</v>
      </c>
      <c r="M1340" s="461" t="s">
        <v>1273</v>
      </c>
      <c r="N1340" s="461" t="s">
        <v>1211</v>
      </c>
    </row>
    <row r="1341" spans="1:14" ht="14.25" customHeight="1">
      <c r="A1341" s="322" t="s">
        <v>3151</v>
      </c>
      <c r="B1341" s="186" t="s">
        <v>3152</v>
      </c>
      <c r="C1341" s="186">
        <v>217621069</v>
      </c>
      <c r="D1341" s="186">
        <v>8016007137</v>
      </c>
      <c r="E1341" s="321" t="s">
        <v>505</v>
      </c>
      <c r="F1341" s="321" t="s">
        <v>929</v>
      </c>
      <c r="G1341" s="321" t="s">
        <v>508</v>
      </c>
      <c r="H1341" s="321"/>
      <c r="I1341" s="324"/>
      <c r="J1341" t="s">
        <v>1210</v>
      </c>
      <c r="K1341"/>
      <c r="L1341"/>
      <c r="M1341"/>
      <c r="N1341" t="s">
        <v>1211</v>
      </c>
    </row>
    <row r="1342" spans="1:14" ht="14.25" customHeight="1">
      <c r="A1342" s="322"/>
      <c r="B1342" s="145" t="s">
        <v>3153</v>
      </c>
      <c r="C1342" s="145">
        <v>218487075</v>
      </c>
      <c r="D1342" s="145">
        <v>3473688551</v>
      </c>
      <c r="E1342" s="321" t="s">
        <v>516</v>
      </c>
      <c r="F1342" s="321" t="s">
        <v>929</v>
      </c>
      <c r="G1342" s="321" t="s">
        <v>508</v>
      </c>
      <c r="H1342" s="321"/>
      <c r="I1342" s="324"/>
      <c r="J1342" s="461" t="s">
        <v>1213</v>
      </c>
      <c r="K1342" s="461" t="s">
        <v>1214</v>
      </c>
      <c r="L1342" s="461" t="s">
        <v>1258</v>
      </c>
      <c r="M1342" s="461" t="s">
        <v>1259</v>
      </c>
      <c r="N1342" s="461" t="s">
        <v>1211</v>
      </c>
    </row>
    <row r="1343" spans="1:14" s="328" customFormat="1" ht="14.25" customHeight="1">
      <c r="A1343" s="325" t="s">
        <v>3154</v>
      </c>
      <c r="B1343" s="188" t="s">
        <v>3155</v>
      </c>
      <c r="C1343" s="188">
        <v>161380377</v>
      </c>
      <c r="D1343" s="188">
        <v>3854876278</v>
      </c>
      <c r="E1343" s="326" t="s">
        <v>516</v>
      </c>
      <c r="F1343" s="326" t="s">
        <v>933</v>
      </c>
      <c r="G1343" s="326" t="s">
        <v>508</v>
      </c>
      <c r="H1343" s="326"/>
      <c r="I1343" s="327"/>
      <c r="J1343" s="462" t="s">
        <v>1217</v>
      </c>
      <c r="K1343" s="462" t="s">
        <v>1297</v>
      </c>
      <c r="L1343" s="462" t="s">
        <v>1296</v>
      </c>
      <c r="M1343" s="462" t="s">
        <v>1243</v>
      </c>
      <c r="N1343" s="462" t="s">
        <v>1211</v>
      </c>
    </row>
    <row r="1344" spans="1:14" ht="14.25" customHeight="1">
      <c r="A1344" s="278" t="s">
        <v>3156</v>
      </c>
      <c r="B1344" s="337" t="s">
        <v>918</v>
      </c>
      <c r="C1344" s="250" t="s">
        <v>919</v>
      </c>
      <c r="D1344" s="251" t="s">
        <v>1311</v>
      </c>
      <c r="E1344" s="252"/>
      <c r="F1344" s="253"/>
      <c r="G1344" s="253"/>
      <c r="H1344" s="253"/>
      <c r="I1344" s="284"/>
      <c r="J1344" s="463" t="s">
        <v>1238</v>
      </c>
      <c r="K1344" s="463"/>
      <c r="L1344" s="463"/>
      <c r="M1344" s="463"/>
      <c r="N1344" s="463" t="s">
        <v>1239</v>
      </c>
    </row>
    <row r="1345" spans="1:14" ht="14.25" customHeight="1">
      <c r="A1345" s="272" t="s">
        <v>921</v>
      </c>
      <c r="B1345" s="257" t="s">
        <v>1314</v>
      </c>
      <c r="C1345" s="253" t="s">
        <v>923</v>
      </c>
      <c r="D1345" s="252" t="s">
        <v>924</v>
      </c>
      <c r="E1345" s="252" t="s">
        <v>497</v>
      </c>
      <c r="F1345" s="253" t="s">
        <v>925</v>
      </c>
      <c r="G1345" s="253" t="s">
        <v>926</v>
      </c>
      <c r="H1345" s="253" t="s">
        <v>1312</v>
      </c>
      <c r="I1345" s="284" t="s">
        <v>455</v>
      </c>
      <c r="J1345" t="s">
        <v>1206</v>
      </c>
      <c r="K1345" t="s">
        <v>1207</v>
      </c>
      <c r="L1345" t="s">
        <v>1205</v>
      </c>
      <c r="M1345" t="s">
        <v>1208</v>
      </c>
      <c r="N1345" t="s">
        <v>1209</v>
      </c>
    </row>
    <row r="1346" spans="1:14" ht="14.25" customHeight="1">
      <c r="A1346" s="273" t="s">
        <v>3157</v>
      </c>
      <c r="B1346" s="260" t="s">
        <v>3158</v>
      </c>
      <c r="C1346" s="334">
        <v>217994198</v>
      </c>
      <c r="D1346" s="260">
        <v>3852964286</v>
      </c>
      <c r="E1346" s="260" t="s">
        <v>510</v>
      </c>
      <c r="F1346" s="321" t="s">
        <v>929</v>
      </c>
      <c r="G1346" s="260" t="s">
        <v>508</v>
      </c>
      <c r="H1346" s="260"/>
      <c r="I1346" s="262"/>
      <c r="J1346" t="s">
        <v>1210</v>
      </c>
      <c r="K1346"/>
      <c r="L1346"/>
      <c r="M1346"/>
      <c r="N1346" t="s">
        <v>1211</v>
      </c>
    </row>
    <row r="1347" spans="1:14" ht="14.25" customHeight="1">
      <c r="A1347" s="273"/>
      <c r="B1347" s="186" t="s">
        <v>3159</v>
      </c>
      <c r="C1347" s="186">
        <v>218254457</v>
      </c>
      <c r="D1347" s="186">
        <v>3852273286</v>
      </c>
      <c r="E1347" s="260" t="s">
        <v>521</v>
      </c>
      <c r="F1347" s="260" t="s">
        <v>933</v>
      </c>
      <c r="G1347" s="260"/>
      <c r="H1347" s="260"/>
      <c r="I1347" s="262"/>
      <c r="J1347" t="s">
        <v>1210</v>
      </c>
      <c r="K1347"/>
      <c r="L1347"/>
      <c r="M1347"/>
      <c r="N1347" t="s">
        <v>1211</v>
      </c>
    </row>
    <row r="1348" spans="1:14" ht="14.25" customHeight="1">
      <c r="A1348" s="273" t="s">
        <v>3160</v>
      </c>
      <c r="B1348" s="186" t="s">
        <v>3161</v>
      </c>
      <c r="C1348" s="57">
        <v>218864271</v>
      </c>
      <c r="D1348" s="186">
        <v>3855569372</v>
      </c>
      <c r="E1348" s="260" t="s">
        <v>505</v>
      </c>
      <c r="F1348" s="260" t="s">
        <v>933</v>
      </c>
      <c r="G1348" s="260" t="s">
        <v>508</v>
      </c>
      <c r="H1348" s="260"/>
      <c r="I1348" s="262"/>
      <c r="J1348" s="461" t="s">
        <v>1213</v>
      </c>
      <c r="K1348" s="461" t="s">
        <v>1214</v>
      </c>
      <c r="L1348" s="461" t="s">
        <v>1274</v>
      </c>
      <c r="M1348" s="461" t="s">
        <v>1273</v>
      </c>
      <c r="N1348" s="461" t="s">
        <v>1211</v>
      </c>
    </row>
    <row r="1349" spans="1:14" ht="14.25" customHeight="1">
      <c r="A1349" s="273"/>
      <c r="B1349" s="260" t="s">
        <v>3162</v>
      </c>
      <c r="C1349" s="260">
        <v>152758106</v>
      </c>
      <c r="D1349" s="260">
        <v>6129980796</v>
      </c>
      <c r="E1349" s="260" t="s">
        <v>521</v>
      </c>
      <c r="F1349" s="260" t="s">
        <v>933</v>
      </c>
      <c r="G1349" s="260"/>
      <c r="H1349" s="260"/>
      <c r="I1349" s="262"/>
      <c r="J1349" t="s">
        <v>1210</v>
      </c>
      <c r="K1349"/>
      <c r="L1349"/>
      <c r="M1349"/>
      <c r="N1349" t="s">
        <v>1211</v>
      </c>
    </row>
    <row r="1350" spans="1:14" ht="14.25" customHeight="1">
      <c r="A1350" s="273"/>
      <c r="B1350" s="186" t="s">
        <v>3163</v>
      </c>
      <c r="C1350" s="186">
        <v>218395008</v>
      </c>
      <c r="D1350" s="186">
        <v>4357312184</v>
      </c>
      <c r="E1350" s="260" t="s">
        <v>538</v>
      </c>
      <c r="F1350" s="260" t="s">
        <v>929</v>
      </c>
      <c r="G1350" s="260"/>
      <c r="H1350" s="260"/>
      <c r="I1350" s="262"/>
      <c r="J1350" t="s">
        <v>1210</v>
      </c>
      <c r="K1350"/>
      <c r="L1350"/>
      <c r="M1350"/>
      <c r="N1350" t="s">
        <v>1211</v>
      </c>
    </row>
    <row r="1351" spans="1:14" ht="14.25" customHeight="1">
      <c r="A1351" s="273"/>
      <c r="B1351" s="186" t="s">
        <v>3164</v>
      </c>
      <c r="C1351" s="186">
        <v>176961591</v>
      </c>
      <c r="D1351" s="186">
        <v>3855366850</v>
      </c>
      <c r="E1351" s="260" t="s">
        <v>991</v>
      </c>
      <c r="F1351" s="260" t="s">
        <v>929</v>
      </c>
      <c r="G1351" s="260" t="s">
        <v>508</v>
      </c>
      <c r="H1351" s="260"/>
      <c r="I1351" s="262"/>
      <c r="J1351" t="s">
        <v>1210</v>
      </c>
      <c r="K1351"/>
      <c r="L1351"/>
      <c r="M1351"/>
      <c r="N1351" t="s">
        <v>1211</v>
      </c>
    </row>
    <row r="1352" spans="1:14" ht="14.25" customHeight="1">
      <c r="A1352" s="273"/>
      <c r="B1352" s="145" t="s">
        <v>3165</v>
      </c>
      <c r="C1352" s="145">
        <v>218258039</v>
      </c>
      <c r="D1352" s="145">
        <v>7867679964</v>
      </c>
      <c r="E1352" s="260" t="s">
        <v>516</v>
      </c>
      <c r="F1352" s="260" t="s">
        <v>929</v>
      </c>
      <c r="G1352" s="260" t="s">
        <v>508</v>
      </c>
      <c r="H1352" s="260"/>
      <c r="I1352" s="262"/>
      <c r="J1352" t="s">
        <v>1210</v>
      </c>
      <c r="K1352"/>
      <c r="L1352"/>
      <c r="M1352"/>
      <c r="N1352" t="s">
        <v>1211</v>
      </c>
    </row>
    <row r="1353" spans="1:14" ht="14.25" customHeight="1">
      <c r="A1353" s="273"/>
      <c r="B1353" s="186" t="s">
        <v>3166</v>
      </c>
      <c r="C1353" s="186">
        <v>181403198</v>
      </c>
      <c r="D1353" s="375">
        <v>3854619701</v>
      </c>
      <c r="E1353" s="260" t="s">
        <v>538</v>
      </c>
      <c r="F1353" s="260" t="s">
        <v>929</v>
      </c>
      <c r="G1353" s="260" t="s">
        <v>508</v>
      </c>
      <c r="H1353" s="260"/>
      <c r="I1353" s="262"/>
      <c r="J1353" t="s">
        <v>1210</v>
      </c>
      <c r="K1353"/>
      <c r="L1353"/>
      <c r="M1353"/>
      <c r="N1353" t="s">
        <v>1211</v>
      </c>
    </row>
    <row r="1354" spans="1:14" ht="14.25" customHeight="1">
      <c r="A1354" s="273" t="s">
        <v>3167</v>
      </c>
      <c r="B1354" s="186" t="s">
        <v>3168</v>
      </c>
      <c r="C1354" s="186">
        <v>217287335</v>
      </c>
      <c r="D1354" s="186">
        <v>8018374796</v>
      </c>
      <c r="E1354" s="260" t="s">
        <v>510</v>
      </c>
      <c r="F1354" s="260" t="s">
        <v>933</v>
      </c>
      <c r="G1354" s="260"/>
      <c r="H1354" s="260"/>
      <c r="I1354" s="262"/>
      <c r="J1354" t="s">
        <v>1210</v>
      </c>
      <c r="K1354"/>
      <c r="L1354"/>
      <c r="M1354"/>
      <c r="N1354" t="s">
        <v>1211</v>
      </c>
    </row>
    <row r="1355" spans="1:14" ht="14.25" customHeight="1">
      <c r="A1355" s="273" t="s">
        <v>3169</v>
      </c>
      <c r="B1355" s="260" t="s">
        <v>3170</v>
      </c>
      <c r="C1355" s="334">
        <v>122780729</v>
      </c>
      <c r="D1355" s="260" t="s">
        <v>3171</v>
      </c>
      <c r="E1355" s="260" t="s">
        <v>510</v>
      </c>
      <c r="F1355" s="260" t="s">
        <v>929</v>
      </c>
      <c r="G1355" s="260"/>
      <c r="H1355" s="260"/>
      <c r="I1355" s="262" t="s">
        <v>486</v>
      </c>
      <c r="J1355" t="s">
        <v>1210</v>
      </c>
      <c r="K1355"/>
      <c r="L1355"/>
      <c r="M1355"/>
      <c r="N1355" t="s">
        <v>1211</v>
      </c>
    </row>
    <row r="1356" spans="1:14" ht="14.25" customHeight="1">
      <c r="A1356" s="273"/>
      <c r="B1356" s="186" t="s">
        <v>3172</v>
      </c>
      <c r="C1356" s="186">
        <v>142410292</v>
      </c>
      <c r="D1356" s="186">
        <v>3854867281</v>
      </c>
      <c r="E1356" s="260" t="s">
        <v>521</v>
      </c>
      <c r="F1356" s="260" t="s">
        <v>929</v>
      </c>
      <c r="G1356" s="260"/>
      <c r="H1356" s="260"/>
      <c r="I1356" s="262"/>
      <c r="J1356" t="s">
        <v>1210</v>
      </c>
      <c r="K1356"/>
      <c r="L1356"/>
      <c r="M1356"/>
      <c r="N1356" t="s">
        <v>1211</v>
      </c>
    </row>
    <row r="1357" spans="1:14" ht="14.25" customHeight="1">
      <c r="A1357" s="273" t="s">
        <v>3173</v>
      </c>
      <c r="B1357" s="186" t="s">
        <v>3174</v>
      </c>
      <c r="C1357" s="186">
        <v>214594682</v>
      </c>
      <c r="D1357" s="186">
        <v>8016748531</v>
      </c>
      <c r="E1357" s="260" t="s">
        <v>510</v>
      </c>
      <c r="F1357" s="260" t="s">
        <v>929</v>
      </c>
      <c r="G1357" s="260" t="s">
        <v>508</v>
      </c>
      <c r="H1357" s="260"/>
      <c r="I1357" s="262"/>
      <c r="J1357" t="s">
        <v>1210</v>
      </c>
      <c r="K1357"/>
      <c r="L1357"/>
      <c r="M1357"/>
      <c r="N1357" t="s">
        <v>1211</v>
      </c>
    </row>
    <row r="1358" spans="1:14" ht="14.25" customHeight="1">
      <c r="A1358" s="273" t="s">
        <v>3175</v>
      </c>
      <c r="B1358" s="186" t="s">
        <v>3176</v>
      </c>
      <c r="C1358" s="186">
        <v>217471191</v>
      </c>
      <c r="D1358" s="186">
        <v>3854187386</v>
      </c>
      <c r="E1358" s="260" t="s">
        <v>516</v>
      </c>
      <c r="F1358" s="260" t="s">
        <v>929</v>
      </c>
      <c r="G1358" s="260" t="s">
        <v>508</v>
      </c>
      <c r="H1358" s="260"/>
      <c r="I1358" s="262"/>
      <c r="J1358" t="s">
        <v>1210</v>
      </c>
      <c r="K1358"/>
      <c r="L1358"/>
      <c r="M1358"/>
      <c r="N1358" t="s">
        <v>1211</v>
      </c>
    </row>
    <row r="1359" spans="1:14" ht="14.25" customHeight="1">
      <c r="A1359" s="273" t="s">
        <v>3177</v>
      </c>
      <c r="B1359" s="186" t="s">
        <v>3178</v>
      </c>
      <c r="C1359" s="186">
        <v>122782572</v>
      </c>
      <c r="D1359" s="186" t="s">
        <v>3179</v>
      </c>
      <c r="E1359" s="260" t="s">
        <v>510</v>
      </c>
      <c r="F1359" s="260" t="s">
        <v>929</v>
      </c>
      <c r="G1359" s="260"/>
      <c r="H1359" s="260"/>
      <c r="I1359" s="262"/>
      <c r="J1359" t="s">
        <v>1210</v>
      </c>
      <c r="K1359"/>
      <c r="L1359"/>
      <c r="M1359"/>
      <c r="N1359" t="s">
        <v>1211</v>
      </c>
    </row>
    <row r="1360" spans="1:14" ht="14.25" customHeight="1">
      <c r="A1360" s="273"/>
      <c r="B1360" s="150" t="s">
        <v>582</v>
      </c>
      <c r="C1360" s="150">
        <v>171283470</v>
      </c>
      <c r="D1360" s="150">
        <v>6898672675</v>
      </c>
      <c r="E1360" s="260" t="s">
        <v>516</v>
      </c>
      <c r="F1360" s="260" t="s">
        <v>929</v>
      </c>
      <c r="G1360" s="260" t="s">
        <v>508</v>
      </c>
      <c r="H1360" s="260"/>
      <c r="I1360" s="262"/>
      <c r="J1360" t="s">
        <v>1210</v>
      </c>
      <c r="K1360"/>
      <c r="L1360"/>
      <c r="M1360"/>
      <c r="N1360" t="s">
        <v>1211</v>
      </c>
    </row>
    <row r="1361" spans="1:14" ht="14.25" customHeight="1">
      <c r="A1361" s="273">
        <v>389375895</v>
      </c>
      <c r="B1361" s="186" t="s">
        <v>3180</v>
      </c>
      <c r="C1361" s="340">
        <v>160830323</v>
      </c>
      <c r="D1361" s="186">
        <v>5049443933</v>
      </c>
      <c r="E1361" s="260" t="s">
        <v>991</v>
      </c>
      <c r="F1361" s="260" t="s">
        <v>929</v>
      </c>
      <c r="G1361" s="260" t="s">
        <v>508</v>
      </c>
      <c r="H1361" s="260"/>
      <c r="I1361" s="262"/>
      <c r="J1361" t="s">
        <v>1210</v>
      </c>
      <c r="K1361"/>
      <c r="L1361"/>
      <c r="M1361"/>
      <c r="N1361" t="s">
        <v>1211</v>
      </c>
    </row>
    <row r="1362" spans="1:14" ht="14.25" customHeight="1">
      <c r="A1362" s="273"/>
      <c r="B1362" s="145" t="s">
        <v>3030</v>
      </c>
      <c r="C1362" s="145">
        <v>217223265</v>
      </c>
      <c r="D1362" s="145" t="s">
        <v>3031</v>
      </c>
      <c r="E1362" s="260" t="s">
        <v>516</v>
      </c>
      <c r="F1362" s="260" t="s">
        <v>929</v>
      </c>
      <c r="G1362" s="260"/>
      <c r="H1362" s="260"/>
      <c r="I1362" s="262"/>
      <c r="J1362" t="s">
        <v>1210</v>
      </c>
      <c r="K1362"/>
      <c r="L1362"/>
      <c r="M1362"/>
      <c r="N1362" t="s">
        <v>1211</v>
      </c>
    </row>
    <row r="1363" spans="1:14" ht="14.25" customHeight="1">
      <c r="A1363" s="273"/>
      <c r="B1363" s="186" t="s">
        <v>3181</v>
      </c>
      <c r="C1363" s="186">
        <v>209563716</v>
      </c>
      <c r="D1363" s="186">
        <v>3853075211</v>
      </c>
      <c r="E1363" s="260" t="s">
        <v>521</v>
      </c>
      <c r="F1363" s="260" t="s">
        <v>929</v>
      </c>
      <c r="G1363" s="260" t="s">
        <v>508</v>
      </c>
      <c r="H1363" s="260"/>
      <c r="I1363" s="262"/>
      <c r="J1363" s="462" t="s">
        <v>1217</v>
      </c>
      <c r="K1363" s="462" t="s">
        <v>1227</v>
      </c>
      <c r="L1363" s="462" t="s">
        <v>1226</v>
      </c>
      <c r="M1363" s="462" t="s">
        <v>1298</v>
      </c>
      <c r="N1363" s="462" t="s">
        <v>1211</v>
      </c>
    </row>
    <row r="1364" spans="1:14" ht="14.25" customHeight="1">
      <c r="A1364" s="273"/>
      <c r="B1364" s="145" t="s">
        <v>3182</v>
      </c>
      <c r="C1364" s="145">
        <v>218390762</v>
      </c>
      <c r="D1364" s="145">
        <v>3853789407</v>
      </c>
      <c r="E1364" s="260" t="s">
        <v>516</v>
      </c>
      <c r="F1364" s="260" t="s">
        <v>929</v>
      </c>
      <c r="G1364" s="260"/>
      <c r="H1364" s="260"/>
      <c r="I1364" s="262"/>
      <c r="J1364" t="s">
        <v>1210</v>
      </c>
      <c r="K1364"/>
      <c r="L1364"/>
      <c r="M1364"/>
      <c r="N1364" t="s">
        <v>1211</v>
      </c>
    </row>
    <row r="1365" spans="1:14" ht="14.25" customHeight="1">
      <c r="A1365" s="273"/>
      <c r="B1365" s="186" t="s">
        <v>3183</v>
      </c>
      <c r="C1365" s="186">
        <v>215440939</v>
      </c>
      <c r="D1365" s="186" t="s">
        <v>3184</v>
      </c>
      <c r="E1365" s="260" t="s">
        <v>521</v>
      </c>
      <c r="F1365" s="260" t="s">
        <v>929</v>
      </c>
      <c r="G1365" s="260" t="s">
        <v>508</v>
      </c>
      <c r="H1365" s="260"/>
      <c r="I1365" s="262"/>
      <c r="J1365" t="s">
        <v>1210</v>
      </c>
      <c r="K1365"/>
      <c r="L1365"/>
      <c r="M1365"/>
      <c r="N1365" t="s">
        <v>1211</v>
      </c>
    </row>
    <row r="1366" spans="1:14" ht="14.25" customHeight="1">
      <c r="A1366" s="273"/>
      <c r="B1366" s="146" t="s">
        <v>3185</v>
      </c>
      <c r="C1366" s="146">
        <v>199455503</v>
      </c>
      <c r="D1366" s="146">
        <v>3854578750</v>
      </c>
      <c r="E1366" s="260" t="s">
        <v>516</v>
      </c>
      <c r="F1366" s="260" t="s">
        <v>933</v>
      </c>
      <c r="G1366" s="321" t="s">
        <v>508</v>
      </c>
      <c r="H1366" s="321" t="s">
        <v>508</v>
      </c>
      <c r="I1366" s="324"/>
      <c r="J1366" t="s">
        <v>1210</v>
      </c>
      <c r="K1366"/>
      <c r="L1366"/>
      <c r="M1366"/>
      <c r="N1366" t="s">
        <v>1211</v>
      </c>
    </row>
    <row r="1367" spans="1:14" ht="14.25" customHeight="1">
      <c r="A1367" s="273"/>
      <c r="B1367" s="150" t="s">
        <v>3186</v>
      </c>
      <c r="C1367" s="150">
        <v>146757739</v>
      </c>
      <c r="D1367" s="150">
        <v>3855071609</v>
      </c>
      <c r="E1367" s="260" t="s">
        <v>516</v>
      </c>
      <c r="F1367" s="260" t="s">
        <v>933</v>
      </c>
      <c r="G1367" s="321" t="s">
        <v>508</v>
      </c>
      <c r="H1367" s="321" t="s">
        <v>508</v>
      </c>
      <c r="I1367" s="324" t="s">
        <v>3187</v>
      </c>
      <c r="J1367" t="s">
        <v>1210</v>
      </c>
      <c r="K1367"/>
      <c r="L1367"/>
      <c r="M1367"/>
      <c r="N1367" t="s">
        <v>1211</v>
      </c>
    </row>
    <row r="1368" spans="1:14" ht="14.25" customHeight="1">
      <c r="A1368" s="313" t="s">
        <v>3188</v>
      </c>
      <c r="B1368" s="329" t="s">
        <v>1019</v>
      </c>
      <c r="C1368" s="315" t="s">
        <v>1020</v>
      </c>
      <c r="D1368" s="316" t="s">
        <v>920</v>
      </c>
      <c r="E1368" s="317"/>
      <c r="F1368" s="318"/>
      <c r="G1368" s="318"/>
      <c r="H1368" s="318"/>
      <c r="I1368" s="319"/>
      <c r="J1368" s="463" t="s">
        <v>1238</v>
      </c>
      <c r="K1368" s="463"/>
      <c r="L1368" s="463"/>
      <c r="M1368" s="463"/>
      <c r="N1368" s="463" t="s">
        <v>1239</v>
      </c>
    </row>
    <row r="1369" spans="1:14" ht="14.25" customHeight="1">
      <c r="A1369" s="378" t="s">
        <v>921</v>
      </c>
      <c r="B1369" s="379" t="s">
        <v>3189</v>
      </c>
      <c r="C1369" s="380" t="s">
        <v>923</v>
      </c>
      <c r="D1369" s="381" t="s">
        <v>924</v>
      </c>
      <c r="E1369" s="381" t="s">
        <v>497</v>
      </c>
      <c r="F1369" s="380" t="s">
        <v>925</v>
      </c>
      <c r="G1369" s="380" t="s">
        <v>926</v>
      </c>
      <c r="H1369" s="380" t="s">
        <v>1312</v>
      </c>
      <c r="I1369" s="382" t="s">
        <v>455</v>
      </c>
      <c r="J1369" t="s">
        <v>1206</v>
      </c>
      <c r="K1369" t="s">
        <v>1207</v>
      </c>
      <c r="L1369" t="s">
        <v>1205</v>
      </c>
      <c r="M1369" t="s">
        <v>1208</v>
      </c>
      <c r="N1369" t="s">
        <v>1209</v>
      </c>
    </row>
    <row r="1370" spans="1:14" ht="14.25" customHeight="1">
      <c r="A1370" s="273"/>
      <c r="B1370" s="260" t="s">
        <v>3190</v>
      </c>
      <c r="C1370" s="260">
        <v>218012157</v>
      </c>
      <c r="D1370" s="260">
        <v>3853107975</v>
      </c>
      <c r="E1370" s="260" t="s">
        <v>510</v>
      </c>
      <c r="F1370" s="260" t="s">
        <v>933</v>
      </c>
      <c r="G1370" s="260"/>
      <c r="H1370" s="260"/>
      <c r="I1370" s="262"/>
      <c r="J1370" t="s">
        <v>1210</v>
      </c>
      <c r="K1370"/>
      <c r="L1370"/>
      <c r="M1370"/>
      <c r="N1370" t="s">
        <v>1211</v>
      </c>
    </row>
    <row r="1371" spans="1:14" ht="14.25" customHeight="1">
      <c r="A1371" s="273"/>
      <c r="B1371" s="260" t="s">
        <v>3191</v>
      </c>
      <c r="C1371" s="260">
        <v>213120454</v>
      </c>
      <c r="D1371" s="260">
        <v>3857872545</v>
      </c>
      <c r="E1371" s="260" t="s">
        <v>521</v>
      </c>
      <c r="F1371" s="260" t="s">
        <v>933</v>
      </c>
      <c r="G1371" s="260" t="s">
        <v>508</v>
      </c>
      <c r="H1371" s="260"/>
      <c r="I1371" s="262" t="s">
        <v>3192</v>
      </c>
      <c r="J1371" t="s">
        <v>1210</v>
      </c>
      <c r="K1371"/>
      <c r="L1371"/>
      <c r="M1371"/>
      <c r="N1371" t="s">
        <v>1211</v>
      </c>
    </row>
    <row r="1372" spans="1:14" ht="14.25" customHeight="1">
      <c r="A1372" s="273"/>
      <c r="B1372" s="260" t="s">
        <v>3193</v>
      </c>
      <c r="C1372" s="260">
        <v>97878088</v>
      </c>
      <c r="D1372" s="260">
        <v>8019494000</v>
      </c>
      <c r="E1372" s="260" t="s">
        <v>510</v>
      </c>
      <c r="F1372" s="260" t="s">
        <v>929</v>
      </c>
      <c r="G1372" s="260" t="s">
        <v>508</v>
      </c>
      <c r="H1372" s="260"/>
      <c r="I1372" s="262"/>
      <c r="J1372" t="s">
        <v>1210</v>
      </c>
      <c r="K1372"/>
      <c r="L1372"/>
      <c r="M1372"/>
      <c r="N1372" t="s">
        <v>1211</v>
      </c>
    </row>
    <row r="1373" spans="1:14" ht="14.25" customHeight="1">
      <c r="A1373" s="273"/>
      <c r="B1373" s="186" t="s">
        <v>3118</v>
      </c>
      <c r="C1373" s="186">
        <v>215492572</v>
      </c>
      <c r="D1373" s="260">
        <v>5167890748</v>
      </c>
      <c r="E1373" s="260" t="s">
        <v>510</v>
      </c>
      <c r="F1373" s="260" t="s">
        <v>929</v>
      </c>
      <c r="G1373" s="260"/>
      <c r="H1373" s="260"/>
      <c r="I1373" s="262"/>
      <c r="J1373" t="s">
        <v>1210</v>
      </c>
      <c r="K1373"/>
      <c r="L1373"/>
      <c r="M1373"/>
      <c r="N1373" t="s">
        <v>1211</v>
      </c>
    </row>
    <row r="1374" spans="1:14" ht="14.25" customHeight="1">
      <c r="A1374" s="273"/>
      <c r="B1374" s="260" t="s">
        <v>1904</v>
      </c>
      <c r="C1374" s="260">
        <v>183229007</v>
      </c>
      <c r="D1374" s="260">
        <v>3855765534</v>
      </c>
      <c r="E1374" s="260" t="s">
        <v>538</v>
      </c>
      <c r="F1374" s="260" t="s">
        <v>929</v>
      </c>
      <c r="G1374" s="260" t="s">
        <v>508</v>
      </c>
      <c r="H1374" s="260"/>
      <c r="I1374" s="262"/>
      <c r="J1374" t="s">
        <v>1210</v>
      </c>
      <c r="K1374"/>
      <c r="L1374"/>
      <c r="M1374"/>
      <c r="N1374" t="s">
        <v>1211</v>
      </c>
    </row>
    <row r="1375" spans="1:14" ht="14.25" customHeight="1">
      <c r="A1375" s="273">
        <v>575973175</v>
      </c>
      <c r="B1375" s="260" t="s">
        <v>3194</v>
      </c>
      <c r="C1375" s="260">
        <v>142208746</v>
      </c>
      <c r="D1375" s="260">
        <v>5646541497</v>
      </c>
      <c r="E1375" s="260" t="s">
        <v>2083</v>
      </c>
      <c r="F1375" s="260" t="s">
        <v>933</v>
      </c>
      <c r="G1375" s="260" t="s">
        <v>508</v>
      </c>
      <c r="H1375" s="260"/>
      <c r="I1375" s="262"/>
      <c r="J1375" t="s">
        <v>1210</v>
      </c>
      <c r="K1375"/>
      <c r="L1375"/>
      <c r="M1375"/>
      <c r="N1375" t="s">
        <v>1211</v>
      </c>
    </row>
    <row r="1376" spans="1:14" ht="14.25" customHeight="1">
      <c r="A1376" s="273"/>
      <c r="B1376" s="260" t="s">
        <v>1048</v>
      </c>
      <c r="C1376" s="260">
        <v>119451955</v>
      </c>
      <c r="D1376" s="260">
        <v>8019000047</v>
      </c>
      <c r="E1376" s="260" t="s">
        <v>510</v>
      </c>
      <c r="F1376" s="260" t="s">
        <v>933</v>
      </c>
      <c r="G1376" s="260"/>
      <c r="H1376" s="260"/>
      <c r="I1376" s="262"/>
      <c r="J1376" t="s">
        <v>1210</v>
      </c>
      <c r="K1376"/>
      <c r="L1376"/>
      <c r="M1376"/>
      <c r="N1376" t="s">
        <v>1211</v>
      </c>
    </row>
    <row r="1377" spans="1:14" ht="14.25" customHeight="1">
      <c r="A1377" s="273"/>
      <c r="B1377" s="260" t="s">
        <v>3195</v>
      </c>
      <c r="C1377" s="260">
        <v>217602738</v>
      </c>
      <c r="D1377" s="260" t="s">
        <v>3196</v>
      </c>
      <c r="E1377" s="260" t="s">
        <v>521</v>
      </c>
      <c r="F1377" s="260" t="s">
        <v>929</v>
      </c>
      <c r="G1377" s="260"/>
      <c r="H1377" s="260"/>
      <c r="I1377" s="262"/>
      <c r="J1377" t="s">
        <v>1210</v>
      </c>
      <c r="K1377"/>
      <c r="L1377"/>
      <c r="M1377"/>
      <c r="N1377" t="s">
        <v>1211</v>
      </c>
    </row>
    <row r="1378" spans="1:14" ht="14.25" customHeight="1">
      <c r="A1378" s="273" t="s">
        <v>2938</v>
      </c>
      <c r="B1378" s="260" t="s">
        <v>2939</v>
      </c>
      <c r="C1378" s="260">
        <v>216591524</v>
      </c>
      <c r="D1378" s="260">
        <v>3853477871</v>
      </c>
      <c r="E1378" s="260" t="s">
        <v>536</v>
      </c>
      <c r="F1378" s="260" t="s">
        <v>933</v>
      </c>
      <c r="G1378" s="260" t="s">
        <v>508</v>
      </c>
      <c r="H1378" s="260"/>
      <c r="I1378" s="262" t="s">
        <v>3197</v>
      </c>
      <c r="J1378" t="s">
        <v>1210</v>
      </c>
      <c r="K1378"/>
      <c r="L1378"/>
      <c r="M1378"/>
      <c r="N1378" t="s">
        <v>1211</v>
      </c>
    </row>
    <row r="1379" spans="1:14" ht="14.25" customHeight="1">
      <c r="A1379" s="273" t="s">
        <v>3198</v>
      </c>
      <c r="B1379" s="260" t="s">
        <v>565</v>
      </c>
      <c r="C1379" s="260">
        <v>95709280</v>
      </c>
      <c r="D1379" s="260">
        <v>3854023928</v>
      </c>
      <c r="E1379" s="260" t="s">
        <v>536</v>
      </c>
      <c r="F1379" s="260" t="s">
        <v>933</v>
      </c>
      <c r="G1379" s="260" t="s">
        <v>508</v>
      </c>
      <c r="H1379" s="260"/>
      <c r="I1379" s="262"/>
      <c r="J1379" t="s">
        <v>1210</v>
      </c>
      <c r="K1379"/>
      <c r="L1379"/>
      <c r="M1379"/>
      <c r="N1379" t="s">
        <v>1211</v>
      </c>
    </row>
    <row r="1380" spans="1:14" ht="14.25" customHeight="1">
      <c r="A1380" s="273"/>
      <c r="B1380" s="260" t="s">
        <v>3199</v>
      </c>
      <c r="C1380" s="260">
        <v>208952649</v>
      </c>
      <c r="D1380" s="260"/>
      <c r="E1380" s="260" t="s">
        <v>3200</v>
      </c>
      <c r="F1380" s="260" t="s">
        <v>933</v>
      </c>
      <c r="G1380" s="260" t="s">
        <v>508</v>
      </c>
      <c r="H1380" s="260"/>
      <c r="I1380" s="262" t="s">
        <v>3201</v>
      </c>
      <c r="J1380" t="s">
        <v>1210</v>
      </c>
      <c r="K1380"/>
      <c r="L1380"/>
      <c r="M1380"/>
      <c r="N1380" t="s">
        <v>1211</v>
      </c>
    </row>
    <row r="1381" spans="1:14" ht="14.25" customHeight="1">
      <c r="A1381" s="273"/>
      <c r="B1381" s="150" t="s">
        <v>571</v>
      </c>
      <c r="C1381" s="150">
        <v>95708133</v>
      </c>
      <c r="D1381" s="150" t="s">
        <v>572</v>
      </c>
      <c r="E1381" s="260" t="s">
        <v>516</v>
      </c>
      <c r="F1381" s="260" t="s">
        <v>929</v>
      </c>
      <c r="G1381" s="260"/>
      <c r="H1381" s="260"/>
      <c r="I1381" s="262"/>
      <c r="J1381" t="s">
        <v>1210</v>
      </c>
      <c r="K1381"/>
      <c r="L1381"/>
      <c r="M1381"/>
      <c r="N1381" t="s">
        <v>1211</v>
      </c>
    </row>
    <row r="1382" spans="1:14" ht="14.25" customHeight="1">
      <c r="A1382" s="273" t="s">
        <v>3202</v>
      </c>
      <c r="B1382" s="260" t="s">
        <v>573</v>
      </c>
      <c r="C1382" s="260">
        <v>146917732</v>
      </c>
      <c r="D1382" s="260">
        <v>8059753875</v>
      </c>
      <c r="E1382" s="260" t="s">
        <v>536</v>
      </c>
      <c r="F1382" s="260" t="s">
        <v>929</v>
      </c>
      <c r="G1382" s="260" t="s">
        <v>508</v>
      </c>
      <c r="H1382" s="260"/>
      <c r="I1382" s="262"/>
      <c r="J1382" t="s">
        <v>1210</v>
      </c>
      <c r="K1382"/>
      <c r="L1382"/>
      <c r="M1382"/>
      <c r="N1382" t="s">
        <v>1211</v>
      </c>
    </row>
    <row r="1383" spans="1:14" ht="14.25" customHeight="1">
      <c r="A1383" s="273"/>
      <c r="B1383" s="260" t="s">
        <v>575</v>
      </c>
      <c r="C1383" s="260">
        <v>218406993</v>
      </c>
      <c r="D1383" s="260">
        <v>3855487368</v>
      </c>
      <c r="E1383" s="260" t="s">
        <v>510</v>
      </c>
      <c r="F1383" s="260" t="s">
        <v>933</v>
      </c>
      <c r="G1383" s="260" t="s">
        <v>508</v>
      </c>
      <c r="H1383" s="260"/>
      <c r="I1383" s="262"/>
      <c r="J1383" t="s">
        <v>1210</v>
      </c>
      <c r="K1383"/>
      <c r="L1383"/>
      <c r="M1383"/>
      <c r="N1383" t="s">
        <v>1211</v>
      </c>
    </row>
    <row r="1384" spans="1:14" ht="14.25" customHeight="1">
      <c r="A1384" s="273"/>
      <c r="B1384" s="153" t="s">
        <v>578</v>
      </c>
      <c r="C1384" s="153">
        <v>133275822</v>
      </c>
      <c r="D1384" s="153">
        <v>8017933291</v>
      </c>
      <c r="E1384" s="260" t="s">
        <v>516</v>
      </c>
      <c r="F1384" s="260" t="s">
        <v>929</v>
      </c>
      <c r="G1384" s="260" t="s">
        <v>508</v>
      </c>
      <c r="H1384" s="260"/>
      <c r="I1384" s="262"/>
      <c r="J1384" t="s">
        <v>1210</v>
      </c>
      <c r="K1384"/>
      <c r="L1384"/>
      <c r="M1384"/>
      <c r="N1384" t="s">
        <v>1211</v>
      </c>
    </row>
    <row r="1385" spans="1:14" ht="14.25" customHeight="1">
      <c r="A1385" s="273">
        <v>370259271</v>
      </c>
      <c r="B1385" s="260" t="s">
        <v>2839</v>
      </c>
      <c r="C1385" s="260">
        <v>216388298</v>
      </c>
      <c r="D1385" s="260">
        <v>4355998216</v>
      </c>
      <c r="E1385" s="260" t="s">
        <v>2267</v>
      </c>
      <c r="F1385" s="260" t="s">
        <v>933</v>
      </c>
      <c r="G1385" s="260"/>
      <c r="H1385" s="260"/>
      <c r="I1385" s="262"/>
      <c r="J1385" t="s">
        <v>1210</v>
      </c>
      <c r="K1385"/>
      <c r="L1385"/>
      <c r="M1385"/>
      <c r="N1385" t="s">
        <v>1211</v>
      </c>
    </row>
    <row r="1386" spans="1:14" ht="14.25" customHeight="1">
      <c r="A1386" s="273"/>
      <c r="B1386" s="255" t="s">
        <v>3034</v>
      </c>
      <c r="C1386" s="145">
        <v>206856540</v>
      </c>
      <c r="D1386" s="255" t="s">
        <v>3035</v>
      </c>
      <c r="E1386" s="255" t="s">
        <v>516</v>
      </c>
      <c r="F1386" s="260" t="s">
        <v>929</v>
      </c>
      <c r="G1386" s="260"/>
      <c r="H1386" s="260"/>
      <c r="I1386" s="262"/>
      <c r="J1386" s="462" t="s">
        <v>1217</v>
      </c>
      <c r="K1386" s="462" t="s">
        <v>1283</v>
      </c>
      <c r="L1386" s="462" t="s">
        <v>1282</v>
      </c>
      <c r="M1386" s="462" t="s">
        <v>1284</v>
      </c>
      <c r="N1386" s="462" t="s">
        <v>1211</v>
      </c>
    </row>
    <row r="1387" spans="1:14" ht="14.25" customHeight="1">
      <c r="A1387" s="273"/>
      <c r="B1387" s="150" t="s">
        <v>584</v>
      </c>
      <c r="C1387" s="150">
        <v>164030615</v>
      </c>
      <c r="D1387" s="150">
        <v>8015126811</v>
      </c>
      <c r="E1387" s="260" t="s">
        <v>516</v>
      </c>
      <c r="F1387" s="260" t="s">
        <v>929</v>
      </c>
      <c r="G1387" s="260"/>
      <c r="H1387" s="260"/>
      <c r="I1387" s="262"/>
      <c r="J1387" t="s">
        <v>1210</v>
      </c>
      <c r="K1387"/>
      <c r="L1387"/>
      <c r="M1387"/>
      <c r="N1387" t="s">
        <v>1211</v>
      </c>
    </row>
    <row r="1388" spans="1:14" ht="14.25" customHeight="1">
      <c r="A1388" s="273"/>
      <c r="B1388" s="150" t="s">
        <v>585</v>
      </c>
      <c r="C1388" s="150">
        <v>164030478</v>
      </c>
      <c r="D1388" s="150">
        <v>3856094474</v>
      </c>
      <c r="E1388" s="255" t="s">
        <v>516</v>
      </c>
      <c r="F1388" s="255" t="s">
        <v>929</v>
      </c>
      <c r="G1388" s="260"/>
      <c r="H1388" s="260"/>
      <c r="I1388" s="262"/>
      <c r="J1388" t="s">
        <v>1210</v>
      </c>
      <c r="K1388"/>
      <c r="L1388"/>
      <c r="M1388"/>
      <c r="N1388" t="s">
        <v>1211</v>
      </c>
    </row>
    <row r="1389" spans="1:14" ht="14.25" customHeight="1">
      <c r="B1389" s="255" t="s">
        <v>587</v>
      </c>
      <c r="C1389" s="255">
        <v>218481839</v>
      </c>
      <c r="D1389" s="255" t="s">
        <v>588</v>
      </c>
      <c r="E1389" s="255" t="s">
        <v>510</v>
      </c>
      <c r="F1389" s="255" t="s">
        <v>929</v>
      </c>
      <c r="G1389" s="255" t="s">
        <v>508</v>
      </c>
      <c r="J1389" t="s">
        <v>1210</v>
      </c>
      <c r="K1389"/>
      <c r="L1389"/>
      <c r="M1389"/>
      <c r="N1389" t="s">
        <v>1211</v>
      </c>
    </row>
    <row r="1390" spans="1:14" ht="14.25" customHeight="1">
      <c r="B1390" s="153" t="s">
        <v>592</v>
      </c>
      <c r="C1390" s="153">
        <v>198492220</v>
      </c>
      <c r="D1390" s="153" t="s">
        <v>593</v>
      </c>
      <c r="E1390" s="255" t="s">
        <v>516</v>
      </c>
      <c r="F1390" s="255" t="s">
        <v>929</v>
      </c>
      <c r="G1390" s="255" t="s">
        <v>508</v>
      </c>
      <c r="J1390" t="s">
        <v>1210</v>
      </c>
      <c r="K1390"/>
      <c r="L1390"/>
      <c r="M1390"/>
      <c r="N1390" t="s">
        <v>1211</v>
      </c>
    </row>
    <row r="1391" spans="1:14" ht="14.25" customHeight="1">
      <c r="A1391" s="330"/>
      <c r="B1391" s="328" t="s">
        <v>3203</v>
      </c>
      <c r="C1391" s="328">
        <v>189815988</v>
      </c>
      <c r="D1391" s="328">
        <v>3856459882</v>
      </c>
      <c r="E1391" s="328" t="s">
        <v>2083</v>
      </c>
      <c r="F1391" s="328" t="s">
        <v>933</v>
      </c>
      <c r="G1391" s="328" t="s">
        <v>508</v>
      </c>
      <c r="H1391" s="328"/>
      <c r="I1391" s="328"/>
      <c r="J1391" s="461" t="s">
        <v>1213</v>
      </c>
      <c r="K1391" s="461" t="s">
        <v>1214</v>
      </c>
      <c r="L1391" s="461" t="s">
        <v>1288</v>
      </c>
      <c r="M1391" s="461" t="s">
        <v>1259</v>
      </c>
      <c r="N1391" s="461" t="s">
        <v>1211</v>
      </c>
    </row>
    <row r="1392" spans="1:14" ht="14.25" customHeight="1">
      <c r="A1392" s="278" t="s">
        <v>3204</v>
      </c>
      <c r="B1392" s="337" t="s">
        <v>918</v>
      </c>
      <c r="C1392" s="250" t="s">
        <v>919</v>
      </c>
      <c r="D1392" s="251" t="s">
        <v>1311</v>
      </c>
      <c r="E1392" s="252"/>
      <c r="F1392" s="253"/>
      <c r="G1392" s="253"/>
      <c r="H1392" s="253"/>
      <c r="I1392" s="284"/>
      <c r="J1392" s="463" t="s">
        <v>1238</v>
      </c>
      <c r="K1392" s="463"/>
      <c r="L1392" s="463"/>
      <c r="M1392" s="463"/>
      <c r="N1392" s="463" t="s">
        <v>1239</v>
      </c>
    </row>
    <row r="1393" spans="1:14" ht="14.25" customHeight="1">
      <c r="A1393" s="272" t="s">
        <v>921</v>
      </c>
      <c r="B1393" s="257" t="s">
        <v>1314</v>
      </c>
      <c r="C1393" s="253" t="s">
        <v>923</v>
      </c>
      <c r="D1393" s="252" t="s">
        <v>924</v>
      </c>
      <c r="E1393" s="252" t="s">
        <v>497</v>
      </c>
      <c r="F1393" s="253" t="s">
        <v>925</v>
      </c>
      <c r="G1393" s="253" t="s">
        <v>926</v>
      </c>
      <c r="H1393" s="253" t="s">
        <v>1312</v>
      </c>
      <c r="I1393" s="284" t="s">
        <v>455</v>
      </c>
      <c r="J1393" t="s">
        <v>1206</v>
      </c>
      <c r="K1393" t="s">
        <v>1207</v>
      </c>
      <c r="L1393" t="s">
        <v>1205</v>
      </c>
      <c r="M1393" t="s">
        <v>1208</v>
      </c>
      <c r="N1393" t="s">
        <v>1209</v>
      </c>
    </row>
    <row r="1394" spans="1:14" ht="14.25" customHeight="1">
      <c r="A1394" s="273"/>
      <c r="B1394" s="145" t="s">
        <v>3205</v>
      </c>
      <c r="C1394" s="145">
        <v>218010260</v>
      </c>
      <c r="D1394" s="145">
        <v>3857857503</v>
      </c>
      <c r="E1394" s="260" t="s">
        <v>516</v>
      </c>
      <c r="F1394" s="260" t="s">
        <v>929</v>
      </c>
      <c r="G1394" s="260" t="s">
        <v>508</v>
      </c>
      <c r="H1394" s="260"/>
      <c r="I1394" s="262"/>
      <c r="J1394" t="s">
        <v>1210</v>
      </c>
      <c r="K1394"/>
      <c r="L1394"/>
      <c r="M1394"/>
      <c r="N1394" t="s">
        <v>1211</v>
      </c>
    </row>
    <row r="1395" spans="1:14" ht="14.25" customHeight="1">
      <c r="A1395" s="273"/>
      <c r="B1395" s="186" t="s">
        <v>3206</v>
      </c>
      <c r="C1395" s="186">
        <v>217979523</v>
      </c>
      <c r="D1395" s="186">
        <v>3855075359</v>
      </c>
      <c r="E1395" s="260" t="s">
        <v>2083</v>
      </c>
      <c r="F1395" s="260"/>
      <c r="G1395" s="260" t="s">
        <v>508</v>
      </c>
      <c r="H1395" s="260"/>
      <c r="I1395" s="262"/>
      <c r="J1395" t="s">
        <v>1210</v>
      </c>
      <c r="K1395"/>
      <c r="L1395"/>
      <c r="M1395"/>
      <c r="N1395" t="s">
        <v>1211</v>
      </c>
    </row>
    <row r="1396" spans="1:14" ht="14.25" customHeight="1">
      <c r="A1396" s="273"/>
      <c r="B1396" s="186" t="s">
        <v>2676</v>
      </c>
      <c r="C1396" s="186">
        <v>133836166</v>
      </c>
      <c r="D1396" s="260">
        <v>3852556511</v>
      </c>
      <c r="E1396" s="260" t="s">
        <v>521</v>
      </c>
      <c r="F1396" s="260"/>
      <c r="G1396" s="260" t="s">
        <v>508</v>
      </c>
      <c r="H1396" s="260"/>
      <c r="I1396" s="262"/>
      <c r="J1396" t="s">
        <v>1210</v>
      </c>
      <c r="K1396"/>
      <c r="L1396"/>
      <c r="M1396"/>
      <c r="N1396" t="s">
        <v>1211</v>
      </c>
    </row>
    <row r="1397" spans="1:14" ht="14.25" customHeight="1">
      <c r="A1397" s="273"/>
      <c r="B1397" s="186" t="s">
        <v>3162</v>
      </c>
      <c r="C1397" s="260">
        <v>152758106</v>
      </c>
      <c r="D1397" s="186" t="s">
        <v>3207</v>
      </c>
      <c r="E1397" s="260" t="s">
        <v>521</v>
      </c>
      <c r="F1397" s="260"/>
      <c r="G1397" s="260" t="s">
        <v>508</v>
      </c>
      <c r="H1397" s="260"/>
      <c r="I1397" s="262"/>
      <c r="J1397" t="s">
        <v>1210</v>
      </c>
      <c r="K1397"/>
      <c r="L1397"/>
      <c r="M1397"/>
      <c r="N1397" t="s">
        <v>1211</v>
      </c>
    </row>
    <row r="1398" spans="1:14" ht="14.25" customHeight="1">
      <c r="A1398" s="273"/>
      <c r="B1398" s="186" t="s">
        <v>3208</v>
      </c>
      <c r="C1398" s="260">
        <v>218263391</v>
      </c>
      <c r="D1398" s="186">
        <v>8014046579</v>
      </c>
      <c r="E1398" s="260" t="s">
        <v>510</v>
      </c>
      <c r="F1398" s="260" t="s">
        <v>933</v>
      </c>
      <c r="G1398" s="260" t="s">
        <v>508</v>
      </c>
      <c r="H1398" s="260"/>
      <c r="I1398" s="262"/>
      <c r="J1398" s="461" t="s">
        <v>1213</v>
      </c>
      <c r="K1398" s="461" t="s">
        <v>1214</v>
      </c>
      <c r="L1398" s="461" t="s">
        <v>1271</v>
      </c>
      <c r="M1398" s="461" t="s">
        <v>1233</v>
      </c>
      <c r="N1398" s="461" t="s">
        <v>1211</v>
      </c>
    </row>
    <row r="1399" spans="1:14" ht="14.25" customHeight="1">
      <c r="A1399" s="273" t="s">
        <v>3209</v>
      </c>
      <c r="B1399" s="186" t="s">
        <v>3210</v>
      </c>
      <c r="C1399" s="260">
        <v>219012962</v>
      </c>
      <c r="D1399" s="186">
        <v>3852965337</v>
      </c>
      <c r="E1399" s="260" t="s">
        <v>505</v>
      </c>
      <c r="F1399" s="260" t="s">
        <v>929</v>
      </c>
      <c r="G1399" s="260" t="s">
        <v>508</v>
      </c>
      <c r="H1399" s="260"/>
      <c r="I1399" s="262"/>
      <c r="J1399" s="461" t="s">
        <v>1213</v>
      </c>
      <c r="K1399" s="461" t="s">
        <v>1214</v>
      </c>
      <c r="L1399" s="461" t="s">
        <v>1258</v>
      </c>
      <c r="M1399" s="461" t="s">
        <v>1259</v>
      </c>
      <c r="N1399" s="461" t="s">
        <v>1211</v>
      </c>
    </row>
    <row r="1400" spans="1:14" ht="14.25" customHeight="1">
      <c r="A1400" s="273" t="s">
        <v>3211</v>
      </c>
      <c r="B1400" s="260" t="s">
        <v>3212</v>
      </c>
      <c r="C1400" s="260">
        <v>187427438</v>
      </c>
      <c r="D1400" s="260">
        <v>8018334371</v>
      </c>
      <c r="E1400" s="260" t="s">
        <v>510</v>
      </c>
      <c r="F1400" s="260" t="s">
        <v>933</v>
      </c>
      <c r="G1400" s="260" t="s">
        <v>952</v>
      </c>
      <c r="H1400" s="260"/>
      <c r="I1400" s="262" t="s">
        <v>3213</v>
      </c>
      <c r="J1400" t="s">
        <v>1210</v>
      </c>
      <c r="K1400"/>
      <c r="L1400"/>
      <c r="M1400"/>
      <c r="N1400" t="s">
        <v>1211</v>
      </c>
    </row>
    <row r="1401" spans="1:14" ht="14.25" customHeight="1">
      <c r="A1401" s="273"/>
      <c r="B1401" s="145" t="s">
        <v>3214</v>
      </c>
      <c r="C1401" s="145">
        <v>154419479</v>
      </c>
      <c r="D1401" s="145">
        <v>3854918052</v>
      </c>
      <c r="E1401" s="260" t="s">
        <v>516</v>
      </c>
      <c r="F1401" s="260" t="s">
        <v>933</v>
      </c>
      <c r="G1401" s="260"/>
      <c r="H1401" s="260"/>
      <c r="I1401" s="262"/>
      <c r="J1401" t="s">
        <v>1210</v>
      </c>
      <c r="K1401"/>
      <c r="L1401"/>
      <c r="M1401"/>
      <c r="N1401" t="s">
        <v>1211</v>
      </c>
    </row>
    <row r="1402" spans="1:14" ht="14.25" customHeight="1">
      <c r="A1402" s="273"/>
      <c r="B1402" s="145" t="s">
        <v>3215</v>
      </c>
      <c r="C1402" s="145">
        <v>172187515</v>
      </c>
      <c r="D1402" s="145">
        <v>3855411758</v>
      </c>
      <c r="E1402" s="260" t="s">
        <v>516</v>
      </c>
      <c r="F1402" s="260" t="s">
        <v>929</v>
      </c>
      <c r="G1402" s="260" t="s">
        <v>508</v>
      </c>
      <c r="H1402" s="260"/>
      <c r="I1402" s="262"/>
      <c r="J1402" t="s">
        <v>1210</v>
      </c>
      <c r="K1402"/>
      <c r="L1402"/>
      <c r="M1402"/>
      <c r="N1402" t="s">
        <v>1211</v>
      </c>
    </row>
    <row r="1403" spans="1:14" ht="14.25" customHeight="1">
      <c r="A1403" s="273"/>
      <c r="B1403" s="186" t="s">
        <v>3216</v>
      </c>
      <c r="C1403" s="186">
        <v>218434674</v>
      </c>
      <c r="D1403" s="186">
        <v>8014289091</v>
      </c>
      <c r="E1403" s="260" t="s">
        <v>2083</v>
      </c>
      <c r="F1403" s="260" t="s">
        <v>929</v>
      </c>
      <c r="G1403" s="260"/>
      <c r="H1403" s="260"/>
      <c r="I1403" s="262"/>
      <c r="J1403" t="s">
        <v>1210</v>
      </c>
      <c r="K1403"/>
      <c r="L1403"/>
      <c r="M1403"/>
      <c r="N1403" t="s">
        <v>1211</v>
      </c>
    </row>
    <row r="1404" spans="1:14" ht="14.25" customHeight="1">
      <c r="A1404" s="273"/>
      <c r="B1404" s="145" t="s">
        <v>3217</v>
      </c>
      <c r="C1404" s="145">
        <v>164355124</v>
      </c>
      <c r="D1404" s="145">
        <v>3855021965</v>
      </c>
      <c r="E1404" s="260" t="s">
        <v>516</v>
      </c>
      <c r="F1404" s="260" t="s">
        <v>929</v>
      </c>
      <c r="G1404" s="260" t="s">
        <v>508</v>
      </c>
      <c r="H1404" s="260"/>
      <c r="I1404" s="262"/>
      <c r="J1404" s="461" t="s">
        <v>1213</v>
      </c>
      <c r="K1404" s="461" t="s">
        <v>1214</v>
      </c>
      <c r="L1404" s="461" t="s">
        <v>1258</v>
      </c>
      <c r="M1404" s="461" t="s">
        <v>1259</v>
      </c>
      <c r="N1404" s="461" t="s">
        <v>1211</v>
      </c>
    </row>
    <row r="1405" spans="1:14" ht="14.25" customHeight="1">
      <c r="A1405" s="273"/>
      <c r="B1405" s="145" t="s">
        <v>3218</v>
      </c>
      <c r="C1405" s="145">
        <v>217233319</v>
      </c>
      <c r="D1405" s="145">
        <v>8013011514</v>
      </c>
      <c r="E1405" s="260" t="s">
        <v>516</v>
      </c>
      <c r="F1405" s="260" t="s">
        <v>933</v>
      </c>
      <c r="G1405" s="260"/>
      <c r="H1405" s="260"/>
      <c r="I1405" s="262"/>
      <c r="J1405" t="s">
        <v>1210</v>
      </c>
      <c r="K1405"/>
      <c r="L1405"/>
      <c r="M1405"/>
      <c r="N1405" t="s">
        <v>1211</v>
      </c>
    </row>
    <row r="1406" spans="1:14" ht="14.25" customHeight="1">
      <c r="A1406" s="273"/>
      <c r="B1406" s="186" t="s">
        <v>3219</v>
      </c>
      <c r="C1406" s="186">
        <v>199619132</v>
      </c>
      <c r="D1406" s="186">
        <v>3852998627</v>
      </c>
      <c r="E1406" s="260" t="s">
        <v>991</v>
      </c>
      <c r="F1406" s="260" t="s">
        <v>933</v>
      </c>
      <c r="G1406" s="260" t="s">
        <v>952</v>
      </c>
      <c r="H1406" s="260"/>
      <c r="I1406" s="262" t="s">
        <v>3220</v>
      </c>
      <c r="J1406" t="s">
        <v>1210</v>
      </c>
      <c r="K1406"/>
      <c r="L1406"/>
      <c r="M1406"/>
      <c r="N1406" t="s">
        <v>1211</v>
      </c>
    </row>
    <row r="1407" spans="1:14" ht="14.25" customHeight="1">
      <c r="A1407" s="273"/>
      <c r="B1407" s="186" t="s">
        <v>3221</v>
      </c>
      <c r="C1407" s="186">
        <v>204866852</v>
      </c>
      <c r="D1407" s="186">
        <v>3855410692</v>
      </c>
      <c r="E1407" s="260" t="s">
        <v>510</v>
      </c>
      <c r="F1407" s="260" t="s">
        <v>929</v>
      </c>
      <c r="G1407" s="260"/>
      <c r="H1407" s="260"/>
      <c r="I1407" s="262"/>
      <c r="J1407" t="s">
        <v>1210</v>
      </c>
      <c r="K1407"/>
      <c r="L1407"/>
      <c r="M1407"/>
      <c r="N1407" t="s">
        <v>1211</v>
      </c>
    </row>
    <row r="1408" spans="1:14" ht="14.25" customHeight="1">
      <c r="A1408" s="273"/>
      <c r="B1408" s="186" t="s">
        <v>3222</v>
      </c>
      <c r="C1408" s="186">
        <v>218434656</v>
      </c>
      <c r="D1408" s="186">
        <v>3854883088</v>
      </c>
      <c r="E1408" s="260" t="s">
        <v>510</v>
      </c>
      <c r="F1408" s="260" t="s">
        <v>933</v>
      </c>
      <c r="G1408" s="260"/>
      <c r="H1408" s="260"/>
      <c r="I1408" s="262"/>
      <c r="J1408" t="s">
        <v>1210</v>
      </c>
      <c r="K1408"/>
      <c r="L1408"/>
      <c r="M1408"/>
      <c r="N1408" t="s">
        <v>1211</v>
      </c>
    </row>
    <row r="1409" spans="1:14" ht="14.25" customHeight="1">
      <c r="A1409" s="273"/>
      <c r="B1409" s="145" t="s">
        <v>3223</v>
      </c>
      <c r="C1409" s="145">
        <v>186913960</v>
      </c>
      <c r="D1409" s="145" t="s">
        <v>3224</v>
      </c>
      <c r="E1409" s="260" t="s">
        <v>516</v>
      </c>
      <c r="F1409" s="260" t="s">
        <v>933</v>
      </c>
      <c r="G1409" s="260"/>
      <c r="H1409" s="260"/>
      <c r="I1409" s="262"/>
      <c r="J1409" t="s">
        <v>1210</v>
      </c>
      <c r="K1409"/>
      <c r="L1409"/>
      <c r="M1409"/>
      <c r="N1409" t="s">
        <v>1211</v>
      </c>
    </row>
    <row r="1410" spans="1:14" ht="14.25" customHeight="1">
      <c r="A1410" s="273">
        <v>205984632</v>
      </c>
      <c r="B1410" s="186" t="s">
        <v>3225</v>
      </c>
      <c r="C1410" s="186">
        <v>218395236</v>
      </c>
      <c r="D1410" s="186">
        <v>3854615913</v>
      </c>
      <c r="E1410" s="260" t="s">
        <v>553</v>
      </c>
      <c r="F1410" s="260" t="s">
        <v>929</v>
      </c>
      <c r="G1410" s="260"/>
      <c r="H1410" s="260"/>
      <c r="I1410" s="262"/>
      <c r="J1410" s="462" t="s">
        <v>1217</v>
      </c>
      <c r="K1410" s="462" t="s">
        <v>1230</v>
      </c>
      <c r="L1410" s="462" t="s">
        <v>1229</v>
      </c>
      <c r="M1410" s="462" t="s">
        <v>1256</v>
      </c>
      <c r="N1410" s="462" t="s">
        <v>1211</v>
      </c>
    </row>
    <row r="1411" spans="1:14" ht="14.25" customHeight="1">
      <c r="A1411" s="273"/>
      <c r="B1411" s="145" t="s">
        <v>3226</v>
      </c>
      <c r="C1411" s="145">
        <v>217287277</v>
      </c>
      <c r="D1411" s="145">
        <v>8018374656</v>
      </c>
      <c r="E1411" s="260" t="s">
        <v>516</v>
      </c>
      <c r="F1411" s="260" t="s">
        <v>933</v>
      </c>
      <c r="G1411" s="260"/>
      <c r="H1411" s="260"/>
      <c r="I1411" s="262"/>
      <c r="J1411" t="s">
        <v>1210</v>
      </c>
      <c r="K1411"/>
      <c r="L1411"/>
      <c r="M1411"/>
      <c r="N1411" t="s">
        <v>1211</v>
      </c>
    </row>
    <row r="1412" spans="1:14" ht="14.25" customHeight="1">
      <c r="A1412" s="273"/>
      <c r="B1412" s="186" t="s">
        <v>3227</v>
      </c>
      <c r="C1412" s="277">
        <v>161211242</v>
      </c>
      <c r="D1412" s="186">
        <v>3855804708</v>
      </c>
      <c r="E1412" s="260" t="s">
        <v>510</v>
      </c>
      <c r="F1412" s="260" t="s">
        <v>929</v>
      </c>
      <c r="G1412" s="260"/>
      <c r="H1412" s="260"/>
      <c r="I1412" s="262"/>
      <c r="J1412" t="s">
        <v>1210</v>
      </c>
      <c r="K1412"/>
      <c r="L1412"/>
      <c r="M1412"/>
      <c r="N1412" t="s">
        <v>1211</v>
      </c>
    </row>
    <row r="1413" spans="1:14" ht="14.25" customHeight="1">
      <c r="A1413" s="322"/>
      <c r="B1413" s="145" t="s">
        <v>3228</v>
      </c>
      <c r="C1413" s="145">
        <v>218452201</v>
      </c>
      <c r="D1413" s="145">
        <v>7865649364</v>
      </c>
      <c r="E1413" s="321" t="s">
        <v>516</v>
      </c>
      <c r="F1413" s="321" t="s">
        <v>929</v>
      </c>
      <c r="G1413" s="321" t="s">
        <v>508</v>
      </c>
      <c r="H1413" s="321"/>
      <c r="I1413" s="324"/>
      <c r="J1413" t="s">
        <v>1210</v>
      </c>
      <c r="K1413"/>
      <c r="L1413"/>
      <c r="M1413"/>
      <c r="N1413" t="s">
        <v>1211</v>
      </c>
    </row>
    <row r="1414" spans="1:14" ht="14.25" customHeight="1">
      <c r="A1414" s="322"/>
      <c r="B1414" s="150" t="s">
        <v>574</v>
      </c>
      <c r="C1414" s="150">
        <v>218032164</v>
      </c>
      <c r="D1414" s="150">
        <v>8632817149</v>
      </c>
      <c r="E1414" s="321" t="s">
        <v>1107</v>
      </c>
      <c r="F1414" s="321" t="s">
        <v>929</v>
      </c>
      <c r="G1414" s="321" t="s">
        <v>508</v>
      </c>
      <c r="H1414" s="321"/>
      <c r="I1414" s="324"/>
      <c r="J1414" t="s">
        <v>1210</v>
      </c>
      <c r="K1414"/>
      <c r="L1414"/>
      <c r="M1414"/>
      <c r="N1414" t="s">
        <v>1211</v>
      </c>
    </row>
    <row r="1415" spans="1:14" ht="14.25" customHeight="1">
      <c r="A1415" s="322"/>
      <c r="B1415" s="357" t="s">
        <v>3229</v>
      </c>
      <c r="C1415" s="357">
        <v>127079328</v>
      </c>
      <c r="D1415" s="357">
        <v>8015038541</v>
      </c>
      <c r="E1415" s="321" t="s">
        <v>516</v>
      </c>
      <c r="F1415" s="321" t="s">
        <v>929</v>
      </c>
      <c r="G1415" s="321" t="s">
        <v>508</v>
      </c>
      <c r="H1415" s="321"/>
      <c r="I1415" s="324"/>
      <c r="J1415" t="s">
        <v>1210</v>
      </c>
      <c r="K1415"/>
      <c r="L1415"/>
      <c r="M1415"/>
      <c r="N1415" t="s">
        <v>1211</v>
      </c>
    </row>
    <row r="1416" spans="1:14" s="328" customFormat="1" ht="14.25" customHeight="1">
      <c r="A1416" s="325" t="s">
        <v>486</v>
      </c>
      <c r="B1416" s="188" t="s">
        <v>3230</v>
      </c>
      <c r="C1416" s="188">
        <v>218402641</v>
      </c>
      <c r="D1416" s="188">
        <v>9453230647</v>
      </c>
      <c r="E1416" s="326" t="s">
        <v>510</v>
      </c>
      <c r="F1416" s="326" t="s">
        <v>929</v>
      </c>
      <c r="G1416" s="326" t="s">
        <v>508</v>
      </c>
      <c r="H1416" s="326"/>
      <c r="I1416" s="327"/>
      <c r="J1416" t="s">
        <v>1210</v>
      </c>
      <c r="K1416"/>
      <c r="L1416"/>
      <c r="M1416"/>
      <c r="N1416" t="s">
        <v>1211</v>
      </c>
    </row>
    <row r="1417" spans="1:14" ht="14.25" customHeight="1">
      <c r="A1417" s="278" t="s">
        <v>3231</v>
      </c>
      <c r="B1417" s="337" t="s">
        <v>918</v>
      </c>
      <c r="C1417" s="250" t="s">
        <v>919</v>
      </c>
      <c r="D1417" s="251" t="s">
        <v>1311</v>
      </c>
      <c r="E1417" s="252"/>
      <c r="F1417" s="253"/>
      <c r="G1417" s="253"/>
      <c r="H1417" s="253"/>
      <c r="I1417" s="284"/>
      <c r="J1417" s="463" t="s">
        <v>1238</v>
      </c>
      <c r="K1417" s="463"/>
      <c r="L1417" s="463"/>
      <c r="M1417" s="463"/>
      <c r="N1417" s="463" t="s">
        <v>1239</v>
      </c>
    </row>
    <row r="1418" spans="1:14" ht="14.25" customHeight="1">
      <c r="A1418" s="378" t="s">
        <v>921</v>
      </c>
      <c r="B1418" s="379" t="s">
        <v>3189</v>
      </c>
      <c r="C1418" s="380" t="s">
        <v>923</v>
      </c>
      <c r="D1418" s="381" t="s">
        <v>924</v>
      </c>
      <c r="E1418" s="381" t="s">
        <v>497</v>
      </c>
      <c r="F1418" s="380" t="s">
        <v>925</v>
      </c>
      <c r="G1418" s="380" t="s">
        <v>926</v>
      </c>
      <c r="H1418" s="380" t="s">
        <v>1312</v>
      </c>
      <c r="I1418" s="382" t="s">
        <v>455</v>
      </c>
      <c r="J1418" t="s">
        <v>1206</v>
      </c>
      <c r="K1418" t="s">
        <v>1207</v>
      </c>
      <c r="L1418" t="s">
        <v>1205</v>
      </c>
      <c r="M1418" t="s">
        <v>1208</v>
      </c>
      <c r="N1418" t="s">
        <v>1209</v>
      </c>
    </row>
    <row r="1419" spans="1:14" ht="14.25" customHeight="1">
      <c r="A1419" s="273"/>
      <c r="B1419" s="260" t="s">
        <v>3232</v>
      </c>
      <c r="C1419" s="334">
        <v>144995607</v>
      </c>
      <c r="D1419" s="260">
        <v>8019188249</v>
      </c>
      <c r="E1419" s="260" t="s">
        <v>521</v>
      </c>
      <c r="F1419" s="321" t="s">
        <v>933</v>
      </c>
      <c r="G1419" s="260" t="s">
        <v>508</v>
      </c>
      <c r="H1419" s="260"/>
      <c r="I1419" s="262"/>
      <c r="J1419" t="s">
        <v>1210</v>
      </c>
      <c r="K1419"/>
      <c r="L1419"/>
      <c r="M1419"/>
      <c r="N1419" t="s">
        <v>1211</v>
      </c>
    </row>
    <row r="1420" spans="1:14" ht="14.25" customHeight="1">
      <c r="A1420" s="273"/>
      <c r="B1420" s="186" t="s">
        <v>3233</v>
      </c>
      <c r="C1420" s="186">
        <v>218390329</v>
      </c>
      <c r="D1420" s="186">
        <v>3856300139</v>
      </c>
      <c r="E1420" s="260" t="s">
        <v>521</v>
      </c>
      <c r="F1420" s="260" t="s">
        <v>933</v>
      </c>
      <c r="G1420" s="260" t="s">
        <v>508</v>
      </c>
      <c r="H1420" s="260"/>
      <c r="I1420" s="262"/>
      <c r="J1420" t="s">
        <v>1210</v>
      </c>
      <c r="K1420"/>
      <c r="L1420"/>
      <c r="M1420"/>
      <c r="N1420" t="s">
        <v>1211</v>
      </c>
    </row>
    <row r="1421" spans="1:14" ht="14.25" customHeight="1">
      <c r="A1421" s="273"/>
      <c r="B1421" s="260" t="s">
        <v>3234</v>
      </c>
      <c r="C1421" s="260">
        <v>155370746</v>
      </c>
      <c r="D1421" s="260" t="s">
        <v>3235</v>
      </c>
      <c r="E1421" s="260" t="s">
        <v>510</v>
      </c>
      <c r="F1421" s="260" t="s">
        <v>929</v>
      </c>
      <c r="G1421" s="260"/>
      <c r="H1421" s="260"/>
      <c r="I1421" s="262"/>
      <c r="J1421" t="s">
        <v>1210</v>
      </c>
      <c r="K1421"/>
      <c r="L1421"/>
      <c r="M1421"/>
      <c r="N1421" t="s">
        <v>1211</v>
      </c>
    </row>
    <row r="1422" spans="1:14" ht="14.25" customHeight="1">
      <c r="A1422" s="273">
        <v>740011901</v>
      </c>
      <c r="B1422" s="186" t="s">
        <v>3236</v>
      </c>
      <c r="C1422" s="186">
        <v>218454841</v>
      </c>
      <c r="D1422" s="186">
        <v>8012059377</v>
      </c>
      <c r="E1422" s="260" t="s">
        <v>991</v>
      </c>
      <c r="F1422" s="260" t="s">
        <v>929</v>
      </c>
      <c r="G1422" s="260" t="s">
        <v>508</v>
      </c>
      <c r="H1422" s="260"/>
      <c r="I1422" s="262"/>
      <c r="J1422" t="s">
        <v>1210</v>
      </c>
      <c r="K1422"/>
      <c r="L1422"/>
      <c r="M1422"/>
      <c r="N1422" t="s">
        <v>1211</v>
      </c>
    </row>
    <row r="1423" spans="1:14" ht="14.25" customHeight="1">
      <c r="A1423" s="66">
        <v>201782370</v>
      </c>
      <c r="B1423" s="186" t="s">
        <v>3237</v>
      </c>
      <c r="C1423" s="186">
        <v>213239627</v>
      </c>
      <c r="D1423" s="186">
        <v>8015897754</v>
      </c>
      <c r="E1423" s="260" t="s">
        <v>510</v>
      </c>
      <c r="F1423" s="260" t="s">
        <v>929</v>
      </c>
      <c r="G1423" s="260"/>
      <c r="H1423" s="260"/>
      <c r="I1423" s="262"/>
      <c r="J1423" t="s">
        <v>1210</v>
      </c>
      <c r="K1423"/>
      <c r="L1423"/>
      <c r="M1423"/>
      <c r="N1423" t="s">
        <v>1211</v>
      </c>
    </row>
    <row r="1424" spans="1:14" ht="14.25" customHeight="1">
      <c r="A1424" s="273"/>
      <c r="B1424" s="145" t="s">
        <v>3238</v>
      </c>
      <c r="C1424" s="145">
        <v>218487196</v>
      </c>
      <c r="D1424" s="145">
        <v>7869452113</v>
      </c>
      <c r="E1424" s="260" t="s">
        <v>2083</v>
      </c>
      <c r="F1424" s="260" t="s">
        <v>929</v>
      </c>
      <c r="G1424" s="260" t="s">
        <v>508</v>
      </c>
      <c r="H1424" s="260"/>
      <c r="I1424" s="262"/>
      <c r="J1424" t="s">
        <v>1210</v>
      </c>
      <c r="K1424"/>
      <c r="L1424"/>
      <c r="M1424"/>
      <c r="N1424" t="s">
        <v>1211</v>
      </c>
    </row>
    <row r="1425" spans="1:14" ht="14.25" customHeight="1">
      <c r="A1425" s="273"/>
      <c r="B1425" s="145" t="s">
        <v>3239</v>
      </c>
      <c r="C1425" s="145">
        <v>215485132</v>
      </c>
      <c r="D1425" s="145" t="s">
        <v>3240</v>
      </c>
      <c r="E1425" s="260" t="s">
        <v>505</v>
      </c>
      <c r="F1425" s="260" t="s">
        <v>929</v>
      </c>
      <c r="G1425" s="260" t="s">
        <v>508</v>
      </c>
      <c r="H1425" s="260"/>
      <c r="I1425" s="262"/>
      <c r="J1425" t="s">
        <v>1210</v>
      </c>
      <c r="K1425"/>
      <c r="L1425"/>
      <c r="M1425"/>
      <c r="N1425" t="s">
        <v>1211</v>
      </c>
    </row>
    <row r="1426" spans="1:14" ht="14.25" customHeight="1">
      <c r="A1426" s="273"/>
      <c r="B1426" s="145" t="s">
        <v>3241</v>
      </c>
      <c r="C1426" s="145">
        <v>215485052</v>
      </c>
      <c r="D1426" s="145">
        <v>3855884652</v>
      </c>
      <c r="E1426" s="260" t="s">
        <v>505</v>
      </c>
      <c r="F1426" s="260" t="s">
        <v>929</v>
      </c>
      <c r="G1426" s="260" t="s">
        <v>508</v>
      </c>
      <c r="H1426" s="260"/>
      <c r="I1426" s="262"/>
      <c r="J1426" t="s">
        <v>1210</v>
      </c>
      <c r="K1426"/>
      <c r="L1426"/>
      <c r="M1426"/>
      <c r="N1426" t="s">
        <v>1211</v>
      </c>
    </row>
    <row r="1427" spans="1:14" ht="14.25" customHeight="1">
      <c r="A1427" s="273">
        <v>828245914</v>
      </c>
      <c r="B1427" s="260" t="s">
        <v>3242</v>
      </c>
      <c r="C1427" s="334">
        <v>118986310</v>
      </c>
      <c r="D1427" s="260">
        <v>3852982080</v>
      </c>
      <c r="E1427" s="260" t="s">
        <v>553</v>
      </c>
      <c r="F1427" s="260" t="s">
        <v>929</v>
      </c>
      <c r="G1427" s="260"/>
      <c r="H1427" s="260"/>
      <c r="I1427" s="262"/>
      <c r="J1427" t="s">
        <v>1210</v>
      </c>
      <c r="K1427"/>
      <c r="L1427"/>
      <c r="M1427"/>
      <c r="N1427" t="s">
        <v>1211</v>
      </c>
    </row>
    <row r="1428" spans="1:14" ht="14.25" customHeight="1">
      <c r="A1428" s="273"/>
      <c r="B1428" s="186" t="s">
        <v>3243</v>
      </c>
      <c r="C1428" s="186">
        <v>218038437</v>
      </c>
      <c r="D1428" s="260" t="s">
        <v>3244</v>
      </c>
      <c r="E1428" s="260" t="s">
        <v>991</v>
      </c>
      <c r="F1428" s="260" t="s">
        <v>933</v>
      </c>
      <c r="G1428" s="260" t="s">
        <v>508</v>
      </c>
      <c r="H1428" s="260"/>
      <c r="I1428" s="262"/>
      <c r="J1428" t="s">
        <v>1210</v>
      </c>
      <c r="K1428"/>
      <c r="L1428"/>
      <c r="M1428"/>
      <c r="N1428" t="s">
        <v>1211</v>
      </c>
    </row>
    <row r="1429" spans="1:14" ht="14.25" customHeight="1">
      <c r="A1429" s="273"/>
      <c r="B1429" s="186" t="s">
        <v>3245</v>
      </c>
      <c r="C1429" s="186">
        <v>218487815</v>
      </c>
      <c r="D1429" s="186">
        <v>3854018182</v>
      </c>
      <c r="E1429" s="260" t="s">
        <v>991</v>
      </c>
      <c r="F1429" s="260" t="s">
        <v>929</v>
      </c>
      <c r="G1429" s="260" t="s">
        <v>508</v>
      </c>
      <c r="H1429" s="260"/>
      <c r="I1429" s="262"/>
      <c r="J1429" t="s">
        <v>1210</v>
      </c>
      <c r="K1429"/>
      <c r="L1429"/>
      <c r="M1429"/>
      <c r="N1429" t="s">
        <v>1211</v>
      </c>
    </row>
    <row r="1430" spans="1:14" ht="14.25" customHeight="1">
      <c r="A1430" s="273"/>
      <c r="B1430" s="186" t="s">
        <v>3246</v>
      </c>
      <c r="C1430" s="186">
        <v>218825186</v>
      </c>
      <c r="D1430" s="186">
        <v>8013810242</v>
      </c>
      <c r="E1430" s="260" t="s">
        <v>510</v>
      </c>
      <c r="F1430" s="260" t="s">
        <v>933</v>
      </c>
      <c r="G1430" s="260" t="s">
        <v>508</v>
      </c>
      <c r="H1430" s="260"/>
      <c r="I1430" s="262"/>
      <c r="J1430" t="s">
        <v>1210</v>
      </c>
      <c r="K1430"/>
      <c r="L1430"/>
      <c r="M1430"/>
      <c r="N1430" t="s">
        <v>1211</v>
      </c>
    </row>
    <row r="1431" spans="1:14" ht="14.25" customHeight="1">
      <c r="A1431" s="273"/>
      <c r="B1431" s="186" t="s">
        <v>3247</v>
      </c>
      <c r="C1431" s="186">
        <v>218481602</v>
      </c>
      <c r="D1431" s="186">
        <v>3852999757</v>
      </c>
      <c r="E1431" s="260" t="s">
        <v>553</v>
      </c>
      <c r="F1431" s="260" t="s">
        <v>929</v>
      </c>
      <c r="G1431" s="260" t="s">
        <v>508</v>
      </c>
      <c r="H1431" s="260"/>
      <c r="I1431" s="262"/>
      <c r="J1431" t="s">
        <v>1210</v>
      </c>
      <c r="K1431"/>
      <c r="L1431"/>
      <c r="M1431"/>
      <c r="N1431" t="s">
        <v>1211</v>
      </c>
    </row>
    <row r="1432" spans="1:14" ht="14.25" customHeight="1">
      <c r="A1432" s="273"/>
      <c r="B1432" s="186" t="s">
        <v>3248</v>
      </c>
      <c r="C1432" s="186">
        <v>218425332</v>
      </c>
      <c r="D1432" s="186">
        <v>8139933371</v>
      </c>
      <c r="E1432" s="260" t="s">
        <v>510</v>
      </c>
      <c r="F1432" s="260" t="s">
        <v>933</v>
      </c>
      <c r="G1432" s="260"/>
      <c r="H1432" s="260"/>
      <c r="I1432" s="262"/>
      <c r="J1432" t="s">
        <v>1210</v>
      </c>
      <c r="K1432"/>
      <c r="L1432"/>
      <c r="M1432"/>
      <c r="N1432" t="s">
        <v>1211</v>
      </c>
    </row>
    <row r="1433" spans="1:14" ht="14.25" customHeight="1">
      <c r="A1433" s="273">
        <v>765842237</v>
      </c>
      <c r="B1433" s="145" t="s">
        <v>3249</v>
      </c>
      <c r="C1433" s="145">
        <v>218511116</v>
      </c>
      <c r="D1433" s="145">
        <v>3856158980</v>
      </c>
      <c r="E1433" s="260" t="s">
        <v>2083</v>
      </c>
      <c r="F1433" s="260" t="s">
        <v>929</v>
      </c>
      <c r="G1433" s="260" t="s">
        <v>508</v>
      </c>
      <c r="H1433" s="260"/>
      <c r="I1433" s="262"/>
      <c r="J1433" t="s">
        <v>1210</v>
      </c>
      <c r="K1433"/>
      <c r="L1433"/>
      <c r="M1433"/>
      <c r="N1433" t="s">
        <v>1211</v>
      </c>
    </row>
    <row r="1434" spans="1:14" ht="14.25" customHeight="1">
      <c r="A1434" s="273">
        <v>835247573</v>
      </c>
      <c r="B1434" s="186" t="s">
        <v>3250</v>
      </c>
      <c r="C1434" s="186">
        <v>217640764</v>
      </c>
      <c r="D1434" s="186">
        <v>3856012259</v>
      </c>
      <c r="E1434" s="260" t="s">
        <v>2267</v>
      </c>
      <c r="F1434" s="260" t="s">
        <v>929</v>
      </c>
      <c r="G1434" s="260" t="s">
        <v>508</v>
      </c>
      <c r="H1434" s="260"/>
      <c r="I1434" s="262"/>
      <c r="J1434" t="s">
        <v>1210</v>
      </c>
      <c r="K1434"/>
      <c r="L1434"/>
      <c r="M1434"/>
      <c r="N1434" t="s">
        <v>1211</v>
      </c>
    </row>
    <row r="1435" spans="1:14" ht="14.25" customHeight="1">
      <c r="A1435" s="273"/>
      <c r="B1435" s="145" t="s">
        <v>2746</v>
      </c>
      <c r="C1435" s="145">
        <v>213307306</v>
      </c>
      <c r="D1435" s="145">
        <v>3855898402</v>
      </c>
      <c r="E1435" s="260" t="s">
        <v>505</v>
      </c>
      <c r="F1435" s="260" t="s">
        <v>929</v>
      </c>
      <c r="G1435" s="260" t="s">
        <v>508</v>
      </c>
      <c r="H1435" s="260"/>
      <c r="I1435" s="262"/>
      <c r="J1435" t="s">
        <v>1210</v>
      </c>
      <c r="K1435"/>
      <c r="L1435"/>
      <c r="M1435"/>
      <c r="N1435" t="s">
        <v>1211</v>
      </c>
    </row>
    <row r="1436" spans="1:14" ht="14.25" customHeight="1">
      <c r="A1436" s="273">
        <v>169894538</v>
      </c>
      <c r="B1436" s="145" t="s">
        <v>3251</v>
      </c>
      <c r="C1436" s="145">
        <v>218582251</v>
      </c>
      <c r="D1436" s="145">
        <v>4699700004</v>
      </c>
      <c r="E1436" s="260" t="s">
        <v>2083</v>
      </c>
      <c r="F1436" s="260" t="s">
        <v>929</v>
      </c>
      <c r="G1436" s="260"/>
      <c r="H1436" s="260"/>
      <c r="I1436" s="262"/>
      <c r="J1436" t="s">
        <v>1210</v>
      </c>
      <c r="K1436"/>
      <c r="L1436"/>
      <c r="M1436"/>
      <c r="N1436" t="s">
        <v>1211</v>
      </c>
    </row>
    <row r="1437" spans="1:14" ht="14.25" customHeight="1">
      <c r="A1437" s="273"/>
      <c r="B1437" s="186" t="s">
        <v>3252</v>
      </c>
      <c r="C1437" s="186">
        <v>218435693</v>
      </c>
      <c r="D1437" s="186">
        <v>8017922199</v>
      </c>
      <c r="E1437" s="260" t="s">
        <v>510</v>
      </c>
      <c r="F1437" s="260" t="s">
        <v>933</v>
      </c>
      <c r="G1437" s="260" t="s">
        <v>508</v>
      </c>
      <c r="H1437" s="260"/>
      <c r="I1437" s="262"/>
      <c r="J1437" t="s">
        <v>1210</v>
      </c>
      <c r="K1437"/>
      <c r="L1437"/>
      <c r="M1437"/>
      <c r="N1437" t="s">
        <v>1211</v>
      </c>
    </row>
    <row r="1438" spans="1:14" ht="14.25" customHeight="1">
      <c r="A1438" s="273"/>
      <c r="B1438" s="150" t="s">
        <v>579</v>
      </c>
      <c r="C1438" s="150">
        <v>213746676</v>
      </c>
      <c r="D1438" s="150">
        <v>3854570583</v>
      </c>
      <c r="E1438" s="260" t="s">
        <v>516</v>
      </c>
      <c r="F1438" s="260" t="s">
        <v>929</v>
      </c>
      <c r="G1438" s="321" t="s">
        <v>508</v>
      </c>
      <c r="H1438" s="321"/>
      <c r="I1438" s="324"/>
      <c r="J1438" t="s">
        <v>1210</v>
      </c>
      <c r="K1438"/>
      <c r="L1438"/>
      <c r="M1438"/>
      <c r="N1438" t="s">
        <v>1211</v>
      </c>
    </row>
    <row r="1439" spans="1:14" ht="14.25" customHeight="1">
      <c r="A1439" s="273"/>
      <c r="B1439" s="260" t="s">
        <v>3212</v>
      </c>
      <c r="C1439" s="260">
        <v>187427438</v>
      </c>
      <c r="D1439" s="260">
        <v>8018334371</v>
      </c>
      <c r="E1439" s="260" t="s">
        <v>510</v>
      </c>
      <c r="F1439" s="260" t="s">
        <v>933</v>
      </c>
      <c r="G1439" s="321" t="s">
        <v>508</v>
      </c>
      <c r="H1439" s="321"/>
      <c r="I1439" s="324"/>
      <c r="J1439" t="s">
        <v>1210</v>
      </c>
      <c r="K1439"/>
      <c r="L1439"/>
      <c r="M1439"/>
      <c r="N1439" t="s">
        <v>1211</v>
      </c>
    </row>
    <row r="1440" spans="1:14" ht="14.25" customHeight="1">
      <c r="A1440" s="273"/>
      <c r="B1440" s="145" t="s">
        <v>3253</v>
      </c>
      <c r="C1440" s="145">
        <v>218435665</v>
      </c>
      <c r="D1440" s="145">
        <v>3855888857</v>
      </c>
      <c r="E1440" s="260" t="s">
        <v>510</v>
      </c>
      <c r="F1440" s="260" t="s">
        <v>933</v>
      </c>
      <c r="G1440" s="326"/>
      <c r="H1440" s="326"/>
      <c r="I1440" s="327"/>
      <c r="J1440" t="s">
        <v>1210</v>
      </c>
      <c r="K1440"/>
      <c r="L1440"/>
      <c r="M1440"/>
      <c r="N1440" t="s">
        <v>1211</v>
      </c>
    </row>
    <row r="1441" spans="1:14" ht="14.25" customHeight="1">
      <c r="A1441" s="313" t="s">
        <v>3254</v>
      </c>
      <c r="B1441" s="329" t="s">
        <v>1019</v>
      </c>
      <c r="C1441" s="315" t="s">
        <v>1020</v>
      </c>
      <c r="D1441" s="316" t="s">
        <v>920</v>
      </c>
      <c r="E1441" s="317"/>
      <c r="F1441" s="318"/>
      <c r="G1441" s="318"/>
      <c r="H1441" s="318"/>
      <c r="I1441" s="319"/>
      <c r="J1441" s="463" t="s">
        <v>1238</v>
      </c>
      <c r="K1441" s="463"/>
      <c r="L1441" s="463"/>
      <c r="M1441" s="463"/>
      <c r="N1441" s="463" t="s">
        <v>1239</v>
      </c>
    </row>
    <row r="1442" spans="1:14" ht="14.25" customHeight="1">
      <c r="A1442" s="378" t="s">
        <v>921</v>
      </c>
      <c r="B1442" s="379" t="s">
        <v>3189</v>
      </c>
      <c r="C1442" s="380" t="s">
        <v>923</v>
      </c>
      <c r="D1442" s="381" t="s">
        <v>924</v>
      </c>
      <c r="E1442" s="381" t="s">
        <v>497</v>
      </c>
      <c r="F1442" s="380" t="s">
        <v>925</v>
      </c>
      <c r="G1442" s="380" t="s">
        <v>926</v>
      </c>
      <c r="H1442" s="380" t="s">
        <v>1312</v>
      </c>
      <c r="I1442" s="382" t="s">
        <v>455</v>
      </c>
      <c r="J1442" t="s">
        <v>1206</v>
      </c>
      <c r="K1442" t="s">
        <v>1207</v>
      </c>
      <c r="L1442" t="s">
        <v>1205</v>
      </c>
      <c r="M1442" t="s">
        <v>1208</v>
      </c>
      <c r="N1442" t="s">
        <v>1209</v>
      </c>
    </row>
    <row r="1443" spans="1:14" ht="14.25" customHeight="1">
      <c r="A1443" s="273"/>
      <c r="B1443" s="260" t="s">
        <v>3255</v>
      </c>
      <c r="C1443" s="260">
        <v>215381306</v>
      </c>
      <c r="D1443" s="260">
        <v>8652928353</v>
      </c>
      <c r="E1443" s="260" t="s">
        <v>538</v>
      </c>
      <c r="F1443" s="260" t="s">
        <v>933</v>
      </c>
      <c r="G1443" s="260" t="s">
        <v>508</v>
      </c>
      <c r="H1443" s="260"/>
      <c r="I1443" s="262" t="s">
        <v>3256</v>
      </c>
      <c r="J1443" t="s">
        <v>1210</v>
      </c>
      <c r="K1443"/>
      <c r="L1443"/>
      <c r="M1443"/>
      <c r="N1443" t="s">
        <v>1211</v>
      </c>
    </row>
    <row r="1444" spans="1:14" ht="14.25" customHeight="1">
      <c r="A1444" s="273"/>
      <c r="B1444" s="260" t="s">
        <v>3257</v>
      </c>
      <c r="C1444" s="260">
        <v>215381440</v>
      </c>
      <c r="D1444" s="260">
        <v>2082801144</v>
      </c>
      <c r="E1444" s="260" t="s">
        <v>538</v>
      </c>
      <c r="F1444" s="260" t="s">
        <v>933</v>
      </c>
      <c r="G1444" s="260" t="s">
        <v>508</v>
      </c>
      <c r="H1444" s="260"/>
      <c r="I1444" s="262" t="s">
        <v>3258</v>
      </c>
      <c r="J1444" t="s">
        <v>1210</v>
      </c>
      <c r="K1444"/>
      <c r="L1444"/>
      <c r="M1444"/>
      <c r="N1444" t="s">
        <v>1211</v>
      </c>
    </row>
    <row r="1445" spans="1:14" ht="14.25" customHeight="1">
      <c r="A1445" s="273"/>
      <c r="B1445" s="150" t="s">
        <v>628</v>
      </c>
      <c r="C1445" s="150">
        <v>219123997</v>
      </c>
      <c r="D1445" s="150">
        <v>7703345625</v>
      </c>
      <c r="E1445" s="260" t="s">
        <v>516</v>
      </c>
      <c r="F1445" s="260" t="s">
        <v>933</v>
      </c>
      <c r="G1445" s="260" t="s">
        <v>508</v>
      </c>
      <c r="H1445" s="260"/>
      <c r="I1445" s="262" t="s">
        <v>3259</v>
      </c>
      <c r="J1445" t="s">
        <v>1210</v>
      </c>
      <c r="K1445"/>
      <c r="L1445"/>
      <c r="M1445"/>
      <c r="N1445" t="s">
        <v>1211</v>
      </c>
    </row>
    <row r="1446" spans="1:14" ht="14.25" customHeight="1">
      <c r="A1446" s="273"/>
      <c r="B1446" s="153" t="s">
        <v>581</v>
      </c>
      <c r="C1446" s="153">
        <v>218006749</v>
      </c>
      <c r="D1446" s="153">
        <v>3855564196</v>
      </c>
      <c r="E1446" s="260" t="s">
        <v>516</v>
      </c>
      <c r="F1446" s="260" t="s">
        <v>933</v>
      </c>
      <c r="G1446" s="260" t="s">
        <v>508</v>
      </c>
      <c r="H1446" s="260"/>
      <c r="I1446" s="262" t="s">
        <v>3260</v>
      </c>
      <c r="J1446" t="s">
        <v>1210</v>
      </c>
      <c r="K1446"/>
      <c r="L1446"/>
      <c r="M1446"/>
      <c r="N1446" t="s">
        <v>1211</v>
      </c>
    </row>
    <row r="1447" spans="1:14" ht="14.25" customHeight="1">
      <c r="A1447" s="273"/>
      <c r="B1447" s="150" t="s">
        <v>3261</v>
      </c>
      <c r="C1447" s="150">
        <v>213299373</v>
      </c>
      <c r="D1447" s="150">
        <v>3853941867</v>
      </c>
      <c r="E1447" s="260" t="s">
        <v>516</v>
      </c>
      <c r="F1447" s="260" t="s">
        <v>929</v>
      </c>
      <c r="G1447" s="260" t="s">
        <v>508</v>
      </c>
      <c r="H1447" s="260"/>
      <c r="I1447" s="262" t="s">
        <v>3262</v>
      </c>
      <c r="J1447" t="s">
        <v>1210</v>
      </c>
      <c r="K1447"/>
      <c r="L1447"/>
      <c r="M1447"/>
      <c r="N1447" t="s">
        <v>1211</v>
      </c>
    </row>
    <row r="1448" spans="1:14" ht="14.25" customHeight="1">
      <c r="A1448" s="273"/>
      <c r="B1448" s="260" t="s">
        <v>611</v>
      </c>
      <c r="C1448" s="260">
        <v>164911705</v>
      </c>
      <c r="D1448" s="260">
        <v>3854199021</v>
      </c>
      <c r="E1448" s="260" t="s">
        <v>3263</v>
      </c>
      <c r="F1448" s="260" t="s">
        <v>929</v>
      </c>
      <c r="G1448" s="260" t="s">
        <v>508</v>
      </c>
      <c r="H1448" s="260"/>
      <c r="I1448" s="262" t="s">
        <v>3264</v>
      </c>
      <c r="J1448" t="s">
        <v>1210</v>
      </c>
      <c r="K1448"/>
      <c r="L1448"/>
      <c r="M1448"/>
      <c r="N1448" t="s">
        <v>1211</v>
      </c>
    </row>
    <row r="1449" spans="1:14" ht="14.25" customHeight="1">
      <c r="A1449" s="273"/>
      <c r="B1449" s="260" t="s">
        <v>3265</v>
      </c>
      <c r="C1449" s="260">
        <v>203353201</v>
      </c>
      <c r="D1449" s="260">
        <v>3855360473</v>
      </c>
      <c r="E1449" s="260" t="s">
        <v>2083</v>
      </c>
      <c r="F1449" s="260" t="s">
        <v>929</v>
      </c>
      <c r="G1449" s="260" t="s">
        <v>508</v>
      </c>
      <c r="H1449" s="260"/>
      <c r="I1449" s="262" t="s">
        <v>3266</v>
      </c>
      <c r="J1449" t="s">
        <v>1210</v>
      </c>
      <c r="K1449"/>
      <c r="L1449"/>
      <c r="M1449"/>
      <c r="N1449" t="s">
        <v>1211</v>
      </c>
    </row>
    <row r="1450" spans="1:14" ht="14.25" customHeight="1">
      <c r="A1450" s="273"/>
      <c r="B1450" s="260" t="s">
        <v>3267</v>
      </c>
      <c r="C1450" s="260">
        <v>198189443</v>
      </c>
      <c r="D1450" s="260">
        <v>3852950100</v>
      </c>
      <c r="E1450" s="260" t="s">
        <v>684</v>
      </c>
      <c r="F1450" s="260" t="s">
        <v>929</v>
      </c>
      <c r="G1450" s="260" t="s">
        <v>508</v>
      </c>
      <c r="H1450" s="260"/>
      <c r="I1450" s="262" t="s">
        <v>3268</v>
      </c>
      <c r="J1450" s="461" t="s">
        <v>1213</v>
      </c>
      <c r="K1450" s="461" t="s">
        <v>1214</v>
      </c>
      <c r="L1450" s="461" t="s">
        <v>1285</v>
      </c>
      <c r="M1450" s="461" t="s">
        <v>1286</v>
      </c>
      <c r="N1450" s="461" t="s">
        <v>1211</v>
      </c>
    </row>
    <row r="1451" spans="1:14" ht="14.25" customHeight="1">
      <c r="A1451" s="273"/>
      <c r="B1451" s="260" t="s">
        <v>3269</v>
      </c>
      <c r="C1451" s="260">
        <v>218763073</v>
      </c>
      <c r="D1451" s="260" t="s">
        <v>3270</v>
      </c>
      <c r="E1451" s="260" t="s">
        <v>2083</v>
      </c>
      <c r="F1451" s="260" t="s">
        <v>933</v>
      </c>
      <c r="G1451" s="260"/>
      <c r="H1451" s="260"/>
      <c r="I1451" s="262"/>
      <c r="J1451" t="s">
        <v>1210</v>
      </c>
      <c r="K1451"/>
      <c r="L1451"/>
      <c r="M1451"/>
      <c r="N1451" t="s">
        <v>1211</v>
      </c>
    </row>
    <row r="1452" spans="1:14" ht="14.25" customHeight="1">
      <c r="A1452" s="273">
        <v>128472970</v>
      </c>
      <c r="B1452" s="260" t="s">
        <v>3271</v>
      </c>
      <c r="C1452" s="260">
        <v>95630055</v>
      </c>
      <c r="D1452" s="260" t="s">
        <v>3272</v>
      </c>
      <c r="E1452" s="260" t="s">
        <v>2083</v>
      </c>
      <c r="F1452" s="260" t="s">
        <v>933</v>
      </c>
      <c r="G1452" s="260" t="s">
        <v>508</v>
      </c>
      <c r="H1452" s="260"/>
      <c r="I1452" s="262" t="s">
        <v>3273</v>
      </c>
      <c r="J1452" t="s">
        <v>1210</v>
      </c>
      <c r="K1452"/>
      <c r="L1452"/>
      <c r="M1452"/>
      <c r="N1452" t="s">
        <v>1211</v>
      </c>
    </row>
    <row r="1453" spans="1:14" ht="14.25" customHeight="1">
      <c r="A1453" s="273"/>
      <c r="B1453" s="186" t="s">
        <v>598</v>
      </c>
      <c r="C1453" s="186">
        <v>215264805</v>
      </c>
      <c r="D1453" s="260" t="s">
        <v>3274</v>
      </c>
      <c r="E1453" s="260" t="s">
        <v>553</v>
      </c>
      <c r="F1453" s="260" t="s">
        <v>933</v>
      </c>
      <c r="G1453" s="260"/>
      <c r="H1453" s="260"/>
      <c r="I1453" s="262"/>
      <c r="J1453" t="s">
        <v>1210</v>
      </c>
      <c r="K1453"/>
      <c r="L1453"/>
      <c r="M1453"/>
      <c r="N1453" t="s">
        <v>1211</v>
      </c>
    </row>
    <row r="1454" spans="1:14" ht="14.25" customHeight="1">
      <c r="A1454" s="273"/>
      <c r="B1454" s="153" t="s">
        <v>3275</v>
      </c>
      <c r="C1454" s="153">
        <v>218853014</v>
      </c>
      <c r="D1454" s="153">
        <v>3855068393</v>
      </c>
      <c r="E1454" s="260" t="s">
        <v>2083</v>
      </c>
      <c r="F1454" s="260" t="s">
        <v>929</v>
      </c>
      <c r="G1454" s="260"/>
      <c r="H1454" s="260"/>
      <c r="I1454" s="262" t="s">
        <v>3276</v>
      </c>
      <c r="J1454" t="s">
        <v>1210</v>
      </c>
      <c r="K1454"/>
      <c r="L1454"/>
      <c r="M1454"/>
      <c r="N1454" t="s">
        <v>1211</v>
      </c>
    </row>
    <row r="1455" spans="1:14" ht="14.25" customHeight="1">
      <c r="A1455" s="273"/>
      <c r="B1455" s="260" t="s">
        <v>3277</v>
      </c>
      <c r="C1455" s="260">
        <v>218863544</v>
      </c>
      <c r="D1455" s="260">
        <v>3852150522</v>
      </c>
      <c r="E1455" s="260" t="s">
        <v>2083</v>
      </c>
      <c r="F1455" s="260" t="s">
        <v>933</v>
      </c>
      <c r="G1455" s="260" t="s">
        <v>508</v>
      </c>
      <c r="H1455" s="260"/>
      <c r="I1455" s="262" t="s">
        <v>3278</v>
      </c>
      <c r="J1455" t="s">
        <v>1210</v>
      </c>
      <c r="K1455"/>
      <c r="L1455"/>
      <c r="M1455"/>
      <c r="N1455" t="s">
        <v>1211</v>
      </c>
    </row>
    <row r="1456" spans="1:14" ht="14.25" customHeight="1">
      <c r="A1456" s="273" t="s">
        <v>3279</v>
      </c>
      <c r="B1456" s="260" t="s">
        <v>619</v>
      </c>
      <c r="C1456" s="260">
        <v>169060458</v>
      </c>
      <c r="D1456" s="260">
        <v>3855928465</v>
      </c>
      <c r="E1456" s="260" t="s">
        <v>536</v>
      </c>
      <c r="F1456" s="260" t="s">
        <v>933</v>
      </c>
      <c r="G1456" s="260" t="s">
        <v>508</v>
      </c>
      <c r="H1456" s="260"/>
      <c r="I1456" s="262" t="s">
        <v>3259</v>
      </c>
      <c r="J1456" t="s">
        <v>1210</v>
      </c>
      <c r="K1456"/>
      <c r="L1456"/>
      <c r="M1456"/>
      <c r="N1456" t="s">
        <v>1211</v>
      </c>
    </row>
    <row r="1457" spans="1:14" ht="14.25" customHeight="1">
      <c r="A1457" s="273" t="s">
        <v>3280</v>
      </c>
      <c r="B1457" s="260" t="s">
        <v>620</v>
      </c>
      <c r="C1457" s="260">
        <v>206857898</v>
      </c>
      <c r="D1457" s="260">
        <v>3855036915</v>
      </c>
      <c r="E1457" s="260" t="s">
        <v>536</v>
      </c>
      <c r="F1457" s="260" t="s">
        <v>933</v>
      </c>
      <c r="G1457" s="260" t="s">
        <v>508</v>
      </c>
      <c r="H1457" s="260"/>
      <c r="I1457" s="262" t="s">
        <v>2901</v>
      </c>
      <c r="J1457" t="s">
        <v>1210</v>
      </c>
      <c r="K1457"/>
      <c r="L1457"/>
      <c r="M1457"/>
      <c r="N1457" t="s">
        <v>1211</v>
      </c>
    </row>
    <row r="1458" spans="1:14" ht="14.25" customHeight="1">
      <c r="A1458" s="273" t="s">
        <v>3281</v>
      </c>
      <c r="B1458" s="260" t="s">
        <v>623</v>
      </c>
      <c r="C1458" s="260">
        <v>219091796</v>
      </c>
      <c r="D1458" s="260">
        <v>3853400302</v>
      </c>
      <c r="E1458" s="260" t="s">
        <v>536</v>
      </c>
      <c r="F1458" s="260" t="s">
        <v>933</v>
      </c>
      <c r="G1458" s="260" t="s">
        <v>508</v>
      </c>
      <c r="H1458" s="260"/>
      <c r="I1458" s="262" t="s">
        <v>3259</v>
      </c>
      <c r="J1458" s="462" t="s">
        <v>1217</v>
      </c>
      <c r="K1458" s="462" t="s">
        <v>1300</v>
      </c>
      <c r="L1458" s="462" t="s">
        <v>1299</v>
      </c>
      <c r="M1458" s="462" t="s">
        <v>1293</v>
      </c>
      <c r="N1458" s="462" t="s">
        <v>1211</v>
      </c>
    </row>
    <row r="1459" spans="1:14" ht="14.25" customHeight="1">
      <c r="A1459" s="273"/>
      <c r="B1459" s="293" t="s">
        <v>1072</v>
      </c>
      <c r="C1459" s="293">
        <v>149731745</v>
      </c>
      <c r="D1459" s="293">
        <v>2176128184</v>
      </c>
      <c r="E1459" s="293" t="s">
        <v>521</v>
      </c>
      <c r="F1459" s="293" t="s">
        <v>933</v>
      </c>
      <c r="G1459" s="293"/>
      <c r="H1459" s="293"/>
      <c r="I1459" s="294" t="s">
        <v>3282</v>
      </c>
      <c r="J1459" t="s">
        <v>1210</v>
      </c>
      <c r="K1459"/>
      <c r="L1459"/>
      <c r="M1459"/>
      <c r="N1459" t="s">
        <v>1211</v>
      </c>
    </row>
    <row r="1460" spans="1:14" ht="14.25" customHeight="1">
      <c r="A1460" s="273"/>
      <c r="B1460" s="260" t="s">
        <v>3283</v>
      </c>
      <c r="C1460" s="260">
        <v>155342286</v>
      </c>
      <c r="D1460" s="260">
        <v>8016384310</v>
      </c>
      <c r="E1460" s="260" t="s">
        <v>521</v>
      </c>
      <c r="F1460" s="260" t="s">
        <v>933</v>
      </c>
      <c r="G1460" s="260"/>
      <c r="H1460" s="260"/>
      <c r="I1460" s="262"/>
      <c r="J1460" t="s">
        <v>1210</v>
      </c>
      <c r="K1460"/>
      <c r="L1460"/>
      <c r="M1460"/>
      <c r="N1460" t="s">
        <v>1211</v>
      </c>
    </row>
    <row r="1461" spans="1:14" ht="14.25" customHeight="1">
      <c r="A1461" s="273" t="s">
        <v>3284</v>
      </c>
      <c r="B1461" s="255" t="s">
        <v>622</v>
      </c>
      <c r="C1461" s="255">
        <v>134687551</v>
      </c>
      <c r="D1461" s="255">
        <v>3856459136</v>
      </c>
      <c r="E1461" s="255" t="s">
        <v>536</v>
      </c>
      <c r="F1461" s="255" t="s">
        <v>929</v>
      </c>
      <c r="G1461" s="255" t="s">
        <v>508</v>
      </c>
      <c r="I1461" s="255" t="s">
        <v>3285</v>
      </c>
      <c r="J1461" t="s">
        <v>1210</v>
      </c>
      <c r="K1461"/>
      <c r="L1461"/>
      <c r="M1461"/>
      <c r="N1461" t="s">
        <v>1211</v>
      </c>
    </row>
    <row r="1462" spans="1:14" ht="14.25" customHeight="1">
      <c r="B1462" s="150" t="s">
        <v>626</v>
      </c>
      <c r="C1462" s="150">
        <v>95687936</v>
      </c>
      <c r="D1462" s="150">
        <v>8017922596</v>
      </c>
      <c r="E1462" s="255" t="s">
        <v>516</v>
      </c>
      <c r="F1462" s="255" t="s">
        <v>933</v>
      </c>
      <c r="G1462" s="255" t="s">
        <v>508</v>
      </c>
      <c r="I1462" s="255" t="s">
        <v>3286</v>
      </c>
      <c r="J1462" t="s">
        <v>1210</v>
      </c>
      <c r="K1462"/>
      <c r="L1462"/>
      <c r="M1462"/>
      <c r="N1462" t="s">
        <v>1211</v>
      </c>
    </row>
    <row r="1463" spans="1:14" ht="14.25" customHeight="1">
      <c r="A1463" s="330"/>
      <c r="B1463" s="150" t="s">
        <v>624</v>
      </c>
      <c r="C1463" s="150">
        <v>197900386</v>
      </c>
      <c r="D1463" s="150">
        <v>3853089409</v>
      </c>
      <c r="E1463" s="328" t="s">
        <v>516</v>
      </c>
      <c r="F1463" s="328" t="s">
        <v>929</v>
      </c>
      <c r="G1463" s="328" t="s">
        <v>508</v>
      </c>
      <c r="H1463" s="328"/>
      <c r="I1463" s="328" t="s">
        <v>3287</v>
      </c>
      <c r="J1463" t="s">
        <v>1210</v>
      </c>
      <c r="K1463"/>
      <c r="L1463"/>
      <c r="M1463"/>
      <c r="N1463" t="s">
        <v>1211</v>
      </c>
    </row>
    <row r="1464" spans="1:14" ht="14.25" customHeight="1">
      <c r="A1464" s="278" t="s">
        <v>3288</v>
      </c>
      <c r="B1464" s="337" t="s">
        <v>918</v>
      </c>
      <c r="C1464" s="250" t="s">
        <v>919</v>
      </c>
      <c r="D1464" s="251" t="s">
        <v>1311</v>
      </c>
      <c r="E1464" s="252"/>
      <c r="F1464" s="253"/>
      <c r="G1464" s="253"/>
      <c r="H1464" s="253"/>
      <c r="I1464" s="284"/>
      <c r="J1464" s="463" t="s">
        <v>1238</v>
      </c>
      <c r="K1464" s="463"/>
      <c r="L1464" s="463"/>
      <c r="M1464" s="463"/>
      <c r="N1464" s="463" t="s">
        <v>1239</v>
      </c>
    </row>
    <row r="1465" spans="1:14" s="383" customFormat="1" ht="14.25" customHeight="1">
      <c r="A1465" s="378" t="s">
        <v>921</v>
      </c>
      <c r="B1465" s="379" t="s">
        <v>3189</v>
      </c>
      <c r="C1465" s="380" t="s">
        <v>923</v>
      </c>
      <c r="D1465" s="381" t="s">
        <v>924</v>
      </c>
      <c r="E1465" s="381" t="s">
        <v>497</v>
      </c>
      <c r="F1465" s="380" t="s">
        <v>925</v>
      </c>
      <c r="G1465" s="380" t="s">
        <v>926</v>
      </c>
      <c r="H1465" s="380" t="s">
        <v>1312</v>
      </c>
      <c r="I1465" s="382" t="s">
        <v>455</v>
      </c>
      <c r="J1465" t="s">
        <v>1206</v>
      </c>
      <c r="K1465" t="s">
        <v>1207</v>
      </c>
      <c r="L1465" t="s">
        <v>1205</v>
      </c>
      <c r="M1465" t="s">
        <v>1208</v>
      </c>
      <c r="N1465" t="s">
        <v>1209</v>
      </c>
    </row>
    <row r="1466" spans="1:14" ht="14.25" customHeight="1">
      <c r="A1466" s="273"/>
      <c r="B1466" s="145" t="s">
        <v>3289</v>
      </c>
      <c r="C1466" s="145">
        <v>160719035</v>
      </c>
      <c r="D1466" s="145">
        <v>3857702190</v>
      </c>
      <c r="E1466" s="260" t="s">
        <v>516</v>
      </c>
      <c r="F1466" s="260"/>
      <c r="G1466" s="260"/>
      <c r="H1466" s="260"/>
      <c r="I1466" s="262"/>
      <c r="J1466" t="s">
        <v>1210</v>
      </c>
      <c r="K1466"/>
      <c r="L1466"/>
      <c r="M1466"/>
      <c r="N1466" t="s">
        <v>1211</v>
      </c>
    </row>
    <row r="1467" spans="1:14" ht="14.25" customHeight="1">
      <c r="A1467" s="273"/>
      <c r="B1467" s="145" t="s">
        <v>3290</v>
      </c>
      <c r="C1467" s="145">
        <v>188003465</v>
      </c>
      <c r="D1467" s="145">
        <v>3855105482</v>
      </c>
      <c r="E1467" s="260" t="s">
        <v>516</v>
      </c>
      <c r="F1467" s="260"/>
      <c r="G1467" s="260"/>
      <c r="H1467" s="260"/>
      <c r="I1467" s="262"/>
      <c r="J1467" t="s">
        <v>1210</v>
      </c>
      <c r="K1467"/>
      <c r="L1467"/>
      <c r="M1467"/>
      <c r="N1467" t="s">
        <v>1211</v>
      </c>
    </row>
    <row r="1468" spans="1:14" ht="14.25" customHeight="1">
      <c r="A1468" s="273"/>
      <c r="B1468" s="186" t="s">
        <v>2995</v>
      </c>
      <c r="C1468" s="186">
        <v>217977808</v>
      </c>
      <c r="D1468" s="186">
        <v>8013470388</v>
      </c>
      <c r="E1468" s="260" t="s">
        <v>2083</v>
      </c>
      <c r="F1468" s="260" t="s">
        <v>929</v>
      </c>
      <c r="G1468" s="260" t="s">
        <v>508</v>
      </c>
      <c r="H1468" s="260"/>
      <c r="I1468" s="262"/>
      <c r="J1468" t="s">
        <v>1210</v>
      </c>
      <c r="K1468"/>
      <c r="L1468"/>
      <c r="M1468"/>
      <c r="N1468" t="s">
        <v>1211</v>
      </c>
    </row>
    <row r="1469" spans="1:14" ht="14.25" customHeight="1">
      <c r="A1469" s="273"/>
      <c r="B1469" s="186" t="s">
        <v>3291</v>
      </c>
      <c r="C1469" s="260">
        <v>217259762</v>
      </c>
      <c r="D1469" s="186" t="s">
        <v>3292</v>
      </c>
      <c r="E1469" s="260" t="s">
        <v>991</v>
      </c>
      <c r="F1469" s="260" t="s">
        <v>933</v>
      </c>
      <c r="G1469" s="260" t="s">
        <v>508</v>
      </c>
      <c r="H1469" s="260"/>
      <c r="I1469" s="262"/>
      <c r="J1469" t="s">
        <v>1210</v>
      </c>
      <c r="K1469"/>
      <c r="L1469"/>
      <c r="M1469"/>
      <c r="N1469" t="s">
        <v>1211</v>
      </c>
    </row>
    <row r="1470" spans="1:14" ht="14.25" customHeight="1">
      <c r="A1470" s="273"/>
      <c r="B1470" s="145" t="s">
        <v>3293</v>
      </c>
      <c r="C1470" s="145">
        <v>170012746</v>
      </c>
      <c r="D1470" s="145">
        <v>8018458776</v>
      </c>
      <c r="E1470" s="260" t="s">
        <v>510</v>
      </c>
      <c r="F1470" s="260" t="s">
        <v>933</v>
      </c>
      <c r="G1470" s="260"/>
      <c r="H1470" s="260"/>
      <c r="I1470" s="262"/>
      <c r="J1470" t="s">
        <v>1210</v>
      </c>
      <c r="K1470"/>
      <c r="L1470"/>
      <c r="M1470"/>
      <c r="N1470" t="s">
        <v>1211</v>
      </c>
    </row>
    <row r="1471" spans="1:14" ht="14.25" customHeight="1">
      <c r="A1471" s="273"/>
      <c r="B1471" s="145" t="s">
        <v>3294</v>
      </c>
      <c r="C1471" s="145">
        <v>218479126</v>
      </c>
      <c r="D1471" s="145" t="s">
        <v>3295</v>
      </c>
      <c r="E1471" s="260" t="s">
        <v>516</v>
      </c>
      <c r="F1471" s="260" t="s">
        <v>929</v>
      </c>
      <c r="G1471" s="260" t="s">
        <v>508</v>
      </c>
      <c r="H1471" s="260"/>
      <c r="I1471" s="262"/>
      <c r="J1471" t="s">
        <v>1210</v>
      </c>
      <c r="K1471"/>
      <c r="L1471"/>
      <c r="M1471"/>
      <c r="N1471" t="s">
        <v>1211</v>
      </c>
    </row>
    <row r="1472" spans="1:14" ht="14.25" customHeight="1">
      <c r="A1472" s="273"/>
      <c r="B1472" s="145" t="s">
        <v>3296</v>
      </c>
      <c r="C1472" s="145">
        <v>176851907</v>
      </c>
      <c r="D1472" s="145">
        <v>3854362503</v>
      </c>
      <c r="E1472" s="260" t="s">
        <v>510</v>
      </c>
      <c r="F1472" s="260" t="s">
        <v>929</v>
      </c>
      <c r="G1472" s="260"/>
      <c r="H1472" s="260"/>
      <c r="I1472" s="262"/>
      <c r="J1472" t="s">
        <v>1210</v>
      </c>
      <c r="K1472"/>
      <c r="L1472"/>
      <c r="M1472"/>
      <c r="N1472" t="s">
        <v>1211</v>
      </c>
    </row>
    <row r="1473" spans="1:14" ht="14.25" customHeight="1">
      <c r="A1473" s="273"/>
      <c r="B1473" s="145" t="s">
        <v>3297</v>
      </c>
      <c r="C1473" s="145">
        <v>136203251</v>
      </c>
      <c r="D1473" s="145">
        <v>9728560400</v>
      </c>
      <c r="E1473" s="260" t="s">
        <v>516</v>
      </c>
      <c r="F1473" s="260" t="s">
        <v>929</v>
      </c>
      <c r="G1473" s="260"/>
      <c r="H1473" s="260"/>
      <c r="I1473" s="262"/>
      <c r="J1473" t="s">
        <v>1210</v>
      </c>
      <c r="K1473"/>
      <c r="L1473"/>
      <c r="M1473"/>
      <c r="N1473" t="s">
        <v>1211</v>
      </c>
    </row>
    <row r="1474" spans="1:14" ht="14.25" customHeight="1">
      <c r="A1474" s="273"/>
      <c r="B1474" s="145" t="s">
        <v>3298</v>
      </c>
      <c r="C1474" s="145">
        <v>189894350</v>
      </c>
      <c r="D1474" s="145">
        <v>3856301512</v>
      </c>
      <c r="E1474" s="260" t="s">
        <v>516</v>
      </c>
      <c r="F1474" s="260" t="s">
        <v>929</v>
      </c>
      <c r="G1474" s="260" t="s">
        <v>508</v>
      </c>
      <c r="H1474" s="260"/>
      <c r="I1474" s="262"/>
      <c r="J1474" t="s">
        <v>1210</v>
      </c>
      <c r="K1474"/>
      <c r="L1474"/>
      <c r="M1474"/>
      <c r="N1474" t="s">
        <v>1211</v>
      </c>
    </row>
    <row r="1475" spans="1:14" ht="14.25" customHeight="1">
      <c r="A1475" s="273"/>
      <c r="B1475" s="145" t="s">
        <v>3299</v>
      </c>
      <c r="C1475" s="145">
        <v>167504970</v>
      </c>
      <c r="D1475" s="145">
        <v>8016002198</v>
      </c>
      <c r="E1475" s="260" t="s">
        <v>553</v>
      </c>
      <c r="F1475" s="260" t="s">
        <v>929</v>
      </c>
      <c r="G1475" s="260" t="s">
        <v>508</v>
      </c>
      <c r="H1475" s="260"/>
      <c r="I1475" s="262"/>
      <c r="J1475" t="s">
        <v>1210</v>
      </c>
      <c r="K1475"/>
      <c r="L1475"/>
      <c r="M1475"/>
      <c r="N1475" t="s">
        <v>1211</v>
      </c>
    </row>
    <row r="1476" spans="1:14" ht="14.25" customHeight="1">
      <c r="A1476" s="273"/>
      <c r="B1476" s="145" t="s">
        <v>2885</v>
      </c>
      <c r="C1476" s="260">
        <v>134675800</v>
      </c>
      <c r="D1476" s="260">
        <v>3857776836</v>
      </c>
      <c r="E1476" s="260" t="s">
        <v>521</v>
      </c>
      <c r="F1476" s="260" t="s">
        <v>929</v>
      </c>
      <c r="G1476" s="260" t="s">
        <v>508</v>
      </c>
      <c r="H1476" s="260"/>
      <c r="I1476" s="262"/>
      <c r="J1476" t="s">
        <v>1210</v>
      </c>
      <c r="K1476"/>
      <c r="L1476"/>
      <c r="M1476"/>
      <c r="N1476" t="s">
        <v>1211</v>
      </c>
    </row>
    <row r="1477" spans="1:14" ht="14.25" customHeight="1">
      <c r="A1477" s="273"/>
      <c r="B1477" s="145" t="s">
        <v>2886</v>
      </c>
      <c r="C1477" s="260">
        <v>213102988</v>
      </c>
      <c r="D1477" s="260" t="s">
        <v>2887</v>
      </c>
      <c r="E1477" s="260" t="s">
        <v>521</v>
      </c>
      <c r="F1477" s="260" t="s">
        <v>929</v>
      </c>
      <c r="G1477" s="260" t="s">
        <v>508</v>
      </c>
      <c r="H1477" s="260"/>
      <c r="I1477" s="262"/>
      <c r="J1477" t="s">
        <v>1210</v>
      </c>
      <c r="K1477"/>
      <c r="L1477"/>
      <c r="M1477"/>
      <c r="N1477" t="s">
        <v>1211</v>
      </c>
    </row>
    <row r="1478" spans="1:14" ht="14.25" customHeight="1">
      <c r="A1478" s="273"/>
      <c r="B1478" s="145" t="s">
        <v>830</v>
      </c>
      <c r="C1478" s="145">
        <v>218398919</v>
      </c>
      <c r="D1478" s="145">
        <v>3854638479</v>
      </c>
      <c r="E1478" s="260" t="s">
        <v>516</v>
      </c>
      <c r="F1478" s="260" t="s">
        <v>929</v>
      </c>
      <c r="G1478" s="260"/>
      <c r="H1478" s="260"/>
      <c r="I1478" s="262"/>
      <c r="J1478" t="s">
        <v>1210</v>
      </c>
      <c r="K1478"/>
      <c r="L1478"/>
      <c r="M1478"/>
      <c r="N1478" t="s">
        <v>1211</v>
      </c>
    </row>
    <row r="1479" spans="1:14" ht="14.25" customHeight="1">
      <c r="A1479" s="273"/>
      <c r="B1479" s="145" t="s">
        <v>3300</v>
      </c>
      <c r="C1479" s="145">
        <v>213301888</v>
      </c>
      <c r="D1479" s="145">
        <v>3855881114</v>
      </c>
      <c r="E1479" s="260" t="s">
        <v>516</v>
      </c>
      <c r="F1479" s="260" t="s">
        <v>929</v>
      </c>
      <c r="G1479" s="260" t="s">
        <v>508</v>
      </c>
      <c r="H1479" s="260"/>
      <c r="I1479" s="262"/>
      <c r="J1479" t="s">
        <v>1210</v>
      </c>
      <c r="K1479"/>
      <c r="L1479"/>
      <c r="M1479"/>
      <c r="N1479" t="s">
        <v>1211</v>
      </c>
    </row>
    <row r="1480" spans="1:14" ht="14.25" customHeight="1">
      <c r="A1480" s="273">
        <v>779426761</v>
      </c>
      <c r="B1480" s="186" t="s">
        <v>3301</v>
      </c>
      <c r="C1480" s="186">
        <v>128553631</v>
      </c>
      <c r="D1480" s="186">
        <v>7864843117</v>
      </c>
      <c r="E1480" s="260" t="s">
        <v>2083</v>
      </c>
      <c r="F1480" s="260" t="s">
        <v>933</v>
      </c>
      <c r="G1480" s="260"/>
      <c r="H1480" s="260"/>
      <c r="I1480" s="262"/>
      <c r="J1480" t="s">
        <v>1210</v>
      </c>
      <c r="K1480"/>
      <c r="L1480"/>
      <c r="M1480"/>
      <c r="N1480" t="s">
        <v>1211</v>
      </c>
    </row>
    <row r="1481" spans="1:14" ht="14.25" customHeight="1">
      <c r="A1481" s="273"/>
      <c r="B1481" s="145" t="s">
        <v>3302</v>
      </c>
      <c r="C1481" s="145">
        <v>218435527</v>
      </c>
      <c r="D1481" s="145">
        <v>8015849591</v>
      </c>
      <c r="E1481" s="260" t="s">
        <v>510</v>
      </c>
      <c r="F1481" s="260" t="s">
        <v>933</v>
      </c>
      <c r="G1481" s="260" t="s">
        <v>735</v>
      </c>
      <c r="H1481" s="260"/>
      <c r="I1481" s="262"/>
      <c r="J1481" t="s">
        <v>1210</v>
      </c>
      <c r="K1481"/>
      <c r="L1481"/>
      <c r="M1481"/>
      <c r="N1481" t="s">
        <v>1211</v>
      </c>
    </row>
    <row r="1482" spans="1:14" ht="14.25" customHeight="1">
      <c r="A1482" s="273"/>
      <c r="B1482" s="186" t="s">
        <v>3303</v>
      </c>
      <c r="C1482" s="186">
        <v>218435565</v>
      </c>
      <c r="D1482" s="186">
        <v>8016081065</v>
      </c>
      <c r="E1482" s="260" t="s">
        <v>510</v>
      </c>
      <c r="F1482" s="260" t="s">
        <v>933</v>
      </c>
      <c r="G1482" s="260" t="s">
        <v>508</v>
      </c>
      <c r="H1482" s="260"/>
      <c r="I1482" s="262" t="s">
        <v>3278</v>
      </c>
      <c r="J1482" t="s">
        <v>1210</v>
      </c>
      <c r="K1482"/>
      <c r="L1482"/>
      <c r="M1482"/>
      <c r="N1482" t="s">
        <v>1211</v>
      </c>
    </row>
    <row r="1483" spans="1:14" ht="14.25" customHeight="1">
      <c r="A1483" s="273"/>
      <c r="B1483" s="153" t="s">
        <v>3304</v>
      </c>
      <c r="C1483" s="153">
        <v>115765024</v>
      </c>
      <c r="D1483" s="153">
        <v>8019169946</v>
      </c>
      <c r="E1483" s="260" t="s">
        <v>516</v>
      </c>
      <c r="F1483" s="260" t="s">
        <v>929</v>
      </c>
      <c r="G1483" s="260" t="s">
        <v>508</v>
      </c>
      <c r="H1483" s="260"/>
      <c r="I1483" s="262"/>
      <c r="J1483" t="s">
        <v>1210</v>
      </c>
      <c r="K1483"/>
      <c r="L1483"/>
      <c r="M1483"/>
      <c r="N1483" t="s">
        <v>1211</v>
      </c>
    </row>
    <row r="1484" spans="1:14" ht="14.25" customHeight="1">
      <c r="A1484" s="322"/>
      <c r="B1484" s="145" t="s">
        <v>548</v>
      </c>
      <c r="C1484" s="145">
        <v>144684733</v>
      </c>
      <c r="D1484" s="145">
        <v>3852377965</v>
      </c>
      <c r="E1484" s="321" t="s">
        <v>510</v>
      </c>
      <c r="F1484" s="321" t="s">
        <v>929</v>
      </c>
      <c r="G1484" s="321"/>
      <c r="H1484" s="321"/>
      <c r="I1484" s="324"/>
      <c r="J1484" t="s">
        <v>1210</v>
      </c>
      <c r="K1484"/>
      <c r="L1484"/>
      <c r="M1484"/>
      <c r="N1484" t="s">
        <v>1211</v>
      </c>
    </row>
    <row r="1485" spans="1:14" ht="14.25" customHeight="1">
      <c r="A1485" s="322"/>
      <c r="B1485" s="357" t="s">
        <v>554</v>
      </c>
      <c r="C1485" s="357">
        <v>213080292</v>
      </c>
      <c r="D1485" s="357" t="s">
        <v>555</v>
      </c>
      <c r="E1485" s="321" t="s">
        <v>510</v>
      </c>
      <c r="F1485" s="321" t="s">
        <v>929</v>
      </c>
      <c r="G1485" s="321"/>
      <c r="H1485" s="321"/>
      <c r="I1485" s="324"/>
      <c r="J1485" t="s">
        <v>1210</v>
      </c>
      <c r="K1485"/>
      <c r="L1485"/>
      <c r="M1485"/>
      <c r="N1485" t="s">
        <v>1211</v>
      </c>
    </row>
    <row r="1486" spans="1:14" ht="14.25" customHeight="1">
      <c r="A1486" s="322"/>
      <c r="B1486" s="357" t="s">
        <v>550</v>
      </c>
      <c r="C1486" s="357">
        <v>218508261</v>
      </c>
      <c r="D1486" s="357">
        <v>8018280334</v>
      </c>
      <c r="E1486" s="321" t="s">
        <v>510</v>
      </c>
      <c r="F1486" s="321" t="s">
        <v>929</v>
      </c>
      <c r="G1486" s="321" t="s">
        <v>508</v>
      </c>
      <c r="H1486" s="321"/>
      <c r="I1486" s="324"/>
      <c r="J1486" t="s">
        <v>1210</v>
      </c>
      <c r="K1486"/>
      <c r="L1486"/>
      <c r="M1486"/>
      <c r="N1486" t="s">
        <v>1211</v>
      </c>
    </row>
    <row r="1487" spans="1:14" ht="14.25" customHeight="1">
      <c r="A1487" s="322"/>
      <c r="B1487" s="146" t="s">
        <v>2601</v>
      </c>
      <c r="C1487" s="146">
        <v>155428690</v>
      </c>
      <c r="D1487" s="146">
        <v>9515641868</v>
      </c>
      <c r="E1487" s="321" t="s">
        <v>1107</v>
      </c>
      <c r="F1487" s="321" t="s">
        <v>933</v>
      </c>
      <c r="G1487" s="321" t="s">
        <v>508</v>
      </c>
      <c r="H1487" s="321"/>
      <c r="I1487" s="324"/>
      <c r="J1487" t="s">
        <v>1210</v>
      </c>
      <c r="K1487"/>
      <c r="L1487"/>
      <c r="M1487"/>
      <c r="N1487" t="s">
        <v>1211</v>
      </c>
    </row>
    <row r="1488" spans="1:14" ht="14.25" customHeight="1">
      <c r="A1488" s="325"/>
      <c r="B1488" s="188" t="s">
        <v>3305</v>
      </c>
      <c r="C1488" s="188">
        <v>218502403</v>
      </c>
      <c r="D1488" s="188">
        <v>3855564703</v>
      </c>
      <c r="E1488" s="326" t="s">
        <v>510</v>
      </c>
      <c r="F1488" s="326" t="s">
        <v>933</v>
      </c>
      <c r="G1488" s="326"/>
      <c r="H1488" s="326"/>
      <c r="I1488" s="327"/>
      <c r="J1488" t="s">
        <v>1210</v>
      </c>
      <c r="K1488"/>
      <c r="L1488"/>
      <c r="M1488"/>
      <c r="N1488" t="s">
        <v>1211</v>
      </c>
    </row>
    <row r="1489" spans="1:14" ht="14.25" customHeight="1">
      <c r="A1489" s="278" t="s">
        <v>3306</v>
      </c>
      <c r="B1489" s="337" t="s">
        <v>918</v>
      </c>
      <c r="C1489" s="250" t="s">
        <v>919</v>
      </c>
      <c r="D1489" s="251" t="s">
        <v>1311</v>
      </c>
      <c r="E1489" s="252"/>
      <c r="F1489" s="253"/>
      <c r="G1489" s="253"/>
      <c r="H1489" s="253"/>
      <c r="I1489" s="284"/>
      <c r="J1489" s="463" t="s">
        <v>1238</v>
      </c>
      <c r="K1489" s="463"/>
      <c r="L1489" s="463"/>
      <c r="M1489" s="463"/>
      <c r="N1489" s="463" t="s">
        <v>1239</v>
      </c>
    </row>
    <row r="1490" spans="1:14" ht="14.25" customHeight="1">
      <c r="A1490" s="378" t="s">
        <v>921</v>
      </c>
      <c r="B1490" s="379" t="s">
        <v>3189</v>
      </c>
      <c r="C1490" s="380" t="s">
        <v>923</v>
      </c>
      <c r="D1490" s="381" t="s">
        <v>924</v>
      </c>
      <c r="E1490" s="381" t="s">
        <v>497</v>
      </c>
      <c r="F1490" s="380" t="s">
        <v>925</v>
      </c>
      <c r="G1490" s="380" t="s">
        <v>926</v>
      </c>
      <c r="H1490" s="380" t="s">
        <v>1312</v>
      </c>
      <c r="I1490" s="382" t="s">
        <v>455</v>
      </c>
      <c r="J1490" t="s">
        <v>1206</v>
      </c>
      <c r="K1490" t="s">
        <v>1207</v>
      </c>
      <c r="L1490" t="s">
        <v>1205</v>
      </c>
      <c r="M1490" t="s">
        <v>1208</v>
      </c>
      <c r="N1490" t="s">
        <v>1209</v>
      </c>
    </row>
    <row r="1491" spans="1:14" ht="14.25" customHeight="1">
      <c r="A1491" s="273"/>
      <c r="B1491" s="260" t="s">
        <v>3065</v>
      </c>
      <c r="C1491" s="334">
        <v>218446551</v>
      </c>
      <c r="D1491" s="260">
        <v>4072886356</v>
      </c>
      <c r="E1491" s="260" t="s">
        <v>516</v>
      </c>
      <c r="F1491" s="321" t="s">
        <v>933</v>
      </c>
      <c r="G1491" s="260" t="s">
        <v>508</v>
      </c>
      <c r="H1491" s="260" t="s">
        <v>508</v>
      </c>
      <c r="I1491" s="262"/>
      <c r="J1491" s="461" t="s">
        <v>1213</v>
      </c>
      <c r="K1491" s="461" t="s">
        <v>1214</v>
      </c>
      <c r="L1491" s="461" t="s">
        <v>1287</v>
      </c>
      <c r="M1491" s="461" t="s">
        <v>1286</v>
      </c>
      <c r="N1491" s="461" t="s">
        <v>1211</v>
      </c>
    </row>
    <row r="1492" spans="1:14" ht="14.25" customHeight="1">
      <c r="A1492" s="273"/>
      <c r="B1492" s="186" t="s">
        <v>560</v>
      </c>
      <c r="C1492" s="186">
        <v>218657204</v>
      </c>
      <c r="D1492" s="186">
        <v>3854249583</v>
      </c>
      <c r="E1492" s="260" t="s">
        <v>510</v>
      </c>
      <c r="F1492" s="260" t="s">
        <v>929</v>
      </c>
      <c r="G1492" s="260" t="s">
        <v>508</v>
      </c>
      <c r="H1492" s="260"/>
      <c r="I1492" s="262"/>
      <c r="J1492" t="s">
        <v>1210</v>
      </c>
      <c r="K1492"/>
      <c r="L1492"/>
      <c r="M1492"/>
      <c r="N1492" t="s">
        <v>1211</v>
      </c>
    </row>
    <row r="1493" spans="1:14" ht="14.25" customHeight="1">
      <c r="A1493" s="273"/>
      <c r="B1493" s="260" t="s">
        <v>3307</v>
      </c>
      <c r="C1493" s="260">
        <v>218660241</v>
      </c>
      <c r="D1493" s="260">
        <v>3852520862</v>
      </c>
      <c r="E1493" s="260" t="s">
        <v>2083</v>
      </c>
      <c r="F1493" s="260" t="s">
        <v>929</v>
      </c>
      <c r="G1493" s="260"/>
      <c r="H1493" s="260"/>
      <c r="I1493" s="262"/>
      <c r="J1493" t="s">
        <v>1210</v>
      </c>
      <c r="K1493"/>
      <c r="L1493"/>
      <c r="M1493"/>
      <c r="N1493" t="s">
        <v>1211</v>
      </c>
    </row>
    <row r="1494" spans="1:14" ht="14.25" customHeight="1">
      <c r="A1494" s="273"/>
      <c r="B1494" s="186" t="s">
        <v>3308</v>
      </c>
      <c r="C1494" s="186">
        <v>146351307</v>
      </c>
      <c r="D1494" s="186">
        <v>9563562394</v>
      </c>
      <c r="E1494" s="260" t="s">
        <v>2083</v>
      </c>
      <c r="F1494" s="260" t="s">
        <v>929</v>
      </c>
      <c r="G1494" s="260"/>
      <c r="H1494" s="260"/>
      <c r="I1494" s="262"/>
      <c r="J1494" t="s">
        <v>1210</v>
      </c>
      <c r="K1494"/>
      <c r="L1494"/>
      <c r="M1494"/>
      <c r="N1494" t="s">
        <v>1211</v>
      </c>
    </row>
    <row r="1495" spans="1:14" ht="14.25" customHeight="1">
      <c r="A1495" s="66"/>
      <c r="B1495" s="145" t="s">
        <v>3309</v>
      </c>
      <c r="C1495" s="145">
        <v>218497565</v>
      </c>
      <c r="D1495" s="145">
        <v>9705962912</v>
      </c>
      <c r="E1495" s="260" t="s">
        <v>516</v>
      </c>
      <c r="F1495" s="260" t="s">
        <v>929</v>
      </c>
      <c r="G1495" s="260" t="s">
        <v>508</v>
      </c>
      <c r="H1495" s="260"/>
      <c r="I1495" s="262"/>
      <c r="J1495" t="s">
        <v>1210</v>
      </c>
      <c r="K1495"/>
      <c r="L1495"/>
      <c r="M1495"/>
      <c r="N1495" t="s">
        <v>1211</v>
      </c>
    </row>
    <row r="1496" spans="1:14" ht="14.25" customHeight="1">
      <c r="A1496" s="273"/>
      <c r="B1496" s="153" t="s">
        <v>3310</v>
      </c>
      <c r="C1496" s="153">
        <v>182835613</v>
      </c>
      <c r="D1496" s="153" t="s">
        <v>3311</v>
      </c>
      <c r="E1496" s="260" t="s">
        <v>516</v>
      </c>
      <c r="F1496" s="260" t="s">
        <v>929</v>
      </c>
      <c r="G1496" s="260" t="s">
        <v>508</v>
      </c>
      <c r="H1496" s="260"/>
      <c r="I1496" s="262"/>
      <c r="J1496" t="s">
        <v>1210</v>
      </c>
      <c r="K1496"/>
      <c r="L1496"/>
      <c r="M1496"/>
      <c r="N1496" t="s">
        <v>1211</v>
      </c>
    </row>
    <row r="1497" spans="1:14" ht="14.25" customHeight="1">
      <c r="A1497" s="273"/>
      <c r="B1497" s="153" t="s">
        <v>557</v>
      </c>
      <c r="C1497" s="153">
        <v>218501372</v>
      </c>
      <c r="D1497" s="153">
        <v>3852466291</v>
      </c>
      <c r="E1497" s="260" t="s">
        <v>516</v>
      </c>
      <c r="F1497" s="260" t="s">
        <v>929</v>
      </c>
      <c r="G1497" s="260" t="s">
        <v>508</v>
      </c>
      <c r="H1497" s="260"/>
      <c r="I1497" s="262"/>
      <c r="J1497" t="s">
        <v>1210</v>
      </c>
      <c r="K1497"/>
      <c r="L1497"/>
      <c r="M1497"/>
      <c r="N1497" t="s">
        <v>1211</v>
      </c>
    </row>
    <row r="1498" spans="1:14" ht="14.25" customHeight="1">
      <c r="A1498" s="273"/>
      <c r="B1498" s="153" t="s">
        <v>558</v>
      </c>
      <c r="C1498" s="153">
        <v>218585883</v>
      </c>
      <c r="D1498" s="153">
        <v>7868306940</v>
      </c>
      <c r="E1498" s="260" t="s">
        <v>516</v>
      </c>
      <c r="F1498" s="260" t="s">
        <v>929</v>
      </c>
      <c r="G1498" s="260" t="s">
        <v>508</v>
      </c>
      <c r="H1498" s="260"/>
      <c r="I1498" s="262"/>
      <c r="J1498" t="s">
        <v>1210</v>
      </c>
      <c r="K1498"/>
      <c r="L1498"/>
      <c r="M1498"/>
      <c r="N1498" t="s">
        <v>1211</v>
      </c>
    </row>
    <row r="1499" spans="1:14" ht="14.25" customHeight="1">
      <c r="A1499" s="273"/>
      <c r="B1499" s="153" t="s">
        <v>559</v>
      </c>
      <c r="C1499" s="153">
        <v>218587572</v>
      </c>
      <c r="D1499" s="153">
        <v>7866966897</v>
      </c>
      <c r="E1499" s="260" t="s">
        <v>516</v>
      </c>
      <c r="F1499" s="260" t="s">
        <v>929</v>
      </c>
      <c r="G1499" s="260" t="s">
        <v>508</v>
      </c>
      <c r="H1499" s="260"/>
      <c r="I1499" s="262"/>
      <c r="J1499" t="s">
        <v>1210</v>
      </c>
      <c r="K1499"/>
      <c r="L1499"/>
      <c r="M1499"/>
      <c r="N1499" t="s">
        <v>1211</v>
      </c>
    </row>
    <row r="1500" spans="1:14" ht="14.25" customHeight="1">
      <c r="A1500" s="273"/>
      <c r="B1500" s="153" t="s">
        <v>561</v>
      </c>
      <c r="C1500" s="153">
        <v>215268039</v>
      </c>
      <c r="D1500" s="153">
        <v>7542719045</v>
      </c>
      <c r="E1500" s="260" t="s">
        <v>516</v>
      </c>
      <c r="F1500" s="260" t="s">
        <v>929</v>
      </c>
      <c r="G1500" s="260" t="s">
        <v>508</v>
      </c>
      <c r="H1500" s="260"/>
      <c r="I1500" s="262"/>
      <c r="J1500" t="s">
        <v>1210</v>
      </c>
      <c r="K1500"/>
      <c r="L1500"/>
      <c r="M1500"/>
      <c r="N1500" t="s">
        <v>1211</v>
      </c>
    </row>
    <row r="1501" spans="1:14" ht="14.25" customHeight="1">
      <c r="A1501" s="273"/>
      <c r="B1501" s="153" t="s">
        <v>562</v>
      </c>
      <c r="C1501" s="153">
        <v>218585688</v>
      </c>
      <c r="D1501" s="153">
        <v>7866728865</v>
      </c>
      <c r="E1501" s="260" t="s">
        <v>516</v>
      </c>
      <c r="F1501" s="260" t="s">
        <v>929</v>
      </c>
      <c r="G1501" s="260"/>
      <c r="H1501" s="260"/>
      <c r="I1501" s="262"/>
      <c r="J1501" t="s">
        <v>1210</v>
      </c>
      <c r="K1501"/>
      <c r="L1501"/>
      <c r="M1501"/>
      <c r="N1501" t="s">
        <v>1211</v>
      </c>
    </row>
    <row r="1502" spans="1:14" ht="14.25" customHeight="1">
      <c r="A1502" s="273"/>
      <c r="B1502" s="150" t="s">
        <v>563</v>
      </c>
      <c r="C1502" s="150">
        <v>217228380</v>
      </c>
      <c r="D1502" s="150">
        <v>8019700664</v>
      </c>
      <c r="E1502" s="255" t="s">
        <v>516</v>
      </c>
      <c r="F1502" s="260" t="s">
        <v>929</v>
      </c>
      <c r="G1502" s="260"/>
      <c r="H1502" s="260"/>
      <c r="I1502" s="262"/>
      <c r="J1502" t="s">
        <v>1210</v>
      </c>
      <c r="K1502"/>
      <c r="L1502"/>
      <c r="M1502"/>
      <c r="N1502" t="s">
        <v>1211</v>
      </c>
    </row>
    <row r="1503" spans="1:14" ht="14.25" customHeight="1">
      <c r="A1503" s="273">
        <v>688581473</v>
      </c>
      <c r="B1503" s="186" t="s">
        <v>564</v>
      </c>
      <c r="C1503" s="186">
        <v>218660210</v>
      </c>
      <c r="D1503" s="186">
        <v>3854258170</v>
      </c>
      <c r="E1503" s="260" t="s">
        <v>553</v>
      </c>
      <c r="F1503" s="260" t="s">
        <v>933</v>
      </c>
      <c r="G1503" s="260" t="s">
        <v>508</v>
      </c>
      <c r="H1503" s="260"/>
      <c r="I1503" s="262"/>
      <c r="J1503" t="s">
        <v>1210</v>
      </c>
      <c r="K1503"/>
      <c r="L1503"/>
      <c r="M1503"/>
      <c r="N1503" t="s">
        <v>1211</v>
      </c>
    </row>
    <row r="1504" spans="1:14" ht="14.25" customHeight="1">
      <c r="A1504" s="273"/>
      <c r="B1504" s="150" t="s">
        <v>551</v>
      </c>
      <c r="C1504" s="150">
        <v>218637517</v>
      </c>
      <c r="D1504" s="150" t="s">
        <v>552</v>
      </c>
      <c r="E1504" s="260" t="s">
        <v>553</v>
      </c>
      <c r="F1504" s="260" t="s">
        <v>933</v>
      </c>
      <c r="G1504" s="260" t="s">
        <v>508</v>
      </c>
      <c r="H1504" s="260"/>
      <c r="I1504" s="262"/>
      <c r="J1504" t="s">
        <v>1210</v>
      </c>
      <c r="K1504"/>
      <c r="L1504"/>
      <c r="M1504"/>
      <c r="N1504" t="s">
        <v>1211</v>
      </c>
    </row>
    <row r="1505" spans="1:14" ht="14.25" customHeight="1">
      <c r="A1505" s="273"/>
      <c r="B1505" s="145" t="s">
        <v>3312</v>
      </c>
      <c r="C1505" s="145">
        <v>218644615</v>
      </c>
      <c r="D1505" s="145">
        <v>8015143518</v>
      </c>
      <c r="E1505" s="260" t="s">
        <v>521</v>
      </c>
      <c r="F1505" s="260" t="s">
        <v>933</v>
      </c>
      <c r="G1505" s="260" t="s">
        <v>508</v>
      </c>
      <c r="H1505" s="260"/>
      <c r="I1505" s="262"/>
      <c r="J1505" t="s">
        <v>1210</v>
      </c>
      <c r="K1505"/>
      <c r="L1505"/>
      <c r="M1505"/>
      <c r="N1505" t="s">
        <v>1211</v>
      </c>
    </row>
    <row r="1506" spans="1:14" ht="14.25" customHeight="1">
      <c r="A1506" s="273"/>
      <c r="B1506" s="186" t="s">
        <v>3313</v>
      </c>
      <c r="C1506" s="186">
        <v>218644588</v>
      </c>
      <c r="D1506" s="186">
        <v>8015143474</v>
      </c>
      <c r="E1506" s="260" t="s">
        <v>521</v>
      </c>
      <c r="F1506" s="260" t="s">
        <v>933</v>
      </c>
      <c r="G1506" s="260" t="s">
        <v>508</v>
      </c>
      <c r="H1506" s="260"/>
      <c r="I1506" s="262"/>
      <c r="J1506" t="s">
        <v>1210</v>
      </c>
      <c r="K1506"/>
      <c r="L1506"/>
      <c r="M1506"/>
      <c r="N1506" t="s">
        <v>1211</v>
      </c>
    </row>
    <row r="1507" spans="1:14" ht="14.25" customHeight="1">
      <c r="A1507" s="273"/>
      <c r="B1507" s="145" t="s">
        <v>826</v>
      </c>
      <c r="C1507" s="145">
        <v>152251119</v>
      </c>
      <c r="D1507" s="145">
        <v>3855766809</v>
      </c>
      <c r="E1507" s="260" t="s">
        <v>521</v>
      </c>
      <c r="F1507" s="260" t="s">
        <v>929</v>
      </c>
      <c r="G1507" s="260"/>
      <c r="H1507" s="260"/>
      <c r="I1507" s="262"/>
      <c r="J1507" t="s">
        <v>1210</v>
      </c>
      <c r="K1507"/>
      <c r="L1507"/>
      <c r="M1507"/>
      <c r="N1507" t="s">
        <v>1211</v>
      </c>
    </row>
    <row r="1508" spans="1:14" ht="14.25" customHeight="1">
      <c r="A1508" s="273"/>
      <c r="B1508" s="145" t="s">
        <v>3314</v>
      </c>
      <c r="C1508" s="145">
        <v>204986206</v>
      </c>
      <c r="D1508" s="145">
        <v>8016958724</v>
      </c>
      <c r="E1508" s="260" t="s">
        <v>516</v>
      </c>
      <c r="F1508" s="260" t="s">
        <v>929</v>
      </c>
      <c r="G1508" s="260"/>
      <c r="H1508" s="260"/>
      <c r="I1508" s="262"/>
      <c r="J1508" t="s">
        <v>1210</v>
      </c>
      <c r="K1508"/>
      <c r="L1508"/>
      <c r="M1508"/>
      <c r="N1508" t="s">
        <v>1211</v>
      </c>
    </row>
    <row r="1509" spans="1:14" ht="14.25" customHeight="1">
      <c r="A1509" s="273"/>
      <c r="B1509" s="186" t="s">
        <v>566</v>
      </c>
      <c r="C1509" s="186">
        <v>182946693</v>
      </c>
      <c r="D1509" s="186">
        <v>3855298717</v>
      </c>
      <c r="E1509" s="260" t="s">
        <v>553</v>
      </c>
      <c r="F1509" s="260" t="s">
        <v>929</v>
      </c>
      <c r="G1509" s="260" t="s">
        <v>508</v>
      </c>
      <c r="H1509" s="260"/>
      <c r="I1509" s="262"/>
      <c r="J1509" t="s">
        <v>1210</v>
      </c>
      <c r="K1509"/>
      <c r="L1509"/>
      <c r="M1509"/>
      <c r="N1509" t="s">
        <v>1211</v>
      </c>
    </row>
    <row r="1510" spans="1:14" ht="14.25" customHeight="1">
      <c r="A1510" s="273"/>
      <c r="B1510" s="150" t="s">
        <v>602</v>
      </c>
      <c r="C1510" s="150">
        <v>217304054</v>
      </c>
      <c r="D1510" s="150">
        <v>8014730897</v>
      </c>
      <c r="E1510" s="260" t="s">
        <v>516</v>
      </c>
      <c r="F1510" s="260" t="s">
        <v>929</v>
      </c>
      <c r="G1510" s="321" t="s">
        <v>508</v>
      </c>
      <c r="H1510" s="321"/>
      <c r="I1510" s="324"/>
      <c r="J1510" t="s">
        <v>1210</v>
      </c>
      <c r="K1510"/>
      <c r="L1510"/>
      <c r="M1510"/>
      <c r="N1510" t="s">
        <v>1211</v>
      </c>
    </row>
    <row r="1511" spans="1:14" ht="14.25" customHeight="1">
      <c r="A1511" s="273"/>
      <c r="B1511" s="145" t="s">
        <v>3315</v>
      </c>
      <c r="C1511" s="145">
        <v>218497574</v>
      </c>
      <c r="D1511" s="145">
        <v>9708222797</v>
      </c>
      <c r="E1511" s="260" t="s">
        <v>516</v>
      </c>
      <c r="F1511" s="260" t="s">
        <v>929</v>
      </c>
      <c r="G1511" s="321" t="s">
        <v>508</v>
      </c>
      <c r="H1511" s="321"/>
      <c r="I1511" s="324"/>
      <c r="J1511" t="s">
        <v>1210</v>
      </c>
      <c r="K1511"/>
      <c r="L1511"/>
      <c r="M1511"/>
      <c r="N1511" t="s">
        <v>1211</v>
      </c>
    </row>
    <row r="1512" spans="1:14" ht="14.25" customHeight="1">
      <c r="A1512" s="273"/>
      <c r="B1512" s="153" t="s">
        <v>3316</v>
      </c>
      <c r="C1512" s="153">
        <v>113602446</v>
      </c>
      <c r="D1512" s="153">
        <v>8016805508</v>
      </c>
      <c r="E1512" s="260" t="s">
        <v>516</v>
      </c>
      <c r="F1512" s="260" t="s">
        <v>933</v>
      </c>
      <c r="G1512" s="321" t="s">
        <v>508</v>
      </c>
      <c r="H1512" s="321"/>
      <c r="I1512" s="324"/>
      <c r="J1512" t="s">
        <v>1210</v>
      </c>
      <c r="K1512"/>
      <c r="L1512"/>
      <c r="M1512"/>
      <c r="N1512" t="s">
        <v>1211</v>
      </c>
    </row>
    <row r="1513" spans="1:14" ht="14.25" customHeight="1">
      <c r="A1513" s="273"/>
      <c r="B1513" s="150" t="s">
        <v>3317</v>
      </c>
      <c r="C1513" s="150">
        <v>201730403</v>
      </c>
      <c r="D1513" s="150">
        <v>3854309136</v>
      </c>
      <c r="E1513" s="260" t="s">
        <v>516</v>
      </c>
      <c r="F1513" s="260" t="s">
        <v>929</v>
      </c>
      <c r="G1513" s="326" t="s">
        <v>508</v>
      </c>
      <c r="H1513" s="326" t="s">
        <v>508</v>
      </c>
      <c r="I1513" s="327"/>
      <c r="J1513" s="461" t="s">
        <v>1213</v>
      </c>
      <c r="K1513" s="461" t="s">
        <v>1214</v>
      </c>
      <c r="L1513" s="461" t="s">
        <v>1287</v>
      </c>
      <c r="M1513" s="461" t="s">
        <v>1286</v>
      </c>
      <c r="N1513" s="461" t="s">
        <v>1211</v>
      </c>
    </row>
    <row r="1514" spans="1:14" ht="14.25" customHeight="1">
      <c r="A1514" s="313" t="s">
        <v>3318</v>
      </c>
      <c r="B1514" s="329" t="s">
        <v>1019</v>
      </c>
      <c r="C1514" s="315" t="s">
        <v>1020</v>
      </c>
      <c r="D1514" s="316" t="s">
        <v>920</v>
      </c>
      <c r="E1514" s="317"/>
      <c r="F1514" s="318"/>
      <c r="G1514" s="318"/>
      <c r="H1514" s="318"/>
      <c r="I1514" s="319"/>
      <c r="J1514" s="463" t="s">
        <v>1238</v>
      </c>
      <c r="K1514" s="463"/>
      <c r="L1514" s="463"/>
      <c r="M1514" s="463"/>
      <c r="N1514" s="463" t="s">
        <v>1239</v>
      </c>
    </row>
    <row r="1515" spans="1:14" ht="14.25" customHeight="1">
      <c r="A1515" s="378" t="s">
        <v>921</v>
      </c>
      <c r="B1515" s="379" t="s">
        <v>3189</v>
      </c>
      <c r="C1515" s="380" t="s">
        <v>923</v>
      </c>
      <c r="D1515" s="381" t="s">
        <v>924</v>
      </c>
      <c r="E1515" s="381" t="s">
        <v>497</v>
      </c>
      <c r="F1515" s="380" t="s">
        <v>925</v>
      </c>
      <c r="G1515" s="380" t="s">
        <v>926</v>
      </c>
      <c r="H1515" s="380" t="s">
        <v>1312</v>
      </c>
      <c r="I1515" s="382" t="s">
        <v>455</v>
      </c>
      <c r="J1515" t="s">
        <v>1206</v>
      </c>
      <c r="K1515" t="s">
        <v>1207</v>
      </c>
      <c r="L1515" t="s">
        <v>1205</v>
      </c>
      <c r="M1515" t="s">
        <v>1208</v>
      </c>
      <c r="N1515" t="s">
        <v>1209</v>
      </c>
    </row>
    <row r="1516" spans="1:14" ht="14.25" customHeight="1">
      <c r="A1516" s="273"/>
      <c r="B1516" s="260" t="s">
        <v>3195</v>
      </c>
      <c r="C1516" s="260">
        <v>217602738</v>
      </c>
      <c r="D1516" s="260" t="s">
        <v>3196</v>
      </c>
      <c r="E1516" s="260" t="s">
        <v>521</v>
      </c>
      <c r="F1516" s="260" t="s">
        <v>929</v>
      </c>
      <c r="G1516" s="260" t="s">
        <v>508</v>
      </c>
      <c r="H1516" s="260"/>
      <c r="I1516" s="262" t="s">
        <v>3319</v>
      </c>
      <c r="J1516" t="s">
        <v>1210</v>
      </c>
      <c r="K1516"/>
      <c r="L1516"/>
      <c r="M1516"/>
      <c r="N1516" t="s">
        <v>1211</v>
      </c>
    </row>
    <row r="1517" spans="1:14" ht="14.25" customHeight="1">
      <c r="A1517" s="273"/>
      <c r="B1517" s="260" t="s">
        <v>2973</v>
      </c>
      <c r="C1517" s="260">
        <v>155309622</v>
      </c>
      <c r="D1517" s="260"/>
      <c r="E1517" s="260" t="s">
        <v>3200</v>
      </c>
      <c r="F1517" s="260" t="s">
        <v>929</v>
      </c>
      <c r="G1517" s="260" t="s">
        <v>735</v>
      </c>
      <c r="H1517" s="260"/>
      <c r="I1517" s="262" t="s">
        <v>3320</v>
      </c>
      <c r="J1517" t="s">
        <v>1210</v>
      </c>
      <c r="K1517"/>
      <c r="L1517"/>
      <c r="M1517"/>
      <c r="N1517" t="s">
        <v>1211</v>
      </c>
    </row>
    <row r="1518" spans="1:14" ht="14.25" customHeight="1">
      <c r="A1518" s="273"/>
      <c r="B1518" s="260" t="s">
        <v>3321</v>
      </c>
      <c r="C1518" s="260">
        <v>95707593</v>
      </c>
      <c r="D1518" s="260">
        <v>8019177303</v>
      </c>
      <c r="E1518" s="260" t="s">
        <v>521</v>
      </c>
      <c r="F1518" s="260" t="s">
        <v>933</v>
      </c>
      <c r="G1518" s="260" t="s">
        <v>508</v>
      </c>
      <c r="H1518" s="260"/>
      <c r="I1518" s="262"/>
      <c r="J1518" t="s">
        <v>1210</v>
      </c>
      <c r="K1518"/>
      <c r="L1518"/>
      <c r="M1518"/>
      <c r="N1518" t="s">
        <v>1211</v>
      </c>
    </row>
    <row r="1519" spans="1:14" ht="14.25" customHeight="1">
      <c r="A1519" s="273" t="s">
        <v>3322</v>
      </c>
      <c r="B1519" s="186" t="s">
        <v>629</v>
      </c>
      <c r="C1519" s="260">
        <v>219005198</v>
      </c>
      <c r="D1519" s="260" t="s">
        <v>630</v>
      </c>
      <c r="E1519" s="260" t="s">
        <v>536</v>
      </c>
      <c r="F1519" s="260" t="s">
        <v>933</v>
      </c>
      <c r="G1519" s="260" t="s">
        <v>508</v>
      </c>
      <c r="H1519" s="260"/>
      <c r="I1519" s="294" t="s">
        <v>3323</v>
      </c>
      <c r="J1519" t="s">
        <v>1210</v>
      </c>
      <c r="K1519"/>
      <c r="L1519"/>
      <c r="M1519"/>
      <c r="N1519" t="s">
        <v>1211</v>
      </c>
    </row>
    <row r="1520" spans="1:14" ht="14.25" customHeight="1">
      <c r="A1520" s="273"/>
      <c r="B1520" s="260" t="s">
        <v>635</v>
      </c>
      <c r="C1520" s="260">
        <v>187999884</v>
      </c>
      <c r="D1520" s="260">
        <v>8019355337</v>
      </c>
      <c r="E1520" s="260" t="s">
        <v>510</v>
      </c>
      <c r="F1520" s="260" t="s">
        <v>929</v>
      </c>
      <c r="G1520" s="260" t="s">
        <v>508</v>
      </c>
      <c r="H1520" s="260"/>
      <c r="I1520" s="294" t="s">
        <v>3324</v>
      </c>
      <c r="J1520" t="s">
        <v>1210</v>
      </c>
      <c r="K1520"/>
      <c r="L1520"/>
      <c r="M1520"/>
      <c r="N1520" t="s">
        <v>1211</v>
      </c>
    </row>
    <row r="1521" spans="1:14" ht="14.25" customHeight="1">
      <c r="A1521" s="273">
        <v>161713992</v>
      </c>
      <c r="B1521" s="260" t="s">
        <v>3325</v>
      </c>
      <c r="C1521" s="260">
        <v>219122679</v>
      </c>
      <c r="D1521" s="260">
        <v>3855841763</v>
      </c>
      <c r="E1521" s="260" t="s">
        <v>2083</v>
      </c>
      <c r="F1521" s="260" t="s">
        <v>929</v>
      </c>
      <c r="G1521" s="260" t="s">
        <v>508</v>
      </c>
      <c r="H1521" s="260"/>
      <c r="I1521" s="262" t="s">
        <v>3326</v>
      </c>
      <c r="J1521" s="462" t="s">
        <v>1217</v>
      </c>
      <c r="K1521" s="462" t="s">
        <v>1302</v>
      </c>
      <c r="L1521" s="462" t="s">
        <v>1301</v>
      </c>
      <c r="M1521" s="462" t="s">
        <v>1303</v>
      </c>
      <c r="N1521" s="462" t="s">
        <v>1211</v>
      </c>
    </row>
    <row r="1522" spans="1:14" ht="14.25" customHeight="1">
      <c r="B1522" s="260" t="s">
        <v>3283</v>
      </c>
      <c r="C1522" s="260">
        <v>155342286</v>
      </c>
      <c r="D1522" s="260">
        <v>8016384310</v>
      </c>
      <c r="E1522" s="260" t="s">
        <v>521</v>
      </c>
      <c r="F1522" s="260" t="s">
        <v>933</v>
      </c>
      <c r="G1522" s="260" t="s">
        <v>735</v>
      </c>
      <c r="H1522" s="260"/>
      <c r="I1522" s="262"/>
      <c r="J1522" t="s">
        <v>1210</v>
      </c>
      <c r="K1522"/>
      <c r="L1522"/>
      <c r="M1522"/>
      <c r="N1522" t="s">
        <v>1211</v>
      </c>
    </row>
    <row r="1523" spans="1:14" ht="14.25" customHeight="1">
      <c r="A1523" s="273"/>
      <c r="B1523" s="260" t="s">
        <v>3327</v>
      </c>
      <c r="C1523" s="260">
        <v>95685139</v>
      </c>
      <c r="D1523" s="260" t="s">
        <v>3328</v>
      </c>
      <c r="E1523" s="260" t="s">
        <v>516</v>
      </c>
      <c r="F1523" s="260" t="s">
        <v>929</v>
      </c>
      <c r="G1523" s="260" t="s">
        <v>508</v>
      </c>
      <c r="H1523" s="260"/>
      <c r="I1523" s="262"/>
      <c r="J1523" t="s">
        <v>1210</v>
      </c>
      <c r="K1523"/>
      <c r="L1523"/>
      <c r="M1523"/>
      <c r="N1523" t="s">
        <v>1211</v>
      </c>
    </row>
    <row r="1524" spans="1:14" ht="14.25" customHeight="1">
      <c r="A1524" s="273"/>
      <c r="B1524" s="260" t="s">
        <v>641</v>
      </c>
      <c r="C1524" s="260">
        <v>219681859</v>
      </c>
      <c r="D1524" s="260">
        <v>3855288687</v>
      </c>
      <c r="E1524" s="260" t="s">
        <v>510</v>
      </c>
      <c r="F1524" s="260" t="s">
        <v>933</v>
      </c>
      <c r="G1524" s="260" t="s">
        <v>735</v>
      </c>
      <c r="H1524" s="260"/>
      <c r="I1524" s="262"/>
      <c r="J1524" t="s">
        <v>1210</v>
      </c>
      <c r="K1524"/>
      <c r="L1524"/>
      <c r="M1524"/>
      <c r="N1524" t="s">
        <v>1211</v>
      </c>
    </row>
    <row r="1525" spans="1:14" ht="14.25" customHeight="1">
      <c r="A1525" s="273"/>
      <c r="B1525" s="260" t="s">
        <v>3329</v>
      </c>
      <c r="C1525" s="260">
        <v>219684087</v>
      </c>
      <c r="D1525" s="260">
        <v>8017590763</v>
      </c>
      <c r="E1525" s="260" t="s">
        <v>2083</v>
      </c>
      <c r="F1525" s="260" t="s">
        <v>929</v>
      </c>
      <c r="G1525" s="260" t="s">
        <v>508</v>
      </c>
      <c r="H1525" s="260"/>
      <c r="I1525" s="262"/>
      <c r="J1525" t="s">
        <v>1210</v>
      </c>
      <c r="K1525"/>
      <c r="L1525"/>
      <c r="M1525"/>
      <c r="N1525" t="s">
        <v>1211</v>
      </c>
    </row>
    <row r="1526" spans="1:14" ht="14.25" customHeight="1">
      <c r="A1526" s="273"/>
      <c r="B1526" s="153" t="s">
        <v>3330</v>
      </c>
      <c r="C1526" s="153">
        <v>218903587</v>
      </c>
      <c r="D1526" s="153">
        <v>8016996357</v>
      </c>
      <c r="E1526" s="260" t="s">
        <v>516</v>
      </c>
      <c r="F1526" s="260" t="s">
        <v>933</v>
      </c>
      <c r="G1526" s="260" t="s">
        <v>508</v>
      </c>
      <c r="H1526" s="260"/>
      <c r="I1526" s="262" t="s">
        <v>3331</v>
      </c>
      <c r="J1526" t="s">
        <v>1210</v>
      </c>
      <c r="K1526"/>
      <c r="L1526"/>
      <c r="M1526"/>
      <c r="N1526" t="s">
        <v>1211</v>
      </c>
    </row>
    <row r="1527" spans="1:14" ht="14.25" customHeight="1">
      <c r="A1527" s="273" t="s">
        <v>3332</v>
      </c>
      <c r="B1527" s="186" t="s">
        <v>646</v>
      </c>
      <c r="C1527" s="156">
        <v>217657262</v>
      </c>
      <c r="D1527" s="186" t="s">
        <v>3333</v>
      </c>
      <c r="E1527" s="260" t="s">
        <v>505</v>
      </c>
      <c r="F1527" s="260" t="s">
        <v>929</v>
      </c>
      <c r="G1527" s="260" t="s">
        <v>508</v>
      </c>
      <c r="H1527" s="260"/>
      <c r="I1527" s="262" t="s">
        <v>3334</v>
      </c>
      <c r="J1527" t="s">
        <v>1210</v>
      </c>
      <c r="K1527"/>
      <c r="L1527"/>
      <c r="M1527"/>
      <c r="N1527" t="s">
        <v>1211</v>
      </c>
    </row>
    <row r="1528" spans="1:14" ht="14.25" customHeight="1">
      <c r="A1528" s="273" t="s">
        <v>3335</v>
      </c>
      <c r="B1528" s="260" t="s">
        <v>3336</v>
      </c>
      <c r="C1528" s="260">
        <v>97618881</v>
      </c>
      <c r="D1528" s="260">
        <v>3852520315</v>
      </c>
      <c r="E1528" s="377" t="s">
        <v>505</v>
      </c>
      <c r="F1528" s="260" t="s">
        <v>929</v>
      </c>
      <c r="G1528" s="260" t="s">
        <v>735</v>
      </c>
      <c r="H1528" s="260"/>
      <c r="I1528" s="262"/>
      <c r="J1528" t="s">
        <v>1210</v>
      </c>
      <c r="K1528"/>
      <c r="L1528"/>
      <c r="M1528"/>
      <c r="N1528" t="s">
        <v>1211</v>
      </c>
    </row>
    <row r="1529" spans="1:14" ht="14.25" customHeight="1">
      <c r="A1529" s="273"/>
      <c r="B1529" s="260" t="s">
        <v>3337</v>
      </c>
      <c r="C1529" s="260">
        <v>120136427</v>
      </c>
      <c r="D1529" s="260">
        <v>9495994823</v>
      </c>
      <c r="E1529" s="260" t="s">
        <v>521</v>
      </c>
      <c r="F1529" s="260" t="s">
        <v>933</v>
      </c>
      <c r="G1529" s="260" t="s">
        <v>508</v>
      </c>
      <c r="H1529" s="260"/>
      <c r="I1529" s="262"/>
      <c r="J1529" t="s">
        <v>1210</v>
      </c>
      <c r="K1529"/>
      <c r="L1529"/>
      <c r="M1529"/>
      <c r="N1529" t="s">
        <v>1211</v>
      </c>
    </row>
    <row r="1530" spans="1:14" ht="14.25" customHeight="1">
      <c r="A1530" s="273" t="s">
        <v>3338</v>
      </c>
      <c r="B1530" s="260" t="s">
        <v>3339</v>
      </c>
      <c r="C1530" s="260">
        <v>95687573</v>
      </c>
      <c r="D1530" s="260">
        <v>2026075486</v>
      </c>
      <c r="E1530" s="260" t="s">
        <v>2083</v>
      </c>
      <c r="F1530" s="260" t="s">
        <v>929</v>
      </c>
      <c r="G1530" s="260" t="s">
        <v>508</v>
      </c>
      <c r="H1530" s="260"/>
      <c r="I1530" s="262"/>
      <c r="J1530" t="s">
        <v>1210</v>
      </c>
      <c r="K1530"/>
      <c r="L1530"/>
      <c r="M1530"/>
      <c r="N1530" t="s">
        <v>1211</v>
      </c>
    </row>
    <row r="1531" spans="1:14" ht="14.25" customHeight="1">
      <c r="A1531" s="273"/>
      <c r="B1531" s="150" t="s">
        <v>653</v>
      </c>
      <c r="C1531" s="150">
        <v>220530303</v>
      </c>
      <c r="D1531" s="150" t="s">
        <v>654</v>
      </c>
      <c r="E1531" s="260" t="s">
        <v>516</v>
      </c>
      <c r="F1531" s="260" t="s">
        <v>929</v>
      </c>
      <c r="G1531" s="260" t="s">
        <v>508</v>
      </c>
      <c r="H1531" s="260"/>
      <c r="I1531" s="262"/>
      <c r="J1531" t="s">
        <v>1210</v>
      </c>
      <c r="K1531"/>
      <c r="L1531"/>
      <c r="M1531"/>
      <c r="N1531" t="s">
        <v>1211</v>
      </c>
    </row>
    <row r="1532" spans="1:14" ht="14.25" customHeight="1">
      <c r="A1532" s="273"/>
      <c r="B1532" s="260" t="s">
        <v>3340</v>
      </c>
      <c r="C1532" s="260">
        <v>176843561</v>
      </c>
      <c r="D1532" s="260">
        <v>8018085509</v>
      </c>
      <c r="E1532" s="260" t="s">
        <v>2083</v>
      </c>
      <c r="F1532" s="260" t="s">
        <v>929</v>
      </c>
      <c r="G1532" s="260" t="s">
        <v>735</v>
      </c>
      <c r="H1532" s="260"/>
      <c r="I1532" s="262"/>
      <c r="J1532" t="s">
        <v>1210</v>
      </c>
      <c r="K1532"/>
      <c r="L1532"/>
      <c r="M1532"/>
      <c r="N1532" t="s">
        <v>1211</v>
      </c>
    </row>
    <row r="1533" spans="1:14" ht="14.25" customHeight="1">
      <c r="A1533" s="273"/>
      <c r="B1533" s="260" t="s">
        <v>3341</v>
      </c>
      <c r="C1533" s="260">
        <v>220544427</v>
      </c>
      <c r="D1533" s="260">
        <v>3853748782</v>
      </c>
      <c r="E1533" s="260" t="s">
        <v>2083</v>
      </c>
      <c r="F1533" s="260" t="s">
        <v>929</v>
      </c>
      <c r="G1533" s="260" t="s">
        <v>735</v>
      </c>
      <c r="H1533" s="260"/>
      <c r="I1533" s="262"/>
      <c r="J1533" t="s">
        <v>1210</v>
      </c>
      <c r="K1533"/>
      <c r="L1533"/>
      <c r="M1533"/>
      <c r="N1533" t="s">
        <v>1211</v>
      </c>
    </row>
    <row r="1534" spans="1:14" ht="14.25" customHeight="1">
      <c r="A1534" s="273"/>
      <c r="B1534" s="260" t="s">
        <v>3342</v>
      </c>
      <c r="C1534" s="260">
        <v>220544424</v>
      </c>
      <c r="D1534" s="260">
        <v>3854032585</v>
      </c>
      <c r="E1534" s="260" t="s">
        <v>2083</v>
      </c>
      <c r="F1534" s="260" t="s">
        <v>929</v>
      </c>
      <c r="G1534" s="260" t="s">
        <v>735</v>
      </c>
      <c r="H1534" s="260"/>
      <c r="I1534" s="262"/>
      <c r="J1534" t="s">
        <v>1210</v>
      </c>
      <c r="K1534"/>
      <c r="L1534"/>
      <c r="M1534"/>
      <c r="N1534" t="s">
        <v>1211</v>
      </c>
    </row>
    <row r="1535" spans="1:14" ht="14.25" customHeight="1">
      <c r="B1535" s="255" t="s">
        <v>3343</v>
      </c>
      <c r="C1535" s="255">
        <v>220544445</v>
      </c>
      <c r="D1535" s="255">
        <v>8014035685</v>
      </c>
      <c r="E1535" s="255" t="s">
        <v>2083</v>
      </c>
      <c r="F1535" s="255" t="s">
        <v>929</v>
      </c>
      <c r="G1535" s="255" t="s">
        <v>735</v>
      </c>
      <c r="J1535" t="s">
        <v>1210</v>
      </c>
      <c r="K1535"/>
      <c r="L1535"/>
      <c r="M1535"/>
      <c r="N1535" t="s">
        <v>1211</v>
      </c>
    </row>
    <row r="1536" spans="1:14" ht="14.25" customHeight="1">
      <c r="A1536" s="330"/>
      <c r="B1536" s="328" t="s">
        <v>3344</v>
      </c>
      <c r="C1536" s="328">
        <v>156112293</v>
      </c>
      <c r="D1536" s="328">
        <v>8016186510</v>
      </c>
      <c r="E1536" s="328" t="s">
        <v>2083</v>
      </c>
      <c r="F1536" s="328" t="s">
        <v>933</v>
      </c>
      <c r="G1536" s="328" t="s">
        <v>735</v>
      </c>
      <c r="H1536" s="328"/>
      <c r="I1536" s="328"/>
      <c r="J1536" t="s">
        <v>1210</v>
      </c>
      <c r="K1536"/>
      <c r="L1536"/>
      <c r="M1536"/>
      <c r="N1536" t="s">
        <v>1211</v>
      </c>
    </row>
    <row r="1537" spans="1:14" ht="14.25" customHeight="1">
      <c r="A1537" s="278" t="s">
        <v>3345</v>
      </c>
      <c r="B1537" s="337" t="s">
        <v>918</v>
      </c>
      <c r="C1537" s="250" t="s">
        <v>919</v>
      </c>
      <c r="D1537" s="251" t="s">
        <v>1311</v>
      </c>
      <c r="E1537" s="252"/>
      <c r="F1537" s="253"/>
      <c r="G1537" s="253"/>
      <c r="H1537" s="253"/>
      <c r="I1537" s="284"/>
      <c r="J1537" s="463" t="s">
        <v>1238</v>
      </c>
      <c r="K1537" s="463"/>
      <c r="L1537" s="463"/>
      <c r="M1537" s="463"/>
      <c r="N1537" s="463" t="s">
        <v>1239</v>
      </c>
    </row>
    <row r="1538" spans="1:14" ht="14.25" customHeight="1">
      <c r="A1538" s="378" t="s">
        <v>921</v>
      </c>
      <c r="B1538" s="379" t="s">
        <v>3189</v>
      </c>
      <c r="C1538" s="380" t="s">
        <v>923</v>
      </c>
      <c r="D1538" s="381" t="s">
        <v>924</v>
      </c>
      <c r="E1538" s="381" t="s">
        <v>497</v>
      </c>
      <c r="F1538" s="380" t="s">
        <v>925</v>
      </c>
      <c r="G1538" s="380" t="s">
        <v>926</v>
      </c>
      <c r="H1538" s="380" t="s">
        <v>1312</v>
      </c>
      <c r="I1538" s="382" t="s">
        <v>455</v>
      </c>
      <c r="J1538" t="s">
        <v>1206</v>
      </c>
      <c r="K1538" t="s">
        <v>1207</v>
      </c>
      <c r="L1538" t="s">
        <v>1205</v>
      </c>
      <c r="M1538" t="s">
        <v>1208</v>
      </c>
      <c r="N1538" t="s">
        <v>1209</v>
      </c>
    </row>
    <row r="1539" spans="1:14" ht="14.25" customHeight="1">
      <c r="A1539" s="273"/>
      <c r="B1539" s="145" t="s">
        <v>3346</v>
      </c>
      <c r="C1539" s="145">
        <v>218760268</v>
      </c>
      <c r="D1539" s="145">
        <v>8015141227</v>
      </c>
      <c r="E1539" s="260" t="s">
        <v>2083</v>
      </c>
      <c r="F1539" s="260" t="s">
        <v>933</v>
      </c>
      <c r="G1539" s="260"/>
      <c r="H1539" s="260"/>
      <c r="I1539" s="262"/>
      <c r="J1539" t="s">
        <v>1210</v>
      </c>
      <c r="K1539"/>
      <c r="L1539"/>
      <c r="M1539"/>
      <c r="N1539" t="s">
        <v>1211</v>
      </c>
    </row>
    <row r="1540" spans="1:14" ht="14.25" customHeight="1">
      <c r="A1540" s="273"/>
      <c r="B1540" s="150" t="s">
        <v>3347</v>
      </c>
      <c r="C1540" s="150">
        <v>218591892</v>
      </c>
      <c r="D1540" s="150">
        <v>8323424113</v>
      </c>
      <c r="E1540" s="260" t="s">
        <v>516</v>
      </c>
      <c r="F1540" s="260" t="s">
        <v>929</v>
      </c>
      <c r="G1540" s="260" t="s">
        <v>508</v>
      </c>
      <c r="H1540" s="260"/>
      <c r="I1540" s="262"/>
      <c r="J1540" t="s">
        <v>1210</v>
      </c>
      <c r="K1540"/>
      <c r="L1540"/>
      <c r="M1540"/>
      <c r="N1540" t="s">
        <v>1211</v>
      </c>
    </row>
    <row r="1541" spans="1:14" ht="14.25" customHeight="1">
      <c r="A1541" s="273"/>
      <c r="B1541" s="150" t="s">
        <v>3348</v>
      </c>
      <c r="C1541" s="150">
        <v>218550875</v>
      </c>
      <c r="D1541" s="150">
        <v>3463045262</v>
      </c>
      <c r="E1541" s="260" t="s">
        <v>516</v>
      </c>
      <c r="F1541" s="260" t="s">
        <v>929</v>
      </c>
      <c r="G1541" s="260" t="s">
        <v>508</v>
      </c>
      <c r="H1541" s="260"/>
      <c r="I1541" s="262"/>
      <c r="J1541" t="s">
        <v>1210</v>
      </c>
      <c r="K1541"/>
      <c r="L1541"/>
      <c r="M1541"/>
      <c r="N1541" t="s">
        <v>1211</v>
      </c>
    </row>
    <row r="1542" spans="1:14" ht="14.25" customHeight="1">
      <c r="A1542" s="273"/>
      <c r="B1542" s="150" t="s">
        <v>3349</v>
      </c>
      <c r="C1542" s="150">
        <v>111980234</v>
      </c>
      <c r="D1542" s="150">
        <v>8653213242</v>
      </c>
      <c r="E1542" s="260" t="s">
        <v>2083</v>
      </c>
      <c r="F1542" s="260" t="s">
        <v>929</v>
      </c>
      <c r="G1542" s="260"/>
      <c r="H1542" s="260"/>
      <c r="I1542" s="262"/>
      <c r="J1542" s="462" t="s">
        <v>1217</v>
      </c>
      <c r="K1542" s="462" t="s">
        <v>1230</v>
      </c>
      <c r="L1542" s="462" t="s">
        <v>1279</v>
      </c>
      <c r="M1542" s="462" t="s">
        <v>1228</v>
      </c>
      <c r="N1542" s="462" t="s">
        <v>1211</v>
      </c>
    </row>
    <row r="1543" spans="1:14" ht="14.25" customHeight="1">
      <c r="A1543" s="273"/>
      <c r="B1543" s="145" t="s">
        <v>3350</v>
      </c>
      <c r="C1543" s="145">
        <v>201845939</v>
      </c>
      <c r="D1543" s="145">
        <v>8012591027</v>
      </c>
      <c r="E1543" s="260" t="s">
        <v>516</v>
      </c>
      <c r="F1543" s="260" t="s">
        <v>933</v>
      </c>
      <c r="G1543" s="260" t="s">
        <v>508</v>
      </c>
      <c r="H1543" s="260"/>
      <c r="I1543" s="262"/>
      <c r="J1543" t="s">
        <v>1210</v>
      </c>
      <c r="K1543"/>
      <c r="L1543"/>
      <c r="M1543"/>
      <c r="N1543" t="s">
        <v>1211</v>
      </c>
    </row>
    <row r="1544" spans="1:14" ht="14.25" customHeight="1">
      <c r="A1544" s="273"/>
      <c r="B1544" s="145" t="s">
        <v>832</v>
      </c>
      <c r="C1544" s="145">
        <v>177590913</v>
      </c>
      <c r="D1544" s="145">
        <v>3855535223</v>
      </c>
      <c r="E1544" s="260" t="s">
        <v>510</v>
      </c>
      <c r="F1544" s="260" t="s">
        <v>929</v>
      </c>
      <c r="G1544" s="260" t="s">
        <v>508</v>
      </c>
      <c r="H1544" s="260"/>
      <c r="I1544" s="262"/>
      <c r="J1544" t="s">
        <v>1210</v>
      </c>
      <c r="K1544"/>
      <c r="L1544"/>
      <c r="M1544"/>
      <c r="N1544" t="s">
        <v>1211</v>
      </c>
    </row>
    <row r="1545" spans="1:14" ht="14.25" customHeight="1">
      <c r="A1545" s="273"/>
      <c r="B1545" s="145" t="s">
        <v>568</v>
      </c>
      <c r="C1545" s="145">
        <v>176565636</v>
      </c>
      <c r="D1545" s="145">
        <v>3855019136</v>
      </c>
      <c r="E1545" s="260" t="s">
        <v>510</v>
      </c>
      <c r="F1545" s="260" t="s">
        <v>929</v>
      </c>
      <c r="G1545" s="260"/>
      <c r="H1545" s="260"/>
      <c r="I1545" s="262"/>
      <c r="J1545" t="s">
        <v>1210</v>
      </c>
      <c r="K1545"/>
      <c r="L1545"/>
      <c r="M1545"/>
      <c r="N1545" t="s">
        <v>1211</v>
      </c>
    </row>
    <row r="1546" spans="1:14" ht="14.25" customHeight="1">
      <c r="A1546" s="273"/>
      <c r="B1546" s="145" t="s">
        <v>569</v>
      </c>
      <c r="C1546" s="145">
        <v>218606642</v>
      </c>
      <c r="D1546" s="145">
        <v>8014194222</v>
      </c>
      <c r="E1546" s="260" t="s">
        <v>510</v>
      </c>
      <c r="F1546" s="260" t="s">
        <v>929</v>
      </c>
      <c r="G1546" s="260"/>
      <c r="H1546" s="260"/>
      <c r="I1546" s="262"/>
      <c r="J1546" t="s">
        <v>1210</v>
      </c>
      <c r="K1546"/>
      <c r="L1546"/>
      <c r="M1546"/>
      <c r="N1546" t="s">
        <v>1211</v>
      </c>
    </row>
    <row r="1547" spans="1:14" ht="14.25" customHeight="1">
      <c r="A1547" s="273"/>
      <c r="B1547" s="145" t="s">
        <v>570</v>
      </c>
      <c r="C1547" s="145">
        <v>218770546</v>
      </c>
      <c r="D1547" s="145">
        <v>3855492547</v>
      </c>
      <c r="E1547" s="260" t="s">
        <v>553</v>
      </c>
      <c r="F1547" s="260" t="s">
        <v>929</v>
      </c>
      <c r="G1547" s="260" t="s">
        <v>508</v>
      </c>
      <c r="H1547" s="260"/>
      <c r="I1547" s="262"/>
      <c r="J1547" t="s">
        <v>1210</v>
      </c>
      <c r="K1547"/>
      <c r="L1547"/>
      <c r="M1547"/>
      <c r="N1547" t="s">
        <v>1211</v>
      </c>
    </row>
    <row r="1548" spans="1:14" ht="14.25" customHeight="1">
      <c r="A1548" s="273"/>
      <c r="B1548" s="153" t="s">
        <v>3351</v>
      </c>
      <c r="C1548" s="153">
        <v>182082642</v>
      </c>
      <c r="D1548" s="153">
        <v>3855367759</v>
      </c>
      <c r="E1548" s="260" t="s">
        <v>516</v>
      </c>
      <c r="F1548" s="260" t="s">
        <v>933</v>
      </c>
      <c r="G1548" s="260" t="s">
        <v>508</v>
      </c>
      <c r="H1548" s="260"/>
      <c r="I1548" s="262"/>
      <c r="J1548" t="s">
        <v>1210</v>
      </c>
      <c r="K1548"/>
      <c r="L1548"/>
      <c r="M1548"/>
      <c r="N1548" t="s">
        <v>1211</v>
      </c>
    </row>
    <row r="1549" spans="1:14" ht="14.25" customHeight="1">
      <c r="A1549" s="273"/>
      <c r="B1549" s="145" t="s">
        <v>3352</v>
      </c>
      <c r="C1549" s="260">
        <v>218770546</v>
      </c>
      <c r="D1549" s="260">
        <v>3855492547</v>
      </c>
      <c r="E1549" s="260" t="s">
        <v>553</v>
      </c>
      <c r="F1549" s="260" t="s">
        <v>933</v>
      </c>
      <c r="G1549" s="260"/>
      <c r="H1549" s="260"/>
      <c r="I1549" s="262"/>
      <c r="J1549" t="s">
        <v>1210</v>
      </c>
      <c r="K1549"/>
      <c r="L1549"/>
      <c r="M1549"/>
      <c r="N1549" t="s">
        <v>1211</v>
      </c>
    </row>
    <row r="1550" spans="1:14" ht="14.25" customHeight="1">
      <c r="A1550" s="273"/>
      <c r="B1550" s="145" t="s">
        <v>3353</v>
      </c>
      <c r="C1550" s="145">
        <v>217968857</v>
      </c>
      <c r="D1550" s="145">
        <v>3858746000</v>
      </c>
      <c r="E1550" s="260" t="s">
        <v>2083</v>
      </c>
      <c r="F1550" s="260" t="s">
        <v>933</v>
      </c>
      <c r="G1550" s="260" t="s">
        <v>508</v>
      </c>
      <c r="H1550" s="260"/>
      <c r="I1550" s="262"/>
      <c r="J1550" t="s">
        <v>1210</v>
      </c>
      <c r="K1550"/>
      <c r="L1550"/>
      <c r="M1550"/>
      <c r="N1550" t="s">
        <v>1211</v>
      </c>
    </row>
    <row r="1551" spans="1:14" ht="14.25" customHeight="1">
      <c r="A1551" s="273"/>
      <c r="B1551" s="153" t="s">
        <v>576</v>
      </c>
      <c r="C1551" s="153">
        <v>181335195</v>
      </c>
      <c r="D1551" s="153">
        <v>4355232270</v>
      </c>
      <c r="E1551" s="260" t="s">
        <v>516</v>
      </c>
      <c r="F1551" s="260" t="s">
        <v>929</v>
      </c>
      <c r="G1551" s="260" t="s">
        <v>508</v>
      </c>
      <c r="H1551" s="260"/>
      <c r="I1551" s="262"/>
      <c r="J1551" t="s">
        <v>1210</v>
      </c>
      <c r="K1551"/>
      <c r="L1551"/>
      <c r="M1551"/>
      <c r="N1551" t="s">
        <v>1211</v>
      </c>
    </row>
    <row r="1552" spans="1:14" ht="14.25" customHeight="1">
      <c r="A1552" s="273"/>
      <c r="B1552" s="186" t="s">
        <v>577</v>
      </c>
      <c r="C1552" s="186">
        <v>186522873</v>
      </c>
      <c r="D1552" s="186">
        <v>8017591696</v>
      </c>
      <c r="E1552" s="260" t="s">
        <v>510</v>
      </c>
      <c r="F1552" s="260" t="s">
        <v>933</v>
      </c>
      <c r="G1552" s="260" t="s">
        <v>508</v>
      </c>
      <c r="H1552" s="260"/>
      <c r="I1552" s="262"/>
      <c r="J1552" s="462" t="s">
        <v>1217</v>
      </c>
      <c r="K1552" s="462" t="s">
        <v>1230</v>
      </c>
      <c r="L1552" s="462" t="s">
        <v>1234</v>
      </c>
      <c r="M1552" s="462" t="s">
        <v>1235</v>
      </c>
      <c r="N1552" s="462" t="s">
        <v>1211</v>
      </c>
    </row>
    <row r="1553" spans="1:14" ht="14.25" customHeight="1">
      <c r="A1553" s="273"/>
      <c r="B1553" s="186" t="s">
        <v>3354</v>
      </c>
      <c r="C1553" s="186">
        <v>218668210</v>
      </c>
      <c r="D1553" s="186">
        <v>6024864471</v>
      </c>
      <c r="E1553" s="260" t="s">
        <v>521</v>
      </c>
      <c r="F1553" s="260"/>
      <c r="G1553" s="260"/>
      <c r="H1553" s="260"/>
      <c r="I1553" s="262"/>
      <c r="J1553" s="462" t="s">
        <v>1217</v>
      </c>
      <c r="K1553" s="462" t="s">
        <v>1277</v>
      </c>
      <c r="L1553" s="462" t="s">
        <v>1276</v>
      </c>
      <c r="M1553" s="462" t="s">
        <v>1304</v>
      </c>
      <c r="N1553" s="462" t="s">
        <v>1211</v>
      </c>
    </row>
    <row r="1554" spans="1:14" ht="14.25" customHeight="1">
      <c r="A1554" s="273"/>
      <c r="B1554" s="153" t="s">
        <v>3355</v>
      </c>
      <c r="C1554" s="153">
        <v>209074334</v>
      </c>
      <c r="D1554" s="153">
        <v>3855072090</v>
      </c>
      <c r="E1554" s="260" t="s">
        <v>2083</v>
      </c>
      <c r="F1554" s="260" t="s">
        <v>933</v>
      </c>
      <c r="G1554" s="260" t="s">
        <v>508</v>
      </c>
      <c r="H1554" s="260"/>
      <c r="I1554" s="262"/>
      <c r="J1554" t="s">
        <v>1210</v>
      </c>
      <c r="K1554"/>
      <c r="L1554"/>
      <c r="M1554"/>
      <c r="N1554" t="s">
        <v>1211</v>
      </c>
    </row>
    <row r="1555" spans="1:14" ht="14.25" customHeight="1">
      <c r="A1555" s="322"/>
      <c r="B1555" s="145" t="s">
        <v>3356</v>
      </c>
      <c r="C1555" s="145">
        <v>158472406</v>
      </c>
      <c r="D1555" s="145">
        <v>8016340336</v>
      </c>
      <c r="E1555" s="321" t="s">
        <v>2083</v>
      </c>
      <c r="F1555" s="321" t="s">
        <v>929</v>
      </c>
      <c r="G1555" s="321" t="s">
        <v>508</v>
      </c>
      <c r="H1555" s="321"/>
      <c r="I1555" s="324"/>
      <c r="J1555" t="s">
        <v>1210</v>
      </c>
      <c r="K1555"/>
      <c r="L1555"/>
      <c r="M1555"/>
      <c r="N1555" t="s">
        <v>1211</v>
      </c>
    </row>
    <row r="1556" spans="1:14" ht="14.25" customHeight="1">
      <c r="A1556" s="322"/>
      <c r="B1556" s="153" t="s">
        <v>3357</v>
      </c>
      <c r="C1556" s="153">
        <v>218820032</v>
      </c>
      <c r="D1556" s="153">
        <v>7026194931</v>
      </c>
      <c r="E1556" s="321" t="s">
        <v>516</v>
      </c>
      <c r="F1556" s="321" t="s">
        <v>933</v>
      </c>
      <c r="G1556" s="321" t="s">
        <v>508</v>
      </c>
      <c r="H1556" s="321"/>
      <c r="I1556" s="324"/>
      <c r="J1556" t="s">
        <v>1210</v>
      </c>
      <c r="K1556"/>
      <c r="L1556"/>
      <c r="M1556"/>
      <c r="N1556" t="s">
        <v>1211</v>
      </c>
    </row>
    <row r="1557" spans="1:14" ht="14.25" customHeight="1">
      <c r="A1557" s="322"/>
      <c r="B1557" s="357" t="s">
        <v>556</v>
      </c>
      <c r="C1557" s="357">
        <v>186520994</v>
      </c>
      <c r="D1557" s="357">
        <v>3855763264</v>
      </c>
      <c r="E1557" s="321" t="s">
        <v>505</v>
      </c>
      <c r="F1557" s="321" t="s">
        <v>929</v>
      </c>
      <c r="G1557" s="321" t="s">
        <v>508</v>
      </c>
      <c r="H1557" s="321"/>
      <c r="I1557" s="324"/>
      <c r="J1557" t="s">
        <v>1210</v>
      </c>
      <c r="K1557"/>
      <c r="L1557"/>
      <c r="M1557"/>
      <c r="N1557" t="s">
        <v>1211</v>
      </c>
    </row>
    <row r="1558" spans="1:14" ht="14.25" customHeight="1">
      <c r="A1558" s="322"/>
      <c r="B1558" s="153" t="s">
        <v>586</v>
      </c>
      <c r="C1558" s="153">
        <v>133590433</v>
      </c>
      <c r="D1558" s="153">
        <v>3853136333</v>
      </c>
      <c r="E1558" s="321" t="s">
        <v>510</v>
      </c>
      <c r="F1558" s="321" t="s">
        <v>929</v>
      </c>
      <c r="G1558" s="321" t="s">
        <v>508</v>
      </c>
      <c r="H1558" s="321"/>
      <c r="I1558" s="324"/>
      <c r="J1558" t="s">
        <v>1210</v>
      </c>
      <c r="K1558"/>
      <c r="L1558"/>
      <c r="M1558"/>
      <c r="N1558" t="s">
        <v>1211</v>
      </c>
    </row>
    <row r="1559" spans="1:14" ht="14.25" customHeight="1">
      <c r="A1559" s="322"/>
      <c r="B1559" s="153" t="s">
        <v>3358</v>
      </c>
      <c r="C1559" s="153">
        <v>161215884</v>
      </c>
      <c r="D1559" s="153">
        <v>8013309295</v>
      </c>
      <c r="E1559" s="321" t="s">
        <v>516</v>
      </c>
      <c r="F1559" s="321" t="s">
        <v>929</v>
      </c>
      <c r="G1559" s="321" t="s">
        <v>508</v>
      </c>
      <c r="H1559" s="321"/>
      <c r="I1559" s="324" t="s">
        <v>742</v>
      </c>
      <c r="J1559" t="s">
        <v>1210</v>
      </c>
      <c r="K1559"/>
      <c r="L1559"/>
      <c r="M1559"/>
      <c r="N1559" t="s">
        <v>1211</v>
      </c>
    </row>
    <row r="1560" spans="1:14" ht="14.25" customHeight="1">
      <c r="A1560" s="325"/>
      <c r="B1560" s="150" t="s">
        <v>580</v>
      </c>
      <c r="C1560" s="150">
        <v>206142461</v>
      </c>
      <c r="D1560" s="150">
        <v>8016960961</v>
      </c>
      <c r="E1560" s="326" t="s">
        <v>516</v>
      </c>
      <c r="F1560" s="326" t="s">
        <v>929</v>
      </c>
      <c r="G1560" s="326" t="s">
        <v>508</v>
      </c>
      <c r="H1560" s="326"/>
      <c r="I1560" s="327"/>
      <c r="J1560" t="s">
        <v>1210</v>
      </c>
      <c r="K1560"/>
      <c r="L1560"/>
      <c r="M1560"/>
      <c r="N1560" t="s">
        <v>1211</v>
      </c>
    </row>
    <row r="1561" spans="1:14" ht="14.25" customHeight="1">
      <c r="A1561" s="278" t="s">
        <v>3359</v>
      </c>
      <c r="B1561" s="337" t="s">
        <v>918</v>
      </c>
      <c r="C1561" s="250" t="s">
        <v>919</v>
      </c>
      <c r="D1561" s="251" t="s">
        <v>1311</v>
      </c>
      <c r="E1561" s="252"/>
      <c r="F1561" s="253"/>
      <c r="G1561" s="253"/>
      <c r="H1561" s="253"/>
      <c r="I1561" s="284"/>
      <c r="J1561" s="463" t="s">
        <v>1238</v>
      </c>
      <c r="K1561" s="463"/>
      <c r="L1561" s="463"/>
      <c r="M1561" s="463"/>
      <c r="N1561" s="463" t="s">
        <v>1239</v>
      </c>
    </row>
    <row r="1562" spans="1:14" ht="21">
      <c r="A1562" s="378" t="s">
        <v>921</v>
      </c>
      <c r="B1562" s="427" t="s">
        <v>3189</v>
      </c>
      <c r="C1562" s="380" t="s">
        <v>923</v>
      </c>
      <c r="D1562" s="381" t="s">
        <v>924</v>
      </c>
      <c r="E1562" s="381" t="s">
        <v>497</v>
      </c>
      <c r="F1562" s="380" t="s">
        <v>925</v>
      </c>
      <c r="G1562" s="380" t="s">
        <v>926</v>
      </c>
      <c r="H1562" s="380" t="s">
        <v>1312</v>
      </c>
      <c r="I1562" s="382" t="s">
        <v>455</v>
      </c>
      <c r="J1562" t="s">
        <v>1206</v>
      </c>
      <c r="K1562" t="s">
        <v>1207</v>
      </c>
      <c r="L1562" t="s">
        <v>1205</v>
      </c>
      <c r="M1562" t="s">
        <v>1208</v>
      </c>
      <c r="N1562" t="s">
        <v>1209</v>
      </c>
    </row>
    <row r="1563" spans="1:14" ht="14.25" customHeight="1">
      <c r="A1563" s="273"/>
      <c r="B1563" s="260" t="s">
        <v>3360</v>
      </c>
      <c r="C1563" s="334">
        <v>218850427</v>
      </c>
      <c r="D1563" s="260">
        <v>4642074361</v>
      </c>
      <c r="E1563" s="260" t="s">
        <v>538</v>
      </c>
      <c r="F1563" s="321" t="s">
        <v>929</v>
      </c>
      <c r="G1563" s="260"/>
      <c r="H1563" s="260"/>
      <c r="I1563" s="262"/>
      <c r="J1563" t="s">
        <v>1210</v>
      </c>
      <c r="K1563"/>
      <c r="L1563"/>
      <c r="M1563"/>
      <c r="N1563" t="s">
        <v>1211</v>
      </c>
    </row>
    <row r="1564" spans="1:14" ht="14.25" customHeight="1">
      <c r="A1564" s="273" t="s">
        <v>3361</v>
      </c>
      <c r="B1564" s="186" t="s">
        <v>590</v>
      </c>
      <c r="C1564" s="186">
        <v>206138560</v>
      </c>
      <c r="D1564" s="186">
        <v>3858813622</v>
      </c>
      <c r="E1564" s="260" t="s">
        <v>505</v>
      </c>
      <c r="F1564" s="260" t="s">
        <v>933</v>
      </c>
      <c r="G1564" s="260"/>
      <c r="H1564" s="260"/>
      <c r="I1564" s="262"/>
      <c r="J1564" t="s">
        <v>1210</v>
      </c>
      <c r="K1564"/>
      <c r="L1564"/>
      <c r="M1564"/>
      <c r="N1564" t="s">
        <v>1211</v>
      </c>
    </row>
    <row r="1565" spans="1:14" ht="14.25" customHeight="1">
      <c r="A1565" s="273"/>
      <c r="B1565" s="260" t="s">
        <v>3362</v>
      </c>
      <c r="C1565" s="260">
        <v>205022447</v>
      </c>
      <c r="D1565" s="260">
        <v>32131445195</v>
      </c>
      <c r="E1565" s="260" t="s">
        <v>2083</v>
      </c>
      <c r="F1565" s="260" t="s">
        <v>929</v>
      </c>
      <c r="G1565" s="260" t="s">
        <v>508</v>
      </c>
      <c r="H1565" s="260"/>
      <c r="I1565" s="262"/>
      <c r="J1565" t="s">
        <v>1210</v>
      </c>
      <c r="K1565"/>
      <c r="L1565"/>
      <c r="M1565"/>
      <c r="N1565" t="s">
        <v>1211</v>
      </c>
    </row>
    <row r="1566" spans="1:14" ht="14.25" customHeight="1">
      <c r="A1566" s="273"/>
      <c r="B1566" s="255" t="s">
        <v>3363</v>
      </c>
      <c r="C1566" s="186">
        <v>205022459</v>
      </c>
      <c r="D1566" s="186">
        <v>3213145794</v>
      </c>
      <c r="E1566" s="260" t="s">
        <v>2083</v>
      </c>
      <c r="F1566" s="260" t="s">
        <v>929</v>
      </c>
      <c r="G1566" s="260" t="s">
        <v>508</v>
      </c>
      <c r="H1566" s="260"/>
      <c r="I1566" s="262"/>
      <c r="J1566" t="s">
        <v>1210</v>
      </c>
      <c r="K1566"/>
      <c r="L1566"/>
      <c r="M1566"/>
      <c r="N1566" t="s">
        <v>1211</v>
      </c>
    </row>
    <row r="1567" spans="1:14" ht="14.25" customHeight="1">
      <c r="A1567" s="66" t="s">
        <v>3364</v>
      </c>
      <c r="B1567" s="145" t="s">
        <v>3365</v>
      </c>
      <c r="C1567" s="145">
        <v>116716943</v>
      </c>
      <c r="D1567" s="186">
        <v>6892208499</v>
      </c>
      <c r="E1567" s="260" t="s">
        <v>505</v>
      </c>
      <c r="F1567" s="260" t="s">
        <v>933</v>
      </c>
      <c r="G1567" s="260"/>
      <c r="H1567" s="260"/>
      <c r="I1567" s="262"/>
      <c r="J1567" t="s">
        <v>1210</v>
      </c>
      <c r="K1567"/>
      <c r="L1567"/>
      <c r="M1567"/>
      <c r="N1567" t="s">
        <v>1211</v>
      </c>
    </row>
    <row r="1568" spans="1:14" ht="14.25" customHeight="1">
      <c r="A1568" s="273" t="s">
        <v>3366</v>
      </c>
      <c r="B1568" s="153" t="s">
        <v>874</v>
      </c>
      <c r="C1568" s="145">
        <v>114596309</v>
      </c>
      <c r="D1568" s="153">
        <v>3852105574</v>
      </c>
      <c r="E1568" s="260" t="s">
        <v>505</v>
      </c>
      <c r="F1568" s="260" t="s">
        <v>933</v>
      </c>
      <c r="G1568" s="260"/>
      <c r="H1568" s="260"/>
      <c r="I1568" s="340">
        <v>177591908</v>
      </c>
      <c r="J1568" t="s">
        <v>1210</v>
      </c>
      <c r="K1568"/>
      <c r="L1568"/>
      <c r="M1568"/>
      <c r="N1568" t="s">
        <v>1211</v>
      </c>
    </row>
    <row r="1569" spans="1:14" ht="14.25" customHeight="1">
      <c r="A1569" s="273"/>
      <c r="B1569" s="153" t="s">
        <v>3367</v>
      </c>
      <c r="C1569" s="153">
        <v>164911604</v>
      </c>
      <c r="D1569" s="153">
        <v>8013853512</v>
      </c>
      <c r="E1569" s="260" t="s">
        <v>510</v>
      </c>
      <c r="F1569" s="260" t="s">
        <v>929</v>
      </c>
      <c r="G1569" s="260" t="s">
        <v>508</v>
      </c>
      <c r="H1569" s="260"/>
      <c r="I1569" s="262"/>
      <c r="J1569" t="s">
        <v>1210</v>
      </c>
      <c r="K1569"/>
      <c r="L1569"/>
      <c r="M1569"/>
      <c r="N1569" t="s">
        <v>1211</v>
      </c>
    </row>
    <row r="1570" spans="1:14" ht="14.25" customHeight="1">
      <c r="A1570" s="273"/>
      <c r="B1570" s="153" t="s">
        <v>589</v>
      </c>
      <c r="C1570" s="153">
        <v>136688729</v>
      </c>
      <c r="D1570" s="153">
        <v>3853369610</v>
      </c>
      <c r="E1570" s="260" t="s">
        <v>510</v>
      </c>
      <c r="F1570" s="260" t="s">
        <v>929</v>
      </c>
      <c r="G1570" s="260" t="s">
        <v>508</v>
      </c>
      <c r="H1570" s="260"/>
      <c r="I1570" s="262"/>
      <c r="J1570" t="s">
        <v>1210</v>
      </c>
      <c r="K1570"/>
      <c r="L1570"/>
      <c r="M1570"/>
      <c r="N1570" t="s">
        <v>1211</v>
      </c>
    </row>
    <row r="1571" spans="1:14" ht="14.25" customHeight="1">
      <c r="A1571" s="273"/>
      <c r="B1571" s="153" t="s">
        <v>3368</v>
      </c>
      <c r="C1571" s="153">
        <v>128157755</v>
      </c>
      <c r="D1571" s="153" t="s">
        <v>3369</v>
      </c>
      <c r="E1571" s="260" t="s">
        <v>521</v>
      </c>
      <c r="F1571" s="260" t="s">
        <v>929</v>
      </c>
      <c r="G1571" s="260"/>
      <c r="H1571" s="260"/>
      <c r="I1571" s="262"/>
      <c r="J1571" t="s">
        <v>1210</v>
      </c>
      <c r="K1571"/>
      <c r="L1571"/>
      <c r="M1571"/>
      <c r="N1571" t="s">
        <v>1211</v>
      </c>
    </row>
    <row r="1572" spans="1:14" ht="14.25" customHeight="1">
      <c r="A1572" s="273"/>
      <c r="B1572" s="153" t="s">
        <v>596</v>
      </c>
      <c r="C1572" s="153">
        <v>218869784</v>
      </c>
      <c r="D1572" s="153" t="s">
        <v>597</v>
      </c>
      <c r="E1572" s="260" t="s">
        <v>510</v>
      </c>
      <c r="F1572" s="260" t="s">
        <v>929</v>
      </c>
      <c r="G1572" s="260"/>
      <c r="H1572" s="260"/>
      <c r="I1572" s="262"/>
      <c r="J1572" t="s">
        <v>1210</v>
      </c>
      <c r="K1572"/>
      <c r="L1572"/>
      <c r="M1572"/>
      <c r="N1572" t="s">
        <v>1211</v>
      </c>
    </row>
    <row r="1573" spans="1:14" ht="14.25" customHeight="1">
      <c r="A1573" s="273"/>
      <c r="B1573" s="153" t="s">
        <v>595</v>
      </c>
      <c r="C1573" s="153">
        <v>217223012</v>
      </c>
      <c r="D1573" s="153">
        <v>8017160791</v>
      </c>
      <c r="E1573" s="255" t="s">
        <v>510</v>
      </c>
      <c r="F1573" s="260" t="s">
        <v>929</v>
      </c>
      <c r="G1573" s="260"/>
      <c r="H1573" s="260"/>
      <c r="I1573" s="262"/>
      <c r="J1573" t="s">
        <v>1210</v>
      </c>
      <c r="K1573"/>
      <c r="L1573"/>
      <c r="M1573"/>
      <c r="N1573" t="s">
        <v>1211</v>
      </c>
    </row>
    <row r="1574" spans="1:14" ht="14.25" customHeight="1">
      <c r="A1574" s="273"/>
      <c r="B1574" s="153" t="s">
        <v>621</v>
      </c>
      <c r="C1574" s="153">
        <v>219093950</v>
      </c>
      <c r="D1574" s="153">
        <v>3854186265</v>
      </c>
      <c r="E1574" s="260" t="s">
        <v>516</v>
      </c>
      <c r="F1574" s="260" t="s">
        <v>933</v>
      </c>
      <c r="G1574" s="260" t="s">
        <v>508</v>
      </c>
      <c r="H1574" s="260"/>
      <c r="I1574" s="262"/>
      <c r="J1574" t="s">
        <v>1210</v>
      </c>
      <c r="K1574"/>
      <c r="L1574"/>
      <c r="M1574"/>
      <c r="N1574" t="s">
        <v>1211</v>
      </c>
    </row>
    <row r="1575" spans="1:14" ht="14.25" customHeight="1">
      <c r="A1575" s="273"/>
      <c r="B1575" s="153" t="s">
        <v>3370</v>
      </c>
      <c r="C1575" s="153">
        <v>218872432</v>
      </c>
      <c r="D1575" s="153">
        <v>3855568984</v>
      </c>
      <c r="E1575" s="260" t="s">
        <v>2083</v>
      </c>
      <c r="F1575" s="260" t="s">
        <v>929</v>
      </c>
      <c r="G1575" s="260"/>
      <c r="H1575" s="260"/>
      <c r="I1575" s="262"/>
      <c r="J1575" t="s">
        <v>1210</v>
      </c>
      <c r="K1575"/>
      <c r="L1575"/>
      <c r="M1575"/>
      <c r="N1575" t="s">
        <v>1211</v>
      </c>
    </row>
    <row r="1576" spans="1:14" ht="14.25" customHeight="1">
      <c r="A1576" s="273"/>
      <c r="B1576" s="145" t="s">
        <v>599</v>
      </c>
      <c r="C1576" s="145">
        <v>218852536</v>
      </c>
      <c r="D1576" s="145">
        <v>3855361528</v>
      </c>
      <c r="E1576" s="260" t="s">
        <v>510</v>
      </c>
      <c r="F1576" s="260" t="s">
        <v>929</v>
      </c>
      <c r="G1576" s="260" t="s">
        <v>508</v>
      </c>
      <c r="H1576" s="260"/>
      <c r="I1576" s="262"/>
      <c r="J1576" t="s">
        <v>1210</v>
      </c>
      <c r="K1576"/>
      <c r="L1576"/>
      <c r="M1576"/>
      <c r="N1576" t="s">
        <v>1211</v>
      </c>
    </row>
    <row r="1577" spans="1:14" ht="14.25" customHeight="1">
      <c r="A1577" s="273"/>
      <c r="B1577" s="150" t="s">
        <v>656</v>
      </c>
      <c r="C1577" s="150">
        <v>216403718</v>
      </c>
      <c r="D1577" s="150">
        <v>3855199036</v>
      </c>
      <c r="E1577" s="260" t="s">
        <v>516</v>
      </c>
      <c r="F1577" s="260" t="s">
        <v>929</v>
      </c>
      <c r="G1577" s="260"/>
      <c r="H1577" s="260"/>
      <c r="I1577" s="262"/>
      <c r="J1577" t="s">
        <v>1210</v>
      </c>
      <c r="K1577"/>
      <c r="L1577"/>
      <c r="M1577"/>
      <c r="N1577" t="s">
        <v>1211</v>
      </c>
    </row>
    <row r="1578" spans="1:14" ht="14.25" customHeight="1">
      <c r="A1578" s="273"/>
      <c r="B1578" s="145" t="s">
        <v>3371</v>
      </c>
      <c r="C1578" s="145">
        <v>128702228</v>
      </c>
      <c r="D1578" s="145">
        <v>8018227840</v>
      </c>
      <c r="E1578" s="260" t="s">
        <v>510</v>
      </c>
      <c r="F1578" s="260" t="s">
        <v>933</v>
      </c>
      <c r="G1578" s="260" t="s">
        <v>508</v>
      </c>
      <c r="H1578" s="260"/>
      <c r="I1578" s="262"/>
      <c r="J1578" t="s">
        <v>1210</v>
      </c>
      <c r="K1578"/>
      <c r="L1578"/>
      <c r="M1578"/>
      <c r="N1578" t="s">
        <v>1211</v>
      </c>
    </row>
    <row r="1579" spans="1:14" ht="14.25" customHeight="1">
      <c r="A1579" s="273"/>
      <c r="B1579" s="186" t="s">
        <v>3372</v>
      </c>
      <c r="C1579" s="186">
        <v>206072532</v>
      </c>
      <c r="D1579" s="186">
        <v>8014278435</v>
      </c>
      <c r="E1579" s="260" t="s">
        <v>521</v>
      </c>
      <c r="F1579" s="260"/>
      <c r="G1579" s="260" t="s">
        <v>508</v>
      </c>
      <c r="H1579" s="260"/>
      <c r="I1579" s="262"/>
      <c r="J1579" t="s">
        <v>1210</v>
      </c>
      <c r="K1579"/>
      <c r="L1579"/>
      <c r="M1579"/>
      <c r="N1579" t="s">
        <v>1211</v>
      </c>
    </row>
    <row r="1580" spans="1:14" ht="14.25" customHeight="1">
      <c r="A1580" s="273"/>
      <c r="B1580" s="150" t="s">
        <v>3373</v>
      </c>
      <c r="C1580" s="150">
        <v>185242799</v>
      </c>
      <c r="D1580" s="150">
        <v>3855838763</v>
      </c>
      <c r="E1580" s="260" t="s">
        <v>516</v>
      </c>
      <c r="F1580" s="260" t="s">
        <v>933</v>
      </c>
      <c r="G1580" s="260"/>
      <c r="H1580" s="260"/>
      <c r="I1580" s="262"/>
      <c r="J1580" t="s">
        <v>1210</v>
      </c>
      <c r="K1580"/>
      <c r="L1580"/>
      <c r="M1580"/>
      <c r="N1580" t="s">
        <v>1211</v>
      </c>
    </row>
    <row r="1581" spans="1:14" ht="14.25" customHeight="1">
      <c r="A1581" s="273"/>
      <c r="B1581" s="150" t="s">
        <v>594</v>
      </c>
      <c r="C1581" s="150">
        <v>218757146</v>
      </c>
      <c r="D1581" s="150">
        <v>3859003037</v>
      </c>
      <c r="E1581" s="260" t="s">
        <v>516</v>
      </c>
      <c r="F1581" s="260" t="s">
        <v>929</v>
      </c>
      <c r="G1581" s="260" t="s">
        <v>508</v>
      </c>
      <c r="H1581" s="260"/>
      <c r="I1581" s="262"/>
      <c r="J1581" t="s">
        <v>1210</v>
      </c>
      <c r="K1581"/>
      <c r="L1581"/>
      <c r="M1581"/>
      <c r="N1581" t="s">
        <v>1211</v>
      </c>
    </row>
    <row r="1582" spans="1:14" ht="14.25" customHeight="1">
      <c r="A1582" s="273"/>
      <c r="B1582" s="150" t="s">
        <v>583</v>
      </c>
      <c r="C1582" s="150">
        <v>120500793</v>
      </c>
      <c r="D1582" s="150">
        <v>3854778315</v>
      </c>
      <c r="E1582" s="260" t="s">
        <v>516</v>
      </c>
      <c r="F1582" s="260" t="s">
        <v>929</v>
      </c>
      <c r="G1582" s="260"/>
      <c r="H1582" s="260"/>
      <c r="I1582" s="262"/>
      <c r="J1582" t="s">
        <v>1210</v>
      </c>
      <c r="K1582"/>
      <c r="L1582"/>
      <c r="M1582"/>
      <c r="N1582" t="s">
        <v>1211</v>
      </c>
    </row>
    <row r="1583" spans="1:14" ht="14.25" customHeight="1">
      <c r="A1583" s="273"/>
      <c r="B1583" s="150" t="s">
        <v>591</v>
      </c>
      <c r="C1583" s="150">
        <v>142562828</v>
      </c>
      <c r="D1583" s="150">
        <v>3855561925</v>
      </c>
      <c r="E1583" s="260" t="s">
        <v>516</v>
      </c>
      <c r="F1583" s="260" t="s">
        <v>929</v>
      </c>
      <c r="G1583" s="326"/>
      <c r="H1583" s="326"/>
      <c r="I1583" s="327"/>
      <c r="J1583" t="s">
        <v>1210</v>
      </c>
      <c r="K1583"/>
      <c r="L1583"/>
      <c r="M1583"/>
      <c r="N1583" t="s">
        <v>1211</v>
      </c>
    </row>
    <row r="1584" spans="1:14" ht="14.25" customHeight="1">
      <c r="A1584" s="313" t="s">
        <v>3374</v>
      </c>
      <c r="B1584" s="329" t="s">
        <v>1019</v>
      </c>
      <c r="C1584" s="315" t="s">
        <v>1020</v>
      </c>
      <c r="D1584" s="316" t="s">
        <v>920</v>
      </c>
      <c r="E1584" s="317"/>
      <c r="F1584" s="318"/>
      <c r="G1584" s="318"/>
      <c r="H1584" s="318"/>
      <c r="I1584" s="319"/>
      <c r="J1584" s="463" t="s">
        <v>1238</v>
      </c>
      <c r="K1584" s="463"/>
      <c r="L1584" s="463"/>
      <c r="M1584" s="463"/>
      <c r="N1584" s="463" t="s">
        <v>1239</v>
      </c>
    </row>
    <row r="1585" spans="1:14" ht="14.25" customHeight="1">
      <c r="A1585" s="378" t="s">
        <v>921</v>
      </c>
      <c r="B1585" s="427" t="s">
        <v>3189</v>
      </c>
      <c r="C1585" s="380" t="s">
        <v>923</v>
      </c>
      <c r="D1585" s="381"/>
      <c r="E1585" s="381" t="s">
        <v>497</v>
      </c>
      <c r="F1585" s="380" t="s">
        <v>925</v>
      </c>
      <c r="G1585" s="380" t="s">
        <v>926</v>
      </c>
      <c r="H1585" s="380" t="s">
        <v>1312</v>
      </c>
      <c r="I1585" s="382" t="s">
        <v>455</v>
      </c>
      <c r="J1585" t="s">
        <v>1206</v>
      </c>
      <c r="K1585" t="s">
        <v>1207</v>
      </c>
      <c r="L1585" t="s">
        <v>1205</v>
      </c>
      <c r="M1585" t="s">
        <v>1208</v>
      </c>
      <c r="N1585" t="s">
        <v>1209</v>
      </c>
    </row>
    <row r="1586" spans="1:14" ht="14.25" customHeight="1">
      <c r="A1586" s="273"/>
      <c r="B1586" s="153" t="s">
        <v>3275</v>
      </c>
      <c r="C1586" s="153">
        <v>218853014</v>
      </c>
      <c r="D1586" s="47">
        <v>3855068393</v>
      </c>
      <c r="E1586" s="260" t="s">
        <v>2083</v>
      </c>
      <c r="F1586" s="260" t="s">
        <v>929</v>
      </c>
      <c r="G1586" s="260" t="s">
        <v>508</v>
      </c>
      <c r="H1586" s="260"/>
      <c r="I1586" s="262" t="s">
        <v>3375</v>
      </c>
      <c r="J1586" t="s">
        <v>1210</v>
      </c>
      <c r="K1586"/>
      <c r="L1586"/>
      <c r="M1586"/>
      <c r="N1586" t="s">
        <v>1211</v>
      </c>
    </row>
    <row r="1587" spans="1:14" ht="14.25" customHeight="1">
      <c r="A1587" s="273"/>
      <c r="B1587" s="260" t="s">
        <v>3341</v>
      </c>
      <c r="C1587" s="260">
        <v>220544427</v>
      </c>
      <c r="D1587" s="260">
        <v>3853748782</v>
      </c>
      <c r="E1587" s="260" t="s">
        <v>2083</v>
      </c>
      <c r="F1587" s="260" t="s">
        <v>929</v>
      </c>
      <c r="G1587" s="260" t="s">
        <v>508</v>
      </c>
      <c r="H1587" s="260"/>
      <c r="I1587" s="262" t="s">
        <v>3376</v>
      </c>
      <c r="J1587" t="s">
        <v>1210</v>
      </c>
      <c r="K1587"/>
      <c r="L1587"/>
      <c r="M1587"/>
      <c r="N1587" t="s">
        <v>1211</v>
      </c>
    </row>
    <row r="1588" spans="1:14" ht="14.25" customHeight="1">
      <c r="A1588" s="273" t="s">
        <v>3377</v>
      </c>
      <c r="B1588" s="186" t="s">
        <v>664</v>
      </c>
      <c r="C1588" s="186">
        <v>114022212</v>
      </c>
      <c r="D1588" s="260">
        <v>8017508026</v>
      </c>
      <c r="E1588" s="260" t="s">
        <v>536</v>
      </c>
      <c r="F1588" s="260" t="s">
        <v>933</v>
      </c>
      <c r="G1588" s="260" t="s">
        <v>508</v>
      </c>
      <c r="H1588" s="260"/>
      <c r="I1588" s="262"/>
      <c r="J1588" t="s">
        <v>1210</v>
      </c>
      <c r="K1588"/>
      <c r="L1588"/>
      <c r="M1588"/>
      <c r="N1588" t="s">
        <v>1211</v>
      </c>
    </row>
    <row r="1589" spans="1:14" ht="14.25" customHeight="1">
      <c r="A1589" s="273">
        <v>528958515</v>
      </c>
      <c r="B1589" s="260" t="s">
        <v>3378</v>
      </c>
      <c r="C1589" s="260">
        <v>220921173</v>
      </c>
      <c r="D1589" s="260">
        <v>8016024438</v>
      </c>
      <c r="E1589" s="260" t="s">
        <v>2083</v>
      </c>
      <c r="F1589" s="260" t="s">
        <v>929</v>
      </c>
      <c r="G1589" s="260"/>
      <c r="H1589" s="260"/>
      <c r="I1589" s="262"/>
      <c r="J1589" t="s">
        <v>1210</v>
      </c>
      <c r="K1589"/>
      <c r="L1589"/>
      <c r="M1589"/>
      <c r="N1589" t="s">
        <v>1211</v>
      </c>
    </row>
    <row r="1590" spans="1:14" ht="14.25" customHeight="1">
      <c r="A1590" s="273" t="s">
        <v>3379</v>
      </c>
      <c r="B1590" s="260" t="s">
        <v>666</v>
      </c>
      <c r="C1590" s="260">
        <v>183228953</v>
      </c>
      <c r="D1590" s="260" t="s">
        <v>667</v>
      </c>
      <c r="E1590" s="260" t="s">
        <v>553</v>
      </c>
      <c r="F1590" s="260" t="s">
        <v>929</v>
      </c>
      <c r="G1590" s="260" t="s">
        <v>508</v>
      </c>
      <c r="H1590" s="260"/>
      <c r="I1590" s="262"/>
      <c r="J1590" t="s">
        <v>1210</v>
      </c>
      <c r="K1590"/>
      <c r="L1590"/>
      <c r="M1590"/>
      <c r="N1590" t="s">
        <v>1211</v>
      </c>
    </row>
    <row r="1591" spans="1:14" ht="14.25" customHeight="1">
      <c r="A1591" s="273"/>
      <c r="B1591" s="260" t="s">
        <v>3380</v>
      </c>
      <c r="C1591" s="260">
        <v>151824237</v>
      </c>
      <c r="D1591" s="57">
        <v>3855803623</v>
      </c>
      <c r="E1591" s="260" t="s">
        <v>747</v>
      </c>
      <c r="F1591" s="260" t="s">
        <v>929</v>
      </c>
      <c r="G1591" s="260" t="s">
        <v>508</v>
      </c>
      <c r="H1591" s="260"/>
      <c r="I1591" s="262" t="s">
        <v>3381</v>
      </c>
      <c r="J1591" t="s">
        <v>1210</v>
      </c>
      <c r="K1591"/>
      <c r="L1591"/>
      <c r="M1591"/>
      <c r="N1591" t="s">
        <v>1211</v>
      </c>
    </row>
    <row r="1592" spans="1:14" ht="14.25" customHeight="1">
      <c r="A1592" s="273">
        <v>432975422</v>
      </c>
      <c r="B1592" s="260" t="s">
        <v>3382</v>
      </c>
      <c r="C1592" s="260">
        <v>138013766</v>
      </c>
      <c r="D1592" s="260">
        <v>3854613453</v>
      </c>
      <c r="E1592" s="260" t="s">
        <v>2083</v>
      </c>
      <c r="F1592" s="260" t="s">
        <v>933</v>
      </c>
      <c r="G1592" s="260"/>
      <c r="H1592" s="260"/>
      <c r="I1592" s="262"/>
      <c r="J1592" t="s">
        <v>1210</v>
      </c>
      <c r="K1592"/>
      <c r="L1592"/>
      <c r="M1592"/>
      <c r="N1592" t="s">
        <v>1211</v>
      </c>
    </row>
    <row r="1593" spans="1:14" ht="14.25" customHeight="1">
      <c r="A1593" s="273"/>
      <c r="B1593" s="260" t="s">
        <v>3342</v>
      </c>
      <c r="C1593" s="428">
        <v>220544424</v>
      </c>
      <c r="D1593" s="428">
        <v>3854032585</v>
      </c>
      <c r="E1593" s="260" t="s">
        <v>2083</v>
      </c>
      <c r="F1593" s="260" t="s">
        <v>929</v>
      </c>
      <c r="G1593" s="260"/>
      <c r="H1593" s="260"/>
      <c r="I1593" s="262"/>
      <c r="J1593" t="s">
        <v>1210</v>
      </c>
      <c r="K1593"/>
      <c r="L1593"/>
      <c r="M1593"/>
      <c r="N1593" t="s">
        <v>1211</v>
      </c>
    </row>
    <row r="1594" spans="1:14" ht="14.25" customHeight="1">
      <c r="A1594" s="273"/>
      <c r="B1594" s="260" t="s">
        <v>3383</v>
      </c>
      <c r="C1594" s="260">
        <v>220526194</v>
      </c>
      <c r="D1594" s="260">
        <v>3852965331</v>
      </c>
      <c r="E1594" s="260" t="s">
        <v>747</v>
      </c>
      <c r="F1594" s="260" t="s">
        <v>929</v>
      </c>
      <c r="G1594" s="260" t="s">
        <v>508</v>
      </c>
      <c r="H1594" s="260"/>
      <c r="I1594" s="262" t="s">
        <v>3381</v>
      </c>
      <c r="J1594" t="s">
        <v>1210</v>
      </c>
      <c r="K1594"/>
      <c r="L1594"/>
      <c r="M1594"/>
      <c r="N1594" t="s">
        <v>1211</v>
      </c>
    </row>
    <row r="1595" spans="1:14" ht="14.25" customHeight="1">
      <c r="A1595" s="273"/>
      <c r="B1595" s="260" t="s">
        <v>3384</v>
      </c>
      <c r="C1595" s="260">
        <v>217302321</v>
      </c>
      <c r="D1595" s="260" t="s">
        <v>3385</v>
      </c>
      <c r="E1595" s="260" t="s">
        <v>516</v>
      </c>
      <c r="F1595" s="260" t="s">
        <v>929</v>
      </c>
      <c r="G1595" s="260" t="s">
        <v>508</v>
      </c>
      <c r="H1595" s="260"/>
      <c r="I1595" s="262" t="s">
        <v>3386</v>
      </c>
      <c r="J1595" t="s">
        <v>1210</v>
      </c>
      <c r="K1595"/>
      <c r="L1595"/>
      <c r="M1595"/>
      <c r="N1595" t="s">
        <v>1211</v>
      </c>
    </row>
    <row r="1596" spans="1:14" ht="14.25" customHeight="1">
      <c r="A1596" s="273"/>
      <c r="B1596" s="186" t="s">
        <v>3340</v>
      </c>
      <c r="C1596" s="186">
        <v>176843561</v>
      </c>
      <c r="D1596" s="260">
        <v>8018085509</v>
      </c>
      <c r="E1596" s="260" t="s">
        <v>521</v>
      </c>
      <c r="F1596" s="260" t="s">
        <v>929</v>
      </c>
      <c r="G1596" s="260" t="s">
        <v>508</v>
      </c>
      <c r="H1596" s="260"/>
      <c r="I1596" s="262"/>
      <c r="J1596" t="s">
        <v>1210</v>
      </c>
      <c r="K1596"/>
      <c r="L1596"/>
      <c r="M1596"/>
      <c r="N1596" t="s">
        <v>1211</v>
      </c>
    </row>
    <row r="1597" spans="1:14" ht="14.25" customHeight="1">
      <c r="A1597" s="273"/>
      <c r="B1597" s="260"/>
      <c r="C1597" s="260"/>
      <c r="D1597" s="260"/>
      <c r="E1597" s="377"/>
      <c r="F1597" s="260"/>
      <c r="G1597" s="260"/>
      <c r="H1597" s="260"/>
      <c r="I1597" s="262"/>
      <c r="J1597"/>
      <c r="K1597"/>
      <c r="L1597"/>
      <c r="M1597"/>
      <c r="N1597"/>
    </row>
    <row r="1598" spans="1:14" ht="14.25" customHeight="1">
      <c r="A1598" s="273"/>
      <c r="B1598" s="260"/>
      <c r="C1598" s="260"/>
      <c r="D1598" s="260"/>
      <c r="E1598" s="260"/>
      <c r="F1598" s="260"/>
      <c r="G1598" s="260"/>
      <c r="H1598" s="260"/>
      <c r="I1598" s="262"/>
      <c r="J1598"/>
      <c r="K1598"/>
      <c r="L1598"/>
      <c r="M1598"/>
      <c r="N1598"/>
    </row>
    <row r="1599" spans="1:14" ht="14.25" customHeight="1">
      <c r="A1599" s="273"/>
      <c r="B1599" s="260"/>
      <c r="C1599" s="260"/>
      <c r="D1599" s="260"/>
      <c r="E1599" s="260"/>
      <c r="F1599" s="260"/>
      <c r="G1599" s="260"/>
      <c r="H1599" s="260"/>
      <c r="I1599" s="262"/>
      <c r="J1599"/>
      <c r="K1599"/>
      <c r="L1599"/>
      <c r="M1599"/>
      <c r="N1599"/>
    </row>
    <row r="1600" spans="1:14" ht="14.25" customHeight="1">
      <c r="A1600" s="273"/>
      <c r="B1600" s="260"/>
      <c r="C1600" s="260"/>
      <c r="D1600" s="260"/>
      <c r="E1600" s="260"/>
      <c r="F1600" s="260"/>
      <c r="G1600" s="260"/>
      <c r="H1600" s="260"/>
      <c r="I1600" s="262"/>
      <c r="J1600"/>
      <c r="K1600"/>
      <c r="L1600"/>
      <c r="M1600"/>
      <c r="N1600"/>
    </row>
    <row r="1601" spans="1:14" ht="14.25" customHeight="1">
      <c r="A1601" s="273"/>
      <c r="B1601" s="260"/>
      <c r="C1601" s="260"/>
      <c r="D1601" s="260"/>
      <c r="E1601" s="260"/>
      <c r="F1601" s="260"/>
      <c r="G1601" s="260"/>
      <c r="H1601" s="260"/>
      <c r="I1601" s="262"/>
      <c r="J1601"/>
      <c r="K1601"/>
      <c r="L1601"/>
      <c r="M1601"/>
      <c r="N1601"/>
    </row>
    <row r="1602" spans="1:14" ht="14.25" customHeight="1">
      <c r="A1602" s="273"/>
      <c r="B1602" s="260"/>
      <c r="C1602" s="260"/>
      <c r="D1602" s="260"/>
      <c r="E1602" s="260"/>
      <c r="F1602" s="260"/>
      <c r="G1602" s="260"/>
      <c r="H1602" s="260"/>
      <c r="I1602" s="262"/>
      <c r="J1602"/>
      <c r="K1602"/>
      <c r="L1602"/>
      <c r="M1602"/>
      <c r="N1602"/>
    </row>
    <row r="1603" spans="1:14" ht="14.25" customHeight="1">
      <c r="A1603" s="273"/>
      <c r="B1603" s="260"/>
      <c r="C1603" s="260"/>
      <c r="D1603" s="260"/>
      <c r="E1603" s="260"/>
      <c r="F1603" s="260"/>
      <c r="G1603" s="260"/>
      <c r="H1603" s="260"/>
      <c r="I1603" s="262"/>
      <c r="J1603"/>
      <c r="K1603"/>
      <c r="L1603"/>
      <c r="M1603"/>
      <c r="N1603"/>
    </row>
    <row r="1604" spans="1:14" ht="14.25" customHeight="1">
      <c r="J1604"/>
      <c r="K1604"/>
      <c r="L1604"/>
      <c r="M1604"/>
      <c r="N1604"/>
    </row>
    <row r="1605" spans="1:14" ht="14.25" customHeight="1">
      <c r="A1605" s="330"/>
      <c r="B1605" s="328"/>
      <c r="C1605" s="328"/>
      <c r="D1605" s="328"/>
      <c r="E1605" s="328"/>
      <c r="F1605" s="328"/>
      <c r="G1605" s="328"/>
      <c r="H1605" s="328"/>
      <c r="I1605" s="328"/>
      <c r="J1605"/>
      <c r="K1605"/>
      <c r="L1605"/>
      <c r="M1605"/>
      <c r="N1605"/>
    </row>
    <row r="1606" spans="1:14" ht="14.25" customHeight="1">
      <c r="A1606" s="278" t="s">
        <v>3387</v>
      </c>
      <c r="B1606" s="337" t="s">
        <v>918</v>
      </c>
      <c r="C1606" s="250" t="s">
        <v>919</v>
      </c>
      <c r="D1606" s="251" t="s">
        <v>1311</v>
      </c>
      <c r="E1606" s="252"/>
      <c r="F1606" s="253"/>
      <c r="G1606" s="253"/>
      <c r="H1606" s="253"/>
      <c r="I1606" s="284"/>
      <c r="J1606" s="463" t="s">
        <v>1238</v>
      </c>
      <c r="K1606" s="463"/>
      <c r="L1606" s="463"/>
      <c r="M1606" s="463"/>
      <c r="N1606" s="463" t="s">
        <v>1239</v>
      </c>
    </row>
    <row r="1607" spans="1:14" ht="14.25" customHeight="1">
      <c r="A1607" s="378" t="s">
        <v>921</v>
      </c>
      <c r="B1607" s="427" t="s">
        <v>3189</v>
      </c>
      <c r="C1607" s="380" t="s">
        <v>923</v>
      </c>
      <c r="D1607" s="381" t="s">
        <v>924</v>
      </c>
      <c r="E1607" s="381" t="s">
        <v>497</v>
      </c>
      <c r="F1607" s="380" t="s">
        <v>925</v>
      </c>
      <c r="G1607" s="380" t="s">
        <v>926</v>
      </c>
      <c r="H1607" s="380" t="s">
        <v>1312</v>
      </c>
      <c r="I1607" s="382" t="s">
        <v>455</v>
      </c>
      <c r="J1607" t="s">
        <v>1206</v>
      </c>
      <c r="K1607" t="s">
        <v>1207</v>
      </c>
      <c r="L1607" t="s">
        <v>1205</v>
      </c>
      <c r="M1607" t="s">
        <v>1208</v>
      </c>
      <c r="N1607" t="s">
        <v>1209</v>
      </c>
    </row>
    <row r="1608" spans="1:14" ht="14.25" customHeight="1">
      <c r="A1608" s="273"/>
      <c r="B1608" s="150" t="s">
        <v>583</v>
      </c>
      <c r="C1608" s="150">
        <v>120500793</v>
      </c>
      <c r="D1608" s="150">
        <v>3854778315</v>
      </c>
      <c r="E1608" s="260" t="s">
        <v>516</v>
      </c>
      <c r="F1608" s="260" t="s">
        <v>929</v>
      </c>
      <c r="G1608" s="260" t="s">
        <v>508</v>
      </c>
      <c r="H1608" s="260"/>
      <c r="I1608" s="262"/>
      <c r="J1608" t="s">
        <v>1210</v>
      </c>
      <c r="K1608"/>
      <c r="L1608"/>
      <c r="M1608"/>
      <c r="N1608" t="s">
        <v>1211</v>
      </c>
    </row>
    <row r="1609" spans="1:14" ht="14.25" customHeight="1">
      <c r="A1609" s="273"/>
      <c r="B1609" s="150" t="s">
        <v>600</v>
      </c>
      <c r="C1609" s="150">
        <v>199399153</v>
      </c>
      <c r="D1609" s="150">
        <v>3854575055</v>
      </c>
      <c r="E1609" s="260" t="s">
        <v>516</v>
      </c>
      <c r="F1609" s="260" t="s">
        <v>929</v>
      </c>
      <c r="G1609" s="260" t="s">
        <v>508</v>
      </c>
      <c r="H1609" s="260"/>
      <c r="I1609" s="262"/>
      <c r="J1609" t="s">
        <v>1210</v>
      </c>
      <c r="K1609"/>
      <c r="L1609"/>
      <c r="M1609"/>
      <c r="N1609" t="s">
        <v>1211</v>
      </c>
    </row>
    <row r="1610" spans="1:14" ht="14.25" customHeight="1">
      <c r="A1610" s="273"/>
      <c r="B1610" s="150" t="s">
        <v>601</v>
      </c>
      <c r="C1610" s="150">
        <v>182053872</v>
      </c>
      <c r="D1610" s="150">
        <v>3853127782</v>
      </c>
      <c r="E1610" s="260" t="s">
        <v>516</v>
      </c>
      <c r="F1610" s="260" t="s">
        <v>929</v>
      </c>
      <c r="G1610" s="260" t="s">
        <v>508</v>
      </c>
      <c r="H1610" s="260"/>
      <c r="I1610" s="262"/>
      <c r="J1610" t="s">
        <v>1210</v>
      </c>
      <c r="K1610"/>
      <c r="L1610"/>
      <c r="M1610"/>
      <c r="N1610" t="s">
        <v>1211</v>
      </c>
    </row>
    <row r="1611" spans="1:14" ht="14.25" customHeight="1">
      <c r="A1611" s="273"/>
      <c r="B1611" s="145" t="s">
        <v>3388</v>
      </c>
      <c r="C1611" s="145">
        <v>218904955</v>
      </c>
      <c r="D1611" s="145">
        <v>3855075691</v>
      </c>
      <c r="E1611" s="260" t="s">
        <v>2083</v>
      </c>
      <c r="F1611" s="260" t="s">
        <v>929</v>
      </c>
      <c r="G1611" s="260" t="s">
        <v>508</v>
      </c>
      <c r="H1611" s="260"/>
      <c r="I1611" s="262" t="s">
        <v>1051</v>
      </c>
      <c r="J1611" t="s">
        <v>1210</v>
      </c>
      <c r="K1611"/>
      <c r="L1611"/>
      <c r="M1611"/>
      <c r="N1611" t="s">
        <v>1211</v>
      </c>
    </row>
    <row r="1612" spans="1:14" ht="14.25" customHeight="1">
      <c r="A1612" s="273"/>
      <c r="B1612" s="150" t="s">
        <v>3389</v>
      </c>
      <c r="C1612" s="150">
        <v>218763933</v>
      </c>
      <c r="D1612" s="150">
        <v>8013016176</v>
      </c>
      <c r="E1612" s="260" t="s">
        <v>516</v>
      </c>
      <c r="F1612" s="260" t="s">
        <v>933</v>
      </c>
      <c r="G1612" s="260"/>
      <c r="H1612" s="260"/>
      <c r="I1612" s="262"/>
      <c r="J1612" t="s">
        <v>1210</v>
      </c>
      <c r="K1612"/>
      <c r="L1612"/>
      <c r="M1612"/>
      <c r="N1612" t="s">
        <v>1211</v>
      </c>
    </row>
    <row r="1613" spans="1:14" ht="14.25" customHeight="1">
      <c r="A1613" s="273"/>
      <c r="B1613" s="255" t="s">
        <v>603</v>
      </c>
      <c r="C1613" s="255">
        <v>198168768</v>
      </c>
      <c r="D1613" s="255">
        <v>3855070846</v>
      </c>
      <c r="E1613" s="255" t="s">
        <v>510</v>
      </c>
      <c r="F1613" s="260" t="s">
        <v>929</v>
      </c>
      <c r="G1613" s="260" t="s">
        <v>508</v>
      </c>
      <c r="H1613" s="260"/>
      <c r="I1613" s="262"/>
      <c r="J1613" t="s">
        <v>1210</v>
      </c>
      <c r="K1613"/>
      <c r="L1613"/>
      <c r="M1613"/>
      <c r="N1613" t="s">
        <v>1211</v>
      </c>
    </row>
    <row r="1614" spans="1:14" ht="14.25" customHeight="1">
      <c r="A1614" s="273"/>
      <c r="B1614" s="145" t="s">
        <v>3390</v>
      </c>
      <c r="C1614" s="145">
        <v>133363811</v>
      </c>
      <c r="D1614" s="145">
        <v>3852420628</v>
      </c>
      <c r="E1614" s="260" t="s">
        <v>2083</v>
      </c>
      <c r="F1614" s="260" t="s">
        <v>929</v>
      </c>
      <c r="G1614" s="260" t="s">
        <v>508</v>
      </c>
      <c r="H1614" s="260"/>
      <c r="I1614" s="262"/>
      <c r="J1614" t="s">
        <v>1210</v>
      </c>
      <c r="K1614"/>
      <c r="L1614"/>
      <c r="M1614"/>
      <c r="N1614" t="s">
        <v>1211</v>
      </c>
    </row>
    <row r="1615" spans="1:14" ht="14.25" customHeight="1">
      <c r="A1615" s="273"/>
      <c r="B1615" s="153" t="s">
        <v>3391</v>
      </c>
      <c r="C1615" s="153">
        <v>218770711</v>
      </c>
      <c r="D1615" s="153">
        <v>7869063080</v>
      </c>
      <c r="E1615" s="260" t="s">
        <v>516</v>
      </c>
      <c r="F1615" s="260" t="s">
        <v>933</v>
      </c>
      <c r="G1615" s="260" t="s">
        <v>508</v>
      </c>
      <c r="H1615" s="260"/>
      <c r="I1615" s="262"/>
      <c r="J1615" t="s">
        <v>1210</v>
      </c>
      <c r="K1615"/>
      <c r="L1615"/>
      <c r="M1615"/>
      <c r="N1615" t="s">
        <v>1211</v>
      </c>
    </row>
    <row r="1616" spans="1:14" ht="14.25" customHeight="1">
      <c r="A1616" s="273"/>
      <c r="B1616" s="145" t="s">
        <v>3392</v>
      </c>
      <c r="C1616" s="145">
        <v>218766079</v>
      </c>
      <c r="D1616" s="145">
        <v>3855070855</v>
      </c>
      <c r="E1616" s="260" t="s">
        <v>510</v>
      </c>
      <c r="F1616" s="260" t="s">
        <v>933</v>
      </c>
      <c r="G1616" s="260" t="s">
        <v>508</v>
      </c>
      <c r="H1616" s="260"/>
      <c r="I1616" s="262"/>
      <c r="J1616" t="s">
        <v>1210</v>
      </c>
      <c r="K1616"/>
      <c r="L1616"/>
      <c r="M1616"/>
      <c r="N1616" t="s">
        <v>1211</v>
      </c>
    </row>
    <row r="1617" spans="1:14" ht="14.25" customHeight="1">
      <c r="A1617" s="273"/>
      <c r="B1617" s="153" t="s">
        <v>3393</v>
      </c>
      <c r="C1617" s="153">
        <v>206201257</v>
      </c>
      <c r="D1617" s="153">
        <v>8014047296</v>
      </c>
      <c r="E1617" s="260" t="s">
        <v>510</v>
      </c>
      <c r="F1617" s="260" t="s">
        <v>929</v>
      </c>
      <c r="G1617" s="260" t="s">
        <v>508</v>
      </c>
      <c r="H1617" s="260"/>
      <c r="I1617" s="262"/>
      <c r="J1617" t="s">
        <v>1210</v>
      </c>
      <c r="K1617"/>
      <c r="L1617"/>
      <c r="M1617"/>
      <c r="N1617" t="s">
        <v>1211</v>
      </c>
    </row>
    <row r="1618" spans="1:14" ht="14.25" customHeight="1">
      <c r="A1618" s="273"/>
      <c r="B1618" s="186" t="s">
        <v>3139</v>
      </c>
      <c r="C1618" s="186">
        <v>176589312</v>
      </c>
      <c r="D1618" s="186">
        <v>3857890740</v>
      </c>
      <c r="E1618" s="260" t="s">
        <v>516</v>
      </c>
      <c r="F1618" s="260" t="s">
        <v>929</v>
      </c>
      <c r="G1618" s="260" t="s">
        <v>508</v>
      </c>
      <c r="H1618" s="260"/>
      <c r="I1618" s="262"/>
      <c r="J1618" t="s">
        <v>1210</v>
      </c>
      <c r="K1618"/>
      <c r="L1618"/>
      <c r="M1618"/>
      <c r="N1618" t="s">
        <v>1211</v>
      </c>
    </row>
    <row r="1619" spans="1:14" ht="14.25" customHeight="1">
      <c r="A1619" s="273"/>
      <c r="B1619" s="145" t="s">
        <v>1827</v>
      </c>
      <c r="C1619" s="260">
        <v>181330019</v>
      </c>
      <c r="D1619" s="260">
        <v>2103160900</v>
      </c>
      <c r="E1619" s="260" t="s">
        <v>521</v>
      </c>
      <c r="F1619" s="260" t="s">
        <v>933</v>
      </c>
      <c r="G1619" s="260"/>
      <c r="H1619" s="260"/>
      <c r="I1619" s="262"/>
      <c r="J1619" t="s">
        <v>1210</v>
      </c>
      <c r="K1619"/>
      <c r="L1619"/>
      <c r="M1619"/>
      <c r="N1619" t="s">
        <v>1211</v>
      </c>
    </row>
    <row r="1620" spans="1:14" ht="14.25" customHeight="1">
      <c r="A1620" s="273"/>
      <c r="B1620" s="145" t="s">
        <v>604</v>
      </c>
      <c r="C1620" s="145">
        <v>218898855</v>
      </c>
      <c r="D1620" s="145" t="s">
        <v>605</v>
      </c>
      <c r="E1620" s="260" t="s">
        <v>510</v>
      </c>
      <c r="F1620" s="260" t="s">
        <v>929</v>
      </c>
      <c r="G1620" s="260" t="s">
        <v>508</v>
      </c>
      <c r="H1620" s="260"/>
      <c r="I1620" s="262"/>
      <c r="J1620" t="s">
        <v>1210</v>
      </c>
      <c r="K1620"/>
      <c r="L1620"/>
      <c r="M1620"/>
      <c r="N1620" t="s">
        <v>1211</v>
      </c>
    </row>
    <row r="1621" spans="1:14" ht="14.25" customHeight="1">
      <c r="A1621" s="273"/>
      <c r="B1621" s="150" t="s">
        <v>3394</v>
      </c>
      <c r="C1621" s="150">
        <v>119488977</v>
      </c>
      <c r="D1621" s="150">
        <v>3853432803</v>
      </c>
      <c r="E1621" s="260" t="s">
        <v>516</v>
      </c>
      <c r="F1621" s="260" t="s">
        <v>929</v>
      </c>
      <c r="G1621" s="260" t="s">
        <v>508</v>
      </c>
      <c r="H1621" s="260"/>
      <c r="I1621" s="262"/>
      <c r="J1621" t="s">
        <v>1210</v>
      </c>
      <c r="K1621"/>
      <c r="L1621"/>
      <c r="M1621"/>
      <c r="N1621" t="s">
        <v>1211</v>
      </c>
    </row>
    <row r="1622" spans="1:14" ht="14.25" customHeight="1">
      <c r="A1622" s="273"/>
      <c r="B1622" s="186" t="s">
        <v>618</v>
      </c>
      <c r="C1622" s="186">
        <v>99724497</v>
      </c>
      <c r="D1622" s="186">
        <v>3854650727</v>
      </c>
      <c r="E1622" s="260" t="s">
        <v>510</v>
      </c>
      <c r="F1622" s="260" t="s">
        <v>929</v>
      </c>
      <c r="G1622" s="260"/>
      <c r="H1622" s="260"/>
      <c r="I1622" s="262"/>
      <c r="J1622" t="s">
        <v>1210</v>
      </c>
      <c r="K1622"/>
      <c r="L1622"/>
      <c r="M1622"/>
      <c r="N1622" t="s">
        <v>1211</v>
      </c>
    </row>
    <row r="1623" spans="1:14" ht="14.25" customHeight="1">
      <c r="A1623" s="273"/>
      <c r="B1623" s="150" t="s">
        <v>606</v>
      </c>
      <c r="C1623" s="150">
        <v>213056878</v>
      </c>
      <c r="D1623" s="150">
        <v>8017353173</v>
      </c>
      <c r="E1623" s="260" t="s">
        <v>516</v>
      </c>
      <c r="F1623" s="260" t="s">
        <v>933</v>
      </c>
      <c r="G1623" s="260" t="s">
        <v>508</v>
      </c>
      <c r="H1623" s="260"/>
      <c r="I1623" s="262"/>
      <c r="J1623" t="s">
        <v>1210</v>
      </c>
      <c r="K1623"/>
      <c r="L1623"/>
      <c r="M1623"/>
      <c r="N1623" t="s">
        <v>1211</v>
      </c>
    </row>
    <row r="1624" spans="1:14" ht="14.25" customHeight="1">
      <c r="A1624" s="273"/>
      <c r="B1624" s="150" t="s">
        <v>607</v>
      </c>
      <c r="C1624" s="150">
        <v>198515355</v>
      </c>
      <c r="D1624" s="150">
        <v>8017353173</v>
      </c>
      <c r="E1624" s="260" t="s">
        <v>516</v>
      </c>
      <c r="F1624" s="260" t="s">
        <v>933</v>
      </c>
      <c r="G1624" s="260"/>
      <c r="H1624" s="260"/>
      <c r="I1624" s="262"/>
      <c r="J1624" t="s">
        <v>1210</v>
      </c>
      <c r="K1624"/>
      <c r="L1624"/>
      <c r="M1624"/>
      <c r="N1624" t="s">
        <v>1211</v>
      </c>
    </row>
    <row r="1625" spans="1:14" ht="14.25" customHeight="1">
      <c r="A1625" s="322"/>
      <c r="B1625" s="145" t="s">
        <v>608</v>
      </c>
      <c r="C1625" s="145">
        <v>199505841</v>
      </c>
      <c r="D1625" s="145">
        <v>8013859554</v>
      </c>
      <c r="E1625" s="321" t="s">
        <v>510</v>
      </c>
      <c r="F1625" s="321" t="s">
        <v>933</v>
      </c>
      <c r="G1625" s="321"/>
      <c r="H1625" s="321"/>
      <c r="I1625" s="324"/>
      <c r="J1625" t="s">
        <v>1210</v>
      </c>
      <c r="K1625"/>
      <c r="L1625"/>
      <c r="M1625"/>
      <c r="N1625" t="s">
        <v>1211</v>
      </c>
    </row>
    <row r="1626" spans="1:14" ht="14.25" customHeight="1">
      <c r="A1626" s="322"/>
      <c r="B1626" s="153" t="s">
        <v>616</v>
      </c>
      <c r="C1626" s="153">
        <v>99724453</v>
      </c>
      <c r="D1626" s="153">
        <v>3854659083</v>
      </c>
      <c r="E1626" s="321" t="s">
        <v>510</v>
      </c>
      <c r="F1626" s="321" t="s">
        <v>929</v>
      </c>
      <c r="G1626" s="321"/>
      <c r="H1626" s="321"/>
      <c r="I1626" s="324"/>
      <c r="J1626" t="s">
        <v>1210</v>
      </c>
      <c r="K1626"/>
      <c r="L1626"/>
      <c r="M1626"/>
      <c r="N1626" t="s">
        <v>1211</v>
      </c>
    </row>
    <row r="1627" spans="1:14" ht="14.25" customHeight="1">
      <c r="A1627" s="322"/>
      <c r="B1627" s="153" t="s">
        <v>614</v>
      </c>
      <c r="C1627" s="153">
        <v>186521749</v>
      </c>
      <c r="D1627" s="153">
        <v>3855838660</v>
      </c>
      <c r="E1627" s="321" t="s">
        <v>510</v>
      </c>
      <c r="F1627" s="321" t="s">
        <v>929</v>
      </c>
      <c r="G1627" s="321"/>
      <c r="H1627" s="321"/>
      <c r="I1627" s="324"/>
      <c r="J1627" t="s">
        <v>1210</v>
      </c>
      <c r="K1627"/>
      <c r="L1627"/>
      <c r="M1627"/>
      <c r="N1627" t="s">
        <v>1211</v>
      </c>
    </row>
    <row r="1628" spans="1:14" ht="14.25" customHeight="1">
      <c r="A1628" s="322"/>
      <c r="B1628" s="150" t="s">
        <v>609</v>
      </c>
      <c r="C1628" s="150">
        <v>218791551</v>
      </c>
      <c r="D1628" s="150">
        <v>9014314176</v>
      </c>
      <c r="E1628" s="321" t="s">
        <v>516</v>
      </c>
      <c r="F1628" s="321" t="s">
        <v>929</v>
      </c>
      <c r="G1628" s="321"/>
      <c r="H1628" s="321"/>
      <c r="I1628" s="324"/>
      <c r="J1628" t="s">
        <v>1210</v>
      </c>
      <c r="K1628"/>
      <c r="L1628"/>
      <c r="M1628"/>
      <c r="N1628" t="s">
        <v>1211</v>
      </c>
    </row>
    <row r="1629" spans="1:14" ht="14.25" customHeight="1">
      <c r="A1629" s="322"/>
      <c r="B1629" s="146" t="s">
        <v>3395</v>
      </c>
      <c r="C1629" s="146">
        <v>205511146</v>
      </c>
      <c r="D1629" s="146">
        <v>3854453217</v>
      </c>
      <c r="E1629" s="321" t="s">
        <v>3396</v>
      </c>
      <c r="F1629" s="321" t="s">
        <v>933</v>
      </c>
      <c r="G1629" s="321" t="s">
        <v>508</v>
      </c>
      <c r="H1629" s="321"/>
      <c r="I1629" s="324"/>
      <c r="J1629" t="s">
        <v>1210</v>
      </c>
      <c r="K1629"/>
      <c r="L1629"/>
      <c r="M1629"/>
      <c r="N1629" t="s">
        <v>1211</v>
      </c>
    </row>
    <row r="1630" spans="1:14" ht="14.25" customHeight="1">
      <c r="A1630" s="325"/>
      <c r="B1630" s="393" t="s">
        <v>3397</v>
      </c>
      <c r="C1630" s="393">
        <v>218915802</v>
      </c>
      <c r="D1630" s="393">
        <v>3852301204</v>
      </c>
      <c r="E1630" s="326" t="s">
        <v>521</v>
      </c>
      <c r="F1630" s="326" t="s">
        <v>929</v>
      </c>
      <c r="G1630" s="326" t="s">
        <v>508</v>
      </c>
      <c r="H1630" s="326"/>
      <c r="I1630" s="327" t="s">
        <v>3398</v>
      </c>
      <c r="J1630" t="s">
        <v>1210</v>
      </c>
      <c r="K1630"/>
      <c r="L1630"/>
      <c r="M1630"/>
      <c r="N1630" t="s">
        <v>1211</v>
      </c>
    </row>
    <row r="1631" spans="1:14" ht="14.25" customHeight="1">
      <c r="A1631" s="322" t="s">
        <v>3399</v>
      </c>
      <c r="B1631" s="153" t="s">
        <v>3400</v>
      </c>
      <c r="C1631" s="153">
        <v>221004268</v>
      </c>
      <c r="D1631" s="153">
        <v>8012095874</v>
      </c>
      <c r="E1631" s="321" t="s">
        <v>505</v>
      </c>
      <c r="F1631" s="321" t="s">
        <v>929</v>
      </c>
      <c r="G1631" s="321" t="s">
        <v>508</v>
      </c>
      <c r="H1631" s="321"/>
      <c r="I1631" s="324"/>
      <c r="J1631" t="s">
        <v>1210</v>
      </c>
      <c r="K1631"/>
      <c r="L1631"/>
      <c r="M1631"/>
      <c r="N1631" t="s">
        <v>1211</v>
      </c>
    </row>
    <row r="1632" spans="1:14" ht="14.25" customHeight="1">
      <c r="A1632" s="278" t="s">
        <v>3401</v>
      </c>
      <c r="B1632" s="337" t="s">
        <v>918</v>
      </c>
      <c r="C1632" s="250" t="s">
        <v>919</v>
      </c>
      <c r="D1632" s="251" t="s">
        <v>1311</v>
      </c>
      <c r="E1632" s="252"/>
      <c r="F1632" s="253"/>
      <c r="G1632" s="253"/>
      <c r="H1632" s="253"/>
      <c r="I1632" s="284"/>
      <c r="J1632" s="463" t="s">
        <v>1238</v>
      </c>
      <c r="K1632" s="463"/>
      <c r="L1632" s="463"/>
      <c r="M1632" s="463"/>
      <c r="N1632" s="463" t="s">
        <v>1239</v>
      </c>
    </row>
    <row r="1633" spans="1:14" ht="14.25" customHeight="1">
      <c r="A1633" s="378" t="s">
        <v>921</v>
      </c>
      <c r="B1633" s="427" t="s">
        <v>3189</v>
      </c>
      <c r="C1633" s="380" t="s">
        <v>923</v>
      </c>
      <c r="D1633" s="381" t="s">
        <v>924</v>
      </c>
      <c r="E1633" s="381" t="s">
        <v>497</v>
      </c>
      <c r="F1633" s="380" t="s">
        <v>925</v>
      </c>
      <c r="G1633" s="380" t="s">
        <v>926</v>
      </c>
      <c r="H1633" s="380" t="s">
        <v>1312</v>
      </c>
      <c r="I1633" s="382" t="s">
        <v>455</v>
      </c>
      <c r="J1633" t="s">
        <v>1206</v>
      </c>
      <c r="K1633" t="s">
        <v>1207</v>
      </c>
      <c r="L1633" t="s">
        <v>1205</v>
      </c>
      <c r="M1633" t="s">
        <v>1208</v>
      </c>
      <c r="N1633" t="s">
        <v>1209</v>
      </c>
    </row>
    <row r="1634" spans="1:14" ht="14.25" customHeight="1">
      <c r="A1634" s="273" t="s">
        <v>3402</v>
      </c>
      <c r="B1634" s="260" t="s">
        <v>3403</v>
      </c>
      <c r="C1634" s="334">
        <v>218013247</v>
      </c>
      <c r="D1634" s="260">
        <v>4697678629</v>
      </c>
      <c r="E1634" s="260" t="s">
        <v>2083</v>
      </c>
      <c r="F1634" s="321" t="s">
        <v>929</v>
      </c>
      <c r="G1634" s="260"/>
      <c r="H1634" s="260"/>
      <c r="I1634" s="262"/>
      <c r="J1634" t="s">
        <v>1210</v>
      </c>
      <c r="K1634"/>
      <c r="L1634"/>
      <c r="M1634"/>
      <c r="N1634" t="s">
        <v>1211</v>
      </c>
    </row>
    <row r="1635" spans="1:14" ht="14.25" customHeight="1">
      <c r="A1635" s="273" t="s">
        <v>3404</v>
      </c>
      <c r="B1635" s="186" t="s">
        <v>3405</v>
      </c>
      <c r="C1635" s="186">
        <v>219370357</v>
      </c>
      <c r="D1635" s="186">
        <v>3857751025</v>
      </c>
      <c r="E1635" s="260" t="s">
        <v>521</v>
      </c>
      <c r="F1635" s="260" t="s">
        <v>933</v>
      </c>
      <c r="G1635" s="260" t="s">
        <v>508</v>
      </c>
      <c r="H1635" s="260"/>
      <c r="I1635" s="262" t="s">
        <v>3406</v>
      </c>
      <c r="J1635" t="s">
        <v>1210</v>
      </c>
      <c r="K1635"/>
      <c r="L1635"/>
      <c r="M1635"/>
      <c r="N1635" t="s">
        <v>1211</v>
      </c>
    </row>
    <row r="1636" spans="1:14" ht="14.25" customHeight="1">
      <c r="A1636" s="273" t="s">
        <v>3407</v>
      </c>
      <c r="B1636" s="260" t="s">
        <v>3408</v>
      </c>
      <c r="C1636" s="260">
        <v>171176075</v>
      </c>
      <c r="D1636" s="260">
        <v>2108254987</v>
      </c>
      <c r="E1636" s="260" t="s">
        <v>516</v>
      </c>
      <c r="F1636" s="260" t="s">
        <v>929</v>
      </c>
      <c r="G1636" s="260"/>
      <c r="H1636" s="260"/>
      <c r="I1636" s="262"/>
      <c r="J1636" t="s">
        <v>1210</v>
      </c>
      <c r="K1636"/>
      <c r="L1636"/>
      <c r="M1636"/>
      <c r="N1636" t="s">
        <v>1211</v>
      </c>
    </row>
    <row r="1637" spans="1:14" ht="14.25" customHeight="1">
      <c r="A1637" s="273" t="s">
        <v>3409</v>
      </c>
      <c r="B1637" s="255" t="s">
        <v>3410</v>
      </c>
      <c r="C1637" s="186">
        <v>171158944</v>
      </c>
      <c r="D1637" s="186">
        <v>2107692229</v>
      </c>
      <c r="E1637" s="260" t="s">
        <v>516</v>
      </c>
      <c r="F1637" s="260" t="s">
        <v>929</v>
      </c>
      <c r="G1637" s="260"/>
      <c r="H1637" s="260"/>
      <c r="I1637" s="262"/>
      <c r="J1637" t="s">
        <v>1210</v>
      </c>
      <c r="K1637"/>
      <c r="L1637"/>
      <c r="M1637"/>
      <c r="N1637" t="s">
        <v>1211</v>
      </c>
    </row>
    <row r="1638" spans="1:14" ht="14.25" customHeight="1">
      <c r="A1638" s="66" t="s">
        <v>3411</v>
      </c>
      <c r="B1638" s="145" t="s">
        <v>3412</v>
      </c>
      <c r="C1638" s="145">
        <v>219143081</v>
      </c>
      <c r="D1638" s="157">
        <v>3855884341</v>
      </c>
      <c r="E1638" s="260" t="s">
        <v>505</v>
      </c>
      <c r="F1638" s="260" t="s">
        <v>929</v>
      </c>
      <c r="G1638" s="260" t="s">
        <v>508</v>
      </c>
      <c r="H1638" s="260"/>
      <c r="I1638" s="262"/>
      <c r="J1638" t="s">
        <v>1210</v>
      </c>
      <c r="K1638"/>
      <c r="L1638"/>
      <c r="M1638"/>
      <c r="N1638" t="s">
        <v>1211</v>
      </c>
    </row>
    <row r="1639" spans="1:14" ht="14.25" customHeight="1">
      <c r="A1639" s="273" t="s">
        <v>3413</v>
      </c>
      <c r="B1639" s="153" t="s">
        <v>631</v>
      </c>
      <c r="C1639" s="157">
        <v>219140963</v>
      </c>
      <c r="D1639" s="153">
        <v>5734400594</v>
      </c>
      <c r="E1639" s="260" t="s">
        <v>505</v>
      </c>
      <c r="F1639" s="260" t="s">
        <v>929</v>
      </c>
      <c r="G1639" s="260"/>
      <c r="H1639" s="260"/>
      <c r="I1639" s="340">
        <v>177591908</v>
      </c>
      <c r="J1639" t="s">
        <v>1210</v>
      </c>
      <c r="K1639"/>
      <c r="L1639"/>
      <c r="M1639"/>
      <c r="N1639" t="s">
        <v>1211</v>
      </c>
    </row>
    <row r="1640" spans="1:14" ht="14.25" customHeight="1">
      <c r="A1640" s="273" t="s">
        <v>3414</v>
      </c>
      <c r="B1640" s="153" t="s">
        <v>3415</v>
      </c>
      <c r="C1640" s="153">
        <v>218608859</v>
      </c>
      <c r="D1640" s="153">
        <v>9015177099</v>
      </c>
      <c r="E1640" s="260" t="s">
        <v>521</v>
      </c>
      <c r="F1640" s="260" t="s">
        <v>929</v>
      </c>
      <c r="G1640" s="260" t="s">
        <v>508</v>
      </c>
      <c r="H1640" s="260"/>
      <c r="I1640" s="262"/>
      <c r="J1640" t="s">
        <v>1210</v>
      </c>
      <c r="K1640"/>
      <c r="L1640"/>
      <c r="M1640"/>
      <c r="N1640" t="s">
        <v>1211</v>
      </c>
    </row>
    <row r="1641" spans="1:14" ht="14.25" customHeight="1">
      <c r="A1641" s="273" t="s">
        <v>3416</v>
      </c>
      <c r="B1641" s="153" t="s">
        <v>3275</v>
      </c>
      <c r="C1641" s="153">
        <v>218853014</v>
      </c>
      <c r="D1641" s="153">
        <v>3855068393</v>
      </c>
      <c r="E1641" s="260" t="s">
        <v>2083</v>
      </c>
      <c r="F1641" s="260" t="s">
        <v>929</v>
      </c>
      <c r="G1641" s="260"/>
      <c r="H1641" s="260"/>
      <c r="I1641" s="262"/>
      <c r="J1641" t="s">
        <v>1210</v>
      </c>
      <c r="K1641"/>
      <c r="L1641"/>
      <c r="M1641"/>
      <c r="N1641" t="s">
        <v>1211</v>
      </c>
    </row>
    <row r="1642" spans="1:14" ht="14.25" customHeight="1">
      <c r="A1642" s="273" t="s">
        <v>3417</v>
      </c>
      <c r="B1642" s="150" t="s">
        <v>613</v>
      </c>
      <c r="C1642" s="150">
        <v>155190402</v>
      </c>
      <c r="D1642" s="150">
        <v>3857227120</v>
      </c>
      <c r="E1642" s="260" t="s">
        <v>516</v>
      </c>
      <c r="F1642" s="260" t="s">
        <v>929</v>
      </c>
      <c r="G1642" s="260" t="s">
        <v>508</v>
      </c>
      <c r="H1642" s="260"/>
      <c r="I1642" s="262"/>
      <c r="J1642" t="s">
        <v>1210</v>
      </c>
      <c r="K1642"/>
      <c r="L1642"/>
      <c r="M1642"/>
      <c r="N1642" t="s">
        <v>1211</v>
      </c>
    </row>
    <row r="1643" spans="1:14" ht="14.25" customHeight="1">
      <c r="A1643" s="273" t="s">
        <v>3418</v>
      </c>
      <c r="B1643" s="150" t="s">
        <v>615</v>
      </c>
      <c r="C1643" s="150">
        <v>218803711</v>
      </c>
      <c r="D1643" s="150">
        <v>3855564500</v>
      </c>
      <c r="E1643" s="260" t="s">
        <v>516</v>
      </c>
      <c r="F1643" s="260" t="s">
        <v>929</v>
      </c>
      <c r="G1643" s="260"/>
      <c r="H1643" s="260"/>
      <c r="I1643" s="262"/>
      <c r="J1643" t="s">
        <v>1210</v>
      </c>
      <c r="K1643"/>
      <c r="L1643"/>
      <c r="M1643"/>
      <c r="N1643" t="s">
        <v>1211</v>
      </c>
    </row>
    <row r="1644" spans="1:14" ht="14.25" customHeight="1">
      <c r="A1644" s="273" t="s">
        <v>3419</v>
      </c>
      <c r="B1644" s="150" t="s">
        <v>3420</v>
      </c>
      <c r="C1644" s="150">
        <v>218825733</v>
      </c>
      <c r="D1644" s="150">
        <v>8016803628</v>
      </c>
      <c r="E1644" s="255" t="s">
        <v>516</v>
      </c>
      <c r="F1644" s="260" t="s">
        <v>929</v>
      </c>
      <c r="G1644" s="260"/>
      <c r="H1644" s="260"/>
      <c r="I1644" s="262"/>
      <c r="J1644" t="s">
        <v>1210</v>
      </c>
      <c r="K1644"/>
      <c r="L1644"/>
      <c r="M1644"/>
      <c r="N1644" t="s">
        <v>1211</v>
      </c>
    </row>
    <row r="1645" spans="1:14" ht="14.25" customHeight="1">
      <c r="A1645" s="273" t="s">
        <v>3421</v>
      </c>
      <c r="B1645" s="150" t="s">
        <v>617</v>
      </c>
      <c r="C1645" s="150">
        <v>218766251</v>
      </c>
      <c r="D1645" s="150">
        <v>3856099355</v>
      </c>
      <c r="E1645" s="260" t="s">
        <v>516</v>
      </c>
      <c r="F1645" s="260" t="s">
        <v>929</v>
      </c>
      <c r="G1645" s="260"/>
      <c r="H1645" s="260"/>
      <c r="I1645" s="262"/>
      <c r="J1645" t="s">
        <v>1210</v>
      </c>
      <c r="K1645"/>
      <c r="L1645"/>
      <c r="M1645"/>
      <c r="N1645" t="s">
        <v>1211</v>
      </c>
    </row>
    <row r="1646" spans="1:14" ht="14.25" customHeight="1">
      <c r="A1646" s="248" t="s">
        <v>3422</v>
      </c>
      <c r="B1646" s="150" t="s">
        <v>3423</v>
      </c>
      <c r="C1646" s="150">
        <v>215373506</v>
      </c>
      <c r="D1646" s="150">
        <v>18016082855</v>
      </c>
      <c r="E1646" s="260" t="s">
        <v>516</v>
      </c>
      <c r="F1646" s="260" t="s">
        <v>929</v>
      </c>
      <c r="G1646" s="260" t="s">
        <v>508</v>
      </c>
      <c r="H1646" s="260"/>
      <c r="I1646" s="262"/>
      <c r="J1646" t="s">
        <v>1210</v>
      </c>
      <c r="K1646"/>
      <c r="L1646"/>
      <c r="M1646"/>
      <c r="N1646" t="s">
        <v>1211</v>
      </c>
    </row>
    <row r="1647" spans="1:14" ht="14.25" customHeight="1">
      <c r="A1647" s="273" t="s">
        <v>3424</v>
      </c>
      <c r="B1647" s="150" t="s">
        <v>625</v>
      </c>
      <c r="C1647" s="150">
        <v>218821054</v>
      </c>
      <c r="D1647" s="150">
        <v>3474850025</v>
      </c>
      <c r="E1647" s="260" t="s">
        <v>516</v>
      </c>
      <c r="F1647" s="260" t="s">
        <v>929</v>
      </c>
      <c r="G1647" s="260" t="s">
        <v>508</v>
      </c>
      <c r="H1647" s="260"/>
      <c r="I1647" s="262"/>
      <c r="J1647" t="s">
        <v>1210</v>
      </c>
      <c r="K1647"/>
      <c r="L1647"/>
      <c r="M1647"/>
      <c r="N1647" t="s">
        <v>1211</v>
      </c>
    </row>
    <row r="1648" spans="1:14" ht="14.25" customHeight="1">
      <c r="A1648" s="273" t="s">
        <v>3425</v>
      </c>
      <c r="B1648" s="150" t="s">
        <v>3373</v>
      </c>
      <c r="C1648" s="150">
        <v>185242799</v>
      </c>
      <c r="D1648" s="150">
        <v>3855838763</v>
      </c>
      <c r="E1648" s="260" t="s">
        <v>516</v>
      </c>
      <c r="F1648" s="260" t="s">
        <v>933</v>
      </c>
      <c r="G1648" s="260" t="s">
        <v>508</v>
      </c>
      <c r="H1648" s="260"/>
      <c r="I1648" s="262" t="s">
        <v>2901</v>
      </c>
      <c r="J1648" t="s">
        <v>1210</v>
      </c>
      <c r="K1648"/>
      <c r="L1648"/>
      <c r="M1648"/>
      <c r="N1648" t="s">
        <v>1211</v>
      </c>
    </row>
    <row r="1649" spans="1:14" ht="14.25" customHeight="1">
      <c r="A1649" s="273" t="s">
        <v>3426</v>
      </c>
      <c r="B1649" s="150" t="s">
        <v>633</v>
      </c>
      <c r="C1649" s="150">
        <v>185552868</v>
      </c>
      <c r="D1649" s="150">
        <v>3855983039</v>
      </c>
      <c r="E1649" s="260" t="s">
        <v>516</v>
      </c>
      <c r="F1649" s="260" t="s">
        <v>929</v>
      </c>
      <c r="G1649" s="260" t="s">
        <v>508</v>
      </c>
      <c r="H1649" s="260"/>
      <c r="I1649" s="262"/>
      <c r="J1649" t="s">
        <v>1210</v>
      </c>
      <c r="K1649"/>
      <c r="L1649"/>
      <c r="M1649"/>
      <c r="N1649" t="s">
        <v>1211</v>
      </c>
    </row>
    <row r="1650" spans="1:14" ht="14.25" customHeight="1">
      <c r="A1650" s="273" t="s">
        <v>3427</v>
      </c>
      <c r="B1650" s="186" t="s">
        <v>3428</v>
      </c>
      <c r="C1650" s="186">
        <v>187238755</v>
      </c>
      <c r="D1650" s="186">
        <v>3852850332</v>
      </c>
      <c r="E1650" s="260" t="s">
        <v>2083</v>
      </c>
      <c r="F1650" s="260" t="s">
        <v>929</v>
      </c>
      <c r="G1650" s="260" t="s">
        <v>508</v>
      </c>
      <c r="H1650" s="260"/>
      <c r="I1650" s="262"/>
      <c r="J1650" t="s">
        <v>1210</v>
      </c>
      <c r="K1650"/>
      <c r="L1650"/>
      <c r="M1650"/>
      <c r="N1650" t="s">
        <v>1211</v>
      </c>
    </row>
    <row r="1651" spans="1:14" ht="14.25" customHeight="1">
      <c r="A1651" s="273" t="s">
        <v>3429</v>
      </c>
      <c r="B1651" s="150" t="s">
        <v>3430</v>
      </c>
      <c r="C1651" s="150">
        <v>219100332</v>
      </c>
      <c r="D1651" s="150">
        <v>3852522928</v>
      </c>
      <c r="E1651" s="260" t="s">
        <v>516</v>
      </c>
      <c r="F1651" s="260" t="s">
        <v>929</v>
      </c>
      <c r="G1651" s="260" t="s">
        <v>508</v>
      </c>
      <c r="H1651" s="260"/>
      <c r="I1651" s="262"/>
      <c r="J1651" t="s">
        <v>1210</v>
      </c>
      <c r="K1651"/>
      <c r="L1651"/>
      <c r="M1651"/>
      <c r="N1651" t="s">
        <v>1211</v>
      </c>
    </row>
    <row r="1652" spans="1:14" ht="14.25" customHeight="1">
      <c r="A1652" s="273" t="s">
        <v>3431</v>
      </c>
      <c r="B1652" s="150" t="s">
        <v>627</v>
      </c>
      <c r="C1652" s="150">
        <v>219100304</v>
      </c>
      <c r="D1652" s="150">
        <v>3853142412</v>
      </c>
      <c r="E1652" s="260" t="s">
        <v>516</v>
      </c>
      <c r="F1652" s="260" t="s">
        <v>929</v>
      </c>
      <c r="G1652" s="260" t="s">
        <v>508</v>
      </c>
      <c r="H1652" s="260"/>
      <c r="I1652" s="262"/>
      <c r="J1652" t="s">
        <v>1210</v>
      </c>
      <c r="K1652"/>
      <c r="L1652"/>
      <c r="M1652"/>
      <c r="N1652" t="s">
        <v>1211</v>
      </c>
    </row>
    <row r="1653" spans="1:14" ht="14.25" customHeight="1">
      <c r="A1653" s="273" t="s">
        <v>3432</v>
      </c>
      <c r="B1653" s="150" t="s">
        <v>3433</v>
      </c>
      <c r="C1653" s="150">
        <v>219091840</v>
      </c>
      <c r="D1653" s="150">
        <v>3853790835</v>
      </c>
      <c r="E1653" s="260" t="s">
        <v>516</v>
      </c>
      <c r="F1653" s="260" t="s">
        <v>933</v>
      </c>
      <c r="G1653" s="260" t="s">
        <v>508</v>
      </c>
      <c r="H1653" s="260"/>
      <c r="I1653" s="262" t="s">
        <v>3406</v>
      </c>
      <c r="J1653" t="s">
        <v>1210</v>
      </c>
      <c r="K1653"/>
      <c r="L1653"/>
      <c r="M1653"/>
      <c r="N1653" t="s">
        <v>1211</v>
      </c>
    </row>
    <row r="1654" spans="1:14" ht="14.25" customHeight="1">
      <c r="A1654" s="273" t="s">
        <v>3434</v>
      </c>
      <c r="B1654" s="150" t="s">
        <v>3435</v>
      </c>
      <c r="C1654" s="150">
        <v>194460546</v>
      </c>
      <c r="D1654" s="150">
        <v>8019008532</v>
      </c>
      <c r="E1654" s="260" t="s">
        <v>1107</v>
      </c>
      <c r="F1654" s="260" t="s">
        <v>929</v>
      </c>
      <c r="G1654" s="321" t="s">
        <v>508</v>
      </c>
      <c r="H1654" s="321"/>
      <c r="I1654" s="324"/>
      <c r="J1654" t="s">
        <v>1210</v>
      </c>
      <c r="K1654"/>
      <c r="L1654"/>
      <c r="M1654"/>
      <c r="N1654" t="s">
        <v>1211</v>
      </c>
    </row>
    <row r="1655" spans="1:14" ht="14.25" customHeight="1">
      <c r="A1655" s="273" t="s">
        <v>3436</v>
      </c>
      <c r="B1655" s="150" t="s">
        <v>642</v>
      </c>
      <c r="C1655" s="150">
        <v>119418438</v>
      </c>
      <c r="D1655" s="150">
        <v>4065361836</v>
      </c>
      <c r="E1655" s="260" t="s">
        <v>516</v>
      </c>
      <c r="F1655" s="260" t="s">
        <v>929</v>
      </c>
      <c r="G1655" s="326" t="s">
        <v>508</v>
      </c>
      <c r="H1655" s="326"/>
      <c r="I1655" s="327"/>
      <c r="J1655" t="s">
        <v>1210</v>
      </c>
      <c r="K1655"/>
      <c r="L1655"/>
      <c r="M1655"/>
      <c r="N1655" t="s">
        <v>1211</v>
      </c>
    </row>
    <row r="1656" spans="1:14" ht="14.25" customHeight="1">
      <c r="A1656" s="313" t="s">
        <v>3437</v>
      </c>
      <c r="B1656" s="329" t="s">
        <v>1019</v>
      </c>
      <c r="C1656" s="315" t="s">
        <v>1020</v>
      </c>
      <c r="D1656" s="316" t="s">
        <v>920</v>
      </c>
      <c r="E1656" s="317"/>
      <c r="F1656" s="318"/>
      <c r="G1656" s="318"/>
      <c r="H1656" s="318"/>
      <c r="I1656" s="319"/>
      <c r="J1656" s="463" t="s">
        <v>1238</v>
      </c>
      <c r="K1656" s="463"/>
      <c r="L1656" s="463"/>
      <c r="M1656" s="463"/>
      <c r="N1656" s="463" t="s">
        <v>1239</v>
      </c>
    </row>
    <row r="1657" spans="1:14" ht="14.25" customHeight="1">
      <c r="A1657" s="378" t="s">
        <v>921</v>
      </c>
      <c r="B1657" s="427" t="s">
        <v>3189</v>
      </c>
      <c r="C1657" s="380" t="s">
        <v>923</v>
      </c>
      <c r="D1657" s="381" t="s">
        <v>924</v>
      </c>
      <c r="E1657" s="381" t="s">
        <v>497</v>
      </c>
      <c r="F1657" s="380" t="s">
        <v>925</v>
      </c>
      <c r="G1657" s="380" t="s">
        <v>926</v>
      </c>
      <c r="H1657" s="380" t="s">
        <v>1312</v>
      </c>
      <c r="I1657" s="382" t="s">
        <v>455</v>
      </c>
      <c r="J1657" t="s">
        <v>1206</v>
      </c>
      <c r="K1657" t="s">
        <v>1207</v>
      </c>
      <c r="L1657" t="s">
        <v>1205</v>
      </c>
      <c r="M1657" t="s">
        <v>1208</v>
      </c>
      <c r="N1657" t="s">
        <v>1209</v>
      </c>
    </row>
    <row r="1658" spans="1:14" ht="14.25" customHeight="1">
      <c r="A1658" s="273" t="s">
        <v>3438</v>
      </c>
      <c r="B1658" s="260" t="s">
        <v>3439</v>
      </c>
      <c r="C1658" s="260">
        <v>220925042</v>
      </c>
      <c r="D1658" s="57">
        <v>8012099890</v>
      </c>
      <c r="E1658" s="260" t="s">
        <v>2083</v>
      </c>
      <c r="F1658" s="260" t="s">
        <v>929</v>
      </c>
      <c r="G1658" s="260" t="s">
        <v>508</v>
      </c>
      <c r="H1658" s="260"/>
      <c r="I1658" s="262" t="s">
        <v>3440</v>
      </c>
      <c r="J1658" t="s">
        <v>1210</v>
      </c>
      <c r="K1658"/>
      <c r="L1658"/>
      <c r="M1658"/>
      <c r="N1658" t="s">
        <v>1211</v>
      </c>
    </row>
    <row r="1659" spans="1:14" ht="14.25" customHeight="1">
      <c r="A1659" s="273" t="s">
        <v>3441</v>
      </c>
      <c r="B1659" s="260" t="s">
        <v>672</v>
      </c>
      <c r="C1659" s="150">
        <v>95650005</v>
      </c>
      <c r="D1659" s="150" t="s">
        <v>673</v>
      </c>
      <c r="E1659" s="260" t="s">
        <v>536</v>
      </c>
      <c r="F1659" s="260" t="s">
        <v>933</v>
      </c>
      <c r="G1659" s="260" t="s">
        <v>735</v>
      </c>
      <c r="H1659" s="260"/>
      <c r="I1659" s="262"/>
      <c r="J1659" t="s">
        <v>1210</v>
      </c>
      <c r="K1659"/>
      <c r="L1659"/>
      <c r="M1659"/>
      <c r="N1659" t="s">
        <v>1211</v>
      </c>
    </row>
    <row r="1660" spans="1:14" ht="14.25" customHeight="1">
      <c r="A1660" s="273">
        <v>633417878</v>
      </c>
      <c r="B1660" s="186" t="s">
        <v>823</v>
      </c>
      <c r="C1660" s="186">
        <v>220941144</v>
      </c>
      <c r="D1660" s="260">
        <v>3855294209</v>
      </c>
      <c r="E1660" s="260" t="s">
        <v>991</v>
      </c>
      <c r="F1660" s="260" t="s">
        <v>929</v>
      </c>
      <c r="G1660" s="260" t="s">
        <v>508</v>
      </c>
      <c r="H1660" s="260"/>
      <c r="I1660" s="262" t="s">
        <v>3442</v>
      </c>
      <c r="J1660" t="s">
        <v>1210</v>
      </c>
      <c r="K1660"/>
      <c r="L1660"/>
      <c r="M1660"/>
      <c r="N1660" t="s">
        <v>1211</v>
      </c>
    </row>
    <row r="1661" spans="1:14" ht="14.25" customHeight="1">
      <c r="A1661" s="273"/>
      <c r="B1661" s="260"/>
      <c r="C1661" s="260"/>
      <c r="D1661" s="260"/>
      <c r="E1661" s="260"/>
      <c r="F1661" s="260"/>
      <c r="G1661" s="260"/>
      <c r="H1661" s="260"/>
      <c r="I1661" s="262"/>
      <c r="J1661"/>
      <c r="K1661"/>
      <c r="L1661"/>
      <c r="M1661"/>
      <c r="N1661"/>
    </row>
    <row r="1662" spans="1:14" ht="14.25" customHeight="1">
      <c r="A1662" s="273"/>
      <c r="B1662" s="260"/>
      <c r="C1662" s="260"/>
      <c r="D1662" s="260"/>
      <c r="E1662" s="260"/>
      <c r="F1662" s="260"/>
      <c r="G1662" s="260"/>
      <c r="H1662" s="260"/>
      <c r="I1662" s="262"/>
      <c r="J1662"/>
      <c r="K1662"/>
      <c r="L1662"/>
      <c r="M1662"/>
      <c r="N1662"/>
    </row>
    <row r="1663" spans="1:14" ht="14.25" customHeight="1">
      <c r="A1663" s="273"/>
      <c r="B1663" s="260"/>
      <c r="C1663" s="260"/>
      <c r="D1663" s="260"/>
      <c r="E1663" s="260"/>
      <c r="F1663" s="260"/>
      <c r="G1663" s="260"/>
      <c r="H1663" s="260"/>
      <c r="I1663" s="262"/>
      <c r="J1663"/>
      <c r="K1663"/>
      <c r="L1663"/>
      <c r="M1663"/>
      <c r="N1663"/>
    </row>
    <row r="1664" spans="1:14" ht="14.25" customHeight="1">
      <c r="A1664" s="273"/>
      <c r="B1664" s="260"/>
      <c r="C1664" s="260"/>
      <c r="D1664" s="260"/>
      <c r="E1664" s="260"/>
      <c r="F1664" s="260"/>
      <c r="G1664" s="260"/>
      <c r="H1664" s="260"/>
      <c r="I1664" s="262"/>
      <c r="J1664"/>
      <c r="K1664"/>
      <c r="L1664"/>
      <c r="M1664"/>
      <c r="N1664"/>
    </row>
    <row r="1665" spans="1:14" ht="14.25" customHeight="1">
      <c r="A1665" s="273"/>
      <c r="B1665" s="260"/>
      <c r="C1665" s="260"/>
      <c r="D1665" s="260"/>
      <c r="E1665" s="260"/>
      <c r="F1665" s="260"/>
      <c r="G1665" s="260"/>
      <c r="H1665" s="260"/>
      <c r="I1665" s="262"/>
      <c r="J1665"/>
      <c r="K1665"/>
      <c r="L1665"/>
      <c r="M1665"/>
      <c r="N1665"/>
    </row>
    <row r="1666" spans="1:14" ht="14.25" customHeight="1">
      <c r="A1666" s="273"/>
      <c r="B1666" s="260"/>
      <c r="C1666" s="260"/>
      <c r="D1666" s="260"/>
      <c r="E1666" s="260"/>
      <c r="F1666" s="260"/>
      <c r="G1666" s="260"/>
      <c r="H1666" s="260"/>
      <c r="I1666" s="262"/>
      <c r="J1666"/>
      <c r="K1666"/>
      <c r="L1666"/>
      <c r="M1666"/>
      <c r="N1666"/>
    </row>
    <row r="1667" spans="1:14" ht="14.25" customHeight="1">
      <c r="A1667" s="273"/>
      <c r="B1667" s="260"/>
      <c r="C1667" s="260"/>
      <c r="D1667" s="260"/>
      <c r="E1667" s="260"/>
      <c r="F1667" s="260"/>
      <c r="G1667" s="260"/>
      <c r="H1667" s="260"/>
      <c r="I1667" s="262"/>
      <c r="J1667"/>
      <c r="K1667"/>
      <c r="L1667"/>
      <c r="M1667"/>
      <c r="N1667"/>
    </row>
    <row r="1668" spans="1:14" ht="14.25" customHeight="1">
      <c r="A1668" s="273"/>
      <c r="B1668" s="186"/>
      <c r="C1668" s="186"/>
      <c r="D1668" s="396">
        <v>219122679</v>
      </c>
      <c r="E1668" s="260"/>
      <c r="F1668" s="260"/>
      <c r="G1668" s="260"/>
      <c r="H1668" s="260"/>
      <c r="I1668" s="262"/>
      <c r="J1668" s="463" t="s">
        <v>1238</v>
      </c>
      <c r="K1668" s="463"/>
      <c r="L1668" s="463"/>
      <c r="M1668" s="463"/>
      <c r="N1668" s="463" t="s">
        <v>1239</v>
      </c>
    </row>
    <row r="1669" spans="1:14" ht="14.25" customHeight="1">
      <c r="A1669" s="273"/>
      <c r="B1669" s="260"/>
      <c r="C1669" s="260"/>
      <c r="D1669" s="260"/>
      <c r="E1669" s="377"/>
      <c r="F1669" s="260"/>
      <c r="G1669" s="260"/>
      <c r="H1669" s="260"/>
      <c r="I1669" s="262"/>
      <c r="J1669"/>
      <c r="K1669"/>
      <c r="L1669"/>
      <c r="M1669"/>
      <c r="N1669"/>
    </row>
    <row r="1670" spans="1:14" ht="14.25" customHeight="1">
      <c r="A1670" s="273"/>
      <c r="B1670" s="260"/>
      <c r="C1670" s="260"/>
      <c r="D1670" s="260"/>
      <c r="E1670" s="260"/>
      <c r="F1670" s="260"/>
      <c r="G1670" s="260"/>
      <c r="H1670" s="260"/>
      <c r="I1670" s="262"/>
      <c r="J1670"/>
      <c r="K1670"/>
      <c r="L1670"/>
      <c r="M1670"/>
      <c r="N1670"/>
    </row>
    <row r="1671" spans="1:14" ht="14.25" customHeight="1">
      <c r="A1671" s="273"/>
      <c r="B1671" s="260"/>
      <c r="C1671" s="260"/>
      <c r="D1671" s="260"/>
      <c r="E1671" s="260"/>
      <c r="F1671" s="260"/>
      <c r="G1671" s="260"/>
      <c r="H1671" s="260"/>
      <c r="I1671" s="262"/>
      <c r="J1671"/>
      <c r="K1671"/>
      <c r="L1671"/>
      <c r="M1671"/>
      <c r="N1671"/>
    </row>
    <row r="1672" spans="1:14" ht="14.25" customHeight="1">
      <c r="A1672" s="273"/>
      <c r="B1672" s="260"/>
      <c r="C1672" s="260"/>
      <c r="D1672" s="260"/>
      <c r="E1672" s="260"/>
      <c r="F1672" s="260"/>
      <c r="G1672" s="260"/>
      <c r="H1672" s="260"/>
      <c r="I1672" s="262"/>
      <c r="J1672"/>
      <c r="K1672"/>
      <c r="L1672"/>
      <c r="M1672"/>
      <c r="N1672"/>
    </row>
    <row r="1673" spans="1:14" ht="14.25" customHeight="1">
      <c r="A1673" s="273"/>
      <c r="B1673" s="260"/>
      <c r="C1673" s="260"/>
      <c r="D1673" s="260"/>
      <c r="E1673" s="260"/>
      <c r="F1673" s="260"/>
      <c r="G1673" s="260"/>
      <c r="H1673" s="260"/>
      <c r="I1673" s="262"/>
      <c r="J1673"/>
      <c r="K1673"/>
      <c r="L1673"/>
      <c r="M1673"/>
      <c r="N1673"/>
    </row>
    <row r="1674" spans="1:14" ht="14.25" customHeight="1">
      <c r="A1674" s="273"/>
      <c r="B1674" s="260"/>
      <c r="C1674" s="260"/>
      <c r="D1674" s="260"/>
      <c r="E1674" s="260"/>
      <c r="F1674" s="260"/>
      <c r="G1674" s="260"/>
      <c r="H1674" s="260"/>
      <c r="I1674" s="262"/>
      <c r="J1674"/>
      <c r="K1674"/>
      <c r="L1674"/>
      <c r="M1674"/>
      <c r="N1674"/>
    </row>
    <row r="1675" spans="1:14" ht="14.25" customHeight="1">
      <c r="A1675" s="273"/>
      <c r="B1675" s="260"/>
      <c r="C1675" s="260"/>
      <c r="D1675" s="260"/>
      <c r="E1675" s="260"/>
      <c r="F1675" s="260"/>
      <c r="G1675" s="260"/>
      <c r="H1675" s="260"/>
      <c r="I1675" s="262"/>
      <c r="J1675"/>
      <c r="K1675"/>
      <c r="L1675"/>
      <c r="M1675"/>
      <c r="N1675"/>
    </row>
    <row r="1676" spans="1:14" ht="14.25" customHeight="1">
      <c r="J1676"/>
      <c r="K1676"/>
      <c r="L1676"/>
      <c r="M1676"/>
      <c r="N1676"/>
    </row>
    <row r="1677" spans="1:14" ht="14.25" customHeight="1">
      <c r="A1677" s="330"/>
      <c r="B1677" s="328"/>
      <c r="C1677" s="328"/>
      <c r="D1677" s="328"/>
      <c r="E1677" s="328"/>
      <c r="F1677" s="328"/>
      <c r="G1677" s="328"/>
      <c r="H1677" s="328"/>
      <c r="I1677" s="328"/>
      <c r="J1677"/>
      <c r="K1677"/>
      <c r="L1677"/>
      <c r="M1677"/>
      <c r="N1677"/>
    </row>
    <row r="1678" spans="1:14" ht="14.25" customHeight="1">
      <c r="A1678" s="278" t="s">
        <v>3443</v>
      </c>
      <c r="B1678" s="337" t="s">
        <v>918</v>
      </c>
      <c r="C1678" s="250" t="s">
        <v>919</v>
      </c>
      <c r="D1678" s="251" t="s">
        <v>1311</v>
      </c>
      <c r="E1678" s="252"/>
      <c r="F1678" s="253"/>
      <c r="G1678" s="253"/>
      <c r="H1678" s="253"/>
      <c r="I1678" s="284"/>
      <c r="J1678" s="463" t="s">
        <v>1238</v>
      </c>
      <c r="K1678" s="463"/>
      <c r="L1678" s="463"/>
      <c r="M1678" s="463"/>
      <c r="N1678" s="463" t="s">
        <v>1239</v>
      </c>
    </row>
    <row r="1679" spans="1:14" ht="14.25" customHeight="1">
      <c r="A1679" s="378" t="s">
        <v>921</v>
      </c>
      <c r="B1679" s="427" t="s">
        <v>3189</v>
      </c>
      <c r="C1679" s="380" t="s">
        <v>923</v>
      </c>
      <c r="D1679" s="381" t="s">
        <v>924</v>
      </c>
      <c r="E1679" s="381" t="s">
        <v>497</v>
      </c>
      <c r="F1679" s="380" t="s">
        <v>925</v>
      </c>
      <c r="G1679" s="380" t="s">
        <v>926</v>
      </c>
      <c r="H1679" s="380" t="s">
        <v>1312</v>
      </c>
      <c r="I1679" s="382" t="s">
        <v>455</v>
      </c>
      <c r="J1679" t="s">
        <v>1206</v>
      </c>
      <c r="K1679" t="s">
        <v>1207</v>
      </c>
      <c r="L1679" t="s">
        <v>1205</v>
      </c>
      <c r="M1679" t="s">
        <v>1208</v>
      </c>
      <c r="N1679" t="s">
        <v>1209</v>
      </c>
    </row>
    <row r="1680" spans="1:14" ht="14.25" customHeight="1">
      <c r="A1680" s="273"/>
      <c r="B1680" s="150" t="s">
        <v>3444</v>
      </c>
      <c r="C1680" s="150">
        <v>218870045</v>
      </c>
      <c r="D1680" s="430" t="s">
        <v>3445</v>
      </c>
      <c r="E1680" s="260"/>
      <c r="F1680" s="260"/>
      <c r="G1680" s="260" t="s">
        <v>508</v>
      </c>
      <c r="H1680" s="260"/>
      <c r="I1680" s="262"/>
      <c r="J1680" t="s">
        <v>1210</v>
      </c>
      <c r="K1680"/>
      <c r="L1680"/>
      <c r="M1680"/>
      <c r="N1680" t="s">
        <v>1211</v>
      </c>
    </row>
    <row r="1681" spans="1:14" ht="14.25" customHeight="1">
      <c r="A1681" s="273"/>
      <c r="B1681" s="150" t="s">
        <v>3446</v>
      </c>
      <c r="C1681" s="150">
        <v>219123335</v>
      </c>
      <c r="D1681" s="429">
        <v>3855814838</v>
      </c>
      <c r="E1681" s="260" t="s">
        <v>2017</v>
      </c>
      <c r="F1681" s="260" t="s">
        <v>929</v>
      </c>
      <c r="G1681" s="260"/>
      <c r="H1681" s="260"/>
      <c r="I1681" s="262"/>
      <c r="J1681" t="s">
        <v>1210</v>
      </c>
      <c r="K1681"/>
      <c r="L1681"/>
      <c r="M1681"/>
      <c r="N1681" t="s">
        <v>1211</v>
      </c>
    </row>
    <row r="1682" spans="1:14" ht="14.25" customHeight="1">
      <c r="A1682" s="273"/>
      <c r="B1682" s="150" t="s">
        <v>632</v>
      </c>
      <c r="C1682" s="150">
        <v>219140977</v>
      </c>
      <c r="D1682" s="150">
        <v>5735136117</v>
      </c>
      <c r="E1682" s="260" t="s">
        <v>505</v>
      </c>
      <c r="F1682" s="260" t="s">
        <v>929</v>
      </c>
      <c r="G1682" s="260"/>
      <c r="H1682" s="260"/>
      <c r="I1682" s="262"/>
      <c r="J1682" t="s">
        <v>1210</v>
      </c>
      <c r="K1682"/>
      <c r="L1682"/>
      <c r="M1682"/>
      <c r="N1682" t="s">
        <v>1211</v>
      </c>
    </row>
    <row r="1683" spans="1:14" ht="14.25" customHeight="1">
      <c r="A1683" s="273"/>
      <c r="B1683" s="150" t="s">
        <v>3447</v>
      </c>
      <c r="C1683" s="150">
        <v>218582251</v>
      </c>
      <c r="D1683" s="150">
        <v>4699700004</v>
      </c>
      <c r="E1683" s="260" t="s">
        <v>2017</v>
      </c>
      <c r="F1683" s="260" t="s">
        <v>929</v>
      </c>
      <c r="G1683" s="260"/>
      <c r="H1683" s="260"/>
      <c r="I1683" s="262" t="s">
        <v>3448</v>
      </c>
      <c r="J1683" t="s">
        <v>1210</v>
      </c>
      <c r="K1683"/>
      <c r="L1683"/>
      <c r="M1683"/>
      <c r="N1683" t="s">
        <v>1211</v>
      </c>
    </row>
    <row r="1684" spans="1:14" ht="14.25" customHeight="1">
      <c r="A1684" s="273"/>
      <c r="B1684" s="255" t="s">
        <v>3449</v>
      </c>
      <c r="C1684" s="255">
        <v>219680613</v>
      </c>
      <c r="D1684" s="255">
        <v>3854230944</v>
      </c>
      <c r="E1684" s="255" t="s">
        <v>521</v>
      </c>
      <c r="F1684" s="260" t="s">
        <v>929</v>
      </c>
      <c r="G1684" s="260" t="s">
        <v>508</v>
      </c>
      <c r="H1684" s="260"/>
      <c r="I1684" s="262"/>
      <c r="J1684" s="462" t="s">
        <v>1217</v>
      </c>
      <c r="K1684" s="462" t="s">
        <v>1269</v>
      </c>
      <c r="L1684" s="462" t="s">
        <v>1305</v>
      </c>
      <c r="M1684" s="462" t="s">
        <v>1306</v>
      </c>
      <c r="N1684" s="462" t="s">
        <v>1211</v>
      </c>
    </row>
    <row r="1685" spans="1:14" ht="14.25" customHeight="1">
      <c r="A1685" s="273">
        <v>779426761</v>
      </c>
      <c r="B1685" s="186" t="s">
        <v>3301</v>
      </c>
      <c r="C1685" s="186">
        <v>128553631</v>
      </c>
      <c r="D1685" s="186">
        <v>7864843117</v>
      </c>
      <c r="E1685" s="260" t="s">
        <v>2083</v>
      </c>
      <c r="F1685" s="260" t="s">
        <v>929</v>
      </c>
      <c r="G1685" s="260" t="s">
        <v>508</v>
      </c>
      <c r="H1685" s="260"/>
      <c r="I1685" s="262" t="s">
        <v>736</v>
      </c>
      <c r="J1685" t="s">
        <v>1210</v>
      </c>
      <c r="K1685"/>
      <c r="L1685"/>
      <c r="M1685"/>
      <c r="N1685" t="s">
        <v>1211</v>
      </c>
    </row>
    <row r="1686" spans="1:14" ht="14.25" customHeight="1">
      <c r="A1686" s="273" t="s">
        <v>3450</v>
      </c>
      <c r="B1686" s="145" t="s">
        <v>645</v>
      </c>
      <c r="C1686" s="145">
        <v>219125861</v>
      </c>
      <c r="D1686" s="145">
        <v>8016346092</v>
      </c>
      <c r="E1686" s="260" t="s">
        <v>510</v>
      </c>
      <c r="F1686" s="260" t="s">
        <v>929</v>
      </c>
      <c r="G1686" s="260" t="s">
        <v>508</v>
      </c>
      <c r="H1686" s="260"/>
      <c r="I1686" s="262"/>
      <c r="J1686" t="s">
        <v>1210</v>
      </c>
      <c r="K1686"/>
      <c r="L1686"/>
      <c r="M1686"/>
      <c r="N1686" t="s">
        <v>1211</v>
      </c>
    </row>
    <row r="1687" spans="1:14" ht="14.25" customHeight="1">
      <c r="A1687" s="273"/>
      <c r="B1687" s="153" t="s">
        <v>3451</v>
      </c>
      <c r="C1687" s="153">
        <v>177874672</v>
      </c>
      <c r="D1687" s="153">
        <v>3853714403</v>
      </c>
      <c r="E1687" s="260" t="s">
        <v>2017</v>
      </c>
      <c r="F1687" s="260" t="s">
        <v>929</v>
      </c>
      <c r="G1687" s="260" t="s">
        <v>508</v>
      </c>
      <c r="H1687" s="260"/>
      <c r="I1687" s="262"/>
      <c r="J1687" t="s">
        <v>1210</v>
      </c>
      <c r="K1687"/>
      <c r="L1687"/>
      <c r="M1687"/>
      <c r="N1687" t="s">
        <v>1211</v>
      </c>
    </row>
    <row r="1688" spans="1:14" ht="14.25" customHeight="1">
      <c r="A1688" s="273" t="s">
        <v>3452</v>
      </c>
      <c r="B1688" s="186" t="s">
        <v>3453</v>
      </c>
      <c r="C1688" s="186">
        <v>218871354</v>
      </c>
      <c r="D1688" s="186">
        <v>3852407252</v>
      </c>
      <c r="E1688" s="260" t="s">
        <v>510</v>
      </c>
      <c r="F1688" s="260" t="s">
        <v>929</v>
      </c>
      <c r="G1688" s="260" t="s">
        <v>508</v>
      </c>
      <c r="H1688" s="260"/>
      <c r="I1688" s="262"/>
      <c r="J1688" t="s">
        <v>1210</v>
      </c>
      <c r="K1688"/>
      <c r="L1688"/>
      <c r="M1688"/>
      <c r="N1688" t="s">
        <v>1211</v>
      </c>
    </row>
    <row r="1689" spans="1:14" ht="14.25" customHeight="1">
      <c r="A1689" s="273"/>
      <c r="B1689" s="150" t="s">
        <v>3454</v>
      </c>
      <c r="C1689" s="150">
        <v>191065852</v>
      </c>
      <c r="D1689" s="150">
        <v>3853011016</v>
      </c>
      <c r="E1689" s="260" t="s">
        <v>516</v>
      </c>
      <c r="F1689" s="260" t="s">
        <v>929</v>
      </c>
      <c r="G1689" s="260" t="s">
        <v>508</v>
      </c>
      <c r="H1689" s="260"/>
      <c r="I1689" s="262"/>
      <c r="J1689" t="s">
        <v>1210</v>
      </c>
      <c r="K1689"/>
      <c r="L1689"/>
      <c r="M1689"/>
      <c r="N1689" t="s">
        <v>1211</v>
      </c>
    </row>
    <row r="1690" spans="1:14" ht="14.25" customHeight="1">
      <c r="A1690" s="273"/>
      <c r="B1690" s="145" t="s">
        <v>3455</v>
      </c>
      <c r="C1690" s="145"/>
      <c r="D1690" s="186"/>
      <c r="E1690" s="260"/>
      <c r="F1690" s="260"/>
      <c r="G1690" s="260" t="s">
        <v>508</v>
      </c>
      <c r="H1690" s="260"/>
      <c r="I1690" s="262"/>
      <c r="J1690" s="463" t="s">
        <v>1238</v>
      </c>
      <c r="K1690" s="463"/>
      <c r="L1690" s="463"/>
      <c r="M1690" s="463"/>
      <c r="N1690" s="463" t="s">
        <v>1239</v>
      </c>
    </row>
    <row r="1691" spans="1:14" ht="14.25" customHeight="1">
      <c r="A1691" s="273"/>
      <c r="B1691" s="150" t="s">
        <v>3456</v>
      </c>
      <c r="C1691" s="150">
        <v>219830296</v>
      </c>
      <c r="D1691" s="156">
        <v>3854506322</v>
      </c>
      <c r="E1691" s="260" t="s">
        <v>505</v>
      </c>
      <c r="F1691" s="260" t="s">
        <v>933</v>
      </c>
      <c r="G1691" s="260"/>
      <c r="H1691" s="260"/>
      <c r="I1691" s="262"/>
      <c r="J1691" t="s">
        <v>1210</v>
      </c>
      <c r="K1691"/>
      <c r="L1691"/>
      <c r="M1691"/>
      <c r="N1691" t="s">
        <v>1211</v>
      </c>
    </row>
    <row r="1692" spans="1:14" ht="14.25" customHeight="1">
      <c r="A1692" s="273"/>
      <c r="B1692" s="186" t="s">
        <v>3457</v>
      </c>
      <c r="C1692" s="186">
        <v>219148124</v>
      </c>
      <c r="D1692" s="186">
        <v>4359383183</v>
      </c>
      <c r="E1692" s="260" t="s">
        <v>516</v>
      </c>
      <c r="F1692" s="260" t="s">
        <v>929</v>
      </c>
      <c r="G1692" s="260" t="s">
        <v>508</v>
      </c>
      <c r="H1692" s="260"/>
      <c r="I1692" s="262"/>
      <c r="J1692" t="s">
        <v>1210</v>
      </c>
      <c r="K1692"/>
      <c r="L1692"/>
      <c r="M1692"/>
      <c r="N1692" t="s">
        <v>1211</v>
      </c>
    </row>
    <row r="1693" spans="1:14" ht="14.25" customHeight="1">
      <c r="A1693" s="273"/>
      <c r="B1693" s="150" t="s">
        <v>648</v>
      </c>
      <c r="C1693" s="150">
        <v>219126120</v>
      </c>
      <c r="D1693" s="150">
        <v>8328904032</v>
      </c>
      <c r="E1693" s="260" t="s">
        <v>510</v>
      </c>
      <c r="F1693" s="260" t="s">
        <v>929</v>
      </c>
      <c r="G1693" s="260" t="s">
        <v>508</v>
      </c>
      <c r="H1693" s="260"/>
      <c r="I1693" s="262"/>
      <c r="J1693" t="s">
        <v>1210</v>
      </c>
      <c r="K1693"/>
      <c r="L1693"/>
      <c r="M1693"/>
      <c r="N1693" t="s">
        <v>1211</v>
      </c>
    </row>
    <row r="1694" spans="1:14" ht="14.25" customHeight="1">
      <c r="A1694" s="273"/>
      <c r="B1694" s="150" t="s">
        <v>3458</v>
      </c>
      <c r="C1694" s="150">
        <v>134612285</v>
      </c>
      <c r="D1694" s="150">
        <v>8012057920</v>
      </c>
      <c r="E1694" s="260" t="s">
        <v>510</v>
      </c>
      <c r="F1694" s="260" t="s">
        <v>929</v>
      </c>
      <c r="G1694" s="260" t="s">
        <v>508</v>
      </c>
      <c r="H1694" s="260"/>
      <c r="I1694" s="262"/>
      <c r="J1694" t="s">
        <v>1210</v>
      </c>
      <c r="K1694"/>
      <c r="L1694"/>
      <c r="M1694"/>
      <c r="N1694" t="s">
        <v>1211</v>
      </c>
    </row>
    <row r="1695" spans="1:14" ht="14.25" customHeight="1">
      <c r="A1695" s="322"/>
      <c r="B1695" s="145" t="s">
        <v>650</v>
      </c>
      <c r="C1695" s="145">
        <v>145640672</v>
      </c>
      <c r="D1695" s="145">
        <v>3853754006</v>
      </c>
      <c r="E1695" s="321" t="s">
        <v>510</v>
      </c>
      <c r="F1695" s="321" t="s">
        <v>929</v>
      </c>
      <c r="G1695" s="321"/>
      <c r="H1695" s="321"/>
      <c r="I1695" s="324"/>
      <c r="J1695" t="s">
        <v>1210</v>
      </c>
      <c r="K1695"/>
      <c r="L1695"/>
      <c r="M1695"/>
      <c r="N1695" t="s">
        <v>1211</v>
      </c>
    </row>
    <row r="1696" spans="1:14" ht="14.25" customHeight="1">
      <c r="A1696" s="322"/>
      <c r="B1696" s="153" t="s">
        <v>638</v>
      </c>
      <c r="C1696" s="153">
        <v>117028375</v>
      </c>
      <c r="D1696" s="153">
        <v>8016661913</v>
      </c>
      <c r="E1696" s="321" t="s">
        <v>2083</v>
      </c>
      <c r="F1696" s="321" t="s">
        <v>933</v>
      </c>
      <c r="G1696" s="321"/>
      <c r="H1696" s="321"/>
      <c r="I1696" s="324"/>
      <c r="J1696" t="s">
        <v>1210</v>
      </c>
      <c r="K1696"/>
      <c r="L1696"/>
      <c r="M1696"/>
      <c r="N1696" t="s">
        <v>1211</v>
      </c>
    </row>
    <row r="1697" spans="1:14" ht="14.25" customHeight="1">
      <c r="A1697" s="322" t="s">
        <v>3459</v>
      </c>
      <c r="B1697" s="150" t="s">
        <v>651</v>
      </c>
      <c r="C1697" s="156">
        <v>220517631</v>
      </c>
      <c r="D1697" s="150">
        <v>8634580854</v>
      </c>
      <c r="E1697" s="321" t="s">
        <v>516</v>
      </c>
      <c r="F1697" s="321" t="s">
        <v>929</v>
      </c>
      <c r="G1697" s="321" t="s">
        <v>508</v>
      </c>
      <c r="H1697" s="321"/>
      <c r="I1697" s="324"/>
      <c r="J1697" t="s">
        <v>1210</v>
      </c>
      <c r="K1697"/>
      <c r="L1697"/>
      <c r="M1697"/>
      <c r="N1697" t="s">
        <v>1211</v>
      </c>
    </row>
    <row r="1698" spans="1:14" ht="14.25" customHeight="1">
      <c r="A1698" s="430" t="s">
        <v>3460</v>
      </c>
      <c r="B1698" s="150" t="s">
        <v>3461</v>
      </c>
      <c r="C1698" s="150">
        <v>219712364</v>
      </c>
      <c r="D1698" s="47">
        <v>8015091409</v>
      </c>
      <c r="E1698" s="321" t="s">
        <v>516</v>
      </c>
      <c r="F1698" s="321" t="s">
        <v>929</v>
      </c>
      <c r="G1698" s="321" t="s">
        <v>508</v>
      </c>
      <c r="H1698" s="321"/>
      <c r="I1698" s="324"/>
      <c r="J1698" t="s">
        <v>1210</v>
      </c>
      <c r="K1698"/>
      <c r="L1698"/>
      <c r="M1698"/>
      <c r="N1698" t="s">
        <v>1211</v>
      </c>
    </row>
    <row r="1699" spans="1:14" ht="14.25" customHeight="1">
      <c r="A1699" s="325" t="s">
        <v>3462</v>
      </c>
      <c r="B1699" s="393" t="s">
        <v>3463</v>
      </c>
      <c r="C1699" s="393">
        <v>219021559</v>
      </c>
      <c r="D1699" s="393">
        <v>3854470255</v>
      </c>
      <c r="E1699" s="326" t="s">
        <v>505</v>
      </c>
      <c r="F1699" s="326" t="s">
        <v>929</v>
      </c>
      <c r="G1699" s="326" t="s">
        <v>508</v>
      </c>
      <c r="H1699" s="326"/>
      <c r="I1699" s="327"/>
      <c r="J1699" t="s">
        <v>1210</v>
      </c>
      <c r="K1699"/>
      <c r="L1699"/>
      <c r="M1699"/>
      <c r="N1699" t="s">
        <v>1211</v>
      </c>
    </row>
    <row r="1700" spans="1:14" ht="14.25" customHeight="1">
      <c r="A1700" s="278" t="s">
        <v>3464</v>
      </c>
      <c r="B1700" s="337" t="s">
        <v>918</v>
      </c>
      <c r="C1700" s="250" t="s">
        <v>919</v>
      </c>
      <c r="D1700" s="251" t="s">
        <v>1311</v>
      </c>
      <c r="E1700" s="252"/>
      <c r="F1700" s="253"/>
      <c r="G1700" s="253"/>
      <c r="H1700" s="253"/>
      <c r="I1700" s="284"/>
      <c r="J1700" s="463" t="s">
        <v>1238</v>
      </c>
      <c r="K1700" s="463"/>
      <c r="L1700" s="463"/>
      <c r="M1700" s="463"/>
      <c r="N1700" s="463" t="s">
        <v>1239</v>
      </c>
    </row>
    <row r="1701" spans="1:14" ht="14.25" customHeight="1">
      <c r="A1701" s="378" t="s">
        <v>921</v>
      </c>
      <c r="B1701" s="427" t="s">
        <v>3189</v>
      </c>
      <c r="C1701" s="380" t="s">
        <v>923</v>
      </c>
      <c r="D1701" s="381" t="s">
        <v>924</v>
      </c>
      <c r="E1701" s="381" t="s">
        <v>497</v>
      </c>
      <c r="F1701" s="380" t="s">
        <v>925</v>
      </c>
      <c r="G1701" s="380" t="s">
        <v>926</v>
      </c>
      <c r="H1701" s="380" t="s">
        <v>1312</v>
      </c>
      <c r="I1701" s="382" t="s">
        <v>455</v>
      </c>
      <c r="J1701" t="s">
        <v>1206</v>
      </c>
      <c r="K1701" t="s">
        <v>1207</v>
      </c>
      <c r="L1701" t="s">
        <v>1205</v>
      </c>
      <c r="M1701" t="s">
        <v>1208</v>
      </c>
      <c r="N1701" t="s">
        <v>1209</v>
      </c>
    </row>
    <row r="1702" spans="1:14" ht="14.25" customHeight="1">
      <c r="A1702" s="273" t="s">
        <v>3465</v>
      </c>
      <c r="B1702" s="260" t="s">
        <v>3466</v>
      </c>
      <c r="C1702" s="334">
        <v>220956297</v>
      </c>
      <c r="D1702" s="260">
        <v>3855075558</v>
      </c>
      <c r="E1702" s="260" t="s">
        <v>505</v>
      </c>
      <c r="F1702" s="321" t="s">
        <v>929</v>
      </c>
      <c r="G1702" s="260"/>
      <c r="H1702" s="260"/>
      <c r="I1702" s="262"/>
      <c r="J1702" t="s">
        <v>1210</v>
      </c>
      <c r="K1702"/>
      <c r="L1702"/>
      <c r="M1702"/>
      <c r="N1702" t="s">
        <v>1211</v>
      </c>
    </row>
    <row r="1703" spans="1:14" ht="14.25" customHeight="1">
      <c r="A1703" s="273" t="s">
        <v>3467</v>
      </c>
      <c r="B1703" s="150" t="s">
        <v>3468</v>
      </c>
      <c r="C1703" s="150">
        <v>194454010</v>
      </c>
      <c r="D1703" s="151" t="s">
        <v>3469</v>
      </c>
      <c r="E1703" s="260" t="s">
        <v>516</v>
      </c>
      <c r="F1703" s="260" t="s">
        <v>929</v>
      </c>
      <c r="G1703" s="260"/>
      <c r="H1703" s="260"/>
      <c r="I1703" s="262"/>
      <c r="J1703" t="s">
        <v>1210</v>
      </c>
      <c r="K1703"/>
      <c r="L1703"/>
      <c r="M1703"/>
      <c r="N1703" t="s">
        <v>1211</v>
      </c>
    </row>
    <row r="1704" spans="1:14" ht="14.25" customHeight="1">
      <c r="A1704" s="273" t="s">
        <v>3470</v>
      </c>
      <c r="B1704" s="150" t="s">
        <v>652</v>
      </c>
      <c r="C1704" s="150">
        <v>218760802</v>
      </c>
      <c r="D1704" s="150">
        <v>3856229646</v>
      </c>
      <c r="E1704" s="260" t="s">
        <v>516</v>
      </c>
      <c r="F1704" s="260" t="s">
        <v>929</v>
      </c>
      <c r="G1704" s="260" t="s">
        <v>508</v>
      </c>
      <c r="H1704" s="260"/>
      <c r="I1704" s="262"/>
      <c r="J1704" t="s">
        <v>1210</v>
      </c>
      <c r="K1704"/>
      <c r="L1704"/>
      <c r="M1704"/>
      <c r="N1704" t="s">
        <v>1211</v>
      </c>
    </row>
    <row r="1705" spans="1:14" ht="14.25" customHeight="1">
      <c r="A1705" s="273" t="s">
        <v>3471</v>
      </c>
      <c r="B1705" s="150" t="s">
        <v>660</v>
      </c>
      <c r="C1705" s="150">
        <v>220896378</v>
      </c>
      <c r="D1705" s="150" t="s">
        <v>661</v>
      </c>
      <c r="E1705" s="260" t="s">
        <v>516</v>
      </c>
      <c r="F1705" s="260" t="s">
        <v>929</v>
      </c>
      <c r="G1705" s="260" t="s">
        <v>508</v>
      </c>
      <c r="H1705" s="260"/>
      <c r="I1705" s="262"/>
      <c r="J1705" t="s">
        <v>1210</v>
      </c>
      <c r="K1705"/>
      <c r="L1705"/>
      <c r="M1705"/>
      <c r="N1705" t="s">
        <v>1211</v>
      </c>
    </row>
    <row r="1706" spans="1:14" ht="14.25" customHeight="1">
      <c r="A1706" s="66" t="s">
        <v>3472</v>
      </c>
      <c r="B1706" s="150" t="s">
        <v>665</v>
      </c>
      <c r="C1706" s="150">
        <v>220915749</v>
      </c>
      <c r="D1706" s="150">
        <v>3854579227</v>
      </c>
      <c r="E1706" s="260" t="s">
        <v>516</v>
      </c>
      <c r="F1706" s="260" t="s">
        <v>929</v>
      </c>
      <c r="G1706" s="260" t="s">
        <v>508</v>
      </c>
      <c r="H1706" s="260"/>
      <c r="I1706" s="262"/>
      <c r="J1706" t="s">
        <v>1210</v>
      </c>
      <c r="K1706"/>
      <c r="L1706"/>
      <c r="M1706"/>
      <c r="N1706" t="s">
        <v>1211</v>
      </c>
    </row>
    <row r="1707" spans="1:14" ht="14.25" customHeight="1">
      <c r="A1707" s="273" t="s">
        <v>3473</v>
      </c>
      <c r="B1707" s="150" t="s">
        <v>659</v>
      </c>
      <c r="C1707" s="153">
        <v>188001298</v>
      </c>
      <c r="D1707" s="150">
        <v>8015025972</v>
      </c>
      <c r="E1707" s="260" t="s">
        <v>516</v>
      </c>
      <c r="F1707" s="260" t="s">
        <v>929</v>
      </c>
      <c r="G1707" s="260" t="s">
        <v>508</v>
      </c>
      <c r="H1707" s="260"/>
      <c r="I1707" s="340"/>
      <c r="J1707" t="s">
        <v>1210</v>
      </c>
      <c r="K1707"/>
      <c r="L1707"/>
      <c r="M1707"/>
      <c r="N1707" t="s">
        <v>1211</v>
      </c>
    </row>
    <row r="1708" spans="1:14" ht="14.25" customHeight="1">
      <c r="A1708" s="273" t="s">
        <v>3474</v>
      </c>
      <c r="B1708" s="150" t="s">
        <v>657</v>
      </c>
      <c r="C1708" s="150">
        <v>220868285</v>
      </c>
      <c r="D1708" s="150">
        <v>3856055949</v>
      </c>
      <c r="E1708" s="260" t="s">
        <v>516</v>
      </c>
      <c r="F1708" s="260" t="s">
        <v>929</v>
      </c>
      <c r="G1708" s="260" t="s">
        <v>508</v>
      </c>
      <c r="H1708" s="260"/>
      <c r="I1708" s="262" t="s">
        <v>3475</v>
      </c>
      <c r="J1708" t="s">
        <v>1210</v>
      </c>
      <c r="K1708"/>
      <c r="L1708"/>
      <c r="M1708"/>
      <c r="N1708" t="s">
        <v>1211</v>
      </c>
    </row>
    <row r="1709" spans="1:14" ht="14.25" customHeight="1">
      <c r="A1709" s="273" t="s">
        <v>3476</v>
      </c>
      <c r="B1709" s="150" t="s">
        <v>658</v>
      </c>
      <c r="C1709" s="150">
        <v>102519199</v>
      </c>
      <c r="D1709" s="150">
        <v>3853027913</v>
      </c>
      <c r="E1709" s="260" t="s">
        <v>516</v>
      </c>
      <c r="F1709" s="260" t="s">
        <v>929</v>
      </c>
      <c r="G1709" s="260" t="s">
        <v>508</v>
      </c>
      <c r="H1709" s="260"/>
      <c r="I1709" s="262"/>
      <c r="J1709" t="s">
        <v>1210</v>
      </c>
      <c r="K1709"/>
      <c r="L1709"/>
      <c r="M1709"/>
      <c r="N1709" t="s">
        <v>1211</v>
      </c>
    </row>
    <row r="1710" spans="1:14" ht="14.25" customHeight="1">
      <c r="A1710" s="273" t="s">
        <v>3477</v>
      </c>
      <c r="B1710" s="150" t="s">
        <v>655</v>
      </c>
      <c r="C1710" s="150">
        <v>202122804</v>
      </c>
      <c r="D1710" s="150">
        <v>9294066873</v>
      </c>
      <c r="E1710" s="260"/>
      <c r="F1710" s="260" t="s">
        <v>933</v>
      </c>
      <c r="G1710" s="260"/>
      <c r="H1710" s="260"/>
      <c r="I1710" s="262"/>
      <c r="J1710" t="s">
        <v>1210</v>
      </c>
      <c r="K1710"/>
      <c r="L1710"/>
      <c r="M1710"/>
      <c r="N1710" t="s">
        <v>1211</v>
      </c>
    </row>
    <row r="1711" spans="1:14" ht="14.25" customHeight="1">
      <c r="A1711" s="273" t="s">
        <v>3478</v>
      </c>
      <c r="B1711" s="150" t="s">
        <v>3479</v>
      </c>
      <c r="C1711" s="150">
        <v>204831061</v>
      </c>
      <c r="D1711" s="150">
        <v>9176758255</v>
      </c>
      <c r="E1711" s="260" t="s">
        <v>516</v>
      </c>
      <c r="F1711" s="260" t="s">
        <v>933</v>
      </c>
      <c r="G1711" s="260" t="s">
        <v>508</v>
      </c>
      <c r="H1711" s="260"/>
      <c r="I1711" s="262" t="s">
        <v>3480</v>
      </c>
      <c r="J1711" t="s">
        <v>1210</v>
      </c>
      <c r="K1711"/>
      <c r="L1711"/>
      <c r="M1711"/>
      <c r="N1711" t="s">
        <v>1211</v>
      </c>
    </row>
    <row r="1712" spans="1:14" ht="14.25" customHeight="1">
      <c r="A1712" s="273" t="s">
        <v>3481</v>
      </c>
      <c r="B1712" s="150" t="s">
        <v>3461</v>
      </c>
      <c r="C1712" s="150">
        <v>220532407</v>
      </c>
      <c r="D1712" s="150">
        <v>9176758254</v>
      </c>
      <c r="E1712" s="260" t="s">
        <v>516</v>
      </c>
      <c r="F1712" s="260" t="s">
        <v>933</v>
      </c>
      <c r="G1712" s="260" t="s">
        <v>508</v>
      </c>
      <c r="H1712" s="260"/>
      <c r="I1712" s="262" t="s">
        <v>3480</v>
      </c>
      <c r="J1712" t="s">
        <v>1210</v>
      </c>
      <c r="K1712"/>
      <c r="L1712"/>
      <c r="M1712"/>
      <c r="N1712" t="s">
        <v>1211</v>
      </c>
    </row>
    <row r="1713" spans="1:14" ht="14.25" customHeight="1">
      <c r="A1713" s="273" t="s">
        <v>3482</v>
      </c>
      <c r="B1713" s="150" t="s">
        <v>3483</v>
      </c>
      <c r="C1713" s="150">
        <v>220528859</v>
      </c>
      <c r="D1713" s="150">
        <v>3855036486</v>
      </c>
      <c r="E1713" s="255" t="s">
        <v>516</v>
      </c>
      <c r="F1713" s="260" t="s">
        <v>933</v>
      </c>
      <c r="G1713" s="260" t="s">
        <v>508</v>
      </c>
      <c r="H1713" s="260"/>
      <c r="I1713" s="262" t="s">
        <v>3480</v>
      </c>
      <c r="J1713" t="s">
        <v>1210</v>
      </c>
      <c r="K1713"/>
      <c r="L1713"/>
      <c r="M1713"/>
      <c r="N1713" t="s">
        <v>1211</v>
      </c>
    </row>
    <row r="1714" spans="1:14" ht="14.25" customHeight="1">
      <c r="A1714" s="273" t="s">
        <v>3484</v>
      </c>
      <c r="B1714" s="150" t="s">
        <v>610</v>
      </c>
      <c r="C1714" s="150">
        <v>189857069</v>
      </c>
      <c r="D1714" s="150">
        <v>5167260509</v>
      </c>
      <c r="E1714" s="260" t="s">
        <v>516</v>
      </c>
      <c r="F1714" s="260" t="s">
        <v>929</v>
      </c>
      <c r="G1714" s="260" t="s">
        <v>508</v>
      </c>
      <c r="H1714" s="260"/>
      <c r="I1714" s="262"/>
      <c r="J1714" t="s">
        <v>1210</v>
      </c>
      <c r="K1714"/>
      <c r="L1714"/>
      <c r="M1714"/>
      <c r="N1714" t="s">
        <v>1211</v>
      </c>
    </row>
    <row r="1715" spans="1:14" ht="14.25" customHeight="1">
      <c r="A1715" s="273" t="s">
        <v>3485</v>
      </c>
      <c r="B1715" s="150" t="s">
        <v>636</v>
      </c>
      <c r="C1715" s="150">
        <v>164337855</v>
      </c>
      <c r="D1715" s="150">
        <v>7865930302</v>
      </c>
      <c r="E1715" s="260" t="s">
        <v>516</v>
      </c>
      <c r="F1715" s="260" t="s">
        <v>929</v>
      </c>
      <c r="G1715" s="260" t="s">
        <v>508</v>
      </c>
      <c r="H1715" s="260"/>
      <c r="I1715" s="262"/>
      <c r="J1715" t="s">
        <v>1210</v>
      </c>
      <c r="K1715"/>
      <c r="L1715"/>
      <c r="M1715"/>
      <c r="N1715" t="s">
        <v>1211</v>
      </c>
    </row>
    <row r="1716" spans="1:14" ht="14.25" customHeight="1">
      <c r="A1716" s="273" t="s">
        <v>3486</v>
      </c>
      <c r="B1716" s="150" t="s">
        <v>637</v>
      </c>
      <c r="C1716" s="150">
        <v>161466843</v>
      </c>
      <c r="D1716" s="150">
        <v>3855078722</v>
      </c>
      <c r="E1716" s="260" t="s">
        <v>516</v>
      </c>
      <c r="F1716" s="260" t="s">
        <v>929</v>
      </c>
      <c r="G1716" s="260" t="s">
        <v>508</v>
      </c>
      <c r="H1716" s="260"/>
      <c r="I1716" s="262"/>
      <c r="J1716" t="s">
        <v>1210</v>
      </c>
      <c r="K1716"/>
      <c r="L1716"/>
      <c r="M1716"/>
      <c r="N1716" t="s">
        <v>1211</v>
      </c>
    </row>
    <row r="1717" spans="1:14" ht="14.25" customHeight="1">
      <c r="A1717" s="273"/>
      <c r="B1717" s="150" t="s">
        <v>3487</v>
      </c>
      <c r="C1717" s="150">
        <v>182772857</v>
      </c>
      <c r="D1717" s="150">
        <v>8013306905</v>
      </c>
      <c r="E1717" s="260" t="s">
        <v>516</v>
      </c>
      <c r="F1717" s="260" t="s">
        <v>929</v>
      </c>
      <c r="G1717" s="260"/>
      <c r="H1717" s="260"/>
      <c r="I1717" s="262" t="s">
        <v>3488</v>
      </c>
      <c r="J1717" t="s">
        <v>1210</v>
      </c>
      <c r="K1717"/>
      <c r="L1717"/>
      <c r="M1717"/>
      <c r="N1717" t="s">
        <v>1211</v>
      </c>
    </row>
    <row r="1718" spans="1:14" ht="14.25" customHeight="1">
      <c r="A1718" s="273" t="s">
        <v>3489</v>
      </c>
      <c r="B1718" s="150" t="s">
        <v>3490</v>
      </c>
      <c r="C1718" s="150">
        <v>218488208</v>
      </c>
      <c r="D1718" s="150">
        <v>3856156852</v>
      </c>
      <c r="E1718" s="260" t="s">
        <v>516</v>
      </c>
      <c r="F1718" s="260" t="s">
        <v>933</v>
      </c>
      <c r="G1718" s="260"/>
      <c r="H1718" s="260"/>
      <c r="I1718" s="262"/>
      <c r="J1718" t="s">
        <v>1210</v>
      </c>
      <c r="K1718"/>
      <c r="L1718"/>
      <c r="M1718"/>
      <c r="N1718" t="s">
        <v>1211</v>
      </c>
    </row>
    <row r="1719" spans="1:14" ht="14.25" customHeight="1">
      <c r="A1719" s="273" t="s">
        <v>3491</v>
      </c>
      <c r="B1719" s="150" t="s">
        <v>634</v>
      </c>
      <c r="C1719" s="150">
        <v>219356029</v>
      </c>
      <c r="D1719" s="150">
        <v>3852991863</v>
      </c>
      <c r="E1719" s="260" t="s">
        <v>516</v>
      </c>
      <c r="F1719" s="260" t="s">
        <v>929</v>
      </c>
      <c r="G1719" s="260"/>
      <c r="H1719" s="260"/>
      <c r="I1719" s="262"/>
      <c r="J1719" t="s">
        <v>1210</v>
      </c>
      <c r="K1719"/>
      <c r="L1719"/>
      <c r="M1719"/>
      <c r="N1719" t="s">
        <v>1211</v>
      </c>
    </row>
    <row r="1720" spans="1:14" ht="14.25" customHeight="1">
      <c r="A1720" s="273"/>
      <c r="B1720" s="153" t="s">
        <v>3492</v>
      </c>
      <c r="C1720" s="153">
        <v>134090007</v>
      </c>
      <c r="D1720" s="153">
        <v>8012051714</v>
      </c>
      <c r="E1720" s="260"/>
      <c r="F1720" s="260" t="s">
        <v>929</v>
      </c>
      <c r="G1720" s="260"/>
      <c r="H1720" s="260"/>
      <c r="I1720" s="262"/>
      <c r="J1720" t="s">
        <v>1210</v>
      </c>
      <c r="K1720"/>
      <c r="L1720"/>
      <c r="M1720"/>
      <c r="N1720" t="s">
        <v>1211</v>
      </c>
    </row>
    <row r="1721" spans="1:14" ht="14.25" customHeight="1">
      <c r="A1721" s="273" t="s">
        <v>3493</v>
      </c>
      <c r="B1721" s="150" t="s">
        <v>3494</v>
      </c>
      <c r="C1721" s="150">
        <v>221153634</v>
      </c>
      <c r="D1721" s="150">
        <v>8016697856</v>
      </c>
      <c r="E1721" s="260" t="s">
        <v>516</v>
      </c>
      <c r="F1721" s="260" t="s">
        <v>933</v>
      </c>
      <c r="G1721" s="260" t="s">
        <v>508</v>
      </c>
      <c r="H1721" s="260" t="s">
        <v>508</v>
      </c>
      <c r="I1721" s="262"/>
      <c r="J1721" t="s">
        <v>1210</v>
      </c>
      <c r="K1721"/>
      <c r="L1721"/>
      <c r="M1721"/>
      <c r="N1721" t="s">
        <v>1211</v>
      </c>
    </row>
    <row r="1722" spans="1:14" ht="14.25" customHeight="1">
      <c r="A1722" s="273" t="s">
        <v>3495</v>
      </c>
      <c r="B1722" s="153" t="s">
        <v>3496</v>
      </c>
      <c r="C1722" s="153">
        <v>128292423</v>
      </c>
      <c r="D1722" s="153">
        <v>3855070096</v>
      </c>
      <c r="E1722" s="260" t="s">
        <v>2083</v>
      </c>
      <c r="F1722" s="260" t="s">
        <v>929</v>
      </c>
      <c r="G1722" s="260" t="s">
        <v>508</v>
      </c>
      <c r="H1722" s="260"/>
      <c r="I1722" s="262"/>
      <c r="J1722" t="s">
        <v>1210</v>
      </c>
      <c r="K1722"/>
      <c r="L1722"/>
      <c r="M1722"/>
      <c r="N1722" t="s">
        <v>1211</v>
      </c>
    </row>
    <row r="1723" spans="1:14" ht="14.25" customHeight="1">
      <c r="A1723" s="313" t="s">
        <v>3497</v>
      </c>
      <c r="B1723" s="329" t="s">
        <v>1019</v>
      </c>
      <c r="C1723" s="315" t="s">
        <v>1020</v>
      </c>
      <c r="D1723" s="316" t="s">
        <v>920</v>
      </c>
      <c r="E1723" s="317"/>
      <c r="F1723" s="318"/>
      <c r="G1723" s="318"/>
      <c r="H1723" s="318"/>
      <c r="I1723" s="319"/>
      <c r="J1723" s="463" t="s">
        <v>1238</v>
      </c>
      <c r="K1723" s="463"/>
      <c r="L1723" s="463"/>
      <c r="M1723" s="463"/>
      <c r="N1723" s="463" t="s">
        <v>1239</v>
      </c>
    </row>
    <row r="1724" spans="1:14" ht="14.25" customHeight="1">
      <c r="A1724" s="378" t="s">
        <v>921</v>
      </c>
      <c r="B1724" s="427" t="s">
        <v>3189</v>
      </c>
      <c r="C1724" s="380" t="s">
        <v>923</v>
      </c>
      <c r="D1724" s="381" t="s">
        <v>924</v>
      </c>
      <c r="E1724" s="381" t="s">
        <v>497</v>
      </c>
      <c r="F1724" s="380" t="s">
        <v>925</v>
      </c>
      <c r="G1724" s="380" t="s">
        <v>926</v>
      </c>
      <c r="H1724" s="380" t="s">
        <v>1312</v>
      </c>
      <c r="I1724" s="382" t="s">
        <v>455</v>
      </c>
      <c r="J1724" t="s">
        <v>1206</v>
      </c>
      <c r="K1724" t="s">
        <v>1207</v>
      </c>
      <c r="L1724" t="s">
        <v>1205</v>
      </c>
      <c r="M1724" t="s">
        <v>1208</v>
      </c>
      <c r="N1724" t="s">
        <v>1209</v>
      </c>
    </row>
    <row r="1725" spans="1:14" ht="14.25" customHeight="1">
      <c r="A1725" s="273" t="s">
        <v>3441</v>
      </c>
      <c r="B1725" s="260" t="s">
        <v>672</v>
      </c>
      <c r="C1725" s="150">
        <v>95650005</v>
      </c>
      <c r="D1725" s="150" t="s">
        <v>673</v>
      </c>
      <c r="E1725" s="260" t="s">
        <v>536</v>
      </c>
      <c r="F1725" s="260" t="s">
        <v>933</v>
      </c>
      <c r="G1725" s="260" t="s">
        <v>735</v>
      </c>
      <c r="H1725" s="260"/>
      <c r="I1725" s="262"/>
      <c r="J1725" t="s">
        <v>1210</v>
      </c>
      <c r="K1725"/>
      <c r="L1725"/>
      <c r="M1725"/>
      <c r="N1725" t="s">
        <v>1211</v>
      </c>
    </row>
    <row r="1726" spans="1:14" ht="14.25" customHeight="1">
      <c r="A1726" s="273" t="s">
        <v>3498</v>
      </c>
      <c r="B1726" s="260" t="s">
        <v>676</v>
      </c>
      <c r="C1726" s="260">
        <v>193841125</v>
      </c>
      <c r="D1726" s="260">
        <v>3855510625</v>
      </c>
      <c r="E1726" s="260" t="s">
        <v>510</v>
      </c>
      <c r="F1726" s="260" t="s">
        <v>929</v>
      </c>
      <c r="G1726" s="260" t="s">
        <v>508</v>
      </c>
      <c r="H1726" s="260"/>
      <c r="I1726" s="262" t="s">
        <v>3499</v>
      </c>
      <c r="J1726" t="s">
        <v>1210</v>
      </c>
      <c r="K1726"/>
      <c r="L1726"/>
      <c r="M1726"/>
      <c r="N1726" t="s">
        <v>1211</v>
      </c>
    </row>
    <row r="1727" spans="1:14" ht="14.25" customHeight="1">
      <c r="A1727" s="273"/>
      <c r="B1727" s="260"/>
      <c r="C1727" s="260"/>
      <c r="D1727" s="260"/>
      <c r="E1727" s="260"/>
      <c r="F1727" s="260"/>
      <c r="G1727" s="260"/>
      <c r="H1727" s="260"/>
      <c r="I1727" s="262"/>
      <c r="J1727"/>
      <c r="K1727"/>
      <c r="L1727"/>
      <c r="M1727"/>
      <c r="N1727"/>
    </row>
    <row r="1728" spans="1:14" ht="14.25" customHeight="1">
      <c r="A1728" s="273"/>
      <c r="B1728" s="186"/>
      <c r="C1728" s="186"/>
      <c r="D1728" s="260"/>
      <c r="E1728" s="260"/>
      <c r="F1728" s="260"/>
      <c r="G1728" s="260"/>
      <c r="H1728" s="260"/>
      <c r="I1728" s="262"/>
      <c r="J1728"/>
      <c r="K1728"/>
      <c r="L1728"/>
      <c r="M1728"/>
      <c r="N1728"/>
    </row>
    <row r="1729" spans="1:14" ht="14.25" customHeight="1">
      <c r="A1729" s="273"/>
      <c r="B1729" s="260"/>
      <c r="C1729" s="260"/>
      <c r="D1729" s="260"/>
      <c r="E1729" s="260"/>
      <c r="F1729" s="260"/>
      <c r="G1729" s="260"/>
      <c r="H1729" s="260"/>
      <c r="I1729" s="262"/>
      <c r="J1729"/>
      <c r="K1729"/>
      <c r="L1729"/>
      <c r="M1729"/>
      <c r="N1729"/>
    </row>
    <row r="1730" spans="1:14" ht="14.25" customHeight="1">
      <c r="A1730" s="273"/>
      <c r="B1730" s="260"/>
      <c r="C1730" s="260"/>
      <c r="D1730" s="260"/>
      <c r="E1730" s="260"/>
      <c r="F1730" s="260"/>
      <c r="G1730" s="260"/>
      <c r="H1730" s="260"/>
      <c r="I1730" s="262"/>
      <c r="J1730"/>
      <c r="K1730"/>
      <c r="L1730"/>
      <c r="M1730"/>
      <c r="N1730"/>
    </row>
    <row r="1731" spans="1:14" ht="14.25" customHeight="1">
      <c r="A1731" s="273"/>
      <c r="B1731" s="260"/>
      <c r="C1731" s="260"/>
      <c r="D1731" s="260"/>
      <c r="E1731" s="260"/>
      <c r="F1731" s="260"/>
      <c r="G1731" s="260"/>
      <c r="H1731" s="260"/>
      <c r="I1731" s="262"/>
      <c r="J1731"/>
      <c r="K1731"/>
      <c r="L1731"/>
      <c r="M1731"/>
      <c r="N1731"/>
    </row>
    <row r="1732" spans="1:14" ht="14.25" customHeight="1">
      <c r="A1732" s="273"/>
      <c r="B1732" s="260"/>
      <c r="C1732" s="260"/>
      <c r="D1732" s="260"/>
      <c r="E1732" s="260"/>
      <c r="F1732" s="260"/>
      <c r="G1732" s="260"/>
      <c r="H1732" s="260"/>
      <c r="I1732" s="262"/>
      <c r="J1732"/>
      <c r="K1732"/>
      <c r="L1732"/>
      <c r="M1732"/>
      <c r="N1732"/>
    </row>
    <row r="1733" spans="1:14" ht="14.25" customHeight="1">
      <c r="A1733" s="273"/>
      <c r="B1733" s="260"/>
      <c r="C1733" s="260"/>
      <c r="D1733" s="260"/>
      <c r="E1733" s="260"/>
      <c r="F1733" s="260"/>
      <c r="G1733" s="260"/>
      <c r="H1733" s="260"/>
      <c r="I1733" s="262"/>
      <c r="J1733"/>
      <c r="K1733"/>
      <c r="L1733"/>
      <c r="M1733"/>
      <c r="N1733"/>
    </row>
    <row r="1734" spans="1:14" ht="14.25" customHeight="1">
      <c r="A1734" s="273"/>
      <c r="B1734" s="260"/>
      <c r="C1734" s="260"/>
      <c r="D1734" s="260"/>
      <c r="E1734" s="260"/>
      <c r="F1734" s="260"/>
      <c r="G1734" s="260"/>
      <c r="H1734" s="260"/>
      <c r="I1734" s="262"/>
      <c r="J1734"/>
      <c r="K1734"/>
      <c r="L1734"/>
      <c r="M1734"/>
      <c r="N1734"/>
    </row>
    <row r="1735" spans="1:14" ht="14.25" customHeight="1">
      <c r="A1735" s="273"/>
      <c r="B1735" s="260"/>
      <c r="C1735" s="260"/>
      <c r="D1735" s="260"/>
      <c r="E1735" s="260"/>
      <c r="F1735" s="260"/>
      <c r="G1735" s="260"/>
      <c r="H1735" s="260"/>
      <c r="I1735" s="262"/>
      <c r="J1735"/>
      <c r="K1735"/>
      <c r="L1735"/>
      <c r="M1735"/>
      <c r="N1735"/>
    </row>
    <row r="1736" spans="1:14" ht="14.25" customHeight="1">
      <c r="A1736" s="273"/>
      <c r="B1736" s="186"/>
      <c r="C1736" s="186"/>
      <c r="D1736" s="340">
        <v>219122679</v>
      </c>
      <c r="E1736" s="260"/>
      <c r="F1736" s="260"/>
      <c r="G1736" s="260"/>
      <c r="H1736" s="260"/>
      <c r="I1736" s="262"/>
      <c r="J1736" s="463" t="s">
        <v>1238</v>
      </c>
      <c r="K1736" s="463"/>
      <c r="L1736" s="463"/>
      <c r="M1736" s="463"/>
      <c r="N1736" s="463" t="s">
        <v>1239</v>
      </c>
    </row>
    <row r="1737" spans="1:14" ht="14.25" customHeight="1">
      <c r="A1737" s="273"/>
      <c r="B1737" s="260"/>
      <c r="C1737" s="260"/>
      <c r="D1737" s="260"/>
      <c r="E1737" s="377"/>
      <c r="F1737" s="260"/>
      <c r="G1737" s="260"/>
      <c r="H1737" s="260"/>
      <c r="I1737" s="262"/>
      <c r="J1737"/>
      <c r="K1737"/>
      <c r="L1737"/>
      <c r="M1737"/>
      <c r="N1737"/>
    </row>
    <row r="1738" spans="1:14" ht="14.25" customHeight="1">
      <c r="A1738" s="273"/>
      <c r="B1738" s="260"/>
      <c r="C1738" s="260"/>
      <c r="D1738" s="260"/>
      <c r="E1738" s="260"/>
      <c r="F1738" s="260"/>
      <c r="G1738" s="260"/>
      <c r="H1738" s="260"/>
      <c r="I1738" s="262"/>
      <c r="J1738"/>
      <c r="K1738"/>
      <c r="L1738"/>
      <c r="M1738"/>
      <c r="N1738"/>
    </row>
    <row r="1739" spans="1:14" ht="14.25" customHeight="1">
      <c r="A1739" s="273"/>
      <c r="B1739" s="260"/>
      <c r="C1739" s="260"/>
      <c r="D1739" s="260"/>
      <c r="E1739" s="260"/>
      <c r="F1739" s="260"/>
      <c r="G1739" s="260"/>
      <c r="H1739" s="260"/>
      <c r="I1739" s="262"/>
      <c r="J1739"/>
      <c r="K1739"/>
      <c r="L1739"/>
      <c r="M1739"/>
      <c r="N1739"/>
    </row>
    <row r="1740" spans="1:14" ht="14.25" customHeight="1">
      <c r="A1740" s="273"/>
      <c r="B1740" s="260"/>
      <c r="C1740" s="260"/>
      <c r="D1740" s="260"/>
      <c r="E1740" s="260"/>
      <c r="F1740" s="260"/>
      <c r="G1740" s="260"/>
      <c r="H1740" s="260"/>
      <c r="I1740" s="262"/>
      <c r="J1740"/>
      <c r="K1740"/>
      <c r="L1740"/>
      <c r="M1740"/>
      <c r="N1740"/>
    </row>
    <row r="1741" spans="1:14" ht="14.25" customHeight="1">
      <c r="A1741" s="273"/>
      <c r="B1741" s="260"/>
      <c r="C1741" s="260"/>
      <c r="D1741" s="260"/>
      <c r="E1741" s="260"/>
      <c r="F1741" s="260"/>
      <c r="G1741" s="260"/>
      <c r="H1741" s="260"/>
      <c r="I1741" s="262"/>
      <c r="J1741"/>
      <c r="K1741"/>
      <c r="L1741"/>
      <c r="M1741"/>
      <c r="N1741"/>
    </row>
    <row r="1742" spans="1:14" ht="14.25" customHeight="1">
      <c r="A1742" s="273"/>
      <c r="B1742" s="260"/>
      <c r="C1742" s="260"/>
      <c r="D1742" s="260"/>
      <c r="E1742" s="260"/>
      <c r="F1742" s="260"/>
      <c r="G1742" s="260"/>
      <c r="H1742" s="260"/>
      <c r="I1742" s="262"/>
      <c r="J1742"/>
      <c r="K1742"/>
      <c r="L1742"/>
      <c r="M1742"/>
      <c r="N1742"/>
    </row>
    <row r="1743" spans="1:14" ht="14.25" customHeight="1">
      <c r="A1743" s="273"/>
      <c r="B1743" s="260"/>
      <c r="C1743" s="260"/>
      <c r="D1743" s="260"/>
      <c r="E1743" s="260"/>
      <c r="F1743" s="260"/>
      <c r="G1743" s="260"/>
      <c r="H1743" s="260"/>
      <c r="I1743" s="262"/>
      <c r="J1743"/>
      <c r="K1743"/>
      <c r="L1743"/>
      <c r="M1743"/>
      <c r="N1743"/>
    </row>
    <row r="1744" spans="1:14" ht="14.25" customHeight="1">
      <c r="J1744"/>
      <c r="K1744"/>
      <c r="L1744"/>
      <c r="M1744"/>
      <c r="N1744"/>
    </row>
    <row r="1745" spans="1:14" ht="14.25" customHeight="1">
      <c r="A1745" s="330"/>
      <c r="B1745" s="328"/>
      <c r="C1745" s="328"/>
      <c r="D1745" s="328"/>
      <c r="E1745" s="328"/>
      <c r="F1745" s="328"/>
      <c r="G1745" s="328"/>
      <c r="H1745" s="328"/>
      <c r="I1745" s="328"/>
      <c r="J1745"/>
      <c r="K1745"/>
      <c r="L1745"/>
      <c r="M1745"/>
      <c r="N1745"/>
    </row>
    <row r="1746" spans="1:14" ht="14.25" customHeight="1">
      <c r="A1746" s="278" t="s">
        <v>3500</v>
      </c>
      <c r="B1746" s="337" t="s">
        <v>918</v>
      </c>
      <c r="C1746" s="250" t="s">
        <v>919</v>
      </c>
      <c r="D1746" s="251" t="s">
        <v>1311</v>
      </c>
      <c r="E1746" s="252"/>
      <c r="F1746" s="253"/>
      <c r="G1746" s="253"/>
      <c r="H1746" s="253"/>
      <c r="I1746" s="284"/>
      <c r="J1746" s="463" t="s">
        <v>1238</v>
      </c>
      <c r="K1746" s="463"/>
      <c r="L1746" s="463"/>
      <c r="M1746" s="463"/>
      <c r="N1746" s="463" t="s">
        <v>1239</v>
      </c>
    </row>
    <row r="1747" spans="1:14" ht="14.25" customHeight="1">
      <c r="A1747" s="378" t="s">
        <v>921</v>
      </c>
      <c r="B1747" s="427" t="s">
        <v>3189</v>
      </c>
      <c r="C1747" s="380" t="s">
        <v>923</v>
      </c>
      <c r="D1747" s="381" t="s">
        <v>924</v>
      </c>
      <c r="E1747" s="381" t="s">
        <v>497</v>
      </c>
      <c r="F1747" s="380" t="s">
        <v>925</v>
      </c>
      <c r="G1747" s="380" t="s">
        <v>926</v>
      </c>
      <c r="H1747" s="380" t="s">
        <v>1312</v>
      </c>
      <c r="I1747" s="382" t="s">
        <v>455</v>
      </c>
      <c r="J1747" t="s">
        <v>1206</v>
      </c>
      <c r="K1747" t="s">
        <v>1207</v>
      </c>
      <c r="L1747" t="s">
        <v>1205</v>
      </c>
      <c r="M1747" t="s">
        <v>1208</v>
      </c>
      <c r="N1747" t="s">
        <v>1209</v>
      </c>
    </row>
    <row r="1748" spans="1:14" ht="14.25" customHeight="1">
      <c r="A1748" s="273" t="s">
        <v>3501</v>
      </c>
      <c r="B1748" s="150" t="s">
        <v>3502</v>
      </c>
      <c r="C1748" s="150">
        <v>220962745</v>
      </c>
      <c r="D1748" s="67" t="s">
        <v>3503</v>
      </c>
      <c r="E1748" s="260" t="s">
        <v>516</v>
      </c>
      <c r="F1748" s="260" t="s">
        <v>933</v>
      </c>
      <c r="G1748" s="260" t="s">
        <v>508</v>
      </c>
      <c r="H1748" s="260"/>
      <c r="I1748" s="262"/>
      <c r="J1748" t="s">
        <v>1210</v>
      </c>
      <c r="K1748"/>
      <c r="L1748"/>
      <c r="M1748"/>
      <c r="N1748" t="s">
        <v>1211</v>
      </c>
    </row>
    <row r="1749" spans="1:14" ht="14.25" customHeight="1">
      <c r="A1749" s="273" t="s">
        <v>3504</v>
      </c>
      <c r="B1749" s="153" t="s">
        <v>3505</v>
      </c>
      <c r="C1749" s="153">
        <v>119560966</v>
      </c>
      <c r="D1749" s="147">
        <v>8016082769</v>
      </c>
      <c r="E1749" s="260" t="s">
        <v>2083</v>
      </c>
      <c r="F1749" s="260" t="s">
        <v>933</v>
      </c>
      <c r="G1749" s="260" t="s">
        <v>508</v>
      </c>
      <c r="H1749" s="260"/>
      <c r="I1749" s="262"/>
      <c r="J1749" t="s">
        <v>1210</v>
      </c>
      <c r="K1749"/>
      <c r="L1749"/>
      <c r="M1749"/>
      <c r="N1749" t="s">
        <v>1211</v>
      </c>
    </row>
    <row r="1750" spans="1:14" ht="14.25" customHeight="1">
      <c r="A1750" s="273"/>
      <c r="B1750" s="153" t="s">
        <v>3506</v>
      </c>
      <c r="C1750" s="153">
        <v>218824685</v>
      </c>
      <c r="D1750" s="67">
        <v>3855089565</v>
      </c>
      <c r="E1750" s="260" t="s">
        <v>2083</v>
      </c>
      <c r="F1750" s="260"/>
      <c r="G1750" s="260"/>
      <c r="H1750" s="260"/>
      <c r="I1750" s="262" t="s">
        <v>3507</v>
      </c>
      <c r="J1750" t="s">
        <v>1210</v>
      </c>
      <c r="K1750"/>
      <c r="L1750"/>
      <c r="M1750"/>
      <c r="N1750" t="s">
        <v>1211</v>
      </c>
    </row>
    <row r="1751" spans="1:14" ht="14.25" customHeight="1">
      <c r="A1751" s="273" t="s">
        <v>3508</v>
      </c>
      <c r="B1751" s="153" t="s">
        <v>3509</v>
      </c>
      <c r="C1751" s="153">
        <v>218013039</v>
      </c>
      <c r="D1751" s="67">
        <v>8014625765</v>
      </c>
      <c r="E1751" s="260" t="s">
        <v>2083</v>
      </c>
      <c r="F1751" s="260"/>
      <c r="G1751" s="260"/>
      <c r="H1751" s="260"/>
      <c r="I1751" s="262"/>
      <c r="J1751" s="462" t="s">
        <v>1217</v>
      </c>
      <c r="K1751" s="462" t="s">
        <v>1230</v>
      </c>
      <c r="L1751" s="462" t="s">
        <v>1229</v>
      </c>
      <c r="M1751" s="462" t="s">
        <v>1256</v>
      </c>
      <c r="N1751" s="462" t="s">
        <v>1211</v>
      </c>
    </row>
    <row r="1752" spans="1:14" ht="14.25" customHeight="1">
      <c r="A1752" s="273" t="s">
        <v>3510</v>
      </c>
      <c r="B1752" s="255" t="s">
        <v>3511</v>
      </c>
      <c r="C1752" s="255">
        <v>217284760</v>
      </c>
      <c r="D1752" s="69">
        <v>8016005873</v>
      </c>
      <c r="E1752" s="255" t="s">
        <v>2083</v>
      </c>
      <c r="F1752" s="260"/>
      <c r="G1752" s="260"/>
      <c r="H1752" s="260"/>
      <c r="I1752" s="262"/>
      <c r="J1752" t="s">
        <v>1210</v>
      </c>
      <c r="K1752"/>
      <c r="L1752"/>
      <c r="M1752"/>
      <c r="N1752" t="s">
        <v>1211</v>
      </c>
    </row>
    <row r="1753" spans="1:14" ht="14.25" customHeight="1">
      <c r="A1753" s="273" t="s">
        <v>3512</v>
      </c>
      <c r="B1753" s="186" t="s">
        <v>2737</v>
      </c>
      <c r="C1753" s="186">
        <v>216884301</v>
      </c>
      <c r="D1753" s="68">
        <v>3853540458</v>
      </c>
      <c r="E1753" s="260" t="s">
        <v>2083</v>
      </c>
      <c r="F1753" s="260"/>
      <c r="G1753" s="260"/>
      <c r="H1753" s="260"/>
      <c r="I1753" s="262"/>
      <c r="J1753" s="461" t="s">
        <v>1213</v>
      </c>
      <c r="K1753" s="461" t="s">
        <v>1214</v>
      </c>
      <c r="L1753" s="461" t="s">
        <v>1241</v>
      </c>
      <c r="M1753" s="461" t="s">
        <v>1243</v>
      </c>
      <c r="N1753" s="461" t="s">
        <v>1211</v>
      </c>
    </row>
    <row r="1754" spans="1:14" ht="14.25" customHeight="1">
      <c r="A1754" s="273" t="s">
        <v>3513</v>
      </c>
      <c r="B1754" s="145" t="s">
        <v>3514</v>
      </c>
      <c r="C1754" s="145">
        <v>169047957</v>
      </c>
      <c r="D1754" s="68">
        <v>3854364863</v>
      </c>
      <c r="E1754" s="260" t="s">
        <v>521</v>
      </c>
      <c r="F1754" s="260" t="s">
        <v>929</v>
      </c>
      <c r="G1754" s="260"/>
      <c r="H1754" s="260"/>
      <c r="I1754" s="262"/>
      <c r="J1754" t="s">
        <v>1210</v>
      </c>
      <c r="K1754"/>
      <c r="L1754"/>
      <c r="M1754"/>
      <c r="N1754" t="s">
        <v>1211</v>
      </c>
    </row>
    <row r="1755" spans="1:14" ht="14.25" customHeight="1">
      <c r="A1755" s="273" t="s">
        <v>3515</v>
      </c>
      <c r="B1755" s="153" t="s">
        <v>596</v>
      </c>
      <c r="C1755" s="153">
        <v>218869784</v>
      </c>
      <c r="D1755" s="67" t="s">
        <v>597</v>
      </c>
      <c r="E1755" s="260" t="s">
        <v>510</v>
      </c>
      <c r="F1755" s="260" t="s">
        <v>929</v>
      </c>
      <c r="G1755" s="260"/>
      <c r="H1755" s="260"/>
      <c r="I1755" s="262"/>
      <c r="J1755" t="s">
        <v>1210</v>
      </c>
      <c r="K1755"/>
      <c r="L1755"/>
      <c r="M1755"/>
      <c r="N1755" t="s">
        <v>1211</v>
      </c>
    </row>
    <row r="1756" spans="1:14" ht="14.25" customHeight="1">
      <c r="A1756" s="273" t="s">
        <v>3516</v>
      </c>
      <c r="B1756" s="150" t="s">
        <v>668</v>
      </c>
      <c r="C1756" s="150">
        <v>178001189</v>
      </c>
      <c r="D1756" s="67">
        <v>3854615588</v>
      </c>
      <c r="E1756" s="260" t="s">
        <v>516</v>
      </c>
      <c r="F1756" s="260" t="s">
        <v>929</v>
      </c>
      <c r="G1756" s="260" t="s">
        <v>508</v>
      </c>
      <c r="H1756" s="260"/>
      <c r="I1756" s="262"/>
      <c r="J1756" t="s">
        <v>1210</v>
      </c>
      <c r="K1756"/>
      <c r="L1756"/>
      <c r="M1756"/>
      <c r="N1756" t="s">
        <v>1211</v>
      </c>
    </row>
    <row r="1757" spans="1:14" ht="14.25" customHeight="1">
      <c r="A1757" s="273" t="s">
        <v>3517</v>
      </c>
      <c r="B1757" s="145" t="s">
        <v>785</v>
      </c>
      <c r="C1757" s="260">
        <v>198565236</v>
      </c>
      <c r="D1757" s="147">
        <v>8018563124</v>
      </c>
      <c r="E1757" s="260" t="s">
        <v>3518</v>
      </c>
      <c r="F1757" s="260" t="s">
        <v>933</v>
      </c>
      <c r="G1757" s="260" t="s">
        <v>508</v>
      </c>
      <c r="H1757" s="260"/>
      <c r="I1757" s="262"/>
      <c r="J1757" t="s">
        <v>1210</v>
      </c>
      <c r="K1757"/>
      <c r="L1757"/>
      <c r="M1757"/>
      <c r="N1757" t="s">
        <v>1211</v>
      </c>
    </row>
    <row r="1758" spans="1:14" ht="14.25" customHeight="1">
      <c r="A1758" s="273" t="s">
        <v>3519</v>
      </c>
      <c r="B1758" s="145" t="s">
        <v>3219</v>
      </c>
      <c r="C1758" s="145">
        <v>199619132</v>
      </c>
      <c r="D1758" s="68">
        <v>3852998627</v>
      </c>
      <c r="E1758" s="260" t="s">
        <v>991</v>
      </c>
      <c r="F1758" s="260" t="s">
        <v>929</v>
      </c>
      <c r="G1758" s="260"/>
      <c r="H1758" s="260"/>
      <c r="I1758" s="262"/>
      <c r="J1758" t="s">
        <v>1210</v>
      </c>
      <c r="K1758"/>
      <c r="L1758"/>
      <c r="M1758"/>
      <c r="N1758" t="s">
        <v>1211</v>
      </c>
    </row>
    <row r="1759" spans="1:14" ht="14.25" customHeight="1">
      <c r="A1759" s="273" t="s">
        <v>3520</v>
      </c>
      <c r="B1759" s="153" t="s">
        <v>3521</v>
      </c>
      <c r="C1759" s="153">
        <v>169029421</v>
      </c>
      <c r="D1759" s="147">
        <v>8014033680</v>
      </c>
      <c r="E1759" s="260" t="s">
        <v>505</v>
      </c>
      <c r="F1759" s="260" t="s">
        <v>929</v>
      </c>
      <c r="G1759" s="260" t="s">
        <v>508</v>
      </c>
      <c r="H1759" s="260"/>
      <c r="I1759" s="262"/>
      <c r="J1759" t="s">
        <v>1210</v>
      </c>
      <c r="K1759"/>
      <c r="L1759"/>
      <c r="M1759"/>
      <c r="N1759" t="s">
        <v>1211</v>
      </c>
    </row>
    <row r="1760" spans="1:14" ht="14.25" customHeight="1">
      <c r="A1760" s="273"/>
      <c r="B1760" s="186" t="s">
        <v>3522</v>
      </c>
      <c r="C1760" s="186">
        <v>221009504</v>
      </c>
      <c r="D1760" s="68">
        <v>8723640328</v>
      </c>
      <c r="E1760" s="260" t="s">
        <v>521</v>
      </c>
      <c r="F1760" s="260" t="s">
        <v>929</v>
      </c>
      <c r="G1760" s="260"/>
      <c r="H1760" s="260"/>
      <c r="I1760" s="262" t="s">
        <v>3523</v>
      </c>
      <c r="J1760" t="s">
        <v>1210</v>
      </c>
      <c r="K1760"/>
      <c r="L1760"/>
      <c r="M1760"/>
      <c r="N1760" t="s">
        <v>1211</v>
      </c>
    </row>
    <row r="1761" spans="1:14" ht="14.25" customHeight="1">
      <c r="A1761" s="273">
        <v>856045466</v>
      </c>
      <c r="B1761" s="153" t="s">
        <v>3524</v>
      </c>
      <c r="C1761" s="153">
        <v>155325318</v>
      </c>
      <c r="D1761" s="67">
        <v>3853159922</v>
      </c>
      <c r="E1761" s="260" t="s">
        <v>2267</v>
      </c>
      <c r="F1761" s="260" t="s">
        <v>933</v>
      </c>
      <c r="G1761" s="260" t="s">
        <v>508</v>
      </c>
      <c r="H1761" s="260" t="s">
        <v>508</v>
      </c>
      <c r="I1761" s="262"/>
      <c r="J1761" t="s">
        <v>1210</v>
      </c>
      <c r="K1761"/>
      <c r="L1761"/>
      <c r="M1761"/>
      <c r="N1761" t="s">
        <v>1211</v>
      </c>
    </row>
    <row r="1762" spans="1:14" ht="14.25" customHeight="1">
      <c r="A1762" s="273" t="s">
        <v>3525</v>
      </c>
      <c r="B1762" s="150" t="s">
        <v>669</v>
      </c>
      <c r="C1762" s="150">
        <v>221021436</v>
      </c>
      <c r="D1762" s="67">
        <v>7206285890</v>
      </c>
      <c r="E1762" s="260" t="s">
        <v>516</v>
      </c>
      <c r="F1762" s="260" t="s">
        <v>929</v>
      </c>
      <c r="G1762" s="260" t="s">
        <v>508</v>
      </c>
      <c r="H1762" s="260"/>
      <c r="I1762" s="262"/>
      <c r="J1762" t="s">
        <v>1210</v>
      </c>
      <c r="K1762"/>
      <c r="L1762"/>
      <c r="M1762"/>
      <c r="N1762" t="s">
        <v>1211</v>
      </c>
    </row>
    <row r="1763" spans="1:14" ht="14.25" customHeight="1">
      <c r="A1763" s="322" t="s">
        <v>3526</v>
      </c>
      <c r="B1763" s="150" t="s">
        <v>670</v>
      </c>
      <c r="C1763" s="150">
        <v>221027462</v>
      </c>
      <c r="D1763" s="67">
        <v>3856084191</v>
      </c>
      <c r="E1763" s="321" t="s">
        <v>516</v>
      </c>
      <c r="F1763" s="321" t="s">
        <v>933</v>
      </c>
      <c r="G1763" s="321"/>
      <c r="H1763" s="321"/>
      <c r="I1763" s="324"/>
      <c r="J1763" t="s">
        <v>1210</v>
      </c>
      <c r="K1763"/>
      <c r="L1763"/>
      <c r="M1763"/>
      <c r="N1763" t="s">
        <v>1211</v>
      </c>
    </row>
    <row r="1764" spans="1:14" ht="14.25" customHeight="1">
      <c r="A1764" s="322" t="s">
        <v>3527</v>
      </c>
      <c r="B1764" s="153" t="s">
        <v>639</v>
      </c>
      <c r="C1764" s="153">
        <v>217789683</v>
      </c>
      <c r="D1764" s="67" t="s">
        <v>640</v>
      </c>
      <c r="E1764" s="321" t="s">
        <v>516</v>
      </c>
      <c r="F1764" s="321" t="s">
        <v>929</v>
      </c>
      <c r="G1764" s="321"/>
      <c r="H1764" s="321"/>
      <c r="I1764" s="324"/>
      <c r="J1764" t="s">
        <v>1210</v>
      </c>
      <c r="K1764"/>
      <c r="L1764"/>
      <c r="M1764"/>
      <c r="N1764" t="s">
        <v>1211</v>
      </c>
    </row>
    <row r="1765" spans="1:14" ht="14.25" customHeight="1">
      <c r="A1765" s="322" t="s">
        <v>3528</v>
      </c>
      <c r="B1765" s="153" t="s">
        <v>3389</v>
      </c>
      <c r="C1765" s="150">
        <v>218763933</v>
      </c>
      <c r="D1765" s="67">
        <v>8013016176</v>
      </c>
      <c r="E1765" s="260" t="s">
        <v>516</v>
      </c>
      <c r="F1765" s="260" t="s">
        <v>933</v>
      </c>
      <c r="G1765" s="321" t="s">
        <v>508</v>
      </c>
      <c r="H1765" s="321"/>
      <c r="I1765" s="324"/>
      <c r="J1765" t="s">
        <v>1210</v>
      </c>
      <c r="K1765"/>
      <c r="L1765"/>
      <c r="M1765"/>
      <c r="N1765" t="s">
        <v>1211</v>
      </c>
    </row>
    <row r="1766" spans="1:14" ht="14.25" customHeight="1">
      <c r="A1766" s="322" t="s">
        <v>3529</v>
      </c>
      <c r="B1766" s="150" t="s">
        <v>893</v>
      </c>
      <c r="C1766" s="150">
        <v>221039863</v>
      </c>
      <c r="D1766" s="67">
        <v>8016743906</v>
      </c>
      <c r="E1766" s="321" t="s">
        <v>516</v>
      </c>
      <c r="F1766" s="321" t="s">
        <v>933</v>
      </c>
      <c r="G1766" s="321" t="s">
        <v>508</v>
      </c>
      <c r="H1766" s="321"/>
      <c r="I1766" s="324"/>
      <c r="J1766" t="s">
        <v>1210</v>
      </c>
      <c r="K1766"/>
      <c r="L1766"/>
      <c r="M1766"/>
      <c r="N1766" t="s">
        <v>1211</v>
      </c>
    </row>
    <row r="1767" spans="1:14" ht="14.25" customHeight="1">
      <c r="A1767" s="322" t="s">
        <v>3530</v>
      </c>
      <c r="B1767" s="150" t="s">
        <v>595</v>
      </c>
      <c r="C1767" s="150">
        <v>217223012</v>
      </c>
      <c r="D1767" s="67">
        <v>8017160791</v>
      </c>
      <c r="E1767" s="321" t="s">
        <v>510</v>
      </c>
      <c r="F1767" s="321" t="s">
        <v>929</v>
      </c>
      <c r="G1767" s="321"/>
      <c r="H1767" s="321"/>
      <c r="I1767" s="324"/>
      <c r="J1767" t="s">
        <v>1210</v>
      </c>
      <c r="K1767"/>
      <c r="L1767"/>
      <c r="M1767"/>
      <c r="N1767" t="s">
        <v>1211</v>
      </c>
    </row>
    <row r="1768" spans="1:14" ht="14.25" customHeight="1">
      <c r="A1768" s="325" t="s">
        <v>3531</v>
      </c>
      <c r="B1768" s="150" t="s">
        <v>662</v>
      </c>
      <c r="C1768" s="150">
        <v>215478718</v>
      </c>
      <c r="D1768" s="69" t="s">
        <v>663</v>
      </c>
      <c r="E1768" s="326" t="s">
        <v>516</v>
      </c>
      <c r="F1768" s="326" t="s">
        <v>929</v>
      </c>
      <c r="G1768" s="326" t="s">
        <v>508</v>
      </c>
      <c r="H1768" s="326"/>
      <c r="I1768" s="327"/>
      <c r="J1768" t="s">
        <v>1210</v>
      </c>
      <c r="K1768"/>
      <c r="L1768"/>
      <c r="M1768"/>
      <c r="N1768" t="s">
        <v>1211</v>
      </c>
    </row>
    <row r="1769" spans="1:14" ht="14.25" customHeight="1">
      <c r="A1769" s="278" t="s">
        <v>3532</v>
      </c>
      <c r="B1769" s="337" t="s">
        <v>918</v>
      </c>
      <c r="C1769" s="250" t="s">
        <v>919</v>
      </c>
      <c r="D1769" s="251" t="s">
        <v>1311</v>
      </c>
      <c r="E1769" s="252"/>
      <c r="F1769" s="253"/>
      <c r="G1769" s="253"/>
      <c r="H1769" s="253"/>
      <c r="I1769" s="284"/>
      <c r="J1769" s="463" t="s">
        <v>1238</v>
      </c>
      <c r="K1769" s="463"/>
      <c r="L1769" s="463"/>
      <c r="M1769" s="463"/>
      <c r="N1769" s="463" t="s">
        <v>1239</v>
      </c>
    </row>
    <row r="1770" spans="1:14" ht="14.25" customHeight="1">
      <c r="A1770" s="378" t="s">
        <v>921</v>
      </c>
      <c r="B1770" s="427" t="s">
        <v>3189</v>
      </c>
      <c r="C1770" s="380" t="s">
        <v>923</v>
      </c>
      <c r="D1770" s="381" t="s">
        <v>924</v>
      </c>
      <c r="E1770" s="381" t="s">
        <v>497</v>
      </c>
      <c r="F1770" s="380" t="s">
        <v>925</v>
      </c>
      <c r="G1770" s="380" t="s">
        <v>926</v>
      </c>
      <c r="H1770" s="380" t="s">
        <v>1312</v>
      </c>
      <c r="I1770" s="382" t="s">
        <v>455</v>
      </c>
      <c r="J1770" t="s">
        <v>1206</v>
      </c>
      <c r="K1770" t="s">
        <v>1207</v>
      </c>
      <c r="L1770" t="s">
        <v>1205</v>
      </c>
      <c r="M1770" t="s">
        <v>1208</v>
      </c>
      <c r="N1770" t="s">
        <v>1209</v>
      </c>
    </row>
    <row r="1771" spans="1:14" ht="14.25" customHeight="1">
      <c r="A1771" s="273"/>
      <c r="B1771" s="153" t="s">
        <v>3533</v>
      </c>
      <c r="C1771" s="153">
        <v>146939343</v>
      </c>
      <c r="D1771" s="154">
        <v>3853438341</v>
      </c>
      <c r="E1771" s="260" t="s">
        <v>553</v>
      </c>
      <c r="F1771" s="260"/>
      <c r="G1771" s="260"/>
      <c r="H1771" s="260"/>
      <c r="I1771" s="262"/>
      <c r="J1771" t="s">
        <v>1210</v>
      </c>
      <c r="K1771"/>
      <c r="L1771"/>
      <c r="M1771"/>
      <c r="N1771" t="s">
        <v>1211</v>
      </c>
    </row>
    <row r="1772" spans="1:14" ht="14.25" customHeight="1">
      <c r="A1772" s="273" t="s">
        <v>3534</v>
      </c>
      <c r="B1772" s="153" t="s">
        <v>3535</v>
      </c>
      <c r="C1772" s="153">
        <v>146893715</v>
      </c>
      <c r="D1772" s="153">
        <v>3854143049</v>
      </c>
      <c r="E1772" s="260" t="s">
        <v>516</v>
      </c>
      <c r="F1772" s="260" t="s">
        <v>933</v>
      </c>
      <c r="G1772" s="260" t="s">
        <v>508</v>
      </c>
      <c r="H1772" s="260"/>
      <c r="I1772" s="262" t="s">
        <v>1051</v>
      </c>
      <c r="J1772" t="s">
        <v>1210</v>
      </c>
      <c r="K1772"/>
      <c r="L1772"/>
      <c r="M1772"/>
      <c r="N1772" t="s">
        <v>1211</v>
      </c>
    </row>
    <row r="1773" spans="1:14" ht="14.25" customHeight="1">
      <c r="A1773" s="273">
        <v>633697374</v>
      </c>
      <c r="B1773" s="153" t="s">
        <v>3536</v>
      </c>
      <c r="C1773" s="153">
        <v>134766573</v>
      </c>
      <c r="D1773" s="153">
        <v>3853037170</v>
      </c>
      <c r="E1773" s="260" t="s">
        <v>2083</v>
      </c>
      <c r="F1773" s="260" t="s">
        <v>929</v>
      </c>
      <c r="G1773" s="260" t="s">
        <v>508</v>
      </c>
      <c r="H1773" s="260"/>
      <c r="I1773" s="262"/>
      <c r="J1773" t="s">
        <v>1210</v>
      </c>
      <c r="K1773"/>
      <c r="L1773"/>
      <c r="M1773"/>
      <c r="N1773" t="s">
        <v>1211</v>
      </c>
    </row>
    <row r="1774" spans="1:14" ht="14.25" customHeight="1">
      <c r="A1774" s="431">
        <v>28389661</v>
      </c>
      <c r="B1774" s="153" t="s">
        <v>3537</v>
      </c>
      <c r="C1774" s="153">
        <v>220523848</v>
      </c>
      <c r="D1774" s="153">
        <v>4698067522</v>
      </c>
      <c r="E1774" s="260" t="s">
        <v>2083</v>
      </c>
      <c r="F1774" s="260" t="s">
        <v>933</v>
      </c>
      <c r="G1774" s="260"/>
      <c r="H1774" s="260"/>
      <c r="I1774" s="262" t="s">
        <v>3538</v>
      </c>
      <c r="J1774" s="462" t="s">
        <v>1217</v>
      </c>
      <c r="K1774" s="462" t="s">
        <v>1263</v>
      </c>
      <c r="L1774" s="462" t="s">
        <v>1262</v>
      </c>
      <c r="M1774" s="462" t="s">
        <v>1307</v>
      </c>
      <c r="N1774" s="462" t="s">
        <v>1211</v>
      </c>
    </row>
    <row r="1775" spans="1:14" ht="14.25" customHeight="1">
      <c r="A1775" s="273" t="s">
        <v>3539</v>
      </c>
      <c r="B1775" s="153" t="s">
        <v>3540</v>
      </c>
      <c r="C1775" s="153">
        <v>129270240</v>
      </c>
      <c r="D1775" s="153">
        <v>7153106810</v>
      </c>
      <c r="E1775" s="260" t="s">
        <v>3541</v>
      </c>
      <c r="F1775" s="260" t="s">
        <v>933</v>
      </c>
      <c r="G1775" s="260" t="s">
        <v>508</v>
      </c>
      <c r="H1775" s="260"/>
      <c r="I1775" s="340"/>
      <c r="J1775" t="s">
        <v>1210</v>
      </c>
      <c r="K1775"/>
      <c r="L1775"/>
      <c r="M1775"/>
      <c r="N1775" t="s">
        <v>1211</v>
      </c>
    </row>
    <row r="1776" spans="1:14" ht="14.25" customHeight="1">
      <c r="A1776" s="273" t="s">
        <v>3542</v>
      </c>
      <c r="B1776" s="153" t="s">
        <v>3543</v>
      </c>
      <c r="C1776" s="153">
        <v>213333443</v>
      </c>
      <c r="D1776" s="153">
        <v>8014030767</v>
      </c>
      <c r="E1776" s="260" t="s">
        <v>521</v>
      </c>
      <c r="F1776" s="260" t="s">
        <v>929</v>
      </c>
      <c r="G1776" s="260" t="s">
        <v>508</v>
      </c>
      <c r="H1776" s="260"/>
      <c r="I1776" s="262"/>
      <c r="J1776" t="s">
        <v>1210</v>
      </c>
      <c r="K1776"/>
      <c r="L1776"/>
      <c r="M1776"/>
      <c r="N1776" t="s">
        <v>1211</v>
      </c>
    </row>
    <row r="1777" spans="1:14" ht="14.25" customHeight="1">
      <c r="A1777" s="273" t="s">
        <v>3544</v>
      </c>
      <c r="B1777" s="153" t="s">
        <v>3545</v>
      </c>
      <c r="C1777" s="153">
        <v>221152087</v>
      </c>
      <c r="D1777" s="153">
        <v>8016359892</v>
      </c>
      <c r="E1777" s="260" t="s">
        <v>2267</v>
      </c>
      <c r="F1777" s="260" t="s">
        <v>933</v>
      </c>
      <c r="G1777" s="260" t="s">
        <v>508</v>
      </c>
      <c r="H1777" s="260"/>
      <c r="I1777" s="262" t="s">
        <v>3546</v>
      </c>
      <c r="J1777" t="s">
        <v>1210</v>
      </c>
      <c r="K1777"/>
      <c r="L1777"/>
      <c r="M1777"/>
      <c r="N1777" t="s">
        <v>1211</v>
      </c>
    </row>
    <row r="1778" spans="1:14" ht="14.25" customHeight="1">
      <c r="A1778" s="273">
        <v>713415824</v>
      </c>
      <c r="B1778" s="241" t="s">
        <v>2648</v>
      </c>
      <c r="C1778" s="241">
        <v>129220996</v>
      </c>
      <c r="D1778" s="241">
        <v>8014000201</v>
      </c>
      <c r="E1778" s="241" t="s">
        <v>2083</v>
      </c>
      <c r="F1778" s="241" t="s">
        <v>929</v>
      </c>
      <c r="G1778" s="260" t="s">
        <v>508</v>
      </c>
      <c r="H1778" s="260"/>
      <c r="I1778" s="262" t="s">
        <v>3547</v>
      </c>
      <c r="J1778" t="s">
        <v>1210</v>
      </c>
      <c r="K1778"/>
      <c r="L1778"/>
      <c r="M1778"/>
      <c r="N1778" t="s">
        <v>1211</v>
      </c>
    </row>
    <row r="1779" spans="1:14" ht="14.25" customHeight="1">
      <c r="A1779" s="273" t="s">
        <v>3548</v>
      </c>
      <c r="B1779" s="150" t="s">
        <v>612</v>
      </c>
      <c r="C1779" s="150">
        <v>199714790</v>
      </c>
      <c r="D1779" s="150">
        <v>3855789466</v>
      </c>
      <c r="E1779" s="260" t="s">
        <v>516</v>
      </c>
      <c r="F1779" s="260" t="s">
        <v>929</v>
      </c>
      <c r="G1779" s="260" t="s">
        <v>508</v>
      </c>
      <c r="H1779" s="260"/>
      <c r="I1779" s="262"/>
      <c r="J1779" t="s">
        <v>1210</v>
      </c>
      <c r="K1779"/>
      <c r="L1779"/>
      <c r="M1779"/>
      <c r="N1779" t="s">
        <v>1211</v>
      </c>
    </row>
    <row r="1780" spans="1:14" ht="14.25" customHeight="1">
      <c r="A1780" s="273" t="s">
        <v>3549</v>
      </c>
      <c r="B1780" s="153" t="s">
        <v>3550</v>
      </c>
      <c r="C1780" s="153">
        <v>182869623</v>
      </c>
      <c r="D1780" s="153">
        <v>3856121754</v>
      </c>
      <c r="E1780" s="260" t="s">
        <v>521</v>
      </c>
      <c r="F1780" s="260" t="s">
        <v>929</v>
      </c>
      <c r="G1780" s="260"/>
      <c r="H1780" s="260"/>
      <c r="I1780" s="262"/>
      <c r="J1780" t="s">
        <v>1210</v>
      </c>
      <c r="K1780"/>
      <c r="L1780"/>
      <c r="M1780"/>
      <c r="N1780" t="s">
        <v>1211</v>
      </c>
    </row>
    <row r="1781" spans="1:14" ht="14.25" customHeight="1">
      <c r="A1781" s="273" t="s">
        <v>3409</v>
      </c>
      <c r="B1781" s="255" t="s">
        <v>3410</v>
      </c>
      <c r="C1781" s="186">
        <v>171158944</v>
      </c>
      <c r="D1781" s="186">
        <v>2107692229</v>
      </c>
      <c r="E1781" s="260" t="s">
        <v>516</v>
      </c>
      <c r="F1781" s="260"/>
      <c r="G1781" s="260"/>
      <c r="H1781" s="260"/>
      <c r="I1781" s="262"/>
      <c r="J1781" t="s">
        <v>1210</v>
      </c>
      <c r="K1781"/>
      <c r="L1781"/>
      <c r="M1781"/>
      <c r="N1781" t="s">
        <v>1211</v>
      </c>
    </row>
    <row r="1782" spans="1:14" ht="14.25" customHeight="1">
      <c r="A1782" s="273" t="s">
        <v>3407</v>
      </c>
      <c r="B1782" s="260" t="s">
        <v>3408</v>
      </c>
      <c r="C1782" s="260">
        <v>171176075</v>
      </c>
      <c r="D1782" s="260">
        <v>2108254987</v>
      </c>
      <c r="E1782" s="260" t="s">
        <v>516</v>
      </c>
      <c r="F1782" s="260"/>
      <c r="G1782" s="260"/>
      <c r="H1782" s="260"/>
      <c r="I1782" s="262"/>
      <c r="J1782" t="s">
        <v>1210</v>
      </c>
      <c r="K1782"/>
      <c r="L1782"/>
      <c r="M1782"/>
      <c r="N1782" t="s">
        <v>1211</v>
      </c>
    </row>
    <row r="1783" spans="1:14" ht="14.25" customHeight="1">
      <c r="A1783" s="273" t="s">
        <v>3551</v>
      </c>
      <c r="B1783" s="153" t="s">
        <v>746</v>
      </c>
      <c r="C1783" s="153">
        <v>208934138</v>
      </c>
      <c r="D1783" s="153">
        <v>3855479795</v>
      </c>
      <c r="E1783" s="260" t="s">
        <v>521</v>
      </c>
      <c r="F1783" s="260" t="s">
        <v>929</v>
      </c>
      <c r="G1783" s="260" t="s">
        <v>508</v>
      </c>
      <c r="H1783" s="260"/>
      <c r="I1783" s="262" t="s">
        <v>3552</v>
      </c>
      <c r="J1783" t="s">
        <v>1210</v>
      </c>
      <c r="K1783"/>
      <c r="L1783"/>
      <c r="M1783"/>
      <c r="N1783" t="s">
        <v>1211</v>
      </c>
    </row>
    <row r="1784" spans="1:14" ht="14.25" customHeight="1">
      <c r="A1784" s="273" t="s">
        <v>3553</v>
      </c>
      <c r="B1784" s="153" t="s">
        <v>3554</v>
      </c>
      <c r="C1784" s="153">
        <v>221234205</v>
      </c>
      <c r="D1784" s="153">
        <v>4352689391</v>
      </c>
      <c r="E1784" s="260" t="s">
        <v>3518</v>
      </c>
      <c r="F1784" s="260" t="s">
        <v>933</v>
      </c>
      <c r="G1784" s="260" t="s">
        <v>508</v>
      </c>
      <c r="H1784" s="260"/>
      <c r="I1784" s="262" t="s">
        <v>3555</v>
      </c>
      <c r="J1784" t="s">
        <v>1210</v>
      </c>
      <c r="K1784"/>
      <c r="L1784"/>
      <c r="M1784"/>
      <c r="N1784" t="s">
        <v>1211</v>
      </c>
    </row>
    <row r="1785" spans="1:14" ht="14.25" customHeight="1">
      <c r="A1785" s="273" t="s">
        <v>3556</v>
      </c>
      <c r="B1785" s="150" t="s">
        <v>674</v>
      </c>
      <c r="C1785" s="150">
        <v>218421618</v>
      </c>
      <c r="D1785" s="150">
        <v>7063941901</v>
      </c>
      <c r="E1785" s="260" t="s">
        <v>516</v>
      </c>
      <c r="F1785" s="260" t="s">
        <v>929</v>
      </c>
      <c r="G1785" s="260" t="s">
        <v>508</v>
      </c>
      <c r="H1785" s="260"/>
      <c r="I1785" s="262"/>
      <c r="J1785" t="s">
        <v>1210</v>
      </c>
      <c r="K1785"/>
      <c r="L1785"/>
      <c r="M1785"/>
      <c r="N1785" t="s">
        <v>1211</v>
      </c>
    </row>
    <row r="1786" spans="1:14" ht="14.25" customHeight="1">
      <c r="A1786" s="273" t="s">
        <v>3557</v>
      </c>
      <c r="B1786" s="153" t="s">
        <v>3558</v>
      </c>
      <c r="C1786" s="153">
        <v>220981845</v>
      </c>
      <c r="D1786" s="153">
        <v>3853432815</v>
      </c>
      <c r="E1786" s="260" t="s">
        <v>3518</v>
      </c>
      <c r="F1786" s="260" t="s">
        <v>929</v>
      </c>
      <c r="G1786" s="260" t="s">
        <v>508</v>
      </c>
      <c r="H1786" s="260"/>
      <c r="I1786" s="262" t="s">
        <v>3559</v>
      </c>
      <c r="J1786" t="s">
        <v>1210</v>
      </c>
      <c r="K1786"/>
      <c r="L1786"/>
      <c r="M1786"/>
      <c r="N1786" t="s">
        <v>1211</v>
      </c>
    </row>
    <row r="1787" spans="1:14" ht="14.25" customHeight="1">
      <c r="A1787" s="273" t="s">
        <v>3560</v>
      </c>
      <c r="B1787" s="153" t="s">
        <v>675</v>
      </c>
      <c r="C1787" s="153">
        <v>176576888</v>
      </c>
      <c r="D1787" s="153">
        <v>8015001308</v>
      </c>
      <c r="E1787" s="260" t="s">
        <v>510</v>
      </c>
      <c r="F1787" s="260" t="s">
        <v>929</v>
      </c>
      <c r="G1787" s="260"/>
      <c r="H1787" s="260"/>
      <c r="I1787" s="262"/>
      <c r="J1787" t="s">
        <v>1210</v>
      </c>
      <c r="K1787"/>
      <c r="L1787"/>
      <c r="M1787"/>
      <c r="N1787" t="s">
        <v>1211</v>
      </c>
    </row>
    <row r="1788" spans="1:14" ht="14.25" customHeight="1">
      <c r="A1788" s="273" t="s">
        <v>3561</v>
      </c>
      <c r="B1788" s="150" t="s">
        <v>3447</v>
      </c>
      <c r="C1788" s="150">
        <v>218582251</v>
      </c>
      <c r="D1788" s="150">
        <v>4699700004</v>
      </c>
      <c r="E1788" s="260" t="s">
        <v>2017</v>
      </c>
      <c r="F1788" s="260" t="s">
        <v>929</v>
      </c>
      <c r="G1788" s="260"/>
      <c r="H1788" s="260"/>
      <c r="I1788" s="262"/>
      <c r="J1788" t="s">
        <v>1210</v>
      </c>
      <c r="K1788"/>
      <c r="L1788"/>
      <c r="M1788"/>
      <c r="N1788" t="s">
        <v>1211</v>
      </c>
    </row>
    <row r="1789" spans="1:14" ht="14.25" customHeight="1">
      <c r="A1789" s="273" t="s">
        <v>3562</v>
      </c>
      <c r="B1789" s="150" t="s">
        <v>3563</v>
      </c>
      <c r="C1789" s="150">
        <v>147463926</v>
      </c>
      <c r="D1789" s="150">
        <v>3857700274</v>
      </c>
      <c r="E1789" s="260" t="s">
        <v>516</v>
      </c>
      <c r="F1789" s="260" t="s">
        <v>929</v>
      </c>
      <c r="G1789" s="260" t="s">
        <v>508</v>
      </c>
      <c r="H1789" s="260"/>
      <c r="I1789" s="262"/>
      <c r="J1789" t="s">
        <v>1210</v>
      </c>
      <c r="K1789"/>
      <c r="L1789"/>
      <c r="M1789"/>
      <c r="N1789" t="s">
        <v>1211</v>
      </c>
    </row>
    <row r="1790" spans="1:14" ht="14.25" customHeight="1">
      <c r="A1790" s="273" t="s">
        <v>3564</v>
      </c>
      <c r="B1790" s="153" t="s">
        <v>3565</v>
      </c>
      <c r="C1790" s="153">
        <v>217245813</v>
      </c>
      <c r="D1790" s="153">
        <v>3856096122</v>
      </c>
      <c r="E1790" s="260" t="s">
        <v>521</v>
      </c>
      <c r="F1790" s="260"/>
      <c r="G1790" s="321" t="s">
        <v>508</v>
      </c>
      <c r="H1790" s="321"/>
      <c r="I1790" s="324"/>
      <c r="J1790" t="s">
        <v>1210</v>
      </c>
      <c r="K1790"/>
      <c r="L1790"/>
      <c r="M1790"/>
      <c r="N1790" t="s">
        <v>1211</v>
      </c>
    </row>
    <row r="1791" spans="1:14" ht="14.25" customHeight="1">
      <c r="A1791" s="273"/>
      <c r="B1791" s="153" t="s">
        <v>3566</v>
      </c>
      <c r="C1791" s="47">
        <v>220951266</v>
      </c>
      <c r="D1791" s="153">
        <v>3853718847</v>
      </c>
      <c r="E1791" s="260" t="s">
        <v>516</v>
      </c>
      <c r="F1791" s="260" t="s">
        <v>933</v>
      </c>
      <c r="G1791" s="321" t="s">
        <v>508</v>
      </c>
      <c r="H1791" s="321" t="s">
        <v>508</v>
      </c>
      <c r="I1791" s="324"/>
      <c r="J1791" t="s">
        <v>1210</v>
      </c>
      <c r="K1791"/>
      <c r="L1791"/>
      <c r="M1791"/>
      <c r="N1791" t="s">
        <v>1211</v>
      </c>
    </row>
    <row r="1792" spans="1:14" ht="14.25" customHeight="1">
      <c r="A1792" s="273" t="s">
        <v>3567</v>
      </c>
      <c r="B1792" s="153" t="s">
        <v>3568</v>
      </c>
      <c r="C1792" s="153">
        <v>220976169</v>
      </c>
      <c r="D1792" s="153">
        <v>3854904989</v>
      </c>
      <c r="E1792" s="260" t="s">
        <v>521</v>
      </c>
      <c r="F1792" s="260" t="s">
        <v>929</v>
      </c>
      <c r="G1792" s="326"/>
      <c r="H1792" s="326"/>
      <c r="I1792" s="327"/>
      <c r="J1792" t="s">
        <v>1210</v>
      </c>
      <c r="K1792"/>
      <c r="L1792"/>
      <c r="M1792"/>
      <c r="N1792" t="s">
        <v>1211</v>
      </c>
    </row>
    <row r="1793" spans="1:14" ht="14.25" customHeight="1">
      <c r="A1793" s="313" t="s">
        <v>3569</v>
      </c>
      <c r="B1793" s="329" t="s">
        <v>1019</v>
      </c>
      <c r="C1793" s="315" t="s">
        <v>1020</v>
      </c>
      <c r="D1793" s="316" t="s">
        <v>920</v>
      </c>
      <c r="E1793" s="317"/>
      <c r="F1793" s="318"/>
      <c r="G1793" s="318"/>
      <c r="H1793" s="318"/>
      <c r="I1793" s="319"/>
      <c r="J1793" s="463" t="s">
        <v>1238</v>
      </c>
      <c r="K1793" s="463"/>
      <c r="L1793" s="463"/>
      <c r="M1793" s="463"/>
      <c r="N1793" s="463" t="s">
        <v>1239</v>
      </c>
    </row>
    <row r="1794" spans="1:14" ht="14.25" customHeight="1">
      <c r="A1794" s="378" t="s">
        <v>921</v>
      </c>
      <c r="B1794" s="427" t="s">
        <v>3189</v>
      </c>
      <c r="C1794" s="380" t="s">
        <v>923</v>
      </c>
      <c r="D1794" s="381" t="s">
        <v>924</v>
      </c>
      <c r="E1794" s="381" t="s">
        <v>497</v>
      </c>
      <c r="F1794" s="380" t="s">
        <v>925</v>
      </c>
      <c r="G1794" s="380" t="s">
        <v>926</v>
      </c>
      <c r="H1794" s="380" t="s">
        <v>1312</v>
      </c>
      <c r="I1794" s="382" t="s">
        <v>455</v>
      </c>
      <c r="J1794" t="s">
        <v>1206</v>
      </c>
      <c r="K1794" t="s">
        <v>1207</v>
      </c>
      <c r="L1794" t="s">
        <v>1205</v>
      </c>
      <c r="M1794" t="s">
        <v>1208</v>
      </c>
      <c r="N1794" t="s">
        <v>1209</v>
      </c>
    </row>
    <row r="1795" spans="1:14" ht="14.25" customHeight="1">
      <c r="A1795" s="273"/>
      <c r="B1795" s="153" t="s">
        <v>3570</v>
      </c>
      <c r="C1795" s="153">
        <v>221637295</v>
      </c>
      <c r="D1795" s="153">
        <v>7089900153</v>
      </c>
      <c r="E1795" s="260" t="s">
        <v>516</v>
      </c>
      <c r="F1795" s="260" t="s">
        <v>929</v>
      </c>
      <c r="G1795" s="260" t="s">
        <v>508</v>
      </c>
      <c r="H1795" s="260"/>
      <c r="I1795" s="262" t="s">
        <v>736</v>
      </c>
      <c r="J1795" t="s">
        <v>1210</v>
      </c>
      <c r="K1795"/>
      <c r="L1795"/>
      <c r="M1795"/>
      <c r="N1795" t="s">
        <v>1211</v>
      </c>
    </row>
    <row r="1796" spans="1:14" ht="14.25" customHeight="1">
      <c r="A1796" s="377" t="s">
        <v>3571</v>
      </c>
      <c r="B1796" s="260" t="s">
        <v>3572</v>
      </c>
      <c r="C1796" s="260">
        <v>96619838</v>
      </c>
      <c r="D1796" s="260">
        <v>3853370012</v>
      </c>
      <c r="E1796" s="260" t="s">
        <v>684</v>
      </c>
      <c r="F1796" s="260" t="s">
        <v>933</v>
      </c>
      <c r="G1796" s="260" t="s">
        <v>508</v>
      </c>
      <c r="H1796" s="260"/>
      <c r="I1796" s="262"/>
      <c r="J1796" t="s">
        <v>1210</v>
      </c>
      <c r="K1796"/>
      <c r="L1796"/>
      <c r="M1796"/>
      <c r="N1796" t="s">
        <v>1211</v>
      </c>
    </row>
    <row r="1797" spans="1:14" ht="14.25" customHeight="1">
      <c r="A1797" s="273"/>
      <c r="B1797" s="260"/>
      <c r="C1797" s="260"/>
      <c r="D1797" s="260"/>
      <c r="E1797" s="260"/>
      <c r="F1797" s="260"/>
      <c r="G1797" s="260"/>
      <c r="H1797" s="260"/>
      <c r="I1797" s="262"/>
      <c r="J1797"/>
      <c r="K1797"/>
      <c r="L1797"/>
      <c r="M1797"/>
      <c r="N1797"/>
    </row>
    <row r="1798" spans="1:14" ht="14.25" customHeight="1">
      <c r="A1798" s="273"/>
      <c r="B1798" s="186"/>
      <c r="C1798" s="186"/>
      <c r="D1798" s="260"/>
      <c r="E1798" s="260"/>
      <c r="F1798" s="260"/>
      <c r="G1798" s="260"/>
      <c r="H1798" s="260"/>
      <c r="I1798" s="262"/>
      <c r="J1798"/>
      <c r="K1798"/>
      <c r="L1798"/>
      <c r="M1798"/>
      <c r="N1798"/>
    </row>
    <row r="1799" spans="1:14" ht="14.25" customHeight="1">
      <c r="A1799" s="273"/>
      <c r="B1799" s="260"/>
      <c r="C1799" s="260"/>
      <c r="D1799" s="260"/>
      <c r="E1799" s="260"/>
      <c r="F1799" s="260"/>
      <c r="G1799" s="260"/>
      <c r="H1799" s="260"/>
      <c r="I1799" s="262"/>
      <c r="J1799"/>
      <c r="K1799"/>
      <c r="L1799"/>
      <c r="M1799"/>
      <c r="N1799"/>
    </row>
    <row r="1800" spans="1:14" ht="14.25" customHeight="1">
      <c r="A1800" s="273"/>
      <c r="B1800" s="260"/>
      <c r="C1800" s="260"/>
      <c r="D1800" s="260"/>
      <c r="E1800" s="260"/>
      <c r="F1800" s="260"/>
      <c r="G1800" s="260"/>
      <c r="H1800" s="260"/>
      <c r="I1800" s="262"/>
      <c r="J1800"/>
      <c r="K1800"/>
      <c r="L1800"/>
      <c r="M1800"/>
      <c r="N1800"/>
    </row>
    <row r="1801" spans="1:14" ht="14.25" customHeight="1">
      <c r="A1801" s="273"/>
      <c r="B1801" s="260"/>
      <c r="C1801" s="260"/>
      <c r="D1801" s="260"/>
      <c r="E1801" s="260"/>
      <c r="F1801" s="260"/>
      <c r="G1801" s="260"/>
      <c r="H1801" s="260"/>
      <c r="I1801" s="262"/>
      <c r="J1801"/>
      <c r="K1801"/>
      <c r="L1801"/>
      <c r="M1801"/>
      <c r="N1801"/>
    </row>
    <row r="1802" spans="1:14" ht="14.25" customHeight="1">
      <c r="A1802" s="273"/>
      <c r="B1802" s="260"/>
      <c r="C1802" s="260"/>
      <c r="D1802" s="260"/>
      <c r="E1802" s="260"/>
      <c r="F1802" s="260"/>
      <c r="G1802" s="260"/>
      <c r="H1802" s="260"/>
      <c r="I1802" s="262"/>
      <c r="J1802"/>
      <c r="K1802"/>
      <c r="L1802"/>
      <c r="M1802"/>
      <c r="N1802"/>
    </row>
    <row r="1803" spans="1:14" ht="14.25" customHeight="1">
      <c r="A1803" s="273"/>
      <c r="B1803" s="260"/>
      <c r="C1803" s="260"/>
      <c r="D1803" s="260"/>
      <c r="E1803" s="260"/>
      <c r="F1803" s="260"/>
      <c r="G1803" s="260"/>
      <c r="H1803" s="260"/>
      <c r="I1803" s="262"/>
      <c r="J1803"/>
      <c r="K1803"/>
      <c r="L1803"/>
      <c r="M1803"/>
      <c r="N1803"/>
    </row>
    <row r="1804" spans="1:14" ht="14.25" customHeight="1">
      <c r="A1804" s="273"/>
      <c r="B1804" s="260"/>
      <c r="C1804" s="260"/>
      <c r="D1804" s="260"/>
      <c r="E1804" s="260"/>
      <c r="F1804" s="260"/>
      <c r="G1804" s="260"/>
      <c r="H1804" s="260"/>
      <c r="I1804" s="262"/>
      <c r="J1804"/>
      <c r="K1804"/>
      <c r="L1804"/>
      <c r="M1804"/>
      <c r="N1804"/>
    </row>
    <row r="1805" spans="1:14" ht="14.25" customHeight="1">
      <c r="A1805" s="273"/>
      <c r="B1805" s="260"/>
      <c r="C1805" s="260"/>
      <c r="D1805" s="260"/>
      <c r="E1805" s="260"/>
      <c r="F1805" s="260"/>
      <c r="G1805" s="260"/>
      <c r="H1805" s="260"/>
      <c r="I1805" s="262"/>
      <c r="J1805"/>
      <c r="K1805"/>
      <c r="L1805"/>
      <c r="M1805"/>
      <c r="N1805"/>
    </row>
    <row r="1806" spans="1:14" ht="14.25" customHeight="1">
      <c r="A1806" s="273"/>
      <c r="B1806" s="186"/>
      <c r="C1806" s="186"/>
      <c r="D1806" s="340">
        <v>219122679</v>
      </c>
      <c r="E1806" s="260"/>
      <c r="F1806" s="260"/>
      <c r="G1806" s="260"/>
      <c r="H1806" s="260"/>
      <c r="I1806" s="262"/>
      <c r="J1806" s="463" t="s">
        <v>1238</v>
      </c>
      <c r="K1806" s="463"/>
      <c r="L1806" s="463"/>
      <c r="M1806" s="463"/>
      <c r="N1806" s="463" t="s">
        <v>1239</v>
      </c>
    </row>
    <row r="1807" spans="1:14" ht="14.25" customHeight="1">
      <c r="A1807" s="273"/>
      <c r="B1807" s="260"/>
      <c r="C1807" s="260"/>
      <c r="D1807" s="260"/>
      <c r="E1807" s="377"/>
      <c r="F1807" s="260"/>
      <c r="G1807" s="260"/>
      <c r="H1807" s="260"/>
      <c r="I1807" s="262"/>
      <c r="J1807"/>
      <c r="K1807"/>
      <c r="L1807"/>
      <c r="M1807"/>
      <c r="N1807"/>
    </row>
    <row r="1808" spans="1:14" ht="14.25" customHeight="1">
      <c r="A1808" s="273"/>
      <c r="B1808" s="260"/>
      <c r="C1808" s="260"/>
      <c r="D1808" s="260"/>
      <c r="E1808" s="260"/>
      <c r="F1808" s="260"/>
      <c r="G1808" s="260"/>
      <c r="H1808" s="260"/>
      <c r="I1808" s="262"/>
      <c r="J1808"/>
      <c r="K1808"/>
      <c r="L1808"/>
      <c r="M1808"/>
      <c r="N1808"/>
    </row>
    <row r="1809" spans="1:14" ht="14.25" customHeight="1">
      <c r="A1809" s="273"/>
      <c r="B1809" s="260"/>
      <c r="C1809" s="260"/>
      <c r="D1809" s="260"/>
      <c r="E1809" s="260"/>
      <c r="F1809" s="260"/>
      <c r="G1809" s="260"/>
      <c r="H1809" s="260"/>
      <c r="I1809" s="262"/>
      <c r="J1809"/>
      <c r="K1809"/>
      <c r="L1809"/>
      <c r="M1809"/>
      <c r="N1809"/>
    </row>
    <row r="1810" spans="1:14" ht="14.25" customHeight="1">
      <c r="A1810" s="273"/>
      <c r="B1810" s="260"/>
      <c r="C1810" s="260"/>
      <c r="D1810" s="260"/>
      <c r="E1810" s="260"/>
      <c r="F1810" s="260"/>
      <c r="G1810" s="260"/>
      <c r="H1810" s="260"/>
      <c r="I1810" s="262"/>
      <c r="J1810"/>
      <c r="K1810"/>
      <c r="L1810"/>
      <c r="M1810"/>
      <c r="N1810"/>
    </row>
    <row r="1811" spans="1:14" ht="14.25" customHeight="1">
      <c r="A1811" s="273"/>
      <c r="B1811" s="260"/>
      <c r="C1811" s="260"/>
      <c r="D1811" s="260"/>
      <c r="E1811" s="260"/>
      <c r="F1811" s="260"/>
      <c r="G1811" s="260"/>
      <c r="H1811" s="260"/>
      <c r="I1811" s="262"/>
      <c r="J1811"/>
      <c r="K1811"/>
      <c r="L1811"/>
      <c r="M1811"/>
      <c r="N1811"/>
    </row>
    <row r="1812" spans="1:14" ht="14.25" customHeight="1">
      <c r="A1812" s="273"/>
      <c r="B1812" s="260"/>
      <c r="C1812" s="260"/>
      <c r="D1812" s="260"/>
      <c r="E1812" s="260"/>
      <c r="F1812" s="260"/>
      <c r="G1812" s="260"/>
      <c r="H1812" s="260"/>
      <c r="I1812" s="262"/>
      <c r="J1812"/>
      <c r="K1812"/>
      <c r="L1812"/>
      <c r="M1812"/>
      <c r="N1812"/>
    </row>
    <row r="1813" spans="1:14" ht="14.25" customHeight="1">
      <c r="A1813" s="273"/>
      <c r="B1813" s="260"/>
      <c r="C1813" s="260"/>
      <c r="D1813" s="260"/>
      <c r="E1813" s="260"/>
      <c r="F1813" s="260"/>
      <c r="G1813" s="260"/>
      <c r="H1813" s="260"/>
      <c r="I1813" s="262"/>
      <c r="J1813"/>
      <c r="K1813"/>
      <c r="L1813"/>
      <c r="M1813"/>
      <c r="N1813"/>
    </row>
    <row r="1814" spans="1:14" ht="14.25" customHeight="1">
      <c r="J1814"/>
      <c r="K1814"/>
      <c r="L1814"/>
      <c r="M1814"/>
      <c r="N1814"/>
    </row>
    <row r="1815" spans="1:14" ht="14.25" customHeight="1">
      <c r="A1815" s="330"/>
      <c r="B1815" s="328"/>
      <c r="C1815" s="328"/>
      <c r="D1815" s="328"/>
      <c r="E1815" s="328"/>
      <c r="F1815" s="328"/>
      <c r="G1815" s="328"/>
      <c r="H1815" s="328"/>
      <c r="I1815" s="328"/>
      <c r="J1815"/>
      <c r="K1815"/>
      <c r="L1815"/>
      <c r="M1815"/>
      <c r="N1815"/>
    </row>
    <row r="1816" spans="1:14" ht="14.25" customHeight="1">
      <c r="A1816" s="278" t="s">
        <v>3573</v>
      </c>
      <c r="B1816" s="337" t="s">
        <v>918</v>
      </c>
      <c r="C1816" s="250" t="s">
        <v>919</v>
      </c>
      <c r="D1816" s="251" t="s">
        <v>1311</v>
      </c>
      <c r="E1816" s="252"/>
      <c r="F1816" s="253"/>
      <c r="G1816" s="253"/>
      <c r="H1816" s="253"/>
      <c r="I1816" s="284"/>
      <c r="J1816" s="463" t="s">
        <v>1238</v>
      </c>
      <c r="K1816" s="463"/>
      <c r="L1816" s="463"/>
      <c r="M1816" s="463"/>
      <c r="N1816" s="463" t="s">
        <v>1239</v>
      </c>
    </row>
    <row r="1817" spans="1:14" ht="14.25" customHeight="1">
      <c r="A1817" s="378" t="s">
        <v>921</v>
      </c>
      <c r="B1817" s="427" t="s">
        <v>3189</v>
      </c>
      <c r="C1817" s="380" t="s">
        <v>923</v>
      </c>
      <c r="D1817" s="381" t="s">
        <v>924</v>
      </c>
      <c r="E1817" s="381" t="s">
        <v>497</v>
      </c>
      <c r="F1817" s="380" t="s">
        <v>925</v>
      </c>
      <c r="G1817" s="380" t="s">
        <v>926</v>
      </c>
      <c r="H1817" s="380" t="s">
        <v>1312</v>
      </c>
      <c r="I1817" s="382" t="s">
        <v>455</v>
      </c>
      <c r="J1817" t="s">
        <v>1206</v>
      </c>
      <c r="K1817" t="s">
        <v>1207</v>
      </c>
      <c r="L1817" t="s">
        <v>1205</v>
      </c>
      <c r="M1817" t="s">
        <v>1208</v>
      </c>
      <c r="N1817" t="s">
        <v>1209</v>
      </c>
    </row>
    <row r="1818" spans="1:14" ht="14.25" customHeight="1">
      <c r="A1818" s="273" t="s">
        <v>3574</v>
      </c>
      <c r="B1818" s="153" t="s">
        <v>3575</v>
      </c>
      <c r="C1818" s="153">
        <v>221378647</v>
      </c>
      <c r="D1818" s="153">
        <v>3858319007</v>
      </c>
      <c r="E1818" s="260" t="s">
        <v>521</v>
      </c>
      <c r="F1818" s="260" t="s">
        <v>933</v>
      </c>
      <c r="G1818" s="260" t="s">
        <v>508</v>
      </c>
      <c r="H1818" s="260"/>
      <c r="I1818" s="262"/>
      <c r="J1818" t="s">
        <v>1210</v>
      </c>
      <c r="K1818"/>
      <c r="L1818"/>
      <c r="M1818"/>
      <c r="N1818" t="s">
        <v>1211</v>
      </c>
    </row>
    <row r="1819" spans="1:14" ht="14.25" customHeight="1">
      <c r="A1819" s="273" t="s">
        <v>3576</v>
      </c>
      <c r="B1819" s="153" t="s">
        <v>3577</v>
      </c>
      <c r="C1819" s="153">
        <v>220900622</v>
      </c>
      <c r="D1819" s="153">
        <v>3475225043</v>
      </c>
      <c r="E1819" s="260" t="s">
        <v>3518</v>
      </c>
      <c r="F1819" s="260" t="s">
        <v>933</v>
      </c>
      <c r="G1819" s="260" t="s">
        <v>508</v>
      </c>
      <c r="H1819" s="260"/>
      <c r="I1819" s="262"/>
      <c r="J1819" t="s">
        <v>1210</v>
      </c>
      <c r="K1819"/>
      <c r="L1819"/>
      <c r="M1819"/>
      <c r="N1819" t="s">
        <v>1211</v>
      </c>
    </row>
    <row r="1820" spans="1:14" ht="14.25" customHeight="1">
      <c r="A1820" s="273" t="s">
        <v>3578</v>
      </c>
      <c r="B1820" s="150" t="s">
        <v>671</v>
      </c>
      <c r="C1820" s="150">
        <v>221044467</v>
      </c>
      <c r="D1820" s="150">
        <v>3855838010</v>
      </c>
      <c r="E1820" s="260" t="s">
        <v>516</v>
      </c>
      <c r="F1820" s="260" t="s">
        <v>929</v>
      </c>
      <c r="G1820" s="260"/>
      <c r="H1820" s="260"/>
      <c r="I1820" s="262"/>
      <c r="J1820" t="s">
        <v>1210</v>
      </c>
      <c r="K1820"/>
      <c r="L1820"/>
      <c r="M1820"/>
      <c r="N1820" t="s">
        <v>1211</v>
      </c>
    </row>
    <row r="1821" spans="1:14" ht="14.25" customHeight="1">
      <c r="A1821" s="273" t="s">
        <v>3579</v>
      </c>
      <c r="B1821" s="153" t="s">
        <v>3580</v>
      </c>
      <c r="C1821" s="153">
        <v>101302417</v>
      </c>
      <c r="D1821" s="153">
        <v>3852969442</v>
      </c>
      <c r="E1821" s="260" t="s">
        <v>3518</v>
      </c>
      <c r="F1821" s="260" t="s">
        <v>929</v>
      </c>
      <c r="G1821" s="260" t="s">
        <v>508</v>
      </c>
      <c r="H1821" s="260"/>
      <c r="I1821" s="262"/>
      <c r="J1821" t="s">
        <v>1210</v>
      </c>
      <c r="K1821"/>
      <c r="L1821"/>
      <c r="M1821"/>
      <c r="N1821" t="s">
        <v>1211</v>
      </c>
    </row>
    <row r="1822" spans="1:14" ht="14.25" customHeight="1">
      <c r="A1822" s="273" t="s">
        <v>3581</v>
      </c>
      <c r="B1822" s="145" t="s">
        <v>1827</v>
      </c>
      <c r="C1822" s="260">
        <v>181330019</v>
      </c>
      <c r="D1822" s="260">
        <v>2103160900</v>
      </c>
      <c r="E1822" s="260" t="s">
        <v>521</v>
      </c>
      <c r="F1822" s="260" t="s">
        <v>933</v>
      </c>
      <c r="G1822" s="260" t="s">
        <v>508</v>
      </c>
      <c r="H1822" s="260"/>
      <c r="I1822" s="262"/>
      <c r="J1822" t="s">
        <v>1210</v>
      </c>
      <c r="K1822"/>
      <c r="L1822"/>
      <c r="M1822"/>
      <c r="N1822" t="s">
        <v>1211</v>
      </c>
    </row>
    <row r="1823" spans="1:14" ht="14.25" customHeight="1">
      <c r="A1823" s="273" t="s">
        <v>3582</v>
      </c>
      <c r="B1823" s="186" t="s">
        <v>3583</v>
      </c>
      <c r="C1823" s="186">
        <v>221638050</v>
      </c>
      <c r="D1823" s="186">
        <v>3852990497</v>
      </c>
      <c r="E1823" s="260" t="s">
        <v>521</v>
      </c>
      <c r="F1823" s="260" t="s">
        <v>929</v>
      </c>
      <c r="G1823" s="260" t="s">
        <v>508</v>
      </c>
      <c r="H1823" s="260"/>
      <c r="I1823" s="262"/>
      <c r="J1823" t="s">
        <v>1210</v>
      </c>
      <c r="K1823"/>
      <c r="L1823"/>
      <c r="M1823"/>
      <c r="N1823" t="s">
        <v>1211</v>
      </c>
    </row>
    <row r="1824" spans="1:14" ht="14.25" customHeight="1">
      <c r="A1824" s="273" t="s">
        <v>3584</v>
      </c>
      <c r="B1824" s="145" t="s">
        <v>3585</v>
      </c>
      <c r="C1824" s="145">
        <v>221638368</v>
      </c>
      <c r="D1824" s="145">
        <v>8018673686</v>
      </c>
      <c r="E1824" s="260" t="s">
        <v>521</v>
      </c>
      <c r="F1824" s="260" t="s">
        <v>929</v>
      </c>
      <c r="G1824" s="260" t="s">
        <v>508</v>
      </c>
      <c r="H1824" s="260"/>
      <c r="I1824" s="262"/>
      <c r="J1824" t="s">
        <v>1210</v>
      </c>
      <c r="K1824"/>
      <c r="L1824"/>
      <c r="M1824"/>
      <c r="N1824" t="s">
        <v>1211</v>
      </c>
    </row>
    <row r="1825" spans="1:14" ht="14.25" customHeight="1">
      <c r="A1825" s="273">
        <v>158654105</v>
      </c>
      <c r="B1825" s="153" t="s">
        <v>3586</v>
      </c>
      <c r="C1825" s="153">
        <v>199708572</v>
      </c>
      <c r="D1825" s="153">
        <v>3854366356</v>
      </c>
      <c r="E1825" s="260" t="s">
        <v>684</v>
      </c>
      <c r="F1825" s="260" t="s">
        <v>933</v>
      </c>
      <c r="G1825" s="260" t="s">
        <v>508</v>
      </c>
      <c r="H1825" s="260"/>
      <c r="I1825" s="262"/>
      <c r="J1825" t="s">
        <v>1210</v>
      </c>
      <c r="K1825"/>
      <c r="L1825"/>
      <c r="M1825"/>
      <c r="N1825" t="s">
        <v>1211</v>
      </c>
    </row>
    <row r="1826" spans="1:14" ht="14.25" customHeight="1">
      <c r="A1826" s="273" t="s">
        <v>3587</v>
      </c>
      <c r="B1826" s="150" t="s">
        <v>3588</v>
      </c>
      <c r="C1826" s="150">
        <v>221840574</v>
      </c>
      <c r="D1826" s="150">
        <v>3854050571</v>
      </c>
      <c r="E1826" s="260" t="s">
        <v>516</v>
      </c>
      <c r="F1826" s="260" t="s">
        <v>933</v>
      </c>
      <c r="G1826" s="260" t="s">
        <v>508</v>
      </c>
      <c r="H1826" s="260"/>
      <c r="I1826" s="262"/>
      <c r="J1826" t="s">
        <v>1210</v>
      </c>
      <c r="K1826"/>
      <c r="L1826"/>
      <c r="M1826"/>
      <c r="N1826" t="s">
        <v>1211</v>
      </c>
    </row>
    <row r="1827" spans="1:14" ht="14.25" customHeight="1">
      <c r="A1827" s="273" t="s">
        <v>3589</v>
      </c>
      <c r="B1827" s="150" t="s">
        <v>3590</v>
      </c>
      <c r="C1827" s="150">
        <v>183109845</v>
      </c>
      <c r="D1827" s="150">
        <v>3855489620</v>
      </c>
      <c r="E1827" s="260" t="s">
        <v>516</v>
      </c>
      <c r="F1827" s="260" t="s">
        <v>933</v>
      </c>
      <c r="G1827" s="260" t="s">
        <v>508</v>
      </c>
      <c r="H1827" s="260"/>
      <c r="I1827" s="262"/>
      <c r="J1827" t="s">
        <v>1210</v>
      </c>
      <c r="K1827"/>
      <c r="L1827"/>
      <c r="M1827"/>
      <c r="N1827" t="s">
        <v>1211</v>
      </c>
    </row>
    <row r="1828" spans="1:14" ht="14.25" customHeight="1">
      <c r="A1828" s="273" t="s">
        <v>3591</v>
      </c>
      <c r="B1828" s="145" t="s">
        <v>3592</v>
      </c>
      <c r="C1828" s="150">
        <v>221047665</v>
      </c>
      <c r="D1828" s="150">
        <v>8652326654</v>
      </c>
      <c r="E1828" s="260" t="s">
        <v>3518</v>
      </c>
      <c r="F1828" s="260" t="s">
        <v>933</v>
      </c>
      <c r="G1828" s="260"/>
      <c r="H1828" s="260"/>
      <c r="I1828" s="262"/>
      <c r="J1828" t="s">
        <v>1210</v>
      </c>
      <c r="K1828"/>
      <c r="L1828"/>
      <c r="M1828"/>
      <c r="N1828" t="s">
        <v>1211</v>
      </c>
    </row>
    <row r="1829" spans="1:14" ht="14.25" customHeight="1">
      <c r="A1829" s="273" t="s">
        <v>3593</v>
      </c>
      <c r="B1829" s="153" t="s">
        <v>3594</v>
      </c>
      <c r="C1829" s="153">
        <v>154419479</v>
      </c>
      <c r="D1829" s="150">
        <v>3854918052</v>
      </c>
      <c r="E1829" s="260" t="s">
        <v>505</v>
      </c>
      <c r="F1829" s="260" t="s">
        <v>933</v>
      </c>
      <c r="G1829" s="260"/>
      <c r="H1829" s="260"/>
      <c r="I1829" s="262"/>
      <c r="J1829" t="s">
        <v>1210</v>
      </c>
      <c r="K1829"/>
      <c r="L1829"/>
      <c r="M1829"/>
      <c r="N1829" t="s">
        <v>1211</v>
      </c>
    </row>
    <row r="1830" spans="1:14" ht="14.25" customHeight="1">
      <c r="A1830" s="273" t="s">
        <v>3595</v>
      </c>
      <c r="B1830" s="186" t="s">
        <v>997</v>
      </c>
      <c r="C1830" s="186">
        <v>221849117</v>
      </c>
      <c r="D1830" s="186">
        <v>3853370602</v>
      </c>
      <c r="E1830" s="260" t="s">
        <v>505</v>
      </c>
      <c r="F1830" s="260" t="s">
        <v>933</v>
      </c>
      <c r="G1830" s="260"/>
      <c r="H1830" s="260"/>
      <c r="I1830" s="262"/>
      <c r="J1830" t="s">
        <v>1210</v>
      </c>
      <c r="K1830"/>
      <c r="L1830"/>
      <c r="M1830"/>
      <c r="N1830" t="s">
        <v>1211</v>
      </c>
    </row>
    <row r="1831" spans="1:14" ht="14.25" customHeight="1">
      <c r="A1831" s="273" t="s">
        <v>3596</v>
      </c>
      <c r="B1831" s="150" t="s">
        <v>677</v>
      </c>
      <c r="C1831" s="150">
        <v>221335024</v>
      </c>
      <c r="D1831" s="150">
        <v>8013857737</v>
      </c>
      <c r="E1831" s="260" t="s">
        <v>516</v>
      </c>
      <c r="F1831" s="260" t="s">
        <v>933</v>
      </c>
      <c r="G1831" s="260" t="s">
        <v>508</v>
      </c>
      <c r="H1831" s="260"/>
      <c r="I1831" s="262"/>
      <c r="J1831" t="s">
        <v>1210</v>
      </c>
      <c r="K1831"/>
      <c r="L1831"/>
      <c r="M1831"/>
      <c r="N1831" t="s">
        <v>1211</v>
      </c>
    </row>
    <row r="1832" spans="1:14" ht="14.25" customHeight="1">
      <c r="A1832" s="273" t="s">
        <v>3597</v>
      </c>
      <c r="B1832" s="153" t="s">
        <v>3598</v>
      </c>
      <c r="C1832" s="153">
        <v>155367591</v>
      </c>
      <c r="D1832" s="153">
        <v>8014102340</v>
      </c>
      <c r="E1832" s="260" t="s">
        <v>521</v>
      </c>
      <c r="F1832" s="260" t="s">
        <v>929</v>
      </c>
      <c r="G1832" s="260"/>
      <c r="H1832" s="260"/>
      <c r="I1832" s="262" t="s">
        <v>486</v>
      </c>
      <c r="J1832" t="s">
        <v>1210</v>
      </c>
      <c r="K1832"/>
      <c r="L1832"/>
      <c r="M1832"/>
      <c r="N1832" t="s">
        <v>1211</v>
      </c>
    </row>
    <row r="1833" spans="1:14" ht="14.25" customHeight="1">
      <c r="A1833" s="322" t="s">
        <v>3599</v>
      </c>
      <c r="B1833" s="153" t="s">
        <v>3600</v>
      </c>
      <c r="C1833" s="153">
        <v>221375208</v>
      </c>
      <c r="D1833" s="153">
        <v>3855819834</v>
      </c>
      <c r="E1833" s="321" t="s">
        <v>521</v>
      </c>
      <c r="F1833" s="321" t="s">
        <v>933</v>
      </c>
      <c r="G1833" s="321" t="s">
        <v>508</v>
      </c>
      <c r="H1833" s="321"/>
      <c r="I1833" s="324"/>
      <c r="J1833" t="s">
        <v>1210</v>
      </c>
      <c r="K1833"/>
      <c r="L1833"/>
      <c r="M1833"/>
      <c r="N1833" t="s">
        <v>1211</v>
      </c>
    </row>
    <row r="1834" spans="1:14" ht="14.25" customHeight="1">
      <c r="A1834" s="322" t="s">
        <v>3601</v>
      </c>
      <c r="B1834" s="150" t="s">
        <v>678</v>
      </c>
      <c r="C1834" s="150">
        <v>199372233</v>
      </c>
      <c r="D1834" s="150">
        <v>8018083398</v>
      </c>
      <c r="E1834" s="321" t="s">
        <v>516</v>
      </c>
      <c r="F1834" s="321" t="s">
        <v>929</v>
      </c>
      <c r="G1834" s="321" t="s">
        <v>508</v>
      </c>
      <c r="H1834" s="321"/>
      <c r="I1834" s="324"/>
      <c r="J1834" t="s">
        <v>1210</v>
      </c>
      <c r="K1834"/>
      <c r="L1834"/>
      <c r="M1834"/>
      <c r="N1834" t="s">
        <v>1211</v>
      </c>
    </row>
    <row r="1835" spans="1:14" ht="14.25" customHeight="1">
      <c r="A1835" s="322" t="s">
        <v>3602</v>
      </c>
      <c r="B1835" s="153" t="s">
        <v>799</v>
      </c>
      <c r="C1835" s="153">
        <v>129422584</v>
      </c>
      <c r="D1835" s="153">
        <v>8015749985</v>
      </c>
      <c r="E1835" s="321" t="s">
        <v>516</v>
      </c>
      <c r="F1835" s="321" t="s">
        <v>933</v>
      </c>
      <c r="G1835" s="321" t="s">
        <v>508</v>
      </c>
      <c r="H1835" s="321"/>
      <c r="I1835" s="324" t="s">
        <v>1024</v>
      </c>
      <c r="J1835" t="s">
        <v>1210</v>
      </c>
      <c r="K1835"/>
      <c r="L1835"/>
      <c r="M1835"/>
      <c r="N1835" t="s">
        <v>1211</v>
      </c>
    </row>
    <row r="1836" spans="1:14" ht="14.25" customHeight="1">
      <c r="A1836" s="322"/>
      <c r="B1836" s="150" t="s">
        <v>3603</v>
      </c>
      <c r="C1836" s="150"/>
      <c r="D1836" s="150"/>
      <c r="E1836" s="321" t="s">
        <v>521</v>
      </c>
      <c r="F1836" s="321" t="s">
        <v>933</v>
      </c>
      <c r="G1836" s="321"/>
      <c r="H1836" s="321"/>
      <c r="I1836" s="324"/>
      <c r="J1836" s="463" t="s">
        <v>1238</v>
      </c>
      <c r="K1836" s="463"/>
      <c r="L1836" s="463"/>
      <c r="M1836" s="463"/>
      <c r="N1836" s="463" t="s">
        <v>1239</v>
      </c>
    </row>
    <row r="1837" spans="1:14" ht="14.25" customHeight="1">
      <c r="A1837" s="322" t="s">
        <v>3604</v>
      </c>
      <c r="B1837" s="150" t="s">
        <v>681</v>
      </c>
      <c r="C1837" s="150">
        <v>218789782</v>
      </c>
      <c r="D1837" s="150">
        <v>3854417875</v>
      </c>
      <c r="E1837" s="321" t="s">
        <v>516</v>
      </c>
      <c r="F1837" s="321" t="s">
        <v>933</v>
      </c>
      <c r="G1837" s="321" t="s">
        <v>508</v>
      </c>
      <c r="H1837" s="321"/>
      <c r="I1837" s="324"/>
      <c r="J1837" t="s">
        <v>1210</v>
      </c>
      <c r="K1837"/>
      <c r="L1837"/>
      <c r="M1837"/>
      <c r="N1837" t="s">
        <v>1211</v>
      </c>
    </row>
    <row r="1838" spans="1:14" ht="14.25" customHeight="1">
      <c r="A1838" s="325" t="s">
        <v>3605</v>
      </c>
      <c r="B1838" s="150" t="s">
        <v>680</v>
      </c>
      <c r="C1838" s="150">
        <v>221895503</v>
      </c>
      <c r="D1838" s="150">
        <v>9453710860</v>
      </c>
      <c r="E1838" s="326" t="s">
        <v>516</v>
      </c>
      <c r="F1838" s="326" t="s">
        <v>929</v>
      </c>
      <c r="G1838" s="326" t="s">
        <v>508</v>
      </c>
      <c r="H1838" s="326"/>
      <c r="I1838" s="327"/>
      <c r="J1838" t="s">
        <v>1210</v>
      </c>
      <c r="K1838"/>
      <c r="L1838"/>
      <c r="M1838"/>
      <c r="N1838" t="s">
        <v>1211</v>
      </c>
    </row>
    <row r="1839" spans="1:14" ht="14.25" customHeight="1">
      <c r="A1839" s="278" t="s">
        <v>3606</v>
      </c>
      <c r="B1839" s="337" t="s">
        <v>918</v>
      </c>
      <c r="C1839" s="250" t="s">
        <v>919</v>
      </c>
      <c r="D1839" s="251" t="s">
        <v>1311</v>
      </c>
      <c r="E1839" s="252"/>
      <c r="F1839" s="253"/>
      <c r="G1839" s="253"/>
      <c r="H1839" s="253"/>
      <c r="I1839" s="284"/>
      <c r="J1839" s="463" t="s">
        <v>1238</v>
      </c>
      <c r="K1839" s="463"/>
      <c r="L1839" s="463"/>
      <c r="M1839" s="463"/>
      <c r="N1839" s="463" t="s">
        <v>1239</v>
      </c>
    </row>
    <row r="1840" spans="1:14" ht="14.25" customHeight="1">
      <c r="A1840" s="378" t="s">
        <v>921</v>
      </c>
      <c r="B1840" s="427" t="s">
        <v>3189</v>
      </c>
      <c r="C1840" s="380" t="s">
        <v>923</v>
      </c>
      <c r="D1840" s="381" t="s">
        <v>924</v>
      </c>
      <c r="E1840" s="381" t="s">
        <v>497</v>
      </c>
      <c r="F1840" s="380" t="s">
        <v>925</v>
      </c>
      <c r="G1840" s="380" t="s">
        <v>926</v>
      </c>
      <c r="H1840" s="380" t="s">
        <v>1312</v>
      </c>
      <c r="I1840" s="382" t="s">
        <v>455</v>
      </c>
      <c r="J1840" t="s">
        <v>1206</v>
      </c>
      <c r="K1840" t="s">
        <v>1207</v>
      </c>
      <c r="L1840" t="s">
        <v>1205</v>
      </c>
      <c r="M1840" t="s">
        <v>1208</v>
      </c>
      <c r="N1840" t="s">
        <v>1209</v>
      </c>
    </row>
    <row r="1841" spans="1:14" ht="14.25" customHeight="1">
      <c r="A1841" s="150" t="s">
        <v>1096</v>
      </c>
      <c r="B1841" s="150" t="s">
        <v>779</v>
      </c>
      <c r="C1841" s="150">
        <v>133925448</v>
      </c>
      <c r="D1841" s="150">
        <v>8019494079</v>
      </c>
      <c r="E1841" s="260" t="s">
        <v>516</v>
      </c>
      <c r="F1841" s="321" t="s">
        <v>933</v>
      </c>
      <c r="G1841" s="260"/>
      <c r="H1841" s="260"/>
      <c r="I1841" s="262"/>
      <c r="J1841" t="s">
        <v>1210</v>
      </c>
      <c r="K1841"/>
      <c r="L1841"/>
      <c r="M1841"/>
      <c r="N1841" t="s">
        <v>1211</v>
      </c>
    </row>
    <row r="1842" spans="1:14" ht="14.25" customHeight="1">
      <c r="A1842" s="273" t="s">
        <v>3607</v>
      </c>
      <c r="B1842" s="150" t="s">
        <v>679</v>
      </c>
      <c r="C1842" s="150">
        <v>221893098</v>
      </c>
      <c r="D1842" s="150">
        <v>8014556938</v>
      </c>
      <c r="E1842" s="260" t="s">
        <v>516</v>
      </c>
      <c r="F1842" s="260" t="s">
        <v>933</v>
      </c>
      <c r="G1842" s="260" t="s">
        <v>508</v>
      </c>
      <c r="H1842" s="260"/>
      <c r="I1842" s="262"/>
      <c r="J1842" t="s">
        <v>1210</v>
      </c>
      <c r="K1842"/>
      <c r="L1842"/>
      <c r="M1842"/>
      <c r="N1842" t="s">
        <v>1211</v>
      </c>
    </row>
    <row r="1843" spans="1:14" ht="14.25" customHeight="1">
      <c r="A1843" s="273" t="s">
        <v>3608</v>
      </c>
      <c r="B1843" s="153" t="s">
        <v>682</v>
      </c>
      <c r="C1843" s="153">
        <v>177677103</v>
      </c>
      <c r="D1843" s="153">
        <v>3854780547</v>
      </c>
      <c r="E1843" s="260" t="s">
        <v>516</v>
      </c>
      <c r="F1843" s="260" t="s">
        <v>929</v>
      </c>
      <c r="G1843" s="260" t="s">
        <v>508</v>
      </c>
      <c r="H1843" s="260"/>
      <c r="I1843" s="262"/>
      <c r="J1843" t="s">
        <v>1210</v>
      </c>
      <c r="K1843"/>
      <c r="L1843"/>
      <c r="M1843"/>
      <c r="N1843" t="s">
        <v>1211</v>
      </c>
    </row>
    <row r="1844" spans="1:14" ht="14.25" customHeight="1">
      <c r="A1844" s="273" t="s">
        <v>3609</v>
      </c>
      <c r="B1844" s="153" t="s">
        <v>2181</v>
      </c>
      <c r="C1844" s="153">
        <v>214586965</v>
      </c>
      <c r="D1844" s="429">
        <v>3852595387</v>
      </c>
      <c r="E1844" s="260" t="s">
        <v>3518</v>
      </c>
      <c r="F1844" s="260" t="s">
        <v>933</v>
      </c>
      <c r="G1844" s="260" t="s">
        <v>508</v>
      </c>
      <c r="H1844" s="260"/>
      <c r="I1844" s="262"/>
      <c r="J1844" t="s">
        <v>1210</v>
      </c>
      <c r="K1844"/>
      <c r="L1844"/>
      <c r="M1844"/>
      <c r="N1844" t="s">
        <v>1211</v>
      </c>
    </row>
    <row r="1845" spans="1:14" ht="14.25" customHeight="1">
      <c r="A1845" s="432" t="s">
        <v>3610</v>
      </c>
      <c r="B1845" s="153" t="s">
        <v>3611</v>
      </c>
      <c r="C1845" s="153">
        <v>221902767</v>
      </c>
      <c r="D1845" s="153">
        <v>5715460239</v>
      </c>
      <c r="E1845" s="260" t="s">
        <v>2083</v>
      </c>
      <c r="F1845" s="260" t="s">
        <v>929</v>
      </c>
      <c r="G1845" s="260"/>
      <c r="H1845" s="260"/>
      <c r="I1845" s="262"/>
      <c r="J1845" t="s">
        <v>1210</v>
      </c>
      <c r="K1845"/>
      <c r="L1845"/>
      <c r="M1845"/>
      <c r="N1845" t="s">
        <v>1211</v>
      </c>
    </row>
    <row r="1846" spans="1:14" ht="14.25" customHeight="1">
      <c r="A1846" s="273" t="s">
        <v>3612</v>
      </c>
      <c r="B1846" s="153" t="s">
        <v>3613</v>
      </c>
      <c r="C1846" s="153">
        <v>221008313</v>
      </c>
      <c r="D1846" s="153">
        <v>8015483817</v>
      </c>
      <c r="E1846" s="260" t="s">
        <v>2267</v>
      </c>
      <c r="F1846" s="260" t="s">
        <v>933</v>
      </c>
      <c r="G1846" s="260" t="s">
        <v>508</v>
      </c>
      <c r="H1846" s="260"/>
      <c r="I1846" s="340"/>
      <c r="J1846" t="s">
        <v>1210</v>
      </c>
      <c r="K1846"/>
      <c r="L1846"/>
      <c r="M1846"/>
      <c r="N1846" t="s">
        <v>1211</v>
      </c>
    </row>
    <row r="1847" spans="1:14" ht="14.25" customHeight="1">
      <c r="A1847" s="273" t="s">
        <v>3567</v>
      </c>
      <c r="B1847" s="153" t="s">
        <v>3568</v>
      </c>
      <c r="C1847" s="153">
        <v>220976169</v>
      </c>
      <c r="D1847" s="153">
        <v>3854904989</v>
      </c>
      <c r="E1847" s="260" t="s">
        <v>521</v>
      </c>
      <c r="F1847" s="260" t="s">
        <v>929</v>
      </c>
      <c r="G1847" s="260"/>
      <c r="H1847" s="260"/>
      <c r="I1847" s="262"/>
      <c r="J1847" t="s">
        <v>1210</v>
      </c>
      <c r="K1847"/>
      <c r="L1847"/>
      <c r="M1847"/>
      <c r="N1847" t="s">
        <v>1211</v>
      </c>
    </row>
    <row r="1848" spans="1:14" ht="14.25" customHeight="1">
      <c r="A1848" s="273" t="s">
        <v>3614</v>
      </c>
      <c r="B1848" s="153" t="s">
        <v>3615</v>
      </c>
      <c r="C1848" s="481">
        <v>213250209</v>
      </c>
      <c r="D1848" s="153">
        <v>38529994892</v>
      </c>
      <c r="E1848" s="260" t="s">
        <v>2083</v>
      </c>
      <c r="F1848" s="260" t="s">
        <v>929</v>
      </c>
      <c r="G1848" s="260" t="s">
        <v>508</v>
      </c>
      <c r="H1848" s="260"/>
      <c r="I1848" s="262"/>
      <c r="J1848" t="s">
        <v>1210</v>
      </c>
      <c r="K1848"/>
      <c r="L1848"/>
      <c r="M1848"/>
      <c r="N1848" t="s">
        <v>1211</v>
      </c>
    </row>
    <row r="1849" spans="1:14" ht="14.25" customHeight="1">
      <c r="A1849" s="273" t="s">
        <v>3616</v>
      </c>
      <c r="B1849" s="260" t="s">
        <v>3617</v>
      </c>
      <c r="C1849" s="260">
        <v>171149614</v>
      </c>
      <c r="D1849" s="260">
        <v>3853135735</v>
      </c>
      <c r="E1849" s="260" t="s">
        <v>521</v>
      </c>
      <c r="F1849" s="260" t="s">
        <v>933</v>
      </c>
      <c r="G1849" s="260" t="s">
        <v>508</v>
      </c>
      <c r="H1849" s="260"/>
      <c r="I1849" s="262"/>
      <c r="J1849"/>
      <c r="K1849"/>
      <c r="L1849"/>
      <c r="M1849"/>
      <c r="N1849"/>
    </row>
    <row r="1850" spans="1:14" ht="14.25" customHeight="1">
      <c r="A1850" s="273" t="s">
        <v>3618</v>
      </c>
      <c r="B1850" s="153" t="s">
        <v>3619</v>
      </c>
      <c r="C1850" s="153">
        <v>129219130</v>
      </c>
      <c r="D1850" s="153"/>
      <c r="E1850" s="260" t="s">
        <v>516</v>
      </c>
      <c r="F1850" s="260" t="s">
        <v>929</v>
      </c>
      <c r="G1850" s="260"/>
      <c r="H1850" s="260"/>
      <c r="I1850" s="262"/>
      <c r="J1850"/>
      <c r="K1850"/>
      <c r="L1850"/>
      <c r="M1850"/>
      <c r="N1850"/>
    </row>
    <row r="1851" spans="1:14" ht="14.25" customHeight="1">
      <c r="A1851" s="273" t="s">
        <v>3620</v>
      </c>
      <c r="B1851" s="153" t="s">
        <v>686</v>
      </c>
      <c r="C1851" s="153">
        <v>221637378</v>
      </c>
      <c r="D1851" s="153">
        <v>3854309613</v>
      </c>
      <c r="E1851" s="260" t="s">
        <v>684</v>
      </c>
      <c r="F1851" s="260" t="s">
        <v>933</v>
      </c>
      <c r="G1851" s="260"/>
      <c r="H1851" s="260"/>
      <c r="I1851" s="262"/>
      <c r="J1851"/>
      <c r="K1851"/>
      <c r="L1851"/>
      <c r="M1851"/>
      <c r="N1851"/>
    </row>
    <row r="1852" spans="1:14" ht="14.25" customHeight="1">
      <c r="A1852" s="273">
        <v>173097452</v>
      </c>
      <c r="B1852" s="255" t="s">
        <v>3621</v>
      </c>
      <c r="C1852" s="186">
        <v>173097452</v>
      </c>
      <c r="D1852" s="186">
        <v>8014037276</v>
      </c>
      <c r="E1852" s="260" t="s">
        <v>2083</v>
      </c>
      <c r="F1852" s="260" t="s">
        <v>929</v>
      </c>
      <c r="G1852" s="260" t="s">
        <v>508</v>
      </c>
      <c r="H1852" s="260"/>
      <c r="I1852" s="262"/>
      <c r="J1852"/>
      <c r="K1852"/>
      <c r="L1852"/>
      <c r="M1852"/>
      <c r="N1852"/>
    </row>
    <row r="1853" spans="1:14" ht="14.25" customHeight="1">
      <c r="A1853" s="273">
        <v>632912076</v>
      </c>
      <c r="B1853" s="260" t="s">
        <v>3622</v>
      </c>
      <c r="C1853" s="260">
        <v>133779635</v>
      </c>
      <c r="D1853" s="260">
        <v>8014034619</v>
      </c>
      <c r="E1853" s="260" t="s">
        <v>2083</v>
      </c>
      <c r="F1853" s="260" t="s">
        <v>929</v>
      </c>
      <c r="G1853" s="260" t="s">
        <v>508</v>
      </c>
      <c r="H1853" s="260"/>
      <c r="I1853" s="262"/>
      <c r="J1853"/>
      <c r="K1853"/>
      <c r="L1853"/>
      <c r="M1853"/>
      <c r="N1853"/>
    </row>
    <row r="1854" spans="1:14" ht="14.25" customHeight="1">
      <c r="A1854" s="273" t="s">
        <v>3623</v>
      </c>
      <c r="B1854" s="153" t="s">
        <v>3624</v>
      </c>
      <c r="C1854" s="153">
        <v>221946956</v>
      </c>
      <c r="D1854" s="153">
        <v>3854886098</v>
      </c>
      <c r="E1854" s="260" t="s">
        <v>3518</v>
      </c>
      <c r="F1854" s="260" t="s">
        <v>929</v>
      </c>
      <c r="G1854" s="260" t="s">
        <v>508</v>
      </c>
      <c r="H1854" s="260"/>
      <c r="I1854" s="262"/>
      <c r="J1854"/>
      <c r="K1854"/>
      <c r="L1854"/>
      <c r="M1854"/>
      <c r="N1854"/>
    </row>
    <row r="1855" spans="1:14" ht="14.25" customHeight="1">
      <c r="A1855" s="273" t="s">
        <v>3625</v>
      </c>
      <c r="B1855" s="153" t="s">
        <v>3626</v>
      </c>
      <c r="C1855" s="153">
        <v>201846497</v>
      </c>
      <c r="D1855" s="153">
        <v>3852669033</v>
      </c>
      <c r="E1855" s="260" t="s">
        <v>521</v>
      </c>
      <c r="F1855" s="260" t="s">
        <v>933</v>
      </c>
      <c r="G1855" s="260" t="s">
        <v>508</v>
      </c>
      <c r="H1855" s="260"/>
      <c r="I1855" s="262"/>
      <c r="J1855"/>
      <c r="K1855"/>
      <c r="L1855"/>
      <c r="M1855"/>
      <c r="N1855"/>
    </row>
    <row r="1856" spans="1:14" ht="14.25" customHeight="1">
      <c r="A1856" s="273">
        <v>173882833</v>
      </c>
      <c r="B1856" s="153" t="s">
        <v>3627</v>
      </c>
      <c r="C1856" s="153">
        <v>222366681</v>
      </c>
      <c r="D1856" s="153">
        <v>3852673523</v>
      </c>
      <c r="E1856" s="260" t="s">
        <v>684</v>
      </c>
      <c r="F1856" s="260" t="s">
        <v>929</v>
      </c>
      <c r="G1856" s="260"/>
      <c r="H1856" s="260"/>
      <c r="I1856" s="262"/>
      <c r="J1856"/>
      <c r="K1856"/>
      <c r="L1856"/>
      <c r="M1856"/>
      <c r="N1856"/>
    </row>
    <row r="1857" spans="1:14" ht="14.25" customHeight="1">
      <c r="A1857" s="273"/>
      <c r="B1857" s="153"/>
      <c r="C1857" s="153"/>
      <c r="D1857" s="153"/>
      <c r="E1857" s="260"/>
      <c r="F1857" s="260"/>
      <c r="G1857" s="260"/>
      <c r="H1857" s="260"/>
      <c r="I1857" s="262"/>
      <c r="J1857"/>
      <c r="K1857"/>
      <c r="L1857"/>
      <c r="M1857"/>
      <c r="N1857"/>
    </row>
    <row r="1858" spans="1:14" ht="14.25" customHeight="1">
      <c r="A1858" s="273" t="s">
        <v>3628</v>
      </c>
      <c r="B1858" s="153" t="s">
        <v>3629</v>
      </c>
      <c r="C1858" s="153">
        <v>222371068</v>
      </c>
      <c r="D1858" s="153">
        <v>8017169523</v>
      </c>
      <c r="E1858" s="260" t="s">
        <v>3518</v>
      </c>
      <c r="F1858" s="260" t="s">
        <v>929</v>
      </c>
      <c r="G1858" s="260" t="s">
        <v>508</v>
      </c>
      <c r="H1858" s="260"/>
      <c r="I1858" s="262"/>
      <c r="J1858"/>
      <c r="K1858"/>
      <c r="L1858"/>
      <c r="M1858"/>
      <c r="N1858"/>
    </row>
    <row r="1859" spans="1:14" ht="14.25" customHeight="1">
      <c r="A1859" s="273" t="s">
        <v>3630</v>
      </c>
      <c r="B1859" s="153" t="s">
        <v>3631</v>
      </c>
      <c r="C1859" s="150">
        <v>146917168</v>
      </c>
      <c r="D1859" s="150">
        <v>5513237110</v>
      </c>
      <c r="E1859" s="260" t="s">
        <v>516</v>
      </c>
      <c r="F1859" s="260" t="s">
        <v>933</v>
      </c>
      <c r="G1859" s="260" t="s">
        <v>508</v>
      </c>
      <c r="H1859" s="260"/>
      <c r="I1859" s="262" t="s">
        <v>764</v>
      </c>
      <c r="J1859"/>
      <c r="K1859"/>
      <c r="L1859"/>
      <c r="M1859"/>
      <c r="N1859"/>
    </row>
    <row r="1860" spans="1:14" ht="14.25" customHeight="1">
      <c r="A1860" s="273">
        <v>5315767</v>
      </c>
      <c r="B1860" s="153" t="s">
        <v>3632</v>
      </c>
      <c r="C1860" s="153">
        <v>222369861</v>
      </c>
      <c r="D1860" s="153">
        <v>8018146977</v>
      </c>
      <c r="E1860" s="260" t="s">
        <v>2267</v>
      </c>
      <c r="F1860" s="260" t="s">
        <v>929</v>
      </c>
      <c r="G1860" s="260"/>
      <c r="H1860" s="260"/>
      <c r="I1860" s="262"/>
      <c r="J1860"/>
      <c r="K1860"/>
      <c r="L1860"/>
      <c r="M1860"/>
      <c r="N1860"/>
    </row>
    <row r="1861" spans="1:14" ht="14.25" customHeight="1">
      <c r="A1861" s="273" t="s">
        <v>3633</v>
      </c>
      <c r="B1861" s="150" t="s">
        <v>3634</v>
      </c>
      <c r="C1861" s="150">
        <v>154754659</v>
      </c>
      <c r="D1861" s="150">
        <v>3852668083</v>
      </c>
      <c r="E1861" s="260" t="s">
        <v>516</v>
      </c>
      <c r="F1861" s="260" t="s">
        <v>929</v>
      </c>
      <c r="G1861" s="321" t="s">
        <v>508</v>
      </c>
      <c r="H1861" s="321"/>
      <c r="I1861" s="324"/>
      <c r="J1861"/>
      <c r="K1861"/>
      <c r="L1861"/>
      <c r="M1861"/>
      <c r="N1861"/>
    </row>
    <row r="1862" spans="1:14" ht="14.25" customHeight="1">
      <c r="A1862" s="273" t="s">
        <v>3635</v>
      </c>
      <c r="B1862" s="153" t="s">
        <v>687</v>
      </c>
      <c r="C1862" s="153">
        <v>218912912</v>
      </c>
      <c r="D1862" s="153">
        <v>3855893507</v>
      </c>
      <c r="E1862" s="260" t="s">
        <v>516</v>
      </c>
      <c r="F1862" s="260" t="s">
        <v>929</v>
      </c>
      <c r="G1862" s="326" t="s">
        <v>508</v>
      </c>
      <c r="H1862" s="326"/>
      <c r="I1862" s="327"/>
      <c r="J1862"/>
      <c r="K1862"/>
      <c r="L1862"/>
      <c r="M1862"/>
      <c r="N1862"/>
    </row>
    <row r="1863" spans="1:14" ht="14.25" customHeight="1">
      <c r="A1863" s="313" t="s">
        <v>3636</v>
      </c>
      <c r="B1863" s="329" t="s">
        <v>1019</v>
      </c>
      <c r="C1863" s="315" t="s">
        <v>1020</v>
      </c>
      <c r="D1863" s="316" t="s">
        <v>920</v>
      </c>
      <c r="E1863" s="317"/>
      <c r="F1863" s="318"/>
      <c r="G1863" s="318"/>
      <c r="H1863" s="318"/>
      <c r="I1863" s="319"/>
      <c r="J1863" s="463" t="s">
        <v>1238</v>
      </c>
      <c r="K1863" s="463"/>
      <c r="L1863" s="463"/>
      <c r="M1863" s="463"/>
      <c r="N1863" s="463" t="s">
        <v>1239</v>
      </c>
    </row>
    <row r="1864" spans="1:14" ht="14.25" customHeight="1">
      <c r="A1864" s="378" t="s">
        <v>921</v>
      </c>
      <c r="B1864" s="427" t="s">
        <v>3189</v>
      </c>
      <c r="C1864" s="380" t="s">
        <v>923</v>
      </c>
      <c r="D1864" s="381" t="s">
        <v>924</v>
      </c>
      <c r="E1864" s="381" t="s">
        <v>497</v>
      </c>
      <c r="F1864" s="380" t="s">
        <v>925</v>
      </c>
      <c r="G1864" s="380" t="s">
        <v>926</v>
      </c>
      <c r="H1864" s="380" t="s">
        <v>1312</v>
      </c>
      <c r="I1864" s="382" t="s">
        <v>455</v>
      </c>
      <c r="J1864" t="s">
        <v>1206</v>
      </c>
      <c r="K1864" t="s">
        <v>1207</v>
      </c>
      <c r="L1864" t="s">
        <v>1205</v>
      </c>
      <c r="M1864" t="s">
        <v>1208</v>
      </c>
      <c r="N1864" t="s">
        <v>1209</v>
      </c>
    </row>
    <row r="1865" spans="1:14" ht="14.25" customHeight="1">
      <c r="A1865" s="273"/>
      <c r="B1865" s="260" t="s">
        <v>683</v>
      </c>
      <c r="C1865" s="260">
        <v>221850699</v>
      </c>
      <c r="D1865" s="153">
        <v>8012145203</v>
      </c>
      <c r="E1865" s="260" t="s">
        <v>684</v>
      </c>
      <c r="F1865" s="260" t="s">
        <v>933</v>
      </c>
      <c r="G1865" s="260"/>
      <c r="H1865" s="260"/>
      <c r="I1865" s="262"/>
      <c r="J1865" t="s">
        <v>1210</v>
      </c>
      <c r="K1865"/>
      <c r="L1865"/>
      <c r="M1865"/>
      <c r="N1865" t="s">
        <v>1211</v>
      </c>
    </row>
    <row r="1866" spans="1:14" ht="14.25" customHeight="1">
      <c r="A1866" s="273" t="s">
        <v>3637</v>
      </c>
      <c r="B1866" s="260" t="s">
        <v>685</v>
      </c>
      <c r="C1866" s="260">
        <v>221644413</v>
      </c>
      <c r="D1866" s="153">
        <v>5037269580</v>
      </c>
      <c r="E1866" s="260" t="s">
        <v>536</v>
      </c>
      <c r="F1866" s="260" t="s">
        <v>933</v>
      </c>
      <c r="G1866" s="260"/>
      <c r="H1866" s="260"/>
      <c r="I1866" s="262" t="s">
        <v>3638</v>
      </c>
      <c r="J1866"/>
      <c r="K1866"/>
      <c r="L1866"/>
      <c r="M1866"/>
      <c r="N1866"/>
    </row>
    <row r="1867" spans="1:14" ht="14.25" customHeight="1">
      <c r="A1867" s="273" t="s">
        <v>3639</v>
      </c>
      <c r="B1867" s="260" t="s">
        <v>3640</v>
      </c>
      <c r="C1867" s="260">
        <v>129454349</v>
      </c>
      <c r="D1867" s="153">
        <v>3852161434</v>
      </c>
      <c r="E1867" s="260" t="s">
        <v>536</v>
      </c>
      <c r="F1867" s="260" t="s">
        <v>933</v>
      </c>
      <c r="G1867" s="260"/>
      <c r="H1867" s="260"/>
      <c r="I1867" s="262" t="s">
        <v>3638</v>
      </c>
      <c r="J1867"/>
      <c r="K1867"/>
      <c r="L1867"/>
      <c r="M1867"/>
      <c r="N1867"/>
    </row>
    <row r="1868" spans="1:14" ht="14.25" customHeight="1">
      <c r="A1868" s="273"/>
      <c r="B1868" s="478" t="s">
        <v>3641</v>
      </c>
      <c r="C1868" s="186"/>
      <c r="D1868" s="260"/>
      <c r="E1868" s="260"/>
      <c r="F1868" s="260"/>
      <c r="G1868" s="260"/>
      <c r="H1868" s="260"/>
      <c r="I1868" s="262"/>
      <c r="J1868"/>
      <c r="K1868"/>
      <c r="L1868"/>
      <c r="M1868"/>
      <c r="N1868"/>
    </row>
    <row r="1869" spans="1:14" ht="14.25" customHeight="1">
      <c r="A1869" s="273"/>
      <c r="B1869" s="478" t="s">
        <v>3641</v>
      </c>
      <c r="C1869" s="260"/>
      <c r="D1869" s="260"/>
      <c r="E1869" s="260"/>
      <c r="F1869" s="260"/>
      <c r="G1869" s="260"/>
      <c r="H1869" s="260"/>
      <c r="I1869" s="262"/>
      <c r="J1869"/>
      <c r="K1869"/>
      <c r="L1869"/>
      <c r="M1869"/>
      <c r="N1869"/>
    </row>
    <row r="1870" spans="1:14" ht="14.25" customHeight="1">
      <c r="A1870" s="273"/>
      <c r="B1870" s="478" t="s">
        <v>3641</v>
      </c>
      <c r="C1870" s="260"/>
      <c r="D1870" s="260"/>
      <c r="E1870" s="260"/>
      <c r="F1870" s="260"/>
      <c r="G1870" s="260"/>
      <c r="H1870" s="260"/>
      <c r="I1870" s="262"/>
      <c r="J1870"/>
      <c r="K1870"/>
      <c r="L1870"/>
      <c r="M1870"/>
      <c r="N1870"/>
    </row>
    <row r="1871" spans="1:14" ht="14.25" customHeight="1">
      <c r="A1871" s="273"/>
      <c r="B1871" s="478" t="s">
        <v>3641</v>
      </c>
      <c r="C1871" s="260"/>
      <c r="D1871" s="260"/>
      <c r="E1871" s="260"/>
      <c r="F1871" s="260"/>
      <c r="G1871" s="260"/>
      <c r="H1871" s="260"/>
      <c r="I1871" s="262"/>
      <c r="J1871"/>
      <c r="K1871"/>
      <c r="L1871"/>
      <c r="M1871"/>
      <c r="N1871"/>
    </row>
    <row r="1872" spans="1:14" ht="14.25" customHeight="1">
      <c r="A1872" s="273"/>
      <c r="B1872" s="478" t="s">
        <v>3641</v>
      </c>
      <c r="C1872" s="260"/>
      <c r="D1872" s="260"/>
      <c r="E1872" s="260"/>
      <c r="F1872" s="260"/>
      <c r="G1872" s="260"/>
      <c r="H1872" s="260"/>
      <c r="I1872" s="262"/>
      <c r="J1872"/>
      <c r="K1872"/>
      <c r="L1872"/>
      <c r="M1872"/>
      <c r="N1872"/>
    </row>
    <row r="1873" spans="1:14" ht="14.25" customHeight="1">
      <c r="A1873" s="273"/>
      <c r="B1873" s="478" t="s">
        <v>3641</v>
      </c>
      <c r="C1873" s="260"/>
      <c r="D1873" s="260"/>
      <c r="E1873" s="260"/>
      <c r="F1873" s="260"/>
      <c r="G1873" s="260"/>
      <c r="H1873" s="260"/>
      <c r="I1873" s="262"/>
      <c r="J1873"/>
      <c r="K1873"/>
      <c r="L1873"/>
      <c r="M1873"/>
      <c r="N1873"/>
    </row>
    <row r="1874" spans="1:14" ht="14.25" customHeight="1">
      <c r="A1874" s="273"/>
      <c r="B1874" s="478" t="s">
        <v>3641</v>
      </c>
      <c r="C1874" s="260"/>
      <c r="D1874" s="260"/>
      <c r="E1874" s="260"/>
      <c r="F1874" s="260"/>
      <c r="G1874" s="260"/>
      <c r="H1874" s="260"/>
      <c r="I1874" s="262"/>
      <c r="J1874"/>
      <c r="K1874"/>
      <c r="L1874"/>
      <c r="M1874"/>
      <c r="N1874"/>
    </row>
    <row r="1875" spans="1:14" ht="14.25" customHeight="1">
      <c r="A1875" s="273"/>
      <c r="B1875" s="478" t="s">
        <v>3641</v>
      </c>
      <c r="C1875" s="260"/>
      <c r="D1875" s="260"/>
      <c r="E1875" s="260"/>
      <c r="F1875" s="260"/>
      <c r="G1875" s="260"/>
      <c r="H1875" s="260"/>
      <c r="I1875" s="262"/>
      <c r="J1875"/>
      <c r="K1875"/>
      <c r="L1875"/>
      <c r="M1875"/>
      <c r="N1875"/>
    </row>
    <row r="1876" spans="1:14" ht="14.25" customHeight="1">
      <c r="A1876" s="273"/>
      <c r="B1876" s="478" t="s">
        <v>3641</v>
      </c>
      <c r="C1876" s="186"/>
      <c r="D1876" s="340">
        <v>219122679</v>
      </c>
      <c r="E1876" s="260"/>
      <c r="F1876" s="260"/>
      <c r="G1876" s="260"/>
      <c r="H1876" s="260"/>
      <c r="I1876" s="262"/>
      <c r="J1876" s="463" t="s">
        <v>1238</v>
      </c>
      <c r="K1876" s="463"/>
      <c r="L1876" s="463"/>
      <c r="M1876" s="463"/>
      <c r="N1876" s="463" t="s">
        <v>1239</v>
      </c>
    </row>
    <row r="1877" spans="1:14" ht="14.25" customHeight="1">
      <c r="A1877" s="273"/>
      <c r="B1877" s="478" t="s">
        <v>3641</v>
      </c>
      <c r="C1877" s="260"/>
      <c r="D1877" s="260"/>
      <c r="E1877" s="377"/>
      <c r="F1877" s="260"/>
      <c r="G1877" s="260"/>
      <c r="H1877" s="260"/>
      <c r="I1877" s="262"/>
      <c r="J1877"/>
      <c r="K1877"/>
      <c r="L1877"/>
      <c r="M1877"/>
      <c r="N1877"/>
    </row>
    <row r="1878" spans="1:14" ht="14.25" customHeight="1">
      <c r="A1878" s="273"/>
      <c r="B1878" s="478" t="s">
        <v>3641</v>
      </c>
      <c r="C1878" s="260"/>
      <c r="D1878" s="260"/>
      <c r="E1878" s="260"/>
      <c r="F1878" s="260"/>
      <c r="G1878" s="260"/>
      <c r="H1878" s="260"/>
      <c r="I1878" s="262"/>
      <c r="J1878"/>
      <c r="K1878"/>
      <c r="L1878"/>
      <c r="M1878"/>
      <c r="N1878"/>
    </row>
    <row r="1879" spans="1:14" ht="14.25" customHeight="1">
      <c r="A1879" s="273"/>
      <c r="B1879" s="478" t="s">
        <v>3641</v>
      </c>
      <c r="C1879" s="260"/>
      <c r="D1879" s="260"/>
      <c r="E1879" s="260"/>
      <c r="F1879" s="260"/>
      <c r="G1879" s="260"/>
      <c r="H1879" s="260"/>
      <c r="I1879" s="262"/>
      <c r="J1879"/>
      <c r="K1879"/>
      <c r="L1879"/>
      <c r="M1879"/>
      <c r="N1879"/>
    </row>
    <row r="1880" spans="1:14" ht="14.25" customHeight="1">
      <c r="A1880" s="273"/>
      <c r="B1880" s="478" t="s">
        <v>3641</v>
      </c>
      <c r="C1880" s="260"/>
      <c r="D1880" s="260"/>
      <c r="E1880" s="260"/>
      <c r="F1880" s="260"/>
      <c r="G1880" s="260"/>
      <c r="H1880" s="260"/>
      <c r="I1880" s="262"/>
      <c r="J1880"/>
      <c r="K1880"/>
      <c r="L1880"/>
      <c r="M1880"/>
      <c r="N1880"/>
    </row>
    <row r="1881" spans="1:14" ht="14.25" customHeight="1">
      <c r="A1881" s="273"/>
      <c r="B1881" s="478" t="s">
        <v>3641</v>
      </c>
      <c r="C1881" s="260"/>
      <c r="D1881" s="260"/>
      <c r="E1881" s="260"/>
      <c r="F1881" s="260"/>
      <c r="G1881" s="260"/>
      <c r="H1881" s="260"/>
      <c r="I1881" s="262"/>
      <c r="J1881"/>
      <c r="K1881"/>
      <c r="L1881"/>
      <c r="M1881"/>
      <c r="N1881"/>
    </row>
    <row r="1882" spans="1:14" ht="14.25" customHeight="1">
      <c r="A1882" s="273"/>
      <c r="B1882" s="478" t="s">
        <v>3641</v>
      </c>
      <c r="C1882" s="260"/>
      <c r="D1882" s="260"/>
      <c r="E1882" s="260"/>
      <c r="F1882" s="260"/>
      <c r="G1882" s="260"/>
      <c r="H1882" s="260"/>
      <c r="I1882" s="262"/>
      <c r="J1882"/>
      <c r="K1882"/>
      <c r="L1882"/>
      <c r="M1882"/>
      <c r="N1882"/>
    </row>
    <row r="1883" spans="1:14" ht="14.25" customHeight="1">
      <c r="A1883" s="273"/>
      <c r="B1883" s="478" t="s">
        <v>3641</v>
      </c>
      <c r="C1883" s="260"/>
      <c r="D1883" s="260"/>
      <c r="E1883" s="260"/>
      <c r="F1883" s="260"/>
      <c r="G1883" s="260"/>
      <c r="H1883" s="260"/>
      <c r="I1883" s="262"/>
      <c r="J1883"/>
      <c r="K1883"/>
      <c r="L1883"/>
      <c r="M1883"/>
      <c r="N1883"/>
    </row>
    <row r="1884" spans="1:14" ht="14.25" customHeight="1">
      <c r="B1884" s="478" t="s">
        <v>3641</v>
      </c>
      <c r="J1884"/>
      <c r="K1884"/>
      <c r="L1884"/>
      <c r="M1884"/>
      <c r="N1884"/>
    </row>
    <row r="1885" spans="1:14" ht="14.25" customHeight="1">
      <c r="A1885" s="330"/>
      <c r="B1885" s="478" t="s">
        <v>3641</v>
      </c>
      <c r="C1885" s="328"/>
      <c r="D1885" s="328"/>
      <c r="E1885" s="328"/>
      <c r="F1885" s="328"/>
      <c r="G1885" s="328"/>
      <c r="H1885" s="328"/>
      <c r="I1885" s="328"/>
      <c r="J1885"/>
      <c r="K1885"/>
      <c r="L1885"/>
      <c r="M1885"/>
      <c r="N1885"/>
    </row>
    <row r="1886" spans="1:14" ht="14.25" customHeight="1">
      <c r="A1886" s="278" t="s">
        <v>3642</v>
      </c>
      <c r="B1886" s="337" t="s">
        <v>918</v>
      </c>
      <c r="C1886" s="250" t="s">
        <v>919</v>
      </c>
      <c r="D1886" s="251" t="s">
        <v>1311</v>
      </c>
      <c r="E1886" s="252"/>
      <c r="F1886" s="253"/>
      <c r="G1886" s="253"/>
      <c r="H1886" s="253"/>
      <c r="I1886" s="284"/>
      <c r="J1886" s="463" t="s">
        <v>1238</v>
      </c>
      <c r="K1886" s="463"/>
      <c r="L1886" s="463"/>
      <c r="M1886" s="463"/>
      <c r="N1886" s="463" t="s">
        <v>1239</v>
      </c>
    </row>
    <row r="1887" spans="1:14" ht="14.25" customHeight="1">
      <c r="A1887" s="378" t="s">
        <v>921</v>
      </c>
      <c r="B1887" s="427" t="s">
        <v>3189</v>
      </c>
      <c r="C1887" s="380" t="s">
        <v>923</v>
      </c>
      <c r="D1887" s="381" t="s">
        <v>924</v>
      </c>
      <c r="E1887" s="381" t="s">
        <v>497</v>
      </c>
      <c r="F1887" s="380" t="s">
        <v>925</v>
      </c>
      <c r="G1887" s="380" t="s">
        <v>926</v>
      </c>
      <c r="H1887" s="380" t="s">
        <v>1312</v>
      </c>
      <c r="I1887" s="382" t="s">
        <v>455</v>
      </c>
      <c r="J1887" t="s">
        <v>1206</v>
      </c>
      <c r="K1887" t="s">
        <v>1207</v>
      </c>
      <c r="L1887" t="s">
        <v>1205</v>
      </c>
      <c r="M1887" t="s">
        <v>1208</v>
      </c>
      <c r="N1887" t="s">
        <v>1209</v>
      </c>
    </row>
    <row r="1888" spans="1:14" ht="14.25" customHeight="1">
      <c r="A1888" s="273"/>
      <c r="B1888" s="150" t="s">
        <v>689</v>
      </c>
      <c r="C1888" s="150">
        <v>221583573</v>
      </c>
      <c r="D1888" s="150" t="s">
        <v>690</v>
      </c>
      <c r="E1888" s="260" t="s">
        <v>516</v>
      </c>
      <c r="F1888" s="260" t="s">
        <v>929</v>
      </c>
      <c r="G1888" s="260" t="s">
        <v>508</v>
      </c>
      <c r="H1888" s="260"/>
      <c r="I1888" s="262"/>
      <c r="J1888"/>
      <c r="K1888"/>
      <c r="L1888"/>
      <c r="M1888"/>
      <c r="N1888"/>
    </row>
    <row r="1889" spans="1:14" ht="14.25" customHeight="1">
      <c r="A1889" s="273"/>
      <c r="B1889" s="150" t="s">
        <v>3643</v>
      </c>
      <c r="C1889" s="150">
        <v>221407456</v>
      </c>
      <c r="D1889" s="150">
        <v>4706588539</v>
      </c>
      <c r="E1889" s="260" t="s">
        <v>516</v>
      </c>
      <c r="F1889" s="260" t="s">
        <v>933</v>
      </c>
      <c r="G1889" s="260" t="s">
        <v>508</v>
      </c>
      <c r="H1889" s="260"/>
      <c r="I1889" s="262" t="s">
        <v>3644</v>
      </c>
      <c r="J1889"/>
      <c r="K1889"/>
      <c r="L1889"/>
      <c r="M1889"/>
      <c r="N1889"/>
    </row>
    <row r="1890" spans="1:14" ht="14.25" customHeight="1">
      <c r="A1890" s="273" t="s">
        <v>3620</v>
      </c>
      <c r="B1890" s="153" t="s">
        <v>686</v>
      </c>
      <c r="C1890" s="153">
        <v>221637378</v>
      </c>
      <c r="D1890" s="153">
        <v>3854309613</v>
      </c>
      <c r="E1890" s="260" t="s">
        <v>684</v>
      </c>
      <c r="F1890" s="260" t="s">
        <v>933</v>
      </c>
      <c r="G1890" s="260" t="s">
        <v>508</v>
      </c>
      <c r="H1890" s="260"/>
      <c r="I1890" s="262"/>
      <c r="J1890"/>
      <c r="K1890"/>
      <c r="L1890"/>
      <c r="M1890"/>
      <c r="N1890"/>
    </row>
    <row r="1891" spans="1:14" ht="14.25" customHeight="1">
      <c r="A1891" s="273">
        <v>173882833</v>
      </c>
      <c r="B1891" s="153" t="s">
        <v>3627</v>
      </c>
      <c r="C1891" s="153">
        <v>222366681</v>
      </c>
      <c r="D1891" s="153">
        <v>3852673523</v>
      </c>
      <c r="E1891" s="260" t="s">
        <v>684</v>
      </c>
      <c r="F1891" s="260" t="s">
        <v>929</v>
      </c>
      <c r="G1891" s="260"/>
      <c r="H1891" s="260"/>
      <c r="I1891" s="262"/>
      <c r="J1891"/>
      <c r="K1891"/>
      <c r="L1891"/>
      <c r="M1891"/>
      <c r="N1891"/>
    </row>
    <row r="1892" spans="1:14" ht="14.25" customHeight="1">
      <c r="A1892" s="273">
        <v>5315767</v>
      </c>
      <c r="B1892" s="153" t="s">
        <v>3632</v>
      </c>
      <c r="C1892" s="153">
        <v>222369861</v>
      </c>
      <c r="D1892" s="153">
        <v>8018146977</v>
      </c>
      <c r="E1892" s="260" t="s">
        <v>2267</v>
      </c>
      <c r="F1892" s="260" t="s">
        <v>929</v>
      </c>
      <c r="G1892" s="260" t="s">
        <v>508</v>
      </c>
      <c r="H1892" s="260"/>
      <c r="I1892" s="262"/>
      <c r="J1892"/>
      <c r="K1892"/>
      <c r="L1892"/>
      <c r="M1892"/>
      <c r="N1892"/>
    </row>
    <row r="1893" spans="1:14" ht="14.25" customHeight="1">
      <c r="A1893" s="273"/>
      <c r="B1893" s="186" t="s">
        <v>3645</v>
      </c>
      <c r="C1893" s="186">
        <v>222398020</v>
      </c>
      <c r="D1893" s="186">
        <v>8014106851</v>
      </c>
      <c r="E1893" s="260" t="s">
        <v>521</v>
      </c>
      <c r="F1893" s="260" t="s">
        <v>933</v>
      </c>
      <c r="G1893" s="260" t="s">
        <v>508</v>
      </c>
      <c r="H1893" s="260"/>
      <c r="I1893" s="262"/>
      <c r="J1893"/>
      <c r="K1893"/>
      <c r="L1893"/>
      <c r="M1893"/>
      <c r="N1893"/>
    </row>
    <row r="1894" spans="1:14" ht="14.25" customHeight="1">
      <c r="A1894" s="273">
        <v>150398714</v>
      </c>
      <c r="B1894" s="145" t="s">
        <v>691</v>
      </c>
      <c r="C1894" s="145">
        <v>222397013</v>
      </c>
      <c r="D1894" s="145">
        <v>7862518835</v>
      </c>
      <c r="E1894" s="260" t="s">
        <v>510</v>
      </c>
      <c r="F1894" s="260" t="s">
        <v>929</v>
      </c>
      <c r="G1894" s="260" t="s">
        <v>508</v>
      </c>
      <c r="H1894" s="260"/>
      <c r="I1894" s="262"/>
      <c r="J1894"/>
      <c r="K1894"/>
      <c r="L1894"/>
      <c r="M1894"/>
      <c r="N1894"/>
    </row>
    <row r="1895" spans="1:14" ht="14.25" customHeight="1">
      <c r="A1895" s="273"/>
      <c r="B1895" s="153" t="s">
        <v>3646</v>
      </c>
      <c r="C1895" s="153">
        <v>222394187</v>
      </c>
      <c r="D1895" s="153">
        <v>8018893611</v>
      </c>
      <c r="E1895" s="260" t="s">
        <v>2083</v>
      </c>
      <c r="F1895" s="260" t="s">
        <v>929</v>
      </c>
      <c r="G1895" s="260" t="s">
        <v>508</v>
      </c>
      <c r="H1895" s="260"/>
      <c r="I1895" s="262"/>
      <c r="J1895"/>
      <c r="K1895"/>
      <c r="L1895"/>
      <c r="M1895"/>
      <c r="N1895"/>
    </row>
    <row r="1896" spans="1:14" ht="14.25" customHeight="1">
      <c r="A1896" s="273"/>
      <c r="B1896" s="153" t="s">
        <v>693</v>
      </c>
      <c r="C1896" s="153">
        <v>199473030</v>
      </c>
      <c r="D1896" s="153">
        <v>8015145708</v>
      </c>
      <c r="E1896" s="260" t="s">
        <v>516</v>
      </c>
      <c r="F1896" s="260" t="s">
        <v>933</v>
      </c>
      <c r="G1896" s="260" t="s">
        <v>508</v>
      </c>
      <c r="H1896" s="260"/>
      <c r="I1896" s="262"/>
      <c r="J1896"/>
      <c r="K1896"/>
      <c r="L1896"/>
      <c r="M1896"/>
      <c r="N1896"/>
    </row>
    <row r="1897" spans="1:14" ht="14.25" customHeight="1">
      <c r="A1897" s="273"/>
      <c r="B1897" s="145" t="s">
        <v>3647</v>
      </c>
      <c r="C1897" s="260">
        <v>203101114</v>
      </c>
      <c r="D1897" s="47" t="s">
        <v>3648</v>
      </c>
      <c r="E1897" s="260" t="s">
        <v>3518</v>
      </c>
      <c r="F1897" s="260" t="s">
        <v>933</v>
      </c>
      <c r="G1897" s="260" t="s">
        <v>508</v>
      </c>
      <c r="H1897" s="260"/>
      <c r="I1897" s="262"/>
      <c r="J1897"/>
      <c r="K1897"/>
      <c r="L1897"/>
      <c r="M1897"/>
      <c r="N1897"/>
    </row>
    <row r="1898" spans="1:14" ht="14.25" customHeight="1">
      <c r="A1898" s="273"/>
      <c r="B1898" s="145" t="s">
        <v>3649</v>
      </c>
      <c r="C1898" s="145">
        <v>194517631</v>
      </c>
      <c r="D1898" s="186">
        <v>3853019849</v>
      </c>
      <c r="E1898" s="260" t="s">
        <v>2267</v>
      </c>
      <c r="F1898" s="260" t="s">
        <v>929</v>
      </c>
      <c r="G1898" s="260" t="s">
        <v>508</v>
      </c>
      <c r="H1898" s="260"/>
      <c r="I1898" s="262"/>
      <c r="J1898"/>
      <c r="K1898"/>
      <c r="L1898"/>
      <c r="M1898"/>
      <c r="N1898"/>
    </row>
    <row r="1899" spans="1:14" ht="14.25" customHeight="1">
      <c r="A1899" s="273"/>
      <c r="B1899" s="153" t="s">
        <v>3650</v>
      </c>
      <c r="C1899" s="153">
        <v>218822078</v>
      </c>
      <c r="D1899" s="153">
        <v>3853019573</v>
      </c>
      <c r="E1899" s="260" t="s">
        <v>2267</v>
      </c>
      <c r="F1899" s="260" t="s">
        <v>933</v>
      </c>
      <c r="G1899" s="260" t="s">
        <v>508</v>
      </c>
      <c r="H1899" s="260"/>
      <c r="I1899" s="262"/>
      <c r="J1899"/>
      <c r="K1899"/>
      <c r="L1899"/>
      <c r="M1899"/>
      <c r="N1899"/>
    </row>
    <row r="1900" spans="1:14" ht="14.25" customHeight="1">
      <c r="A1900" s="273"/>
      <c r="B1900" s="186"/>
      <c r="C1900" s="186"/>
      <c r="D1900" s="186"/>
      <c r="E1900" s="260"/>
      <c r="F1900" s="260"/>
      <c r="G1900" s="260"/>
      <c r="H1900" s="260"/>
      <c r="I1900" s="262"/>
      <c r="J1900"/>
      <c r="K1900"/>
      <c r="L1900"/>
      <c r="M1900"/>
      <c r="N1900"/>
    </row>
    <row r="1901" spans="1:14" ht="14.25" customHeight="1">
      <c r="A1901" s="273"/>
      <c r="B1901" s="153"/>
      <c r="C1901" s="153"/>
      <c r="D1901" s="153"/>
      <c r="E1901" s="260"/>
      <c r="F1901" s="260"/>
      <c r="G1901" s="260"/>
      <c r="H1901" s="260"/>
      <c r="I1901" s="262"/>
      <c r="J1901"/>
      <c r="K1901"/>
      <c r="L1901"/>
      <c r="M1901"/>
      <c r="N1901"/>
    </row>
    <row r="1902" spans="1:14" ht="14.25" customHeight="1">
      <c r="A1902" s="273"/>
      <c r="B1902" s="153"/>
      <c r="C1902" s="153"/>
      <c r="D1902" s="153"/>
      <c r="E1902" s="260"/>
      <c r="F1902" s="260"/>
      <c r="G1902" s="260"/>
      <c r="H1902" s="260"/>
      <c r="I1902" s="262"/>
      <c r="J1902"/>
      <c r="K1902"/>
      <c r="L1902"/>
      <c r="M1902"/>
      <c r="N1902"/>
    </row>
    <row r="1903" spans="1:14" ht="14.25" customHeight="1">
      <c r="A1903" s="322"/>
      <c r="B1903" s="153"/>
      <c r="C1903" s="153"/>
      <c r="D1903" s="153"/>
      <c r="E1903" s="321"/>
      <c r="F1903" s="321"/>
      <c r="G1903" s="321"/>
      <c r="H1903" s="321"/>
      <c r="I1903" s="324"/>
      <c r="J1903"/>
      <c r="K1903"/>
      <c r="L1903"/>
      <c r="M1903"/>
      <c r="N1903"/>
    </row>
    <row r="1904" spans="1:14" ht="14.25" customHeight="1">
      <c r="A1904" s="322"/>
      <c r="B1904" s="153"/>
      <c r="C1904" s="153"/>
      <c r="D1904" s="153"/>
      <c r="E1904" s="321"/>
      <c r="F1904" s="321"/>
      <c r="G1904" s="321"/>
      <c r="H1904" s="321"/>
      <c r="I1904" s="324"/>
      <c r="J1904"/>
      <c r="K1904"/>
      <c r="L1904"/>
      <c r="M1904"/>
      <c r="N1904"/>
    </row>
    <row r="1905" spans="1:14" ht="14.25" customHeight="1">
      <c r="A1905" s="322"/>
      <c r="B1905" s="153"/>
      <c r="C1905" s="57"/>
      <c r="D1905" s="153"/>
      <c r="E1905" s="321"/>
      <c r="F1905" s="321"/>
      <c r="G1905" s="321"/>
      <c r="H1905" s="321"/>
      <c r="I1905" s="324"/>
      <c r="J1905"/>
      <c r="K1905"/>
      <c r="L1905"/>
      <c r="M1905"/>
      <c r="N1905"/>
    </row>
    <row r="1906" spans="1:14" ht="14.25" customHeight="1">
      <c r="A1906" s="322"/>
      <c r="B1906" s="153"/>
      <c r="C1906" s="153"/>
      <c r="D1906" s="153"/>
      <c r="E1906" s="321"/>
      <c r="F1906" s="321"/>
      <c r="G1906" s="321"/>
      <c r="H1906" s="321"/>
      <c r="I1906" s="324"/>
      <c r="J1906"/>
      <c r="K1906"/>
      <c r="L1906"/>
      <c r="M1906"/>
      <c r="N1906"/>
    </row>
    <row r="1907" spans="1:14" ht="14.25" customHeight="1">
      <c r="A1907" s="325"/>
      <c r="B1907" s="393"/>
      <c r="C1907" s="393"/>
      <c r="D1907" s="393"/>
      <c r="E1907" s="326"/>
      <c r="F1907" s="326"/>
      <c r="G1907" s="326"/>
      <c r="H1907" s="326"/>
      <c r="I1907" s="327"/>
      <c r="J1907"/>
      <c r="K1907"/>
      <c r="L1907"/>
      <c r="M1907"/>
      <c r="N1907"/>
    </row>
    <row r="1908" spans="1:14" ht="14.25" customHeight="1">
      <c r="A1908" s="278" t="s">
        <v>3651</v>
      </c>
      <c r="B1908" s="337" t="s">
        <v>918</v>
      </c>
      <c r="C1908" s="250" t="s">
        <v>919</v>
      </c>
      <c r="D1908" s="251" t="s">
        <v>1311</v>
      </c>
      <c r="E1908" s="252"/>
      <c r="F1908" s="253"/>
      <c r="G1908" s="253"/>
      <c r="H1908" s="253"/>
      <c r="I1908" s="284"/>
      <c r="J1908"/>
      <c r="K1908"/>
      <c r="L1908"/>
      <c r="M1908"/>
      <c r="N1908"/>
    </row>
    <row r="1909" spans="1:14" ht="14.25" customHeight="1">
      <c r="A1909" s="378" t="s">
        <v>921</v>
      </c>
      <c r="B1909" s="427" t="s">
        <v>3189</v>
      </c>
      <c r="C1909" s="380" t="s">
        <v>923</v>
      </c>
      <c r="D1909" s="381" t="s">
        <v>924</v>
      </c>
      <c r="E1909" s="381" t="s">
        <v>497</v>
      </c>
      <c r="F1909" s="380" t="s">
        <v>925</v>
      </c>
      <c r="G1909" s="380" t="s">
        <v>926</v>
      </c>
      <c r="H1909" s="380" t="s">
        <v>1312</v>
      </c>
      <c r="I1909" s="382" t="s">
        <v>455</v>
      </c>
    </row>
    <row r="1910" spans="1:14" ht="14.25" customHeight="1">
      <c r="A1910" s="153"/>
      <c r="B1910" s="150" t="s">
        <v>697</v>
      </c>
      <c r="C1910" s="150">
        <v>222444726</v>
      </c>
      <c r="D1910" s="150">
        <v>3852273067</v>
      </c>
      <c r="E1910" s="260" t="s">
        <v>516</v>
      </c>
      <c r="F1910" s="321" t="s">
        <v>929</v>
      </c>
      <c r="G1910" s="260" t="s">
        <v>508</v>
      </c>
      <c r="H1910" s="260"/>
      <c r="I1910" s="262" t="s">
        <v>754</v>
      </c>
    </row>
    <row r="1911" spans="1:14" ht="14.25" customHeight="1">
      <c r="A1911" s="273"/>
      <c r="B1911" s="153" t="s">
        <v>698</v>
      </c>
      <c r="C1911" s="153">
        <v>222425237</v>
      </c>
      <c r="D1911" s="153">
        <v>3854658898</v>
      </c>
      <c r="E1911" s="260" t="s">
        <v>510</v>
      </c>
      <c r="F1911" s="260" t="s">
        <v>929</v>
      </c>
      <c r="G1911" s="260" t="s">
        <v>508</v>
      </c>
      <c r="H1911" s="260"/>
      <c r="I1911" s="262"/>
    </row>
    <row r="1912" spans="1:14" ht="14.25" customHeight="1">
      <c r="A1912" s="273">
        <v>646804348</v>
      </c>
      <c r="B1912" s="153" t="s">
        <v>3652</v>
      </c>
      <c r="C1912" s="153">
        <v>222421907</v>
      </c>
      <c r="D1912" s="153">
        <v>8016343260</v>
      </c>
      <c r="E1912" s="260" t="s">
        <v>684</v>
      </c>
      <c r="F1912" s="260" t="s">
        <v>929</v>
      </c>
      <c r="G1912" s="260"/>
      <c r="H1912" s="260"/>
      <c r="I1912" s="262"/>
    </row>
    <row r="1913" spans="1:14" ht="14.25" customHeight="1">
      <c r="A1913" s="273"/>
      <c r="B1913" s="153" t="s">
        <v>3653</v>
      </c>
      <c r="C1913" s="153">
        <v>21988197</v>
      </c>
      <c r="D1913" s="447">
        <v>8017383725</v>
      </c>
      <c r="E1913" s="260" t="s">
        <v>2267</v>
      </c>
      <c r="F1913" s="260" t="s">
        <v>933</v>
      </c>
      <c r="G1913" s="260" t="s">
        <v>508</v>
      </c>
      <c r="H1913" s="260"/>
      <c r="I1913" s="262"/>
    </row>
    <row r="1914" spans="1:14" ht="14.25" customHeight="1">
      <c r="A1914" s="432"/>
      <c r="B1914" s="153" t="s">
        <v>2665</v>
      </c>
      <c r="C1914" s="153">
        <v>205052915</v>
      </c>
      <c r="D1914" s="153">
        <v>7203382706</v>
      </c>
      <c r="E1914" s="260" t="s">
        <v>2267</v>
      </c>
      <c r="F1914" s="260" t="s">
        <v>933</v>
      </c>
      <c r="G1914" s="260" t="s">
        <v>508</v>
      </c>
      <c r="H1914" s="260"/>
      <c r="I1914" s="262"/>
    </row>
    <row r="1915" spans="1:14" ht="14.25" customHeight="1">
      <c r="A1915" s="273"/>
      <c r="B1915" s="153" t="s">
        <v>3654</v>
      </c>
      <c r="C1915" s="153">
        <v>201730293</v>
      </c>
      <c r="D1915" s="153">
        <v>3857708297</v>
      </c>
      <c r="E1915" s="260" t="s">
        <v>3518</v>
      </c>
      <c r="F1915" s="260" t="s">
        <v>929</v>
      </c>
      <c r="G1915" s="260" t="s">
        <v>508</v>
      </c>
      <c r="H1915" s="260"/>
      <c r="I1915" s="340"/>
    </row>
    <row r="1916" spans="1:14" ht="14.25" customHeight="1">
      <c r="A1916" s="273"/>
      <c r="B1916" s="153" t="s">
        <v>3655</v>
      </c>
      <c r="C1916" s="153">
        <v>221593667</v>
      </c>
      <c r="D1916" s="153">
        <v>8014302363</v>
      </c>
      <c r="E1916" s="260" t="s">
        <v>3518</v>
      </c>
      <c r="F1916" s="260" t="s">
        <v>929</v>
      </c>
      <c r="G1916" s="260" t="s">
        <v>508</v>
      </c>
      <c r="H1916" s="260"/>
      <c r="I1916" s="262"/>
    </row>
    <row r="1917" spans="1:14" ht="14.25" customHeight="1">
      <c r="A1917" s="273"/>
      <c r="B1917" s="153" t="s">
        <v>3656</v>
      </c>
      <c r="C1917" s="153">
        <v>124788529</v>
      </c>
      <c r="D1917" s="153">
        <v>3852162728</v>
      </c>
      <c r="E1917" s="260" t="s">
        <v>3518</v>
      </c>
      <c r="F1917" s="260" t="s">
        <v>929</v>
      </c>
      <c r="G1917" s="260" t="s">
        <v>508</v>
      </c>
      <c r="H1917" s="260"/>
      <c r="I1917" s="262"/>
    </row>
    <row r="1918" spans="1:14" ht="14.25" customHeight="1">
      <c r="A1918" s="273" t="s">
        <v>3657</v>
      </c>
      <c r="B1918" s="260" t="s">
        <v>3658</v>
      </c>
      <c r="C1918" s="260">
        <v>95673942</v>
      </c>
      <c r="D1918" s="260">
        <v>8017599081</v>
      </c>
      <c r="E1918" s="260" t="s">
        <v>510</v>
      </c>
      <c r="F1918" s="260" t="s">
        <v>929</v>
      </c>
      <c r="G1918" s="260" t="s">
        <v>508</v>
      </c>
      <c r="H1918" s="260"/>
      <c r="I1918" s="262"/>
    </row>
    <row r="1919" spans="1:14" ht="14.25" customHeight="1">
      <c r="A1919" s="273"/>
      <c r="B1919" s="153" t="s">
        <v>699</v>
      </c>
      <c r="C1919" s="153">
        <v>137918602</v>
      </c>
      <c r="D1919" s="153">
        <v>3854648888</v>
      </c>
      <c r="E1919" s="260" t="s">
        <v>516</v>
      </c>
      <c r="F1919" s="260" t="s">
        <v>929</v>
      </c>
      <c r="G1919" s="260" t="s">
        <v>508</v>
      </c>
      <c r="H1919" s="260"/>
      <c r="I1919" s="262"/>
    </row>
    <row r="1920" spans="1:14" ht="14.25" customHeight="1">
      <c r="A1920" s="273"/>
      <c r="B1920" s="150" t="s">
        <v>675</v>
      </c>
      <c r="C1920" s="150">
        <v>176576888</v>
      </c>
      <c r="D1920" s="150">
        <v>8015001308</v>
      </c>
      <c r="E1920" s="260" t="s">
        <v>510</v>
      </c>
      <c r="F1920" s="260" t="s">
        <v>929</v>
      </c>
      <c r="G1920" s="260" t="s">
        <v>508</v>
      </c>
      <c r="H1920" s="260"/>
      <c r="I1920" s="262"/>
    </row>
    <row r="1921" spans="1:9" ht="14.25" customHeight="1">
      <c r="A1921" s="273"/>
      <c r="B1921" s="150" t="s">
        <v>701</v>
      </c>
      <c r="C1921" s="150">
        <v>198304142</v>
      </c>
      <c r="D1921" s="150">
        <v>3855352677</v>
      </c>
      <c r="E1921" s="260" t="s">
        <v>516</v>
      </c>
      <c r="F1921" s="260" t="s">
        <v>929</v>
      </c>
      <c r="G1921" s="260" t="s">
        <v>508</v>
      </c>
      <c r="H1921" s="260"/>
      <c r="I1921" s="262"/>
    </row>
    <row r="1922" spans="1:9" ht="14.25" customHeight="1">
      <c r="A1922" s="273"/>
      <c r="B1922" s="260" t="s">
        <v>3659</v>
      </c>
      <c r="C1922" s="150">
        <v>95666470</v>
      </c>
      <c r="D1922" s="153">
        <v>3852320850</v>
      </c>
      <c r="E1922" s="260" t="s">
        <v>3518</v>
      </c>
      <c r="F1922" s="260" t="s">
        <v>929</v>
      </c>
      <c r="G1922" s="260" t="s">
        <v>508</v>
      </c>
      <c r="H1922" s="260"/>
      <c r="I1922" s="262" t="s">
        <v>736</v>
      </c>
    </row>
    <row r="1923" spans="1:9" ht="14.25" customHeight="1">
      <c r="A1923" s="273"/>
      <c r="B1923" s="153"/>
      <c r="C1923" s="153"/>
      <c r="D1923" s="153"/>
      <c r="E1923" s="260"/>
      <c r="F1923" s="260"/>
      <c r="G1923" s="260"/>
      <c r="H1923" s="260"/>
      <c r="I1923" s="262"/>
    </row>
    <row r="1924" spans="1:9" ht="14.25" customHeight="1">
      <c r="A1924" s="273"/>
      <c r="B1924" s="153"/>
      <c r="C1924" s="153"/>
      <c r="D1924" s="153"/>
      <c r="E1924" s="260"/>
      <c r="F1924" s="260"/>
      <c r="G1924" s="260"/>
      <c r="H1924" s="260"/>
      <c r="I1924" s="262"/>
    </row>
    <row r="1925" spans="1:9" ht="14.25" customHeight="1">
      <c r="A1925" s="273"/>
      <c r="B1925" s="153"/>
      <c r="C1925" s="153"/>
      <c r="D1925" s="153"/>
      <c r="E1925" s="260"/>
      <c r="F1925" s="260"/>
      <c r="G1925" s="260"/>
      <c r="H1925" s="260"/>
      <c r="I1925" s="262"/>
    </row>
    <row r="1926" spans="1:9" ht="14.25" customHeight="1">
      <c r="A1926" s="273"/>
      <c r="B1926" s="153"/>
      <c r="C1926" s="153"/>
      <c r="D1926" s="153"/>
      <c r="E1926" s="260"/>
      <c r="F1926" s="260"/>
      <c r="G1926" s="260"/>
      <c r="H1926" s="260"/>
      <c r="I1926" s="262"/>
    </row>
    <row r="1927" spans="1:9" ht="14.25" customHeight="1">
      <c r="A1927" s="273"/>
      <c r="B1927" s="153"/>
      <c r="C1927" s="153"/>
      <c r="D1927" s="153"/>
      <c r="E1927" s="260"/>
      <c r="F1927" s="260"/>
      <c r="G1927" s="260"/>
      <c r="H1927" s="260"/>
      <c r="I1927" s="262"/>
    </row>
    <row r="1928" spans="1:9" ht="14.25" customHeight="1">
      <c r="A1928" s="273"/>
      <c r="B1928" s="153"/>
      <c r="C1928" s="153"/>
      <c r="D1928" s="153"/>
      <c r="E1928" s="260"/>
      <c r="F1928" s="260"/>
      <c r="G1928" s="260"/>
      <c r="H1928" s="260"/>
      <c r="I1928" s="262"/>
    </row>
    <row r="1929" spans="1:9" ht="14.25" customHeight="1">
      <c r="A1929" s="273"/>
      <c r="B1929" s="153"/>
      <c r="C1929" s="153"/>
      <c r="D1929" s="153"/>
      <c r="E1929" s="260"/>
      <c r="F1929" s="260"/>
      <c r="G1929" s="260"/>
      <c r="H1929" s="260"/>
      <c r="I1929" s="262"/>
    </row>
    <row r="1930" spans="1:9" ht="14.25" customHeight="1">
      <c r="A1930" s="273"/>
      <c r="B1930" s="153"/>
      <c r="C1930" s="153"/>
      <c r="D1930" s="153"/>
      <c r="E1930" s="260"/>
      <c r="F1930" s="260"/>
      <c r="G1930" s="321"/>
      <c r="H1930" s="321"/>
      <c r="I1930" s="324"/>
    </row>
    <row r="1931" spans="1:9" ht="14.25" customHeight="1">
      <c r="A1931" s="273"/>
      <c r="B1931" s="153"/>
      <c r="C1931" s="153"/>
      <c r="D1931" s="153"/>
      <c r="E1931" s="260"/>
      <c r="F1931" s="260"/>
      <c r="G1931" s="326"/>
      <c r="H1931" s="326"/>
      <c r="I1931" s="327"/>
    </row>
    <row r="1932" spans="1:9" ht="14.25" customHeight="1">
      <c r="A1932" s="313" t="s">
        <v>3660</v>
      </c>
      <c r="B1932" s="329" t="s">
        <v>1019</v>
      </c>
      <c r="C1932" s="315" t="s">
        <v>1020</v>
      </c>
      <c r="D1932" s="316" t="s">
        <v>920</v>
      </c>
      <c r="E1932" s="317"/>
      <c r="F1932" s="318"/>
      <c r="G1932" s="318"/>
      <c r="H1932" s="318"/>
      <c r="I1932" s="319"/>
    </row>
    <row r="1933" spans="1:9" ht="14.25" customHeight="1">
      <c r="A1933" s="378" t="s">
        <v>921</v>
      </c>
      <c r="B1933" s="427" t="s">
        <v>3189</v>
      </c>
      <c r="C1933" s="380" t="s">
        <v>923</v>
      </c>
      <c r="D1933" s="381" t="s">
        <v>924</v>
      </c>
      <c r="E1933" s="381" t="s">
        <v>497</v>
      </c>
      <c r="F1933" s="380" t="s">
        <v>925</v>
      </c>
      <c r="G1933" s="380" t="s">
        <v>926</v>
      </c>
      <c r="H1933" s="380" t="s">
        <v>1312</v>
      </c>
      <c r="I1933" s="382" t="s">
        <v>455</v>
      </c>
    </row>
    <row r="1934" spans="1:9" ht="14.25" customHeight="1">
      <c r="A1934" s="273" t="s">
        <v>3637</v>
      </c>
      <c r="B1934" s="260" t="s">
        <v>685</v>
      </c>
      <c r="C1934" s="260">
        <v>221644413</v>
      </c>
      <c r="D1934" s="153">
        <v>5037269580</v>
      </c>
      <c r="E1934" s="260" t="s">
        <v>536</v>
      </c>
      <c r="F1934" s="260" t="s">
        <v>933</v>
      </c>
      <c r="G1934" s="260" t="s">
        <v>508</v>
      </c>
      <c r="H1934" s="260"/>
      <c r="I1934" s="262"/>
    </row>
    <row r="1935" spans="1:9" ht="14.25" customHeight="1">
      <c r="A1935" s="273" t="s">
        <v>3639</v>
      </c>
      <c r="B1935" s="260" t="s">
        <v>3640</v>
      </c>
      <c r="C1935" s="260">
        <v>129454349</v>
      </c>
      <c r="D1935" s="153">
        <v>3852161434</v>
      </c>
      <c r="E1935" s="260" t="s">
        <v>536</v>
      </c>
      <c r="F1935" s="260" t="s">
        <v>933</v>
      </c>
      <c r="G1935" s="260" t="s">
        <v>508</v>
      </c>
      <c r="H1935" s="260"/>
      <c r="I1935" s="262" t="s">
        <v>3661</v>
      </c>
    </row>
    <row r="1936" spans="1:9" ht="14.25" customHeight="1">
      <c r="A1936" s="273"/>
      <c r="B1936" s="153" t="s">
        <v>694</v>
      </c>
      <c r="C1936" s="153">
        <v>95708580</v>
      </c>
      <c r="D1936" s="153">
        <v>3853009088</v>
      </c>
      <c r="E1936" s="260" t="s">
        <v>516</v>
      </c>
      <c r="F1936" s="260" t="s">
        <v>933</v>
      </c>
      <c r="G1936" s="260" t="s">
        <v>508</v>
      </c>
      <c r="H1936" s="260"/>
      <c r="I1936" s="262"/>
    </row>
    <row r="1937" spans="1:9" ht="14.25" customHeight="1">
      <c r="A1937" s="273">
        <v>624482386</v>
      </c>
      <c r="B1937" s="186" t="s">
        <v>3662</v>
      </c>
      <c r="C1937" s="186">
        <v>221850699</v>
      </c>
      <c r="D1937" s="260">
        <v>8012145203</v>
      </c>
      <c r="E1937" s="260" t="s">
        <v>684</v>
      </c>
      <c r="F1937" s="260" t="s">
        <v>933</v>
      </c>
      <c r="G1937" s="260" t="s">
        <v>508</v>
      </c>
      <c r="H1937" s="260"/>
      <c r="I1937" s="262"/>
    </row>
    <row r="1938" spans="1:9" ht="14.25" customHeight="1">
      <c r="A1938" s="273" t="s">
        <v>3663</v>
      </c>
      <c r="B1938" s="260" t="s">
        <v>688</v>
      </c>
      <c r="C1938" s="260">
        <v>148968715</v>
      </c>
      <c r="D1938" s="260">
        <v>4352263890</v>
      </c>
      <c r="E1938" s="260" t="s">
        <v>536</v>
      </c>
      <c r="F1938" s="260" t="s">
        <v>933</v>
      </c>
      <c r="G1938" s="260" t="s">
        <v>508</v>
      </c>
      <c r="H1938" s="260"/>
      <c r="I1938" s="262"/>
    </row>
    <row r="1939" spans="1:9" ht="14.25" customHeight="1">
      <c r="A1939" s="273"/>
      <c r="B1939" s="260" t="s">
        <v>692</v>
      </c>
      <c r="C1939" s="260">
        <v>221623444</v>
      </c>
      <c r="D1939" s="260">
        <v>9402458207</v>
      </c>
      <c r="E1939" s="260" t="s">
        <v>536</v>
      </c>
      <c r="F1939" s="260" t="s">
        <v>933</v>
      </c>
      <c r="G1939" s="260"/>
      <c r="H1939" s="260"/>
      <c r="I1939" s="262"/>
    </row>
    <row r="1940" spans="1:9" ht="14.25" customHeight="1">
      <c r="A1940" s="273" t="s">
        <v>3664</v>
      </c>
      <c r="B1940" s="260" t="s">
        <v>695</v>
      </c>
      <c r="C1940" s="260">
        <v>208952649</v>
      </c>
      <c r="D1940" s="260" t="s">
        <v>696</v>
      </c>
      <c r="E1940" s="260" t="s">
        <v>536</v>
      </c>
      <c r="F1940" s="260" t="s">
        <v>933</v>
      </c>
      <c r="G1940" s="260" t="s">
        <v>508</v>
      </c>
      <c r="H1940" s="260"/>
      <c r="I1940" s="262"/>
    </row>
    <row r="1941" spans="1:9" ht="14.25" customHeight="1">
      <c r="A1941" s="273" t="s">
        <v>3665</v>
      </c>
      <c r="B1941" s="260" t="s">
        <v>3666</v>
      </c>
      <c r="C1941" s="260">
        <v>111839929</v>
      </c>
      <c r="D1941" s="260">
        <v>8014306197</v>
      </c>
      <c r="E1941" s="260" t="s">
        <v>536</v>
      </c>
      <c r="F1941" s="260" t="s">
        <v>929</v>
      </c>
      <c r="G1941" s="260" t="s">
        <v>508</v>
      </c>
      <c r="H1941" s="260"/>
      <c r="I1941" s="262"/>
    </row>
    <row r="1942" spans="1:9" ht="14.25" customHeight="1">
      <c r="A1942" s="273"/>
      <c r="B1942" s="153" t="s">
        <v>700</v>
      </c>
      <c r="C1942" s="153">
        <v>199188365</v>
      </c>
      <c r="D1942" s="153">
        <v>8016544150</v>
      </c>
      <c r="E1942" s="260" t="s">
        <v>510</v>
      </c>
      <c r="F1942" s="260" t="s">
        <v>929</v>
      </c>
      <c r="G1942" s="260" t="s">
        <v>508</v>
      </c>
      <c r="H1942" s="260"/>
      <c r="I1942" s="262" t="s">
        <v>736</v>
      </c>
    </row>
    <row r="1943" spans="1:9" ht="14.25" customHeight="1">
      <c r="A1943" s="273"/>
      <c r="B1943" s="260"/>
      <c r="C1943" s="260"/>
      <c r="D1943" s="260"/>
      <c r="E1943" s="260"/>
      <c r="F1943" s="260"/>
      <c r="G1943" s="260"/>
      <c r="H1943" s="260"/>
      <c r="I1943" s="262"/>
    </row>
    <row r="1944" spans="1:9" ht="14.25" customHeight="1">
      <c r="A1944" s="273"/>
      <c r="B1944" s="260"/>
      <c r="C1944" s="260"/>
      <c r="D1944" s="260"/>
      <c r="E1944" s="260"/>
      <c r="F1944" s="260"/>
      <c r="G1944" s="260"/>
      <c r="H1944" s="260"/>
      <c r="I1944" s="262"/>
    </row>
    <row r="1945" spans="1:9" ht="14.25" customHeight="1">
      <c r="A1945" s="273"/>
      <c r="B1945" s="186"/>
      <c r="C1945" s="186"/>
      <c r="D1945" s="340">
        <v>219122679</v>
      </c>
      <c r="E1945" s="260"/>
      <c r="F1945" s="260"/>
      <c r="G1945" s="260"/>
      <c r="H1945" s="260"/>
      <c r="I1945" s="262"/>
    </row>
    <row r="1946" spans="1:9" ht="14.25" customHeight="1">
      <c r="A1946" s="273"/>
      <c r="B1946" s="260"/>
      <c r="C1946" s="260"/>
      <c r="D1946" s="260"/>
      <c r="E1946" s="377"/>
      <c r="F1946" s="260"/>
      <c r="G1946" s="260"/>
      <c r="H1946" s="260"/>
      <c r="I1946" s="262"/>
    </row>
    <row r="1947" spans="1:9" ht="14.25" customHeight="1">
      <c r="A1947" s="273"/>
      <c r="B1947" s="260"/>
      <c r="C1947" s="260"/>
      <c r="D1947" s="260"/>
      <c r="E1947" s="260"/>
      <c r="F1947" s="260"/>
      <c r="G1947" s="260"/>
      <c r="H1947" s="260"/>
      <c r="I1947" s="262"/>
    </row>
    <row r="1948" spans="1:9" ht="14.25" customHeight="1">
      <c r="A1948" s="273"/>
      <c r="B1948" s="260"/>
      <c r="C1948" s="260"/>
      <c r="D1948" s="260"/>
      <c r="E1948" s="260"/>
      <c r="F1948" s="260"/>
      <c r="G1948" s="260"/>
      <c r="H1948" s="260"/>
      <c r="I1948" s="262"/>
    </row>
    <row r="1949" spans="1:9" ht="14.25" customHeight="1">
      <c r="A1949" s="273"/>
      <c r="B1949" s="260"/>
      <c r="C1949" s="260"/>
      <c r="D1949" s="260"/>
      <c r="E1949" s="260"/>
      <c r="F1949" s="260"/>
      <c r="G1949" s="260"/>
      <c r="H1949" s="260"/>
      <c r="I1949" s="262"/>
    </row>
    <row r="1950" spans="1:9" ht="14.25" customHeight="1">
      <c r="A1950" s="273"/>
      <c r="B1950" s="260"/>
      <c r="C1950" s="260"/>
      <c r="D1950" s="260"/>
      <c r="E1950" s="260"/>
      <c r="F1950" s="260"/>
      <c r="G1950" s="260"/>
      <c r="H1950" s="260"/>
      <c r="I1950" s="262"/>
    </row>
    <row r="1951" spans="1:9" ht="14.25" customHeight="1">
      <c r="A1951" s="273"/>
      <c r="B1951" s="260"/>
      <c r="C1951" s="260"/>
      <c r="D1951" s="260"/>
      <c r="E1951" s="260"/>
      <c r="F1951" s="260"/>
      <c r="G1951" s="260"/>
      <c r="H1951" s="260"/>
      <c r="I1951" s="262"/>
    </row>
    <row r="1952" spans="1:9" ht="14.25" customHeight="1">
      <c r="A1952" s="273"/>
      <c r="B1952" s="260"/>
      <c r="C1952" s="260"/>
      <c r="D1952" s="260"/>
      <c r="E1952" s="260"/>
      <c r="F1952" s="260"/>
      <c r="G1952" s="260"/>
      <c r="H1952" s="260"/>
      <c r="I1952" s="262"/>
    </row>
    <row r="1954" spans="1:9" ht="14.25" customHeight="1">
      <c r="A1954" s="330"/>
      <c r="B1954" s="328"/>
      <c r="C1954" s="328"/>
      <c r="D1954" s="328"/>
      <c r="E1954" s="328"/>
      <c r="F1954" s="328"/>
      <c r="G1954" s="328"/>
      <c r="H1954" s="328"/>
      <c r="I1954" s="328"/>
    </row>
    <row r="1955" spans="1:9" ht="14.25" customHeight="1">
      <c r="A1955" s="278" t="s">
        <v>3667</v>
      </c>
      <c r="B1955" s="337" t="s">
        <v>918</v>
      </c>
      <c r="C1955" s="250" t="s">
        <v>919</v>
      </c>
      <c r="D1955" s="251" t="s">
        <v>1311</v>
      </c>
      <c r="E1955" s="252"/>
      <c r="F1955" s="253"/>
      <c r="G1955" s="253"/>
      <c r="H1955" s="253"/>
      <c r="I1955" s="284"/>
    </row>
    <row r="1956" spans="1:9" ht="14.25" customHeight="1">
      <c r="A1956" s="378" t="s">
        <v>921</v>
      </c>
      <c r="B1956" s="427" t="s">
        <v>3189</v>
      </c>
      <c r="C1956" s="380" t="s">
        <v>923</v>
      </c>
      <c r="D1956" s="381" t="s">
        <v>924</v>
      </c>
      <c r="E1956" s="381" t="s">
        <v>497</v>
      </c>
      <c r="F1956" s="380" t="s">
        <v>925</v>
      </c>
      <c r="G1956" s="380" t="s">
        <v>926</v>
      </c>
      <c r="H1956" s="380" t="s">
        <v>1312</v>
      </c>
      <c r="I1956" s="382" t="s">
        <v>455</v>
      </c>
    </row>
    <row r="1957" spans="1:9" ht="14.25" customHeight="1">
      <c r="A1957" s="273">
        <v>646846359</v>
      </c>
      <c r="B1957" s="153" t="s">
        <v>703</v>
      </c>
      <c r="C1957" s="377">
        <v>145680132</v>
      </c>
      <c r="D1957" s="153">
        <v>8017830814</v>
      </c>
      <c r="E1957" s="260" t="s">
        <v>684</v>
      </c>
      <c r="F1957" s="260" t="s">
        <v>929</v>
      </c>
      <c r="G1957" s="260" t="s">
        <v>508</v>
      </c>
      <c r="H1957" s="260"/>
      <c r="I1957" s="262"/>
    </row>
    <row r="1958" spans="1:9" ht="14.25" customHeight="1">
      <c r="A1958" s="273">
        <v>82416254</v>
      </c>
      <c r="B1958" s="153" t="s">
        <v>3668</v>
      </c>
      <c r="C1958" s="425">
        <v>95643149</v>
      </c>
      <c r="D1958" s="426">
        <v>8016445304</v>
      </c>
      <c r="E1958" s="260" t="s">
        <v>2083</v>
      </c>
      <c r="F1958" s="260" t="s">
        <v>933</v>
      </c>
      <c r="G1958" s="260" t="s">
        <v>508</v>
      </c>
      <c r="H1958" s="260"/>
      <c r="I1958" s="262"/>
    </row>
    <row r="1959" spans="1:9" ht="14.25" customHeight="1">
      <c r="A1959" s="273"/>
      <c r="B1959" s="153" t="s">
        <v>704</v>
      </c>
      <c r="C1959" s="425">
        <v>217285272</v>
      </c>
      <c r="D1959" s="153">
        <v>3854472780</v>
      </c>
      <c r="E1959" s="260" t="s">
        <v>684</v>
      </c>
      <c r="F1959" s="260" t="s">
        <v>929</v>
      </c>
      <c r="G1959" s="260" t="s">
        <v>508</v>
      </c>
      <c r="H1959" s="260"/>
      <c r="I1959" s="262"/>
    </row>
    <row r="1960" spans="1:9" ht="14.25" customHeight="1">
      <c r="A1960" s="273"/>
      <c r="B1960" s="153" t="s">
        <v>858</v>
      </c>
      <c r="C1960" s="153">
        <v>221335274</v>
      </c>
      <c r="D1960" s="153">
        <v>8016513104</v>
      </c>
      <c r="E1960" s="260" t="s">
        <v>516</v>
      </c>
      <c r="F1960" s="260" t="s">
        <v>929</v>
      </c>
      <c r="G1960" s="260" t="s">
        <v>508</v>
      </c>
      <c r="H1960" s="260"/>
      <c r="I1960" s="262"/>
    </row>
    <row r="1961" spans="1:9" ht="14.25" customHeight="1">
      <c r="A1961" s="273"/>
      <c r="B1961" s="150" t="s">
        <v>3669</v>
      </c>
      <c r="C1961" s="150">
        <v>222820479</v>
      </c>
      <c r="D1961" s="150">
        <v>3854238197</v>
      </c>
      <c r="E1961" s="255" t="s">
        <v>516</v>
      </c>
      <c r="F1961" s="260" t="s">
        <v>933</v>
      </c>
      <c r="G1961" s="260" t="s">
        <v>508</v>
      </c>
      <c r="H1961" s="260"/>
      <c r="I1961" s="262"/>
    </row>
    <row r="1962" spans="1:9" ht="14.25" customHeight="1">
      <c r="A1962" s="273"/>
      <c r="B1962" s="150" t="s">
        <v>706</v>
      </c>
      <c r="C1962" s="150">
        <v>222820441</v>
      </c>
      <c r="D1962" s="150">
        <v>3852672554</v>
      </c>
      <c r="E1962" s="260" t="s">
        <v>516</v>
      </c>
      <c r="F1962" s="260" t="s">
        <v>933</v>
      </c>
      <c r="G1962" s="260" t="s">
        <v>508</v>
      </c>
      <c r="H1962" s="260"/>
      <c r="I1962" s="262"/>
    </row>
    <row r="1963" spans="1:9" ht="14.25" customHeight="1">
      <c r="A1963" s="273"/>
      <c r="B1963" s="150" t="s">
        <v>707</v>
      </c>
      <c r="C1963" s="150">
        <v>222830343</v>
      </c>
      <c r="D1963" s="150">
        <v>9174879464</v>
      </c>
      <c r="E1963" s="260" t="s">
        <v>516</v>
      </c>
      <c r="F1963" s="260" t="s">
        <v>929</v>
      </c>
      <c r="G1963" s="260" t="s">
        <v>508</v>
      </c>
      <c r="H1963" s="260"/>
      <c r="I1963" s="262"/>
    </row>
    <row r="1964" spans="1:9" ht="14.25" customHeight="1">
      <c r="A1964" s="273"/>
      <c r="B1964" s="150" t="s">
        <v>708</v>
      </c>
      <c r="C1964" s="150">
        <v>201716081</v>
      </c>
      <c r="D1964" s="150">
        <v>8013306223</v>
      </c>
      <c r="E1964" s="260" t="s">
        <v>516</v>
      </c>
      <c r="F1964" s="260" t="s">
        <v>929</v>
      </c>
      <c r="G1964" s="260" t="s">
        <v>508</v>
      </c>
      <c r="H1964" s="260"/>
      <c r="I1964" s="262"/>
    </row>
    <row r="1965" spans="1:9" ht="14.25" customHeight="1">
      <c r="A1965" s="273"/>
      <c r="B1965" s="153" t="s">
        <v>3670</v>
      </c>
      <c r="C1965" s="153">
        <v>218488208</v>
      </c>
      <c r="D1965" s="57">
        <v>3856156852</v>
      </c>
      <c r="E1965" s="260" t="s">
        <v>516</v>
      </c>
      <c r="F1965" s="260" t="s">
        <v>933</v>
      </c>
      <c r="G1965" s="260" t="s">
        <v>508</v>
      </c>
      <c r="H1965" s="260"/>
      <c r="I1965" s="262"/>
    </row>
    <row r="1966" spans="1:9" ht="14.25" customHeight="1">
      <c r="A1966" s="273"/>
      <c r="B1966" s="145"/>
      <c r="C1966" s="260"/>
      <c r="D1966" s="57"/>
      <c r="E1966" s="260"/>
      <c r="F1966" s="260"/>
      <c r="G1966" s="260"/>
      <c r="H1966" s="260"/>
      <c r="I1966" s="262"/>
    </row>
    <row r="1967" spans="1:9" ht="14.25" customHeight="1">
      <c r="A1967" s="273"/>
      <c r="B1967" s="145"/>
      <c r="C1967" s="145"/>
      <c r="D1967" s="186"/>
      <c r="E1967" s="260"/>
      <c r="F1967" s="260"/>
      <c r="G1967" s="260"/>
      <c r="H1967" s="260"/>
      <c r="I1967" s="262"/>
    </row>
    <row r="1968" spans="1:9" ht="14.25" customHeight="1">
      <c r="A1968" s="273"/>
      <c r="B1968" s="153"/>
      <c r="C1968" s="153"/>
      <c r="D1968" s="57"/>
      <c r="E1968" s="260"/>
      <c r="F1968" s="260"/>
      <c r="G1968" s="260"/>
      <c r="H1968" s="260"/>
      <c r="I1968" s="262"/>
    </row>
    <row r="1969" spans="1:9" ht="14.25" customHeight="1">
      <c r="A1969" s="273"/>
      <c r="B1969" s="186"/>
      <c r="C1969" s="186"/>
      <c r="D1969" s="186"/>
      <c r="E1969" s="260"/>
      <c r="F1969" s="260"/>
      <c r="G1969" s="260"/>
      <c r="H1969" s="260"/>
      <c r="I1969" s="262"/>
    </row>
    <row r="1970" spans="1:9" ht="14.25" customHeight="1">
      <c r="A1970" s="273"/>
      <c r="B1970" s="153"/>
      <c r="C1970" s="153"/>
      <c r="D1970" s="153"/>
      <c r="E1970" s="260"/>
      <c r="F1970" s="260"/>
      <c r="G1970" s="260"/>
      <c r="H1970" s="260"/>
      <c r="I1970" s="262"/>
    </row>
    <row r="1971" spans="1:9" ht="14.25" customHeight="1">
      <c r="A1971" s="273"/>
      <c r="B1971" s="153"/>
      <c r="C1971" s="153"/>
      <c r="D1971" s="153"/>
      <c r="E1971" s="260"/>
      <c r="F1971" s="260"/>
      <c r="G1971" s="260"/>
      <c r="H1971" s="260"/>
      <c r="I1971" s="262"/>
    </row>
    <row r="1972" spans="1:9" ht="14.25" customHeight="1">
      <c r="A1972" s="322"/>
      <c r="B1972" s="153"/>
      <c r="C1972" s="153"/>
      <c r="D1972" s="153"/>
      <c r="E1972" s="321"/>
      <c r="F1972" s="321"/>
      <c r="G1972" s="321"/>
      <c r="H1972" s="321"/>
      <c r="I1972" s="324"/>
    </row>
    <row r="1973" spans="1:9" ht="14.25" customHeight="1">
      <c r="A1973" s="322"/>
      <c r="B1973" s="153"/>
      <c r="C1973" s="153"/>
      <c r="D1973" s="153"/>
      <c r="E1973" s="321"/>
      <c r="F1973" s="321"/>
      <c r="G1973" s="321"/>
      <c r="H1973" s="321"/>
      <c r="I1973" s="324"/>
    </row>
    <row r="1974" spans="1:9" ht="14.25" customHeight="1">
      <c r="A1974" s="322"/>
      <c r="B1974" s="153"/>
      <c r="C1974" s="57"/>
      <c r="D1974" s="153"/>
      <c r="E1974" s="321"/>
      <c r="F1974" s="321"/>
      <c r="G1974" s="321"/>
      <c r="H1974" s="321"/>
      <c r="I1974" s="324"/>
    </row>
    <row r="1975" spans="1:9" ht="14.25" customHeight="1">
      <c r="A1975" s="322"/>
      <c r="B1975" s="153"/>
      <c r="C1975" s="153"/>
      <c r="D1975" s="153"/>
      <c r="E1975" s="321"/>
      <c r="F1975" s="321"/>
      <c r="G1975" s="321"/>
      <c r="H1975" s="321"/>
      <c r="I1975" s="324"/>
    </row>
    <row r="1976" spans="1:9" ht="14.25" customHeight="1">
      <c r="A1976" s="325"/>
      <c r="B1976" s="393"/>
      <c r="C1976" s="393"/>
      <c r="D1976" s="393"/>
      <c r="E1976" s="326"/>
      <c r="F1976" s="326"/>
      <c r="G1976" s="326"/>
      <c r="H1976" s="326"/>
      <c r="I1976" s="327"/>
    </row>
    <row r="1977" spans="1:9" ht="14.25" customHeight="1">
      <c r="A1977" s="278" t="s">
        <v>3671</v>
      </c>
      <c r="B1977" s="337" t="s">
        <v>918</v>
      </c>
      <c r="C1977" s="250" t="s">
        <v>919</v>
      </c>
      <c r="D1977" s="251" t="s">
        <v>1311</v>
      </c>
      <c r="E1977" s="252"/>
      <c r="F1977" s="253"/>
      <c r="G1977" s="253"/>
      <c r="H1977" s="253"/>
      <c r="I1977" s="284"/>
    </row>
    <row r="1978" spans="1:9" ht="14.25" customHeight="1">
      <c r="A1978" s="378" t="s">
        <v>921</v>
      </c>
      <c r="B1978" s="427" t="s">
        <v>3189</v>
      </c>
      <c r="C1978" s="380" t="s">
        <v>923</v>
      </c>
      <c r="D1978" s="381" t="s">
        <v>924</v>
      </c>
      <c r="E1978" s="381" t="s">
        <v>497</v>
      </c>
      <c r="F1978" s="380" t="s">
        <v>925</v>
      </c>
      <c r="G1978" s="380" t="s">
        <v>926</v>
      </c>
      <c r="H1978" s="380" t="s">
        <v>1312</v>
      </c>
      <c r="I1978" s="382" t="s">
        <v>455</v>
      </c>
    </row>
    <row r="1979" spans="1:9" ht="14.25" customHeight="1">
      <c r="A1979" s="153"/>
      <c r="B1979" s="260" t="s">
        <v>3672</v>
      </c>
      <c r="C1979" s="260">
        <v>183262955</v>
      </c>
      <c r="D1979" s="260">
        <v>9295973761</v>
      </c>
      <c r="E1979" s="260" t="s">
        <v>684</v>
      </c>
      <c r="F1979" s="321" t="s">
        <v>933</v>
      </c>
      <c r="G1979" s="260"/>
      <c r="H1979" s="260"/>
      <c r="I1979" s="262"/>
    </row>
    <row r="1980" spans="1:9" ht="14.25" customHeight="1">
      <c r="A1980" s="273"/>
      <c r="B1980" s="260" t="s">
        <v>709</v>
      </c>
      <c r="C1980" s="260">
        <v>153667983</v>
      </c>
      <c r="D1980" s="260">
        <v>3854344673</v>
      </c>
      <c r="E1980" s="260" t="s">
        <v>516</v>
      </c>
      <c r="F1980" s="260" t="s">
        <v>929</v>
      </c>
      <c r="G1980" s="260" t="s">
        <v>508</v>
      </c>
      <c r="H1980" s="260"/>
      <c r="I1980" s="262"/>
    </row>
    <row r="1981" spans="1:9" ht="14.25" customHeight="1">
      <c r="A1981" s="273"/>
      <c r="B1981" s="260" t="s">
        <v>710</v>
      </c>
      <c r="C1981" s="260">
        <v>154253565</v>
      </c>
      <c r="D1981" s="260">
        <v>8016611406</v>
      </c>
      <c r="E1981" s="260" t="s">
        <v>510</v>
      </c>
      <c r="F1981" s="260" t="s">
        <v>929</v>
      </c>
      <c r="G1981" s="260" t="s">
        <v>508</v>
      </c>
      <c r="H1981" s="260"/>
      <c r="I1981" s="262"/>
    </row>
    <row r="1982" spans="1:9" ht="14.25" customHeight="1">
      <c r="A1982" s="273"/>
      <c r="B1982" s="260" t="s">
        <v>711</v>
      </c>
      <c r="C1982" s="260">
        <v>222893809</v>
      </c>
      <c r="D1982" s="260">
        <v>3852963319</v>
      </c>
      <c r="E1982" s="260" t="s">
        <v>516</v>
      </c>
      <c r="F1982" s="260" t="s">
        <v>929</v>
      </c>
      <c r="G1982" s="260"/>
      <c r="H1982" s="260"/>
      <c r="I1982" s="262"/>
    </row>
    <row r="1983" spans="1:9" ht="14.25" customHeight="1">
      <c r="A1983" s="432"/>
      <c r="B1983" s="260" t="s">
        <v>712</v>
      </c>
      <c r="C1983" s="260">
        <v>222897396</v>
      </c>
      <c r="D1983" s="260">
        <v>3852217798</v>
      </c>
      <c r="E1983" s="260" t="s">
        <v>516</v>
      </c>
      <c r="F1983" s="260" t="s">
        <v>933</v>
      </c>
      <c r="G1983" s="260" t="s">
        <v>508</v>
      </c>
      <c r="H1983" s="260"/>
      <c r="I1983" s="262"/>
    </row>
    <row r="1984" spans="1:9" ht="14.25" customHeight="1">
      <c r="A1984" s="273"/>
      <c r="B1984" s="260" t="s">
        <v>713</v>
      </c>
      <c r="C1984" s="260">
        <v>138384689</v>
      </c>
      <c r="D1984" s="260">
        <v>3854886213</v>
      </c>
      <c r="E1984" s="260" t="s">
        <v>510</v>
      </c>
      <c r="F1984" s="260" t="s">
        <v>933</v>
      </c>
      <c r="G1984" s="260" t="s">
        <v>508</v>
      </c>
      <c r="H1984" s="260"/>
      <c r="I1984" s="340"/>
    </row>
    <row r="1985" spans="1:9" ht="14.25" customHeight="1">
      <c r="A1985" s="273"/>
      <c r="B1985" s="260"/>
      <c r="C1985" s="260"/>
      <c r="D1985" s="260"/>
      <c r="E1985" s="260"/>
      <c r="F1985" s="260"/>
      <c r="G1985" s="260"/>
      <c r="H1985" s="260"/>
      <c r="I1985" s="262"/>
    </row>
    <row r="1986" spans="1:9" ht="14.25" customHeight="1">
      <c r="A1986" s="273"/>
      <c r="B1986" s="260"/>
      <c r="C1986" s="260"/>
      <c r="D1986" s="260"/>
      <c r="E1986" s="260"/>
      <c r="F1986" s="260"/>
      <c r="G1986" s="260"/>
      <c r="H1986" s="260"/>
      <c r="I1986" s="262"/>
    </row>
    <row r="1987" spans="1:9" ht="14.25" customHeight="1">
      <c r="A1987" s="273"/>
      <c r="B1987" s="260"/>
      <c r="C1987" s="260"/>
      <c r="D1987" s="260"/>
      <c r="E1987" s="260"/>
      <c r="F1987" s="260"/>
      <c r="G1987" s="260"/>
      <c r="H1987" s="260"/>
      <c r="I1987" s="262"/>
    </row>
    <row r="1988" spans="1:9" ht="14.25" customHeight="1">
      <c r="A1988" s="273"/>
      <c r="B1988" s="260"/>
      <c r="C1988" s="260"/>
      <c r="D1988" s="260"/>
      <c r="E1988" s="260"/>
      <c r="F1988" s="260"/>
      <c r="G1988" s="260"/>
      <c r="H1988" s="260"/>
      <c r="I1988" s="262"/>
    </row>
    <row r="1989" spans="1:9" ht="14.25" customHeight="1">
      <c r="A1989" s="273"/>
      <c r="B1989" s="260"/>
      <c r="C1989" s="260"/>
      <c r="D1989" s="260"/>
      <c r="E1989" s="260"/>
      <c r="F1989" s="260"/>
      <c r="G1989" s="260"/>
      <c r="H1989" s="260"/>
      <c r="I1989" s="262"/>
    </row>
    <row r="1990" spans="1:9" ht="14.25" customHeight="1">
      <c r="A1990" s="273"/>
      <c r="B1990" s="260"/>
      <c r="C1990" s="260"/>
      <c r="D1990" s="260"/>
      <c r="E1990" s="260"/>
      <c r="F1990" s="260"/>
      <c r="G1990" s="260"/>
      <c r="H1990" s="260"/>
      <c r="I1990" s="262"/>
    </row>
    <row r="1991" spans="1:9" ht="14.25" customHeight="1">
      <c r="A1991" s="273"/>
      <c r="B1991" s="260"/>
      <c r="C1991" s="260"/>
      <c r="D1991" s="260"/>
      <c r="E1991" s="260"/>
      <c r="F1991" s="260"/>
      <c r="G1991" s="260"/>
      <c r="H1991" s="260"/>
      <c r="I1991" s="262"/>
    </row>
    <row r="1992" spans="1:9" ht="14.25" customHeight="1">
      <c r="A1992" s="273"/>
      <c r="B1992" s="260"/>
      <c r="C1992" s="260"/>
      <c r="D1992" s="260"/>
      <c r="E1992" s="260"/>
      <c r="F1992" s="260"/>
      <c r="G1992" s="260"/>
      <c r="H1992" s="260"/>
      <c r="I1992" s="262"/>
    </row>
    <row r="1993" spans="1:9" ht="14.25" customHeight="1">
      <c r="A1993" s="273"/>
      <c r="B1993" s="260"/>
      <c r="C1993" s="260"/>
      <c r="D1993" s="260"/>
      <c r="E1993" s="260"/>
      <c r="F1993" s="260"/>
      <c r="G1993" s="260"/>
      <c r="H1993" s="260"/>
      <c r="I1993" s="262"/>
    </row>
    <row r="1994" spans="1:9" ht="14.25" customHeight="1">
      <c r="A1994" s="273"/>
      <c r="B1994" s="260"/>
      <c r="C1994" s="260"/>
      <c r="D1994" s="260"/>
      <c r="E1994" s="260"/>
      <c r="F1994" s="260"/>
      <c r="G1994" s="260"/>
      <c r="H1994" s="260"/>
      <c r="I1994" s="262"/>
    </row>
    <row r="1995" spans="1:9" ht="14.25" customHeight="1">
      <c r="A1995" s="273"/>
      <c r="B1995" s="260"/>
      <c r="C1995" s="260"/>
      <c r="D1995" s="260"/>
      <c r="E1995" s="260"/>
      <c r="F1995" s="260"/>
      <c r="G1995" s="260"/>
      <c r="H1995" s="260"/>
      <c r="I1995" s="262"/>
    </row>
    <row r="1996" spans="1:9" ht="14.25" customHeight="1">
      <c r="A1996" s="273"/>
      <c r="B1996" s="260"/>
      <c r="C1996" s="153"/>
      <c r="D1996" s="153"/>
      <c r="E1996" s="260"/>
      <c r="F1996" s="260"/>
      <c r="G1996" s="260"/>
      <c r="H1996" s="260"/>
      <c r="I1996" s="262"/>
    </row>
    <row r="1997" spans="1:9" ht="14.25" customHeight="1">
      <c r="A1997" s="273"/>
      <c r="B1997" s="260"/>
      <c r="C1997" s="153"/>
      <c r="D1997" s="153"/>
      <c r="E1997" s="260"/>
      <c r="F1997" s="260"/>
      <c r="G1997" s="260"/>
      <c r="H1997" s="260"/>
      <c r="I1997" s="262"/>
    </row>
    <row r="1998" spans="1:9" ht="14.25" customHeight="1">
      <c r="A1998" s="273"/>
      <c r="B1998" s="260"/>
      <c r="C1998" s="153"/>
      <c r="D1998" s="153"/>
      <c r="E1998" s="260"/>
      <c r="F1998" s="260"/>
      <c r="G1998" s="260"/>
      <c r="H1998" s="260"/>
      <c r="I1998" s="262"/>
    </row>
    <row r="1999" spans="1:9" ht="14.25" customHeight="1">
      <c r="A1999" s="273"/>
      <c r="B1999" s="260"/>
      <c r="C1999" s="153"/>
      <c r="D1999" s="153"/>
      <c r="E1999" s="260"/>
      <c r="F1999" s="260"/>
      <c r="G1999" s="321"/>
      <c r="H1999" s="321"/>
      <c r="I1999" s="324"/>
    </row>
    <row r="2000" spans="1:9" ht="14.25" customHeight="1">
      <c r="A2000" s="273"/>
      <c r="B2000" s="260"/>
      <c r="C2000" s="153"/>
      <c r="D2000" s="153"/>
      <c r="E2000" s="260"/>
      <c r="F2000" s="260"/>
      <c r="G2000" s="326"/>
      <c r="H2000" s="326"/>
      <c r="I2000" s="327"/>
    </row>
    <row r="2001" spans="1:9" ht="14.25" customHeight="1">
      <c r="A2001" s="313" t="s">
        <v>3673</v>
      </c>
      <c r="B2001" s="329" t="s">
        <v>1019</v>
      </c>
      <c r="C2001" s="315" t="s">
        <v>1020</v>
      </c>
      <c r="D2001" s="316" t="s">
        <v>920</v>
      </c>
      <c r="E2001" s="317"/>
      <c r="F2001" s="318"/>
      <c r="G2001" s="318"/>
      <c r="H2001" s="318"/>
      <c r="I2001" s="319"/>
    </row>
    <row r="2002" spans="1:9" ht="14.25" customHeight="1">
      <c r="A2002" s="378"/>
      <c r="B2002" s="427"/>
      <c r="C2002" s="380"/>
      <c r="D2002" s="381"/>
      <c r="E2002" s="381"/>
      <c r="F2002" s="380"/>
      <c r="G2002" s="380"/>
      <c r="H2002" s="380"/>
      <c r="I2002" s="382"/>
    </row>
    <row r="2003" spans="1:9" ht="14.25" customHeight="1">
      <c r="A2003" s="377"/>
      <c r="B2003" s="150" t="s">
        <v>3674</v>
      </c>
      <c r="C2003" s="150">
        <v>141548486</v>
      </c>
      <c r="D2003" s="153">
        <v>8014142201</v>
      </c>
      <c r="E2003" s="260" t="s">
        <v>516</v>
      </c>
      <c r="F2003" s="260" t="s">
        <v>933</v>
      </c>
      <c r="G2003" s="260" t="s">
        <v>508</v>
      </c>
      <c r="H2003" s="260"/>
      <c r="I2003" s="262"/>
    </row>
    <row r="2004" spans="1:9" ht="14.25" customHeight="1">
      <c r="A2004" s="273" t="s">
        <v>3675</v>
      </c>
      <c r="B2004" s="260" t="s">
        <v>702</v>
      </c>
      <c r="C2004" s="260">
        <v>96841186</v>
      </c>
      <c r="D2004" s="153">
        <v>3854577147</v>
      </c>
      <c r="E2004" s="260" t="s">
        <v>536</v>
      </c>
      <c r="F2004" s="260" t="s">
        <v>933</v>
      </c>
      <c r="G2004" s="260" t="s">
        <v>508</v>
      </c>
      <c r="H2004" s="260"/>
      <c r="I2004" s="262" t="s">
        <v>3676</v>
      </c>
    </row>
    <row r="2005" spans="1:9" ht="14.25" customHeight="1">
      <c r="A2005" s="273" t="s">
        <v>3677</v>
      </c>
      <c r="B2005" s="153" t="s">
        <v>705</v>
      </c>
      <c r="C2005" s="153">
        <v>95619260</v>
      </c>
      <c r="D2005" s="153">
        <v>8013017539</v>
      </c>
      <c r="E2005" s="260" t="s">
        <v>536</v>
      </c>
      <c r="F2005" s="260" t="s">
        <v>929</v>
      </c>
      <c r="G2005" s="260" t="s">
        <v>508</v>
      </c>
      <c r="H2005" s="260"/>
      <c r="I2005" s="262"/>
    </row>
    <row r="2006" spans="1:9" ht="14.25" customHeight="1">
      <c r="A2006" s="273">
        <v>607928554</v>
      </c>
      <c r="B2006" s="186" t="s">
        <v>3678</v>
      </c>
      <c r="C2006" s="186">
        <v>181377778</v>
      </c>
      <c r="D2006" s="260">
        <v>5622337873</v>
      </c>
      <c r="E2006" s="260" t="s">
        <v>684</v>
      </c>
      <c r="F2006" s="260" t="s">
        <v>933</v>
      </c>
      <c r="G2006" s="260" t="s">
        <v>508</v>
      </c>
      <c r="H2006" s="260"/>
      <c r="I2006" s="262"/>
    </row>
    <row r="2007" spans="1:9" ht="14.25" customHeight="1">
      <c r="A2007" s="273" t="s">
        <v>3679</v>
      </c>
      <c r="B2007" s="150" t="s">
        <v>3680</v>
      </c>
      <c r="C2007" s="150">
        <v>95696069</v>
      </c>
      <c r="D2007" s="153">
        <v>8016381761</v>
      </c>
      <c r="E2007" s="260" t="s">
        <v>536</v>
      </c>
      <c r="F2007" s="260" t="s">
        <v>929</v>
      </c>
      <c r="G2007" s="260" t="s">
        <v>508</v>
      </c>
      <c r="H2007" s="260"/>
      <c r="I2007" s="262"/>
    </row>
    <row r="2008" spans="1:9" ht="14.25" customHeight="1">
      <c r="A2008" s="273" t="s">
        <v>3681</v>
      </c>
      <c r="B2008" s="260" t="s">
        <v>715</v>
      </c>
      <c r="C2008" s="260">
        <v>165102458</v>
      </c>
      <c r="D2008" s="260">
        <v>8019416182</v>
      </c>
      <c r="E2008" s="260" t="s">
        <v>536</v>
      </c>
      <c r="F2008" s="260" t="s">
        <v>933</v>
      </c>
      <c r="G2008" s="260" t="s">
        <v>735</v>
      </c>
      <c r="H2008" s="260"/>
      <c r="I2008" s="262"/>
    </row>
    <row r="2009" spans="1:9" ht="14.25" customHeight="1">
      <c r="A2009" s="273" t="s">
        <v>3682</v>
      </c>
      <c r="B2009" s="153" t="s">
        <v>716</v>
      </c>
      <c r="C2009" s="153">
        <v>168539892</v>
      </c>
      <c r="D2009" s="153">
        <v>3854361883</v>
      </c>
      <c r="E2009" s="260" t="s">
        <v>516</v>
      </c>
      <c r="F2009" s="260" t="s">
        <v>933</v>
      </c>
      <c r="G2009" s="260" t="s">
        <v>735</v>
      </c>
      <c r="H2009" s="260"/>
      <c r="I2009" s="262"/>
    </row>
    <row r="2010" spans="1:9" ht="14.25" customHeight="1">
      <c r="A2010" s="273"/>
      <c r="B2010" s="260"/>
      <c r="C2010" s="260"/>
      <c r="D2010" s="260"/>
      <c r="E2010" s="260"/>
      <c r="F2010" s="260"/>
      <c r="G2010" s="260"/>
      <c r="H2010" s="260"/>
      <c r="I2010" s="262"/>
    </row>
    <row r="2011" spans="1:9" ht="14.25" customHeight="1">
      <c r="A2011" s="273"/>
      <c r="B2011" s="260"/>
      <c r="C2011" s="260"/>
      <c r="D2011" s="260"/>
      <c r="E2011" s="260"/>
      <c r="F2011" s="260"/>
      <c r="G2011" s="260"/>
      <c r="H2011" s="260"/>
      <c r="I2011" s="262"/>
    </row>
    <row r="2012" spans="1:9" ht="14.25" customHeight="1">
      <c r="A2012" s="273"/>
      <c r="B2012" s="260"/>
      <c r="C2012" s="260"/>
      <c r="D2012" s="260"/>
      <c r="E2012" s="260"/>
      <c r="F2012" s="260"/>
      <c r="G2012" s="260"/>
      <c r="H2012" s="260"/>
      <c r="I2012" s="262"/>
    </row>
    <row r="2013" spans="1:9" ht="14.25" customHeight="1">
      <c r="A2013" s="273"/>
      <c r="B2013" s="186"/>
      <c r="C2013" s="186"/>
      <c r="D2013" s="340">
        <v>219122679</v>
      </c>
      <c r="E2013" s="260"/>
      <c r="F2013" s="260"/>
      <c r="G2013" s="260"/>
      <c r="H2013" s="260"/>
      <c r="I2013" s="262"/>
    </row>
    <row r="2014" spans="1:9" ht="14.25" customHeight="1">
      <c r="A2014" s="273"/>
      <c r="B2014" s="260"/>
      <c r="C2014" s="260"/>
      <c r="D2014" s="260"/>
      <c r="E2014" s="377"/>
      <c r="F2014" s="260"/>
      <c r="G2014" s="260"/>
      <c r="H2014" s="260"/>
      <c r="I2014" s="262"/>
    </row>
    <row r="2015" spans="1:9" ht="14.25" customHeight="1">
      <c r="A2015" s="273"/>
      <c r="B2015" s="260"/>
      <c r="C2015" s="260"/>
      <c r="D2015" s="260"/>
      <c r="E2015" s="260"/>
      <c r="F2015" s="260"/>
      <c r="G2015" s="260"/>
      <c r="H2015" s="260"/>
      <c r="I2015" s="262"/>
    </row>
    <row r="2016" spans="1:9" ht="14.25" customHeight="1">
      <c r="A2016" s="273"/>
      <c r="B2016" s="260"/>
      <c r="C2016" s="260"/>
      <c r="D2016" s="260"/>
      <c r="E2016" s="260"/>
      <c r="F2016" s="260"/>
      <c r="G2016" s="260"/>
      <c r="H2016" s="260"/>
      <c r="I2016" s="262"/>
    </row>
    <row r="2017" spans="1:9" ht="14.25" customHeight="1">
      <c r="A2017" s="273"/>
      <c r="B2017" s="260"/>
      <c r="C2017" s="260"/>
      <c r="D2017" s="260"/>
      <c r="E2017" s="260"/>
      <c r="F2017" s="260"/>
      <c r="G2017" s="260"/>
      <c r="H2017" s="260"/>
      <c r="I2017" s="262"/>
    </row>
    <row r="2018" spans="1:9" ht="14.25" customHeight="1">
      <c r="A2018" s="273"/>
      <c r="B2018" s="260"/>
      <c r="C2018" s="260"/>
      <c r="D2018" s="260"/>
      <c r="E2018" s="260"/>
      <c r="F2018" s="260"/>
      <c r="G2018" s="260"/>
      <c r="H2018" s="260"/>
      <c r="I2018" s="262"/>
    </row>
    <row r="2019" spans="1:9" ht="14.25" customHeight="1">
      <c r="A2019" s="273"/>
      <c r="B2019" s="260"/>
      <c r="C2019" s="260"/>
      <c r="D2019" s="260"/>
      <c r="E2019" s="260"/>
      <c r="F2019" s="260"/>
      <c r="G2019" s="260"/>
      <c r="H2019" s="260"/>
      <c r="I2019" s="262"/>
    </row>
    <row r="2020" spans="1:9" ht="14.25" customHeight="1">
      <c r="A2020" s="273"/>
      <c r="B2020" s="260"/>
      <c r="C2020" s="260"/>
      <c r="D2020" s="260"/>
      <c r="E2020" s="260"/>
      <c r="F2020" s="260"/>
      <c r="G2020" s="260"/>
      <c r="H2020" s="260"/>
      <c r="I2020" s="262"/>
    </row>
    <row r="2022" spans="1:9" ht="14.25" customHeight="1">
      <c r="A2022" s="330"/>
      <c r="B2022" s="328"/>
      <c r="C2022" s="328"/>
      <c r="D2022" s="328"/>
      <c r="E2022" s="328"/>
      <c r="F2022" s="328"/>
      <c r="G2022" s="328"/>
      <c r="H2022" s="328"/>
      <c r="I2022" s="328"/>
    </row>
    <row r="2023" spans="1:9" ht="14.25" customHeight="1">
      <c r="A2023" s="278" t="s">
        <v>3683</v>
      </c>
      <c r="B2023" s="337" t="s">
        <v>918</v>
      </c>
      <c r="C2023" s="250" t="s">
        <v>919</v>
      </c>
      <c r="D2023" s="251" t="s">
        <v>1311</v>
      </c>
      <c r="E2023" s="252"/>
      <c r="F2023" s="253"/>
      <c r="G2023" s="253"/>
      <c r="H2023" s="253"/>
      <c r="I2023" s="284"/>
    </row>
    <row r="2024" spans="1:9" ht="14.25" customHeight="1">
      <c r="A2024" s="378" t="s">
        <v>921</v>
      </c>
      <c r="B2024" s="427" t="s">
        <v>3189</v>
      </c>
      <c r="C2024" s="380" t="s">
        <v>923</v>
      </c>
      <c r="D2024" s="381" t="s">
        <v>924</v>
      </c>
      <c r="E2024" s="381" t="s">
        <v>497</v>
      </c>
      <c r="F2024" s="380" t="s">
        <v>925</v>
      </c>
      <c r="G2024" s="380" t="s">
        <v>926</v>
      </c>
      <c r="H2024" s="380" t="s">
        <v>1312</v>
      </c>
      <c r="I2024" s="382" t="s">
        <v>455</v>
      </c>
    </row>
    <row r="2025" spans="1:9" ht="14.25" customHeight="1">
      <c r="A2025" s="496"/>
      <c r="B2025" s="497" t="s">
        <v>3684</v>
      </c>
      <c r="C2025" s="497">
        <v>222819332</v>
      </c>
      <c r="D2025" s="497">
        <v>3852678214</v>
      </c>
      <c r="E2025" s="293" t="s">
        <v>516</v>
      </c>
      <c r="F2025" s="293" t="s">
        <v>929</v>
      </c>
      <c r="G2025" s="293"/>
      <c r="H2025" s="293"/>
      <c r="I2025" s="294" t="s">
        <v>3685</v>
      </c>
    </row>
    <row r="2026" spans="1:9" ht="14.25" customHeight="1">
      <c r="A2026" s="287"/>
      <c r="B2026" s="498" t="s">
        <v>3686</v>
      </c>
      <c r="C2026" s="499">
        <v>222892331</v>
      </c>
      <c r="D2026" s="500">
        <v>3855603742</v>
      </c>
      <c r="E2026" s="293" t="s">
        <v>521</v>
      </c>
      <c r="F2026" s="293" t="s">
        <v>933</v>
      </c>
      <c r="G2026" s="293"/>
      <c r="H2026" s="293"/>
      <c r="I2026" s="294"/>
    </row>
    <row r="2027" spans="1:9" ht="14.25" customHeight="1">
      <c r="A2027" s="287"/>
      <c r="B2027" s="498" t="s">
        <v>3687</v>
      </c>
      <c r="C2027" s="499">
        <v>109164233</v>
      </c>
      <c r="D2027" s="501">
        <v>3859108741</v>
      </c>
      <c r="E2027" s="293" t="s">
        <v>805</v>
      </c>
      <c r="F2027" s="293" t="s">
        <v>933</v>
      </c>
      <c r="G2027" s="293"/>
      <c r="H2027" s="293"/>
      <c r="I2027" s="294"/>
    </row>
    <row r="2028" spans="1:9" ht="14.25" customHeight="1">
      <c r="A2028" s="287"/>
      <c r="B2028" s="497" t="s">
        <v>643</v>
      </c>
      <c r="C2028" s="497">
        <v>107638736</v>
      </c>
      <c r="D2028" s="501">
        <v>8019008159</v>
      </c>
      <c r="E2028" s="293" t="s">
        <v>516</v>
      </c>
      <c r="F2028" s="293" t="s">
        <v>929</v>
      </c>
      <c r="G2028" s="293"/>
      <c r="H2028" s="293"/>
      <c r="I2028" s="294"/>
    </row>
    <row r="2029" spans="1:9" ht="14.25" customHeight="1">
      <c r="A2029" s="287"/>
      <c r="B2029" s="497" t="s">
        <v>644</v>
      </c>
      <c r="C2029" s="497">
        <v>219703473</v>
      </c>
      <c r="D2029" s="497">
        <v>8019008157</v>
      </c>
      <c r="E2029" s="292" t="s">
        <v>516</v>
      </c>
      <c r="F2029" s="293" t="s">
        <v>929</v>
      </c>
      <c r="G2029" s="293"/>
      <c r="H2029" s="293"/>
      <c r="I2029" s="294"/>
    </row>
    <row r="2030" spans="1:9" ht="14.25" customHeight="1">
      <c r="A2030" s="287"/>
      <c r="B2030" s="498" t="s">
        <v>714</v>
      </c>
      <c r="C2030" s="498">
        <v>222927651</v>
      </c>
      <c r="D2030" s="498">
        <v>8015149339</v>
      </c>
      <c r="E2030" s="293" t="s">
        <v>510</v>
      </c>
      <c r="F2030" s="293" t="s">
        <v>933</v>
      </c>
      <c r="G2030" s="293"/>
      <c r="H2030" s="293"/>
      <c r="I2030" s="294"/>
    </row>
    <row r="2031" spans="1:9" ht="14.25" customHeight="1">
      <c r="A2031" s="287"/>
      <c r="B2031" s="502"/>
      <c r="C2031" s="498">
        <v>222857334</v>
      </c>
      <c r="D2031" s="503">
        <v>3852126913</v>
      </c>
      <c r="E2031" s="293" t="s">
        <v>805</v>
      </c>
      <c r="F2031" s="293" t="s">
        <v>929</v>
      </c>
      <c r="G2031" s="293"/>
      <c r="H2031" s="293"/>
      <c r="I2031" s="294"/>
    </row>
    <row r="2032" spans="1:9" ht="14.25" customHeight="1">
      <c r="A2032" s="287"/>
      <c r="B2032" s="498" t="s">
        <v>718</v>
      </c>
      <c r="C2032" s="498">
        <v>181490140</v>
      </c>
      <c r="D2032" s="498">
        <v>3855294816</v>
      </c>
      <c r="E2032" s="293" t="s">
        <v>510</v>
      </c>
      <c r="F2032" s="293" t="s">
        <v>929</v>
      </c>
      <c r="G2032" s="293"/>
      <c r="H2032" s="293"/>
      <c r="I2032" s="294"/>
    </row>
    <row r="2033" spans="1:9" ht="14.25" customHeight="1">
      <c r="A2033" s="273"/>
      <c r="B2033" s="153"/>
      <c r="C2033" s="153"/>
      <c r="D2033" s="153"/>
      <c r="E2033" s="260"/>
      <c r="F2033" s="260"/>
      <c r="G2033" s="260"/>
      <c r="H2033" s="260"/>
      <c r="I2033" s="262"/>
    </row>
    <row r="2034" spans="1:9" ht="14.25" customHeight="1">
      <c r="A2034" s="273"/>
      <c r="B2034" s="717" t="s">
        <v>3688</v>
      </c>
      <c r="C2034" s="717"/>
      <c r="D2034" s="717"/>
      <c r="E2034" s="717"/>
      <c r="F2034" s="717"/>
      <c r="G2034" s="260"/>
      <c r="H2034" s="260"/>
      <c r="I2034" s="262"/>
    </row>
    <row r="2035" spans="1:9" ht="14.25" customHeight="1">
      <c r="A2035" s="273"/>
      <c r="B2035" s="145"/>
      <c r="C2035" s="145"/>
      <c r="D2035" s="186"/>
      <c r="E2035" s="260"/>
      <c r="F2035" s="260"/>
      <c r="G2035" s="260"/>
      <c r="H2035" s="260"/>
      <c r="I2035" s="262"/>
    </row>
    <row r="2036" spans="1:9" ht="14.25" customHeight="1">
      <c r="A2036" s="273"/>
      <c r="B2036" s="153"/>
      <c r="C2036" s="153"/>
      <c r="D2036" s="57"/>
      <c r="E2036" s="260"/>
      <c r="F2036" s="260"/>
      <c r="G2036" s="260"/>
      <c r="H2036" s="260"/>
      <c r="I2036" s="262"/>
    </row>
    <row r="2037" spans="1:9" ht="14.25" customHeight="1">
      <c r="A2037" s="273"/>
      <c r="B2037" s="186"/>
      <c r="C2037" s="186"/>
      <c r="D2037" s="186"/>
      <c r="E2037" s="260"/>
      <c r="F2037" s="260"/>
      <c r="G2037" s="260"/>
      <c r="H2037" s="260"/>
      <c r="I2037" s="262"/>
    </row>
    <row r="2038" spans="1:9" ht="14.25" customHeight="1">
      <c r="A2038" s="273"/>
      <c r="B2038" s="153"/>
      <c r="C2038" s="153"/>
      <c r="D2038" s="153"/>
      <c r="E2038" s="260"/>
      <c r="F2038" s="260"/>
      <c r="G2038" s="260"/>
      <c r="H2038" s="260"/>
      <c r="I2038" s="262"/>
    </row>
    <row r="2039" spans="1:9" ht="14.25" customHeight="1">
      <c r="A2039" s="273"/>
      <c r="B2039" s="153"/>
      <c r="C2039" s="153"/>
      <c r="D2039" s="153"/>
      <c r="E2039" s="260"/>
      <c r="F2039" s="260"/>
      <c r="G2039" s="260"/>
      <c r="H2039" s="260"/>
      <c r="I2039" s="262"/>
    </row>
    <row r="2040" spans="1:9" ht="14.25" customHeight="1">
      <c r="A2040" s="322"/>
      <c r="B2040" s="153"/>
      <c r="C2040" s="153"/>
      <c r="D2040" s="153"/>
      <c r="E2040" s="321"/>
      <c r="F2040" s="321"/>
      <c r="G2040" s="321"/>
      <c r="H2040" s="321"/>
      <c r="I2040" s="324"/>
    </row>
    <row r="2041" spans="1:9" ht="14.25" customHeight="1">
      <c r="A2041" s="322"/>
      <c r="B2041" s="153"/>
      <c r="C2041" s="153"/>
      <c r="D2041" s="153"/>
      <c r="E2041" s="321"/>
      <c r="F2041" s="321"/>
      <c r="G2041" s="321"/>
      <c r="H2041" s="321"/>
      <c r="I2041" s="324"/>
    </row>
    <row r="2042" spans="1:9" ht="14.25" customHeight="1">
      <c r="A2042" s="322"/>
      <c r="B2042" s="153"/>
      <c r="C2042" s="57"/>
      <c r="D2042" s="153"/>
      <c r="E2042" s="321"/>
      <c r="F2042" s="321"/>
      <c r="G2042" s="321"/>
      <c r="H2042" s="321"/>
      <c r="I2042" s="324"/>
    </row>
    <row r="2043" spans="1:9" ht="14.25" customHeight="1">
      <c r="A2043" s="322"/>
      <c r="B2043" s="153"/>
      <c r="C2043" s="153"/>
      <c r="D2043" s="153"/>
      <c r="E2043" s="321"/>
      <c r="F2043" s="321"/>
      <c r="G2043" s="321"/>
      <c r="H2043" s="321"/>
      <c r="I2043" s="324"/>
    </row>
    <row r="2044" spans="1:9" ht="14.25" customHeight="1">
      <c r="A2044" s="325"/>
      <c r="B2044" s="393"/>
      <c r="C2044" s="393"/>
      <c r="D2044" s="393"/>
      <c r="E2044" s="326"/>
      <c r="F2044" s="326"/>
      <c r="G2044" s="326"/>
      <c r="H2044" s="326"/>
      <c r="I2044" s="327"/>
    </row>
    <row r="2045" spans="1:9" ht="14.25" customHeight="1">
      <c r="A2045" s="278" t="s">
        <v>3689</v>
      </c>
      <c r="B2045" s="337" t="s">
        <v>918</v>
      </c>
      <c r="C2045" s="250" t="s">
        <v>919</v>
      </c>
      <c r="D2045" s="251" t="s">
        <v>1311</v>
      </c>
      <c r="E2045" s="252"/>
      <c r="F2045" s="253"/>
      <c r="G2045" s="253"/>
      <c r="H2045" s="253"/>
      <c r="I2045" s="284"/>
    </row>
    <row r="2046" spans="1:9" ht="14.25" customHeight="1">
      <c r="A2046" s="378" t="s">
        <v>921</v>
      </c>
      <c r="B2046" s="427" t="s">
        <v>3189</v>
      </c>
      <c r="C2046" s="380" t="s">
        <v>923</v>
      </c>
      <c r="D2046" s="381" t="s">
        <v>924</v>
      </c>
      <c r="E2046" s="381" t="s">
        <v>497</v>
      </c>
      <c r="F2046" s="380" t="s">
        <v>925</v>
      </c>
      <c r="G2046" s="380" t="s">
        <v>926</v>
      </c>
      <c r="H2046" s="380" t="s">
        <v>1312</v>
      </c>
      <c r="I2046" s="382" t="s">
        <v>455</v>
      </c>
    </row>
    <row r="2047" spans="1:9" s="514" customFormat="1" ht="14.25" customHeight="1">
      <c r="A2047" s="510"/>
      <c r="B2047" s="511" t="s">
        <v>3684</v>
      </c>
      <c r="C2047" s="511">
        <v>222819332</v>
      </c>
      <c r="D2047" s="511">
        <v>3852678214</v>
      </c>
      <c r="E2047" s="512" t="s">
        <v>516</v>
      </c>
      <c r="F2047" s="512" t="s">
        <v>929</v>
      </c>
      <c r="G2047" s="512"/>
      <c r="H2047" s="512"/>
      <c r="I2047" s="513"/>
    </row>
    <row r="2048" spans="1:9" s="514" customFormat="1" ht="14.25" customHeight="1">
      <c r="A2048" s="515" t="s">
        <v>3690</v>
      </c>
      <c r="B2048" s="511" t="s">
        <v>714</v>
      </c>
      <c r="C2048" s="511">
        <v>222927651</v>
      </c>
      <c r="D2048" s="511">
        <v>8015149339</v>
      </c>
      <c r="E2048" s="512" t="s">
        <v>510</v>
      </c>
      <c r="F2048" s="512" t="s">
        <v>929</v>
      </c>
      <c r="G2048" s="512"/>
      <c r="H2048" s="512"/>
      <c r="I2048" s="513"/>
    </row>
    <row r="2049" spans="1:9" ht="14.25" customHeight="1">
      <c r="A2049" s="273" t="s">
        <v>3691</v>
      </c>
      <c r="B2049" s="153" t="s">
        <v>720</v>
      </c>
      <c r="C2049" s="153">
        <v>120502100</v>
      </c>
      <c r="D2049" s="153">
        <v>3854631414</v>
      </c>
      <c r="E2049" s="260" t="s">
        <v>510</v>
      </c>
      <c r="F2049" s="260" t="s">
        <v>929</v>
      </c>
      <c r="G2049" s="260"/>
      <c r="H2049" s="260"/>
      <c r="I2049" s="262"/>
    </row>
    <row r="2050" spans="1:9" ht="14.25" customHeight="1">
      <c r="A2050" s="273" t="s">
        <v>3692</v>
      </c>
      <c r="B2050" s="150" t="s">
        <v>3693</v>
      </c>
      <c r="C2050" s="150">
        <v>222719839</v>
      </c>
      <c r="D2050" s="150">
        <v>3854183265</v>
      </c>
      <c r="E2050" s="260" t="s">
        <v>510</v>
      </c>
      <c r="F2050" s="260" t="s">
        <v>929</v>
      </c>
      <c r="G2050" s="260"/>
      <c r="H2050" s="260"/>
      <c r="I2050" s="262"/>
    </row>
    <row r="2051" spans="1:9" ht="14.25" customHeight="1">
      <c r="A2051" s="432"/>
      <c r="B2051" s="150" t="s">
        <v>718</v>
      </c>
      <c r="C2051" s="150">
        <v>181490140</v>
      </c>
      <c r="D2051" s="150">
        <v>3855294816</v>
      </c>
      <c r="E2051" s="260" t="s">
        <v>510</v>
      </c>
      <c r="F2051" s="260" t="s">
        <v>929</v>
      </c>
      <c r="G2051" s="260"/>
      <c r="H2051" s="260"/>
      <c r="I2051" s="262"/>
    </row>
    <row r="2052" spans="1:9" ht="14.25" customHeight="1">
      <c r="A2052" s="273"/>
      <c r="B2052" s="153" t="s">
        <v>719</v>
      </c>
      <c r="C2052" s="153">
        <v>222976942</v>
      </c>
      <c r="D2052" s="153">
        <v>3855139854</v>
      </c>
      <c r="E2052" s="260" t="s">
        <v>510</v>
      </c>
      <c r="F2052" s="260" t="s">
        <v>929</v>
      </c>
      <c r="G2052" s="260"/>
      <c r="H2052" s="260"/>
      <c r="I2052" s="340"/>
    </row>
    <row r="2053" spans="1:9" ht="14.25" customHeight="1">
      <c r="A2053" s="273"/>
      <c r="B2053" s="153" t="s">
        <v>1120</v>
      </c>
      <c r="C2053" s="153">
        <v>222950954</v>
      </c>
      <c r="D2053" s="153">
        <v>3854007870</v>
      </c>
      <c r="E2053" s="260" t="s">
        <v>516</v>
      </c>
      <c r="F2053" s="260" t="s">
        <v>929</v>
      </c>
      <c r="G2053" s="260"/>
      <c r="H2053" s="260"/>
      <c r="I2053" s="262"/>
    </row>
    <row r="2054" spans="1:9" ht="14.25" customHeight="1">
      <c r="A2054" s="273"/>
      <c r="B2054" s="150" t="s">
        <v>3694</v>
      </c>
      <c r="C2054" s="150">
        <v>176302948</v>
      </c>
      <c r="D2054" s="150">
        <v>8019467254</v>
      </c>
      <c r="E2054" s="260" t="s">
        <v>516</v>
      </c>
      <c r="F2054" s="260" t="s">
        <v>929</v>
      </c>
      <c r="G2054" s="260"/>
      <c r="H2054" s="260"/>
      <c r="I2054" s="262"/>
    </row>
    <row r="2055" spans="1:9" s="514" customFormat="1" ht="14.25" customHeight="1">
      <c r="A2055" s="515"/>
      <c r="B2055" s="516" t="s">
        <v>643</v>
      </c>
      <c r="C2055" s="516">
        <v>107638736</v>
      </c>
      <c r="D2055" s="517">
        <v>8019008159</v>
      </c>
      <c r="E2055" s="512" t="s">
        <v>516</v>
      </c>
      <c r="F2055" s="512" t="s">
        <v>929</v>
      </c>
      <c r="G2055" s="512"/>
      <c r="H2055" s="512"/>
      <c r="I2055" s="513"/>
    </row>
    <row r="2056" spans="1:9" s="514" customFormat="1" ht="14.25" customHeight="1">
      <c r="A2056" s="515"/>
      <c r="B2056" s="516" t="s">
        <v>644</v>
      </c>
      <c r="C2056" s="516">
        <v>219703473</v>
      </c>
      <c r="D2056" s="516">
        <v>8019008157</v>
      </c>
      <c r="E2056" s="512" t="s">
        <v>516</v>
      </c>
      <c r="F2056" s="512" t="s">
        <v>929</v>
      </c>
      <c r="G2056" s="512"/>
      <c r="H2056" s="512"/>
      <c r="I2056" s="513"/>
    </row>
    <row r="2057" spans="1:9" ht="14.25" customHeight="1">
      <c r="A2057" s="273"/>
      <c r="B2057" s="509" t="s">
        <v>3695</v>
      </c>
      <c r="C2057" s="153"/>
      <c r="D2057" s="153"/>
      <c r="E2057" s="260"/>
      <c r="F2057" s="260"/>
      <c r="G2057" s="260"/>
      <c r="H2057" s="260"/>
      <c r="I2057" s="262"/>
    </row>
    <row r="2058" spans="1:9" ht="14.25" customHeight="1">
      <c r="A2058" s="273"/>
      <c r="B2058" s="286" t="s">
        <v>3695</v>
      </c>
      <c r="C2058" s="186"/>
      <c r="D2058" s="186"/>
      <c r="E2058" s="260"/>
      <c r="F2058" s="260"/>
      <c r="G2058" s="260"/>
      <c r="H2058" s="260"/>
      <c r="I2058" s="262"/>
    </row>
    <row r="2059" spans="1:9" ht="14.25" customHeight="1">
      <c r="A2059" s="273"/>
      <c r="B2059" s="286" t="s">
        <v>3695</v>
      </c>
      <c r="C2059" s="260"/>
      <c r="D2059" s="260"/>
      <c r="E2059" s="260"/>
      <c r="F2059" s="260"/>
      <c r="G2059" s="260"/>
      <c r="H2059" s="260"/>
      <c r="I2059" s="262"/>
    </row>
    <row r="2060" spans="1:9" ht="14.25" customHeight="1">
      <c r="A2060" s="273"/>
      <c r="B2060" s="286" t="s">
        <v>3695</v>
      </c>
      <c r="C2060" s="153"/>
      <c r="D2060" s="153"/>
      <c r="E2060" s="260"/>
      <c r="F2060" s="260"/>
      <c r="G2060" s="260"/>
      <c r="H2060" s="260"/>
      <c r="I2060" s="262"/>
    </row>
    <row r="2061" spans="1:9" ht="14.25" customHeight="1">
      <c r="A2061" s="273"/>
      <c r="B2061" s="286" t="s">
        <v>3695</v>
      </c>
      <c r="C2061" s="153"/>
      <c r="D2061" s="153"/>
      <c r="E2061" s="260"/>
      <c r="F2061" s="260"/>
      <c r="G2061" s="260"/>
      <c r="H2061" s="260"/>
      <c r="I2061" s="262"/>
    </row>
    <row r="2062" spans="1:9" ht="14.25" customHeight="1">
      <c r="A2062" s="273"/>
      <c r="B2062" s="286" t="s">
        <v>3695</v>
      </c>
      <c r="C2062" s="153"/>
      <c r="D2062" s="153"/>
      <c r="E2062" s="260"/>
      <c r="F2062" s="260"/>
      <c r="G2062" s="260"/>
      <c r="H2062" s="260"/>
      <c r="I2062" s="262"/>
    </row>
    <row r="2063" spans="1:9" ht="14.25" customHeight="1">
      <c r="A2063" s="273"/>
      <c r="B2063" s="286" t="s">
        <v>3695</v>
      </c>
      <c r="C2063" s="153"/>
      <c r="D2063" s="153"/>
      <c r="E2063" s="260"/>
      <c r="F2063" s="260"/>
      <c r="G2063" s="260"/>
      <c r="H2063" s="260"/>
      <c r="I2063" s="262"/>
    </row>
    <row r="2064" spans="1:9" ht="14.25" customHeight="1">
      <c r="A2064" s="273"/>
      <c r="B2064" s="286" t="s">
        <v>3695</v>
      </c>
      <c r="C2064" s="153"/>
      <c r="D2064" s="153"/>
      <c r="E2064" s="260"/>
      <c r="F2064" s="260"/>
      <c r="G2064" s="260"/>
      <c r="H2064" s="260"/>
      <c r="I2064" s="262"/>
    </row>
    <row r="2065" spans="1:9" ht="14.25" customHeight="1">
      <c r="A2065" s="273"/>
      <c r="B2065" s="286" t="s">
        <v>3695</v>
      </c>
      <c r="C2065" s="153"/>
      <c r="D2065" s="153"/>
      <c r="E2065" s="260"/>
      <c r="F2065" s="260"/>
      <c r="G2065" s="260"/>
      <c r="H2065" s="260"/>
      <c r="I2065" s="262"/>
    </row>
    <row r="2066" spans="1:9" ht="14.25" customHeight="1">
      <c r="A2066" s="273"/>
      <c r="B2066" s="286" t="s">
        <v>3695</v>
      </c>
      <c r="C2066" s="153"/>
      <c r="D2066" s="153"/>
      <c r="E2066" s="260"/>
      <c r="F2066" s="260"/>
      <c r="G2066" s="260"/>
      <c r="H2066" s="260"/>
      <c r="I2066" s="262"/>
    </row>
    <row r="2067" spans="1:9" ht="14.25" customHeight="1">
      <c r="A2067" s="273"/>
      <c r="B2067" s="286" t="s">
        <v>3695</v>
      </c>
      <c r="C2067" s="153"/>
      <c r="D2067" s="153"/>
      <c r="E2067" s="260"/>
      <c r="F2067" s="260"/>
      <c r="G2067" s="321"/>
      <c r="H2067" s="321"/>
      <c r="I2067" s="324"/>
    </row>
    <row r="2068" spans="1:9" ht="14.25" customHeight="1">
      <c r="A2068" s="273"/>
      <c r="B2068" s="286" t="s">
        <v>3695</v>
      </c>
      <c r="C2068" s="153"/>
      <c r="D2068" s="153"/>
      <c r="E2068" s="260"/>
      <c r="F2068" s="260"/>
      <c r="G2068" s="326"/>
      <c r="H2068" s="326"/>
      <c r="I2068" s="327"/>
    </row>
    <row r="2069" spans="1:9" ht="14.25" customHeight="1">
      <c r="A2069" s="313" t="s">
        <v>3696</v>
      </c>
      <c r="B2069" s="329" t="s">
        <v>1019</v>
      </c>
      <c r="C2069" s="315" t="s">
        <v>1020</v>
      </c>
      <c r="D2069" s="316" t="s">
        <v>920</v>
      </c>
      <c r="E2069" s="317"/>
      <c r="F2069" s="318"/>
      <c r="G2069" s="318"/>
      <c r="H2069" s="318"/>
      <c r="I2069" s="319"/>
    </row>
    <row r="2070" spans="1:9" ht="14.25" customHeight="1">
      <c r="A2070" s="378" t="s">
        <v>921</v>
      </c>
      <c r="B2070" s="427" t="s">
        <v>3189</v>
      </c>
      <c r="C2070" s="380" t="s">
        <v>923</v>
      </c>
      <c r="D2070" s="381" t="s">
        <v>924</v>
      </c>
      <c r="E2070" s="381" t="s">
        <v>497</v>
      </c>
      <c r="F2070" s="380" t="s">
        <v>925</v>
      </c>
      <c r="G2070" s="380" t="s">
        <v>926</v>
      </c>
      <c r="H2070" s="380" t="s">
        <v>1312</v>
      </c>
      <c r="I2070" s="382" t="s">
        <v>455</v>
      </c>
    </row>
    <row r="2071" spans="1:9" ht="14.25" customHeight="1">
      <c r="A2071" s="377" t="s">
        <v>3697</v>
      </c>
      <c r="B2071" s="150" t="s">
        <v>3698</v>
      </c>
      <c r="C2071" s="150">
        <v>213751471</v>
      </c>
      <c r="D2071" s="150">
        <v>8019199381</v>
      </c>
      <c r="E2071" s="260" t="s">
        <v>536</v>
      </c>
      <c r="F2071" s="260" t="s">
        <v>929</v>
      </c>
      <c r="G2071" s="260" t="s">
        <v>508</v>
      </c>
      <c r="H2071" s="260"/>
      <c r="I2071" s="262" t="s">
        <v>736</v>
      </c>
    </row>
    <row r="2072" spans="1:9" ht="14.25" customHeight="1">
      <c r="A2072" s="273"/>
      <c r="B2072" s="260"/>
      <c r="C2072" s="260"/>
      <c r="D2072" s="150"/>
      <c r="E2072" s="260"/>
      <c r="F2072" s="260"/>
      <c r="G2072" s="260"/>
      <c r="H2072" s="260"/>
      <c r="I2072" s="262"/>
    </row>
    <row r="2073" spans="1:9" ht="14.25" customHeight="1">
      <c r="A2073" s="273"/>
      <c r="B2073" s="153"/>
      <c r="C2073" s="153"/>
      <c r="D2073" s="153"/>
      <c r="E2073" s="260"/>
      <c r="F2073" s="260"/>
      <c r="G2073" s="260"/>
      <c r="H2073" s="260"/>
      <c r="I2073" s="262"/>
    </row>
    <row r="2074" spans="1:9" ht="14.25" customHeight="1">
      <c r="A2074" s="273"/>
      <c r="B2074" s="186"/>
      <c r="C2074" s="186"/>
      <c r="D2074" s="260"/>
      <c r="E2074" s="260"/>
      <c r="F2074" s="260"/>
      <c r="G2074" s="260"/>
      <c r="H2074" s="260"/>
      <c r="I2074" s="262"/>
    </row>
    <row r="2075" spans="1:9" ht="14.25" customHeight="1">
      <c r="A2075" s="273"/>
      <c r="B2075" s="150"/>
      <c r="C2075" s="150"/>
      <c r="D2075" s="150"/>
      <c r="E2075" s="260"/>
      <c r="F2075" s="260"/>
      <c r="G2075" s="260"/>
      <c r="H2075" s="260"/>
      <c r="I2075" s="262"/>
    </row>
    <row r="2076" spans="1:9" ht="14.25" customHeight="1">
      <c r="A2076" s="273"/>
      <c r="B2076" s="260"/>
      <c r="C2076" s="260"/>
      <c r="D2076" s="260"/>
      <c r="E2076" s="260"/>
      <c r="F2076" s="260"/>
      <c r="G2076" s="260"/>
      <c r="H2076" s="260"/>
      <c r="I2076" s="262"/>
    </row>
    <row r="2077" spans="1:9" ht="14.25" customHeight="1">
      <c r="A2077" s="273"/>
      <c r="B2077" s="153"/>
      <c r="C2077" s="153"/>
      <c r="D2077" s="153"/>
      <c r="E2077" s="260"/>
      <c r="F2077" s="260"/>
      <c r="G2077" s="260"/>
      <c r="H2077" s="260"/>
      <c r="I2077" s="262"/>
    </row>
    <row r="2078" spans="1:9" ht="14.25" customHeight="1">
      <c r="A2078" s="273"/>
      <c r="B2078" s="260"/>
      <c r="C2078" s="260"/>
      <c r="D2078" s="260"/>
      <c r="E2078" s="260"/>
      <c r="F2078" s="260"/>
      <c r="G2078" s="260"/>
      <c r="H2078" s="260"/>
      <c r="I2078" s="262"/>
    </row>
    <row r="2079" spans="1:9" ht="14.25" customHeight="1">
      <c r="A2079" s="273"/>
      <c r="B2079" s="260"/>
      <c r="C2079" s="260"/>
      <c r="D2079" s="260"/>
      <c r="E2079" s="260"/>
      <c r="F2079" s="260"/>
      <c r="G2079" s="260"/>
      <c r="H2079" s="260"/>
      <c r="I2079" s="262"/>
    </row>
    <row r="2080" spans="1:9" ht="14.25" customHeight="1">
      <c r="A2080" s="273"/>
      <c r="B2080" s="260"/>
      <c r="C2080" s="260"/>
      <c r="D2080" s="260"/>
      <c r="E2080" s="260"/>
      <c r="F2080" s="260"/>
      <c r="G2080" s="260"/>
      <c r="H2080" s="260"/>
      <c r="I2080" s="262"/>
    </row>
    <row r="2081" spans="1:9" ht="14.25" customHeight="1">
      <c r="A2081" s="273"/>
      <c r="B2081" s="186"/>
      <c r="C2081" s="186"/>
      <c r="D2081" s="340">
        <v>219122679</v>
      </c>
      <c r="E2081" s="260"/>
      <c r="F2081" s="260"/>
      <c r="G2081" s="260"/>
      <c r="H2081" s="260"/>
      <c r="I2081" s="262"/>
    </row>
    <row r="2082" spans="1:9" ht="14.25" customHeight="1">
      <c r="A2082" s="273"/>
      <c r="B2082" s="260"/>
      <c r="C2082" s="260"/>
      <c r="D2082" s="260"/>
      <c r="E2082" s="377"/>
      <c r="F2082" s="260"/>
      <c r="G2082" s="260"/>
      <c r="H2082" s="260"/>
      <c r="I2082" s="262"/>
    </row>
    <row r="2083" spans="1:9" ht="14.25" customHeight="1">
      <c r="A2083" s="273"/>
      <c r="B2083" s="260"/>
      <c r="C2083" s="260"/>
      <c r="D2083" s="260"/>
      <c r="E2083" s="260"/>
      <c r="F2083" s="260"/>
      <c r="G2083" s="260"/>
      <c r="H2083" s="260"/>
      <c r="I2083" s="262"/>
    </row>
    <row r="2084" spans="1:9" ht="14.25" customHeight="1">
      <c r="A2084" s="273"/>
      <c r="B2084" s="260"/>
      <c r="C2084" s="260"/>
      <c r="D2084" s="260"/>
      <c r="E2084" s="260"/>
      <c r="F2084" s="260"/>
      <c r="G2084" s="260"/>
      <c r="H2084" s="260"/>
      <c r="I2084" s="262"/>
    </row>
    <row r="2085" spans="1:9" ht="14.25" customHeight="1">
      <c r="A2085" s="273"/>
      <c r="B2085" s="260"/>
      <c r="C2085" s="260"/>
      <c r="D2085" s="260"/>
      <c r="E2085" s="260"/>
      <c r="F2085" s="260"/>
      <c r="G2085" s="260"/>
      <c r="H2085" s="260"/>
      <c r="I2085" s="262"/>
    </row>
    <row r="2086" spans="1:9" ht="14.25" customHeight="1">
      <c r="A2086" s="273"/>
      <c r="B2086" s="260"/>
      <c r="C2086" s="260"/>
      <c r="D2086" s="260"/>
      <c r="E2086" s="260"/>
      <c r="F2086" s="260"/>
      <c r="G2086" s="260"/>
      <c r="H2086" s="260"/>
      <c r="I2086" s="262"/>
    </row>
    <row r="2087" spans="1:9" ht="14.25" customHeight="1">
      <c r="A2087" s="273"/>
      <c r="B2087" s="260"/>
      <c r="C2087" s="260"/>
      <c r="D2087" s="260"/>
      <c r="E2087" s="260"/>
      <c r="F2087" s="260"/>
      <c r="G2087" s="260"/>
      <c r="H2087" s="260"/>
      <c r="I2087" s="262"/>
    </row>
    <row r="2088" spans="1:9" ht="14.25" customHeight="1">
      <c r="A2088" s="273"/>
      <c r="B2088" s="260"/>
      <c r="C2088" s="260"/>
      <c r="D2088" s="260"/>
      <c r="E2088" s="260"/>
      <c r="F2088" s="260"/>
      <c r="G2088" s="260"/>
      <c r="H2088" s="260"/>
      <c r="I2088" s="262"/>
    </row>
    <row r="2090" spans="1:9" ht="14.25" customHeight="1">
      <c r="A2090" s="330"/>
      <c r="B2090" s="328"/>
      <c r="C2090" s="328"/>
      <c r="D2090" s="328"/>
      <c r="E2090" s="328"/>
      <c r="F2090" s="328"/>
      <c r="G2090" s="328"/>
      <c r="H2090" s="328"/>
      <c r="I2090" s="328"/>
    </row>
    <row r="2091" spans="1:9" ht="14.25" customHeight="1">
      <c r="A2091" s="278" t="s">
        <v>3699</v>
      </c>
      <c r="B2091" s="337" t="s">
        <v>918</v>
      </c>
      <c r="C2091" s="250" t="s">
        <v>919</v>
      </c>
      <c r="D2091" s="251" t="s">
        <v>1311</v>
      </c>
      <c r="E2091" s="252"/>
      <c r="F2091" s="253"/>
      <c r="G2091" s="253"/>
      <c r="H2091" s="253"/>
      <c r="I2091" s="284"/>
    </row>
    <row r="2092" spans="1:9" ht="14.25" customHeight="1">
      <c r="A2092" s="378" t="s">
        <v>921</v>
      </c>
      <c r="B2092" s="427" t="s">
        <v>3189</v>
      </c>
      <c r="C2092" s="380" t="s">
        <v>923</v>
      </c>
      <c r="D2092" s="381" t="s">
        <v>924</v>
      </c>
      <c r="E2092" s="381" t="s">
        <v>497</v>
      </c>
      <c r="F2092" s="380" t="s">
        <v>925</v>
      </c>
      <c r="G2092" s="380" t="s">
        <v>926</v>
      </c>
      <c r="H2092" s="380" t="s">
        <v>1312</v>
      </c>
      <c r="I2092" s="382" t="s">
        <v>455</v>
      </c>
    </row>
    <row r="2093" spans="1:9" ht="14.25" customHeight="1">
      <c r="A2093" s="153"/>
      <c r="B2093" s="153" t="s">
        <v>3700</v>
      </c>
      <c r="C2093" s="153">
        <v>222819332</v>
      </c>
      <c r="D2093" s="153">
        <v>3852678214</v>
      </c>
      <c r="E2093" s="260" t="s">
        <v>516</v>
      </c>
      <c r="F2093" s="260" t="s">
        <v>929</v>
      </c>
      <c r="G2093" s="260" t="s">
        <v>508</v>
      </c>
      <c r="H2093" s="260"/>
      <c r="I2093" s="262"/>
    </row>
    <row r="2094" spans="1:9" ht="14.25" customHeight="1">
      <c r="A2094" s="273"/>
      <c r="B2094" s="150" t="s">
        <v>721</v>
      </c>
      <c r="C2094" s="150">
        <v>217222052</v>
      </c>
      <c r="D2094" s="150">
        <v>4358007083</v>
      </c>
      <c r="E2094" s="260" t="s">
        <v>516</v>
      </c>
      <c r="F2094" s="260" t="s">
        <v>933</v>
      </c>
      <c r="G2094" s="260" t="s">
        <v>508</v>
      </c>
      <c r="H2094" s="260"/>
      <c r="I2094" s="262"/>
    </row>
    <row r="2095" spans="1:9" ht="14.25" customHeight="1">
      <c r="A2095" s="273" t="s">
        <v>3690</v>
      </c>
      <c r="B2095" s="150" t="s">
        <v>714</v>
      </c>
      <c r="C2095" s="150">
        <v>222927651</v>
      </c>
      <c r="D2095" s="150">
        <v>8015149339</v>
      </c>
      <c r="E2095" s="260" t="s">
        <v>510</v>
      </c>
      <c r="F2095" s="260" t="s">
        <v>929</v>
      </c>
      <c r="G2095" s="260" t="s">
        <v>735</v>
      </c>
      <c r="H2095" s="260"/>
      <c r="I2095" s="262"/>
    </row>
    <row r="2096" spans="1:9" ht="14.25" customHeight="1">
      <c r="A2096" s="273"/>
      <c r="B2096" s="505" t="s">
        <v>643</v>
      </c>
      <c r="C2096" s="505">
        <v>107638736</v>
      </c>
      <c r="D2096" s="506">
        <v>8019008159</v>
      </c>
      <c r="E2096" s="260" t="s">
        <v>516</v>
      </c>
      <c r="F2096" s="260" t="s">
        <v>929</v>
      </c>
      <c r="G2096" s="260" t="s">
        <v>735</v>
      </c>
      <c r="H2096" s="260"/>
      <c r="I2096" s="262"/>
    </row>
    <row r="2097" spans="1:9" ht="14.25" customHeight="1">
      <c r="A2097" s="273"/>
      <c r="B2097" s="505" t="s">
        <v>644</v>
      </c>
      <c r="C2097" s="505">
        <v>219703473</v>
      </c>
      <c r="D2097" s="505">
        <v>8019008157</v>
      </c>
      <c r="E2097" s="260" t="s">
        <v>516</v>
      </c>
      <c r="F2097" s="260" t="s">
        <v>929</v>
      </c>
      <c r="G2097" s="260" t="s">
        <v>735</v>
      </c>
      <c r="H2097" s="260"/>
      <c r="I2097" s="262"/>
    </row>
    <row r="2098" spans="1:9" ht="14.25" customHeight="1">
      <c r="A2098" s="273" t="s">
        <v>3692</v>
      </c>
      <c r="B2098" s="150" t="s">
        <v>3693</v>
      </c>
      <c r="C2098" s="150">
        <v>222719839</v>
      </c>
      <c r="D2098" s="150">
        <v>3854183265</v>
      </c>
      <c r="E2098" s="260" t="s">
        <v>510</v>
      </c>
      <c r="F2098" s="260" t="s">
        <v>929</v>
      </c>
      <c r="G2098" s="260" t="s">
        <v>508</v>
      </c>
      <c r="H2098" s="260"/>
      <c r="I2098" s="262"/>
    </row>
    <row r="2099" spans="1:9" ht="14.25" customHeight="1">
      <c r="A2099" s="273"/>
      <c r="B2099" s="153" t="s">
        <v>722</v>
      </c>
      <c r="C2099" s="153">
        <v>222983132</v>
      </c>
      <c r="D2099" s="153">
        <v>3853782434</v>
      </c>
      <c r="E2099" s="260" t="s">
        <v>510</v>
      </c>
      <c r="F2099" s="260" t="s">
        <v>929</v>
      </c>
      <c r="G2099" s="260" t="s">
        <v>508</v>
      </c>
      <c r="H2099" s="260"/>
      <c r="I2099" s="262"/>
    </row>
    <row r="2100" spans="1:9" ht="14.25" customHeight="1">
      <c r="A2100" s="273"/>
      <c r="B2100" s="150" t="s">
        <v>717</v>
      </c>
      <c r="C2100" s="150">
        <v>222950954</v>
      </c>
      <c r="D2100" s="150">
        <v>3854007870</v>
      </c>
      <c r="E2100" s="260" t="s">
        <v>516</v>
      </c>
      <c r="F2100" s="260" t="s">
        <v>929</v>
      </c>
      <c r="G2100" s="260" t="s">
        <v>735</v>
      </c>
      <c r="H2100" s="260"/>
      <c r="I2100" s="262"/>
    </row>
    <row r="2101" spans="1:9" ht="14.25" customHeight="1">
      <c r="A2101" s="273" t="s">
        <v>3691</v>
      </c>
      <c r="B2101" s="153" t="s">
        <v>720</v>
      </c>
      <c r="C2101" s="153">
        <v>120502100</v>
      </c>
      <c r="D2101" s="153">
        <v>3854631414</v>
      </c>
      <c r="E2101" s="260" t="s">
        <v>510</v>
      </c>
      <c r="F2101" s="260" t="s">
        <v>929</v>
      </c>
      <c r="G2101" s="260" t="s">
        <v>508</v>
      </c>
      <c r="H2101" s="260"/>
      <c r="I2101" s="262"/>
    </row>
    <row r="2102" spans="1:9" ht="14.25" customHeight="1">
      <c r="A2102" s="273"/>
      <c r="B2102" s="153" t="s">
        <v>719</v>
      </c>
      <c r="C2102" s="153">
        <v>222976942</v>
      </c>
      <c r="D2102" s="153">
        <v>3855139854</v>
      </c>
      <c r="E2102" s="260" t="s">
        <v>510</v>
      </c>
      <c r="F2102" s="260" t="s">
        <v>929</v>
      </c>
      <c r="G2102" s="260" t="s">
        <v>735</v>
      </c>
      <c r="H2102" s="260"/>
      <c r="I2102" s="340"/>
    </row>
    <row r="2103" spans="1:9" ht="14.25" customHeight="1">
      <c r="A2103" s="273"/>
      <c r="B2103" s="150" t="s">
        <v>723</v>
      </c>
      <c r="C2103" s="153">
        <v>223254823</v>
      </c>
      <c r="D2103" s="150">
        <v>3855429894</v>
      </c>
      <c r="E2103" s="260" t="s">
        <v>516</v>
      </c>
      <c r="F2103" s="260" t="s">
        <v>933</v>
      </c>
      <c r="G2103" s="260" t="s">
        <v>508</v>
      </c>
      <c r="H2103" s="260"/>
      <c r="I2103" s="262"/>
    </row>
    <row r="2104" spans="1:9" ht="14.25" customHeight="1">
      <c r="A2104" s="273"/>
      <c r="B2104" s="186" t="s">
        <v>3701</v>
      </c>
      <c r="C2104" s="153">
        <v>119166116</v>
      </c>
      <c r="D2104" s="57" t="s">
        <v>3702</v>
      </c>
      <c r="E2104" s="260" t="s">
        <v>516</v>
      </c>
      <c r="F2104" s="260" t="s">
        <v>929</v>
      </c>
      <c r="G2104" s="260" t="s">
        <v>508</v>
      </c>
      <c r="H2104" s="260"/>
      <c r="I2104" s="262"/>
    </row>
    <row r="2105" spans="1:9" ht="14.25" customHeight="1">
      <c r="A2105" s="273"/>
      <c r="B2105" s="153" t="s">
        <v>3672</v>
      </c>
      <c r="C2105" s="153">
        <v>183262955</v>
      </c>
      <c r="D2105" s="153">
        <v>9295973761</v>
      </c>
      <c r="E2105" s="260" t="s">
        <v>684</v>
      </c>
      <c r="F2105" s="260" t="s">
        <v>933</v>
      </c>
      <c r="G2105" s="260" t="s">
        <v>735</v>
      </c>
      <c r="H2105" s="260"/>
      <c r="I2105" s="262" t="s">
        <v>1335</v>
      </c>
    </row>
    <row r="2106" spans="1:9" ht="14.25" customHeight="1">
      <c r="A2106" s="273"/>
      <c r="B2106" s="150" t="s">
        <v>724</v>
      </c>
      <c r="C2106" s="150">
        <v>223259499</v>
      </c>
      <c r="D2106" s="150">
        <v>3854909433</v>
      </c>
      <c r="E2106" s="260" t="s">
        <v>516</v>
      </c>
      <c r="F2106" s="260" t="s">
        <v>929</v>
      </c>
      <c r="G2106" s="260" t="s">
        <v>508</v>
      </c>
      <c r="H2106" s="260"/>
      <c r="I2106" s="262"/>
    </row>
    <row r="2107" spans="1:9" ht="14.25" customHeight="1">
      <c r="A2107" s="322"/>
      <c r="B2107" s="150" t="s">
        <v>725</v>
      </c>
      <c r="C2107" s="150">
        <v>222947915</v>
      </c>
      <c r="D2107" s="150">
        <v>8013811083</v>
      </c>
      <c r="E2107" s="321" t="s">
        <v>516</v>
      </c>
      <c r="F2107" s="321" t="s">
        <v>929</v>
      </c>
      <c r="G2107" s="321" t="s">
        <v>508</v>
      </c>
      <c r="H2107" s="321"/>
      <c r="I2107" s="324"/>
    </row>
    <row r="2108" spans="1:9" ht="14.25" customHeight="1">
      <c r="A2108" s="322"/>
      <c r="B2108" s="150" t="s">
        <v>726</v>
      </c>
      <c r="C2108" s="150">
        <v>223283749</v>
      </c>
      <c r="D2108" s="151" t="s">
        <v>727</v>
      </c>
      <c r="E2108" s="321" t="s">
        <v>516</v>
      </c>
      <c r="F2108" s="321" t="s">
        <v>933</v>
      </c>
      <c r="G2108" s="321" t="s">
        <v>508</v>
      </c>
      <c r="H2108" s="321"/>
      <c r="I2108" s="324"/>
    </row>
    <row r="2109" spans="1:9" ht="14.25" customHeight="1">
      <c r="A2109" s="432"/>
      <c r="B2109" s="153" t="s">
        <v>718</v>
      </c>
      <c r="C2109" s="153">
        <v>181490140</v>
      </c>
      <c r="D2109" s="153">
        <v>3855294816</v>
      </c>
      <c r="E2109" s="260" t="s">
        <v>510</v>
      </c>
      <c r="F2109" s="260" t="s">
        <v>929</v>
      </c>
      <c r="G2109" s="321" t="s">
        <v>508</v>
      </c>
      <c r="H2109" s="321"/>
      <c r="I2109" s="324"/>
    </row>
    <row r="2110" spans="1:9" ht="14.25" customHeight="1">
      <c r="A2110" s="322"/>
      <c r="B2110" s="153"/>
      <c r="C2110" s="153"/>
      <c r="D2110" s="153"/>
      <c r="E2110" s="321"/>
      <c r="F2110" s="321"/>
      <c r="G2110" s="321"/>
      <c r="H2110" s="321"/>
      <c r="I2110" s="324"/>
    </row>
    <row r="2111" spans="1:9" ht="14.25" customHeight="1">
      <c r="A2111" s="325"/>
      <c r="B2111" s="393"/>
      <c r="C2111" s="393"/>
      <c r="D2111" s="393"/>
      <c r="E2111" s="326"/>
      <c r="F2111" s="326"/>
      <c r="G2111" s="326"/>
      <c r="H2111" s="326"/>
      <c r="I2111" s="327"/>
    </row>
    <row r="2112" spans="1:9" ht="14.25" customHeight="1">
      <c r="A2112" s="278" t="s">
        <v>3703</v>
      </c>
      <c r="B2112" s="337" t="s">
        <v>918</v>
      </c>
      <c r="C2112" s="250" t="s">
        <v>919</v>
      </c>
      <c r="D2112" s="251" t="s">
        <v>1311</v>
      </c>
      <c r="E2112" s="252"/>
      <c r="F2112" s="253"/>
      <c r="G2112" s="253"/>
      <c r="H2112" s="253"/>
      <c r="I2112" s="284"/>
    </row>
    <row r="2113" spans="1:9" ht="14.25" customHeight="1">
      <c r="A2113" s="378" t="s">
        <v>921</v>
      </c>
      <c r="B2113" s="427" t="s">
        <v>3189</v>
      </c>
      <c r="C2113" s="380" t="s">
        <v>923</v>
      </c>
      <c r="D2113" s="381" t="s">
        <v>924</v>
      </c>
      <c r="E2113" s="381" t="s">
        <v>497</v>
      </c>
      <c r="F2113" s="380" t="s">
        <v>925</v>
      </c>
      <c r="G2113" s="380" t="s">
        <v>926</v>
      </c>
      <c r="H2113" s="380" t="s">
        <v>1312</v>
      </c>
      <c r="I2113" s="382" t="s">
        <v>455</v>
      </c>
    </row>
    <row r="2114" spans="1:9" ht="14.25" customHeight="1">
      <c r="A2114" s="153"/>
      <c r="B2114" s="153" t="s">
        <v>3694</v>
      </c>
      <c r="C2114" s="153">
        <v>176302948</v>
      </c>
      <c r="D2114" s="153">
        <v>8019467254</v>
      </c>
      <c r="E2114" s="260" t="s">
        <v>516</v>
      </c>
      <c r="F2114" s="260" t="s">
        <v>929</v>
      </c>
      <c r="G2114" s="260" t="s">
        <v>508</v>
      </c>
      <c r="H2114" s="260"/>
      <c r="I2114" s="262"/>
    </row>
    <row r="2115" spans="1:9" ht="14.25" customHeight="1">
      <c r="A2115" s="273"/>
      <c r="B2115" s="153" t="s">
        <v>1120</v>
      </c>
      <c r="C2115" s="153">
        <v>222950954</v>
      </c>
      <c r="D2115" s="153">
        <v>3854007870</v>
      </c>
      <c r="E2115" s="260" t="s">
        <v>516</v>
      </c>
      <c r="F2115" s="260" t="s">
        <v>929</v>
      </c>
      <c r="G2115" s="260" t="s">
        <v>508</v>
      </c>
      <c r="H2115" s="260"/>
      <c r="I2115" s="262"/>
    </row>
    <row r="2116" spans="1:9" ht="14.25" customHeight="1">
      <c r="A2116" s="377" t="s">
        <v>3704</v>
      </c>
      <c r="B2116" s="508" t="s">
        <v>3705</v>
      </c>
      <c r="C2116" s="153">
        <v>148985292</v>
      </c>
      <c r="D2116" s="153">
        <v>3855068326</v>
      </c>
      <c r="E2116" s="260" t="s">
        <v>510</v>
      </c>
      <c r="F2116" s="260" t="s">
        <v>929</v>
      </c>
      <c r="G2116" s="260" t="s">
        <v>508</v>
      </c>
      <c r="H2116" s="260"/>
      <c r="I2116" s="262"/>
    </row>
    <row r="2117" spans="1:9" ht="14.25" customHeight="1">
      <c r="A2117" s="273"/>
      <c r="B2117" s="150" t="s">
        <v>728</v>
      </c>
      <c r="C2117" s="150">
        <v>134364051</v>
      </c>
      <c r="D2117" s="150">
        <v>9095009551</v>
      </c>
      <c r="E2117" s="260" t="s">
        <v>516</v>
      </c>
      <c r="F2117" s="260" t="s">
        <v>933</v>
      </c>
      <c r="G2117" s="260"/>
      <c r="H2117" s="260"/>
      <c r="I2117" s="262"/>
    </row>
    <row r="2118" spans="1:9" ht="14.25" customHeight="1">
      <c r="A2118" s="432"/>
      <c r="B2118" s="150" t="s">
        <v>3706</v>
      </c>
      <c r="C2118" s="150">
        <v>223280294</v>
      </c>
      <c r="D2118" s="150">
        <v>4085926936</v>
      </c>
      <c r="E2118" s="260" t="s">
        <v>516</v>
      </c>
      <c r="F2118" s="260" t="s">
        <v>929</v>
      </c>
      <c r="G2118" s="260" t="s">
        <v>508</v>
      </c>
      <c r="H2118" s="260"/>
      <c r="I2118" s="262"/>
    </row>
    <row r="2119" spans="1:9" ht="14.25" customHeight="1">
      <c r="A2119" s="273"/>
      <c r="B2119" s="153" t="s">
        <v>729</v>
      </c>
      <c r="C2119" s="153">
        <v>223354811</v>
      </c>
      <c r="D2119" s="153">
        <v>8325940486</v>
      </c>
      <c r="E2119" s="260" t="s">
        <v>516</v>
      </c>
      <c r="F2119" s="260" t="s">
        <v>929</v>
      </c>
      <c r="G2119" s="260"/>
      <c r="H2119" s="260"/>
      <c r="I2119" s="262"/>
    </row>
    <row r="2120" spans="1:9" ht="14.25" customHeight="1">
      <c r="A2120" s="273"/>
      <c r="B2120" s="150" t="s">
        <v>3707</v>
      </c>
      <c r="C2120" s="150">
        <v>223360858</v>
      </c>
      <c r="D2120" s="150">
        <v>3854363473</v>
      </c>
      <c r="E2120" s="260" t="s">
        <v>516</v>
      </c>
      <c r="F2120" s="260" t="s">
        <v>933</v>
      </c>
      <c r="G2120" s="260" t="s">
        <v>508</v>
      </c>
      <c r="H2120" s="260"/>
      <c r="I2120" s="262"/>
    </row>
    <row r="2121" spans="1:9" ht="14.25" customHeight="1">
      <c r="A2121" s="273"/>
      <c r="B2121" s="507" t="s">
        <v>3708</v>
      </c>
      <c r="C2121" s="507">
        <v>147534789</v>
      </c>
      <c r="D2121" s="150">
        <v>3852423246</v>
      </c>
      <c r="E2121" s="260" t="s">
        <v>521</v>
      </c>
      <c r="F2121" s="260" t="s">
        <v>929</v>
      </c>
      <c r="G2121" s="260" t="s">
        <v>508</v>
      </c>
      <c r="H2121" s="260"/>
      <c r="I2121" s="262"/>
    </row>
    <row r="2122" spans="1:9" ht="14.25" customHeight="1">
      <c r="A2122" s="273"/>
      <c r="B2122" s="507"/>
      <c r="C2122" s="507"/>
      <c r="D2122" s="507"/>
      <c r="E2122" s="260"/>
      <c r="F2122" s="260"/>
      <c r="G2122" s="260"/>
      <c r="H2122" s="260"/>
      <c r="I2122" s="262"/>
    </row>
    <row r="2123" spans="1:9" ht="14.25" customHeight="1">
      <c r="A2123" s="273"/>
      <c r="B2123" s="153"/>
      <c r="C2123" s="153"/>
      <c r="D2123" s="153"/>
      <c r="E2123" s="260"/>
      <c r="F2123" s="260"/>
      <c r="G2123" s="260"/>
      <c r="H2123" s="260"/>
      <c r="I2123" s="262"/>
    </row>
    <row r="2124" spans="1:9" ht="14.25" customHeight="1">
      <c r="A2124" s="273"/>
      <c r="C2124" s="186"/>
      <c r="D2124" s="186"/>
      <c r="E2124" s="260"/>
      <c r="F2124" s="260"/>
      <c r="G2124" s="260"/>
      <c r="H2124" s="260"/>
      <c r="I2124" s="262"/>
    </row>
    <row r="2125" spans="1:9" ht="14.25" customHeight="1">
      <c r="A2125" s="273"/>
      <c r="B2125" s="260"/>
      <c r="C2125" s="260"/>
      <c r="D2125" s="260"/>
      <c r="E2125" s="260"/>
      <c r="F2125" s="260"/>
      <c r="G2125" s="260"/>
      <c r="H2125" s="260"/>
      <c r="I2125" s="262"/>
    </row>
    <row r="2126" spans="1:9" ht="14.25" customHeight="1">
      <c r="A2126" s="273"/>
      <c r="B2126" s="153"/>
      <c r="C2126" s="153"/>
      <c r="D2126" s="153"/>
      <c r="E2126" s="260"/>
      <c r="F2126" s="260"/>
      <c r="G2126" s="260"/>
      <c r="H2126" s="260"/>
      <c r="I2126" s="262"/>
    </row>
    <row r="2127" spans="1:9" ht="14.25" customHeight="1">
      <c r="A2127" s="273"/>
      <c r="B2127" s="153"/>
      <c r="C2127" s="153"/>
      <c r="D2127" s="153"/>
      <c r="E2127" s="260"/>
      <c r="F2127" s="260"/>
      <c r="G2127" s="260"/>
      <c r="H2127" s="260"/>
      <c r="I2127" s="262"/>
    </row>
    <row r="2128" spans="1:9" ht="14.25" customHeight="1">
      <c r="A2128" s="273"/>
      <c r="B2128" s="153"/>
      <c r="C2128" s="153"/>
      <c r="D2128" s="153"/>
      <c r="E2128" s="260"/>
      <c r="F2128" s="260"/>
      <c r="G2128" s="260"/>
      <c r="H2128" s="260"/>
      <c r="I2128" s="262"/>
    </row>
    <row r="2129" spans="1:12" ht="14.25" customHeight="1">
      <c r="A2129" s="273"/>
      <c r="B2129" s="153"/>
      <c r="C2129" s="153"/>
      <c r="D2129" s="153"/>
      <c r="E2129" s="260"/>
      <c r="F2129" s="260"/>
      <c r="G2129" s="260"/>
      <c r="H2129" s="260"/>
      <c r="I2129" s="262"/>
    </row>
    <row r="2130" spans="1:12" ht="14.25" customHeight="1">
      <c r="A2130" s="273"/>
      <c r="B2130" s="153"/>
      <c r="C2130" s="153"/>
      <c r="D2130" s="153"/>
      <c r="E2130" s="260"/>
      <c r="F2130" s="260"/>
      <c r="G2130" s="260"/>
      <c r="H2130" s="260"/>
      <c r="I2130" s="262"/>
    </row>
    <row r="2131" spans="1:12" ht="14.25" customHeight="1">
      <c r="A2131" s="273"/>
      <c r="B2131" s="153"/>
      <c r="C2131" s="153"/>
      <c r="D2131" s="153"/>
      <c r="E2131" s="260"/>
      <c r="F2131" s="260"/>
      <c r="G2131" s="260"/>
      <c r="H2131" s="260"/>
      <c r="I2131" s="262"/>
    </row>
    <row r="2132" spans="1:12" ht="14.25" customHeight="1">
      <c r="A2132" s="273"/>
      <c r="B2132" s="153"/>
      <c r="C2132" s="153"/>
      <c r="D2132" s="153"/>
      <c r="E2132" s="260"/>
      <c r="F2132" s="260"/>
      <c r="G2132" s="260"/>
      <c r="H2132" s="260"/>
      <c r="I2132" s="262"/>
    </row>
    <row r="2133" spans="1:12" ht="14.25" customHeight="1">
      <c r="A2133" s="273"/>
      <c r="B2133" s="153"/>
      <c r="C2133" s="153"/>
      <c r="D2133" s="153"/>
      <c r="E2133" s="260"/>
      <c r="F2133" s="260"/>
      <c r="G2133" s="321"/>
      <c r="H2133" s="321"/>
      <c r="I2133" s="324"/>
    </row>
    <row r="2134" spans="1:12" ht="14.25" customHeight="1">
      <c r="A2134" s="273"/>
      <c r="B2134" s="153"/>
      <c r="C2134" s="153"/>
      <c r="D2134" s="153"/>
      <c r="E2134" s="260"/>
      <c r="F2134" s="260"/>
      <c r="G2134" s="326"/>
      <c r="H2134" s="326"/>
      <c r="I2134" s="327"/>
    </row>
    <row r="2135" spans="1:12" ht="14.25" customHeight="1">
      <c r="A2135" s="313" t="s">
        <v>3709</v>
      </c>
      <c r="B2135" s="329" t="s">
        <v>1019</v>
      </c>
      <c r="C2135" s="315" t="s">
        <v>1020</v>
      </c>
      <c r="D2135" s="316" t="s">
        <v>920</v>
      </c>
      <c r="E2135" s="317"/>
      <c r="F2135" s="318"/>
      <c r="G2135" s="318"/>
      <c r="H2135" s="318"/>
      <c r="I2135" s="319"/>
    </row>
    <row r="2136" spans="1:12" ht="14.25" customHeight="1">
      <c r="A2136" s="378" t="s">
        <v>921</v>
      </c>
      <c r="B2136" s="427" t="s">
        <v>3189</v>
      </c>
      <c r="C2136" s="380" t="s">
        <v>923</v>
      </c>
      <c r="D2136" s="381" t="s">
        <v>924</v>
      </c>
      <c r="E2136" s="381" t="s">
        <v>497</v>
      </c>
      <c r="F2136" s="380" t="s">
        <v>925</v>
      </c>
      <c r="G2136" s="380" t="s">
        <v>926</v>
      </c>
      <c r="H2136" s="380" t="s">
        <v>1312</v>
      </c>
      <c r="I2136" s="382" t="s">
        <v>455</v>
      </c>
    </row>
    <row r="2137" spans="1:12" ht="14.25" customHeight="1">
      <c r="A2137" s="519"/>
      <c r="B2137" s="511" t="s">
        <v>3710</v>
      </c>
      <c r="C2137" s="511">
        <v>223360986</v>
      </c>
      <c r="D2137" s="511">
        <v>5622003414</v>
      </c>
      <c r="E2137" s="512" t="s">
        <v>516</v>
      </c>
      <c r="F2137" s="512" t="s">
        <v>929</v>
      </c>
      <c r="G2137" s="512"/>
      <c r="H2137" s="512"/>
      <c r="I2137" s="513" t="s">
        <v>3711</v>
      </c>
    </row>
    <row r="2138" spans="1:12" ht="14.25" customHeight="1">
      <c r="A2138" s="515" t="s">
        <v>3712</v>
      </c>
      <c r="B2138" s="512" t="s">
        <v>3713</v>
      </c>
      <c r="C2138" s="512">
        <v>95705901</v>
      </c>
      <c r="D2138" s="510">
        <v>3855109195</v>
      </c>
      <c r="E2138" s="512" t="s">
        <v>505</v>
      </c>
      <c r="F2138" s="512" t="s">
        <v>929</v>
      </c>
      <c r="G2138" s="512"/>
      <c r="H2138" s="512"/>
      <c r="I2138" s="513"/>
    </row>
    <row r="2139" spans="1:12" ht="14.25" customHeight="1">
      <c r="A2139" s="515" t="s">
        <v>3714</v>
      </c>
      <c r="B2139" s="510" t="s">
        <v>3085</v>
      </c>
      <c r="C2139" s="510">
        <v>95676314</v>
      </c>
      <c r="D2139" s="510" t="s">
        <v>939</v>
      </c>
      <c r="E2139" s="512" t="s">
        <v>510</v>
      </c>
      <c r="F2139" s="512" t="s">
        <v>929</v>
      </c>
      <c r="G2139" s="512"/>
      <c r="H2139" s="512"/>
      <c r="I2139" s="513"/>
    </row>
    <row r="2140" spans="1:12" ht="14.25" customHeight="1">
      <c r="A2140" s="515" t="s">
        <v>3715</v>
      </c>
      <c r="B2140" s="520" t="s">
        <v>3716</v>
      </c>
      <c r="C2140" s="520">
        <v>222819332</v>
      </c>
      <c r="D2140" s="47" t="s">
        <v>3717</v>
      </c>
      <c r="E2140" s="512" t="s">
        <v>3718</v>
      </c>
      <c r="F2140" s="512" t="s">
        <v>929</v>
      </c>
      <c r="G2140" s="512"/>
      <c r="H2140" s="512"/>
      <c r="I2140" s="513"/>
    </row>
    <row r="2141" spans="1:12" ht="14.25" customHeight="1">
      <c r="A2141" s="273"/>
      <c r="B2141" s="153"/>
      <c r="C2141" s="153"/>
      <c r="D2141" s="153"/>
      <c r="E2141" s="260"/>
      <c r="F2141" s="260"/>
      <c r="G2141" s="260"/>
      <c r="H2141" s="260"/>
      <c r="I2141" s="262"/>
    </row>
    <row r="2142" spans="1:12" ht="14.25" customHeight="1">
      <c r="A2142" s="273"/>
      <c r="B2142" s="260"/>
      <c r="C2142" s="260"/>
      <c r="D2142" s="260"/>
      <c r="E2142" s="260"/>
      <c r="F2142" s="260"/>
      <c r="G2142" s="260"/>
      <c r="H2142" s="260"/>
      <c r="I2142" s="262"/>
    </row>
    <row r="2143" spans="1:12" ht="14.25" customHeight="1">
      <c r="A2143" s="273"/>
      <c r="B2143" s="153"/>
      <c r="C2143" s="153"/>
      <c r="D2143" s="153"/>
      <c r="E2143" s="260"/>
      <c r="F2143" s="260"/>
      <c r="G2143" s="260"/>
      <c r="H2143" s="260"/>
      <c r="I2143" s="262"/>
      <c r="L2143" s="255" t="s">
        <v>1308</v>
      </c>
    </row>
    <row r="2144" spans="1:12" ht="14.25" customHeight="1">
      <c r="A2144" s="273"/>
      <c r="B2144" s="260"/>
      <c r="C2144" s="260"/>
      <c r="D2144" s="260"/>
      <c r="E2144" s="260"/>
      <c r="F2144" s="260"/>
      <c r="G2144" s="260"/>
      <c r="H2144" s="260"/>
      <c r="I2144" s="262"/>
    </row>
    <row r="2145" spans="1:9" ht="14.25" customHeight="1">
      <c r="A2145" s="273"/>
      <c r="B2145" s="518" t="s">
        <v>3719</v>
      </c>
      <c r="C2145" s="260"/>
      <c r="D2145" s="260"/>
      <c r="E2145" s="260"/>
      <c r="F2145" s="260"/>
      <c r="G2145" s="260"/>
      <c r="H2145" s="260"/>
      <c r="I2145" s="262"/>
    </row>
    <row r="2146" spans="1:9" ht="14.25" customHeight="1">
      <c r="A2146" s="273"/>
      <c r="B2146" s="260"/>
      <c r="C2146" s="260"/>
      <c r="D2146" s="260"/>
      <c r="E2146" s="260"/>
      <c r="F2146" s="260"/>
      <c r="G2146" s="260"/>
      <c r="H2146" s="260"/>
      <c r="I2146" s="262"/>
    </row>
    <row r="2147" spans="1:9" ht="14.25" customHeight="1">
      <c r="A2147" s="273"/>
      <c r="B2147" s="186"/>
      <c r="C2147" s="186"/>
      <c r="D2147" s="340">
        <v>219122679</v>
      </c>
      <c r="E2147" s="260"/>
      <c r="F2147" s="260"/>
      <c r="G2147" s="260"/>
      <c r="H2147" s="260"/>
      <c r="I2147" s="262"/>
    </row>
    <row r="2148" spans="1:9" ht="14.25" customHeight="1">
      <c r="A2148" s="273"/>
      <c r="B2148" s="260"/>
      <c r="C2148" s="260"/>
      <c r="D2148" s="260"/>
      <c r="E2148" s="377"/>
      <c r="F2148" s="260"/>
      <c r="G2148" s="260"/>
      <c r="H2148" s="260"/>
      <c r="I2148" s="262"/>
    </row>
    <row r="2149" spans="1:9" ht="14.25" customHeight="1">
      <c r="A2149" s="273"/>
      <c r="B2149" s="260"/>
      <c r="C2149" s="260"/>
      <c r="D2149" s="260"/>
      <c r="E2149" s="260"/>
      <c r="F2149" s="260"/>
      <c r="G2149" s="260"/>
      <c r="H2149" s="260"/>
      <c r="I2149" s="262"/>
    </row>
    <row r="2150" spans="1:9" ht="14.25" customHeight="1">
      <c r="A2150" s="273"/>
      <c r="B2150" s="260"/>
      <c r="C2150" s="260"/>
      <c r="D2150" s="260"/>
      <c r="E2150" s="260"/>
      <c r="F2150" s="260"/>
      <c r="G2150" s="260"/>
      <c r="H2150" s="260"/>
      <c r="I2150" s="262"/>
    </row>
    <row r="2151" spans="1:9" ht="14.25" customHeight="1">
      <c r="A2151" s="273"/>
      <c r="B2151" s="260"/>
      <c r="C2151" s="260"/>
      <c r="D2151" s="260"/>
      <c r="E2151" s="260"/>
      <c r="F2151" s="260"/>
      <c r="G2151" s="260"/>
      <c r="H2151" s="260"/>
      <c r="I2151" s="262"/>
    </row>
    <row r="2152" spans="1:9" ht="14.25" customHeight="1">
      <c r="A2152" s="273"/>
      <c r="B2152" s="260"/>
      <c r="C2152" s="260"/>
      <c r="D2152" s="260"/>
      <c r="E2152" s="260"/>
      <c r="F2152" s="260"/>
      <c r="G2152" s="260"/>
      <c r="H2152" s="260"/>
      <c r="I2152" s="262"/>
    </row>
    <row r="2153" spans="1:9" ht="14.25" customHeight="1">
      <c r="A2153" s="273"/>
      <c r="B2153" s="260"/>
      <c r="C2153" s="260"/>
      <c r="D2153" s="260"/>
      <c r="E2153" s="260"/>
      <c r="F2153" s="260"/>
      <c r="G2153" s="260"/>
      <c r="H2153" s="260"/>
      <c r="I2153" s="262"/>
    </row>
    <row r="2154" spans="1:9" ht="14.25" customHeight="1">
      <c r="A2154" s="273"/>
      <c r="B2154" s="260"/>
      <c r="C2154" s="260"/>
      <c r="D2154" s="260"/>
      <c r="E2154" s="260"/>
      <c r="F2154" s="260"/>
      <c r="G2154" s="260"/>
      <c r="H2154" s="260"/>
      <c r="I2154" s="262"/>
    </row>
    <row r="2156" spans="1:9" ht="14.25" customHeight="1">
      <c r="A2156" s="330"/>
      <c r="B2156" s="328"/>
      <c r="C2156" s="328"/>
      <c r="D2156" s="328"/>
      <c r="E2156" s="328"/>
      <c r="F2156" s="328"/>
      <c r="G2156" s="328"/>
      <c r="H2156" s="328"/>
      <c r="I2156" s="328"/>
    </row>
    <row r="2157" spans="1:9" ht="14.25" customHeight="1">
      <c r="A2157" s="278" t="s">
        <v>3720</v>
      </c>
      <c r="B2157" s="337" t="s">
        <v>918</v>
      </c>
      <c r="C2157" s="250" t="s">
        <v>919</v>
      </c>
      <c r="D2157" s="251" t="s">
        <v>1311</v>
      </c>
      <c r="E2157" s="252"/>
      <c r="F2157" s="253"/>
      <c r="G2157" s="253"/>
      <c r="H2157" s="253"/>
      <c r="I2157" s="284"/>
    </row>
    <row r="2158" spans="1:9" ht="14.25" customHeight="1">
      <c r="A2158" s="378" t="s">
        <v>921</v>
      </c>
      <c r="B2158" s="427" t="s">
        <v>3189</v>
      </c>
      <c r="C2158" s="380" t="s">
        <v>923</v>
      </c>
      <c r="D2158" s="381" t="s">
        <v>924</v>
      </c>
      <c r="E2158" s="381" t="s">
        <v>497</v>
      </c>
      <c r="F2158" s="380" t="s">
        <v>925</v>
      </c>
      <c r="G2158" s="380" t="s">
        <v>926</v>
      </c>
      <c r="H2158" s="380" t="s">
        <v>1312</v>
      </c>
      <c r="I2158" s="382" t="s">
        <v>455</v>
      </c>
    </row>
    <row r="2159" spans="1:9" ht="14.25" customHeight="1">
      <c r="A2159" s="377"/>
      <c r="B2159" s="153" t="s">
        <v>3721</v>
      </c>
      <c r="C2159" s="153">
        <v>141964636</v>
      </c>
      <c r="D2159" s="153">
        <v>6159684816</v>
      </c>
      <c r="E2159" s="260" t="s">
        <v>516</v>
      </c>
      <c r="F2159" s="260"/>
      <c r="G2159" s="260"/>
      <c r="H2159" s="260"/>
      <c r="I2159" s="262"/>
    </row>
    <row r="2160" spans="1:9" ht="14.25" customHeight="1">
      <c r="A2160" s="273"/>
      <c r="B2160" s="153"/>
      <c r="C2160" s="153"/>
      <c r="D2160" s="447"/>
      <c r="E2160" s="260"/>
      <c r="F2160" s="260"/>
      <c r="G2160" s="260"/>
      <c r="H2160" s="260"/>
      <c r="I2160" s="262"/>
    </row>
    <row r="2161" spans="1:9" ht="14.25" customHeight="1">
      <c r="A2161" s="273"/>
      <c r="B2161" s="150" t="s">
        <v>728</v>
      </c>
      <c r="C2161" s="150">
        <v>134364051</v>
      </c>
      <c r="D2161" s="150">
        <v>9095009551</v>
      </c>
      <c r="E2161" s="260" t="s">
        <v>516</v>
      </c>
      <c r="F2161" s="260" t="s">
        <v>933</v>
      </c>
      <c r="G2161" s="260" t="s">
        <v>508</v>
      </c>
      <c r="H2161" s="260"/>
      <c r="I2161" s="262"/>
    </row>
    <row r="2162" spans="1:9" ht="14.25" customHeight="1">
      <c r="A2162" s="273"/>
      <c r="B2162" s="150" t="s">
        <v>730</v>
      </c>
      <c r="C2162" s="150">
        <v>176269991</v>
      </c>
      <c r="D2162" s="150">
        <v>3855738074</v>
      </c>
      <c r="E2162" s="260" t="s">
        <v>516</v>
      </c>
      <c r="F2162" s="260" t="s">
        <v>929</v>
      </c>
      <c r="G2162" s="260" t="s">
        <v>508</v>
      </c>
      <c r="H2162" s="260"/>
      <c r="I2162" s="262"/>
    </row>
    <row r="2163" spans="1:9" ht="14.25" customHeight="1">
      <c r="A2163" s="273"/>
      <c r="B2163" s="153" t="s">
        <v>3722</v>
      </c>
      <c r="C2163" s="153">
        <v>223441667</v>
      </c>
      <c r="D2163" s="153">
        <v>3852458607</v>
      </c>
      <c r="E2163" s="255" t="s">
        <v>510</v>
      </c>
      <c r="F2163" s="260" t="s">
        <v>929</v>
      </c>
      <c r="G2163" s="260"/>
      <c r="H2163" s="260"/>
      <c r="I2163" s="262"/>
    </row>
    <row r="2164" spans="1:9" ht="14.25" customHeight="1">
      <c r="A2164" s="273"/>
      <c r="B2164" s="153" t="s">
        <v>3723</v>
      </c>
      <c r="C2164" s="153">
        <v>223263605</v>
      </c>
      <c r="D2164" s="153">
        <v>3855515871</v>
      </c>
      <c r="E2164" s="260" t="s">
        <v>505</v>
      </c>
      <c r="F2164" s="260" t="s">
        <v>929</v>
      </c>
      <c r="G2164" s="260" t="s">
        <v>508</v>
      </c>
      <c r="H2164" s="260"/>
      <c r="I2164" s="262"/>
    </row>
    <row r="2165" spans="1:9" ht="14.25" customHeight="1">
      <c r="A2165" s="273"/>
      <c r="B2165" s="504"/>
      <c r="C2165" s="153"/>
      <c r="D2165" s="57"/>
      <c r="E2165" s="260"/>
      <c r="F2165" s="260"/>
      <c r="G2165" s="260"/>
      <c r="H2165" s="260"/>
      <c r="I2165" s="262"/>
    </row>
    <row r="2166" spans="1:9" ht="14.25" customHeight="1">
      <c r="A2166" s="273"/>
      <c r="B2166" s="153"/>
      <c r="C2166" s="153"/>
      <c r="D2166" s="153"/>
      <c r="E2166" s="260"/>
      <c r="F2166" s="260"/>
      <c r="G2166" s="260"/>
      <c r="H2166" s="260"/>
      <c r="I2166" s="262"/>
    </row>
    <row r="2167" spans="1:9" ht="14.25" customHeight="1">
      <c r="A2167" s="273"/>
      <c r="B2167" s="153"/>
      <c r="C2167" s="153"/>
      <c r="D2167" s="153"/>
      <c r="E2167" s="260"/>
      <c r="F2167" s="260"/>
      <c r="G2167" s="260"/>
      <c r="H2167" s="260"/>
      <c r="I2167" s="262"/>
    </row>
    <row r="2168" spans="1:9" ht="14.25" customHeight="1">
      <c r="A2168" s="273"/>
      <c r="B2168" s="717"/>
      <c r="C2168" s="717"/>
      <c r="D2168" s="717"/>
      <c r="E2168" s="717"/>
      <c r="F2168" s="717"/>
      <c r="G2168" s="260"/>
      <c r="H2168" s="260"/>
      <c r="I2168" s="262"/>
    </row>
    <row r="2169" spans="1:9" ht="14.25" customHeight="1">
      <c r="A2169" s="273"/>
      <c r="B2169" s="145"/>
      <c r="C2169" s="145"/>
      <c r="D2169" s="186"/>
      <c r="E2169" s="260"/>
      <c r="F2169" s="260"/>
      <c r="G2169" s="260"/>
      <c r="H2169" s="260"/>
      <c r="I2169" s="262"/>
    </row>
    <row r="2170" spans="1:9" ht="14.25" customHeight="1">
      <c r="A2170" s="273"/>
      <c r="B2170" s="153"/>
      <c r="C2170" s="153"/>
      <c r="D2170" s="57"/>
      <c r="E2170" s="260"/>
      <c r="F2170" s="260"/>
      <c r="G2170" s="260"/>
      <c r="H2170" s="260"/>
      <c r="I2170" s="262"/>
    </row>
    <row r="2171" spans="1:9" ht="14.25" customHeight="1">
      <c r="A2171" s="273"/>
      <c r="B2171" s="186"/>
      <c r="C2171" s="186"/>
      <c r="D2171" s="186"/>
      <c r="E2171" s="260"/>
      <c r="F2171" s="260"/>
      <c r="G2171" s="260"/>
      <c r="H2171" s="260"/>
      <c r="I2171" s="262"/>
    </row>
    <row r="2172" spans="1:9" ht="14.25" customHeight="1">
      <c r="A2172" s="273"/>
      <c r="B2172" s="153"/>
      <c r="C2172" s="153"/>
      <c r="D2172" s="153"/>
      <c r="E2172" s="260"/>
      <c r="F2172" s="260"/>
      <c r="G2172" s="260"/>
      <c r="H2172" s="260"/>
      <c r="I2172" s="262"/>
    </row>
    <row r="2173" spans="1:9" ht="14.25" customHeight="1">
      <c r="A2173" s="273"/>
      <c r="B2173" s="153"/>
      <c r="C2173" s="153"/>
      <c r="D2173" s="153"/>
      <c r="E2173" s="260"/>
      <c r="F2173" s="260"/>
      <c r="G2173" s="260"/>
      <c r="H2173" s="260"/>
      <c r="I2173" s="262"/>
    </row>
    <row r="2174" spans="1:9" ht="14.25" customHeight="1">
      <c r="A2174" s="322"/>
      <c r="B2174" s="153"/>
      <c r="C2174" s="153"/>
      <c r="D2174" s="153"/>
      <c r="E2174" s="321"/>
      <c r="F2174" s="321"/>
      <c r="G2174" s="321"/>
      <c r="H2174" s="321"/>
      <c r="I2174" s="324"/>
    </row>
    <row r="2175" spans="1:9" ht="14.25" customHeight="1">
      <c r="A2175" s="322"/>
      <c r="B2175" s="153"/>
      <c r="C2175" s="153"/>
      <c r="D2175" s="153"/>
      <c r="E2175" s="321"/>
      <c r="F2175" s="321"/>
      <c r="G2175" s="321"/>
      <c r="H2175" s="321"/>
      <c r="I2175" s="324"/>
    </row>
    <row r="2176" spans="1:9" ht="14.25" customHeight="1">
      <c r="A2176" s="322"/>
      <c r="B2176" s="153"/>
      <c r="C2176" s="57"/>
      <c r="D2176" s="153"/>
      <c r="E2176" s="321"/>
      <c r="F2176" s="321"/>
      <c r="G2176" s="321"/>
      <c r="H2176" s="321"/>
      <c r="I2176" s="324"/>
    </row>
    <row r="2177" spans="1:9" ht="14.25" customHeight="1">
      <c r="A2177" s="322"/>
      <c r="B2177" s="153"/>
      <c r="C2177" s="153"/>
      <c r="D2177" s="153"/>
      <c r="E2177" s="321"/>
      <c r="F2177" s="321"/>
      <c r="G2177" s="321"/>
      <c r="H2177" s="321"/>
      <c r="I2177" s="324"/>
    </row>
    <row r="2178" spans="1:9" ht="14.25" customHeight="1">
      <c r="A2178" s="325"/>
      <c r="B2178" s="393"/>
      <c r="C2178" s="393"/>
      <c r="D2178" s="393"/>
      <c r="E2178" s="326"/>
      <c r="F2178" s="326"/>
      <c r="G2178" s="326"/>
      <c r="H2178" s="326"/>
      <c r="I2178" s="327"/>
    </row>
    <row r="2179" spans="1:9" ht="14.25" customHeight="1">
      <c r="A2179" s="278" t="s">
        <v>3724</v>
      </c>
      <c r="B2179" s="337" t="s">
        <v>918</v>
      </c>
      <c r="C2179" s="250" t="s">
        <v>919</v>
      </c>
      <c r="D2179" s="251" t="s">
        <v>1311</v>
      </c>
      <c r="E2179" s="252"/>
      <c r="F2179" s="253"/>
      <c r="G2179" s="253"/>
      <c r="H2179" s="253"/>
      <c r="I2179" s="284"/>
    </row>
    <row r="2180" spans="1:9" ht="14.25" customHeight="1">
      <c r="A2180" s="378" t="s">
        <v>921</v>
      </c>
      <c r="B2180" s="427" t="s">
        <v>3189</v>
      </c>
      <c r="C2180" s="380" t="s">
        <v>923</v>
      </c>
      <c r="D2180" s="381" t="s">
        <v>924</v>
      </c>
      <c r="E2180" s="381" t="s">
        <v>497</v>
      </c>
      <c r="F2180" s="380" t="s">
        <v>925</v>
      </c>
      <c r="G2180" s="380" t="s">
        <v>926</v>
      </c>
      <c r="H2180" s="380" t="s">
        <v>1312</v>
      </c>
      <c r="I2180" s="382" t="s">
        <v>455</v>
      </c>
    </row>
    <row r="2181" spans="1:9" ht="14.25" customHeight="1">
      <c r="A2181" s="153" t="s">
        <v>3725</v>
      </c>
      <c r="B2181" s="153" t="s">
        <v>3726</v>
      </c>
      <c r="C2181" s="213">
        <v>219358807</v>
      </c>
      <c r="D2181" s="153">
        <v>4079545176</v>
      </c>
      <c r="E2181" s="260" t="s">
        <v>684</v>
      </c>
      <c r="F2181" s="260" t="s">
        <v>929</v>
      </c>
      <c r="G2181" s="260" t="s">
        <v>508</v>
      </c>
      <c r="H2181" s="260"/>
      <c r="I2181" s="262"/>
    </row>
    <row r="2182" spans="1:9" ht="14.25" customHeight="1">
      <c r="A2182" s="273"/>
      <c r="B2182" s="153" t="s">
        <v>3722</v>
      </c>
      <c r="C2182" s="153">
        <v>223441667</v>
      </c>
      <c r="D2182" s="153">
        <v>3852458607</v>
      </c>
      <c r="E2182" s="255" t="s">
        <v>510</v>
      </c>
      <c r="F2182" s="260" t="s">
        <v>929</v>
      </c>
      <c r="G2182" s="260"/>
      <c r="H2182" s="260"/>
      <c r="I2182" s="262"/>
    </row>
    <row r="2183" spans="1:9" ht="14.25" customHeight="1">
      <c r="A2183" s="377" t="s">
        <v>3727</v>
      </c>
      <c r="B2183" s="508" t="s">
        <v>731</v>
      </c>
      <c r="C2183" s="153">
        <v>223473127</v>
      </c>
      <c r="D2183" s="153">
        <v>3854309236</v>
      </c>
      <c r="E2183" s="260" t="s">
        <v>505</v>
      </c>
      <c r="F2183" s="260" t="s">
        <v>929</v>
      </c>
      <c r="G2183" s="260" t="s">
        <v>508</v>
      </c>
      <c r="H2183" s="260"/>
      <c r="I2183" s="262"/>
    </row>
    <row r="2184" spans="1:9" ht="14.25" customHeight="1">
      <c r="A2184" s="273"/>
      <c r="B2184" s="150" t="s">
        <v>3728</v>
      </c>
      <c r="C2184" s="153">
        <v>128157755</v>
      </c>
      <c r="D2184" s="47" t="s">
        <v>3729</v>
      </c>
      <c r="E2184" s="260" t="s">
        <v>805</v>
      </c>
      <c r="F2184" s="260" t="s">
        <v>929</v>
      </c>
      <c r="G2184" s="260" t="s">
        <v>508</v>
      </c>
      <c r="H2184" s="260"/>
      <c r="I2184" s="262"/>
    </row>
    <row r="2185" spans="1:9" ht="14.25" customHeight="1">
      <c r="A2185" s="432"/>
      <c r="B2185" s="150"/>
      <c r="C2185" s="150"/>
      <c r="D2185" s="150"/>
      <c r="E2185" s="260"/>
      <c r="F2185" s="260"/>
      <c r="G2185" s="260"/>
      <c r="H2185" s="260"/>
      <c r="I2185" s="262"/>
    </row>
    <row r="2186" spans="1:9" ht="14.25" customHeight="1">
      <c r="A2186" s="273"/>
      <c r="B2186" s="153"/>
      <c r="C2186" s="153"/>
      <c r="D2186" s="153"/>
      <c r="E2186" s="260"/>
      <c r="F2186" s="260"/>
      <c r="G2186" s="260"/>
      <c r="H2186" s="260"/>
      <c r="I2186" s="262"/>
    </row>
    <row r="2187" spans="1:9" ht="14.25" customHeight="1">
      <c r="A2187" s="273"/>
      <c r="B2187" s="150"/>
      <c r="C2187" s="150"/>
      <c r="D2187" s="150"/>
      <c r="E2187" s="260"/>
      <c r="F2187" s="260"/>
      <c r="G2187" s="260"/>
      <c r="H2187" s="260"/>
      <c r="I2187" s="262"/>
    </row>
    <row r="2188" spans="1:9" ht="14.25" customHeight="1">
      <c r="A2188" s="273"/>
      <c r="B2188" s="507"/>
      <c r="C2188" s="507"/>
      <c r="D2188" s="150"/>
      <c r="E2188" s="260"/>
      <c r="F2188" s="260"/>
      <c r="G2188" s="260"/>
      <c r="H2188" s="260"/>
      <c r="I2188" s="262"/>
    </row>
    <row r="2189" spans="1:9" ht="14.25" customHeight="1">
      <c r="A2189" s="273"/>
      <c r="B2189" s="507"/>
      <c r="C2189" s="507"/>
      <c r="D2189" s="507"/>
      <c r="E2189" s="260"/>
      <c r="F2189" s="260"/>
      <c r="G2189" s="260"/>
      <c r="H2189" s="260"/>
      <c r="I2189" s="262"/>
    </row>
    <row r="2190" spans="1:9" ht="14.25" customHeight="1">
      <c r="A2190" s="273"/>
      <c r="B2190" s="153"/>
      <c r="C2190" s="153"/>
      <c r="D2190" s="153"/>
      <c r="E2190" s="260"/>
      <c r="F2190" s="260"/>
      <c r="G2190" s="260"/>
      <c r="H2190" s="260"/>
      <c r="I2190" s="262"/>
    </row>
    <row r="2191" spans="1:9" ht="14.25" customHeight="1">
      <c r="A2191" s="273"/>
      <c r="C2191" s="186"/>
      <c r="D2191" s="186"/>
      <c r="E2191" s="260"/>
      <c r="F2191" s="260"/>
      <c r="G2191" s="260"/>
      <c r="H2191" s="260"/>
      <c r="I2191" s="262"/>
    </row>
    <row r="2192" spans="1:9" ht="14.25" customHeight="1">
      <c r="A2192" s="273"/>
      <c r="B2192" s="260"/>
      <c r="C2192" s="260"/>
      <c r="D2192" s="260"/>
      <c r="E2192" s="260"/>
      <c r="F2192" s="260"/>
      <c r="G2192" s="260"/>
      <c r="H2192" s="260"/>
      <c r="I2192" s="262"/>
    </row>
    <row r="2193" spans="1:9" ht="14.25" customHeight="1">
      <c r="A2193" s="273"/>
      <c r="B2193" s="153"/>
      <c r="C2193" s="153"/>
      <c r="D2193" s="153"/>
      <c r="E2193" s="260"/>
      <c r="F2193" s="260"/>
      <c r="G2193" s="260"/>
      <c r="H2193" s="260"/>
      <c r="I2193" s="262"/>
    </row>
    <row r="2194" spans="1:9" ht="14.25" customHeight="1">
      <c r="A2194" s="273"/>
      <c r="B2194" s="153"/>
      <c r="C2194" s="153"/>
      <c r="D2194" s="153"/>
      <c r="E2194" s="260"/>
      <c r="F2194" s="260"/>
      <c r="G2194" s="260"/>
      <c r="H2194" s="260"/>
      <c r="I2194" s="262"/>
    </row>
    <row r="2195" spans="1:9" ht="14.25" customHeight="1">
      <c r="A2195" s="273"/>
      <c r="B2195" s="153"/>
      <c r="C2195" s="153"/>
      <c r="D2195" s="153"/>
      <c r="E2195" s="260"/>
      <c r="F2195" s="260"/>
      <c r="G2195" s="260"/>
      <c r="H2195" s="260"/>
      <c r="I2195" s="262"/>
    </row>
    <row r="2196" spans="1:9" ht="14.25" customHeight="1">
      <c r="A2196" s="273"/>
      <c r="B2196" s="153"/>
      <c r="C2196" s="153"/>
      <c r="D2196" s="153"/>
      <c r="E2196" s="260"/>
      <c r="F2196" s="260"/>
      <c r="G2196" s="260"/>
      <c r="H2196" s="260"/>
      <c r="I2196" s="262"/>
    </row>
    <row r="2197" spans="1:9" ht="14.25" customHeight="1">
      <c r="A2197" s="273"/>
      <c r="B2197" s="153"/>
      <c r="C2197" s="153"/>
      <c r="D2197" s="153"/>
      <c r="E2197" s="260"/>
      <c r="F2197" s="260"/>
      <c r="G2197" s="260"/>
      <c r="H2197" s="260"/>
      <c r="I2197" s="262"/>
    </row>
    <row r="2198" spans="1:9" ht="14.25" customHeight="1">
      <c r="A2198" s="273"/>
      <c r="B2198" s="153"/>
      <c r="C2198" s="153"/>
      <c r="D2198" s="153"/>
      <c r="E2198" s="260"/>
      <c r="F2198" s="260"/>
      <c r="G2198" s="260"/>
      <c r="H2198" s="260"/>
      <c r="I2198" s="262"/>
    </row>
    <row r="2199" spans="1:9" ht="14.25" customHeight="1">
      <c r="A2199" s="273"/>
      <c r="B2199" s="153"/>
      <c r="C2199" s="153"/>
      <c r="D2199" s="153"/>
      <c r="E2199" s="260"/>
      <c r="F2199" s="260"/>
      <c r="G2199" s="260"/>
      <c r="H2199" s="260"/>
      <c r="I2199" s="262"/>
    </row>
    <row r="2200" spans="1:9" ht="14.25" customHeight="1">
      <c r="A2200" s="273"/>
      <c r="B2200" s="153"/>
      <c r="C2200" s="153"/>
      <c r="D2200" s="153"/>
      <c r="E2200" s="260"/>
      <c r="F2200" s="260"/>
      <c r="G2200" s="321"/>
      <c r="H2200" s="321"/>
      <c r="I2200" s="324"/>
    </row>
    <row r="2201" spans="1:9" ht="14.25" customHeight="1">
      <c r="A2201" s="273"/>
      <c r="B2201" s="153"/>
      <c r="C2201" s="153"/>
      <c r="D2201" s="153"/>
      <c r="E2201" s="260"/>
      <c r="F2201" s="260"/>
      <c r="G2201" s="326"/>
      <c r="H2201" s="326"/>
      <c r="I2201" s="327"/>
    </row>
    <row r="2202" spans="1:9" ht="14.25" customHeight="1">
      <c r="A2202" s="313" t="s">
        <v>3730</v>
      </c>
      <c r="B2202" s="329" t="s">
        <v>1019</v>
      </c>
      <c r="C2202" s="315" t="s">
        <v>1020</v>
      </c>
      <c r="D2202" s="316" t="s">
        <v>920</v>
      </c>
      <c r="E2202" s="317"/>
      <c r="F2202" s="318"/>
      <c r="G2202" s="318"/>
      <c r="H2202" s="318"/>
      <c r="I2202" s="319"/>
    </row>
    <row r="2203" spans="1:9" ht="14.25" customHeight="1">
      <c r="A2203" s="378" t="s">
        <v>921</v>
      </c>
      <c r="B2203" s="427" t="s">
        <v>3189</v>
      </c>
      <c r="C2203" s="380" t="s">
        <v>923</v>
      </c>
      <c r="D2203" s="381" t="s">
        <v>924</v>
      </c>
      <c r="E2203" s="381" t="s">
        <v>497</v>
      </c>
      <c r="F2203" s="380" t="s">
        <v>925</v>
      </c>
      <c r="G2203" s="380" t="s">
        <v>926</v>
      </c>
      <c r="H2203" s="380" t="s">
        <v>1312</v>
      </c>
      <c r="I2203" s="382" t="s">
        <v>455</v>
      </c>
    </row>
    <row r="2204" spans="1:9" ht="14.25" customHeight="1">
      <c r="A2204" s="377"/>
      <c r="B2204" s="150" t="s">
        <v>3710</v>
      </c>
      <c r="C2204" s="150">
        <v>223360986</v>
      </c>
      <c r="D2204" s="150">
        <v>5622003414</v>
      </c>
      <c r="E2204" s="260" t="s">
        <v>516</v>
      </c>
      <c r="F2204" s="260" t="s">
        <v>929</v>
      </c>
      <c r="G2204" s="260" t="s">
        <v>508</v>
      </c>
      <c r="H2204" s="260"/>
      <c r="I2204" s="262" t="s">
        <v>3731</v>
      </c>
    </row>
    <row r="2205" spans="1:9" ht="14.25" customHeight="1">
      <c r="A2205" s="273" t="s">
        <v>3712</v>
      </c>
      <c r="B2205" s="260" t="s">
        <v>3713</v>
      </c>
      <c r="C2205" s="260">
        <v>95705901</v>
      </c>
      <c r="D2205" s="153">
        <v>3855109195</v>
      </c>
      <c r="E2205" s="260" t="s">
        <v>505</v>
      </c>
      <c r="F2205" s="260" t="s">
        <v>929</v>
      </c>
      <c r="G2205" s="260" t="s">
        <v>508</v>
      </c>
      <c r="H2205" s="260"/>
      <c r="I2205" s="262"/>
    </row>
    <row r="2206" spans="1:9" ht="14.25" customHeight="1">
      <c r="A2206" s="273" t="s">
        <v>3714</v>
      </c>
      <c r="B2206" s="153" t="s">
        <v>3085</v>
      </c>
      <c r="C2206" s="153">
        <v>95676314</v>
      </c>
      <c r="D2206" s="153" t="s">
        <v>939</v>
      </c>
      <c r="E2206" s="260" t="s">
        <v>510</v>
      </c>
      <c r="F2206" s="260" t="s">
        <v>929</v>
      </c>
      <c r="G2206" s="260" t="s">
        <v>508</v>
      </c>
      <c r="H2206" s="260"/>
      <c r="I2206" s="262"/>
    </row>
    <row r="2207" spans="1:9" ht="14.25" customHeight="1">
      <c r="A2207" s="273" t="s">
        <v>3715</v>
      </c>
      <c r="B2207" s="186" t="s">
        <v>3716</v>
      </c>
      <c r="C2207" s="186">
        <v>222819332</v>
      </c>
      <c r="D2207" s="260">
        <v>3852678214</v>
      </c>
      <c r="E2207" s="260" t="s">
        <v>516</v>
      </c>
      <c r="F2207" s="260" t="s">
        <v>929</v>
      </c>
      <c r="G2207" s="260"/>
      <c r="H2207" s="260"/>
      <c r="I2207" s="262" t="s">
        <v>3685</v>
      </c>
    </row>
    <row r="2208" spans="1:9" ht="14.25" customHeight="1">
      <c r="A2208" s="273"/>
      <c r="B2208" s="153"/>
      <c r="C2208" s="153"/>
      <c r="D2208" s="153"/>
      <c r="E2208" s="260"/>
      <c r="F2208" s="260"/>
      <c r="G2208" s="260"/>
      <c r="H2208" s="260"/>
      <c r="I2208" s="262"/>
    </row>
    <row r="2209" spans="1:9" ht="14.25" customHeight="1">
      <c r="A2209" s="273"/>
      <c r="B2209" s="260"/>
      <c r="C2209" s="260"/>
      <c r="D2209" s="260"/>
      <c r="E2209" s="260"/>
      <c r="F2209" s="260"/>
      <c r="G2209" s="260"/>
      <c r="H2209" s="260"/>
      <c r="I2209" s="262"/>
    </row>
    <row r="2210" spans="1:9" ht="14.25" customHeight="1">
      <c r="A2210" s="273"/>
      <c r="B2210" s="153"/>
      <c r="C2210" s="153"/>
      <c r="D2210" s="153"/>
      <c r="E2210" s="260"/>
      <c r="F2210" s="260"/>
      <c r="G2210" s="260"/>
      <c r="H2210" s="260"/>
      <c r="I2210" s="262"/>
    </row>
    <row r="2211" spans="1:9" ht="14.25" customHeight="1">
      <c r="A2211" s="273"/>
      <c r="B2211" s="260"/>
      <c r="C2211" s="260"/>
      <c r="D2211" s="260"/>
      <c r="E2211" s="260"/>
      <c r="F2211" s="260"/>
      <c r="G2211" s="260"/>
      <c r="H2211" s="260"/>
      <c r="I2211" s="262"/>
    </row>
    <row r="2212" spans="1:9" ht="14.25" customHeight="1">
      <c r="A2212" s="273"/>
      <c r="B2212" s="260"/>
      <c r="C2212" s="260"/>
      <c r="D2212" s="260"/>
      <c r="E2212" s="260"/>
      <c r="F2212" s="260"/>
      <c r="G2212" s="260"/>
      <c r="H2212" s="260"/>
      <c r="I2212" s="262"/>
    </row>
    <row r="2213" spans="1:9" ht="14.25" customHeight="1">
      <c r="A2213" s="273"/>
      <c r="B2213" s="260"/>
      <c r="C2213" s="260"/>
      <c r="D2213" s="260"/>
      <c r="E2213" s="260"/>
      <c r="F2213" s="260"/>
      <c r="G2213" s="260"/>
      <c r="H2213" s="260"/>
      <c r="I2213" s="262"/>
    </row>
    <row r="2214" spans="1:9" ht="14.25" customHeight="1">
      <c r="A2214" s="273"/>
      <c r="B2214" s="186"/>
      <c r="C2214" s="186"/>
      <c r="D2214" s="340">
        <v>219122679</v>
      </c>
      <c r="E2214" s="260"/>
      <c r="F2214" s="260"/>
      <c r="G2214" s="260"/>
      <c r="H2214" s="260"/>
      <c r="I2214" s="262"/>
    </row>
    <row r="2215" spans="1:9" ht="14.25" customHeight="1">
      <c r="A2215" s="273"/>
      <c r="B2215" s="260"/>
      <c r="C2215" s="260"/>
      <c r="D2215" s="260"/>
      <c r="E2215" s="377"/>
      <c r="F2215" s="260"/>
      <c r="G2215" s="260"/>
      <c r="H2215" s="260"/>
      <c r="I2215" s="262"/>
    </row>
    <row r="2216" spans="1:9" ht="14.25" customHeight="1">
      <c r="A2216" s="273"/>
      <c r="B2216" s="260"/>
      <c r="C2216" s="260"/>
      <c r="D2216" s="260"/>
      <c r="E2216" s="260"/>
      <c r="F2216" s="260"/>
      <c r="G2216" s="260"/>
      <c r="H2216" s="260"/>
      <c r="I2216" s="262"/>
    </row>
    <row r="2217" spans="1:9" ht="14.25" customHeight="1">
      <c r="A2217" s="273"/>
      <c r="B2217" s="260"/>
      <c r="C2217" s="260"/>
      <c r="D2217" s="260"/>
      <c r="E2217" s="260"/>
      <c r="F2217" s="260"/>
      <c r="G2217" s="260"/>
      <c r="H2217" s="260"/>
      <c r="I2217" s="262"/>
    </row>
    <row r="2218" spans="1:9" ht="14.25" customHeight="1">
      <c r="A2218" s="273"/>
      <c r="B2218" s="260"/>
      <c r="C2218" s="260"/>
      <c r="D2218" s="260"/>
      <c r="E2218" s="260"/>
      <c r="F2218" s="260"/>
      <c r="G2218" s="260"/>
      <c r="H2218" s="260"/>
      <c r="I2218" s="262"/>
    </row>
    <row r="2219" spans="1:9" ht="14.25" customHeight="1">
      <c r="A2219" s="273"/>
      <c r="B2219" s="260"/>
      <c r="C2219" s="260"/>
      <c r="D2219" s="260"/>
      <c r="E2219" s="260"/>
      <c r="F2219" s="260"/>
      <c r="G2219" s="260"/>
      <c r="H2219" s="260"/>
      <c r="I2219" s="262"/>
    </row>
    <row r="2220" spans="1:9" ht="14.25" customHeight="1">
      <c r="A2220" s="273"/>
      <c r="B2220" s="260"/>
      <c r="C2220" s="260"/>
      <c r="D2220" s="260"/>
      <c r="E2220" s="260"/>
      <c r="F2220" s="260"/>
      <c r="G2220" s="260"/>
      <c r="H2220" s="260"/>
      <c r="I2220" s="262"/>
    </row>
    <row r="2221" spans="1:9" ht="14.25" customHeight="1">
      <c r="A2221" s="273"/>
      <c r="B2221" s="260"/>
      <c r="C2221" s="260"/>
      <c r="D2221" s="260"/>
      <c r="E2221" s="260"/>
      <c r="F2221" s="260"/>
      <c r="G2221" s="260"/>
      <c r="H2221" s="260"/>
      <c r="I2221" s="262"/>
    </row>
    <row r="2223" spans="1:9" ht="14.25" customHeight="1">
      <c r="A2223" s="330"/>
      <c r="B2223" s="328"/>
      <c r="C2223" s="328"/>
      <c r="D2223" s="328"/>
      <c r="E2223" s="328"/>
      <c r="F2223" s="328"/>
      <c r="G2223" s="328"/>
      <c r="H2223" s="328"/>
      <c r="I2223" s="328"/>
    </row>
    <row r="2224" spans="1:9" ht="14.25" customHeight="1">
      <c r="A2224" s="278" t="s">
        <v>3732</v>
      </c>
      <c r="B2224" s="337" t="s">
        <v>918</v>
      </c>
      <c r="C2224" s="250" t="s">
        <v>919</v>
      </c>
      <c r="D2224" s="251" t="s">
        <v>1311</v>
      </c>
      <c r="E2224" s="252"/>
      <c r="F2224" s="253"/>
      <c r="G2224" s="253"/>
      <c r="H2224" s="253"/>
      <c r="I2224" s="284"/>
    </row>
    <row r="2225" spans="1:9" ht="14.25" customHeight="1">
      <c r="A2225" s="378" t="s">
        <v>921</v>
      </c>
      <c r="B2225" s="427" t="s">
        <v>3189</v>
      </c>
      <c r="C2225" s="380" t="s">
        <v>923</v>
      </c>
      <c r="D2225" s="381" t="s">
        <v>924</v>
      </c>
      <c r="E2225" s="381" t="s">
        <v>497</v>
      </c>
      <c r="F2225" s="380" t="s">
        <v>925</v>
      </c>
      <c r="G2225" s="380" t="s">
        <v>926</v>
      </c>
      <c r="H2225" s="380" t="s">
        <v>1312</v>
      </c>
      <c r="I2225" s="382" t="s">
        <v>455</v>
      </c>
    </row>
    <row r="2226" spans="1:9" ht="14.25" customHeight="1">
      <c r="A2226" s="377">
        <v>797489157</v>
      </c>
      <c r="B2226" s="153" t="s">
        <v>3733</v>
      </c>
      <c r="C2226" s="153">
        <v>222685657</v>
      </c>
      <c r="D2226" s="153">
        <v>8016611845</v>
      </c>
      <c r="E2226" s="260" t="s">
        <v>991</v>
      </c>
      <c r="F2226" s="260" t="s">
        <v>929</v>
      </c>
      <c r="G2226" s="260" t="s">
        <v>508</v>
      </c>
      <c r="H2226" s="260"/>
      <c r="I2226" s="262"/>
    </row>
    <row r="2227" spans="1:9" ht="14.25" customHeight="1">
      <c r="A2227" s="273" t="s">
        <v>3734</v>
      </c>
      <c r="B2227" s="153" t="s">
        <v>3735</v>
      </c>
      <c r="C2227" s="396">
        <v>223901961</v>
      </c>
      <c r="D2227" s="426"/>
      <c r="E2227" s="260"/>
      <c r="F2227" s="260"/>
      <c r="G2227" s="260" t="s">
        <v>508</v>
      </c>
      <c r="H2227" s="260"/>
      <c r="I2227" s="262"/>
    </row>
    <row r="2228" spans="1:9" ht="14.25" customHeight="1">
      <c r="A2228" s="273"/>
      <c r="B2228" s="153" t="s">
        <v>3722</v>
      </c>
      <c r="C2228" s="153">
        <v>223441667</v>
      </c>
      <c r="D2228" s="153">
        <v>3852458607</v>
      </c>
      <c r="E2228" s="255" t="s">
        <v>510</v>
      </c>
      <c r="F2228" s="260" t="s">
        <v>929</v>
      </c>
      <c r="G2228" s="260" t="s">
        <v>508</v>
      </c>
      <c r="H2228" s="260"/>
      <c r="I2228" s="262"/>
    </row>
    <row r="2229" spans="1:9" ht="14.25" customHeight="1">
      <c r="A2229" s="273"/>
      <c r="B2229" s="153"/>
      <c r="C2229" s="153"/>
      <c r="D2229" s="57"/>
      <c r="E2229" s="260"/>
      <c r="F2229" s="260"/>
      <c r="G2229" s="260"/>
      <c r="H2229" s="260"/>
      <c r="I2229" s="262"/>
    </row>
    <row r="2230" spans="1:9" ht="14.25" customHeight="1">
      <c r="A2230" s="273"/>
      <c r="B2230" s="153"/>
      <c r="C2230" s="153"/>
      <c r="D2230" s="153"/>
      <c r="F2230" s="260"/>
      <c r="G2230" s="260"/>
      <c r="H2230" s="260"/>
      <c r="I2230" s="262"/>
    </row>
    <row r="2231" spans="1:9" ht="14.25" customHeight="1">
      <c r="A2231" s="273"/>
      <c r="B2231" s="153"/>
      <c r="C2231" s="153"/>
      <c r="D2231" s="153"/>
      <c r="E2231" s="260"/>
      <c r="F2231" s="260"/>
      <c r="G2231" s="260"/>
      <c r="H2231" s="260"/>
      <c r="I2231" s="262"/>
    </row>
    <row r="2232" spans="1:9" ht="14.25" customHeight="1">
      <c r="A2232" s="273"/>
      <c r="B2232" s="504"/>
      <c r="C2232" s="153"/>
      <c r="D2232" s="57"/>
      <c r="E2232" s="260"/>
      <c r="F2232" s="260"/>
      <c r="G2232" s="260"/>
      <c r="H2232" s="260"/>
      <c r="I2232" s="262"/>
    </row>
    <row r="2233" spans="1:9" ht="14.25" customHeight="1">
      <c r="A2233" s="273"/>
      <c r="B2233" s="153"/>
      <c r="C2233" s="153"/>
      <c r="D2233" s="153"/>
      <c r="E2233" s="260"/>
      <c r="F2233" s="260"/>
      <c r="G2233" s="260"/>
      <c r="H2233" s="260"/>
      <c r="I2233" s="262"/>
    </row>
    <row r="2234" spans="1:9" ht="14.25" customHeight="1">
      <c r="A2234" s="273"/>
      <c r="B2234" s="153"/>
      <c r="C2234" s="153"/>
      <c r="D2234" s="153"/>
      <c r="E2234" s="260"/>
      <c r="F2234" s="260"/>
      <c r="G2234" s="260"/>
      <c r="H2234" s="260"/>
      <c r="I2234" s="262"/>
    </row>
    <row r="2235" spans="1:9" ht="14.25" customHeight="1">
      <c r="A2235" s="273"/>
      <c r="B2235" s="717"/>
      <c r="C2235" s="717"/>
      <c r="D2235" s="717"/>
      <c r="E2235" s="717"/>
      <c r="F2235" s="717"/>
      <c r="G2235" s="260"/>
      <c r="H2235" s="260"/>
      <c r="I2235" s="262"/>
    </row>
    <row r="2236" spans="1:9" ht="14.25" customHeight="1">
      <c r="A2236" s="313" t="s">
        <v>3736</v>
      </c>
      <c r="B2236" s="329" t="s">
        <v>1019</v>
      </c>
      <c r="C2236" s="315" t="s">
        <v>1020</v>
      </c>
      <c r="D2236" s="316" t="s">
        <v>920</v>
      </c>
      <c r="E2236" s="317"/>
      <c r="F2236" s="318"/>
      <c r="G2236" s="318"/>
      <c r="H2236" s="318"/>
      <c r="I2236" s="319"/>
    </row>
    <row r="2237" spans="1:9" ht="14.25" customHeight="1">
      <c r="A2237" s="378" t="s">
        <v>921</v>
      </c>
      <c r="B2237" s="427" t="s">
        <v>3189</v>
      </c>
      <c r="C2237" s="380" t="s">
        <v>923</v>
      </c>
      <c r="D2237" s="381" t="s">
        <v>924</v>
      </c>
      <c r="E2237" s="381" t="s">
        <v>497</v>
      </c>
      <c r="F2237" s="380" t="s">
        <v>925</v>
      </c>
      <c r="G2237" s="380" t="s">
        <v>926</v>
      </c>
      <c r="H2237" s="380" t="s">
        <v>1312</v>
      </c>
      <c r="I2237" s="382" t="s">
        <v>455</v>
      </c>
    </row>
    <row r="2238" spans="1:9" ht="14.25" customHeight="1">
      <c r="A2238" s="377"/>
      <c r="B2238" s="150"/>
      <c r="C2238" s="150"/>
      <c r="D2238" s="150"/>
      <c r="E2238" s="260"/>
      <c r="F2238" s="260"/>
      <c r="G2238" s="260"/>
      <c r="H2238" s="260"/>
      <c r="I2238" s="262"/>
    </row>
    <row r="2239" spans="1:9" ht="14.25" customHeight="1">
      <c r="A2239" s="273"/>
      <c r="B2239" s="260"/>
      <c r="C2239" s="260"/>
      <c r="D2239" s="260"/>
      <c r="E2239" s="260"/>
      <c r="F2239" s="260"/>
      <c r="G2239" s="260"/>
      <c r="H2239" s="260"/>
      <c r="I2239" s="262"/>
    </row>
    <row r="2240" spans="1:9" ht="14.25" customHeight="1">
      <c r="A2240" s="273"/>
      <c r="B2240" s="153"/>
      <c r="C2240" s="153"/>
      <c r="D2240" s="260"/>
      <c r="E2240" s="260"/>
      <c r="F2240" s="260"/>
      <c r="G2240" s="260"/>
      <c r="H2240" s="260"/>
      <c r="I2240" s="262"/>
    </row>
    <row r="2241" spans="1:9" ht="14.25" customHeight="1">
      <c r="A2241" s="273"/>
      <c r="B2241" s="186"/>
      <c r="C2241" s="186"/>
      <c r="D2241" s="260"/>
      <c r="E2241" s="260"/>
      <c r="F2241" s="260"/>
      <c r="G2241" s="260"/>
      <c r="H2241" s="260"/>
      <c r="I2241" s="262"/>
    </row>
    <row r="2242" spans="1:9" ht="14.25" customHeight="1">
      <c r="A2242" s="273"/>
      <c r="B2242" s="153"/>
      <c r="C2242" s="153"/>
      <c r="D2242" s="153"/>
      <c r="E2242" s="260"/>
      <c r="F2242" s="260"/>
      <c r="G2242" s="260"/>
      <c r="H2242" s="260"/>
      <c r="I2242" s="262"/>
    </row>
    <row r="2243" spans="1:9" ht="14.25" customHeight="1">
      <c r="A2243" s="273"/>
      <c r="B2243" s="260"/>
      <c r="C2243" s="260"/>
      <c r="D2243" s="260"/>
      <c r="E2243" s="260"/>
      <c r="F2243" s="260"/>
      <c r="G2243" s="260"/>
      <c r="H2243" s="260"/>
      <c r="I2243" s="262"/>
    </row>
    <row r="2244" spans="1:9" ht="14.25" customHeight="1">
      <c r="A2244" s="273"/>
      <c r="B2244" s="153"/>
      <c r="C2244" s="153"/>
      <c r="D2244" s="153"/>
      <c r="E2244" s="260"/>
      <c r="F2244" s="260"/>
      <c r="G2244" s="260"/>
      <c r="H2244" s="260"/>
      <c r="I2244" s="262"/>
    </row>
    <row r="2245" spans="1:9" ht="14.25" customHeight="1">
      <c r="A2245" s="273"/>
      <c r="B2245" s="260"/>
      <c r="C2245" s="260"/>
      <c r="D2245" s="260"/>
      <c r="E2245" s="260"/>
      <c r="F2245" s="260"/>
      <c r="G2245" s="260"/>
      <c r="H2245" s="260"/>
      <c r="I2245" s="262"/>
    </row>
    <row r="2246" spans="1:9" ht="14.25" customHeight="1">
      <c r="A2246" s="273"/>
      <c r="B2246" s="260"/>
      <c r="C2246" s="260"/>
      <c r="D2246" s="260"/>
      <c r="E2246" s="260"/>
      <c r="F2246" s="260"/>
      <c r="G2246" s="260"/>
      <c r="H2246" s="260"/>
      <c r="I2246" s="262"/>
    </row>
    <row r="2247" spans="1:9" ht="14.25" customHeight="1">
      <c r="A2247" s="273"/>
      <c r="B2247" s="260"/>
      <c r="C2247" s="260"/>
      <c r="D2247" s="260"/>
      <c r="E2247" s="260"/>
      <c r="F2247" s="260"/>
      <c r="G2247" s="260"/>
      <c r="H2247" s="260"/>
      <c r="I2247" s="262"/>
    </row>
    <row r="2248" spans="1:9" ht="14.25" customHeight="1">
      <c r="A2248" s="273"/>
      <c r="B2248" s="186"/>
      <c r="C2248" s="186"/>
      <c r="D2248" s="340">
        <v>219122679</v>
      </c>
      <c r="E2248" s="260"/>
      <c r="F2248" s="260"/>
      <c r="G2248" s="260"/>
      <c r="H2248" s="260"/>
      <c r="I2248" s="262"/>
    </row>
    <row r="2249" spans="1:9" ht="14.25" customHeight="1">
      <c r="A2249" s="273"/>
      <c r="B2249" s="260"/>
      <c r="C2249" s="260"/>
      <c r="D2249" s="260"/>
      <c r="E2249" s="377"/>
      <c r="F2249" s="260"/>
      <c r="G2249" s="260"/>
      <c r="H2249" s="260"/>
      <c r="I2249" s="262"/>
    </row>
    <row r="2250" spans="1:9" ht="14.25" customHeight="1">
      <c r="A2250" s="273"/>
      <c r="B2250" s="260"/>
      <c r="C2250" s="260"/>
      <c r="D2250" s="260"/>
      <c r="E2250" s="260"/>
      <c r="F2250" s="260"/>
      <c r="G2250" s="260"/>
      <c r="H2250" s="260"/>
      <c r="I2250" s="262"/>
    </row>
    <row r="2251" spans="1:9" ht="14.25" customHeight="1">
      <c r="A2251" s="273"/>
      <c r="B2251" s="260"/>
      <c r="C2251" s="260"/>
      <c r="D2251" s="260"/>
      <c r="E2251" s="260"/>
      <c r="F2251" s="260"/>
      <c r="G2251" s="260"/>
      <c r="H2251" s="260"/>
      <c r="I2251" s="262"/>
    </row>
    <row r="2252" spans="1:9" ht="14.25" customHeight="1">
      <c r="A2252" s="273"/>
      <c r="B2252" s="260"/>
      <c r="C2252" s="260"/>
      <c r="D2252" s="260"/>
      <c r="E2252" s="260"/>
      <c r="F2252" s="260"/>
      <c r="G2252" s="260"/>
      <c r="H2252" s="260"/>
      <c r="I2252" s="262"/>
    </row>
    <row r="2253" spans="1:9" ht="14.25" customHeight="1">
      <c r="A2253" s="273"/>
      <c r="B2253" s="260"/>
      <c r="C2253" s="260"/>
      <c r="D2253" s="260"/>
      <c r="E2253" s="260"/>
      <c r="F2253" s="260"/>
      <c r="G2253" s="260"/>
      <c r="H2253" s="260"/>
      <c r="I2253" s="262"/>
    </row>
    <row r="2254" spans="1:9" ht="14.25" customHeight="1">
      <c r="A2254" s="273"/>
      <c r="B2254" s="260"/>
      <c r="C2254" s="260"/>
      <c r="D2254" s="260"/>
      <c r="E2254" s="260"/>
      <c r="F2254" s="260"/>
      <c r="G2254" s="260"/>
      <c r="H2254" s="260"/>
      <c r="I2254" s="262"/>
    </row>
    <row r="2255" spans="1:9" ht="14.25" customHeight="1">
      <c r="A2255" s="273"/>
      <c r="B2255" s="260"/>
      <c r="C2255" s="260"/>
      <c r="D2255" s="260"/>
      <c r="E2255" s="260"/>
      <c r="F2255" s="260"/>
      <c r="G2255" s="260"/>
      <c r="H2255" s="260"/>
      <c r="I2255" s="262"/>
    </row>
    <row r="2257" spans="1:9" ht="14.25" customHeight="1">
      <c r="A2257" s="330"/>
      <c r="B2257" s="328"/>
      <c r="C2257" s="328"/>
      <c r="D2257" s="328"/>
      <c r="E2257" s="328"/>
      <c r="F2257" s="328"/>
      <c r="G2257" s="328"/>
      <c r="H2257" s="328"/>
      <c r="I2257" s="328"/>
    </row>
    <row r="2258" spans="1:9" ht="14.25" customHeight="1">
      <c r="A2258" s="278" t="s">
        <v>3737</v>
      </c>
      <c r="B2258" s="337" t="s">
        <v>918</v>
      </c>
      <c r="C2258" s="250" t="s">
        <v>919</v>
      </c>
      <c r="D2258" s="251" t="s">
        <v>1311</v>
      </c>
      <c r="E2258" s="252"/>
      <c r="F2258" s="253"/>
      <c r="G2258" s="253"/>
      <c r="H2258" s="253"/>
      <c r="I2258" s="284"/>
    </row>
    <row r="2259" spans="1:9" ht="14.25" customHeight="1">
      <c r="A2259" s="378" t="s">
        <v>921</v>
      </c>
      <c r="B2259" s="427" t="s">
        <v>3189</v>
      </c>
      <c r="C2259" s="380" t="s">
        <v>923</v>
      </c>
      <c r="D2259" s="381" t="s">
        <v>924</v>
      </c>
      <c r="E2259" s="381" t="s">
        <v>497</v>
      </c>
      <c r="F2259" s="380" t="s">
        <v>925</v>
      </c>
      <c r="G2259" s="380" t="s">
        <v>926</v>
      </c>
      <c r="H2259" s="380" t="s">
        <v>1312</v>
      </c>
      <c r="I2259" s="382" t="s">
        <v>455</v>
      </c>
    </row>
    <row r="2260" spans="1:9" ht="14.25" customHeight="1">
      <c r="A2260" s="273"/>
      <c r="B2260" s="153" t="s">
        <v>732</v>
      </c>
      <c r="C2260" s="153">
        <v>115359411</v>
      </c>
      <c r="D2260" s="57">
        <v>6898674721</v>
      </c>
      <c r="E2260" s="260" t="s">
        <v>510</v>
      </c>
      <c r="F2260" s="260" t="s">
        <v>933</v>
      </c>
      <c r="G2260" s="260" t="s">
        <v>508</v>
      </c>
      <c r="H2260" s="260"/>
      <c r="I2260" s="262" t="s">
        <v>752</v>
      </c>
    </row>
    <row r="2261" spans="1:9" ht="14.25" customHeight="1">
      <c r="A2261" s="273"/>
      <c r="B2261" s="153"/>
      <c r="C2261" s="396"/>
      <c r="D2261" s="426"/>
      <c r="E2261" s="260"/>
      <c r="F2261" s="260"/>
      <c r="G2261" s="260"/>
      <c r="H2261" s="260"/>
      <c r="I2261" s="262"/>
    </row>
    <row r="2262" spans="1:9" ht="14.25" customHeight="1">
      <c r="A2262" s="273"/>
      <c r="B2262" s="153"/>
      <c r="C2262" s="153"/>
      <c r="D2262" s="153"/>
      <c r="F2262" s="260"/>
      <c r="G2262" s="260"/>
      <c r="H2262" s="260"/>
      <c r="I2262" s="262"/>
    </row>
    <row r="2263" spans="1:9" ht="14.25" customHeight="1">
      <c r="A2263" s="273"/>
      <c r="B2263" s="153"/>
      <c r="C2263" s="153"/>
      <c r="D2263" s="57"/>
      <c r="E2263" s="260"/>
      <c r="F2263" s="260"/>
      <c r="G2263" s="260"/>
      <c r="H2263" s="260"/>
      <c r="I2263" s="262"/>
    </row>
    <row r="2264" spans="1:9" ht="14.25" customHeight="1">
      <c r="A2264" s="273"/>
      <c r="B2264" s="153"/>
      <c r="C2264" s="153"/>
      <c r="D2264" s="153"/>
      <c r="F2264" s="260"/>
      <c r="G2264" s="260"/>
      <c r="H2264" s="260"/>
      <c r="I2264" s="262"/>
    </row>
    <row r="2265" spans="1:9" ht="14.25" customHeight="1">
      <c r="A2265" s="273"/>
      <c r="B2265" s="153"/>
      <c r="C2265" s="153"/>
      <c r="D2265" s="153"/>
      <c r="E2265" s="260"/>
      <c r="F2265" s="260"/>
      <c r="G2265" s="260"/>
      <c r="H2265" s="260"/>
      <c r="I2265" s="262"/>
    </row>
    <row r="2266" spans="1:9" ht="14.25" customHeight="1">
      <c r="A2266" s="273"/>
      <c r="B2266" s="504"/>
      <c r="C2266" s="153"/>
      <c r="D2266" s="57"/>
      <c r="E2266" s="260"/>
      <c r="F2266" s="260"/>
      <c r="G2266" s="260"/>
      <c r="H2266" s="260"/>
      <c r="I2266" s="262"/>
    </row>
    <row r="2267" spans="1:9" ht="14.25" customHeight="1">
      <c r="A2267" s="273"/>
      <c r="B2267" s="153"/>
      <c r="C2267" s="153"/>
      <c r="D2267" s="153"/>
      <c r="E2267" s="260"/>
      <c r="F2267" s="260"/>
      <c r="G2267" s="260"/>
      <c r="H2267" s="260"/>
      <c r="I2267" s="262"/>
    </row>
    <row r="2268" spans="1:9" ht="14.25" customHeight="1">
      <c r="A2268" s="273"/>
      <c r="B2268" s="153"/>
      <c r="C2268" s="153"/>
      <c r="D2268" s="153"/>
      <c r="E2268" s="260"/>
      <c r="F2268" s="260"/>
      <c r="G2268" s="260"/>
      <c r="H2268" s="260"/>
      <c r="I2268" s="262"/>
    </row>
    <row r="2269" spans="1:9" ht="14.25" customHeight="1">
      <c r="A2269" s="273"/>
      <c r="B2269" s="717"/>
      <c r="C2269" s="717"/>
      <c r="D2269" s="717"/>
      <c r="E2269" s="717"/>
      <c r="F2269" s="717"/>
      <c r="G2269" s="260"/>
      <c r="H2269" s="260"/>
      <c r="I2269" s="262"/>
    </row>
    <row r="2270" spans="1:9" ht="14.25" customHeight="1">
      <c r="A2270" s="313" t="s">
        <v>3738</v>
      </c>
      <c r="B2270" s="329" t="s">
        <v>1019</v>
      </c>
      <c r="C2270" s="315" t="s">
        <v>1020</v>
      </c>
      <c r="D2270" s="316" t="s">
        <v>920</v>
      </c>
      <c r="E2270" s="317"/>
      <c r="F2270" s="318"/>
      <c r="G2270" s="318"/>
      <c r="H2270" s="318"/>
      <c r="I2270" s="319"/>
    </row>
    <row r="2271" spans="1:9" ht="14.25" customHeight="1">
      <c r="A2271" s="378" t="s">
        <v>921</v>
      </c>
      <c r="B2271" s="427" t="s">
        <v>3189</v>
      </c>
      <c r="C2271" s="380" t="s">
        <v>923</v>
      </c>
      <c r="D2271" s="381" t="s">
        <v>924</v>
      </c>
      <c r="E2271" s="381" t="s">
        <v>497</v>
      </c>
      <c r="F2271" s="380" t="s">
        <v>925</v>
      </c>
      <c r="G2271" s="380" t="s">
        <v>926</v>
      </c>
      <c r="H2271" s="380" t="s">
        <v>1312</v>
      </c>
      <c r="I2271" s="382" t="s">
        <v>455</v>
      </c>
    </row>
    <row r="2272" spans="1:9" ht="14.25" customHeight="1">
      <c r="A2272" s="273"/>
      <c r="B2272" s="186" t="s">
        <v>3739</v>
      </c>
      <c r="C2272" s="153">
        <v>95626182</v>
      </c>
      <c r="D2272" s="186">
        <v>3854658210</v>
      </c>
      <c r="E2272" s="260"/>
      <c r="F2272" s="260"/>
      <c r="G2272" s="260"/>
      <c r="H2272" s="260"/>
      <c r="I2272" s="262"/>
    </row>
    <row r="2273" spans="1:9" ht="14.25" customHeight="1">
      <c r="A2273" s="273"/>
      <c r="B2273" s="153"/>
      <c r="C2273" s="153"/>
      <c r="D2273" s="153"/>
      <c r="E2273" s="260"/>
      <c r="F2273" s="260"/>
      <c r="G2273" s="260"/>
      <c r="H2273" s="260"/>
      <c r="I2273" s="262"/>
    </row>
    <row r="2274" spans="1:9" ht="14.25" customHeight="1">
      <c r="A2274" s="273"/>
      <c r="B2274" s="153"/>
      <c r="C2274" s="153"/>
      <c r="D2274" s="153"/>
      <c r="E2274" s="260"/>
      <c r="F2274" s="260"/>
      <c r="G2274" s="260"/>
      <c r="H2274" s="260"/>
      <c r="I2274" s="262"/>
    </row>
    <row r="2275" spans="1:9" ht="14.25" customHeight="1">
      <c r="A2275" s="322"/>
      <c r="B2275" s="153"/>
      <c r="C2275" s="153"/>
      <c r="D2275" s="153"/>
      <c r="E2275" s="321"/>
      <c r="F2275" s="321"/>
      <c r="G2275" s="321"/>
      <c r="H2275" s="321"/>
      <c r="I2275" s="324"/>
    </row>
    <row r="2276" spans="1:9" ht="14.25" customHeight="1">
      <c r="A2276" s="322"/>
      <c r="B2276" s="153"/>
      <c r="C2276" s="153"/>
      <c r="D2276" s="153"/>
      <c r="E2276" s="321"/>
      <c r="F2276" s="321"/>
      <c r="G2276" s="321"/>
      <c r="H2276" s="321"/>
      <c r="I2276" s="324"/>
    </row>
    <row r="2277" spans="1:9" ht="14.25" customHeight="1">
      <c r="A2277" s="322"/>
      <c r="B2277" s="153"/>
      <c r="C2277" s="57"/>
      <c r="D2277" s="153"/>
      <c r="E2277" s="321"/>
      <c r="F2277" s="321"/>
      <c r="G2277" s="321"/>
      <c r="H2277" s="321"/>
      <c r="I2277" s="324"/>
    </row>
    <row r="2278" spans="1:9" ht="14.25" customHeight="1">
      <c r="A2278" s="322"/>
      <c r="B2278" s="153"/>
      <c r="C2278" s="153"/>
      <c r="D2278" s="153"/>
      <c r="E2278" s="321"/>
      <c r="F2278" s="321"/>
      <c r="G2278" s="321"/>
      <c r="H2278" s="321"/>
      <c r="I2278" s="324"/>
    </row>
  </sheetData>
  <mergeCells count="4">
    <mergeCell ref="B2034:F2034"/>
    <mergeCell ref="B2168:F2168"/>
    <mergeCell ref="B2235:F2235"/>
    <mergeCell ref="B2269:F2269"/>
  </mergeCells>
  <conditionalFormatting sqref="C508">
    <cfRule type="duplicateValues" dxfId="2761" priority="2777"/>
  </conditionalFormatting>
  <conditionalFormatting sqref="C546">
    <cfRule type="duplicateValues" dxfId="2760" priority="2759"/>
  </conditionalFormatting>
  <conditionalFormatting sqref="C552">
    <cfRule type="duplicateValues" dxfId="2759" priority="2758"/>
  </conditionalFormatting>
  <conditionalFormatting sqref="C565">
    <cfRule type="duplicateValues" dxfId="2758" priority="2726"/>
  </conditionalFormatting>
  <conditionalFormatting sqref="C566">
    <cfRule type="duplicateValues" dxfId="2757" priority="2728"/>
  </conditionalFormatting>
  <conditionalFormatting sqref="C591">
    <cfRule type="duplicateValues" dxfId="2756" priority="2710"/>
  </conditionalFormatting>
  <conditionalFormatting sqref="C607">
    <cfRule type="duplicateValues" dxfId="2755" priority="2696"/>
  </conditionalFormatting>
  <conditionalFormatting sqref="C640 C650">
    <cfRule type="duplicateValues" dxfId="2754" priority="4963"/>
  </conditionalFormatting>
  <conditionalFormatting sqref="C641">
    <cfRule type="duplicateValues" dxfId="2753" priority="2621"/>
  </conditionalFormatting>
  <conditionalFormatting sqref="C643">
    <cfRule type="duplicateValues" dxfId="2752" priority="2619"/>
  </conditionalFormatting>
  <conditionalFormatting sqref="C644">
    <cfRule type="duplicateValues" dxfId="2751" priority="2620"/>
  </conditionalFormatting>
  <conditionalFormatting sqref="C645">
    <cfRule type="duplicateValues" dxfId="2750" priority="2618"/>
  </conditionalFormatting>
  <conditionalFormatting sqref="C651">
    <cfRule type="duplicateValues" dxfId="2749" priority="2617"/>
  </conditionalFormatting>
  <conditionalFormatting sqref="C664:C665">
    <cfRule type="duplicateValues" dxfId="2748" priority="2661"/>
  </conditionalFormatting>
  <conditionalFormatting sqref="C693 C689">
    <cfRule type="duplicateValues" dxfId="2747" priority="2648"/>
  </conditionalFormatting>
  <conditionalFormatting sqref="C703">
    <cfRule type="duplicateValues" dxfId="2746" priority="2575"/>
  </conditionalFormatting>
  <conditionalFormatting sqref="C704">
    <cfRule type="duplicateValues" dxfId="2745" priority="2569"/>
  </conditionalFormatting>
  <conditionalFormatting sqref="C705">
    <cfRule type="duplicateValues" dxfId="2744" priority="2574"/>
  </conditionalFormatting>
  <conditionalFormatting sqref="C706:C708">
    <cfRule type="duplicateValues" dxfId="2743" priority="2573"/>
  </conditionalFormatting>
  <conditionalFormatting sqref="C709">
    <cfRule type="duplicateValues" dxfId="2742" priority="2572"/>
  </conditionalFormatting>
  <conditionalFormatting sqref="C710">
    <cfRule type="duplicateValues" dxfId="2741" priority="2571"/>
  </conditionalFormatting>
  <conditionalFormatting sqref="C711">
    <cfRule type="duplicateValues" dxfId="2740" priority="2570"/>
  </conditionalFormatting>
  <conditionalFormatting sqref="C716">
    <cfRule type="duplicateValues" dxfId="2739" priority="2561"/>
  </conditionalFormatting>
  <conditionalFormatting sqref="C717">
    <cfRule type="duplicateValues" dxfId="2738" priority="2568"/>
  </conditionalFormatting>
  <conditionalFormatting sqref="C718">
    <cfRule type="duplicateValues" dxfId="2737" priority="2566"/>
  </conditionalFormatting>
  <conditionalFormatting sqref="C721">
    <cfRule type="duplicateValues" dxfId="2736" priority="2565"/>
  </conditionalFormatting>
  <conditionalFormatting sqref="C725">
    <cfRule type="duplicateValues" dxfId="2735" priority="2567"/>
  </conditionalFormatting>
  <conditionalFormatting sqref="C729">
    <cfRule type="duplicateValues" dxfId="2734" priority="2562"/>
  </conditionalFormatting>
  <conditionalFormatting sqref="C749">
    <cfRule type="duplicateValues" dxfId="2733" priority="2563"/>
  </conditionalFormatting>
  <conditionalFormatting sqref="C770">
    <cfRule type="duplicateValues" dxfId="2732" priority="2532"/>
  </conditionalFormatting>
  <conditionalFormatting sqref="C772">
    <cfRule type="duplicateValues" dxfId="2731" priority="2417"/>
  </conditionalFormatting>
  <conditionalFormatting sqref="C777">
    <cfRule type="duplicateValues" dxfId="2730" priority="2457"/>
  </conditionalFormatting>
  <conditionalFormatting sqref="C778">
    <cfRule type="duplicateValues" dxfId="2729" priority="2510"/>
  </conditionalFormatting>
  <conditionalFormatting sqref="C781">
    <cfRule type="duplicateValues" dxfId="2728" priority="2531"/>
  </conditionalFormatting>
  <conditionalFormatting sqref="C784">
    <cfRule type="duplicateValues" dxfId="2727" priority="2460"/>
  </conditionalFormatting>
  <conditionalFormatting sqref="C789">
    <cfRule type="duplicateValues" dxfId="2726" priority="2453"/>
  </conditionalFormatting>
  <conditionalFormatting sqref="C792">
    <cfRule type="duplicateValues" dxfId="2725" priority="2452"/>
  </conditionalFormatting>
  <conditionalFormatting sqref="C800">
    <cfRule type="duplicateValues" dxfId="2724" priority="2533"/>
  </conditionalFormatting>
  <conditionalFormatting sqref="C803">
    <cfRule type="duplicateValues" dxfId="2723" priority="2517"/>
  </conditionalFormatting>
  <conditionalFormatting sqref="C804">
    <cfRule type="duplicateValues" dxfId="2722" priority="2516"/>
  </conditionalFormatting>
  <conditionalFormatting sqref="C806:C808">
    <cfRule type="duplicateValues" dxfId="2721" priority="2508"/>
  </conditionalFormatting>
  <conditionalFormatting sqref="C810">
    <cfRule type="duplicateValues" dxfId="2720" priority="2138"/>
  </conditionalFormatting>
  <conditionalFormatting sqref="C818">
    <cfRule type="duplicateValues" dxfId="2719" priority="2454"/>
  </conditionalFormatting>
  <conditionalFormatting sqref="C822:C824">
    <cfRule type="duplicateValues" dxfId="2718" priority="2459"/>
  </conditionalFormatting>
  <conditionalFormatting sqref="C825">
    <cfRule type="duplicateValues" dxfId="2717" priority="2408"/>
  </conditionalFormatting>
  <conditionalFormatting sqref="C829">
    <cfRule type="duplicateValues" dxfId="2716" priority="2462"/>
  </conditionalFormatting>
  <conditionalFormatting sqref="C835">
    <cfRule type="duplicateValues" dxfId="2715" priority="2461"/>
  </conditionalFormatting>
  <conditionalFormatting sqref="C847">
    <cfRule type="duplicateValues" dxfId="2714" priority="2478"/>
  </conditionalFormatting>
  <conditionalFormatting sqref="C852">
    <cfRule type="duplicateValues" dxfId="2713" priority="2333"/>
  </conditionalFormatting>
  <conditionalFormatting sqref="C854">
    <cfRule type="duplicateValues" dxfId="2712" priority="2281"/>
  </conditionalFormatting>
  <conditionalFormatting sqref="C855">
    <cfRule type="duplicateValues" dxfId="2711" priority="2280"/>
  </conditionalFormatting>
  <conditionalFormatting sqref="C859">
    <cfRule type="duplicateValues" dxfId="2710" priority="2479"/>
  </conditionalFormatting>
  <conditionalFormatting sqref="C877">
    <cfRule type="duplicateValues" dxfId="2709" priority="2342"/>
  </conditionalFormatting>
  <conditionalFormatting sqref="C879:C880">
    <cfRule type="duplicateValues" dxfId="2708" priority="2410"/>
  </conditionalFormatting>
  <conditionalFormatting sqref="C881:C882">
    <cfRule type="duplicateValues" dxfId="2707" priority="2331"/>
  </conditionalFormatting>
  <conditionalFormatting sqref="C883">
    <cfRule type="duplicateValues" dxfId="2706" priority="2409"/>
  </conditionalFormatting>
  <conditionalFormatting sqref="C886">
    <cfRule type="duplicateValues" dxfId="2705" priority="2463"/>
  </conditionalFormatting>
  <conditionalFormatting sqref="C896">
    <cfRule type="duplicateValues" dxfId="2704" priority="2458"/>
  </conditionalFormatting>
  <conditionalFormatting sqref="C901">
    <cfRule type="duplicateValues" dxfId="2703" priority="2455"/>
  </conditionalFormatting>
  <conditionalFormatting sqref="C902">
    <cfRule type="duplicateValues" dxfId="2702" priority="2456"/>
  </conditionalFormatting>
  <conditionalFormatting sqref="C905">
    <cfRule type="duplicateValues" dxfId="2701" priority="2337"/>
  </conditionalFormatting>
  <conditionalFormatting sqref="C906">
    <cfRule type="duplicateValues" dxfId="2700" priority="2343"/>
  </conditionalFormatting>
  <conditionalFormatting sqref="C908">
    <cfRule type="duplicateValues" dxfId="2699" priority="2282"/>
  </conditionalFormatting>
  <conditionalFormatting sqref="C916:C918">
    <cfRule type="duplicateValues" dxfId="2698" priority="2423"/>
  </conditionalFormatting>
  <conditionalFormatting sqref="C919">
    <cfRule type="duplicateValues" dxfId="2697" priority="2422"/>
  </conditionalFormatting>
  <conditionalFormatting sqref="C921">
    <cfRule type="duplicateValues" dxfId="2696" priority="2421"/>
  </conditionalFormatting>
  <conditionalFormatting sqref="C922:C923">
    <cfRule type="duplicateValues" dxfId="2695" priority="2420"/>
  </conditionalFormatting>
  <conditionalFormatting sqref="C936">
    <cfRule type="duplicateValues" dxfId="2694" priority="2332"/>
  </conditionalFormatting>
  <conditionalFormatting sqref="C937">
    <cfRule type="duplicateValues" dxfId="2693" priority="2439"/>
  </conditionalFormatting>
  <conditionalFormatting sqref="C940">
    <cfRule type="duplicateValues" dxfId="2692" priority="2424"/>
  </conditionalFormatting>
  <conditionalFormatting sqref="C945">
    <cfRule type="duplicateValues" dxfId="2691" priority="2419"/>
  </conditionalFormatting>
  <conditionalFormatting sqref="C952">
    <cfRule type="duplicateValues" dxfId="2690" priority="2418"/>
  </conditionalFormatting>
  <conditionalFormatting sqref="C959">
    <cfRule type="duplicateValues" dxfId="2689" priority="2425"/>
  </conditionalFormatting>
  <conditionalFormatting sqref="C961">
    <cfRule type="duplicateValues" dxfId="2688" priority="2416"/>
  </conditionalFormatting>
  <conditionalFormatting sqref="C980">
    <cfRule type="duplicateValues" dxfId="2687" priority="2274"/>
  </conditionalFormatting>
  <conditionalFormatting sqref="C987 C989 C991 C993">
    <cfRule type="duplicateValues" dxfId="2686" priority="2381"/>
  </conditionalFormatting>
  <conditionalFormatting sqref="C995">
    <cfRule type="duplicateValues" dxfId="2685" priority="2339"/>
  </conditionalFormatting>
  <conditionalFormatting sqref="C996:C997">
    <cfRule type="duplicateValues" dxfId="2684" priority="2347"/>
  </conditionalFormatting>
  <conditionalFormatting sqref="C1000">
    <cfRule type="duplicateValues" dxfId="2683" priority="2345"/>
  </conditionalFormatting>
  <conditionalFormatting sqref="C1001">
    <cfRule type="duplicateValues" dxfId="2682" priority="2346"/>
  </conditionalFormatting>
  <conditionalFormatting sqref="C1002">
    <cfRule type="duplicateValues" dxfId="2681" priority="2348"/>
  </conditionalFormatting>
  <conditionalFormatting sqref="C1003">
    <cfRule type="duplicateValues" dxfId="2680" priority="2341"/>
  </conditionalFormatting>
  <conditionalFormatting sqref="C1004">
    <cfRule type="duplicateValues" dxfId="2679" priority="2350"/>
  </conditionalFormatting>
  <conditionalFormatting sqref="C1005:C1007">
    <cfRule type="duplicateValues" dxfId="2678" priority="2351"/>
  </conditionalFormatting>
  <conditionalFormatting sqref="C1008:C1009">
    <cfRule type="duplicateValues" dxfId="2677" priority="2277"/>
  </conditionalFormatting>
  <conditionalFormatting sqref="C1024">
    <cfRule type="duplicateValues" dxfId="2676" priority="2268"/>
  </conditionalFormatting>
  <conditionalFormatting sqref="C1031">
    <cfRule type="duplicateValues" dxfId="2675" priority="2265"/>
  </conditionalFormatting>
  <conditionalFormatting sqref="C1032">
    <cfRule type="duplicateValues" dxfId="2674" priority="2228"/>
  </conditionalFormatting>
  <conditionalFormatting sqref="C1037">
    <cfRule type="duplicateValues" dxfId="2673" priority="2344"/>
  </conditionalFormatting>
  <conditionalFormatting sqref="C1043">
    <cfRule type="duplicateValues" dxfId="2672" priority="2338"/>
  </conditionalFormatting>
  <conditionalFormatting sqref="C1048:C1051">
    <cfRule type="duplicateValues" dxfId="2671" priority="2334"/>
  </conditionalFormatting>
  <conditionalFormatting sqref="C1054">
    <cfRule type="duplicateValues" dxfId="2670" priority="2336"/>
  </conditionalFormatting>
  <conditionalFormatting sqref="C1056:C1057">
    <cfRule type="duplicateValues" dxfId="2669" priority="2335"/>
  </conditionalFormatting>
  <conditionalFormatting sqref="C1058 C1039 C1041 C1045">
    <cfRule type="duplicateValues" dxfId="2668" priority="2352"/>
  </conditionalFormatting>
  <conditionalFormatting sqref="C1062">
    <cfRule type="duplicateValues" dxfId="2667" priority="2317"/>
  </conditionalFormatting>
  <conditionalFormatting sqref="C1064">
    <cfRule type="duplicateValues" dxfId="2666" priority="2318"/>
  </conditionalFormatting>
  <conditionalFormatting sqref="C1069:C1070">
    <cfRule type="duplicateValues" dxfId="2665" priority="2276"/>
  </conditionalFormatting>
  <conditionalFormatting sqref="C1071">
    <cfRule type="duplicateValues" dxfId="2664" priority="2275"/>
  </conditionalFormatting>
  <conditionalFormatting sqref="C1072">
    <cfRule type="duplicateValues" dxfId="2663" priority="2273"/>
  </conditionalFormatting>
  <conditionalFormatting sqref="C1073:C1074 C1076">
    <cfRule type="duplicateValues" dxfId="2662" priority="2313"/>
  </conditionalFormatting>
  <conditionalFormatting sqref="C1075">
    <cfRule type="duplicateValues" dxfId="2661" priority="2272"/>
  </conditionalFormatting>
  <conditionalFormatting sqref="C1078">
    <cfRule type="duplicateValues" dxfId="2660" priority="2315"/>
  </conditionalFormatting>
  <conditionalFormatting sqref="C1079:C1080">
    <cfRule type="duplicateValues" dxfId="2659" priority="2270"/>
  </conditionalFormatting>
  <conditionalFormatting sqref="C1081">
    <cfRule type="duplicateValues" dxfId="2658" priority="2314"/>
  </conditionalFormatting>
  <conditionalFormatting sqref="C1087">
    <cfRule type="duplicateValues" dxfId="2657" priority="2267"/>
  </conditionalFormatting>
  <conditionalFormatting sqref="C1094">
    <cfRule type="duplicateValues" dxfId="2656" priority="2263"/>
  </conditionalFormatting>
  <conditionalFormatting sqref="C1099">
    <cfRule type="duplicateValues" dxfId="2655" priority="5058"/>
  </conditionalFormatting>
  <conditionalFormatting sqref="C1100">
    <cfRule type="duplicateValues" dxfId="2654" priority="2137"/>
  </conditionalFormatting>
  <conditionalFormatting sqref="C1102">
    <cfRule type="duplicateValues" dxfId="2653" priority="2131"/>
    <cfRule type="duplicateValues" dxfId="2652" priority="2132"/>
  </conditionalFormatting>
  <conditionalFormatting sqref="C1103">
    <cfRule type="duplicateValues" dxfId="2651" priority="2229"/>
  </conditionalFormatting>
  <conditionalFormatting sqref="C1107">
    <cfRule type="duplicateValues" dxfId="2650" priority="2287"/>
  </conditionalFormatting>
  <conditionalFormatting sqref="C1109">
    <cfRule type="duplicateValues" dxfId="2649" priority="2269"/>
  </conditionalFormatting>
  <conditionalFormatting sqref="C1111 C1115">
    <cfRule type="duplicateValues" dxfId="2648" priority="2288"/>
  </conditionalFormatting>
  <conditionalFormatting sqref="C1118 C1120:C1121">
    <cfRule type="duplicateValues" dxfId="2647" priority="2283"/>
  </conditionalFormatting>
  <conditionalFormatting sqref="C1123 C1125">
    <cfRule type="duplicateValues" dxfId="2646" priority="2285"/>
  </conditionalFormatting>
  <conditionalFormatting sqref="C1124">
    <cfRule type="duplicateValues" dxfId="2645" priority="2264"/>
  </conditionalFormatting>
  <conditionalFormatting sqref="C1126:C1127">
    <cfRule type="duplicateValues" dxfId="2644" priority="2266"/>
  </conditionalFormatting>
  <conditionalFormatting sqref="C1128">
    <cfRule type="duplicateValues" dxfId="2643" priority="2284"/>
  </conditionalFormatting>
  <conditionalFormatting sqref="C1132">
    <cfRule type="duplicateValues" dxfId="2642" priority="2249"/>
  </conditionalFormatting>
  <conditionalFormatting sqref="C1140">
    <cfRule type="duplicateValues" dxfId="2641" priority="2250"/>
  </conditionalFormatting>
  <conditionalFormatting sqref="C1142">
    <cfRule type="duplicateValues" dxfId="2640" priority="2147"/>
  </conditionalFormatting>
  <conditionalFormatting sqref="C1143:C1144">
    <cfRule type="duplicateValues" dxfId="2639" priority="2227"/>
  </conditionalFormatting>
  <conditionalFormatting sqref="C1145">
    <cfRule type="duplicateValues" dxfId="2638" priority="2226"/>
  </conditionalFormatting>
  <conditionalFormatting sqref="C1146">
    <cfRule type="duplicateValues" dxfId="2637" priority="2225"/>
  </conditionalFormatting>
  <conditionalFormatting sqref="C1147:C1149">
    <cfRule type="duplicateValues" dxfId="2636" priority="2224"/>
  </conditionalFormatting>
  <conditionalFormatting sqref="C1150">
    <cfRule type="duplicateValues" dxfId="2635" priority="2223"/>
  </conditionalFormatting>
  <conditionalFormatting sqref="C1151">
    <cfRule type="duplicateValues" dxfId="2634" priority="2001"/>
    <cfRule type="duplicateValues" dxfId="2633" priority="2002"/>
  </conditionalFormatting>
  <conditionalFormatting sqref="C1152">
    <cfRule type="duplicateValues" dxfId="2632" priority="2248"/>
  </conditionalFormatting>
  <conditionalFormatting sqref="C1155">
    <cfRule type="duplicateValues" dxfId="2631" priority="2116"/>
    <cfRule type="duplicateValues" dxfId="2630" priority="2117"/>
  </conditionalFormatting>
  <conditionalFormatting sqref="C1158">
    <cfRule type="duplicateValues" dxfId="2629" priority="2232"/>
  </conditionalFormatting>
  <conditionalFormatting sqref="C1164">
    <cfRule type="duplicateValues" dxfId="2628" priority="2231"/>
  </conditionalFormatting>
  <conditionalFormatting sqref="C1173">
    <cfRule type="duplicateValues" dxfId="2627" priority="2005"/>
    <cfRule type="duplicateValues" dxfId="2626" priority="2006"/>
  </conditionalFormatting>
  <conditionalFormatting sqref="C1178">
    <cfRule type="duplicateValues" dxfId="2625" priority="2208"/>
  </conditionalFormatting>
  <conditionalFormatting sqref="C1186">
    <cfRule type="duplicateValues" dxfId="2624" priority="2209"/>
  </conditionalFormatting>
  <conditionalFormatting sqref="C1187">
    <cfRule type="duplicateValues" dxfId="2623" priority="2146"/>
  </conditionalFormatting>
  <conditionalFormatting sqref="C1189">
    <cfRule type="duplicateValues" dxfId="2622" priority="2145"/>
  </conditionalFormatting>
  <conditionalFormatting sqref="C1190">
    <cfRule type="duplicateValues" dxfId="2621" priority="2144"/>
  </conditionalFormatting>
  <conditionalFormatting sqref="C1196">
    <cfRule type="duplicateValues" dxfId="2620" priority="2009"/>
    <cfRule type="duplicateValues" dxfId="2619" priority="2010"/>
  </conditionalFormatting>
  <conditionalFormatting sqref="C1197">
    <cfRule type="duplicateValues" dxfId="2618" priority="1890"/>
  </conditionalFormatting>
  <conditionalFormatting sqref="C1198">
    <cfRule type="duplicateValues" dxfId="2617" priority="2143"/>
  </conditionalFormatting>
  <conditionalFormatting sqref="C1202">
    <cfRule type="duplicateValues" dxfId="2616" priority="2187"/>
  </conditionalFormatting>
  <conditionalFormatting sqref="C1204">
    <cfRule type="duplicateValues" dxfId="2615" priority="2142"/>
  </conditionalFormatting>
  <conditionalFormatting sqref="C1205">
    <cfRule type="duplicateValues" dxfId="2614" priority="2141"/>
  </conditionalFormatting>
  <conditionalFormatting sqref="C1206">
    <cfRule type="duplicateValues" dxfId="2613" priority="2140"/>
  </conditionalFormatting>
  <conditionalFormatting sqref="C1208">
    <cfRule type="duplicateValues" dxfId="2612" priority="2139"/>
  </conditionalFormatting>
  <conditionalFormatting sqref="C1210">
    <cfRule type="duplicateValues" dxfId="2611" priority="2188"/>
  </conditionalFormatting>
  <conditionalFormatting sqref="C1213">
    <cfRule type="duplicateValues" dxfId="2610" priority="2171"/>
  </conditionalFormatting>
  <conditionalFormatting sqref="C1214">
    <cfRule type="duplicateValues" dxfId="2609" priority="2136"/>
  </conditionalFormatting>
  <conditionalFormatting sqref="C1215">
    <cfRule type="duplicateValues" dxfId="2608" priority="2170"/>
  </conditionalFormatting>
  <conditionalFormatting sqref="C1216">
    <cfRule type="duplicateValues" dxfId="2607" priority="2135"/>
  </conditionalFormatting>
  <conditionalFormatting sqref="C1217">
    <cfRule type="duplicateValues" dxfId="2606" priority="2168"/>
  </conditionalFormatting>
  <conditionalFormatting sqref="C1218">
    <cfRule type="duplicateValues" dxfId="2605" priority="2166"/>
  </conditionalFormatting>
  <conditionalFormatting sqref="C1219">
    <cfRule type="duplicateValues" dxfId="2604" priority="2133"/>
    <cfRule type="duplicateValues" dxfId="2603" priority="2134"/>
  </conditionalFormatting>
  <conditionalFormatting sqref="C1220">
    <cfRule type="duplicateValues" dxfId="2602" priority="1913"/>
    <cfRule type="duplicateValues" dxfId="2601" priority="1914"/>
  </conditionalFormatting>
  <conditionalFormatting sqref="C1221:C1223">
    <cfRule type="duplicateValues" dxfId="2600" priority="1775"/>
    <cfRule type="duplicateValues" dxfId="2599" priority="1776"/>
  </conditionalFormatting>
  <conditionalFormatting sqref="C1224">
    <cfRule type="duplicateValues" dxfId="2598" priority="2130"/>
  </conditionalFormatting>
  <conditionalFormatting sqref="C1238">
    <cfRule type="duplicateValues" dxfId="2597" priority="2172"/>
  </conditionalFormatting>
  <conditionalFormatting sqref="C1242:C1244 C1246">
    <cfRule type="duplicateValues" dxfId="2596" priority="1905"/>
    <cfRule type="duplicateValues" dxfId="2595" priority="1906"/>
  </conditionalFormatting>
  <conditionalFormatting sqref="C1245">
    <cfRule type="duplicateValues" dxfId="2594" priority="1781"/>
    <cfRule type="duplicateValues" dxfId="2593" priority="1782"/>
  </conditionalFormatting>
  <conditionalFormatting sqref="C1250:C1251">
    <cfRule type="duplicateValues" dxfId="2592" priority="2152"/>
  </conditionalFormatting>
  <conditionalFormatting sqref="C1254">
    <cfRule type="duplicateValues" dxfId="2591" priority="2128"/>
    <cfRule type="duplicateValues" dxfId="2590" priority="2129"/>
  </conditionalFormatting>
  <conditionalFormatting sqref="C1255">
    <cfRule type="duplicateValues" dxfId="2589" priority="2124"/>
    <cfRule type="duplicateValues" dxfId="2588" priority="2125"/>
  </conditionalFormatting>
  <conditionalFormatting sqref="C1258">
    <cfRule type="duplicateValues" dxfId="2587" priority="2153"/>
  </conditionalFormatting>
  <conditionalFormatting sqref="C1259:C1260">
    <cfRule type="duplicateValues" dxfId="2586" priority="2122"/>
    <cfRule type="duplicateValues" dxfId="2585" priority="2123"/>
  </conditionalFormatting>
  <conditionalFormatting sqref="C1261">
    <cfRule type="duplicateValues" dxfId="2584" priority="2120"/>
    <cfRule type="duplicateValues" dxfId="2583" priority="2121"/>
  </conditionalFormatting>
  <conditionalFormatting sqref="C1262">
    <cfRule type="duplicateValues" dxfId="2582" priority="2118"/>
    <cfRule type="duplicateValues" dxfId="2581" priority="2119"/>
  </conditionalFormatting>
  <conditionalFormatting sqref="C1265">
    <cfRule type="duplicateValues" dxfId="2580" priority="2150"/>
  </conditionalFormatting>
  <conditionalFormatting sqref="C1266">
    <cfRule type="duplicateValues" dxfId="2579" priority="2115"/>
  </conditionalFormatting>
  <conditionalFormatting sqref="C1267">
    <cfRule type="duplicateValues" dxfId="2578" priority="2113"/>
    <cfRule type="duplicateValues" dxfId="2577" priority="2114"/>
  </conditionalFormatting>
  <conditionalFormatting sqref="C1268">
    <cfRule type="duplicateValues" dxfId="2576" priority="2110"/>
    <cfRule type="duplicateValues" dxfId="2575" priority="2111"/>
  </conditionalFormatting>
  <conditionalFormatting sqref="C1269">
    <cfRule type="duplicateValues" dxfId="2574" priority="1884"/>
    <cfRule type="duplicateValues" dxfId="2573" priority="1885"/>
  </conditionalFormatting>
  <conditionalFormatting sqref="C1270">
    <cfRule type="duplicateValues" dxfId="2572" priority="2112"/>
  </conditionalFormatting>
  <conditionalFormatting sqref="C1274">
    <cfRule type="duplicateValues" dxfId="2571" priority="2096"/>
  </conditionalFormatting>
  <conditionalFormatting sqref="C1276">
    <cfRule type="duplicateValues" dxfId="2570" priority="2062"/>
  </conditionalFormatting>
  <conditionalFormatting sqref="C1277">
    <cfRule type="duplicateValues" dxfId="2569" priority="2061"/>
  </conditionalFormatting>
  <conditionalFormatting sqref="C1278">
    <cfRule type="duplicateValues" dxfId="2568" priority="1620"/>
  </conditionalFormatting>
  <conditionalFormatting sqref="C1279">
    <cfRule type="duplicateValues" dxfId="2567" priority="2035"/>
    <cfRule type="duplicateValues" dxfId="2566" priority="2036"/>
  </conditionalFormatting>
  <conditionalFormatting sqref="C1280">
    <cfRule type="duplicateValues" dxfId="2565" priority="2059"/>
  </conditionalFormatting>
  <conditionalFormatting sqref="C1282">
    <cfRule type="duplicateValues" dxfId="2564" priority="2033"/>
    <cfRule type="duplicateValues" dxfId="2563" priority="2034"/>
  </conditionalFormatting>
  <conditionalFormatting sqref="C1283">
    <cfRule type="duplicateValues" dxfId="2562" priority="1745"/>
    <cfRule type="duplicateValues" dxfId="2561" priority="1746"/>
  </conditionalFormatting>
  <conditionalFormatting sqref="C1284">
    <cfRule type="duplicateValues" dxfId="2560" priority="2029"/>
    <cfRule type="duplicateValues" dxfId="2559" priority="2030"/>
  </conditionalFormatting>
  <conditionalFormatting sqref="C1285">
    <cfRule type="duplicateValues" dxfId="2558" priority="2027"/>
    <cfRule type="duplicateValues" dxfId="2557" priority="2028"/>
  </conditionalFormatting>
  <conditionalFormatting sqref="C1286">
    <cfRule type="duplicateValues" dxfId="2556" priority="2058"/>
  </conditionalFormatting>
  <conditionalFormatting sqref="C1287">
    <cfRule type="duplicateValues" dxfId="2555" priority="2080"/>
  </conditionalFormatting>
  <conditionalFormatting sqref="C1288">
    <cfRule type="duplicateValues" dxfId="2554" priority="2057"/>
  </conditionalFormatting>
  <conditionalFormatting sqref="C1289">
    <cfRule type="duplicateValues" dxfId="2553" priority="2079"/>
  </conditionalFormatting>
  <conditionalFormatting sqref="C1291">
    <cfRule type="duplicateValues" dxfId="2552" priority="2055"/>
    <cfRule type="duplicateValues" dxfId="2551" priority="2056"/>
  </conditionalFormatting>
  <conditionalFormatting sqref="C1292:C1293">
    <cfRule type="duplicateValues" dxfId="2550" priority="1783"/>
    <cfRule type="duplicateValues" dxfId="2549" priority="1784"/>
  </conditionalFormatting>
  <conditionalFormatting sqref="C1294">
    <cfRule type="duplicateValues" dxfId="2548" priority="2025"/>
    <cfRule type="duplicateValues" dxfId="2547" priority="2026"/>
  </conditionalFormatting>
  <conditionalFormatting sqref="C1300">
    <cfRule type="duplicateValues" dxfId="2546" priority="1879"/>
  </conditionalFormatting>
  <conditionalFormatting sqref="C1305">
    <cfRule type="duplicateValues" dxfId="2545" priority="1779"/>
    <cfRule type="duplicateValues" dxfId="2544" priority="1780"/>
  </conditionalFormatting>
  <conditionalFormatting sqref="C1309">
    <cfRule type="duplicateValues" dxfId="2543" priority="1777"/>
    <cfRule type="duplicateValues" dxfId="2542" priority="1778"/>
  </conditionalFormatting>
  <conditionalFormatting sqref="C1310">
    <cfRule type="duplicateValues" dxfId="2541" priority="1771"/>
    <cfRule type="duplicateValues" dxfId="2540" priority="1772"/>
  </conditionalFormatting>
  <conditionalFormatting sqref="C1312">
    <cfRule type="duplicateValues" dxfId="2539" priority="1740"/>
  </conditionalFormatting>
  <conditionalFormatting sqref="C1318">
    <cfRule type="duplicateValues" dxfId="2538" priority="1623"/>
    <cfRule type="duplicateValues" dxfId="2537" priority="1624"/>
  </conditionalFormatting>
  <conditionalFormatting sqref="C1319">
    <cfRule type="duplicateValues" dxfId="2536" priority="1766"/>
    <cfRule type="duplicateValues" dxfId="2535" priority="1767"/>
  </conditionalFormatting>
  <conditionalFormatting sqref="C1323">
    <cfRule type="duplicateValues" dxfId="2534" priority="2021"/>
    <cfRule type="duplicateValues" dxfId="2533" priority="2022"/>
  </conditionalFormatting>
  <conditionalFormatting sqref="C1324">
    <cfRule type="duplicateValues" dxfId="2532" priority="2064"/>
  </conditionalFormatting>
  <conditionalFormatting sqref="C1327">
    <cfRule type="duplicateValues" dxfId="2531" priority="2019"/>
    <cfRule type="duplicateValues" dxfId="2530" priority="2020"/>
  </conditionalFormatting>
  <conditionalFormatting sqref="C1328:C1329">
    <cfRule type="duplicateValues" dxfId="2529" priority="2017"/>
    <cfRule type="duplicateValues" dxfId="2528" priority="2018"/>
  </conditionalFormatting>
  <conditionalFormatting sqref="C1330:C1331">
    <cfRule type="duplicateValues" dxfId="2527" priority="2015"/>
    <cfRule type="duplicateValues" dxfId="2526" priority="2016"/>
  </conditionalFormatting>
  <conditionalFormatting sqref="C1332">
    <cfRule type="duplicateValues" dxfId="2525" priority="2013"/>
    <cfRule type="duplicateValues" dxfId="2524" priority="2014"/>
  </conditionalFormatting>
  <conditionalFormatting sqref="C1333">
    <cfRule type="duplicateValues" dxfId="2523" priority="2011"/>
    <cfRule type="duplicateValues" dxfId="2522" priority="2012"/>
  </conditionalFormatting>
  <conditionalFormatting sqref="C1334">
    <cfRule type="duplicateValues" dxfId="2521" priority="2007"/>
    <cfRule type="duplicateValues" dxfId="2520" priority="2008"/>
  </conditionalFormatting>
  <conditionalFormatting sqref="C1335">
    <cfRule type="duplicateValues" dxfId="2519" priority="2044"/>
    <cfRule type="duplicateValues" dxfId="2518" priority="2045"/>
  </conditionalFormatting>
  <conditionalFormatting sqref="C1337:C1338">
    <cfRule type="duplicateValues" dxfId="2517" priority="2003"/>
    <cfRule type="duplicateValues" dxfId="2516" priority="2004"/>
  </conditionalFormatting>
  <conditionalFormatting sqref="C1339">
    <cfRule type="duplicateValues" dxfId="2515" priority="2043"/>
  </conditionalFormatting>
  <conditionalFormatting sqref="C1341">
    <cfRule type="duplicateValues" dxfId="2514" priority="2038"/>
    <cfRule type="duplicateValues" dxfId="2513" priority="2039"/>
  </conditionalFormatting>
  <conditionalFormatting sqref="C1342">
    <cfRule type="duplicateValues" dxfId="2512" priority="1743"/>
    <cfRule type="duplicateValues" dxfId="2511" priority="1744"/>
  </conditionalFormatting>
  <conditionalFormatting sqref="C1343">
    <cfRule type="duplicateValues" dxfId="2510" priority="2040"/>
  </conditionalFormatting>
  <conditionalFormatting sqref="C1347">
    <cfRule type="duplicateValues" dxfId="2509" priority="1988"/>
  </conditionalFormatting>
  <conditionalFormatting sqref="C1350">
    <cfRule type="duplicateValues" dxfId="2508" priority="1958"/>
  </conditionalFormatting>
  <conditionalFormatting sqref="C1351">
    <cfRule type="duplicateValues" dxfId="2507" priority="1957"/>
  </conditionalFormatting>
  <conditionalFormatting sqref="C1352">
    <cfRule type="duplicateValues" dxfId="2506" priority="1899"/>
    <cfRule type="duplicateValues" dxfId="2505" priority="1900"/>
  </conditionalFormatting>
  <conditionalFormatting sqref="C1353">
    <cfRule type="duplicateValues" dxfId="2504" priority="1943"/>
    <cfRule type="duplicateValues" dxfId="2503" priority="1944"/>
  </conditionalFormatting>
  <conditionalFormatting sqref="C1354">
    <cfRule type="duplicateValues" dxfId="2502" priority="1956"/>
  </conditionalFormatting>
  <conditionalFormatting sqref="C1356">
    <cfRule type="duplicateValues" dxfId="2501" priority="1941"/>
    <cfRule type="duplicateValues" dxfId="2500" priority="1942"/>
  </conditionalFormatting>
  <conditionalFormatting sqref="C1357">
    <cfRule type="duplicateValues" dxfId="2499" priority="1939"/>
    <cfRule type="duplicateValues" dxfId="2498" priority="1940"/>
  </conditionalFormatting>
  <conditionalFormatting sqref="C1358">
    <cfRule type="duplicateValues" dxfId="2497" priority="1937"/>
    <cfRule type="duplicateValues" dxfId="2496" priority="1938"/>
  </conditionalFormatting>
  <conditionalFormatting sqref="C1359">
    <cfRule type="duplicateValues" dxfId="2495" priority="1935"/>
    <cfRule type="duplicateValues" dxfId="2494" priority="1936"/>
  </conditionalFormatting>
  <conditionalFormatting sqref="C1360">
    <cfRule type="duplicateValues" dxfId="2493" priority="1470"/>
    <cfRule type="duplicateValues" dxfId="2492" priority="1471"/>
  </conditionalFormatting>
  <conditionalFormatting sqref="C1362">
    <cfRule type="duplicateValues" dxfId="2491" priority="1907"/>
    <cfRule type="duplicateValues" dxfId="2490" priority="1908"/>
  </conditionalFormatting>
  <conditionalFormatting sqref="C1363">
    <cfRule type="duplicateValues" dxfId="2489" priority="1972"/>
  </conditionalFormatting>
  <conditionalFormatting sqref="C1364">
    <cfRule type="duplicateValues" dxfId="2488" priority="1903"/>
    <cfRule type="duplicateValues" dxfId="2487" priority="1904"/>
  </conditionalFormatting>
  <conditionalFormatting sqref="C1365">
    <cfRule type="duplicateValues" dxfId="2486" priority="1952"/>
    <cfRule type="duplicateValues" dxfId="2485" priority="1953"/>
  </conditionalFormatting>
  <conditionalFormatting sqref="C1366">
    <cfRule type="duplicateValues" dxfId="2484" priority="1741"/>
    <cfRule type="duplicateValues" dxfId="2483" priority="1742"/>
  </conditionalFormatting>
  <conditionalFormatting sqref="C1367">
    <cfRule type="duplicateValues" dxfId="2482" priority="1614"/>
    <cfRule type="duplicateValues" dxfId="2481" priority="1615"/>
  </conditionalFormatting>
  <conditionalFormatting sqref="C1373">
    <cfRule type="duplicateValues" dxfId="2480" priority="1975"/>
  </conditionalFormatting>
  <conditionalFormatting sqref="C1381">
    <cfRule type="duplicateValues" dxfId="2479" priority="1618"/>
    <cfRule type="duplicateValues" dxfId="2478" priority="1619"/>
  </conditionalFormatting>
  <conditionalFormatting sqref="C1384">
    <cfRule type="duplicateValues" dxfId="2477" priority="1610"/>
    <cfRule type="duplicateValues" dxfId="2476" priority="1611"/>
  </conditionalFormatting>
  <conditionalFormatting sqref="C1386">
    <cfRule type="duplicateValues" dxfId="2475" priority="1606"/>
    <cfRule type="duplicateValues" dxfId="2474" priority="1607"/>
  </conditionalFormatting>
  <conditionalFormatting sqref="C1387:C1388">
    <cfRule type="duplicateValues" dxfId="2473" priority="1594"/>
    <cfRule type="duplicateValues" dxfId="2472" priority="1595"/>
  </conditionalFormatting>
  <conditionalFormatting sqref="C1390">
    <cfRule type="duplicateValues" dxfId="2471" priority="1488"/>
    <cfRule type="duplicateValues" dxfId="2470" priority="1489"/>
  </conditionalFormatting>
  <conditionalFormatting sqref="C1394">
    <cfRule type="duplicateValues" dxfId="2469" priority="1895"/>
    <cfRule type="duplicateValues" dxfId="2468" priority="1896"/>
  </conditionalFormatting>
  <conditionalFormatting sqref="C1395">
    <cfRule type="duplicateValues" dxfId="2467" priority="1931"/>
    <cfRule type="duplicateValues" dxfId="2466" priority="1932"/>
  </conditionalFormatting>
  <conditionalFormatting sqref="C1396">
    <cfRule type="duplicateValues" dxfId="2465" priority="1959"/>
  </conditionalFormatting>
  <conditionalFormatting sqref="C1401">
    <cfRule type="duplicateValues" dxfId="2464" priority="1893"/>
    <cfRule type="duplicateValues" dxfId="2463" priority="1894"/>
  </conditionalFormatting>
  <conditionalFormatting sqref="C1402">
    <cfRule type="duplicateValues" dxfId="2462" priority="1891"/>
    <cfRule type="duplicateValues" dxfId="2461" priority="1892"/>
  </conditionalFormatting>
  <conditionalFormatting sqref="C1403">
    <cfRule type="duplicateValues" dxfId="2460" priority="1925"/>
    <cfRule type="duplicateValues" dxfId="2459" priority="1926"/>
  </conditionalFormatting>
  <conditionalFormatting sqref="C1404:C1405">
    <cfRule type="duplicateValues" dxfId="2458" priority="1888"/>
    <cfRule type="duplicateValues" dxfId="2457" priority="1889"/>
  </conditionalFormatting>
  <conditionalFormatting sqref="C1406">
    <cfRule type="duplicateValues" dxfId="2456" priority="1921"/>
    <cfRule type="duplicateValues" dxfId="2455" priority="1922"/>
  </conditionalFormatting>
  <conditionalFormatting sqref="C1407">
    <cfRule type="duplicateValues" dxfId="2454" priority="1919"/>
    <cfRule type="duplicateValues" dxfId="2453" priority="1920"/>
  </conditionalFormatting>
  <conditionalFormatting sqref="C1408">
    <cfRule type="duplicateValues" dxfId="2452" priority="1950"/>
    <cfRule type="duplicateValues" dxfId="2451" priority="1951"/>
  </conditionalFormatting>
  <conditionalFormatting sqref="C1409">
    <cfRule type="duplicateValues" dxfId="2450" priority="1886"/>
    <cfRule type="duplicateValues" dxfId="2449" priority="1887"/>
  </conditionalFormatting>
  <conditionalFormatting sqref="C1410">
    <cfRule type="duplicateValues" dxfId="2448" priority="1917"/>
    <cfRule type="duplicateValues" dxfId="2447" priority="1918"/>
  </conditionalFormatting>
  <conditionalFormatting sqref="C1411">
    <cfRule type="duplicateValues" dxfId="2446" priority="1882"/>
    <cfRule type="duplicateValues" dxfId="2445" priority="1883"/>
  </conditionalFormatting>
  <conditionalFormatting sqref="C1413 C1415">
    <cfRule type="duplicateValues" dxfId="2444" priority="1880"/>
    <cfRule type="duplicateValues" dxfId="2443" priority="1881"/>
  </conditionalFormatting>
  <conditionalFormatting sqref="C1414">
    <cfRule type="duplicateValues" dxfId="2442" priority="1616"/>
    <cfRule type="duplicateValues" dxfId="2441" priority="1617"/>
  </conditionalFormatting>
  <conditionalFormatting sqref="C1416">
    <cfRule type="duplicateValues" dxfId="2440" priority="1948"/>
  </conditionalFormatting>
  <conditionalFormatting sqref="C1420">
    <cfRule type="duplicateValues" dxfId="2439" priority="1866"/>
  </conditionalFormatting>
  <conditionalFormatting sqref="C1422">
    <cfRule type="duplicateValues" dxfId="2438" priority="1837"/>
  </conditionalFormatting>
  <conditionalFormatting sqref="C1423">
    <cfRule type="duplicateValues" dxfId="2437" priority="1836"/>
  </conditionalFormatting>
  <conditionalFormatting sqref="C1424">
    <cfRule type="duplicateValues" dxfId="2436" priority="1799"/>
    <cfRule type="duplicateValues" dxfId="2435" priority="1800"/>
  </conditionalFormatting>
  <conditionalFormatting sqref="C1425:C1426">
    <cfRule type="duplicateValues" dxfId="2434" priority="1773"/>
    <cfRule type="duplicateValues" dxfId="2433" priority="1774"/>
  </conditionalFormatting>
  <conditionalFormatting sqref="C1428">
    <cfRule type="duplicateValues" dxfId="2432" priority="1825"/>
    <cfRule type="duplicateValues" dxfId="2431" priority="1826"/>
  </conditionalFormatting>
  <conditionalFormatting sqref="C1429:C1430">
    <cfRule type="duplicateValues" dxfId="2430" priority="1823"/>
    <cfRule type="duplicateValues" dxfId="2429" priority="1824"/>
  </conditionalFormatting>
  <conditionalFormatting sqref="C1431">
    <cfRule type="duplicateValues" dxfId="2428" priority="1821"/>
    <cfRule type="duplicateValues" dxfId="2427" priority="1822"/>
  </conditionalFormatting>
  <conditionalFormatting sqref="C1432">
    <cfRule type="duplicateValues" dxfId="2426" priority="1819"/>
    <cfRule type="duplicateValues" dxfId="2425" priority="1820"/>
  </conditionalFormatting>
  <conditionalFormatting sqref="C1433">
    <cfRule type="duplicateValues" dxfId="2424" priority="1805"/>
    <cfRule type="duplicateValues" dxfId="2423" priority="1806"/>
  </conditionalFormatting>
  <conditionalFormatting sqref="C1434">
    <cfRule type="duplicateValues" dxfId="2422" priority="1851"/>
  </conditionalFormatting>
  <conditionalFormatting sqref="C1435:C1436">
    <cfRule type="duplicateValues" dxfId="2421" priority="5128"/>
    <cfRule type="duplicateValues" dxfId="2420" priority="5130"/>
  </conditionalFormatting>
  <conditionalFormatting sqref="C1437">
    <cfRule type="duplicateValues" dxfId="2419" priority="1833"/>
    <cfRule type="duplicateValues" dxfId="2418" priority="1834"/>
  </conditionalFormatting>
  <conditionalFormatting sqref="C1438">
    <cfRule type="duplicateValues" dxfId="2417" priority="1608"/>
    <cfRule type="duplicateValues" dxfId="2416" priority="1609"/>
  </conditionalFormatting>
  <conditionalFormatting sqref="C1440">
    <cfRule type="duplicateValues" dxfId="2415" priority="1801"/>
    <cfRule type="duplicateValues" dxfId="2414" priority="1802"/>
  </conditionalFormatting>
  <conditionalFormatting sqref="C1445">
    <cfRule type="duplicateValues" dxfId="2413" priority="1442"/>
    <cfRule type="duplicateValues" dxfId="2412" priority="1443"/>
  </conditionalFormatting>
  <conditionalFormatting sqref="C1446">
    <cfRule type="duplicateValues" dxfId="2411" priority="1596"/>
    <cfRule type="duplicateValues" dxfId="2410" priority="1597"/>
  </conditionalFormatting>
  <conditionalFormatting sqref="C1447">
    <cfRule type="duplicateValues" dxfId="2409" priority="1494"/>
    <cfRule type="duplicateValues" dxfId="2408" priority="1495"/>
  </conditionalFormatting>
  <conditionalFormatting sqref="C1453">
    <cfRule type="duplicateValues" dxfId="2407" priority="1852"/>
  </conditionalFormatting>
  <conditionalFormatting sqref="C1454">
    <cfRule type="duplicateValues" dxfId="2406" priority="1486"/>
    <cfRule type="duplicateValues" dxfId="2405" priority="1487"/>
  </conditionalFormatting>
  <conditionalFormatting sqref="C1462">
    <cfRule type="duplicateValues" dxfId="2404" priority="1444"/>
    <cfRule type="duplicateValues" dxfId="2403" priority="1445"/>
  </conditionalFormatting>
  <conditionalFormatting sqref="C1463">
    <cfRule type="duplicateValues" dxfId="2402" priority="1446"/>
    <cfRule type="duplicateValues" dxfId="2401" priority="1447"/>
  </conditionalFormatting>
  <conditionalFormatting sqref="C1466:C1467">
    <cfRule type="duplicateValues" dxfId="2400" priority="1769"/>
    <cfRule type="duplicateValues" dxfId="2399" priority="1770"/>
  </conditionalFormatting>
  <conditionalFormatting sqref="C1468">
    <cfRule type="duplicateValues" dxfId="2398" priority="1768"/>
  </conditionalFormatting>
  <conditionalFormatting sqref="C1470">
    <cfRule type="duplicateValues" dxfId="2397" priority="1764"/>
    <cfRule type="duplicateValues" dxfId="2396" priority="1765"/>
  </conditionalFormatting>
  <conditionalFormatting sqref="C1471">
    <cfRule type="duplicateValues" dxfId="2395" priority="1762"/>
    <cfRule type="duplicateValues" dxfId="2394" priority="1763"/>
  </conditionalFormatting>
  <conditionalFormatting sqref="C1472">
    <cfRule type="duplicateValues" dxfId="2393" priority="1793"/>
    <cfRule type="duplicateValues" dxfId="2392" priority="1794"/>
  </conditionalFormatting>
  <conditionalFormatting sqref="C1473">
    <cfRule type="duplicateValues" dxfId="2391" priority="1760"/>
    <cfRule type="duplicateValues" dxfId="2390" priority="1761"/>
  </conditionalFormatting>
  <conditionalFormatting sqref="C1474">
    <cfRule type="duplicateValues" dxfId="2389" priority="1758"/>
    <cfRule type="duplicateValues" dxfId="2388" priority="1759"/>
  </conditionalFormatting>
  <conditionalFormatting sqref="C1475">
    <cfRule type="duplicateValues" dxfId="2387" priority="1791"/>
    <cfRule type="duplicateValues" dxfId="2386" priority="1792"/>
  </conditionalFormatting>
  <conditionalFormatting sqref="C1478">
    <cfRule type="duplicateValues" dxfId="2385" priority="1756"/>
    <cfRule type="duplicateValues" dxfId="2384" priority="1757"/>
  </conditionalFormatting>
  <conditionalFormatting sqref="C1479">
    <cfRule type="duplicateValues" dxfId="2383" priority="1789"/>
    <cfRule type="duplicateValues" dxfId="2382" priority="1790"/>
  </conditionalFormatting>
  <conditionalFormatting sqref="C1480">
    <cfRule type="duplicateValues" dxfId="2381" priority="1809"/>
    <cfRule type="duplicateValues" dxfId="2380" priority="1810"/>
  </conditionalFormatting>
  <conditionalFormatting sqref="C1481">
    <cfRule type="duplicateValues" dxfId="2379" priority="1787"/>
    <cfRule type="duplicateValues" dxfId="2378" priority="1788"/>
  </conditionalFormatting>
  <conditionalFormatting sqref="C1482">
    <cfRule type="duplicateValues" dxfId="2377" priority="1830"/>
  </conditionalFormatting>
  <conditionalFormatting sqref="C1483">
    <cfRule type="duplicateValues" dxfId="2376" priority="1738"/>
    <cfRule type="duplicateValues" dxfId="2375" priority="1739"/>
  </conditionalFormatting>
  <conditionalFormatting sqref="C1484:C1486">
    <cfRule type="duplicateValues" dxfId="2374" priority="5071"/>
    <cfRule type="duplicateValues" dxfId="2373" priority="5072"/>
  </conditionalFormatting>
  <conditionalFormatting sqref="C1487">
    <cfRule type="duplicateValues" dxfId="2372" priority="1440"/>
    <cfRule type="duplicateValues" dxfId="2371" priority="1441"/>
  </conditionalFormatting>
  <conditionalFormatting sqref="C1488">
    <cfRule type="duplicateValues" dxfId="2370" priority="1829"/>
  </conditionalFormatting>
  <conditionalFormatting sqref="C1492">
    <cfRule type="duplicateValues" dxfId="2369" priority="1726"/>
  </conditionalFormatting>
  <conditionalFormatting sqref="C1494">
    <cfRule type="duplicateValues" dxfId="2368" priority="1701"/>
  </conditionalFormatting>
  <conditionalFormatting sqref="C1495">
    <cfRule type="duplicateValues" dxfId="2367" priority="1295"/>
    <cfRule type="duplicateValues" dxfId="2366" priority="1296"/>
  </conditionalFormatting>
  <conditionalFormatting sqref="C1496">
    <cfRule type="duplicateValues" dxfId="2365" priority="1641"/>
    <cfRule type="duplicateValues" dxfId="2364" priority="1642"/>
  </conditionalFormatting>
  <conditionalFormatting sqref="C1497:C1499">
    <cfRule type="duplicateValues" dxfId="2363" priority="1639"/>
    <cfRule type="duplicateValues" dxfId="2362" priority="1640"/>
  </conditionalFormatting>
  <conditionalFormatting sqref="C1500:C1501">
    <cfRule type="duplicateValues" dxfId="2361" priority="1637"/>
    <cfRule type="duplicateValues" dxfId="2360" priority="1638"/>
  </conditionalFormatting>
  <conditionalFormatting sqref="C1502">
    <cfRule type="duplicateValues" dxfId="2359" priority="1635"/>
    <cfRule type="duplicateValues" dxfId="2358" priority="1636"/>
  </conditionalFormatting>
  <conditionalFormatting sqref="C1503">
    <cfRule type="duplicateValues" dxfId="2357" priority="1688"/>
    <cfRule type="duplicateValues" dxfId="2356" priority="1689"/>
  </conditionalFormatting>
  <conditionalFormatting sqref="C1504">
    <cfRule type="duplicateValues" dxfId="2355" priority="1633"/>
    <cfRule type="duplicateValues" dxfId="2354" priority="1634"/>
  </conditionalFormatting>
  <conditionalFormatting sqref="C1505">
    <cfRule type="duplicateValues" dxfId="2353" priority="1682"/>
    <cfRule type="duplicateValues" dxfId="2352" priority="1683"/>
  </conditionalFormatting>
  <conditionalFormatting sqref="C1506">
    <cfRule type="duplicateValues" dxfId="2351" priority="1714"/>
  </conditionalFormatting>
  <conditionalFormatting sqref="C1507:C1508">
    <cfRule type="duplicateValues" dxfId="2350" priority="5085"/>
    <cfRule type="duplicateValues" dxfId="2349" priority="5087"/>
  </conditionalFormatting>
  <conditionalFormatting sqref="C1509">
    <cfRule type="duplicateValues" dxfId="2348" priority="1698"/>
    <cfRule type="duplicateValues" dxfId="2347" priority="1699"/>
  </conditionalFormatting>
  <conditionalFormatting sqref="C1510">
    <cfRule type="duplicateValues" dxfId="2346" priority="1466"/>
    <cfRule type="duplicateValues" dxfId="2345" priority="1467"/>
  </conditionalFormatting>
  <conditionalFormatting sqref="C1511:C1512">
    <cfRule type="duplicateValues" dxfId="2344" priority="5145"/>
    <cfRule type="duplicateValues" dxfId="2343" priority="5146"/>
  </conditionalFormatting>
  <conditionalFormatting sqref="C1513">
    <cfRule type="duplicateValues" dxfId="2342" priority="1631"/>
    <cfRule type="duplicateValues" dxfId="2341" priority="1632"/>
  </conditionalFormatting>
  <conditionalFormatting sqref="C1526">
    <cfRule type="duplicateValues" dxfId="2340" priority="1307"/>
    <cfRule type="duplicateValues" dxfId="2339" priority="1308"/>
  </conditionalFormatting>
  <conditionalFormatting sqref="C1531">
    <cfRule type="duplicateValues" dxfId="2338" priority="1297"/>
    <cfRule type="duplicateValues" dxfId="2337" priority="1298"/>
  </conditionalFormatting>
  <conditionalFormatting sqref="C1539">
    <cfRule type="duplicateValues" dxfId="2336" priority="1664"/>
    <cfRule type="duplicateValues" dxfId="2335" priority="1665"/>
  </conditionalFormatting>
  <conditionalFormatting sqref="C1540">
    <cfRule type="duplicateValues" dxfId="2334" priority="1629"/>
    <cfRule type="duplicateValues" dxfId="2333" priority="1630"/>
  </conditionalFormatting>
  <conditionalFormatting sqref="C1541">
    <cfRule type="duplicateValues" dxfId="2332" priority="1627"/>
    <cfRule type="duplicateValues" dxfId="2331" priority="1628"/>
  </conditionalFormatting>
  <conditionalFormatting sqref="C1542">
    <cfRule type="duplicateValues" dxfId="2330" priority="1625"/>
    <cfRule type="duplicateValues" dxfId="2329" priority="1626"/>
  </conditionalFormatting>
  <conditionalFormatting sqref="C1543">
    <cfRule type="duplicateValues" dxfId="2328" priority="1661"/>
    <cfRule type="duplicateValues" dxfId="2327" priority="1662"/>
  </conditionalFormatting>
  <conditionalFormatting sqref="C1544">
    <cfRule type="duplicateValues" dxfId="2326" priority="1659"/>
    <cfRule type="duplicateValues" dxfId="2325" priority="1660"/>
  </conditionalFormatting>
  <conditionalFormatting sqref="C1545">
    <cfRule type="duplicateValues" dxfId="2324" priority="1674"/>
    <cfRule type="duplicateValues" dxfId="2323" priority="1675"/>
  </conditionalFormatting>
  <conditionalFormatting sqref="C1546">
    <cfRule type="duplicateValues" dxfId="2322" priority="1657"/>
    <cfRule type="duplicateValues" dxfId="2321" priority="1658"/>
  </conditionalFormatting>
  <conditionalFormatting sqref="C1547">
    <cfRule type="duplicateValues" dxfId="2320" priority="1655"/>
    <cfRule type="duplicateValues" dxfId="2319" priority="1656"/>
  </conditionalFormatting>
  <conditionalFormatting sqref="C1548">
    <cfRule type="duplicateValues" dxfId="2318" priority="1621"/>
    <cfRule type="duplicateValues" dxfId="2317" priority="1622"/>
  </conditionalFormatting>
  <conditionalFormatting sqref="C1550">
    <cfRule type="duplicateValues" dxfId="2316" priority="1653"/>
    <cfRule type="duplicateValues" dxfId="2315" priority="1654"/>
  </conditionalFormatting>
  <conditionalFormatting sqref="C1551">
    <cfRule type="duplicateValues" dxfId="2314" priority="1612"/>
    <cfRule type="duplicateValues" dxfId="2313" priority="1613"/>
  </conditionalFormatting>
  <conditionalFormatting sqref="C1552">
    <cfRule type="duplicateValues" dxfId="2312" priority="1686"/>
    <cfRule type="duplicateValues" dxfId="2311" priority="1687"/>
  </conditionalFormatting>
  <conditionalFormatting sqref="C1553">
    <cfRule type="duplicateValues" dxfId="2310" priority="1697"/>
  </conditionalFormatting>
  <conditionalFormatting sqref="C1554">
    <cfRule type="duplicateValues" dxfId="2309" priority="1645"/>
    <cfRule type="duplicateValues" dxfId="2308" priority="1646"/>
  </conditionalFormatting>
  <conditionalFormatting sqref="C1555 C1557:C1558">
    <cfRule type="duplicateValues" dxfId="2307" priority="1736"/>
    <cfRule type="duplicateValues" dxfId="2306" priority="1737"/>
  </conditionalFormatting>
  <conditionalFormatting sqref="C1556">
    <cfRule type="duplicateValues" dxfId="2305" priority="1604"/>
    <cfRule type="duplicateValues" dxfId="2304" priority="1605"/>
  </conditionalFormatting>
  <conditionalFormatting sqref="C1559">
    <cfRule type="duplicateValues" dxfId="2303" priority="1293"/>
    <cfRule type="duplicateValues" dxfId="2302" priority="1294"/>
  </conditionalFormatting>
  <conditionalFormatting sqref="C1560">
    <cfRule type="duplicateValues" dxfId="2301" priority="1602"/>
    <cfRule type="duplicateValues" dxfId="2300" priority="1603"/>
  </conditionalFormatting>
  <conditionalFormatting sqref="C1564">
    <cfRule type="duplicateValues" dxfId="2299" priority="1580"/>
  </conditionalFormatting>
  <conditionalFormatting sqref="C1566">
    <cfRule type="duplicateValues" dxfId="2298" priority="1555"/>
  </conditionalFormatting>
  <conditionalFormatting sqref="C1567:C1568">
    <cfRule type="duplicateValues" dxfId="2297" priority="1522"/>
    <cfRule type="duplicateValues" dxfId="2296" priority="1523"/>
  </conditionalFormatting>
  <conditionalFormatting sqref="C1569:C1570">
    <cfRule type="duplicateValues" dxfId="2295" priority="5161"/>
    <cfRule type="duplicateValues" dxfId="2294" priority="5162"/>
  </conditionalFormatting>
  <conditionalFormatting sqref="C1571:C1572">
    <cfRule type="duplicateValues" dxfId="2293" priority="1516"/>
    <cfRule type="duplicateValues" dxfId="2292" priority="1517"/>
  </conditionalFormatting>
  <conditionalFormatting sqref="C1573">
    <cfRule type="duplicateValues" dxfId="2291" priority="1514"/>
    <cfRule type="duplicateValues" dxfId="2290" priority="1515"/>
  </conditionalFormatting>
  <conditionalFormatting sqref="C1574">
    <cfRule type="duplicateValues" dxfId="2289" priority="1313"/>
    <cfRule type="duplicateValues" dxfId="2288" priority="1314"/>
  </conditionalFormatting>
  <conditionalFormatting sqref="C1575">
    <cfRule type="duplicateValues" dxfId="2287" priority="1512"/>
    <cfRule type="duplicateValues" dxfId="2286" priority="1513"/>
  </conditionalFormatting>
  <conditionalFormatting sqref="C1576 C1578">
    <cfRule type="duplicateValues" dxfId="2285" priority="1546"/>
    <cfRule type="duplicateValues" dxfId="2284" priority="1547"/>
  </conditionalFormatting>
  <conditionalFormatting sqref="C1577">
    <cfRule type="duplicateValues" dxfId="2283" priority="1291"/>
    <cfRule type="duplicateValues" dxfId="2282" priority="1292"/>
  </conditionalFormatting>
  <conditionalFormatting sqref="C1579">
    <cfRule type="duplicateValues" dxfId="2281" priority="1568"/>
  </conditionalFormatting>
  <conditionalFormatting sqref="C1580">
    <cfRule type="duplicateValues" dxfId="2280" priority="1484"/>
    <cfRule type="duplicateValues" dxfId="2279" priority="1485"/>
  </conditionalFormatting>
  <conditionalFormatting sqref="C1581">
    <cfRule type="duplicateValues" dxfId="2278" priority="1468"/>
    <cfRule type="duplicateValues" dxfId="2277" priority="1469"/>
  </conditionalFormatting>
  <conditionalFormatting sqref="C1582">
    <cfRule type="duplicateValues" dxfId="2276" priority="1482"/>
    <cfRule type="duplicateValues" dxfId="2275" priority="1483"/>
  </conditionalFormatting>
  <conditionalFormatting sqref="C1583">
    <cfRule type="duplicateValues" dxfId="2274" priority="1480"/>
    <cfRule type="duplicateValues" dxfId="2273" priority="1481"/>
  </conditionalFormatting>
  <conditionalFormatting sqref="C1586">
    <cfRule type="duplicateValues" dxfId="2272" priority="1289"/>
    <cfRule type="duplicateValues" dxfId="2271" priority="1290"/>
  </conditionalFormatting>
  <conditionalFormatting sqref="C1588">
    <cfRule type="duplicateValues" dxfId="2270" priority="1570"/>
  </conditionalFormatting>
  <conditionalFormatting sqref="C1596">
    <cfRule type="duplicateValues" dxfId="2269" priority="1569"/>
  </conditionalFormatting>
  <conditionalFormatting sqref="C1608">
    <cfRule type="duplicateValues" dxfId="2268" priority="1309"/>
    <cfRule type="duplicateValues" dxfId="2267" priority="1310"/>
  </conditionalFormatting>
  <conditionalFormatting sqref="C1609">
    <cfRule type="duplicateValues" dxfId="2266" priority="1474"/>
    <cfRule type="duplicateValues" dxfId="2265" priority="1475"/>
  </conditionalFormatting>
  <conditionalFormatting sqref="C1610">
    <cfRule type="duplicateValues" dxfId="2264" priority="1472"/>
    <cfRule type="duplicateValues" dxfId="2263" priority="1473"/>
  </conditionalFormatting>
  <conditionalFormatting sqref="C1611">
    <cfRule type="duplicateValues" dxfId="2262" priority="1540"/>
    <cfRule type="duplicateValues" dxfId="2261" priority="1541"/>
  </conditionalFormatting>
  <conditionalFormatting sqref="C1612">
    <cfRule type="duplicateValues" dxfId="2260" priority="1464"/>
    <cfRule type="duplicateValues" dxfId="2259" priority="1465"/>
  </conditionalFormatting>
  <conditionalFormatting sqref="C1614">
    <cfRule type="duplicateValues" dxfId="2258" priority="1544"/>
    <cfRule type="duplicateValues" dxfId="2257" priority="1545"/>
  </conditionalFormatting>
  <conditionalFormatting sqref="C1615">
    <cfRule type="duplicateValues" dxfId="2256" priority="1462"/>
    <cfRule type="duplicateValues" dxfId="2255" priority="1463"/>
  </conditionalFormatting>
  <conditionalFormatting sqref="C1616">
    <cfRule type="duplicateValues" dxfId="2254" priority="1534"/>
    <cfRule type="duplicateValues" dxfId="2253" priority="1535"/>
  </conditionalFormatting>
  <conditionalFormatting sqref="C1617">
    <cfRule type="duplicateValues" dxfId="2252" priority="1502"/>
    <cfRule type="duplicateValues" dxfId="2251" priority="1503"/>
  </conditionalFormatting>
  <conditionalFormatting sqref="C1618">
    <cfRule type="duplicateValues" dxfId="2250" priority="1460"/>
    <cfRule type="duplicateValues" dxfId="2249" priority="1461"/>
  </conditionalFormatting>
  <conditionalFormatting sqref="C1620">
    <cfRule type="duplicateValues" dxfId="2248" priority="1532"/>
    <cfRule type="duplicateValues" dxfId="2247" priority="1533"/>
  </conditionalFormatting>
  <conditionalFormatting sqref="C1621">
    <cfRule type="duplicateValues" dxfId="2246" priority="1458"/>
    <cfRule type="duplicateValues" dxfId="2245" priority="1459"/>
  </conditionalFormatting>
  <conditionalFormatting sqref="C1622">
    <cfRule type="duplicateValues" dxfId="2244" priority="1548"/>
    <cfRule type="duplicateValues" dxfId="2243" priority="1549"/>
  </conditionalFormatting>
  <conditionalFormatting sqref="C1623">
    <cfRule type="duplicateValues" dxfId="2242" priority="1456"/>
    <cfRule type="duplicateValues" dxfId="2241" priority="1457"/>
  </conditionalFormatting>
  <conditionalFormatting sqref="C1624">
    <cfRule type="duplicateValues" dxfId="2240" priority="1454"/>
    <cfRule type="duplicateValues" dxfId="2239" priority="1455"/>
  </conditionalFormatting>
  <conditionalFormatting sqref="C1625:C1627">
    <cfRule type="duplicateValues" dxfId="2238" priority="5100"/>
    <cfRule type="duplicateValues" dxfId="2237" priority="5101"/>
  </conditionalFormatting>
  <conditionalFormatting sqref="C1628">
    <cfRule type="duplicateValues" dxfId="2236" priority="1452"/>
    <cfRule type="duplicateValues" dxfId="2235" priority="1453"/>
  </conditionalFormatting>
  <conditionalFormatting sqref="C1629">
    <cfRule type="duplicateValues" dxfId="2234" priority="1287"/>
    <cfRule type="duplicateValues" dxfId="2233" priority="1288"/>
  </conditionalFormatting>
  <conditionalFormatting sqref="C1630:C1631">
    <cfRule type="duplicateValues" dxfId="2232" priority="1496"/>
    <cfRule type="duplicateValues" dxfId="2231" priority="1497"/>
  </conditionalFormatting>
  <conditionalFormatting sqref="C1635">
    <cfRule type="duplicateValues" dxfId="2230" priority="1426"/>
  </conditionalFormatting>
  <conditionalFormatting sqref="C1637">
    <cfRule type="duplicateValues" dxfId="2229" priority="1401"/>
  </conditionalFormatting>
  <conditionalFormatting sqref="C1638">
    <cfRule type="duplicateValues" dxfId="2228" priority="1379"/>
    <cfRule type="duplicateValues" dxfId="2227" priority="1380"/>
  </conditionalFormatting>
  <conditionalFormatting sqref="C1640">
    <cfRule type="duplicateValues" dxfId="2226" priority="1438"/>
    <cfRule type="duplicateValues" dxfId="2225" priority="1439"/>
  </conditionalFormatting>
  <conditionalFormatting sqref="C1641">
    <cfRule type="duplicateValues" dxfId="2224" priority="1339"/>
    <cfRule type="duplicateValues" dxfId="2223" priority="1340"/>
  </conditionalFormatting>
  <conditionalFormatting sqref="C1642">
    <cfRule type="duplicateValues" dxfId="2222" priority="1335"/>
    <cfRule type="duplicateValues" dxfId="2221" priority="1336"/>
  </conditionalFormatting>
  <conditionalFormatting sqref="C1643:C1644">
    <cfRule type="duplicateValues" dxfId="2220" priority="1333"/>
    <cfRule type="duplicateValues" dxfId="2219" priority="1334"/>
  </conditionalFormatting>
  <conditionalFormatting sqref="C1645">
    <cfRule type="duplicateValues" dxfId="2218" priority="1331"/>
    <cfRule type="duplicateValues" dxfId="2217" priority="1332"/>
  </conditionalFormatting>
  <conditionalFormatting sqref="C1646">
    <cfRule type="duplicateValues" dxfId="2216" priority="1329"/>
    <cfRule type="duplicateValues" dxfId="2215" priority="1330"/>
  </conditionalFormatting>
  <conditionalFormatting sqref="C1647">
    <cfRule type="duplicateValues" dxfId="2214" priority="1327"/>
    <cfRule type="duplicateValues" dxfId="2213" priority="1328"/>
  </conditionalFormatting>
  <conditionalFormatting sqref="C1648">
    <cfRule type="duplicateValues" dxfId="2212" priority="1325"/>
    <cfRule type="duplicateValues" dxfId="2211" priority="1326"/>
  </conditionalFormatting>
  <conditionalFormatting sqref="C1649">
    <cfRule type="duplicateValues" dxfId="2210" priority="1323"/>
    <cfRule type="duplicateValues" dxfId="2209" priority="1324"/>
  </conditionalFormatting>
  <conditionalFormatting sqref="C1650">
    <cfRule type="duplicateValues" dxfId="2208" priority="1414"/>
  </conditionalFormatting>
  <conditionalFormatting sqref="C1651:C1652">
    <cfRule type="duplicateValues" dxfId="2207" priority="1321"/>
    <cfRule type="duplicateValues" dxfId="2206" priority="1322"/>
  </conditionalFormatting>
  <conditionalFormatting sqref="C1653">
    <cfRule type="duplicateValues" dxfId="2205" priority="1319"/>
    <cfRule type="duplicateValues" dxfId="2204" priority="1320"/>
  </conditionalFormatting>
  <conditionalFormatting sqref="C1654">
    <cfRule type="duplicateValues" dxfId="2203" priority="1301"/>
    <cfRule type="duplicateValues" dxfId="2202" priority="1302"/>
  </conditionalFormatting>
  <conditionalFormatting sqref="C1655">
    <cfRule type="duplicateValues" dxfId="2201" priority="1317"/>
    <cfRule type="duplicateValues" dxfId="2200" priority="1318"/>
  </conditionalFormatting>
  <conditionalFormatting sqref="C1659">
    <cfRule type="duplicateValues" dxfId="2199" priority="5189"/>
    <cfRule type="duplicateValues" dxfId="2198" priority="5190"/>
  </conditionalFormatting>
  <conditionalFormatting sqref="C1660">
    <cfRule type="duplicateValues" dxfId="2197" priority="1416"/>
  </conditionalFormatting>
  <conditionalFormatting sqref="C1668">
    <cfRule type="duplicateValues" dxfId="2196" priority="1415"/>
  </conditionalFormatting>
  <conditionalFormatting sqref="C1682">
    <cfRule type="duplicateValues" dxfId="2195" priority="1357"/>
    <cfRule type="duplicateValues" dxfId="2194" priority="1358"/>
  </conditionalFormatting>
  <conditionalFormatting sqref="C1683">
    <cfRule type="duplicateValues" dxfId="2193" priority="1353"/>
    <cfRule type="duplicateValues" dxfId="2192" priority="1354"/>
  </conditionalFormatting>
  <conditionalFormatting sqref="C1685">
    <cfRule type="duplicateValues" dxfId="2191" priority="1305"/>
    <cfRule type="duplicateValues" dxfId="2190" priority="1306"/>
  </conditionalFormatting>
  <conditionalFormatting sqref="C1686">
    <cfRule type="duplicateValues" dxfId="2189" priority="1389"/>
    <cfRule type="duplicateValues" dxfId="2188" priority="1390"/>
  </conditionalFormatting>
  <conditionalFormatting sqref="C1687">
    <cfRule type="duplicateValues" dxfId="2187" priority="1371"/>
    <cfRule type="duplicateValues" dxfId="2186" priority="1372"/>
  </conditionalFormatting>
  <conditionalFormatting sqref="C1688">
    <cfRule type="duplicateValues" dxfId="2185" priority="1349"/>
    <cfRule type="duplicateValues" dxfId="2184" priority="1350"/>
  </conditionalFormatting>
  <conditionalFormatting sqref="C1689">
    <cfRule type="duplicateValues" dxfId="2183" priority="1009"/>
    <cfRule type="duplicateValues" dxfId="2182" priority="1010"/>
  </conditionalFormatting>
  <conditionalFormatting sqref="C1690">
    <cfRule type="duplicateValues" dxfId="2181" priority="1387"/>
    <cfRule type="duplicateValues" dxfId="2180" priority="1388"/>
  </conditionalFormatting>
  <conditionalFormatting sqref="C1691">
    <cfRule type="duplicateValues" dxfId="2179" priority="1347"/>
    <cfRule type="duplicateValues" dxfId="2178" priority="1348"/>
  </conditionalFormatting>
  <conditionalFormatting sqref="C1692">
    <cfRule type="duplicateValues" dxfId="2177" priority="1397"/>
    <cfRule type="duplicateValues" dxfId="2176" priority="1398"/>
  </conditionalFormatting>
  <conditionalFormatting sqref="C1693">
    <cfRule type="duplicateValues" dxfId="2175" priority="1345"/>
    <cfRule type="duplicateValues" dxfId="2174" priority="1346"/>
  </conditionalFormatting>
  <conditionalFormatting sqref="C1694">
    <cfRule type="duplicateValues" dxfId="2173" priority="1343"/>
    <cfRule type="duplicateValues" dxfId="2172" priority="1344"/>
  </conditionalFormatting>
  <conditionalFormatting sqref="C1695:C1696">
    <cfRule type="duplicateValues" dxfId="2171" priority="1436"/>
    <cfRule type="duplicateValues" dxfId="2170" priority="1437"/>
  </conditionalFormatting>
  <conditionalFormatting sqref="C1698">
    <cfRule type="duplicateValues" dxfId="2169" priority="1299"/>
    <cfRule type="duplicateValues" dxfId="2168" priority="1300"/>
  </conditionalFormatting>
  <conditionalFormatting sqref="C1699">
    <cfRule type="duplicateValues" dxfId="2167" priority="1369"/>
    <cfRule type="duplicateValues" dxfId="2166" priority="1370"/>
  </conditionalFormatting>
  <conditionalFormatting sqref="C1703">
    <cfRule type="duplicateValues" dxfId="2165" priority="1184"/>
    <cfRule type="duplicateValues" dxfId="2164" priority="1185"/>
  </conditionalFormatting>
  <conditionalFormatting sqref="C1704">
    <cfRule type="duplicateValues" dxfId="2163" priority="1182"/>
    <cfRule type="duplicateValues" dxfId="2162" priority="1183"/>
  </conditionalFormatting>
  <conditionalFormatting sqref="C1705">
    <cfRule type="duplicateValues" dxfId="2161" priority="1007"/>
    <cfRule type="duplicateValues" dxfId="2160" priority="1008"/>
  </conditionalFormatting>
  <conditionalFormatting sqref="C1706">
    <cfRule type="duplicateValues" dxfId="2159" priority="1174"/>
    <cfRule type="duplicateValues" dxfId="2158" priority="1175"/>
  </conditionalFormatting>
  <conditionalFormatting sqref="C1707">
    <cfRule type="duplicateValues" dxfId="2157" priority="1172"/>
    <cfRule type="duplicateValues" dxfId="2156" priority="1173"/>
  </conditionalFormatting>
  <conditionalFormatting sqref="C1708">
    <cfRule type="duplicateValues" dxfId="2155" priority="1170"/>
    <cfRule type="duplicateValues" dxfId="2154" priority="1171"/>
  </conditionalFormatting>
  <conditionalFormatting sqref="C1709">
    <cfRule type="duplicateValues" dxfId="2153" priority="1168"/>
    <cfRule type="duplicateValues" dxfId="2152" priority="1169"/>
  </conditionalFormatting>
  <conditionalFormatting sqref="C1710">
    <cfRule type="duplicateValues" dxfId="2151" priority="1166"/>
    <cfRule type="duplicateValues" dxfId="2150" priority="1167"/>
  </conditionalFormatting>
  <conditionalFormatting sqref="C1711:C1712">
    <cfRule type="duplicateValues" dxfId="2149" priority="1164"/>
    <cfRule type="duplicateValues" dxfId="2148" priority="1165"/>
  </conditionalFormatting>
  <conditionalFormatting sqref="C1713">
    <cfRule type="duplicateValues" dxfId="2147" priority="1162"/>
    <cfRule type="duplicateValues" dxfId="2146" priority="1163"/>
  </conditionalFormatting>
  <conditionalFormatting sqref="C1714">
    <cfRule type="duplicateValues" dxfId="2145" priority="5175"/>
    <cfRule type="duplicateValues" dxfId="2144" priority="5176"/>
  </conditionalFormatting>
  <conditionalFormatting sqref="C1715">
    <cfRule type="duplicateValues" dxfId="2143" priority="1156"/>
    <cfRule type="duplicateValues" dxfId="2142" priority="1157"/>
  </conditionalFormatting>
  <conditionalFormatting sqref="C1716:C1717">
    <cfRule type="duplicateValues" dxfId="2141" priority="1154"/>
    <cfRule type="duplicateValues" dxfId="2140" priority="1155"/>
  </conditionalFormatting>
  <conditionalFormatting sqref="C1718">
    <cfRule type="duplicateValues" dxfId="2139" priority="1152"/>
    <cfRule type="duplicateValues" dxfId="2138" priority="1153"/>
  </conditionalFormatting>
  <conditionalFormatting sqref="C1719">
    <cfRule type="duplicateValues" dxfId="2137" priority="1148"/>
    <cfRule type="duplicateValues" dxfId="2136" priority="1149"/>
  </conditionalFormatting>
  <conditionalFormatting sqref="C1720">
    <cfRule type="duplicateValues" dxfId="2135" priority="1196"/>
    <cfRule type="duplicateValues" dxfId="2134" priority="1197"/>
  </conditionalFormatting>
  <conditionalFormatting sqref="C1721">
    <cfRule type="duplicateValues" dxfId="2133" priority="1018"/>
    <cfRule type="duplicateValues" dxfId="2132" priority="1019"/>
  </conditionalFormatting>
  <conditionalFormatting sqref="C1722">
    <cfRule type="duplicateValues" dxfId="2131" priority="1194"/>
    <cfRule type="duplicateValues" dxfId="2130" priority="1195"/>
  </conditionalFormatting>
  <conditionalFormatting sqref="C1725">
    <cfRule type="duplicateValues" dxfId="2129" priority="1013"/>
    <cfRule type="duplicateValues" dxfId="2128" priority="1014"/>
  </conditionalFormatting>
  <conditionalFormatting sqref="C1728">
    <cfRule type="duplicateValues" dxfId="2127" priority="1263"/>
  </conditionalFormatting>
  <conditionalFormatting sqref="C1736">
    <cfRule type="duplicateValues" dxfId="2126" priority="1262"/>
  </conditionalFormatting>
  <conditionalFormatting sqref="C1748">
    <cfRule type="duplicateValues" dxfId="2125" priority="1178"/>
    <cfRule type="duplicateValues" dxfId="2124" priority="1179"/>
  </conditionalFormatting>
  <conditionalFormatting sqref="C1750">
    <cfRule type="duplicateValues" dxfId="2123" priority="1226"/>
    <cfRule type="duplicateValues" dxfId="2122" priority="1227"/>
  </conditionalFormatting>
  <conditionalFormatting sqref="C1751">
    <cfRule type="duplicateValues" dxfId="2121" priority="1224"/>
    <cfRule type="duplicateValues" dxfId="2120" priority="1225"/>
  </conditionalFormatting>
  <conditionalFormatting sqref="C1753">
    <cfRule type="duplicateValues" dxfId="2119" priority="1190"/>
    <cfRule type="duplicateValues" dxfId="2118" priority="1191"/>
  </conditionalFormatting>
  <conditionalFormatting sqref="C1754">
    <cfRule type="duplicateValues" dxfId="2117" priority="1244"/>
    <cfRule type="duplicateValues" dxfId="2116" priority="1245"/>
  </conditionalFormatting>
  <conditionalFormatting sqref="C1755">
    <cfRule type="duplicateValues" dxfId="2115" priority="1146"/>
    <cfRule type="duplicateValues" dxfId="2114" priority="1147"/>
  </conditionalFormatting>
  <conditionalFormatting sqref="C1756">
    <cfRule type="duplicateValues" dxfId="2113" priority="1144"/>
    <cfRule type="duplicateValues" dxfId="2112" priority="1145"/>
  </conditionalFormatting>
  <conditionalFormatting sqref="C1758">
    <cfRule type="duplicateValues" dxfId="2111" priority="1242"/>
    <cfRule type="duplicateValues" dxfId="2110" priority="1243"/>
  </conditionalFormatting>
  <conditionalFormatting sqref="C1759">
    <cfRule type="duplicateValues" dxfId="2109" priority="1220"/>
    <cfRule type="duplicateValues" dxfId="2108" priority="1221"/>
  </conditionalFormatting>
  <conditionalFormatting sqref="C1760">
    <cfRule type="duplicateValues" dxfId="2107" priority="1246"/>
    <cfRule type="duplicateValues" dxfId="2106" priority="1247"/>
  </conditionalFormatting>
  <conditionalFormatting sqref="C1761">
    <cfRule type="duplicateValues" dxfId="2105" priority="1218"/>
    <cfRule type="duplicateValues" dxfId="2104" priority="1219"/>
  </conditionalFormatting>
  <conditionalFormatting sqref="C1762">
    <cfRule type="duplicateValues" dxfId="2103" priority="1142"/>
    <cfRule type="duplicateValues" dxfId="2102" priority="1143"/>
  </conditionalFormatting>
  <conditionalFormatting sqref="C1763">
    <cfRule type="duplicateValues" dxfId="2101" priority="1140"/>
    <cfRule type="duplicateValues" dxfId="2100" priority="1141"/>
  </conditionalFormatting>
  <conditionalFormatting sqref="C1764">
    <cfRule type="duplicateValues" dxfId="2099" priority="1283"/>
    <cfRule type="duplicateValues" dxfId="2098" priority="1284"/>
  </conditionalFormatting>
  <conditionalFormatting sqref="C1765">
    <cfRule type="duplicateValues" dxfId="2097" priority="1028"/>
    <cfRule type="duplicateValues" dxfId="2096" priority="1029"/>
  </conditionalFormatting>
  <conditionalFormatting sqref="C1766:C1767">
    <cfRule type="duplicateValues" dxfId="2095" priority="1026"/>
    <cfRule type="duplicateValues" dxfId="2094" priority="1027"/>
  </conditionalFormatting>
  <conditionalFormatting sqref="C1768">
    <cfRule type="duplicateValues" dxfId="2093" priority="1024"/>
    <cfRule type="duplicateValues" dxfId="2092" priority="1025"/>
  </conditionalFormatting>
  <conditionalFormatting sqref="C1771">
    <cfRule type="duplicateValues" dxfId="2091" priority="1068"/>
    <cfRule type="duplicateValues" dxfId="2090" priority="1069"/>
  </conditionalFormatting>
  <conditionalFormatting sqref="C1772">
    <cfRule type="duplicateValues" dxfId="2089" priority="1020"/>
    <cfRule type="duplicateValues" dxfId="2088" priority="1021"/>
  </conditionalFormatting>
  <conditionalFormatting sqref="C1773">
    <cfRule type="duplicateValues" dxfId="2087" priority="1062"/>
    <cfRule type="duplicateValues" dxfId="2086" priority="1063"/>
  </conditionalFormatting>
  <conditionalFormatting sqref="C1774">
    <cfRule type="duplicateValues" dxfId="2085" priority="1060"/>
    <cfRule type="duplicateValues" dxfId="2084" priority="1061"/>
  </conditionalFormatting>
  <conditionalFormatting sqref="C1775">
    <cfRule type="duplicateValues" dxfId="2083" priority="1058"/>
    <cfRule type="duplicateValues" dxfId="2082" priority="1059"/>
  </conditionalFormatting>
  <conditionalFormatting sqref="C1776">
    <cfRule type="duplicateValues" dxfId="2081" priority="1056"/>
    <cfRule type="duplicateValues" dxfId="2080" priority="1057"/>
  </conditionalFormatting>
  <conditionalFormatting sqref="C1777">
    <cfRule type="duplicateValues" dxfId="2079" priority="1054"/>
    <cfRule type="duplicateValues" dxfId="2078" priority="1055"/>
  </conditionalFormatting>
  <conditionalFormatting sqref="C1779">
    <cfRule type="duplicateValues" dxfId="2077" priority="1016"/>
    <cfRule type="duplicateValues" dxfId="2076" priority="1017"/>
  </conditionalFormatting>
  <conditionalFormatting sqref="C1780">
    <cfRule type="duplicateValues" dxfId="2075" priority="1050"/>
    <cfRule type="duplicateValues" dxfId="2074" priority="1051"/>
  </conditionalFormatting>
  <conditionalFormatting sqref="C1781">
    <cfRule type="duplicateValues" dxfId="2073" priority="1015"/>
  </conditionalFormatting>
  <conditionalFormatting sqref="C1783:C1784">
    <cfRule type="duplicateValues" dxfId="2072" priority="1046"/>
    <cfRule type="duplicateValues" dxfId="2071" priority="1047"/>
  </conditionalFormatting>
  <conditionalFormatting sqref="C1785">
    <cfRule type="duplicateValues" dxfId="2070" priority="1011"/>
    <cfRule type="duplicateValues" dxfId="2069" priority="1012"/>
  </conditionalFormatting>
  <conditionalFormatting sqref="C1786">
    <cfRule type="duplicateValues" dxfId="2068" priority="1042"/>
    <cfRule type="duplicateValues" dxfId="2067" priority="1043"/>
  </conditionalFormatting>
  <conditionalFormatting sqref="C1787">
    <cfRule type="duplicateValues" dxfId="2066" priority="1040"/>
    <cfRule type="duplicateValues" dxfId="2065" priority="1041"/>
  </conditionalFormatting>
  <conditionalFormatting sqref="C1788">
    <cfRule type="duplicateValues" dxfId="2064" priority="1005"/>
    <cfRule type="duplicateValues" dxfId="2063" priority="1006"/>
  </conditionalFormatting>
  <conditionalFormatting sqref="C1789">
    <cfRule type="duplicateValues" dxfId="2062" priority="1003"/>
    <cfRule type="duplicateValues" dxfId="2061" priority="1004"/>
  </conditionalFormatting>
  <conditionalFormatting sqref="C1790">
    <cfRule type="duplicateValues" dxfId="2060" priority="1072"/>
    <cfRule type="duplicateValues" dxfId="2059" priority="1073"/>
  </conditionalFormatting>
  <conditionalFormatting sqref="C1792">
    <cfRule type="duplicateValues" dxfId="2058" priority="894"/>
    <cfRule type="duplicateValues" dxfId="2057" priority="895"/>
  </conditionalFormatting>
  <conditionalFormatting sqref="C1795">
    <cfRule type="duplicateValues" dxfId="2056" priority="890"/>
    <cfRule type="duplicateValues" dxfId="2055" priority="891"/>
  </conditionalFormatting>
  <conditionalFormatting sqref="C1798">
    <cfRule type="duplicateValues" dxfId="2054" priority="1117"/>
  </conditionalFormatting>
  <conditionalFormatting sqref="C1806">
    <cfRule type="duplicateValues" dxfId="2053" priority="1116"/>
  </conditionalFormatting>
  <conditionalFormatting sqref="C1818:C1819">
    <cfRule type="duplicateValues" dxfId="2052" priority="1064"/>
    <cfRule type="duplicateValues" dxfId="2051" priority="1065"/>
  </conditionalFormatting>
  <conditionalFormatting sqref="C1820">
    <cfRule type="duplicateValues" dxfId="2050" priority="892"/>
    <cfRule type="duplicateValues" dxfId="2049" priority="893"/>
  </conditionalFormatting>
  <conditionalFormatting sqref="C1821">
    <cfRule type="duplicateValues" dxfId="2048" priority="1086"/>
    <cfRule type="duplicateValues" dxfId="2047" priority="1087"/>
  </conditionalFormatting>
  <conditionalFormatting sqref="C1823">
    <cfRule type="duplicateValues" dxfId="2046" priority="1074"/>
    <cfRule type="duplicateValues" dxfId="2045" priority="1075"/>
  </conditionalFormatting>
  <conditionalFormatting sqref="C1824">
    <cfRule type="duplicateValues" dxfId="2044" priority="1100"/>
    <cfRule type="duplicateValues" dxfId="2043" priority="1101"/>
  </conditionalFormatting>
  <conditionalFormatting sqref="C1825">
    <cfRule type="duplicateValues" dxfId="2042" priority="1038"/>
    <cfRule type="duplicateValues" dxfId="2041" priority="1039"/>
  </conditionalFormatting>
  <conditionalFormatting sqref="C1826">
    <cfRule type="duplicateValues" dxfId="2040" priority="888"/>
    <cfRule type="duplicateValues" dxfId="2039" priority="889"/>
  </conditionalFormatting>
  <conditionalFormatting sqref="C1827:C1828">
    <cfRule type="duplicateValues" dxfId="2038" priority="886"/>
    <cfRule type="duplicateValues" dxfId="2037" priority="887"/>
  </conditionalFormatting>
  <conditionalFormatting sqref="C1829">
    <cfRule type="duplicateValues" dxfId="2036" priority="1084"/>
    <cfRule type="duplicateValues" dxfId="2035" priority="1085"/>
  </conditionalFormatting>
  <conditionalFormatting sqref="C1830">
    <cfRule type="duplicateValues" dxfId="2034" priority="1102"/>
    <cfRule type="duplicateValues" dxfId="2033" priority="1103"/>
  </conditionalFormatting>
  <conditionalFormatting sqref="C1831">
    <cfRule type="duplicateValues" dxfId="2032" priority="884"/>
    <cfRule type="duplicateValues" dxfId="2031" priority="885"/>
  </conditionalFormatting>
  <conditionalFormatting sqref="C1832">
    <cfRule type="duplicateValues" dxfId="2030" priority="1034"/>
    <cfRule type="duplicateValues" dxfId="2029" priority="1035"/>
  </conditionalFormatting>
  <conditionalFormatting sqref="C1833">
    <cfRule type="duplicateValues" dxfId="2028" priority="1032"/>
    <cfRule type="duplicateValues" dxfId="2027" priority="1033"/>
  </conditionalFormatting>
  <conditionalFormatting sqref="C1834">
    <cfRule type="duplicateValues" dxfId="2026" priority="878"/>
    <cfRule type="duplicateValues" dxfId="2025" priority="879"/>
  </conditionalFormatting>
  <conditionalFormatting sqref="C1835">
    <cfRule type="duplicateValues" dxfId="2024" priority="876"/>
    <cfRule type="duplicateValues" dxfId="2023" priority="877"/>
  </conditionalFormatting>
  <conditionalFormatting sqref="C1836">
    <cfRule type="duplicateValues" dxfId="2022" priority="874"/>
    <cfRule type="duplicateValues" dxfId="2021" priority="875"/>
  </conditionalFormatting>
  <conditionalFormatting sqref="C1837">
    <cfRule type="duplicateValues" dxfId="2020" priority="868"/>
    <cfRule type="duplicateValues" dxfId="2019" priority="869"/>
  </conditionalFormatting>
  <conditionalFormatting sqref="C1838">
    <cfRule type="duplicateValues" dxfId="2018" priority="870"/>
    <cfRule type="duplicateValues" dxfId="2017" priority="871"/>
  </conditionalFormatting>
  <conditionalFormatting sqref="C1841">
    <cfRule type="duplicateValues" dxfId="2016" priority="880"/>
    <cfRule type="duplicateValues" dxfId="2015" priority="881"/>
  </conditionalFormatting>
  <conditionalFormatting sqref="C1842">
    <cfRule type="duplicateValues" dxfId="2014" priority="872"/>
    <cfRule type="duplicateValues" dxfId="2013" priority="873"/>
  </conditionalFormatting>
  <conditionalFormatting sqref="C1843:C1844">
    <cfRule type="duplicateValues" dxfId="2012" priority="866"/>
    <cfRule type="duplicateValues" dxfId="2011" priority="867"/>
  </conditionalFormatting>
  <conditionalFormatting sqref="C1845">
    <cfRule type="duplicateValues" dxfId="2010" priority="931"/>
    <cfRule type="duplicateValues" dxfId="2009" priority="932"/>
  </conditionalFormatting>
  <conditionalFormatting sqref="C1846">
    <cfRule type="duplicateValues" dxfId="2008" priority="929"/>
    <cfRule type="duplicateValues" dxfId="2007" priority="930"/>
  </conditionalFormatting>
  <conditionalFormatting sqref="C1847">
    <cfRule type="duplicateValues" dxfId="2006" priority="864"/>
    <cfRule type="duplicateValues" dxfId="2005" priority="865"/>
  </conditionalFormatting>
  <conditionalFormatting sqref="C1850">
    <cfRule type="duplicateValues" dxfId="2004" priority="903"/>
    <cfRule type="duplicateValues" dxfId="2003" priority="904"/>
  </conditionalFormatting>
  <conditionalFormatting sqref="C1851">
    <cfRule type="duplicateValues" dxfId="2002" priority="923"/>
    <cfRule type="duplicateValues" dxfId="2001" priority="924"/>
  </conditionalFormatting>
  <conditionalFormatting sqref="C1852">
    <cfRule type="duplicateValues" dxfId="2000" priority="902"/>
  </conditionalFormatting>
  <conditionalFormatting sqref="C1854:C1855">
    <cfRule type="duplicateValues" dxfId="1999" priority="921"/>
    <cfRule type="duplicateValues" dxfId="1998" priority="922"/>
  </conditionalFormatting>
  <conditionalFormatting sqref="C1856:C1858">
    <cfRule type="duplicateValues" dxfId="1997" priority="900"/>
    <cfRule type="duplicateValues" dxfId="1996" priority="901"/>
  </conditionalFormatting>
  <conditionalFormatting sqref="C1859">
    <cfRule type="duplicateValues" dxfId="1995" priority="759"/>
    <cfRule type="duplicateValues" dxfId="1994" priority="760"/>
  </conditionalFormatting>
  <conditionalFormatting sqref="C1860">
    <cfRule type="duplicateValues" dxfId="1993" priority="896"/>
    <cfRule type="duplicateValues" dxfId="1992" priority="897"/>
  </conditionalFormatting>
  <conditionalFormatting sqref="C1861">
    <cfRule type="duplicateValues" dxfId="1991" priority="757"/>
    <cfRule type="duplicateValues" dxfId="1990" priority="758"/>
  </conditionalFormatting>
  <conditionalFormatting sqref="C1862">
    <cfRule type="duplicateValues" dxfId="1989" priority="755"/>
    <cfRule type="duplicateValues" dxfId="1988" priority="756"/>
  </conditionalFormatting>
  <conditionalFormatting sqref="C1868">
    <cfRule type="duplicateValues" dxfId="1987" priority="982"/>
  </conditionalFormatting>
  <conditionalFormatting sqref="C1876">
    <cfRule type="duplicateValues" dxfId="1986" priority="981"/>
  </conditionalFormatting>
  <conditionalFormatting sqref="C1888">
    <cfRule type="duplicateValues" dxfId="1985" priority="753"/>
    <cfRule type="duplicateValues" dxfId="1984" priority="754"/>
  </conditionalFormatting>
  <conditionalFormatting sqref="C1889">
    <cfRule type="duplicateValues" dxfId="1983" priority="751"/>
    <cfRule type="duplicateValues" dxfId="1982" priority="752"/>
  </conditionalFormatting>
  <conditionalFormatting sqref="C1890">
    <cfRule type="duplicateValues" dxfId="1981" priority="743"/>
    <cfRule type="duplicateValues" dxfId="1980" priority="744"/>
  </conditionalFormatting>
  <conditionalFormatting sqref="C1891">
    <cfRule type="duplicateValues" dxfId="1979" priority="745"/>
    <cfRule type="duplicateValues" dxfId="1978" priority="746"/>
  </conditionalFormatting>
  <conditionalFormatting sqref="C1892">
    <cfRule type="duplicateValues" dxfId="1977" priority="741"/>
    <cfRule type="duplicateValues" dxfId="1976" priority="742"/>
  </conditionalFormatting>
  <conditionalFormatting sqref="C1893">
    <cfRule type="duplicateValues" dxfId="1975" priority="943"/>
    <cfRule type="duplicateValues" dxfId="1974" priority="944"/>
  </conditionalFormatting>
  <conditionalFormatting sqref="C1894">
    <cfRule type="duplicateValues" dxfId="1973" priority="965"/>
    <cfRule type="duplicateValues" dxfId="1972" priority="966"/>
  </conditionalFormatting>
  <conditionalFormatting sqref="C1895">
    <cfRule type="duplicateValues" dxfId="1971" priority="915"/>
    <cfRule type="duplicateValues" dxfId="1970" priority="916"/>
  </conditionalFormatting>
  <conditionalFormatting sqref="C1896">
    <cfRule type="duplicateValues" dxfId="1969" priority="739"/>
    <cfRule type="duplicateValues" dxfId="1968" priority="740"/>
  </conditionalFormatting>
  <conditionalFormatting sqref="C1898">
    <cfRule type="duplicateValues" dxfId="1967" priority="963"/>
    <cfRule type="duplicateValues" dxfId="1966" priority="964"/>
  </conditionalFormatting>
  <conditionalFormatting sqref="C1899">
    <cfRule type="duplicateValues" dxfId="1965" priority="949"/>
    <cfRule type="duplicateValues" dxfId="1964" priority="950"/>
  </conditionalFormatting>
  <conditionalFormatting sqref="C1900">
    <cfRule type="duplicateValues" dxfId="1963" priority="967"/>
    <cfRule type="duplicateValues" dxfId="1962" priority="968"/>
  </conditionalFormatting>
  <conditionalFormatting sqref="C1901">
    <cfRule type="duplicateValues" dxfId="1961" priority="947"/>
    <cfRule type="duplicateValues" dxfId="1960" priority="948"/>
  </conditionalFormatting>
  <conditionalFormatting sqref="C1902">
    <cfRule type="duplicateValues" dxfId="1959" priority="911"/>
    <cfRule type="duplicateValues" dxfId="1958" priority="912"/>
  </conditionalFormatting>
  <conditionalFormatting sqref="C1903">
    <cfRule type="duplicateValues" dxfId="1957" priority="909"/>
    <cfRule type="duplicateValues" dxfId="1956" priority="910"/>
  </conditionalFormatting>
  <conditionalFormatting sqref="C1904">
    <cfRule type="duplicateValues" dxfId="1955" priority="1001"/>
    <cfRule type="duplicateValues" dxfId="1954" priority="1002"/>
  </conditionalFormatting>
  <conditionalFormatting sqref="C1906">
    <cfRule type="duplicateValues" dxfId="1953" priority="939"/>
    <cfRule type="duplicateValues" dxfId="1952" priority="940"/>
  </conditionalFormatting>
  <conditionalFormatting sqref="C1907">
    <cfRule type="duplicateValues" dxfId="1951" priority="955"/>
    <cfRule type="duplicateValues" dxfId="1950" priority="956"/>
  </conditionalFormatting>
  <conditionalFormatting sqref="C1910">
    <cfRule type="duplicateValues" dxfId="1949" priority="735"/>
    <cfRule type="duplicateValues" dxfId="1948" priority="736"/>
  </conditionalFormatting>
  <conditionalFormatting sqref="C1911">
    <cfRule type="duplicateValues" dxfId="1947" priority="765"/>
    <cfRule type="duplicateValues" dxfId="1946" priority="766"/>
  </conditionalFormatting>
  <conditionalFormatting sqref="C1912:C1913">
    <cfRule type="duplicateValues" dxfId="1945" priority="763"/>
    <cfRule type="duplicateValues" dxfId="1944" priority="764"/>
  </conditionalFormatting>
  <conditionalFormatting sqref="C1914">
    <cfRule type="duplicateValues" dxfId="1943" priority="796"/>
    <cfRule type="duplicateValues" dxfId="1942" priority="797"/>
  </conditionalFormatting>
  <conditionalFormatting sqref="C1915">
    <cfRule type="duplicateValues" dxfId="1941" priority="794"/>
    <cfRule type="duplicateValues" dxfId="1940" priority="795"/>
  </conditionalFormatting>
  <conditionalFormatting sqref="C1916:C1917">
    <cfRule type="duplicateValues" dxfId="1939" priority="761"/>
    <cfRule type="duplicateValues" dxfId="1938" priority="762"/>
  </conditionalFormatting>
  <conditionalFormatting sqref="C1919">
    <cfRule type="duplicateValues" dxfId="1937" priority="776"/>
    <cfRule type="duplicateValues" dxfId="1936" priority="777"/>
  </conditionalFormatting>
  <conditionalFormatting sqref="C1920">
    <cfRule type="duplicateValues" dxfId="1935" priority="628"/>
    <cfRule type="duplicateValues" dxfId="1934" priority="629"/>
  </conditionalFormatting>
  <conditionalFormatting sqref="C1921:C1922">
    <cfRule type="duplicateValues" dxfId="1933" priority="622"/>
    <cfRule type="duplicateValues" dxfId="1932" priority="623"/>
  </conditionalFormatting>
  <conditionalFormatting sqref="C1923:C1924">
    <cfRule type="duplicateValues" dxfId="1931" priority="790"/>
    <cfRule type="duplicateValues" dxfId="1930" priority="791"/>
  </conditionalFormatting>
  <conditionalFormatting sqref="C1925">
    <cfRule type="duplicateValues" dxfId="1929" priority="773"/>
    <cfRule type="duplicateValues" dxfId="1928" priority="774"/>
  </conditionalFormatting>
  <conditionalFormatting sqref="C1926">
    <cfRule type="duplicateValues" dxfId="1927" priority="788"/>
    <cfRule type="duplicateValues" dxfId="1926" priority="789"/>
  </conditionalFormatting>
  <conditionalFormatting sqref="C1927">
    <cfRule type="duplicateValues" dxfId="1925" priority="786"/>
    <cfRule type="duplicateValues" dxfId="1924" priority="787"/>
  </conditionalFormatting>
  <conditionalFormatting sqref="C1928">
    <cfRule type="duplicateValues" dxfId="1923" priority="771"/>
    <cfRule type="duplicateValues" dxfId="1922" priority="772"/>
  </conditionalFormatting>
  <conditionalFormatting sqref="C1929">
    <cfRule type="duplicateValues" dxfId="1921" priority="769"/>
    <cfRule type="duplicateValues" dxfId="1920" priority="770"/>
  </conditionalFormatting>
  <conditionalFormatting sqref="C1930">
    <cfRule type="duplicateValues" dxfId="1919" priority="802"/>
    <cfRule type="duplicateValues" dxfId="1918" priority="803"/>
  </conditionalFormatting>
  <conditionalFormatting sqref="C1931">
    <cfRule type="duplicateValues" dxfId="1917" priority="806"/>
    <cfRule type="duplicateValues" dxfId="1916" priority="807"/>
  </conditionalFormatting>
  <conditionalFormatting sqref="C1936">
    <cfRule type="duplicateValues" dxfId="1915" priority="737"/>
    <cfRule type="duplicateValues" dxfId="1914" priority="738"/>
  </conditionalFormatting>
  <conditionalFormatting sqref="C1937">
    <cfRule type="duplicateValues" dxfId="1913" priority="843"/>
  </conditionalFormatting>
  <conditionalFormatting sqref="C1942">
    <cfRule type="duplicateValues" dxfId="1912" priority="624"/>
    <cfRule type="duplicateValues" dxfId="1911" priority="625"/>
  </conditionalFormatting>
  <conditionalFormatting sqref="C1945">
    <cfRule type="duplicateValues" dxfId="1910" priority="842"/>
  </conditionalFormatting>
  <conditionalFormatting sqref="C1959">
    <cfRule type="duplicateValues" dxfId="1909" priority="814"/>
    <cfRule type="duplicateValues" dxfId="1908" priority="815"/>
  </conditionalFormatting>
  <conditionalFormatting sqref="C1960">
    <cfRule type="duplicateValues" dxfId="1907" priority="812"/>
    <cfRule type="duplicateValues" dxfId="1906" priority="813"/>
  </conditionalFormatting>
  <conditionalFormatting sqref="C1961:C1962">
    <cfRule type="duplicateValues" dxfId="1905" priority="618"/>
    <cfRule type="duplicateValues" dxfId="1904" priority="619"/>
  </conditionalFormatting>
  <conditionalFormatting sqref="C1963">
    <cfRule type="duplicateValues" dxfId="1903" priority="616"/>
    <cfRule type="duplicateValues" dxfId="1902" priority="617"/>
  </conditionalFormatting>
  <conditionalFormatting sqref="C1964:C1965">
    <cfRule type="duplicateValues" dxfId="1901" priority="614"/>
    <cfRule type="duplicateValues" dxfId="1900" priority="615"/>
  </conditionalFormatting>
  <conditionalFormatting sqref="C1967">
    <cfRule type="duplicateValues" dxfId="1899" priority="824"/>
    <cfRule type="duplicateValues" dxfId="1898" priority="825"/>
  </conditionalFormatting>
  <conditionalFormatting sqref="C1968">
    <cfRule type="duplicateValues" dxfId="1897" priority="810"/>
    <cfRule type="duplicateValues" dxfId="1896" priority="811"/>
  </conditionalFormatting>
  <conditionalFormatting sqref="C1969">
    <cfRule type="duplicateValues" dxfId="1895" priority="828"/>
    <cfRule type="duplicateValues" dxfId="1894" priority="829"/>
  </conditionalFormatting>
  <conditionalFormatting sqref="C1970">
    <cfRule type="duplicateValues" dxfId="1893" priority="808"/>
    <cfRule type="duplicateValues" dxfId="1892" priority="809"/>
  </conditionalFormatting>
  <conditionalFormatting sqref="C1971">
    <cfRule type="duplicateValues" dxfId="1891" priority="780"/>
    <cfRule type="duplicateValues" dxfId="1890" priority="781"/>
  </conditionalFormatting>
  <conditionalFormatting sqref="C1972">
    <cfRule type="duplicateValues" dxfId="1889" priority="778"/>
    <cfRule type="duplicateValues" dxfId="1888" priority="779"/>
  </conditionalFormatting>
  <conditionalFormatting sqref="C1973">
    <cfRule type="duplicateValues" dxfId="1887" priority="862"/>
    <cfRule type="duplicateValues" dxfId="1886" priority="863"/>
  </conditionalFormatting>
  <conditionalFormatting sqref="C1975">
    <cfRule type="duplicateValues" dxfId="1885" priority="800"/>
    <cfRule type="duplicateValues" dxfId="1884" priority="801"/>
  </conditionalFormatting>
  <conditionalFormatting sqref="C1976">
    <cfRule type="duplicateValues" dxfId="1883" priority="816"/>
    <cfRule type="duplicateValues" dxfId="1882" priority="817"/>
  </conditionalFormatting>
  <conditionalFormatting sqref="C1979">
    <cfRule type="duplicateValues" dxfId="1881" priority="630"/>
    <cfRule type="duplicateValues" dxfId="1880" priority="631"/>
  </conditionalFormatting>
  <conditionalFormatting sqref="C1980">
    <cfRule type="duplicateValues" dxfId="1879" priority="612"/>
    <cfRule type="duplicateValues" dxfId="1878" priority="613"/>
  </conditionalFormatting>
  <conditionalFormatting sqref="C1981">
    <cfRule type="duplicateValues" dxfId="1877" priority="636"/>
    <cfRule type="duplicateValues" dxfId="1876" priority="637"/>
  </conditionalFormatting>
  <conditionalFormatting sqref="C1982">
    <cfRule type="duplicateValues" dxfId="1875" priority="606"/>
    <cfRule type="duplicateValues" dxfId="1874" priority="607"/>
  </conditionalFormatting>
  <conditionalFormatting sqref="C1983">
    <cfRule type="duplicateValues" dxfId="1873" priority="604"/>
    <cfRule type="duplicateValues" dxfId="1872" priority="605"/>
  </conditionalFormatting>
  <conditionalFormatting sqref="C1984">
    <cfRule type="duplicateValues" dxfId="1871" priority="665"/>
    <cfRule type="duplicateValues" dxfId="1870" priority="666"/>
  </conditionalFormatting>
  <conditionalFormatting sqref="C1985">
    <cfRule type="duplicateValues" dxfId="1869" priority="634"/>
    <cfRule type="duplicateValues" dxfId="1868" priority="635"/>
  </conditionalFormatting>
  <conditionalFormatting sqref="C1988">
    <cfRule type="duplicateValues" dxfId="1867" priority="647"/>
    <cfRule type="duplicateValues" dxfId="1866" priority="648"/>
  </conditionalFormatting>
  <conditionalFormatting sqref="C1989">
    <cfRule type="duplicateValues" dxfId="1865" priority="663"/>
    <cfRule type="duplicateValues" dxfId="1864" priority="664"/>
  </conditionalFormatting>
  <conditionalFormatting sqref="C1990">
    <cfRule type="duplicateValues" dxfId="1863" priority="646"/>
  </conditionalFormatting>
  <conditionalFormatting sqref="C1992:C1993">
    <cfRule type="duplicateValues" dxfId="1862" priority="661"/>
    <cfRule type="duplicateValues" dxfId="1861" priority="662"/>
  </conditionalFormatting>
  <conditionalFormatting sqref="C1994">
    <cfRule type="duplicateValues" dxfId="1860" priority="644"/>
    <cfRule type="duplicateValues" dxfId="1859" priority="645"/>
  </conditionalFormatting>
  <conditionalFormatting sqref="C1995">
    <cfRule type="duplicateValues" dxfId="1858" priority="659"/>
    <cfRule type="duplicateValues" dxfId="1857" priority="660"/>
  </conditionalFormatting>
  <conditionalFormatting sqref="C1996">
    <cfRule type="duplicateValues" dxfId="1856" priority="657"/>
    <cfRule type="duplicateValues" dxfId="1855" priority="658"/>
  </conditionalFormatting>
  <conditionalFormatting sqref="C1997">
    <cfRule type="duplicateValues" dxfId="1854" priority="642"/>
    <cfRule type="duplicateValues" dxfId="1853" priority="643"/>
  </conditionalFormatting>
  <conditionalFormatting sqref="C1998">
    <cfRule type="duplicateValues" dxfId="1852" priority="640"/>
    <cfRule type="duplicateValues" dxfId="1851" priority="641"/>
  </conditionalFormatting>
  <conditionalFormatting sqref="C1999">
    <cfRule type="duplicateValues" dxfId="1850" priority="673"/>
    <cfRule type="duplicateValues" dxfId="1849" priority="674"/>
  </conditionalFormatting>
  <conditionalFormatting sqref="C2000">
    <cfRule type="duplicateValues" dxfId="1848" priority="677"/>
    <cfRule type="duplicateValues" dxfId="1847" priority="678"/>
  </conditionalFormatting>
  <conditionalFormatting sqref="C2003">
    <cfRule type="duplicateValues" dxfId="1846" priority="620"/>
    <cfRule type="duplicateValues" dxfId="1845" priority="621"/>
  </conditionalFormatting>
  <conditionalFormatting sqref="C2005">
    <cfRule type="duplicateValues" dxfId="1844" priority="632"/>
    <cfRule type="duplicateValues" dxfId="1843" priority="633"/>
  </conditionalFormatting>
  <conditionalFormatting sqref="C2006">
    <cfRule type="duplicateValues" dxfId="1842" priority="714"/>
  </conditionalFormatting>
  <conditionalFormatting sqref="C2007">
    <cfRule type="duplicateValues" dxfId="1841" priority="610"/>
    <cfRule type="duplicateValues" dxfId="1840" priority="611"/>
  </conditionalFormatting>
  <conditionalFormatting sqref="C2009">
    <cfRule type="duplicateValues" dxfId="1839" priority="598"/>
    <cfRule type="duplicateValues" dxfId="1838" priority="599"/>
  </conditionalFormatting>
  <conditionalFormatting sqref="C2013">
    <cfRule type="duplicateValues" dxfId="1837" priority="713"/>
  </conditionalFormatting>
  <conditionalFormatting sqref="C2025">
    <cfRule type="duplicateValues" dxfId="1836" priority="608"/>
    <cfRule type="duplicateValues" dxfId="1835" priority="609"/>
  </conditionalFormatting>
  <conditionalFormatting sqref="C2028:C2029">
    <cfRule type="duplicateValues" dxfId="1834" priority="602"/>
    <cfRule type="duplicateValues" dxfId="1833" priority="603"/>
  </conditionalFormatting>
  <conditionalFormatting sqref="C2030:C2031">
    <cfRule type="duplicateValues" dxfId="1832" priority="600"/>
    <cfRule type="duplicateValues" dxfId="1831" priority="601"/>
  </conditionalFormatting>
  <conditionalFormatting sqref="C2032">
    <cfRule type="duplicateValues" dxfId="1830" priority="655"/>
    <cfRule type="duplicateValues" dxfId="1829" priority="656"/>
  </conditionalFormatting>
  <conditionalFormatting sqref="C2033">
    <cfRule type="duplicateValues" dxfId="1828" priority="653"/>
    <cfRule type="duplicateValues" dxfId="1827" priority="654"/>
  </conditionalFormatting>
  <conditionalFormatting sqref="C2035">
    <cfRule type="duplicateValues" dxfId="1826" priority="695"/>
    <cfRule type="duplicateValues" dxfId="1825" priority="696"/>
  </conditionalFormatting>
  <conditionalFormatting sqref="C2036">
    <cfRule type="duplicateValues" dxfId="1824" priority="681"/>
    <cfRule type="duplicateValues" dxfId="1823" priority="682"/>
  </conditionalFormatting>
  <conditionalFormatting sqref="C2037">
    <cfRule type="duplicateValues" dxfId="1822" priority="699"/>
    <cfRule type="duplicateValues" dxfId="1821" priority="700"/>
  </conditionalFormatting>
  <conditionalFormatting sqref="C2038">
    <cfRule type="duplicateValues" dxfId="1820" priority="679"/>
    <cfRule type="duplicateValues" dxfId="1819" priority="680"/>
  </conditionalFormatting>
  <conditionalFormatting sqref="C2039">
    <cfRule type="duplicateValues" dxfId="1818" priority="651"/>
    <cfRule type="duplicateValues" dxfId="1817" priority="652"/>
  </conditionalFormatting>
  <conditionalFormatting sqref="C2040">
    <cfRule type="duplicateValues" dxfId="1816" priority="649"/>
    <cfRule type="duplicateValues" dxfId="1815" priority="650"/>
  </conditionalFormatting>
  <conditionalFormatting sqref="C2041">
    <cfRule type="duplicateValues" dxfId="1814" priority="733"/>
    <cfRule type="duplicateValues" dxfId="1813" priority="734"/>
  </conditionalFormatting>
  <conditionalFormatting sqref="C2043">
    <cfRule type="duplicateValues" dxfId="1812" priority="671"/>
    <cfRule type="duplicateValues" dxfId="1811" priority="672"/>
  </conditionalFormatting>
  <conditionalFormatting sqref="C2044">
    <cfRule type="duplicateValues" dxfId="1810" priority="687"/>
    <cfRule type="duplicateValues" dxfId="1809" priority="688"/>
  </conditionalFormatting>
  <conditionalFormatting sqref="C2047">
    <cfRule type="duplicateValues" dxfId="1808" priority="487"/>
    <cfRule type="duplicateValues" dxfId="1807" priority="488"/>
  </conditionalFormatting>
  <conditionalFormatting sqref="C2048">
    <cfRule type="duplicateValues" dxfId="1806" priority="503"/>
    <cfRule type="duplicateValues" dxfId="1805" priority="504"/>
  </conditionalFormatting>
  <conditionalFormatting sqref="C2049">
    <cfRule type="duplicateValues" dxfId="1804" priority="513"/>
    <cfRule type="duplicateValues" dxfId="1803" priority="514"/>
  </conditionalFormatting>
  <conditionalFormatting sqref="C2050">
    <cfRule type="duplicateValues" dxfId="1802" priority="497"/>
    <cfRule type="duplicateValues" dxfId="1801" priority="498"/>
  </conditionalFormatting>
  <conditionalFormatting sqref="C2051">
    <cfRule type="duplicateValues" dxfId="1800" priority="495"/>
    <cfRule type="duplicateValues" dxfId="1799" priority="496"/>
  </conditionalFormatting>
  <conditionalFormatting sqref="C2052">
    <cfRule type="duplicateValues" dxfId="1798" priority="540"/>
    <cfRule type="duplicateValues" dxfId="1797" priority="541"/>
  </conditionalFormatting>
  <conditionalFormatting sqref="C2053">
    <cfRule type="duplicateValues" dxfId="1796" priority="511"/>
    <cfRule type="duplicateValues" dxfId="1795" priority="512"/>
  </conditionalFormatting>
  <conditionalFormatting sqref="C2054">
    <cfRule type="duplicateValues" dxfId="1794" priority="482"/>
    <cfRule type="duplicateValues" dxfId="1793" priority="483"/>
  </conditionalFormatting>
  <conditionalFormatting sqref="C2055:C2056">
    <cfRule type="duplicateValues" dxfId="1792" priority="480"/>
    <cfRule type="duplicateValues" dxfId="1791" priority="481"/>
  </conditionalFormatting>
  <conditionalFormatting sqref="C2057">
    <cfRule type="duplicateValues" dxfId="1790" priority="538"/>
    <cfRule type="duplicateValues" dxfId="1789" priority="539"/>
  </conditionalFormatting>
  <conditionalFormatting sqref="C2058">
    <cfRule type="duplicateValues" dxfId="1788" priority="521"/>
  </conditionalFormatting>
  <conditionalFormatting sqref="C2060:C2061">
    <cfRule type="duplicateValues" dxfId="1787" priority="536"/>
    <cfRule type="duplicateValues" dxfId="1786" priority="537"/>
  </conditionalFormatting>
  <conditionalFormatting sqref="C2062">
    <cfRule type="duplicateValues" dxfId="1785" priority="519"/>
    <cfRule type="duplicateValues" dxfId="1784" priority="520"/>
  </conditionalFormatting>
  <conditionalFormatting sqref="C2063">
    <cfRule type="duplicateValues" dxfId="1783" priority="534"/>
    <cfRule type="duplicateValues" dxfId="1782" priority="535"/>
  </conditionalFormatting>
  <conditionalFormatting sqref="C2064">
    <cfRule type="duplicateValues" dxfId="1781" priority="532"/>
    <cfRule type="duplicateValues" dxfId="1780" priority="533"/>
  </conditionalFormatting>
  <conditionalFormatting sqref="C2065">
    <cfRule type="duplicateValues" dxfId="1779" priority="517"/>
    <cfRule type="duplicateValues" dxfId="1778" priority="518"/>
  </conditionalFormatting>
  <conditionalFormatting sqref="C2066">
    <cfRule type="duplicateValues" dxfId="1777" priority="515"/>
    <cfRule type="duplicateValues" dxfId="1776" priority="516"/>
  </conditionalFormatting>
  <conditionalFormatting sqref="C2067">
    <cfRule type="duplicateValues" dxfId="1775" priority="544"/>
    <cfRule type="duplicateValues" dxfId="1774" priority="545"/>
  </conditionalFormatting>
  <conditionalFormatting sqref="C2068">
    <cfRule type="duplicateValues" dxfId="1773" priority="546"/>
    <cfRule type="duplicateValues" dxfId="1772" priority="547"/>
  </conditionalFormatting>
  <conditionalFormatting sqref="C2071">
    <cfRule type="duplicateValues" dxfId="1771" priority="505"/>
    <cfRule type="duplicateValues" dxfId="1770" priority="506"/>
  </conditionalFormatting>
  <conditionalFormatting sqref="C2073">
    <cfRule type="duplicateValues" dxfId="1769" priority="509"/>
    <cfRule type="duplicateValues" dxfId="1768" priority="510"/>
  </conditionalFormatting>
  <conditionalFormatting sqref="C2074">
    <cfRule type="duplicateValues" dxfId="1767" priority="577"/>
  </conditionalFormatting>
  <conditionalFormatting sqref="C2075">
    <cfRule type="duplicateValues" dxfId="1766" priority="501"/>
    <cfRule type="duplicateValues" dxfId="1765" priority="502"/>
  </conditionalFormatting>
  <conditionalFormatting sqref="C2077">
    <cfRule type="duplicateValues" dxfId="1764" priority="489"/>
    <cfRule type="duplicateValues" dxfId="1763" priority="490"/>
  </conditionalFormatting>
  <conditionalFormatting sqref="C2081">
    <cfRule type="duplicateValues" dxfId="1762" priority="576"/>
  </conditionalFormatting>
  <conditionalFormatting sqref="C2093">
    <cfRule type="duplicateValues" dxfId="1761" priority="367"/>
    <cfRule type="duplicateValues" dxfId="1760" priority="368"/>
  </conditionalFormatting>
  <conditionalFormatting sqref="C2094">
    <cfRule type="duplicateValues" dxfId="1759" priority="365"/>
    <cfRule type="duplicateValues" dxfId="1758" priority="366"/>
  </conditionalFormatting>
  <conditionalFormatting sqref="C2095">
    <cfRule type="duplicateValues" dxfId="1757" priority="363"/>
    <cfRule type="duplicateValues" dxfId="1756" priority="364"/>
  </conditionalFormatting>
  <conditionalFormatting sqref="C2096">
    <cfRule type="duplicateValues" dxfId="1755" priority="361"/>
    <cfRule type="duplicateValues" dxfId="1754" priority="362"/>
  </conditionalFormatting>
  <conditionalFormatting sqref="C2097">
    <cfRule type="duplicateValues" dxfId="1753" priority="359"/>
    <cfRule type="duplicateValues" dxfId="1752" priority="360"/>
  </conditionalFormatting>
  <conditionalFormatting sqref="C2098">
    <cfRule type="duplicateValues" dxfId="1751" priority="357"/>
    <cfRule type="duplicateValues" dxfId="1750" priority="358"/>
  </conditionalFormatting>
  <conditionalFormatting sqref="C2099">
    <cfRule type="duplicateValues" dxfId="1749" priority="530"/>
    <cfRule type="duplicateValues" dxfId="1748" priority="531"/>
  </conditionalFormatting>
  <conditionalFormatting sqref="C2100">
    <cfRule type="duplicateValues" dxfId="1747" priority="355"/>
    <cfRule type="duplicateValues" dxfId="1746" priority="356"/>
  </conditionalFormatting>
  <conditionalFormatting sqref="C2101">
    <cfRule type="duplicateValues" dxfId="1745" priority="353"/>
    <cfRule type="duplicateValues" dxfId="1744" priority="354"/>
  </conditionalFormatting>
  <conditionalFormatting sqref="C2102:C2104">
    <cfRule type="duplicateValues" dxfId="1743" priority="351"/>
    <cfRule type="duplicateValues" dxfId="1742" priority="352"/>
  </conditionalFormatting>
  <conditionalFormatting sqref="C2105">
    <cfRule type="duplicateValues" dxfId="1741" priority="347"/>
    <cfRule type="duplicateValues" dxfId="1740" priority="348"/>
  </conditionalFormatting>
  <conditionalFormatting sqref="C2106">
    <cfRule type="duplicateValues" dxfId="1739" priority="343"/>
    <cfRule type="duplicateValues" dxfId="1738" priority="344"/>
  </conditionalFormatting>
  <conditionalFormatting sqref="C2107">
    <cfRule type="duplicateValues" dxfId="1737" priority="341"/>
    <cfRule type="duplicateValues" dxfId="1736" priority="342"/>
  </conditionalFormatting>
  <conditionalFormatting sqref="C2108">
    <cfRule type="duplicateValues" dxfId="1735" priority="339"/>
    <cfRule type="duplicateValues" dxfId="1734" priority="340"/>
  </conditionalFormatting>
  <conditionalFormatting sqref="C2109">
    <cfRule type="duplicateValues" dxfId="1733" priority="335"/>
    <cfRule type="duplicateValues" dxfId="1732" priority="336"/>
  </conditionalFormatting>
  <conditionalFormatting sqref="C2110">
    <cfRule type="duplicateValues" dxfId="1731" priority="542"/>
    <cfRule type="duplicateValues" dxfId="1730" priority="543"/>
  </conditionalFormatting>
  <conditionalFormatting sqref="C2111">
    <cfRule type="duplicateValues" dxfId="1729" priority="552"/>
    <cfRule type="duplicateValues" dxfId="1728" priority="553"/>
  </conditionalFormatting>
  <conditionalFormatting sqref="C2114">
    <cfRule type="duplicateValues" dxfId="1727" priority="345"/>
    <cfRule type="duplicateValues" dxfId="1726" priority="346"/>
  </conditionalFormatting>
  <conditionalFormatting sqref="C2115">
    <cfRule type="duplicateValues" dxfId="1725" priority="337"/>
    <cfRule type="duplicateValues" dxfId="1724" priority="338"/>
  </conditionalFormatting>
  <conditionalFormatting sqref="C2116">
    <cfRule type="duplicateValues" dxfId="1723" priority="333"/>
    <cfRule type="duplicateValues" dxfId="1722" priority="334"/>
  </conditionalFormatting>
  <conditionalFormatting sqref="C2117">
    <cfRule type="duplicateValues" dxfId="1721" priority="331"/>
    <cfRule type="duplicateValues" dxfId="1720" priority="332"/>
  </conditionalFormatting>
  <conditionalFormatting sqref="C2118">
    <cfRule type="duplicateValues" dxfId="1719" priority="329"/>
    <cfRule type="duplicateValues" dxfId="1718" priority="330"/>
  </conditionalFormatting>
  <conditionalFormatting sqref="C2119">
    <cfRule type="duplicateValues" dxfId="1717" priority="327"/>
    <cfRule type="duplicateValues" dxfId="1716" priority="328"/>
  </conditionalFormatting>
  <conditionalFormatting sqref="C2120">
    <cfRule type="duplicateValues" dxfId="1715" priority="325"/>
    <cfRule type="duplicateValues" dxfId="1714" priority="326"/>
  </conditionalFormatting>
  <conditionalFormatting sqref="C2121:C2122">
    <cfRule type="duplicateValues" dxfId="1713" priority="369"/>
    <cfRule type="duplicateValues" dxfId="1712" priority="370"/>
  </conditionalFormatting>
  <conditionalFormatting sqref="C2123">
    <cfRule type="duplicateValues" dxfId="1711" priority="423"/>
    <cfRule type="duplicateValues" dxfId="1710" priority="424"/>
  </conditionalFormatting>
  <conditionalFormatting sqref="C2124">
    <cfRule type="duplicateValues" dxfId="1709" priority="408"/>
  </conditionalFormatting>
  <conditionalFormatting sqref="C2126:C2127">
    <cfRule type="duplicateValues" dxfId="1708" priority="421"/>
    <cfRule type="duplicateValues" dxfId="1707" priority="422"/>
  </conditionalFormatting>
  <conditionalFormatting sqref="C2128">
    <cfRule type="duplicateValues" dxfId="1706" priority="406"/>
    <cfRule type="duplicateValues" dxfId="1705" priority="407"/>
  </conditionalFormatting>
  <conditionalFormatting sqref="C2129">
    <cfRule type="duplicateValues" dxfId="1704" priority="419"/>
    <cfRule type="duplicateValues" dxfId="1703" priority="420"/>
  </conditionalFormatting>
  <conditionalFormatting sqref="C2130">
    <cfRule type="duplicateValues" dxfId="1702" priority="417"/>
    <cfRule type="duplicateValues" dxfId="1701" priority="418"/>
  </conditionalFormatting>
  <conditionalFormatting sqref="C2131">
    <cfRule type="duplicateValues" dxfId="1700" priority="404"/>
    <cfRule type="duplicateValues" dxfId="1699" priority="405"/>
  </conditionalFormatting>
  <conditionalFormatting sqref="C2132">
    <cfRule type="duplicateValues" dxfId="1698" priority="402"/>
    <cfRule type="duplicateValues" dxfId="1697" priority="403"/>
  </conditionalFormatting>
  <conditionalFormatting sqref="C2133">
    <cfRule type="duplicateValues" dxfId="1696" priority="429"/>
    <cfRule type="duplicateValues" dxfId="1695" priority="430"/>
  </conditionalFormatting>
  <conditionalFormatting sqref="C2134">
    <cfRule type="duplicateValues" dxfId="1694" priority="431"/>
    <cfRule type="duplicateValues" dxfId="1693" priority="432"/>
  </conditionalFormatting>
  <conditionalFormatting sqref="C2137">
    <cfRule type="duplicateValues" dxfId="1692" priority="323"/>
    <cfRule type="duplicateValues" dxfId="1691" priority="324"/>
  </conditionalFormatting>
  <conditionalFormatting sqref="C2139">
    <cfRule type="duplicateValues" dxfId="1690" priority="396"/>
    <cfRule type="duplicateValues" dxfId="1689" priority="397"/>
  </conditionalFormatting>
  <conditionalFormatting sqref="C2140">
    <cfRule type="duplicateValues" dxfId="1688" priority="459"/>
  </conditionalFormatting>
  <conditionalFormatting sqref="C2141">
    <cfRule type="duplicateValues" dxfId="1687" priority="390"/>
    <cfRule type="duplicateValues" dxfId="1686" priority="391"/>
  </conditionalFormatting>
  <conditionalFormatting sqref="C2143">
    <cfRule type="duplicateValues" dxfId="1685" priority="378"/>
    <cfRule type="duplicateValues" dxfId="1684" priority="379"/>
  </conditionalFormatting>
  <conditionalFormatting sqref="C2147">
    <cfRule type="duplicateValues" dxfId="1683" priority="458"/>
  </conditionalFormatting>
  <conditionalFormatting sqref="C2159">
    <cfRule type="duplicateValues" dxfId="1682" priority="388"/>
    <cfRule type="duplicateValues" dxfId="1681" priority="389"/>
  </conditionalFormatting>
  <conditionalFormatting sqref="C2161">
    <cfRule type="duplicateValues" dxfId="1680" priority="212"/>
    <cfRule type="duplicateValues" dxfId="1679" priority="213"/>
  </conditionalFormatting>
  <conditionalFormatting sqref="C2162">
    <cfRule type="duplicateValues" dxfId="1678" priority="210"/>
    <cfRule type="duplicateValues" dxfId="1677" priority="211"/>
  </conditionalFormatting>
  <conditionalFormatting sqref="C2163">
    <cfRule type="duplicateValues" dxfId="1676" priority="382"/>
    <cfRule type="duplicateValues" dxfId="1675" priority="383"/>
  </conditionalFormatting>
  <conditionalFormatting sqref="C2164:C2165">
    <cfRule type="duplicateValues" dxfId="1674" priority="380"/>
    <cfRule type="duplicateValues" dxfId="1673" priority="381"/>
  </conditionalFormatting>
  <conditionalFormatting sqref="C2166">
    <cfRule type="duplicateValues" dxfId="1672" priority="415"/>
    <cfRule type="duplicateValues" dxfId="1671" priority="416"/>
  </conditionalFormatting>
  <conditionalFormatting sqref="C2167">
    <cfRule type="duplicateValues" dxfId="1670" priority="413"/>
    <cfRule type="duplicateValues" dxfId="1669" priority="414"/>
  </conditionalFormatting>
  <conditionalFormatting sqref="C2169">
    <cfRule type="duplicateValues" dxfId="1668" priority="442"/>
    <cfRule type="duplicateValues" dxfId="1667" priority="443"/>
  </conditionalFormatting>
  <conditionalFormatting sqref="C2170">
    <cfRule type="duplicateValues" dxfId="1666" priority="435"/>
    <cfRule type="duplicateValues" dxfId="1665" priority="436"/>
  </conditionalFormatting>
  <conditionalFormatting sqref="C2171">
    <cfRule type="duplicateValues" dxfId="1664" priority="444"/>
    <cfRule type="duplicateValues" dxfId="1663" priority="445"/>
  </conditionalFormatting>
  <conditionalFormatting sqref="C2172">
    <cfRule type="duplicateValues" dxfId="1662" priority="433"/>
    <cfRule type="duplicateValues" dxfId="1661" priority="434"/>
  </conditionalFormatting>
  <conditionalFormatting sqref="C2173">
    <cfRule type="duplicateValues" dxfId="1660" priority="411"/>
    <cfRule type="duplicateValues" dxfId="1659" priority="412"/>
  </conditionalFormatting>
  <conditionalFormatting sqref="C2174">
    <cfRule type="duplicateValues" dxfId="1658" priority="409"/>
    <cfRule type="duplicateValues" dxfId="1657" priority="410"/>
  </conditionalFormatting>
  <conditionalFormatting sqref="C2175">
    <cfRule type="duplicateValues" dxfId="1656" priority="478"/>
    <cfRule type="duplicateValues" dxfId="1655" priority="479"/>
  </conditionalFormatting>
  <conditionalFormatting sqref="C2177">
    <cfRule type="duplicateValues" dxfId="1654" priority="427"/>
    <cfRule type="duplicateValues" dxfId="1653" priority="428"/>
  </conditionalFormatting>
  <conditionalFormatting sqref="C2178">
    <cfRule type="duplicateValues" dxfId="1652" priority="437"/>
    <cfRule type="duplicateValues" dxfId="1651" priority="438"/>
  </conditionalFormatting>
  <conditionalFormatting sqref="C2182">
    <cfRule type="duplicateValues" dxfId="1650" priority="203"/>
    <cfRule type="duplicateValues" dxfId="1649" priority="204"/>
  </conditionalFormatting>
  <conditionalFormatting sqref="C2183:C2184">
    <cfRule type="duplicateValues" dxfId="1648" priority="224"/>
    <cfRule type="duplicateValues" dxfId="1647" priority="225"/>
  </conditionalFormatting>
  <conditionalFormatting sqref="C2185">
    <cfRule type="duplicateValues" dxfId="1646" priority="220"/>
    <cfRule type="duplicateValues" dxfId="1645" priority="221"/>
  </conditionalFormatting>
  <conditionalFormatting sqref="C2186">
    <cfRule type="duplicateValues" dxfId="1644" priority="218"/>
    <cfRule type="duplicateValues" dxfId="1643" priority="219"/>
  </conditionalFormatting>
  <conditionalFormatting sqref="C2187">
    <cfRule type="duplicateValues" dxfId="1642" priority="216"/>
    <cfRule type="duplicateValues" dxfId="1641" priority="217"/>
  </conditionalFormatting>
  <conditionalFormatting sqref="C2188:C2189">
    <cfRule type="duplicateValues" dxfId="1640" priority="230"/>
    <cfRule type="duplicateValues" dxfId="1639" priority="231"/>
  </conditionalFormatting>
  <conditionalFormatting sqref="C2190">
    <cfRule type="duplicateValues" dxfId="1638" priority="268"/>
    <cfRule type="duplicateValues" dxfId="1637" priority="269"/>
  </conditionalFormatting>
  <conditionalFormatting sqref="C2191">
    <cfRule type="duplicateValues" dxfId="1636" priority="253"/>
  </conditionalFormatting>
  <conditionalFormatting sqref="C2193:C2194">
    <cfRule type="duplicateValues" dxfId="1635" priority="266"/>
    <cfRule type="duplicateValues" dxfId="1634" priority="267"/>
  </conditionalFormatting>
  <conditionalFormatting sqref="C2195">
    <cfRule type="duplicateValues" dxfId="1633" priority="251"/>
    <cfRule type="duplicateValues" dxfId="1632" priority="252"/>
  </conditionalFormatting>
  <conditionalFormatting sqref="C2196">
    <cfRule type="duplicateValues" dxfId="1631" priority="264"/>
    <cfRule type="duplicateValues" dxfId="1630" priority="265"/>
  </conditionalFormatting>
  <conditionalFormatting sqref="C2197">
    <cfRule type="duplicateValues" dxfId="1629" priority="262"/>
    <cfRule type="duplicateValues" dxfId="1628" priority="263"/>
  </conditionalFormatting>
  <conditionalFormatting sqref="C2198">
    <cfRule type="duplicateValues" dxfId="1627" priority="249"/>
    <cfRule type="duplicateValues" dxfId="1626" priority="250"/>
  </conditionalFormatting>
  <conditionalFormatting sqref="C2199">
    <cfRule type="duplicateValues" dxfId="1625" priority="247"/>
    <cfRule type="duplicateValues" dxfId="1624" priority="248"/>
  </conditionalFormatting>
  <conditionalFormatting sqref="C2200">
    <cfRule type="duplicateValues" dxfId="1623" priority="272"/>
    <cfRule type="duplicateValues" dxfId="1622" priority="273"/>
  </conditionalFormatting>
  <conditionalFormatting sqref="C2201">
    <cfRule type="duplicateValues" dxfId="1621" priority="274"/>
    <cfRule type="duplicateValues" dxfId="1620" priority="275"/>
  </conditionalFormatting>
  <conditionalFormatting sqref="C2204">
    <cfRule type="duplicateValues" dxfId="1619" priority="205"/>
    <cfRule type="duplicateValues" dxfId="1618" priority="206"/>
  </conditionalFormatting>
  <conditionalFormatting sqref="C2206">
    <cfRule type="duplicateValues" dxfId="1617" priority="207"/>
    <cfRule type="duplicateValues" dxfId="1616" priority="208"/>
  </conditionalFormatting>
  <conditionalFormatting sqref="C2207">
    <cfRule type="duplicateValues" dxfId="1615" priority="209"/>
  </conditionalFormatting>
  <conditionalFormatting sqref="C2208">
    <cfRule type="duplicateValues" dxfId="1614" priority="243"/>
    <cfRule type="duplicateValues" dxfId="1613" priority="244"/>
  </conditionalFormatting>
  <conditionalFormatting sqref="C2210">
    <cfRule type="duplicateValues" dxfId="1612" priority="235"/>
    <cfRule type="duplicateValues" dxfId="1611" priority="236"/>
  </conditionalFormatting>
  <conditionalFormatting sqref="C2214">
    <cfRule type="duplicateValues" dxfId="1610" priority="301"/>
  </conditionalFormatting>
  <conditionalFormatting sqref="C2226">
    <cfRule type="duplicateValues" dxfId="1609" priority="241"/>
    <cfRule type="duplicateValues" dxfId="1608" priority="242"/>
  </conditionalFormatting>
  <conditionalFormatting sqref="C2228">
    <cfRule type="duplicateValues" dxfId="1607" priority="201"/>
    <cfRule type="duplicateValues" dxfId="1606" priority="202"/>
  </conditionalFormatting>
  <conditionalFormatting sqref="C2229:C2230">
    <cfRule type="duplicateValues" dxfId="1605" priority="239"/>
    <cfRule type="duplicateValues" dxfId="1604" priority="240"/>
  </conditionalFormatting>
  <conditionalFormatting sqref="C2231:C2232">
    <cfRule type="duplicateValues" dxfId="1603" priority="237"/>
    <cfRule type="duplicateValues" dxfId="1602" priority="238"/>
  </conditionalFormatting>
  <conditionalFormatting sqref="C2233">
    <cfRule type="duplicateValues" dxfId="1601" priority="260"/>
    <cfRule type="duplicateValues" dxfId="1600" priority="261"/>
  </conditionalFormatting>
  <conditionalFormatting sqref="C2234">
    <cfRule type="duplicateValues" dxfId="1599" priority="258"/>
    <cfRule type="duplicateValues" dxfId="1598" priority="259"/>
  </conditionalFormatting>
  <conditionalFormatting sqref="C2240">
    <cfRule type="duplicateValues" dxfId="1597" priority="134"/>
    <cfRule type="duplicateValues" dxfId="1596" priority="135"/>
  </conditionalFormatting>
  <conditionalFormatting sqref="C2241">
    <cfRule type="duplicateValues" dxfId="1595" priority="136"/>
  </conditionalFormatting>
  <conditionalFormatting sqref="C2242">
    <cfRule type="duplicateValues" dxfId="1594" priority="148"/>
    <cfRule type="duplicateValues" dxfId="1593" priority="149"/>
  </conditionalFormatting>
  <conditionalFormatting sqref="C2244">
    <cfRule type="duplicateValues" dxfId="1592" priority="140"/>
    <cfRule type="duplicateValues" dxfId="1591" priority="141"/>
  </conditionalFormatting>
  <conditionalFormatting sqref="C2248">
    <cfRule type="duplicateValues" dxfId="1590" priority="180"/>
  </conditionalFormatting>
  <conditionalFormatting sqref="C2260">
    <cfRule type="duplicateValues" dxfId="1589" priority="119"/>
    <cfRule type="duplicateValues" dxfId="1588" priority="120"/>
  </conditionalFormatting>
  <conditionalFormatting sqref="C2262">
    <cfRule type="duplicateValues" dxfId="1587" priority="130"/>
    <cfRule type="duplicateValues" dxfId="1586" priority="131"/>
  </conditionalFormatting>
  <conditionalFormatting sqref="C2263:C2264">
    <cfRule type="duplicateValues" dxfId="1585" priority="144"/>
    <cfRule type="duplicateValues" dxfId="1584" priority="145"/>
  </conditionalFormatting>
  <conditionalFormatting sqref="C2265:C2266">
    <cfRule type="duplicateValues" dxfId="1583" priority="142"/>
    <cfRule type="duplicateValues" dxfId="1582" priority="143"/>
  </conditionalFormatting>
  <conditionalFormatting sqref="C2267">
    <cfRule type="duplicateValues" dxfId="1581" priority="156"/>
    <cfRule type="duplicateValues" dxfId="1580" priority="157"/>
  </conditionalFormatting>
  <conditionalFormatting sqref="C2268">
    <cfRule type="duplicateValues" dxfId="1579" priority="154"/>
    <cfRule type="duplicateValues" dxfId="1578" priority="155"/>
  </conditionalFormatting>
  <conditionalFormatting sqref="C2272">
    <cfRule type="duplicateValues" dxfId="1577" priority="1"/>
    <cfRule type="duplicateValues" dxfId="1576" priority="2"/>
  </conditionalFormatting>
  <conditionalFormatting sqref="C2273">
    <cfRule type="duplicateValues" dxfId="1575" priority="160"/>
    <cfRule type="duplicateValues" dxfId="1574" priority="161"/>
  </conditionalFormatting>
  <conditionalFormatting sqref="C2274">
    <cfRule type="duplicateValues" dxfId="1573" priority="152"/>
    <cfRule type="duplicateValues" dxfId="1572" priority="153"/>
  </conditionalFormatting>
  <conditionalFormatting sqref="C2275">
    <cfRule type="duplicateValues" dxfId="1571" priority="150"/>
    <cfRule type="duplicateValues" dxfId="1570" priority="151"/>
  </conditionalFormatting>
  <conditionalFormatting sqref="C2276">
    <cfRule type="duplicateValues" dxfId="1569" priority="190"/>
    <cfRule type="duplicateValues" dxfId="1568" priority="191"/>
  </conditionalFormatting>
  <conditionalFormatting sqref="C2278">
    <cfRule type="duplicateValues" dxfId="1567" priority="158"/>
    <cfRule type="duplicateValues" dxfId="1566" priority="159"/>
  </conditionalFormatting>
  <conditionalFormatting sqref="C2238:D2238">
    <cfRule type="duplicateValues" dxfId="1565" priority="132"/>
    <cfRule type="duplicateValues" dxfId="1564" priority="133"/>
  </conditionalFormatting>
  <conditionalFormatting sqref="F1:F982 F984:F1070 F1072:F1200 F1202:F1220 F1221:G1223 F1224:F2033 F2035:F2167 F2169:F2234 F2236:F2268 F2270:F1048576">
    <cfRule type="containsText" dxfId="1563" priority="2411" operator="containsText" text="Night">
      <formula>NOT(ISERROR(SEARCH("Night",F1)))</formula>
    </cfRule>
    <cfRule type="containsText" dxfId="1562" priority="2412" operator="containsText" text="Day">
      <formula>NOT(ISERROR(SEARCH("Day",F1)))</formula>
    </cfRule>
  </conditionalFormatting>
  <conditionalFormatting sqref="G2:G24">
    <cfRule type="containsText" dxfId="1561" priority="3196" operator="containsText" text="Yes">
      <formula>NOT(ISERROR(SEARCH("Yes",G2)))</formula>
    </cfRule>
  </conditionalFormatting>
  <conditionalFormatting sqref="G26:G47">
    <cfRule type="containsText" dxfId="1560" priority="3201" operator="containsText" text="Yes">
      <formula>NOT(ISERROR(SEARCH("Yes",G26)))</formula>
    </cfRule>
  </conditionalFormatting>
  <conditionalFormatting sqref="G50:G67 G114:H128 H366 G373:G394 G397:H416 G440:H460 G176:H194 G291:H308 G331:H349 G479:H497">
    <cfRule type="containsText" dxfId="1559" priority="4273" operator="containsText" text="No">
      <formula>NOT(ISERROR(SEARCH("No",G50)))</formula>
    </cfRule>
  </conditionalFormatting>
  <conditionalFormatting sqref="G69:G89">
    <cfRule type="containsText" dxfId="1558" priority="3277" operator="containsText" text="Yes">
      <formula>NOT(ISERROR(SEARCH("Yes",G69)))</formula>
    </cfRule>
  </conditionalFormatting>
  <conditionalFormatting sqref="G92:G111">
    <cfRule type="containsText" dxfId="1557" priority="3181" operator="containsText" text="Yes">
      <formula>NOT(ISERROR(SEARCH("Yes",G92)))</formula>
    </cfRule>
  </conditionalFormatting>
  <conditionalFormatting sqref="G130:G149">
    <cfRule type="containsText" dxfId="1556" priority="3131" operator="containsText" text="Yes">
      <formula>NOT(ISERROR(SEARCH("Yes",G130)))</formula>
    </cfRule>
  </conditionalFormatting>
  <conditionalFormatting sqref="G142:G149">
    <cfRule type="containsText" dxfId="1555" priority="3132" operator="containsText" text="No">
      <formula>NOT(ISERROR(SEARCH("No",G142)))</formula>
    </cfRule>
  </conditionalFormatting>
  <conditionalFormatting sqref="G151:G173">
    <cfRule type="containsText" dxfId="1554" priority="3111" operator="containsText" text="Yes">
      <formula>NOT(ISERROR(SEARCH("Yes",G151)))</formula>
    </cfRule>
  </conditionalFormatting>
  <conditionalFormatting sqref="G165:G173">
    <cfRule type="containsText" dxfId="1553" priority="3112" operator="containsText" text="No">
      <formula>NOT(ISERROR(SEARCH("No",G165)))</formula>
    </cfRule>
  </conditionalFormatting>
  <conditionalFormatting sqref="G197:G217">
    <cfRule type="containsText" dxfId="1552" priority="3073" operator="containsText" text="Yes">
      <formula>NOT(ISERROR(SEARCH("Yes",G197)))</formula>
    </cfRule>
  </conditionalFormatting>
  <conditionalFormatting sqref="G221:G241">
    <cfRule type="containsText" dxfId="1551" priority="3057" operator="containsText" text="Yes">
      <formula>NOT(ISERROR(SEARCH("Yes",G221)))</formula>
    </cfRule>
  </conditionalFormatting>
  <conditionalFormatting sqref="G244:G264">
    <cfRule type="containsText" dxfId="1550" priority="3042" operator="containsText" text="Yes">
      <formula>NOT(ISERROR(SEARCH("Yes",G244)))</formula>
    </cfRule>
  </conditionalFormatting>
  <conditionalFormatting sqref="G267:G288">
    <cfRule type="containsText" dxfId="1549" priority="3008" operator="containsText" text="Yes">
      <formula>NOT(ISERROR(SEARCH("Yes",G267)))</formula>
    </cfRule>
  </conditionalFormatting>
  <conditionalFormatting sqref="G288">
    <cfRule type="containsText" dxfId="1548" priority="3009" operator="containsText" text="No">
      <formula>NOT(ISERROR(SEARCH("No",G288)))</formula>
    </cfRule>
  </conditionalFormatting>
  <conditionalFormatting sqref="G311:G328">
    <cfRule type="containsText" dxfId="1547" priority="2915" operator="containsText" text="Yes">
      <formula>NOT(ISERROR(SEARCH("Yes",G311)))</formula>
    </cfRule>
  </conditionalFormatting>
  <conditionalFormatting sqref="G352:G370">
    <cfRule type="containsText" dxfId="1546" priority="2875" operator="containsText" text="Yes">
      <formula>NOT(ISERROR(SEARCH("Yes",G352)))</formula>
    </cfRule>
  </conditionalFormatting>
  <conditionalFormatting sqref="G420:G437">
    <cfRule type="containsText" dxfId="1545" priority="2877" operator="containsText" text="Yes">
      <formula>NOT(ISERROR(SEARCH("Yes",G420)))</formula>
    </cfRule>
  </conditionalFormatting>
  <conditionalFormatting sqref="G463:G476">
    <cfRule type="containsText" dxfId="1544" priority="2819" operator="containsText" text="Yes">
      <formula>NOT(ISERROR(SEARCH("Yes",G463)))</formula>
    </cfRule>
  </conditionalFormatting>
  <conditionalFormatting sqref="G502">
    <cfRule type="containsText" dxfId="1543" priority="2778" operator="containsText" text="Yes">
      <formula>NOT(ISERROR(SEARCH("Yes",G502)))</formula>
    </cfRule>
    <cfRule type="containsText" dxfId="1542" priority="2779" operator="containsText" text="No">
      <formula>NOT(ISERROR(SEARCH("No",G502)))</formula>
    </cfRule>
  </conditionalFormatting>
  <conditionalFormatting sqref="G561">
    <cfRule type="containsText" dxfId="1541" priority="2729" operator="containsText" text="Yes">
      <formula>NOT(ISERROR(SEARCH("Yes",G561)))</formula>
    </cfRule>
    <cfRule type="containsText" dxfId="1540" priority="2730" operator="containsText" text="No">
      <formula>NOT(ISERROR(SEARCH("No",G561)))</formula>
    </cfRule>
  </conditionalFormatting>
  <conditionalFormatting sqref="G1073:G1048576 G1:G982 G984:G1008 G1010:G1026 G1028:G1053 G1055:G1071 H1065">
    <cfRule type="containsText" dxfId="1539" priority="2413" operator="containsText" text="Late">
      <formula>NOT(ISERROR(SEARCH("Late",G1)))</formula>
    </cfRule>
  </conditionalFormatting>
  <conditionalFormatting sqref="G1308">
    <cfRule type="containsText" dxfId="1538" priority="1490" operator="containsText" text="Yes">
      <formula>NOT(ISERROR(SEARCH("Yes",G1308)))</formula>
    </cfRule>
  </conditionalFormatting>
  <conditionalFormatting sqref="G1:H1 H291:H308">
    <cfRule type="containsText" dxfId="1537" priority="3346" operator="containsText" text="No">
      <formula>NOT(ISERROR(SEARCH("No",G1)))</formula>
    </cfRule>
  </conditionalFormatting>
  <conditionalFormatting sqref="G1:H1">
    <cfRule type="containsText" dxfId="1536" priority="3345" operator="containsText" text="Yes">
      <formula>NOT(ISERROR(SEARCH("Yes",G1)))</formula>
    </cfRule>
  </conditionalFormatting>
  <conditionalFormatting sqref="G1:H25">
    <cfRule type="containsText" dxfId="1535" priority="3197" operator="containsText" text="No">
      <formula>NOT(ISERROR(SEARCH("No",G1)))</formula>
    </cfRule>
  </conditionalFormatting>
  <conditionalFormatting sqref="G25:H25">
    <cfRule type="containsText" dxfId="1534" priority="3211" operator="containsText" text="Yes">
      <formula>NOT(ISERROR(SEARCH("Yes",G25)))</formula>
    </cfRule>
    <cfRule type="containsText" dxfId="1533" priority="3212" operator="containsText" text="No">
      <formula>NOT(ISERROR(SEARCH("No",G25)))</formula>
    </cfRule>
  </conditionalFormatting>
  <conditionalFormatting sqref="G26:H47">
    <cfRule type="containsText" dxfId="1532" priority="3202" operator="containsText" text="No">
      <formula>NOT(ISERROR(SEARCH("No",G26)))</formula>
    </cfRule>
  </conditionalFormatting>
  <conditionalFormatting sqref="G48:H48">
    <cfRule type="containsText" dxfId="1531" priority="3284" operator="containsText" text="Not Eligible">
      <formula>NOT(ISERROR(SEARCH("Not Eligible",G48)))</formula>
    </cfRule>
    <cfRule type="containsText" dxfId="1530" priority="3285" operator="containsText" text="Yes">
      <formula>NOT(ISERROR(SEARCH("Yes",G48)))</formula>
    </cfRule>
    <cfRule type="containsText" dxfId="1529" priority="3286" operator="containsText" text="No">
      <formula>NOT(ISERROR(SEARCH("No",G48)))</formula>
    </cfRule>
    <cfRule type="containsText" dxfId="1528" priority="3287" operator="containsText" text="Not Eligible">
      <formula>NOT(ISERROR(SEARCH("Not Eligible",G48)))</formula>
    </cfRule>
    <cfRule type="containsText" dxfId="1527" priority="3288" operator="containsText" text="Yes">
      <formula>NOT(ISERROR(SEARCH("Yes",G48)))</formula>
    </cfRule>
    <cfRule type="containsText" dxfId="1526" priority="3289" operator="containsText" text="No">
      <formula>NOT(ISERROR(SEARCH("No",G48)))</formula>
    </cfRule>
  </conditionalFormatting>
  <conditionalFormatting sqref="G48:H49">
    <cfRule type="containsText" dxfId="1525" priority="3290" operator="containsText" text="No">
      <formula>NOT(ISERROR(SEARCH("No",G48)))</formula>
    </cfRule>
    <cfRule type="containsText" dxfId="1524" priority="3291" operator="containsText" text="Yes">
      <formula>NOT(ISERROR(SEARCH("Yes",G48)))</formula>
    </cfRule>
    <cfRule type="containsText" dxfId="1523" priority="3292" operator="containsText" text="No">
      <formula>NOT(ISERROR(SEARCH("No",G48)))</formula>
    </cfRule>
  </conditionalFormatting>
  <conditionalFormatting sqref="G68:H68">
    <cfRule type="containsText" dxfId="1522" priority="3274" operator="containsText" text="No">
      <formula>NOT(ISERROR(SEARCH("No",G68)))</formula>
    </cfRule>
    <cfRule type="containsText" dxfId="1521" priority="3275" operator="containsText" text="Yes">
      <formula>NOT(ISERROR(SEARCH("Yes",G68)))</formula>
    </cfRule>
    <cfRule type="containsText" dxfId="1520" priority="3276" operator="containsText" text="No">
      <formula>NOT(ISERROR(SEARCH("No",G68)))</formula>
    </cfRule>
  </conditionalFormatting>
  <conditionalFormatting sqref="G69:H89">
    <cfRule type="containsText" dxfId="1519" priority="3278" operator="containsText" text="No">
      <formula>NOT(ISERROR(SEARCH("No",G69)))</formula>
    </cfRule>
  </conditionalFormatting>
  <conditionalFormatting sqref="G91:H91">
    <cfRule type="containsText" dxfId="1518" priority="3178" operator="containsText" text="No">
      <formula>NOT(ISERROR(SEARCH("No",G91)))</formula>
    </cfRule>
    <cfRule type="containsText" dxfId="1517" priority="3179" operator="containsText" text="Yes">
      <formula>NOT(ISERROR(SEARCH("Yes",G91)))</formula>
    </cfRule>
    <cfRule type="containsText" dxfId="1516" priority="3180" operator="containsText" text="No">
      <formula>NOT(ISERROR(SEARCH("No",G91)))</formula>
    </cfRule>
  </conditionalFormatting>
  <conditionalFormatting sqref="G92:H111">
    <cfRule type="containsText" dxfId="1515" priority="3182" operator="containsText" text="No">
      <formula>NOT(ISERROR(SEARCH("No",G92)))</formula>
    </cfRule>
  </conditionalFormatting>
  <conditionalFormatting sqref="G112:H112">
    <cfRule type="containsText" dxfId="1514" priority="3156" operator="containsText" text="Not Eligible">
      <formula>NOT(ISERROR(SEARCH("Not Eligible",G112)))</formula>
    </cfRule>
    <cfRule type="containsText" dxfId="1513" priority="3157" operator="containsText" text="Yes">
      <formula>NOT(ISERROR(SEARCH("Yes",G112)))</formula>
    </cfRule>
    <cfRule type="containsText" dxfId="1512" priority="3158" operator="containsText" text="No">
      <formula>NOT(ISERROR(SEARCH("No",G112)))</formula>
    </cfRule>
    <cfRule type="containsText" dxfId="1511" priority="3159" operator="containsText" text="Not Eligible">
      <formula>NOT(ISERROR(SEARCH("Not Eligible",G112)))</formula>
    </cfRule>
    <cfRule type="containsText" dxfId="1510" priority="3160" operator="containsText" text="Yes">
      <formula>NOT(ISERROR(SEARCH("Yes",G112)))</formula>
    </cfRule>
    <cfRule type="containsText" dxfId="1509" priority="3161" operator="containsText" text="No">
      <formula>NOT(ISERROR(SEARCH("No",G112)))</formula>
    </cfRule>
  </conditionalFormatting>
  <conditionalFormatting sqref="G112:H113">
    <cfRule type="containsText" dxfId="1508" priority="3162" operator="containsText" text="No">
      <formula>NOT(ISERROR(SEARCH("No",G112)))</formula>
    </cfRule>
    <cfRule type="containsText" dxfId="1507" priority="3163" operator="containsText" text="Yes">
      <formula>NOT(ISERROR(SEARCH("Yes",G112)))</formula>
    </cfRule>
    <cfRule type="containsText" dxfId="1506" priority="3164" operator="containsText" text="No">
      <formula>NOT(ISERROR(SEARCH("No",G112)))</formula>
    </cfRule>
  </conditionalFormatting>
  <conditionalFormatting sqref="G129:H129">
    <cfRule type="containsText" dxfId="1505" priority="3139" operator="containsText" text="Yes">
      <formula>NOT(ISERROR(SEARCH("Yes",G129)))</formula>
    </cfRule>
    <cfRule type="containsText" dxfId="1504" priority="3140" operator="containsText" text="No">
      <formula>NOT(ISERROR(SEARCH("No",G129)))</formula>
    </cfRule>
  </conditionalFormatting>
  <conditionalFormatting sqref="G129:H141">
    <cfRule type="containsText" dxfId="1503" priority="3138" operator="containsText" text="No">
      <formula>NOT(ISERROR(SEARCH("No",G129)))</formula>
    </cfRule>
  </conditionalFormatting>
  <conditionalFormatting sqref="G150:H150">
    <cfRule type="containsText" dxfId="1502" priority="3119" operator="containsText" text="Yes">
      <formula>NOT(ISERROR(SEARCH("Yes",G150)))</formula>
    </cfRule>
    <cfRule type="containsText" dxfId="1501" priority="3120" operator="containsText" text="No">
      <formula>NOT(ISERROR(SEARCH("No",G150)))</formula>
    </cfRule>
  </conditionalFormatting>
  <conditionalFormatting sqref="G150:H164">
    <cfRule type="containsText" dxfId="1500" priority="3118" operator="containsText" text="No">
      <formula>NOT(ISERROR(SEARCH("No",G150)))</formula>
    </cfRule>
  </conditionalFormatting>
  <conditionalFormatting sqref="G174:H174">
    <cfRule type="containsText" dxfId="1499" priority="3094" operator="containsText" text="Not Eligible">
      <formula>NOT(ISERROR(SEARCH("Not Eligible",G174)))</formula>
    </cfRule>
    <cfRule type="containsText" dxfId="1498" priority="3095" operator="containsText" text="Yes">
      <formula>NOT(ISERROR(SEARCH("Yes",G174)))</formula>
    </cfRule>
    <cfRule type="containsText" dxfId="1497" priority="3096" operator="containsText" text="No">
      <formula>NOT(ISERROR(SEARCH("No",G174)))</formula>
    </cfRule>
    <cfRule type="containsText" dxfId="1496" priority="3097" operator="containsText" text="Not Eligible">
      <formula>NOT(ISERROR(SEARCH("Not Eligible",G174)))</formula>
    </cfRule>
    <cfRule type="containsText" dxfId="1495" priority="3098" operator="containsText" text="Yes">
      <formula>NOT(ISERROR(SEARCH("Yes",G174)))</formula>
    </cfRule>
    <cfRule type="containsText" dxfId="1494" priority="3099" operator="containsText" text="No">
      <formula>NOT(ISERROR(SEARCH("No",G174)))</formula>
    </cfRule>
  </conditionalFormatting>
  <conditionalFormatting sqref="G174:H175">
    <cfRule type="containsText" dxfId="1493" priority="3100" operator="containsText" text="No">
      <formula>NOT(ISERROR(SEARCH("No",G174)))</formula>
    </cfRule>
    <cfRule type="containsText" dxfId="1492" priority="3102" operator="containsText" text="No">
      <formula>NOT(ISERROR(SEARCH("No",G174)))</formula>
    </cfRule>
  </conditionalFormatting>
  <conditionalFormatting sqref="G174:H194">
    <cfRule type="containsText" dxfId="1491" priority="3101" operator="containsText" text="Yes">
      <formula>NOT(ISERROR(SEARCH("Yes",G174)))</formula>
    </cfRule>
  </conditionalFormatting>
  <conditionalFormatting sqref="G195:H196">
    <cfRule type="containsText" dxfId="1490" priority="3079" operator="containsText" text="Yes">
      <formula>NOT(ISERROR(SEARCH("Yes",G195)))</formula>
    </cfRule>
    <cfRule type="containsText" dxfId="1489" priority="3080" operator="containsText" text="No">
      <formula>NOT(ISERROR(SEARCH("No",G195)))</formula>
    </cfRule>
  </conditionalFormatting>
  <conditionalFormatting sqref="G195:H217">
    <cfRule type="containsText" dxfId="1488" priority="3074" operator="containsText" text="No">
      <formula>NOT(ISERROR(SEARCH("No",G195)))</formula>
    </cfRule>
  </conditionalFormatting>
  <conditionalFormatting sqref="G219:H220">
    <cfRule type="containsText" dxfId="1487" priority="3063" operator="containsText" text="Yes">
      <formula>NOT(ISERROR(SEARCH("Yes",G219)))</formula>
    </cfRule>
    <cfRule type="containsText" dxfId="1486" priority="3064" operator="containsText" text="No">
      <formula>NOT(ISERROR(SEARCH("No",G219)))</formula>
    </cfRule>
  </conditionalFormatting>
  <conditionalFormatting sqref="G219:H241">
    <cfRule type="containsText" dxfId="1485" priority="3058" operator="containsText" text="No">
      <formula>NOT(ISERROR(SEARCH("No",G219)))</formula>
    </cfRule>
  </conditionalFormatting>
  <conditionalFormatting sqref="G242:H242">
    <cfRule type="containsText" dxfId="1484" priority="3030" operator="containsText" text="Not Eligible">
      <formula>NOT(ISERROR(SEARCH("Not Eligible",G242)))</formula>
    </cfRule>
    <cfRule type="containsText" dxfId="1483" priority="3031" operator="containsText" text="Yes">
      <formula>NOT(ISERROR(SEARCH("Yes",G242)))</formula>
    </cfRule>
    <cfRule type="containsText" dxfId="1482" priority="3032" operator="containsText" text="No">
      <formula>NOT(ISERROR(SEARCH("No",G242)))</formula>
    </cfRule>
    <cfRule type="containsText" dxfId="1481" priority="3033" operator="containsText" text="Not Eligible">
      <formula>NOT(ISERROR(SEARCH("Not Eligible",G242)))</formula>
    </cfRule>
    <cfRule type="containsText" dxfId="1480" priority="3034" operator="containsText" text="Yes">
      <formula>NOT(ISERROR(SEARCH("Yes",G242)))</formula>
    </cfRule>
    <cfRule type="containsText" dxfId="1479" priority="3035" operator="containsText" text="No">
      <formula>NOT(ISERROR(SEARCH("No",G242)))</formula>
    </cfRule>
  </conditionalFormatting>
  <conditionalFormatting sqref="G242:H243">
    <cfRule type="containsText" dxfId="1478" priority="3036" operator="containsText" text="No">
      <formula>NOT(ISERROR(SEARCH("No",G242)))</formula>
    </cfRule>
    <cfRule type="containsText" dxfId="1477" priority="3037" operator="containsText" text="Yes">
      <formula>NOT(ISERROR(SEARCH("Yes",G242)))</formula>
    </cfRule>
    <cfRule type="containsText" dxfId="1476" priority="3038" operator="containsText" text="No">
      <formula>NOT(ISERROR(SEARCH("No",G242)))</formula>
    </cfRule>
  </conditionalFormatting>
  <conditionalFormatting sqref="G244:H264">
    <cfRule type="containsText" dxfId="1475" priority="3043" operator="containsText" text="No">
      <formula>NOT(ISERROR(SEARCH("No",G244)))</formula>
    </cfRule>
  </conditionalFormatting>
  <conditionalFormatting sqref="G265:H266">
    <cfRule type="containsText" dxfId="1474" priority="3020" operator="containsText" text="Yes">
      <formula>NOT(ISERROR(SEARCH("Yes",G265)))</formula>
    </cfRule>
    <cfRule type="containsText" dxfId="1473" priority="3021" operator="containsText" text="No">
      <formula>NOT(ISERROR(SEARCH("No",G265)))</formula>
    </cfRule>
  </conditionalFormatting>
  <conditionalFormatting sqref="G265:H287">
    <cfRule type="containsText" dxfId="1472" priority="3019" operator="containsText" text="No">
      <formula>NOT(ISERROR(SEARCH("No",G265)))</formula>
    </cfRule>
  </conditionalFormatting>
  <conditionalFormatting sqref="G289:H289">
    <cfRule type="containsText" dxfId="1471" priority="2991" operator="containsText" text="Not Eligible">
      <formula>NOT(ISERROR(SEARCH("Not Eligible",G289)))</formula>
    </cfRule>
    <cfRule type="containsText" dxfId="1470" priority="2992" operator="containsText" text="Yes">
      <formula>NOT(ISERROR(SEARCH("Yes",G289)))</formula>
    </cfRule>
    <cfRule type="containsText" dxfId="1469" priority="2993" operator="containsText" text="No">
      <formula>NOT(ISERROR(SEARCH("No",G289)))</formula>
    </cfRule>
    <cfRule type="containsText" dxfId="1468" priority="2994" operator="containsText" text="Not Eligible">
      <formula>NOT(ISERROR(SEARCH("Not Eligible",G289)))</formula>
    </cfRule>
    <cfRule type="containsText" dxfId="1467" priority="2995" operator="containsText" text="Yes">
      <formula>NOT(ISERROR(SEARCH("Yes",G289)))</formula>
    </cfRule>
    <cfRule type="containsText" dxfId="1466" priority="2996" operator="containsText" text="No">
      <formula>NOT(ISERROR(SEARCH("No",G289)))</formula>
    </cfRule>
  </conditionalFormatting>
  <conditionalFormatting sqref="G289:H290">
    <cfRule type="containsText" dxfId="1465" priority="2997" operator="containsText" text="No">
      <formula>NOT(ISERROR(SEARCH("No",G289)))</formula>
    </cfRule>
    <cfRule type="containsText" dxfId="1464" priority="2999" operator="containsText" text="No">
      <formula>NOT(ISERROR(SEARCH("No",G289)))</formula>
    </cfRule>
  </conditionalFormatting>
  <conditionalFormatting sqref="G289:H308">
    <cfRule type="containsText" dxfId="1463" priority="2998" operator="containsText" text="Yes">
      <formula>NOT(ISERROR(SEARCH("Yes",G289)))</formula>
    </cfRule>
  </conditionalFormatting>
  <conditionalFormatting sqref="G309:H309">
    <cfRule type="containsText" dxfId="1462" priority="2974" operator="containsText" text="Not Eligible">
      <formula>NOT(ISERROR(SEARCH("Not Eligible",G309)))</formula>
    </cfRule>
    <cfRule type="containsText" dxfId="1461" priority="2975" operator="containsText" text="Yes">
      <formula>NOT(ISERROR(SEARCH("Yes",G309)))</formula>
    </cfRule>
    <cfRule type="containsText" dxfId="1460" priority="2976" operator="containsText" text="No">
      <formula>NOT(ISERROR(SEARCH("No",G309)))</formula>
    </cfRule>
    <cfRule type="containsText" dxfId="1459" priority="2977" operator="containsText" text="Not Eligible">
      <formula>NOT(ISERROR(SEARCH("Not Eligible",G309)))</formula>
    </cfRule>
    <cfRule type="containsText" dxfId="1458" priority="2978" operator="containsText" text="Yes">
      <formula>NOT(ISERROR(SEARCH("Yes",G309)))</formula>
    </cfRule>
    <cfRule type="containsText" dxfId="1457" priority="2979" operator="containsText" text="No">
      <formula>NOT(ISERROR(SEARCH("No",G309)))</formula>
    </cfRule>
  </conditionalFormatting>
  <conditionalFormatting sqref="G309:H310">
    <cfRule type="containsText" dxfId="1456" priority="2980" operator="containsText" text="No">
      <formula>NOT(ISERROR(SEARCH("No",G309)))</formula>
    </cfRule>
    <cfRule type="containsText" dxfId="1455" priority="2981" operator="containsText" text="Yes">
      <formula>NOT(ISERROR(SEARCH("Yes",G309)))</formula>
    </cfRule>
    <cfRule type="containsText" dxfId="1454" priority="2982" operator="containsText" text="No">
      <formula>NOT(ISERROR(SEARCH("No",G309)))</formula>
    </cfRule>
  </conditionalFormatting>
  <conditionalFormatting sqref="G311:H328">
    <cfRule type="containsText" dxfId="1453" priority="2916" operator="containsText" text="No">
      <formula>NOT(ISERROR(SEARCH("No",G311)))</formula>
    </cfRule>
  </conditionalFormatting>
  <conditionalFormatting sqref="G329:H329">
    <cfRule type="containsText" dxfId="1452" priority="2957" operator="containsText" text="Not Eligible">
      <formula>NOT(ISERROR(SEARCH("Not Eligible",G329)))</formula>
    </cfRule>
    <cfRule type="containsText" dxfId="1451" priority="2958" operator="containsText" text="Yes">
      <formula>NOT(ISERROR(SEARCH("Yes",G329)))</formula>
    </cfRule>
    <cfRule type="containsText" dxfId="1450" priority="2959" operator="containsText" text="No">
      <formula>NOT(ISERROR(SEARCH("No",G329)))</formula>
    </cfRule>
    <cfRule type="containsText" dxfId="1449" priority="2960" operator="containsText" text="Not Eligible">
      <formula>NOT(ISERROR(SEARCH("Not Eligible",G329)))</formula>
    </cfRule>
    <cfRule type="containsText" dxfId="1448" priority="2961" operator="containsText" text="Yes">
      <formula>NOT(ISERROR(SEARCH("Yes",G329)))</formula>
    </cfRule>
    <cfRule type="containsText" dxfId="1447" priority="2962" operator="containsText" text="No">
      <formula>NOT(ISERROR(SEARCH("No",G329)))</formula>
    </cfRule>
  </conditionalFormatting>
  <conditionalFormatting sqref="G329:H330">
    <cfRule type="containsText" dxfId="1446" priority="2963" operator="containsText" text="No">
      <formula>NOT(ISERROR(SEARCH("No",G329)))</formula>
    </cfRule>
    <cfRule type="containsText" dxfId="1445" priority="2965" operator="containsText" text="No">
      <formula>NOT(ISERROR(SEARCH("No",G329)))</formula>
    </cfRule>
  </conditionalFormatting>
  <conditionalFormatting sqref="G329:H349">
    <cfRule type="containsText" dxfId="1444" priority="2964" operator="containsText" text="Yes">
      <formula>NOT(ISERROR(SEARCH("Yes",G329)))</formula>
    </cfRule>
  </conditionalFormatting>
  <conditionalFormatting sqref="G350:H350">
    <cfRule type="containsText" dxfId="1443" priority="2940" operator="containsText" text="Not Eligible">
      <formula>NOT(ISERROR(SEARCH("Not Eligible",G350)))</formula>
    </cfRule>
    <cfRule type="containsText" dxfId="1442" priority="2941" operator="containsText" text="Yes">
      <formula>NOT(ISERROR(SEARCH("Yes",G350)))</formula>
    </cfRule>
    <cfRule type="containsText" dxfId="1441" priority="2942" operator="containsText" text="No">
      <formula>NOT(ISERROR(SEARCH("No",G350)))</formula>
    </cfRule>
    <cfRule type="containsText" dxfId="1440" priority="2943" operator="containsText" text="Not Eligible">
      <formula>NOT(ISERROR(SEARCH("Not Eligible",G350)))</formula>
    </cfRule>
    <cfRule type="containsText" dxfId="1439" priority="2944" operator="containsText" text="Yes">
      <formula>NOT(ISERROR(SEARCH("Yes",G350)))</formula>
    </cfRule>
    <cfRule type="containsText" dxfId="1438" priority="2945" operator="containsText" text="No">
      <formula>NOT(ISERROR(SEARCH("No",G350)))</formula>
    </cfRule>
  </conditionalFormatting>
  <conditionalFormatting sqref="G350:H351">
    <cfRule type="containsText" dxfId="1437" priority="2946" operator="containsText" text="No">
      <formula>NOT(ISERROR(SEARCH("No",G350)))</formula>
    </cfRule>
    <cfRule type="containsText" dxfId="1436" priority="2947" operator="containsText" text="Yes">
      <formula>NOT(ISERROR(SEARCH("Yes",G350)))</formula>
    </cfRule>
    <cfRule type="containsText" dxfId="1435" priority="2948" operator="containsText" text="No">
      <formula>NOT(ISERROR(SEARCH("No",G350)))</formula>
    </cfRule>
  </conditionalFormatting>
  <conditionalFormatting sqref="G352:H370">
    <cfRule type="containsText" dxfId="1434" priority="2876" operator="containsText" text="No">
      <formula>NOT(ISERROR(SEARCH("No",G352)))</formula>
    </cfRule>
  </conditionalFormatting>
  <conditionalFormatting sqref="G371:H371">
    <cfRule type="containsText" dxfId="1433" priority="2923" operator="containsText" text="Not Eligible">
      <formula>NOT(ISERROR(SEARCH("Not Eligible",G371)))</formula>
    </cfRule>
    <cfRule type="containsText" dxfId="1432" priority="2924" operator="containsText" text="Yes">
      <formula>NOT(ISERROR(SEARCH("Yes",G371)))</formula>
    </cfRule>
    <cfRule type="containsText" dxfId="1431" priority="2925" operator="containsText" text="No">
      <formula>NOT(ISERROR(SEARCH("No",G371)))</formula>
    </cfRule>
    <cfRule type="containsText" dxfId="1430" priority="2926" operator="containsText" text="Not Eligible">
      <formula>NOT(ISERROR(SEARCH("Not Eligible",G371)))</formula>
    </cfRule>
    <cfRule type="containsText" dxfId="1429" priority="2927" operator="containsText" text="Yes">
      <formula>NOT(ISERROR(SEARCH("Yes",G371)))</formula>
    </cfRule>
    <cfRule type="containsText" dxfId="1428" priority="2928" operator="containsText" text="No">
      <formula>NOT(ISERROR(SEARCH("No",G371)))</formula>
    </cfRule>
  </conditionalFormatting>
  <conditionalFormatting sqref="G371:H372">
    <cfRule type="containsText" dxfId="1427" priority="2929" operator="containsText" text="No">
      <formula>NOT(ISERROR(SEARCH("No",G371)))</formula>
    </cfRule>
    <cfRule type="containsText" dxfId="1426" priority="2930" operator="containsText" text="Yes">
      <formula>NOT(ISERROR(SEARCH("Yes",G371)))</formula>
    </cfRule>
    <cfRule type="containsText" dxfId="1425" priority="2931" operator="containsText" text="No">
      <formula>NOT(ISERROR(SEARCH("No",G371)))</formula>
    </cfRule>
  </conditionalFormatting>
  <conditionalFormatting sqref="G395:H395">
    <cfRule type="containsText" dxfId="1424" priority="2898" operator="containsText" text="Not Eligible">
      <formula>NOT(ISERROR(SEARCH("Not Eligible",G395)))</formula>
    </cfRule>
    <cfRule type="containsText" dxfId="1423" priority="2899" operator="containsText" text="Yes">
      <formula>NOT(ISERROR(SEARCH("Yes",G395)))</formula>
    </cfRule>
    <cfRule type="containsText" dxfId="1422" priority="2900" operator="containsText" text="No">
      <formula>NOT(ISERROR(SEARCH("No",G395)))</formula>
    </cfRule>
    <cfRule type="containsText" dxfId="1421" priority="2901" operator="containsText" text="Not Eligible">
      <formula>NOT(ISERROR(SEARCH("Not Eligible",G395)))</formula>
    </cfRule>
    <cfRule type="containsText" dxfId="1420" priority="2902" operator="containsText" text="Yes">
      <formula>NOT(ISERROR(SEARCH("Yes",G395)))</formula>
    </cfRule>
    <cfRule type="containsText" dxfId="1419" priority="2903" operator="containsText" text="No">
      <formula>NOT(ISERROR(SEARCH("No",G395)))</formula>
    </cfRule>
  </conditionalFormatting>
  <conditionalFormatting sqref="G395:H396">
    <cfRule type="containsText" dxfId="1418" priority="2904" operator="containsText" text="No">
      <formula>NOT(ISERROR(SEARCH("No",G395)))</formula>
    </cfRule>
    <cfRule type="containsText" dxfId="1417" priority="2905" operator="containsText" text="Yes">
      <formula>NOT(ISERROR(SEARCH("Yes",G395)))</formula>
    </cfRule>
    <cfRule type="containsText" dxfId="1416" priority="2906" operator="containsText" text="No">
      <formula>NOT(ISERROR(SEARCH("No",G395)))</formula>
    </cfRule>
  </conditionalFormatting>
  <conditionalFormatting sqref="G418:H418">
    <cfRule type="containsText" dxfId="1415" priority="2881" operator="containsText" text="Not Eligible">
      <formula>NOT(ISERROR(SEARCH("Not Eligible",G418)))</formula>
    </cfRule>
    <cfRule type="containsText" dxfId="1414" priority="2882" operator="containsText" text="Yes">
      <formula>NOT(ISERROR(SEARCH("Yes",G418)))</formula>
    </cfRule>
    <cfRule type="containsText" dxfId="1413" priority="2883" operator="containsText" text="No">
      <formula>NOT(ISERROR(SEARCH("No",G418)))</formula>
    </cfRule>
    <cfRule type="containsText" dxfId="1412" priority="2884" operator="containsText" text="Not Eligible">
      <formula>NOT(ISERROR(SEARCH("Not Eligible",G418)))</formula>
    </cfRule>
    <cfRule type="containsText" dxfId="1411" priority="2885" operator="containsText" text="Yes">
      <formula>NOT(ISERROR(SEARCH("Yes",G418)))</formula>
    </cfRule>
    <cfRule type="containsText" dxfId="1410" priority="2886" operator="containsText" text="No">
      <formula>NOT(ISERROR(SEARCH("No",G418)))</formula>
    </cfRule>
  </conditionalFormatting>
  <conditionalFormatting sqref="G418:H419">
    <cfRule type="containsText" dxfId="1409" priority="2887" operator="containsText" text="No">
      <formula>NOT(ISERROR(SEARCH("No",G418)))</formula>
    </cfRule>
    <cfRule type="containsText" dxfId="1408" priority="2888" operator="containsText" text="Yes">
      <formula>NOT(ISERROR(SEARCH("Yes",G418)))</formula>
    </cfRule>
    <cfRule type="containsText" dxfId="1407" priority="2889" operator="containsText" text="No">
      <formula>NOT(ISERROR(SEARCH("No",G418)))</formula>
    </cfRule>
  </conditionalFormatting>
  <conditionalFormatting sqref="G420:H437">
    <cfRule type="containsText" dxfId="1406" priority="2878" operator="containsText" text="No">
      <formula>NOT(ISERROR(SEARCH("No",G420)))</formula>
    </cfRule>
  </conditionalFormatting>
  <conditionalFormatting sqref="G438:H438">
    <cfRule type="containsText" dxfId="1405" priority="2858" operator="containsText" text="Not Eligible">
      <formula>NOT(ISERROR(SEARCH("Not Eligible",G438)))</formula>
    </cfRule>
    <cfRule type="containsText" dxfId="1404" priority="2859" operator="containsText" text="Yes">
      <formula>NOT(ISERROR(SEARCH("Yes",G438)))</formula>
    </cfRule>
    <cfRule type="containsText" dxfId="1403" priority="2860" operator="containsText" text="No">
      <formula>NOT(ISERROR(SEARCH("No",G438)))</formula>
    </cfRule>
    <cfRule type="containsText" dxfId="1402" priority="2861" operator="containsText" text="Not Eligible">
      <formula>NOT(ISERROR(SEARCH("Not Eligible",G438)))</formula>
    </cfRule>
    <cfRule type="containsText" dxfId="1401" priority="2862" operator="containsText" text="Yes">
      <formula>NOT(ISERROR(SEARCH("Yes",G438)))</formula>
    </cfRule>
    <cfRule type="containsText" dxfId="1400" priority="2863" operator="containsText" text="No">
      <formula>NOT(ISERROR(SEARCH("No",G438)))</formula>
    </cfRule>
    <cfRule type="containsText" dxfId="1399" priority="2867" operator="containsText" text="No">
      <formula>NOT(ISERROR(SEARCH("No",G438)))</formula>
    </cfRule>
    <cfRule type="containsText" dxfId="1398" priority="2868" operator="containsText" text="Yes">
      <formula>NOT(ISERROR(SEARCH("Yes",G438)))</formula>
    </cfRule>
    <cfRule type="containsText" dxfId="1397" priority="2869" operator="containsText" text="No">
      <formula>NOT(ISERROR(SEARCH("No",G438)))</formula>
    </cfRule>
  </conditionalFormatting>
  <conditionalFormatting sqref="G439:H439">
    <cfRule type="containsText" dxfId="1396" priority="2855" operator="containsText" text="No">
      <formula>NOT(ISERROR(SEARCH("No",G439)))</formula>
    </cfRule>
    <cfRule type="containsText" dxfId="1395" priority="2856" operator="containsText" text="Yes">
      <formula>NOT(ISERROR(SEARCH("Yes",G439)))</formula>
    </cfRule>
    <cfRule type="containsText" dxfId="1394" priority="2857" operator="containsText" text="No">
      <formula>NOT(ISERROR(SEARCH("No",G439)))</formula>
    </cfRule>
  </conditionalFormatting>
  <conditionalFormatting sqref="G461:H461">
    <cfRule type="containsText" dxfId="1393" priority="2821" operator="containsText" text="Not Eligible">
      <formula>NOT(ISERROR(SEARCH("Not Eligible",G461)))</formula>
    </cfRule>
    <cfRule type="containsText" dxfId="1392" priority="2822" operator="containsText" text="Yes">
      <formula>NOT(ISERROR(SEARCH("Yes",G461)))</formula>
    </cfRule>
    <cfRule type="containsText" dxfId="1391" priority="2823" operator="containsText" text="No">
      <formula>NOT(ISERROR(SEARCH("No",G461)))</formula>
    </cfRule>
    <cfRule type="containsText" dxfId="1390" priority="2824" operator="containsText" text="Not Eligible">
      <formula>NOT(ISERROR(SEARCH("Not Eligible",G461)))</formula>
    </cfRule>
    <cfRule type="containsText" dxfId="1389" priority="2825" operator="containsText" text="Yes">
      <formula>NOT(ISERROR(SEARCH("Yes",G461)))</formula>
    </cfRule>
    <cfRule type="containsText" dxfId="1388" priority="2826" operator="containsText" text="No">
      <formula>NOT(ISERROR(SEARCH("No",G461)))</formula>
    </cfRule>
  </conditionalFormatting>
  <conditionalFormatting sqref="G461:H462">
    <cfRule type="containsText" dxfId="1387" priority="2827" operator="containsText" text="No">
      <formula>NOT(ISERROR(SEARCH("No",G461)))</formula>
    </cfRule>
    <cfRule type="containsText" dxfId="1386" priority="2828" operator="containsText" text="Yes">
      <formula>NOT(ISERROR(SEARCH("Yes",G461)))</formula>
    </cfRule>
    <cfRule type="containsText" dxfId="1385" priority="2829" operator="containsText" text="No">
      <formula>NOT(ISERROR(SEARCH("No",G461)))</formula>
    </cfRule>
  </conditionalFormatting>
  <conditionalFormatting sqref="G463:H476">
    <cfRule type="containsText" dxfId="1384" priority="2820" operator="containsText" text="No">
      <formula>NOT(ISERROR(SEARCH("No",G463)))</formula>
    </cfRule>
  </conditionalFormatting>
  <conditionalFormatting sqref="G477:H477">
    <cfRule type="containsText" dxfId="1383" priority="2841" operator="containsText" text="Not Eligible">
      <formula>NOT(ISERROR(SEARCH("Not Eligible",G477)))</formula>
    </cfRule>
    <cfRule type="containsText" dxfId="1382" priority="2842" operator="containsText" text="Yes">
      <formula>NOT(ISERROR(SEARCH("Yes",G477)))</formula>
    </cfRule>
    <cfRule type="containsText" dxfId="1381" priority="2843" operator="containsText" text="No">
      <formula>NOT(ISERROR(SEARCH("No",G477)))</formula>
    </cfRule>
    <cfRule type="containsText" dxfId="1380" priority="2844" operator="containsText" text="Not Eligible">
      <formula>NOT(ISERROR(SEARCH("Not Eligible",G477)))</formula>
    </cfRule>
    <cfRule type="containsText" dxfId="1379" priority="2845" operator="containsText" text="Yes">
      <formula>NOT(ISERROR(SEARCH("Yes",G477)))</formula>
    </cfRule>
    <cfRule type="containsText" dxfId="1378" priority="2846" operator="containsText" text="No">
      <formula>NOT(ISERROR(SEARCH("No",G477)))</formula>
    </cfRule>
    <cfRule type="containsText" dxfId="1377" priority="2847" operator="containsText" text="No">
      <formula>NOT(ISERROR(SEARCH("No",G477)))</formula>
    </cfRule>
    <cfRule type="containsText" dxfId="1376" priority="2848" operator="containsText" text="Yes">
      <formula>NOT(ISERROR(SEARCH("Yes",G477)))</formula>
    </cfRule>
    <cfRule type="containsText" dxfId="1375" priority="2849" operator="containsText" text="No">
      <formula>NOT(ISERROR(SEARCH("No",G477)))</formula>
    </cfRule>
  </conditionalFormatting>
  <conditionalFormatting sqref="G478:H478">
    <cfRule type="containsText" dxfId="1374" priority="2838" operator="containsText" text="No">
      <formula>NOT(ISERROR(SEARCH("No",G478)))</formula>
    </cfRule>
    <cfRule type="containsText" dxfId="1373" priority="2840" operator="containsText" text="No">
      <formula>NOT(ISERROR(SEARCH("No",G478)))</formula>
    </cfRule>
  </conditionalFormatting>
  <conditionalFormatting sqref="G478:H497">
    <cfRule type="containsText" dxfId="1372" priority="2839" operator="containsText" text="Yes">
      <formula>NOT(ISERROR(SEARCH("Yes",G478)))</formula>
    </cfRule>
  </conditionalFormatting>
  <conditionalFormatting sqref="G499:H499">
    <cfRule type="containsText" dxfId="1371" priority="2810" operator="containsText" text="Not Eligible">
      <formula>NOT(ISERROR(SEARCH("Not Eligible",G499)))</formula>
    </cfRule>
    <cfRule type="containsText" dxfId="1370" priority="2811" operator="containsText" text="Yes">
      <formula>NOT(ISERROR(SEARCH("Yes",G499)))</formula>
    </cfRule>
    <cfRule type="containsText" dxfId="1369" priority="2812" operator="containsText" text="No">
      <formula>NOT(ISERROR(SEARCH("No",G499)))</formula>
    </cfRule>
    <cfRule type="containsText" dxfId="1368" priority="2813" operator="containsText" text="Not Eligible">
      <formula>NOT(ISERROR(SEARCH("Not Eligible",G499)))</formula>
    </cfRule>
    <cfRule type="containsText" dxfId="1367" priority="2814" operator="containsText" text="Yes">
      <formula>NOT(ISERROR(SEARCH("Yes",G499)))</formula>
    </cfRule>
    <cfRule type="containsText" dxfId="1366" priority="2815" operator="containsText" text="No">
      <formula>NOT(ISERROR(SEARCH("No",G499)))</formula>
    </cfRule>
    <cfRule type="containsText" dxfId="1365" priority="2816" operator="containsText" text="No">
      <formula>NOT(ISERROR(SEARCH("No",G499)))</formula>
    </cfRule>
    <cfRule type="containsText" dxfId="1364" priority="2817" operator="containsText" text="Yes">
      <formula>NOT(ISERROR(SEARCH("Yes",G499)))</formula>
    </cfRule>
    <cfRule type="containsText" dxfId="1363" priority="2818" operator="containsText" text="No">
      <formula>NOT(ISERROR(SEARCH("No",G499)))</formula>
    </cfRule>
  </conditionalFormatting>
  <conditionalFormatting sqref="G500:H500">
    <cfRule type="containsText" dxfId="1362" priority="2807" operator="containsText" text="No">
      <formula>NOT(ISERROR(SEARCH("No",G500)))</formula>
    </cfRule>
    <cfRule type="containsText" dxfId="1361" priority="2808" operator="containsText" text="Yes">
      <formula>NOT(ISERROR(SEARCH("Yes",G500)))</formula>
    </cfRule>
    <cfRule type="containsText" dxfId="1360" priority="2809" operator="containsText" text="No">
      <formula>NOT(ISERROR(SEARCH("No",G500)))</formula>
    </cfRule>
  </conditionalFormatting>
  <conditionalFormatting sqref="G521:H521">
    <cfRule type="containsText" dxfId="1359" priority="2798" operator="containsText" text="Not Eligible">
      <formula>NOT(ISERROR(SEARCH("Not Eligible",G521)))</formula>
    </cfRule>
    <cfRule type="containsText" dxfId="1358" priority="2799" operator="containsText" text="Yes">
      <formula>NOT(ISERROR(SEARCH("Yes",G521)))</formula>
    </cfRule>
    <cfRule type="containsText" dxfId="1357" priority="2800" operator="containsText" text="No">
      <formula>NOT(ISERROR(SEARCH("No",G521)))</formula>
    </cfRule>
    <cfRule type="containsText" dxfId="1356" priority="2801" operator="containsText" text="Not Eligible">
      <formula>NOT(ISERROR(SEARCH("Not Eligible",G521)))</formula>
    </cfRule>
    <cfRule type="containsText" dxfId="1355" priority="2802" operator="containsText" text="Yes">
      <formula>NOT(ISERROR(SEARCH("Yes",G521)))</formula>
    </cfRule>
    <cfRule type="containsText" dxfId="1354" priority="2803" operator="containsText" text="No">
      <formula>NOT(ISERROR(SEARCH("No",G521)))</formula>
    </cfRule>
    <cfRule type="containsText" dxfId="1353" priority="2804" operator="containsText" text="No">
      <formula>NOT(ISERROR(SEARCH("No",G521)))</formula>
    </cfRule>
    <cfRule type="containsText" dxfId="1352" priority="2805" operator="containsText" text="Yes">
      <formula>NOT(ISERROR(SEARCH("Yes",G521)))</formula>
    </cfRule>
    <cfRule type="containsText" dxfId="1351" priority="2806" operator="containsText" text="No">
      <formula>NOT(ISERROR(SEARCH("No",G521)))</formula>
    </cfRule>
  </conditionalFormatting>
  <conditionalFormatting sqref="G522:H522">
    <cfRule type="containsText" dxfId="1350" priority="2795" operator="containsText" text="No">
      <formula>NOT(ISERROR(SEARCH("No",G522)))</formula>
    </cfRule>
    <cfRule type="containsText" dxfId="1349" priority="2796" operator="containsText" text="Yes">
      <formula>NOT(ISERROR(SEARCH("Yes",G522)))</formula>
    </cfRule>
    <cfRule type="containsText" dxfId="1348" priority="2797" operator="containsText" text="No">
      <formula>NOT(ISERROR(SEARCH("No",G522)))</formula>
    </cfRule>
  </conditionalFormatting>
  <conditionalFormatting sqref="G528:H528">
    <cfRule type="containsText" dxfId="1347" priority="2786" operator="containsText" text="Not Eligible">
      <formula>NOT(ISERROR(SEARCH("Not Eligible",G528)))</formula>
    </cfRule>
    <cfRule type="containsText" dxfId="1346" priority="2787" operator="containsText" text="Yes">
      <formula>NOT(ISERROR(SEARCH("Yes",G528)))</formula>
    </cfRule>
    <cfRule type="containsText" dxfId="1345" priority="2788" operator="containsText" text="No">
      <formula>NOT(ISERROR(SEARCH("No",G528)))</formula>
    </cfRule>
    <cfRule type="containsText" dxfId="1344" priority="2789" operator="containsText" text="Not Eligible">
      <formula>NOT(ISERROR(SEARCH("Not Eligible",G528)))</formula>
    </cfRule>
    <cfRule type="containsText" dxfId="1343" priority="2790" operator="containsText" text="Yes">
      <formula>NOT(ISERROR(SEARCH("Yes",G528)))</formula>
    </cfRule>
    <cfRule type="containsText" dxfId="1342" priority="2791" operator="containsText" text="No">
      <formula>NOT(ISERROR(SEARCH("No",G528)))</formula>
    </cfRule>
    <cfRule type="containsText" dxfId="1341" priority="2792" operator="containsText" text="No">
      <formula>NOT(ISERROR(SEARCH("No",G528)))</formula>
    </cfRule>
    <cfRule type="containsText" dxfId="1340" priority="2793" operator="containsText" text="Yes">
      <formula>NOT(ISERROR(SEARCH("Yes",G528)))</formula>
    </cfRule>
    <cfRule type="containsText" dxfId="1339" priority="2794" operator="containsText" text="No">
      <formula>NOT(ISERROR(SEARCH("No",G528)))</formula>
    </cfRule>
  </conditionalFormatting>
  <conditionalFormatting sqref="G529:H529">
    <cfRule type="containsText" dxfId="1338" priority="2783" operator="containsText" text="No">
      <formula>NOT(ISERROR(SEARCH("No",G529)))</formula>
    </cfRule>
    <cfRule type="containsText" dxfId="1337" priority="2784" operator="containsText" text="Yes">
      <formula>NOT(ISERROR(SEARCH("Yes",G529)))</formula>
    </cfRule>
    <cfRule type="containsText" dxfId="1336" priority="2785" operator="containsText" text="No">
      <formula>NOT(ISERROR(SEARCH("No",G529)))</formula>
    </cfRule>
  </conditionalFormatting>
  <conditionalFormatting sqref="G537:H537">
    <cfRule type="containsText" dxfId="1335" priority="2768" operator="containsText" text="Not Eligible">
      <formula>NOT(ISERROR(SEARCH("Not Eligible",G537)))</formula>
    </cfRule>
    <cfRule type="containsText" dxfId="1334" priority="2769" operator="containsText" text="Yes">
      <formula>NOT(ISERROR(SEARCH("Yes",G537)))</formula>
    </cfRule>
    <cfRule type="containsText" dxfId="1333" priority="2770" operator="containsText" text="No">
      <formula>NOT(ISERROR(SEARCH("No",G537)))</formula>
    </cfRule>
    <cfRule type="containsText" dxfId="1332" priority="2771" operator="containsText" text="Not Eligible">
      <formula>NOT(ISERROR(SEARCH("Not Eligible",G537)))</formula>
    </cfRule>
    <cfRule type="containsText" dxfId="1331" priority="2772" operator="containsText" text="Yes">
      <formula>NOT(ISERROR(SEARCH("Yes",G537)))</formula>
    </cfRule>
    <cfRule type="containsText" dxfId="1330" priority="2773" operator="containsText" text="No">
      <formula>NOT(ISERROR(SEARCH("No",G537)))</formula>
    </cfRule>
    <cfRule type="containsText" dxfId="1329" priority="2774" operator="containsText" text="No">
      <formula>NOT(ISERROR(SEARCH("No",G537)))</formula>
    </cfRule>
    <cfRule type="containsText" dxfId="1328" priority="2775" operator="containsText" text="Yes">
      <formula>NOT(ISERROR(SEARCH("Yes",G537)))</formula>
    </cfRule>
    <cfRule type="containsText" dxfId="1327" priority="2776" operator="containsText" text="No">
      <formula>NOT(ISERROR(SEARCH("No",G537)))</formula>
    </cfRule>
  </conditionalFormatting>
  <conditionalFormatting sqref="G538:H538">
    <cfRule type="containsText" dxfId="1326" priority="2765" operator="containsText" text="No">
      <formula>NOT(ISERROR(SEARCH("No",G538)))</formula>
    </cfRule>
    <cfRule type="containsText" dxfId="1325" priority="2766" operator="containsText" text="Yes">
      <formula>NOT(ISERROR(SEARCH("Yes",G538)))</formula>
    </cfRule>
    <cfRule type="containsText" dxfId="1324" priority="2767" operator="containsText" text="No">
      <formula>NOT(ISERROR(SEARCH("No",G538)))</formula>
    </cfRule>
  </conditionalFormatting>
  <conditionalFormatting sqref="G558:H558">
    <cfRule type="containsText" dxfId="1323" priority="2737" operator="containsText" text="Not Eligible">
      <formula>NOT(ISERROR(SEARCH("Not Eligible",G558)))</formula>
    </cfRule>
    <cfRule type="containsText" dxfId="1322" priority="2738" operator="containsText" text="Yes">
      <formula>NOT(ISERROR(SEARCH("Yes",G558)))</formula>
    </cfRule>
    <cfRule type="containsText" dxfId="1321" priority="2739" operator="containsText" text="No">
      <formula>NOT(ISERROR(SEARCH("No",G558)))</formula>
    </cfRule>
    <cfRule type="containsText" dxfId="1320" priority="2740" operator="containsText" text="Not Eligible">
      <formula>NOT(ISERROR(SEARCH("Not Eligible",G558)))</formula>
    </cfRule>
    <cfRule type="containsText" dxfId="1319" priority="2741" operator="containsText" text="Yes">
      <formula>NOT(ISERROR(SEARCH("Yes",G558)))</formula>
    </cfRule>
    <cfRule type="containsText" dxfId="1318" priority="2742" operator="containsText" text="No">
      <formula>NOT(ISERROR(SEARCH("No",G558)))</formula>
    </cfRule>
    <cfRule type="containsText" dxfId="1317" priority="2743" operator="containsText" text="No">
      <formula>NOT(ISERROR(SEARCH("No",G558)))</formula>
    </cfRule>
    <cfRule type="containsText" dxfId="1316" priority="2744" operator="containsText" text="Yes">
      <formula>NOT(ISERROR(SEARCH("Yes",G558)))</formula>
    </cfRule>
    <cfRule type="containsText" dxfId="1315" priority="2745" operator="containsText" text="No">
      <formula>NOT(ISERROR(SEARCH("No",G558)))</formula>
    </cfRule>
  </conditionalFormatting>
  <conditionalFormatting sqref="G559:H559">
    <cfRule type="containsText" dxfId="1314" priority="2734" operator="containsText" text="No">
      <formula>NOT(ISERROR(SEARCH("No",G559)))</formula>
    </cfRule>
    <cfRule type="containsText" dxfId="1313" priority="2735" operator="containsText" text="Yes">
      <formula>NOT(ISERROR(SEARCH("Yes",G559)))</formula>
    </cfRule>
    <cfRule type="containsText" dxfId="1312" priority="2736" operator="containsText" text="No">
      <formula>NOT(ISERROR(SEARCH("No",G559)))</formula>
    </cfRule>
  </conditionalFormatting>
  <conditionalFormatting sqref="G579:H579">
    <cfRule type="containsText" dxfId="1311" priority="2715" operator="containsText" text="Not Eligible">
      <formula>NOT(ISERROR(SEARCH("Not Eligible",G579)))</formula>
    </cfRule>
    <cfRule type="containsText" dxfId="1310" priority="2716" operator="containsText" text="Yes">
      <formula>NOT(ISERROR(SEARCH("Yes",G579)))</formula>
    </cfRule>
    <cfRule type="containsText" dxfId="1309" priority="2717" operator="containsText" text="No">
      <formula>NOT(ISERROR(SEARCH("No",G579)))</formula>
    </cfRule>
    <cfRule type="containsText" dxfId="1308" priority="2718" operator="containsText" text="Not Eligible">
      <formula>NOT(ISERROR(SEARCH("Not Eligible",G579)))</formula>
    </cfRule>
    <cfRule type="containsText" dxfId="1307" priority="2719" operator="containsText" text="Yes">
      <formula>NOT(ISERROR(SEARCH("Yes",G579)))</formula>
    </cfRule>
    <cfRule type="containsText" dxfId="1306" priority="2720" operator="containsText" text="No">
      <formula>NOT(ISERROR(SEARCH("No",G579)))</formula>
    </cfRule>
    <cfRule type="containsText" dxfId="1305" priority="2721" operator="containsText" text="No">
      <formula>NOT(ISERROR(SEARCH("No",G579)))</formula>
    </cfRule>
    <cfRule type="containsText" dxfId="1304" priority="2722" operator="containsText" text="Yes">
      <formula>NOT(ISERROR(SEARCH("Yes",G579)))</formula>
    </cfRule>
    <cfRule type="containsText" dxfId="1303" priority="2723" operator="containsText" text="No">
      <formula>NOT(ISERROR(SEARCH("No",G579)))</formula>
    </cfRule>
  </conditionalFormatting>
  <conditionalFormatting sqref="G580:H580">
    <cfRule type="containsText" dxfId="1302" priority="2712" operator="containsText" text="No">
      <formula>NOT(ISERROR(SEARCH("No",G580)))</formula>
    </cfRule>
    <cfRule type="containsText" dxfId="1301" priority="2713" operator="containsText" text="Yes">
      <formula>NOT(ISERROR(SEARCH("Yes",G580)))</formula>
    </cfRule>
    <cfRule type="containsText" dxfId="1300" priority="2714" operator="containsText" text="No">
      <formula>NOT(ISERROR(SEARCH("No",G580)))</formula>
    </cfRule>
  </conditionalFormatting>
  <conditionalFormatting sqref="G594:H594">
    <cfRule type="containsText" dxfId="1299" priority="2701" operator="containsText" text="Not Eligible">
      <formula>NOT(ISERROR(SEARCH("Not Eligible",G594)))</formula>
    </cfRule>
    <cfRule type="containsText" dxfId="1298" priority="2702" operator="containsText" text="Yes">
      <formula>NOT(ISERROR(SEARCH("Yes",G594)))</formula>
    </cfRule>
    <cfRule type="containsText" dxfId="1297" priority="2703" operator="containsText" text="No">
      <formula>NOT(ISERROR(SEARCH("No",G594)))</formula>
    </cfRule>
    <cfRule type="containsText" dxfId="1296" priority="2704" operator="containsText" text="Not Eligible">
      <formula>NOT(ISERROR(SEARCH("Not Eligible",G594)))</formula>
    </cfRule>
    <cfRule type="containsText" dxfId="1295" priority="2705" operator="containsText" text="Yes">
      <formula>NOT(ISERROR(SEARCH("Yes",G594)))</formula>
    </cfRule>
    <cfRule type="containsText" dxfId="1294" priority="2706" operator="containsText" text="No">
      <formula>NOT(ISERROR(SEARCH("No",G594)))</formula>
    </cfRule>
    <cfRule type="containsText" dxfId="1293" priority="2707" operator="containsText" text="No">
      <formula>NOT(ISERROR(SEARCH("No",G594)))</formula>
    </cfRule>
    <cfRule type="containsText" dxfId="1292" priority="2708" operator="containsText" text="Yes">
      <formula>NOT(ISERROR(SEARCH("Yes",G594)))</formula>
    </cfRule>
    <cfRule type="containsText" dxfId="1291" priority="2709" operator="containsText" text="No">
      <formula>NOT(ISERROR(SEARCH("No",G594)))</formula>
    </cfRule>
  </conditionalFormatting>
  <conditionalFormatting sqref="G595:H595">
    <cfRule type="containsText" dxfId="1290" priority="2698" operator="containsText" text="No">
      <formula>NOT(ISERROR(SEARCH("No",G595)))</formula>
    </cfRule>
    <cfRule type="containsText" dxfId="1289" priority="2699" operator="containsText" text="Yes">
      <formula>NOT(ISERROR(SEARCH("Yes",G595)))</formula>
    </cfRule>
    <cfRule type="containsText" dxfId="1288" priority="2700" operator="containsText" text="No">
      <formula>NOT(ISERROR(SEARCH("No",G595)))</formula>
    </cfRule>
  </conditionalFormatting>
  <conditionalFormatting sqref="G609:H609">
    <cfRule type="containsText" dxfId="1287" priority="2687" operator="containsText" text="Not Eligible">
      <formula>NOT(ISERROR(SEARCH("Not Eligible",G609)))</formula>
    </cfRule>
    <cfRule type="containsText" dxfId="1286" priority="2688" operator="containsText" text="Yes">
      <formula>NOT(ISERROR(SEARCH("Yes",G609)))</formula>
    </cfRule>
    <cfRule type="containsText" dxfId="1285" priority="2689" operator="containsText" text="No">
      <formula>NOT(ISERROR(SEARCH("No",G609)))</formula>
    </cfRule>
    <cfRule type="containsText" dxfId="1284" priority="2690" operator="containsText" text="Not Eligible">
      <formula>NOT(ISERROR(SEARCH("Not Eligible",G609)))</formula>
    </cfRule>
    <cfRule type="containsText" dxfId="1283" priority="2691" operator="containsText" text="Yes">
      <formula>NOT(ISERROR(SEARCH("Yes",G609)))</formula>
    </cfRule>
    <cfRule type="containsText" dxfId="1282" priority="2692" operator="containsText" text="No">
      <formula>NOT(ISERROR(SEARCH("No",G609)))</formula>
    </cfRule>
    <cfRule type="containsText" dxfId="1281" priority="2693" operator="containsText" text="No">
      <formula>NOT(ISERROR(SEARCH("No",G609)))</formula>
    </cfRule>
    <cfRule type="containsText" dxfId="1280" priority="2694" operator="containsText" text="Yes">
      <formula>NOT(ISERROR(SEARCH("Yes",G609)))</formula>
    </cfRule>
    <cfRule type="containsText" dxfId="1279" priority="2695" operator="containsText" text="No">
      <formula>NOT(ISERROR(SEARCH("No",G609)))</formula>
    </cfRule>
  </conditionalFormatting>
  <conditionalFormatting sqref="G610:H610">
    <cfRule type="containsText" dxfId="1278" priority="2684" operator="containsText" text="No">
      <formula>NOT(ISERROR(SEARCH("No",G610)))</formula>
    </cfRule>
    <cfRule type="containsText" dxfId="1277" priority="2685" operator="containsText" text="Yes">
      <formula>NOT(ISERROR(SEARCH("Yes",G610)))</formula>
    </cfRule>
    <cfRule type="containsText" dxfId="1276" priority="2686" operator="containsText" text="No">
      <formula>NOT(ISERROR(SEARCH("No",G610)))</formula>
    </cfRule>
  </conditionalFormatting>
  <conditionalFormatting sqref="G629:H629">
    <cfRule type="containsText" dxfId="1275" priority="2626" operator="containsText" text="Not Eligible">
      <formula>NOT(ISERROR(SEARCH("Not Eligible",G629)))</formula>
    </cfRule>
    <cfRule type="containsText" dxfId="1274" priority="2627" operator="containsText" text="Yes">
      <formula>NOT(ISERROR(SEARCH("Yes",G629)))</formula>
    </cfRule>
    <cfRule type="containsText" dxfId="1273" priority="2628" operator="containsText" text="No">
      <formula>NOT(ISERROR(SEARCH("No",G629)))</formula>
    </cfRule>
    <cfRule type="containsText" dxfId="1272" priority="2629" operator="containsText" text="Not Eligible">
      <formula>NOT(ISERROR(SEARCH("Not Eligible",G629)))</formula>
    </cfRule>
    <cfRule type="containsText" dxfId="1271" priority="2630" operator="containsText" text="Yes">
      <formula>NOT(ISERROR(SEARCH("Yes",G629)))</formula>
    </cfRule>
    <cfRule type="containsText" dxfId="1270" priority="2631" operator="containsText" text="No">
      <formula>NOT(ISERROR(SEARCH("No",G629)))</formula>
    </cfRule>
    <cfRule type="containsText" dxfId="1269" priority="2632" operator="containsText" text="No">
      <formula>NOT(ISERROR(SEARCH("No",G629)))</formula>
    </cfRule>
    <cfRule type="containsText" dxfId="1268" priority="2633" operator="containsText" text="Yes">
      <formula>NOT(ISERROR(SEARCH("Yes",G629)))</formula>
    </cfRule>
    <cfRule type="containsText" dxfId="1267" priority="2634" operator="containsText" text="No">
      <formula>NOT(ISERROR(SEARCH("No",G629)))</formula>
    </cfRule>
  </conditionalFormatting>
  <conditionalFormatting sqref="G630:H630">
    <cfRule type="containsText" dxfId="1266" priority="2623" operator="containsText" text="No">
      <formula>NOT(ISERROR(SEARCH("No",G630)))</formula>
    </cfRule>
    <cfRule type="containsText" dxfId="1265" priority="2624" operator="containsText" text="Yes">
      <formula>NOT(ISERROR(SEARCH("Yes",G630)))</formula>
    </cfRule>
    <cfRule type="containsText" dxfId="1264" priority="2625" operator="containsText" text="No">
      <formula>NOT(ISERROR(SEARCH("No",G630)))</formula>
    </cfRule>
  </conditionalFormatting>
  <conditionalFormatting sqref="G652:H652">
    <cfRule type="containsText" dxfId="1263" priority="2666" operator="containsText" text="Not Eligible">
      <formula>NOT(ISERROR(SEARCH("Not Eligible",G652)))</formula>
    </cfRule>
    <cfRule type="containsText" dxfId="1262" priority="2667" operator="containsText" text="Yes">
      <formula>NOT(ISERROR(SEARCH("Yes",G652)))</formula>
    </cfRule>
    <cfRule type="containsText" dxfId="1261" priority="2668" operator="containsText" text="No">
      <formula>NOT(ISERROR(SEARCH("No",G652)))</formula>
    </cfRule>
    <cfRule type="containsText" dxfId="1260" priority="2669" operator="containsText" text="Not Eligible">
      <formula>NOT(ISERROR(SEARCH("Not Eligible",G652)))</formula>
    </cfRule>
    <cfRule type="containsText" dxfId="1259" priority="2670" operator="containsText" text="Yes">
      <formula>NOT(ISERROR(SEARCH("Yes",G652)))</formula>
    </cfRule>
    <cfRule type="containsText" dxfId="1258" priority="2671" operator="containsText" text="No">
      <formula>NOT(ISERROR(SEARCH("No",G652)))</formula>
    </cfRule>
    <cfRule type="containsText" dxfId="1257" priority="2672" operator="containsText" text="No">
      <formula>NOT(ISERROR(SEARCH("No",G652)))</formula>
    </cfRule>
    <cfRule type="containsText" dxfId="1256" priority="2673" operator="containsText" text="Yes">
      <formula>NOT(ISERROR(SEARCH("Yes",G652)))</formula>
    </cfRule>
    <cfRule type="containsText" dxfId="1255" priority="2674" operator="containsText" text="No">
      <formula>NOT(ISERROR(SEARCH("No",G652)))</formula>
    </cfRule>
  </conditionalFormatting>
  <conditionalFormatting sqref="G653:H653">
    <cfRule type="containsText" dxfId="1254" priority="2663" operator="containsText" text="No">
      <formula>NOT(ISERROR(SEARCH("No",G653)))</formula>
    </cfRule>
    <cfRule type="containsText" dxfId="1253" priority="2664" operator="containsText" text="Yes">
      <formula>NOT(ISERROR(SEARCH("Yes",G653)))</formula>
    </cfRule>
    <cfRule type="containsText" dxfId="1252" priority="2665" operator="containsText" text="No">
      <formula>NOT(ISERROR(SEARCH("No",G653)))</formula>
    </cfRule>
  </conditionalFormatting>
  <conditionalFormatting sqref="G674:H674">
    <cfRule type="containsText" dxfId="1251" priority="2639" operator="containsText" text="Not Eligible">
      <formula>NOT(ISERROR(SEARCH("Not Eligible",G674)))</formula>
    </cfRule>
    <cfRule type="containsText" dxfId="1250" priority="2640" operator="containsText" text="Yes">
      <formula>NOT(ISERROR(SEARCH("Yes",G674)))</formula>
    </cfRule>
    <cfRule type="containsText" dxfId="1249" priority="2641" operator="containsText" text="No">
      <formula>NOT(ISERROR(SEARCH("No",G674)))</formula>
    </cfRule>
    <cfRule type="containsText" dxfId="1248" priority="2642" operator="containsText" text="Not Eligible">
      <formula>NOT(ISERROR(SEARCH("Not Eligible",G674)))</formula>
    </cfRule>
    <cfRule type="containsText" dxfId="1247" priority="2643" operator="containsText" text="Yes">
      <formula>NOT(ISERROR(SEARCH("Yes",G674)))</formula>
    </cfRule>
    <cfRule type="containsText" dxfId="1246" priority="2644" operator="containsText" text="No">
      <formula>NOT(ISERROR(SEARCH("No",G674)))</formula>
    </cfRule>
    <cfRule type="containsText" dxfId="1245" priority="2645" operator="containsText" text="No">
      <formula>NOT(ISERROR(SEARCH("No",G674)))</formula>
    </cfRule>
    <cfRule type="containsText" dxfId="1244" priority="2646" operator="containsText" text="Yes">
      <formula>NOT(ISERROR(SEARCH("Yes",G674)))</formula>
    </cfRule>
    <cfRule type="containsText" dxfId="1243" priority="2647" operator="containsText" text="No">
      <formula>NOT(ISERROR(SEARCH("No",G674)))</formula>
    </cfRule>
  </conditionalFormatting>
  <conditionalFormatting sqref="G675:H675">
    <cfRule type="containsText" dxfId="1242" priority="2636" operator="containsText" text="No">
      <formula>NOT(ISERROR(SEARCH("No",G675)))</formula>
    </cfRule>
    <cfRule type="containsText" dxfId="1241" priority="2637" operator="containsText" text="Yes">
      <formula>NOT(ISERROR(SEARCH("Yes",G675)))</formula>
    </cfRule>
    <cfRule type="containsText" dxfId="1240" priority="2638" operator="containsText" text="No">
      <formula>NOT(ISERROR(SEARCH("No",G675)))</formula>
    </cfRule>
  </conditionalFormatting>
  <conditionalFormatting sqref="G700:H700">
    <cfRule type="containsText" dxfId="1239" priority="2607" operator="containsText" text="Not Eligible">
      <formula>NOT(ISERROR(SEARCH("Not Eligible",G700)))</formula>
    </cfRule>
    <cfRule type="containsText" dxfId="1238" priority="2608" operator="containsText" text="Yes">
      <formula>NOT(ISERROR(SEARCH("Yes",G700)))</formula>
    </cfRule>
    <cfRule type="containsText" dxfId="1237" priority="2609" operator="containsText" text="No">
      <formula>NOT(ISERROR(SEARCH("No",G700)))</formula>
    </cfRule>
    <cfRule type="containsText" dxfId="1236" priority="2610" operator="containsText" text="Not Eligible">
      <formula>NOT(ISERROR(SEARCH("Not Eligible",G700)))</formula>
    </cfRule>
    <cfRule type="containsText" dxfId="1235" priority="2611" operator="containsText" text="Yes">
      <formula>NOT(ISERROR(SEARCH("Yes",G700)))</formula>
    </cfRule>
    <cfRule type="containsText" dxfId="1234" priority="2612" operator="containsText" text="No">
      <formula>NOT(ISERROR(SEARCH("No",G700)))</formula>
    </cfRule>
    <cfRule type="containsText" dxfId="1233" priority="2613" operator="containsText" text="No">
      <formula>NOT(ISERROR(SEARCH("No",G700)))</formula>
    </cfRule>
    <cfRule type="containsText" dxfId="1232" priority="2614" operator="containsText" text="Yes">
      <formula>NOT(ISERROR(SEARCH("Yes",G700)))</formula>
    </cfRule>
    <cfRule type="containsText" dxfId="1231" priority="2615" operator="containsText" text="No">
      <formula>NOT(ISERROR(SEARCH("No",G700)))</formula>
    </cfRule>
  </conditionalFormatting>
  <conditionalFormatting sqref="G701:H701">
    <cfRule type="containsText" dxfId="1230" priority="2604" operator="containsText" text="No">
      <formula>NOT(ISERROR(SEARCH("No",G701)))</formula>
    </cfRule>
    <cfRule type="containsText" dxfId="1229" priority="2605" operator="containsText" text="Yes">
      <formula>NOT(ISERROR(SEARCH("Yes",G701)))</formula>
    </cfRule>
    <cfRule type="containsText" dxfId="1228" priority="2606" operator="containsText" text="No">
      <formula>NOT(ISERROR(SEARCH("No",G701)))</formula>
    </cfRule>
  </conditionalFormatting>
  <conditionalFormatting sqref="G722:H722">
    <cfRule type="containsText" dxfId="1227" priority="2591" operator="containsText" text="Not Eligible">
      <formula>NOT(ISERROR(SEARCH("Not Eligible",G722)))</formula>
    </cfRule>
    <cfRule type="containsText" dxfId="1226" priority="2592" operator="containsText" text="Yes">
      <formula>NOT(ISERROR(SEARCH("Yes",G722)))</formula>
    </cfRule>
    <cfRule type="containsText" dxfId="1225" priority="2593" operator="containsText" text="No">
      <formula>NOT(ISERROR(SEARCH("No",G722)))</formula>
    </cfRule>
    <cfRule type="containsText" dxfId="1224" priority="2594" operator="containsText" text="Not Eligible">
      <formula>NOT(ISERROR(SEARCH("Not Eligible",G722)))</formula>
    </cfRule>
    <cfRule type="containsText" dxfId="1223" priority="2595" operator="containsText" text="Yes">
      <formula>NOT(ISERROR(SEARCH("Yes",G722)))</formula>
    </cfRule>
    <cfRule type="containsText" dxfId="1222" priority="2596" operator="containsText" text="No">
      <formula>NOT(ISERROR(SEARCH("No",G722)))</formula>
    </cfRule>
    <cfRule type="containsText" dxfId="1221" priority="2597" operator="containsText" text="No">
      <formula>NOT(ISERROR(SEARCH("No",G722)))</formula>
    </cfRule>
    <cfRule type="containsText" dxfId="1220" priority="2598" operator="containsText" text="Yes">
      <formula>NOT(ISERROR(SEARCH("Yes",G722)))</formula>
    </cfRule>
    <cfRule type="containsText" dxfId="1219" priority="2599" operator="containsText" text="No">
      <formula>NOT(ISERROR(SEARCH("No",G722)))</formula>
    </cfRule>
  </conditionalFormatting>
  <conditionalFormatting sqref="G723:H723">
    <cfRule type="containsText" dxfId="1218" priority="2588" operator="containsText" text="No">
      <formula>NOT(ISERROR(SEARCH("No",G723)))</formula>
    </cfRule>
    <cfRule type="containsText" dxfId="1217" priority="2589" operator="containsText" text="Yes">
      <formula>NOT(ISERROR(SEARCH("Yes",G723)))</formula>
    </cfRule>
    <cfRule type="containsText" dxfId="1216" priority="2590" operator="containsText" text="No">
      <formula>NOT(ISERROR(SEARCH("No",G723)))</formula>
    </cfRule>
  </conditionalFormatting>
  <conditionalFormatting sqref="G742:H742">
    <cfRule type="containsText" dxfId="1215" priority="2579" operator="containsText" text="Not Eligible">
      <formula>NOT(ISERROR(SEARCH("Not Eligible",G742)))</formula>
    </cfRule>
    <cfRule type="containsText" dxfId="1214" priority="2580" operator="containsText" text="Yes">
      <formula>NOT(ISERROR(SEARCH("Yes",G742)))</formula>
    </cfRule>
    <cfRule type="containsText" dxfId="1213" priority="2581" operator="containsText" text="No">
      <formula>NOT(ISERROR(SEARCH("No",G742)))</formula>
    </cfRule>
    <cfRule type="containsText" dxfId="1212" priority="2582" operator="containsText" text="Not Eligible">
      <formula>NOT(ISERROR(SEARCH("Not Eligible",G742)))</formula>
    </cfRule>
    <cfRule type="containsText" dxfId="1211" priority="2583" operator="containsText" text="Yes">
      <formula>NOT(ISERROR(SEARCH("Yes",G742)))</formula>
    </cfRule>
    <cfRule type="containsText" dxfId="1210" priority="2584" operator="containsText" text="No">
      <formula>NOT(ISERROR(SEARCH("No",G742)))</formula>
    </cfRule>
    <cfRule type="containsText" dxfId="1209" priority="2585" operator="containsText" text="No">
      <formula>NOT(ISERROR(SEARCH("No",G742)))</formula>
    </cfRule>
    <cfRule type="containsText" dxfId="1208" priority="2586" operator="containsText" text="Yes">
      <formula>NOT(ISERROR(SEARCH("Yes",G742)))</formula>
    </cfRule>
    <cfRule type="containsText" dxfId="1207" priority="2587" operator="containsText" text="No">
      <formula>NOT(ISERROR(SEARCH("No",G742)))</formula>
    </cfRule>
  </conditionalFormatting>
  <conditionalFormatting sqref="G743:H743">
    <cfRule type="containsText" dxfId="1206" priority="2576" operator="containsText" text="No">
      <formula>NOT(ISERROR(SEARCH("No",G743)))</formula>
    </cfRule>
    <cfRule type="containsText" dxfId="1205" priority="2577" operator="containsText" text="Yes">
      <formula>NOT(ISERROR(SEARCH("Yes",G743)))</formula>
    </cfRule>
    <cfRule type="containsText" dxfId="1204" priority="2578" operator="containsText" text="No">
      <formula>NOT(ISERROR(SEARCH("No",G743)))</formula>
    </cfRule>
  </conditionalFormatting>
  <conditionalFormatting sqref="G768:H768">
    <cfRule type="containsText" dxfId="1203" priority="2551" operator="containsText" text="Not Eligible">
      <formula>NOT(ISERROR(SEARCH("Not Eligible",G768)))</formula>
    </cfRule>
    <cfRule type="containsText" dxfId="1202" priority="2552" operator="containsText" text="Yes">
      <formula>NOT(ISERROR(SEARCH("Yes",G768)))</formula>
    </cfRule>
    <cfRule type="containsText" dxfId="1201" priority="2553" operator="containsText" text="No">
      <formula>NOT(ISERROR(SEARCH("No",G768)))</formula>
    </cfRule>
    <cfRule type="containsText" dxfId="1200" priority="2554" operator="containsText" text="Not Eligible">
      <formula>NOT(ISERROR(SEARCH("Not Eligible",G768)))</formula>
    </cfRule>
    <cfRule type="containsText" dxfId="1199" priority="2555" operator="containsText" text="Yes">
      <formula>NOT(ISERROR(SEARCH("Yes",G768)))</formula>
    </cfRule>
    <cfRule type="containsText" dxfId="1198" priority="2556" operator="containsText" text="No">
      <formula>NOT(ISERROR(SEARCH("No",G768)))</formula>
    </cfRule>
    <cfRule type="containsText" dxfId="1197" priority="2557" operator="containsText" text="No">
      <formula>NOT(ISERROR(SEARCH("No",G768)))</formula>
    </cfRule>
    <cfRule type="containsText" dxfId="1196" priority="2558" operator="containsText" text="Yes">
      <formula>NOT(ISERROR(SEARCH("Yes",G768)))</formula>
    </cfRule>
    <cfRule type="containsText" dxfId="1195" priority="2559" operator="containsText" text="No">
      <formula>NOT(ISERROR(SEARCH("No",G768)))</formula>
    </cfRule>
  </conditionalFormatting>
  <conditionalFormatting sqref="G769:H769">
    <cfRule type="containsText" dxfId="1194" priority="2548" operator="containsText" text="No">
      <formula>NOT(ISERROR(SEARCH("No",G769)))</formula>
    </cfRule>
    <cfRule type="containsText" dxfId="1193" priority="2549" operator="containsText" text="Yes">
      <formula>NOT(ISERROR(SEARCH("Yes",G769)))</formula>
    </cfRule>
    <cfRule type="containsText" dxfId="1192" priority="2550" operator="containsText" text="No">
      <formula>NOT(ISERROR(SEARCH("No",G769)))</formula>
    </cfRule>
  </conditionalFormatting>
  <conditionalFormatting sqref="G779:H779">
    <cfRule type="containsText" dxfId="1191" priority="2538" operator="containsText" text="Not Eligible">
      <formula>NOT(ISERROR(SEARCH("Not Eligible",G779)))</formula>
    </cfRule>
    <cfRule type="containsText" dxfId="1190" priority="2539" operator="containsText" text="Yes">
      <formula>NOT(ISERROR(SEARCH("Yes",G779)))</formula>
    </cfRule>
    <cfRule type="containsText" dxfId="1189" priority="2540" operator="containsText" text="No">
      <formula>NOT(ISERROR(SEARCH("No",G779)))</formula>
    </cfRule>
    <cfRule type="containsText" dxfId="1188" priority="2541" operator="containsText" text="Not Eligible">
      <formula>NOT(ISERROR(SEARCH("Not Eligible",G779)))</formula>
    </cfRule>
    <cfRule type="containsText" dxfId="1187" priority="2542" operator="containsText" text="Yes">
      <formula>NOT(ISERROR(SEARCH("Yes",G779)))</formula>
    </cfRule>
    <cfRule type="containsText" dxfId="1186" priority="2543" operator="containsText" text="No">
      <formula>NOT(ISERROR(SEARCH("No",G779)))</formula>
    </cfRule>
    <cfRule type="containsText" dxfId="1185" priority="2544" operator="containsText" text="No">
      <formula>NOT(ISERROR(SEARCH("No",G779)))</formula>
    </cfRule>
    <cfRule type="containsText" dxfId="1184" priority="2545" operator="containsText" text="Yes">
      <formula>NOT(ISERROR(SEARCH("Yes",G779)))</formula>
    </cfRule>
    <cfRule type="containsText" dxfId="1183" priority="2546" operator="containsText" text="No">
      <formula>NOT(ISERROR(SEARCH("No",G779)))</formula>
    </cfRule>
  </conditionalFormatting>
  <conditionalFormatting sqref="G780:H780">
    <cfRule type="containsText" dxfId="1182" priority="2535" operator="containsText" text="No">
      <formula>NOT(ISERROR(SEARCH("No",G780)))</formula>
    </cfRule>
    <cfRule type="containsText" dxfId="1181" priority="2536" operator="containsText" text="Yes">
      <formula>NOT(ISERROR(SEARCH("Yes",G780)))</formula>
    </cfRule>
    <cfRule type="containsText" dxfId="1180" priority="2537" operator="containsText" text="No">
      <formula>NOT(ISERROR(SEARCH("No",G780)))</formula>
    </cfRule>
  </conditionalFormatting>
  <conditionalFormatting sqref="G801:H801">
    <cfRule type="containsText" dxfId="1179" priority="2521" operator="containsText" text="Not Eligible">
      <formula>NOT(ISERROR(SEARCH("Not Eligible",G801)))</formula>
    </cfRule>
    <cfRule type="containsText" dxfId="1178" priority="2522" operator="containsText" text="Yes">
      <formula>NOT(ISERROR(SEARCH("Yes",G801)))</formula>
    </cfRule>
    <cfRule type="containsText" dxfId="1177" priority="2523" operator="containsText" text="No">
      <formula>NOT(ISERROR(SEARCH("No",G801)))</formula>
    </cfRule>
    <cfRule type="containsText" dxfId="1176" priority="2524" operator="containsText" text="Not Eligible">
      <formula>NOT(ISERROR(SEARCH("Not Eligible",G801)))</formula>
    </cfRule>
    <cfRule type="containsText" dxfId="1175" priority="2525" operator="containsText" text="Yes">
      <formula>NOT(ISERROR(SEARCH("Yes",G801)))</formula>
    </cfRule>
    <cfRule type="containsText" dxfId="1174" priority="2526" operator="containsText" text="No">
      <formula>NOT(ISERROR(SEARCH("No",G801)))</formula>
    </cfRule>
    <cfRule type="containsText" dxfId="1173" priority="2527" operator="containsText" text="No">
      <formula>NOT(ISERROR(SEARCH("No",G801)))</formula>
    </cfRule>
    <cfRule type="containsText" dxfId="1172" priority="2528" operator="containsText" text="Yes">
      <formula>NOT(ISERROR(SEARCH("Yes",G801)))</formula>
    </cfRule>
    <cfRule type="containsText" dxfId="1171" priority="2529" operator="containsText" text="No">
      <formula>NOT(ISERROR(SEARCH("No",G801)))</formula>
    </cfRule>
  </conditionalFormatting>
  <conditionalFormatting sqref="G802:H802">
    <cfRule type="containsText" dxfId="1170" priority="2518" operator="containsText" text="No">
      <formula>NOT(ISERROR(SEARCH("No",G802)))</formula>
    </cfRule>
    <cfRule type="containsText" dxfId="1169" priority="2519" operator="containsText" text="Yes">
      <formula>NOT(ISERROR(SEARCH("Yes",G802)))</formula>
    </cfRule>
    <cfRule type="containsText" dxfId="1168" priority="2520" operator="containsText" text="No">
      <formula>NOT(ISERROR(SEARCH("No",G802)))</formula>
    </cfRule>
  </conditionalFormatting>
  <conditionalFormatting sqref="G827:H827">
    <cfRule type="containsText" dxfId="1167" priority="2499" operator="containsText" text="Not Eligible">
      <formula>NOT(ISERROR(SEARCH("Not Eligible",G827)))</formula>
    </cfRule>
    <cfRule type="containsText" dxfId="1166" priority="2500" operator="containsText" text="Yes">
      <formula>NOT(ISERROR(SEARCH("Yes",G827)))</formula>
    </cfRule>
    <cfRule type="containsText" dxfId="1165" priority="2501" operator="containsText" text="No">
      <formula>NOT(ISERROR(SEARCH("No",G827)))</formula>
    </cfRule>
    <cfRule type="containsText" dxfId="1164" priority="2502" operator="containsText" text="Not Eligible">
      <formula>NOT(ISERROR(SEARCH("Not Eligible",G827)))</formula>
    </cfRule>
    <cfRule type="containsText" dxfId="1163" priority="2503" operator="containsText" text="Yes">
      <formula>NOT(ISERROR(SEARCH("Yes",G827)))</formula>
    </cfRule>
    <cfRule type="containsText" dxfId="1162" priority="2504" operator="containsText" text="No">
      <formula>NOT(ISERROR(SEARCH("No",G827)))</formula>
    </cfRule>
    <cfRule type="containsText" dxfId="1161" priority="2505" operator="containsText" text="No">
      <formula>NOT(ISERROR(SEARCH("No",G827)))</formula>
    </cfRule>
    <cfRule type="containsText" dxfId="1160" priority="2506" operator="containsText" text="Yes">
      <formula>NOT(ISERROR(SEARCH("Yes",G827)))</formula>
    </cfRule>
    <cfRule type="containsText" dxfId="1159" priority="2507" operator="containsText" text="No">
      <formula>NOT(ISERROR(SEARCH("No",G827)))</formula>
    </cfRule>
  </conditionalFormatting>
  <conditionalFormatting sqref="G828:H828">
    <cfRule type="containsText" dxfId="1158" priority="2496" operator="containsText" text="No">
      <formula>NOT(ISERROR(SEARCH("No",G828)))</formula>
    </cfRule>
    <cfRule type="containsText" dxfId="1157" priority="2497" operator="containsText" text="Yes">
      <formula>NOT(ISERROR(SEARCH("Yes",G828)))</formula>
    </cfRule>
    <cfRule type="containsText" dxfId="1156" priority="2498" operator="containsText" text="No">
      <formula>NOT(ISERROR(SEARCH("No",G828)))</formula>
    </cfRule>
  </conditionalFormatting>
  <conditionalFormatting sqref="G857:H857">
    <cfRule type="containsText" dxfId="1155" priority="2484" operator="containsText" text="Not Eligible">
      <formula>NOT(ISERROR(SEARCH("Not Eligible",G857)))</formula>
    </cfRule>
    <cfRule type="containsText" dxfId="1154" priority="2485" operator="containsText" text="Yes">
      <formula>NOT(ISERROR(SEARCH("Yes",G857)))</formula>
    </cfRule>
    <cfRule type="containsText" dxfId="1153" priority="2486" operator="containsText" text="No">
      <formula>NOT(ISERROR(SEARCH("No",G857)))</formula>
    </cfRule>
    <cfRule type="containsText" dxfId="1152" priority="2487" operator="containsText" text="Not Eligible">
      <formula>NOT(ISERROR(SEARCH("Not Eligible",G857)))</formula>
    </cfRule>
    <cfRule type="containsText" dxfId="1151" priority="2488" operator="containsText" text="Yes">
      <formula>NOT(ISERROR(SEARCH("Yes",G857)))</formula>
    </cfRule>
    <cfRule type="containsText" dxfId="1150" priority="2489" operator="containsText" text="No">
      <formula>NOT(ISERROR(SEARCH("No",G857)))</formula>
    </cfRule>
    <cfRule type="containsText" dxfId="1149" priority="2490" operator="containsText" text="No">
      <formula>NOT(ISERROR(SEARCH("No",G857)))</formula>
    </cfRule>
    <cfRule type="containsText" dxfId="1148" priority="2491" operator="containsText" text="Yes">
      <formula>NOT(ISERROR(SEARCH("Yes",G857)))</formula>
    </cfRule>
    <cfRule type="containsText" dxfId="1147" priority="2492" operator="containsText" text="No">
      <formula>NOT(ISERROR(SEARCH("No",G857)))</formula>
    </cfRule>
  </conditionalFormatting>
  <conditionalFormatting sqref="G858:H858">
    <cfRule type="containsText" dxfId="1146" priority="2481" operator="containsText" text="No">
      <formula>NOT(ISERROR(SEARCH("No",G858)))</formula>
    </cfRule>
    <cfRule type="containsText" dxfId="1145" priority="2482" operator="containsText" text="Yes">
      <formula>NOT(ISERROR(SEARCH("Yes",G858)))</formula>
    </cfRule>
    <cfRule type="containsText" dxfId="1144" priority="2483" operator="containsText" text="No">
      <formula>NOT(ISERROR(SEARCH("No",G858)))</formula>
    </cfRule>
  </conditionalFormatting>
  <conditionalFormatting sqref="G884:H884">
    <cfRule type="containsText" dxfId="1143" priority="2468" operator="containsText" text="Not Eligible">
      <formula>NOT(ISERROR(SEARCH("Not Eligible",G884)))</formula>
    </cfRule>
    <cfRule type="containsText" dxfId="1142" priority="2469" operator="containsText" text="Yes">
      <formula>NOT(ISERROR(SEARCH("Yes",G884)))</formula>
    </cfRule>
    <cfRule type="containsText" dxfId="1141" priority="2470" operator="containsText" text="No">
      <formula>NOT(ISERROR(SEARCH("No",G884)))</formula>
    </cfRule>
    <cfRule type="containsText" dxfId="1140" priority="2471" operator="containsText" text="Not Eligible">
      <formula>NOT(ISERROR(SEARCH("Not Eligible",G884)))</formula>
    </cfRule>
    <cfRule type="containsText" dxfId="1139" priority="2472" operator="containsText" text="Yes">
      <formula>NOT(ISERROR(SEARCH("Yes",G884)))</formula>
    </cfRule>
    <cfRule type="containsText" dxfId="1138" priority="2473" operator="containsText" text="No">
      <formula>NOT(ISERROR(SEARCH("No",G884)))</formula>
    </cfRule>
    <cfRule type="containsText" dxfId="1137" priority="2474" operator="containsText" text="No">
      <formula>NOT(ISERROR(SEARCH("No",G884)))</formula>
    </cfRule>
    <cfRule type="containsText" dxfId="1136" priority="2475" operator="containsText" text="Yes">
      <formula>NOT(ISERROR(SEARCH("Yes",G884)))</formula>
    </cfRule>
    <cfRule type="containsText" dxfId="1135" priority="2476" operator="containsText" text="No">
      <formula>NOT(ISERROR(SEARCH("No",G884)))</formula>
    </cfRule>
  </conditionalFormatting>
  <conditionalFormatting sqref="G885:H885">
    <cfRule type="containsText" dxfId="1134" priority="2465" operator="containsText" text="No">
      <formula>NOT(ISERROR(SEARCH("No",G885)))</formula>
    </cfRule>
    <cfRule type="containsText" dxfId="1133" priority="2466" operator="containsText" text="Yes">
      <formula>NOT(ISERROR(SEARCH("Yes",G885)))</formula>
    </cfRule>
    <cfRule type="containsText" dxfId="1132" priority="2467" operator="containsText" text="No">
      <formula>NOT(ISERROR(SEARCH("No",G885)))</formula>
    </cfRule>
  </conditionalFormatting>
  <conditionalFormatting sqref="G913:H913">
    <cfRule type="containsText" dxfId="1131" priority="2443" operator="containsText" text="Not Eligible">
      <formula>NOT(ISERROR(SEARCH("Not Eligible",G913)))</formula>
    </cfRule>
    <cfRule type="containsText" dxfId="1130" priority="2444" operator="containsText" text="Yes">
      <formula>NOT(ISERROR(SEARCH("Yes",G913)))</formula>
    </cfRule>
    <cfRule type="containsText" dxfId="1129" priority="2445" operator="containsText" text="No">
      <formula>NOT(ISERROR(SEARCH("No",G913)))</formula>
    </cfRule>
    <cfRule type="containsText" dxfId="1128" priority="2446" operator="containsText" text="Not Eligible">
      <formula>NOT(ISERROR(SEARCH("Not Eligible",G913)))</formula>
    </cfRule>
    <cfRule type="containsText" dxfId="1127" priority="2447" operator="containsText" text="Yes">
      <formula>NOT(ISERROR(SEARCH("Yes",G913)))</formula>
    </cfRule>
    <cfRule type="containsText" dxfId="1126" priority="2448" operator="containsText" text="No">
      <formula>NOT(ISERROR(SEARCH("No",G913)))</formula>
    </cfRule>
    <cfRule type="containsText" dxfId="1125" priority="2449" operator="containsText" text="No">
      <formula>NOT(ISERROR(SEARCH("No",G913)))</formula>
    </cfRule>
    <cfRule type="containsText" dxfId="1124" priority="2450" operator="containsText" text="Yes">
      <formula>NOT(ISERROR(SEARCH("Yes",G913)))</formula>
    </cfRule>
    <cfRule type="containsText" dxfId="1123" priority="2451" operator="containsText" text="No">
      <formula>NOT(ISERROR(SEARCH("No",G913)))</formula>
    </cfRule>
  </conditionalFormatting>
  <conditionalFormatting sqref="G914:H914">
    <cfRule type="containsText" dxfId="1122" priority="2440" operator="containsText" text="No">
      <formula>NOT(ISERROR(SEARCH("No",G914)))</formula>
    </cfRule>
    <cfRule type="containsText" dxfId="1121" priority="2441" operator="containsText" text="Yes">
      <formula>NOT(ISERROR(SEARCH("Yes",G914)))</formula>
    </cfRule>
    <cfRule type="containsText" dxfId="1120" priority="2442" operator="containsText" text="No">
      <formula>NOT(ISERROR(SEARCH("No",G914)))</formula>
    </cfRule>
  </conditionalFormatting>
  <conditionalFormatting sqref="G938:H938">
    <cfRule type="containsText" dxfId="1119" priority="2429" operator="containsText" text="Not Eligible">
      <formula>NOT(ISERROR(SEARCH("Not Eligible",G938)))</formula>
    </cfRule>
    <cfRule type="containsText" dxfId="1118" priority="2430" operator="containsText" text="Yes">
      <formula>NOT(ISERROR(SEARCH("Yes",G938)))</formula>
    </cfRule>
    <cfRule type="containsText" dxfId="1117" priority="2431" operator="containsText" text="No">
      <formula>NOT(ISERROR(SEARCH("No",G938)))</formula>
    </cfRule>
    <cfRule type="containsText" dxfId="1116" priority="2432" operator="containsText" text="Not Eligible">
      <formula>NOT(ISERROR(SEARCH("Not Eligible",G938)))</formula>
    </cfRule>
    <cfRule type="containsText" dxfId="1115" priority="2433" operator="containsText" text="Yes">
      <formula>NOT(ISERROR(SEARCH("Yes",G938)))</formula>
    </cfRule>
    <cfRule type="containsText" dxfId="1114" priority="2434" operator="containsText" text="No">
      <formula>NOT(ISERROR(SEARCH("No",G938)))</formula>
    </cfRule>
    <cfRule type="containsText" dxfId="1113" priority="2435" operator="containsText" text="No">
      <formula>NOT(ISERROR(SEARCH("No",G938)))</formula>
    </cfRule>
    <cfRule type="containsText" dxfId="1112" priority="2436" operator="containsText" text="Yes">
      <formula>NOT(ISERROR(SEARCH("Yes",G938)))</formula>
    </cfRule>
    <cfRule type="containsText" dxfId="1111" priority="2437" operator="containsText" text="No">
      <formula>NOT(ISERROR(SEARCH("No",G938)))</formula>
    </cfRule>
  </conditionalFormatting>
  <conditionalFormatting sqref="G939:H939">
    <cfRule type="containsText" dxfId="1110" priority="2426" operator="containsText" text="No">
      <formula>NOT(ISERROR(SEARCH("No",G939)))</formula>
    </cfRule>
    <cfRule type="containsText" dxfId="1109" priority="2427" operator="containsText" text="Yes">
      <formula>NOT(ISERROR(SEARCH("Yes",G939)))</formula>
    </cfRule>
    <cfRule type="containsText" dxfId="1108" priority="2428" operator="containsText" text="No">
      <formula>NOT(ISERROR(SEARCH("No",G939)))</formula>
    </cfRule>
  </conditionalFormatting>
  <conditionalFormatting sqref="G963:H963">
    <cfRule type="containsText" dxfId="1107" priority="2399" operator="containsText" text="Not Eligible">
      <formula>NOT(ISERROR(SEARCH("Not Eligible",G963)))</formula>
    </cfRule>
    <cfRule type="containsText" dxfId="1106" priority="2400" operator="containsText" text="Yes">
      <formula>NOT(ISERROR(SEARCH("Yes",G963)))</formula>
    </cfRule>
    <cfRule type="containsText" dxfId="1105" priority="2401" operator="containsText" text="No">
      <formula>NOT(ISERROR(SEARCH("No",G963)))</formula>
    </cfRule>
    <cfRule type="containsText" dxfId="1104" priority="2402" operator="containsText" text="Not Eligible">
      <formula>NOT(ISERROR(SEARCH("Not Eligible",G963)))</formula>
    </cfRule>
    <cfRule type="containsText" dxfId="1103" priority="2403" operator="containsText" text="Yes">
      <formula>NOT(ISERROR(SEARCH("Yes",G963)))</formula>
    </cfRule>
    <cfRule type="containsText" dxfId="1102" priority="2404" operator="containsText" text="No">
      <formula>NOT(ISERROR(SEARCH("No",G963)))</formula>
    </cfRule>
    <cfRule type="containsText" dxfId="1101" priority="2405" operator="containsText" text="No">
      <formula>NOT(ISERROR(SEARCH("No",G963)))</formula>
    </cfRule>
    <cfRule type="containsText" dxfId="1100" priority="2406" operator="containsText" text="Yes">
      <formula>NOT(ISERROR(SEARCH("Yes",G963)))</formula>
    </cfRule>
    <cfRule type="containsText" dxfId="1099" priority="2407" operator="containsText" text="No">
      <formula>NOT(ISERROR(SEARCH("No",G963)))</formula>
    </cfRule>
  </conditionalFormatting>
  <conditionalFormatting sqref="G964:H964">
    <cfRule type="containsText" dxfId="1098" priority="2396" operator="containsText" text="No">
      <formula>NOT(ISERROR(SEARCH("No",G964)))</formula>
    </cfRule>
    <cfRule type="containsText" dxfId="1097" priority="2397" operator="containsText" text="Yes">
      <formula>NOT(ISERROR(SEARCH("Yes",G964)))</formula>
    </cfRule>
    <cfRule type="containsText" dxfId="1096" priority="2398" operator="containsText" text="No">
      <formula>NOT(ISERROR(SEARCH("No",G964)))</formula>
    </cfRule>
  </conditionalFormatting>
  <conditionalFormatting sqref="G984:H984">
    <cfRule type="containsText" dxfId="1095" priority="2385" operator="containsText" text="Not Eligible">
      <formula>NOT(ISERROR(SEARCH("Not Eligible",G984)))</formula>
    </cfRule>
    <cfRule type="containsText" dxfId="1094" priority="2386" operator="containsText" text="Yes">
      <formula>NOT(ISERROR(SEARCH("Yes",G984)))</formula>
    </cfRule>
    <cfRule type="containsText" dxfId="1093" priority="2387" operator="containsText" text="No">
      <formula>NOT(ISERROR(SEARCH("No",G984)))</formula>
    </cfRule>
    <cfRule type="containsText" dxfId="1092" priority="2388" operator="containsText" text="Not Eligible">
      <formula>NOT(ISERROR(SEARCH("Not Eligible",G984)))</formula>
    </cfRule>
    <cfRule type="containsText" dxfId="1091" priority="2389" operator="containsText" text="Yes">
      <formula>NOT(ISERROR(SEARCH("Yes",G984)))</formula>
    </cfRule>
    <cfRule type="containsText" dxfId="1090" priority="2390" operator="containsText" text="No">
      <formula>NOT(ISERROR(SEARCH("No",G984)))</formula>
    </cfRule>
    <cfRule type="containsText" dxfId="1089" priority="2391" operator="containsText" text="No">
      <formula>NOT(ISERROR(SEARCH("No",G984)))</formula>
    </cfRule>
    <cfRule type="containsText" dxfId="1088" priority="2392" operator="containsText" text="Yes">
      <formula>NOT(ISERROR(SEARCH("Yes",G984)))</formula>
    </cfRule>
    <cfRule type="containsText" dxfId="1087" priority="2393" operator="containsText" text="No">
      <formula>NOT(ISERROR(SEARCH("No",G984)))</formula>
    </cfRule>
  </conditionalFormatting>
  <conditionalFormatting sqref="G985:H985">
    <cfRule type="containsText" dxfId="1086" priority="2382" operator="containsText" text="No">
      <formula>NOT(ISERROR(SEARCH("No",G985)))</formula>
    </cfRule>
    <cfRule type="containsText" dxfId="1085" priority="2383" operator="containsText" text="Yes">
      <formula>NOT(ISERROR(SEARCH("Yes",G985)))</formula>
    </cfRule>
    <cfRule type="containsText" dxfId="1084" priority="2384" operator="containsText" text="No">
      <formula>NOT(ISERROR(SEARCH("No",G985)))</formula>
    </cfRule>
  </conditionalFormatting>
  <conditionalFormatting sqref="G1010:H1010">
    <cfRule type="containsText" dxfId="1083" priority="2368" operator="containsText" text="Not Eligible">
      <formula>NOT(ISERROR(SEARCH("Not Eligible",G1010)))</formula>
    </cfRule>
    <cfRule type="containsText" dxfId="1082" priority="2369" operator="containsText" text="Yes">
      <formula>NOT(ISERROR(SEARCH("Yes",G1010)))</formula>
    </cfRule>
    <cfRule type="containsText" dxfId="1081" priority="2370" operator="containsText" text="No">
      <formula>NOT(ISERROR(SEARCH("No",G1010)))</formula>
    </cfRule>
    <cfRule type="containsText" dxfId="1080" priority="2371" operator="containsText" text="Not Eligible">
      <formula>NOT(ISERROR(SEARCH("Not Eligible",G1010)))</formula>
    </cfRule>
    <cfRule type="containsText" dxfId="1079" priority="2372" operator="containsText" text="Yes">
      <formula>NOT(ISERROR(SEARCH("Yes",G1010)))</formula>
    </cfRule>
    <cfRule type="containsText" dxfId="1078" priority="2373" operator="containsText" text="No">
      <formula>NOT(ISERROR(SEARCH("No",G1010)))</formula>
    </cfRule>
    <cfRule type="containsText" dxfId="1077" priority="2374" operator="containsText" text="No">
      <formula>NOT(ISERROR(SEARCH("No",G1010)))</formula>
    </cfRule>
    <cfRule type="containsText" dxfId="1076" priority="2375" operator="containsText" text="Yes">
      <formula>NOT(ISERROR(SEARCH("Yes",G1010)))</formula>
    </cfRule>
    <cfRule type="containsText" dxfId="1075" priority="2376" operator="containsText" text="No">
      <formula>NOT(ISERROR(SEARCH("No",G1010)))</formula>
    </cfRule>
  </conditionalFormatting>
  <conditionalFormatting sqref="G1011:H1011">
    <cfRule type="containsText" dxfId="1074" priority="2365" operator="containsText" text="No">
      <formula>NOT(ISERROR(SEARCH("No",G1011)))</formula>
    </cfRule>
    <cfRule type="containsText" dxfId="1073" priority="2366" operator="containsText" text="Yes">
      <formula>NOT(ISERROR(SEARCH("Yes",G1011)))</formula>
    </cfRule>
    <cfRule type="containsText" dxfId="1072" priority="2367" operator="containsText" text="No">
      <formula>NOT(ISERROR(SEARCH("No",G1011)))</formula>
    </cfRule>
  </conditionalFormatting>
  <conditionalFormatting sqref="G1034:H1034">
    <cfRule type="containsText" dxfId="1071" priority="2356" operator="containsText" text="Not Eligible">
      <formula>NOT(ISERROR(SEARCH("Not Eligible",G1034)))</formula>
    </cfRule>
    <cfRule type="containsText" dxfId="1070" priority="2357" operator="containsText" text="Yes">
      <formula>NOT(ISERROR(SEARCH("Yes",G1034)))</formula>
    </cfRule>
    <cfRule type="containsText" dxfId="1069" priority="2358" operator="containsText" text="No">
      <formula>NOT(ISERROR(SEARCH("No",G1034)))</formula>
    </cfRule>
    <cfRule type="containsText" dxfId="1068" priority="2359" operator="containsText" text="Not Eligible">
      <formula>NOT(ISERROR(SEARCH("Not Eligible",G1034)))</formula>
    </cfRule>
    <cfRule type="containsText" dxfId="1067" priority="2360" operator="containsText" text="Yes">
      <formula>NOT(ISERROR(SEARCH("Yes",G1034)))</formula>
    </cfRule>
    <cfRule type="containsText" dxfId="1066" priority="2361" operator="containsText" text="No">
      <formula>NOT(ISERROR(SEARCH("No",G1034)))</formula>
    </cfRule>
    <cfRule type="containsText" dxfId="1065" priority="2362" operator="containsText" text="No">
      <formula>NOT(ISERROR(SEARCH("No",G1034)))</formula>
    </cfRule>
    <cfRule type="containsText" dxfId="1064" priority="2363" operator="containsText" text="Yes">
      <formula>NOT(ISERROR(SEARCH("Yes",G1034)))</formula>
    </cfRule>
    <cfRule type="containsText" dxfId="1063" priority="2364" operator="containsText" text="No">
      <formula>NOT(ISERROR(SEARCH("No",G1034)))</formula>
    </cfRule>
  </conditionalFormatting>
  <conditionalFormatting sqref="G1035:H1035">
    <cfRule type="containsText" dxfId="1062" priority="2353" operator="containsText" text="No">
      <formula>NOT(ISERROR(SEARCH("No",G1035)))</formula>
    </cfRule>
    <cfRule type="containsText" dxfId="1061" priority="2354" operator="containsText" text="Yes">
      <formula>NOT(ISERROR(SEARCH("Yes",G1035)))</formula>
    </cfRule>
    <cfRule type="containsText" dxfId="1060" priority="2355" operator="containsText" text="No">
      <formula>NOT(ISERROR(SEARCH("No",G1035)))</formula>
    </cfRule>
  </conditionalFormatting>
  <conditionalFormatting sqref="G1059:H1059">
    <cfRule type="containsText" dxfId="1059" priority="2322" operator="containsText" text="Not Eligible">
      <formula>NOT(ISERROR(SEARCH("Not Eligible",G1059)))</formula>
    </cfRule>
    <cfRule type="containsText" dxfId="1058" priority="2323" operator="containsText" text="Yes">
      <formula>NOT(ISERROR(SEARCH("Yes",G1059)))</formula>
    </cfRule>
    <cfRule type="containsText" dxfId="1057" priority="2324" operator="containsText" text="No">
      <formula>NOT(ISERROR(SEARCH("No",G1059)))</formula>
    </cfRule>
    <cfRule type="containsText" dxfId="1056" priority="2325" operator="containsText" text="Not Eligible">
      <formula>NOT(ISERROR(SEARCH("Not Eligible",G1059)))</formula>
    </cfRule>
    <cfRule type="containsText" dxfId="1055" priority="2326" operator="containsText" text="Yes">
      <formula>NOT(ISERROR(SEARCH("Yes",G1059)))</formula>
    </cfRule>
    <cfRule type="containsText" dxfId="1054" priority="2327" operator="containsText" text="No">
      <formula>NOT(ISERROR(SEARCH("No",G1059)))</formula>
    </cfRule>
    <cfRule type="containsText" dxfId="1053" priority="2328" operator="containsText" text="No">
      <formula>NOT(ISERROR(SEARCH("No",G1059)))</formula>
    </cfRule>
    <cfRule type="containsText" dxfId="1052" priority="2329" operator="containsText" text="Yes">
      <formula>NOT(ISERROR(SEARCH("Yes",G1059)))</formula>
    </cfRule>
    <cfRule type="containsText" dxfId="1051" priority="2330" operator="containsText" text="No">
      <formula>NOT(ISERROR(SEARCH("No",G1059)))</formula>
    </cfRule>
  </conditionalFormatting>
  <conditionalFormatting sqref="G1060:H1060">
    <cfRule type="containsText" dxfId="1050" priority="2319" operator="containsText" text="No">
      <formula>NOT(ISERROR(SEARCH("No",G1060)))</formula>
    </cfRule>
    <cfRule type="containsText" dxfId="1049" priority="2320" operator="containsText" text="Yes">
      <formula>NOT(ISERROR(SEARCH("Yes",G1060)))</formula>
    </cfRule>
    <cfRule type="containsText" dxfId="1048" priority="2321" operator="containsText" text="No">
      <formula>NOT(ISERROR(SEARCH("No",G1060)))</formula>
    </cfRule>
  </conditionalFormatting>
  <conditionalFormatting sqref="G1082:H1082">
    <cfRule type="containsText" dxfId="1047" priority="2304" operator="containsText" text="Not Eligible">
      <formula>NOT(ISERROR(SEARCH("Not Eligible",G1082)))</formula>
    </cfRule>
    <cfRule type="containsText" dxfId="1046" priority="2305" operator="containsText" text="Yes">
      <formula>NOT(ISERROR(SEARCH("Yes",G1082)))</formula>
    </cfRule>
    <cfRule type="containsText" dxfId="1045" priority="2306" operator="containsText" text="No">
      <formula>NOT(ISERROR(SEARCH("No",G1082)))</formula>
    </cfRule>
    <cfRule type="containsText" dxfId="1044" priority="2307" operator="containsText" text="Not Eligible">
      <formula>NOT(ISERROR(SEARCH("Not Eligible",G1082)))</formula>
    </cfRule>
    <cfRule type="containsText" dxfId="1043" priority="2308" operator="containsText" text="Yes">
      <formula>NOT(ISERROR(SEARCH("Yes",G1082)))</formula>
    </cfRule>
    <cfRule type="containsText" dxfId="1042" priority="2309" operator="containsText" text="No">
      <formula>NOT(ISERROR(SEARCH("No",G1082)))</formula>
    </cfRule>
    <cfRule type="containsText" dxfId="1041" priority="2310" operator="containsText" text="No">
      <formula>NOT(ISERROR(SEARCH("No",G1082)))</formula>
    </cfRule>
    <cfRule type="containsText" dxfId="1040" priority="2311" operator="containsText" text="Yes">
      <formula>NOT(ISERROR(SEARCH("Yes",G1082)))</formula>
    </cfRule>
    <cfRule type="containsText" dxfId="1039" priority="2312" operator="containsText" text="No">
      <formula>NOT(ISERROR(SEARCH("No",G1082)))</formula>
    </cfRule>
  </conditionalFormatting>
  <conditionalFormatting sqref="G1083:H1083">
    <cfRule type="containsText" dxfId="1038" priority="2301" operator="containsText" text="No">
      <formula>NOT(ISERROR(SEARCH("No",G1083)))</formula>
    </cfRule>
    <cfRule type="containsText" dxfId="1037" priority="2302" operator="containsText" text="Yes">
      <formula>NOT(ISERROR(SEARCH("Yes",G1083)))</formula>
    </cfRule>
    <cfRule type="containsText" dxfId="1036" priority="2303" operator="containsText" text="No">
      <formula>NOT(ISERROR(SEARCH("No",G1083)))</formula>
    </cfRule>
  </conditionalFormatting>
  <conditionalFormatting sqref="G1104:H1104">
    <cfRule type="containsText" dxfId="1035" priority="2292" operator="containsText" text="Not Eligible">
      <formula>NOT(ISERROR(SEARCH("Not Eligible",G1104)))</formula>
    </cfRule>
    <cfRule type="containsText" dxfId="1034" priority="2293" operator="containsText" text="Yes">
      <formula>NOT(ISERROR(SEARCH("Yes",G1104)))</formula>
    </cfRule>
    <cfRule type="containsText" dxfId="1033" priority="2294" operator="containsText" text="No">
      <formula>NOT(ISERROR(SEARCH("No",G1104)))</formula>
    </cfRule>
    <cfRule type="containsText" dxfId="1032" priority="2295" operator="containsText" text="Not Eligible">
      <formula>NOT(ISERROR(SEARCH("Not Eligible",G1104)))</formula>
    </cfRule>
    <cfRule type="containsText" dxfId="1031" priority="2296" operator="containsText" text="Yes">
      <formula>NOT(ISERROR(SEARCH("Yes",G1104)))</formula>
    </cfRule>
    <cfRule type="containsText" dxfId="1030" priority="2297" operator="containsText" text="No">
      <formula>NOT(ISERROR(SEARCH("No",G1104)))</formula>
    </cfRule>
    <cfRule type="containsText" dxfId="1029" priority="2298" operator="containsText" text="No">
      <formula>NOT(ISERROR(SEARCH("No",G1104)))</formula>
    </cfRule>
    <cfRule type="containsText" dxfId="1028" priority="2299" operator="containsText" text="Yes">
      <formula>NOT(ISERROR(SEARCH("Yes",G1104)))</formula>
    </cfRule>
    <cfRule type="containsText" dxfId="1027" priority="2300" operator="containsText" text="No">
      <formula>NOT(ISERROR(SEARCH("No",G1104)))</formula>
    </cfRule>
  </conditionalFormatting>
  <conditionalFormatting sqref="G1105:H1105">
    <cfRule type="containsText" dxfId="1026" priority="2289" operator="containsText" text="No">
      <formula>NOT(ISERROR(SEARCH("No",G1105)))</formula>
    </cfRule>
    <cfRule type="containsText" dxfId="1025" priority="2290" operator="containsText" text="Yes">
      <formula>NOT(ISERROR(SEARCH("Yes",G1105)))</formula>
    </cfRule>
    <cfRule type="containsText" dxfId="1024" priority="2291" operator="containsText" text="No">
      <formula>NOT(ISERROR(SEARCH("No",G1105)))</formula>
    </cfRule>
  </conditionalFormatting>
  <conditionalFormatting sqref="G1129:H1129">
    <cfRule type="containsText" dxfId="1023" priority="2254" operator="containsText" text="Not Eligible">
      <formula>NOT(ISERROR(SEARCH("Not Eligible",G1129)))</formula>
    </cfRule>
    <cfRule type="containsText" dxfId="1022" priority="2255" operator="containsText" text="Yes">
      <formula>NOT(ISERROR(SEARCH("Yes",G1129)))</formula>
    </cfRule>
    <cfRule type="containsText" dxfId="1021" priority="2256" operator="containsText" text="No">
      <formula>NOT(ISERROR(SEARCH("No",G1129)))</formula>
    </cfRule>
    <cfRule type="containsText" dxfId="1020" priority="2257" operator="containsText" text="Not Eligible">
      <formula>NOT(ISERROR(SEARCH("Not Eligible",G1129)))</formula>
    </cfRule>
    <cfRule type="containsText" dxfId="1019" priority="2258" operator="containsText" text="Yes">
      <formula>NOT(ISERROR(SEARCH("Yes",G1129)))</formula>
    </cfRule>
    <cfRule type="containsText" dxfId="1018" priority="2259" operator="containsText" text="No">
      <formula>NOT(ISERROR(SEARCH("No",G1129)))</formula>
    </cfRule>
    <cfRule type="containsText" dxfId="1017" priority="2260" operator="containsText" text="No">
      <formula>NOT(ISERROR(SEARCH("No",G1129)))</formula>
    </cfRule>
    <cfRule type="containsText" dxfId="1016" priority="2261" operator="containsText" text="Yes">
      <formula>NOT(ISERROR(SEARCH("Yes",G1129)))</formula>
    </cfRule>
    <cfRule type="containsText" dxfId="1015" priority="2262" operator="containsText" text="No">
      <formula>NOT(ISERROR(SEARCH("No",G1129)))</formula>
    </cfRule>
  </conditionalFormatting>
  <conditionalFormatting sqref="G1130:H1130">
    <cfRule type="containsText" dxfId="1014" priority="2251" operator="containsText" text="No">
      <formula>NOT(ISERROR(SEARCH("No",G1130)))</formula>
    </cfRule>
    <cfRule type="containsText" dxfId="1013" priority="2252" operator="containsText" text="Yes">
      <formula>NOT(ISERROR(SEARCH("Yes",G1130)))</formula>
    </cfRule>
    <cfRule type="containsText" dxfId="1012" priority="2253" operator="containsText" text="No">
      <formula>NOT(ISERROR(SEARCH("No",G1130)))</formula>
    </cfRule>
  </conditionalFormatting>
  <conditionalFormatting sqref="G1153:H1153">
    <cfRule type="containsText" dxfId="1011" priority="2236" operator="containsText" text="Not Eligible">
      <formula>NOT(ISERROR(SEARCH("Not Eligible",G1153)))</formula>
    </cfRule>
    <cfRule type="containsText" dxfId="1010" priority="2237" operator="containsText" text="Yes">
      <formula>NOT(ISERROR(SEARCH("Yes",G1153)))</formula>
    </cfRule>
    <cfRule type="containsText" dxfId="1009" priority="2238" operator="containsText" text="No">
      <formula>NOT(ISERROR(SEARCH("No",G1153)))</formula>
    </cfRule>
    <cfRule type="containsText" dxfId="1008" priority="2239" operator="containsText" text="Not Eligible">
      <formula>NOT(ISERROR(SEARCH("Not Eligible",G1153)))</formula>
    </cfRule>
    <cfRule type="containsText" dxfId="1007" priority="2240" operator="containsText" text="Yes">
      <formula>NOT(ISERROR(SEARCH("Yes",G1153)))</formula>
    </cfRule>
    <cfRule type="containsText" dxfId="1006" priority="2241" operator="containsText" text="No">
      <formula>NOT(ISERROR(SEARCH("No",G1153)))</formula>
    </cfRule>
    <cfRule type="containsText" dxfId="1005" priority="2242" operator="containsText" text="No">
      <formula>NOT(ISERROR(SEARCH("No",G1153)))</formula>
    </cfRule>
    <cfRule type="containsText" dxfId="1004" priority="2243" operator="containsText" text="Yes">
      <formula>NOT(ISERROR(SEARCH("Yes",G1153)))</formula>
    </cfRule>
    <cfRule type="containsText" dxfId="1003" priority="2244" operator="containsText" text="No">
      <formula>NOT(ISERROR(SEARCH("No",G1153)))</formula>
    </cfRule>
  </conditionalFormatting>
  <conditionalFormatting sqref="G1154:H1154">
    <cfRule type="containsText" dxfId="1002" priority="2233" operator="containsText" text="No">
      <formula>NOT(ISERROR(SEARCH("No",G1154)))</formula>
    </cfRule>
    <cfRule type="containsText" dxfId="1001" priority="2234" operator="containsText" text="Yes">
      <formula>NOT(ISERROR(SEARCH("Yes",G1154)))</formula>
    </cfRule>
    <cfRule type="containsText" dxfId="1000" priority="2235" operator="containsText" text="No">
      <formula>NOT(ISERROR(SEARCH("No",G1154)))</formula>
    </cfRule>
  </conditionalFormatting>
  <conditionalFormatting sqref="G1175:H1175">
    <cfRule type="containsText" dxfId="999" priority="2213" operator="containsText" text="Not Eligible">
      <formula>NOT(ISERROR(SEARCH("Not Eligible",G1175)))</formula>
    </cfRule>
    <cfRule type="containsText" dxfId="998" priority="2214" operator="containsText" text="Yes">
      <formula>NOT(ISERROR(SEARCH("Yes",G1175)))</formula>
    </cfRule>
    <cfRule type="containsText" dxfId="997" priority="2215" operator="containsText" text="No">
      <formula>NOT(ISERROR(SEARCH("No",G1175)))</formula>
    </cfRule>
    <cfRule type="containsText" dxfId="996" priority="2216" operator="containsText" text="Not Eligible">
      <formula>NOT(ISERROR(SEARCH("Not Eligible",G1175)))</formula>
    </cfRule>
    <cfRule type="containsText" dxfId="995" priority="2217" operator="containsText" text="Yes">
      <formula>NOT(ISERROR(SEARCH("Yes",G1175)))</formula>
    </cfRule>
    <cfRule type="containsText" dxfId="994" priority="2218" operator="containsText" text="No">
      <formula>NOT(ISERROR(SEARCH("No",G1175)))</formula>
    </cfRule>
    <cfRule type="containsText" dxfId="993" priority="2219" operator="containsText" text="No">
      <formula>NOT(ISERROR(SEARCH("No",G1175)))</formula>
    </cfRule>
    <cfRule type="containsText" dxfId="992" priority="2220" operator="containsText" text="Yes">
      <formula>NOT(ISERROR(SEARCH("Yes",G1175)))</formula>
    </cfRule>
    <cfRule type="containsText" dxfId="991" priority="2221" operator="containsText" text="No">
      <formula>NOT(ISERROR(SEARCH("No",G1175)))</formula>
    </cfRule>
  </conditionalFormatting>
  <conditionalFormatting sqref="G1176:H1176">
    <cfRule type="containsText" dxfId="990" priority="2210" operator="containsText" text="No">
      <formula>NOT(ISERROR(SEARCH("No",G1176)))</formula>
    </cfRule>
    <cfRule type="containsText" dxfId="989" priority="2211" operator="containsText" text="Yes">
      <formula>NOT(ISERROR(SEARCH("Yes",G1176)))</formula>
    </cfRule>
    <cfRule type="containsText" dxfId="988" priority="2212" operator="containsText" text="No">
      <formula>NOT(ISERROR(SEARCH("No",G1176)))</formula>
    </cfRule>
  </conditionalFormatting>
  <conditionalFormatting sqref="G1199:H1199">
    <cfRule type="containsText" dxfId="987" priority="2192" operator="containsText" text="Not Eligible">
      <formula>NOT(ISERROR(SEARCH("Not Eligible",G1199)))</formula>
    </cfRule>
    <cfRule type="containsText" dxfId="986" priority="2193" operator="containsText" text="Yes">
      <formula>NOT(ISERROR(SEARCH("Yes",G1199)))</formula>
    </cfRule>
    <cfRule type="containsText" dxfId="985" priority="2194" operator="containsText" text="No">
      <formula>NOT(ISERROR(SEARCH("No",G1199)))</formula>
    </cfRule>
    <cfRule type="containsText" dxfId="984" priority="2195" operator="containsText" text="Not Eligible">
      <formula>NOT(ISERROR(SEARCH("Not Eligible",G1199)))</formula>
    </cfRule>
    <cfRule type="containsText" dxfId="983" priority="2196" operator="containsText" text="Yes">
      <formula>NOT(ISERROR(SEARCH("Yes",G1199)))</formula>
    </cfRule>
    <cfRule type="containsText" dxfId="982" priority="2197" operator="containsText" text="No">
      <formula>NOT(ISERROR(SEARCH("No",G1199)))</formula>
    </cfRule>
    <cfRule type="containsText" dxfId="981" priority="2198" operator="containsText" text="No">
      <formula>NOT(ISERROR(SEARCH("No",G1199)))</formula>
    </cfRule>
    <cfRule type="containsText" dxfId="980" priority="2199" operator="containsText" text="Yes">
      <formula>NOT(ISERROR(SEARCH("Yes",G1199)))</formula>
    </cfRule>
    <cfRule type="containsText" dxfId="979" priority="2200" operator="containsText" text="No">
      <formula>NOT(ISERROR(SEARCH("No",G1199)))</formula>
    </cfRule>
  </conditionalFormatting>
  <conditionalFormatting sqref="G1200:H1200">
    <cfRule type="containsText" dxfId="978" priority="2189" operator="containsText" text="No">
      <formula>NOT(ISERROR(SEARCH("No",G1200)))</formula>
    </cfRule>
    <cfRule type="containsText" dxfId="977" priority="2190" operator="containsText" text="Yes">
      <formula>NOT(ISERROR(SEARCH("Yes",G1200)))</formula>
    </cfRule>
    <cfRule type="containsText" dxfId="976" priority="2191" operator="containsText" text="No">
      <formula>NOT(ISERROR(SEARCH("No",G1200)))</formula>
    </cfRule>
  </conditionalFormatting>
  <conditionalFormatting sqref="G1225:H1225">
    <cfRule type="containsText" dxfId="975" priority="2177" operator="containsText" text="Not Eligible">
      <formula>NOT(ISERROR(SEARCH("Not Eligible",G1225)))</formula>
    </cfRule>
    <cfRule type="containsText" dxfId="974" priority="2178" operator="containsText" text="Yes">
      <formula>NOT(ISERROR(SEARCH("Yes",G1225)))</formula>
    </cfRule>
    <cfRule type="containsText" dxfId="973" priority="2179" operator="containsText" text="No">
      <formula>NOT(ISERROR(SEARCH("No",G1225)))</formula>
    </cfRule>
    <cfRule type="containsText" dxfId="972" priority="2180" operator="containsText" text="Not Eligible">
      <formula>NOT(ISERROR(SEARCH("Not Eligible",G1225)))</formula>
    </cfRule>
    <cfRule type="containsText" dxfId="971" priority="2181" operator="containsText" text="Yes">
      <formula>NOT(ISERROR(SEARCH("Yes",G1225)))</formula>
    </cfRule>
    <cfRule type="containsText" dxfId="970" priority="2182" operator="containsText" text="No">
      <formula>NOT(ISERROR(SEARCH("No",G1225)))</formula>
    </cfRule>
    <cfRule type="containsText" dxfId="969" priority="2183" operator="containsText" text="No">
      <formula>NOT(ISERROR(SEARCH("No",G1225)))</formula>
    </cfRule>
    <cfRule type="containsText" dxfId="968" priority="2184" operator="containsText" text="Yes">
      <formula>NOT(ISERROR(SEARCH("Yes",G1225)))</formula>
    </cfRule>
    <cfRule type="containsText" dxfId="967" priority="2185" operator="containsText" text="No">
      <formula>NOT(ISERROR(SEARCH("No",G1225)))</formula>
    </cfRule>
  </conditionalFormatting>
  <conditionalFormatting sqref="G1226:H1226">
    <cfRule type="containsText" dxfId="966" priority="2174" operator="containsText" text="No">
      <formula>NOT(ISERROR(SEARCH("No",G1226)))</formula>
    </cfRule>
    <cfRule type="containsText" dxfId="965" priority="2175" operator="containsText" text="Yes">
      <formula>NOT(ISERROR(SEARCH("Yes",G1226)))</formula>
    </cfRule>
    <cfRule type="containsText" dxfId="964" priority="2176" operator="containsText" text="No">
      <formula>NOT(ISERROR(SEARCH("No",G1226)))</formula>
    </cfRule>
  </conditionalFormatting>
  <conditionalFormatting sqref="G1247:H1247">
    <cfRule type="containsText" dxfId="963" priority="2157" operator="containsText" text="Not Eligible">
      <formula>NOT(ISERROR(SEARCH("Not Eligible",G1247)))</formula>
    </cfRule>
    <cfRule type="containsText" dxfId="962" priority="2158" operator="containsText" text="Yes">
      <formula>NOT(ISERROR(SEARCH("Yes",G1247)))</formula>
    </cfRule>
    <cfRule type="containsText" dxfId="961" priority="2159" operator="containsText" text="No">
      <formula>NOT(ISERROR(SEARCH("No",G1247)))</formula>
    </cfRule>
    <cfRule type="containsText" dxfId="960" priority="2160" operator="containsText" text="Not Eligible">
      <formula>NOT(ISERROR(SEARCH("Not Eligible",G1247)))</formula>
    </cfRule>
    <cfRule type="containsText" dxfId="959" priority="2161" operator="containsText" text="Yes">
      <formula>NOT(ISERROR(SEARCH("Yes",G1247)))</formula>
    </cfRule>
    <cfRule type="containsText" dxfId="958" priority="2162" operator="containsText" text="No">
      <formula>NOT(ISERROR(SEARCH("No",G1247)))</formula>
    </cfRule>
    <cfRule type="containsText" dxfId="957" priority="2163" operator="containsText" text="No">
      <formula>NOT(ISERROR(SEARCH("No",G1247)))</formula>
    </cfRule>
    <cfRule type="containsText" dxfId="956" priority="2164" operator="containsText" text="Yes">
      <formula>NOT(ISERROR(SEARCH("Yes",G1247)))</formula>
    </cfRule>
    <cfRule type="containsText" dxfId="955" priority="2165" operator="containsText" text="No">
      <formula>NOT(ISERROR(SEARCH("No",G1247)))</formula>
    </cfRule>
  </conditionalFormatting>
  <conditionalFormatting sqref="G1248:H1248">
    <cfRule type="containsText" dxfId="954" priority="2154" operator="containsText" text="No">
      <formula>NOT(ISERROR(SEARCH("No",G1248)))</formula>
    </cfRule>
    <cfRule type="containsText" dxfId="953" priority="2155" operator="containsText" text="Yes">
      <formula>NOT(ISERROR(SEARCH("Yes",G1248)))</formula>
    </cfRule>
    <cfRule type="containsText" dxfId="952" priority="2156" operator="containsText" text="No">
      <formula>NOT(ISERROR(SEARCH("No",G1248)))</formula>
    </cfRule>
  </conditionalFormatting>
  <conditionalFormatting sqref="G1271:H1271">
    <cfRule type="containsText" dxfId="951" priority="2101" operator="containsText" text="Not Eligible">
      <formula>NOT(ISERROR(SEARCH("Not Eligible",G1271)))</formula>
    </cfRule>
    <cfRule type="containsText" dxfId="950" priority="2102" operator="containsText" text="Yes">
      <formula>NOT(ISERROR(SEARCH("Yes",G1271)))</formula>
    </cfRule>
    <cfRule type="containsText" dxfId="949" priority="2103" operator="containsText" text="No">
      <formula>NOT(ISERROR(SEARCH("No",G1271)))</formula>
    </cfRule>
    <cfRule type="containsText" dxfId="948" priority="2104" operator="containsText" text="Not Eligible">
      <formula>NOT(ISERROR(SEARCH("Not Eligible",G1271)))</formula>
    </cfRule>
    <cfRule type="containsText" dxfId="947" priority="2105" operator="containsText" text="Yes">
      <formula>NOT(ISERROR(SEARCH("Yes",G1271)))</formula>
    </cfRule>
    <cfRule type="containsText" dxfId="946" priority="2106" operator="containsText" text="No">
      <formula>NOT(ISERROR(SEARCH("No",G1271)))</formula>
    </cfRule>
    <cfRule type="containsText" dxfId="945" priority="2107" operator="containsText" text="No">
      <formula>NOT(ISERROR(SEARCH("No",G1271)))</formula>
    </cfRule>
    <cfRule type="containsText" dxfId="944" priority="2108" operator="containsText" text="Yes">
      <formula>NOT(ISERROR(SEARCH("Yes",G1271)))</formula>
    </cfRule>
    <cfRule type="containsText" dxfId="943" priority="2109" operator="containsText" text="No">
      <formula>NOT(ISERROR(SEARCH("No",G1271)))</formula>
    </cfRule>
  </conditionalFormatting>
  <conditionalFormatting sqref="G1272:H1272">
    <cfRule type="containsText" dxfId="942" priority="2098" operator="containsText" text="No">
      <formula>NOT(ISERROR(SEARCH("No",G1272)))</formula>
    </cfRule>
    <cfRule type="containsText" dxfId="941" priority="2099" operator="containsText" text="Yes">
      <formula>NOT(ISERROR(SEARCH("Yes",G1272)))</formula>
    </cfRule>
    <cfRule type="containsText" dxfId="940" priority="2100" operator="containsText" text="No">
      <formula>NOT(ISERROR(SEARCH("No",G1272)))</formula>
    </cfRule>
  </conditionalFormatting>
  <conditionalFormatting sqref="G1295:H1295">
    <cfRule type="containsText" dxfId="939" priority="2087" operator="containsText" text="Not Eligible">
      <formula>NOT(ISERROR(SEARCH("Not Eligible",G1295)))</formula>
    </cfRule>
    <cfRule type="containsText" dxfId="938" priority="2088" operator="containsText" text="Yes">
      <formula>NOT(ISERROR(SEARCH("Yes",G1295)))</formula>
    </cfRule>
    <cfRule type="containsText" dxfId="937" priority="2089" operator="containsText" text="No">
      <formula>NOT(ISERROR(SEARCH("No",G1295)))</formula>
    </cfRule>
    <cfRule type="containsText" dxfId="936" priority="2090" operator="containsText" text="Not Eligible">
      <formula>NOT(ISERROR(SEARCH("Not Eligible",G1295)))</formula>
    </cfRule>
    <cfRule type="containsText" dxfId="935" priority="2091" operator="containsText" text="Yes">
      <formula>NOT(ISERROR(SEARCH("Yes",G1295)))</formula>
    </cfRule>
    <cfRule type="containsText" dxfId="934" priority="2092" operator="containsText" text="No">
      <formula>NOT(ISERROR(SEARCH("No",G1295)))</formula>
    </cfRule>
    <cfRule type="containsText" dxfId="933" priority="2093" operator="containsText" text="No">
      <formula>NOT(ISERROR(SEARCH("No",G1295)))</formula>
    </cfRule>
    <cfRule type="containsText" dxfId="932" priority="2094" operator="containsText" text="Yes">
      <formula>NOT(ISERROR(SEARCH("Yes",G1295)))</formula>
    </cfRule>
    <cfRule type="containsText" dxfId="931" priority="2095" operator="containsText" text="No">
      <formula>NOT(ISERROR(SEARCH("No",G1295)))</formula>
    </cfRule>
  </conditionalFormatting>
  <conditionalFormatting sqref="G1296:H1296">
    <cfRule type="containsText" dxfId="930" priority="2084" operator="containsText" text="No">
      <formula>NOT(ISERROR(SEARCH("No",G1296)))</formula>
    </cfRule>
    <cfRule type="containsText" dxfId="929" priority="2085" operator="containsText" text="Yes">
      <formula>NOT(ISERROR(SEARCH("Yes",G1296)))</formula>
    </cfRule>
    <cfRule type="containsText" dxfId="928" priority="2086" operator="containsText" text="No">
      <formula>NOT(ISERROR(SEARCH("No",G1296)))</formula>
    </cfRule>
  </conditionalFormatting>
  <conditionalFormatting sqref="G1308:H1308">
    <cfRule type="containsText" dxfId="927" priority="1491" operator="containsText" text="No">
      <formula>NOT(ISERROR(SEARCH("No",G1308)))</formula>
    </cfRule>
  </conditionalFormatting>
  <conditionalFormatting sqref="G1320:H1320">
    <cfRule type="containsText" dxfId="926" priority="2069" operator="containsText" text="Not Eligible">
      <formula>NOT(ISERROR(SEARCH("Not Eligible",G1320)))</formula>
    </cfRule>
    <cfRule type="containsText" dxfId="925" priority="2070" operator="containsText" text="Yes">
      <formula>NOT(ISERROR(SEARCH("Yes",G1320)))</formula>
    </cfRule>
    <cfRule type="containsText" dxfId="924" priority="2071" operator="containsText" text="No">
      <formula>NOT(ISERROR(SEARCH("No",G1320)))</formula>
    </cfRule>
    <cfRule type="containsText" dxfId="923" priority="2072" operator="containsText" text="Not Eligible">
      <formula>NOT(ISERROR(SEARCH("Not Eligible",G1320)))</formula>
    </cfRule>
    <cfRule type="containsText" dxfId="922" priority="2073" operator="containsText" text="Yes">
      <formula>NOT(ISERROR(SEARCH("Yes",G1320)))</formula>
    </cfRule>
    <cfRule type="containsText" dxfId="921" priority="2074" operator="containsText" text="No">
      <formula>NOT(ISERROR(SEARCH("No",G1320)))</formula>
    </cfRule>
    <cfRule type="containsText" dxfId="920" priority="2075" operator="containsText" text="No">
      <formula>NOT(ISERROR(SEARCH("No",G1320)))</formula>
    </cfRule>
    <cfRule type="containsText" dxfId="919" priority="2076" operator="containsText" text="Yes">
      <formula>NOT(ISERROR(SEARCH("Yes",G1320)))</formula>
    </cfRule>
    <cfRule type="containsText" dxfId="918" priority="2077" operator="containsText" text="No">
      <formula>NOT(ISERROR(SEARCH("No",G1320)))</formula>
    </cfRule>
  </conditionalFormatting>
  <conditionalFormatting sqref="G1321:H1321">
    <cfRule type="containsText" dxfId="917" priority="2066" operator="containsText" text="No">
      <formula>NOT(ISERROR(SEARCH("No",G1321)))</formula>
    </cfRule>
    <cfRule type="containsText" dxfId="916" priority="2067" operator="containsText" text="Yes">
      <formula>NOT(ISERROR(SEARCH("Yes",G1321)))</formula>
    </cfRule>
    <cfRule type="containsText" dxfId="915" priority="2068" operator="containsText" text="No">
      <formula>NOT(ISERROR(SEARCH("No",G1321)))</formula>
    </cfRule>
  </conditionalFormatting>
  <conditionalFormatting sqref="G1344:H1344">
    <cfRule type="containsText" dxfId="914" priority="1992" operator="containsText" text="Not Eligible">
      <formula>NOT(ISERROR(SEARCH("Not Eligible",G1344)))</formula>
    </cfRule>
    <cfRule type="containsText" dxfId="913" priority="1993" operator="containsText" text="Yes">
      <formula>NOT(ISERROR(SEARCH("Yes",G1344)))</formula>
    </cfRule>
    <cfRule type="containsText" dxfId="912" priority="1994" operator="containsText" text="No">
      <formula>NOT(ISERROR(SEARCH("No",G1344)))</formula>
    </cfRule>
    <cfRule type="containsText" dxfId="911" priority="1995" operator="containsText" text="Not Eligible">
      <formula>NOT(ISERROR(SEARCH("Not Eligible",G1344)))</formula>
    </cfRule>
    <cfRule type="containsText" dxfId="910" priority="1996" operator="containsText" text="Yes">
      <formula>NOT(ISERROR(SEARCH("Yes",G1344)))</formula>
    </cfRule>
    <cfRule type="containsText" dxfId="909" priority="1997" operator="containsText" text="No">
      <formula>NOT(ISERROR(SEARCH("No",G1344)))</formula>
    </cfRule>
    <cfRule type="containsText" dxfId="908" priority="1998" operator="containsText" text="No">
      <formula>NOT(ISERROR(SEARCH("No",G1344)))</formula>
    </cfRule>
    <cfRule type="containsText" dxfId="907" priority="1999" operator="containsText" text="Yes">
      <formula>NOT(ISERROR(SEARCH("Yes",G1344)))</formula>
    </cfRule>
    <cfRule type="containsText" dxfId="906" priority="2000" operator="containsText" text="No">
      <formula>NOT(ISERROR(SEARCH("No",G1344)))</formula>
    </cfRule>
  </conditionalFormatting>
  <conditionalFormatting sqref="G1345:H1345">
    <cfRule type="containsText" dxfId="905" priority="1989" operator="containsText" text="No">
      <formula>NOT(ISERROR(SEARCH("No",G1345)))</formula>
    </cfRule>
    <cfRule type="containsText" dxfId="904" priority="1990" operator="containsText" text="Yes">
      <formula>NOT(ISERROR(SEARCH("Yes",G1345)))</formula>
    </cfRule>
    <cfRule type="containsText" dxfId="903" priority="1991" operator="containsText" text="No">
      <formula>NOT(ISERROR(SEARCH("No",G1345)))</formula>
    </cfRule>
  </conditionalFormatting>
  <conditionalFormatting sqref="G1368:H1368">
    <cfRule type="containsText" dxfId="902" priority="1979" operator="containsText" text="Not Eligible">
      <formula>NOT(ISERROR(SEARCH("Not Eligible",G1368)))</formula>
    </cfRule>
    <cfRule type="containsText" dxfId="901" priority="1980" operator="containsText" text="Yes">
      <formula>NOT(ISERROR(SEARCH("Yes",G1368)))</formula>
    </cfRule>
    <cfRule type="containsText" dxfId="900" priority="1981" operator="containsText" text="No">
      <formula>NOT(ISERROR(SEARCH("No",G1368)))</formula>
    </cfRule>
    <cfRule type="containsText" dxfId="899" priority="1982" operator="containsText" text="Not Eligible">
      <formula>NOT(ISERROR(SEARCH("Not Eligible",G1368)))</formula>
    </cfRule>
    <cfRule type="containsText" dxfId="898" priority="1983" operator="containsText" text="Yes">
      <formula>NOT(ISERROR(SEARCH("Yes",G1368)))</formula>
    </cfRule>
    <cfRule type="containsText" dxfId="897" priority="1984" operator="containsText" text="No">
      <formula>NOT(ISERROR(SEARCH("No",G1368)))</formula>
    </cfRule>
    <cfRule type="containsText" dxfId="896" priority="1985" operator="containsText" text="No">
      <formula>NOT(ISERROR(SEARCH("No",G1368)))</formula>
    </cfRule>
    <cfRule type="containsText" dxfId="895" priority="1986" operator="containsText" text="Yes">
      <formula>NOT(ISERROR(SEARCH("Yes",G1368)))</formula>
    </cfRule>
    <cfRule type="containsText" dxfId="894" priority="1987" operator="containsText" text="No">
      <formula>NOT(ISERROR(SEARCH("No",G1368)))</formula>
    </cfRule>
  </conditionalFormatting>
  <conditionalFormatting sqref="G1369:H1369">
    <cfRule type="containsText" dxfId="893" priority="1747" operator="containsText" text="No">
      <formula>NOT(ISERROR(SEARCH("No",G1369)))</formula>
    </cfRule>
    <cfRule type="containsText" dxfId="892" priority="1748" operator="containsText" text="Yes">
      <formula>NOT(ISERROR(SEARCH("Yes",G1369)))</formula>
    </cfRule>
    <cfRule type="containsText" dxfId="891" priority="1749" operator="containsText" text="No">
      <formula>NOT(ISERROR(SEARCH("No",G1369)))</formula>
    </cfRule>
  </conditionalFormatting>
  <conditionalFormatting sqref="G1392:H1392">
    <cfRule type="containsText" dxfId="890" priority="1963" operator="containsText" text="Not Eligible">
      <formula>NOT(ISERROR(SEARCH("Not Eligible",G1392)))</formula>
    </cfRule>
    <cfRule type="containsText" dxfId="889" priority="1964" operator="containsText" text="Yes">
      <formula>NOT(ISERROR(SEARCH("Yes",G1392)))</formula>
    </cfRule>
    <cfRule type="containsText" dxfId="888" priority="1965" operator="containsText" text="No">
      <formula>NOT(ISERROR(SEARCH("No",G1392)))</formula>
    </cfRule>
    <cfRule type="containsText" dxfId="887" priority="1966" operator="containsText" text="Not Eligible">
      <formula>NOT(ISERROR(SEARCH("Not Eligible",G1392)))</formula>
    </cfRule>
    <cfRule type="containsText" dxfId="886" priority="1967" operator="containsText" text="Yes">
      <formula>NOT(ISERROR(SEARCH("Yes",G1392)))</formula>
    </cfRule>
    <cfRule type="containsText" dxfId="885" priority="1968" operator="containsText" text="No">
      <formula>NOT(ISERROR(SEARCH("No",G1392)))</formula>
    </cfRule>
    <cfRule type="containsText" dxfId="884" priority="1969" operator="containsText" text="No">
      <formula>NOT(ISERROR(SEARCH("No",G1392)))</formula>
    </cfRule>
    <cfRule type="containsText" dxfId="883" priority="1970" operator="containsText" text="Yes">
      <formula>NOT(ISERROR(SEARCH("Yes",G1392)))</formula>
    </cfRule>
    <cfRule type="containsText" dxfId="882" priority="1971" operator="containsText" text="No">
      <formula>NOT(ISERROR(SEARCH("No",G1392)))</formula>
    </cfRule>
  </conditionalFormatting>
  <conditionalFormatting sqref="G1393:H1393">
    <cfRule type="containsText" dxfId="881" priority="1960" operator="containsText" text="No">
      <formula>NOT(ISERROR(SEARCH("No",G1393)))</formula>
    </cfRule>
    <cfRule type="containsText" dxfId="880" priority="1961" operator="containsText" text="Yes">
      <formula>NOT(ISERROR(SEARCH("Yes",G1393)))</formula>
    </cfRule>
    <cfRule type="containsText" dxfId="879" priority="1962" operator="containsText" text="No">
      <formula>NOT(ISERROR(SEARCH("No",G1393)))</formula>
    </cfRule>
  </conditionalFormatting>
  <conditionalFormatting sqref="G1417:H1417">
    <cfRule type="containsText" dxfId="878" priority="1870" operator="containsText" text="Not Eligible">
      <formula>NOT(ISERROR(SEARCH("Not Eligible",G1417)))</formula>
    </cfRule>
    <cfRule type="containsText" dxfId="877" priority="1871" operator="containsText" text="Yes">
      <formula>NOT(ISERROR(SEARCH("Yes",G1417)))</formula>
    </cfRule>
    <cfRule type="containsText" dxfId="876" priority="1872" operator="containsText" text="No">
      <formula>NOT(ISERROR(SEARCH("No",G1417)))</formula>
    </cfRule>
    <cfRule type="containsText" dxfId="875" priority="1873" operator="containsText" text="Not Eligible">
      <formula>NOT(ISERROR(SEARCH("Not Eligible",G1417)))</formula>
    </cfRule>
    <cfRule type="containsText" dxfId="874" priority="1874" operator="containsText" text="Yes">
      <formula>NOT(ISERROR(SEARCH("Yes",G1417)))</formula>
    </cfRule>
    <cfRule type="containsText" dxfId="873" priority="1875" operator="containsText" text="No">
      <formula>NOT(ISERROR(SEARCH("No",G1417)))</formula>
    </cfRule>
    <cfRule type="containsText" dxfId="872" priority="1876" operator="containsText" text="No">
      <formula>NOT(ISERROR(SEARCH("No",G1417)))</formula>
    </cfRule>
    <cfRule type="containsText" dxfId="871" priority="1877" operator="containsText" text="Yes">
      <formula>NOT(ISERROR(SEARCH("Yes",G1417)))</formula>
    </cfRule>
    <cfRule type="containsText" dxfId="870" priority="1878" operator="containsText" text="No">
      <formula>NOT(ISERROR(SEARCH("No",G1417)))</formula>
    </cfRule>
  </conditionalFormatting>
  <conditionalFormatting sqref="G1418:H1418">
    <cfRule type="containsText" dxfId="869" priority="1750" operator="containsText" text="No">
      <formula>NOT(ISERROR(SEARCH("No",G1418)))</formula>
    </cfRule>
    <cfRule type="containsText" dxfId="868" priority="1751" operator="containsText" text="Yes">
      <formula>NOT(ISERROR(SEARCH("Yes",G1418)))</formula>
    </cfRule>
    <cfRule type="containsText" dxfId="867" priority="1752" operator="containsText" text="No">
      <formula>NOT(ISERROR(SEARCH("No",G1418)))</formula>
    </cfRule>
  </conditionalFormatting>
  <conditionalFormatting sqref="G1441:H1441">
    <cfRule type="containsText" dxfId="866" priority="1857" operator="containsText" text="Not Eligible">
      <formula>NOT(ISERROR(SEARCH("Not Eligible",G1441)))</formula>
    </cfRule>
    <cfRule type="containsText" dxfId="865" priority="1858" operator="containsText" text="Yes">
      <formula>NOT(ISERROR(SEARCH("Yes",G1441)))</formula>
    </cfRule>
    <cfRule type="containsText" dxfId="864" priority="1859" operator="containsText" text="No">
      <formula>NOT(ISERROR(SEARCH("No",G1441)))</formula>
    </cfRule>
    <cfRule type="containsText" dxfId="863" priority="1860" operator="containsText" text="Not Eligible">
      <formula>NOT(ISERROR(SEARCH("Not Eligible",G1441)))</formula>
    </cfRule>
    <cfRule type="containsText" dxfId="862" priority="1861" operator="containsText" text="Yes">
      <formula>NOT(ISERROR(SEARCH("Yes",G1441)))</formula>
    </cfRule>
    <cfRule type="containsText" dxfId="861" priority="1862" operator="containsText" text="No">
      <formula>NOT(ISERROR(SEARCH("No",G1441)))</formula>
    </cfRule>
    <cfRule type="containsText" dxfId="860" priority="1863" operator="containsText" text="No">
      <formula>NOT(ISERROR(SEARCH("No",G1441)))</formula>
    </cfRule>
    <cfRule type="containsText" dxfId="859" priority="1864" operator="containsText" text="Yes">
      <formula>NOT(ISERROR(SEARCH("Yes",G1441)))</formula>
    </cfRule>
    <cfRule type="containsText" dxfId="858" priority="1865" operator="containsText" text="No">
      <formula>NOT(ISERROR(SEARCH("No",G1441)))</formula>
    </cfRule>
  </conditionalFormatting>
  <conditionalFormatting sqref="G1442:H1442">
    <cfRule type="containsText" dxfId="857" priority="1753" operator="containsText" text="No">
      <formula>NOT(ISERROR(SEARCH("No",G1442)))</formula>
    </cfRule>
    <cfRule type="containsText" dxfId="856" priority="1754" operator="containsText" text="Yes">
      <formula>NOT(ISERROR(SEARCH("Yes",G1442)))</formula>
    </cfRule>
    <cfRule type="containsText" dxfId="855" priority="1755" operator="containsText" text="No">
      <formula>NOT(ISERROR(SEARCH("No",G1442)))</formula>
    </cfRule>
  </conditionalFormatting>
  <conditionalFormatting sqref="G1464:H1464">
    <cfRule type="containsText" dxfId="854" priority="1842" operator="containsText" text="Not Eligible">
      <formula>NOT(ISERROR(SEARCH("Not Eligible",G1464)))</formula>
    </cfRule>
    <cfRule type="containsText" dxfId="853" priority="1843" operator="containsText" text="Yes">
      <formula>NOT(ISERROR(SEARCH("Yes",G1464)))</formula>
    </cfRule>
    <cfRule type="containsText" dxfId="852" priority="1844" operator="containsText" text="No">
      <formula>NOT(ISERROR(SEARCH("No",G1464)))</formula>
    </cfRule>
    <cfRule type="containsText" dxfId="851" priority="1845" operator="containsText" text="Not Eligible">
      <formula>NOT(ISERROR(SEARCH("Not Eligible",G1464)))</formula>
    </cfRule>
    <cfRule type="containsText" dxfId="850" priority="1846" operator="containsText" text="Yes">
      <formula>NOT(ISERROR(SEARCH("Yes",G1464)))</formula>
    </cfRule>
    <cfRule type="containsText" dxfId="849" priority="1847" operator="containsText" text="No">
      <formula>NOT(ISERROR(SEARCH("No",G1464)))</formula>
    </cfRule>
    <cfRule type="containsText" dxfId="848" priority="1848" operator="containsText" text="No">
      <formula>NOT(ISERROR(SEARCH("No",G1464)))</formula>
    </cfRule>
    <cfRule type="containsText" dxfId="847" priority="1849" operator="containsText" text="Yes">
      <formula>NOT(ISERROR(SEARCH("Yes",G1464)))</formula>
    </cfRule>
    <cfRule type="containsText" dxfId="846" priority="1850" operator="containsText" text="No">
      <formula>NOT(ISERROR(SEARCH("No",G1464)))</formula>
    </cfRule>
  </conditionalFormatting>
  <conditionalFormatting sqref="G1465:H1465">
    <cfRule type="containsText" dxfId="845" priority="1839" operator="containsText" text="No">
      <formula>NOT(ISERROR(SEARCH("No",G1465)))</formula>
    </cfRule>
    <cfRule type="containsText" dxfId="844" priority="1840" operator="containsText" text="Yes">
      <formula>NOT(ISERROR(SEARCH("Yes",G1465)))</formula>
    </cfRule>
    <cfRule type="containsText" dxfId="843" priority="1841" operator="containsText" text="No">
      <formula>NOT(ISERROR(SEARCH("No",G1465)))</formula>
    </cfRule>
  </conditionalFormatting>
  <conditionalFormatting sqref="G1489:H1489">
    <cfRule type="containsText" dxfId="842" priority="1727" operator="containsText" text="Not Eligible">
      <formula>NOT(ISERROR(SEARCH("Not Eligible",G1489)))</formula>
    </cfRule>
    <cfRule type="containsText" dxfId="841" priority="1728" operator="containsText" text="Yes">
      <formula>NOT(ISERROR(SEARCH("Yes",G1489)))</formula>
    </cfRule>
    <cfRule type="containsText" dxfId="840" priority="1729" operator="containsText" text="No">
      <formula>NOT(ISERROR(SEARCH("No",G1489)))</formula>
    </cfRule>
    <cfRule type="containsText" dxfId="839" priority="1730" operator="containsText" text="Not Eligible">
      <formula>NOT(ISERROR(SEARCH("Not Eligible",G1489)))</formula>
    </cfRule>
    <cfRule type="containsText" dxfId="838" priority="1731" operator="containsText" text="Yes">
      <formula>NOT(ISERROR(SEARCH("Yes",G1489)))</formula>
    </cfRule>
    <cfRule type="containsText" dxfId="837" priority="1732" operator="containsText" text="No">
      <formula>NOT(ISERROR(SEARCH("No",G1489)))</formula>
    </cfRule>
    <cfRule type="containsText" dxfId="836" priority="1733" operator="containsText" text="No">
      <formula>NOT(ISERROR(SEARCH("No",G1489)))</formula>
    </cfRule>
    <cfRule type="containsText" dxfId="835" priority="1734" operator="containsText" text="Yes">
      <formula>NOT(ISERROR(SEARCH("Yes",G1489)))</formula>
    </cfRule>
    <cfRule type="containsText" dxfId="834" priority="1735" operator="containsText" text="No">
      <formula>NOT(ISERROR(SEARCH("No",G1489)))</formula>
    </cfRule>
  </conditionalFormatting>
  <conditionalFormatting sqref="G1490:H1490">
    <cfRule type="containsText" dxfId="833" priority="1647" operator="containsText" text="No">
      <formula>NOT(ISERROR(SEARCH("No",G1490)))</formula>
    </cfRule>
    <cfRule type="containsText" dxfId="832" priority="1648" operator="containsText" text="Yes">
      <formula>NOT(ISERROR(SEARCH("Yes",G1490)))</formula>
    </cfRule>
    <cfRule type="containsText" dxfId="831" priority="1649" operator="containsText" text="No">
      <formula>NOT(ISERROR(SEARCH("No",G1490)))</formula>
    </cfRule>
  </conditionalFormatting>
  <conditionalFormatting sqref="G1514:H1514">
    <cfRule type="containsText" dxfId="830" priority="1717" operator="containsText" text="Not Eligible">
      <formula>NOT(ISERROR(SEARCH("Not Eligible",G1514)))</formula>
    </cfRule>
    <cfRule type="containsText" dxfId="829" priority="1718" operator="containsText" text="Yes">
      <formula>NOT(ISERROR(SEARCH("Yes",G1514)))</formula>
    </cfRule>
    <cfRule type="containsText" dxfId="828" priority="1719" operator="containsText" text="No">
      <formula>NOT(ISERROR(SEARCH("No",G1514)))</formula>
    </cfRule>
    <cfRule type="containsText" dxfId="827" priority="1720" operator="containsText" text="Not Eligible">
      <formula>NOT(ISERROR(SEARCH("Not Eligible",G1514)))</formula>
    </cfRule>
    <cfRule type="containsText" dxfId="826" priority="1721" operator="containsText" text="Yes">
      <formula>NOT(ISERROR(SEARCH("Yes",G1514)))</formula>
    </cfRule>
    <cfRule type="containsText" dxfId="825" priority="1722" operator="containsText" text="No">
      <formula>NOT(ISERROR(SEARCH("No",G1514)))</formula>
    </cfRule>
    <cfRule type="containsText" dxfId="824" priority="1723" operator="containsText" text="No">
      <formula>NOT(ISERROR(SEARCH("No",G1514)))</formula>
    </cfRule>
    <cfRule type="containsText" dxfId="823" priority="1724" operator="containsText" text="Yes">
      <formula>NOT(ISERROR(SEARCH("Yes",G1514)))</formula>
    </cfRule>
    <cfRule type="containsText" dxfId="822" priority="1725" operator="containsText" text="No">
      <formula>NOT(ISERROR(SEARCH("No",G1514)))</formula>
    </cfRule>
  </conditionalFormatting>
  <conditionalFormatting sqref="G1515:H1515">
    <cfRule type="containsText" dxfId="821" priority="1650" operator="containsText" text="No">
      <formula>NOT(ISERROR(SEARCH("No",G1515)))</formula>
    </cfRule>
    <cfRule type="containsText" dxfId="820" priority="1651" operator="containsText" text="Yes">
      <formula>NOT(ISERROR(SEARCH("Yes",G1515)))</formula>
    </cfRule>
    <cfRule type="containsText" dxfId="819" priority="1652" operator="containsText" text="No">
      <formula>NOT(ISERROR(SEARCH("No",G1515)))</formula>
    </cfRule>
  </conditionalFormatting>
  <conditionalFormatting sqref="G1537:H1537">
    <cfRule type="containsText" dxfId="818" priority="1705" operator="containsText" text="Not Eligible">
      <formula>NOT(ISERROR(SEARCH("Not Eligible",G1537)))</formula>
    </cfRule>
    <cfRule type="containsText" dxfId="817" priority="1706" operator="containsText" text="Yes">
      <formula>NOT(ISERROR(SEARCH("Yes",G1537)))</formula>
    </cfRule>
    <cfRule type="containsText" dxfId="816" priority="1707" operator="containsText" text="No">
      <formula>NOT(ISERROR(SEARCH("No",G1537)))</formula>
    </cfRule>
    <cfRule type="containsText" dxfId="815" priority="1708" operator="containsText" text="Not Eligible">
      <formula>NOT(ISERROR(SEARCH("Not Eligible",G1537)))</formula>
    </cfRule>
    <cfRule type="containsText" dxfId="814" priority="1709" operator="containsText" text="Yes">
      <formula>NOT(ISERROR(SEARCH("Yes",G1537)))</formula>
    </cfRule>
    <cfRule type="containsText" dxfId="813" priority="1710" operator="containsText" text="No">
      <formula>NOT(ISERROR(SEARCH("No",G1537)))</formula>
    </cfRule>
    <cfRule type="containsText" dxfId="812" priority="1711" operator="containsText" text="No">
      <formula>NOT(ISERROR(SEARCH("No",G1537)))</formula>
    </cfRule>
    <cfRule type="containsText" dxfId="811" priority="1712" operator="containsText" text="Yes">
      <formula>NOT(ISERROR(SEARCH("Yes",G1537)))</formula>
    </cfRule>
    <cfRule type="containsText" dxfId="810" priority="1713" operator="containsText" text="No">
      <formula>NOT(ISERROR(SEARCH("No",G1537)))</formula>
    </cfRule>
  </conditionalFormatting>
  <conditionalFormatting sqref="G1538:H1538">
    <cfRule type="containsText" dxfId="809" priority="1702" operator="containsText" text="No">
      <formula>NOT(ISERROR(SEARCH("No",G1538)))</formula>
    </cfRule>
    <cfRule type="containsText" dxfId="808" priority="1703" operator="containsText" text="Yes">
      <formula>NOT(ISERROR(SEARCH("Yes",G1538)))</formula>
    </cfRule>
    <cfRule type="containsText" dxfId="807" priority="1704" operator="containsText" text="No">
      <formula>NOT(ISERROR(SEARCH("No",G1538)))</formula>
    </cfRule>
  </conditionalFormatting>
  <conditionalFormatting sqref="G1561:H1561">
    <cfRule type="containsText" dxfId="806" priority="1581" operator="containsText" text="Not Eligible">
      <formula>NOT(ISERROR(SEARCH("Not Eligible",G1561)))</formula>
    </cfRule>
    <cfRule type="containsText" dxfId="805" priority="1582" operator="containsText" text="Yes">
      <formula>NOT(ISERROR(SEARCH("Yes",G1561)))</formula>
    </cfRule>
    <cfRule type="containsText" dxfId="804" priority="1583" operator="containsText" text="No">
      <formula>NOT(ISERROR(SEARCH("No",G1561)))</formula>
    </cfRule>
    <cfRule type="containsText" dxfId="803" priority="1584" operator="containsText" text="Not Eligible">
      <formula>NOT(ISERROR(SEARCH("Not Eligible",G1561)))</formula>
    </cfRule>
    <cfRule type="containsText" dxfId="802" priority="1585" operator="containsText" text="Yes">
      <formula>NOT(ISERROR(SEARCH("Yes",G1561)))</formula>
    </cfRule>
    <cfRule type="containsText" dxfId="801" priority="1586" operator="containsText" text="No">
      <formula>NOT(ISERROR(SEARCH("No",G1561)))</formula>
    </cfRule>
    <cfRule type="containsText" dxfId="800" priority="1587" operator="containsText" text="No">
      <formula>NOT(ISERROR(SEARCH("No",G1561)))</formula>
    </cfRule>
    <cfRule type="containsText" dxfId="799" priority="1588" operator="containsText" text="Yes">
      <formula>NOT(ISERROR(SEARCH("Yes",G1561)))</formula>
    </cfRule>
    <cfRule type="containsText" dxfId="798" priority="1589" operator="containsText" text="No">
      <formula>NOT(ISERROR(SEARCH("No",G1561)))</formula>
    </cfRule>
  </conditionalFormatting>
  <conditionalFormatting sqref="G1562:H1562">
    <cfRule type="containsText" dxfId="797" priority="1526" operator="containsText" text="No">
      <formula>NOT(ISERROR(SEARCH("No",G1562)))</formula>
    </cfRule>
    <cfRule type="containsText" dxfId="796" priority="1527" operator="containsText" text="Yes">
      <formula>NOT(ISERROR(SEARCH("Yes",G1562)))</formula>
    </cfRule>
    <cfRule type="containsText" dxfId="795" priority="1528" operator="containsText" text="No">
      <formula>NOT(ISERROR(SEARCH("No",G1562)))</formula>
    </cfRule>
  </conditionalFormatting>
  <conditionalFormatting sqref="G1584:H1584">
    <cfRule type="containsText" dxfId="794" priority="1571" operator="containsText" text="Not Eligible">
      <formula>NOT(ISERROR(SEARCH("Not Eligible",G1584)))</formula>
    </cfRule>
    <cfRule type="containsText" dxfId="793" priority="1572" operator="containsText" text="Yes">
      <formula>NOT(ISERROR(SEARCH("Yes",G1584)))</formula>
    </cfRule>
    <cfRule type="containsText" dxfId="792" priority="1573" operator="containsText" text="No">
      <formula>NOT(ISERROR(SEARCH("No",G1584)))</formula>
    </cfRule>
    <cfRule type="containsText" dxfId="791" priority="1574" operator="containsText" text="Not Eligible">
      <formula>NOT(ISERROR(SEARCH("Not Eligible",G1584)))</formula>
    </cfRule>
    <cfRule type="containsText" dxfId="790" priority="1575" operator="containsText" text="Yes">
      <formula>NOT(ISERROR(SEARCH("Yes",G1584)))</formula>
    </cfRule>
    <cfRule type="containsText" dxfId="789" priority="1576" operator="containsText" text="No">
      <formula>NOT(ISERROR(SEARCH("No",G1584)))</formula>
    </cfRule>
    <cfRule type="containsText" dxfId="788" priority="1577" operator="containsText" text="No">
      <formula>NOT(ISERROR(SEARCH("No",G1584)))</formula>
    </cfRule>
    <cfRule type="containsText" dxfId="787" priority="1578" operator="containsText" text="Yes">
      <formula>NOT(ISERROR(SEARCH("Yes",G1584)))</formula>
    </cfRule>
    <cfRule type="containsText" dxfId="786" priority="1579" operator="containsText" text="No">
      <formula>NOT(ISERROR(SEARCH("No",G1584)))</formula>
    </cfRule>
  </conditionalFormatting>
  <conditionalFormatting sqref="G1585:H1585">
    <cfRule type="containsText" dxfId="785" priority="1529" operator="containsText" text="No">
      <formula>NOT(ISERROR(SEARCH("No",G1585)))</formula>
    </cfRule>
    <cfRule type="containsText" dxfId="784" priority="1530" operator="containsText" text="Yes">
      <formula>NOT(ISERROR(SEARCH("Yes",G1585)))</formula>
    </cfRule>
    <cfRule type="containsText" dxfId="783" priority="1531" operator="containsText" text="No">
      <formula>NOT(ISERROR(SEARCH("No",G1585)))</formula>
    </cfRule>
  </conditionalFormatting>
  <conditionalFormatting sqref="G1606:H1606">
    <cfRule type="containsText" dxfId="782" priority="1559" operator="containsText" text="Not Eligible">
      <formula>NOT(ISERROR(SEARCH("Not Eligible",G1606)))</formula>
    </cfRule>
    <cfRule type="containsText" dxfId="781" priority="1560" operator="containsText" text="Yes">
      <formula>NOT(ISERROR(SEARCH("Yes",G1606)))</formula>
    </cfRule>
    <cfRule type="containsText" dxfId="780" priority="1561" operator="containsText" text="No">
      <formula>NOT(ISERROR(SEARCH("No",G1606)))</formula>
    </cfRule>
    <cfRule type="containsText" dxfId="779" priority="1562" operator="containsText" text="Not Eligible">
      <formula>NOT(ISERROR(SEARCH("Not Eligible",G1606)))</formula>
    </cfRule>
    <cfRule type="containsText" dxfId="778" priority="1563" operator="containsText" text="Yes">
      <formula>NOT(ISERROR(SEARCH("Yes",G1606)))</formula>
    </cfRule>
    <cfRule type="containsText" dxfId="777" priority="1564" operator="containsText" text="No">
      <formula>NOT(ISERROR(SEARCH("No",G1606)))</formula>
    </cfRule>
    <cfRule type="containsText" dxfId="776" priority="1565" operator="containsText" text="No">
      <formula>NOT(ISERROR(SEARCH("No",G1606)))</formula>
    </cfRule>
    <cfRule type="containsText" dxfId="775" priority="1566" operator="containsText" text="Yes">
      <formula>NOT(ISERROR(SEARCH("Yes",G1606)))</formula>
    </cfRule>
    <cfRule type="containsText" dxfId="774" priority="1567" operator="containsText" text="No">
      <formula>NOT(ISERROR(SEARCH("No",G1606)))</formula>
    </cfRule>
  </conditionalFormatting>
  <conditionalFormatting sqref="G1607:H1607">
    <cfRule type="containsText" dxfId="773" priority="1556" operator="containsText" text="No">
      <formula>NOT(ISERROR(SEARCH("No",G1607)))</formula>
    </cfRule>
    <cfRule type="containsText" dxfId="772" priority="1557" operator="containsText" text="Yes">
      <formula>NOT(ISERROR(SEARCH("Yes",G1607)))</formula>
    </cfRule>
    <cfRule type="containsText" dxfId="771" priority="1558" operator="containsText" text="No">
      <formula>NOT(ISERROR(SEARCH("No",G1607)))</formula>
    </cfRule>
  </conditionalFormatting>
  <conditionalFormatting sqref="G1632:H1632">
    <cfRule type="containsText" dxfId="770" priority="1427" operator="containsText" text="Not Eligible">
      <formula>NOT(ISERROR(SEARCH("Not Eligible",G1632)))</formula>
    </cfRule>
    <cfRule type="containsText" dxfId="769" priority="1428" operator="containsText" text="Yes">
      <formula>NOT(ISERROR(SEARCH("Yes",G1632)))</formula>
    </cfRule>
    <cfRule type="containsText" dxfId="768" priority="1429" operator="containsText" text="No">
      <formula>NOT(ISERROR(SEARCH("No",G1632)))</formula>
    </cfRule>
    <cfRule type="containsText" dxfId="767" priority="1430" operator="containsText" text="Not Eligible">
      <formula>NOT(ISERROR(SEARCH("Not Eligible",G1632)))</formula>
    </cfRule>
    <cfRule type="containsText" dxfId="766" priority="1431" operator="containsText" text="Yes">
      <formula>NOT(ISERROR(SEARCH("Yes",G1632)))</formula>
    </cfRule>
    <cfRule type="containsText" dxfId="765" priority="1432" operator="containsText" text="No">
      <formula>NOT(ISERROR(SEARCH("No",G1632)))</formula>
    </cfRule>
    <cfRule type="containsText" dxfId="764" priority="1433" operator="containsText" text="No">
      <formula>NOT(ISERROR(SEARCH("No",G1632)))</formula>
    </cfRule>
    <cfRule type="containsText" dxfId="763" priority="1434" operator="containsText" text="Yes">
      <formula>NOT(ISERROR(SEARCH("Yes",G1632)))</formula>
    </cfRule>
    <cfRule type="containsText" dxfId="762" priority="1435" operator="containsText" text="No">
      <formula>NOT(ISERROR(SEARCH("No",G1632)))</formula>
    </cfRule>
  </conditionalFormatting>
  <conditionalFormatting sqref="G1633:H1633">
    <cfRule type="containsText" dxfId="761" priority="1381" operator="containsText" text="No">
      <formula>NOT(ISERROR(SEARCH("No",G1633)))</formula>
    </cfRule>
    <cfRule type="containsText" dxfId="760" priority="1382" operator="containsText" text="Yes">
      <formula>NOT(ISERROR(SEARCH("Yes",G1633)))</formula>
    </cfRule>
    <cfRule type="containsText" dxfId="759" priority="1383" operator="containsText" text="No">
      <formula>NOT(ISERROR(SEARCH("No",G1633)))</formula>
    </cfRule>
  </conditionalFormatting>
  <conditionalFormatting sqref="G1656:H1656">
    <cfRule type="containsText" dxfId="758" priority="1417" operator="containsText" text="Not Eligible">
      <formula>NOT(ISERROR(SEARCH("Not Eligible",G1656)))</formula>
    </cfRule>
    <cfRule type="containsText" dxfId="757" priority="1418" operator="containsText" text="Yes">
      <formula>NOT(ISERROR(SEARCH("Yes",G1656)))</formula>
    </cfRule>
    <cfRule type="containsText" dxfId="756" priority="1419" operator="containsText" text="No">
      <formula>NOT(ISERROR(SEARCH("No",G1656)))</formula>
    </cfRule>
    <cfRule type="containsText" dxfId="755" priority="1420" operator="containsText" text="Not Eligible">
      <formula>NOT(ISERROR(SEARCH("Not Eligible",G1656)))</formula>
    </cfRule>
    <cfRule type="containsText" dxfId="754" priority="1421" operator="containsText" text="Yes">
      <formula>NOT(ISERROR(SEARCH("Yes",G1656)))</formula>
    </cfRule>
    <cfRule type="containsText" dxfId="753" priority="1422" operator="containsText" text="No">
      <formula>NOT(ISERROR(SEARCH("No",G1656)))</formula>
    </cfRule>
    <cfRule type="containsText" dxfId="752" priority="1423" operator="containsText" text="No">
      <formula>NOT(ISERROR(SEARCH("No",G1656)))</formula>
    </cfRule>
    <cfRule type="containsText" dxfId="751" priority="1424" operator="containsText" text="Yes">
      <formula>NOT(ISERROR(SEARCH("Yes",G1656)))</formula>
    </cfRule>
    <cfRule type="containsText" dxfId="750" priority="1425" operator="containsText" text="No">
      <formula>NOT(ISERROR(SEARCH("No",G1656)))</formula>
    </cfRule>
  </conditionalFormatting>
  <conditionalFormatting sqref="G1657:H1657">
    <cfRule type="containsText" dxfId="749" priority="1384" operator="containsText" text="No">
      <formula>NOT(ISERROR(SEARCH("No",G1657)))</formula>
    </cfRule>
    <cfRule type="containsText" dxfId="748" priority="1385" operator="containsText" text="Yes">
      <formula>NOT(ISERROR(SEARCH("Yes",G1657)))</formula>
    </cfRule>
    <cfRule type="containsText" dxfId="747" priority="1386" operator="containsText" text="No">
      <formula>NOT(ISERROR(SEARCH("No",G1657)))</formula>
    </cfRule>
  </conditionalFormatting>
  <conditionalFormatting sqref="G1678:H1678">
    <cfRule type="containsText" dxfId="746" priority="1405" operator="containsText" text="Not Eligible">
      <formula>NOT(ISERROR(SEARCH("Not Eligible",G1678)))</formula>
    </cfRule>
    <cfRule type="containsText" dxfId="745" priority="1406" operator="containsText" text="Yes">
      <formula>NOT(ISERROR(SEARCH("Yes",G1678)))</formula>
    </cfRule>
    <cfRule type="containsText" dxfId="744" priority="1407" operator="containsText" text="No">
      <formula>NOT(ISERROR(SEARCH("No",G1678)))</formula>
    </cfRule>
    <cfRule type="containsText" dxfId="743" priority="1408" operator="containsText" text="Not Eligible">
      <formula>NOT(ISERROR(SEARCH("Not Eligible",G1678)))</formula>
    </cfRule>
    <cfRule type="containsText" dxfId="742" priority="1409" operator="containsText" text="Yes">
      <formula>NOT(ISERROR(SEARCH("Yes",G1678)))</formula>
    </cfRule>
    <cfRule type="containsText" dxfId="741" priority="1410" operator="containsText" text="No">
      <formula>NOT(ISERROR(SEARCH("No",G1678)))</formula>
    </cfRule>
    <cfRule type="containsText" dxfId="740" priority="1411" operator="containsText" text="No">
      <formula>NOT(ISERROR(SEARCH("No",G1678)))</formula>
    </cfRule>
    <cfRule type="containsText" dxfId="739" priority="1412" operator="containsText" text="Yes">
      <formula>NOT(ISERROR(SEARCH("Yes",G1678)))</formula>
    </cfRule>
    <cfRule type="containsText" dxfId="738" priority="1413" operator="containsText" text="No">
      <formula>NOT(ISERROR(SEARCH("No",G1678)))</formula>
    </cfRule>
  </conditionalFormatting>
  <conditionalFormatting sqref="G1679:H1679">
    <cfRule type="containsText" dxfId="737" priority="1402" operator="containsText" text="No">
      <formula>NOT(ISERROR(SEARCH("No",G1679)))</formula>
    </cfRule>
    <cfRule type="containsText" dxfId="736" priority="1403" operator="containsText" text="Yes">
      <formula>NOT(ISERROR(SEARCH("Yes",G1679)))</formula>
    </cfRule>
    <cfRule type="containsText" dxfId="735" priority="1404" operator="containsText" text="No">
      <formula>NOT(ISERROR(SEARCH("No",G1679)))</formula>
    </cfRule>
  </conditionalFormatting>
  <conditionalFormatting sqref="G1700:H1700">
    <cfRule type="containsText" dxfId="734" priority="1274" operator="containsText" text="Not Eligible">
      <formula>NOT(ISERROR(SEARCH("Not Eligible",G1700)))</formula>
    </cfRule>
    <cfRule type="containsText" dxfId="733" priority="1275" operator="containsText" text="Yes">
      <formula>NOT(ISERROR(SEARCH("Yes",G1700)))</formula>
    </cfRule>
    <cfRule type="containsText" dxfId="732" priority="1276" operator="containsText" text="No">
      <formula>NOT(ISERROR(SEARCH("No",G1700)))</formula>
    </cfRule>
    <cfRule type="containsText" dxfId="731" priority="1277" operator="containsText" text="Not Eligible">
      <formula>NOT(ISERROR(SEARCH("Not Eligible",G1700)))</formula>
    </cfRule>
    <cfRule type="containsText" dxfId="730" priority="1278" operator="containsText" text="Yes">
      <formula>NOT(ISERROR(SEARCH("Yes",G1700)))</formula>
    </cfRule>
    <cfRule type="containsText" dxfId="729" priority="1279" operator="containsText" text="No">
      <formula>NOT(ISERROR(SEARCH("No",G1700)))</formula>
    </cfRule>
    <cfRule type="containsText" dxfId="728" priority="1280" operator="containsText" text="No">
      <formula>NOT(ISERROR(SEARCH("No",G1700)))</formula>
    </cfRule>
    <cfRule type="containsText" dxfId="727" priority="1281" operator="containsText" text="Yes">
      <formula>NOT(ISERROR(SEARCH("Yes",G1700)))</formula>
    </cfRule>
    <cfRule type="containsText" dxfId="726" priority="1282" operator="containsText" text="No">
      <formula>NOT(ISERROR(SEARCH("No",G1700)))</formula>
    </cfRule>
  </conditionalFormatting>
  <conditionalFormatting sqref="G1701:H1701">
    <cfRule type="containsText" dxfId="725" priority="1236" operator="containsText" text="No">
      <formula>NOT(ISERROR(SEARCH("No",G1701)))</formula>
    </cfRule>
    <cfRule type="containsText" dxfId="724" priority="1237" operator="containsText" text="Yes">
      <formula>NOT(ISERROR(SEARCH("Yes",G1701)))</formula>
    </cfRule>
    <cfRule type="containsText" dxfId="723" priority="1238" operator="containsText" text="No">
      <formula>NOT(ISERROR(SEARCH("No",G1701)))</formula>
    </cfRule>
  </conditionalFormatting>
  <conditionalFormatting sqref="G1723:H1723">
    <cfRule type="containsText" dxfId="722" priority="1264" operator="containsText" text="Not Eligible">
      <formula>NOT(ISERROR(SEARCH("Not Eligible",G1723)))</formula>
    </cfRule>
    <cfRule type="containsText" dxfId="721" priority="1265" operator="containsText" text="Yes">
      <formula>NOT(ISERROR(SEARCH("Yes",G1723)))</formula>
    </cfRule>
    <cfRule type="containsText" dxfId="720" priority="1266" operator="containsText" text="No">
      <formula>NOT(ISERROR(SEARCH("No",G1723)))</formula>
    </cfRule>
    <cfRule type="containsText" dxfId="719" priority="1267" operator="containsText" text="Not Eligible">
      <formula>NOT(ISERROR(SEARCH("Not Eligible",G1723)))</formula>
    </cfRule>
    <cfRule type="containsText" dxfId="718" priority="1268" operator="containsText" text="Yes">
      <formula>NOT(ISERROR(SEARCH("Yes",G1723)))</formula>
    </cfRule>
    <cfRule type="containsText" dxfId="717" priority="1269" operator="containsText" text="No">
      <formula>NOT(ISERROR(SEARCH("No",G1723)))</formula>
    </cfRule>
    <cfRule type="containsText" dxfId="716" priority="1270" operator="containsText" text="No">
      <formula>NOT(ISERROR(SEARCH("No",G1723)))</formula>
    </cfRule>
    <cfRule type="containsText" dxfId="715" priority="1271" operator="containsText" text="Yes">
      <formula>NOT(ISERROR(SEARCH("Yes",G1723)))</formula>
    </cfRule>
    <cfRule type="containsText" dxfId="714" priority="1272" operator="containsText" text="No">
      <formula>NOT(ISERROR(SEARCH("No",G1723)))</formula>
    </cfRule>
  </conditionalFormatting>
  <conditionalFormatting sqref="G1724:H1724">
    <cfRule type="containsText" dxfId="713" priority="1239" operator="containsText" text="No">
      <formula>NOT(ISERROR(SEARCH("No",G1724)))</formula>
    </cfRule>
    <cfRule type="containsText" dxfId="712" priority="1240" operator="containsText" text="Yes">
      <formula>NOT(ISERROR(SEARCH("Yes",G1724)))</formula>
    </cfRule>
    <cfRule type="containsText" dxfId="711" priority="1241" operator="containsText" text="No">
      <formula>NOT(ISERROR(SEARCH("No",G1724)))</formula>
    </cfRule>
  </conditionalFormatting>
  <conditionalFormatting sqref="G1746:H1746">
    <cfRule type="containsText" dxfId="710" priority="1252" operator="containsText" text="Not Eligible">
      <formula>NOT(ISERROR(SEARCH("Not Eligible",G1746)))</formula>
    </cfRule>
    <cfRule type="containsText" dxfId="709" priority="1253" operator="containsText" text="Yes">
      <formula>NOT(ISERROR(SEARCH("Yes",G1746)))</formula>
    </cfRule>
    <cfRule type="containsText" dxfId="708" priority="1254" operator="containsText" text="No">
      <formula>NOT(ISERROR(SEARCH("No",G1746)))</formula>
    </cfRule>
    <cfRule type="containsText" dxfId="707" priority="1255" operator="containsText" text="Not Eligible">
      <formula>NOT(ISERROR(SEARCH("Not Eligible",G1746)))</formula>
    </cfRule>
    <cfRule type="containsText" dxfId="706" priority="1256" operator="containsText" text="Yes">
      <formula>NOT(ISERROR(SEARCH("Yes",G1746)))</formula>
    </cfRule>
    <cfRule type="containsText" dxfId="705" priority="1257" operator="containsText" text="No">
      <formula>NOT(ISERROR(SEARCH("No",G1746)))</formula>
    </cfRule>
    <cfRule type="containsText" dxfId="704" priority="1258" operator="containsText" text="No">
      <formula>NOT(ISERROR(SEARCH("No",G1746)))</formula>
    </cfRule>
    <cfRule type="containsText" dxfId="703" priority="1259" operator="containsText" text="Yes">
      <formula>NOT(ISERROR(SEARCH("Yes",G1746)))</formula>
    </cfRule>
    <cfRule type="containsText" dxfId="702" priority="1260" operator="containsText" text="No">
      <formula>NOT(ISERROR(SEARCH("No",G1746)))</formula>
    </cfRule>
  </conditionalFormatting>
  <conditionalFormatting sqref="G1747:H1747">
    <cfRule type="containsText" dxfId="701" priority="1249" operator="containsText" text="No">
      <formula>NOT(ISERROR(SEARCH("No",G1747)))</formula>
    </cfRule>
    <cfRule type="containsText" dxfId="700" priority="1250" operator="containsText" text="Yes">
      <formula>NOT(ISERROR(SEARCH("Yes",G1747)))</formula>
    </cfRule>
    <cfRule type="containsText" dxfId="699" priority="1251" operator="containsText" text="No">
      <formula>NOT(ISERROR(SEARCH("No",G1747)))</formula>
    </cfRule>
  </conditionalFormatting>
  <conditionalFormatting sqref="G1769:H1769">
    <cfRule type="containsText" dxfId="698" priority="1127" operator="containsText" text="Not Eligible">
      <formula>NOT(ISERROR(SEARCH("Not Eligible",G1769)))</formula>
    </cfRule>
    <cfRule type="containsText" dxfId="697" priority="1128" operator="containsText" text="Yes">
      <formula>NOT(ISERROR(SEARCH("Yes",G1769)))</formula>
    </cfRule>
    <cfRule type="containsText" dxfId="696" priority="1129" operator="containsText" text="No">
      <formula>NOT(ISERROR(SEARCH("No",G1769)))</formula>
    </cfRule>
    <cfRule type="containsText" dxfId="695" priority="1130" operator="containsText" text="Not Eligible">
      <formula>NOT(ISERROR(SEARCH("Not Eligible",G1769)))</formula>
    </cfRule>
    <cfRule type="containsText" dxfId="694" priority="1131" operator="containsText" text="Yes">
      <formula>NOT(ISERROR(SEARCH("Yes",G1769)))</formula>
    </cfRule>
    <cfRule type="containsText" dxfId="693" priority="1132" operator="containsText" text="No">
      <formula>NOT(ISERROR(SEARCH("No",G1769)))</formula>
    </cfRule>
    <cfRule type="containsText" dxfId="692" priority="1133" operator="containsText" text="No">
      <formula>NOT(ISERROR(SEARCH("No",G1769)))</formula>
    </cfRule>
    <cfRule type="containsText" dxfId="691" priority="1134" operator="containsText" text="Yes">
      <formula>NOT(ISERROR(SEARCH("Yes",G1769)))</formula>
    </cfRule>
    <cfRule type="containsText" dxfId="690" priority="1135" operator="containsText" text="No">
      <formula>NOT(ISERROR(SEARCH("No",G1769)))</formula>
    </cfRule>
  </conditionalFormatting>
  <conditionalFormatting sqref="G1770:H1770">
    <cfRule type="containsText" dxfId="689" priority="1092" operator="containsText" text="No">
      <formula>NOT(ISERROR(SEARCH("No",G1770)))</formula>
    </cfRule>
    <cfRule type="containsText" dxfId="688" priority="1093" operator="containsText" text="Yes">
      <formula>NOT(ISERROR(SEARCH("Yes",G1770)))</formula>
    </cfRule>
    <cfRule type="containsText" dxfId="687" priority="1094" operator="containsText" text="No">
      <formula>NOT(ISERROR(SEARCH("No",G1770)))</formula>
    </cfRule>
  </conditionalFormatting>
  <conditionalFormatting sqref="G1793:H1793">
    <cfRule type="containsText" dxfId="686" priority="1118" operator="containsText" text="Not Eligible">
      <formula>NOT(ISERROR(SEARCH("Not Eligible",G1793)))</formula>
    </cfRule>
    <cfRule type="containsText" dxfId="685" priority="1119" operator="containsText" text="Yes">
      <formula>NOT(ISERROR(SEARCH("Yes",G1793)))</formula>
    </cfRule>
    <cfRule type="containsText" dxfId="684" priority="1120" operator="containsText" text="No">
      <formula>NOT(ISERROR(SEARCH("No",G1793)))</formula>
    </cfRule>
    <cfRule type="containsText" dxfId="683" priority="1121" operator="containsText" text="Not Eligible">
      <formula>NOT(ISERROR(SEARCH("Not Eligible",G1793)))</formula>
    </cfRule>
    <cfRule type="containsText" dxfId="682" priority="1122" operator="containsText" text="Yes">
      <formula>NOT(ISERROR(SEARCH("Yes",G1793)))</formula>
    </cfRule>
    <cfRule type="containsText" dxfId="681" priority="1123" operator="containsText" text="No">
      <formula>NOT(ISERROR(SEARCH("No",G1793)))</formula>
    </cfRule>
    <cfRule type="containsText" dxfId="680" priority="1124" operator="containsText" text="No">
      <formula>NOT(ISERROR(SEARCH("No",G1793)))</formula>
    </cfRule>
    <cfRule type="containsText" dxfId="679" priority="1125" operator="containsText" text="Yes">
      <formula>NOT(ISERROR(SEARCH("Yes",G1793)))</formula>
    </cfRule>
    <cfRule type="containsText" dxfId="678" priority="1126" operator="containsText" text="No">
      <formula>NOT(ISERROR(SEARCH("No",G1793)))</formula>
    </cfRule>
  </conditionalFormatting>
  <conditionalFormatting sqref="G1794:H1794">
    <cfRule type="containsText" dxfId="677" priority="1095" operator="containsText" text="No">
      <formula>NOT(ISERROR(SEARCH("No",G1794)))</formula>
    </cfRule>
    <cfRule type="containsText" dxfId="676" priority="1096" operator="containsText" text="Yes">
      <formula>NOT(ISERROR(SEARCH("Yes",G1794)))</formula>
    </cfRule>
    <cfRule type="containsText" dxfId="675" priority="1097" operator="containsText" text="No">
      <formula>NOT(ISERROR(SEARCH("No",G1794)))</formula>
    </cfRule>
  </conditionalFormatting>
  <conditionalFormatting sqref="G1816:H1816">
    <cfRule type="containsText" dxfId="674" priority="1107" operator="containsText" text="Not Eligible">
      <formula>NOT(ISERROR(SEARCH("Not Eligible",G1816)))</formula>
    </cfRule>
    <cfRule type="containsText" dxfId="673" priority="1108" operator="containsText" text="Yes">
      <formula>NOT(ISERROR(SEARCH("Yes",G1816)))</formula>
    </cfRule>
    <cfRule type="containsText" dxfId="672" priority="1109" operator="containsText" text="No">
      <formula>NOT(ISERROR(SEARCH("No",G1816)))</formula>
    </cfRule>
    <cfRule type="containsText" dxfId="671" priority="1110" operator="containsText" text="Not Eligible">
      <formula>NOT(ISERROR(SEARCH("Not Eligible",G1816)))</formula>
    </cfRule>
    <cfRule type="containsText" dxfId="670" priority="1111" operator="containsText" text="Yes">
      <formula>NOT(ISERROR(SEARCH("Yes",G1816)))</formula>
    </cfRule>
    <cfRule type="containsText" dxfId="669" priority="1112" operator="containsText" text="No">
      <formula>NOT(ISERROR(SEARCH("No",G1816)))</formula>
    </cfRule>
    <cfRule type="containsText" dxfId="668" priority="1113" operator="containsText" text="No">
      <formula>NOT(ISERROR(SEARCH("No",G1816)))</formula>
    </cfRule>
    <cfRule type="containsText" dxfId="667" priority="1114" operator="containsText" text="Yes">
      <formula>NOT(ISERROR(SEARCH("Yes",G1816)))</formula>
    </cfRule>
    <cfRule type="containsText" dxfId="666" priority="1115" operator="containsText" text="No">
      <formula>NOT(ISERROR(SEARCH("No",G1816)))</formula>
    </cfRule>
  </conditionalFormatting>
  <conditionalFormatting sqref="G1817:H1817">
    <cfRule type="containsText" dxfId="665" priority="1104" operator="containsText" text="No">
      <formula>NOT(ISERROR(SEARCH("No",G1817)))</formula>
    </cfRule>
    <cfRule type="containsText" dxfId="664" priority="1105" operator="containsText" text="Yes">
      <formula>NOT(ISERROR(SEARCH("Yes",G1817)))</formula>
    </cfRule>
    <cfRule type="containsText" dxfId="663" priority="1106" operator="containsText" text="No">
      <formula>NOT(ISERROR(SEARCH("No",G1817)))</formula>
    </cfRule>
  </conditionalFormatting>
  <conditionalFormatting sqref="G1839:H1839">
    <cfRule type="containsText" dxfId="662" priority="992" operator="containsText" text="Not Eligible">
      <formula>NOT(ISERROR(SEARCH("Not Eligible",G1839)))</formula>
    </cfRule>
    <cfRule type="containsText" dxfId="661" priority="993" operator="containsText" text="Yes">
      <formula>NOT(ISERROR(SEARCH("Yes",G1839)))</formula>
    </cfRule>
    <cfRule type="containsText" dxfId="660" priority="994" operator="containsText" text="No">
      <formula>NOT(ISERROR(SEARCH("No",G1839)))</formula>
    </cfRule>
    <cfRule type="containsText" dxfId="659" priority="995" operator="containsText" text="Not Eligible">
      <formula>NOT(ISERROR(SEARCH("Not Eligible",G1839)))</formula>
    </cfRule>
    <cfRule type="containsText" dxfId="658" priority="996" operator="containsText" text="Yes">
      <formula>NOT(ISERROR(SEARCH("Yes",G1839)))</formula>
    </cfRule>
    <cfRule type="containsText" dxfId="657" priority="997" operator="containsText" text="No">
      <formula>NOT(ISERROR(SEARCH("No",G1839)))</formula>
    </cfRule>
    <cfRule type="containsText" dxfId="656" priority="998" operator="containsText" text="No">
      <formula>NOT(ISERROR(SEARCH("No",G1839)))</formula>
    </cfRule>
    <cfRule type="containsText" dxfId="655" priority="999" operator="containsText" text="Yes">
      <formula>NOT(ISERROR(SEARCH("Yes",G1839)))</formula>
    </cfRule>
    <cfRule type="containsText" dxfId="654" priority="1000" operator="containsText" text="No">
      <formula>NOT(ISERROR(SEARCH("No",G1839)))</formula>
    </cfRule>
  </conditionalFormatting>
  <conditionalFormatting sqref="G1840:H1840">
    <cfRule type="containsText" dxfId="653" priority="957" operator="containsText" text="No">
      <formula>NOT(ISERROR(SEARCH("No",G1840)))</formula>
    </cfRule>
    <cfRule type="containsText" dxfId="652" priority="958" operator="containsText" text="Yes">
      <formula>NOT(ISERROR(SEARCH("Yes",G1840)))</formula>
    </cfRule>
    <cfRule type="containsText" dxfId="651" priority="959" operator="containsText" text="No">
      <formula>NOT(ISERROR(SEARCH("No",G1840)))</formula>
    </cfRule>
  </conditionalFormatting>
  <conditionalFormatting sqref="G1863:H1863">
    <cfRule type="containsText" dxfId="650" priority="983" operator="containsText" text="Not Eligible">
      <formula>NOT(ISERROR(SEARCH("Not Eligible",G1863)))</formula>
    </cfRule>
    <cfRule type="containsText" dxfId="649" priority="984" operator="containsText" text="Yes">
      <formula>NOT(ISERROR(SEARCH("Yes",G1863)))</formula>
    </cfRule>
    <cfRule type="containsText" dxfId="648" priority="985" operator="containsText" text="No">
      <formula>NOT(ISERROR(SEARCH("No",G1863)))</formula>
    </cfRule>
    <cfRule type="containsText" dxfId="647" priority="986" operator="containsText" text="Not Eligible">
      <formula>NOT(ISERROR(SEARCH("Not Eligible",G1863)))</formula>
    </cfRule>
    <cfRule type="containsText" dxfId="646" priority="987" operator="containsText" text="Yes">
      <formula>NOT(ISERROR(SEARCH("Yes",G1863)))</formula>
    </cfRule>
    <cfRule type="containsText" dxfId="645" priority="988" operator="containsText" text="No">
      <formula>NOT(ISERROR(SEARCH("No",G1863)))</formula>
    </cfRule>
    <cfRule type="containsText" dxfId="644" priority="989" operator="containsText" text="No">
      <formula>NOT(ISERROR(SEARCH("No",G1863)))</formula>
    </cfRule>
    <cfRule type="containsText" dxfId="643" priority="990" operator="containsText" text="Yes">
      <formula>NOT(ISERROR(SEARCH("Yes",G1863)))</formula>
    </cfRule>
    <cfRule type="containsText" dxfId="642" priority="991" operator="containsText" text="No">
      <formula>NOT(ISERROR(SEARCH("No",G1863)))</formula>
    </cfRule>
  </conditionalFormatting>
  <conditionalFormatting sqref="G1864:H1864">
    <cfRule type="containsText" dxfId="641" priority="960" operator="containsText" text="No">
      <formula>NOT(ISERROR(SEARCH("No",G1864)))</formula>
    </cfRule>
    <cfRule type="containsText" dxfId="640" priority="961" operator="containsText" text="Yes">
      <formula>NOT(ISERROR(SEARCH("Yes",G1864)))</formula>
    </cfRule>
    <cfRule type="containsText" dxfId="639" priority="962" operator="containsText" text="No">
      <formula>NOT(ISERROR(SEARCH("No",G1864)))</formula>
    </cfRule>
  </conditionalFormatting>
  <conditionalFormatting sqref="G1886:H1886">
    <cfRule type="containsText" dxfId="638" priority="972" operator="containsText" text="Not Eligible">
      <formula>NOT(ISERROR(SEARCH("Not Eligible",G1886)))</formula>
    </cfRule>
    <cfRule type="containsText" dxfId="637" priority="973" operator="containsText" text="Yes">
      <formula>NOT(ISERROR(SEARCH("Yes",G1886)))</formula>
    </cfRule>
    <cfRule type="containsText" dxfId="636" priority="974" operator="containsText" text="No">
      <formula>NOT(ISERROR(SEARCH("No",G1886)))</formula>
    </cfRule>
    <cfRule type="containsText" dxfId="635" priority="975" operator="containsText" text="Not Eligible">
      <formula>NOT(ISERROR(SEARCH("Not Eligible",G1886)))</formula>
    </cfRule>
    <cfRule type="containsText" dxfId="634" priority="976" operator="containsText" text="Yes">
      <formula>NOT(ISERROR(SEARCH("Yes",G1886)))</formula>
    </cfRule>
    <cfRule type="containsText" dxfId="633" priority="977" operator="containsText" text="No">
      <formula>NOT(ISERROR(SEARCH("No",G1886)))</formula>
    </cfRule>
    <cfRule type="containsText" dxfId="632" priority="978" operator="containsText" text="No">
      <formula>NOT(ISERROR(SEARCH("No",G1886)))</formula>
    </cfRule>
    <cfRule type="containsText" dxfId="631" priority="979" operator="containsText" text="Yes">
      <formula>NOT(ISERROR(SEARCH("Yes",G1886)))</formula>
    </cfRule>
    <cfRule type="containsText" dxfId="630" priority="980" operator="containsText" text="No">
      <formula>NOT(ISERROR(SEARCH("No",G1886)))</formula>
    </cfRule>
  </conditionalFormatting>
  <conditionalFormatting sqref="G1887:H1887">
    <cfRule type="containsText" dxfId="629" priority="969" operator="containsText" text="No">
      <formula>NOT(ISERROR(SEARCH("No",G1887)))</formula>
    </cfRule>
    <cfRule type="containsText" dxfId="628" priority="970" operator="containsText" text="Yes">
      <formula>NOT(ISERROR(SEARCH("Yes",G1887)))</formula>
    </cfRule>
    <cfRule type="containsText" dxfId="627" priority="971" operator="containsText" text="No">
      <formula>NOT(ISERROR(SEARCH("No",G1887)))</formula>
    </cfRule>
  </conditionalFormatting>
  <conditionalFormatting sqref="G1908:H1908">
    <cfRule type="containsText" dxfId="626" priority="853" operator="containsText" text="Not Eligible">
      <formula>NOT(ISERROR(SEARCH("Not Eligible",G1908)))</formula>
    </cfRule>
    <cfRule type="containsText" dxfId="625" priority="854" operator="containsText" text="Yes">
      <formula>NOT(ISERROR(SEARCH("Yes",G1908)))</formula>
    </cfRule>
    <cfRule type="containsText" dxfId="624" priority="855" operator="containsText" text="No">
      <formula>NOT(ISERROR(SEARCH("No",G1908)))</formula>
    </cfRule>
    <cfRule type="containsText" dxfId="623" priority="856" operator="containsText" text="Not Eligible">
      <formula>NOT(ISERROR(SEARCH("Not Eligible",G1908)))</formula>
    </cfRule>
    <cfRule type="containsText" dxfId="622" priority="857" operator="containsText" text="Yes">
      <formula>NOT(ISERROR(SEARCH("Yes",G1908)))</formula>
    </cfRule>
    <cfRule type="containsText" dxfId="621" priority="858" operator="containsText" text="No">
      <formula>NOT(ISERROR(SEARCH("No",G1908)))</formula>
    </cfRule>
    <cfRule type="containsText" dxfId="620" priority="859" operator="containsText" text="No">
      <formula>NOT(ISERROR(SEARCH("No",G1908)))</formula>
    </cfRule>
    <cfRule type="containsText" dxfId="619" priority="860" operator="containsText" text="Yes">
      <formula>NOT(ISERROR(SEARCH("Yes",G1908)))</formula>
    </cfRule>
    <cfRule type="containsText" dxfId="618" priority="861" operator="containsText" text="No">
      <formula>NOT(ISERROR(SEARCH("No",G1908)))</formula>
    </cfRule>
  </conditionalFormatting>
  <conditionalFormatting sqref="G1909:H1909">
    <cfRule type="containsText" dxfId="617" priority="818" operator="containsText" text="No">
      <formula>NOT(ISERROR(SEARCH("No",G1909)))</formula>
    </cfRule>
    <cfRule type="containsText" dxfId="616" priority="819" operator="containsText" text="Yes">
      <formula>NOT(ISERROR(SEARCH("Yes",G1909)))</formula>
    </cfRule>
    <cfRule type="containsText" dxfId="615" priority="820" operator="containsText" text="No">
      <formula>NOT(ISERROR(SEARCH("No",G1909)))</formula>
    </cfRule>
  </conditionalFormatting>
  <conditionalFormatting sqref="G1932:H1932">
    <cfRule type="containsText" dxfId="614" priority="844" operator="containsText" text="Not Eligible">
      <formula>NOT(ISERROR(SEARCH("Not Eligible",G1932)))</formula>
    </cfRule>
    <cfRule type="containsText" dxfId="613" priority="845" operator="containsText" text="Yes">
      <formula>NOT(ISERROR(SEARCH("Yes",G1932)))</formula>
    </cfRule>
    <cfRule type="containsText" dxfId="612" priority="846" operator="containsText" text="No">
      <formula>NOT(ISERROR(SEARCH("No",G1932)))</formula>
    </cfRule>
    <cfRule type="containsText" dxfId="611" priority="847" operator="containsText" text="Not Eligible">
      <formula>NOT(ISERROR(SEARCH("Not Eligible",G1932)))</formula>
    </cfRule>
    <cfRule type="containsText" dxfId="610" priority="848" operator="containsText" text="Yes">
      <formula>NOT(ISERROR(SEARCH("Yes",G1932)))</formula>
    </cfRule>
    <cfRule type="containsText" dxfId="609" priority="849" operator="containsText" text="No">
      <formula>NOT(ISERROR(SEARCH("No",G1932)))</formula>
    </cfRule>
    <cfRule type="containsText" dxfId="608" priority="850" operator="containsText" text="No">
      <formula>NOT(ISERROR(SEARCH("No",G1932)))</formula>
    </cfRule>
    <cfRule type="containsText" dxfId="607" priority="851" operator="containsText" text="Yes">
      <formula>NOT(ISERROR(SEARCH("Yes",G1932)))</formula>
    </cfRule>
    <cfRule type="containsText" dxfId="606" priority="852" operator="containsText" text="No">
      <formula>NOT(ISERROR(SEARCH("No",G1932)))</formula>
    </cfRule>
  </conditionalFormatting>
  <conditionalFormatting sqref="G1933:H1933">
    <cfRule type="containsText" dxfId="605" priority="821" operator="containsText" text="No">
      <formula>NOT(ISERROR(SEARCH("No",G1933)))</formula>
    </cfRule>
    <cfRule type="containsText" dxfId="604" priority="822" operator="containsText" text="Yes">
      <formula>NOT(ISERROR(SEARCH("Yes",G1933)))</formula>
    </cfRule>
    <cfRule type="containsText" dxfId="603" priority="823" operator="containsText" text="No">
      <formula>NOT(ISERROR(SEARCH("No",G1933)))</formula>
    </cfRule>
  </conditionalFormatting>
  <conditionalFormatting sqref="G1955:H1955">
    <cfRule type="containsText" dxfId="602" priority="833" operator="containsText" text="Not Eligible">
      <formula>NOT(ISERROR(SEARCH("Not Eligible",G1955)))</formula>
    </cfRule>
    <cfRule type="containsText" dxfId="601" priority="834" operator="containsText" text="Yes">
      <formula>NOT(ISERROR(SEARCH("Yes",G1955)))</formula>
    </cfRule>
    <cfRule type="containsText" dxfId="600" priority="835" operator="containsText" text="No">
      <formula>NOT(ISERROR(SEARCH("No",G1955)))</formula>
    </cfRule>
    <cfRule type="containsText" dxfId="599" priority="836" operator="containsText" text="Not Eligible">
      <formula>NOT(ISERROR(SEARCH("Not Eligible",G1955)))</formula>
    </cfRule>
    <cfRule type="containsText" dxfId="598" priority="837" operator="containsText" text="Yes">
      <formula>NOT(ISERROR(SEARCH("Yes",G1955)))</formula>
    </cfRule>
    <cfRule type="containsText" dxfId="597" priority="838" operator="containsText" text="No">
      <formula>NOT(ISERROR(SEARCH("No",G1955)))</formula>
    </cfRule>
    <cfRule type="containsText" dxfId="596" priority="839" operator="containsText" text="No">
      <formula>NOT(ISERROR(SEARCH("No",G1955)))</formula>
    </cfRule>
    <cfRule type="containsText" dxfId="595" priority="840" operator="containsText" text="Yes">
      <formula>NOT(ISERROR(SEARCH("Yes",G1955)))</formula>
    </cfRule>
    <cfRule type="containsText" dxfId="594" priority="841" operator="containsText" text="No">
      <formula>NOT(ISERROR(SEARCH("No",G1955)))</formula>
    </cfRule>
  </conditionalFormatting>
  <conditionalFormatting sqref="G1956:H1956">
    <cfRule type="containsText" dxfId="593" priority="830" operator="containsText" text="No">
      <formula>NOT(ISERROR(SEARCH("No",G1956)))</formula>
    </cfRule>
    <cfRule type="containsText" dxfId="592" priority="831" operator="containsText" text="Yes">
      <formula>NOT(ISERROR(SEARCH("Yes",G1956)))</formula>
    </cfRule>
    <cfRule type="containsText" dxfId="591" priority="832" operator="containsText" text="No">
      <formula>NOT(ISERROR(SEARCH("No",G1956)))</formula>
    </cfRule>
  </conditionalFormatting>
  <conditionalFormatting sqref="G1977:H1977">
    <cfRule type="containsText" dxfId="590" priority="724" operator="containsText" text="Not Eligible">
      <formula>NOT(ISERROR(SEARCH("Not Eligible",G1977)))</formula>
    </cfRule>
    <cfRule type="containsText" dxfId="589" priority="725" operator="containsText" text="Yes">
      <formula>NOT(ISERROR(SEARCH("Yes",G1977)))</formula>
    </cfRule>
    <cfRule type="containsText" dxfId="588" priority="726" operator="containsText" text="No">
      <formula>NOT(ISERROR(SEARCH("No",G1977)))</formula>
    </cfRule>
    <cfRule type="containsText" dxfId="587" priority="727" operator="containsText" text="Not Eligible">
      <formula>NOT(ISERROR(SEARCH("Not Eligible",G1977)))</formula>
    </cfRule>
    <cfRule type="containsText" dxfId="586" priority="728" operator="containsText" text="Yes">
      <formula>NOT(ISERROR(SEARCH("Yes",G1977)))</formula>
    </cfRule>
    <cfRule type="containsText" dxfId="585" priority="729" operator="containsText" text="No">
      <formula>NOT(ISERROR(SEARCH("No",G1977)))</formula>
    </cfRule>
    <cfRule type="containsText" dxfId="584" priority="730" operator="containsText" text="No">
      <formula>NOT(ISERROR(SEARCH("No",G1977)))</formula>
    </cfRule>
    <cfRule type="containsText" dxfId="583" priority="731" operator="containsText" text="Yes">
      <formula>NOT(ISERROR(SEARCH("Yes",G1977)))</formula>
    </cfRule>
    <cfRule type="containsText" dxfId="582" priority="732" operator="containsText" text="No">
      <formula>NOT(ISERROR(SEARCH("No",G1977)))</formula>
    </cfRule>
  </conditionalFormatting>
  <conditionalFormatting sqref="G1978:H1978">
    <cfRule type="containsText" dxfId="581" priority="689" operator="containsText" text="No">
      <formula>NOT(ISERROR(SEARCH("No",G1978)))</formula>
    </cfRule>
    <cfRule type="containsText" dxfId="580" priority="690" operator="containsText" text="Yes">
      <formula>NOT(ISERROR(SEARCH("Yes",G1978)))</formula>
    </cfRule>
    <cfRule type="containsText" dxfId="579" priority="691" operator="containsText" text="No">
      <formula>NOT(ISERROR(SEARCH("No",G1978)))</formula>
    </cfRule>
  </conditionalFormatting>
  <conditionalFormatting sqref="G2001:H2001">
    <cfRule type="containsText" dxfId="578" priority="715" operator="containsText" text="Not Eligible">
      <formula>NOT(ISERROR(SEARCH("Not Eligible",G2001)))</formula>
    </cfRule>
    <cfRule type="containsText" dxfId="577" priority="716" operator="containsText" text="Yes">
      <formula>NOT(ISERROR(SEARCH("Yes",G2001)))</formula>
    </cfRule>
    <cfRule type="containsText" dxfId="576" priority="717" operator="containsText" text="No">
      <formula>NOT(ISERROR(SEARCH("No",G2001)))</formula>
    </cfRule>
    <cfRule type="containsText" dxfId="575" priority="718" operator="containsText" text="Not Eligible">
      <formula>NOT(ISERROR(SEARCH("Not Eligible",G2001)))</formula>
    </cfRule>
    <cfRule type="containsText" dxfId="574" priority="719" operator="containsText" text="Yes">
      <formula>NOT(ISERROR(SEARCH("Yes",G2001)))</formula>
    </cfRule>
    <cfRule type="containsText" dxfId="573" priority="720" operator="containsText" text="No">
      <formula>NOT(ISERROR(SEARCH("No",G2001)))</formula>
    </cfRule>
    <cfRule type="containsText" dxfId="572" priority="721" operator="containsText" text="No">
      <formula>NOT(ISERROR(SEARCH("No",G2001)))</formula>
    </cfRule>
    <cfRule type="containsText" dxfId="571" priority="722" operator="containsText" text="Yes">
      <formula>NOT(ISERROR(SEARCH("Yes",G2001)))</formula>
    </cfRule>
    <cfRule type="containsText" dxfId="570" priority="723" operator="containsText" text="No">
      <formula>NOT(ISERROR(SEARCH("No",G2001)))</formula>
    </cfRule>
  </conditionalFormatting>
  <conditionalFormatting sqref="G2002:H2002">
    <cfRule type="containsText" dxfId="569" priority="692" operator="containsText" text="No">
      <formula>NOT(ISERROR(SEARCH("No",G2002)))</formula>
    </cfRule>
    <cfRule type="containsText" dxfId="568" priority="693" operator="containsText" text="Yes">
      <formula>NOT(ISERROR(SEARCH("Yes",G2002)))</formula>
    </cfRule>
    <cfRule type="containsText" dxfId="567" priority="694" operator="containsText" text="No">
      <formula>NOT(ISERROR(SEARCH("No",G2002)))</formula>
    </cfRule>
  </conditionalFormatting>
  <conditionalFormatting sqref="G2023:H2023">
    <cfRule type="containsText" dxfId="566" priority="704" operator="containsText" text="Not Eligible">
      <formula>NOT(ISERROR(SEARCH("Not Eligible",G2023)))</formula>
    </cfRule>
    <cfRule type="containsText" dxfId="565" priority="705" operator="containsText" text="Yes">
      <formula>NOT(ISERROR(SEARCH("Yes",G2023)))</formula>
    </cfRule>
    <cfRule type="containsText" dxfId="564" priority="706" operator="containsText" text="No">
      <formula>NOT(ISERROR(SEARCH("No",G2023)))</formula>
    </cfRule>
    <cfRule type="containsText" dxfId="563" priority="707" operator="containsText" text="Not Eligible">
      <formula>NOT(ISERROR(SEARCH("Not Eligible",G2023)))</formula>
    </cfRule>
    <cfRule type="containsText" dxfId="562" priority="708" operator="containsText" text="Yes">
      <formula>NOT(ISERROR(SEARCH("Yes",G2023)))</formula>
    </cfRule>
    <cfRule type="containsText" dxfId="561" priority="709" operator="containsText" text="No">
      <formula>NOT(ISERROR(SEARCH("No",G2023)))</formula>
    </cfRule>
    <cfRule type="containsText" dxfId="560" priority="710" operator="containsText" text="No">
      <formula>NOT(ISERROR(SEARCH("No",G2023)))</formula>
    </cfRule>
    <cfRule type="containsText" dxfId="559" priority="711" operator="containsText" text="Yes">
      <formula>NOT(ISERROR(SEARCH("Yes",G2023)))</formula>
    </cfRule>
    <cfRule type="containsText" dxfId="558" priority="712" operator="containsText" text="No">
      <formula>NOT(ISERROR(SEARCH("No",G2023)))</formula>
    </cfRule>
  </conditionalFormatting>
  <conditionalFormatting sqref="G2024:H2024">
    <cfRule type="containsText" dxfId="557" priority="701" operator="containsText" text="No">
      <formula>NOT(ISERROR(SEARCH("No",G2024)))</formula>
    </cfRule>
    <cfRule type="containsText" dxfId="556" priority="702" operator="containsText" text="Yes">
      <formula>NOT(ISERROR(SEARCH("Yes",G2024)))</formula>
    </cfRule>
    <cfRule type="containsText" dxfId="555" priority="703" operator="containsText" text="No">
      <formula>NOT(ISERROR(SEARCH("No",G2024)))</formula>
    </cfRule>
  </conditionalFormatting>
  <conditionalFormatting sqref="G2045:H2045">
    <cfRule type="containsText" dxfId="554" priority="587" operator="containsText" text="Not Eligible">
      <formula>NOT(ISERROR(SEARCH("Not Eligible",G2045)))</formula>
    </cfRule>
    <cfRule type="containsText" dxfId="553" priority="588" operator="containsText" text="Yes">
      <formula>NOT(ISERROR(SEARCH("Yes",G2045)))</formula>
    </cfRule>
    <cfRule type="containsText" dxfId="552" priority="589" operator="containsText" text="No">
      <formula>NOT(ISERROR(SEARCH("No",G2045)))</formula>
    </cfRule>
    <cfRule type="containsText" dxfId="551" priority="590" operator="containsText" text="Not Eligible">
      <formula>NOT(ISERROR(SEARCH("Not Eligible",G2045)))</formula>
    </cfRule>
    <cfRule type="containsText" dxfId="550" priority="591" operator="containsText" text="Yes">
      <formula>NOT(ISERROR(SEARCH("Yes",G2045)))</formula>
    </cfRule>
    <cfRule type="containsText" dxfId="549" priority="592" operator="containsText" text="No">
      <formula>NOT(ISERROR(SEARCH("No",G2045)))</formula>
    </cfRule>
    <cfRule type="containsText" dxfId="548" priority="593" operator="containsText" text="No">
      <formula>NOT(ISERROR(SEARCH("No",G2045)))</formula>
    </cfRule>
    <cfRule type="containsText" dxfId="547" priority="594" operator="containsText" text="Yes">
      <formula>NOT(ISERROR(SEARCH("Yes",G2045)))</formula>
    </cfRule>
    <cfRule type="containsText" dxfId="546" priority="595" operator="containsText" text="No">
      <formula>NOT(ISERROR(SEARCH("No",G2045)))</formula>
    </cfRule>
  </conditionalFormatting>
  <conditionalFormatting sqref="G2046:H2046">
    <cfRule type="containsText" dxfId="545" priority="554" operator="containsText" text="No">
      <formula>NOT(ISERROR(SEARCH("No",G2046)))</formula>
    </cfRule>
    <cfRule type="containsText" dxfId="544" priority="555" operator="containsText" text="Yes">
      <formula>NOT(ISERROR(SEARCH("Yes",G2046)))</formula>
    </cfRule>
    <cfRule type="containsText" dxfId="543" priority="556" operator="containsText" text="No">
      <formula>NOT(ISERROR(SEARCH("No",G2046)))</formula>
    </cfRule>
  </conditionalFormatting>
  <conditionalFormatting sqref="G2069:H2069">
    <cfRule type="containsText" dxfId="542" priority="578" operator="containsText" text="Not Eligible">
      <formula>NOT(ISERROR(SEARCH("Not Eligible",G2069)))</formula>
    </cfRule>
    <cfRule type="containsText" dxfId="541" priority="579" operator="containsText" text="Yes">
      <formula>NOT(ISERROR(SEARCH("Yes",G2069)))</formula>
    </cfRule>
    <cfRule type="containsText" dxfId="540" priority="580" operator="containsText" text="No">
      <formula>NOT(ISERROR(SEARCH("No",G2069)))</formula>
    </cfRule>
    <cfRule type="containsText" dxfId="539" priority="581" operator="containsText" text="Not Eligible">
      <formula>NOT(ISERROR(SEARCH("Not Eligible",G2069)))</formula>
    </cfRule>
    <cfRule type="containsText" dxfId="538" priority="582" operator="containsText" text="Yes">
      <formula>NOT(ISERROR(SEARCH("Yes",G2069)))</formula>
    </cfRule>
    <cfRule type="containsText" dxfId="537" priority="583" operator="containsText" text="No">
      <formula>NOT(ISERROR(SEARCH("No",G2069)))</formula>
    </cfRule>
    <cfRule type="containsText" dxfId="536" priority="584" operator="containsText" text="No">
      <formula>NOT(ISERROR(SEARCH("No",G2069)))</formula>
    </cfRule>
    <cfRule type="containsText" dxfId="535" priority="585" operator="containsText" text="Yes">
      <formula>NOT(ISERROR(SEARCH("Yes",G2069)))</formula>
    </cfRule>
    <cfRule type="containsText" dxfId="534" priority="586" operator="containsText" text="No">
      <formula>NOT(ISERROR(SEARCH("No",G2069)))</formula>
    </cfRule>
  </conditionalFormatting>
  <conditionalFormatting sqref="G2070:H2070">
    <cfRule type="containsText" dxfId="533" priority="484" operator="containsText" text="No">
      <formula>NOT(ISERROR(SEARCH("No",G2070)))</formula>
    </cfRule>
    <cfRule type="containsText" dxfId="532" priority="485" operator="containsText" text="Yes">
      <formula>NOT(ISERROR(SEARCH("Yes",G2070)))</formula>
    </cfRule>
    <cfRule type="containsText" dxfId="531" priority="486" operator="containsText" text="No">
      <formula>NOT(ISERROR(SEARCH("No",G2070)))</formula>
    </cfRule>
  </conditionalFormatting>
  <conditionalFormatting sqref="G2091:H2091">
    <cfRule type="containsText" dxfId="530" priority="567" operator="containsText" text="Not Eligible">
      <formula>NOT(ISERROR(SEARCH("Not Eligible",G2091)))</formula>
    </cfRule>
    <cfRule type="containsText" dxfId="529" priority="568" operator="containsText" text="Yes">
      <formula>NOT(ISERROR(SEARCH("Yes",G2091)))</formula>
    </cfRule>
    <cfRule type="containsText" dxfId="528" priority="569" operator="containsText" text="No">
      <formula>NOT(ISERROR(SEARCH("No",G2091)))</formula>
    </cfRule>
    <cfRule type="containsText" dxfId="527" priority="570" operator="containsText" text="Not Eligible">
      <formula>NOT(ISERROR(SEARCH("Not Eligible",G2091)))</formula>
    </cfRule>
    <cfRule type="containsText" dxfId="526" priority="571" operator="containsText" text="Yes">
      <formula>NOT(ISERROR(SEARCH("Yes",G2091)))</formula>
    </cfRule>
    <cfRule type="containsText" dxfId="525" priority="572" operator="containsText" text="No">
      <formula>NOT(ISERROR(SEARCH("No",G2091)))</formula>
    </cfRule>
    <cfRule type="containsText" dxfId="524" priority="573" operator="containsText" text="No">
      <formula>NOT(ISERROR(SEARCH("No",G2091)))</formula>
    </cfRule>
    <cfRule type="containsText" dxfId="523" priority="574" operator="containsText" text="Yes">
      <formula>NOT(ISERROR(SEARCH("Yes",G2091)))</formula>
    </cfRule>
    <cfRule type="containsText" dxfId="522" priority="575" operator="containsText" text="No">
      <formula>NOT(ISERROR(SEARCH("No",G2091)))</formula>
    </cfRule>
  </conditionalFormatting>
  <conditionalFormatting sqref="G2092:H2092">
    <cfRule type="containsText" dxfId="521" priority="564" operator="containsText" text="No">
      <formula>NOT(ISERROR(SEARCH("No",G2092)))</formula>
    </cfRule>
    <cfRule type="containsText" dxfId="520" priority="565" operator="containsText" text="Yes">
      <formula>NOT(ISERROR(SEARCH("Yes",G2092)))</formula>
    </cfRule>
    <cfRule type="containsText" dxfId="519" priority="566" operator="containsText" text="No">
      <formula>NOT(ISERROR(SEARCH("No",G2092)))</formula>
    </cfRule>
  </conditionalFormatting>
  <conditionalFormatting sqref="G2112:H2112">
    <cfRule type="containsText" dxfId="518" priority="469" operator="containsText" text="Not Eligible">
      <formula>NOT(ISERROR(SEARCH("Not Eligible",G2112)))</formula>
    </cfRule>
    <cfRule type="containsText" dxfId="517" priority="470" operator="containsText" text="Yes">
      <formula>NOT(ISERROR(SEARCH("Yes",G2112)))</formula>
    </cfRule>
    <cfRule type="containsText" dxfId="516" priority="471" operator="containsText" text="No">
      <formula>NOT(ISERROR(SEARCH("No",G2112)))</formula>
    </cfRule>
    <cfRule type="containsText" dxfId="515" priority="472" operator="containsText" text="Not Eligible">
      <formula>NOT(ISERROR(SEARCH("Not Eligible",G2112)))</formula>
    </cfRule>
    <cfRule type="containsText" dxfId="514" priority="473" operator="containsText" text="Yes">
      <formula>NOT(ISERROR(SEARCH("Yes",G2112)))</formula>
    </cfRule>
    <cfRule type="containsText" dxfId="513" priority="474" operator="containsText" text="No">
      <formula>NOT(ISERROR(SEARCH("No",G2112)))</formula>
    </cfRule>
    <cfRule type="containsText" dxfId="512" priority="475" operator="containsText" text="No">
      <formula>NOT(ISERROR(SEARCH("No",G2112)))</formula>
    </cfRule>
    <cfRule type="containsText" dxfId="511" priority="476" operator="containsText" text="Yes">
      <formula>NOT(ISERROR(SEARCH("Yes",G2112)))</formula>
    </cfRule>
    <cfRule type="containsText" dxfId="510" priority="477" operator="containsText" text="No">
      <formula>NOT(ISERROR(SEARCH("No",G2112)))</formula>
    </cfRule>
  </conditionalFormatting>
  <conditionalFormatting sqref="G2113:H2113">
    <cfRule type="containsText" dxfId="509" priority="439" operator="containsText" text="No">
      <formula>NOT(ISERROR(SEARCH("No",G2113)))</formula>
    </cfRule>
    <cfRule type="containsText" dxfId="508" priority="440" operator="containsText" text="Yes">
      <formula>NOT(ISERROR(SEARCH("Yes",G2113)))</formula>
    </cfRule>
    <cfRule type="containsText" dxfId="507" priority="441" operator="containsText" text="No">
      <formula>NOT(ISERROR(SEARCH("No",G2113)))</formula>
    </cfRule>
  </conditionalFormatting>
  <conditionalFormatting sqref="G2135:H2135">
    <cfRule type="containsText" dxfId="506" priority="460" operator="containsText" text="Not Eligible">
      <formula>NOT(ISERROR(SEARCH("Not Eligible",G2135)))</formula>
    </cfRule>
    <cfRule type="containsText" dxfId="505" priority="461" operator="containsText" text="Yes">
      <formula>NOT(ISERROR(SEARCH("Yes",G2135)))</formula>
    </cfRule>
    <cfRule type="containsText" dxfId="504" priority="462" operator="containsText" text="No">
      <formula>NOT(ISERROR(SEARCH("No",G2135)))</formula>
    </cfRule>
    <cfRule type="containsText" dxfId="503" priority="463" operator="containsText" text="Not Eligible">
      <formula>NOT(ISERROR(SEARCH("Not Eligible",G2135)))</formula>
    </cfRule>
    <cfRule type="containsText" dxfId="502" priority="464" operator="containsText" text="Yes">
      <formula>NOT(ISERROR(SEARCH("Yes",G2135)))</formula>
    </cfRule>
    <cfRule type="containsText" dxfId="501" priority="465" operator="containsText" text="No">
      <formula>NOT(ISERROR(SEARCH("No",G2135)))</formula>
    </cfRule>
    <cfRule type="containsText" dxfId="500" priority="466" operator="containsText" text="No">
      <formula>NOT(ISERROR(SEARCH("No",G2135)))</formula>
    </cfRule>
    <cfRule type="containsText" dxfId="499" priority="467" operator="containsText" text="Yes">
      <formula>NOT(ISERROR(SEARCH("Yes",G2135)))</formula>
    </cfRule>
    <cfRule type="containsText" dxfId="498" priority="468" operator="containsText" text="No">
      <formula>NOT(ISERROR(SEARCH("No",G2135)))</formula>
    </cfRule>
  </conditionalFormatting>
  <conditionalFormatting sqref="G2136:H2136">
    <cfRule type="containsText" dxfId="497" priority="373" operator="containsText" text="No">
      <formula>NOT(ISERROR(SEARCH("No",G2136)))</formula>
    </cfRule>
    <cfRule type="containsText" dxfId="496" priority="374" operator="containsText" text="Yes">
      <formula>NOT(ISERROR(SEARCH("Yes",G2136)))</formula>
    </cfRule>
    <cfRule type="containsText" dxfId="495" priority="375" operator="containsText" text="No">
      <formula>NOT(ISERROR(SEARCH("No",G2136)))</formula>
    </cfRule>
  </conditionalFormatting>
  <conditionalFormatting sqref="G2157:H2157">
    <cfRule type="containsText" dxfId="494" priority="449" operator="containsText" text="Not Eligible">
      <formula>NOT(ISERROR(SEARCH("Not Eligible",G2157)))</formula>
    </cfRule>
    <cfRule type="containsText" dxfId="493" priority="450" operator="containsText" text="Yes">
      <formula>NOT(ISERROR(SEARCH("Yes",G2157)))</formula>
    </cfRule>
    <cfRule type="containsText" dxfId="492" priority="451" operator="containsText" text="No">
      <formula>NOT(ISERROR(SEARCH("No",G2157)))</formula>
    </cfRule>
    <cfRule type="containsText" dxfId="491" priority="452" operator="containsText" text="Not Eligible">
      <formula>NOT(ISERROR(SEARCH("Not Eligible",G2157)))</formula>
    </cfRule>
    <cfRule type="containsText" dxfId="490" priority="453" operator="containsText" text="Yes">
      <formula>NOT(ISERROR(SEARCH("Yes",G2157)))</formula>
    </cfRule>
    <cfRule type="containsText" dxfId="489" priority="454" operator="containsText" text="No">
      <formula>NOT(ISERROR(SEARCH("No",G2157)))</formula>
    </cfRule>
    <cfRule type="containsText" dxfId="488" priority="455" operator="containsText" text="No">
      <formula>NOT(ISERROR(SEARCH("No",G2157)))</formula>
    </cfRule>
    <cfRule type="containsText" dxfId="487" priority="456" operator="containsText" text="Yes">
      <formula>NOT(ISERROR(SEARCH("Yes",G2157)))</formula>
    </cfRule>
    <cfRule type="containsText" dxfId="486" priority="457" operator="containsText" text="No">
      <formula>NOT(ISERROR(SEARCH("No",G2157)))</formula>
    </cfRule>
  </conditionalFormatting>
  <conditionalFormatting sqref="G2158:H2158">
    <cfRule type="containsText" dxfId="485" priority="446" operator="containsText" text="No">
      <formula>NOT(ISERROR(SEARCH("No",G2158)))</formula>
    </cfRule>
    <cfRule type="containsText" dxfId="484" priority="447" operator="containsText" text="Yes">
      <formula>NOT(ISERROR(SEARCH("Yes",G2158)))</formula>
    </cfRule>
    <cfRule type="containsText" dxfId="483" priority="448" operator="containsText" text="No">
      <formula>NOT(ISERROR(SEARCH("No",G2158)))</formula>
    </cfRule>
  </conditionalFormatting>
  <conditionalFormatting sqref="G2179:H2179">
    <cfRule type="containsText" dxfId="482" priority="312" operator="containsText" text="Not Eligible">
      <formula>NOT(ISERROR(SEARCH("Not Eligible",G2179)))</formula>
    </cfRule>
    <cfRule type="containsText" dxfId="481" priority="313" operator="containsText" text="Yes">
      <formula>NOT(ISERROR(SEARCH("Yes",G2179)))</formula>
    </cfRule>
    <cfRule type="containsText" dxfId="480" priority="314" operator="containsText" text="No">
      <formula>NOT(ISERROR(SEARCH("No",G2179)))</formula>
    </cfRule>
    <cfRule type="containsText" dxfId="479" priority="315" operator="containsText" text="Not Eligible">
      <formula>NOT(ISERROR(SEARCH("Not Eligible",G2179)))</formula>
    </cfRule>
    <cfRule type="containsText" dxfId="478" priority="316" operator="containsText" text="Yes">
      <formula>NOT(ISERROR(SEARCH("Yes",G2179)))</formula>
    </cfRule>
    <cfRule type="containsText" dxfId="477" priority="317" operator="containsText" text="No">
      <formula>NOT(ISERROR(SEARCH("No",G2179)))</formula>
    </cfRule>
    <cfRule type="containsText" dxfId="476" priority="318" operator="containsText" text="No">
      <formula>NOT(ISERROR(SEARCH("No",G2179)))</formula>
    </cfRule>
    <cfRule type="containsText" dxfId="475" priority="319" operator="containsText" text="Yes">
      <formula>NOT(ISERROR(SEARCH("Yes",G2179)))</formula>
    </cfRule>
    <cfRule type="containsText" dxfId="474" priority="320" operator="containsText" text="No">
      <formula>NOT(ISERROR(SEARCH("No",G2179)))</formula>
    </cfRule>
  </conditionalFormatting>
  <conditionalFormatting sqref="G2180:H2180">
    <cfRule type="containsText" dxfId="473" priority="282" operator="containsText" text="No">
      <formula>NOT(ISERROR(SEARCH("No",G2180)))</formula>
    </cfRule>
    <cfRule type="containsText" dxfId="472" priority="283" operator="containsText" text="Yes">
      <formula>NOT(ISERROR(SEARCH("Yes",G2180)))</formula>
    </cfRule>
    <cfRule type="containsText" dxfId="471" priority="284" operator="containsText" text="No">
      <formula>NOT(ISERROR(SEARCH("No",G2180)))</formula>
    </cfRule>
  </conditionalFormatting>
  <conditionalFormatting sqref="G2202:H2202">
    <cfRule type="containsText" dxfId="470" priority="303" operator="containsText" text="Not Eligible">
      <formula>NOT(ISERROR(SEARCH("Not Eligible",G2202)))</formula>
    </cfRule>
    <cfRule type="containsText" dxfId="469" priority="304" operator="containsText" text="Yes">
      <formula>NOT(ISERROR(SEARCH("Yes",G2202)))</formula>
    </cfRule>
    <cfRule type="containsText" dxfId="468" priority="305" operator="containsText" text="No">
      <formula>NOT(ISERROR(SEARCH("No",G2202)))</formula>
    </cfRule>
    <cfRule type="containsText" dxfId="467" priority="306" operator="containsText" text="Not Eligible">
      <formula>NOT(ISERROR(SEARCH("Not Eligible",G2202)))</formula>
    </cfRule>
    <cfRule type="containsText" dxfId="466" priority="307" operator="containsText" text="Yes">
      <formula>NOT(ISERROR(SEARCH("Yes",G2202)))</formula>
    </cfRule>
    <cfRule type="containsText" dxfId="465" priority="308" operator="containsText" text="No">
      <formula>NOT(ISERROR(SEARCH("No",G2202)))</formula>
    </cfRule>
    <cfRule type="containsText" dxfId="464" priority="309" operator="containsText" text="No">
      <formula>NOT(ISERROR(SEARCH("No",G2202)))</formula>
    </cfRule>
    <cfRule type="containsText" dxfId="463" priority="310" operator="containsText" text="Yes">
      <formula>NOT(ISERROR(SEARCH("Yes",G2202)))</formula>
    </cfRule>
    <cfRule type="containsText" dxfId="462" priority="311" operator="containsText" text="No">
      <formula>NOT(ISERROR(SEARCH("No",G2202)))</formula>
    </cfRule>
  </conditionalFormatting>
  <conditionalFormatting sqref="G2203:H2203">
    <cfRule type="containsText" dxfId="461" priority="232" operator="containsText" text="No">
      <formula>NOT(ISERROR(SEARCH("No",G2203)))</formula>
    </cfRule>
    <cfRule type="containsText" dxfId="460" priority="233" operator="containsText" text="Yes">
      <formula>NOT(ISERROR(SEARCH("Yes",G2203)))</formula>
    </cfRule>
    <cfRule type="containsText" dxfId="459" priority="234" operator="containsText" text="No">
      <formula>NOT(ISERROR(SEARCH("No",G2203)))</formula>
    </cfRule>
  </conditionalFormatting>
  <conditionalFormatting sqref="G2224:H2224">
    <cfRule type="containsText" dxfId="458" priority="292" operator="containsText" text="Not Eligible">
      <formula>NOT(ISERROR(SEARCH("Not Eligible",G2224)))</formula>
    </cfRule>
    <cfRule type="containsText" dxfId="457" priority="293" operator="containsText" text="Yes">
      <formula>NOT(ISERROR(SEARCH("Yes",G2224)))</formula>
    </cfRule>
    <cfRule type="containsText" dxfId="456" priority="294" operator="containsText" text="No">
      <formula>NOT(ISERROR(SEARCH("No",G2224)))</formula>
    </cfRule>
    <cfRule type="containsText" dxfId="455" priority="295" operator="containsText" text="Not Eligible">
      <formula>NOT(ISERROR(SEARCH("Not Eligible",G2224)))</formula>
    </cfRule>
    <cfRule type="containsText" dxfId="454" priority="296" operator="containsText" text="Yes">
      <formula>NOT(ISERROR(SEARCH("Yes",G2224)))</formula>
    </cfRule>
    <cfRule type="containsText" dxfId="453" priority="297" operator="containsText" text="No">
      <formula>NOT(ISERROR(SEARCH("No",G2224)))</formula>
    </cfRule>
    <cfRule type="containsText" dxfId="452" priority="298" operator="containsText" text="No">
      <formula>NOT(ISERROR(SEARCH("No",G2224)))</formula>
    </cfRule>
    <cfRule type="containsText" dxfId="451" priority="299" operator="containsText" text="Yes">
      <formula>NOT(ISERROR(SEARCH("Yes",G2224)))</formula>
    </cfRule>
    <cfRule type="containsText" dxfId="450" priority="300" operator="containsText" text="No">
      <formula>NOT(ISERROR(SEARCH("No",G2224)))</formula>
    </cfRule>
  </conditionalFormatting>
  <conditionalFormatting sqref="G2225:H2225">
    <cfRule type="containsText" dxfId="449" priority="289" operator="containsText" text="No">
      <formula>NOT(ISERROR(SEARCH("No",G2225)))</formula>
    </cfRule>
    <cfRule type="containsText" dxfId="448" priority="290" operator="containsText" text="Yes">
      <formula>NOT(ISERROR(SEARCH("Yes",G2225)))</formula>
    </cfRule>
    <cfRule type="containsText" dxfId="447" priority="291" operator="containsText" text="No">
      <formula>NOT(ISERROR(SEARCH("No",G2225)))</formula>
    </cfRule>
  </conditionalFormatting>
  <conditionalFormatting sqref="G2236:H2236">
    <cfRule type="containsText" dxfId="446" priority="181" operator="containsText" text="Not Eligible">
      <formula>NOT(ISERROR(SEARCH("Not Eligible",G2236)))</formula>
    </cfRule>
    <cfRule type="containsText" dxfId="445" priority="182" operator="containsText" text="Yes">
      <formula>NOT(ISERROR(SEARCH("Yes",G2236)))</formula>
    </cfRule>
    <cfRule type="containsText" dxfId="444" priority="183" operator="containsText" text="No">
      <formula>NOT(ISERROR(SEARCH("No",G2236)))</formula>
    </cfRule>
    <cfRule type="containsText" dxfId="443" priority="184" operator="containsText" text="Not Eligible">
      <formula>NOT(ISERROR(SEARCH("Not Eligible",G2236)))</formula>
    </cfRule>
    <cfRule type="containsText" dxfId="442" priority="185" operator="containsText" text="Yes">
      <formula>NOT(ISERROR(SEARCH("Yes",G2236)))</formula>
    </cfRule>
    <cfRule type="containsText" dxfId="441" priority="186" operator="containsText" text="No">
      <formula>NOT(ISERROR(SEARCH("No",G2236)))</formula>
    </cfRule>
    <cfRule type="containsText" dxfId="440" priority="187" operator="containsText" text="No">
      <formula>NOT(ISERROR(SEARCH("No",G2236)))</formula>
    </cfRule>
    <cfRule type="containsText" dxfId="439" priority="188" operator="containsText" text="Yes">
      <formula>NOT(ISERROR(SEARCH("Yes",G2236)))</formula>
    </cfRule>
    <cfRule type="containsText" dxfId="438" priority="189" operator="containsText" text="No">
      <formula>NOT(ISERROR(SEARCH("No",G2236)))</formula>
    </cfRule>
  </conditionalFormatting>
  <conditionalFormatting sqref="G2237:H2237">
    <cfRule type="containsText" dxfId="437" priority="137" operator="containsText" text="No">
      <formula>NOT(ISERROR(SEARCH("No",G2237)))</formula>
    </cfRule>
    <cfRule type="containsText" dxfId="436" priority="138" operator="containsText" text="Yes">
      <formula>NOT(ISERROR(SEARCH("Yes",G2237)))</formula>
    </cfRule>
    <cfRule type="containsText" dxfId="435" priority="139" operator="containsText" text="No">
      <formula>NOT(ISERROR(SEARCH("No",G2237)))</formula>
    </cfRule>
  </conditionalFormatting>
  <conditionalFormatting sqref="G2258:H2258">
    <cfRule type="containsText" dxfId="434" priority="171" operator="containsText" text="Not Eligible">
      <formula>NOT(ISERROR(SEARCH("Not Eligible",G2258)))</formula>
    </cfRule>
    <cfRule type="containsText" dxfId="433" priority="172" operator="containsText" text="Yes">
      <formula>NOT(ISERROR(SEARCH("Yes",G2258)))</formula>
    </cfRule>
    <cfRule type="containsText" dxfId="432" priority="173" operator="containsText" text="No">
      <formula>NOT(ISERROR(SEARCH("No",G2258)))</formula>
    </cfRule>
    <cfRule type="containsText" dxfId="431" priority="174" operator="containsText" text="Not Eligible">
      <formula>NOT(ISERROR(SEARCH("Not Eligible",G2258)))</formula>
    </cfRule>
    <cfRule type="containsText" dxfId="430" priority="175" operator="containsText" text="Yes">
      <formula>NOT(ISERROR(SEARCH("Yes",G2258)))</formula>
    </cfRule>
    <cfRule type="containsText" dxfId="429" priority="176" operator="containsText" text="No">
      <formula>NOT(ISERROR(SEARCH("No",G2258)))</formula>
    </cfRule>
    <cfRule type="containsText" dxfId="428" priority="177" operator="containsText" text="No">
      <formula>NOT(ISERROR(SEARCH("No",G2258)))</formula>
    </cfRule>
    <cfRule type="containsText" dxfId="427" priority="178" operator="containsText" text="Yes">
      <formula>NOT(ISERROR(SEARCH("Yes",G2258)))</formula>
    </cfRule>
    <cfRule type="containsText" dxfId="426" priority="179" operator="containsText" text="No">
      <formula>NOT(ISERROR(SEARCH("No",G2258)))</formula>
    </cfRule>
  </conditionalFormatting>
  <conditionalFormatting sqref="G2259:H2259">
    <cfRule type="containsText" dxfId="425" priority="168" operator="containsText" text="No">
      <formula>NOT(ISERROR(SEARCH("No",G2259)))</formula>
    </cfRule>
    <cfRule type="containsText" dxfId="424" priority="169" operator="containsText" text="Yes">
      <formula>NOT(ISERROR(SEARCH("Yes",G2259)))</formula>
    </cfRule>
    <cfRule type="containsText" dxfId="423" priority="170" operator="containsText" text="No">
      <formula>NOT(ISERROR(SEARCH("No",G2259)))</formula>
    </cfRule>
  </conditionalFormatting>
  <conditionalFormatting sqref="G2270:H2270">
    <cfRule type="containsText" dxfId="422" priority="121" operator="containsText" text="Not Eligible">
      <formula>NOT(ISERROR(SEARCH("Not Eligible",G2270)))</formula>
    </cfRule>
    <cfRule type="containsText" dxfId="421" priority="122" operator="containsText" text="Yes">
      <formula>NOT(ISERROR(SEARCH("Yes",G2270)))</formula>
    </cfRule>
    <cfRule type="containsText" dxfId="420" priority="123" operator="containsText" text="No">
      <formula>NOT(ISERROR(SEARCH("No",G2270)))</formula>
    </cfRule>
    <cfRule type="containsText" dxfId="419" priority="124" operator="containsText" text="Not Eligible">
      <formula>NOT(ISERROR(SEARCH("Not Eligible",G2270)))</formula>
    </cfRule>
    <cfRule type="containsText" dxfId="418" priority="125" operator="containsText" text="Yes">
      <formula>NOT(ISERROR(SEARCH("Yes",G2270)))</formula>
    </cfRule>
    <cfRule type="containsText" dxfId="417" priority="126" operator="containsText" text="No">
      <formula>NOT(ISERROR(SEARCH("No",G2270)))</formula>
    </cfRule>
    <cfRule type="containsText" dxfId="416" priority="127" operator="containsText" text="No">
      <formula>NOT(ISERROR(SEARCH("No",G2270)))</formula>
    </cfRule>
    <cfRule type="containsText" dxfId="415" priority="128" operator="containsText" text="Yes">
      <formula>NOT(ISERROR(SEARCH("Yes",G2270)))</formula>
    </cfRule>
    <cfRule type="containsText" dxfId="414" priority="129" operator="containsText" text="No">
      <formula>NOT(ISERROR(SEARCH("No",G2270)))</formula>
    </cfRule>
  </conditionalFormatting>
  <conditionalFormatting sqref="G2271:H2271">
    <cfRule type="containsText" dxfId="413" priority="116" operator="containsText" text="No">
      <formula>NOT(ISERROR(SEARCH("No",G2271)))</formula>
    </cfRule>
    <cfRule type="containsText" dxfId="412" priority="117" operator="containsText" text="Yes">
      <formula>NOT(ISERROR(SEARCH("Yes",G2271)))</formula>
    </cfRule>
    <cfRule type="containsText" dxfId="411" priority="118" operator="containsText" text="No">
      <formula>NOT(ISERROR(SEARCH("No",G2271)))</formula>
    </cfRule>
  </conditionalFormatting>
  <conditionalFormatting sqref="H2:H24">
    <cfRule type="containsText" dxfId="410" priority="3199" operator="containsText" text="Yes">
      <formula>NOT(ISERROR(SEARCH("Yes",H2)))</formula>
    </cfRule>
    <cfRule type="containsText" dxfId="409" priority="3200" operator="containsText" text="No">
      <formula>NOT(ISERROR(SEARCH("No",H2)))</formula>
    </cfRule>
  </conditionalFormatting>
  <conditionalFormatting sqref="H26:H47">
    <cfRule type="containsText" dxfId="408" priority="3204" operator="containsText" text="Yes">
      <formula>NOT(ISERROR(SEARCH("Yes",H26)))</formula>
    </cfRule>
    <cfRule type="containsText" dxfId="407" priority="3205" operator="containsText" text="No">
      <formula>NOT(ISERROR(SEARCH("No",H26)))</formula>
    </cfRule>
  </conditionalFormatting>
  <conditionalFormatting sqref="H50:H51">
    <cfRule type="containsText" dxfId="406" priority="2921" operator="containsText" text="Yes">
      <formula>NOT(ISERROR(SEARCH("Yes",H50)))</formula>
    </cfRule>
  </conditionalFormatting>
  <conditionalFormatting sqref="H50:H67">
    <cfRule type="containsText" dxfId="405" priority="2922" operator="containsText" text="No">
      <formula>NOT(ISERROR(SEARCH("No",H50)))</formula>
    </cfRule>
  </conditionalFormatting>
  <conditionalFormatting sqref="H52:H67 H114:H128 H311:H328 H373:H392 H397:H416 H440:H460 H463:H476 G1:G982 H176:H194 H331:H349 H479:H497 G984:G1008 G1010:G1026 G1028:G1053 G1055:G1071 H1065 G1073:G1048576">
    <cfRule type="containsText" dxfId="404" priority="4962" operator="containsText" text="No">
      <formula>NOT(ISERROR(SEARCH("No",G1)))</formula>
    </cfRule>
  </conditionalFormatting>
  <conditionalFormatting sqref="H69:H89">
    <cfRule type="containsText" dxfId="403" priority="3280" operator="containsText" text="Yes">
      <formula>NOT(ISERROR(SEARCH("Yes",H69)))</formula>
    </cfRule>
    <cfRule type="containsText" dxfId="402" priority="3281" operator="containsText" text="No">
      <formula>NOT(ISERROR(SEARCH("No",H69)))</formula>
    </cfRule>
  </conditionalFormatting>
  <conditionalFormatting sqref="H92:H111">
    <cfRule type="containsText" dxfId="401" priority="3184" operator="containsText" text="Yes">
      <formula>NOT(ISERROR(SEARCH("Yes",H92)))</formula>
    </cfRule>
    <cfRule type="containsText" dxfId="400" priority="3185" operator="containsText" text="No">
      <formula>NOT(ISERROR(SEARCH("No",H92)))</formula>
    </cfRule>
  </conditionalFormatting>
  <conditionalFormatting sqref="H130:H141">
    <cfRule type="containsText" dxfId="399" priority="3144" operator="containsText" text="Yes">
      <formula>NOT(ISERROR(SEARCH("Yes",H130)))</formula>
    </cfRule>
    <cfRule type="containsText" dxfId="398" priority="3145" operator="containsText" text="No">
      <formula>NOT(ISERROR(SEARCH("No",H130)))</formula>
    </cfRule>
  </conditionalFormatting>
  <conditionalFormatting sqref="H144:H149">
    <cfRule type="containsText" dxfId="397" priority="3148" operator="containsText" text="No">
      <formula>NOT(ISERROR(SEARCH("No",H144)))</formula>
    </cfRule>
    <cfRule type="containsText" dxfId="396" priority="3149" operator="containsText" text="Yes">
      <formula>NOT(ISERROR(SEARCH("Yes",H144)))</formula>
    </cfRule>
    <cfRule type="containsText" dxfId="395" priority="3150" operator="containsText" text="No">
      <formula>NOT(ISERROR(SEARCH("No",H144)))</formula>
    </cfRule>
  </conditionalFormatting>
  <conditionalFormatting sqref="H151:H164">
    <cfRule type="containsText" dxfId="394" priority="3124" operator="containsText" text="Yes">
      <formula>NOT(ISERROR(SEARCH("Yes",H151)))</formula>
    </cfRule>
    <cfRule type="containsText" dxfId="393" priority="3125" operator="containsText" text="No">
      <formula>NOT(ISERROR(SEARCH("No",H151)))</formula>
    </cfRule>
  </conditionalFormatting>
  <conditionalFormatting sqref="H167:H173">
    <cfRule type="containsText" dxfId="392" priority="3128" operator="containsText" text="No">
      <formula>NOT(ISERROR(SEARCH("No",H167)))</formula>
    </cfRule>
    <cfRule type="containsText" dxfId="391" priority="3129" operator="containsText" text="Yes">
      <formula>NOT(ISERROR(SEARCH("Yes",H167)))</formula>
    </cfRule>
    <cfRule type="containsText" dxfId="390" priority="3130" operator="containsText" text="No">
      <formula>NOT(ISERROR(SEARCH("No",H167)))</formula>
    </cfRule>
  </conditionalFormatting>
  <conditionalFormatting sqref="H197:H217">
    <cfRule type="containsText" dxfId="389" priority="3076" operator="containsText" text="Yes">
      <formula>NOT(ISERROR(SEARCH("Yes",H197)))</formula>
    </cfRule>
    <cfRule type="containsText" dxfId="388" priority="3077" operator="containsText" text="No">
      <formula>NOT(ISERROR(SEARCH("No",H197)))</formula>
    </cfRule>
  </conditionalFormatting>
  <conditionalFormatting sqref="H221:H241">
    <cfRule type="containsText" dxfId="387" priority="3060" operator="containsText" text="Yes">
      <formula>NOT(ISERROR(SEARCH("Yes",H221)))</formula>
    </cfRule>
    <cfRule type="containsText" dxfId="386" priority="3061" operator="containsText" text="No">
      <formula>NOT(ISERROR(SEARCH("No",H221)))</formula>
    </cfRule>
  </conditionalFormatting>
  <conditionalFormatting sqref="H244:H264">
    <cfRule type="containsText" dxfId="385" priority="3045" operator="containsText" text="Yes">
      <formula>NOT(ISERROR(SEARCH("Yes",H244)))</formula>
    </cfRule>
    <cfRule type="containsText" dxfId="384" priority="3046" operator="containsText" text="No">
      <formula>NOT(ISERROR(SEARCH("No",H244)))</formula>
    </cfRule>
  </conditionalFormatting>
  <conditionalFormatting sqref="H267:H287">
    <cfRule type="containsText" dxfId="383" priority="3025" operator="containsText" text="Yes">
      <formula>NOT(ISERROR(SEARCH("Yes",H267)))</formula>
    </cfRule>
    <cfRule type="containsText" dxfId="382" priority="3026" operator="containsText" text="No">
      <formula>NOT(ISERROR(SEARCH("No",H267)))</formula>
    </cfRule>
  </conditionalFormatting>
  <conditionalFormatting sqref="H352:H370">
    <cfRule type="containsText" dxfId="381" priority="2955" operator="containsText" text="Yes">
      <formula>NOT(ISERROR(SEARCH("Yes",H352)))</formula>
    </cfRule>
    <cfRule type="containsText" dxfId="380" priority="2956" operator="containsText" text="No">
      <formula>NOT(ISERROR(SEARCH("No",H352)))</formula>
    </cfRule>
  </conditionalFormatting>
  <conditionalFormatting sqref="H366 G50:G67 G114:G128 G373:G394 G397:G416 G440:G460">
    <cfRule type="containsText" dxfId="379" priority="4146" operator="containsText" text="Yes">
      <formula>NOT(ISERROR(SEARCH("Yes",G50)))</formula>
    </cfRule>
  </conditionalFormatting>
  <conditionalFormatting sqref="H373:H392 H114:H128 H397:H416 H440:H460 H52:H67 H311:H328 H463:H476">
    <cfRule type="containsText" dxfId="378" priority="4961" operator="containsText" text="Yes">
      <formula>NOT(ISERROR(SEARCH("Yes",H52)))</formula>
    </cfRule>
  </conditionalFormatting>
  <conditionalFormatting sqref="H373:H392">
    <cfRule type="containsText" dxfId="377" priority="4960" operator="containsText" text="No">
      <formula>NOT(ISERROR(SEARCH("No",H373)))</formula>
    </cfRule>
  </conditionalFormatting>
  <conditionalFormatting sqref="H420:H437">
    <cfRule type="containsText" dxfId="376" priority="2896" operator="containsText" text="Yes">
      <formula>NOT(ISERROR(SEARCH("Yes",H420)))</formula>
    </cfRule>
    <cfRule type="containsText" dxfId="375" priority="2897" operator="containsText" text="No">
      <formula>NOT(ISERROR(SEARCH("No",H420)))</formula>
    </cfRule>
  </conditionalFormatting>
  <conditionalFormatting sqref="H502">
    <cfRule type="containsText" dxfId="374" priority="2780" operator="containsText" text="No">
      <formula>NOT(ISERROR(SEARCH("No",H502)))</formula>
    </cfRule>
    <cfRule type="containsText" dxfId="373" priority="2781" operator="containsText" text="Yes">
      <formula>NOT(ISERROR(SEARCH("Yes",H502)))</formula>
    </cfRule>
    <cfRule type="containsText" dxfId="372" priority="2782" operator="containsText" text="No">
      <formula>NOT(ISERROR(SEARCH("No",H502)))</formula>
    </cfRule>
  </conditionalFormatting>
  <conditionalFormatting sqref="H540">
    <cfRule type="containsText" dxfId="371" priority="2762" operator="containsText" text="No">
      <formula>NOT(ISERROR(SEARCH("No",H540)))</formula>
    </cfRule>
    <cfRule type="containsText" dxfId="370" priority="2763" operator="containsText" text="Yes">
      <formula>NOT(ISERROR(SEARCH("Yes",H540)))</formula>
    </cfRule>
    <cfRule type="containsText" dxfId="369" priority="2764" operator="containsText" text="No">
      <formula>NOT(ISERROR(SEARCH("No",H540)))</formula>
    </cfRule>
  </conditionalFormatting>
  <conditionalFormatting sqref="H1308">
    <cfRule type="containsText" dxfId="368" priority="1492" operator="containsText" text="Yes">
      <formula>NOT(ISERROR(SEARCH("Yes",H1308)))</formula>
    </cfRule>
    <cfRule type="containsText" dxfId="367" priority="1493" operator="containsText" text="No">
      <formula>NOT(ISERROR(SEARCH("No",H1308)))</formula>
    </cfRule>
  </conditionalFormatting>
  <conditionalFormatting sqref="O221:O241">
    <cfRule type="containsText" dxfId="366" priority="3047" operator="containsText" text="Yes">
      <formula>NOT(ISERROR(SEARCH("Yes",O221)))</formula>
    </cfRule>
  </conditionalFormatting>
  <conditionalFormatting sqref="O221:P241">
    <cfRule type="containsText" dxfId="365" priority="3048" operator="containsText" text="No">
      <formula>NOT(ISERROR(SEARCH("No",O221)))</formula>
    </cfRule>
  </conditionalFormatting>
  <conditionalFormatting sqref="P221:P241">
    <cfRule type="containsText" dxfId="364" priority="3050" operator="containsText" text="Yes">
      <formula>NOT(ISERROR(SEARCH("Yes",P221)))</formula>
    </cfRule>
    <cfRule type="containsText" dxfId="363" priority="3051" operator="containsText" text="No">
      <formula>NOT(ISERROR(SEARCH("No",P221)))</formula>
    </cfRule>
  </conditionalFormatting>
  <dataValidations count="7">
    <dataValidation type="list" allowBlank="1" showInputMessage="1" showErrorMessage="1" sqref="H48 H112 H174 H242 H289 H309 H329 H350 H371 H395 H418 H438 H477 H461 H499 H521 H528 H537 H558 H579 H594 H609 H652 H674 H629 H700 H722 H742 H768 H779 H801 H827 H857 H884 H913 H938 H963 H984 H1010 H1034 H1059 H1082 H1104 H1129 H1153 H1175 H1199 H1225 H1247 H1271 H1295 H1320 H1344 H1368 H1392 H1417 H1441 H1464 H1489 H1514 H1537 H1561 H1584 H1606 H1632 H1656 H1678 H1700 H1723 H1746 H1769 H1793 H1816 H1839 H1863 H1886 H1908 H1932 H1955 H1977 H2001 H2023 H2045 H2069 H2091 H2112 H2135 H2157 H2179 H2202 H2224 H2236 H2258 H2270" xr:uid="{4B4ED226-BC1A-42B2-8DE9-BFD86BF61989}">
      <formula1>"Yes,No,Not Eligible"</formula1>
    </dataValidation>
    <dataValidation type="list" allowBlank="1" showInputMessage="1" showErrorMessage="1" sqref="H177:H178 H115:H116 H540 H502 H464:H465 H480:H481 H441:H442 H421:H422 H398:H399 H52 H353:H354 H332 H312:H313 H292:H293 H261:H264 H251:H252 H248:H249 H245:H246 H374:H375" xr:uid="{35D4F4F7-4AA1-474A-BF31-8A81479A62A5}">
      <formula1>#REF!</formula1>
    </dataValidation>
    <dataValidation allowBlank="1" showInputMessage="1" showErrorMessage="1" sqref="H142:H143 H165:H166" xr:uid="{2C2CC80D-4117-4EC3-BC58-9155F1737D9D}"/>
    <dataValidation type="list" allowBlank="1" showInputMessage="1" showErrorMessage="1" sqref="H10 H366 H50:H51" xr:uid="{33FD5EB6-7A12-431F-9D6F-8484332D0BAA}">
      <formula1>"Yes, No, Rescheduled"</formula1>
    </dataValidation>
    <dataValidation type="list" allowBlank="1" showInputMessage="1" showErrorMessage="1" sqref="F717:F720 F984:F1070 F1072:F1200 F1:F715 F722:F982 F1202:F2033 F2035:F2167 F2169:F2234 F2236:F2268 F2270:F1048576" xr:uid="{40A7846E-B821-4962-942D-694825084FF3}">
      <formula1>"Days, Nights,"</formula1>
    </dataValidation>
    <dataValidation type="list" allowBlank="1" showInputMessage="1" showErrorMessage="1" sqref="E806:E809" xr:uid="{32526E66-9CFC-490B-A6E3-C700EC0B8EE0}">
      <formula1>"Day Shift, Night Shift"</formula1>
    </dataValidation>
    <dataValidation type="list" allowBlank="1" showInputMessage="1" showErrorMessage="1" sqref="G984:G1008 G1010:G1026 H1065 G1028:G1053 G1055:G1071 G1:G982 G1073:G1048576" xr:uid="{29944400-C1F8-4227-8126-232EBC631AFC}">
      <formula1>"Yes, No, Late,"</formula1>
    </dataValidation>
  </dataValidations>
  <hyperlinks>
    <hyperlink ref="D1680" r:id="rId1" xr:uid="{EFC8F1D1-0EE4-4807-BB06-B1EBB194CC42}"/>
  </hyperlinks>
  <pageMargins left="0.7" right="0.7" top="0.75" bottom="0.75" header="0.3" footer="0.3"/>
  <legacyDrawing r:id="rId2"/>
  <tableParts count="5">
    <tablePart r:id="rId3"/>
    <tablePart r:id="rId4"/>
    <tablePart r:id="rId5"/>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3A43-A433-488D-896E-A59604900F3D}">
  <sheetPr>
    <tabColor rgb="FFFFC000"/>
  </sheetPr>
  <dimension ref="A1:T103"/>
  <sheetViews>
    <sheetView workbookViewId="0">
      <pane ySplit="3" topLeftCell="A4" activePane="bottomLeft" state="frozen"/>
      <selection pane="bottomLeft" activeCell="G4" sqref="G4"/>
    </sheetView>
  </sheetViews>
  <sheetFormatPr defaultRowHeight="14.5"/>
  <cols>
    <col min="1" max="1" width="9.36328125" bestFit="1" customWidth="1"/>
    <col min="2" max="2" width="7.90625" bestFit="1" customWidth="1"/>
    <col min="3" max="3" width="12.26953125" bestFit="1" customWidth="1"/>
    <col min="4" max="4" width="9.36328125" bestFit="1" customWidth="1"/>
    <col min="5" max="5" width="11.08984375" bestFit="1" customWidth="1"/>
    <col min="6" max="6" width="33.6328125" bestFit="1" customWidth="1"/>
    <col min="7" max="7" width="9.81640625" bestFit="1" customWidth="1"/>
    <col min="8" max="8" width="10.81640625" bestFit="1" customWidth="1"/>
    <col min="9" max="10" width="11" bestFit="1" customWidth="1"/>
    <col min="11" max="11" width="7.08984375" bestFit="1" customWidth="1"/>
    <col min="12" max="12" width="11" bestFit="1" customWidth="1"/>
    <col min="13" max="13" width="12" bestFit="1" customWidth="1"/>
    <col min="14" max="14" width="5.7265625" bestFit="1" customWidth="1"/>
    <col min="15" max="15" width="5.453125" bestFit="1" customWidth="1"/>
    <col min="16" max="16" width="10.08984375" bestFit="1" customWidth="1"/>
    <col min="17" max="17" width="8.81640625" bestFit="1" customWidth="1"/>
  </cols>
  <sheetData>
    <row r="1" spans="1:20">
      <c r="A1" s="712" t="s">
        <v>5509</v>
      </c>
      <c r="B1" s="712"/>
      <c r="C1" s="712"/>
      <c r="D1" s="712"/>
      <c r="E1" s="712"/>
      <c r="F1" s="712"/>
      <c r="G1" s="712"/>
      <c r="H1" s="712"/>
      <c r="I1" s="712"/>
      <c r="J1" s="712"/>
      <c r="K1" s="712"/>
      <c r="L1" s="712"/>
      <c r="M1" s="712"/>
      <c r="N1" s="712"/>
      <c r="O1" s="712"/>
      <c r="P1" s="712"/>
      <c r="Q1" s="712"/>
      <c r="S1" s="98" t="s">
        <v>5510</v>
      </c>
      <c r="T1" s="623" t="str">
        <f ca="1">IFERROR(DATEVALUE(SUBSTITUTE(MID(CELL("filename",A1),FIND("]",CELL("filename",A1))+1,255),".","/")),"")</f>
        <v/>
      </c>
    </row>
    <row r="2" spans="1:20">
      <c r="A2" s="714" t="s">
        <v>5474</v>
      </c>
      <c r="B2" s="714"/>
      <c r="C2" s="714"/>
      <c r="D2" s="714"/>
      <c r="E2" s="714"/>
      <c r="F2" s="714"/>
      <c r="G2" s="714"/>
      <c r="H2" s="714"/>
      <c r="I2" s="714"/>
      <c r="J2" s="714"/>
      <c r="K2" s="714"/>
      <c r="L2" s="714"/>
      <c r="M2" s="714"/>
      <c r="N2" s="714"/>
      <c r="O2" s="714"/>
      <c r="P2" s="714"/>
      <c r="Q2" s="714"/>
      <c r="S2" s="603"/>
    </row>
    <row r="3" spans="1:20">
      <c r="A3" s="98" t="s">
        <v>5473</v>
      </c>
      <c r="B3" s="98" t="s">
        <v>3754</v>
      </c>
      <c r="C3" s="98" t="s">
        <v>3755</v>
      </c>
      <c r="D3" s="98" t="s">
        <v>3756</v>
      </c>
      <c r="E3" s="98" t="s">
        <v>3757</v>
      </c>
      <c r="F3" s="98" t="s">
        <v>3758</v>
      </c>
      <c r="G3" s="98" t="s">
        <v>923</v>
      </c>
      <c r="H3" s="98" t="s">
        <v>190</v>
      </c>
      <c r="I3" s="98" t="s">
        <v>497</v>
      </c>
      <c r="J3" s="98" t="s">
        <v>3759</v>
      </c>
      <c r="K3" s="98" t="s">
        <v>3760</v>
      </c>
      <c r="L3" s="98" t="s">
        <v>3761</v>
      </c>
      <c r="M3" s="98" t="s">
        <v>3762</v>
      </c>
      <c r="N3" s="98" t="s">
        <v>450</v>
      </c>
      <c r="O3" s="98" t="s">
        <v>451</v>
      </c>
      <c r="P3" s="98" t="s">
        <v>5519</v>
      </c>
      <c r="Q3" s="98" t="s">
        <v>3768</v>
      </c>
      <c r="R3" s="98" t="s">
        <v>5472</v>
      </c>
    </row>
    <row r="4" spans="1:20">
      <c r="E4" t="str">
        <f>IF($G4="","",IFERROR(_xlfn.LET(_xlpm.p,_xlfn.XLOOKUP($G4,'1.PrepList'!$I$2:$I$1500,'1.PrepList'!$G$2:$G$1500,"")&amp;"",IF(_xlpm.p="",_xlfn.XLOOKUP($G4,'2.Mini Orientation'!$C:$C,'2.Mini Orientation'!$A:$A,"")&amp;"",_xlpm.p)),""))</f>
        <v/>
      </c>
      <c r="F4" t="str">
        <f>IF($G4="","",IFERROR(_xlfn.XLOOKUP($G4,'1.PrepList'!$I$2:$I$1500,'1.PrepList'!$H$2:$H$1500,"")&amp;"",""))</f>
        <v/>
      </c>
      <c r="G4" s="153"/>
      <c r="H4" t="str">
        <f>IF($G4="","",IFERROR(_xlfn.XLOOKUP($G4,'1.PrepList'!$I$2:$I$1500,'1.PrepList'!$J$2:$J$1500,"")&amp;"",""))</f>
        <v/>
      </c>
      <c r="I4" t="str">
        <f>IF($G4="","",IFERROR(_xlfn.XLOOKUP($G4,'1.PrepList'!$I$2:$I$1500,'1.PrepList'!$N$2:$N$1500,"")&amp;"",""))</f>
        <v/>
      </c>
      <c r="N4" t="str">
        <f>IF($G4="","",IFERROR(_xlfn.XLOOKUP($G4,'1.PrepList'!$I$2:$I$1500,'1.PrepList'!$O$2:$O$1500,"")&amp;"",""))</f>
        <v/>
      </c>
      <c r="O4" t="str">
        <f>IF($G4="","",IFERROR(_xlfn.XLOOKUP($G4,'1.PrepList'!$I$2:$I$1500,'1.PrepList'!$P$2:$P$1500,"")&amp;"",""))</f>
        <v/>
      </c>
      <c r="P4" t="str">
        <f>IF($G4="","",IFERROR(_xlfn.XLOOKUP($G4,'1.PrepList'!$I$2:$I$1500,'1.PrepList'!$Q$2:$Q$1500,"")&amp;"",""))</f>
        <v/>
      </c>
      <c r="R4" t="str">
        <f t="shared" ref="R4:R35" si="0">IF($G4="","",$T$1)</f>
        <v/>
      </c>
    </row>
    <row r="5" spans="1:20">
      <c r="E5" t="str">
        <f>IF($G5="","",IFERROR(_xlfn.LET(_xlpm.p,_xlfn.XLOOKUP($G5,'1.PrepList'!$I$2:$I$1500,'1.PrepList'!$G$2:$G$1500,"")&amp;"",IF(_xlpm.p="",_xlfn.XLOOKUP($G5,'2.Mini Orientation'!$C:$C,'2.Mini Orientation'!$A:$A,"")&amp;"",_xlpm.p)),""))</f>
        <v/>
      </c>
      <c r="F5" t="str">
        <f>IF($G5="","",IFERROR(_xlfn.XLOOKUP($G5,'1.PrepList'!$I$2:$I$1500,'1.PrepList'!$H$2:$H$1500,"")&amp;"",""))</f>
        <v/>
      </c>
      <c r="H5" t="str">
        <f>IF($G5="","",IFERROR(_xlfn.XLOOKUP($G5,'1.PrepList'!$I$2:$I$1500,'1.PrepList'!$J$2:$J$1500,"")&amp;"",""))</f>
        <v/>
      </c>
      <c r="I5" t="str">
        <f>IF($G5="","",IFERROR(_xlfn.XLOOKUP($G5,'1.PrepList'!$I$2:$I$1500,'1.PrepList'!$N$2:$N$1500,"")&amp;"",""))</f>
        <v/>
      </c>
      <c r="N5" t="str">
        <f>IF($G5="","",IFERROR(_xlfn.XLOOKUP($G5,'1.PrepList'!$I$2:$I$1500,'1.PrepList'!$O$2:$O$1500,"")&amp;"",""))</f>
        <v/>
      </c>
      <c r="O5" t="str">
        <f>IF($G5="","",IFERROR(_xlfn.XLOOKUP($G5,'1.PrepList'!$I$2:$I$1500,'1.PrepList'!$P$2:$P$1500,"")&amp;"",""))</f>
        <v/>
      </c>
      <c r="P5" t="str">
        <f>IF($G5="","",IFERROR(_xlfn.XLOOKUP($G5,'1.PrepList'!$I$2:$I$1500,'1.PrepList'!$Q$2:$Q$1500,"")&amp;"",""))</f>
        <v/>
      </c>
      <c r="R5" t="str">
        <f t="shared" si="0"/>
        <v/>
      </c>
    </row>
    <row r="6" spans="1:20">
      <c r="E6" t="str">
        <f>IF($G6="","",IFERROR(_xlfn.LET(_xlpm.p,_xlfn.XLOOKUP($G6,'1.PrepList'!$I$2:$I$1500,'1.PrepList'!$G$2:$G$1500,"")&amp;"",IF(_xlpm.p="",_xlfn.XLOOKUP($G6,'2.Mini Orientation'!$C:$C,'2.Mini Orientation'!$A:$A,"")&amp;"",_xlpm.p)),""))</f>
        <v/>
      </c>
      <c r="F6" t="str">
        <f>IF($G6="","",IFERROR(_xlfn.XLOOKUP($G6,'1.PrepList'!$I$2:$I$1500,'1.PrepList'!$H$2:$H$1500,"")&amp;"",""))</f>
        <v/>
      </c>
      <c r="H6" t="str">
        <f>IF($G6="","",IFERROR(_xlfn.XLOOKUP($G6,'1.PrepList'!$I$2:$I$1500,'1.PrepList'!$J$2:$J$1500,"")&amp;"",""))</f>
        <v/>
      </c>
      <c r="I6" t="str">
        <f>IF($G6="","",IFERROR(_xlfn.XLOOKUP($G6,'1.PrepList'!$I$2:$I$1500,'1.PrepList'!$N$2:$N$1500,"")&amp;"",""))</f>
        <v/>
      </c>
      <c r="N6" t="str">
        <f>IF($G6="","",IFERROR(_xlfn.XLOOKUP($G6,'1.PrepList'!$I$2:$I$1500,'1.PrepList'!$O$2:$O$1500,"")&amp;"",""))</f>
        <v/>
      </c>
      <c r="O6" t="str">
        <f>IF($G6="","",IFERROR(_xlfn.XLOOKUP($G6,'1.PrepList'!$I$2:$I$1500,'1.PrepList'!$P$2:$P$1500,"")&amp;"",""))</f>
        <v/>
      </c>
      <c r="P6" t="str">
        <f>IF($G6="","",IFERROR(_xlfn.XLOOKUP($G6,'1.PrepList'!$I$2:$I$1500,'1.PrepList'!$Q$2:$Q$1500,"")&amp;"",""))</f>
        <v/>
      </c>
      <c r="R6" t="str">
        <f t="shared" si="0"/>
        <v/>
      </c>
    </row>
    <row r="7" spans="1:20">
      <c r="E7" t="str">
        <f>IF($G7="","",IFERROR(_xlfn.LET(_xlpm.p,_xlfn.XLOOKUP($G7,'1.PrepList'!$I$2:$I$1500,'1.PrepList'!$G$2:$G$1500,"")&amp;"",IF(_xlpm.p="",_xlfn.XLOOKUP($G7,'2.Mini Orientation'!$C:$C,'2.Mini Orientation'!$A:$A,"")&amp;"",_xlpm.p)),""))</f>
        <v/>
      </c>
      <c r="F7" t="str">
        <f>IF($G7="","",IFERROR(_xlfn.XLOOKUP($G7,'1.PrepList'!$I$2:$I$1500,'1.PrepList'!$H$2:$H$1500,"")&amp;"",""))</f>
        <v/>
      </c>
      <c r="G7" s="150"/>
      <c r="H7" t="str">
        <f>IF($G7="","",IFERROR(_xlfn.XLOOKUP($G7,'1.PrepList'!$I$2:$I$1500,'1.PrepList'!$J$2:$J$1500,"")&amp;"",""))</f>
        <v/>
      </c>
      <c r="I7" t="str">
        <f>IF($G7="","",IFERROR(_xlfn.XLOOKUP($G7,'1.PrepList'!$I$2:$I$1500,'1.PrepList'!$N$2:$N$1500,"")&amp;"",""))</f>
        <v/>
      </c>
      <c r="N7" t="str">
        <f>IF($G7="","",IFERROR(_xlfn.XLOOKUP($G7,'1.PrepList'!$I$2:$I$1500,'1.PrepList'!$O$2:$O$1500,"")&amp;"",""))</f>
        <v/>
      </c>
      <c r="O7" t="str">
        <f>IF($G7="","",IFERROR(_xlfn.XLOOKUP($G7,'1.PrepList'!$I$2:$I$1500,'1.PrepList'!$P$2:$P$1500,"")&amp;"",""))</f>
        <v/>
      </c>
      <c r="P7" t="str">
        <f>IF($G7="","",IFERROR(_xlfn.XLOOKUP($G7,'1.PrepList'!$I$2:$I$1500,'1.PrepList'!$Q$2:$Q$1500,"")&amp;"",""))</f>
        <v/>
      </c>
      <c r="R7" t="str">
        <f t="shared" si="0"/>
        <v/>
      </c>
    </row>
    <row r="8" spans="1:20">
      <c r="E8" t="str">
        <f>IF($G8="","",IFERROR(_xlfn.LET(_xlpm.p,_xlfn.XLOOKUP($G8,'1.PrepList'!$I$2:$I$1500,'1.PrepList'!$G$2:$G$1500,"")&amp;"",IF(_xlpm.p="",_xlfn.XLOOKUP($G8,'2.Mini Orientation'!$C:$C,'2.Mini Orientation'!$A:$A,"")&amp;"",_xlpm.p)),""))</f>
        <v/>
      </c>
      <c r="F8" t="str">
        <f>IF($G8="","",IFERROR(_xlfn.XLOOKUP($G8,'1.PrepList'!$I$2:$I$1500,'1.PrepList'!$H$2:$H$1500,"")&amp;"",""))</f>
        <v/>
      </c>
      <c r="H8" t="str">
        <f>IF($G8="","",IFERROR(_xlfn.XLOOKUP($G8,'1.PrepList'!$I$2:$I$1500,'1.PrepList'!$J$2:$J$1500,"")&amp;"",""))</f>
        <v/>
      </c>
      <c r="I8" t="str">
        <f>IF($G8="","",IFERROR(_xlfn.XLOOKUP($G8,'1.PrepList'!$I$2:$I$1500,'1.PrepList'!$N$2:$N$1500,"")&amp;"",""))</f>
        <v/>
      </c>
      <c r="N8" t="str">
        <f>IF($G8="","",IFERROR(_xlfn.XLOOKUP($G8,'1.PrepList'!$I$2:$I$1500,'1.PrepList'!$O$2:$O$1500,"")&amp;"",""))</f>
        <v/>
      </c>
      <c r="O8" t="str">
        <f>IF($G8="","",IFERROR(_xlfn.XLOOKUP($G8,'1.PrepList'!$I$2:$I$1500,'1.PrepList'!$P$2:$P$1500,"")&amp;"",""))</f>
        <v/>
      </c>
      <c r="P8" t="str">
        <f>IF($G8="","",IFERROR(_xlfn.XLOOKUP($G8,'1.PrepList'!$I$2:$I$1500,'1.PrepList'!$Q$2:$Q$1500,"")&amp;"",""))</f>
        <v/>
      </c>
      <c r="R8" t="str">
        <f t="shared" si="0"/>
        <v/>
      </c>
    </row>
    <row r="9" spans="1:20">
      <c r="E9" t="str">
        <f>IF($G9="","",IFERROR(_xlfn.LET(_xlpm.p,_xlfn.XLOOKUP($G9,'1.PrepList'!$I$2:$I$1500,'1.PrepList'!$G$2:$G$1500,"")&amp;"",IF(_xlpm.p="",_xlfn.XLOOKUP($G9,'2.Mini Orientation'!$C:$C,'2.Mini Orientation'!$A:$A,"")&amp;"",_xlpm.p)),""))</f>
        <v/>
      </c>
      <c r="F9" t="str">
        <f>IF($G9="","",IFERROR(_xlfn.XLOOKUP($G9,'1.PrepList'!$I$2:$I$1500,'1.PrepList'!$H$2:$H$1500,"")&amp;"",""))</f>
        <v/>
      </c>
      <c r="H9" t="str">
        <f>IF($G9="","",IFERROR(_xlfn.XLOOKUP($G9,'1.PrepList'!$I$2:$I$1500,'1.PrepList'!$J$2:$J$1500,"")&amp;"",""))</f>
        <v/>
      </c>
      <c r="I9" t="str">
        <f>IF($G9="","",IFERROR(_xlfn.XLOOKUP($G9,'1.PrepList'!$I$2:$I$1500,'1.PrepList'!$N$2:$N$1500,"")&amp;"",""))</f>
        <v/>
      </c>
      <c r="N9" t="str">
        <f>IF($G9="","",IFERROR(_xlfn.XLOOKUP($G9,'1.PrepList'!$I$2:$I$1500,'1.PrepList'!$O$2:$O$1500,"")&amp;"",""))</f>
        <v/>
      </c>
      <c r="O9" t="str">
        <f>IF($G9="","",IFERROR(_xlfn.XLOOKUP($G9,'1.PrepList'!$I$2:$I$1500,'1.PrepList'!$P$2:$P$1500,"")&amp;"",""))</f>
        <v/>
      </c>
      <c r="P9" t="str">
        <f>IF($G9="","",IFERROR(_xlfn.XLOOKUP($G9,'1.PrepList'!$I$2:$I$1500,'1.PrepList'!$Q$2:$Q$1500,"")&amp;"",""))</f>
        <v/>
      </c>
      <c r="R9" t="str">
        <f t="shared" si="0"/>
        <v/>
      </c>
    </row>
    <row r="10" spans="1:20">
      <c r="E10" t="str">
        <f>IF($G10="","",IFERROR(_xlfn.LET(_xlpm.p,_xlfn.XLOOKUP($G10,'1.PrepList'!$I$2:$I$1500,'1.PrepList'!$G$2:$G$1500,"")&amp;"",IF(_xlpm.p="",_xlfn.XLOOKUP($G10,'2.Mini Orientation'!$C:$C,'2.Mini Orientation'!$A:$A,"")&amp;"",_xlpm.p)),""))</f>
        <v/>
      </c>
      <c r="F10" t="str">
        <f>IF($G10="","",IFERROR(_xlfn.XLOOKUP($G10,'1.PrepList'!$I$2:$I$1500,'1.PrepList'!$H$2:$H$1500,"")&amp;"",""))</f>
        <v/>
      </c>
      <c r="H10" t="str">
        <f>IF($G10="","",IFERROR(_xlfn.XLOOKUP($G10,'1.PrepList'!$I$2:$I$1500,'1.PrepList'!$J$2:$J$1500,"")&amp;"",""))</f>
        <v/>
      </c>
      <c r="I10" t="str">
        <f>IF($G10="","",IFERROR(_xlfn.XLOOKUP($G10,'1.PrepList'!$I$2:$I$1500,'1.PrepList'!$N$2:$N$1500,"")&amp;"",""))</f>
        <v/>
      </c>
      <c r="N10" t="str">
        <f>IF($G10="","",IFERROR(_xlfn.XLOOKUP($G10,'1.PrepList'!$I$2:$I$1500,'1.PrepList'!$O$2:$O$1500,"")&amp;"",""))</f>
        <v/>
      </c>
      <c r="O10" t="str">
        <f>IF($G10="","",IFERROR(_xlfn.XLOOKUP($G10,'1.PrepList'!$I$2:$I$1500,'1.PrepList'!$P$2:$P$1500,"")&amp;"",""))</f>
        <v/>
      </c>
      <c r="P10" t="str">
        <f>IF($G10="","",IFERROR(_xlfn.XLOOKUP($G10,'1.PrepList'!$I$2:$I$1500,'1.PrepList'!$Q$2:$Q$1500,"")&amp;"",""))</f>
        <v/>
      </c>
      <c r="R10" t="str">
        <f t="shared" si="0"/>
        <v/>
      </c>
    </row>
    <row r="11" spans="1:20">
      <c r="E11" t="str">
        <f>IF($G11="","",IFERROR(_xlfn.LET(_xlpm.p,_xlfn.XLOOKUP($G11,'1.PrepList'!$I$2:$I$1500,'1.PrepList'!$G$2:$G$1500,"")&amp;"",IF(_xlpm.p="",_xlfn.XLOOKUP($G11,'2.Mini Orientation'!$C:$C,'2.Mini Orientation'!$A:$A,"")&amp;"",_xlpm.p)),""))</f>
        <v/>
      </c>
      <c r="F11" t="str">
        <f>IF($G11="","",IFERROR(_xlfn.XLOOKUP($G11,'1.PrepList'!$I$2:$I$1500,'1.PrepList'!$H$2:$H$1500,"")&amp;"",""))</f>
        <v/>
      </c>
      <c r="H11" t="str">
        <f>IF($G11="","",IFERROR(_xlfn.XLOOKUP($G11,'1.PrepList'!$I$2:$I$1500,'1.PrepList'!$J$2:$J$1500,"")&amp;"",""))</f>
        <v/>
      </c>
      <c r="I11" t="str">
        <f>IF($G11="","",IFERROR(_xlfn.XLOOKUP($G11,'1.PrepList'!$I$2:$I$1500,'1.PrepList'!$N$2:$N$1500,"")&amp;"",""))</f>
        <v/>
      </c>
      <c r="N11" t="str">
        <f>IF($G11="","",IFERROR(_xlfn.XLOOKUP($G11,'1.PrepList'!$I$2:$I$1500,'1.PrepList'!$O$2:$O$1500,"")&amp;"",""))</f>
        <v/>
      </c>
      <c r="O11" t="str">
        <f>IF($G11="","",IFERROR(_xlfn.XLOOKUP($G11,'1.PrepList'!$I$2:$I$1500,'1.PrepList'!$P$2:$P$1500,"")&amp;"",""))</f>
        <v/>
      </c>
      <c r="P11" t="str">
        <f>IF($G11="","",IFERROR(_xlfn.XLOOKUP($G11,'1.PrepList'!$I$2:$I$1500,'1.PrepList'!$Q$2:$Q$1500,"")&amp;"",""))</f>
        <v/>
      </c>
      <c r="R11" t="str">
        <f t="shared" si="0"/>
        <v/>
      </c>
    </row>
    <row r="12" spans="1:20">
      <c r="E12" t="str">
        <f>IF($G12="","",IFERROR(_xlfn.LET(_xlpm.p,_xlfn.XLOOKUP($G12,'1.PrepList'!$I$2:$I$1500,'1.PrepList'!$G$2:$G$1500,"")&amp;"",IF(_xlpm.p="",_xlfn.XLOOKUP($G12,'2.Mini Orientation'!$C:$C,'2.Mini Orientation'!$A:$A,"")&amp;"",_xlpm.p)),""))</f>
        <v/>
      </c>
      <c r="F12" t="str">
        <f>IF($G12="","",IFERROR(_xlfn.XLOOKUP($G12,'1.PrepList'!$I$2:$I$1500,'1.PrepList'!$H$2:$H$1500,"")&amp;"",""))</f>
        <v/>
      </c>
      <c r="H12" t="str">
        <f>IF($G12="","",IFERROR(_xlfn.XLOOKUP($G12,'1.PrepList'!$I$2:$I$1500,'1.PrepList'!$J$2:$J$1500,"")&amp;"",""))</f>
        <v/>
      </c>
      <c r="I12" t="str">
        <f>IF($G12="","",IFERROR(_xlfn.XLOOKUP($G12,'1.PrepList'!$I$2:$I$1500,'1.PrepList'!$N$2:$N$1500,"")&amp;"",""))</f>
        <v/>
      </c>
      <c r="N12" t="str">
        <f>IF($G12="","",IFERROR(_xlfn.XLOOKUP($G12,'1.PrepList'!$I$2:$I$1500,'1.PrepList'!$O$2:$O$1500,"")&amp;"",""))</f>
        <v/>
      </c>
      <c r="O12" t="str">
        <f>IF($G12="","",IFERROR(_xlfn.XLOOKUP($G12,'1.PrepList'!$I$2:$I$1500,'1.PrepList'!$P$2:$P$1500,"")&amp;"",""))</f>
        <v/>
      </c>
      <c r="P12" t="str">
        <f>IF($G12="","",IFERROR(_xlfn.XLOOKUP($G12,'1.PrepList'!$I$2:$I$1500,'1.PrepList'!$Q$2:$Q$1500,"")&amp;"",""))</f>
        <v/>
      </c>
      <c r="R12" t="str">
        <f t="shared" si="0"/>
        <v/>
      </c>
    </row>
    <row r="13" spans="1:20">
      <c r="E13" t="str">
        <f>IF($G13="","",IFERROR(_xlfn.LET(_xlpm.p,_xlfn.XLOOKUP($G13,'1.PrepList'!$I$2:$I$1500,'1.PrepList'!$G$2:$G$1500,"")&amp;"",IF(_xlpm.p="",_xlfn.XLOOKUP($G13,'2.Mini Orientation'!$C:$C,'2.Mini Orientation'!$A:$A,"")&amp;"",_xlpm.p)),""))</f>
        <v/>
      </c>
      <c r="F13" t="str">
        <f>IF($G13="","",IFERROR(_xlfn.XLOOKUP($G13,'1.PrepList'!$I$2:$I$1500,'1.PrepList'!$H$2:$H$1500,"")&amp;"",""))</f>
        <v/>
      </c>
      <c r="H13" t="str">
        <f>IF($G13="","",IFERROR(_xlfn.XLOOKUP($G13,'1.PrepList'!$I$2:$I$1500,'1.PrepList'!$J$2:$J$1500,"")&amp;"",""))</f>
        <v/>
      </c>
      <c r="I13" t="str">
        <f>IF($G13="","",IFERROR(_xlfn.XLOOKUP($G13,'1.PrepList'!$I$2:$I$1500,'1.PrepList'!$N$2:$N$1500,"")&amp;"",""))</f>
        <v/>
      </c>
      <c r="N13" t="str">
        <f>IF($G13="","",IFERROR(_xlfn.XLOOKUP($G13,'1.PrepList'!$I$2:$I$1500,'1.PrepList'!$O$2:$O$1500,"")&amp;"",""))</f>
        <v/>
      </c>
      <c r="O13" t="str">
        <f>IF($G13="","",IFERROR(_xlfn.XLOOKUP($G13,'1.PrepList'!$I$2:$I$1500,'1.PrepList'!$P$2:$P$1500,"")&amp;"",""))</f>
        <v/>
      </c>
      <c r="P13" t="str">
        <f>IF($G13="","",IFERROR(_xlfn.XLOOKUP($G13,'1.PrepList'!$I$2:$I$1500,'1.PrepList'!$Q$2:$Q$1500,"")&amp;"",""))</f>
        <v/>
      </c>
      <c r="R13" t="str">
        <f t="shared" si="0"/>
        <v/>
      </c>
    </row>
    <row r="14" spans="1:20">
      <c r="E14" t="str">
        <f>IF($G14="","",IFERROR(_xlfn.LET(_xlpm.p,_xlfn.XLOOKUP($G14,'1.PrepList'!$I$2:$I$1500,'1.PrepList'!$G$2:$G$1500,"")&amp;"",IF(_xlpm.p="",_xlfn.XLOOKUP($G14,'2.Mini Orientation'!$C:$C,'2.Mini Orientation'!$A:$A,"")&amp;"",_xlpm.p)),""))</f>
        <v/>
      </c>
      <c r="F14" t="str">
        <f>IF($G14="","",IFERROR(_xlfn.XLOOKUP($G14,'1.PrepList'!$I$2:$I$1500,'1.PrepList'!$H$2:$H$1500,"")&amp;"",""))</f>
        <v/>
      </c>
      <c r="H14" t="str">
        <f>IF($G14="","",IFERROR(_xlfn.XLOOKUP($G14,'1.PrepList'!$I$2:$I$1500,'1.PrepList'!$J$2:$J$1500,"")&amp;"",""))</f>
        <v/>
      </c>
      <c r="I14" t="str">
        <f>IF($G14="","",IFERROR(_xlfn.XLOOKUP($G14,'1.PrepList'!$I$2:$I$1500,'1.PrepList'!$N$2:$N$1500,"")&amp;"",""))</f>
        <v/>
      </c>
      <c r="N14" t="str">
        <f>IF($G14="","",IFERROR(_xlfn.XLOOKUP($G14,'1.PrepList'!$I$2:$I$1500,'1.PrepList'!$O$2:$O$1500,"")&amp;"",""))</f>
        <v/>
      </c>
      <c r="O14" t="str">
        <f>IF($G14="","",IFERROR(_xlfn.XLOOKUP($G14,'1.PrepList'!$I$2:$I$1500,'1.PrepList'!$P$2:$P$1500,"")&amp;"",""))</f>
        <v/>
      </c>
      <c r="P14" t="str">
        <f>IF($G14="","",IFERROR(_xlfn.XLOOKUP($G14,'1.PrepList'!$I$2:$I$1500,'1.PrepList'!$Q$2:$Q$1500,"")&amp;"",""))</f>
        <v/>
      </c>
      <c r="R14" t="str">
        <f t="shared" si="0"/>
        <v/>
      </c>
    </row>
    <row r="15" spans="1:20">
      <c r="E15" t="str">
        <f>IF($G15="","",IFERROR(_xlfn.LET(_xlpm.p,_xlfn.XLOOKUP($G15,'1.PrepList'!$I$2:$I$1500,'1.PrepList'!$G$2:$G$1500,"")&amp;"",IF(_xlpm.p="",_xlfn.XLOOKUP($G15,'2.Mini Orientation'!$C:$C,'2.Mini Orientation'!$A:$A,"")&amp;"",_xlpm.p)),""))</f>
        <v/>
      </c>
      <c r="F15" t="str">
        <f>IF($G15="","",IFERROR(_xlfn.XLOOKUP($G15,'1.PrepList'!$I$2:$I$1500,'1.PrepList'!$H$2:$H$1500,"")&amp;"",""))</f>
        <v/>
      </c>
      <c r="H15" t="str">
        <f>IF($G15="","",IFERROR(_xlfn.XLOOKUP($G15,'1.PrepList'!$I$2:$I$1500,'1.PrepList'!$J$2:$J$1500,"")&amp;"",""))</f>
        <v/>
      </c>
      <c r="I15" t="str">
        <f>IF($G15="","",IFERROR(_xlfn.XLOOKUP($G15,'1.PrepList'!$I$2:$I$1500,'1.PrepList'!$N$2:$N$1500,"")&amp;"",""))</f>
        <v/>
      </c>
      <c r="N15" t="str">
        <f>IF($G15="","",IFERROR(_xlfn.XLOOKUP($G15,'1.PrepList'!$I$2:$I$1500,'1.PrepList'!$O$2:$O$1500,"")&amp;"",""))</f>
        <v/>
      </c>
      <c r="O15" t="str">
        <f>IF($G15="","",IFERROR(_xlfn.XLOOKUP($G15,'1.PrepList'!$I$2:$I$1500,'1.PrepList'!$P$2:$P$1500,"")&amp;"",""))</f>
        <v/>
      </c>
      <c r="P15" t="str">
        <f>IF($G15="","",IFERROR(_xlfn.XLOOKUP($G15,'1.PrepList'!$I$2:$I$1500,'1.PrepList'!$Q$2:$Q$1500,"")&amp;"",""))</f>
        <v/>
      </c>
      <c r="R15" t="str">
        <f t="shared" si="0"/>
        <v/>
      </c>
    </row>
    <row r="16" spans="1:20">
      <c r="E16" t="str">
        <f>IF($G16="","",IFERROR(_xlfn.LET(_xlpm.p,_xlfn.XLOOKUP($G16,'1.PrepList'!$I$2:$I$1500,'1.PrepList'!$G$2:$G$1500,"")&amp;"",IF(_xlpm.p="",_xlfn.XLOOKUP($G16,'2.Mini Orientation'!$C:$C,'2.Mini Orientation'!$A:$A,"")&amp;"",_xlpm.p)),""))</f>
        <v/>
      </c>
      <c r="F16" t="str">
        <f>IF($G16="","",IFERROR(_xlfn.XLOOKUP($G16,'1.PrepList'!$I$2:$I$1500,'1.PrepList'!$H$2:$H$1500,"")&amp;"",""))</f>
        <v/>
      </c>
      <c r="H16" t="str">
        <f>IF($G16="","",IFERROR(_xlfn.XLOOKUP($G16,'1.PrepList'!$I$2:$I$1500,'1.PrepList'!$J$2:$J$1500,"")&amp;"",""))</f>
        <v/>
      </c>
      <c r="I16" t="str">
        <f>IF($G16="","",IFERROR(_xlfn.XLOOKUP($G16,'1.PrepList'!$I$2:$I$1500,'1.PrepList'!$N$2:$N$1500,"")&amp;"",""))</f>
        <v/>
      </c>
      <c r="N16" t="str">
        <f>IF($G16="","",IFERROR(_xlfn.XLOOKUP($G16,'1.PrepList'!$I$2:$I$1500,'1.PrepList'!$O$2:$O$1500,"")&amp;"",""))</f>
        <v/>
      </c>
      <c r="O16" t="str">
        <f>IF($G16="","",IFERROR(_xlfn.XLOOKUP($G16,'1.PrepList'!$I$2:$I$1500,'1.PrepList'!$P$2:$P$1500,"")&amp;"",""))</f>
        <v/>
      </c>
      <c r="P16" t="str">
        <f>IF($G16="","",IFERROR(_xlfn.XLOOKUP($G16,'1.PrepList'!$I$2:$I$1500,'1.PrepList'!$Q$2:$Q$1500,"")&amp;"",""))</f>
        <v/>
      </c>
      <c r="R16" t="str">
        <f t="shared" si="0"/>
        <v/>
      </c>
    </row>
    <row r="17" spans="5:18">
      <c r="E17" t="str">
        <f>IF($G17="","",IFERROR(_xlfn.LET(_xlpm.p,_xlfn.XLOOKUP($G17,'1.PrepList'!$I$2:$I$1500,'1.PrepList'!$G$2:$G$1500,"")&amp;"",IF(_xlpm.p="",_xlfn.XLOOKUP($G17,'2.Mini Orientation'!$C:$C,'2.Mini Orientation'!$A:$A,"")&amp;"",_xlpm.p)),""))</f>
        <v/>
      </c>
      <c r="F17" t="str">
        <f>IF($G17="","",IFERROR(_xlfn.XLOOKUP($G17,'1.PrepList'!$I$2:$I$1500,'1.PrepList'!$H$2:$H$1500,"")&amp;"",""))</f>
        <v/>
      </c>
      <c r="H17" t="str">
        <f>IF($G17="","",IFERROR(_xlfn.XLOOKUP($G17,'1.PrepList'!$I$2:$I$1500,'1.PrepList'!$J$2:$J$1500,"")&amp;"",""))</f>
        <v/>
      </c>
      <c r="I17" t="str">
        <f>IF($G17="","",IFERROR(_xlfn.XLOOKUP($G17,'1.PrepList'!$I$2:$I$1500,'1.PrepList'!$N$2:$N$1500,"")&amp;"",""))</f>
        <v/>
      </c>
      <c r="N17" t="str">
        <f>IF($G17="","",IFERROR(_xlfn.XLOOKUP($G17,'1.PrepList'!$I$2:$I$1500,'1.PrepList'!$O$2:$O$1500,"")&amp;"",""))</f>
        <v/>
      </c>
      <c r="O17" t="str">
        <f>IF($G17="","",IFERROR(_xlfn.XLOOKUP($G17,'1.PrepList'!$I$2:$I$1500,'1.PrepList'!$P$2:$P$1500,"")&amp;"",""))</f>
        <v/>
      </c>
      <c r="P17" t="str">
        <f>IF($G17="","",IFERROR(_xlfn.XLOOKUP($G17,'1.PrepList'!$I$2:$I$1500,'1.PrepList'!$Q$2:$Q$1500,"")&amp;"",""))</f>
        <v/>
      </c>
      <c r="R17" t="str">
        <f t="shared" si="0"/>
        <v/>
      </c>
    </row>
    <row r="18" spans="5:18">
      <c r="E18" t="str">
        <f>IF($G18="","",IFERROR(_xlfn.LET(_xlpm.p,_xlfn.XLOOKUP($G18,'1.PrepList'!$I$2:$I$1500,'1.PrepList'!$G$2:$G$1500,"")&amp;"",IF(_xlpm.p="",_xlfn.XLOOKUP($G18,'2.Mini Orientation'!$C:$C,'2.Mini Orientation'!$A:$A,"")&amp;"",_xlpm.p)),""))</f>
        <v/>
      </c>
      <c r="F18" t="str">
        <f>IF($G18="","",IFERROR(_xlfn.XLOOKUP($G18,'1.PrepList'!$I$2:$I$1500,'1.PrepList'!$H$2:$H$1500,"")&amp;"",""))</f>
        <v/>
      </c>
      <c r="H18" t="str">
        <f>IF($G18="","",IFERROR(_xlfn.XLOOKUP($G18,'1.PrepList'!$I$2:$I$1500,'1.PrepList'!$J$2:$J$1500,"")&amp;"",""))</f>
        <v/>
      </c>
      <c r="I18" t="str">
        <f>IF($G18="","",IFERROR(_xlfn.XLOOKUP($G18,'1.PrepList'!$I$2:$I$1500,'1.PrepList'!$N$2:$N$1500,"")&amp;"",""))</f>
        <v/>
      </c>
      <c r="N18" t="str">
        <f>IF($G18="","",IFERROR(_xlfn.XLOOKUP($G18,'1.PrepList'!$I$2:$I$1500,'1.PrepList'!$O$2:$O$1500,"")&amp;"",""))</f>
        <v/>
      </c>
      <c r="O18" t="str">
        <f>IF($G18="","",IFERROR(_xlfn.XLOOKUP($G18,'1.PrepList'!$I$2:$I$1500,'1.PrepList'!$P$2:$P$1500,"")&amp;"",""))</f>
        <v/>
      </c>
      <c r="P18" t="str">
        <f>IF($G18="","",IFERROR(_xlfn.XLOOKUP($G18,'1.PrepList'!$I$2:$I$1500,'1.PrepList'!$Q$2:$Q$1500,"")&amp;"",""))</f>
        <v/>
      </c>
      <c r="R18" t="str">
        <f t="shared" si="0"/>
        <v/>
      </c>
    </row>
    <row r="19" spans="5:18">
      <c r="E19" t="str">
        <f>IF($G19="","",IFERROR(_xlfn.LET(_xlpm.p,_xlfn.XLOOKUP($G19,'1.PrepList'!$I$2:$I$1500,'1.PrepList'!$G$2:$G$1500,"")&amp;"",IF(_xlpm.p="",_xlfn.XLOOKUP($G19,'2.Mini Orientation'!$C:$C,'2.Mini Orientation'!$A:$A,"")&amp;"",_xlpm.p)),""))</f>
        <v/>
      </c>
      <c r="F19" t="str">
        <f>IF($G19="","",IFERROR(_xlfn.XLOOKUP($G19,'1.PrepList'!$I$2:$I$1500,'1.PrepList'!$H$2:$H$1500,"")&amp;"",""))</f>
        <v/>
      </c>
      <c r="H19" t="str">
        <f>IF($G19="","",IFERROR(_xlfn.XLOOKUP($G19,'1.PrepList'!$I$2:$I$1500,'1.PrepList'!$J$2:$J$1500,"")&amp;"",""))</f>
        <v/>
      </c>
      <c r="I19" t="str">
        <f>IF($G19="","",IFERROR(_xlfn.XLOOKUP($G19,'1.PrepList'!$I$2:$I$1500,'1.PrepList'!$N$2:$N$1500,"")&amp;"",""))</f>
        <v/>
      </c>
      <c r="N19" t="str">
        <f>IF($G19="","",IFERROR(_xlfn.XLOOKUP($G19,'1.PrepList'!$I$2:$I$1500,'1.PrepList'!$O$2:$O$1500,"")&amp;"",""))</f>
        <v/>
      </c>
      <c r="O19" t="str">
        <f>IF($G19="","",IFERROR(_xlfn.XLOOKUP($G19,'1.PrepList'!$I$2:$I$1500,'1.PrepList'!$P$2:$P$1500,"")&amp;"",""))</f>
        <v/>
      </c>
      <c r="P19" t="str">
        <f>IF($G19="","",IFERROR(_xlfn.XLOOKUP($G19,'1.PrepList'!$I$2:$I$1500,'1.PrepList'!$Q$2:$Q$1500,"")&amp;"",""))</f>
        <v/>
      </c>
      <c r="R19" t="str">
        <f t="shared" si="0"/>
        <v/>
      </c>
    </row>
    <row r="20" spans="5:18">
      <c r="E20" t="str">
        <f>IF($G20="","",IFERROR(_xlfn.LET(_xlpm.p,_xlfn.XLOOKUP($G20,'1.PrepList'!$I$2:$I$1500,'1.PrepList'!$G$2:$G$1500,"")&amp;"",IF(_xlpm.p="",_xlfn.XLOOKUP($G20,'2.Mini Orientation'!$C:$C,'2.Mini Orientation'!$A:$A,"")&amp;"",_xlpm.p)),""))</f>
        <v/>
      </c>
      <c r="F20" t="str">
        <f>IF($G20="","",IFERROR(_xlfn.XLOOKUP($G20,'1.PrepList'!$I$2:$I$1500,'1.PrepList'!$H$2:$H$1500,"")&amp;"",""))</f>
        <v/>
      </c>
      <c r="H20" t="str">
        <f>IF($G20="","",IFERROR(_xlfn.XLOOKUP($G20,'1.PrepList'!$I$2:$I$1500,'1.PrepList'!$J$2:$J$1500,"")&amp;"",""))</f>
        <v/>
      </c>
      <c r="I20" t="str">
        <f>IF($G20="","",IFERROR(_xlfn.XLOOKUP($G20,'1.PrepList'!$I$2:$I$1500,'1.PrepList'!$N$2:$N$1500,"")&amp;"",""))</f>
        <v/>
      </c>
      <c r="N20" t="str">
        <f>IF($G20="","",IFERROR(_xlfn.XLOOKUP($G20,'1.PrepList'!$I$2:$I$1500,'1.PrepList'!$O$2:$O$1500,"")&amp;"",""))</f>
        <v/>
      </c>
      <c r="O20" t="str">
        <f>IF($G20="","",IFERROR(_xlfn.XLOOKUP($G20,'1.PrepList'!$I$2:$I$1500,'1.PrepList'!$P$2:$P$1500,"")&amp;"",""))</f>
        <v/>
      </c>
      <c r="P20" t="str">
        <f>IF($G20="","",IFERROR(_xlfn.XLOOKUP($G20,'1.PrepList'!$I$2:$I$1500,'1.PrepList'!$Q$2:$Q$1500,"")&amp;"",""))</f>
        <v/>
      </c>
      <c r="R20" t="str">
        <f t="shared" si="0"/>
        <v/>
      </c>
    </row>
    <row r="21" spans="5:18">
      <c r="E21" t="str">
        <f>IF($G21="","",IFERROR(_xlfn.LET(_xlpm.p,_xlfn.XLOOKUP($G21,'1.PrepList'!$I$2:$I$1500,'1.PrepList'!$G$2:$G$1500,"")&amp;"",IF(_xlpm.p="",_xlfn.XLOOKUP($G21,'2.Mini Orientation'!$C:$C,'2.Mini Orientation'!$A:$A,"")&amp;"",_xlpm.p)),""))</f>
        <v/>
      </c>
      <c r="F21" t="str">
        <f>IF($G21="","",IFERROR(_xlfn.XLOOKUP($G21,'1.PrepList'!$I$2:$I$1500,'1.PrepList'!$H$2:$H$1500,"")&amp;"",""))</f>
        <v/>
      </c>
      <c r="H21" t="str">
        <f>IF($G21="","",IFERROR(_xlfn.XLOOKUP($G21,'1.PrepList'!$I$2:$I$1500,'1.PrepList'!$J$2:$J$1500,"")&amp;"",""))</f>
        <v/>
      </c>
      <c r="I21" t="str">
        <f>IF($G21="","",IFERROR(_xlfn.XLOOKUP($G21,'1.PrepList'!$I$2:$I$1500,'1.PrepList'!$N$2:$N$1500,"")&amp;"",""))</f>
        <v/>
      </c>
      <c r="N21" t="str">
        <f>IF($G21="","",IFERROR(_xlfn.XLOOKUP($G21,'1.PrepList'!$I$2:$I$1500,'1.PrepList'!$O$2:$O$1500,"")&amp;"",""))</f>
        <v/>
      </c>
      <c r="O21" t="str">
        <f>IF($G21="","",IFERROR(_xlfn.XLOOKUP($G21,'1.PrepList'!$I$2:$I$1500,'1.PrepList'!$P$2:$P$1500,"")&amp;"",""))</f>
        <v/>
      </c>
      <c r="P21" t="str">
        <f>IF($G21="","",IFERROR(_xlfn.XLOOKUP($G21,'1.PrepList'!$I$2:$I$1500,'1.PrepList'!$Q$2:$Q$1500,"")&amp;"",""))</f>
        <v/>
      </c>
      <c r="R21" t="str">
        <f t="shared" si="0"/>
        <v/>
      </c>
    </row>
    <row r="22" spans="5:18">
      <c r="E22" t="str">
        <f>IF($G22="","",IFERROR(_xlfn.LET(_xlpm.p,_xlfn.XLOOKUP($G22,'1.PrepList'!$I$2:$I$1500,'1.PrepList'!$G$2:$G$1500,"")&amp;"",IF(_xlpm.p="",_xlfn.XLOOKUP($G22,'2.Mini Orientation'!$C:$C,'2.Mini Orientation'!$A:$A,"")&amp;"",_xlpm.p)),""))</f>
        <v/>
      </c>
      <c r="F22" t="str">
        <f>IF($G22="","",IFERROR(_xlfn.XLOOKUP($G22,'1.PrepList'!$I$2:$I$1500,'1.PrepList'!$H$2:$H$1500,"")&amp;"",""))</f>
        <v/>
      </c>
      <c r="H22" t="str">
        <f>IF($G22="","",IFERROR(_xlfn.XLOOKUP($G22,'1.PrepList'!$I$2:$I$1500,'1.PrepList'!$J$2:$J$1500,"")&amp;"",""))</f>
        <v/>
      </c>
      <c r="I22" t="str">
        <f>IF($G22="","",IFERROR(_xlfn.XLOOKUP($G22,'1.PrepList'!$I$2:$I$1500,'1.PrepList'!$N$2:$N$1500,"")&amp;"",""))</f>
        <v/>
      </c>
      <c r="N22" t="str">
        <f>IF($G22="","",IFERROR(_xlfn.XLOOKUP($G22,'1.PrepList'!$I$2:$I$1500,'1.PrepList'!$O$2:$O$1500,"")&amp;"",""))</f>
        <v/>
      </c>
      <c r="O22" t="str">
        <f>IF($G22="","",IFERROR(_xlfn.XLOOKUP($G22,'1.PrepList'!$I$2:$I$1500,'1.PrepList'!$P$2:$P$1500,"")&amp;"",""))</f>
        <v/>
      </c>
      <c r="P22" t="str">
        <f>IF($G22="","",IFERROR(_xlfn.XLOOKUP($G22,'1.PrepList'!$I$2:$I$1500,'1.PrepList'!$Q$2:$Q$1500,"")&amp;"",""))</f>
        <v/>
      </c>
      <c r="R22" t="str">
        <f t="shared" si="0"/>
        <v/>
      </c>
    </row>
    <row r="23" spans="5:18">
      <c r="E23" t="str">
        <f>IF($G23="","",IFERROR(_xlfn.LET(_xlpm.p,_xlfn.XLOOKUP($G23,'1.PrepList'!$I$2:$I$1500,'1.PrepList'!$G$2:$G$1500,"")&amp;"",IF(_xlpm.p="",_xlfn.XLOOKUP($G23,'2.Mini Orientation'!$C:$C,'2.Mini Orientation'!$A:$A,"")&amp;"",_xlpm.p)),""))</f>
        <v/>
      </c>
      <c r="F23" t="str">
        <f>IF($G23="","",IFERROR(_xlfn.XLOOKUP($G23,'1.PrepList'!$I$2:$I$1500,'1.PrepList'!$H$2:$H$1500,"")&amp;"",""))</f>
        <v/>
      </c>
      <c r="H23" t="str">
        <f>IF($G23="","",IFERROR(_xlfn.XLOOKUP($G23,'1.PrepList'!$I$2:$I$1500,'1.PrepList'!$J$2:$J$1500,"")&amp;"",""))</f>
        <v/>
      </c>
      <c r="I23" t="str">
        <f>IF($G23="","",IFERROR(_xlfn.XLOOKUP($G23,'1.PrepList'!$I$2:$I$1500,'1.PrepList'!$N$2:$N$1500,"")&amp;"",""))</f>
        <v/>
      </c>
      <c r="N23" t="str">
        <f>IF($G23="","",IFERROR(_xlfn.XLOOKUP($G23,'1.PrepList'!$I$2:$I$1500,'1.PrepList'!$O$2:$O$1500,"")&amp;"",""))</f>
        <v/>
      </c>
      <c r="O23" t="str">
        <f>IF($G23="","",IFERROR(_xlfn.XLOOKUP($G23,'1.PrepList'!$I$2:$I$1500,'1.PrepList'!$P$2:$P$1500,"")&amp;"",""))</f>
        <v/>
      </c>
      <c r="P23" t="str">
        <f>IF($G23="","",IFERROR(_xlfn.XLOOKUP($G23,'1.PrepList'!$I$2:$I$1500,'1.PrepList'!$Q$2:$Q$1500,"")&amp;"",""))</f>
        <v/>
      </c>
      <c r="R23" t="str">
        <f t="shared" si="0"/>
        <v/>
      </c>
    </row>
    <row r="24" spans="5:18">
      <c r="E24" t="str">
        <f>IF($G24="","",IFERROR(_xlfn.LET(_xlpm.p,_xlfn.XLOOKUP($G24,'1.PrepList'!$I$2:$I$1500,'1.PrepList'!$G$2:$G$1500,"")&amp;"",IF(_xlpm.p="",_xlfn.XLOOKUP($G24,'2.Mini Orientation'!$C:$C,'2.Mini Orientation'!$A:$A,"")&amp;"",_xlpm.p)),""))</f>
        <v/>
      </c>
      <c r="F24" t="str">
        <f>IF($G24="","",IFERROR(_xlfn.XLOOKUP($G24,'1.PrepList'!$I$2:$I$1500,'1.PrepList'!$H$2:$H$1500,"")&amp;"",""))</f>
        <v/>
      </c>
      <c r="H24" t="str">
        <f>IF($G24="","",IFERROR(_xlfn.XLOOKUP($G24,'1.PrepList'!$I$2:$I$1500,'1.PrepList'!$J$2:$J$1500,"")&amp;"",""))</f>
        <v/>
      </c>
      <c r="I24" t="str">
        <f>IF($G24="","",IFERROR(_xlfn.XLOOKUP($G24,'1.PrepList'!$I$2:$I$1500,'1.PrepList'!$N$2:$N$1500,"")&amp;"",""))</f>
        <v/>
      </c>
      <c r="N24" t="str">
        <f>IF($G24="","",IFERROR(_xlfn.XLOOKUP($G24,'1.PrepList'!$I$2:$I$1500,'1.PrepList'!$O$2:$O$1500,"")&amp;"",""))</f>
        <v/>
      </c>
      <c r="O24" t="str">
        <f>IF($G24="","",IFERROR(_xlfn.XLOOKUP($G24,'1.PrepList'!$I$2:$I$1500,'1.PrepList'!$P$2:$P$1500,"")&amp;"",""))</f>
        <v/>
      </c>
      <c r="P24" t="str">
        <f>IF($G24="","",IFERROR(_xlfn.XLOOKUP($G24,'1.PrepList'!$I$2:$I$1500,'1.PrepList'!$Q$2:$Q$1500,"")&amp;"",""))</f>
        <v/>
      </c>
      <c r="R24" t="str">
        <f t="shared" si="0"/>
        <v/>
      </c>
    </row>
    <row r="25" spans="5:18">
      <c r="E25" t="str">
        <f>IF($G25="","",IFERROR(_xlfn.LET(_xlpm.p,_xlfn.XLOOKUP($G25,'1.PrepList'!$I$2:$I$1500,'1.PrepList'!$G$2:$G$1500,"")&amp;"",IF(_xlpm.p="",_xlfn.XLOOKUP($G25,'2.Mini Orientation'!$C:$C,'2.Mini Orientation'!$A:$A,"")&amp;"",_xlpm.p)),""))</f>
        <v/>
      </c>
      <c r="F25" t="str">
        <f>IF($G25="","",IFERROR(_xlfn.XLOOKUP($G25,'1.PrepList'!$I$2:$I$1500,'1.PrepList'!$H$2:$H$1500,"")&amp;"",""))</f>
        <v/>
      </c>
      <c r="H25" t="str">
        <f>IF($G25="","",IFERROR(_xlfn.XLOOKUP($G25,'1.PrepList'!$I$2:$I$1500,'1.PrepList'!$J$2:$J$1500,"")&amp;"",""))</f>
        <v/>
      </c>
      <c r="I25" t="str">
        <f>IF($G25="","",IFERROR(_xlfn.XLOOKUP($G25,'1.PrepList'!$I$2:$I$1500,'1.PrepList'!$N$2:$N$1500,"")&amp;"",""))</f>
        <v/>
      </c>
      <c r="N25" t="str">
        <f>IF($G25="","",IFERROR(_xlfn.XLOOKUP($G25,'1.PrepList'!$I$2:$I$1500,'1.PrepList'!$O$2:$O$1500,"")&amp;"",""))</f>
        <v/>
      </c>
      <c r="O25" t="str">
        <f>IF($G25="","",IFERROR(_xlfn.XLOOKUP($G25,'1.PrepList'!$I$2:$I$1500,'1.PrepList'!$P$2:$P$1500,"")&amp;"",""))</f>
        <v/>
      </c>
      <c r="P25" t="str">
        <f>IF($G25="","",IFERROR(_xlfn.XLOOKUP($G25,'1.PrepList'!$I$2:$I$1500,'1.PrepList'!$Q$2:$Q$1500,"")&amp;"",""))</f>
        <v/>
      </c>
      <c r="R25" t="str">
        <f t="shared" si="0"/>
        <v/>
      </c>
    </row>
    <row r="26" spans="5:18">
      <c r="E26" t="str">
        <f>IF($G26="","",IFERROR(_xlfn.LET(_xlpm.p,_xlfn.XLOOKUP($G26,'1.PrepList'!$I$2:$I$1500,'1.PrepList'!$G$2:$G$1500,"")&amp;"",IF(_xlpm.p="",_xlfn.XLOOKUP($G26,'2.Mini Orientation'!$C:$C,'2.Mini Orientation'!$A:$A,"")&amp;"",_xlpm.p)),""))</f>
        <v/>
      </c>
      <c r="F26" t="str">
        <f>IF($G26="","",IFERROR(_xlfn.XLOOKUP($G26,'1.PrepList'!$I$2:$I$1500,'1.PrepList'!$H$2:$H$1500,"")&amp;"",""))</f>
        <v/>
      </c>
      <c r="H26" t="str">
        <f>IF($G26="","",IFERROR(_xlfn.XLOOKUP($G26,'1.PrepList'!$I$2:$I$1500,'1.PrepList'!$J$2:$J$1500,"")&amp;"",""))</f>
        <v/>
      </c>
      <c r="I26" t="str">
        <f>IF($G26="","",IFERROR(_xlfn.XLOOKUP($G26,'1.PrepList'!$I$2:$I$1500,'1.PrepList'!$N$2:$N$1500,"")&amp;"",""))</f>
        <v/>
      </c>
      <c r="N26" t="str">
        <f>IF($G26="","",IFERROR(_xlfn.XLOOKUP($G26,'1.PrepList'!$I$2:$I$1500,'1.PrepList'!$O$2:$O$1500,"")&amp;"",""))</f>
        <v/>
      </c>
      <c r="O26" t="str">
        <f>IF($G26="","",IFERROR(_xlfn.XLOOKUP($G26,'1.PrepList'!$I$2:$I$1500,'1.PrepList'!$P$2:$P$1500,"")&amp;"",""))</f>
        <v/>
      </c>
      <c r="P26" t="str">
        <f>IF($G26="","",IFERROR(_xlfn.XLOOKUP($G26,'1.PrepList'!$I$2:$I$1500,'1.PrepList'!$Q$2:$Q$1500,"")&amp;"",""))</f>
        <v/>
      </c>
      <c r="R26" t="str">
        <f t="shared" si="0"/>
        <v/>
      </c>
    </row>
    <row r="27" spans="5:18">
      <c r="E27" t="str">
        <f>IF($G27="","",IFERROR(_xlfn.LET(_xlpm.p,_xlfn.XLOOKUP($G27,'1.PrepList'!$I$2:$I$1500,'1.PrepList'!$G$2:$G$1500,"")&amp;"",IF(_xlpm.p="",_xlfn.XLOOKUP($G27,'2.Mini Orientation'!$C:$C,'2.Mini Orientation'!$A:$A,"")&amp;"",_xlpm.p)),""))</f>
        <v/>
      </c>
      <c r="F27" t="str">
        <f>IF($G27="","",IFERROR(_xlfn.XLOOKUP($G27,'1.PrepList'!$I$2:$I$1500,'1.PrepList'!$H$2:$H$1500,"")&amp;"",""))</f>
        <v/>
      </c>
      <c r="H27" t="str">
        <f>IF($G27="","",IFERROR(_xlfn.XLOOKUP($G27,'1.PrepList'!$I$2:$I$1500,'1.PrepList'!$J$2:$J$1500,"")&amp;"",""))</f>
        <v/>
      </c>
      <c r="I27" t="str">
        <f>IF($G27="","",IFERROR(_xlfn.XLOOKUP($G27,'1.PrepList'!$I$2:$I$1500,'1.PrepList'!$N$2:$N$1500,"")&amp;"",""))</f>
        <v/>
      </c>
      <c r="N27" t="str">
        <f>IF($G27="","",IFERROR(_xlfn.XLOOKUP($G27,'1.PrepList'!$I$2:$I$1500,'1.PrepList'!$O$2:$O$1500,"")&amp;"",""))</f>
        <v/>
      </c>
      <c r="O27" t="str">
        <f>IF($G27="","",IFERROR(_xlfn.XLOOKUP($G27,'1.PrepList'!$I$2:$I$1500,'1.PrepList'!$P$2:$P$1500,"")&amp;"",""))</f>
        <v/>
      </c>
      <c r="P27" t="str">
        <f>IF($G27="","",IFERROR(_xlfn.XLOOKUP($G27,'1.PrepList'!$I$2:$I$1500,'1.PrepList'!$Q$2:$Q$1500,"")&amp;"",""))</f>
        <v/>
      </c>
      <c r="R27" t="str">
        <f t="shared" si="0"/>
        <v/>
      </c>
    </row>
    <row r="28" spans="5:18">
      <c r="E28" t="str">
        <f>IF($G28="","",IFERROR(_xlfn.LET(_xlpm.p,_xlfn.XLOOKUP($G28,'1.PrepList'!$I$2:$I$1500,'1.PrepList'!$G$2:$G$1500,"")&amp;"",IF(_xlpm.p="",_xlfn.XLOOKUP($G28,'2.Mini Orientation'!$C:$C,'2.Mini Orientation'!$A:$A,"")&amp;"",_xlpm.p)),""))</f>
        <v/>
      </c>
      <c r="F28" t="str">
        <f>IF($G28="","",IFERROR(_xlfn.XLOOKUP($G28,'1.PrepList'!$I$2:$I$1500,'1.PrepList'!$H$2:$H$1500,"")&amp;"",""))</f>
        <v/>
      </c>
      <c r="H28" t="str">
        <f>IF($G28="","",IFERROR(_xlfn.XLOOKUP($G28,'1.PrepList'!$I$2:$I$1500,'1.PrepList'!$J$2:$J$1500,"")&amp;"",""))</f>
        <v/>
      </c>
      <c r="I28" t="str">
        <f>IF($G28="","",IFERROR(_xlfn.XLOOKUP($G28,'1.PrepList'!$I$2:$I$1500,'1.PrepList'!$N$2:$N$1500,"")&amp;"",""))</f>
        <v/>
      </c>
      <c r="N28" t="str">
        <f>IF($G28="","",IFERROR(_xlfn.XLOOKUP($G28,'1.PrepList'!$I$2:$I$1500,'1.PrepList'!$O$2:$O$1500,"")&amp;"",""))</f>
        <v/>
      </c>
      <c r="O28" t="str">
        <f>IF($G28="","",IFERROR(_xlfn.XLOOKUP($G28,'1.PrepList'!$I$2:$I$1500,'1.PrepList'!$P$2:$P$1500,"")&amp;"",""))</f>
        <v/>
      </c>
      <c r="P28" t="str">
        <f>IF($G28="","",IFERROR(_xlfn.XLOOKUP($G28,'1.PrepList'!$I$2:$I$1500,'1.PrepList'!$Q$2:$Q$1500,"")&amp;"",""))</f>
        <v/>
      </c>
      <c r="R28" t="str">
        <f t="shared" si="0"/>
        <v/>
      </c>
    </row>
    <row r="29" spans="5:18">
      <c r="E29" t="str">
        <f>IF($G29="","",IFERROR(_xlfn.LET(_xlpm.p,_xlfn.XLOOKUP($G29,'1.PrepList'!$I$2:$I$1500,'1.PrepList'!$G$2:$G$1500,"")&amp;"",IF(_xlpm.p="",_xlfn.XLOOKUP($G29,'2.Mini Orientation'!$C:$C,'2.Mini Orientation'!$A:$A,"")&amp;"",_xlpm.p)),""))</f>
        <v/>
      </c>
      <c r="F29" t="str">
        <f>IF($G29="","",IFERROR(_xlfn.XLOOKUP($G29,'1.PrepList'!$I$2:$I$1500,'1.PrepList'!$H$2:$H$1500,"")&amp;"",""))</f>
        <v/>
      </c>
      <c r="H29" t="str">
        <f>IF($G29="","",IFERROR(_xlfn.XLOOKUP($G29,'1.PrepList'!$I$2:$I$1500,'1.PrepList'!$J$2:$J$1500,"")&amp;"",""))</f>
        <v/>
      </c>
      <c r="I29" t="str">
        <f>IF($G29="","",IFERROR(_xlfn.XLOOKUP($G29,'1.PrepList'!$I$2:$I$1500,'1.PrepList'!$N$2:$N$1500,"")&amp;"",""))</f>
        <v/>
      </c>
      <c r="N29" t="str">
        <f>IF($G29="","",IFERROR(_xlfn.XLOOKUP($G29,'1.PrepList'!$I$2:$I$1500,'1.PrepList'!$O$2:$O$1500,"")&amp;"",""))</f>
        <v/>
      </c>
      <c r="O29" t="str">
        <f>IF($G29="","",IFERROR(_xlfn.XLOOKUP($G29,'1.PrepList'!$I$2:$I$1500,'1.PrepList'!$P$2:$P$1500,"")&amp;"",""))</f>
        <v/>
      </c>
      <c r="P29" t="str">
        <f>IF($G29="","",IFERROR(_xlfn.XLOOKUP($G29,'1.PrepList'!$I$2:$I$1500,'1.PrepList'!$Q$2:$Q$1500,"")&amp;"",""))</f>
        <v/>
      </c>
      <c r="R29" t="str">
        <f t="shared" si="0"/>
        <v/>
      </c>
    </row>
    <row r="30" spans="5:18">
      <c r="E30" t="str">
        <f>IF($G30="","",IFERROR(_xlfn.LET(_xlpm.p,_xlfn.XLOOKUP($G30,'1.PrepList'!$I$2:$I$1500,'1.PrepList'!$G$2:$G$1500,"")&amp;"",IF(_xlpm.p="",_xlfn.XLOOKUP($G30,'2.Mini Orientation'!$C:$C,'2.Mini Orientation'!$A:$A,"")&amp;"",_xlpm.p)),""))</f>
        <v/>
      </c>
      <c r="F30" t="str">
        <f>IF($G30="","",IFERROR(_xlfn.XLOOKUP($G30,'1.PrepList'!$I$2:$I$1500,'1.PrepList'!$H$2:$H$1500,"")&amp;"",""))</f>
        <v/>
      </c>
      <c r="H30" t="str">
        <f>IF($G30="","",IFERROR(_xlfn.XLOOKUP($G30,'1.PrepList'!$I$2:$I$1500,'1.PrepList'!$J$2:$J$1500,"")&amp;"",""))</f>
        <v/>
      </c>
      <c r="I30" t="str">
        <f>IF($G30="","",IFERROR(_xlfn.XLOOKUP($G30,'1.PrepList'!$I$2:$I$1500,'1.PrepList'!$N$2:$N$1500,"")&amp;"",""))</f>
        <v/>
      </c>
      <c r="N30" t="str">
        <f>IF($G30="","",IFERROR(_xlfn.XLOOKUP($G30,'1.PrepList'!$I$2:$I$1500,'1.PrepList'!$O$2:$O$1500,"")&amp;"",""))</f>
        <v/>
      </c>
      <c r="O30" t="str">
        <f>IF($G30="","",IFERROR(_xlfn.XLOOKUP($G30,'1.PrepList'!$I$2:$I$1500,'1.PrepList'!$P$2:$P$1500,"")&amp;"",""))</f>
        <v/>
      </c>
      <c r="P30" t="str">
        <f>IF($G30="","",IFERROR(_xlfn.XLOOKUP($G30,'1.PrepList'!$I$2:$I$1500,'1.PrepList'!$Q$2:$Q$1500,"")&amp;"",""))</f>
        <v/>
      </c>
      <c r="R30" t="str">
        <f t="shared" si="0"/>
        <v/>
      </c>
    </row>
    <row r="31" spans="5:18">
      <c r="E31" t="str">
        <f>IF($G31="","",IFERROR(_xlfn.LET(_xlpm.p,_xlfn.XLOOKUP($G31,'1.PrepList'!$I$2:$I$1500,'1.PrepList'!$G$2:$G$1500,"")&amp;"",IF(_xlpm.p="",_xlfn.XLOOKUP($G31,'2.Mini Orientation'!$C:$C,'2.Mini Orientation'!$A:$A,"")&amp;"",_xlpm.p)),""))</f>
        <v/>
      </c>
      <c r="F31" t="str">
        <f>IF($G31="","",IFERROR(_xlfn.XLOOKUP($G31,'1.PrepList'!$I$2:$I$1500,'1.PrepList'!$H$2:$H$1500,"")&amp;"",""))</f>
        <v/>
      </c>
      <c r="H31" t="str">
        <f>IF($G31="","",IFERROR(_xlfn.XLOOKUP($G31,'1.PrepList'!$I$2:$I$1500,'1.PrepList'!$J$2:$J$1500,"")&amp;"",""))</f>
        <v/>
      </c>
      <c r="I31" t="str">
        <f>IF($G31="","",IFERROR(_xlfn.XLOOKUP($G31,'1.PrepList'!$I$2:$I$1500,'1.PrepList'!$N$2:$N$1500,"")&amp;"",""))</f>
        <v/>
      </c>
      <c r="N31" t="str">
        <f>IF($G31="","",IFERROR(_xlfn.XLOOKUP($G31,'1.PrepList'!$I$2:$I$1500,'1.PrepList'!$O$2:$O$1500,"")&amp;"",""))</f>
        <v/>
      </c>
      <c r="O31" t="str">
        <f>IF($G31="","",IFERROR(_xlfn.XLOOKUP($G31,'1.PrepList'!$I$2:$I$1500,'1.PrepList'!$P$2:$P$1500,"")&amp;"",""))</f>
        <v/>
      </c>
      <c r="P31" t="str">
        <f>IF($G31="","",IFERROR(_xlfn.XLOOKUP($G31,'1.PrepList'!$I$2:$I$1500,'1.PrepList'!$Q$2:$Q$1500,"")&amp;"",""))</f>
        <v/>
      </c>
      <c r="R31" t="str">
        <f t="shared" si="0"/>
        <v/>
      </c>
    </row>
    <row r="32" spans="5:18">
      <c r="E32" t="str">
        <f>IF($G32="","",IFERROR(_xlfn.LET(_xlpm.p,_xlfn.XLOOKUP($G32,'1.PrepList'!$I$2:$I$1500,'1.PrepList'!$G$2:$G$1500,"")&amp;"",IF(_xlpm.p="",_xlfn.XLOOKUP($G32,'2.Mini Orientation'!$C:$C,'2.Mini Orientation'!$A:$A,"")&amp;"",_xlpm.p)),""))</f>
        <v/>
      </c>
      <c r="F32" t="str">
        <f>IF($G32="","",IFERROR(_xlfn.XLOOKUP($G32,'1.PrepList'!$I$2:$I$1500,'1.PrepList'!$H$2:$H$1500,"")&amp;"",""))</f>
        <v/>
      </c>
      <c r="H32" t="str">
        <f>IF($G32="","",IFERROR(_xlfn.XLOOKUP($G32,'1.PrepList'!$I$2:$I$1500,'1.PrepList'!$J$2:$J$1500,"")&amp;"",""))</f>
        <v/>
      </c>
      <c r="I32" t="str">
        <f>IF($G32="","",IFERROR(_xlfn.XLOOKUP($G32,'1.PrepList'!$I$2:$I$1500,'1.PrepList'!$N$2:$N$1500,"")&amp;"",""))</f>
        <v/>
      </c>
      <c r="N32" t="str">
        <f>IF($G32="","",IFERROR(_xlfn.XLOOKUP($G32,'1.PrepList'!$I$2:$I$1500,'1.PrepList'!$O$2:$O$1500,"")&amp;"",""))</f>
        <v/>
      </c>
      <c r="O32" t="str">
        <f>IF($G32="","",IFERROR(_xlfn.XLOOKUP($G32,'1.PrepList'!$I$2:$I$1500,'1.PrepList'!$P$2:$P$1500,"")&amp;"",""))</f>
        <v/>
      </c>
      <c r="P32" t="str">
        <f>IF($G32="","",IFERROR(_xlfn.XLOOKUP($G32,'1.PrepList'!$I$2:$I$1500,'1.PrepList'!$Q$2:$Q$1500,"")&amp;"",""))</f>
        <v/>
      </c>
      <c r="R32" t="str">
        <f t="shared" si="0"/>
        <v/>
      </c>
    </row>
    <row r="33" spans="5:18">
      <c r="E33" t="str">
        <f>IF($G33="","",IFERROR(_xlfn.LET(_xlpm.p,_xlfn.XLOOKUP($G33,'1.PrepList'!$I$2:$I$1500,'1.PrepList'!$G$2:$G$1500,"")&amp;"",IF(_xlpm.p="",_xlfn.XLOOKUP($G33,'2.Mini Orientation'!$C:$C,'2.Mini Orientation'!$A:$A,"")&amp;"",_xlpm.p)),""))</f>
        <v/>
      </c>
      <c r="F33" t="str">
        <f>IF($G33="","",IFERROR(_xlfn.XLOOKUP($G33,'1.PrepList'!$I$2:$I$1500,'1.PrepList'!$H$2:$H$1500,"")&amp;"",""))</f>
        <v/>
      </c>
      <c r="H33" t="str">
        <f>IF($G33="","",IFERROR(_xlfn.XLOOKUP($G33,'1.PrepList'!$I$2:$I$1500,'1.PrepList'!$J$2:$J$1500,"")&amp;"",""))</f>
        <v/>
      </c>
      <c r="I33" t="str">
        <f>IF($G33="","",IFERROR(_xlfn.XLOOKUP($G33,'1.PrepList'!$I$2:$I$1500,'1.PrepList'!$N$2:$N$1500,"")&amp;"",""))</f>
        <v/>
      </c>
      <c r="N33" t="str">
        <f>IF($G33="","",IFERROR(_xlfn.XLOOKUP($G33,'1.PrepList'!$I$2:$I$1500,'1.PrepList'!$O$2:$O$1500,"")&amp;"",""))</f>
        <v/>
      </c>
      <c r="O33" t="str">
        <f>IF($G33="","",IFERROR(_xlfn.XLOOKUP($G33,'1.PrepList'!$I$2:$I$1500,'1.PrepList'!$P$2:$P$1500,"")&amp;"",""))</f>
        <v/>
      </c>
      <c r="P33" t="str">
        <f>IF($G33="","",IFERROR(_xlfn.XLOOKUP($G33,'1.PrepList'!$I$2:$I$1500,'1.PrepList'!$Q$2:$Q$1500,"")&amp;"",""))</f>
        <v/>
      </c>
      <c r="R33" t="str">
        <f t="shared" si="0"/>
        <v/>
      </c>
    </row>
    <row r="34" spans="5:18">
      <c r="E34" t="str">
        <f>IF($G34="","",IFERROR(_xlfn.LET(_xlpm.p,_xlfn.XLOOKUP($G34,'1.PrepList'!$I$2:$I$1500,'1.PrepList'!$G$2:$G$1500,"")&amp;"",IF(_xlpm.p="",_xlfn.XLOOKUP($G34,'2.Mini Orientation'!$C:$C,'2.Mini Orientation'!$A:$A,"")&amp;"",_xlpm.p)),""))</f>
        <v/>
      </c>
      <c r="F34" t="str">
        <f>IF($G34="","",IFERROR(_xlfn.XLOOKUP($G34,'1.PrepList'!$I$2:$I$1500,'1.PrepList'!$H$2:$H$1500,"")&amp;"",""))</f>
        <v/>
      </c>
      <c r="H34" t="str">
        <f>IF($G34="","",IFERROR(_xlfn.XLOOKUP($G34,'1.PrepList'!$I$2:$I$1500,'1.PrepList'!$J$2:$J$1500,"")&amp;"",""))</f>
        <v/>
      </c>
      <c r="I34" t="str">
        <f>IF($G34="","",IFERROR(_xlfn.XLOOKUP($G34,'1.PrepList'!$I$2:$I$1500,'1.PrepList'!$N$2:$N$1500,"")&amp;"",""))</f>
        <v/>
      </c>
      <c r="N34" t="str">
        <f>IF($G34="","",IFERROR(_xlfn.XLOOKUP($G34,'1.PrepList'!$I$2:$I$1500,'1.PrepList'!$O$2:$O$1500,"")&amp;"",""))</f>
        <v/>
      </c>
      <c r="O34" t="str">
        <f>IF($G34="","",IFERROR(_xlfn.XLOOKUP($G34,'1.PrepList'!$I$2:$I$1500,'1.PrepList'!$P$2:$P$1500,"")&amp;"",""))</f>
        <v/>
      </c>
      <c r="P34" t="str">
        <f>IF($G34="","",IFERROR(_xlfn.XLOOKUP($G34,'1.PrepList'!$I$2:$I$1500,'1.PrepList'!$Q$2:$Q$1500,"")&amp;"",""))</f>
        <v/>
      </c>
      <c r="R34" t="str">
        <f t="shared" si="0"/>
        <v/>
      </c>
    </row>
    <row r="35" spans="5:18">
      <c r="E35" t="str">
        <f>IF($G35="","",IFERROR(_xlfn.LET(_xlpm.p,_xlfn.XLOOKUP($G35,'1.PrepList'!$I$2:$I$1500,'1.PrepList'!$G$2:$G$1500,"")&amp;"",IF(_xlpm.p="",_xlfn.XLOOKUP($G35,'2.Mini Orientation'!$C:$C,'2.Mini Orientation'!$A:$A,"")&amp;"",_xlpm.p)),""))</f>
        <v/>
      </c>
      <c r="F35" t="str">
        <f>IF($G35="","",IFERROR(_xlfn.XLOOKUP($G35,'1.PrepList'!$I$2:$I$1500,'1.PrepList'!$H$2:$H$1500,"")&amp;"",""))</f>
        <v/>
      </c>
      <c r="H35" t="str">
        <f>IF($G35="","",IFERROR(_xlfn.XLOOKUP($G35,'1.PrepList'!$I$2:$I$1500,'1.PrepList'!$J$2:$J$1500,"")&amp;"",""))</f>
        <v/>
      </c>
      <c r="I35" t="str">
        <f>IF($G35="","",IFERROR(_xlfn.XLOOKUP($G35,'1.PrepList'!$I$2:$I$1500,'1.PrepList'!$N$2:$N$1500,"")&amp;"",""))</f>
        <v/>
      </c>
      <c r="N35" t="str">
        <f>IF($G35="","",IFERROR(_xlfn.XLOOKUP($G35,'1.PrepList'!$I$2:$I$1500,'1.PrepList'!$O$2:$O$1500,"")&amp;"",""))</f>
        <v/>
      </c>
      <c r="O35" t="str">
        <f>IF($G35="","",IFERROR(_xlfn.XLOOKUP($G35,'1.PrepList'!$I$2:$I$1500,'1.PrepList'!$P$2:$P$1500,"")&amp;"",""))</f>
        <v/>
      </c>
      <c r="P35" t="str">
        <f>IF($G35="","",IFERROR(_xlfn.XLOOKUP($G35,'1.PrepList'!$I$2:$I$1500,'1.PrepList'!$Q$2:$Q$1500,"")&amp;"",""))</f>
        <v/>
      </c>
      <c r="R35" t="str">
        <f t="shared" si="0"/>
        <v/>
      </c>
    </row>
    <row r="36" spans="5:18">
      <c r="E36" t="str">
        <f>IF($G36="","",IFERROR(_xlfn.LET(_xlpm.p,_xlfn.XLOOKUP($G36,'1.PrepList'!$I$2:$I$1500,'1.PrepList'!$G$2:$G$1500,"")&amp;"",IF(_xlpm.p="",_xlfn.XLOOKUP($G36,'2.Mini Orientation'!$C:$C,'2.Mini Orientation'!$A:$A,"")&amp;"",_xlpm.p)),""))</f>
        <v/>
      </c>
      <c r="F36" t="str">
        <f>IF($G36="","",IFERROR(_xlfn.XLOOKUP($G36,'1.PrepList'!$I$2:$I$1500,'1.PrepList'!$H$2:$H$1500,"")&amp;"",""))</f>
        <v/>
      </c>
      <c r="H36" t="str">
        <f>IF($G36="","",IFERROR(_xlfn.XLOOKUP($G36,'1.PrepList'!$I$2:$I$1500,'1.PrepList'!$J$2:$J$1500,"")&amp;"",""))</f>
        <v/>
      </c>
      <c r="I36" t="str">
        <f>IF($G36="","",IFERROR(_xlfn.XLOOKUP($G36,'1.PrepList'!$I$2:$I$1500,'1.PrepList'!$N$2:$N$1500,"")&amp;"",""))</f>
        <v/>
      </c>
      <c r="N36" t="str">
        <f>IF($G36="","",IFERROR(_xlfn.XLOOKUP($G36,'1.PrepList'!$I$2:$I$1500,'1.PrepList'!$O$2:$O$1500,"")&amp;"",""))</f>
        <v/>
      </c>
      <c r="O36" t="str">
        <f>IF($G36="","",IFERROR(_xlfn.XLOOKUP($G36,'1.PrepList'!$I$2:$I$1500,'1.PrepList'!$P$2:$P$1500,"")&amp;"",""))</f>
        <v/>
      </c>
      <c r="P36" t="str">
        <f>IF($G36="","",IFERROR(_xlfn.XLOOKUP($G36,'1.PrepList'!$I$2:$I$1500,'1.PrepList'!$Q$2:$Q$1500,"")&amp;"",""))</f>
        <v/>
      </c>
      <c r="R36" t="str">
        <f t="shared" ref="R36:R67" si="1">IF($G36="","",$T$1)</f>
        <v/>
      </c>
    </row>
    <row r="37" spans="5:18">
      <c r="E37" t="str">
        <f>IF($G37="","",IFERROR(_xlfn.LET(_xlpm.p,_xlfn.XLOOKUP($G37,'1.PrepList'!$I$2:$I$1500,'1.PrepList'!$G$2:$G$1500,"")&amp;"",IF(_xlpm.p="",_xlfn.XLOOKUP($G37,'2.Mini Orientation'!$C:$C,'2.Mini Orientation'!$A:$A,"")&amp;"",_xlpm.p)),""))</f>
        <v/>
      </c>
      <c r="F37" t="str">
        <f>IF($G37="","",IFERROR(_xlfn.XLOOKUP($G37,'1.PrepList'!$I$2:$I$1500,'1.PrepList'!$H$2:$H$1500,"")&amp;"",""))</f>
        <v/>
      </c>
      <c r="H37" t="str">
        <f>IF($G37="","",IFERROR(_xlfn.XLOOKUP($G37,'1.PrepList'!$I$2:$I$1500,'1.PrepList'!$J$2:$J$1500,"")&amp;"",""))</f>
        <v/>
      </c>
      <c r="I37" t="str">
        <f>IF($G37="","",IFERROR(_xlfn.XLOOKUP($G37,'1.PrepList'!$I$2:$I$1500,'1.PrepList'!$N$2:$N$1500,"")&amp;"",""))</f>
        <v/>
      </c>
      <c r="N37" t="str">
        <f>IF($G37="","",IFERROR(_xlfn.XLOOKUP($G37,'1.PrepList'!$I$2:$I$1500,'1.PrepList'!$O$2:$O$1500,"")&amp;"",""))</f>
        <v/>
      </c>
      <c r="O37" t="str">
        <f>IF($G37="","",IFERROR(_xlfn.XLOOKUP($G37,'1.PrepList'!$I$2:$I$1500,'1.PrepList'!$P$2:$P$1500,"")&amp;"",""))</f>
        <v/>
      </c>
      <c r="P37" t="str">
        <f>IF($G37="","",IFERROR(_xlfn.XLOOKUP($G37,'1.PrepList'!$I$2:$I$1500,'1.PrepList'!$Q$2:$Q$1500,"")&amp;"",""))</f>
        <v/>
      </c>
      <c r="R37" t="str">
        <f t="shared" si="1"/>
        <v/>
      </c>
    </row>
    <row r="38" spans="5:18">
      <c r="E38" t="str">
        <f>IF($G38="","",IFERROR(_xlfn.LET(_xlpm.p,_xlfn.XLOOKUP($G38,'1.PrepList'!$I$2:$I$1500,'1.PrepList'!$G$2:$G$1500,"")&amp;"",IF(_xlpm.p="",_xlfn.XLOOKUP($G38,'2.Mini Orientation'!$C:$C,'2.Mini Orientation'!$A:$A,"")&amp;"",_xlpm.p)),""))</f>
        <v/>
      </c>
      <c r="F38" t="str">
        <f>IF($G38="","",IFERROR(_xlfn.XLOOKUP($G38,'1.PrepList'!$I$2:$I$1500,'1.PrepList'!$H$2:$H$1500,"")&amp;"",""))</f>
        <v/>
      </c>
      <c r="H38" t="str">
        <f>IF($G38="","",IFERROR(_xlfn.XLOOKUP($G38,'1.PrepList'!$I$2:$I$1500,'1.PrepList'!$J$2:$J$1500,"")&amp;"",""))</f>
        <v/>
      </c>
      <c r="I38" t="str">
        <f>IF($G38="","",IFERROR(_xlfn.XLOOKUP($G38,'1.PrepList'!$I$2:$I$1500,'1.PrepList'!$N$2:$N$1500,"")&amp;"",""))</f>
        <v/>
      </c>
      <c r="N38" t="str">
        <f>IF($G38="","",IFERROR(_xlfn.XLOOKUP($G38,'1.PrepList'!$I$2:$I$1500,'1.PrepList'!$O$2:$O$1500,"")&amp;"",""))</f>
        <v/>
      </c>
      <c r="O38" t="str">
        <f>IF($G38="","",IFERROR(_xlfn.XLOOKUP($G38,'1.PrepList'!$I$2:$I$1500,'1.PrepList'!$P$2:$P$1500,"")&amp;"",""))</f>
        <v/>
      </c>
      <c r="P38" t="str">
        <f>IF($G38="","",IFERROR(_xlfn.XLOOKUP($G38,'1.PrepList'!$I$2:$I$1500,'1.PrepList'!$Q$2:$Q$1500,"")&amp;"",""))</f>
        <v/>
      </c>
      <c r="R38" t="str">
        <f t="shared" si="1"/>
        <v/>
      </c>
    </row>
    <row r="39" spans="5:18">
      <c r="E39" t="str">
        <f>IF($G39="","",IFERROR(_xlfn.LET(_xlpm.p,_xlfn.XLOOKUP($G39,'1.PrepList'!$I$2:$I$1500,'1.PrepList'!$G$2:$G$1500,"")&amp;"",IF(_xlpm.p="",_xlfn.XLOOKUP($G39,'2.Mini Orientation'!$C:$C,'2.Mini Orientation'!$A:$A,"")&amp;"",_xlpm.p)),""))</f>
        <v/>
      </c>
      <c r="F39" t="str">
        <f>IF($G39="","",IFERROR(_xlfn.XLOOKUP($G39,'1.PrepList'!$I$2:$I$1500,'1.PrepList'!$H$2:$H$1500,"")&amp;"",""))</f>
        <v/>
      </c>
      <c r="H39" t="str">
        <f>IF($G39="","",IFERROR(_xlfn.XLOOKUP($G39,'1.PrepList'!$I$2:$I$1500,'1.PrepList'!$J$2:$J$1500,"")&amp;"",""))</f>
        <v/>
      </c>
      <c r="I39" t="str">
        <f>IF($G39="","",IFERROR(_xlfn.XLOOKUP($G39,'1.PrepList'!$I$2:$I$1500,'1.PrepList'!$N$2:$N$1500,"")&amp;"",""))</f>
        <v/>
      </c>
      <c r="N39" t="str">
        <f>IF($G39="","",IFERROR(_xlfn.XLOOKUP($G39,'1.PrepList'!$I$2:$I$1500,'1.PrepList'!$O$2:$O$1500,"")&amp;"",""))</f>
        <v/>
      </c>
      <c r="O39" t="str">
        <f>IF($G39="","",IFERROR(_xlfn.XLOOKUP($G39,'1.PrepList'!$I$2:$I$1500,'1.PrepList'!$P$2:$P$1500,"")&amp;"",""))</f>
        <v/>
      </c>
      <c r="P39" t="str">
        <f>IF($G39="","",IFERROR(_xlfn.XLOOKUP($G39,'1.PrepList'!$I$2:$I$1500,'1.PrepList'!$Q$2:$Q$1500,"")&amp;"",""))</f>
        <v/>
      </c>
      <c r="R39" t="str">
        <f t="shared" si="1"/>
        <v/>
      </c>
    </row>
    <row r="40" spans="5:18">
      <c r="E40" t="str">
        <f>IF($G40="","",IFERROR(_xlfn.LET(_xlpm.p,_xlfn.XLOOKUP($G40,'1.PrepList'!$I$2:$I$1500,'1.PrepList'!$G$2:$G$1500,"")&amp;"",IF(_xlpm.p="",_xlfn.XLOOKUP($G40,'2.Mini Orientation'!$C:$C,'2.Mini Orientation'!$A:$A,"")&amp;"",_xlpm.p)),""))</f>
        <v/>
      </c>
      <c r="F40" t="str">
        <f>IF($G40="","",IFERROR(_xlfn.XLOOKUP($G40,'1.PrepList'!$I$2:$I$1500,'1.PrepList'!$H$2:$H$1500,"")&amp;"",""))</f>
        <v/>
      </c>
      <c r="H40" t="str">
        <f>IF($G40="","",IFERROR(_xlfn.XLOOKUP($G40,'1.PrepList'!$I$2:$I$1500,'1.PrepList'!$J$2:$J$1500,"")&amp;"",""))</f>
        <v/>
      </c>
      <c r="I40" t="str">
        <f>IF($G40="","",IFERROR(_xlfn.XLOOKUP($G40,'1.PrepList'!$I$2:$I$1500,'1.PrepList'!$N$2:$N$1500,"")&amp;"",""))</f>
        <v/>
      </c>
      <c r="N40" t="str">
        <f>IF($G40="","",IFERROR(_xlfn.XLOOKUP($G40,'1.PrepList'!$I$2:$I$1500,'1.PrepList'!$O$2:$O$1500,"")&amp;"",""))</f>
        <v/>
      </c>
      <c r="O40" t="str">
        <f>IF($G40="","",IFERROR(_xlfn.XLOOKUP($G40,'1.PrepList'!$I$2:$I$1500,'1.PrepList'!$P$2:$P$1500,"")&amp;"",""))</f>
        <v/>
      </c>
      <c r="P40" t="str">
        <f>IF($G40="","",IFERROR(_xlfn.XLOOKUP($G40,'1.PrepList'!$I$2:$I$1500,'1.PrepList'!$Q$2:$Q$1500,"")&amp;"",""))</f>
        <v/>
      </c>
      <c r="R40" t="str">
        <f t="shared" si="1"/>
        <v/>
      </c>
    </row>
    <row r="41" spans="5:18">
      <c r="E41" t="str">
        <f>IF($G41="","",IFERROR(_xlfn.LET(_xlpm.p,_xlfn.XLOOKUP($G41,'1.PrepList'!$I$2:$I$1500,'1.PrepList'!$G$2:$G$1500,"")&amp;"",IF(_xlpm.p="",_xlfn.XLOOKUP($G41,'2.Mini Orientation'!$C:$C,'2.Mini Orientation'!$A:$A,"")&amp;"",_xlpm.p)),""))</f>
        <v/>
      </c>
      <c r="F41" t="str">
        <f>IF($G41="","",IFERROR(_xlfn.XLOOKUP($G41,'1.PrepList'!$I$2:$I$1500,'1.PrepList'!$H$2:$H$1500,"")&amp;"",""))</f>
        <v/>
      </c>
      <c r="H41" t="str">
        <f>IF($G41="","",IFERROR(_xlfn.XLOOKUP($G41,'1.PrepList'!$I$2:$I$1500,'1.PrepList'!$J$2:$J$1500,"")&amp;"",""))</f>
        <v/>
      </c>
      <c r="I41" t="str">
        <f>IF($G41="","",IFERROR(_xlfn.XLOOKUP($G41,'1.PrepList'!$I$2:$I$1500,'1.PrepList'!$N$2:$N$1500,"")&amp;"",""))</f>
        <v/>
      </c>
      <c r="N41" t="str">
        <f>IF($G41="","",IFERROR(_xlfn.XLOOKUP($G41,'1.PrepList'!$I$2:$I$1500,'1.PrepList'!$O$2:$O$1500,"")&amp;"",""))</f>
        <v/>
      </c>
      <c r="O41" t="str">
        <f>IF($G41="","",IFERROR(_xlfn.XLOOKUP($G41,'1.PrepList'!$I$2:$I$1500,'1.PrepList'!$P$2:$P$1500,"")&amp;"",""))</f>
        <v/>
      </c>
      <c r="P41" t="str">
        <f>IF($G41="","",IFERROR(_xlfn.XLOOKUP($G41,'1.PrepList'!$I$2:$I$1500,'1.PrepList'!$Q$2:$Q$1500,"")&amp;"",""))</f>
        <v/>
      </c>
      <c r="R41" t="str">
        <f t="shared" si="1"/>
        <v/>
      </c>
    </row>
    <row r="42" spans="5:18">
      <c r="E42" t="str">
        <f>IF($G42="","",IFERROR(_xlfn.LET(_xlpm.p,_xlfn.XLOOKUP($G42,'1.PrepList'!$I$2:$I$1500,'1.PrepList'!$G$2:$G$1500,"")&amp;"",IF(_xlpm.p="",_xlfn.XLOOKUP($G42,'2.Mini Orientation'!$C:$C,'2.Mini Orientation'!$A:$A,"")&amp;"",_xlpm.p)),""))</f>
        <v/>
      </c>
      <c r="F42" t="str">
        <f>IF($G42="","",IFERROR(_xlfn.XLOOKUP($G42,'1.PrepList'!$I$2:$I$1500,'1.PrepList'!$H$2:$H$1500,"")&amp;"",""))</f>
        <v/>
      </c>
      <c r="H42" t="str">
        <f>IF($G42="","",IFERROR(_xlfn.XLOOKUP($G42,'1.PrepList'!$I$2:$I$1500,'1.PrepList'!$J$2:$J$1500,"")&amp;"",""))</f>
        <v/>
      </c>
      <c r="I42" t="str">
        <f>IF($G42="","",IFERROR(_xlfn.XLOOKUP($G42,'1.PrepList'!$I$2:$I$1500,'1.PrepList'!$N$2:$N$1500,"")&amp;"",""))</f>
        <v/>
      </c>
      <c r="N42" t="str">
        <f>IF($G42="","",IFERROR(_xlfn.XLOOKUP($G42,'1.PrepList'!$I$2:$I$1500,'1.PrepList'!$O$2:$O$1500,"")&amp;"",""))</f>
        <v/>
      </c>
      <c r="O42" t="str">
        <f>IF($G42="","",IFERROR(_xlfn.XLOOKUP($G42,'1.PrepList'!$I$2:$I$1500,'1.PrepList'!$P$2:$P$1500,"")&amp;"",""))</f>
        <v/>
      </c>
      <c r="P42" t="str">
        <f>IF($G42="","",IFERROR(_xlfn.XLOOKUP($G42,'1.PrepList'!$I$2:$I$1500,'1.PrepList'!$Q$2:$Q$1500,"")&amp;"",""))</f>
        <v/>
      </c>
      <c r="R42" t="str">
        <f t="shared" si="1"/>
        <v/>
      </c>
    </row>
    <row r="43" spans="5:18">
      <c r="E43" t="str">
        <f>IF($G43="","",IFERROR(_xlfn.LET(_xlpm.p,_xlfn.XLOOKUP($G43,'1.PrepList'!$I$2:$I$1500,'1.PrepList'!$G$2:$G$1500,"")&amp;"",IF(_xlpm.p="",_xlfn.XLOOKUP($G43,'2.Mini Orientation'!$C:$C,'2.Mini Orientation'!$A:$A,"")&amp;"",_xlpm.p)),""))</f>
        <v/>
      </c>
      <c r="F43" t="str">
        <f>IF($G43="","",IFERROR(_xlfn.XLOOKUP($G43,'1.PrepList'!$I$2:$I$1500,'1.PrepList'!$H$2:$H$1500,"")&amp;"",""))</f>
        <v/>
      </c>
      <c r="H43" t="str">
        <f>IF($G43="","",IFERROR(_xlfn.XLOOKUP($G43,'1.PrepList'!$I$2:$I$1500,'1.PrepList'!$J$2:$J$1500,"")&amp;"",""))</f>
        <v/>
      </c>
      <c r="I43" t="str">
        <f>IF($G43="","",IFERROR(_xlfn.XLOOKUP($G43,'1.PrepList'!$I$2:$I$1500,'1.PrepList'!$N$2:$N$1500,"")&amp;"",""))</f>
        <v/>
      </c>
      <c r="N43" t="str">
        <f>IF($G43="","",IFERROR(_xlfn.XLOOKUP($G43,'1.PrepList'!$I$2:$I$1500,'1.PrepList'!$O$2:$O$1500,"")&amp;"",""))</f>
        <v/>
      </c>
      <c r="O43" t="str">
        <f>IF($G43="","",IFERROR(_xlfn.XLOOKUP($G43,'1.PrepList'!$I$2:$I$1500,'1.PrepList'!$P$2:$P$1500,"")&amp;"",""))</f>
        <v/>
      </c>
      <c r="P43" t="str">
        <f>IF($G43="","",IFERROR(_xlfn.XLOOKUP($G43,'1.PrepList'!$I$2:$I$1500,'1.PrepList'!$Q$2:$Q$1500,"")&amp;"",""))</f>
        <v/>
      </c>
      <c r="R43" t="str">
        <f t="shared" si="1"/>
        <v/>
      </c>
    </row>
    <row r="44" spans="5:18">
      <c r="E44" t="str">
        <f>IF($G44="","",IFERROR(_xlfn.LET(_xlpm.p,_xlfn.XLOOKUP($G44,'1.PrepList'!$I$2:$I$1500,'1.PrepList'!$G$2:$G$1500,"")&amp;"",IF(_xlpm.p="",_xlfn.XLOOKUP($G44,'2.Mini Orientation'!$C:$C,'2.Mini Orientation'!$A:$A,"")&amp;"",_xlpm.p)),""))</f>
        <v/>
      </c>
      <c r="F44" t="str">
        <f>IF($G44="","",IFERROR(_xlfn.XLOOKUP($G44,'1.PrepList'!$I$2:$I$1500,'1.PrepList'!$H$2:$H$1500,"")&amp;"",""))</f>
        <v/>
      </c>
      <c r="H44" t="str">
        <f>IF($G44="","",IFERROR(_xlfn.XLOOKUP($G44,'1.PrepList'!$I$2:$I$1500,'1.PrepList'!$J$2:$J$1500,"")&amp;"",""))</f>
        <v/>
      </c>
      <c r="I44" t="str">
        <f>IF($G44="","",IFERROR(_xlfn.XLOOKUP($G44,'1.PrepList'!$I$2:$I$1500,'1.PrepList'!$N$2:$N$1500,"")&amp;"",""))</f>
        <v/>
      </c>
      <c r="N44" t="str">
        <f>IF($G44="","",IFERROR(_xlfn.XLOOKUP($G44,'1.PrepList'!$I$2:$I$1500,'1.PrepList'!$O$2:$O$1500,"")&amp;"",""))</f>
        <v/>
      </c>
      <c r="O44" t="str">
        <f>IF($G44="","",IFERROR(_xlfn.XLOOKUP($G44,'1.PrepList'!$I$2:$I$1500,'1.PrepList'!$P$2:$P$1500,"")&amp;"",""))</f>
        <v/>
      </c>
      <c r="P44" t="str">
        <f>IF($G44="","",IFERROR(_xlfn.XLOOKUP($G44,'1.PrepList'!$I$2:$I$1500,'1.PrepList'!$Q$2:$Q$1500,"")&amp;"",""))</f>
        <v/>
      </c>
      <c r="R44" t="str">
        <f t="shared" si="1"/>
        <v/>
      </c>
    </row>
    <row r="45" spans="5:18">
      <c r="E45" t="str">
        <f>IF($G45="","",IFERROR(_xlfn.LET(_xlpm.p,_xlfn.XLOOKUP($G45,'1.PrepList'!$I$2:$I$1500,'1.PrepList'!$G$2:$G$1500,"")&amp;"",IF(_xlpm.p="",_xlfn.XLOOKUP($G45,'2.Mini Orientation'!$C:$C,'2.Mini Orientation'!$A:$A,"")&amp;"",_xlpm.p)),""))</f>
        <v/>
      </c>
      <c r="F45" t="str">
        <f>IF($G45="","",IFERROR(_xlfn.XLOOKUP($G45,'1.PrepList'!$I$2:$I$1500,'1.PrepList'!$H$2:$H$1500,"")&amp;"",""))</f>
        <v/>
      </c>
      <c r="H45" t="str">
        <f>IF($G45="","",IFERROR(_xlfn.XLOOKUP($G45,'1.PrepList'!$I$2:$I$1500,'1.PrepList'!$J$2:$J$1500,"")&amp;"",""))</f>
        <v/>
      </c>
      <c r="I45" t="str">
        <f>IF($G45="","",IFERROR(_xlfn.XLOOKUP($G45,'1.PrepList'!$I$2:$I$1500,'1.PrepList'!$N$2:$N$1500,"")&amp;"",""))</f>
        <v/>
      </c>
      <c r="N45" t="str">
        <f>IF($G45="","",IFERROR(_xlfn.XLOOKUP($G45,'1.PrepList'!$I$2:$I$1500,'1.PrepList'!$O$2:$O$1500,"")&amp;"",""))</f>
        <v/>
      </c>
      <c r="O45" t="str">
        <f>IF($G45="","",IFERROR(_xlfn.XLOOKUP($G45,'1.PrepList'!$I$2:$I$1500,'1.PrepList'!$P$2:$P$1500,"")&amp;"",""))</f>
        <v/>
      </c>
      <c r="P45" t="str">
        <f>IF($G45="","",IFERROR(_xlfn.XLOOKUP($G45,'1.PrepList'!$I$2:$I$1500,'1.PrepList'!$Q$2:$Q$1500,"")&amp;"",""))</f>
        <v/>
      </c>
      <c r="R45" t="str">
        <f t="shared" si="1"/>
        <v/>
      </c>
    </row>
    <row r="46" spans="5:18">
      <c r="E46" t="str">
        <f>IF($G46="","",IFERROR(_xlfn.LET(_xlpm.p,_xlfn.XLOOKUP($G46,'1.PrepList'!$I$2:$I$1500,'1.PrepList'!$G$2:$G$1500,"")&amp;"",IF(_xlpm.p="",_xlfn.XLOOKUP($G46,'2.Mini Orientation'!$C:$C,'2.Mini Orientation'!$A:$A,"")&amp;"",_xlpm.p)),""))</f>
        <v/>
      </c>
      <c r="F46" t="str">
        <f>IF($G46="","",IFERROR(_xlfn.XLOOKUP($G46,'1.PrepList'!$I$2:$I$1500,'1.PrepList'!$H$2:$H$1500,"")&amp;"",""))</f>
        <v/>
      </c>
      <c r="H46" t="str">
        <f>IF($G46="","",IFERROR(_xlfn.XLOOKUP($G46,'1.PrepList'!$I$2:$I$1500,'1.PrepList'!$J$2:$J$1500,"")&amp;"",""))</f>
        <v/>
      </c>
      <c r="I46" t="str">
        <f>IF($G46="","",IFERROR(_xlfn.XLOOKUP($G46,'1.PrepList'!$I$2:$I$1500,'1.PrepList'!$N$2:$N$1500,"")&amp;"",""))</f>
        <v/>
      </c>
      <c r="N46" t="str">
        <f>IF($G46="","",IFERROR(_xlfn.XLOOKUP($G46,'1.PrepList'!$I$2:$I$1500,'1.PrepList'!$O$2:$O$1500,"")&amp;"",""))</f>
        <v/>
      </c>
      <c r="O46" t="str">
        <f>IF($G46="","",IFERROR(_xlfn.XLOOKUP($G46,'1.PrepList'!$I$2:$I$1500,'1.PrepList'!$P$2:$P$1500,"")&amp;"",""))</f>
        <v/>
      </c>
      <c r="P46" t="str">
        <f>IF($G46="","",IFERROR(_xlfn.XLOOKUP($G46,'1.PrepList'!$I$2:$I$1500,'1.PrepList'!$Q$2:$Q$1500,"")&amp;"",""))</f>
        <v/>
      </c>
      <c r="R46" t="str">
        <f t="shared" si="1"/>
        <v/>
      </c>
    </row>
    <row r="47" spans="5:18">
      <c r="E47" t="str">
        <f>IF($G47="","",IFERROR(_xlfn.LET(_xlpm.p,_xlfn.XLOOKUP($G47,'1.PrepList'!$I$2:$I$1500,'1.PrepList'!$G$2:$G$1500,"")&amp;"",IF(_xlpm.p="",_xlfn.XLOOKUP($G47,'2.Mini Orientation'!$C:$C,'2.Mini Orientation'!$A:$A,"")&amp;"",_xlpm.p)),""))</f>
        <v/>
      </c>
      <c r="F47" t="str">
        <f>IF($G47="","",IFERROR(_xlfn.XLOOKUP($G47,'1.PrepList'!$I$2:$I$1500,'1.PrepList'!$H$2:$H$1500,"")&amp;"",""))</f>
        <v/>
      </c>
      <c r="H47" t="str">
        <f>IF($G47="","",IFERROR(_xlfn.XLOOKUP($G47,'1.PrepList'!$I$2:$I$1500,'1.PrepList'!$J$2:$J$1500,"")&amp;"",""))</f>
        <v/>
      </c>
      <c r="I47" t="str">
        <f>IF($G47="","",IFERROR(_xlfn.XLOOKUP($G47,'1.PrepList'!$I$2:$I$1500,'1.PrepList'!$N$2:$N$1500,"")&amp;"",""))</f>
        <v/>
      </c>
      <c r="N47" t="str">
        <f>IF($G47="","",IFERROR(_xlfn.XLOOKUP($G47,'1.PrepList'!$I$2:$I$1500,'1.PrepList'!$O$2:$O$1500,"")&amp;"",""))</f>
        <v/>
      </c>
      <c r="O47" t="str">
        <f>IF($G47="","",IFERROR(_xlfn.XLOOKUP($G47,'1.PrepList'!$I$2:$I$1500,'1.PrepList'!$P$2:$P$1500,"")&amp;"",""))</f>
        <v/>
      </c>
      <c r="P47" t="str">
        <f>IF($G47="","",IFERROR(_xlfn.XLOOKUP($G47,'1.PrepList'!$I$2:$I$1500,'1.PrepList'!$Q$2:$Q$1500,"")&amp;"",""))</f>
        <v/>
      </c>
      <c r="R47" t="str">
        <f t="shared" si="1"/>
        <v/>
      </c>
    </row>
    <row r="48" spans="5:18">
      <c r="E48" t="str">
        <f>IF($G48="","",IFERROR(_xlfn.LET(_xlpm.p,_xlfn.XLOOKUP($G48,'1.PrepList'!$I$2:$I$1500,'1.PrepList'!$G$2:$G$1500,"")&amp;"",IF(_xlpm.p="",_xlfn.XLOOKUP($G48,'2.Mini Orientation'!$C:$C,'2.Mini Orientation'!$A:$A,"")&amp;"",_xlpm.p)),""))</f>
        <v/>
      </c>
      <c r="F48" t="str">
        <f>IF($G48="","",IFERROR(_xlfn.XLOOKUP($G48,'1.PrepList'!$I$2:$I$1500,'1.PrepList'!$H$2:$H$1500,"")&amp;"",""))</f>
        <v/>
      </c>
      <c r="H48" t="str">
        <f>IF($G48="","",IFERROR(_xlfn.XLOOKUP($G48,'1.PrepList'!$I$2:$I$1500,'1.PrepList'!$J$2:$J$1500,"")&amp;"",""))</f>
        <v/>
      </c>
      <c r="I48" t="str">
        <f>IF($G48="","",IFERROR(_xlfn.XLOOKUP($G48,'1.PrepList'!$I$2:$I$1500,'1.PrepList'!$N$2:$N$1500,"")&amp;"",""))</f>
        <v/>
      </c>
      <c r="N48" t="str">
        <f>IF($G48="","",IFERROR(_xlfn.XLOOKUP($G48,'1.PrepList'!$I$2:$I$1500,'1.PrepList'!$O$2:$O$1500,"")&amp;"",""))</f>
        <v/>
      </c>
      <c r="O48" t="str">
        <f>IF($G48="","",IFERROR(_xlfn.XLOOKUP($G48,'1.PrepList'!$I$2:$I$1500,'1.PrepList'!$P$2:$P$1500,"")&amp;"",""))</f>
        <v/>
      </c>
      <c r="P48" t="str">
        <f>IF($G48="","",IFERROR(_xlfn.XLOOKUP($G48,'1.PrepList'!$I$2:$I$1500,'1.PrepList'!$Q$2:$Q$1500,"")&amp;"",""))</f>
        <v/>
      </c>
      <c r="R48" t="str">
        <f t="shared" si="1"/>
        <v/>
      </c>
    </row>
    <row r="49" spans="5:18">
      <c r="E49" t="str">
        <f>IF($G49="","",IFERROR(_xlfn.LET(_xlpm.p,_xlfn.XLOOKUP($G49,'1.PrepList'!$I$2:$I$1500,'1.PrepList'!$G$2:$G$1500,"")&amp;"",IF(_xlpm.p="",_xlfn.XLOOKUP($G49,'2.Mini Orientation'!$C:$C,'2.Mini Orientation'!$A:$A,"")&amp;"",_xlpm.p)),""))</f>
        <v/>
      </c>
      <c r="F49" t="str">
        <f>IF($G49="","",IFERROR(_xlfn.XLOOKUP($G49,'1.PrepList'!$I$2:$I$1500,'1.PrepList'!$H$2:$H$1500,"")&amp;"",""))</f>
        <v/>
      </c>
      <c r="H49" t="str">
        <f>IF($G49="","",IFERROR(_xlfn.XLOOKUP($G49,'1.PrepList'!$I$2:$I$1500,'1.PrepList'!$J$2:$J$1500,"")&amp;"",""))</f>
        <v/>
      </c>
      <c r="I49" t="str">
        <f>IF($G49="","",IFERROR(_xlfn.XLOOKUP($G49,'1.PrepList'!$I$2:$I$1500,'1.PrepList'!$N$2:$N$1500,"")&amp;"",""))</f>
        <v/>
      </c>
      <c r="N49" t="str">
        <f>IF($G49="","",IFERROR(_xlfn.XLOOKUP($G49,'1.PrepList'!$I$2:$I$1500,'1.PrepList'!$O$2:$O$1500,"")&amp;"",""))</f>
        <v/>
      </c>
      <c r="O49" t="str">
        <f>IF($G49="","",IFERROR(_xlfn.XLOOKUP($G49,'1.PrepList'!$I$2:$I$1500,'1.PrepList'!$P$2:$P$1500,"")&amp;"",""))</f>
        <v/>
      </c>
      <c r="P49" t="str">
        <f>IF($G49="","",IFERROR(_xlfn.XLOOKUP($G49,'1.PrepList'!$I$2:$I$1500,'1.PrepList'!$Q$2:$Q$1500,"")&amp;"",""))</f>
        <v/>
      </c>
      <c r="R49" t="str">
        <f t="shared" si="1"/>
        <v/>
      </c>
    </row>
    <row r="50" spans="5:18">
      <c r="E50" t="str">
        <f>IF($G50="","",IFERROR(_xlfn.LET(_xlpm.p,_xlfn.XLOOKUP($G50,'1.PrepList'!$I$2:$I$1500,'1.PrepList'!$G$2:$G$1500,"")&amp;"",IF(_xlpm.p="",_xlfn.XLOOKUP($G50,'2.Mini Orientation'!$C:$C,'2.Mini Orientation'!$A:$A,"")&amp;"",_xlpm.p)),""))</f>
        <v/>
      </c>
      <c r="F50" t="str">
        <f>IF($G50="","",IFERROR(_xlfn.XLOOKUP($G50,'1.PrepList'!$I$2:$I$1500,'1.PrepList'!$H$2:$H$1500,"")&amp;"",""))</f>
        <v/>
      </c>
      <c r="H50" t="str">
        <f>IF($G50="","",IFERROR(_xlfn.XLOOKUP($G50,'1.PrepList'!$I$2:$I$1500,'1.PrepList'!$J$2:$J$1500,"")&amp;"",""))</f>
        <v/>
      </c>
      <c r="I50" t="str">
        <f>IF($G50="","",IFERROR(_xlfn.XLOOKUP($G50,'1.PrepList'!$I$2:$I$1500,'1.PrepList'!$N$2:$N$1500,"")&amp;"",""))</f>
        <v/>
      </c>
      <c r="N50" t="str">
        <f>IF($G50="","",IFERROR(_xlfn.XLOOKUP($G50,'1.PrepList'!$I$2:$I$1500,'1.PrepList'!$O$2:$O$1500,"")&amp;"",""))</f>
        <v/>
      </c>
      <c r="O50" t="str">
        <f>IF($G50="","",IFERROR(_xlfn.XLOOKUP($G50,'1.PrepList'!$I$2:$I$1500,'1.PrepList'!$P$2:$P$1500,"")&amp;"",""))</f>
        <v/>
      </c>
      <c r="P50" t="str">
        <f>IF($G50="","",IFERROR(_xlfn.XLOOKUP($G50,'1.PrepList'!$I$2:$I$1500,'1.PrepList'!$Q$2:$Q$1500,"")&amp;"",""))</f>
        <v/>
      </c>
      <c r="R50" t="str">
        <f t="shared" si="1"/>
        <v/>
      </c>
    </row>
    <row r="51" spans="5:18">
      <c r="E51" t="str">
        <f>IF($G51="","",IFERROR(_xlfn.LET(_xlpm.p,_xlfn.XLOOKUP($G51,'1.PrepList'!$I$2:$I$1500,'1.PrepList'!$G$2:$G$1500,"")&amp;"",IF(_xlpm.p="",_xlfn.XLOOKUP($G51,'2.Mini Orientation'!$C:$C,'2.Mini Orientation'!$A:$A,"")&amp;"",_xlpm.p)),""))</f>
        <v/>
      </c>
      <c r="F51" t="str">
        <f>IF($G51="","",IFERROR(_xlfn.XLOOKUP($G51,'1.PrepList'!$I$2:$I$1500,'1.PrepList'!$H$2:$H$1500,"")&amp;"",""))</f>
        <v/>
      </c>
      <c r="H51" t="str">
        <f>IF($G51="","",IFERROR(_xlfn.XLOOKUP($G51,'1.PrepList'!$I$2:$I$1500,'1.PrepList'!$J$2:$J$1500,"")&amp;"",""))</f>
        <v/>
      </c>
      <c r="I51" t="str">
        <f>IF($G51="","",IFERROR(_xlfn.XLOOKUP($G51,'1.PrepList'!$I$2:$I$1500,'1.PrepList'!$N$2:$N$1500,"")&amp;"",""))</f>
        <v/>
      </c>
      <c r="N51" t="str">
        <f>IF($G51="","",IFERROR(_xlfn.XLOOKUP($G51,'1.PrepList'!$I$2:$I$1500,'1.PrepList'!$O$2:$O$1500,"")&amp;"",""))</f>
        <v/>
      </c>
      <c r="O51" t="str">
        <f>IF($G51="","",IFERROR(_xlfn.XLOOKUP($G51,'1.PrepList'!$I$2:$I$1500,'1.PrepList'!$P$2:$P$1500,"")&amp;"",""))</f>
        <v/>
      </c>
      <c r="P51" t="str">
        <f>IF($G51="","",IFERROR(_xlfn.XLOOKUP($G51,'1.PrepList'!$I$2:$I$1500,'1.PrepList'!$Q$2:$Q$1500,"")&amp;"",""))</f>
        <v/>
      </c>
      <c r="R51" t="str">
        <f t="shared" si="1"/>
        <v/>
      </c>
    </row>
    <row r="52" spans="5:18">
      <c r="E52" t="str">
        <f>IF($G52="","",IFERROR(_xlfn.LET(_xlpm.p,_xlfn.XLOOKUP($G52,'1.PrepList'!$I$2:$I$1500,'1.PrepList'!$G$2:$G$1500,"")&amp;"",IF(_xlpm.p="",_xlfn.XLOOKUP($G52,'2.Mini Orientation'!$C:$C,'2.Mini Orientation'!$A:$A,"")&amp;"",_xlpm.p)),""))</f>
        <v/>
      </c>
      <c r="F52" t="str">
        <f>IF($G52="","",IFERROR(_xlfn.XLOOKUP($G52,'1.PrepList'!$I$2:$I$1500,'1.PrepList'!$H$2:$H$1500,"")&amp;"",""))</f>
        <v/>
      </c>
      <c r="H52" t="str">
        <f>IF($G52="","",IFERROR(_xlfn.XLOOKUP($G52,'1.PrepList'!$I$2:$I$1500,'1.PrepList'!$J$2:$J$1500,"")&amp;"",""))</f>
        <v/>
      </c>
      <c r="I52" t="str">
        <f>IF($G52="","",IFERROR(_xlfn.XLOOKUP($G52,'1.PrepList'!$I$2:$I$1500,'1.PrepList'!$N$2:$N$1500,"")&amp;"",""))</f>
        <v/>
      </c>
      <c r="N52" t="str">
        <f>IF($G52="","",IFERROR(_xlfn.XLOOKUP($G52,'1.PrepList'!$I$2:$I$1500,'1.PrepList'!$O$2:$O$1500,"")&amp;"",""))</f>
        <v/>
      </c>
      <c r="O52" t="str">
        <f>IF($G52="","",IFERROR(_xlfn.XLOOKUP($G52,'1.PrepList'!$I$2:$I$1500,'1.PrepList'!$P$2:$P$1500,"")&amp;"",""))</f>
        <v/>
      </c>
      <c r="P52" t="str">
        <f>IF($G52="","",IFERROR(_xlfn.XLOOKUP($G52,'1.PrepList'!$I$2:$I$1500,'1.PrepList'!$Q$2:$Q$1500,"")&amp;"",""))</f>
        <v/>
      </c>
      <c r="R52" t="str">
        <f t="shared" si="1"/>
        <v/>
      </c>
    </row>
    <row r="53" spans="5:18">
      <c r="E53" t="str">
        <f>IF($G53="","",IFERROR(_xlfn.LET(_xlpm.p,_xlfn.XLOOKUP($G53,'1.PrepList'!$I$2:$I$1500,'1.PrepList'!$G$2:$G$1500,"")&amp;"",IF(_xlpm.p="",_xlfn.XLOOKUP($G53,'2.Mini Orientation'!$C:$C,'2.Mini Orientation'!$A:$A,"")&amp;"",_xlpm.p)),""))</f>
        <v/>
      </c>
      <c r="F53" t="str">
        <f>IF($G53="","",IFERROR(_xlfn.XLOOKUP($G53,'1.PrepList'!$I$2:$I$1500,'1.PrepList'!$H$2:$H$1500,"")&amp;"",""))</f>
        <v/>
      </c>
      <c r="H53" t="str">
        <f>IF($G53="","",IFERROR(_xlfn.XLOOKUP($G53,'1.PrepList'!$I$2:$I$1500,'1.PrepList'!$J$2:$J$1500,"")&amp;"",""))</f>
        <v/>
      </c>
      <c r="I53" t="str">
        <f>IF($G53="","",IFERROR(_xlfn.XLOOKUP($G53,'1.PrepList'!$I$2:$I$1500,'1.PrepList'!$N$2:$N$1500,"")&amp;"",""))</f>
        <v/>
      </c>
      <c r="N53" t="str">
        <f>IF($G53="","",IFERROR(_xlfn.XLOOKUP($G53,'1.PrepList'!$I$2:$I$1500,'1.PrepList'!$O$2:$O$1500,"")&amp;"",""))</f>
        <v/>
      </c>
      <c r="O53" t="str">
        <f>IF($G53="","",IFERROR(_xlfn.XLOOKUP($G53,'1.PrepList'!$I$2:$I$1500,'1.PrepList'!$P$2:$P$1500,"")&amp;"",""))</f>
        <v/>
      </c>
      <c r="P53" t="str">
        <f>IF($G53="","",IFERROR(_xlfn.XLOOKUP($G53,'1.PrepList'!$I$2:$I$1500,'1.PrepList'!$Q$2:$Q$1500,"")&amp;"",""))</f>
        <v/>
      </c>
      <c r="R53" t="str">
        <f t="shared" si="1"/>
        <v/>
      </c>
    </row>
    <row r="54" spans="5:18">
      <c r="E54" t="str">
        <f>IF($G54="","",IFERROR(_xlfn.LET(_xlpm.p,_xlfn.XLOOKUP($G54,'1.PrepList'!$I$2:$I$1500,'1.PrepList'!$G$2:$G$1500,"")&amp;"",IF(_xlpm.p="",_xlfn.XLOOKUP($G54,'2.Mini Orientation'!$C:$C,'2.Mini Orientation'!$A:$A,"")&amp;"",_xlpm.p)),""))</f>
        <v/>
      </c>
      <c r="F54" t="str">
        <f>IF($G54="","",IFERROR(_xlfn.XLOOKUP($G54,'1.PrepList'!$I$2:$I$1500,'1.PrepList'!$H$2:$H$1500,"")&amp;"",""))</f>
        <v/>
      </c>
      <c r="H54" t="str">
        <f>IF($G54="","",IFERROR(_xlfn.XLOOKUP($G54,'1.PrepList'!$I$2:$I$1500,'1.PrepList'!$J$2:$J$1500,"")&amp;"",""))</f>
        <v/>
      </c>
      <c r="I54" t="str">
        <f>IF($G54="","",IFERROR(_xlfn.XLOOKUP($G54,'1.PrepList'!$I$2:$I$1500,'1.PrepList'!$N$2:$N$1500,"")&amp;"",""))</f>
        <v/>
      </c>
      <c r="N54" t="str">
        <f>IF($G54="","",IFERROR(_xlfn.XLOOKUP($G54,'1.PrepList'!$I$2:$I$1500,'1.PrepList'!$O$2:$O$1500,"")&amp;"",""))</f>
        <v/>
      </c>
      <c r="O54" t="str">
        <f>IF($G54="","",IFERROR(_xlfn.XLOOKUP($G54,'1.PrepList'!$I$2:$I$1500,'1.PrepList'!$P$2:$P$1500,"")&amp;"",""))</f>
        <v/>
      </c>
      <c r="P54" t="str">
        <f>IF($G54="","",IFERROR(_xlfn.XLOOKUP($G54,'1.PrepList'!$I$2:$I$1500,'1.PrepList'!$Q$2:$Q$1500,"")&amp;"",""))</f>
        <v/>
      </c>
      <c r="R54" t="str">
        <f t="shared" si="1"/>
        <v/>
      </c>
    </row>
    <row r="55" spans="5:18">
      <c r="E55" t="str">
        <f>IF($G55="","",IFERROR(_xlfn.LET(_xlpm.p,_xlfn.XLOOKUP($G55,'1.PrepList'!$I$2:$I$1500,'1.PrepList'!$G$2:$G$1500,"")&amp;"",IF(_xlpm.p="",_xlfn.XLOOKUP($G55,'2.Mini Orientation'!$C:$C,'2.Mini Orientation'!$A:$A,"")&amp;"",_xlpm.p)),""))</f>
        <v/>
      </c>
      <c r="F55" t="str">
        <f>IF($G55="","",IFERROR(_xlfn.XLOOKUP($G55,'1.PrepList'!$I$2:$I$1500,'1.PrepList'!$H$2:$H$1500,"")&amp;"",""))</f>
        <v/>
      </c>
      <c r="H55" t="str">
        <f>IF($G55="","",IFERROR(_xlfn.XLOOKUP($G55,'1.PrepList'!$I$2:$I$1500,'1.PrepList'!$J$2:$J$1500,"")&amp;"",""))</f>
        <v/>
      </c>
      <c r="I55" t="str">
        <f>IF($G55="","",IFERROR(_xlfn.XLOOKUP($G55,'1.PrepList'!$I$2:$I$1500,'1.PrepList'!$N$2:$N$1500,"")&amp;"",""))</f>
        <v/>
      </c>
      <c r="N55" t="str">
        <f>IF($G55="","",IFERROR(_xlfn.XLOOKUP($G55,'1.PrepList'!$I$2:$I$1500,'1.PrepList'!$O$2:$O$1500,"")&amp;"",""))</f>
        <v/>
      </c>
      <c r="O55" t="str">
        <f>IF($G55="","",IFERROR(_xlfn.XLOOKUP($G55,'1.PrepList'!$I$2:$I$1500,'1.PrepList'!$P$2:$P$1500,"")&amp;"",""))</f>
        <v/>
      </c>
      <c r="P55" t="str">
        <f>IF($G55="","",IFERROR(_xlfn.XLOOKUP($G55,'1.PrepList'!$I$2:$I$1500,'1.PrepList'!$Q$2:$Q$1500,"")&amp;"",""))</f>
        <v/>
      </c>
      <c r="R55" t="str">
        <f t="shared" si="1"/>
        <v/>
      </c>
    </row>
    <row r="56" spans="5:18">
      <c r="E56" t="str">
        <f>IF($G56="","",IFERROR(_xlfn.LET(_xlpm.p,_xlfn.XLOOKUP($G56,'1.PrepList'!$I$2:$I$1500,'1.PrepList'!$G$2:$G$1500,"")&amp;"",IF(_xlpm.p="",_xlfn.XLOOKUP($G56,'2.Mini Orientation'!$C:$C,'2.Mini Orientation'!$A:$A,"")&amp;"",_xlpm.p)),""))</f>
        <v/>
      </c>
      <c r="F56" t="str">
        <f>IF($G56="","",IFERROR(_xlfn.XLOOKUP($G56,'1.PrepList'!$I$2:$I$1500,'1.PrepList'!$H$2:$H$1500,"")&amp;"",""))</f>
        <v/>
      </c>
      <c r="H56" t="str">
        <f>IF($G56="","",IFERROR(_xlfn.XLOOKUP($G56,'1.PrepList'!$I$2:$I$1500,'1.PrepList'!$J$2:$J$1500,"")&amp;"",""))</f>
        <v/>
      </c>
      <c r="I56" t="str">
        <f>IF($G56="","",IFERROR(_xlfn.XLOOKUP($G56,'1.PrepList'!$I$2:$I$1500,'1.PrepList'!$N$2:$N$1500,"")&amp;"",""))</f>
        <v/>
      </c>
      <c r="N56" t="str">
        <f>IF($G56="","",IFERROR(_xlfn.XLOOKUP($G56,'1.PrepList'!$I$2:$I$1500,'1.PrepList'!$O$2:$O$1500,"")&amp;"",""))</f>
        <v/>
      </c>
      <c r="O56" t="str">
        <f>IF($G56="","",IFERROR(_xlfn.XLOOKUP($G56,'1.PrepList'!$I$2:$I$1500,'1.PrepList'!$P$2:$P$1500,"")&amp;"",""))</f>
        <v/>
      </c>
      <c r="P56" t="str">
        <f>IF($G56="","",IFERROR(_xlfn.XLOOKUP($G56,'1.PrepList'!$I$2:$I$1500,'1.PrepList'!$Q$2:$Q$1500,"")&amp;"",""))</f>
        <v/>
      </c>
      <c r="R56" t="str">
        <f t="shared" si="1"/>
        <v/>
      </c>
    </row>
    <row r="57" spans="5:18">
      <c r="E57" t="str">
        <f>IF($G57="","",IFERROR(_xlfn.LET(_xlpm.p,_xlfn.XLOOKUP($G57,'1.PrepList'!$I$2:$I$1500,'1.PrepList'!$G$2:$G$1500,"")&amp;"",IF(_xlpm.p="",_xlfn.XLOOKUP($G57,'2.Mini Orientation'!$C:$C,'2.Mini Orientation'!$A:$A,"")&amp;"",_xlpm.p)),""))</f>
        <v/>
      </c>
      <c r="F57" t="str">
        <f>IF($G57="","",IFERROR(_xlfn.XLOOKUP($G57,'1.PrepList'!$I$2:$I$1500,'1.PrepList'!$H$2:$H$1500,"")&amp;"",""))</f>
        <v/>
      </c>
      <c r="H57" t="str">
        <f>IF($G57="","",IFERROR(_xlfn.XLOOKUP($G57,'1.PrepList'!$I$2:$I$1500,'1.PrepList'!$J$2:$J$1500,"")&amp;"",""))</f>
        <v/>
      </c>
      <c r="I57" t="str">
        <f>IF($G57="","",IFERROR(_xlfn.XLOOKUP($G57,'1.PrepList'!$I$2:$I$1500,'1.PrepList'!$N$2:$N$1500,"")&amp;"",""))</f>
        <v/>
      </c>
      <c r="N57" t="str">
        <f>IF($G57="","",IFERROR(_xlfn.XLOOKUP($G57,'1.PrepList'!$I$2:$I$1500,'1.PrepList'!$O$2:$O$1500,"")&amp;"",""))</f>
        <v/>
      </c>
      <c r="O57" t="str">
        <f>IF($G57="","",IFERROR(_xlfn.XLOOKUP($G57,'1.PrepList'!$I$2:$I$1500,'1.PrepList'!$P$2:$P$1500,"")&amp;"",""))</f>
        <v/>
      </c>
      <c r="P57" t="str">
        <f>IF($G57="","",IFERROR(_xlfn.XLOOKUP($G57,'1.PrepList'!$I$2:$I$1500,'1.PrepList'!$Q$2:$Q$1500,"")&amp;"",""))</f>
        <v/>
      </c>
      <c r="R57" t="str">
        <f t="shared" si="1"/>
        <v/>
      </c>
    </row>
    <row r="58" spans="5:18">
      <c r="E58" t="str">
        <f>IF($G58="","",IFERROR(_xlfn.LET(_xlpm.p,_xlfn.XLOOKUP($G58,'1.PrepList'!$I$2:$I$1500,'1.PrepList'!$G$2:$G$1500,"")&amp;"",IF(_xlpm.p="",_xlfn.XLOOKUP($G58,'2.Mini Orientation'!$C:$C,'2.Mini Orientation'!$A:$A,"")&amp;"",_xlpm.p)),""))</f>
        <v/>
      </c>
      <c r="F58" t="str">
        <f>IF($G58="","",IFERROR(_xlfn.XLOOKUP($G58,'1.PrepList'!$I$2:$I$1500,'1.PrepList'!$H$2:$H$1500,"")&amp;"",""))</f>
        <v/>
      </c>
      <c r="H58" t="str">
        <f>IF($G58="","",IFERROR(_xlfn.XLOOKUP($G58,'1.PrepList'!$I$2:$I$1500,'1.PrepList'!$J$2:$J$1500,"")&amp;"",""))</f>
        <v/>
      </c>
      <c r="I58" t="str">
        <f>IF($G58="","",IFERROR(_xlfn.XLOOKUP($G58,'1.PrepList'!$I$2:$I$1500,'1.PrepList'!$N$2:$N$1500,"")&amp;"",""))</f>
        <v/>
      </c>
      <c r="N58" t="str">
        <f>IF($G58="","",IFERROR(_xlfn.XLOOKUP($G58,'1.PrepList'!$I$2:$I$1500,'1.PrepList'!$O$2:$O$1500,"")&amp;"",""))</f>
        <v/>
      </c>
      <c r="O58" t="str">
        <f>IF($G58="","",IFERROR(_xlfn.XLOOKUP($G58,'1.PrepList'!$I$2:$I$1500,'1.PrepList'!$P$2:$P$1500,"")&amp;"",""))</f>
        <v/>
      </c>
      <c r="P58" t="str">
        <f>IF($G58="","",IFERROR(_xlfn.XLOOKUP($G58,'1.PrepList'!$I$2:$I$1500,'1.PrepList'!$Q$2:$Q$1500,"")&amp;"",""))</f>
        <v/>
      </c>
      <c r="R58" t="str">
        <f t="shared" si="1"/>
        <v/>
      </c>
    </row>
    <row r="59" spans="5:18">
      <c r="E59" t="str">
        <f>IF($G59="","",IFERROR(_xlfn.LET(_xlpm.p,_xlfn.XLOOKUP($G59,'1.PrepList'!$I$2:$I$1500,'1.PrepList'!$G$2:$G$1500,"")&amp;"",IF(_xlpm.p="",_xlfn.XLOOKUP($G59,'2.Mini Orientation'!$C:$C,'2.Mini Orientation'!$A:$A,"")&amp;"",_xlpm.p)),""))</f>
        <v/>
      </c>
      <c r="F59" t="str">
        <f>IF($G59="","",IFERROR(_xlfn.XLOOKUP($G59,'1.PrepList'!$I$2:$I$1500,'1.PrepList'!$H$2:$H$1500,"")&amp;"",""))</f>
        <v/>
      </c>
      <c r="H59" t="str">
        <f>IF($G59="","",IFERROR(_xlfn.XLOOKUP($G59,'1.PrepList'!$I$2:$I$1500,'1.PrepList'!$J$2:$J$1500,"")&amp;"",""))</f>
        <v/>
      </c>
      <c r="I59" t="str">
        <f>IF($G59="","",IFERROR(_xlfn.XLOOKUP($G59,'1.PrepList'!$I$2:$I$1500,'1.PrepList'!$N$2:$N$1500,"")&amp;"",""))</f>
        <v/>
      </c>
      <c r="N59" t="str">
        <f>IF($G59="","",IFERROR(_xlfn.XLOOKUP($G59,'1.PrepList'!$I$2:$I$1500,'1.PrepList'!$O$2:$O$1500,"")&amp;"",""))</f>
        <v/>
      </c>
      <c r="O59" t="str">
        <f>IF($G59="","",IFERROR(_xlfn.XLOOKUP($G59,'1.PrepList'!$I$2:$I$1500,'1.PrepList'!$P$2:$P$1500,"")&amp;"",""))</f>
        <v/>
      </c>
      <c r="P59" t="str">
        <f>IF($G59="","",IFERROR(_xlfn.XLOOKUP($G59,'1.PrepList'!$I$2:$I$1500,'1.PrepList'!$Q$2:$Q$1500,"")&amp;"",""))</f>
        <v/>
      </c>
      <c r="R59" t="str">
        <f t="shared" si="1"/>
        <v/>
      </c>
    </row>
    <row r="60" spans="5:18">
      <c r="E60" t="str">
        <f>IF($G60="","",IFERROR(_xlfn.LET(_xlpm.p,_xlfn.XLOOKUP($G60,'1.PrepList'!$I$2:$I$1500,'1.PrepList'!$G$2:$G$1500,"")&amp;"",IF(_xlpm.p="",_xlfn.XLOOKUP($G60,'2.Mini Orientation'!$C:$C,'2.Mini Orientation'!$A:$A,"")&amp;"",_xlpm.p)),""))</f>
        <v/>
      </c>
      <c r="F60" t="str">
        <f>IF($G60="","",IFERROR(_xlfn.XLOOKUP($G60,'1.PrepList'!$I$2:$I$1500,'1.PrepList'!$H$2:$H$1500,"")&amp;"",""))</f>
        <v/>
      </c>
      <c r="H60" t="str">
        <f>IF($G60="","",IFERROR(_xlfn.XLOOKUP($G60,'1.PrepList'!$I$2:$I$1500,'1.PrepList'!$J$2:$J$1500,"")&amp;"",""))</f>
        <v/>
      </c>
      <c r="I60" t="str">
        <f>IF($G60="","",IFERROR(_xlfn.XLOOKUP($G60,'1.PrepList'!$I$2:$I$1500,'1.PrepList'!$N$2:$N$1500,"")&amp;"",""))</f>
        <v/>
      </c>
      <c r="N60" t="str">
        <f>IF($G60="","",IFERROR(_xlfn.XLOOKUP($G60,'1.PrepList'!$I$2:$I$1500,'1.PrepList'!$O$2:$O$1500,"")&amp;"",""))</f>
        <v/>
      </c>
      <c r="O60" t="str">
        <f>IF($G60="","",IFERROR(_xlfn.XLOOKUP($G60,'1.PrepList'!$I$2:$I$1500,'1.PrepList'!$P$2:$P$1500,"")&amp;"",""))</f>
        <v/>
      </c>
      <c r="P60" t="str">
        <f>IF($G60="","",IFERROR(_xlfn.XLOOKUP($G60,'1.PrepList'!$I$2:$I$1500,'1.PrepList'!$Q$2:$Q$1500,"")&amp;"",""))</f>
        <v/>
      </c>
      <c r="R60" t="str">
        <f t="shared" si="1"/>
        <v/>
      </c>
    </row>
    <row r="61" spans="5:18">
      <c r="E61" t="str">
        <f>IF($G61="","",IFERROR(_xlfn.LET(_xlpm.p,_xlfn.XLOOKUP($G61,'1.PrepList'!$I$2:$I$1500,'1.PrepList'!$G$2:$G$1500,"")&amp;"",IF(_xlpm.p="",_xlfn.XLOOKUP($G61,'2.Mini Orientation'!$C:$C,'2.Mini Orientation'!$A:$A,"")&amp;"",_xlpm.p)),""))</f>
        <v/>
      </c>
      <c r="F61" t="str">
        <f>IF($G61="","",IFERROR(_xlfn.XLOOKUP($G61,'1.PrepList'!$I$2:$I$1500,'1.PrepList'!$H$2:$H$1500,"")&amp;"",""))</f>
        <v/>
      </c>
      <c r="H61" t="str">
        <f>IF($G61="","",IFERROR(_xlfn.XLOOKUP($G61,'1.PrepList'!$I$2:$I$1500,'1.PrepList'!$J$2:$J$1500,"")&amp;"",""))</f>
        <v/>
      </c>
      <c r="I61" t="str">
        <f>IF($G61="","",IFERROR(_xlfn.XLOOKUP($G61,'1.PrepList'!$I$2:$I$1500,'1.PrepList'!$N$2:$N$1500,"")&amp;"",""))</f>
        <v/>
      </c>
      <c r="N61" t="str">
        <f>IF($G61="","",IFERROR(_xlfn.XLOOKUP($G61,'1.PrepList'!$I$2:$I$1500,'1.PrepList'!$O$2:$O$1500,"")&amp;"",""))</f>
        <v/>
      </c>
      <c r="O61" t="str">
        <f>IF($G61="","",IFERROR(_xlfn.XLOOKUP($G61,'1.PrepList'!$I$2:$I$1500,'1.PrepList'!$P$2:$P$1500,"")&amp;"",""))</f>
        <v/>
      </c>
      <c r="P61" t="str">
        <f>IF($G61="","",IFERROR(_xlfn.XLOOKUP($G61,'1.PrepList'!$I$2:$I$1500,'1.PrepList'!$Q$2:$Q$1500,"")&amp;"",""))</f>
        <v/>
      </c>
      <c r="R61" t="str">
        <f t="shared" si="1"/>
        <v/>
      </c>
    </row>
    <row r="62" spans="5:18">
      <c r="E62" t="str">
        <f>IF($G62="","",IFERROR(_xlfn.LET(_xlpm.p,_xlfn.XLOOKUP($G62,'1.PrepList'!$I$2:$I$1500,'1.PrepList'!$G$2:$G$1500,"")&amp;"",IF(_xlpm.p="",_xlfn.XLOOKUP($G62,'2.Mini Orientation'!$C:$C,'2.Mini Orientation'!$A:$A,"")&amp;"",_xlpm.p)),""))</f>
        <v/>
      </c>
      <c r="F62" t="str">
        <f>IF($G62="","",IFERROR(_xlfn.XLOOKUP($G62,'1.PrepList'!$I$2:$I$1500,'1.PrepList'!$H$2:$H$1500,"")&amp;"",""))</f>
        <v/>
      </c>
      <c r="H62" t="str">
        <f>IF($G62="","",IFERROR(_xlfn.XLOOKUP($G62,'1.PrepList'!$I$2:$I$1500,'1.PrepList'!$J$2:$J$1500,"")&amp;"",""))</f>
        <v/>
      </c>
      <c r="I62" t="str">
        <f>IF($G62="","",IFERROR(_xlfn.XLOOKUP($G62,'1.PrepList'!$I$2:$I$1500,'1.PrepList'!$N$2:$N$1500,"")&amp;"",""))</f>
        <v/>
      </c>
      <c r="N62" t="str">
        <f>IF($G62="","",IFERROR(_xlfn.XLOOKUP($G62,'1.PrepList'!$I$2:$I$1500,'1.PrepList'!$O$2:$O$1500,"")&amp;"",""))</f>
        <v/>
      </c>
      <c r="O62" t="str">
        <f>IF($G62="","",IFERROR(_xlfn.XLOOKUP($G62,'1.PrepList'!$I$2:$I$1500,'1.PrepList'!$P$2:$P$1500,"")&amp;"",""))</f>
        <v/>
      </c>
      <c r="P62" t="str">
        <f>IF($G62="","",IFERROR(_xlfn.XLOOKUP($G62,'1.PrepList'!$I$2:$I$1500,'1.PrepList'!$Q$2:$Q$1500,"")&amp;"",""))</f>
        <v/>
      </c>
      <c r="R62" t="str">
        <f t="shared" si="1"/>
        <v/>
      </c>
    </row>
    <row r="63" spans="5:18">
      <c r="E63" t="str">
        <f>IF($G63="","",IFERROR(_xlfn.LET(_xlpm.p,_xlfn.XLOOKUP($G63,'1.PrepList'!$I$2:$I$1500,'1.PrepList'!$G$2:$G$1500,"")&amp;"",IF(_xlpm.p="",_xlfn.XLOOKUP($G63,'2.Mini Orientation'!$C:$C,'2.Mini Orientation'!$A:$A,"")&amp;"",_xlpm.p)),""))</f>
        <v/>
      </c>
      <c r="F63" t="str">
        <f>IF($G63="","",IFERROR(_xlfn.XLOOKUP($G63,'1.PrepList'!$I$2:$I$1500,'1.PrepList'!$H$2:$H$1500,"")&amp;"",""))</f>
        <v/>
      </c>
      <c r="H63" t="str">
        <f>IF($G63="","",IFERROR(_xlfn.XLOOKUP($G63,'1.PrepList'!$I$2:$I$1500,'1.PrepList'!$J$2:$J$1500,"")&amp;"",""))</f>
        <v/>
      </c>
      <c r="I63" t="str">
        <f>IF($G63="","",IFERROR(_xlfn.XLOOKUP($G63,'1.PrepList'!$I$2:$I$1500,'1.PrepList'!$N$2:$N$1500,"")&amp;"",""))</f>
        <v/>
      </c>
      <c r="N63" t="str">
        <f>IF($G63="","",IFERROR(_xlfn.XLOOKUP($G63,'1.PrepList'!$I$2:$I$1500,'1.PrepList'!$O$2:$O$1500,"")&amp;"",""))</f>
        <v/>
      </c>
      <c r="O63" t="str">
        <f>IF($G63="","",IFERROR(_xlfn.XLOOKUP($G63,'1.PrepList'!$I$2:$I$1500,'1.PrepList'!$P$2:$P$1500,"")&amp;"",""))</f>
        <v/>
      </c>
      <c r="P63" t="str">
        <f>IF($G63="","",IFERROR(_xlfn.XLOOKUP($G63,'1.PrepList'!$I$2:$I$1500,'1.PrepList'!$Q$2:$Q$1500,"")&amp;"",""))</f>
        <v/>
      </c>
      <c r="R63" t="str">
        <f t="shared" si="1"/>
        <v/>
      </c>
    </row>
    <row r="64" spans="5:18">
      <c r="E64" t="str">
        <f>IF($G64="","",IFERROR(_xlfn.LET(_xlpm.p,_xlfn.XLOOKUP($G64,'1.PrepList'!$I$2:$I$1500,'1.PrepList'!$G$2:$G$1500,"")&amp;"",IF(_xlpm.p="",_xlfn.XLOOKUP($G64,'2.Mini Orientation'!$C:$C,'2.Mini Orientation'!$A:$A,"")&amp;"",_xlpm.p)),""))</f>
        <v/>
      </c>
      <c r="F64" t="str">
        <f>IF($G64="","",IFERROR(_xlfn.XLOOKUP($G64,'1.PrepList'!$I$2:$I$1500,'1.PrepList'!$H$2:$H$1500,"")&amp;"",""))</f>
        <v/>
      </c>
      <c r="H64" t="str">
        <f>IF($G64="","",IFERROR(_xlfn.XLOOKUP($G64,'1.PrepList'!$I$2:$I$1500,'1.PrepList'!$J$2:$J$1500,"")&amp;"",""))</f>
        <v/>
      </c>
      <c r="I64" t="str">
        <f>IF($G64="","",IFERROR(_xlfn.XLOOKUP($G64,'1.PrepList'!$I$2:$I$1500,'1.PrepList'!$N$2:$N$1500,"")&amp;"",""))</f>
        <v/>
      </c>
      <c r="N64" t="str">
        <f>IF($G64="","",IFERROR(_xlfn.XLOOKUP($G64,'1.PrepList'!$I$2:$I$1500,'1.PrepList'!$O$2:$O$1500,"")&amp;"",""))</f>
        <v/>
      </c>
      <c r="O64" t="str">
        <f>IF($G64="","",IFERROR(_xlfn.XLOOKUP($G64,'1.PrepList'!$I$2:$I$1500,'1.PrepList'!$P$2:$P$1500,"")&amp;"",""))</f>
        <v/>
      </c>
      <c r="P64" t="str">
        <f>IF($G64="","",IFERROR(_xlfn.XLOOKUP($G64,'1.PrepList'!$I$2:$I$1500,'1.PrepList'!$Q$2:$Q$1500,"")&amp;"",""))</f>
        <v/>
      </c>
      <c r="R64" t="str">
        <f t="shared" si="1"/>
        <v/>
      </c>
    </row>
    <row r="65" spans="5:18">
      <c r="E65" t="str">
        <f>IF($G65="","",IFERROR(_xlfn.LET(_xlpm.p,_xlfn.XLOOKUP($G65,'1.PrepList'!$I$2:$I$1500,'1.PrepList'!$G$2:$G$1500,"")&amp;"",IF(_xlpm.p="",_xlfn.XLOOKUP($G65,'2.Mini Orientation'!$C:$C,'2.Mini Orientation'!$A:$A,"")&amp;"",_xlpm.p)),""))</f>
        <v/>
      </c>
      <c r="F65" t="str">
        <f>IF($G65="","",IFERROR(_xlfn.XLOOKUP($G65,'1.PrepList'!$I$2:$I$1500,'1.PrepList'!$H$2:$H$1500,"")&amp;"",""))</f>
        <v/>
      </c>
      <c r="H65" t="str">
        <f>IF($G65="","",IFERROR(_xlfn.XLOOKUP($G65,'1.PrepList'!$I$2:$I$1500,'1.PrepList'!$J$2:$J$1500,"")&amp;"",""))</f>
        <v/>
      </c>
      <c r="I65" t="str">
        <f>IF($G65="","",IFERROR(_xlfn.XLOOKUP($G65,'1.PrepList'!$I$2:$I$1500,'1.PrepList'!$N$2:$N$1500,"")&amp;"",""))</f>
        <v/>
      </c>
      <c r="N65" t="str">
        <f>IF($G65="","",IFERROR(_xlfn.XLOOKUP($G65,'1.PrepList'!$I$2:$I$1500,'1.PrepList'!$O$2:$O$1500,"")&amp;"",""))</f>
        <v/>
      </c>
      <c r="O65" t="str">
        <f>IF($G65="","",IFERROR(_xlfn.XLOOKUP($G65,'1.PrepList'!$I$2:$I$1500,'1.PrepList'!$P$2:$P$1500,"")&amp;"",""))</f>
        <v/>
      </c>
      <c r="P65" t="str">
        <f>IF($G65="","",IFERROR(_xlfn.XLOOKUP($G65,'1.PrepList'!$I$2:$I$1500,'1.PrepList'!$Q$2:$Q$1500,"")&amp;"",""))</f>
        <v/>
      </c>
      <c r="R65" t="str">
        <f t="shared" si="1"/>
        <v/>
      </c>
    </row>
    <row r="66" spans="5:18">
      <c r="E66" t="str">
        <f>IF($G66="","",IFERROR(_xlfn.LET(_xlpm.p,_xlfn.XLOOKUP($G66,'1.PrepList'!$I$2:$I$1500,'1.PrepList'!$G$2:$G$1500,"")&amp;"",IF(_xlpm.p="",_xlfn.XLOOKUP($G66,'2.Mini Orientation'!$C:$C,'2.Mini Orientation'!$A:$A,"")&amp;"",_xlpm.p)),""))</f>
        <v/>
      </c>
      <c r="F66" t="str">
        <f>IF($G66="","",IFERROR(_xlfn.XLOOKUP($G66,'1.PrepList'!$I$2:$I$1500,'1.PrepList'!$H$2:$H$1500,"")&amp;"",""))</f>
        <v/>
      </c>
      <c r="H66" t="str">
        <f>IF($G66="","",IFERROR(_xlfn.XLOOKUP($G66,'1.PrepList'!$I$2:$I$1500,'1.PrepList'!$J$2:$J$1500,"")&amp;"",""))</f>
        <v/>
      </c>
      <c r="I66" t="str">
        <f>IF($G66="","",IFERROR(_xlfn.XLOOKUP($G66,'1.PrepList'!$I$2:$I$1500,'1.PrepList'!$N$2:$N$1500,"")&amp;"",""))</f>
        <v/>
      </c>
      <c r="N66" t="str">
        <f>IF($G66="","",IFERROR(_xlfn.XLOOKUP($G66,'1.PrepList'!$I$2:$I$1500,'1.PrepList'!$O$2:$O$1500,"")&amp;"",""))</f>
        <v/>
      </c>
      <c r="O66" t="str">
        <f>IF($G66="","",IFERROR(_xlfn.XLOOKUP($G66,'1.PrepList'!$I$2:$I$1500,'1.PrepList'!$P$2:$P$1500,"")&amp;"",""))</f>
        <v/>
      </c>
      <c r="P66" t="str">
        <f>IF($G66="","",IFERROR(_xlfn.XLOOKUP($G66,'1.PrepList'!$I$2:$I$1500,'1.PrepList'!$Q$2:$Q$1500,"")&amp;"",""))</f>
        <v/>
      </c>
      <c r="R66" t="str">
        <f t="shared" si="1"/>
        <v/>
      </c>
    </row>
    <row r="67" spans="5:18">
      <c r="E67" t="str">
        <f>IF($G67="","",IFERROR(_xlfn.LET(_xlpm.p,_xlfn.XLOOKUP($G67,'1.PrepList'!$I$2:$I$1500,'1.PrepList'!$G$2:$G$1500,"")&amp;"",IF(_xlpm.p="",_xlfn.XLOOKUP($G67,'2.Mini Orientation'!$C:$C,'2.Mini Orientation'!$A:$A,"")&amp;"",_xlpm.p)),""))</f>
        <v/>
      </c>
      <c r="F67" t="str">
        <f>IF($G67="","",IFERROR(_xlfn.XLOOKUP($G67,'1.PrepList'!$I$2:$I$1500,'1.PrepList'!$H$2:$H$1500,"")&amp;"",""))</f>
        <v/>
      </c>
      <c r="H67" t="str">
        <f>IF($G67="","",IFERROR(_xlfn.XLOOKUP($G67,'1.PrepList'!$I$2:$I$1500,'1.PrepList'!$J$2:$J$1500,"")&amp;"",""))</f>
        <v/>
      </c>
      <c r="I67" t="str">
        <f>IF($G67="","",IFERROR(_xlfn.XLOOKUP($G67,'1.PrepList'!$I$2:$I$1500,'1.PrepList'!$N$2:$N$1500,"")&amp;"",""))</f>
        <v/>
      </c>
      <c r="N67" t="str">
        <f>IF($G67="","",IFERROR(_xlfn.XLOOKUP($G67,'1.PrepList'!$I$2:$I$1500,'1.PrepList'!$O$2:$O$1500,"")&amp;"",""))</f>
        <v/>
      </c>
      <c r="O67" t="str">
        <f>IF($G67="","",IFERROR(_xlfn.XLOOKUP($G67,'1.PrepList'!$I$2:$I$1500,'1.PrepList'!$P$2:$P$1500,"")&amp;"",""))</f>
        <v/>
      </c>
      <c r="P67" t="str">
        <f>IF($G67="","",IFERROR(_xlfn.XLOOKUP($G67,'1.PrepList'!$I$2:$I$1500,'1.PrepList'!$Q$2:$Q$1500,"")&amp;"",""))</f>
        <v/>
      </c>
      <c r="R67" t="str">
        <f t="shared" si="1"/>
        <v/>
      </c>
    </row>
    <row r="68" spans="5:18">
      <c r="E68" t="str">
        <f>IF($G68="","",IFERROR(_xlfn.LET(_xlpm.p,_xlfn.XLOOKUP($G68,'1.PrepList'!$I$2:$I$1500,'1.PrepList'!$G$2:$G$1500,"")&amp;"",IF(_xlpm.p="",_xlfn.XLOOKUP($G68,'2.Mini Orientation'!$C:$C,'2.Mini Orientation'!$A:$A,"")&amp;"",_xlpm.p)),""))</f>
        <v/>
      </c>
      <c r="F68" t="str">
        <f>IF($G68="","",IFERROR(_xlfn.XLOOKUP($G68,'1.PrepList'!$I$2:$I$1500,'1.PrepList'!$H$2:$H$1500,"")&amp;"",""))</f>
        <v/>
      </c>
      <c r="H68" t="str">
        <f>IF($G68="","",IFERROR(_xlfn.XLOOKUP($G68,'1.PrepList'!$I$2:$I$1500,'1.PrepList'!$J$2:$J$1500,"")&amp;"",""))</f>
        <v/>
      </c>
      <c r="I68" t="str">
        <f>IF($G68="","",IFERROR(_xlfn.XLOOKUP($G68,'1.PrepList'!$I$2:$I$1500,'1.PrepList'!$N$2:$N$1500,"")&amp;"",""))</f>
        <v/>
      </c>
      <c r="N68" t="str">
        <f>IF($G68="","",IFERROR(_xlfn.XLOOKUP($G68,'1.PrepList'!$I$2:$I$1500,'1.PrepList'!$O$2:$O$1500,"")&amp;"",""))</f>
        <v/>
      </c>
      <c r="O68" t="str">
        <f>IF($G68="","",IFERROR(_xlfn.XLOOKUP($G68,'1.PrepList'!$I$2:$I$1500,'1.PrepList'!$P$2:$P$1500,"")&amp;"",""))</f>
        <v/>
      </c>
      <c r="P68" t="str">
        <f>IF($G68="","",IFERROR(_xlfn.XLOOKUP($G68,'1.PrepList'!$I$2:$I$1500,'1.PrepList'!$Q$2:$Q$1500,"")&amp;"",""))</f>
        <v/>
      </c>
      <c r="R68" t="str">
        <f t="shared" ref="R68:R103" si="2">IF($G68="","",$T$1)</f>
        <v/>
      </c>
    </row>
    <row r="69" spans="5:18">
      <c r="E69" t="str">
        <f>IF($G69="","",IFERROR(_xlfn.LET(_xlpm.p,_xlfn.XLOOKUP($G69,'1.PrepList'!$I$2:$I$1500,'1.PrepList'!$G$2:$G$1500,"")&amp;"",IF(_xlpm.p="",_xlfn.XLOOKUP($G69,'2.Mini Orientation'!$C:$C,'2.Mini Orientation'!$A:$A,"")&amp;"",_xlpm.p)),""))</f>
        <v/>
      </c>
      <c r="F69" t="str">
        <f>IF($G69="","",IFERROR(_xlfn.XLOOKUP($G69,'1.PrepList'!$I$2:$I$1500,'1.PrepList'!$H$2:$H$1500,"")&amp;"",""))</f>
        <v/>
      </c>
      <c r="H69" t="str">
        <f>IF($G69="","",IFERROR(_xlfn.XLOOKUP($G69,'1.PrepList'!$I$2:$I$1500,'1.PrepList'!$J$2:$J$1500,"")&amp;"",""))</f>
        <v/>
      </c>
      <c r="I69" t="str">
        <f>IF($G69="","",IFERROR(_xlfn.XLOOKUP($G69,'1.PrepList'!$I$2:$I$1500,'1.PrepList'!$N$2:$N$1500,"")&amp;"",""))</f>
        <v/>
      </c>
      <c r="N69" t="str">
        <f>IF($G69="","",IFERROR(_xlfn.XLOOKUP($G69,'1.PrepList'!$I$2:$I$1500,'1.PrepList'!$O$2:$O$1500,"")&amp;"",""))</f>
        <v/>
      </c>
      <c r="O69" t="str">
        <f>IF($G69="","",IFERROR(_xlfn.XLOOKUP($G69,'1.PrepList'!$I$2:$I$1500,'1.PrepList'!$P$2:$P$1500,"")&amp;"",""))</f>
        <v/>
      </c>
      <c r="P69" t="str">
        <f>IF($G69="","",IFERROR(_xlfn.XLOOKUP($G69,'1.PrepList'!$I$2:$I$1500,'1.PrepList'!$Q$2:$Q$1500,"")&amp;"",""))</f>
        <v/>
      </c>
      <c r="R69" t="str">
        <f t="shared" si="2"/>
        <v/>
      </c>
    </row>
    <row r="70" spans="5:18">
      <c r="E70" t="str">
        <f>IF($G70="","",IFERROR(_xlfn.LET(_xlpm.p,_xlfn.XLOOKUP($G70,'1.PrepList'!$I$2:$I$1500,'1.PrepList'!$G$2:$G$1500,"")&amp;"",IF(_xlpm.p="",_xlfn.XLOOKUP($G70,'2.Mini Orientation'!$C:$C,'2.Mini Orientation'!$A:$A,"")&amp;"",_xlpm.p)),""))</f>
        <v/>
      </c>
      <c r="F70" t="str">
        <f>IF($G70="","",IFERROR(_xlfn.XLOOKUP($G70,'1.PrepList'!$I$2:$I$1500,'1.PrepList'!$H$2:$H$1500,"")&amp;"",""))</f>
        <v/>
      </c>
      <c r="H70" t="str">
        <f>IF($G70="","",IFERROR(_xlfn.XLOOKUP($G70,'1.PrepList'!$I$2:$I$1500,'1.PrepList'!$J$2:$J$1500,"")&amp;"",""))</f>
        <v/>
      </c>
      <c r="I70" t="str">
        <f>IF($G70="","",IFERROR(_xlfn.XLOOKUP($G70,'1.PrepList'!$I$2:$I$1500,'1.PrepList'!$N$2:$N$1500,"")&amp;"",""))</f>
        <v/>
      </c>
      <c r="N70" t="str">
        <f>IF($G70="","",IFERROR(_xlfn.XLOOKUP($G70,'1.PrepList'!$I$2:$I$1500,'1.PrepList'!$O$2:$O$1500,"")&amp;"",""))</f>
        <v/>
      </c>
      <c r="O70" t="str">
        <f>IF($G70="","",IFERROR(_xlfn.XLOOKUP($G70,'1.PrepList'!$I$2:$I$1500,'1.PrepList'!$P$2:$P$1500,"")&amp;"",""))</f>
        <v/>
      </c>
      <c r="P70" t="str">
        <f>IF($G70="","",IFERROR(_xlfn.XLOOKUP($G70,'1.PrepList'!$I$2:$I$1500,'1.PrepList'!$Q$2:$Q$1500,"")&amp;"",""))</f>
        <v/>
      </c>
      <c r="R70" t="str">
        <f t="shared" si="2"/>
        <v/>
      </c>
    </row>
    <row r="71" spans="5:18">
      <c r="E71" t="str">
        <f>IF($G71="","",IFERROR(_xlfn.LET(_xlpm.p,_xlfn.XLOOKUP($G71,'1.PrepList'!$I$2:$I$1500,'1.PrepList'!$G$2:$G$1500,"")&amp;"",IF(_xlpm.p="",_xlfn.XLOOKUP($G71,'2.Mini Orientation'!$C:$C,'2.Mini Orientation'!$A:$A,"")&amp;"",_xlpm.p)),""))</f>
        <v/>
      </c>
      <c r="F71" t="str">
        <f>IF($G71="","",IFERROR(_xlfn.XLOOKUP($G71,'1.PrepList'!$I$2:$I$1500,'1.PrepList'!$H$2:$H$1500,"")&amp;"",""))</f>
        <v/>
      </c>
      <c r="H71" t="str">
        <f>IF($G71="","",IFERROR(_xlfn.XLOOKUP($G71,'1.PrepList'!$I$2:$I$1500,'1.PrepList'!$J$2:$J$1500,"")&amp;"",""))</f>
        <v/>
      </c>
      <c r="I71" t="str">
        <f>IF($G71="","",IFERROR(_xlfn.XLOOKUP($G71,'1.PrepList'!$I$2:$I$1500,'1.PrepList'!$N$2:$N$1500,"")&amp;"",""))</f>
        <v/>
      </c>
      <c r="N71" t="str">
        <f>IF($G71="","",IFERROR(_xlfn.XLOOKUP($G71,'1.PrepList'!$I$2:$I$1500,'1.PrepList'!$O$2:$O$1500,"")&amp;"",""))</f>
        <v/>
      </c>
      <c r="O71" t="str">
        <f>IF($G71="","",IFERROR(_xlfn.XLOOKUP($G71,'1.PrepList'!$I$2:$I$1500,'1.PrepList'!$P$2:$P$1500,"")&amp;"",""))</f>
        <v/>
      </c>
      <c r="P71" t="str">
        <f>IF($G71="","",IFERROR(_xlfn.XLOOKUP($G71,'1.PrepList'!$I$2:$I$1500,'1.PrepList'!$Q$2:$Q$1500,"")&amp;"",""))</f>
        <v/>
      </c>
      <c r="R71" t="str">
        <f t="shared" si="2"/>
        <v/>
      </c>
    </row>
    <row r="72" spans="5:18">
      <c r="E72" t="str">
        <f>IF($G72="","",IFERROR(_xlfn.LET(_xlpm.p,_xlfn.XLOOKUP($G72,'1.PrepList'!$I$2:$I$1500,'1.PrepList'!$G$2:$G$1500,"")&amp;"",IF(_xlpm.p="",_xlfn.XLOOKUP($G72,'2.Mini Orientation'!$C:$C,'2.Mini Orientation'!$A:$A,"")&amp;"",_xlpm.p)),""))</f>
        <v/>
      </c>
      <c r="F72" t="str">
        <f>IF($G72="","",IFERROR(_xlfn.XLOOKUP($G72,'1.PrepList'!$I$2:$I$1500,'1.PrepList'!$H$2:$H$1500,"")&amp;"",""))</f>
        <v/>
      </c>
      <c r="H72" t="str">
        <f>IF($G72="","",IFERROR(_xlfn.XLOOKUP($G72,'1.PrepList'!$I$2:$I$1500,'1.PrepList'!$J$2:$J$1500,"")&amp;"",""))</f>
        <v/>
      </c>
      <c r="I72" t="str">
        <f>IF($G72="","",IFERROR(_xlfn.XLOOKUP($G72,'1.PrepList'!$I$2:$I$1500,'1.PrepList'!$N$2:$N$1500,"")&amp;"",""))</f>
        <v/>
      </c>
      <c r="N72" t="str">
        <f>IF($G72="","",IFERROR(_xlfn.XLOOKUP($G72,'1.PrepList'!$I$2:$I$1500,'1.PrepList'!$O$2:$O$1500,"")&amp;"",""))</f>
        <v/>
      </c>
      <c r="O72" t="str">
        <f>IF($G72="","",IFERROR(_xlfn.XLOOKUP($G72,'1.PrepList'!$I$2:$I$1500,'1.PrepList'!$P$2:$P$1500,"")&amp;"",""))</f>
        <v/>
      </c>
      <c r="P72" t="str">
        <f>IF($G72="","",IFERROR(_xlfn.XLOOKUP($G72,'1.PrepList'!$I$2:$I$1500,'1.PrepList'!$Q$2:$Q$1500,"")&amp;"",""))</f>
        <v/>
      </c>
      <c r="R72" t="str">
        <f t="shared" si="2"/>
        <v/>
      </c>
    </row>
    <row r="73" spans="5:18">
      <c r="E73" t="str">
        <f>IF($G73="","",IFERROR(_xlfn.LET(_xlpm.p,_xlfn.XLOOKUP($G73,'1.PrepList'!$I$2:$I$1500,'1.PrepList'!$G$2:$G$1500,"")&amp;"",IF(_xlpm.p="",_xlfn.XLOOKUP($G73,'2.Mini Orientation'!$C:$C,'2.Mini Orientation'!$A:$A,"")&amp;"",_xlpm.p)),""))</f>
        <v/>
      </c>
      <c r="F73" t="str">
        <f>IF($G73="","",IFERROR(_xlfn.XLOOKUP($G73,'1.PrepList'!$I$2:$I$1500,'1.PrepList'!$H$2:$H$1500,"")&amp;"",""))</f>
        <v/>
      </c>
      <c r="H73" t="str">
        <f>IF($G73="","",IFERROR(_xlfn.XLOOKUP($G73,'1.PrepList'!$I$2:$I$1500,'1.PrepList'!$J$2:$J$1500,"")&amp;"",""))</f>
        <v/>
      </c>
      <c r="I73" t="str">
        <f>IF($G73="","",IFERROR(_xlfn.XLOOKUP($G73,'1.PrepList'!$I$2:$I$1500,'1.PrepList'!$N$2:$N$1500,"")&amp;"",""))</f>
        <v/>
      </c>
      <c r="N73" t="str">
        <f>IF($G73="","",IFERROR(_xlfn.XLOOKUP($G73,'1.PrepList'!$I$2:$I$1500,'1.PrepList'!$O$2:$O$1500,"")&amp;"",""))</f>
        <v/>
      </c>
      <c r="O73" t="str">
        <f>IF($G73="","",IFERROR(_xlfn.XLOOKUP($G73,'1.PrepList'!$I$2:$I$1500,'1.PrepList'!$P$2:$P$1500,"")&amp;"",""))</f>
        <v/>
      </c>
      <c r="P73" t="str">
        <f>IF($G73="","",IFERROR(_xlfn.XLOOKUP($G73,'1.PrepList'!$I$2:$I$1500,'1.PrepList'!$Q$2:$Q$1500,"")&amp;"",""))</f>
        <v/>
      </c>
      <c r="R73" t="str">
        <f t="shared" si="2"/>
        <v/>
      </c>
    </row>
    <row r="74" spans="5:18">
      <c r="E74" t="str">
        <f>IF($G74="","",IFERROR(_xlfn.LET(_xlpm.p,_xlfn.XLOOKUP($G74,'1.PrepList'!$I$2:$I$1500,'1.PrepList'!$G$2:$G$1500,"")&amp;"",IF(_xlpm.p="",_xlfn.XLOOKUP($G74,'2.Mini Orientation'!$C:$C,'2.Mini Orientation'!$A:$A,"")&amp;"",_xlpm.p)),""))</f>
        <v/>
      </c>
      <c r="F74" t="str">
        <f>IF($G74="","",IFERROR(_xlfn.XLOOKUP($G74,'1.PrepList'!$I$2:$I$1500,'1.PrepList'!$H$2:$H$1500,"")&amp;"",""))</f>
        <v/>
      </c>
      <c r="H74" t="str">
        <f>IF($G74="","",IFERROR(_xlfn.XLOOKUP($G74,'1.PrepList'!$I$2:$I$1500,'1.PrepList'!$J$2:$J$1500,"")&amp;"",""))</f>
        <v/>
      </c>
      <c r="I74" t="str">
        <f>IF($G74="","",IFERROR(_xlfn.XLOOKUP($G74,'1.PrepList'!$I$2:$I$1500,'1.PrepList'!$N$2:$N$1500,"")&amp;"",""))</f>
        <v/>
      </c>
      <c r="N74" t="str">
        <f>IF($G74="","",IFERROR(_xlfn.XLOOKUP($G74,'1.PrepList'!$I$2:$I$1500,'1.PrepList'!$O$2:$O$1500,"")&amp;"",""))</f>
        <v/>
      </c>
      <c r="O74" t="str">
        <f>IF($G74="","",IFERROR(_xlfn.XLOOKUP($G74,'1.PrepList'!$I$2:$I$1500,'1.PrepList'!$P$2:$P$1500,"")&amp;"",""))</f>
        <v/>
      </c>
      <c r="P74" t="str">
        <f>IF($G74="","",IFERROR(_xlfn.XLOOKUP($G74,'1.PrepList'!$I$2:$I$1500,'1.PrepList'!$Q$2:$Q$1500,"")&amp;"",""))</f>
        <v/>
      </c>
      <c r="R74" t="str">
        <f t="shared" si="2"/>
        <v/>
      </c>
    </row>
    <row r="75" spans="5:18">
      <c r="E75" t="str">
        <f>IF($G75="","",IFERROR(_xlfn.LET(_xlpm.p,_xlfn.XLOOKUP($G75,'1.PrepList'!$I$2:$I$1500,'1.PrepList'!$G$2:$G$1500,"")&amp;"",IF(_xlpm.p="",_xlfn.XLOOKUP($G75,'2.Mini Orientation'!$C:$C,'2.Mini Orientation'!$A:$A,"")&amp;"",_xlpm.p)),""))</f>
        <v/>
      </c>
      <c r="F75" t="str">
        <f>IF($G75="","",IFERROR(_xlfn.XLOOKUP($G75,'1.PrepList'!$I$2:$I$1500,'1.PrepList'!$H$2:$H$1500,"")&amp;"",""))</f>
        <v/>
      </c>
      <c r="H75" t="str">
        <f>IF($G75="","",IFERROR(_xlfn.XLOOKUP($G75,'1.PrepList'!$I$2:$I$1500,'1.PrepList'!$J$2:$J$1500,"")&amp;"",""))</f>
        <v/>
      </c>
      <c r="I75" t="str">
        <f>IF($G75="","",IFERROR(_xlfn.XLOOKUP($G75,'1.PrepList'!$I$2:$I$1500,'1.PrepList'!$N$2:$N$1500,"")&amp;"",""))</f>
        <v/>
      </c>
      <c r="N75" t="str">
        <f>IF($G75="","",IFERROR(_xlfn.XLOOKUP($G75,'1.PrepList'!$I$2:$I$1500,'1.PrepList'!$O$2:$O$1500,"")&amp;"",""))</f>
        <v/>
      </c>
      <c r="O75" t="str">
        <f>IF($G75="","",IFERROR(_xlfn.XLOOKUP($G75,'1.PrepList'!$I$2:$I$1500,'1.PrepList'!$P$2:$P$1500,"")&amp;"",""))</f>
        <v/>
      </c>
      <c r="P75" t="str">
        <f>IF($G75="","",IFERROR(_xlfn.XLOOKUP($G75,'1.PrepList'!$I$2:$I$1500,'1.PrepList'!$Q$2:$Q$1500,"")&amp;"",""))</f>
        <v/>
      </c>
      <c r="R75" t="str">
        <f t="shared" si="2"/>
        <v/>
      </c>
    </row>
    <row r="76" spans="5:18">
      <c r="E76" t="str">
        <f>IF($G76="","",IFERROR(_xlfn.LET(_xlpm.p,_xlfn.XLOOKUP($G76,'1.PrepList'!$I$2:$I$1500,'1.PrepList'!$G$2:$G$1500,"")&amp;"",IF(_xlpm.p="",_xlfn.XLOOKUP($G76,'2.Mini Orientation'!$C:$C,'2.Mini Orientation'!$A:$A,"")&amp;"",_xlpm.p)),""))</f>
        <v/>
      </c>
      <c r="F76" t="str">
        <f>IF($G76="","",IFERROR(_xlfn.XLOOKUP($G76,'1.PrepList'!$I$2:$I$1500,'1.PrepList'!$H$2:$H$1500,"")&amp;"",""))</f>
        <v/>
      </c>
      <c r="H76" t="str">
        <f>IF($G76="","",IFERROR(_xlfn.XLOOKUP($G76,'1.PrepList'!$I$2:$I$1500,'1.PrepList'!$J$2:$J$1500,"")&amp;"",""))</f>
        <v/>
      </c>
      <c r="I76" t="str">
        <f>IF($G76="","",IFERROR(_xlfn.XLOOKUP($G76,'1.PrepList'!$I$2:$I$1500,'1.PrepList'!$N$2:$N$1500,"")&amp;"",""))</f>
        <v/>
      </c>
      <c r="N76" t="str">
        <f>IF($G76="","",IFERROR(_xlfn.XLOOKUP($G76,'1.PrepList'!$I$2:$I$1500,'1.PrepList'!$O$2:$O$1500,"")&amp;"",""))</f>
        <v/>
      </c>
      <c r="O76" t="str">
        <f>IF($G76="","",IFERROR(_xlfn.XLOOKUP($G76,'1.PrepList'!$I$2:$I$1500,'1.PrepList'!$P$2:$P$1500,"")&amp;"",""))</f>
        <v/>
      </c>
      <c r="P76" t="str">
        <f>IF($G76="","",IFERROR(_xlfn.XLOOKUP($G76,'1.PrepList'!$I$2:$I$1500,'1.PrepList'!$Q$2:$Q$1500,"")&amp;"",""))</f>
        <v/>
      </c>
      <c r="R76" t="str">
        <f t="shared" si="2"/>
        <v/>
      </c>
    </row>
    <row r="77" spans="5:18">
      <c r="E77" t="str">
        <f>IF($G77="","",IFERROR(_xlfn.LET(_xlpm.p,_xlfn.XLOOKUP($G77,'1.PrepList'!$I$2:$I$1500,'1.PrepList'!$G$2:$G$1500,"")&amp;"",IF(_xlpm.p="",_xlfn.XLOOKUP($G77,'2.Mini Orientation'!$C:$C,'2.Mini Orientation'!$A:$A,"")&amp;"",_xlpm.p)),""))</f>
        <v/>
      </c>
      <c r="F77" t="str">
        <f>IF($G77="","",IFERROR(_xlfn.XLOOKUP($G77,'1.PrepList'!$I$2:$I$1500,'1.PrepList'!$H$2:$H$1500,"")&amp;"",""))</f>
        <v/>
      </c>
      <c r="H77" t="str">
        <f>IF($G77="","",IFERROR(_xlfn.XLOOKUP($G77,'1.PrepList'!$I$2:$I$1500,'1.PrepList'!$J$2:$J$1500,"")&amp;"",""))</f>
        <v/>
      </c>
      <c r="I77" t="str">
        <f>IF($G77="","",IFERROR(_xlfn.XLOOKUP($G77,'1.PrepList'!$I$2:$I$1500,'1.PrepList'!$N$2:$N$1500,"")&amp;"",""))</f>
        <v/>
      </c>
      <c r="N77" t="str">
        <f>IF($G77="","",IFERROR(_xlfn.XLOOKUP($G77,'1.PrepList'!$I$2:$I$1500,'1.PrepList'!$O$2:$O$1500,"")&amp;"",""))</f>
        <v/>
      </c>
      <c r="O77" t="str">
        <f>IF($G77="","",IFERROR(_xlfn.XLOOKUP($G77,'1.PrepList'!$I$2:$I$1500,'1.PrepList'!$P$2:$P$1500,"")&amp;"",""))</f>
        <v/>
      </c>
      <c r="P77" t="str">
        <f>IF($G77="","",IFERROR(_xlfn.XLOOKUP($G77,'1.PrepList'!$I$2:$I$1500,'1.PrepList'!$Q$2:$Q$1500,"")&amp;"",""))</f>
        <v/>
      </c>
      <c r="R77" t="str">
        <f t="shared" si="2"/>
        <v/>
      </c>
    </row>
    <row r="78" spans="5:18">
      <c r="E78" t="str">
        <f>IF($G78="","",IFERROR(_xlfn.LET(_xlpm.p,_xlfn.XLOOKUP($G78,'1.PrepList'!$I$2:$I$1500,'1.PrepList'!$G$2:$G$1500,"")&amp;"",IF(_xlpm.p="",_xlfn.XLOOKUP($G78,'2.Mini Orientation'!$C:$C,'2.Mini Orientation'!$A:$A,"")&amp;"",_xlpm.p)),""))</f>
        <v/>
      </c>
      <c r="F78" t="str">
        <f>IF($G78="","",IFERROR(_xlfn.XLOOKUP($G78,'1.PrepList'!$I$2:$I$1500,'1.PrepList'!$H$2:$H$1500,"")&amp;"",""))</f>
        <v/>
      </c>
      <c r="H78" t="str">
        <f>IF($G78="","",IFERROR(_xlfn.XLOOKUP($G78,'1.PrepList'!$I$2:$I$1500,'1.PrepList'!$J$2:$J$1500,"")&amp;"",""))</f>
        <v/>
      </c>
      <c r="I78" t="str">
        <f>IF($G78="","",IFERROR(_xlfn.XLOOKUP($G78,'1.PrepList'!$I$2:$I$1500,'1.PrepList'!$N$2:$N$1500,"")&amp;"",""))</f>
        <v/>
      </c>
      <c r="N78" t="str">
        <f>IF($G78="","",IFERROR(_xlfn.XLOOKUP($G78,'1.PrepList'!$I$2:$I$1500,'1.PrepList'!$O$2:$O$1500,"")&amp;"",""))</f>
        <v/>
      </c>
      <c r="O78" t="str">
        <f>IF($G78="","",IFERROR(_xlfn.XLOOKUP($G78,'1.PrepList'!$I$2:$I$1500,'1.PrepList'!$P$2:$P$1500,"")&amp;"",""))</f>
        <v/>
      </c>
      <c r="P78" t="str">
        <f>IF($G78="","",IFERROR(_xlfn.XLOOKUP($G78,'1.PrepList'!$I$2:$I$1500,'1.PrepList'!$Q$2:$Q$1500,"")&amp;"",""))</f>
        <v/>
      </c>
      <c r="R78" t="str">
        <f t="shared" si="2"/>
        <v/>
      </c>
    </row>
    <row r="79" spans="5:18">
      <c r="E79" t="str">
        <f>IF($G79="","",IFERROR(_xlfn.LET(_xlpm.p,_xlfn.XLOOKUP($G79,'1.PrepList'!$I$2:$I$1500,'1.PrepList'!$G$2:$G$1500,"")&amp;"",IF(_xlpm.p="",_xlfn.XLOOKUP($G79,'2.Mini Orientation'!$C:$C,'2.Mini Orientation'!$A:$A,"")&amp;"",_xlpm.p)),""))</f>
        <v/>
      </c>
      <c r="F79" t="str">
        <f>IF($G79="","",IFERROR(_xlfn.XLOOKUP($G79,'1.PrepList'!$I$2:$I$1500,'1.PrepList'!$H$2:$H$1500,"")&amp;"",""))</f>
        <v/>
      </c>
      <c r="H79" t="str">
        <f>IF($G79="","",IFERROR(_xlfn.XLOOKUP($G79,'1.PrepList'!$I$2:$I$1500,'1.PrepList'!$J$2:$J$1500,"")&amp;"",""))</f>
        <v/>
      </c>
      <c r="I79" t="str">
        <f>IF($G79="","",IFERROR(_xlfn.XLOOKUP($G79,'1.PrepList'!$I$2:$I$1500,'1.PrepList'!$N$2:$N$1500,"")&amp;"",""))</f>
        <v/>
      </c>
      <c r="N79" t="str">
        <f>IF($G79="","",IFERROR(_xlfn.XLOOKUP($G79,'1.PrepList'!$I$2:$I$1500,'1.PrepList'!$O$2:$O$1500,"")&amp;"",""))</f>
        <v/>
      </c>
      <c r="O79" t="str">
        <f>IF($G79="","",IFERROR(_xlfn.XLOOKUP($G79,'1.PrepList'!$I$2:$I$1500,'1.PrepList'!$P$2:$P$1500,"")&amp;"",""))</f>
        <v/>
      </c>
      <c r="P79" t="str">
        <f>IF($G79="","",IFERROR(_xlfn.XLOOKUP($G79,'1.PrepList'!$I$2:$I$1500,'1.PrepList'!$Q$2:$Q$1500,"")&amp;"",""))</f>
        <v/>
      </c>
      <c r="R79" t="str">
        <f t="shared" si="2"/>
        <v/>
      </c>
    </row>
    <row r="80" spans="5:18">
      <c r="E80" t="str">
        <f>IF($G80="","",IFERROR(_xlfn.LET(_xlpm.p,_xlfn.XLOOKUP($G80,'1.PrepList'!$I$2:$I$1500,'1.PrepList'!$G$2:$G$1500,"")&amp;"",IF(_xlpm.p="",_xlfn.XLOOKUP($G80,'2.Mini Orientation'!$C:$C,'2.Mini Orientation'!$A:$A,"")&amp;"",_xlpm.p)),""))</f>
        <v/>
      </c>
      <c r="F80" t="str">
        <f>IF($G80="","",IFERROR(_xlfn.XLOOKUP($G80,'1.PrepList'!$I$2:$I$1500,'1.PrepList'!$H$2:$H$1500,"")&amp;"",""))</f>
        <v/>
      </c>
      <c r="H80" t="str">
        <f>IF($G80="","",IFERROR(_xlfn.XLOOKUP($G80,'1.PrepList'!$I$2:$I$1500,'1.PrepList'!$J$2:$J$1500,"")&amp;"",""))</f>
        <v/>
      </c>
      <c r="I80" t="str">
        <f>IF($G80="","",IFERROR(_xlfn.XLOOKUP($G80,'1.PrepList'!$I$2:$I$1500,'1.PrepList'!$N$2:$N$1500,"")&amp;"",""))</f>
        <v/>
      </c>
      <c r="N80" t="str">
        <f>IF($G80="","",IFERROR(_xlfn.XLOOKUP($G80,'1.PrepList'!$I$2:$I$1500,'1.PrepList'!$O$2:$O$1500,"")&amp;"",""))</f>
        <v/>
      </c>
      <c r="O80" t="str">
        <f>IF($G80="","",IFERROR(_xlfn.XLOOKUP($G80,'1.PrepList'!$I$2:$I$1500,'1.PrepList'!$P$2:$P$1500,"")&amp;"",""))</f>
        <v/>
      </c>
      <c r="P80" t="str">
        <f>IF($G80="","",IFERROR(_xlfn.XLOOKUP($G80,'1.PrepList'!$I$2:$I$1500,'1.PrepList'!$Q$2:$Q$1500,"")&amp;"",""))</f>
        <v/>
      </c>
      <c r="R80" t="str">
        <f t="shared" si="2"/>
        <v/>
      </c>
    </row>
    <row r="81" spans="5:18">
      <c r="E81" t="str">
        <f>IF($G81="","",IFERROR(_xlfn.LET(_xlpm.p,_xlfn.XLOOKUP($G81,'1.PrepList'!$I$2:$I$1500,'1.PrepList'!$G$2:$G$1500,"")&amp;"",IF(_xlpm.p="",_xlfn.XLOOKUP($G81,'2.Mini Orientation'!$C:$C,'2.Mini Orientation'!$A:$A,"")&amp;"",_xlpm.p)),""))</f>
        <v/>
      </c>
      <c r="F81" t="str">
        <f>IF($G81="","",IFERROR(_xlfn.XLOOKUP($G81,'1.PrepList'!$I$2:$I$1500,'1.PrepList'!$H$2:$H$1500,"")&amp;"",""))</f>
        <v/>
      </c>
      <c r="H81" t="str">
        <f>IF($G81="","",IFERROR(_xlfn.XLOOKUP($G81,'1.PrepList'!$I$2:$I$1500,'1.PrepList'!$J$2:$J$1500,"")&amp;"",""))</f>
        <v/>
      </c>
      <c r="I81" t="str">
        <f>IF($G81="","",IFERROR(_xlfn.XLOOKUP($G81,'1.PrepList'!$I$2:$I$1500,'1.PrepList'!$N$2:$N$1500,"")&amp;"",""))</f>
        <v/>
      </c>
      <c r="N81" t="str">
        <f>IF($G81="","",IFERROR(_xlfn.XLOOKUP($G81,'1.PrepList'!$I$2:$I$1500,'1.PrepList'!$O$2:$O$1500,"")&amp;"",""))</f>
        <v/>
      </c>
      <c r="O81" t="str">
        <f>IF($G81="","",IFERROR(_xlfn.XLOOKUP($G81,'1.PrepList'!$I$2:$I$1500,'1.PrepList'!$P$2:$P$1500,"")&amp;"",""))</f>
        <v/>
      </c>
      <c r="P81" t="str">
        <f>IF($G81="","",IFERROR(_xlfn.XLOOKUP($G81,'1.PrepList'!$I$2:$I$1500,'1.PrepList'!$Q$2:$Q$1500,"")&amp;"",""))</f>
        <v/>
      </c>
      <c r="R81" t="str">
        <f t="shared" si="2"/>
        <v/>
      </c>
    </row>
    <row r="82" spans="5:18">
      <c r="E82" t="str">
        <f>IF($G82="","",IFERROR(_xlfn.LET(_xlpm.p,_xlfn.XLOOKUP($G82,'1.PrepList'!$I$2:$I$1500,'1.PrepList'!$G$2:$G$1500,"")&amp;"",IF(_xlpm.p="",_xlfn.XLOOKUP($G82,'2.Mini Orientation'!$C:$C,'2.Mini Orientation'!$A:$A,"")&amp;"",_xlpm.p)),""))</f>
        <v/>
      </c>
      <c r="F82" t="str">
        <f>IF($G82="","",IFERROR(_xlfn.XLOOKUP($G82,'1.PrepList'!$I$2:$I$1500,'1.PrepList'!$H$2:$H$1500,"")&amp;"",""))</f>
        <v/>
      </c>
      <c r="H82" t="str">
        <f>IF($G82="","",IFERROR(_xlfn.XLOOKUP($G82,'1.PrepList'!$I$2:$I$1500,'1.PrepList'!$J$2:$J$1500,"")&amp;"",""))</f>
        <v/>
      </c>
      <c r="I82" t="str">
        <f>IF($G82="","",IFERROR(_xlfn.XLOOKUP($G82,'1.PrepList'!$I$2:$I$1500,'1.PrepList'!$N$2:$N$1500,"")&amp;"",""))</f>
        <v/>
      </c>
      <c r="N82" t="str">
        <f>IF($G82="","",IFERROR(_xlfn.XLOOKUP($G82,'1.PrepList'!$I$2:$I$1500,'1.PrepList'!$O$2:$O$1500,"")&amp;"",""))</f>
        <v/>
      </c>
      <c r="O82" t="str">
        <f>IF($G82="","",IFERROR(_xlfn.XLOOKUP($G82,'1.PrepList'!$I$2:$I$1500,'1.PrepList'!$P$2:$P$1500,"")&amp;"",""))</f>
        <v/>
      </c>
      <c r="P82" t="str">
        <f>IF($G82="","",IFERROR(_xlfn.XLOOKUP($G82,'1.PrepList'!$I$2:$I$1500,'1.PrepList'!$Q$2:$Q$1500,"")&amp;"",""))</f>
        <v/>
      </c>
      <c r="R82" t="str">
        <f t="shared" si="2"/>
        <v/>
      </c>
    </row>
    <row r="83" spans="5:18">
      <c r="E83" t="str">
        <f>IF($G83="","",IFERROR(_xlfn.LET(_xlpm.p,_xlfn.XLOOKUP($G83,'1.PrepList'!$I$2:$I$1500,'1.PrepList'!$G$2:$G$1500,"")&amp;"",IF(_xlpm.p="",_xlfn.XLOOKUP($G83,'2.Mini Orientation'!$C:$C,'2.Mini Orientation'!$A:$A,"")&amp;"",_xlpm.p)),""))</f>
        <v/>
      </c>
      <c r="F83" t="str">
        <f>IF($G83="","",IFERROR(_xlfn.XLOOKUP($G83,'1.PrepList'!$I$2:$I$1500,'1.PrepList'!$H$2:$H$1500,"")&amp;"",""))</f>
        <v/>
      </c>
      <c r="H83" t="str">
        <f>IF($G83="","",IFERROR(_xlfn.XLOOKUP($G83,'1.PrepList'!$I$2:$I$1500,'1.PrepList'!$J$2:$J$1500,"")&amp;"",""))</f>
        <v/>
      </c>
      <c r="I83" t="str">
        <f>IF($G83="","",IFERROR(_xlfn.XLOOKUP($G83,'1.PrepList'!$I$2:$I$1500,'1.PrepList'!$N$2:$N$1500,"")&amp;"",""))</f>
        <v/>
      </c>
      <c r="N83" t="str">
        <f>IF($G83="","",IFERROR(_xlfn.XLOOKUP($G83,'1.PrepList'!$I$2:$I$1500,'1.PrepList'!$O$2:$O$1500,"")&amp;"",""))</f>
        <v/>
      </c>
      <c r="O83" t="str">
        <f>IF($G83="","",IFERROR(_xlfn.XLOOKUP($G83,'1.PrepList'!$I$2:$I$1500,'1.PrepList'!$P$2:$P$1500,"")&amp;"",""))</f>
        <v/>
      </c>
      <c r="P83" t="str">
        <f>IF($G83="","",IFERROR(_xlfn.XLOOKUP($G83,'1.PrepList'!$I$2:$I$1500,'1.PrepList'!$Q$2:$Q$1500,"")&amp;"",""))</f>
        <v/>
      </c>
      <c r="R83" t="str">
        <f t="shared" si="2"/>
        <v/>
      </c>
    </row>
    <row r="84" spans="5:18">
      <c r="E84" t="str">
        <f>IF($G84="","",IFERROR(_xlfn.LET(_xlpm.p,_xlfn.XLOOKUP($G84,'1.PrepList'!$I$2:$I$1500,'1.PrepList'!$G$2:$G$1500,"")&amp;"",IF(_xlpm.p="",_xlfn.XLOOKUP($G84,'2.Mini Orientation'!$C:$C,'2.Mini Orientation'!$A:$A,"")&amp;"",_xlpm.p)),""))</f>
        <v/>
      </c>
      <c r="F84" t="str">
        <f>IF($G84="","",IFERROR(_xlfn.XLOOKUP($G84,'1.PrepList'!$I$2:$I$1500,'1.PrepList'!$H$2:$H$1500,"")&amp;"",""))</f>
        <v/>
      </c>
      <c r="H84" t="str">
        <f>IF($G84="","",IFERROR(_xlfn.XLOOKUP($G84,'1.PrepList'!$I$2:$I$1500,'1.PrepList'!$J$2:$J$1500,"")&amp;"",""))</f>
        <v/>
      </c>
      <c r="I84" t="str">
        <f>IF($G84="","",IFERROR(_xlfn.XLOOKUP($G84,'1.PrepList'!$I$2:$I$1500,'1.PrepList'!$N$2:$N$1500,"")&amp;"",""))</f>
        <v/>
      </c>
      <c r="N84" t="str">
        <f>IF($G84="","",IFERROR(_xlfn.XLOOKUP($G84,'1.PrepList'!$I$2:$I$1500,'1.PrepList'!$O$2:$O$1500,"")&amp;"",""))</f>
        <v/>
      </c>
      <c r="O84" t="str">
        <f>IF($G84="","",IFERROR(_xlfn.XLOOKUP($G84,'1.PrepList'!$I$2:$I$1500,'1.PrepList'!$P$2:$P$1500,"")&amp;"",""))</f>
        <v/>
      </c>
      <c r="P84" t="str">
        <f>IF($G84="","",IFERROR(_xlfn.XLOOKUP($G84,'1.PrepList'!$I$2:$I$1500,'1.PrepList'!$Q$2:$Q$1500,"")&amp;"",""))</f>
        <v/>
      </c>
      <c r="R84" t="str">
        <f t="shared" si="2"/>
        <v/>
      </c>
    </row>
    <row r="85" spans="5:18">
      <c r="E85" t="str">
        <f>IF($G85="","",IFERROR(_xlfn.LET(_xlpm.p,_xlfn.XLOOKUP($G85,'1.PrepList'!$I$2:$I$1500,'1.PrepList'!$G$2:$G$1500,"")&amp;"",IF(_xlpm.p="",_xlfn.XLOOKUP($G85,'2.Mini Orientation'!$C:$C,'2.Mini Orientation'!$A:$A,"")&amp;"",_xlpm.p)),""))</f>
        <v/>
      </c>
      <c r="F85" t="str">
        <f>IF($G85="","",IFERROR(_xlfn.XLOOKUP($G85,'1.PrepList'!$I$2:$I$1500,'1.PrepList'!$H$2:$H$1500,"")&amp;"",""))</f>
        <v/>
      </c>
      <c r="H85" t="str">
        <f>IF($G85="","",IFERROR(_xlfn.XLOOKUP($G85,'1.PrepList'!$I$2:$I$1500,'1.PrepList'!$J$2:$J$1500,"")&amp;"",""))</f>
        <v/>
      </c>
      <c r="I85" t="str">
        <f>IF($G85="","",IFERROR(_xlfn.XLOOKUP($G85,'1.PrepList'!$I$2:$I$1500,'1.PrepList'!$N$2:$N$1500,"")&amp;"",""))</f>
        <v/>
      </c>
      <c r="N85" t="str">
        <f>IF($G85="","",IFERROR(_xlfn.XLOOKUP($G85,'1.PrepList'!$I$2:$I$1500,'1.PrepList'!$O$2:$O$1500,"")&amp;"",""))</f>
        <v/>
      </c>
      <c r="O85" t="str">
        <f>IF($G85="","",IFERROR(_xlfn.XLOOKUP($G85,'1.PrepList'!$I$2:$I$1500,'1.PrepList'!$P$2:$P$1500,"")&amp;"",""))</f>
        <v/>
      </c>
      <c r="P85" t="str">
        <f>IF($G85="","",IFERROR(_xlfn.XLOOKUP($G85,'1.PrepList'!$I$2:$I$1500,'1.PrepList'!$Q$2:$Q$1500,"")&amp;"",""))</f>
        <v/>
      </c>
      <c r="R85" t="str">
        <f t="shared" si="2"/>
        <v/>
      </c>
    </row>
    <row r="86" spans="5:18">
      <c r="E86" t="str">
        <f>IF($G86="","",IFERROR(_xlfn.LET(_xlpm.p,_xlfn.XLOOKUP($G86,'1.PrepList'!$I$2:$I$1500,'1.PrepList'!$G$2:$G$1500,"")&amp;"",IF(_xlpm.p="",_xlfn.XLOOKUP($G86,'2.Mini Orientation'!$C:$C,'2.Mini Orientation'!$A:$A,"")&amp;"",_xlpm.p)),""))</f>
        <v/>
      </c>
      <c r="F86" t="str">
        <f>IF($G86="","",IFERROR(_xlfn.XLOOKUP($G86,'1.PrepList'!$I$2:$I$1500,'1.PrepList'!$H$2:$H$1500,"")&amp;"",""))</f>
        <v/>
      </c>
      <c r="H86" t="str">
        <f>IF($G86="","",IFERROR(_xlfn.XLOOKUP($G86,'1.PrepList'!$I$2:$I$1500,'1.PrepList'!$J$2:$J$1500,"")&amp;"",""))</f>
        <v/>
      </c>
      <c r="I86" t="str">
        <f>IF($G86="","",IFERROR(_xlfn.XLOOKUP($G86,'1.PrepList'!$I$2:$I$1500,'1.PrepList'!$N$2:$N$1500,"")&amp;"",""))</f>
        <v/>
      </c>
      <c r="N86" t="str">
        <f>IF($G86="","",IFERROR(_xlfn.XLOOKUP($G86,'1.PrepList'!$I$2:$I$1500,'1.PrepList'!$O$2:$O$1500,"")&amp;"",""))</f>
        <v/>
      </c>
      <c r="O86" t="str">
        <f>IF($G86="","",IFERROR(_xlfn.XLOOKUP($G86,'1.PrepList'!$I$2:$I$1500,'1.PrepList'!$P$2:$P$1500,"")&amp;"",""))</f>
        <v/>
      </c>
      <c r="P86" t="str">
        <f>IF($G86="","",IFERROR(_xlfn.XLOOKUP($G86,'1.PrepList'!$I$2:$I$1500,'1.PrepList'!$Q$2:$Q$1500,"")&amp;"",""))</f>
        <v/>
      </c>
      <c r="R86" t="str">
        <f t="shared" si="2"/>
        <v/>
      </c>
    </row>
    <row r="87" spans="5:18">
      <c r="E87" t="str">
        <f>IF($G87="","",IFERROR(_xlfn.LET(_xlpm.p,_xlfn.XLOOKUP($G87,'1.PrepList'!$I$2:$I$1500,'1.PrepList'!$G$2:$G$1500,"")&amp;"",IF(_xlpm.p="",_xlfn.XLOOKUP($G87,'2.Mini Orientation'!$C:$C,'2.Mini Orientation'!$A:$A,"")&amp;"",_xlpm.p)),""))</f>
        <v/>
      </c>
      <c r="F87" t="str">
        <f>IF($G87="","",IFERROR(_xlfn.XLOOKUP($G87,'1.PrepList'!$I$2:$I$1500,'1.PrepList'!$H$2:$H$1500,"")&amp;"",""))</f>
        <v/>
      </c>
      <c r="H87" t="str">
        <f>IF($G87="","",IFERROR(_xlfn.XLOOKUP($G87,'1.PrepList'!$I$2:$I$1500,'1.PrepList'!$J$2:$J$1500,"")&amp;"",""))</f>
        <v/>
      </c>
      <c r="I87" t="str">
        <f>IF($G87="","",IFERROR(_xlfn.XLOOKUP($G87,'1.PrepList'!$I$2:$I$1500,'1.PrepList'!$N$2:$N$1500,"")&amp;"",""))</f>
        <v/>
      </c>
      <c r="N87" t="str">
        <f>IF($G87="","",IFERROR(_xlfn.XLOOKUP($G87,'1.PrepList'!$I$2:$I$1500,'1.PrepList'!$O$2:$O$1500,"")&amp;"",""))</f>
        <v/>
      </c>
      <c r="O87" t="str">
        <f>IF($G87="","",IFERROR(_xlfn.XLOOKUP($G87,'1.PrepList'!$I$2:$I$1500,'1.PrepList'!$P$2:$P$1500,"")&amp;"",""))</f>
        <v/>
      </c>
      <c r="P87" t="str">
        <f>IF($G87="","",IFERROR(_xlfn.XLOOKUP($G87,'1.PrepList'!$I$2:$I$1500,'1.PrepList'!$Q$2:$Q$1500,"")&amp;"",""))</f>
        <v/>
      </c>
      <c r="R87" t="str">
        <f t="shared" si="2"/>
        <v/>
      </c>
    </row>
    <row r="88" spans="5:18">
      <c r="E88" t="str">
        <f>IF($G88="","",IFERROR(_xlfn.LET(_xlpm.p,_xlfn.XLOOKUP($G88,'1.PrepList'!$I$2:$I$1500,'1.PrepList'!$G$2:$G$1500,"")&amp;"",IF(_xlpm.p="",_xlfn.XLOOKUP($G88,'2.Mini Orientation'!$C:$C,'2.Mini Orientation'!$A:$A,"")&amp;"",_xlpm.p)),""))</f>
        <v/>
      </c>
      <c r="F88" t="str">
        <f>IF($G88="","",IFERROR(_xlfn.XLOOKUP($G88,'1.PrepList'!$I$2:$I$1500,'1.PrepList'!$H$2:$H$1500,"")&amp;"",""))</f>
        <v/>
      </c>
      <c r="H88" t="str">
        <f>IF($G88="","",IFERROR(_xlfn.XLOOKUP($G88,'1.PrepList'!$I$2:$I$1500,'1.PrepList'!$J$2:$J$1500,"")&amp;"",""))</f>
        <v/>
      </c>
      <c r="I88" t="str">
        <f>IF($G88="","",IFERROR(_xlfn.XLOOKUP($G88,'1.PrepList'!$I$2:$I$1500,'1.PrepList'!$N$2:$N$1500,"")&amp;"",""))</f>
        <v/>
      </c>
      <c r="N88" t="str">
        <f>IF($G88="","",IFERROR(_xlfn.XLOOKUP($G88,'1.PrepList'!$I$2:$I$1500,'1.PrepList'!$O$2:$O$1500,"")&amp;"",""))</f>
        <v/>
      </c>
      <c r="O88" t="str">
        <f>IF($G88="","",IFERROR(_xlfn.XLOOKUP($G88,'1.PrepList'!$I$2:$I$1500,'1.PrepList'!$P$2:$P$1500,"")&amp;"",""))</f>
        <v/>
      </c>
      <c r="P88" t="str">
        <f>IF($G88="","",IFERROR(_xlfn.XLOOKUP($G88,'1.PrepList'!$I$2:$I$1500,'1.PrepList'!$Q$2:$Q$1500,"")&amp;"",""))</f>
        <v/>
      </c>
      <c r="R88" t="str">
        <f t="shared" si="2"/>
        <v/>
      </c>
    </row>
    <row r="89" spans="5:18">
      <c r="E89" t="str">
        <f>IF($G89="","",IFERROR(_xlfn.LET(_xlpm.p,_xlfn.XLOOKUP($G89,'1.PrepList'!$I$2:$I$1500,'1.PrepList'!$G$2:$G$1500,"")&amp;"",IF(_xlpm.p="",_xlfn.XLOOKUP($G89,'2.Mini Orientation'!$C:$C,'2.Mini Orientation'!$A:$A,"")&amp;"",_xlpm.p)),""))</f>
        <v/>
      </c>
      <c r="F89" t="str">
        <f>IF($G89="","",IFERROR(_xlfn.XLOOKUP($G89,'1.PrepList'!$I$2:$I$1500,'1.PrepList'!$H$2:$H$1500,"")&amp;"",""))</f>
        <v/>
      </c>
      <c r="H89" t="str">
        <f>IF($G89="","",IFERROR(_xlfn.XLOOKUP($G89,'1.PrepList'!$I$2:$I$1500,'1.PrepList'!$J$2:$J$1500,"")&amp;"",""))</f>
        <v/>
      </c>
      <c r="I89" t="str">
        <f>IF($G89="","",IFERROR(_xlfn.XLOOKUP($G89,'1.PrepList'!$I$2:$I$1500,'1.PrepList'!$N$2:$N$1500,"")&amp;"",""))</f>
        <v/>
      </c>
      <c r="N89" t="str">
        <f>IF($G89="","",IFERROR(_xlfn.XLOOKUP($G89,'1.PrepList'!$I$2:$I$1500,'1.PrepList'!$O$2:$O$1500,"")&amp;"",""))</f>
        <v/>
      </c>
      <c r="O89" t="str">
        <f>IF($G89="","",IFERROR(_xlfn.XLOOKUP($G89,'1.PrepList'!$I$2:$I$1500,'1.PrepList'!$P$2:$P$1500,"")&amp;"",""))</f>
        <v/>
      </c>
      <c r="P89" t="str">
        <f>IF($G89="","",IFERROR(_xlfn.XLOOKUP($G89,'1.PrepList'!$I$2:$I$1500,'1.PrepList'!$Q$2:$Q$1500,"")&amp;"",""))</f>
        <v/>
      </c>
      <c r="R89" t="str">
        <f t="shared" si="2"/>
        <v/>
      </c>
    </row>
    <row r="90" spans="5:18">
      <c r="E90" t="str">
        <f>IF($G90="","",IFERROR(_xlfn.LET(_xlpm.p,_xlfn.XLOOKUP($G90,'1.PrepList'!$I$2:$I$1500,'1.PrepList'!$G$2:$G$1500,"")&amp;"",IF(_xlpm.p="",_xlfn.XLOOKUP($G90,'2.Mini Orientation'!$C:$C,'2.Mini Orientation'!$A:$A,"")&amp;"",_xlpm.p)),""))</f>
        <v/>
      </c>
      <c r="F90" t="str">
        <f>IF($G90="","",IFERROR(_xlfn.XLOOKUP($G90,'1.PrepList'!$I$2:$I$1500,'1.PrepList'!$H$2:$H$1500,"")&amp;"",""))</f>
        <v/>
      </c>
      <c r="H90" t="str">
        <f>IF($G90="","",IFERROR(_xlfn.XLOOKUP($G90,'1.PrepList'!$I$2:$I$1500,'1.PrepList'!$J$2:$J$1500,"")&amp;"",""))</f>
        <v/>
      </c>
      <c r="I90" t="str">
        <f>IF($G90="","",IFERROR(_xlfn.XLOOKUP($G90,'1.PrepList'!$I$2:$I$1500,'1.PrepList'!$N$2:$N$1500,"")&amp;"",""))</f>
        <v/>
      </c>
      <c r="N90" t="str">
        <f>IF($G90="","",IFERROR(_xlfn.XLOOKUP($G90,'1.PrepList'!$I$2:$I$1500,'1.PrepList'!$O$2:$O$1500,"")&amp;"",""))</f>
        <v/>
      </c>
      <c r="O90" t="str">
        <f>IF($G90="","",IFERROR(_xlfn.XLOOKUP($G90,'1.PrepList'!$I$2:$I$1500,'1.PrepList'!$P$2:$P$1500,"")&amp;"",""))</f>
        <v/>
      </c>
      <c r="P90" t="str">
        <f>IF($G90="","",IFERROR(_xlfn.XLOOKUP($G90,'1.PrepList'!$I$2:$I$1500,'1.PrepList'!$Q$2:$Q$1500,"")&amp;"",""))</f>
        <v/>
      </c>
      <c r="R90" t="str">
        <f t="shared" si="2"/>
        <v/>
      </c>
    </row>
    <row r="91" spans="5:18">
      <c r="E91" t="str">
        <f>IF($G91="","",IFERROR(_xlfn.LET(_xlpm.p,_xlfn.XLOOKUP($G91,'1.PrepList'!$I$2:$I$1500,'1.PrepList'!$G$2:$G$1500,"")&amp;"",IF(_xlpm.p="",_xlfn.XLOOKUP($G91,'2.Mini Orientation'!$C:$C,'2.Mini Orientation'!$A:$A,"")&amp;"",_xlpm.p)),""))</f>
        <v/>
      </c>
      <c r="F91" t="str">
        <f>IF($G91="","",IFERROR(_xlfn.XLOOKUP($G91,'1.PrepList'!$I$2:$I$1500,'1.PrepList'!$H$2:$H$1500,"")&amp;"",""))</f>
        <v/>
      </c>
      <c r="H91" t="str">
        <f>IF($G91="","",IFERROR(_xlfn.XLOOKUP($G91,'1.PrepList'!$I$2:$I$1500,'1.PrepList'!$J$2:$J$1500,"")&amp;"",""))</f>
        <v/>
      </c>
      <c r="I91" t="str">
        <f>IF($G91="","",IFERROR(_xlfn.XLOOKUP($G91,'1.PrepList'!$I$2:$I$1500,'1.PrepList'!$N$2:$N$1500,"")&amp;"",""))</f>
        <v/>
      </c>
      <c r="N91" t="str">
        <f>IF($G91="","",IFERROR(_xlfn.XLOOKUP($G91,'1.PrepList'!$I$2:$I$1500,'1.PrepList'!$O$2:$O$1500,"")&amp;"",""))</f>
        <v/>
      </c>
      <c r="O91" t="str">
        <f>IF($G91="","",IFERROR(_xlfn.XLOOKUP($G91,'1.PrepList'!$I$2:$I$1500,'1.PrepList'!$P$2:$P$1500,"")&amp;"",""))</f>
        <v/>
      </c>
      <c r="P91" t="str">
        <f>IF($G91="","",IFERROR(_xlfn.XLOOKUP($G91,'1.PrepList'!$I$2:$I$1500,'1.PrepList'!$Q$2:$Q$1500,"")&amp;"",""))</f>
        <v/>
      </c>
      <c r="R91" t="str">
        <f t="shared" si="2"/>
        <v/>
      </c>
    </row>
    <row r="92" spans="5:18">
      <c r="E92" t="str">
        <f>IF($G92="","",IFERROR(_xlfn.LET(_xlpm.p,_xlfn.XLOOKUP($G92,'1.PrepList'!$I$2:$I$1500,'1.PrepList'!$G$2:$G$1500,"")&amp;"",IF(_xlpm.p="",_xlfn.XLOOKUP($G92,'2.Mini Orientation'!$C:$C,'2.Mini Orientation'!$A:$A,"")&amp;"",_xlpm.p)),""))</f>
        <v/>
      </c>
      <c r="F92" t="str">
        <f>IF($G92="","",IFERROR(_xlfn.XLOOKUP($G92,'1.PrepList'!$I$2:$I$1500,'1.PrepList'!$H$2:$H$1500,"")&amp;"",""))</f>
        <v/>
      </c>
      <c r="H92" t="str">
        <f>IF($G92="","",IFERROR(_xlfn.XLOOKUP($G92,'1.PrepList'!$I$2:$I$1500,'1.PrepList'!$J$2:$J$1500,"")&amp;"",""))</f>
        <v/>
      </c>
      <c r="I92" t="str">
        <f>IF($G92="","",IFERROR(_xlfn.XLOOKUP($G92,'1.PrepList'!$I$2:$I$1500,'1.PrepList'!$N$2:$N$1500,"")&amp;"",""))</f>
        <v/>
      </c>
      <c r="N92" t="str">
        <f>IF($G92="","",IFERROR(_xlfn.XLOOKUP($G92,'1.PrepList'!$I$2:$I$1500,'1.PrepList'!$O$2:$O$1500,"")&amp;"",""))</f>
        <v/>
      </c>
      <c r="O92" t="str">
        <f>IF($G92="","",IFERROR(_xlfn.XLOOKUP($G92,'1.PrepList'!$I$2:$I$1500,'1.PrepList'!$P$2:$P$1500,"")&amp;"",""))</f>
        <v/>
      </c>
      <c r="P92" t="str">
        <f>IF($G92="","",IFERROR(_xlfn.XLOOKUP($G92,'1.PrepList'!$I$2:$I$1500,'1.PrepList'!$Q$2:$Q$1500,"")&amp;"",""))</f>
        <v/>
      </c>
      <c r="R92" t="str">
        <f t="shared" si="2"/>
        <v/>
      </c>
    </row>
    <row r="93" spans="5:18">
      <c r="E93" t="str">
        <f>IF($G93="","",IFERROR(_xlfn.LET(_xlpm.p,_xlfn.XLOOKUP($G93,'1.PrepList'!$I$2:$I$1500,'1.PrepList'!$G$2:$G$1500,"")&amp;"",IF(_xlpm.p="",_xlfn.XLOOKUP($G93,'2.Mini Orientation'!$C:$C,'2.Mini Orientation'!$A:$A,"")&amp;"",_xlpm.p)),""))</f>
        <v/>
      </c>
      <c r="F93" t="str">
        <f>IF($G93="","",IFERROR(_xlfn.XLOOKUP($G93,'1.PrepList'!$I$2:$I$1500,'1.PrepList'!$H$2:$H$1500,"")&amp;"",""))</f>
        <v/>
      </c>
      <c r="H93" t="str">
        <f>IF($G93="","",IFERROR(_xlfn.XLOOKUP($G93,'1.PrepList'!$I$2:$I$1500,'1.PrepList'!$J$2:$J$1500,"")&amp;"",""))</f>
        <v/>
      </c>
      <c r="I93" t="str">
        <f>IF($G93="","",IFERROR(_xlfn.XLOOKUP($G93,'1.PrepList'!$I$2:$I$1500,'1.PrepList'!$N$2:$N$1500,"")&amp;"",""))</f>
        <v/>
      </c>
      <c r="N93" t="str">
        <f>IF($G93="","",IFERROR(_xlfn.XLOOKUP($G93,'1.PrepList'!$I$2:$I$1500,'1.PrepList'!$O$2:$O$1500,"")&amp;"",""))</f>
        <v/>
      </c>
      <c r="O93" t="str">
        <f>IF($G93="","",IFERROR(_xlfn.XLOOKUP($G93,'1.PrepList'!$I$2:$I$1500,'1.PrepList'!$P$2:$P$1500,"")&amp;"",""))</f>
        <v/>
      </c>
      <c r="P93" t="str">
        <f>IF($G93="","",IFERROR(_xlfn.XLOOKUP($G93,'1.PrepList'!$I$2:$I$1500,'1.PrepList'!$Q$2:$Q$1500,"")&amp;"",""))</f>
        <v/>
      </c>
      <c r="R93" t="str">
        <f t="shared" si="2"/>
        <v/>
      </c>
    </row>
    <row r="94" spans="5:18">
      <c r="E94" t="str">
        <f>IF($G94="","",IFERROR(_xlfn.LET(_xlpm.p,_xlfn.XLOOKUP($G94,'1.PrepList'!$I$2:$I$1500,'1.PrepList'!$G$2:$G$1500,"")&amp;"",IF(_xlpm.p="",_xlfn.XLOOKUP($G94,'2.Mini Orientation'!$C:$C,'2.Mini Orientation'!$A:$A,"")&amp;"",_xlpm.p)),""))</f>
        <v/>
      </c>
      <c r="F94" t="str">
        <f>IF($G94="","",IFERROR(_xlfn.XLOOKUP($G94,'1.PrepList'!$I$2:$I$1500,'1.PrepList'!$H$2:$H$1500,"")&amp;"",""))</f>
        <v/>
      </c>
      <c r="H94" t="str">
        <f>IF($G94="","",IFERROR(_xlfn.XLOOKUP($G94,'1.PrepList'!$I$2:$I$1500,'1.PrepList'!$J$2:$J$1500,"")&amp;"",""))</f>
        <v/>
      </c>
      <c r="I94" t="str">
        <f>IF($G94="","",IFERROR(_xlfn.XLOOKUP($G94,'1.PrepList'!$I$2:$I$1500,'1.PrepList'!$N$2:$N$1500,"")&amp;"",""))</f>
        <v/>
      </c>
      <c r="N94" t="str">
        <f>IF($G94="","",IFERROR(_xlfn.XLOOKUP($G94,'1.PrepList'!$I$2:$I$1500,'1.PrepList'!$O$2:$O$1500,"")&amp;"",""))</f>
        <v/>
      </c>
      <c r="O94" t="str">
        <f>IF($G94="","",IFERROR(_xlfn.XLOOKUP($G94,'1.PrepList'!$I$2:$I$1500,'1.PrepList'!$P$2:$P$1500,"")&amp;"",""))</f>
        <v/>
      </c>
      <c r="P94" t="str">
        <f>IF($G94="","",IFERROR(_xlfn.XLOOKUP($G94,'1.PrepList'!$I$2:$I$1500,'1.PrepList'!$Q$2:$Q$1500,"")&amp;"",""))</f>
        <v/>
      </c>
      <c r="R94" t="str">
        <f t="shared" si="2"/>
        <v/>
      </c>
    </row>
    <row r="95" spans="5:18">
      <c r="E95" t="str">
        <f>IF($G95="","",IFERROR(_xlfn.LET(_xlpm.p,_xlfn.XLOOKUP($G95,'1.PrepList'!$I$2:$I$1500,'1.PrepList'!$G$2:$G$1500,"")&amp;"",IF(_xlpm.p="",_xlfn.XLOOKUP($G95,'2.Mini Orientation'!$C:$C,'2.Mini Orientation'!$A:$A,"")&amp;"",_xlpm.p)),""))</f>
        <v/>
      </c>
      <c r="F95" t="str">
        <f>IF($G95="","",IFERROR(_xlfn.XLOOKUP($G95,'1.PrepList'!$I$2:$I$1500,'1.PrepList'!$H$2:$H$1500,"")&amp;"",""))</f>
        <v/>
      </c>
      <c r="H95" t="str">
        <f>IF($G95="","",IFERROR(_xlfn.XLOOKUP($G95,'1.PrepList'!$I$2:$I$1500,'1.PrepList'!$J$2:$J$1500,"")&amp;"",""))</f>
        <v/>
      </c>
      <c r="I95" t="str">
        <f>IF($G95="","",IFERROR(_xlfn.XLOOKUP($G95,'1.PrepList'!$I$2:$I$1500,'1.PrepList'!$N$2:$N$1500,"")&amp;"",""))</f>
        <v/>
      </c>
      <c r="N95" t="str">
        <f>IF($G95="","",IFERROR(_xlfn.XLOOKUP($G95,'1.PrepList'!$I$2:$I$1500,'1.PrepList'!$O$2:$O$1500,"")&amp;"",""))</f>
        <v/>
      </c>
      <c r="O95" t="str">
        <f>IF($G95="","",IFERROR(_xlfn.XLOOKUP($G95,'1.PrepList'!$I$2:$I$1500,'1.PrepList'!$P$2:$P$1500,"")&amp;"",""))</f>
        <v/>
      </c>
      <c r="P95" t="str">
        <f>IF($G95="","",IFERROR(_xlfn.XLOOKUP($G95,'1.PrepList'!$I$2:$I$1500,'1.PrepList'!$Q$2:$Q$1500,"")&amp;"",""))</f>
        <v/>
      </c>
      <c r="R95" t="str">
        <f t="shared" si="2"/>
        <v/>
      </c>
    </row>
    <row r="96" spans="5:18">
      <c r="E96" t="str">
        <f>IF($G96="","",IFERROR(_xlfn.LET(_xlpm.p,_xlfn.XLOOKUP($G96,'1.PrepList'!$I$2:$I$1500,'1.PrepList'!$G$2:$G$1500,"")&amp;"",IF(_xlpm.p="",_xlfn.XLOOKUP($G96,'2.Mini Orientation'!$C:$C,'2.Mini Orientation'!$A:$A,"")&amp;"",_xlpm.p)),""))</f>
        <v/>
      </c>
      <c r="F96" t="str">
        <f>IF($G96="","",IFERROR(_xlfn.XLOOKUP($G96,'1.PrepList'!$I$2:$I$1500,'1.PrepList'!$H$2:$H$1500,"")&amp;"",""))</f>
        <v/>
      </c>
      <c r="H96" t="str">
        <f>IF($G96="","",IFERROR(_xlfn.XLOOKUP($G96,'1.PrepList'!$I$2:$I$1500,'1.PrepList'!$J$2:$J$1500,"")&amp;"",""))</f>
        <v/>
      </c>
      <c r="I96" t="str">
        <f>IF($G96="","",IFERROR(_xlfn.XLOOKUP($G96,'1.PrepList'!$I$2:$I$1500,'1.PrepList'!$N$2:$N$1500,"")&amp;"",""))</f>
        <v/>
      </c>
      <c r="N96" t="str">
        <f>IF($G96="","",IFERROR(_xlfn.XLOOKUP($G96,'1.PrepList'!$I$2:$I$1500,'1.PrepList'!$O$2:$O$1500,"")&amp;"",""))</f>
        <v/>
      </c>
      <c r="O96" t="str">
        <f>IF($G96="","",IFERROR(_xlfn.XLOOKUP($G96,'1.PrepList'!$I$2:$I$1500,'1.PrepList'!$P$2:$P$1500,"")&amp;"",""))</f>
        <v/>
      </c>
      <c r="P96" t="str">
        <f>IF($G96="","",IFERROR(_xlfn.XLOOKUP($G96,'1.PrepList'!$I$2:$I$1500,'1.PrepList'!$Q$2:$Q$1500,"")&amp;"",""))</f>
        <v/>
      </c>
      <c r="R96" t="str">
        <f t="shared" si="2"/>
        <v/>
      </c>
    </row>
    <row r="97" spans="5:18">
      <c r="E97" t="str">
        <f>IF($G97="","",IFERROR(_xlfn.LET(_xlpm.p,_xlfn.XLOOKUP($G97,'1.PrepList'!$I$2:$I$1500,'1.PrepList'!$G$2:$G$1500,"")&amp;"",IF(_xlpm.p="",_xlfn.XLOOKUP($G97,'2.Mini Orientation'!$C:$C,'2.Mini Orientation'!$A:$A,"")&amp;"",_xlpm.p)),""))</f>
        <v/>
      </c>
      <c r="F97" t="str">
        <f>IF($G97="","",IFERROR(_xlfn.XLOOKUP($G97,'1.PrepList'!$I$2:$I$1500,'1.PrepList'!$H$2:$H$1500,"")&amp;"",""))</f>
        <v/>
      </c>
      <c r="H97" t="str">
        <f>IF($G97="","",IFERROR(_xlfn.XLOOKUP($G97,'1.PrepList'!$I$2:$I$1500,'1.PrepList'!$J$2:$J$1500,"")&amp;"",""))</f>
        <v/>
      </c>
      <c r="I97" t="str">
        <f>IF($G97="","",IFERROR(_xlfn.XLOOKUP($G97,'1.PrepList'!$I$2:$I$1500,'1.PrepList'!$N$2:$N$1500,"")&amp;"",""))</f>
        <v/>
      </c>
      <c r="N97" t="str">
        <f>IF($G97="","",IFERROR(_xlfn.XLOOKUP($G97,'1.PrepList'!$I$2:$I$1500,'1.PrepList'!$O$2:$O$1500,"")&amp;"",""))</f>
        <v/>
      </c>
      <c r="O97" t="str">
        <f>IF($G97="","",IFERROR(_xlfn.XLOOKUP($G97,'1.PrepList'!$I$2:$I$1500,'1.PrepList'!$P$2:$P$1500,"")&amp;"",""))</f>
        <v/>
      </c>
      <c r="P97" t="str">
        <f>IF($G97="","",IFERROR(_xlfn.XLOOKUP($G97,'1.PrepList'!$I$2:$I$1500,'1.PrepList'!$Q$2:$Q$1500,"")&amp;"",""))</f>
        <v/>
      </c>
      <c r="R97" t="str">
        <f t="shared" si="2"/>
        <v/>
      </c>
    </row>
    <row r="98" spans="5:18">
      <c r="E98" t="str">
        <f>IF($G98="","",IFERROR(_xlfn.LET(_xlpm.p,_xlfn.XLOOKUP($G98,'1.PrepList'!$I$2:$I$1500,'1.PrepList'!$G$2:$G$1500,"")&amp;"",IF(_xlpm.p="",_xlfn.XLOOKUP($G98,'2.Mini Orientation'!$C:$C,'2.Mini Orientation'!$A:$A,"")&amp;"",_xlpm.p)),""))</f>
        <v/>
      </c>
      <c r="F98" t="str">
        <f>IF($G98="","",IFERROR(_xlfn.XLOOKUP($G98,'1.PrepList'!$I$2:$I$1500,'1.PrepList'!$H$2:$H$1500,"")&amp;"",""))</f>
        <v/>
      </c>
      <c r="H98" t="str">
        <f>IF($G98="","",IFERROR(_xlfn.XLOOKUP($G98,'1.PrepList'!$I$2:$I$1500,'1.PrepList'!$J$2:$J$1500,"")&amp;"",""))</f>
        <v/>
      </c>
      <c r="I98" t="str">
        <f>IF($G98="","",IFERROR(_xlfn.XLOOKUP($G98,'1.PrepList'!$I$2:$I$1500,'1.PrepList'!$N$2:$N$1500,"")&amp;"",""))</f>
        <v/>
      </c>
      <c r="N98" t="str">
        <f>IF($G98="","",IFERROR(_xlfn.XLOOKUP($G98,'1.PrepList'!$I$2:$I$1500,'1.PrepList'!$O$2:$O$1500,"")&amp;"",""))</f>
        <v/>
      </c>
      <c r="O98" t="str">
        <f>IF($G98="","",IFERROR(_xlfn.XLOOKUP($G98,'1.PrepList'!$I$2:$I$1500,'1.PrepList'!$P$2:$P$1500,"")&amp;"",""))</f>
        <v/>
      </c>
      <c r="P98" t="str">
        <f>IF($G98="","",IFERROR(_xlfn.XLOOKUP($G98,'1.PrepList'!$I$2:$I$1500,'1.PrepList'!$Q$2:$Q$1500,"")&amp;"",""))</f>
        <v/>
      </c>
      <c r="R98" t="str">
        <f t="shared" si="2"/>
        <v/>
      </c>
    </row>
    <row r="99" spans="5:18">
      <c r="E99" t="str">
        <f>IF($G99="","",IFERROR(_xlfn.LET(_xlpm.p,_xlfn.XLOOKUP($G99,'1.PrepList'!$I$2:$I$1500,'1.PrepList'!$G$2:$G$1500,"")&amp;"",IF(_xlpm.p="",_xlfn.XLOOKUP($G99,'2.Mini Orientation'!$C:$C,'2.Mini Orientation'!$A:$A,"")&amp;"",_xlpm.p)),""))</f>
        <v/>
      </c>
      <c r="F99" t="str">
        <f>IF($G99="","",IFERROR(_xlfn.XLOOKUP($G99,'1.PrepList'!$I$2:$I$1500,'1.PrepList'!$H$2:$H$1500,"")&amp;"",""))</f>
        <v/>
      </c>
      <c r="H99" t="str">
        <f>IF($G99="","",IFERROR(_xlfn.XLOOKUP($G99,'1.PrepList'!$I$2:$I$1500,'1.PrepList'!$J$2:$J$1500,"")&amp;"",""))</f>
        <v/>
      </c>
      <c r="I99" t="str">
        <f>IF($G99="","",IFERROR(_xlfn.XLOOKUP($G99,'1.PrepList'!$I$2:$I$1500,'1.PrepList'!$N$2:$N$1500,"")&amp;"",""))</f>
        <v/>
      </c>
      <c r="N99" t="str">
        <f>IF($G99="","",IFERROR(_xlfn.XLOOKUP($G99,'1.PrepList'!$I$2:$I$1500,'1.PrepList'!$O$2:$O$1500,"")&amp;"",""))</f>
        <v/>
      </c>
      <c r="O99" t="str">
        <f>IF($G99="","",IFERROR(_xlfn.XLOOKUP($G99,'1.PrepList'!$I$2:$I$1500,'1.PrepList'!$P$2:$P$1500,"")&amp;"",""))</f>
        <v/>
      </c>
      <c r="P99" t="str">
        <f>IF($G99="","",IFERROR(_xlfn.XLOOKUP($G99,'1.PrepList'!$I$2:$I$1500,'1.PrepList'!$Q$2:$Q$1500,"")&amp;"",""))</f>
        <v/>
      </c>
      <c r="R99" t="str">
        <f t="shared" si="2"/>
        <v/>
      </c>
    </row>
    <row r="100" spans="5:18">
      <c r="E100" t="str">
        <f>IF($G100="","",IFERROR(_xlfn.LET(_xlpm.p,_xlfn.XLOOKUP($G100,'1.PrepList'!$I$2:$I$1500,'1.PrepList'!$G$2:$G$1500,"")&amp;"",IF(_xlpm.p="",_xlfn.XLOOKUP($G100,'2.Mini Orientation'!$C:$C,'2.Mini Orientation'!$A:$A,"")&amp;"",_xlpm.p)),""))</f>
        <v/>
      </c>
      <c r="F100" t="str">
        <f>IF($G100="","",IFERROR(_xlfn.XLOOKUP($G100,'1.PrepList'!$I$2:$I$1500,'1.PrepList'!$H$2:$H$1500,"")&amp;"",""))</f>
        <v/>
      </c>
      <c r="H100" t="str">
        <f>IF($G100="","",IFERROR(_xlfn.XLOOKUP($G100,'1.PrepList'!$I$2:$I$1500,'1.PrepList'!$J$2:$J$1500,"")&amp;"",""))</f>
        <v/>
      </c>
      <c r="I100" t="str">
        <f>IF($G100="","",IFERROR(_xlfn.XLOOKUP($G100,'1.PrepList'!$I$2:$I$1500,'1.PrepList'!$N$2:$N$1500,"")&amp;"",""))</f>
        <v/>
      </c>
      <c r="N100" t="str">
        <f>IF($G100="","",IFERROR(_xlfn.XLOOKUP($G100,'1.PrepList'!$I$2:$I$1500,'1.PrepList'!$O$2:$O$1500,"")&amp;"",""))</f>
        <v/>
      </c>
      <c r="O100" t="str">
        <f>IF($G100="","",IFERROR(_xlfn.XLOOKUP($G100,'1.PrepList'!$I$2:$I$1500,'1.PrepList'!$P$2:$P$1500,"")&amp;"",""))</f>
        <v/>
      </c>
      <c r="P100" t="str">
        <f>IF($G100="","",IFERROR(_xlfn.XLOOKUP($G100,'1.PrepList'!$I$2:$I$1500,'1.PrepList'!$Q$2:$Q$1500,"")&amp;"",""))</f>
        <v/>
      </c>
      <c r="R100" t="str">
        <f t="shared" si="2"/>
        <v/>
      </c>
    </row>
    <row r="101" spans="5:18">
      <c r="E101" t="str">
        <f>IF($G101="","",IFERROR(_xlfn.LET(_xlpm.p,_xlfn.XLOOKUP($G101,'1.PrepList'!$I$2:$I$1500,'1.PrepList'!$G$2:$G$1500,"")&amp;"",IF(_xlpm.p="",_xlfn.XLOOKUP($G101,'2.Mini Orientation'!$C:$C,'2.Mini Orientation'!$A:$A,"")&amp;"",_xlpm.p)),""))</f>
        <v/>
      </c>
      <c r="F101" t="str">
        <f>IF($G101="","",IFERROR(_xlfn.XLOOKUP($G101,'1.PrepList'!$I$2:$I$1500,'1.PrepList'!$H$2:$H$1500,"")&amp;"",""))</f>
        <v/>
      </c>
      <c r="H101" t="str">
        <f>IF($G101="","",IFERROR(_xlfn.XLOOKUP($G101,'1.PrepList'!$I$2:$I$1500,'1.PrepList'!$J$2:$J$1500,"")&amp;"",""))</f>
        <v/>
      </c>
      <c r="I101" t="str">
        <f>IF($G101="","",IFERROR(_xlfn.XLOOKUP($G101,'1.PrepList'!$I$2:$I$1500,'1.PrepList'!$N$2:$N$1500,"")&amp;"",""))</f>
        <v/>
      </c>
      <c r="N101" t="str">
        <f>IF($G101="","",IFERROR(_xlfn.XLOOKUP($G101,'1.PrepList'!$I$2:$I$1500,'1.PrepList'!$O$2:$O$1500,"")&amp;"",""))</f>
        <v/>
      </c>
      <c r="O101" t="str">
        <f>IF($G101="","",IFERROR(_xlfn.XLOOKUP($G101,'1.PrepList'!$I$2:$I$1500,'1.PrepList'!$P$2:$P$1500,"")&amp;"",""))</f>
        <v/>
      </c>
      <c r="P101" t="str">
        <f>IF($G101="","",IFERROR(_xlfn.XLOOKUP($G101,'1.PrepList'!$I$2:$I$1500,'1.PrepList'!$Q$2:$Q$1500,"")&amp;"",""))</f>
        <v/>
      </c>
      <c r="R101" t="str">
        <f t="shared" si="2"/>
        <v/>
      </c>
    </row>
    <row r="102" spans="5:18">
      <c r="E102" t="str">
        <f>IF($G102="","",IFERROR(_xlfn.LET(_xlpm.p,_xlfn.XLOOKUP($G102,'1.PrepList'!$I$2:$I$1500,'1.PrepList'!$G$2:$G$1500,"")&amp;"",IF(_xlpm.p="",_xlfn.XLOOKUP($G102,'2.Mini Orientation'!$C:$C,'2.Mini Orientation'!$A:$A,"")&amp;"",_xlpm.p)),""))</f>
        <v/>
      </c>
      <c r="F102" t="str">
        <f>IF($G102="","",IFERROR(_xlfn.XLOOKUP($G102,'1.PrepList'!$I$2:$I$1500,'1.PrepList'!$H$2:$H$1500,"")&amp;"",""))</f>
        <v/>
      </c>
      <c r="H102" t="str">
        <f>IF($G102="","",IFERROR(_xlfn.XLOOKUP($G102,'1.PrepList'!$I$2:$I$1500,'1.PrepList'!$J$2:$J$1500,"")&amp;"",""))</f>
        <v/>
      </c>
      <c r="I102" t="str">
        <f>IF($G102="","",IFERROR(_xlfn.XLOOKUP($G102,'1.PrepList'!$I$2:$I$1500,'1.PrepList'!$N$2:$N$1500,"")&amp;"",""))</f>
        <v/>
      </c>
      <c r="N102" t="str">
        <f>IF($G102="","",IFERROR(_xlfn.XLOOKUP($G102,'1.PrepList'!$I$2:$I$1500,'1.PrepList'!$O$2:$O$1500,"")&amp;"",""))</f>
        <v/>
      </c>
      <c r="O102" t="str">
        <f>IF($G102="","",IFERROR(_xlfn.XLOOKUP($G102,'1.PrepList'!$I$2:$I$1500,'1.PrepList'!$P$2:$P$1500,"")&amp;"",""))</f>
        <v/>
      </c>
      <c r="P102" t="str">
        <f>IF($G102="","",IFERROR(_xlfn.XLOOKUP($G102,'1.PrepList'!$I$2:$I$1500,'1.PrepList'!$Q$2:$Q$1500,"")&amp;"",""))</f>
        <v/>
      </c>
      <c r="R102" t="str">
        <f t="shared" si="2"/>
        <v/>
      </c>
    </row>
    <row r="103" spans="5:18">
      <c r="E103" t="str">
        <f>IF($G103="","",IFERROR(_xlfn.LET(_xlpm.p,_xlfn.XLOOKUP($G103,'1.PrepList'!$I$2:$I$1500,'1.PrepList'!$G$2:$G$1500,"")&amp;"",IF(_xlpm.p="",_xlfn.XLOOKUP($G103,'2.Mini Orientation'!$C:$C,'2.Mini Orientation'!$A:$A,"")&amp;"",_xlpm.p)),""))</f>
        <v/>
      </c>
      <c r="F103" t="str">
        <f>IF($G103="","",IFERROR(_xlfn.XLOOKUP($G103,'1.PrepList'!$I$2:$I$1500,'1.PrepList'!$H$2:$H$1500,"")&amp;"",""))</f>
        <v/>
      </c>
      <c r="H103" t="str">
        <f>IF($G103="","",IFERROR(_xlfn.XLOOKUP($G103,'1.PrepList'!$I$2:$I$1500,'1.PrepList'!$J$2:$J$1500,"")&amp;"",""))</f>
        <v/>
      </c>
      <c r="I103" t="str">
        <f>IF($G103="","",IFERROR(_xlfn.XLOOKUP($G103,'1.PrepList'!$I$2:$I$1500,'1.PrepList'!$N$2:$N$1500,"")&amp;"",""))</f>
        <v/>
      </c>
      <c r="N103" t="str">
        <f>IF($G103="","",IFERROR(_xlfn.XLOOKUP($G103,'1.PrepList'!$I$2:$I$1500,'1.PrepList'!$O$2:$O$1500,"")&amp;"",""))</f>
        <v/>
      </c>
      <c r="O103" t="str">
        <f>IF($G103="","",IFERROR(_xlfn.XLOOKUP($G103,'1.PrepList'!$I$2:$I$1500,'1.PrepList'!$P$2:$P$1500,"")&amp;"",""))</f>
        <v/>
      </c>
      <c r="P103" t="str">
        <f>IF($G103="","",IFERROR(_xlfn.XLOOKUP($G103,'1.PrepList'!$I$2:$I$1500,'1.PrepList'!$Q$2:$Q$1500,"")&amp;"",""))</f>
        <v/>
      </c>
      <c r="R103" t="str">
        <f t="shared" si="2"/>
        <v/>
      </c>
    </row>
  </sheetData>
  <mergeCells count="2">
    <mergeCell ref="A1:Q1"/>
    <mergeCell ref="A2:Q2"/>
  </mergeCells>
  <conditionalFormatting sqref="A4:R103">
    <cfRule type="expression" dxfId="362" priority="2" stopIfTrue="1">
      <formula>$A4="Started"</formula>
    </cfRule>
    <cfRule type="expression" dxfId="361" priority="3" stopIfTrue="1">
      <formula>$A4="No Show"</formula>
    </cfRule>
  </conditionalFormatting>
  <dataValidations xWindow="674" yWindow="340" count="2">
    <dataValidation type="list" allowBlank="1" showInputMessage="1" showErrorMessage="1" sqref="A4:A103" xr:uid="{B7105537-4414-4222-A2AF-95B713059481}">
      <formula1>"Started,No Show"</formula1>
    </dataValidation>
    <dataValidation allowBlank="1" showInputMessage="1" showErrorMessage="1" promptTitle="Bold ID" prompt="Type the candidate's Bold ID (Talent ID) exactly as it appears on PrepList. SSN, Name, Phone, and Recruiter will fill in automatically." sqref="G4:G6 G8:G103" xr:uid="{09B16E7C-2258-4ABB-8239-B9C45736C036}"/>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stopIfTrue="1" id="{5BEB5AB0-F696-4DA5-BB8C-AE7D2A6BB638}">
            <xm:f>AND($G4&lt;&gt;"",COUNTIF(_StartedStatus!$G:$G,$G4)&gt;1)</xm:f>
            <x14:dxf>
              <font>
                <color rgb="FF9C0006"/>
              </font>
              <fill>
                <patternFill>
                  <bgColor rgb="FFFFC7CE"/>
                </patternFill>
              </fill>
            </x14:dxf>
          </x14:cfRule>
          <x14:cfRule type="expression" priority="4" stopIfTrue="1" id="{864AC1E9-0D00-4D80-B801-3F3DD6284095}">
            <xm:f>AND($G4&lt;&gt;"",COUNTIF('1.PrepList'!$I:$I,$G4)=0)</xm:f>
            <x14:dxf>
              <fill>
                <patternFill>
                  <bgColor rgb="FFFFC000"/>
                </patternFill>
              </fill>
            </x14:dxf>
          </x14:cfRule>
          <xm:sqref>G4:G103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FF41-FF74-4B7A-98A4-DE62601CE7E8}">
  <sheetPr>
    <tabColor rgb="FF00B0F0"/>
  </sheetPr>
  <dimension ref="A1:AL1500"/>
  <sheetViews>
    <sheetView zoomScale="70" zoomScaleNormal="70" workbookViewId="0">
      <pane xSplit="9" ySplit="1" topLeftCell="J269" activePane="bottomRight" state="frozen"/>
      <selection pane="topRight" activeCell="J1" sqref="J1"/>
      <selection pane="bottomLeft" activeCell="A2" sqref="A2"/>
      <selection pane="bottomRight" activeCell="G284" sqref="G284"/>
    </sheetView>
  </sheetViews>
  <sheetFormatPr defaultColWidth="17.36328125" defaultRowHeight="23.25" customHeight="1"/>
  <cols>
    <col min="2" max="2" width="20" style="149" customWidth="1"/>
    <col min="3" max="5" width="17.36328125" style="149"/>
    <col min="6" max="12" width="17.36328125" style="150"/>
    <col min="13" max="13" width="17.36328125" style="152"/>
    <col min="14" max="18" width="17.36328125" style="150"/>
    <col min="20" max="16384" width="17.36328125" style="150"/>
  </cols>
  <sheetData>
    <row r="1" spans="1:38" s="148" customFormat="1" ht="56.25" customHeight="1">
      <c r="A1" s="629" t="s">
        <v>454</v>
      </c>
      <c r="B1" s="100" t="s">
        <v>5475</v>
      </c>
      <c r="C1" s="584" t="s">
        <v>459</v>
      </c>
      <c r="D1" s="584" t="s">
        <v>493</v>
      </c>
      <c r="E1" s="584" t="s">
        <v>5513</v>
      </c>
      <c r="F1" s="585" t="s">
        <v>445</v>
      </c>
      <c r="G1" s="586" t="s">
        <v>921</v>
      </c>
      <c r="H1" s="376" t="s">
        <v>494</v>
      </c>
      <c r="I1" s="584" t="s">
        <v>495</v>
      </c>
      <c r="J1" s="584" t="s">
        <v>447</v>
      </c>
      <c r="K1" s="584" t="s">
        <v>496</v>
      </c>
      <c r="L1" s="584" t="s">
        <v>193</v>
      </c>
      <c r="M1" s="584" t="s">
        <v>63</v>
      </c>
      <c r="N1" s="584" t="s">
        <v>497</v>
      </c>
      <c r="O1" s="584" t="s">
        <v>498</v>
      </c>
      <c r="P1" s="584" t="s">
        <v>499</v>
      </c>
      <c r="Q1" s="584" t="s">
        <v>453</v>
      </c>
      <c r="R1" s="584" t="s">
        <v>500</v>
      </c>
      <c r="S1" s="586" t="s">
        <v>455</v>
      </c>
      <c r="T1" s="584"/>
      <c r="U1" s="584"/>
      <c r="V1" s="584"/>
      <c r="W1" s="584"/>
      <c r="X1" s="584"/>
      <c r="Y1" s="584"/>
      <c r="Z1" s="584"/>
      <c r="AA1" s="584"/>
      <c r="AB1" s="584"/>
      <c r="AC1" s="584"/>
      <c r="AD1" s="584"/>
      <c r="AE1" s="584"/>
      <c r="AF1" s="584"/>
      <c r="AG1" s="584"/>
      <c r="AH1" s="584"/>
      <c r="AI1" s="584"/>
      <c r="AJ1" s="584"/>
      <c r="AK1" s="584"/>
      <c r="AL1" s="584"/>
    </row>
    <row r="2" spans="1:38" ht="23.25" customHeight="1">
      <c r="A2" s="150" t="str">
        <f t="shared" ref="A2:A65" si="0">IF($I2="","",IF(AND($R2="Yes",$O2="Passed",$P2="Passed",$Q2="Passed"),"Yes","No"))</f>
        <v>No</v>
      </c>
      <c r="B2" s="153" t="str">
        <f>IF($I2="","",IFERROR(IF(_xlfn.XLOOKUP($I2,tbl_StartedStatus[Bold ID],tbl_StartedStatus[Started])="Started","Yes",IF(_xlfn.XLOOKUP($I2,tbl_StartedStatus[Bold ID],tbl_StartedStatus[Started])="No Show","No Show","")),""))</f>
        <v/>
      </c>
      <c r="C2" s="477">
        <v>45797</v>
      </c>
      <c r="D2" s="523">
        <v>46260</v>
      </c>
      <c r="E2" s="523"/>
      <c r="F2" s="448" t="s">
        <v>501</v>
      </c>
      <c r="H2" s="386" t="s">
        <v>502</v>
      </c>
      <c r="I2" s="386">
        <v>177671254</v>
      </c>
      <c r="J2" s="386">
        <v>3856289600</v>
      </c>
      <c r="K2" s="386" t="s">
        <v>5480</v>
      </c>
      <c r="L2" s="386" t="s">
        <v>504</v>
      </c>
      <c r="M2" s="386" t="s">
        <v>67</v>
      </c>
      <c r="N2" s="200" t="s">
        <v>505</v>
      </c>
      <c r="O2" s="386" t="s">
        <v>506</v>
      </c>
      <c r="P2" s="386"/>
      <c r="Q2" s="386" t="s">
        <v>507</v>
      </c>
      <c r="R2" s="386" t="str">
        <f>IF($I2="","",IF(COUNTIFS('2.Mini Orientation'!$C:$C,$I2,'2.Mini Orientation'!$G:$G,"Yes")&gt;0,"Yes","No"))</f>
        <v>No</v>
      </c>
      <c r="S2" s="386" t="s">
        <v>5732</v>
      </c>
    </row>
    <row r="3" spans="1:38" ht="23.25" customHeight="1">
      <c r="A3" s="150" t="str">
        <f t="shared" si="0"/>
        <v>No</v>
      </c>
      <c r="B3" s="153" t="str">
        <f>IF($I3="","",IFERROR(IF(_xlfn.XLOOKUP($I3,tbl_StartedStatus[Bold ID],tbl_StartedStatus[Started])="Started","Yes",IF(_xlfn.XLOOKUP($I3,tbl_StartedStatus[Bold ID],tbl_StartedStatus[Started])="No Show","No Show","")),""))</f>
        <v/>
      </c>
      <c r="C3" s="448">
        <v>45869</v>
      </c>
      <c r="D3" s="523">
        <v>46260</v>
      </c>
      <c r="E3" s="523"/>
      <c r="F3" s="448" t="s">
        <v>5526</v>
      </c>
      <c r="H3" s="386" t="s">
        <v>509</v>
      </c>
      <c r="I3" s="386">
        <v>198173510</v>
      </c>
      <c r="J3" s="386">
        <v>3852164295</v>
      </c>
      <c r="K3" s="386" t="s">
        <v>5480</v>
      </c>
      <c r="L3" s="386" t="s">
        <v>504</v>
      </c>
      <c r="M3" s="386" t="s">
        <v>67</v>
      </c>
      <c r="N3" s="200" t="s">
        <v>510</v>
      </c>
      <c r="O3" s="386" t="s">
        <v>507</v>
      </c>
      <c r="P3" s="386" t="s">
        <v>507</v>
      </c>
      <c r="Q3" s="386" t="s">
        <v>507</v>
      </c>
      <c r="R3" s="386" t="str">
        <f>IF($I3="","",IF(COUNTIFS('2.Mini Orientation'!$C:$C,$I3,'2.Mini Orientation'!$G:$G,"Yes")&gt;0,"Yes","No"))</f>
        <v>No</v>
      </c>
      <c r="S3" s="386" t="s">
        <v>5732</v>
      </c>
    </row>
    <row r="4" spans="1:38" ht="23.25" customHeight="1">
      <c r="A4" s="150" t="str">
        <f t="shared" si="0"/>
        <v>No</v>
      </c>
      <c r="B4" s="153" t="str">
        <f>IF($I4="","",IFERROR(IF(_xlfn.XLOOKUP($I4,tbl_StartedStatus[Bold ID],tbl_StartedStatus[Started])="Started","Yes",IF(_xlfn.XLOOKUP($I4,tbl_StartedStatus[Bold ID],tbl_StartedStatus[Started])="No Show","No Show","")),""))</f>
        <v/>
      </c>
      <c r="C4" s="448">
        <v>45876</v>
      </c>
      <c r="D4" s="523">
        <v>46260</v>
      </c>
      <c r="E4" s="523"/>
      <c r="F4" s="448" t="s">
        <v>501</v>
      </c>
      <c r="H4" s="386" t="s">
        <v>511</v>
      </c>
      <c r="I4" s="386">
        <v>148926496</v>
      </c>
      <c r="J4" s="386">
        <v>8019185846</v>
      </c>
      <c r="K4" s="386" t="s">
        <v>5481</v>
      </c>
      <c r="L4" s="386" t="s">
        <v>504</v>
      </c>
      <c r="M4" s="386" t="s">
        <v>66</v>
      </c>
      <c r="N4" s="200" t="s">
        <v>513</v>
      </c>
      <c r="O4" s="386" t="s">
        <v>507</v>
      </c>
      <c r="P4" s="386" t="s">
        <v>507</v>
      </c>
      <c r="Q4" s="386" t="s">
        <v>507</v>
      </c>
      <c r="R4" s="386" t="str">
        <f>IF($I4="","",IF(COUNTIFS('2.Mini Orientation'!$C:$C,$I4,'2.Mini Orientation'!$G:$G,"Yes")&gt;0,"Yes","No"))</f>
        <v>No</v>
      </c>
      <c r="S4" s="386" t="s">
        <v>5733</v>
      </c>
    </row>
    <row r="5" spans="1:38" ht="23.25" customHeight="1">
      <c r="A5" s="150" t="str">
        <f t="shared" si="0"/>
        <v>No</v>
      </c>
      <c r="B5" s="153" t="str">
        <f>IF($I5="","",IFERROR(IF(_xlfn.XLOOKUP($I5,tbl_StartedStatus[Bold ID],tbl_StartedStatus[Started])="Started","Yes",IF(_xlfn.XLOOKUP($I5,tbl_StartedStatus[Bold ID],tbl_StartedStatus[Started])="No Show","No Show","")),""))</f>
        <v/>
      </c>
      <c r="C5" s="448">
        <v>45876</v>
      </c>
      <c r="D5" s="523">
        <v>46260</v>
      </c>
      <c r="E5" s="523"/>
      <c r="F5" s="448" t="s">
        <v>501</v>
      </c>
      <c r="H5" s="386" t="s">
        <v>514</v>
      </c>
      <c r="I5" s="386">
        <v>198303055</v>
      </c>
      <c r="J5" s="386">
        <v>3855410937</v>
      </c>
      <c r="K5" s="386" t="s">
        <v>5481</v>
      </c>
      <c r="L5" s="386" t="s">
        <v>504</v>
      </c>
      <c r="M5" s="386" t="s">
        <v>66</v>
      </c>
      <c r="N5" s="200" t="s">
        <v>513</v>
      </c>
      <c r="O5" s="386" t="s">
        <v>507</v>
      </c>
      <c r="P5" s="386" t="s">
        <v>507</v>
      </c>
      <c r="Q5" s="386" t="s">
        <v>507</v>
      </c>
      <c r="R5" s="386" t="str">
        <f>IF($I5="","",IF(COUNTIFS('2.Mini Orientation'!$C:$C,$I5,'2.Mini Orientation'!$G:$G,"Yes")&gt;0,"Yes","No"))</f>
        <v>No</v>
      </c>
      <c r="S5" s="386" t="s">
        <v>5732</v>
      </c>
    </row>
    <row r="6" spans="1:38" ht="23.25" customHeight="1">
      <c r="A6" s="150" t="str">
        <f t="shared" si="0"/>
        <v>No</v>
      </c>
      <c r="B6" s="153" t="str">
        <f>IF($I6="","",IFERROR(IF(_xlfn.XLOOKUP($I6,tbl_StartedStatus[Bold ID],tbl_StartedStatus[Started])="Started","Yes",IF(_xlfn.XLOOKUP($I6,tbl_StartedStatus[Bold ID],tbl_StartedStatus[Started])="No Show","No Show","")),""))</f>
        <v/>
      </c>
      <c r="C6" s="448">
        <v>45877</v>
      </c>
      <c r="D6" s="523">
        <v>46260</v>
      </c>
      <c r="E6" s="523"/>
      <c r="F6" s="448" t="s">
        <v>501</v>
      </c>
      <c r="H6" s="386" t="s">
        <v>515</v>
      </c>
      <c r="I6" s="386">
        <v>198318924</v>
      </c>
      <c r="J6" s="386">
        <v>4357141187</v>
      </c>
      <c r="K6" s="386" t="s">
        <v>5481</v>
      </c>
      <c r="L6" s="386" t="s">
        <v>504</v>
      </c>
      <c r="M6" s="386" t="s">
        <v>66</v>
      </c>
      <c r="N6" s="200" t="s">
        <v>513</v>
      </c>
      <c r="O6" s="386" t="s">
        <v>507</v>
      </c>
      <c r="P6" s="386" t="s">
        <v>507</v>
      </c>
      <c r="Q6" s="386" t="s">
        <v>507</v>
      </c>
      <c r="R6" s="386" t="str">
        <f>IF($I6="","",IF(COUNTIFS('2.Mini Orientation'!$C:$C,$I6,'2.Mini Orientation'!$G:$G,"Yes")&gt;0,"Yes","No"))</f>
        <v>No</v>
      </c>
      <c r="S6" s="386"/>
    </row>
    <row r="7" spans="1:38" ht="23.25" customHeight="1">
      <c r="A7" s="150" t="str">
        <f t="shared" si="0"/>
        <v>No</v>
      </c>
      <c r="B7" s="153" t="str">
        <f>IF($I7="","",IFERROR(IF(_xlfn.XLOOKUP($I7,tbl_StartedStatus[Bold ID],tbl_StartedStatus[Started])="Started","Yes",IF(_xlfn.XLOOKUP($I7,tbl_StartedStatus[Bold ID],tbl_StartedStatus[Started])="No Show","No Show","")),""))</f>
        <v/>
      </c>
      <c r="C7" s="448">
        <v>45880</v>
      </c>
      <c r="D7" s="523">
        <v>46260</v>
      </c>
      <c r="E7" s="523"/>
      <c r="F7" s="416" t="s">
        <v>501</v>
      </c>
      <c r="H7" s="386" t="s">
        <v>5527</v>
      </c>
      <c r="I7" s="386">
        <v>198237668</v>
      </c>
      <c r="J7" s="476" t="s">
        <v>5698</v>
      </c>
      <c r="K7" s="386" t="s">
        <v>5480</v>
      </c>
      <c r="L7" s="386" t="s">
        <v>504</v>
      </c>
      <c r="M7" s="386" t="s">
        <v>67</v>
      </c>
      <c r="N7" s="200" t="s">
        <v>516</v>
      </c>
      <c r="O7" s="386" t="s">
        <v>507</v>
      </c>
      <c r="P7" s="386" t="s">
        <v>507</v>
      </c>
      <c r="Q7" s="386" t="s">
        <v>507</v>
      </c>
      <c r="R7" s="386" t="str">
        <f>IF($I7="","",IF(COUNTIFS('2.Mini Orientation'!$C:$C,$I7,'2.Mini Orientation'!$G:$G,"Yes")&gt;0,"Yes","No"))</f>
        <v>No</v>
      </c>
      <c r="S7" s="386"/>
    </row>
    <row r="8" spans="1:38" ht="23.25" customHeight="1">
      <c r="A8" s="150" t="str">
        <f t="shared" si="0"/>
        <v>No</v>
      </c>
      <c r="B8" s="153" t="str">
        <f>IF($I8="","",IFERROR(IF(_xlfn.XLOOKUP($I8,tbl_StartedStatus[Bold ID],tbl_StartedStatus[Started])="Started","Yes",IF(_xlfn.XLOOKUP($I8,tbl_StartedStatus[Bold ID],tbl_StartedStatus[Started])="No Show","No Show","")),""))</f>
        <v/>
      </c>
      <c r="C8" s="448">
        <v>45881</v>
      </c>
      <c r="D8" s="523">
        <v>46260</v>
      </c>
      <c r="E8" s="523"/>
      <c r="F8" s="448" t="s">
        <v>501</v>
      </c>
      <c r="H8" s="386" t="s">
        <v>517</v>
      </c>
      <c r="I8" s="386">
        <v>186325204</v>
      </c>
      <c r="J8" s="386">
        <v>8015094766</v>
      </c>
      <c r="K8" s="386" t="s">
        <v>5480</v>
      </c>
      <c r="L8" s="386" t="s">
        <v>504</v>
      </c>
      <c r="M8" s="386" t="s">
        <v>67</v>
      </c>
      <c r="N8" s="200" t="s">
        <v>510</v>
      </c>
      <c r="O8" s="386" t="s">
        <v>507</v>
      </c>
      <c r="P8" s="386" t="s">
        <v>507</v>
      </c>
      <c r="Q8" s="386" t="s">
        <v>507</v>
      </c>
      <c r="R8" s="386" t="str">
        <f>IF($I8="","",IF(COUNTIFS('2.Mini Orientation'!$C:$C,$I8,'2.Mini Orientation'!$G:$G,"Yes")&gt;0,"Yes","No"))</f>
        <v>No</v>
      </c>
      <c r="S8" s="386"/>
    </row>
    <row r="9" spans="1:38" ht="23.25" customHeight="1">
      <c r="A9" s="150" t="str">
        <f t="shared" si="0"/>
        <v>No</v>
      </c>
      <c r="B9" s="153" t="str">
        <f>IF($I9="","",IFERROR(IF(_xlfn.XLOOKUP($I9,tbl_StartedStatus[Bold ID],tbl_StartedStatus[Started])="Started","Yes",IF(_xlfn.XLOOKUP($I9,tbl_StartedStatus[Bold ID],tbl_StartedStatus[Started])="No Show","No Show","")),""))</f>
        <v/>
      </c>
      <c r="C9" s="448">
        <v>45881</v>
      </c>
      <c r="D9" s="523">
        <v>46260</v>
      </c>
      <c r="E9" s="523"/>
      <c r="F9" s="448" t="s">
        <v>501</v>
      </c>
      <c r="H9" s="386" t="s">
        <v>518</v>
      </c>
      <c r="I9" s="386">
        <v>185565315</v>
      </c>
      <c r="J9" s="386">
        <v>3855907316</v>
      </c>
      <c r="K9" s="386" t="s">
        <v>5480</v>
      </c>
      <c r="L9" s="386" t="s">
        <v>504</v>
      </c>
      <c r="M9" s="386" t="s">
        <v>67</v>
      </c>
      <c r="N9" s="200" t="s">
        <v>510</v>
      </c>
      <c r="O9" s="386" t="s">
        <v>507</v>
      </c>
      <c r="P9" s="386" t="s">
        <v>507</v>
      </c>
      <c r="Q9" s="386" t="s">
        <v>507</v>
      </c>
      <c r="R9" s="386" t="str">
        <f>IF($I9="","",IF(COUNTIFS('2.Mini Orientation'!$C:$C,$I9,'2.Mini Orientation'!$G:$G,"Yes")&gt;0,"Yes","No"))</f>
        <v>No</v>
      </c>
      <c r="S9" s="386"/>
    </row>
    <row r="10" spans="1:38" ht="23.25" customHeight="1">
      <c r="A10" s="150" t="str">
        <f t="shared" si="0"/>
        <v>No</v>
      </c>
      <c r="B10" s="153" t="str">
        <f>IF($I10="","",IFERROR(IF(_xlfn.XLOOKUP($I10,tbl_StartedStatus[Bold ID],tbl_StartedStatus[Started])="Started","Yes",IF(_xlfn.XLOOKUP($I10,tbl_StartedStatus[Bold ID],tbl_StartedStatus[Started])="No Show","No Show","")),""))</f>
        <v/>
      </c>
      <c r="C10" s="471">
        <v>45887</v>
      </c>
      <c r="D10" s="525">
        <v>46260</v>
      </c>
      <c r="E10" s="628"/>
      <c r="F10" s="471" t="s">
        <v>501</v>
      </c>
      <c r="H10" s="472" t="s">
        <v>5528</v>
      </c>
      <c r="I10" s="521">
        <v>177626645</v>
      </c>
      <c r="J10" s="637" t="s">
        <v>5699</v>
      </c>
      <c r="K10" s="521" t="s">
        <v>5481</v>
      </c>
      <c r="L10" s="472" t="s">
        <v>504</v>
      </c>
      <c r="M10" s="472" t="s">
        <v>67</v>
      </c>
      <c r="N10" s="473" t="s">
        <v>516</v>
      </c>
      <c r="O10" s="472" t="s">
        <v>507</v>
      </c>
      <c r="P10" s="472" t="s">
        <v>507</v>
      </c>
      <c r="Q10" s="472" t="s">
        <v>507</v>
      </c>
      <c r="R10" s="472" t="str">
        <f>IF($I10="","",IF(COUNTIFS('2.Mini Orientation'!$C:$C,$I10,'2.Mini Orientation'!$G:$G,"Yes")&gt;0,"Yes","No"))</f>
        <v>No</v>
      </c>
      <c r="S10" s="472" t="s">
        <v>5732</v>
      </c>
    </row>
    <row r="11" spans="1:38" ht="23.25" customHeight="1">
      <c r="A11" s="150" t="str">
        <f t="shared" si="0"/>
        <v>No</v>
      </c>
      <c r="B11" s="153" t="str">
        <f>IF($I11="","",IFERROR(IF(_xlfn.XLOOKUP($I11,tbl_StartedStatus[Bold ID],tbl_StartedStatus[Started])="Started","Yes",IF(_xlfn.XLOOKUP($I11,tbl_StartedStatus[Bold ID],tbl_StartedStatus[Started])="No Show","No Show","")),""))</f>
        <v/>
      </c>
      <c r="C11" s="455">
        <v>45888</v>
      </c>
      <c r="D11" s="525">
        <v>46260</v>
      </c>
      <c r="E11" s="628"/>
      <c r="F11" s="455" t="s">
        <v>501</v>
      </c>
      <c r="H11" s="456" t="s">
        <v>520</v>
      </c>
      <c r="I11" s="456">
        <v>182934778</v>
      </c>
      <c r="J11" s="495">
        <v>4352007063</v>
      </c>
      <c r="K11" s="456" t="s">
        <v>5480</v>
      </c>
      <c r="L11" s="456" t="s">
        <v>504</v>
      </c>
      <c r="M11" s="456" t="s">
        <v>65</v>
      </c>
      <c r="N11" s="457" t="s">
        <v>521</v>
      </c>
      <c r="O11" s="456" t="s">
        <v>507</v>
      </c>
      <c r="P11" s="456" t="s">
        <v>507</v>
      </c>
      <c r="Q11" s="456" t="s">
        <v>507</v>
      </c>
      <c r="R11" s="456" t="str">
        <f>IF($I11="","",IF(COUNTIFS('2.Mini Orientation'!$C:$C,$I11,'2.Mini Orientation'!$G:$G,"Yes")&gt;0,"Yes","No"))</f>
        <v>No</v>
      </c>
      <c r="S11" s="456"/>
    </row>
    <row r="12" spans="1:38" ht="23.25" customHeight="1">
      <c r="A12" s="150" t="str">
        <f t="shared" si="0"/>
        <v>No</v>
      </c>
      <c r="B12" s="153" t="str">
        <f>IF($I12="","",IFERROR(IF(_xlfn.XLOOKUP($I12,tbl_StartedStatus[Bold ID],tbl_StartedStatus[Started])="Started","Yes",IF(_xlfn.XLOOKUP($I12,tbl_StartedStatus[Bold ID],tbl_StartedStatus[Started])="No Show","No Show","")),""))</f>
        <v/>
      </c>
      <c r="C12" s="492">
        <v>45888</v>
      </c>
      <c r="D12" s="525">
        <v>46260</v>
      </c>
      <c r="E12" s="628"/>
      <c r="F12" s="492" t="s">
        <v>501</v>
      </c>
      <c r="H12" s="449" t="s">
        <v>522</v>
      </c>
      <c r="I12" s="449">
        <v>198304520</v>
      </c>
      <c r="J12" s="449">
        <v>3852674145</v>
      </c>
      <c r="K12" s="449" t="s">
        <v>5480</v>
      </c>
      <c r="L12" s="449" t="s">
        <v>504</v>
      </c>
      <c r="M12" s="449" t="s">
        <v>66</v>
      </c>
      <c r="N12" s="493" t="s">
        <v>513</v>
      </c>
      <c r="O12" s="449" t="s">
        <v>507</v>
      </c>
      <c r="P12" s="449" t="s">
        <v>507</v>
      </c>
      <c r="Q12" s="449" t="s">
        <v>507</v>
      </c>
      <c r="R12" s="449" t="str">
        <f>IF($I12="","",IF(COUNTIFS('2.Mini Orientation'!$C:$C,$I12,'2.Mini Orientation'!$G:$G,"Yes")&gt;0,"Yes","No"))</f>
        <v>No</v>
      </c>
      <c r="S12" s="449"/>
    </row>
    <row r="13" spans="1:38" ht="23.25" customHeight="1">
      <c r="A13" s="150" t="str">
        <f t="shared" si="0"/>
        <v>No</v>
      </c>
      <c r="B13" s="153" t="str">
        <f>IF($I13="","",IFERROR(IF(_xlfn.XLOOKUP($I13,tbl_StartedStatus[Bold ID],tbl_StartedStatus[Started])="Started","Yes",IF(_xlfn.XLOOKUP($I13,tbl_StartedStatus[Bold ID],tbl_StartedStatus[Started])="No Show","No Show","")),""))</f>
        <v/>
      </c>
      <c r="C13" s="455">
        <v>45889</v>
      </c>
      <c r="D13" s="525">
        <v>46260</v>
      </c>
      <c r="E13" s="628"/>
      <c r="F13" s="494" t="s">
        <v>501</v>
      </c>
      <c r="H13" s="456" t="s">
        <v>5529</v>
      </c>
      <c r="I13" s="456">
        <v>198457422</v>
      </c>
      <c r="J13" s="456">
        <v>5517991219</v>
      </c>
      <c r="K13" s="456" t="s">
        <v>5481</v>
      </c>
      <c r="L13" s="456" t="s">
        <v>504</v>
      </c>
      <c r="M13" s="456" t="s">
        <v>66</v>
      </c>
      <c r="N13" s="457" t="s">
        <v>513</v>
      </c>
      <c r="O13" s="456" t="s">
        <v>507</v>
      </c>
      <c r="P13" s="456" t="s">
        <v>507</v>
      </c>
      <c r="Q13" s="456" t="s">
        <v>507</v>
      </c>
      <c r="R13" s="456" t="str">
        <f>IF($I13="","",IF(COUNTIFS('2.Mini Orientation'!$C:$C,$I13,'2.Mini Orientation'!$G:$G,"Yes")&gt;0,"Yes","No"))</f>
        <v>No</v>
      </c>
      <c r="S13" s="456"/>
    </row>
    <row r="14" spans="1:38" ht="23.25" customHeight="1">
      <c r="A14" s="150" t="str">
        <f t="shared" si="0"/>
        <v>No</v>
      </c>
      <c r="B14" s="153" t="str">
        <f>IF($I14="","",IFERROR(IF(_xlfn.XLOOKUP($I14,tbl_StartedStatus[Bold ID],tbl_StartedStatus[Started])="Started","Yes",IF(_xlfn.XLOOKUP($I14,tbl_StartedStatus[Bold ID],tbl_StartedStatus[Started])="No Show","No Show","")),""))</f>
        <v/>
      </c>
      <c r="C14" s="492" t="s">
        <v>5524</v>
      </c>
      <c r="D14" s="525">
        <v>46260</v>
      </c>
      <c r="E14" s="628"/>
      <c r="F14" s="492" t="s">
        <v>501</v>
      </c>
      <c r="H14" s="449" t="s">
        <v>523</v>
      </c>
      <c r="I14" s="449">
        <v>176593378</v>
      </c>
      <c r="J14" s="449">
        <v>3855894411</v>
      </c>
      <c r="K14" s="449" t="s">
        <v>5480</v>
      </c>
      <c r="L14" s="449" t="s">
        <v>504</v>
      </c>
      <c r="M14" s="449" t="s">
        <v>67</v>
      </c>
      <c r="N14" s="493" t="s">
        <v>516</v>
      </c>
      <c r="O14" s="449" t="s">
        <v>507</v>
      </c>
      <c r="P14" s="449" t="s">
        <v>507</v>
      </c>
      <c r="Q14" s="449" t="s">
        <v>507</v>
      </c>
      <c r="R14" s="449" t="str">
        <f>IF($I14="","",IF(COUNTIFS('2.Mini Orientation'!$C:$C,$I14,'2.Mini Orientation'!$G:$G,"Yes")&gt;0,"Yes","No"))</f>
        <v>No</v>
      </c>
      <c r="S14" s="449"/>
    </row>
    <row r="15" spans="1:38" ht="23.25" customHeight="1">
      <c r="A15" s="150" t="str">
        <f t="shared" si="0"/>
        <v>No</v>
      </c>
      <c r="B15" s="153" t="str">
        <f>IF($I15="","",IFERROR(IF(_xlfn.XLOOKUP($I15,tbl_StartedStatus[Bold ID],tbl_StartedStatus[Started])="Started","Yes",IF(_xlfn.XLOOKUP($I15,tbl_StartedStatus[Bold ID],tbl_StartedStatus[Started])="No Show","No Show","")),""))</f>
        <v/>
      </c>
      <c r="D15" s="525">
        <v>46265</v>
      </c>
      <c r="E15" s="628"/>
      <c r="F15" s="149" t="s">
        <v>501</v>
      </c>
      <c r="H15" s="150" t="s">
        <v>5530</v>
      </c>
      <c r="I15" s="150">
        <v>186547714</v>
      </c>
      <c r="J15" s="150">
        <v>9283237807</v>
      </c>
      <c r="K15" s="150" t="s">
        <v>5480</v>
      </c>
      <c r="L15" s="150" t="s">
        <v>504</v>
      </c>
      <c r="M15" s="150" t="s">
        <v>65</v>
      </c>
      <c r="N15" s="155" t="s">
        <v>521</v>
      </c>
      <c r="O15" s="150" t="s">
        <v>507</v>
      </c>
      <c r="P15" s="150" t="s">
        <v>507</v>
      </c>
      <c r="Q15" s="150" t="s">
        <v>507</v>
      </c>
      <c r="R15" s="150" t="str">
        <f>IF($I15="","",IF(COUNTIFS('2.Mini Orientation'!$C:$C,$I15,'2.Mini Orientation'!$G:$G,"Yes")&gt;0,"Yes","No"))</f>
        <v>No</v>
      </c>
      <c r="S15" s="150"/>
    </row>
    <row r="16" spans="1:38" ht="23.25" customHeight="1">
      <c r="A16" s="150" t="str">
        <f t="shared" si="0"/>
        <v>No</v>
      </c>
      <c r="B16" s="153" t="str">
        <f>IF($I16="","",IFERROR(IF(_xlfn.XLOOKUP($I16,tbl_StartedStatus[Bold ID],tbl_StartedStatus[Started])="Started","Yes",IF(_xlfn.XLOOKUP($I16,tbl_StartedStatus[Bold ID],tbl_StartedStatus[Started])="No Show","No Show","")),""))</f>
        <v/>
      </c>
      <c r="D16" s="525">
        <v>46265</v>
      </c>
      <c r="E16" s="628"/>
      <c r="F16" s="159" t="s">
        <v>501</v>
      </c>
      <c r="H16" s="150" t="s">
        <v>524</v>
      </c>
      <c r="I16" s="150">
        <v>155192157</v>
      </c>
      <c r="J16" s="150">
        <v>8018312018</v>
      </c>
      <c r="K16" s="150" t="s">
        <v>5481</v>
      </c>
      <c r="L16" s="150" t="s">
        <v>504</v>
      </c>
      <c r="M16" s="150" t="s">
        <v>65</v>
      </c>
      <c r="N16" s="155" t="s">
        <v>521</v>
      </c>
      <c r="O16" s="150" t="s">
        <v>525</v>
      </c>
      <c r="P16" s="150" t="s">
        <v>507</v>
      </c>
      <c r="Q16" s="150" t="s">
        <v>526</v>
      </c>
      <c r="R16" s="150" t="str">
        <f>IF($I16="","",IF(COUNTIFS('2.Mini Orientation'!$C:$C,$I16,'2.Mini Orientation'!$G:$G,"Yes")&gt;0,"Yes","No"))</f>
        <v>No</v>
      </c>
      <c r="S16" s="150" t="s">
        <v>5734</v>
      </c>
    </row>
    <row r="17" spans="1:19" ht="23.25" customHeight="1">
      <c r="A17" s="150" t="str">
        <f t="shared" si="0"/>
        <v>No</v>
      </c>
      <c r="B17" s="153" t="str">
        <f>IF($I17="","",IFERROR(IF(_xlfn.XLOOKUP($I17,tbl_StartedStatus[Bold ID],tbl_StartedStatus[Started])="Started","Yes",IF(_xlfn.XLOOKUP($I17,tbl_StartedStatus[Bold ID],tbl_StartedStatus[Started])="No Show","No Show","")),""))</f>
        <v/>
      </c>
      <c r="D17" s="525">
        <v>46265</v>
      </c>
      <c r="E17" s="628"/>
      <c r="F17" s="149" t="s">
        <v>501</v>
      </c>
      <c r="H17" s="150" t="s">
        <v>527</v>
      </c>
      <c r="I17" s="150">
        <v>215164885</v>
      </c>
      <c r="J17" s="150">
        <v>3854919576</v>
      </c>
      <c r="K17" s="150" t="s">
        <v>5481</v>
      </c>
      <c r="L17" s="150" t="s">
        <v>504</v>
      </c>
      <c r="M17" s="150" t="s">
        <v>65</v>
      </c>
      <c r="N17" s="155" t="s">
        <v>521</v>
      </c>
      <c r="O17" s="150" t="s">
        <v>525</v>
      </c>
      <c r="P17" s="150" t="s">
        <v>507</v>
      </c>
      <c r="Q17" s="150" t="s">
        <v>526</v>
      </c>
      <c r="R17" s="150" t="str">
        <f>IF($I17="","",IF(COUNTIFS('2.Mini Orientation'!$C:$C,$I17,'2.Mini Orientation'!$G:$G,"Yes")&gt;0,"Yes","No"))</f>
        <v>No</v>
      </c>
      <c r="S17" s="150"/>
    </row>
    <row r="18" spans="1:19" ht="23.25" customHeight="1">
      <c r="A18" s="150" t="str">
        <f t="shared" si="0"/>
        <v>No</v>
      </c>
      <c r="B18" s="153" t="str">
        <f>IF($I18="","",IFERROR(IF(_xlfn.XLOOKUP($I18,tbl_StartedStatus[Bold ID],tbl_StartedStatus[Started])="Started","Yes",IF(_xlfn.XLOOKUP($I18,tbl_StartedStatus[Bold ID],tbl_StartedStatus[Started])="No Show","No Show","")),""))</f>
        <v/>
      </c>
      <c r="D18" s="525">
        <v>46265</v>
      </c>
      <c r="E18" s="628"/>
      <c r="F18" s="149" t="s">
        <v>501</v>
      </c>
      <c r="H18" s="150" t="s">
        <v>528</v>
      </c>
      <c r="I18" s="150">
        <v>216395703</v>
      </c>
      <c r="J18" s="150">
        <v>3852964862</v>
      </c>
      <c r="K18" s="150" t="s">
        <v>5480</v>
      </c>
      <c r="L18" s="150" t="s">
        <v>504</v>
      </c>
      <c r="M18" s="150" t="s">
        <v>65</v>
      </c>
      <c r="N18" s="155" t="s">
        <v>521</v>
      </c>
      <c r="O18" s="150" t="s">
        <v>506</v>
      </c>
      <c r="Q18" s="150" t="s">
        <v>507</v>
      </c>
      <c r="R18" s="150" t="str">
        <f>IF($I18="","",IF(COUNTIFS('2.Mini Orientation'!$C:$C,$I18,'2.Mini Orientation'!$G:$G,"Yes")&gt;0,"Yes","No"))</f>
        <v>No</v>
      </c>
      <c r="S18" s="150"/>
    </row>
    <row r="19" spans="1:19" ht="23.25" customHeight="1">
      <c r="A19" s="150" t="str">
        <f t="shared" si="0"/>
        <v>No</v>
      </c>
      <c r="B19" s="153" t="str">
        <f>IF($I19="","",IFERROR(IF(_xlfn.XLOOKUP($I19,tbl_StartedStatus[Bold ID],tbl_StartedStatus[Started])="Started","Yes",IF(_xlfn.XLOOKUP($I19,tbl_StartedStatus[Bold ID],tbl_StartedStatus[Started])="No Show","No Show","")),""))</f>
        <v/>
      </c>
      <c r="D19" s="525">
        <v>46266</v>
      </c>
      <c r="E19" s="628"/>
      <c r="F19" s="149" t="s">
        <v>501</v>
      </c>
      <c r="H19" s="150" t="s">
        <v>529</v>
      </c>
      <c r="I19" s="150">
        <v>167482313</v>
      </c>
      <c r="J19" s="150">
        <v>8014036011</v>
      </c>
      <c r="K19" s="150" t="s">
        <v>5480</v>
      </c>
      <c r="L19" s="150" t="s">
        <v>504</v>
      </c>
      <c r="M19" s="150" t="s">
        <v>65</v>
      </c>
      <c r="N19" s="155" t="s">
        <v>521</v>
      </c>
      <c r="O19" s="150" t="s">
        <v>525</v>
      </c>
      <c r="Q19" s="150" t="s">
        <v>526</v>
      </c>
      <c r="R19" s="150" t="str">
        <f>IF($I19="","",IF(COUNTIFS('2.Mini Orientation'!$C:$C,$I19,'2.Mini Orientation'!$G:$G,"Yes")&gt;0,"Yes","No"))</f>
        <v>No</v>
      </c>
      <c r="S19" s="150"/>
    </row>
    <row r="20" spans="1:19" ht="23.25" customHeight="1">
      <c r="A20" s="150" t="str">
        <f t="shared" si="0"/>
        <v>No</v>
      </c>
      <c r="B20" s="153" t="str">
        <f>IF($I20="","",IFERROR(IF(_xlfn.XLOOKUP($I20,tbl_StartedStatus[Bold ID],tbl_StartedStatus[Started])="Started","Yes",IF(_xlfn.XLOOKUP($I20,tbl_StartedStatus[Bold ID],tbl_StartedStatus[Started])="No Show","No Show","")),""))</f>
        <v/>
      </c>
      <c r="D20" s="525">
        <v>46266</v>
      </c>
      <c r="E20" s="628"/>
      <c r="F20" s="149" t="s">
        <v>501</v>
      </c>
      <c r="H20" s="150" t="s">
        <v>530</v>
      </c>
      <c r="I20" s="150">
        <v>216398767</v>
      </c>
      <c r="J20" s="150">
        <v>8016001096</v>
      </c>
      <c r="K20" s="150" t="s">
        <v>5480</v>
      </c>
      <c r="L20" s="150" t="s">
        <v>504</v>
      </c>
      <c r="M20" s="150" t="s">
        <v>65</v>
      </c>
      <c r="N20" s="155" t="s">
        <v>521</v>
      </c>
      <c r="O20" s="150" t="s">
        <v>506</v>
      </c>
      <c r="Q20" s="150" t="s">
        <v>507</v>
      </c>
      <c r="R20" s="150" t="str">
        <f>IF($I20="","",IF(COUNTIFS('2.Mini Orientation'!$C:$C,$I20,'2.Mini Orientation'!$G:$G,"Yes")&gt;0,"Yes","No"))</f>
        <v>No</v>
      </c>
      <c r="S20" s="150"/>
    </row>
    <row r="21" spans="1:19" ht="23.25" customHeight="1">
      <c r="A21" s="150" t="str">
        <f t="shared" si="0"/>
        <v>No</v>
      </c>
      <c r="B21" s="153" t="str">
        <f>IF($I21="","",IFERROR(IF(_xlfn.XLOOKUP($I21,tbl_StartedStatus[Bold ID],tbl_StartedStatus[Started])="Started","Yes",IF(_xlfn.XLOOKUP($I21,tbl_StartedStatus[Bold ID],tbl_StartedStatus[Started])="No Show","No Show","")),""))</f>
        <v/>
      </c>
      <c r="D21" s="525">
        <v>46266</v>
      </c>
      <c r="E21" s="628"/>
      <c r="F21" s="149" t="s">
        <v>501</v>
      </c>
      <c r="H21" s="158" t="s">
        <v>531</v>
      </c>
      <c r="I21" s="158">
        <v>198454505</v>
      </c>
      <c r="J21" s="158">
        <v>3855410257</v>
      </c>
      <c r="K21" s="150" t="s">
        <v>5480</v>
      </c>
      <c r="L21" s="150" t="s">
        <v>504</v>
      </c>
      <c r="M21" s="150" t="s">
        <v>67</v>
      </c>
      <c r="N21" s="155" t="s">
        <v>516</v>
      </c>
      <c r="O21" s="150" t="s">
        <v>507</v>
      </c>
      <c r="P21" s="150" t="s">
        <v>507</v>
      </c>
      <c r="Q21" s="150" t="s">
        <v>507</v>
      </c>
      <c r="R21" s="150" t="str">
        <f>IF($I21="","",IF(COUNTIFS('2.Mini Orientation'!$C:$C,$I21,'2.Mini Orientation'!$G:$G,"Yes")&gt;0,"Yes","No"))</f>
        <v>No</v>
      </c>
      <c r="S21" s="150" t="s">
        <v>5735</v>
      </c>
    </row>
    <row r="22" spans="1:19" ht="23.25" customHeight="1">
      <c r="A22" s="150" t="str">
        <f t="shared" si="0"/>
        <v>No</v>
      </c>
      <c r="B22" s="153" t="str">
        <f>IF($I22="","",IFERROR(IF(_xlfn.XLOOKUP($I22,tbl_StartedStatus[Bold ID],tbl_StartedStatus[Started])="Started","Yes",IF(_xlfn.XLOOKUP($I22,tbl_StartedStatus[Bold ID],tbl_StartedStatus[Started])="No Show","No Show","")),""))</f>
        <v/>
      </c>
      <c r="D22" s="525">
        <v>46266</v>
      </c>
      <c r="E22" s="628"/>
      <c r="F22" s="159" t="s">
        <v>501</v>
      </c>
      <c r="H22" s="150" t="s">
        <v>5531</v>
      </c>
      <c r="I22" s="150">
        <v>182803870</v>
      </c>
      <c r="J22" s="150">
        <v>3855767303</v>
      </c>
      <c r="K22" s="150" t="s">
        <v>5480</v>
      </c>
      <c r="L22" s="150" t="s">
        <v>504</v>
      </c>
      <c r="M22" s="150" t="s">
        <v>66</v>
      </c>
      <c r="N22" s="155" t="s">
        <v>532</v>
      </c>
      <c r="O22" s="150" t="s">
        <v>507</v>
      </c>
      <c r="P22" s="150" t="s">
        <v>507</v>
      </c>
      <c r="Q22" s="150" t="s">
        <v>507</v>
      </c>
      <c r="R22" s="150" t="str">
        <f>IF($I22="","",IF(COUNTIFS('2.Mini Orientation'!$C:$C,$I22,'2.Mini Orientation'!$G:$G,"Yes")&gt;0,"Yes","No"))</f>
        <v>No</v>
      </c>
      <c r="S22" s="150"/>
    </row>
    <row r="23" spans="1:19" ht="23.25" customHeight="1">
      <c r="A23" s="150" t="str">
        <f t="shared" si="0"/>
        <v>No</v>
      </c>
      <c r="B23" s="153" t="str">
        <f>IF($I23="","",IFERROR(IF(_xlfn.XLOOKUP($I23,tbl_StartedStatus[Bold ID],tbl_StartedStatus[Started])="Started","Yes",IF(_xlfn.XLOOKUP($I23,tbl_StartedStatus[Bold ID],tbl_StartedStatus[Started])="No Show","No Show","")),""))</f>
        <v/>
      </c>
      <c r="D23" s="525">
        <v>46266</v>
      </c>
      <c r="E23" s="628"/>
      <c r="F23" s="159" t="s">
        <v>5526</v>
      </c>
      <c r="H23" s="153" t="s">
        <v>533</v>
      </c>
      <c r="I23" s="153">
        <v>95712795</v>
      </c>
      <c r="J23" s="151" t="s">
        <v>534</v>
      </c>
      <c r="K23" s="150" t="s">
        <v>5480</v>
      </c>
      <c r="L23" s="150" t="s">
        <v>504</v>
      </c>
      <c r="M23" s="150" t="s">
        <v>67</v>
      </c>
      <c r="N23" s="152" t="s">
        <v>510</v>
      </c>
      <c r="O23" s="150" t="s">
        <v>507</v>
      </c>
      <c r="P23" s="150" t="s">
        <v>507</v>
      </c>
      <c r="Q23" s="150" t="s">
        <v>507</v>
      </c>
      <c r="R23" s="150" t="str">
        <f>IF($I23="","",IF(COUNTIFS('2.Mini Orientation'!$C:$C,$I23,'2.Mini Orientation'!$G:$G,"Yes")&gt;0,"Yes","No"))</f>
        <v>No</v>
      </c>
      <c r="S23" s="150" t="s">
        <v>5736</v>
      </c>
    </row>
    <row r="24" spans="1:19" ht="23.25" customHeight="1">
      <c r="A24" s="150" t="str">
        <f t="shared" si="0"/>
        <v>No</v>
      </c>
      <c r="B24" s="153" t="str">
        <f>IF($I24="","",IFERROR(IF(_xlfn.XLOOKUP($I24,tbl_StartedStatus[Bold ID],tbl_StartedStatus[Started])="Started","Yes",IF(_xlfn.XLOOKUP($I24,tbl_StartedStatus[Bold ID],tbl_StartedStatus[Started])="No Show","No Show","")),""))</f>
        <v/>
      </c>
      <c r="D24" s="525">
        <v>46266</v>
      </c>
      <c r="E24" s="628"/>
      <c r="F24" s="149" t="s">
        <v>501</v>
      </c>
      <c r="H24" s="150" t="s">
        <v>5532</v>
      </c>
      <c r="I24" s="150">
        <v>187283462</v>
      </c>
      <c r="J24" s="150">
        <v>3076775835</v>
      </c>
      <c r="K24" s="150" t="s">
        <v>5480</v>
      </c>
      <c r="L24" s="150" t="s">
        <v>504</v>
      </c>
      <c r="M24" s="150" t="s">
        <v>67</v>
      </c>
      <c r="N24" s="155" t="s">
        <v>510</v>
      </c>
      <c r="O24" s="150" t="s">
        <v>507</v>
      </c>
      <c r="P24" s="150" t="s">
        <v>507</v>
      </c>
      <c r="Q24" s="150" t="s">
        <v>507</v>
      </c>
      <c r="R24" s="150" t="str">
        <f>IF($I24="","",IF(COUNTIFS('2.Mini Orientation'!$C:$C,$I24,'2.Mini Orientation'!$G:$G,"Yes")&gt;0,"Yes","No"))</f>
        <v>No</v>
      </c>
      <c r="S24" s="150"/>
    </row>
    <row r="25" spans="1:19" ht="23.25" customHeight="1">
      <c r="A25" s="150" t="str">
        <f t="shared" si="0"/>
        <v>Yes</v>
      </c>
      <c r="B25" s="153" t="str">
        <f>IF($I25="","",IFERROR(IF(_xlfn.XLOOKUP($I25,tbl_StartedStatus[Bold ID],tbl_StartedStatus[Started])="Started","Yes",IF(_xlfn.XLOOKUP($I25,tbl_StartedStatus[Bold ID],tbl_StartedStatus[Started])="No Show","No Show","")),""))</f>
        <v/>
      </c>
      <c r="D25" s="525"/>
      <c r="E25" s="628"/>
      <c r="F25" s="159" t="s">
        <v>535</v>
      </c>
      <c r="H25" s="150" t="s">
        <v>5533</v>
      </c>
      <c r="I25" s="150">
        <v>167453188</v>
      </c>
      <c r="J25" s="150">
        <v>8015746280</v>
      </c>
      <c r="K25" s="150" t="s">
        <v>5481</v>
      </c>
      <c r="L25" s="150" t="s">
        <v>504</v>
      </c>
      <c r="M25" s="150" t="s">
        <v>65</v>
      </c>
      <c r="N25" s="155" t="s">
        <v>536</v>
      </c>
      <c r="O25" s="150" t="s">
        <v>507</v>
      </c>
      <c r="P25" s="150" t="s">
        <v>507</v>
      </c>
      <c r="Q25" s="150" t="s">
        <v>507</v>
      </c>
      <c r="R25" s="150" t="str">
        <f>IF($I25="","",IF(COUNTIFS('2.Mini Orientation'!$C:$C,$I25,'2.Mini Orientation'!$G:$G,"Yes")&gt;0,"Yes","No"))</f>
        <v>Yes</v>
      </c>
      <c r="S25" s="150"/>
    </row>
    <row r="26" spans="1:19" ht="23.25" customHeight="1">
      <c r="A26" s="150" t="str">
        <f t="shared" si="0"/>
        <v>No</v>
      </c>
      <c r="B26" s="153" t="str">
        <f>IF($I26="","",IFERROR(IF(_xlfn.XLOOKUP($I26,tbl_StartedStatus[Bold ID],tbl_StartedStatus[Started])="Started","Yes",IF(_xlfn.XLOOKUP($I26,tbl_StartedStatus[Bold ID],tbl_StartedStatus[Started])="No Show","No Show","")),""))</f>
        <v/>
      </c>
      <c r="D26" s="525">
        <v>46266</v>
      </c>
      <c r="E26" s="628"/>
      <c r="F26" s="149" t="s">
        <v>501</v>
      </c>
      <c r="G26" s="602"/>
      <c r="H26" s="150" t="s">
        <v>537</v>
      </c>
      <c r="I26" s="150">
        <v>198115241</v>
      </c>
      <c r="J26" s="150">
        <v>8012443795</v>
      </c>
      <c r="K26" s="150" t="s">
        <v>5480</v>
      </c>
      <c r="L26" s="150" t="s">
        <v>504</v>
      </c>
      <c r="M26" s="150" t="s">
        <v>65</v>
      </c>
      <c r="N26" s="155" t="s">
        <v>538</v>
      </c>
      <c r="O26" s="150" t="s">
        <v>506</v>
      </c>
      <c r="P26" s="150" t="s">
        <v>507</v>
      </c>
      <c r="Q26" s="150" t="s">
        <v>507</v>
      </c>
      <c r="R26" s="150" t="str">
        <f>IF($I26="","",IF(COUNTIFS('2.Mini Orientation'!$C:$C,$I26,'2.Mini Orientation'!$G:$G,"Yes")&gt;0,"Yes","No"))</f>
        <v>No</v>
      </c>
      <c r="S26" s="150"/>
    </row>
    <row r="27" spans="1:19" ht="23.25" customHeight="1">
      <c r="A27" s="150" t="str">
        <f t="shared" si="0"/>
        <v>No</v>
      </c>
      <c r="B27" s="153" t="str">
        <f>IF($I27="","",IFERROR(IF(_xlfn.XLOOKUP($I27,tbl_StartedStatus[Bold ID],tbl_StartedStatus[Started])="Started","Yes",IF(_xlfn.XLOOKUP($I27,tbl_StartedStatus[Bold ID],tbl_StartedStatus[Started])="No Show","No Show","")),""))</f>
        <v/>
      </c>
      <c r="D27" s="525">
        <v>46269</v>
      </c>
      <c r="E27" s="628"/>
      <c r="F27" s="159" t="s">
        <v>501</v>
      </c>
      <c r="H27" s="150" t="s">
        <v>539</v>
      </c>
      <c r="I27" s="150">
        <v>198477793</v>
      </c>
      <c r="J27" s="150">
        <v>8016618133</v>
      </c>
      <c r="K27" s="153" t="s">
        <v>5480</v>
      </c>
      <c r="L27" s="153" t="s">
        <v>504</v>
      </c>
      <c r="M27" s="153" t="s">
        <v>65</v>
      </c>
      <c r="N27" s="152" t="s">
        <v>538</v>
      </c>
      <c r="O27" s="153" t="s">
        <v>507</v>
      </c>
      <c r="P27" s="153" t="s">
        <v>507</v>
      </c>
      <c r="Q27" s="153" t="s">
        <v>507</v>
      </c>
      <c r="R27" s="150" t="str">
        <f>IF($I27="","",IF(COUNTIFS('2.Mini Orientation'!$C:$C,$I27,'2.Mini Orientation'!$G:$G,"Yes")&gt;0,"Yes","No"))</f>
        <v>No</v>
      </c>
      <c r="S27" s="150"/>
    </row>
    <row r="28" spans="1:19" ht="23.25" customHeight="1">
      <c r="A28" s="150" t="str">
        <f t="shared" si="0"/>
        <v>No</v>
      </c>
      <c r="B28" s="153" t="str">
        <f>IF($I28="","",IFERROR(IF(_xlfn.XLOOKUP($I28,tbl_StartedStatus[Bold ID],tbl_StartedStatus[Started])="Started","Yes",IF(_xlfn.XLOOKUP($I28,tbl_StartedStatus[Bold ID],tbl_StartedStatus[Started])="No Show","No Show","")),""))</f>
        <v/>
      </c>
      <c r="D28" s="525">
        <v>46269</v>
      </c>
      <c r="E28" s="628"/>
      <c r="F28" s="159" t="s">
        <v>501</v>
      </c>
      <c r="H28" s="144" t="s">
        <v>540</v>
      </c>
      <c r="I28" s="150" t="s">
        <v>486</v>
      </c>
      <c r="J28" s="150" t="s">
        <v>541</v>
      </c>
      <c r="K28" s="164" t="s">
        <v>5480</v>
      </c>
      <c r="L28" s="153" t="s">
        <v>504</v>
      </c>
      <c r="M28" s="150" t="s">
        <v>65</v>
      </c>
      <c r="N28" s="155" t="s">
        <v>521</v>
      </c>
      <c r="O28" s="153" t="s">
        <v>507</v>
      </c>
      <c r="P28" s="153" t="s">
        <v>507</v>
      </c>
      <c r="Q28" s="153" t="s">
        <v>507</v>
      </c>
      <c r="R28" s="150" t="str">
        <f>IF($I28="","",IF(COUNTIFS('2.Mini Orientation'!$C:$C,$I28,'2.Mini Orientation'!$G:$G,"Yes")&gt;0,"Yes","No"))</f>
        <v>No</v>
      </c>
      <c r="S28" s="150"/>
    </row>
    <row r="29" spans="1:19" ht="23.25" customHeight="1">
      <c r="A29" s="150" t="str">
        <f t="shared" si="0"/>
        <v>No</v>
      </c>
      <c r="B29" s="153" t="str">
        <f>IF($I29="","",IFERROR(IF(_xlfn.XLOOKUP($I29,tbl_StartedStatus[Bold ID],tbl_StartedStatus[Started])="Started","Yes",IF(_xlfn.XLOOKUP($I29,tbl_StartedStatus[Bold ID],tbl_StartedStatus[Started])="No Show","No Show","")),""))</f>
        <v/>
      </c>
      <c r="D29" s="525">
        <v>46269</v>
      </c>
      <c r="E29" s="628"/>
      <c r="F29" s="149" t="s">
        <v>542</v>
      </c>
      <c r="H29" s="71" t="s">
        <v>543</v>
      </c>
      <c r="I29" s="137">
        <v>199551858</v>
      </c>
      <c r="J29" s="138">
        <v>3853430317</v>
      </c>
      <c r="K29" s="150" t="s">
        <v>5480</v>
      </c>
      <c r="L29" s="150" t="s">
        <v>504</v>
      </c>
      <c r="M29" s="150" t="s">
        <v>66</v>
      </c>
      <c r="N29" s="155" t="s">
        <v>513</v>
      </c>
      <c r="O29" s="150" t="s">
        <v>507</v>
      </c>
      <c r="P29" s="150" t="s">
        <v>507</v>
      </c>
      <c r="Q29" s="150" t="s">
        <v>507</v>
      </c>
      <c r="R29" s="150" t="str">
        <f>IF($I29="","",IF(COUNTIFS('2.Mini Orientation'!$C:$C,$I29,'2.Mini Orientation'!$G:$G,"Yes")&gt;0,"Yes","No"))</f>
        <v>No</v>
      </c>
      <c r="S29" s="150"/>
    </row>
    <row r="30" spans="1:19" ht="23.25" customHeight="1">
      <c r="A30" s="150" t="str">
        <f t="shared" si="0"/>
        <v>No</v>
      </c>
      <c r="B30" s="153" t="str">
        <f>IF($I30="","",IFERROR(IF(_xlfn.XLOOKUP($I30,tbl_StartedStatus[Bold ID],tbl_StartedStatus[Started])="Started","Yes",IF(_xlfn.XLOOKUP($I30,tbl_StartedStatus[Bold ID],tbl_StartedStatus[Started])="No Show","No Show","")),""))</f>
        <v/>
      </c>
      <c r="D30" s="525">
        <v>46269</v>
      </c>
      <c r="E30" s="628"/>
      <c r="F30" s="149" t="s">
        <v>501</v>
      </c>
      <c r="H30" s="158" t="s">
        <v>5534</v>
      </c>
      <c r="I30" s="158">
        <v>186544458</v>
      </c>
      <c r="J30" s="158" t="s">
        <v>5700</v>
      </c>
      <c r="K30" s="150" t="s">
        <v>5480</v>
      </c>
      <c r="L30" s="150" t="s">
        <v>504</v>
      </c>
      <c r="M30" s="150" t="s">
        <v>66</v>
      </c>
      <c r="N30" s="155" t="s">
        <v>513</v>
      </c>
      <c r="R30" s="150" t="str">
        <f>IF($I30="","",IF(COUNTIFS('2.Mini Orientation'!$C:$C,$I30,'2.Mini Orientation'!$G:$G,"Yes")&gt;0,"Yes","No"))</f>
        <v>No</v>
      </c>
      <c r="S30" s="150"/>
    </row>
    <row r="31" spans="1:19" ht="23.25" customHeight="1">
      <c r="A31" s="150" t="str">
        <f t="shared" si="0"/>
        <v>No</v>
      </c>
      <c r="B31" s="153" t="str">
        <f>IF($I31="","",IFERROR(IF(_xlfn.XLOOKUP($I31,tbl_StartedStatus[Bold ID],tbl_StartedStatus[Started])="Started","Yes",IF(_xlfn.XLOOKUP($I31,tbl_StartedStatus[Bold ID],tbl_StartedStatus[Started])="No Show","No Show","")),""))</f>
        <v/>
      </c>
      <c r="D31" s="525">
        <v>46269</v>
      </c>
      <c r="E31" s="628"/>
      <c r="F31" s="149" t="s">
        <v>501</v>
      </c>
      <c r="H31" s="150" t="s">
        <v>544</v>
      </c>
      <c r="I31" s="150">
        <v>155478795</v>
      </c>
      <c r="J31" s="150">
        <v>3852610893</v>
      </c>
      <c r="K31" s="150" t="s">
        <v>5480</v>
      </c>
      <c r="L31" s="150" t="s">
        <v>504</v>
      </c>
      <c r="M31" s="150" t="s">
        <v>67</v>
      </c>
      <c r="N31" s="155" t="s">
        <v>516</v>
      </c>
      <c r="O31" s="150" t="s">
        <v>507</v>
      </c>
      <c r="P31" s="150" t="s">
        <v>507</v>
      </c>
      <c r="Q31" s="150" t="s">
        <v>507</v>
      </c>
      <c r="R31" s="150" t="str">
        <f>IF($I31="","",IF(COUNTIFS('2.Mini Orientation'!$C:$C,$I31,'2.Mini Orientation'!$G:$G,"Yes")&gt;0,"Yes","No"))</f>
        <v>No</v>
      </c>
      <c r="S31" s="150"/>
    </row>
    <row r="32" spans="1:19" ht="23.25" customHeight="1">
      <c r="A32" s="150" t="str">
        <f t="shared" si="0"/>
        <v>No</v>
      </c>
      <c r="B32" s="153" t="str">
        <f>IF($I32="","",IFERROR(IF(_xlfn.XLOOKUP($I32,tbl_StartedStatus[Bold ID],tbl_StartedStatus[Started])="Started","Yes",IF(_xlfn.XLOOKUP($I32,tbl_StartedStatus[Bold ID],tbl_StartedStatus[Started])="No Show","No Show","")),""))</f>
        <v/>
      </c>
      <c r="D32" s="525">
        <v>46269</v>
      </c>
      <c r="E32" s="628"/>
      <c r="F32" s="149" t="s">
        <v>501</v>
      </c>
      <c r="H32" s="150" t="s">
        <v>545</v>
      </c>
      <c r="I32" s="150">
        <v>177942733</v>
      </c>
      <c r="J32" s="150">
        <v>8015849797</v>
      </c>
      <c r="K32" s="150" t="s">
        <v>5480</v>
      </c>
      <c r="L32" s="150" t="s">
        <v>504</v>
      </c>
      <c r="M32" s="150" t="s">
        <v>65</v>
      </c>
      <c r="N32" s="155" t="s">
        <v>521</v>
      </c>
      <c r="O32" s="150" t="s">
        <v>506</v>
      </c>
      <c r="P32" s="150" t="s">
        <v>507</v>
      </c>
      <c r="Q32" s="150" t="s">
        <v>507</v>
      </c>
      <c r="R32" s="150" t="str">
        <f>IF($I32="","",IF(COUNTIFS('2.Mini Orientation'!$C:$C,$I32,'2.Mini Orientation'!$G:$G,"Yes")&gt;0,"Yes","No"))</f>
        <v>No</v>
      </c>
      <c r="S32" s="150"/>
    </row>
    <row r="33" spans="1:19" ht="23.25" customHeight="1">
      <c r="A33" s="150" t="str">
        <f t="shared" si="0"/>
        <v>No</v>
      </c>
      <c r="B33" s="153" t="str">
        <f>IF($I33="","",IFERROR(IF(_xlfn.XLOOKUP($I33,tbl_StartedStatus[Bold ID],tbl_StartedStatus[Started])="Started","Yes",IF(_xlfn.XLOOKUP($I33,tbl_StartedStatus[Bold ID],tbl_StartedStatus[Started])="No Show","No Show","")),""))</f>
        <v/>
      </c>
      <c r="D33" s="525">
        <v>46269</v>
      </c>
      <c r="E33" s="628"/>
      <c r="F33" s="149" t="s">
        <v>501</v>
      </c>
      <c r="H33" s="55" t="s">
        <v>546</v>
      </c>
      <c r="I33" s="55">
        <v>216398708</v>
      </c>
      <c r="J33" s="55">
        <v>5512025893</v>
      </c>
      <c r="K33" s="150" t="s">
        <v>5480</v>
      </c>
      <c r="L33" s="150" t="s">
        <v>504</v>
      </c>
      <c r="M33" s="150" t="s">
        <v>65</v>
      </c>
      <c r="N33" s="155" t="s">
        <v>521</v>
      </c>
      <c r="O33" s="150" t="s">
        <v>525</v>
      </c>
      <c r="Q33" s="150" t="s">
        <v>507</v>
      </c>
      <c r="R33" s="150" t="str">
        <f>IF($I33="","",IF(COUNTIFS('2.Mini Orientation'!$C:$C,$I33,'2.Mini Orientation'!$G:$G,"Yes")&gt;0,"Yes","No"))</f>
        <v>No</v>
      </c>
      <c r="S33" s="150"/>
    </row>
    <row r="34" spans="1:19" ht="23.25" customHeight="1">
      <c r="A34" s="150" t="str">
        <f t="shared" si="0"/>
        <v>No</v>
      </c>
      <c r="B34" s="153" t="str">
        <f>IF($I34="","",IFERROR(IF(_xlfn.XLOOKUP($I34,tbl_StartedStatus[Bold ID],tbl_StartedStatus[Started])="Started","Yes",IF(_xlfn.XLOOKUP($I34,tbl_StartedStatus[Bold ID],tbl_StartedStatus[Started])="No Show","No Show","")),""))</f>
        <v/>
      </c>
      <c r="D34" s="525">
        <v>46269</v>
      </c>
      <c r="E34" s="628"/>
      <c r="F34" s="149" t="s">
        <v>501</v>
      </c>
      <c r="H34" s="150" t="s">
        <v>5535</v>
      </c>
      <c r="I34" s="150">
        <v>191900159</v>
      </c>
      <c r="J34" s="150">
        <v>3852522378</v>
      </c>
      <c r="K34" s="150" t="s">
        <v>5480</v>
      </c>
      <c r="L34" s="150" t="s">
        <v>504</v>
      </c>
      <c r="M34" s="150" t="s">
        <v>65</v>
      </c>
      <c r="N34" s="155" t="s">
        <v>521</v>
      </c>
      <c r="O34" s="150" t="s">
        <v>507</v>
      </c>
      <c r="P34" s="150" t="s">
        <v>507</v>
      </c>
      <c r="Q34" s="150" t="s">
        <v>526</v>
      </c>
      <c r="R34" s="150" t="str">
        <f>IF($I34="","",IF(COUNTIFS('2.Mini Orientation'!$C:$C,$I34,'2.Mini Orientation'!$G:$G,"Yes")&gt;0,"Yes","No"))</f>
        <v>No</v>
      </c>
      <c r="S34" s="150"/>
    </row>
    <row r="35" spans="1:19" ht="23.25" customHeight="1">
      <c r="A35" s="150" t="str">
        <f t="shared" si="0"/>
        <v>No</v>
      </c>
      <c r="B35" s="153" t="str">
        <f>IF($I35="","",IFERROR(IF(_xlfn.XLOOKUP($I35,tbl_StartedStatus[Bold ID],tbl_StartedStatus[Started])="Started","Yes",IF(_xlfn.XLOOKUP($I35,tbl_StartedStatus[Bold ID],tbl_StartedStatus[Started])="No Show","No Show","")),""))</f>
        <v/>
      </c>
      <c r="D35" s="525">
        <v>46273</v>
      </c>
      <c r="E35" s="628"/>
      <c r="F35" s="149" t="s">
        <v>535</v>
      </c>
      <c r="H35" s="150" t="s">
        <v>547</v>
      </c>
      <c r="I35" s="150">
        <v>218580424</v>
      </c>
      <c r="J35" s="150">
        <v>8016669504</v>
      </c>
      <c r="K35" s="150" t="s">
        <v>5481</v>
      </c>
      <c r="L35" s="150" t="s">
        <v>504</v>
      </c>
      <c r="M35" s="150" t="s">
        <v>65</v>
      </c>
      <c r="N35" s="155" t="s">
        <v>536</v>
      </c>
      <c r="Q35" s="150" t="s">
        <v>526</v>
      </c>
      <c r="R35" s="150" t="str">
        <f>IF($I35="","",IF(COUNTIFS('2.Mini Orientation'!$C:$C,$I35,'2.Mini Orientation'!$G:$G,"Yes")&gt;0,"Yes","No"))</f>
        <v>No</v>
      </c>
      <c r="S35" s="150" t="s">
        <v>5737</v>
      </c>
    </row>
    <row r="36" spans="1:19" ht="23.25" customHeight="1">
      <c r="A36" s="150" t="str">
        <f t="shared" si="0"/>
        <v>No</v>
      </c>
      <c r="B36" s="153" t="str">
        <f>IF($I36="","",IFERROR(IF(_xlfn.XLOOKUP($I36,tbl_StartedStatus[Bold ID],tbl_StartedStatus[Started])="Started","Yes",IF(_xlfn.XLOOKUP($I36,tbl_StartedStatus[Bold ID],tbl_StartedStatus[Started])="No Show","No Show","")),""))</f>
        <v/>
      </c>
      <c r="C36" s="149">
        <v>46072</v>
      </c>
      <c r="D36" s="525">
        <v>46273</v>
      </c>
      <c r="E36" s="628"/>
      <c r="F36" s="149" t="s">
        <v>501</v>
      </c>
      <c r="H36" s="150" t="s">
        <v>548</v>
      </c>
      <c r="I36" s="150">
        <v>144684733</v>
      </c>
      <c r="J36" s="150">
        <v>3852377965</v>
      </c>
      <c r="K36" s="150" t="s">
        <v>5480</v>
      </c>
      <c r="L36" s="150" t="s">
        <v>504</v>
      </c>
      <c r="M36" s="150" t="s">
        <v>67</v>
      </c>
      <c r="N36" s="155" t="s">
        <v>510</v>
      </c>
      <c r="O36" s="150" t="s">
        <v>507</v>
      </c>
      <c r="P36" s="150" t="s">
        <v>507</v>
      </c>
      <c r="Q36" s="150" t="s">
        <v>507</v>
      </c>
      <c r="R36" s="150" t="str">
        <f>IF($I36="","",IF(COUNTIFS('2.Mini Orientation'!$C:$C,$I36,'2.Mini Orientation'!$G:$G,"Yes")&gt;0,"Yes","No"))</f>
        <v>No</v>
      </c>
      <c r="S36" s="150"/>
    </row>
    <row r="37" spans="1:19" ht="23.25" customHeight="1">
      <c r="A37" s="150" t="str">
        <f t="shared" si="0"/>
        <v>No</v>
      </c>
      <c r="B37" s="153" t="str">
        <f>IF($I37="","",IFERROR(IF(_xlfn.XLOOKUP($I37,tbl_StartedStatus[Bold ID],tbl_StartedStatus[Started])="Started","Yes",IF(_xlfn.XLOOKUP($I37,tbl_StartedStatus[Bold ID],tbl_StartedStatus[Started])="No Show","No Show","")),""))</f>
        <v/>
      </c>
      <c r="C37" s="149">
        <v>46072</v>
      </c>
      <c r="D37" s="525">
        <v>46273</v>
      </c>
      <c r="E37" s="628"/>
      <c r="F37" s="149" t="s">
        <v>501</v>
      </c>
      <c r="H37" s="255" t="s">
        <v>5536</v>
      </c>
      <c r="I37" s="255">
        <v>139332894</v>
      </c>
      <c r="J37" s="255">
        <v>3854572418</v>
      </c>
      <c r="K37" s="150" t="s">
        <v>5481</v>
      </c>
      <c r="L37" s="150" t="s">
        <v>549</v>
      </c>
      <c r="M37" s="150" t="s">
        <v>67</v>
      </c>
      <c r="N37" s="155" t="s">
        <v>505</v>
      </c>
      <c r="O37" s="150" t="s">
        <v>507</v>
      </c>
      <c r="P37" s="150" t="s">
        <v>507</v>
      </c>
      <c r="Q37" s="150" t="s">
        <v>507</v>
      </c>
      <c r="R37" s="150" t="str">
        <f>IF($I37="","",IF(COUNTIFS('2.Mini Orientation'!$C:$C,$I37,'2.Mini Orientation'!$G:$G,"Yes")&gt;0,"Yes","No"))</f>
        <v>No</v>
      </c>
      <c r="S37" s="150"/>
    </row>
    <row r="38" spans="1:19" ht="23.25" customHeight="1">
      <c r="A38" s="150" t="str">
        <f t="shared" si="0"/>
        <v>No</v>
      </c>
      <c r="B38" s="153" t="str">
        <f>IF($I38="","",IFERROR(IF(_xlfn.XLOOKUP($I38,tbl_StartedStatus[Bold ID],tbl_StartedStatus[Started])="Started","Yes",IF(_xlfn.XLOOKUP($I38,tbl_StartedStatus[Bold ID],tbl_StartedStatus[Started])="No Show","No Show","")),""))</f>
        <v/>
      </c>
      <c r="C38" s="149">
        <v>46072</v>
      </c>
      <c r="D38" s="595">
        <v>46273</v>
      </c>
      <c r="F38" s="149" t="s">
        <v>501</v>
      </c>
      <c r="H38" s="150" t="s">
        <v>550</v>
      </c>
      <c r="I38" s="150">
        <v>218508261</v>
      </c>
      <c r="J38" s="150">
        <v>8018280334</v>
      </c>
      <c r="K38" s="150" t="s">
        <v>5480</v>
      </c>
      <c r="L38" s="150" t="s">
        <v>504</v>
      </c>
      <c r="M38" s="150" t="s">
        <v>67</v>
      </c>
      <c r="N38" s="155" t="s">
        <v>510</v>
      </c>
      <c r="O38" s="150" t="s">
        <v>507</v>
      </c>
      <c r="P38" s="150" t="s">
        <v>507</v>
      </c>
      <c r="Q38" s="150" t="s">
        <v>507</v>
      </c>
      <c r="R38" s="150" t="str">
        <f>IF($I38="","",IF(COUNTIFS('2.Mini Orientation'!$C:$C,$I38,'2.Mini Orientation'!$G:$G,"Yes")&gt;0,"Yes","No"))</f>
        <v>No</v>
      </c>
      <c r="S38" s="150" t="s">
        <v>5738</v>
      </c>
    </row>
    <row r="39" spans="1:19" ht="23.25" customHeight="1">
      <c r="A39" s="150" t="str">
        <f t="shared" si="0"/>
        <v>No</v>
      </c>
      <c r="B39" s="153" t="str">
        <f>IF($I39="","",IFERROR(IF(_xlfn.XLOOKUP($I39,tbl_StartedStatus[Bold ID],tbl_StartedStatus[Started])="Started","Yes",IF(_xlfn.XLOOKUP($I39,tbl_StartedStatus[Bold ID],tbl_StartedStatus[Started])="No Show","No Show","")),""))</f>
        <v/>
      </c>
      <c r="C39" s="149">
        <v>46072</v>
      </c>
      <c r="D39" s="595">
        <v>46273</v>
      </c>
      <c r="F39" s="149" t="s">
        <v>501</v>
      </c>
      <c r="H39" s="150" t="s">
        <v>551</v>
      </c>
      <c r="I39" s="150">
        <v>218637517</v>
      </c>
      <c r="J39" s="151" t="s">
        <v>552</v>
      </c>
      <c r="K39" s="150" t="s">
        <v>5481</v>
      </c>
      <c r="L39" s="150" t="s">
        <v>504</v>
      </c>
      <c r="M39" s="150" t="s">
        <v>66</v>
      </c>
      <c r="N39" s="155" t="s">
        <v>553</v>
      </c>
      <c r="O39" s="150" t="s">
        <v>507</v>
      </c>
      <c r="P39" s="150" t="s">
        <v>507</v>
      </c>
      <c r="Q39" s="150" t="s">
        <v>507</v>
      </c>
      <c r="R39" s="150" t="str">
        <f>IF($I39="","",IF(COUNTIFS('2.Mini Orientation'!$C:$C,$I39,'2.Mini Orientation'!$G:$G,"Yes")&gt;0,"Yes","No"))</f>
        <v>No</v>
      </c>
      <c r="S39" s="150" t="s">
        <v>5738</v>
      </c>
    </row>
    <row r="40" spans="1:19" ht="23.25" customHeight="1">
      <c r="A40" s="150" t="str">
        <f t="shared" si="0"/>
        <v>No</v>
      </c>
      <c r="B40" s="153" t="str">
        <f>IF($I40="","",IFERROR(IF(_xlfn.XLOOKUP($I40,tbl_StartedStatus[Bold ID],tbl_StartedStatus[Started])="Started","Yes",IF(_xlfn.XLOOKUP($I40,tbl_StartedStatus[Bold ID],tbl_StartedStatus[Started])="No Show","No Show","")),""))</f>
        <v/>
      </c>
      <c r="C40" s="149">
        <v>46072</v>
      </c>
      <c r="D40" s="595">
        <v>46273</v>
      </c>
      <c r="F40" s="149" t="s">
        <v>501</v>
      </c>
      <c r="H40" s="150" t="s">
        <v>554</v>
      </c>
      <c r="I40" s="150">
        <v>213080292</v>
      </c>
      <c r="J40" s="150" t="s">
        <v>555</v>
      </c>
      <c r="K40" s="150" t="s">
        <v>5480</v>
      </c>
      <c r="L40" s="150" t="s">
        <v>504</v>
      </c>
      <c r="M40" s="150" t="s">
        <v>67</v>
      </c>
      <c r="N40" s="155" t="s">
        <v>510</v>
      </c>
      <c r="O40" s="150" t="s">
        <v>507</v>
      </c>
      <c r="P40" s="150" t="s">
        <v>507</v>
      </c>
      <c r="Q40" s="150" t="s">
        <v>507</v>
      </c>
      <c r="R40" s="150" t="str">
        <f>IF($I40="","",IF(COUNTIFS('2.Mini Orientation'!$C:$C,$I40,'2.Mini Orientation'!$G:$G,"Yes")&gt;0,"Yes","No"))</f>
        <v>No</v>
      </c>
      <c r="S40" s="150"/>
    </row>
    <row r="41" spans="1:19" ht="23.25" customHeight="1">
      <c r="A41" s="150" t="str">
        <f t="shared" si="0"/>
        <v>No</v>
      </c>
      <c r="B41" s="153" t="str">
        <f>IF($I41="","",IFERROR(IF(_xlfn.XLOOKUP($I41,tbl_StartedStatus[Bold ID],tbl_StartedStatus[Started])="Started","Yes",IF(_xlfn.XLOOKUP($I41,tbl_StartedStatus[Bold ID],tbl_StartedStatus[Started])="No Show","No Show","")),""))</f>
        <v/>
      </c>
      <c r="C41" s="149">
        <v>46072</v>
      </c>
      <c r="D41" s="595">
        <v>46273</v>
      </c>
      <c r="F41" s="149" t="s">
        <v>501</v>
      </c>
      <c r="H41" s="150" t="s">
        <v>556</v>
      </c>
      <c r="I41" s="150">
        <v>186520994</v>
      </c>
      <c r="J41" s="151">
        <v>3855763264</v>
      </c>
      <c r="K41" s="150" t="s">
        <v>5480</v>
      </c>
      <c r="L41" s="150" t="s">
        <v>504</v>
      </c>
      <c r="M41" s="150" t="s">
        <v>67</v>
      </c>
      <c r="N41" s="155" t="s">
        <v>505</v>
      </c>
      <c r="O41" s="150" t="s">
        <v>507</v>
      </c>
      <c r="P41" s="150" t="s">
        <v>507</v>
      </c>
      <c r="Q41" s="150" t="s">
        <v>507</v>
      </c>
      <c r="R41" s="150" t="str">
        <f>IF($I41="","",IF(COUNTIFS('2.Mini Orientation'!$C:$C,$I41,'2.Mini Orientation'!$G:$G,"Yes")&gt;0,"Yes","No"))</f>
        <v>No</v>
      </c>
      <c r="S41" s="150"/>
    </row>
    <row r="42" spans="1:19" ht="23.25" customHeight="1">
      <c r="A42" s="150" t="str">
        <f t="shared" si="0"/>
        <v>No</v>
      </c>
      <c r="B42" s="153" t="str">
        <f>IF($I42="","",IFERROR(IF(_xlfn.XLOOKUP($I42,tbl_StartedStatus[Bold ID],tbl_StartedStatus[Started])="Started","Yes",IF(_xlfn.XLOOKUP($I42,tbl_StartedStatus[Bold ID],tbl_StartedStatus[Started])="No Show","No Show","")),""))</f>
        <v/>
      </c>
      <c r="C42" s="149">
        <v>46072</v>
      </c>
      <c r="D42" s="595">
        <v>46273</v>
      </c>
      <c r="F42" s="149" t="s">
        <v>501</v>
      </c>
      <c r="H42" s="150" t="s">
        <v>557</v>
      </c>
      <c r="I42" s="150">
        <v>218501372</v>
      </c>
      <c r="J42" s="150">
        <v>3852466291</v>
      </c>
      <c r="K42" s="150" t="s">
        <v>5480</v>
      </c>
      <c r="L42" s="150" t="s">
        <v>504</v>
      </c>
      <c r="M42" s="150" t="s">
        <v>67</v>
      </c>
      <c r="N42" s="155" t="s">
        <v>516</v>
      </c>
      <c r="O42" s="150" t="s">
        <v>506</v>
      </c>
      <c r="P42" s="150" t="s">
        <v>507</v>
      </c>
      <c r="Q42" s="150" t="s">
        <v>507</v>
      </c>
      <c r="R42" s="150" t="str">
        <f>IF($I42="","",IF(COUNTIFS('2.Mini Orientation'!$C:$C,$I42,'2.Mini Orientation'!$G:$G,"Yes")&gt;0,"Yes","No"))</f>
        <v>No</v>
      </c>
      <c r="S42" s="150"/>
    </row>
    <row r="43" spans="1:19" ht="23.25" customHeight="1">
      <c r="A43" s="150" t="str">
        <f t="shared" si="0"/>
        <v>No</v>
      </c>
      <c r="B43" s="153" t="str">
        <f>IF($I43="","",IFERROR(IF(_xlfn.XLOOKUP($I43,tbl_StartedStatus[Bold ID],tbl_StartedStatus[Started])="Started","Yes",IF(_xlfn.XLOOKUP($I43,tbl_StartedStatus[Bold ID],tbl_StartedStatus[Started])="No Show","No Show","")),""))</f>
        <v/>
      </c>
      <c r="C43" s="149">
        <v>46073</v>
      </c>
      <c r="D43" s="595">
        <v>46273</v>
      </c>
      <c r="F43" s="149" t="s">
        <v>501</v>
      </c>
      <c r="H43" s="150" t="s">
        <v>558</v>
      </c>
      <c r="I43" s="150">
        <v>218585883</v>
      </c>
      <c r="J43" s="150">
        <v>7868306940</v>
      </c>
      <c r="K43" s="150" t="s">
        <v>5480</v>
      </c>
      <c r="L43" s="150" t="s">
        <v>504</v>
      </c>
      <c r="M43" s="150" t="s">
        <v>67</v>
      </c>
      <c r="N43" s="155" t="s">
        <v>516</v>
      </c>
      <c r="O43" s="150" t="s">
        <v>506</v>
      </c>
      <c r="P43" s="150" t="s">
        <v>507</v>
      </c>
      <c r="Q43" s="150" t="s">
        <v>507</v>
      </c>
      <c r="R43" s="150" t="str">
        <f>IF($I43="","",IF(COUNTIFS('2.Mini Orientation'!$C:$C,$I43,'2.Mini Orientation'!$G:$G,"Yes")&gt;0,"Yes","No"))</f>
        <v>No</v>
      </c>
      <c r="S43" s="150" t="s">
        <v>5738</v>
      </c>
    </row>
    <row r="44" spans="1:19" ht="23.25" customHeight="1">
      <c r="A44" s="150" t="str">
        <f t="shared" si="0"/>
        <v>No</v>
      </c>
      <c r="B44" s="153" t="str">
        <f>IF($I44="","",IFERROR(IF(_xlfn.XLOOKUP($I44,tbl_StartedStatus[Bold ID],tbl_StartedStatus[Started])="Started","Yes",IF(_xlfn.XLOOKUP($I44,tbl_StartedStatus[Bold ID],tbl_StartedStatus[Started])="No Show","No Show","")),""))</f>
        <v/>
      </c>
      <c r="C44" s="149">
        <v>46073</v>
      </c>
      <c r="D44" s="595">
        <v>46273</v>
      </c>
      <c r="F44" s="149" t="s">
        <v>501</v>
      </c>
      <c r="H44" s="150" t="s">
        <v>559</v>
      </c>
      <c r="I44" s="150">
        <v>218587572</v>
      </c>
      <c r="J44" s="150">
        <v>7866966897</v>
      </c>
      <c r="K44" s="150" t="s">
        <v>5480</v>
      </c>
      <c r="L44" s="150" t="s">
        <v>504</v>
      </c>
      <c r="M44" s="150" t="s">
        <v>67</v>
      </c>
      <c r="N44" s="155" t="s">
        <v>516</v>
      </c>
      <c r="O44" s="150" t="s">
        <v>506</v>
      </c>
      <c r="P44" s="150" t="s">
        <v>507</v>
      </c>
      <c r="Q44" s="150" t="s">
        <v>507</v>
      </c>
      <c r="R44" s="150" t="str">
        <f>IF($I44="","",IF(COUNTIFS('2.Mini Orientation'!$C:$C,$I44,'2.Mini Orientation'!$G:$G,"Yes")&gt;0,"Yes","No"))</f>
        <v>No</v>
      </c>
      <c r="S44" s="150"/>
    </row>
    <row r="45" spans="1:19" ht="23.25" customHeight="1">
      <c r="A45" s="150" t="str">
        <f t="shared" si="0"/>
        <v>No</v>
      </c>
      <c r="B45" s="153" t="str">
        <f>IF($I45="","",IFERROR(IF(_xlfn.XLOOKUP($I45,tbl_StartedStatus[Bold ID],tbl_StartedStatus[Started])="Started","Yes",IF(_xlfn.XLOOKUP($I45,tbl_StartedStatus[Bold ID],tbl_StartedStatus[Started])="No Show","No Show","")),""))</f>
        <v/>
      </c>
      <c r="C45" s="149">
        <v>46073</v>
      </c>
      <c r="D45" s="595">
        <v>46273</v>
      </c>
      <c r="F45" s="149" t="s">
        <v>501</v>
      </c>
      <c r="H45" s="150" t="s">
        <v>560</v>
      </c>
      <c r="I45" s="150">
        <v>218657204</v>
      </c>
      <c r="J45" s="150">
        <v>3854249583</v>
      </c>
      <c r="K45" s="150" t="s">
        <v>5480</v>
      </c>
      <c r="L45" s="150" t="s">
        <v>504</v>
      </c>
      <c r="M45" s="150" t="s">
        <v>67</v>
      </c>
      <c r="N45" s="155" t="s">
        <v>510</v>
      </c>
      <c r="O45" s="150" t="s">
        <v>507</v>
      </c>
      <c r="P45" s="150" t="s">
        <v>507</v>
      </c>
      <c r="Q45" s="150" t="s">
        <v>507</v>
      </c>
      <c r="R45" s="150" t="str">
        <f>IF($I45="","",IF(COUNTIFS('2.Mini Orientation'!$C:$C,$I45,'2.Mini Orientation'!$G:$G,"Yes")&gt;0,"Yes","No"))</f>
        <v>No</v>
      </c>
      <c r="S45" s="150"/>
    </row>
    <row r="46" spans="1:19" ht="23.25" customHeight="1">
      <c r="A46" s="150" t="str">
        <f t="shared" si="0"/>
        <v>No</v>
      </c>
      <c r="B46" s="153" t="str">
        <f>IF($I46="","",IFERROR(IF(_xlfn.XLOOKUP($I46,tbl_StartedStatus[Bold ID],tbl_StartedStatus[Started])="Started","Yes",IF(_xlfn.XLOOKUP($I46,tbl_StartedStatus[Bold ID],tbl_StartedStatus[Started])="No Show","No Show","")),""))</f>
        <v/>
      </c>
      <c r="C46" s="149">
        <v>46073</v>
      </c>
      <c r="D46" s="595">
        <v>46273</v>
      </c>
      <c r="F46" s="149" t="s">
        <v>501</v>
      </c>
      <c r="H46" s="150" t="s">
        <v>561</v>
      </c>
      <c r="I46" s="150">
        <v>215268039</v>
      </c>
      <c r="J46" s="150">
        <v>7542719045</v>
      </c>
      <c r="K46" s="150" t="s">
        <v>5480</v>
      </c>
      <c r="L46" s="150" t="s">
        <v>504</v>
      </c>
      <c r="M46" s="150" t="s">
        <v>67</v>
      </c>
      <c r="N46" s="155" t="s">
        <v>516</v>
      </c>
      <c r="O46" s="150" t="s">
        <v>506</v>
      </c>
      <c r="P46" s="150" t="s">
        <v>507</v>
      </c>
      <c r="Q46" s="150" t="s">
        <v>507</v>
      </c>
      <c r="R46" s="150" t="str">
        <f>IF($I46="","",IF(COUNTIFS('2.Mini Orientation'!$C:$C,$I46,'2.Mini Orientation'!$G:$G,"Yes")&gt;0,"Yes","No"))</f>
        <v>No</v>
      </c>
      <c r="S46" s="150"/>
    </row>
    <row r="47" spans="1:19" ht="23.25" customHeight="1">
      <c r="A47" s="150" t="str">
        <f t="shared" si="0"/>
        <v>No</v>
      </c>
      <c r="B47" s="153" t="str">
        <f>IF($I47="","",IFERROR(IF(_xlfn.XLOOKUP($I47,tbl_StartedStatus[Bold ID],tbl_StartedStatus[Started])="Started","Yes",IF(_xlfn.XLOOKUP($I47,tbl_StartedStatus[Bold ID],tbl_StartedStatus[Started])="No Show","No Show","")),""))</f>
        <v/>
      </c>
      <c r="C47" s="149">
        <v>46073</v>
      </c>
      <c r="D47" s="595">
        <v>46273</v>
      </c>
      <c r="F47" s="149" t="s">
        <v>501</v>
      </c>
      <c r="H47" s="150" t="s">
        <v>562</v>
      </c>
      <c r="I47" s="150">
        <v>218585688</v>
      </c>
      <c r="J47" s="150">
        <v>7866728865</v>
      </c>
      <c r="K47" s="150" t="s">
        <v>5480</v>
      </c>
      <c r="L47" s="150" t="s">
        <v>504</v>
      </c>
      <c r="M47" s="150" t="s">
        <v>67</v>
      </c>
      <c r="N47" s="155" t="s">
        <v>516</v>
      </c>
      <c r="O47" s="150" t="s">
        <v>506</v>
      </c>
      <c r="P47" s="150" t="s">
        <v>507</v>
      </c>
      <c r="Q47" s="150" t="s">
        <v>507</v>
      </c>
      <c r="R47" s="150" t="str">
        <f>IF($I47="","",IF(COUNTIFS('2.Mini Orientation'!$C:$C,$I47,'2.Mini Orientation'!$G:$G,"Yes")&gt;0,"Yes","No"))</f>
        <v>No</v>
      </c>
      <c r="S47" s="150"/>
    </row>
    <row r="48" spans="1:19" ht="23.25" customHeight="1">
      <c r="A48" s="150" t="str">
        <f t="shared" si="0"/>
        <v>No</v>
      </c>
      <c r="B48" s="153" t="str">
        <f>IF($I48="","",IFERROR(IF(_xlfn.XLOOKUP($I48,tbl_StartedStatus[Bold ID],tbl_StartedStatus[Started])="Started","Yes",IF(_xlfn.XLOOKUP($I48,tbl_StartedStatus[Bold ID],tbl_StartedStatus[Started])="No Show","No Show","")),""))</f>
        <v/>
      </c>
      <c r="C48" s="149">
        <v>46073</v>
      </c>
      <c r="D48" s="595">
        <v>46273</v>
      </c>
      <c r="F48" s="149" t="s">
        <v>501</v>
      </c>
      <c r="H48" s="150" t="s">
        <v>563</v>
      </c>
      <c r="I48" s="150">
        <v>217228380</v>
      </c>
      <c r="J48" s="150">
        <v>8019700664</v>
      </c>
      <c r="K48" s="150" t="s">
        <v>5480</v>
      </c>
      <c r="L48" s="150" t="s">
        <v>504</v>
      </c>
      <c r="M48" s="150" t="s">
        <v>67</v>
      </c>
      <c r="N48" s="155" t="s">
        <v>516</v>
      </c>
      <c r="O48" s="150" t="s">
        <v>506</v>
      </c>
      <c r="P48" s="150" t="s">
        <v>507</v>
      </c>
      <c r="Q48" s="150" t="s">
        <v>507</v>
      </c>
      <c r="R48" s="150" t="str">
        <f>IF($I48="","",IF(COUNTIFS('2.Mini Orientation'!$C:$C,$I48,'2.Mini Orientation'!$G:$G,"Yes")&gt;0,"Yes","No"))</f>
        <v>No</v>
      </c>
      <c r="S48" s="150"/>
    </row>
    <row r="49" spans="1:19" ht="23.25" customHeight="1">
      <c r="A49" s="150" t="str">
        <f t="shared" si="0"/>
        <v>No</v>
      </c>
      <c r="B49" s="153" t="str">
        <f>IF($I49="","",IFERROR(IF(_xlfn.XLOOKUP($I49,tbl_StartedStatus[Bold ID],tbl_StartedStatus[Started])="Started","Yes",IF(_xlfn.XLOOKUP($I49,tbl_StartedStatus[Bold ID],tbl_StartedStatus[Started])="No Show","No Show","")),""))</f>
        <v/>
      </c>
      <c r="C49" s="149">
        <v>46073</v>
      </c>
      <c r="D49" s="595">
        <v>46273</v>
      </c>
      <c r="F49" s="149" t="s">
        <v>501</v>
      </c>
      <c r="H49" s="150" t="s">
        <v>5537</v>
      </c>
      <c r="I49" s="150">
        <v>185116206</v>
      </c>
      <c r="J49" s="150">
        <v>8013010667</v>
      </c>
      <c r="K49" s="150" t="s">
        <v>5480</v>
      </c>
      <c r="L49" s="150" t="s">
        <v>504</v>
      </c>
      <c r="M49" s="150" t="s">
        <v>67</v>
      </c>
      <c r="N49" s="155" t="s">
        <v>516</v>
      </c>
      <c r="O49" s="150" t="s">
        <v>506</v>
      </c>
      <c r="P49" s="150" t="s">
        <v>507</v>
      </c>
      <c r="Q49" s="150" t="s">
        <v>507</v>
      </c>
      <c r="R49" s="150" t="str">
        <f>IF($I49="","",IF(COUNTIFS('2.Mini Orientation'!$C:$C,$I49,'2.Mini Orientation'!$G:$G,"Yes")&gt;0,"Yes","No"))</f>
        <v>No</v>
      </c>
      <c r="S49" s="150"/>
    </row>
    <row r="50" spans="1:19" ht="23.25" customHeight="1">
      <c r="A50" s="150" t="str">
        <f t="shared" si="0"/>
        <v>No</v>
      </c>
      <c r="B50" s="153" t="str">
        <f>IF($I50="","",IFERROR(IF(_xlfn.XLOOKUP($I50,tbl_StartedStatus[Bold ID],tbl_StartedStatus[Started])="Started","Yes",IF(_xlfn.XLOOKUP($I50,tbl_StartedStatus[Bold ID],tbl_StartedStatus[Started])="No Show","No Show","")),""))</f>
        <v/>
      </c>
      <c r="C50" s="149">
        <v>46073</v>
      </c>
      <c r="D50" s="595">
        <v>46273</v>
      </c>
      <c r="F50" s="149" t="s">
        <v>501</v>
      </c>
      <c r="H50" s="150" t="s">
        <v>564</v>
      </c>
      <c r="I50" s="150">
        <v>218660210</v>
      </c>
      <c r="J50" s="150">
        <v>3854258170</v>
      </c>
      <c r="K50" s="150" t="s">
        <v>5481</v>
      </c>
      <c r="L50" s="150" t="s">
        <v>504</v>
      </c>
      <c r="M50" s="150" t="s">
        <v>66</v>
      </c>
      <c r="N50" s="155" t="s">
        <v>553</v>
      </c>
      <c r="O50" s="150" t="s">
        <v>507</v>
      </c>
      <c r="P50" s="150" t="s">
        <v>507</v>
      </c>
      <c r="Q50" s="150" t="s">
        <v>507</v>
      </c>
      <c r="R50" s="150" t="str">
        <f>IF($I50="","",IF(COUNTIFS('2.Mini Orientation'!$C:$C,$I50,'2.Mini Orientation'!$G:$G,"Yes")&gt;0,"Yes","No"))</f>
        <v>No</v>
      </c>
      <c r="S50" s="150"/>
    </row>
    <row r="51" spans="1:19" ht="23.25" customHeight="1">
      <c r="A51" s="150" t="str">
        <f t="shared" si="0"/>
        <v>No</v>
      </c>
      <c r="B51" s="153" t="str">
        <f>IF($I51="","",IFERROR(IF(_xlfn.XLOOKUP($I51,tbl_StartedStatus[Bold ID],tbl_StartedStatus[Started])="Started","Yes",IF(_xlfn.XLOOKUP($I51,tbl_StartedStatus[Bold ID],tbl_StartedStatus[Started])="No Show","No Show","")),""))</f>
        <v/>
      </c>
      <c r="C51" s="149">
        <v>45711</v>
      </c>
      <c r="D51" s="595">
        <v>46273</v>
      </c>
      <c r="F51" s="149" t="s">
        <v>535</v>
      </c>
      <c r="H51" s="150" t="s">
        <v>565</v>
      </c>
      <c r="I51" s="150">
        <v>95709280</v>
      </c>
      <c r="J51" s="150">
        <v>3854023928</v>
      </c>
      <c r="K51" s="150" t="s">
        <v>5481</v>
      </c>
      <c r="L51" s="150" t="s">
        <v>504</v>
      </c>
      <c r="M51" s="150" t="s">
        <v>65</v>
      </c>
      <c r="N51" s="155" t="s">
        <v>536</v>
      </c>
      <c r="O51" s="150" t="s">
        <v>507</v>
      </c>
      <c r="P51" s="150" t="s">
        <v>507</v>
      </c>
      <c r="Q51" s="150" t="s">
        <v>507</v>
      </c>
      <c r="R51" s="150" t="str">
        <f>IF($I51="","",IF(COUNTIFS('2.Mini Orientation'!$C:$C,$I51,'2.Mini Orientation'!$G:$G,"Yes")&gt;0,"Yes","No"))</f>
        <v>No</v>
      </c>
      <c r="S51" s="150"/>
    </row>
    <row r="52" spans="1:19" ht="23.25" customHeight="1">
      <c r="A52" s="150" t="str">
        <f t="shared" si="0"/>
        <v>No</v>
      </c>
      <c r="B52" s="153" t="str">
        <f>IF($I52="","",IFERROR(IF(_xlfn.XLOOKUP($I52,tbl_StartedStatus[Bold ID],tbl_StartedStatus[Started])="Started","Yes",IF(_xlfn.XLOOKUP($I52,tbl_StartedStatus[Bold ID],tbl_StartedStatus[Started])="No Show","No Show","")),""))</f>
        <v/>
      </c>
      <c r="C52" s="149">
        <v>46076</v>
      </c>
      <c r="D52" s="595">
        <v>46274</v>
      </c>
      <c r="F52" s="149" t="s">
        <v>501</v>
      </c>
      <c r="H52" s="150" t="s">
        <v>566</v>
      </c>
      <c r="I52" s="150">
        <v>182946693</v>
      </c>
      <c r="J52" s="151" t="s">
        <v>5701</v>
      </c>
      <c r="K52" s="150" t="s">
        <v>5480</v>
      </c>
      <c r="L52" s="150" t="s">
        <v>504</v>
      </c>
      <c r="M52" s="150" t="s">
        <v>66</v>
      </c>
      <c r="N52" s="155" t="s">
        <v>553</v>
      </c>
      <c r="O52" s="150" t="s">
        <v>507</v>
      </c>
      <c r="P52" s="150" t="s">
        <v>507</v>
      </c>
      <c r="Q52" s="150" t="s">
        <v>507</v>
      </c>
      <c r="R52" s="150" t="str">
        <f>IF($I52="","",IF(COUNTIFS('2.Mini Orientation'!$C:$C,$I52,'2.Mini Orientation'!$G:$G,"Yes")&gt;0,"Yes","No"))</f>
        <v>No</v>
      </c>
      <c r="S52" s="150"/>
    </row>
    <row r="53" spans="1:19" ht="23.25" customHeight="1">
      <c r="A53" s="150" t="str">
        <f t="shared" si="0"/>
        <v>No</v>
      </c>
      <c r="B53" s="153" t="str">
        <f>IF($I53="","",IFERROR(IF(_xlfn.XLOOKUP($I53,tbl_StartedStatus[Bold ID],tbl_StartedStatus[Started])="Started","Yes",IF(_xlfn.XLOOKUP($I53,tbl_StartedStatus[Bold ID],tbl_StartedStatus[Started])="No Show","No Show","")),""))</f>
        <v/>
      </c>
      <c r="C53" s="149">
        <v>46076</v>
      </c>
      <c r="D53" s="595">
        <v>46274</v>
      </c>
      <c r="F53" s="149" t="s">
        <v>535</v>
      </c>
      <c r="H53" s="596" t="s">
        <v>567</v>
      </c>
      <c r="I53" s="596">
        <v>213042100</v>
      </c>
      <c r="J53" s="596">
        <v>3853069752</v>
      </c>
      <c r="K53" s="150" t="s">
        <v>5480</v>
      </c>
      <c r="L53" s="150" t="s">
        <v>504</v>
      </c>
      <c r="M53" s="150" t="s">
        <v>67</v>
      </c>
      <c r="N53" s="155" t="s">
        <v>516</v>
      </c>
      <c r="O53" s="150" t="s">
        <v>507</v>
      </c>
      <c r="P53" s="150" t="s">
        <v>507</v>
      </c>
      <c r="Q53" s="150" t="s">
        <v>507</v>
      </c>
      <c r="R53" s="150" t="str">
        <f>IF($I53="","",IF(COUNTIFS('2.Mini Orientation'!$C:$C,$I53,'2.Mini Orientation'!$G:$G,"Yes")&gt;0,"Yes","No"))</f>
        <v>No</v>
      </c>
      <c r="S53" s="150"/>
    </row>
    <row r="54" spans="1:19" ht="23.25" customHeight="1">
      <c r="A54" s="150" t="str">
        <f t="shared" si="0"/>
        <v>No</v>
      </c>
      <c r="B54" s="153" t="str">
        <f>IF($I54="","",IFERROR(IF(_xlfn.XLOOKUP($I54,tbl_StartedStatus[Bold ID],tbl_StartedStatus[Started])="Started","Yes",IF(_xlfn.XLOOKUP($I54,tbl_StartedStatus[Bold ID],tbl_StartedStatus[Started])="No Show","No Show","")),""))</f>
        <v/>
      </c>
      <c r="C54" s="149">
        <v>46076</v>
      </c>
      <c r="D54" s="595">
        <v>46274</v>
      </c>
      <c r="F54" s="149" t="s">
        <v>501</v>
      </c>
      <c r="H54" s="150" t="s">
        <v>568</v>
      </c>
      <c r="I54" s="150">
        <v>176565636</v>
      </c>
      <c r="J54" s="151">
        <v>3855019136</v>
      </c>
      <c r="K54" s="150" t="s">
        <v>5480</v>
      </c>
      <c r="L54" s="150" t="s">
        <v>504</v>
      </c>
      <c r="M54" s="150" t="s">
        <v>67</v>
      </c>
      <c r="N54" s="155" t="s">
        <v>510</v>
      </c>
      <c r="O54" s="150" t="s">
        <v>507</v>
      </c>
      <c r="P54" s="150" t="s">
        <v>507</v>
      </c>
      <c r="Q54" s="150" t="s">
        <v>507</v>
      </c>
      <c r="R54" s="150" t="str">
        <f>IF($I54="","",IF(COUNTIFS('2.Mini Orientation'!$C:$C,$I54,'2.Mini Orientation'!$G:$G,"Yes")&gt;0,"Yes","No"))</f>
        <v>No</v>
      </c>
      <c r="S54" s="150"/>
    </row>
    <row r="55" spans="1:19" ht="23.25" customHeight="1">
      <c r="A55" s="150" t="str">
        <f t="shared" si="0"/>
        <v>No</v>
      </c>
      <c r="B55" s="153" t="str">
        <f>IF($I55="","",IFERROR(IF(_xlfn.XLOOKUP($I55,tbl_StartedStatus[Bold ID],tbl_StartedStatus[Started])="Started","Yes",IF(_xlfn.XLOOKUP($I55,tbl_StartedStatus[Bold ID],tbl_StartedStatus[Started])="No Show","No Show","")),""))</f>
        <v/>
      </c>
      <c r="C55" s="149">
        <v>46076</v>
      </c>
      <c r="D55" s="595">
        <v>46274</v>
      </c>
      <c r="F55" s="149" t="s">
        <v>501</v>
      </c>
      <c r="H55" s="150" t="s">
        <v>569</v>
      </c>
      <c r="I55" s="150">
        <v>218606642</v>
      </c>
      <c r="J55" s="150">
        <v>8014194222</v>
      </c>
      <c r="K55" s="150" t="s">
        <v>5480</v>
      </c>
      <c r="L55" s="150" t="s">
        <v>504</v>
      </c>
      <c r="M55" s="150" t="s">
        <v>67</v>
      </c>
      <c r="N55" s="155" t="s">
        <v>510</v>
      </c>
      <c r="O55" s="150" t="s">
        <v>507</v>
      </c>
      <c r="P55" s="150" t="s">
        <v>507</v>
      </c>
      <c r="Q55" s="150" t="s">
        <v>507</v>
      </c>
      <c r="R55" s="150" t="str">
        <f>IF($I55="","",IF(COUNTIFS('2.Mini Orientation'!$C:$C,$I55,'2.Mini Orientation'!$G:$G,"Yes")&gt;0,"Yes","No"))</f>
        <v>No</v>
      </c>
      <c r="S55" s="150"/>
    </row>
    <row r="56" spans="1:19" ht="23.25" customHeight="1">
      <c r="A56" s="150" t="str">
        <f t="shared" si="0"/>
        <v>No</v>
      </c>
      <c r="B56" s="153" t="str">
        <f>IF($I56="","",IFERROR(IF(_xlfn.XLOOKUP($I56,tbl_StartedStatus[Bold ID],tbl_StartedStatus[Started])="Started","Yes",IF(_xlfn.XLOOKUP($I56,tbl_StartedStatus[Bold ID],tbl_StartedStatus[Started])="No Show","No Show","")),""))</f>
        <v/>
      </c>
      <c r="C56" s="149">
        <v>46076</v>
      </c>
      <c r="D56" s="595">
        <v>46274</v>
      </c>
      <c r="F56" s="149" t="s">
        <v>501</v>
      </c>
      <c r="H56" s="150" t="s">
        <v>570</v>
      </c>
      <c r="I56" s="150">
        <v>218770546</v>
      </c>
      <c r="J56" s="150">
        <v>3855492547</v>
      </c>
      <c r="K56" s="150" t="s">
        <v>5480</v>
      </c>
      <c r="L56" s="150" t="s">
        <v>504</v>
      </c>
      <c r="M56" s="150" t="s">
        <v>66</v>
      </c>
      <c r="N56" s="155" t="s">
        <v>553</v>
      </c>
      <c r="O56" s="150" t="s">
        <v>507</v>
      </c>
      <c r="P56" s="150" t="s">
        <v>507</v>
      </c>
      <c r="Q56" s="150" t="s">
        <v>507</v>
      </c>
      <c r="R56" s="150" t="str">
        <f>IF($I56="","",IF(COUNTIFS('2.Mini Orientation'!$C:$C,$I56,'2.Mini Orientation'!$G:$G,"Yes")&gt;0,"Yes","No"))</f>
        <v>No</v>
      </c>
      <c r="S56" s="150"/>
    </row>
    <row r="57" spans="1:19" ht="23.25" customHeight="1">
      <c r="A57" s="150" t="str">
        <f t="shared" si="0"/>
        <v>No</v>
      </c>
      <c r="B57" s="153" t="str">
        <f>IF($I57="","",IFERROR(IF(_xlfn.XLOOKUP($I57,tbl_StartedStatus[Bold ID],tbl_StartedStatus[Started])="Started","Yes",IF(_xlfn.XLOOKUP($I57,tbl_StartedStatus[Bold ID],tbl_StartedStatus[Started])="No Show","No Show","")),""))</f>
        <v/>
      </c>
      <c r="C57" s="149">
        <v>46077</v>
      </c>
      <c r="D57" s="595">
        <v>46274</v>
      </c>
      <c r="F57" s="149" t="s">
        <v>542</v>
      </c>
      <c r="H57" s="150" t="s">
        <v>571</v>
      </c>
      <c r="I57" s="150">
        <v>95708133</v>
      </c>
      <c r="J57" s="150" t="s">
        <v>572</v>
      </c>
      <c r="K57" s="150" t="s">
        <v>5480</v>
      </c>
      <c r="L57" s="150" t="s">
        <v>504</v>
      </c>
      <c r="M57" s="150" t="s">
        <v>67</v>
      </c>
      <c r="N57" s="155" t="s">
        <v>516</v>
      </c>
      <c r="O57" s="150" t="s">
        <v>507</v>
      </c>
      <c r="P57" s="150" t="s">
        <v>507</v>
      </c>
      <c r="Q57" s="150" t="s">
        <v>507</v>
      </c>
      <c r="R57" s="150" t="str">
        <f>IF($I57="","",IF(COUNTIFS('2.Mini Orientation'!$C:$C,$I57,'2.Mini Orientation'!$G:$G,"Yes")&gt;0,"Yes","No"))</f>
        <v>No</v>
      </c>
      <c r="S57" s="150"/>
    </row>
    <row r="58" spans="1:19" ht="23.25" customHeight="1">
      <c r="A58" s="150" t="str">
        <f t="shared" si="0"/>
        <v>No</v>
      </c>
      <c r="B58" s="153" t="str">
        <f>IF($I58="","",IFERROR(IF(_xlfn.XLOOKUP($I58,tbl_StartedStatus[Bold ID],tbl_StartedStatus[Started])="Started","Yes",IF(_xlfn.XLOOKUP($I58,tbl_StartedStatus[Bold ID],tbl_StartedStatus[Started])="No Show","No Show","")),""))</f>
        <v/>
      </c>
      <c r="C58" s="149">
        <v>46077</v>
      </c>
      <c r="D58" s="595">
        <v>46274</v>
      </c>
      <c r="F58" s="149" t="s">
        <v>501</v>
      </c>
      <c r="H58" s="150" t="s">
        <v>5538</v>
      </c>
      <c r="I58" s="150">
        <v>186513337</v>
      </c>
      <c r="J58" s="150">
        <v>3853029701</v>
      </c>
      <c r="K58" s="150" t="s">
        <v>5480</v>
      </c>
      <c r="L58" s="150" t="s">
        <v>504</v>
      </c>
      <c r="M58" s="150" t="s">
        <v>67</v>
      </c>
      <c r="N58" s="155" t="s">
        <v>510</v>
      </c>
      <c r="O58" s="150" t="s">
        <v>5730</v>
      </c>
      <c r="P58" s="150" t="s">
        <v>507</v>
      </c>
      <c r="Q58" s="150" t="s">
        <v>507</v>
      </c>
      <c r="R58" s="150" t="str">
        <f>IF($I58="","",IF(COUNTIFS('2.Mini Orientation'!$C:$C,$I58,'2.Mini Orientation'!$G:$G,"Yes")&gt;0,"Yes","No"))</f>
        <v>No</v>
      </c>
      <c r="S58" s="150"/>
    </row>
    <row r="59" spans="1:19" ht="23.25" customHeight="1">
      <c r="A59" s="150" t="str">
        <f t="shared" si="0"/>
        <v>No</v>
      </c>
      <c r="B59" s="153" t="str">
        <f>IF($I59="","",IFERROR(IF(_xlfn.XLOOKUP($I59,tbl_StartedStatus[Bold ID],tbl_StartedStatus[Started])="Started","Yes",IF(_xlfn.XLOOKUP($I59,tbl_StartedStatus[Bold ID],tbl_StartedStatus[Started])="No Show","No Show","")),""))</f>
        <v/>
      </c>
      <c r="C59" s="149">
        <v>46077</v>
      </c>
      <c r="D59" s="595">
        <v>46274</v>
      </c>
      <c r="F59" s="149" t="s">
        <v>542</v>
      </c>
      <c r="H59" s="150" t="s">
        <v>573</v>
      </c>
      <c r="I59" s="150">
        <v>146917732</v>
      </c>
      <c r="J59" s="150">
        <v>8059753875</v>
      </c>
      <c r="K59" s="150" t="s">
        <v>5480</v>
      </c>
      <c r="L59" s="150" t="s">
        <v>504</v>
      </c>
      <c r="M59" s="150" t="s">
        <v>65</v>
      </c>
      <c r="N59" s="155" t="s">
        <v>536</v>
      </c>
      <c r="O59" s="150" t="s">
        <v>506</v>
      </c>
      <c r="Q59" s="150" t="s">
        <v>507</v>
      </c>
      <c r="R59" s="150" t="str">
        <f>IF($I59="","",IF(COUNTIFS('2.Mini Orientation'!$C:$C,$I59,'2.Mini Orientation'!$G:$G,"Yes")&gt;0,"Yes","No"))</f>
        <v>No</v>
      </c>
      <c r="S59" s="150"/>
    </row>
    <row r="60" spans="1:19" ht="23.25" customHeight="1">
      <c r="A60" s="150" t="str">
        <f t="shared" si="0"/>
        <v>No</v>
      </c>
      <c r="B60" s="153" t="str">
        <f>IF($I60="","",IFERROR(IF(_xlfn.XLOOKUP($I60,tbl_StartedStatus[Bold ID],tbl_StartedStatus[Started])="Started","Yes",IF(_xlfn.XLOOKUP($I60,tbl_StartedStatus[Bold ID],tbl_StartedStatus[Started])="No Show","No Show","")),""))</f>
        <v/>
      </c>
      <c r="C60" s="149">
        <v>46077</v>
      </c>
      <c r="D60" s="595">
        <v>46274</v>
      </c>
      <c r="F60" s="149" t="s">
        <v>501</v>
      </c>
      <c r="H60" s="150" t="s">
        <v>574</v>
      </c>
      <c r="I60" s="150">
        <v>218032164</v>
      </c>
      <c r="J60" s="150">
        <v>8632817149</v>
      </c>
      <c r="K60" s="150" t="s">
        <v>5480</v>
      </c>
      <c r="L60" s="150" t="s">
        <v>504</v>
      </c>
      <c r="M60" s="150" t="s">
        <v>67</v>
      </c>
      <c r="N60" s="155" t="s">
        <v>516</v>
      </c>
      <c r="O60" s="150" t="s">
        <v>506</v>
      </c>
      <c r="P60" s="150" t="s">
        <v>507</v>
      </c>
      <c r="Q60" s="150" t="s">
        <v>507</v>
      </c>
      <c r="R60" s="150" t="str">
        <f>IF($I60="","",IF(COUNTIFS('2.Mini Orientation'!$C:$C,$I60,'2.Mini Orientation'!$G:$G,"Yes")&gt;0,"Yes","No"))</f>
        <v>No</v>
      </c>
      <c r="S60" s="150"/>
    </row>
    <row r="61" spans="1:19" ht="23.25" customHeight="1">
      <c r="A61" s="150" t="str">
        <f t="shared" si="0"/>
        <v>No</v>
      </c>
      <c r="B61" s="153" t="str">
        <f>IF($I61="","",IFERROR(IF(_xlfn.XLOOKUP($I61,tbl_StartedStatus[Bold ID],tbl_StartedStatus[Started])="Started","Yes",IF(_xlfn.XLOOKUP($I61,tbl_StartedStatus[Bold ID],tbl_StartedStatus[Started])="No Show","No Show","")),""))</f>
        <v/>
      </c>
      <c r="C61" s="149">
        <v>46077</v>
      </c>
      <c r="D61" s="595">
        <v>46274</v>
      </c>
      <c r="F61" s="149" t="s">
        <v>535</v>
      </c>
      <c r="H61" s="596" t="s">
        <v>575</v>
      </c>
      <c r="I61" s="596">
        <v>218406993</v>
      </c>
      <c r="J61" s="596">
        <v>3855487368</v>
      </c>
      <c r="K61" s="150" t="s">
        <v>5481</v>
      </c>
      <c r="L61" s="150" t="s">
        <v>504</v>
      </c>
      <c r="M61" s="150" t="s">
        <v>67</v>
      </c>
      <c r="N61" s="155" t="s">
        <v>510</v>
      </c>
      <c r="O61" s="150" t="s">
        <v>507</v>
      </c>
      <c r="P61" s="150" t="s">
        <v>507</v>
      </c>
      <c r="Q61" s="150" t="s">
        <v>507</v>
      </c>
      <c r="R61" s="150" t="str">
        <f>IF($I61="","",IF(COUNTIFS('2.Mini Orientation'!$C:$C,$I61,'2.Mini Orientation'!$G:$G,"Yes")&gt;0,"Yes","No"))</f>
        <v>No</v>
      </c>
      <c r="S61" s="150"/>
    </row>
    <row r="62" spans="1:19" ht="23.25" customHeight="1">
      <c r="A62" s="150" t="str">
        <f t="shared" si="0"/>
        <v>No</v>
      </c>
      <c r="B62" s="153" t="str">
        <f>IF($I62="","",IFERROR(IF(_xlfn.XLOOKUP($I62,tbl_StartedStatus[Bold ID],tbl_StartedStatus[Started])="Started","Yes",IF(_xlfn.XLOOKUP($I62,tbl_StartedStatus[Bold ID],tbl_StartedStatus[Started])="No Show","No Show","")),""))</f>
        <v/>
      </c>
      <c r="C62" s="149">
        <v>46077</v>
      </c>
      <c r="D62" s="595">
        <v>46274</v>
      </c>
      <c r="F62" s="149" t="s">
        <v>501</v>
      </c>
      <c r="H62" s="150" t="s">
        <v>576</v>
      </c>
      <c r="I62" s="150">
        <v>181335195</v>
      </c>
      <c r="J62" s="150">
        <v>4355232270</v>
      </c>
      <c r="K62" s="150" t="s">
        <v>5480</v>
      </c>
      <c r="L62" s="150" t="s">
        <v>504</v>
      </c>
      <c r="M62" s="150" t="s">
        <v>67</v>
      </c>
      <c r="N62" s="155" t="s">
        <v>516</v>
      </c>
      <c r="O62" s="150" t="s">
        <v>506</v>
      </c>
      <c r="P62" s="150" t="s">
        <v>507</v>
      </c>
      <c r="Q62" s="150" t="s">
        <v>507</v>
      </c>
      <c r="R62" s="150" t="str">
        <f>IF($I62="","",IF(COUNTIFS('2.Mini Orientation'!$C:$C,$I62,'2.Mini Orientation'!$G:$G,"Yes")&gt;0,"Yes","No"))</f>
        <v>No</v>
      </c>
      <c r="S62" s="150"/>
    </row>
    <row r="63" spans="1:19" ht="23.25" customHeight="1">
      <c r="A63" s="150" t="str">
        <f t="shared" si="0"/>
        <v>No</v>
      </c>
      <c r="B63" s="153" t="str">
        <f>IF($I63="","",IFERROR(IF(_xlfn.XLOOKUP($I63,tbl_StartedStatus[Bold ID],tbl_StartedStatus[Started])="Started","Yes",IF(_xlfn.XLOOKUP($I63,tbl_StartedStatus[Bold ID],tbl_StartedStatus[Started])="No Show","No Show","")),""))</f>
        <v/>
      </c>
      <c r="C63" s="149">
        <v>46077</v>
      </c>
      <c r="D63" s="595">
        <v>46274</v>
      </c>
      <c r="F63" s="149" t="s">
        <v>501</v>
      </c>
      <c r="H63" s="150" t="s">
        <v>577</v>
      </c>
      <c r="I63" s="150">
        <v>186522873</v>
      </c>
      <c r="J63" s="150">
        <v>8017591696</v>
      </c>
      <c r="K63" s="150" t="s">
        <v>5481</v>
      </c>
      <c r="L63" s="150" t="s">
        <v>504</v>
      </c>
      <c r="M63" s="150" t="s">
        <v>67</v>
      </c>
      <c r="N63" s="155" t="s">
        <v>510</v>
      </c>
      <c r="O63" s="150" t="s">
        <v>507</v>
      </c>
      <c r="P63" s="150" t="s">
        <v>507</v>
      </c>
      <c r="Q63" s="150" t="s">
        <v>507</v>
      </c>
      <c r="R63" s="150" t="str">
        <f>IF($I63="","",IF(COUNTIFS('2.Mini Orientation'!$C:$C,$I63,'2.Mini Orientation'!$G:$G,"Yes")&gt;0,"Yes","No"))</f>
        <v>No</v>
      </c>
      <c r="S63" s="150"/>
    </row>
    <row r="64" spans="1:19" ht="23.25" customHeight="1">
      <c r="A64" s="150" t="str">
        <f t="shared" si="0"/>
        <v>No</v>
      </c>
      <c r="B64" s="153" t="str">
        <f>IF($I64="","",IFERROR(IF(_xlfn.XLOOKUP($I64,tbl_StartedStatus[Bold ID],tbl_StartedStatus[Started])="Started","Yes",IF(_xlfn.XLOOKUP($I64,tbl_StartedStatus[Bold ID],tbl_StartedStatus[Started])="No Show","No Show","")),""))</f>
        <v/>
      </c>
      <c r="C64" s="149">
        <v>46077</v>
      </c>
      <c r="D64" s="595">
        <v>46274</v>
      </c>
      <c r="F64" s="149" t="s">
        <v>542</v>
      </c>
      <c r="H64" s="150" t="s">
        <v>578</v>
      </c>
      <c r="I64" s="150">
        <v>133275822</v>
      </c>
      <c r="J64" s="150">
        <v>8017933291</v>
      </c>
      <c r="K64" s="150" t="s">
        <v>5480</v>
      </c>
      <c r="L64" s="150" t="s">
        <v>504</v>
      </c>
      <c r="M64" s="150" t="s">
        <v>67</v>
      </c>
      <c r="N64" s="155" t="s">
        <v>516</v>
      </c>
      <c r="O64" s="150" t="s">
        <v>506</v>
      </c>
      <c r="P64" s="150" t="s">
        <v>507</v>
      </c>
      <c r="Q64" s="150" t="s">
        <v>507</v>
      </c>
      <c r="R64" s="150" t="str">
        <f>IF($I64="","",IF(COUNTIFS('2.Mini Orientation'!$C:$C,$I64,'2.Mini Orientation'!$G:$G,"Yes")&gt;0,"Yes","No"))</f>
        <v>No</v>
      </c>
      <c r="S64" s="150"/>
    </row>
    <row r="65" spans="1:19" ht="23.25" customHeight="1">
      <c r="A65" s="150" t="str">
        <f t="shared" si="0"/>
        <v>No</v>
      </c>
      <c r="B65" s="153" t="str">
        <f>IF($I65="","",IFERROR(IF(_xlfn.XLOOKUP($I65,tbl_StartedStatus[Bold ID],tbl_StartedStatus[Started])="Started","Yes",IF(_xlfn.XLOOKUP($I65,tbl_StartedStatus[Bold ID],tbl_StartedStatus[Started])="No Show","No Show","")),""))</f>
        <v/>
      </c>
      <c r="C65" s="149">
        <v>46078</v>
      </c>
      <c r="D65" s="595">
        <v>46274</v>
      </c>
      <c r="F65" s="149" t="s">
        <v>501</v>
      </c>
      <c r="H65" s="150" t="s">
        <v>579</v>
      </c>
      <c r="I65" s="150">
        <v>213746676</v>
      </c>
      <c r="J65" s="150">
        <v>3854570583</v>
      </c>
      <c r="K65" s="150" t="s">
        <v>5480</v>
      </c>
      <c r="L65" s="150" t="s">
        <v>504</v>
      </c>
      <c r="M65" s="150" t="s">
        <v>67</v>
      </c>
      <c r="N65" s="155" t="s">
        <v>516</v>
      </c>
      <c r="O65" s="150" t="s">
        <v>507</v>
      </c>
      <c r="P65" s="150" t="s">
        <v>507</v>
      </c>
      <c r="Q65" s="150" t="s">
        <v>507</v>
      </c>
      <c r="R65" s="150" t="str">
        <f>IF($I65="","",IF(COUNTIFS('2.Mini Orientation'!$C:$C,$I65,'2.Mini Orientation'!$G:$G,"Yes")&gt;0,"Yes","No"))</f>
        <v>No</v>
      </c>
      <c r="S65" s="150"/>
    </row>
    <row r="66" spans="1:19" ht="23.25" customHeight="1">
      <c r="A66" s="150" t="str">
        <f t="shared" ref="A66:A129" si="1">IF($I66="","",IF(AND($R66="Yes",$O66="Passed",$P66="Passed",$Q66="Passed"),"Yes","No"))</f>
        <v>No</v>
      </c>
      <c r="B66" s="153" t="str">
        <f>IF($I66="","",IFERROR(IF(_xlfn.XLOOKUP($I66,tbl_StartedStatus[Bold ID],tbl_StartedStatus[Started])="Started","Yes",IF(_xlfn.XLOOKUP($I66,tbl_StartedStatus[Bold ID],tbl_StartedStatus[Started])="No Show","No Show","")),""))</f>
        <v/>
      </c>
      <c r="C66" s="149">
        <v>46078</v>
      </c>
      <c r="D66" s="595">
        <v>46274</v>
      </c>
      <c r="F66" s="149" t="s">
        <v>501</v>
      </c>
      <c r="H66" s="150" t="s">
        <v>580</v>
      </c>
      <c r="I66" s="150">
        <v>206142461</v>
      </c>
      <c r="J66" s="150">
        <v>8016960961</v>
      </c>
      <c r="K66" s="150" t="s">
        <v>5480</v>
      </c>
      <c r="L66" s="150" t="s">
        <v>504</v>
      </c>
      <c r="M66" s="150" t="s">
        <v>67</v>
      </c>
      <c r="N66" s="155" t="s">
        <v>516</v>
      </c>
      <c r="O66" s="150" t="s">
        <v>507</v>
      </c>
      <c r="P66" s="150" t="s">
        <v>507</v>
      </c>
      <c r="Q66" s="150" t="s">
        <v>507</v>
      </c>
      <c r="R66" s="150" t="str">
        <f>IF($I66="","",IF(COUNTIFS('2.Mini Orientation'!$C:$C,$I66,'2.Mini Orientation'!$G:$G,"Yes")&gt;0,"Yes","No"))</f>
        <v>No</v>
      </c>
      <c r="S66" s="150"/>
    </row>
    <row r="67" spans="1:19" ht="23.25" customHeight="1">
      <c r="A67" s="150" t="str">
        <f t="shared" si="1"/>
        <v>No</v>
      </c>
      <c r="B67" s="153" t="str">
        <f>IF($I67="","",IFERROR(IF(_xlfn.XLOOKUP($I67,tbl_StartedStatus[Bold ID],tbl_StartedStatus[Started])="Started","Yes",IF(_xlfn.XLOOKUP($I67,tbl_StartedStatus[Bold ID],tbl_StartedStatus[Started])="No Show","No Show","")),""))</f>
        <v/>
      </c>
      <c r="C67" s="149">
        <v>46078</v>
      </c>
      <c r="D67" s="595">
        <v>46274</v>
      </c>
      <c r="F67" s="149" t="s">
        <v>542</v>
      </c>
      <c r="H67" s="150" t="s">
        <v>581</v>
      </c>
      <c r="I67" s="150">
        <v>218006749</v>
      </c>
      <c r="J67" s="150">
        <v>3855564196</v>
      </c>
      <c r="K67" s="150" t="s">
        <v>5480</v>
      </c>
      <c r="L67" s="150" t="s">
        <v>504</v>
      </c>
      <c r="M67" s="150" t="s">
        <v>67</v>
      </c>
      <c r="N67" s="155" t="s">
        <v>516</v>
      </c>
      <c r="O67" s="150" t="s">
        <v>506</v>
      </c>
      <c r="P67" s="150" t="s">
        <v>507</v>
      </c>
      <c r="Q67" s="150" t="s">
        <v>507</v>
      </c>
      <c r="R67" s="150" t="str">
        <f>IF($I67="","",IF(COUNTIFS('2.Mini Orientation'!$C:$C,$I67,'2.Mini Orientation'!$G:$G,"Yes")&gt;0,"Yes","No"))</f>
        <v>No</v>
      </c>
      <c r="S67" s="150"/>
    </row>
    <row r="68" spans="1:19" ht="23.25" customHeight="1">
      <c r="A68" s="150" t="str">
        <f t="shared" si="1"/>
        <v>No</v>
      </c>
      <c r="B68" s="153" t="str">
        <f>IF($I68="","",IFERROR(IF(_xlfn.XLOOKUP($I68,tbl_StartedStatus[Bold ID],tbl_StartedStatus[Started])="Started","Yes",IF(_xlfn.XLOOKUP($I68,tbl_StartedStatus[Bold ID],tbl_StartedStatus[Started])="No Show","No Show","")),""))</f>
        <v/>
      </c>
      <c r="C68" s="149">
        <v>46079</v>
      </c>
      <c r="D68" s="595">
        <v>46274</v>
      </c>
      <c r="F68" s="149" t="s">
        <v>501</v>
      </c>
      <c r="H68" s="150" t="s">
        <v>582</v>
      </c>
      <c r="I68" s="150">
        <v>171283470</v>
      </c>
      <c r="J68" s="150">
        <v>6898672675</v>
      </c>
      <c r="K68" s="150" t="s">
        <v>5481</v>
      </c>
      <c r="L68" s="150" t="s">
        <v>504</v>
      </c>
      <c r="M68" s="150" t="s">
        <v>67</v>
      </c>
      <c r="N68" s="155" t="s">
        <v>516</v>
      </c>
      <c r="O68" s="150" t="s">
        <v>506</v>
      </c>
      <c r="P68" s="150" t="s">
        <v>507</v>
      </c>
      <c r="Q68" s="150" t="s">
        <v>507</v>
      </c>
      <c r="R68" s="150" t="str">
        <f>IF($I68="","",IF(COUNTIFS('2.Mini Orientation'!$C:$C,$I68,'2.Mini Orientation'!$G:$G,"Yes")&gt;0,"Yes","No"))</f>
        <v>No</v>
      </c>
      <c r="S68" s="150"/>
    </row>
    <row r="69" spans="1:19" ht="23.25" customHeight="1">
      <c r="A69" s="150" t="str">
        <f t="shared" si="1"/>
        <v>No</v>
      </c>
      <c r="B69" s="153" t="str">
        <f>IF($I69="","",IFERROR(IF(_xlfn.XLOOKUP($I69,tbl_StartedStatus[Bold ID],tbl_StartedStatus[Started])="Started","Yes",IF(_xlfn.XLOOKUP($I69,tbl_StartedStatus[Bold ID],tbl_StartedStatus[Started])="No Show","No Show","")),""))</f>
        <v/>
      </c>
      <c r="C69" s="149">
        <v>46079</v>
      </c>
      <c r="D69" s="595">
        <v>46274</v>
      </c>
      <c r="F69" s="149" t="s">
        <v>501</v>
      </c>
      <c r="H69" s="150" t="s">
        <v>583</v>
      </c>
      <c r="I69" s="150">
        <v>120500793</v>
      </c>
      <c r="J69" s="150">
        <v>3854778315</v>
      </c>
      <c r="K69" s="150" t="s">
        <v>5480</v>
      </c>
      <c r="L69" s="150" t="s">
        <v>504</v>
      </c>
      <c r="M69" s="150" t="s">
        <v>67</v>
      </c>
      <c r="N69" s="155" t="s">
        <v>516</v>
      </c>
      <c r="O69" s="150" t="s">
        <v>506</v>
      </c>
      <c r="P69" s="150" t="s">
        <v>507</v>
      </c>
      <c r="Q69" s="150" t="s">
        <v>507</v>
      </c>
      <c r="R69" s="150" t="str">
        <f>IF($I69="","",IF(COUNTIFS('2.Mini Orientation'!$C:$C,$I69,'2.Mini Orientation'!$G:$G,"Yes")&gt;0,"Yes","No"))</f>
        <v>No</v>
      </c>
      <c r="S69" s="150"/>
    </row>
    <row r="70" spans="1:19" ht="23.25" customHeight="1">
      <c r="A70" s="150" t="str">
        <f t="shared" si="1"/>
        <v>No</v>
      </c>
      <c r="B70" s="153" t="str">
        <f>IF($I70="","",IFERROR(IF(_xlfn.XLOOKUP($I70,tbl_StartedStatus[Bold ID],tbl_StartedStatus[Started])="Started","Yes",IF(_xlfn.XLOOKUP($I70,tbl_StartedStatus[Bold ID],tbl_StartedStatus[Started])="No Show","No Show","")),""))</f>
        <v/>
      </c>
      <c r="C70" s="149">
        <v>46079</v>
      </c>
      <c r="D70" s="595">
        <v>46274</v>
      </c>
      <c r="F70" s="149" t="s">
        <v>542</v>
      </c>
      <c r="H70" s="150" t="s">
        <v>584</v>
      </c>
      <c r="I70" s="150">
        <v>164030615</v>
      </c>
      <c r="J70" s="150">
        <v>8015126811</v>
      </c>
      <c r="K70" s="150" t="s">
        <v>5480</v>
      </c>
      <c r="L70" s="150" t="s">
        <v>504</v>
      </c>
      <c r="M70" s="150" t="s">
        <v>67</v>
      </c>
      <c r="N70" s="155" t="s">
        <v>516</v>
      </c>
      <c r="O70" s="150" t="s">
        <v>506</v>
      </c>
      <c r="P70" s="150" t="s">
        <v>507</v>
      </c>
      <c r="Q70" s="150" t="s">
        <v>507</v>
      </c>
      <c r="R70" s="150" t="str">
        <f>IF($I70="","",IF(COUNTIFS('2.Mini Orientation'!$C:$C,$I70,'2.Mini Orientation'!$G:$G,"Yes")&gt;0,"Yes","No"))</f>
        <v>No</v>
      </c>
      <c r="S70" s="150"/>
    </row>
    <row r="71" spans="1:19" ht="23.25" customHeight="1">
      <c r="A71" s="150" t="str">
        <f t="shared" si="1"/>
        <v>No</v>
      </c>
      <c r="B71" s="153" t="str">
        <f>IF($I71="","",IFERROR(IF(_xlfn.XLOOKUP($I71,tbl_StartedStatus[Bold ID],tbl_StartedStatus[Started])="Started","Yes",IF(_xlfn.XLOOKUP($I71,tbl_StartedStatus[Bold ID],tbl_StartedStatus[Started])="No Show","No Show","")),""))</f>
        <v/>
      </c>
      <c r="C71" s="149">
        <v>46079</v>
      </c>
      <c r="D71" s="595">
        <v>46274</v>
      </c>
      <c r="F71" s="149" t="s">
        <v>542</v>
      </c>
      <c r="H71" s="150" t="s">
        <v>585</v>
      </c>
      <c r="I71" s="150">
        <v>164030478</v>
      </c>
      <c r="J71" s="150">
        <v>3856094474</v>
      </c>
      <c r="K71" s="150" t="s">
        <v>5480</v>
      </c>
      <c r="L71" s="150" t="s">
        <v>504</v>
      </c>
      <c r="M71" s="150" t="s">
        <v>67</v>
      </c>
      <c r="N71" s="155" t="s">
        <v>516</v>
      </c>
      <c r="O71" s="150" t="s">
        <v>506</v>
      </c>
      <c r="P71" s="150" t="s">
        <v>507</v>
      </c>
      <c r="Q71" s="150" t="s">
        <v>507</v>
      </c>
      <c r="R71" s="150" t="str">
        <f>IF($I71="","",IF(COUNTIFS('2.Mini Orientation'!$C:$C,$I71,'2.Mini Orientation'!$G:$G,"Yes")&gt;0,"Yes","No"))</f>
        <v>No</v>
      </c>
      <c r="S71" s="150"/>
    </row>
    <row r="72" spans="1:19" ht="23.25" customHeight="1">
      <c r="A72" s="150" t="str">
        <f t="shared" si="1"/>
        <v>No</v>
      </c>
      <c r="B72" s="153" t="str">
        <f>IF($I72="","",IFERROR(IF(_xlfn.XLOOKUP($I72,tbl_StartedStatus[Bold ID],tbl_StartedStatus[Started])="Started","Yes",IF(_xlfn.XLOOKUP($I72,tbl_StartedStatus[Bold ID],tbl_StartedStatus[Started])="No Show","No Show","")),""))</f>
        <v/>
      </c>
      <c r="C72" s="149">
        <v>46079</v>
      </c>
      <c r="D72" s="595">
        <v>46240</v>
      </c>
      <c r="F72" s="149" t="s">
        <v>501</v>
      </c>
      <c r="H72" s="150" t="s">
        <v>586</v>
      </c>
      <c r="I72" s="150">
        <v>133590433</v>
      </c>
      <c r="J72" s="150">
        <v>3853136333</v>
      </c>
      <c r="K72" s="150" t="s">
        <v>5480</v>
      </c>
      <c r="L72" s="150" t="s">
        <v>504</v>
      </c>
      <c r="M72" s="150" t="s">
        <v>67</v>
      </c>
      <c r="N72" s="155" t="s">
        <v>510</v>
      </c>
      <c r="O72" s="150" t="s">
        <v>507</v>
      </c>
      <c r="P72" s="150" t="s">
        <v>507</v>
      </c>
      <c r="Q72" s="150" t="s">
        <v>507</v>
      </c>
      <c r="R72" s="150" t="str">
        <f>IF($I72="","",IF(COUNTIFS('2.Mini Orientation'!$C:$C,$I72,'2.Mini Orientation'!$G:$G,"Yes")&gt;0,"Yes","No"))</f>
        <v>No</v>
      </c>
      <c r="S72" s="150"/>
    </row>
    <row r="73" spans="1:19" ht="23.25" customHeight="1">
      <c r="A73" s="150" t="str">
        <f t="shared" si="1"/>
        <v>No</v>
      </c>
      <c r="B73" s="153" t="str">
        <f>IF($I73="","",IFERROR(IF(_xlfn.XLOOKUP($I73,tbl_StartedStatus[Bold ID],tbl_StartedStatus[Started])="Started","Yes",IF(_xlfn.XLOOKUP($I73,tbl_StartedStatus[Bold ID],tbl_StartedStatus[Started])="No Show","No Show","")),""))</f>
        <v/>
      </c>
      <c r="C73" s="149">
        <v>46079</v>
      </c>
      <c r="D73" s="595">
        <v>46240</v>
      </c>
      <c r="F73" s="149" t="s">
        <v>535</v>
      </c>
      <c r="H73" s="150" t="s">
        <v>587</v>
      </c>
      <c r="I73" s="150">
        <v>218481839</v>
      </c>
      <c r="J73" s="150" t="s">
        <v>588</v>
      </c>
      <c r="K73" s="150" t="s">
        <v>5480</v>
      </c>
      <c r="L73" s="150" t="s">
        <v>504</v>
      </c>
      <c r="M73" s="150" t="s">
        <v>67</v>
      </c>
      <c r="N73" s="155" t="s">
        <v>510</v>
      </c>
      <c r="O73" s="150" t="s">
        <v>507</v>
      </c>
      <c r="P73" s="150" t="s">
        <v>507</v>
      </c>
      <c r="Q73" s="150" t="s">
        <v>507</v>
      </c>
      <c r="R73" s="150" t="str">
        <f>IF($I73="","",IF(COUNTIFS('2.Mini Orientation'!$C:$C,$I73,'2.Mini Orientation'!$G:$G,"Yes")&gt;0,"Yes","No"))</f>
        <v>No</v>
      </c>
      <c r="S73" s="150"/>
    </row>
    <row r="74" spans="1:19" ht="23.25" customHeight="1">
      <c r="A74" s="150" t="str">
        <f t="shared" si="1"/>
        <v>No</v>
      </c>
      <c r="B74" s="153" t="str">
        <f>IF($I74="","",IFERROR(IF(_xlfn.XLOOKUP($I74,tbl_StartedStatus[Bold ID],tbl_StartedStatus[Started])="Started","Yes",IF(_xlfn.XLOOKUP($I74,tbl_StartedStatus[Bold ID],tbl_StartedStatus[Started])="No Show","No Show","")),""))</f>
        <v/>
      </c>
      <c r="C74" s="149">
        <v>46079</v>
      </c>
      <c r="D74" s="595">
        <v>46240</v>
      </c>
      <c r="F74" s="149" t="s">
        <v>501</v>
      </c>
      <c r="H74" s="150" t="s">
        <v>589</v>
      </c>
      <c r="I74" s="150">
        <v>136688729</v>
      </c>
      <c r="J74" s="150">
        <v>3853369610</v>
      </c>
      <c r="K74" s="150" t="s">
        <v>5480</v>
      </c>
      <c r="L74" s="150" t="s">
        <v>504</v>
      </c>
      <c r="M74" s="150" t="s">
        <v>67</v>
      </c>
      <c r="N74" s="155" t="s">
        <v>510</v>
      </c>
      <c r="O74" s="150" t="s">
        <v>507</v>
      </c>
      <c r="P74" s="150" t="s">
        <v>507</v>
      </c>
      <c r="Q74" s="150" t="s">
        <v>507</v>
      </c>
      <c r="R74" s="150" t="str">
        <f>IF($I74="","",IF(COUNTIFS('2.Mini Orientation'!$C:$C,$I74,'2.Mini Orientation'!$G:$G,"Yes")&gt;0,"Yes","No"))</f>
        <v>No</v>
      </c>
      <c r="S74" s="150"/>
    </row>
    <row r="75" spans="1:19" ht="23.25" customHeight="1">
      <c r="A75" s="150" t="str">
        <f t="shared" si="1"/>
        <v>No</v>
      </c>
      <c r="B75" s="153" t="str">
        <f>IF($I75="","",IFERROR(IF(_xlfn.XLOOKUP($I75,tbl_StartedStatus[Bold ID],tbl_StartedStatus[Started])="Started","Yes",IF(_xlfn.XLOOKUP($I75,tbl_StartedStatus[Bold ID],tbl_StartedStatus[Started])="No Show","No Show","")),""))</f>
        <v/>
      </c>
      <c r="C75" s="149">
        <v>46079</v>
      </c>
      <c r="D75" s="595">
        <v>46240</v>
      </c>
      <c r="F75" s="149" t="s">
        <v>501</v>
      </c>
      <c r="H75" s="150" t="s">
        <v>590</v>
      </c>
      <c r="I75" s="150">
        <v>206138560</v>
      </c>
      <c r="J75" s="150">
        <v>3858813622</v>
      </c>
      <c r="K75" s="150" t="s">
        <v>5481</v>
      </c>
      <c r="L75" s="150" t="s">
        <v>504</v>
      </c>
      <c r="M75" s="150" t="s">
        <v>67</v>
      </c>
      <c r="N75" s="155" t="s">
        <v>505</v>
      </c>
      <c r="O75" s="150" t="s">
        <v>507</v>
      </c>
      <c r="P75" s="150" t="s">
        <v>507</v>
      </c>
      <c r="Q75" s="150" t="s">
        <v>507</v>
      </c>
      <c r="R75" s="150" t="str">
        <f>IF($I75="","",IF(COUNTIFS('2.Mini Orientation'!$C:$C,$I75,'2.Mini Orientation'!$G:$G,"Yes")&gt;0,"Yes","No"))</f>
        <v>No</v>
      </c>
      <c r="S75" s="150"/>
    </row>
    <row r="76" spans="1:19" ht="23.25" customHeight="1">
      <c r="A76" s="150" t="str">
        <f t="shared" si="1"/>
        <v>No</v>
      </c>
      <c r="B76" s="153" t="str">
        <f>IF($I76="","",IFERROR(IF(_xlfn.XLOOKUP($I76,tbl_StartedStatus[Bold ID],tbl_StartedStatus[Started])="Started","Yes",IF(_xlfn.XLOOKUP($I76,tbl_StartedStatus[Bold ID],tbl_StartedStatus[Started])="No Show","No Show","")),""))</f>
        <v/>
      </c>
      <c r="C76" s="149">
        <v>46075</v>
      </c>
      <c r="D76" s="595">
        <v>46240</v>
      </c>
      <c r="F76" s="149" t="s">
        <v>542</v>
      </c>
      <c r="H76" s="150" t="s">
        <v>5539</v>
      </c>
      <c r="I76" s="150">
        <v>185956584</v>
      </c>
      <c r="J76" s="150" t="s">
        <v>5702</v>
      </c>
      <c r="K76" s="150" t="s">
        <v>5480</v>
      </c>
      <c r="L76" s="150" t="s">
        <v>504</v>
      </c>
      <c r="M76" s="150" t="s">
        <v>66</v>
      </c>
      <c r="N76" s="155" t="s">
        <v>553</v>
      </c>
      <c r="O76" s="150" t="s">
        <v>5730</v>
      </c>
      <c r="P76" s="150" t="s">
        <v>507</v>
      </c>
      <c r="Q76" s="150" t="s">
        <v>507</v>
      </c>
      <c r="R76" s="150" t="str">
        <f>IF($I76="","",IF(COUNTIFS('2.Mini Orientation'!$C:$C,$I76,'2.Mini Orientation'!$G:$G,"Yes")&gt;0,"Yes","No"))</f>
        <v>No</v>
      </c>
      <c r="S76" s="150"/>
    </row>
    <row r="77" spans="1:19" ht="23.25" customHeight="1">
      <c r="A77" s="150" t="str">
        <f t="shared" si="1"/>
        <v>No</v>
      </c>
      <c r="B77" s="153" t="str">
        <f>IF($I77="","",IFERROR(IF(_xlfn.XLOOKUP($I77,tbl_StartedStatus[Bold ID],tbl_StartedStatus[Started])="Started","Yes",IF(_xlfn.XLOOKUP($I77,tbl_StartedStatus[Bold ID],tbl_StartedStatus[Started])="No Show","No Show","")),""))</f>
        <v/>
      </c>
      <c r="C77" s="149">
        <v>46079</v>
      </c>
      <c r="D77" s="595">
        <v>46240</v>
      </c>
      <c r="F77" s="149" t="s">
        <v>501</v>
      </c>
      <c r="H77" s="150" t="s">
        <v>5540</v>
      </c>
      <c r="I77" s="150">
        <v>169029421</v>
      </c>
      <c r="J77" s="150">
        <v>8014033680</v>
      </c>
      <c r="K77" s="150" t="s">
        <v>5480</v>
      </c>
      <c r="L77" s="150" t="s">
        <v>504</v>
      </c>
      <c r="M77" s="150" t="s">
        <v>67</v>
      </c>
      <c r="N77" s="155" t="s">
        <v>516</v>
      </c>
      <c r="O77" s="150" t="s">
        <v>506</v>
      </c>
      <c r="P77" s="150" t="s">
        <v>507</v>
      </c>
      <c r="Q77" s="150" t="s">
        <v>507</v>
      </c>
      <c r="R77" s="150" t="str">
        <f>IF($I77="","",IF(COUNTIFS('2.Mini Orientation'!$C:$C,$I77,'2.Mini Orientation'!$G:$G,"Yes")&gt;0,"Yes","No"))</f>
        <v>No</v>
      </c>
      <c r="S77" s="150"/>
    </row>
    <row r="78" spans="1:19" ht="23.25" customHeight="1">
      <c r="A78" s="150" t="str">
        <f t="shared" si="1"/>
        <v>No</v>
      </c>
      <c r="B78" s="153" t="str">
        <f>IF($I78="","",IFERROR(IF(_xlfn.XLOOKUP($I78,tbl_StartedStatus[Bold ID],tbl_StartedStatus[Started])="Started","Yes",IF(_xlfn.XLOOKUP($I78,tbl_StartedStatus[Bold ID],tbl_StartedStatus[Started])="No Show","No Show","")),""))</f>
        <v/>
      </c>
      <c r="C78" s="149">
        <v>46080</v>
      </c>
      <c r="D78" s="595">
        <v>46240</v>
      </c>
      <c r="F78" s="149" t="s">
        <v>501</v>
      </c>
      <c r="H78" s="150" t="s">
        <v>591</v>
      </c>
      <c r="I78" s="150">
        <v>142562828</v>
      </c>
      <c r="J78" s="150">
        <v>3855561925</v>
      </c>
      <c r="K78" s="150" t="s">
        <v>5480</v>
      </c>
      <c r="L78" s="150" t="s">
        <v>504</v>
      </c>
      <c r="M78" s="150" t="s">
        <v>67</v>
      </c>
      <c r="N78" s="155" t="s">
        <v>516</v>
      </c>
      <c r="O78" s="150" t="s">
        <v>506</v>
      </c>
      <c r="P78" s="150" t="s">
        <v>507</v>
      </c>
      <c r="Q78" s="150" t="s">
        <v>507</v>
      </c>
      <c r="R78" s="150" t="str">
        <f>IF($I78="","",IF(COUNTIFS('2.Mini Orientation'!$C:$C,$I78,'2.Mini Orientation'!$G:$G,"Yes")&gt;0,"Yes","No"))</f>
        <v>No</v>
      </c>
      <c r="S78" s="150"/>
    </row>
    <row r="79" spans="1:19" ht="23.25" customHeight="1">
      <c r="A79" s="150" t="str">
        <f t="shared" si="1"/>
        <v>No</v>
      </c>
      <c r="B79" s="153" t="str">
        <f>IF($I79="","",IFERROR(IF(_xlfn.XLOOKUP($I79,tbl_StartedStatus[Bold ID],tbl_StartedStatus[Started])="Started","Yes",IF(_xlfn.XLOOKUP($I79,tbl_StartedStatus[Bold ID],tbl_StartedStatus[Started])="No Show","No Show","")),""))</f>
        <v/>
      </c>
      <c r="C79" s="149">
        <v>46080</v>
      </c>
      <c r="D79" s="595">
        <v>46240</v>
      </c>
      <c r="F79" s="149" t="s">
        <v>535</v>
      </c>
      <c r="H79" s="150" t="s">
        <v>592</v>
      </c>
      <c r="I79" s="150">
        <v>198492220</v>
      </c>
      <c r="J79" s="150" t="s">
        <v>593</v>
      </c>
      <c r="K79" s="150" t="s">
        <v>5480</v>
      </c>
      <c r="L79" s="150" t="s">
        <v>504</v>
      </c>
      <c r="M79" s="150" t="s">
        <v>67</v>
      </c>
      <c r="N79" s="155" t="s">
        <v>516</v>
      </c>
      <c r="O79" s="150" t="s">
        <v>506</v>
      </c>
      <c r="P79" s="150" t="s">
        <v>507</v>
      </c>
      <c r="Q79" s="150" t="s">
        <v>507</v>
      </c>
      <c r="R79" s="150" t="str">
        <f>IF($I79="","",IF(COUNTIFS('2.Mini Orientation'!$C:$C,$I79,'2.Mini Orientation'!$G:$G,"Yes")&gt;0,"Yes","No"))</f>
        <v>No</v>
      </c>
      <c r="S79" s="150"/>
    </row>
    <row r="80" spans="1:19" ht="23.25" customHeight="1">
      <c r="A80" s="150" t="str">
        <f t="shared" si="1"/>
        <v>No</v>
      </c>
      <c r="B80" s="153" t="str">
        <f>IF($I80="","",IFERROR(IF(_xlfn.XLOOKUP($I80,tbl_StartedStatus[Bold ID],tbl_StartedStatus[Started])="Started","Yes",IF(_xlfn.XLOOKUP($I80,tbl_StartedStatus[Bold ID],tbl_StartedStatus[Started])="No Show","No Show","")),""))</f>
        <v/>
      </c>
      <c r="C80" s="149">
        <v>46080</v>
      </c>
      <c r="D80" s="595">
        <v>46240</v>
      </c>
      <c r="F80" s="149" t="s">
        <v>501</v>
      </c>
      <c r="H80" s="150" t="s">
        <v>594</v>
      </c>
      <c r="I80" s="150">
        <v>218757146</v>
      </c>
      <c r="J80" s="150">
        <v>3859003037</v>
      </c>
      <c r="K80" s="150" t="s">
        <v>5480</v>
      </c>
      <c r="L80" s="150" t="s">
        <v>504</v>
      </c>
      <c r="M80" s="150" t="s">
        <v>67</v>
      </c>
      <c r="N80" s="155" t="s">
        <v>516</v>
      </c>
      <c r="O80" s="150" t="s">
        <v>507</v>
      </c>
      <c r="P80" s="150" t="s">
        <v>507</v>
      </c>
      <c r="Q80" s="150" t="s">
        <v>507</v>
      </c>
      <c r="R80" s="150" t="str">
        <f>IF($I80="","",IF(COUNTIFS('2.Mini Orientation'!$C:$C,$I80,'2.Mini Orientation'!$G:$G,"Yes")&gt;0,"Yes","No"))</f>
        <v>No</v>
      </c>
      <c r="S80" s="150"/>
    </row>
    <row r="81" spans="1:19" ht="23.25" customHeight="1">
      <c r="A81" s="150" t="str">
        <f t="shared" si="1"/>
        <v>No</v>
      </c>
      <c r="B81" s="153" t="str">
        <f>IF($I81="","",IFERROR(IF(_xlfn.XLOOKUP($I81,tbl_StartedStatus[Bold ID],tbl_StartedStatus[Started])="Started","Yes",IF(_xlfn.XLOOKUP($I81,tbl_StartedStatus[Bold ID],tbl_StartedStatus[Started])="No Show","No Show","")),""))</f>
        <v/>
      </c>
      <c r="C81" s="149">
        <v>46080</v>
      </c>
      <c r="D81" s="595">
        <v>46240</v>
      </c>
      <c r="F81" s="149" t="s">
        <v>501</v>
      </c>
      <c r="H81" s="150" t="s">
        <v>595</v>
      </c>
      <c r="I81" s="150">
        <v>217223012</v>
      </c>
      <c r="J81" s="150">
        <v>8017160791</v>
      </c>
      <c r="K81" s="150" t="s">
        <v>5480</v>
      </c>
      <c r="L81" s="150" t="s">
        <v>504</v>
      </c>
      <c r="M81" s="150" t="s">
        <v>67</v>
      </c>
      <c r="N81" s="155" t="s">
        <v>510</v>
      </c>
      <c r="O81" s="150" t="s">
        <v>507</v>
      </c>
      <c r="P81" s="150" t="s">
        <v>507</v>
      </c>
      <c r="Q81" s="150" t="s">
        <v>507</v>
      </c>
      <c r="R81" s="150" t="str">
        <f>IF($I81="","",IF(COUNTIFS('2.Mini Orientation'!$C:$C,$I81,'2.Mini Orientation'!$G:$G,"Yes")&gt;0,"Yes","No"))</f>
        <v>No</v>
      </c>
      <c r="S81" s="150"/>
    </row>
    <row r="82" spans="1:19" ht="23.25" customHeight="1">
      <c r="A82" s="150" t="str">
        <f t="shared" si="1"/>
        <v>No</v>
      </c>
      <c r="B82" s="153" t="str">
        <f>IF($I82="","",IFERROR(IF(_xlfn.XLOOKUP($I82,tbl_StartedStatus[Bold ID],tbl_StartedStatus[Started])="Started","Yes",IF(_xlfn.XLOOKUP($I82,tbl_StartedStatus[Bold ID],tbl_StartedStatus[Started])="No Show","No Show","")),""))</f>
        <v/>
      </c>
      <c r="C82" s="149">
        <v>46080</v>
      </c>
      <c r="D82" s="595">
        <v>46240</v>
      </c>
      <c r="F82" s="149" t="s">
        <v>501</v>
      </c>
      <c r="H82" s="150" t="s">
        <v>596</v>
      </c>
      <c r="I82" s="150">
        <v>218869784</v>
      </c>
      <c r="J82" s="150" t="s">
        <v>597</v>
      </c>
      <c r="K82" s="150" t="s">
        <v>5480</v>
      </c>
      <c r="L82" s="150" t="s">
        <v>504</v>
      </c>
      <c r="M82" s="150" t="s">
        <v>67</v>
      </c>
      <c r="N82" s="155" t="s">
        <v>510</v>
      </c>
      <c r="O82" s="150" t="s">
        <v>507</v>
      </c>
      <c r="P82" s="150" t="s">
        <v>507</v>
      </c>
      <c r="Q82" s="150" t="s">
        <v>507</v>
      </c>
      <c r="R82" s="150" t="str">
        <f>IF($I82="","",IF(COUNTIFS('2.Mini Orientation'!$C:$C,$I82,'2.Mini Orientation'!$G:$G,"Yes")&gt;0,"Yes","No"))</f>
        <v>No</v>
      </c>
      <c r="S82" s="150"/>
    </row>
    <row r="83" spans="1:19" ht="23.25" customHeight="1">
      <c r="A83" s="150" t="str">
        <f t="shared" si="1"/>
        <v>No</v>
      </c>
      <c r="B83" s="153" t="str">
        <f>IF($I83="","",IFERROR(IF(_xlfn.XLOOKUP($I83,tbl_StartedStatus[Bold ID],tbl_StartedStatus[Started])="Started","Yes",IF(_xlfn.XLOOKUP($I83,tbl_StartedStatus[Bold ID],tbl_StartedStatus[Started])="No Show","No Show","")),""))</f>
        <v/>
      </c>
      <c r="C83" s="149">
        <v>46080</v>
      </c>
      <c r="D83" s="595">
        <v>46240</v>
      </c>
      <c r="F83" s="149" t="s">
        <v>535</v>
      </c>
      <c r="H83" s="150" t="s">
        <v>598</v>
      </c>
      <c r="I83" s="150">
        <v>215264805</v>
      </c>
      <c r="J83" s="150">
        <v>8439398617</v>
      </c>
      <c r="K83" s="150" t="s">
        <v>5481</v>
      </c>
      <c r="L83" s="150" t="s">
        <v>504</v>
      </c>
      <c r="M83" s="150" t="s">
        <v>66</v>
      </c>
      <c r="N83" s="155" t="s">
        <v>553</v>
      </c>
      <c r="O83" s="150" t="s">
        <v>506</v>
      </c>
      <c r="P83" s="150" t="s">
        <v>507</v>
      </c>
      <c r="Q83" s="150" t="s">
        <v>507</v>
      </c>
      <c r="R83" s="150" t="str">
        <f>IF($I83="","",IF(COUNTIFS('2.Mini Orientation'!$C:$C,$I83,'2.Mini Orientation'!$G:$G,"Yes")&gt;0,"Yes","No"))</f>
        <v>No</v>
      </c>
      <c r="S83" s="150"/>
    </row>
    <row r="84" spans="1:19" ht="23.25" customHeight="1">
      <c r="A84" s="150" t="str">
        <f t="shared" si="1"/>
        <v>No</v>
      </c>
      <c r="B84" s="153" t="str">
        <f>IF($I84="","",IFERROR(IF(_xlfn.XLOOKUP($I84,tbl_StartedStatus[Bold ID],tbl_StartedStatus[Started])="Started","Yes",IF(_xlfn.XLOOKUP($I84,tbl_StartedStatus[Bold ID],tbl_StartedStatus[Started])="No Show","No Show","")),""))</f>
        <v/>
      </c>
      <c r="C84" s="149">
        <v>46080</v>
      </c>
      <c r="D84" s="595">
        <v>46240</v>
      </c>
      <c r="F84" s="149" t="s">
        <v>501</v>
      </c>
      <c r="H84" s="150" t="s">
        <v>599</v>
      </c>
      <c r="I84" s="150">
        <v>218852536</v>
      </c>
      <c r="J84" s="150">
        <v>3855361528</v>
      </c>
      <c r="K84" s="150" t="s">
        <v>5480</v>
      </c>
      <c r="L84" s="150" t="s">
        <v>504</v>
      </c>
      <c r="M84" s="150" t="s">
        <v>67</v>
      </c>
      <c r="N84" s="155" t="s">
        <v>510</v>
      </c>
      <c r="O84" s="150" t="s">
        <v>507</v>
      </c>
      <c r="P84" s="150" t="s">
        <v>507</v>
      </c>
      <c r="Q84" s="150" t="s">
        <v>507</v>
      </c>
      <c r="R84" s="150" t="str">
        <f>IF($I84="","",IF(COUNTIFS('2.Mini Orientation'!$C:$C,$I84,'2.Mini Orientation'!$G:$G,"Yes")&gt;0,"Yes","No"))</f>
        <v>No</v>
      </c>
      <c r="S84" s="150"/>
    </row>
    <row r="85" spans="1:19" ht="23.25" customHeight="1">
      <c r="A85" s="150" t="str">
        <f t="shared" si="1"/>
        <v>No</v>
      </c>
      <c r="B85" s="153" t="str">
        <f>IF($I85="","",IFERROR(IF(_xlfn.XLOOKUP($I85,tbl_StartedStatus[Bold ID],tbl_StartedStatus[Started])="Started","Yes",IF(_xlfn.XLOOKUP($I85,tbl_StartedStatus[Bold ID],tbl_StartedStatus[Started])="No Show","No Show","")),""))</f>
        <v/>
      </c>
      <c r="C85" s="149">
        <v>46080</v>
      </c>
      <c r="D85" s="595">
        <v>46240</v>
      </c>
      <c r="F85" s="149" t="s">
        <v>501</v>
      </c>
      <c r="H85" s="150" t="s">
        <v>5541</v>
      </c>
      <c r="I85" s="150">
        <v>218869828</v>
      </c>
      <c r="J85" s="150">
        <v>8015488836</v>
      </c>
      <c r="K85" s="150" t="s">
        <v>5480</v>
      </c>
      <c r="L85" s="150" t="s">
        <v>504</v>
      </c>
      <c r="M85" s="150" t="s">
        <v>67</v>
      </c>
      <c r="N85" s="155" t="s">
        <v>516</v>
      </c>
      <c r="O85" s="150" t="s">
        <v>506</v>
      </c>
      <c r="P85" s="150" t="s">
        <v>507</v>
      </c>
      <c r="Q85" s="150" t="s">
        <v>507</v>
      </c>
      <c r="R85" s="150" t="str">
        <f>IF($I85="","",IF(COUNTIFS('2.Mini Orientation'!$C:$C,$I85,'2.Mini Orientation'!$G:$G,"Yes")&gt;0,"Yes","No"))</f>
        <v>No</v>
      </c>
      <c r="S85" s="150"/>
    </row>
    <row r="86" spans="1:19" ht="23.25" customHeight="1">
      <c r="A86" s="150" t="str">
        <f t="shared" si="1"/>
        <v>No</v>
      </c>
      <c r="B86" s="153" t="str">
        <f>IF($I86="","",IFERROR(IF(_xlfn.XLOOKUP($I86,tbl_StartedStatus[Bold ID],tbl_StartedStatus[Started])="Started","Yes",IF(_xlfn.XLOOKUP($I86,tbl_StartedStatus[Bold ID],tbl_StartedStatus[Started])="No Show","No Show","")),""))</f>
        <v/>
      </c>
      <c r="C86" s="149">
        <v>46083</v>
      </c>
      <c r="D86" s="595">
        <v>46240</v>
      </c>
      <c r="F86" s="149" t="s">
        <v>501</v>
      </c>
      <c r="H86" s="150" t="s">
        <v>600</v>
      </c>
      <c r="I86" s="150">
        <v>199399153</v>
      </c>
      <c r="J86" s="150">
        <v>3854575055</v>
      </c>
      <c r="K86" s="150" t="s">
        <v>5480</v>
      </c>
      <c r="L86" s="150" t="s">
        <v>504</v>
      </c>
      <c r="M86" s="150" t="s">
        <v>67</v>
      </c>
      <c r="N86" s="155" t="s">
        <v>516</v>
      </c>
      <c r="O86" s="150" t="s">
        <v>506</v>
      </c>
      <c r="P86" s="150" t="s">
        <v>507</v>
      </c>
      <c r="Q86" s="150" t="s">
        <v>507</v>
      </c>
      <c r="R86" s="150" t="str">
        <f>IF($I86="","",IF(COUNTIFS('2.Mini Orientation'!$C:$C,$I86,'2.Mini Orientation'!$G:$G,"Yes")&gt;0,"Yes","No"))</f>
        <v>No</v>
      </c>
      <c r="S86" s="150"/>
    </row>
    <row r="87" spans="1:19" ht="23.25" customHeight="1">
      <c r="A87" s="150" t="str">
        <f t="shared" si="1"/>
        <v>No</v>
      </c>
      <c r="B87" s="153" t="str">
        <f>IF($I87="","",IFERROR(IF(_xlfn.XLOOKUP($I87,tbl_StartedStatus[Bold ID],tbl_StartedStatus[Started])="Started","Yes",IF(_xlfn.XLOOKUP($I87,tbl_StartedStatus[Bold ID],tbl_StartedStatus[Started])="No Show","No Show","")),""))</f>
        <v/>
      </c>
      <c r="C87" s="149">
        <v>46083</v>
      </c>
      <c r="D87" s="595">
        <v>46240</v>
      </c>
      <c r="F87" s="149" t="s">
        <v>501</v>
      </c>
      <c r="H87" s="150" t="s">
        <v>601</v>
      </c>
      <c r="I87" s="150">
        <v>182053872</v>
      </c>
      <c r="J87" s="150">
        <v>3853127782</v>
      </c>
      <c r="K87" s="150" t="s">
        <v>5480</v>
      </c>
      <c r="L87" s="150" t="s">
        <v>504</v>
      </c>
      <c r="M87" s="150" t="s">
        <v>67</v>
      </c>
      <c r="N87" s="155" t="s">
        <v>516</v>
      </c>
      <c r="O87" s="150" t="s">
        <v>506</v>
      </c>
      <c r="P87" s="150" t="s">
        <v>507</v>
      </c>
      <c r="Q87" s="150" t="s">
        <v>507</v>
      </c>
      <c r="R87" s="150" t="str">
        <f>IF($I87="","",IF(COUNTIFS('2.Mini Orientation'!$C:$C,$I87,'2.Mini Orientation'!$G:$G,"Yes")&gt;0,"Yes","No"))</f>
        <v>No</v>
      </c>
      <c r="S87" s="150"/>
    </row>
    <row r="88" spans="1:19" ht="23.25" customHeight="1">
      <c r="A88" s="150" t="str">
        <f t="shared" si="1"/>
        <v>No</v>
      </c>
      <c r="B88" s="153" t="str">
        <f>IF($I88="","",IFERROR(IF(_xlfn.XLOOKUP($I88,tbl_StartedStatus[Bold ID],tbl_StartedStatus[Started])="Started","Yes",IF(_xlfn.XLOOKUP($I88,tbl_StartedStatus[Bold ID],tbl_StartedStatus[Started])="No Show","No Show","")),""))</f>
        <v/>
      </c>
      <c r="C88" s="149">
        <v>46083</v>
      </c>
      <c r="D88" s="595">
        <v>46240</v>
      </c>
      <c r="F88" s="149" t="s">
        <v>501</v>
      </c>
      <c r="H88" s="150" t="s">
        <v>602</v>
      </c>
      <c r="I88" s="150">
        <v>217304054</v>
      </c>
      <c r="J88" s="150">
        <v>8014730897</v>
      </c>
      <c r="K88" s="150" t="s">
        <v>5480</v>
      </c>
      <c r="L88" s="150" t="s">
        <v>504</v>
      </c>
      <c r="M88" s="150" t="s">
        <v>67</v>
      </c>
      <c r="N88" s="155" t="s">
        <v>516</v>
      </c>
      <c r="O88" s="150" t="s">
        <v>506</v>
      </c>
      <c r="P88" s="150" t="s">
        <v>507</v>
      </c>
      <c r="Q88" s="150" t="s">
        <v>507</v>
      </c>
      <c r="R88" s="150" t="str">
        <f>IF($I88="","",IF(COUNTIFS('2.Mini Orientation'!$C:$C,$I88,'2.Mini Orientation'!$G:$G,"Yes")&gt;0,"Yes","No"))</f>
        <v>No</v>
      </c>
      <c r="S88" s="150"/>
    </row>
    <row r="89" spans="1:19" ht="23.25" customHeight="1">
      <c r="A89" s="150" t="str">
        <f t="shared" si="1"/>
        <v>No</v>
      </c>
      <c r="B89" s="153" t="str">
        <f>IF($I89="","",IFERROR(IF(_xlfn.XLOOKUP($I89,tbl_StartedStatus[Bold ID],tbl_StartedStatus[Started])="Started","Yes",IF(_xlfn.XLOOKUP($I89,tbl_StartedStatus[Bold ID],tbl_StartedStatus[Started])="No Show","No Show","")),""))</f>
        <v/>
      </c>
      <c r="C89" s="149">
        <v>46083</v>
      </c>
      <c r="D89" s="595">
        <v>46240</v>
      </c>
      <c r="F89" s="149" t="s">
        <v>501</v>
      </c>
      <c r="H89" s="150" t="s">
        <v>603</v>
      </c>
      <c r="I89" s="150">
        <v>198168768</v>
      </c>
      <c r="J89" s="150">
        <v>3855070846</v>
      </c>
      <c r="K89" s="150" t="s">
        <v>5480</v>
      </c>
      <c r="L89" s="150" t="s">
        <v>504</v>
      </c>
      <c r="M89" s="150" t="s">
        <v>67</v>
      </c>
      <c r="N89" s="155" t="s">
        <v>510</v>
      </c>
      <c r="O89" s="150" t="s">
        <v>507</v>
      </c>
      <c r="P89" s="150" t="s">
        <v>507</v>
      </c>
      <c r="Q89" s="150" t="s">
        <v>507</v>
      </c>
      <c r="R89" s="150" t="str">
        <f>IF($I89="","",IF(COUNTIFS('2.Mini Orientation'!$C:$C,$I89,'2.Mini Orientation'!$G:$G,"Yes")&gt;0,"Yes","No"))</f>
        <v>No</v>
      </c>
      <c r="S89" s="150"/>
    </row>
    <row r="90" spans="1:19" ht="23.25" customHeight="1">
      <c r="A90" s="150" t="str">
        <f t="shared" si="1"/>
        <v>No</v>
      </c>
      <c r="B90" s="153" t="str">
        <f>IF($I90="","",IFERROR(IF(_xlfn.XLOOKUP($I90,tbl_StartedStatus[Bold ID],tbl_StartedStatus[Started])="Started","Yes",IF(_xlfn.XLOOKUP($I90,tbl_StartedStatus[Bold ID],tbl_StartedStatus[Started])="No Show","No Show","")),""))</f>
        <v/>
      </c>
      <c r="C90" s="149">
        <v>46083</v>
      </c>
      <c r="D90" s="595">
        <v>46240</v>
      </c>
      <c r="F90" s="149" t="s">
        <v>501</v>
      </c>
      <c r="H90" s="150" t="s">
        <v>5542</v>
      </c>
      <c r="I90" s="150">
        <v>206201257</v>
      </c>
      <c r="J90" s="150">
        <v>8014047296</v>
      </c>
      <c r="K90" s="150" t="s">
        <v>5480</v>
      </c>
      <c r="L90" s="150" t="s">
        <v>504</v>
      </c>
      <c r="M90" s="150" t="s">
        <v>67</v>
      </c>
      <c r="N90" s="155" t="s">
        <v>510</v>
      </c>
      <c r="O90" s="150" t="s">
        <v>507</v>
      </c>
      <c r="P90" s="150" t="s">
        <v>507</v>
      </c>
      <c r="Q90" s="150" t="s">
        <v>507</v>
      </c>
      <c r="R90" s="150" t="str">
        <f>IF($I90="","",IF(COUNTIFS('2.Mini Orientation'!$C:$C,$I90,'2.Mini Orientation'!$G:$G,"Yes")&gt;0,"Yes","No"))</f>
        <v>No</v>
      </c>
      <c r="S90" s="150"/>
    </row>
    <row r="91" spans="1:19" ht="23.25" customHeight="1">
      <c r="A91" s="150" t="str">
        <f t="shared" si="1"/>
        <v>No</v>
      </c>
      <c r="B91" s="153" t="str">
        <f>IF($I91="","",IFERROR(IF(_xlfn.XLOOKUP($I91,tbl_StartedStatus[Bold ID],tbl_StartedStatus[Started])="Started","Yes",IF(_xlfn.XLOOKUP($I91,tbl_StartedStatus[Bold ID],tbl_StartedStatus[Started])="No Show","No Show","")),""))</f>
        <v/>
      </c>
      <c r="C91" s="149">
        <v>46084</v>
      </c>
      <c r="D91" s="595">
        <v>46240</v>
      </c>
      <c r="F91" s="149" t="s">
        <v>501</v>
      </c>
      <c r="H91" s="150" t="s">
        <v>604</v>
      </c>
      <c r="I91" s="150">
        <v>218898855</v>
      </c>
      <c r="J91" s="150" t="s">
        <v>605</v>
      </c>
      <c r="K91" s="150" t="s">
        <v>5480</v>
      </c>
      <c r="L91" s="150" t="s">
        <v>504</v>
      </c>
      <c r="M91" s="150" t="s">
        <v>67</v>
      </c>
      <c r="N91" s="155" t="s">
        <v>510</v>
      </c>
      <c r="O91" s="150" t="s">
        <v>507</v>
      </c>
      <c r="P91" s="150" t="s">
        <v>507</v>
      </c>
      <c r="Q91" s="150" t="s">
        <v>507</v>
      </c>
      <c r="R91" s="150" t="str">
        <f>IF($I91="","",IF(COUNTIFS('2.Mini Orientation'!$C:$C,$I91,'2.Mini Orientation'!$G:$G,"Yes")&gt;0,"Yes","No"))</f>
        <v>No</v>
      </c>
      <c r="S91" s="150"/>
    </row>
    <row r="92" spans="1:19" ht="23.25" customHeight="1">
      <c r="A92" s="150" t="str">
        <f t="shared" si="1"/>
        <v>No</v>
      </c>
      <c r="B92" s="153" t="str">
        <f>IF($I92="","",IFERROR(IF(_xlfn.XLOOKUP($I92,tbl_StartedStatus[Bold ID],tbl_StartedStatus[Started])="Started","Yes",IF(_xlfn.XLOOKUP($I92,tbl_StartedStatus[Bold ID],tbl_StartedStatus[Started])="No Show","No Show","")),""))</f>
        <v/>
      </c>
      <c r="C92" s="149">
        <v>46084</v>
      </c>
      <c r="D92" s="595">
        <v>46240</v>
      </c>
      <c r="F92" s="149" t="s">
        <v>501</v>
      </c>
      <c r="H92" s="150" t="s">
        <v>606</v>
      </c>
      <c r="I92" s="150">
        <v>213056878</v>
      </c>
      <c r="J92" s="150">
        <v>8017353173</v>
      </c>
      <c r="K92" s="150" t="s">
        <v>5481</v>
      </c>
      <c r="L92" s="150" t="s">
        <v>504</v>
      </c>
      <c r="M92" s="150" t="s">
        <v>67</v>
      </c>
      <c r="N92" s="155" t="s">
        <v>516</v>
      </c>
      <c r="O92" s="150" t="s">
        <v>506</v>
      </c>
      <c r="P92" s="150" t="s">
        <v>507</v>
      </c>
      <c r="Q92" s="150" t="s">
        <v>507</v>
      </c>
      <c r="R92" s="150" t="str">
        <f>IF($I92="","",IF(COUNTIFS('2.Mini Orientation'!$C:$C,$I92,'2.Mini Orientation'!$G:$G,"Yes")&gt;0,"Yes","No"))</f>
        <v>No</v>
      </c>
      <c r="S92" s="150"/>
    </row>
    <row r="93" spans="1:19" ht="23.25" customHeight="1">
      <c r="A93" s="150" t="str">
        <f t="shared" si="1"/>
        <v>No</v>
      </c>
      <c r="B93" s="153" t="str">
        <f>IF($I93="","",IFERROR(IF(_xlfn.XLOOKUP($I93,tbl_StartedStatus[Bold ID],tbl_StartedStatus[Started])="Started","Yes",IF(_xlfn.XLOOKUP($I93,tbl_StartedStatus[Bold ID],tbl_StartedStatus[Started])="No Show","No Show","")),""))</f>
        <v/>
      </c>
      <c r="C93" s="149">
        <v>46084</v>
      </c>
      <c r="D93" s="595">
        <v>46240</v>
      </c>
      <c r="F93" s="149" t="s">
        <v>501</v>
      </c>
      <c r="H93" s="150" t="s">
        <v>607</v>
      </c>
      <c r="I93" s="150">
        <v>198515355</v>
      </c>
      <c r="J93" s="150">
        <v>3855285890</v>
      </c>
      <c r="K93" s="150" t="s">
        <v>5481</v>
      </c>
      <c r="L93" s="150" t="s">
        <v>504</v>
      </c>
      <c r="M93" s="150" t="s">
        <v>67</v>
      </c>
      <c r="N93" s="155" t="s">
        <v>516</v>
      </c>
      <c r="O93" s="150" t="s">
        <v>506</v>
      </c>
      <c r="P93" s="150" t="s">
        <v>507</v>
      </c>
      <c r="Q93" s="150" t="s">
        <v>507</v>
      </c>
      <c r="R93" s="150" t="str">
        <f>IF($I93="","",IF(COUNTIFS('2.Mini Orientation'!$C:$C,$I93,'2.Mini Orientation'!$G:$G,"Yes")&gt;0,"Yes","No"))</f>
        <v>No</v>
      </c>
      <c r="S93" s="150"/>
    </row>
    <row r="94" spans="1:19" ht="23.25" customHeight="1">
      <c r="A94" s="150" t="str">
        <f t="shared" si="1"/>
        <v>No</v>
      </c>
      <c r="B94" s="153" t="str">
        <f>IF($I94="","",IFERROR(IF(_xlfn.XLOOKUP($I94,tbl_StartedStatus[Bold ID],tbl_StartedStatus[Started])="Started","Yes",IF(_xlfn.XLOOKUP($I94,tbl_StartedStatus[Bold ID],tbl_StartedStatus[Started])="No Show","No Show","")),""))</f>
        <v/>
      </c>
      <c r="C94" s="149">
        <v>46084</v>
      </c>
      <c r="D94" s="595">
        <v>46240</v>
      </c>
      <c r="F94" s="149" t="s">
        <v>501</v>
      </c>
      <c r="H94" s="150" t="s">
        <v>608</v>
      </c>
      <c r="I94" s="150">
        <v>199505841</v>
      </c>
      <c r="J94" s="150">
        <v>8013859554</v>
      </c>
      <c r="K94" s="150" t="s">
        <v>5481</v>
      </c>
      <c r="L94" s="150" t="s">
        <v>504</v>
      </c>
      <c r="M94" s="150" t="s">
        <v>67</v>
      </c>
      <c r="N94" s="155" t="s">
        <v>510</v>
      </c>
      <c r="O94" s="150" t="s">
        <v>507</v>
      </c>
      <c r="P94" s="150" t="s">
        <v>507</v>
      </c>
      <c r="Q94" s="150" t="s">
        <v>507</v>
      </c>
      <c r="R94" s="150" t="str">
        <f>IF($I94="","",IF(COUNTIFS('2.Mini Orientation'!$C:$C,$I94,'2.Mini Orientation'!$G:$G,"Yes")&gt;0,"Yes","No"))</f>
        <v>No</v>
      </c>
      <c r="S94" s="150"/>
    </row>
    <row r="95" spans="1:19" ht="23.25" customHeight="1">
      <c r="A95" s="150" t="str">
        <f t="shared" si="1"/>
        <v>No</v>
      </c>
      <c r="B95" s="153" t="str">
        <f>IF($I95="","",IFERROR(IF(_xlfn.XLOOKUP($I95,tbl_StartedStatus[Bold ID],tbl_StartedStatus[Started])="Started","Yes",IF(_xlfn.XLOOKUP($I95,tbl_StartedStatus[Bold ID],tbl_StartedStatus[Started])="No Show","No Show","")),""))</f>
        <v/>
      </c>
      <c r="C95" s="149">
        <v>46084</v>
      </c>
      <c r="D95" s="595">
        <v>46240</v>
      </c>
      <c r="F95" s="149" t="s">
        <v>501</v>
      </c>
      <c r="H95" s="150" t="s">
        <v>609</v>
      </c>
      <c r="I95" s="150">
        <v>218791551</v>
      </c>
      <c r="J95" s="150">
        <v>9014314176</v>
      </c>
      <c r="K95" s="150" t="s">
        <v>5480</v>
      </c>
      <c r="L95" s="150" t="s">
        <v>504</v>
      </c>
      <c r="M95" s="150" t="s">
        <v>67</v>
      </c>
      <c r="N95" s="155" t="s">
        <v>516</v>
      </c>
      <c r="O95" s="150" t="s">
        <v>506</v>
      </c>
      <c r="P95" s="150" t="s">
        <v>507</v>
      </c>
      <c r="Q95" s="150" t="s">
        <v>507</v>
      </c>
      <c r="R95" s="150" t="str">
        <f>IF($I95="","",IF(COUNTIFS('2.Mini Orientation'!$C:$C,$I95,'2.Mini Orientation'!$G:$G,"Yes")&gt;0,"Yes","No"))</f>
        <v>No</v>
      </c>
      <c r="S95" s="150"/>
    </row>
    <row r="96" spans="1:19" ht="23.25" customHeight="1">
      <c r="A96" s="150" t="str">
        <f t="shared" si="1"/>
        <v>No</v>
      </c>
      <c r="B96" s="153" t="str">
        <f>IF($I96="","",IFERROR(IF(_xlfn.XLOOKUP($I96,tbl_StartedStatus[Bold ID],tbl_StartedStatus[Started])="Started","Yes",IF(_xlfn.XLOOKUP($I96,tbl_StartedStatus[Bold ID],tbl_StartedStatus[Started])="No Show","No Show","")),""))</f>
        <v/>
      </c>
      <c r="C96" s="149">
        <v>46084</v>
      </c>
      <c r="D96" s="595">
        <v>46240</v>
      </c>
      <c r="F96" s="149" t="s">
        <v>501</v>
      </c>
      <c r="H96" s="150" t="s">
        <v>610</v>
      </c>
      <c r="I96" s="150">
        <v>189857069</v>
      </c>
      <c r="J96" s="150">
        <v>5167260509</v>
      </c>
      <c r="K96" s="150" t="s">
        <v>5480</v>
      </c>
      <c r="L96" s="150" t="s">
        <v>504</v>
      </c>
      <c r="M96" s="150" t="s">
        <v>67</v>
      </c>
      <c r="N96" s="155" t="s">
        <v>516</v>
      </c>
      <c r="O96" s="150" t="s">
        <v>506</v>
      </c>
      <c r="P96" s="150" t="s">
        <v>507</v>
      </c>
      <c r="Q96" s="150" t="s">
        <v>507</v>
      </c>
      <c r="R96" s="150" t="str">
        <f>IF($I96="","",IF(COUNTIFS('2.Mini Orientation'!$C:$C,$I96,'2.Mini Orientation'!$G:$G,"Yes")&gt;0,"Yes","No"))</f>
        <v>No</v>
      </c>
      <c r="S96" s="150"/>
    </row>
    <row r="97" spans="1:19" ht="23.25" customHeight="1">
      <c r="A97" s="150" t="str">
        <f t="shared" si="1"/>
        <v>No</v>
      </c>
      <c r="B97" s="153" t="str">
        <f>IF($I97="","",IFERROR(IF(_xlfn.XLOOKUP($I97,tbl_StartedStatus[Bold ID],tbl_StartedStatus[Started])="Started","Yes",IF(_xlfn.XLOOKUP($I97,tbl_StartedStatus[Bold ID],tbl_StartedStatus[Started])="No Show","No Show","")),""))</f>
        <v/>
      </c>
      <c r="C97" s="149">
        <v>46084</v>
      </c>
      <c r="D97" s="595">
        <v>46240</v>
      </c>
      <c r="F97" s="149" t="s">
        <v>542</v>
      </c>
      <c r="H97" s="150" t="s">
        <v>611</v>
      </c>
      <c r="I97" s="150">
        <v>164911705</v>
      </c>
      <c r="J97" s="150">
        <v>3854199021</v>
      </c>
      <c r="K97" s="150" t="s">
        <v>5480</v>
      </c>
      <c r="L97" s="150" t="s">
        <v>504</v>
      </c>
      <c r="M97" s="150" t="s">
        <v>66</v>
      </c>
      <c r="N97" s="155" t="s">
        <v>553</v>
      </c>
      <c r="O97" s="150" t="s">
        <v>507</v>
      </c>
      <c r="P97" s="150" t="s">
        <v>507</v>
      </c>
      <c r="Q97" s="150" t="s">
        <v>507</v>
      </c>
      <c r="R97" s="150" t="str">
        <f>IF($I97="","",IF(COUNTIFS('2.Mini Orientation'!$C:$C,$I97,'2.Mini Orientation'!$G:$G,"Yes")&gt;0,"Yes","No"))</f>
        <v>No</v>
      </c>
      <c r="S97" s="150"/>
    </row>
    <row r="98" spans="1:19" ht="23.25" customHeight="1">
      <c r="A98" s="150" t="str">
        <f t="shared" si="1"/>
        <v>No</v>
      </c>
      <c r="B98" s="153" t="str">
        <f>IF($I98="","",IFERROR(IF(_xlfn.XLOOKUP($I98,tbl_StartedStatus[Bold ID],tbl_StartedStatus[Started])="Started","Yes",IF(_xlfn.XLOOKUP($I98,tbl_StartedStatus[Bold ID],tbl_StartedStatus[Started])="No Show","No Show","")),""))</f>
        <v/>
      </c>
      <c r="C98" s="149">
        <v>46084</v>
      </c>
      <c r="D98" s="595">
        <v>46240</v>
      </c>
      <c r="F98" s="149" t="s">
        <v>501</v>
      </c>
      <c r="H98" s="150" t="s">
        <v>612</v>
      </c>
      <c r="I98" s="150">
        <v>199714790</v>
      </c>
      <c r="J98" s="150">
        <v>3855789466</v>
      </c>
      <c r="K98" s="150" t="s">
        <v>5480</v>
      </c>
      <c r="L98" s="150" t="s">
        <v>504</v>
      </c>
      <c r="M98" s="150" t="s">
        <v>67</v>
      </c>
      <c r="N98" s="155" t="s">
        <v>516</v>
      </c>
      <c r="O98" s="150" t="s">
        <v>507</v>
      </c>
      <c r="P98" s="150" t="s">
        <v>507</v>
      </c>
      <c r="Q98" s="150" t="s">
        <v>507</v>
      </c>
      <c r="R98" s="150" t="str">
        <f>IF($I98="","",IF(COUNTIFS('2.Mini Orientation'!$C:$C,$I98,'2.Mini Orientation'!$G:$G,"Yes")&gt;0,"Yes","No"))</f>
        <v>No</v>
      </c>
      <c r="S98" s="150"/>
    </row>
    <row r="99" spans="1:19" ht="23.25" customHeight="1">
      <c r="A99" s="150" t="str">
        <f t="shared" si="1"/>
        <v>No</v>
      </c>
      <c r="B99" s="153" t="str">
        <f>IF($I99="","",IFERROR(IF(_xlfn.XLOOKUP($I99,tbl_StartedStatus[Bold ID],tbl_StartedStatus[Started])="Started","Yes",IF(_xlfn.XLOOKUP($I99,tbl_StartedStatus[Bold ID],tbl_StartedStatus[Started])="No Show","No Show","")),""))</f>
        <v/>
      </c>
      <c r="C99" s="149">
        <v>46084</v>
      </c>
      <c r="D99" s="595">
        <v>46240</v>
      </c>
      <c r="F99" s="149" t="s">
        <v>501</v>
      </c>
      <c r="H99" s="150" t="s">
        <v>5543</v>
      </c>
      <c r="I99" s="150">
        <v>219021559</v>
      </c>
      <c r="J99" s="150">
        <v>3854470255</v>
      </c>
      <c r="K99" s="150" t="s">
        <v>5480</v>
      </c>
      <c r="L99" s="150" t="s">
        <v>504</v>
      </c>
      <c r="M99" s="150" t="s">
        <v>67</v>
      </c>
      <c r="N99" s="155" t="s">
        <v>505</v>
      </c>
      <c r="O99" s="150" t="s">
        <v>507</v>
      </c>
      <c r="P99" s="150" t="s">
        <v>507</v>
      </c>
      <c r="Q99" s="150" t="s">
        <v>507</v>
      </c>
      <c r="R99" s="150" t="str">
        <f>IF($I99="","",IF(COUNTIFS('2.Mini Orientation'!$C:$C,$I99,'2.Mini Orientation'!$G:$G,"Yes")&gt;0,"Yes","No"))</f>
        <v>No</v>
      </c>
      <c r="S99" s="150"/>
    </row>
    <row r="100" spans="1:19" ht="23.25" customHeight="1">
      <c r="A100" s="150" t="str">
        <f t="shared" si="1"/>
        <v>No</v>
      </c>
      <c r="B100" s="153" t="str">
        <f>IF($I100="","",IFERROR(IF(_xlfn.XLOOKUP($I100,tbl_StartedStatus[Bold ID],tbl_StartedStatus[Started])="Started","Yes",IF(_xlfn.XLOOKUP($I100,tbl_StartedStatus[Bold ID],tbl_StartedStatus[Started])="No Show","No Show","")),""))</f>
        <v/>
      </c>
      <c r="C100" s="149">
        <v>46084</v>
      </c>
      <c r="D100" s="595">
        <v>46240</v>
      </c>
      <c r="F100" s="149" t="s">
        <v>501</v>
      </c>
      <c r="H100" s="150" t="s">
        <v>613</v>
      </c>
      <c r="I100" s="150">
        <v>155190402</v>
      </c>
      <c r="J100" s="150">
        <v>3857227120</v>
      </c>
      <c r="K100" s="150" t="s">
        <v>5480</v>
      </c>
      <c r="L100" s="150" t="s">
        <v>504</v>
      </c>
      <c r="M100" s="150" t="s">
        <v>67</v>
      </c>
      <c r="N100" s="155" t="s">
        <v>516</v>
      </c>
      <c r="O100" s="150" t="s">
        <v>506</v>
      </c>
      <c r="P100" s="150" t="s">
        <v>507</v>
      </c>
      <c r="Q100" s="150" t="s">
        <v>507</v>
      </c>
      <c r="R100" s="150" t="str">
        <f>IF($I100="","",IF(COUNTIFS('2.Mini Orientation'!$C:$C,$I100,'2.Mini Orientation'!$G:$G,"Yes")&gt;0,"Yes","No"))</f>
        <v>No</v>
      </c>
      <c r="S100" s="150"/>
    </row>
    <row r="101" spans="1:19" ht="23.25" customHeight="1">
      <c r="A101" s="150" t="str">
        <f t="shared" si="1"/>
        <v>No</v>
      </c>
      <c r="B101" s="153" t="str">
        <f>IF($I101="","",IFERROR(IF(_xlfn.XLOOKUP($I101,tbl_StartedStatus[Bold ID],tbl_StartedStatus[Started])="Started","Yes",IF(_xlfn.XLOOKUP($I101,tbl_StartedStatus[Bold ID],tbl_StartedStatus[Started])="No Show","No Show","")),""))</f>
        <v/>
      </c>
      <c r="C101" s="149">
        <v>46084</v>
      </c>
      <c r="D101" s="595">
        <v>46240</v>
      </c>
      <c r="F101" s="149" t="s">
        <v>501</v>
      </c>
      <c r="H101" s="150" t="s">
        <v>614</v>
      </c>
      <c r="I101" s="150">
        <v>186521749</v>
      </c>
      <c r="J101" s="150">
        <v>3855838660</v>
      </c>
      <c r="K101" s="150" t="s">
        <v>5480</v>
      </c>
      <c r="L101" s="150" t="s">
        <v>504</v>
      </c>
      <c r="M101" s="150" t="s">
        <v>67</v>
      </c>
      <c r="N101" s="155" t="s">
        <v>510</v>
      </c>
      <c r="O101" s="150" t="s">
        <v>507</v>
      </c>
      <c r="P101" s="150" t="s">
        <v>507</v>
      </c>
      <c r="Q101" s="150" t="s">
        <v>507</v>
      </c>
      <c r="R101" s="150" t="str">
        <f>IF($I101="","",IF(COUNTIFS('2.Mini Orientation'!$C:$C,$I101,'2.Mini Orientation'!$G:$G,"Yes")&gt;0,"Yes","No"))</f>
        <v>No</v>
      </c>
      <c r="S101" s="150"/>
    </row>
    <row r="102" spans="1:19" ht="23.25" customHeight="1">
      <c r="A102" s="150" t="str">
        <f t="shared" si="1"/>
        <v>No</v>
      </c>
      <c r="B102" s="153" t="str">
        <f>IF($I102="","",IFERROR(IF(_xlfn.XLOOKUP($I102,tbl_StartedStatus[Bold ID],tbl_StartedStatus[Started])="Started","Yes",IF(_xlfn.XLOOKUP($I102,tbl_StartedStatus[Bold ID],tbl_StartedStatus[Started])="No Show","No Show","")),""))</f>
        <v/>
      </c>
      <c r="C102" s="149">
        <v>46084</v>
      </c>
      <c r="D102" s="595">
        <v>46240</v>
      </c>
      <c r="F102" s="149" t="s">
        <v>501</v>
      </c>
      <c r="H102" s="150" t="s">
        <v>615</v>
      </c>
      <c r="I102" s="150">
        <v>218803711</v>
      </c>
      <c r="J102" s="150">
        <v>3855564500</v>
      </c>
      <c r="K102" s="150" t="s">
        <v>5480</v>
      </c>
      <c r="L102" s="150" t="s">
        <v>504</v>
      </c>
      <c r="M102" s="150" t="s">
        <v>67</v>
      </c>
      <c r="N102" s="155" t="s">
        <v>516</v>
      </c>
      <c r="O102" s="150" t="s">
        <v>506</v>
      </c>
      <c r="P102" s="150" t="s">
        <v>507</v>
      </c>
      <c r="Q102" s="150" t="s">
        <v>507</v>
      </c>
      <c r="R102" s="150" t="str">
        <f>IF($I102="","",IF(COUNTIFS('2.Mini Orientation'!$C:$C,$I102,'2.Mini Orientation'!$G:$G,"Yes")&gt;0,"Yes","No"))</f>
        <v>No</v>
      </c>
      <c r="S102" s="150"/>
    </row>
    <row r="103" spans="1:19" ht="23.25" customHeight="1">
      <c r="A103" s="150" t="str">
        <f t="shared" si="1"/>
        <v>No</v>
      </c>
      <c r="B103" s="153" t="str">
        <f>IF($I103="","",IFERROR(IF(_xlfn.XLOOKUP($I103,tbl_StartedStatus[Bold ID],tbl_StartedStatus[Started])="Started","Yes",IF(_xlfn.XLOOKUP($I103,tbl_StartedStatus[Bold ID],tbl_StartedStatus[Started])="No Show","No Show","")),""))</f>
        <v/>
      </c>
      <c r="C103" s="149">
        <v>46084</v>
      </c>
      <c r="D103" s="595">
        <v>46240</v>
      </c>
      <c r="F103" s="149" t="s">
        <v>501</v>
      </c>
      <c r="H103" s="150" t="s">
        <v>616</v>
      </c>
      <c r="I103" s="150">
        <v>99724453</v>
      </c>
      <c r="J103" s="150">
        <v>3854659083</v>
      </c>
      <c r="K103" s="150" t="s">
        <v>5480</v>
      </c>
      <c r="L103" s="150" t="s">
        <v>504</v>
      </c>
      <c r="M103" s="150" t="s">
        <v>67</v>
      </c>
      <c r="N103" s="155" t="s">
        <v>510</v>
      </c>
      <c r="O103" s="150" t="s">
        <v>507</v>
      </c>
      <c r="P103" s="150" t="s">
        <v>507</v>
      </c>
      <c r="Q103" s="150" t="s">
        <v>507</v>
      </c>
      <c r="R103" s="150" t="str">
        <f>IF($I103="","",IF(COUNTIFS('2.Mini Orientation'!$C:$C,$I103,'2.Mini Orientation'!$G:$G,"Yes")&gt;0,"Yes","No"))</f>
        <v>No</v>
      </c>
      <c r="S103" s="150"/>
    </row>
    <row r="104" spans="1:19" ht="23.25" customHeight="1">
      <c r="A104" s="150" t="str">
        <f t="shared" si="1"/>
        <v>No</v>
      </c>
      <c r="B104" s="153" t="str">
        <f>IF($I104="","",IFERROR(IF(_xlfn.XLOOKUP($I104,tbl_StartedStatus[Bold ID],tbl_StartedStatus[Started])="Started","Yes",IF(_xlfn.XLOOKUP($I104,tbl_StartedStatus[Bold ID],tbl_StartedStatus[Started])="No Show","No Show","")),""))</f>
        <v/>
      </c>
      <c r="D104" s="595">
        <v>46240</v>
      </c>
      <c r="F104" s="149" t="s">
        <v>501</v>
      </c>
      <c r="H104" s="150" t="s">
        <v>617</v>
      </c>
      <c r="I104" s="150">
        <v>218766251</v>
      </c>
      <c r="J104" s="150">
        <v>3856099355</v>
      </c>
      <c r="K104" s="150" t="s">
        <v>5480</v>
      </c>
      <c r="L104" s="150" t="s">
        <v>504</v>
      </c>
      <c r="M104" s="150" t="s">
        <v>67</v>
      </c>
      <c r="N104" s="155" t="s">
        <v>516</v>
      </c>
      <c r="O104" s="150" t="s">
        <v>506</v>
      </c>
      <c r="P104" s="150" t="s">
        <v>507</v>
      </c>
      <c r="Q104" s="150" t="s">
        <v>507</v>
      </c>
      <c r="R104" s="150" t="str">
        <f>IF($I104="","",IF(COUNTIFS('2.Mini Orientation'!$C:$C,$I104,'2.Mini Orientation'!$G:$G,"Yes")&gt;0,"Yes","No"))</f>
        <v>No</v>
      </c>
      <c r="S104" s="150"/>
    </row>
    <row r="105" spans="1:19" ht="23.25" customHeight="1">
      <c r="A105" s="150" t="str">
        <f t="shared" si="1"/>
        <v>No</v>
      </c>
      <c r="B105" s="153" t="str">
        <f>IF($I105="","",IFERROR(IF(_xlfn.XLOOKUP($I105,tbl_StartedStatus[Bold ID],tbl_StartedStatus[Started])="Started","Yes",IF(_xlfn.XLOOKUP($I105,tbl_StartedStatus[Bold ID],tbl_StartedStatus[Started])="No Show","No Show","")),""))</f>
        <v/>
      </c>
      <c r="C105" s="149">
        <v>46084</v>
      </c>
      <c r="D105" s="595">
        <v>46240</v>
      </c>
      <c r="F105" s="149" t="s">
        <v>501</v>
      </c>
      <c r="H105" s="150" t="s">
        <v>618</v>
      </c>
      <c r="I105" s="150">
        <v>99724497</v>
      </c>
      <c r="J105" s="150">
        <v>3854650727</v>
      </c>
      <c r="K105" s="150" t="s">
        <v>5480</v>
      </c>
      <c r="L105" s="150" t="s">
        <v>504</v>
      </c>
      <c r="M105" s="150" t="s">
        <v>67</v>
      </c>
      <c r="N105" s="155" t="s">
        <v>510</v>
      </c>
      <c r="O105" s="150" t="s">
        <v>507</v>
      </c>
      <c r="P105" s="150" t="s">
        <v>507</v>
      </c>
      <c r="Q105" s="150" t="s">
        <v>507</v>
      </c>
      <c r="R105" s="150" t="str">
        <f>IF($I105="","",IF(COUNTIFS('2.Mini Orientation'!$C:$C,$I105,'2.Mini Orientation'!$G:$G,"Yes")&gt;0,"Yes","No"))</f>
        <v>No</v>
      </c>
      <c r="S105" s="150"/>
    </row>
    <row r="106" spans="1:19" ht="23.25" customHeight="1">
      <c r="A106" s="150" t="str">
        <f t="shared" si="1"/>
        <v>No</v>
      </c>
      <c r="B106" s="153" t="str">
        <f>IF($I106="","",IFERROR(IF(_xlfn.XLOOKUP($I106,tbl_StartedStatus[Bold ID],tbl_StartedStatus[Started])="Started","Yes",IF(_xlfn.XLOOKUP($I106,tbl_StartedStatus[Bold ID],tbl_StartedStatus[Started])="No Show","No Show","")),""))</f>
        <v/>
      </c>
      <c r="C106" s="149">
        <v>46084</v>
      </c>
      <c r="D106" s="595">
        <v>46240</v>
      </c>
      <c r="F106" s="149" t="s">
        <v>501</v>
      </c>
      <c r="H106" s="150" t="s">
        <v>5544</v>
      </c>
      <c r="I106" s="150">
        <v>219026358</v>
      </c>
      <c r="J106" s="150">
        <v>3854577925</v>
      </c>
      <c r="K106" s="150" t="s">
        <v>5480</v>
      </c>
      <c r="L106" s="150" t="s">
        <v>504</v>
      </c>
      <c r="M106" s="150" t="s">
        <v>66</v>
      </c>
      <c r="N106" s="155" t="s">
        <v>553</v>
      </c>
      <c r="O106" s="150" t="s">
        <v>507</v>
      </c>
      <c r="P106" s="150" t="s">
        <v>507</v>
      </c>
      <c r="Q106" s="150" t="s">
        <v>507</v>
      </c>
      <c r="R106" s="150" t="str">
        <f>IF($I106="","",IF(COUNTIFS('2.Mini Orientation'!$C:$C,$I106,'2.Mini Orientation'!$G:$G,"Yes")&gt;0,"Yes","No"))</f>
        <v>No</v>
      </c>
      <c r="S106" s="150"/>
    </row>
    <row r="107" spans="1:19" ht="23.25" customHeight="1">
      <c r="A107" s="150" t="str">
        <f t="shared" si="1"/>
        <v>No</v>
      </c>
      <c r="B107" s="153" t="str">
        <f>IF($I107="","",IFERROR(IF(_xlfn.XLOOKUP($I107,tbl_StartedStatus[Bold ID],tbl_StartedStatus[Started])="Started","Yes",IF(_xlfn.XLOOKUP($I107,tbl_StartedStatus[Bold ID],tbl_StartedStatus[Started])="No Show","No Show","")),""))</f>
        <v/>
      </c>
      <c r="C107" s="149">
        <v>46085</v>
      </c>
      <c r="D107" s="595">
        <v>46240</v>
      </c>
      <c r="F107" s="149" t="s">
        <v>535</v>
      </c>
      <c r="H107" s="150" t="s">
        <v>619</v>
      </c>
      <c r="I107" s="150">
        <v>169060458</v>
      </c>
      <c r="J107" s="150">
        <v>3855928465</v>
      </c>
      <c r="K107" s="150" t="s">
        <v>5481</v>
      </c>
      <c r="L107" s="150" t="s">
        <v>504</v>
      </c>
      <c r="M107" s="150" t="s">
        <v>65</v>
      </c>
      <c r="N107" s="155" t="s">
        <v>536</v>
      </c>
      <c r="O107" s="150" t="s">
        <v>507</v>
      </c>
      <c r="P107" s="150" t="s">
        <v>507</v>
      </c>
      <c r="Q107" s="150" t="s">
        <v>507</v>
      </c>
      <c r="R107" s="150" t="str">
        <f>IF($I107="","",IF(COUNTIFS('2.Mini Orientation'!$C:$C,$I107,'2.Mini Orientation'!$G:$G,"Yes")&gt;0,"Yes","No"))</f>
        <v>No</v>
      </c>
      <c r="S107" s="150"/>
    </row>
    <row r="108" spans="1:19" ht="23.25" customHeight="1">
      <c r="A108" s="150" t="str">
        <f t="shared" si="1"/>
        <v>No</v>
      </c>
      <c r="B108" s="153" t="str">
        <f>IF($I108="","",IFERROR(IF(_xlfn.XLOOKUP($I108,tbl_StartedStatus[Bold ID],tbl_StartedStatus[Started])="Started","Yes",IF(_xlfn.XLOOKUP($I108,tbl_StartedStatus[Bold ID],tbl_StartedStatus[Started])="No Show","No Show","")),""))</f>
        <v/>
      </c>
      <c r="C108" s="149">
        <v>46085</v>
      </c>
      <c r="D108" s="595">
        <v>46240</v>
      </c>
      <c r="F108" s="149" t="s">
        <v>535</v>
      </c>
      <c r="H108" s="150" t="s">
        <v>620</v>
      </c>
      <c r="I108" s="150">
        <v>206857898</v>
      </c>
      <c r="J108" s="150">
        <v>3855036915</v>
      </c>
      <c r="K108" s="150" t="s">
        <v>5481</v>
      </c>
      <c r="L108" s="150" t="s">
        <v>504</v>
      </c>
      <c r="M108" s="150" t="s">
        <v>65</v>
      </c>
      <c r="N108" s="155" t="s">
        <v>536</v>
      </c>
      <c r="O108" s="150" t="s">
        <v>507</v>
      </c>
      <c r="P108" s="150" t="s">
        <v>507</v>
      </c>
      <c r="Q108" s="150" t="s">
        <v>507</v>
      </c>
      <c r="R108" s="150" t="str">
        <f>IF($I108="","",IF(COUNTIFS('2.Mini Orientation'!$C:$C,$I108,'2.Mini Orientation'!$G:$G,"Yes")&gt;0,"Yes","No"))</f>
        <v>No</v>
      </c>
      <c r="S108" s="150"/>
    </row>
    <row r="109" spans="1:19" ht="23.25" customHeight="1">
      <c r="A109" s="150" t="str">
        <f t="shared" si="1"/>
        <v>No</v>
      </c>
      <c r="B109" s="153" t="str">
        <f>IF($I109="","",IFERROR(IF(_xlfn.XLOOKUP($I109,tbl_StartedStatus[Bold ID],tbl_StartedStatus[Started])="Started","Yes",IF(_xlfn.XLOOKUP($I109,tbl_StartedStatus[Bold ID],tbl_StartedStatus[Started])="No Show","No Show","")),""))</f>
        <v/>
      </c>
      <c r="C109" s="149">
        <v>46085</v>
      </c>
      <c r="D109" s="595">
        <v>46240</v>
      </c>
      <c r="F109" s="149" t="s">
        <v>501</v>
      </c>
      <c r="H109" s="596" t="s">
        <v>621</v>
      </c>
      <c r="I109" s="596">
        <v>219093950</v>
      </c>
      <c r="J109" s="596">
        <v>3854186265</v>
      </c>
      <c r="K109" s="150" t="s">
        <v>5480</v>
      </c>
      <c r="L109" s="150" t="s">
        <v>504</v>
      </c>
      <c r="M109" s="150" t="s">
        <v>67</v>
      </c>
      <c r="N109" s="155" t="s">
        <v>516</v>
      </c>
      <c r="O109" s="150" t="s">
        <v>507</v>
      </c>
      <c r="P109" s="150" t="s">
        <v>507</v>
      </c>
      <c r="Q109" s="150" t="s">
        <v>507</v>
      </c>
      <c r="R109" s="150" t="str">
        <f>IF($I109="","",IF(COUNTIFS('2.Mini Orientation'!$C:$C,$I109,'2.Mini Orientation'!$G:$G,"Yes")&gt;0,"Yes","No"))</f>
        <v>No</v>
      </c>
      <c r="S109" s="150"/>
    </row>
    <row r="110" spans="1:19" ht="23.25" customHeight="1">
      <c r="A110" s="150" t="str">
        <f t="shared" si="1"/>
        <v>No</v>
      </c>
      <c r="B110" s="153" t="str">
        <f>IF($I110="","",IFERROR(IF(_xlfn.XLOOKUP($I110,tbl_StartedStatus[Bold ID],tbl_StartedStatus[Started])="Started","Yes",IF(_xlfn.XLOOKUP($I110,tbl_StartedStatus[Bold ID],tbl_StartedStatus[Started])="No Show","No Show","")),""))</f>
        <v/>
      </c>
      <c r="C110" s="149">
        <v>46085</v>
      </c>
      <c r="D110" s="595">
        <v>46240</v>
      </c>
      <c r="F110" s="149" t="s">
        <v>535</v>
      </c>
      <c r="H110" s="596" t="s">
        <v>622</v>
      </c>
      <c r="I110" s="596">
        <v>134687551</v>
      </c>
      <c r="J110" s="596">
        <v>3856459136</v>
      </c>
      <c r="K110" s="150" t="s">
        <v>5480</v>
      </c>
      <c r="L110" s="150" t="s">
        <v>504</v>
      </c>
      <c r="M110" s="150" t="s">
        <v>65</v>
      </c>
      <c r="N110" s="155" t="s">
        <v>521</v>
      </c>
      <c r="P110" s="150" t="s">
        <v>507</v>
      </c>
      <c r="R110" s="150" t="str">
        <f>IF($I110="","",IF(COUNTIFS('2.Mini Orientation'!$C:$C,$I110,'2.Mini Orientation'!$G:$G,"Yes")&gt;0,"Yes","No"))</f>
        <v>No</v>
      </c>
      <c r="S110" s="150"/>
    </row>
    <row r="111" spans="1:19" ht="23.25" customHeight="1">
      <c r="A111" s="150" t="str">
        <f t="shared" si="1"/>
        <v>No</v>
      </c>
      <c r="B111" s="153" t="str">
        <f>IF($I111="","",IFERROR(IF(_xlfn.XLOOKUP($I111,tbl_StartedStatus[Bold ID],tbl_StartedStatus[Started])="Started","Yes",IF(_xlfn.XLOOKUP($I111,tbl_StartedStatus[Bold ID],tbl_StartedStatus[Started])="No Show","No Show","")),""))</f>
        <v/>
      </c>
      <c r="C111" s="149">
        <v>46085</v>
      </c>
      <c r="D111" s="595">
        <v>46240</v>
      </c>
      <c r="F111" s="149" t="s">
        <v>535</v>
      </c>
      <c r="H111" s="150" t="s">
        <v>623</v>
      </c>
      <c r="I111" s="150">
        <v>219091796</v>
      </c>
      <c r="J111" s="150">
        <v>3853400302</v>
      </c>
      <c r="K111" s="150" t="s">
        <v>5481</v>
      </c>
      <c r="L111" s="150" t="s">
        <v>504</v>
      </c>
      <c r="M111" s="150" t="s">
        <v>65</v>
      </c>
      <c r="N111" s="155" t="s">
        <v>536</v>
      </c>
      <c r="O111" s="150" t="s">
        <v>506</v>
      </c>
      <c r="P111" s="150" t="s">
        <v>507</v>
      </c>
      <c r="Q111" s="150" t="s">
        <v>507</v>
      </c>
      <c r="R111" s="150" t="str">
        <f>IF($I111="","",IF(COUNTIFS('2.Mini Orientation'!$C:$C,$I111,'2.Mini Orientation'!$G:$G,"Yes")&gt;0,"Yes","No"))</f>
        <v>No</v>
      </c>
      <c r="S111" s="150"/>
    </row>
    <row r="112" spans="1:19" ht="23.25" customHeight="1">
      <c r="A112" s="150" t="str">
        <f t="shared" si="1"/>
        <v>No</v>
      </c>
      <c r="B112" s="153" t="str">
        <f>IF($I112="","",IFERROR(IF(_xlfn.XLOOKUP($I112,tbl_StartedStatus[Bold ID],tbl_StartedStatus[Started])="Started","Yes",IF(_xlfn.XLOOKUP($I112,tbl_StartedStatus[Bold ID],tbl_StartedStatus[Started])="No Show","No Show","")),""))</f>
        <v/>
      </c>
      <c r="C112" s="149">
        <v>46085</v>
      </c>
      <c r="D112" s="595">
        <v>46240</v>
      </c>
      <c r="F112" s="149" t="s">
        <v>542</v>
      </c>
      <c r="H112" s="151" t="s">
        <v>624</v>
      </c>
      <c r="I112" s="151">
        <v>197900386</v>
      </c>
      <c r="J112" s="151">
        <v>3853089409</v>
      </c>
      <c r="K112" s="150" t="s">
        <v>5480</v>
      </c>
      <c r="L112" s="150" t="s">
        <v>504</v>
      </c>
      <c r="M112" s="150" t="s">
        <v>67</v>
      </c>
      <c r="N112" s="155" t="s">
        <v>516</v>
      </c>
      <c r="O112" s="150" t="s">
        <v>506</v>
      </c>
      <c r="P112" s="150" t="s">
        <v>507</v>
      </c>
      <c r="Q112" s="150" t="s">
        <v>507</v>
      </c>
      <c r="R112" s="150" t="str">
        <f>IF($I112="","",IF(COUNTIFS('2.Mini Orientation'!$C:$C,$I112,'2.Mini Orientation'!$G:$G,"Yes")&gt;0,"Yes","No"))</f>
        <v>No</v>
      </c>
      <c r="S112" s="150"/>
    </row>
    <row r="113" spans="1:19" ht="23.25" customHeight="1">
      <c r="A113" s="150" t="str">
        <f t="shared" si="1"/>
        <v>No</v>
      </c>
      <c r="B113" s="153" t="str">
        <f>IF($I113="","",IFERROR(IF(_xlfn.XLOOKUP($I113,tbl_StartedStatus[Bold ID],tbl_StartedStatus[Started])="Started","Yes",IF(_xlfn.XLOOKUP($I113,tbl_StartedStatus[Bold ID],tbl_StartedStatus[Started])="No Show","No Show","")),""))</f>
        <v/>
      </c>
      <c r="C113" s="149">
        <v>46086</v>
      </c>
      <c r="D113" s="595">
        <v>46240</v>
      </c>
      <c r="F113" s="149" t="s">
        <v>501</v>
      </c>
      <c r="H113" s="596" t="s">
        <v>5545</v>
      </c>
      <c r="I113" s="596">
        <v>136202410</v>
      </c>
      <c r="J113" s="596">
        <v>3853540331</v>
      </c>
      <c r="K113" s="150" t="s">
        <v>5480</v>
      </c>
      <c r="L113" s="150" t="s">
        <v>549</v>
      </c>
      <c r="M113" s="150" t="s">
        <v>67</v>
      </c>
      <c r="N113" s="155" t="s">
        <v>505</v>
      </c>
      <c r="O113" s="150" t="s">
        <v>506</v>
      </c>
      <c r="P113" s="150" t="s">
        <v>507</v>
      </c>
      <c r="Q113" s="150" t="s">
        <v>507</v>
      </c>
      <c r="R113" s="150" t="str">
        <f>IF($I113="","",IF(COUNTIFS('2.Mini Orientation'!$C:$C,$I113,'2.Mini Orientation'!$G:$G,"Yes")&gt;0,"Yes","No"))</f>
        <v>No</v>
      </c>
      <c r="S113" s="150"/>
    </row>
    <row r="114" spans="1:19" ht="23.25" customHeight="1">
      <c r="A114" s="150" t="str">
        <f t="shared" si="1"/>
        <v>No</v>
      </c>
      <c r="B114" s="153" t="str">
        <f>IF($I114="","",IFERROR(IF(_xlfn.XLOOKUP($I114,tbl_StartedStatus[Bold ID],tbl_StartedStatus[Started])="Started","Yes",IF(_xlfn.XLOOKUP($I114,tbl_StartedStatus[Bold ID],tbl_StartedStatus[Started])="No Show","No Show","")),""))</f>
        <v/>
      </c>
      <c r="C114" s="149">
        <v>46086</v>
      </c>
      <c r="D114" s="595">
        <v>46240</v>
      </c>
      <c r="F114" s="149" t="s">
        <v>501</v>
      </c>
      <c r="H114" s="150" t="s">
        <v>5546</v>
      </c>
      <c r="I114" s="150">
        <v>180291776</v>
      </c>
      <c r="J114" s="150">
        <v>3853027436</v>
      </c>
      <c r="K114" s="150" t="s">
        <v>5481</v>
      </c>
      <c r="L114" s="150" t="s">
        <v>504</v>
      </c>
      <c r="M114" s="150" t="s">
        <v>67</v>
      </c>
      <c r="N114" s="155" t="s">
        <v>510</v>
      </c>
      <c r="O114" s="150" t="s">
        <v>507</v>
      </c>
      <c r="P114" s="150" t="s">
        <v>507</v>
      </c>
      <c r="Q114" s="150" t="s">
        <v>507</v>
      </c>
      <c r="R114" s="150" t="str">
        <f>IF($I114="","",IF(COUNTIFS('2.Mini Orientation'!$C:$C,$I114,'2.Mini Orientation'!$G:$G,"Yes")&gt;0,"Yes","No"))</f>
        <v>No</v>
      </c>
      <c r="S114" s="150"/>
    </row>
    <row r="115" spans="1:19" ht="23.25" customHeight="1">
      <c r="A115" s="150" t="str">
        <f t="shared" si="1"/>
        <v>No</v>
      </c>
      <c r="B115" s="153" t="str">
        <f>IF($I115="","",IFERROR(IF(_xlfn.XLOOKUP($I115,tbl_StartedStatus[Bold ID],tbl_StartedStatus[Started])="Started","Yes",IF(_xlfn.XLOOKUP($I115,tbl_StartedStatus[Bold ID],tbl_StartedStatus[Started])="No Show","No Show","")),""))</f>
        <v/>
      </c>
      <c r="C115" s="149">
        <v>46086</v>
      </c>
      <c r="D115" s="595">
        <v>46240</v>
      </c>
      <c r="F115" s="149" t="s">
        <v>501</v>
      </c>
      <c r="H115" s="150" t="s">
        <v>625</v>
      </c>
      <c r="I115" s="150">
        <v>218821054</v>
      </c>
      <c r="J115" s="150">
        <v>3474850025</v>
      </c>
      <c r="K115" s="150" t="s">
        <v>5480</v>
      </c>
      <c r="L115" s="150" t="s">
        <v>504</v>
      </c>
      <c r="M115" s="150" t="s">
        <v>67</v>
      </c>
      <c r="N115" s="155" t="s">
        <v>516</v>
      </c>
      <c r="O115" s="150" t="s">
        <v>506</v>
      </c>
      <c r="P115" s="150" t="s">
        <v>507</v>
      </c>
      <c r="Q115" s="150" t="s">
        <v>507</v>
      </c>
      <c r="R115" s="150" t="str">
        <f>IF($I115="","",IF(COUNTIFS('2.Mini Orientation'!$C:$C,$I115,'2.Mini Orientation'!$G:$G,"Yes")&gt;0,"Yes","No"))</f>
        <v>No</v>
      </c>
      <c r="S115" s="150"/>
    </row>
    <row r="116" spans="1:19" ht="23.25" customHeight="1">
      <c r="A116" s="150" t="str">
        <f t="shared" si="1"/>
        <v>No</v>
      </c>
      <c r="B116" s="153" t="str">
        <f>IF($I116="","",IFERROR(IF(_xlfn.XLOOKUP($I116,tbl_StartedStatus[Bold ID],tbl_StartedStatus[Started])="Started","Yes",IF(_xlfn.XLOOKUP($I116,tbl_StartedStatus[Bold ID],tbl_StartedStatus[Started])="No Show","No Show","")),""))</f>
        <v/>
      </c>
      <c r="C116" s="149">
        <v>46086</v>
      </c>
      <c r="D116" s="595">
        <v>46240</v>
      </c>
      <c r="F116" s="149" t="s">
        <v>535</v>
      </c>
      <c r="H116" s="150" t="s">
        <v>626</v>
      </c>
      <c r="I116" s="150">
        <v>95687936</v>
      </c>
      <c r="J116" s="150">
        <v>8017922596</v>
      </c>
      <c r="K116" s="150" t="s">
        <v>5481</v>
      </c>
      <c r="L116" s="150" t="s">
        <v>504</v>
      </c>
      <c r="M116" s="150" t="s">
        <v>67</v>
      </c>
      <c r="N116" s="155" t="s">
        <v>516</v>
      </c>
      <c r="O116" s="150" t="s">
        <v>506</v>
      </c>
      <c r="P116" s="150" t="s">
        <v>507</v>
      </c>
      <c r="Q116" s="150" t="s">
        <v>507</v>
      </c>
      <c r="R116" s="150" t="str">
        <f>IF($I116="","",IF(COUNTIFS('2.Mini Orientation'!$C:$C,$I116,'2.Mini Orientation'!$G:$G,"Yes")&gt;0,"Yes","No"))</f>
        <v>No</v>
      </c>
      <c r="S116" s="150"/>
    </row>
    <row r="117" spans="1:19" ht="23.25" customHeight="1">
      <c r="A117" s="150" t="str">
        <f t="shared" si="1"/>
        <v>No</v>
      </c>
      <c r="B117" s="153" t="str">
        <f>IF($I117="","",IFERROR(IF(_xlfn.XLOOKUP($I117,tbl_StartedStatus[Bold ID],tbl_StartedStatus[Started])="Started","Yes",IF(_xlfn.XLOOKUP($I117,tbl_StartedStatus[Bold ID],tbl_StartedStatus[Started])="No Show","No Show","")),""))</f>
        <v/>
      </c>
      <c r="C117" s="149">
        <v>46086</v>
      </c>
      <c r="D117" s="595">
        <v>46240</v>
      </c>
      <c r="F117" s="149" t="s">
        <v>501</v>
      </c>
      <c r="H117" s="150" t="s">
        <v>627</v>
      </c>
      <c r="I117" s="150">
        <v>219100304</v>
      </c>
      <c r="J117" s="150">
        <v>3853142412</v>
      </c>
      <c r="K117" s="150" t="s">
        <v>5480</v>
      </c>
      <c r="L117" s="150" t="s">
        <v>504</v>
      </c>
      <c r="M117" s="150" t="s">
        <v>67</v>
      </c>
      <c r="N117" s="155" t="s">
        <v>516</v>
      </c>
      <c r="O117" s="150" t="s">
        <v>506</v>
      </c>
      <c r="P117" s="150" t="s">
        <v>507</v>
      </c>
      <c r="Q117" s="150" t="s">
        <v>507</v>
      </c>
      <c r="R117" s="150" t="str">
        <f>IF($I117="","",IF(COUNTIFS('2.Mini Orientation'!$C:$C,$I117,'2.Mini Orientation'!$G:$G,"Yes")&gt;0,"Yes","No"))</f>
        <v>No</v>
      </c>
      <c r="S117" s="150"/>
    </row>
    <row r="118" spans="1:19" ht="23.25" customHeight="1">
      <c r="A118" s="150" t="str">
        <f t="shared" si="1"/>
        <v>No</v>
      </c>
      <c r="B118" s="153" t="str">
        <f>IF($I118="","",IFERROR(IF(_xlfn.XLOOKUP($I118,tbl_StartedStatus[Bold ID],tbl_StartedStatus[Started])="Started","Yes",IF(_xlfn.XLOOKUP($I118,tbl_StartedStatus[Bold ID],tbl_StartedStatus[Started])="No Show","No Show","")),""))</f>
        <v/>
      </c>
      <c r="C118" s="149">
        <v>46087</v>
      </c>
      <c r="D118" s="595">
        <v>46240</v>
      </c>
      <c r="F118" s="149" t="s">
        <v>501</v>
      </c>
      <c r="H118" s="150" t="s">
        <v>5547</v>
      </c>
      <c r="I118" s="150">
        <v>217675488</v>
      </c>
      <c r="J118" s="150">
        <v>3855482730</v>
      </c>
      <c r="K118" s="150" t="s">
        <v>5480</v>
      </c>
      <c r="L118" s="150" t="s">
        <v>504</v>
      </c>
      <c r="M118" s="150" t="s">
        <v>67</v>
      </c>
      <c r="N118" s="155" t="s">
        <v>516</v>
      </c>
      <c r="O118" s="150" t="s">
        <v>506</v>
      </c>
      <c r="P118" s="150" t="s">
        <v>507</v>
      </c>
      <c r="Q118" s="150" t="s">
        <v>507</v>
      </c>
      <c r="R118" s="150" t="str">
        <f>IF($I118="","",IF(COUNTIFS('2.Mini Orientation'!$C:$C,$I118,'2.Mini Orientation'!$G:$G,"Yes")&gt;0,"Yes","No"))</f>
        <v>Yes</v>
      </c>
      <c r="S118" s="150"/>
    </row>
    <row r="119" spans="1:19" ht="23.25" customHeight="1">
      <c r="A119" s="150" t="str">
        <f t="shared" si="1"/>
        <v>No</v>
      </c>
      <c r="B119" s="153" t="str">
        <f>IF($I119="","",IFERROR(IF(_xlfn.XLOOKUP($I119,tbl_StartedStatus[Bold ID],tbl_StartedStatus[Started])="Started","Yes",IF(_xlfn.XLOOKUP($I119,tbl_StartedStatus[Bold ID],tbl_StartedStatus[Started])="No Show","No Show","")),""))</f>
        <v/>
      </c>
      <c r="C119" s="149">
        <v>46087</v>
      </c>
      <c r="D119" s="595">
        <v>46240</v>
      </c>
      <c r="F119" s="149" t="s">
        <v>542</v>
      </c>
      <c r="H119" s="150" t="s">
        <v>628</v>
      </c>
      <c r="I119" s="150">
        <v>219123997</v>
      </c>
      <c r="J119" s="150">
        <v>7703345625</v>
      </c>
      <c r="K119" s="150" t="s">
        <v>5481</v>
      </c>
      <c r="L119" s="150" t="s">
        <v>504</v>
      </c>
      <c r="M119" s="150" t="s">
        <v>67</v>
      </c>
      <c r="N119" s="155" t="s">
        <v>516</v>
      </c>
      <c r="O119" s="150" t="s">
        <v>506</v>
      </c>
      <c r="P119" s="150" t="s">
        <v>507</v>
      </c>
      <c r="Q119" s="150" t="s">
        <v>507</v>
      </c>
      <c r="R119" s="150" t="str">
        <f>IF($I119="","",IF(COUNTIFS('2.Mini Orientation'!$C:$C,$I119,'2.Mini Orientation'!$G:$G,"Yes")&gt;0,"Yes","No"))</f>
        <v>No</v>
      </c>
      <c r="S119" s="150"/>
    </row>
    <row r="120" spans="1:19" ht="23.25" customHeight="1">
      <c r="A120" s="150" t="str">
        <f t="shared" si="1"/>
        <v>No</v>
      </c>
      <c r="B120" s="153" t="str">
        <f>IF($I120="","",IFERROR(IF(_xlfn.XLOOKUP($I120,tbl_StartedStatus[Bold ID],tbl_StartedStatus[Started])="Started","Yes",IF(_xlfn.XLOOKUP($I120,tbl_StartedStatus[Bold ID],tbl_StartedStatus[Started])="No Show","No Show","")),""))</f>
        <v/>
      </c>
      <c r="C120" s="149">
        <v>46087</v>
      </c>
      <c r="D120" s="595">
        <v>46240</v>
      </c>
      <c r="F120" s="149" t="s">
        <v>542</v>
      </c>
      <c r="H120" s="150" t="s">
        <v>629</v>
      </c>
      <c r="I120" s="150">
        <v>219005198</v>
      </c>
      <c r="J120" s="150" t="s">
        <v>630</v>
      </c>
      <c r="K120" s="150" t="s">
        <v>5481</v>
      </c>
      <c r="L120" s="150" t="s">
        <v>504</v>
      </c>
      <c r="M120" s="150" t="s">
        <v>65</v>
      </c>
      <c r="N120" s="155" t="s">
        <v>536</v>
      </c>
      <c r="O120" s="150" t="s">
        <v>507</v>
      </c>
      <c r="P120" s="150" t="s">
        <v>507</v>
      </c>
      <c r="Q120" s="150" t="s">
        <v>507</v>
      </c>
      <c r="R120" s="150" t="str">
        <f>IF($I120="","",IF(COUNTIFS('2.Mini Orientation'!$C:$C,$I120,'2.Mini Orientation'!$G:$G,"Yes")&gt;0,"Yes","No"))</f>
        <v>No</v>
      </c>
      <c r="S120" s="150"/>
    </row>
    <row r="121" spans="1:19" ht="23.25" customHeight="1">
      <c r="A121" s="150" t="str">
        <f t="shared" si="1"/>
        <v>No</v>
      </c>
      <c r="B121" s="153" t="str">
        <f>IF($I121="","",IFERROR(IF(_xlfn.XLOOKUP($I121,tbl_StartedStatus[Bold ID],tbl_StartedStatus[Started])="Started","Yes",IF(_xlfn.XLOOKUP($I121,tbl_StartedStatus[Bold ID],tbl_StartedStatus[Started])="No Show","No Show","")),""))</f>
        <v/>
      </c>
      <c r="C121" s="149">
        <v>46087</v>
      </c>
      <c r="D121" s="595">
        <v>46240</v>
      </c>
      <c r="F121" s="149" t="s">
        <v>501</v>
      </c>
      <c r="H121" s="150" t="s">
        <v>631</v>
      </c>
      <c r="I121" s="150">
        <v>219140963</v>
      </c>
      <c r="J121" s="150">
        <v>5734400594</v>
      </c>
      <c r="K121" s="150" t="s">
        <v>5480</v>
      </c>
      <c r="L121" s="150" t="s">
        <v>504</v>
      </c>
      <c r="M121" s="150" t="s">
        <v>67</v>
      </c>
      <c r="N121" s="155" t="s">
        <v>505</v>
      </c>
      <c r="O121" s="150" t="s">
        <v>506</v>
      </c>
      <c r="P121" s="150" t="s">
        <v>507</v>
      </c>
      <c r="Q121" s="150" t="s">
        <v>507</v>
      </c>
      <c r="R121" s="150" t="str">
        <f>IF($I121="","",IF(COUNTIFS('2.Mini Orientation'!$C:$C,$I121,'2.Mini Orientation'!$G:$G,"Yes")&gt;0,"Yes","No"))</f>
        <v>No</v>
      </c>
      <c r="S121" s="150"/>
    </row>
    <row r="122" spans="1:19" ht="23.25" customHeight="1">
      <c r="A122" s="150" t="str">
        <f t="shared" si="1"/>
        <v>No</v>
      </c>
      <c r="B122" s="153" t="str">
        <f>IF($I122="","",IFERROR(IF(_xlfn.XLOOKUP($I122,tbl_StartedStatus[Bold ID],tbl_StartedStatus[Started])="Started","Yes",IF(_xlfn.XLOOKUP($I122,tbl_StartedStatus[Bold ID],tbl_StartedStatus[Started])="No Show","No Show","")),""))</f>
        <v/>
      </c>
      <c r="C122" s="149">
        <v>46087</v>
      </c>
      <c r="D122" s="595">
        <v>46240</v>
      </c>
      <c r="F122" s="149" t="s">
        <v>501</v>
      </c>
      <c r="H122" s="174" t="s">
        <v>632</v>
      </c>
      <c r="I122" s="596">
        <v>219140977</v>
      </c>
      <c r="J122" s="596">
        <v>5735136117</v>
      </c>
      <c r="K122" s="150" t="s">
        <v>5480</v>
      </c>
      <c r="L122" s="150" t="s">
        <v>504</v>
      </c>
      <c r="M122" s="150" t="s">
        <v>67</v>
      </c>
      <c r="N122" s="155" t="s">
        <v>505</v>
      </c>
      <c r="O122" s="150" t="s">
        <v>506</v>
      </c>
      <c r="P122" s="150" t="s">
        <v>507</v>
      </c>
      <c r="Q122" s="150" t="s">
        <v>507</v>
      </c>
      <c r="R122" s="150" t="str">
        <f>IF($I122="","",IF(COUNTIFS('2.Mini Orientation'!$C:$C,$I122,'2.Mini Orientation'!$G:$G,"Yes")&gt;0,"Yes","No"))</f>
        <v>No</v>
      </c>
      <c r="S122" s="150"/>
    </row>
    <row r="123" spans="1:19" ht="23.25" customHeight="1">
      <c r="A123" s="150" t="str">
        <f t="shared" si="1"/>
        <v>No</v>
      </c>
      <c r="B123" s="153" t="str">
        <f>IF($I123="","",IFERROR(IF(_xlfn.XLOOKUP($I123,tbl_StartedStatus[Bold ID],tbl_StartedStatus[Started])="Started","Yes",IF(_xlfn.XLOOKUP($I123,tbl_StartedStatus[Bold ID],tbl_StartedStatus[Started])="No Show","No Show","")),""))</f>
        <v/>
      </c>
      <c r="C123" s="149">
        <v>46090</v>
      </c>
      <c r="D123" s="595">
        <v>46240</v>
      </c>
      <c r="F123" s="149" t="s">
        <v>501</v>
      </c>
      <c r="H123" s="150" t="s">
        <v>633</v>
      </c>
      <c r="I123" s="150">
        <v>185552868</v>
      </c>
      <c r="J123" s="150">
        <v>3855983039</v>
      </c>
      <c r="K123" s="150" t="s">
        <v>5480</v>
      </c>
      <c r="L123" s="150" t="s">
        <v>504</v>
      </c>
      <c r="M123" s="150" t="s">
        <v>67</v>
      </c>
      <c r="N123" s="155" t="s">
        <v>516</v>
      </c>
      <c r="O123" s="150" t="s">
        <v>506</v>
      </c>
      <c r="P123" s="150" t="s">
        <v>507</v>
      </c>
      <c r="Q123" s="150" t="s">
        <v>507</v>
      </c>
      <c r="R123" s="150" t="str">
        <f>IF($I123="","",IF(COUNTIFS('2.Mini Orientation'!$C:$C,$I123,'2.Mini Orientation'!$G:$G,"Yes")&gt;0,"Yes","No"))</f>
        <v>No</v>
      </c>
      <c r="S123" s="150"/>
    </row>
    <row r="124" spans="1:19" ht="23.25" customHeight="1">
      <c r="A124" s="150" t="str">
        <f t="shared" si="1"/>
        <v>No</v>
      </c>
      <c r="B124" s="153" t="str">
        <f>IF($I124="","",IFERROR(IF(_xlfn.XLOOKUP($I124,tbl_StartedStatus[Bold ID],tbl_StartedStatus[Started])="Started","Yes",IF(_xlfn.XLOOKUP($I124,tbl_StartedStatus[Bold ID],tbl_StartedStatus[Started])="No Show","No Show","")),""))</f>
        <v/>
      </c>
      <c r="C124" s="149">
        <v>46090</v>
      </c>
      <c r="D124" s="595">
        <v>46240</v>
      </c>
      <c r="F124" s="149" t="s">
        <v>501</v>
      </c>
      <c r="H124" s="150" t="s">
        <v>634</v>
      </c>
      <c r="I124" s="150">
        <v>219356029</v>
      </c>
      <c r="J124" s="150">
        <v>3852991863</v>
      </c>
      <c r="K124" s="150" t="s">
        <v>5481</v>
      </c>
      <c r="L124" s="150" t="s">
        <v>504</v>
      </c>
      <c r="M124" s="150" t="s">
        <v>67</v>
      </c>
      <c r="N124" s="155" t="s">
        <v>516</v>
      </c>
      <c r="O124" s="150" t="s">
        <v>506</v>
      </c>
      <c r="P124" s="150" t="s">
        <v>507</v>
      </c>
      <c r="Q124" s="150" t="s">
        <v>507</v>
      </c>
      <c r="R124" s="150" t="str">
        <f>IF($I124="","",IF(COUNTIFS('2.Mini Orientation'!$C:$C,$I124,'2.Mini Orientation'!$G:$G,"Yes")&gt;0,"Yes","No"))</f>
        <v>No</v>
      </c>
      <c r="S124" s="150"/>
    </row>
    <row r="125" spans="1:19" ht="23.25" customHeight="1">
      <c r="A125" s="150" t="str">
        <f t="shared" si="1"/>
        <v>No</v>
      </c>
      <c r="B125" s="153" t="str">
        <f>IF($I125="","",IFERROR(IF(_xlfn.XLOOKUP($I125,tbl_StartedStatus[Bold ID],tbl_StartedStatus[Started])="Started","Yes",IF(_xlfn.XLOOKUP($I125,tbl_StartedStatus[Bold ID],tbl_StartedStatus[Started])="No Show","No Show","")),""))</f>
        <v/>
      </c>
      <c r="C125" s="149">
        <v>46090</v>
      </c>
      <c r="D125" s="595">
        <v>46240</v>
      </c>
      <c r="F125" s="149" t="s">
        <v>501</v>
      </c>
      <c r="H125" s="150" t="s">
        <v>5548</v>
      </c>
      <c r="I125" s="150">
        <v>125742654</v>
      </c>
      <c r="J125" s="150">
        <v>3856053726</v>
      </c>
      <c r="K125" s="150" t="s">
        <v>5480</v>
      </c>
      <c r="L125" s="150" t="s">
        <v>504</v>
      </c>
      <c r="M125" s="150" t="s">
        <v>67</v>
      </c>
      <c r="N125" s="155" t="s">
        <v>510</v>
      </c>
      <c r="O125" s="150" t="s">
        <v>506</v>
      </c>
      <c r="Q125" s="150" t="s">
        <v>526</v>
      </c>
      <c r="R125" s="150" t="str">
        <f>IF($I125="","",IF(COUNTIFS('2.Mini Orientation'!$C:$C,$I125,'2.Mini Orientation'!$G:$G,"Yes")&gt;0,"Yes","No"))</f>
        <v>No</v>
      </c>
      <c r="S125" s="150"/>
    </row>
    <row r="126" spans="1:19" ht="23.25" customHeight="1">
      <c r="A126" s="150" t="str">
        <f t="shared" si="1"/>
        <v>No</v>
      </c>
      <c r="B126" s="153" t="str">
        <f>IF($I126="","",IFERROR(IF(_xlfn.XLOOKUP($I126,tbl_StartedStatus[Bold ID],tbl_StartedStatus[Started])="Started","Yes",IF(_xlfn.XLOOKUP($I126,tbl_StartedStatus[Bold ID],tbl_StartedStatus[Started])="No Show","No Show","")),""))</f>
        <v/>
      </c>
      <c r="C126" s="149">
        <v>46090</v>
      </c>
      <c r="D126" s="595">
        <v>46240</v>
      </c>
      <c r="F126" s="149" t="s">
        <v>535</v>
      </c>
      <c r="H126" s="150" t="s">
        <v>635</v>
      </c>
      <c r="I126" s="150">
        <v>187999884</v>
      </c>
      <c r="J126" s="150">
        <v>8019355337</v>
      </c>
      <c r="K126" s="150" t="s">
        <v>5480</v>
      </c>
      <c r="L126" s="150" t="s">
        <v>504</v>
      </c>
      <c r="M126" s="150" t="s">
        <v>67</v>
      </c>
      <c r="N126" s="155" t="s">
        <v>510</v>
      </c>
      <c r="O126" s="150" t="s">
        <v>507</v>
      </c>
      <c r="P126" s="150" t="s">
        <v>507</v>
      </c>
      <c r="Q126" s="150" t="s">
        <v>507</v>
      </c>
      <c r="R126" s="150" t="str">
        <f>IF($I126="","",IF(COUNTIFS('2.Mini Orientation'!$C:$C,$I126,'2.Mini Orientation'!$G:$G,"Yes")&gt;0,"Yes","No"))</f>
        <v>No</v>
      </c>
      <c r="S126" s="150"/>
    </row>
    <row r="127" spans="1:19" ht="23.25" customHeight="1">
      <c r="A127" s="150" t="str">
        <f t="shared" si="1"/>
        <v>No</v>
      </c>
      <c r="B127" s="153" t="str">
        <f>IF($I127="","",IFERROR(IF(_xlfn.XLOOKUP($I127,tbl_StartedStatus[Bold ID],tbl_StartedStatus[Started])="Started","Yes",IF(_xlfn.XLOOKUP($I127,tbl_StartedStatus[Bold ID],tbl_StartedStatus[Started])="No Show","No Show","")),""))</f>
        <v/>
      </c>
      <c r="C127" s="149">
        <v>46090</v>
      </c>
      <c r="D127" s="595">
        <v>46240</v>
      </c>
      <c r="F127" s="149" t="s">
        <v>501</v>
      </c>
      <c r="H127" s="150" t="s">
        <v>636</v>
      </c>
      <c r="I127" s="150">
        <v>164337855</v>
      </c>
      <c r="J127" s="150">
        <v>7865930302</v>
      </c>
      <c r="K127" s="150" t="s">
        <v>5480</v>
      </c>
      <c r="L127" s="150" t="s">
        <v>504</v>
      </c>
      <c r="M127" s="150" t="s">
        <v>67</v>
      </c>
      <c r="N127" s="155" t="s">
        <v>516</v>
      </c>
      <c r="O127" s="150" t="s">
        <v>506</v>
      </c>
      <c r="P127" s="150" t="s">
        <v>507</v>
      </c>
      <c r="Q127" s="150" t="s">
        <v>507</v>
      </c>
      <c r="R127" s="150" t="str">
        <f>IF($I127="","",IF(COUNTIFS('2.Mini Orientation'!$C:$C,$I127,'2.Mini Orientation'!$G:$G,"Yes")&gt;0,"Yes","No"))</f>
        <v>No</v>
      </c>
      <c r="S127" s="150"/>
    </row>
    <row r="128" spans="1:19" ht="23.25" customHeight="1">
      <c r="A128" s="150" t="str">
        <f t="shared" si="1"/>
        <v>No</v>
      </c>
      <c r="B128" s="153" t="str">
        <f>IF($I128="","",IFERROR(IF(_xlfn.XLOOKUP($I128,tbl_StartedStatus[Bold ID],tbl_StartedStatus[Started])="Started","Yes",IF(_xlfn.XLOOKUP($I128,tbl_StartedStatus[Bold ID],tbl_StartedStatus[Started])="No Show","No Show","")),""))</f>
        <v/>
      </c>
      <c r="C128" s="149">
        <v>46090</v>
      </c>
      <c r="D128" s="595">
        <v>46240</v>
      </c>
      <c r="F128" s="149" t="s">
        <v>501</v>
      </c>
      <c r="H128" s="150" t="s">
        <v>5549</v>
      </c>
      <c r="I128" s="150">
        <v>219363869</v>
      </c>
      <c r="J128" s="150">
        <v>3856082244</v>
      </c>
      <c r="K128" s="150" t="s">
        <v>5480</v>
      </c>
      <c r="L128" s="150" t="s">
        <v>504</v>
      </c>
      <c r="M128" s="150" t="s">
        <v>67</v>
      </c>
      <c r="N128" s="155" t="s">
        <v>510</v>
      </c>
      <c r="O128" s="150" t="s">
        <v>507</v>
      </c>
      <c r="P128" s="150" t="s">
        <v>507</v>
      </c>
      <c r="Q128" s="150" t="s">
        <v>507</v>
      </c>
      <c r="R128" s="150" t="str">
        <f>IF($I128="","",IF(COUNTIFS('2.Mini Orientation'!$C:$C,$I128,'2.Mini Orientation'!$G:$G,"Yes")&gt;0,"Yes","No"))</f>
        <v>No</v>
      </c>
      <c r="S128" s="150"/>
    </row>
    <row r="129" spans="1:19" ht="23.25" customHeight="1">
      <c r="A129" s="150" t="str">
        <f t="shared" si="1"/>
        <v>No</v>
      </c>
      <c r="B129" s="153" t="str">
        <f>IF($I129="","",IFERROR(IF(_xlfn.XLOOKUP($I129,tbl_StartedStatus[Bold ID],tbl_StartedStatus[Started])="Started","Yes",IF(_xlfn.XLOOKUP($I129,tbl_StartedStatus[Bold ID],tbl_StartedStatus[Started])="No Show","No Show","")),""))</f>
        <v/>
      </c>
      <c r="C129" s="149">
        <v>46090</v>
      </c>
      <c r="D129" s="595">
        <v>46240</v>
      </c>
      <c r="F129" s="149" t="s">
        <v>501</v>
      </c>
      <c r="H129" s="150" t="s">
        <v>5550</v>
      </c>
      <c r="I129" s="150">
        <v>134437586</v>
      </c>
      <c r="J129" s="150">
        <v>3855411395</v>
      </c>
      <c r="K129" s="150" t="s">
        <v>5480</v>
      </c>
      <c r="L129" s="150" t="s">
        <v>504</v>
      </c>
      <c r="M129" s="150" t="s">
        <v>67</v>
      </c>
      <c r="N129" s="155" t="s">
        <v>516</v>
      </c>
      <c r="O129" s="150" t="s">
        <v>506</v>
      </c>
      <c r="P129" s="150" t="s">
        <v>507</v>
      </c>
      <c r="Q129" s="150" t="s">
        <v>507</v>
      </c>
      <c r="R129" s="150" t="str">
        <f>IF($I129="","",IF(COUNTIFS('2.Mini Orientation'!$C:$C,$I129,'2.Mini Orientation'!$G:$G,"Yes")&gt;0,"Yes","No"))</f>
        <v>No</v>
      </c>
      <c r="S129" s="150"/>
    </row>
    <row r="130" spans="1:19" ht="23.25" customHeight="1">
      <c r="A130" s="150" t="str">
        <f t="shared" ref="A130:A193" si="2">IF($I130="","",IF(AND($R130="Yes",$O130="Passed",$P130="Passed",$Q130="Passed"),"Yes","No"))</f>
        <v>No</v>
      </c>
      <c r="B130" s="153" t="str">
        <f>IF($I130="","",IFERROR(IF(_xlfn.XLOOKUP($I130,tbl_StartedStatus[Bold ID],tbl_StartedStatus[Started])="Started","Yes",IF(_xlfn.XLOOKUP($I130,tbl_StartedStatus[Bold ID],tbl_StartedStatus[Started])="No Show","No Show","")),""))</f>
        <v/>
      </c>
      <c r="C130" s="149">
        <v>46090</v>
      </c>
      <c r="D130" s="595">
        <v>46240</v>
      </c>
      <c r="F130" s="149" t="s">
        <v>501</v>
      </c>
      <c r="H130" s="150" t="s">
        <v>637</v>
      </c>
      <c r="I130" s="150">
        <v>161466843</v>
      </c>
      <c r="J130" s="150">
        <v>3855078722</v>
      </c>
      <c r="K130" s="150" t="s">
        <v>5480</v>
      </c>
      <c r="L130" s="150" t="s">
        <v>504</v>
      </c>
      <c r="M130" s="150" t="s">
        <v>67</v>
      </c>
      <c r="N130" s="155" t="s">
        <v>516</v>
      </c>
      <c r="O130" s="150" t="s">
        <v>506</v>
      </c>
      <c r="P130" s="150" t="s">
        <v>507</v>
      </c>
      <c r="Q130" s="150" t="s">
        <v>507</v>
      </c>
      <c r="R130" s="150" t="str">
        <f>IF($I130="","",IF(COUNTIFS('2.Mini Orientation'!$C:$C,$I130,'2.Mini Orientation'!$G:$G,"Yes")&gt;0,"Yes","No"))</f>
        <v>No</v>
      </c>
      <c r="S130" s="150"/>
    </row>
    <row r="131" spans="1:19" ht="23.25" customHeight="1">
      <c r="A131" s="150" t="str">
        <f t="shared" si="2"/>
        <v>No</v>
      </c>
      <c r="B131" s="153" t="str">
        <f>IF($I131="","",IFERROR(IF(_xlfn.XLOOKUP($I131,tbl_StartedStatus[Bold ID],tbl_StartedStatus[Started])="Started","Yes",IF(_xlfn.XLOOKUP($I131,tbl_StartedStatus[Bold ID],tbl_StartedStatus[Started])="No Show","No Show","")),""))</f>
        <v/>
      </c>
      <c r="C131" s="149">
        <v>46090</v>
      </c>
      <c r="D131" s="595">
        <v>46240</v>
      </c>
      <c r="F131" s="149" t="s">
        <v>501</v>
      </c>
      <c r="H131" s="150" t="s">
        <v>5551</v>
      </c>
      <c r="I131" s="150">
        <v>110666392</v>
      </c>
      <c r="J131" s="150">
        <v>3854361873</v>
      </c>
      <c r="K131" s="150" t="s">
        <v>5480</v>
      </c>
      <c r="L131" s="150" t="s">
        <v>504</v>
      </c>
      <c r="M131" s="150" t="s">
        <v>67</v>
      </c>
      <c r="N131" s="155" t="s">
        <v>516</v>
      </c>
      <c r="O131" s="150" t="s">
        <v>506</v>
      </c>
      <c r="P131" s="150" t="s">
        <v>507</v>
      </c>
      <c r="Q131" s="150" t="s">
        <v>507</v>
      </c>
      <c r="R131" s="150" t="str">
        <f>IF($I131="","",IF(COUNTIFS('2.Mini Orientation'!$C:$C,$I131,'2.Mini Orientation'!$G:$G,"Yes")&gt;0,"Yes","No"))</f>
        <v>No</v>
      </c>
      <c r="S131" s="150"/>
    </row>
    <row r="132" spans="1:19" ht="23.25" customHeight="1">
      <c r="A132" s="150" t="str">
        <f t="shared" si="2"/>
        <v>No</v>
      </c>
      <c r="B132" s="153" t="str">
        <f>IF($I132="","",IFERROR(IF(_xlfn.XLOOKUP($I132,tbl_StartedStatus[Bold ID],tbl_StartedStatus[Started])="Started","Yes",IF(_xlfn.XLOOKUP($I132,tbl_StartedStatus[Bold ID],tbl_StartedStatus[Started])="No Show","No Show","")),""))</f>
        <v/>
      </c>
      <c r="C132" s="149">
        <v>46090</v>
      </c>
      <c r="D132" s="595">
        <v>46240</v>
      </c>
      <c r="F132" s="149" t="s">
        <v>501</v>
      </c>
      <c r="H132" s="150" t="s">
        <v>638</v>
      </c>
      <c r="I132" s="150">
        <v>181527480</v>
      </c>
      <c r="J132" s="150">
        <v>9843565473</v>
      </c>
      <c r="K132" s="150" t="s">
        <v>5480</v>
      </c>
      <c r="L132" s="150" t="s">
        <v>504</v>
      </c>
      <c r="M132" s="150" t="s">
        <v>67</v>
      </c>
      <c r="N132" s="155" t="s">
        <v>516</v>
      </c>
      <c r="O132" s="150" t="s">
        <v>506</v>
      </c>
      <c r="P132" s="150" t="s">
        <v>507</v>
      </c>
      <c r="Q132" s="150" t="s">
        <v>507</v>
      </c>
      <c r="R132" s="150" t="str">
        <f>IF($I132="","",IF(COUNTIFS('2.Mini Orientation'!$C:$C,$I132,'2.Mini Orientation'!$G:$G,"Yes")&gt;0,"Yes","No"))</f>
        <v>No</v>
      </c>
      <c r="S132" s="150"/>
    </row>
    <row r="133" spans="1:19" ht="23.25" customHeight="1">
      <c r="A133" s="150" t="str">
        <f t="shared" si="2"/>
        <v>No</v>
      </c>
      <c r="B133" s="153" t="str">
        <f>IF($I133="","",IFERROR(IF(_xlfn.XLOOKUP($I133,tbl_StartedStatus[Bold ID],tbl_StartedStatus[Started])="Started","Yes",IF(_xlfn.XLOOKUP($I133,tbl_StartedStatus[Bold ID],tbl_StartedStatus[Started])="No Show","No Show","")),""))</f>
        <v/>
      </c>
      <c r="C133" s="149">
        <v>46091</v>
      </c>
      <c r="D133" s="595">
        <v>46240</v>
      </c>
      <c r="F133" s="149" t="s">
        <v>501</v>
      </c>
      <c r="H133" s="150" t="s">
        <v>639</v>
      </c>
      <c r="I133" s="150">
        <v>217789683</v>
      </c>
      <c r="J133" s="150" t="s">
        <v>640</v>
      </c>
      <c r="K133" s="150" t="s">
        <v>5480</v>
      </c>
      <c r="L133" s="150" t="s">
        <v>504</v>
      </c>
      <c r="M133" s="150" t="s">
        <v>67</v>
      </c>
      <c r="N133" s="155" t="s">
        <v>516</v>
      </c>
      <c r="O133" s="150" t="s">
        <v>506</v>
      </c>
      <c r="P133" s="150" t="s">
        <v>507</v>
      </c>
      <c r="Q133" s="150" t="s">
        <v>507</v>
      </c>
      <c r="R133" s="150" t="str">
        <f>IF($I133="","",IF(COUNTIFS('2.Mini Orientation'!$C:$C,$I133,'2.Mini Orientation'!$G:$G,"Yes")&gt;0,"Yes","No"))</f>
        <v>No</v>
      </c>
      <c r="S133" s="150"/>
    </row>
    <row r="134" spans="1:19" ht="23.25" customHeight="1">
      <c r="A134" s="150" t="str">
        <f t="shared" si="2"/>
        <v>No</v>
      </c>
      <c r="B134" s="153" t="str">
        <f>IF($I134="","",IFERROR(IF(_xlfn.XLOOKUP($I134,tbl_StartedStatus[Bold ID],tbl_StartedStatus[Started])="Started","Yes",IF(_xlfn.XLOOKUP($I134,tbl_StartedStatus[Bold ID],tbl_StartedStatus[Started])="No Show","No Show","")),""))</f>
        <v/>
      </c>
      <c r="C134" s="149">
        <v>46092</v>
      </c>
      <c r="D134" s="595">
        <v>46240</v>
      </c>
      <c r="F134" s="149" t="s">
        <v>542</v>
      </c>
      <c r="H134" s="150" t="s">
        <v>641</v>
      </c>
      <c r="I134" s="150">
        <v>219681859</v>
      </c>
      <c r="J134" s="150">
        <v>3855288687</v>
      </c>
      <c r="K134" s="150" t="s">
        <v>5481</v>
      </c>
      <c r="L134" s="150" t="s">
        <v>504</v>
      </c>
      <c r="M134" s="150" t="s">
        <v>67</v>
      </c>
      <c r="N134" s="155" t="s">
        <v>510</v>
      </c>
      <c r="O134" s="150" t="s">
        <v>507</v>
      </c>
      <c r="P134" s="150" t="s">
        <v>507</v>
      </c>
      <c r="Q134" s="150" t="s">
        <v>507</v>
      </c>
      <c r="R134" s="150" t="str">
        <f>IF($I134="","",IF(COUNTIFS('2.Mini Orientation'!$C:$C,$I134,'2.Mini Orientation'!$G:$G,"Yes")&gt;0,"Yes","No"))</f>
        <v>No</v>
      </c>
      <c r="S134" s="150"/>
    </row>
    <row r="135" spans="1:19" ht="23.25" customHeight="1">
      <c r="A135" s="150" t="str">
        <f t="shared" si="2"/>
        <v>No</v>
      </c>
      <c r="B135" s="153" t="str">
        <f>IF($I135="","",IFERROR(IF(_xlfn.XLOOKUP($I135,tbl_StartedStatus[Bold ID],tbl_StartedStatus[Started])="Started","Yes",IF(_xlfn.XLOOKUP($I135,tbl_StartedStatus[Bold ID],tbl_StartedStatus[Started])="No Show","No Show","")),""))</f>
        <v/>
      </c>
      <c r="C135" s="149">
        <v>46092</v>
      </c>
      <c r="D135" s="595">
        <v>46240</v>
      </c>
      <c r="F135" s="149" t="s">
        <v>501</v>
      </c>
      <c r="H135" s="150" t="s">
        <v>642</v>
      </c>
      <c r="I135" s="150">
        <v>119418438</v>
      </c>
      <c r="J135" s="150">
        <v>4065361836</v>
      </c>
      <c r="K135" s="150" t="s">
        <v>5480</v>
      </c>
      <c r="L135" s="150" t="s">
        <v>504</v>
      </c>
      <c r="M135" s="150" t="s">
        <v>67</v>
      </c>
      <c r="N135" s="155" t="s">
        <v>516</v>
      </c>
      <c r="O135" s="150" t="s">
        <v>507</v>
      </c>
      <c r="P135" s="150" t="s">
        <v>507</v>
      </c>
      <c r="Q135" s="150" t="s">
        <v>507</v>
      </c>
      <c r="R135" s="150" t="str">
        <f>IF($I135="","",IF(COUNTIFS('2.Mini Orientation'!$C:$C,$I135,'2.Mini Orientation'!$G:$G,"Yes")&gt;0,"Yes","No"))</f>
        <v>No</v>
      </c>
      <c r="S135" s="150"/>
    </row>
    <row r="136" spans="1:19" ht="23.25" customHeight="1">
      <c r="A136" s="150" t="str">
        <f t="shared" si="2"/>
        <v>No</v>
      </c>
      <c r="B136" s="153" t="str">
        <f>IF($I136="","",IFERROR(IF(_xlfn.XLOOKUP($I136,tbl_StartedStatus[Bold ID],tbl_StartedStatus[Started])="Started","Yes",IF(_xlfn.XLOOKUP($I136,tbl_StartedStatus[Bold ID],tbl_StartedStatus[Started])="No Show","No Show","")),""))</f>
        <v/>
      </c>
      <c r="C136" s="149">
        <v>46093</v>
      </c>
      <c r="D136" s="595">
        <v>46240</v>
      </c>
      <c r="F136" s="149" t="s">
        <v>501</v>
      </c>
      <c r="H136" s="150" t="s">
        <v>643</v>
      </c>
      <c r="I136" s="150">
        <v>107638736</v>
      </c>
      <c r="J136" s="150">
        <v>8019008159</v>
      </c>
      <c r="K136" s="150" t="s">
        <v>5480</v>
      </c>
      <c r="L136" s="150" t="s">
        <v>504</v>
      </c>
      <c r="M136" s="150" t="s">
        <v>67</v>
      </c>
      <c r="N136" s="155" t="s">
        <v>516</v>
      </c>
      <c r="O136" s="150" t="s">
        <v>506</v>
      </c>
      <c r="P136" s="150" t="s">
        <v>507</v>
      </c>
      <c r="Q136" s="150" t="s">
        <v>507</v>
      </c>
      <c r="R136" s="150" t="str">
        <f>IF($I136="","",IF(COUNTIFS('2.Mini Orientation'!$C:$C,$I136,'2.Mini Orientation'!$G:$G,"Yes")&gt;0,"Yes","No"))</f>
        <v>No</v>
      </c>
      <c r="S136" s="150"/>
    </row>
    <row r="137" spans="1:19" ht="23.25" customHeight="1">
      <c r="A137" s="150" t="str">
        <f t="shared" si="2"/>
        <v>No</v>
      </c>
      <c r="B137" s="153" t="str">
        <f>IF($I137="","",IFERROR(IF(_xlfn.XLOOKUP($I137,tbl_StartedStatus[Bold ID],tbl_StartedStatus[Started])="Started","Yes",IF(_xlfn.XLOOKUP($I137,tbl_StartedStatus[Bold ID],tbl_StartedStatus[Started])="No Show","No Show","")),""))</f>
        <v/>
      </c>
      <c r="C137" s="149">
        <v>46093</v>
      </c>
      <c r="D137" s="595">
        <v>46240</v>
      </c>
      <c r="F137" s="149" t="s">
        <v>501</v>
      </c>
      <c r="H137" s="150" t="s">
        <v>644</v>
      </c>
      <c r="I137" s="150">
        <v>219703473</v>
      </c>
      <c r="J137" s="150">
        <v>8019008157</v>
      </c>
      <c r="K137" s="150" t="s">
        <v>5480</v>
      </c>
      <c r="L137" s="150" t="s">
        <v>504</v>
      </c>
      <c r="M137" s="150" t="s">
        <v>67</v>
      </c>
      <c r="N137" s="155" t="s">
        <v>516</v>
      </c>
      <c r="O137" s="150" t="s">
        <v>507</v>
      </c>
      <c r="P137" s="150" t="s">
        <v>507</v>
      </c>
      <c r="Q137" s="150" t="s">
        <v>507</v>
      </c>
      <c r="R137" s="150" t="str">
        <f>IF($I137="","",IF(COUNTIFS('2.Mini Orientation'!$C:$C,$I137,'2.Mini Orientation'!$G:$G,"Yes")&gt;0,"Yes","No"))</f>
        <v>No</v>
      </c>
      <c r="S137" s="150"/>
    </row>
    <row r="138" spans="1:19" ht="23.25" customHeight="1">
      <c r="A138" s="150" t="str">
        <f t="shared" si="2"/>
        <v>No</v>
      </c>
      <c r="B138" s="153" t="str">
        <f>IF($I138="","",IFERROR(IF(_xlfn.XLOOKUP($I138,tbl_StartedStatus[Bold ID],tbl_StartedStatus[Started])="Started","Yes",IF(_xlfn.XLOOKUP($I138,tbl_StartedStatus[Bold ID],tbl_StartedStatus[Started])="No Show","No Show","")),""))</f>
        <v/>
      </c>
      <c r="C138" s="149">
        <v>46093</v>
      </c>
      <c r="D138" s="595">
        <v>46240</v>
      </c>
      <c r="F138" s="149" t="s">
        <v>501</v>
      </c>
      <c r="H138" s="150" t="s">
        <v>5552</v>
      </c>
      <c r="I138" s="150">
        <v>219712364</v>
      </c>
      <c r="J138" s="150">
        <v>8015091409</v>
      </c>
      <c r="K138" s="150" t="s">
        <v>5480</v>
      </c>
      <c r="L138" s="150" t="s">
        <v>504</v>
      </c>
      <c r="M138" s="150" t="s">
        <v>67</v>
      </c>
      <c r="N138" s="155" t="s">
        <v>516</v>
      </c>
      <c r="O138" s="150" t="s">
        <v>507</v>
      </c>
      <c r="P138" s="150" t="s">
        <v>507</v>
      </c>
      <c r="Q138" s="150" t="s">
        <v>507</v>
      </c>
      <c r="R138" s="150" t="str">
        <f>IF($I138="","",IF(COUNTIFS('2.Mini Orientation'!$C:$C,$I138,'2.Mini Orientation'!$G:$G,"Yes")&gt;0,"Yes","No"))</f>
        <v>No</v>
      </c>
      <c r="S138" s="601"/>
    </row>
    <row r="139" spans="1:19" ht="23.25" customHeight="1">
      <c r="A139" s="150" t="str">
        <f t="shared" si="2"/>
        <v>No</v>
      </c>
      <c r="B139" s="153" t="str">
        <f>IF($I139="","",IFERROR(IF(_xlfn.XLOOKUP($I139,tbl_StartedStatus[Bold ID],tbl_StartedStatus[Started])="Started","Yes",IF(_xlfn.XLOOKUP($I139,tbl_StartedStatus[Bold ID],tbl_StartedStatus[Started])="No Show","No Show","")),""))</f>
        <v/>
      </c>
      <c r="C139" s="149">
        <v>46093</v>
      </c>
      <c r="D139" s="595">
        <v>46240</v>
      </c>
      <c r="F139" s="149" t="s">
        <v>542</v>
      </c>
      <c r="H139" s="150" t="s">
        <v>5553</v>
      </c>
      <c r="I139" s="150">
        <v>218903587</v>
      </c>
      <c r="J139" s="150">
        <v>8016996357</v>
      </c>
      <c r="K139" s="150" t="s">
        <v>5481</v>
      </c>
      <c r="L139" s="150" t="s">
        <v>504</v>
      </c>
      <c r="M139" s="150" t="s">
        <v>67</v>
      </c>
      <c r="N139" s="155" t="s">
        <v>516</v>
      </c>
      <c r="O139" s="150" t="s">
        <v>506</v>
      </c>
      <c r="P139" s="150" t="s">
        <v>507</v>
      </c>
      <c r="Q139" s="150" t="s">
        <v>507</v>
      </c>
      <c r="R139" s="150" t="str">
        <f>IF($I139="","",IF(COUNTIFS('2.Mini Orientation'!$C:$C,$I139,'2.Mini Orientation'!$G:$G,"Yes")&gt;0,"Yes","No"))</f>
        <v>No</v>
      </c>
      <c r="S139" s="601"/>
    </row>
    <row r="140" spans="1:19" ht="23.25" customHeight="1">
      <c r="A140" s="150" t="str">
        <f t="shared" si="2"/>
        <v>No</v>
      </c>
      <c r="B140" s="153" t="str">
        <f>IF($I140="","",IFERROR(IF(_xlfn.XLOOKUP($I140,tbl_StartedStatus[Bold ID],tbl_StartedStatus[Started])="Started","Yes",IF(_xlfn.XLOOKUP($I140,tbl_StartedStatus[Bold ID],tbl_StartedStatus[Started])="No Show","No Show","")),""))</f>
        <v/>
      </c>
      <c r="C140" s="149">
        <v>46094</v>
      </c>
      <c r="D140" s="595">
        <v>46240</v>
      </c>
      <c r="F140" s="149" t="s">
        <v>501</v>
      </c>
      <c r="H140" s="150" t="s">
        <v>645</v>
      </c>
      <c r="I140" s="150">
        <v>219125861</v>
      </c>
      <c r="J140" s="150">
        <v>8016346092</v>
      </c>
      <c r="K140" s="150" t="s">
        <v>5480</v>
      </c>
      <c r="L140" s="150" t="s">
        <v>504</v>
      </c>
      <c r="M140" s="150" t="s">
        <v>67</v>
      </c>
      <c r="N140" s="155" t="s">
        <v>510</v>
      </c>
      <c r="O140" s="150" t="s">
        <v>507</v>
      </c>
      <c r="P140" s="150" t="s">
        <v>507</v>
      </c>
      <c r="Q140" s="150" t="s">
        <v>507</v>
      </c>
      <c r="R140" s="150" t="str">
        <f>IF($I140="","",IF(COUNTIFS('2.Mini Orientation'!$C:$C,$I140,'2.Mini Orientation'!$G:$G,"Yes")&gt;0,"Yes","No"))</f>
        <v>No</v>
      </c>
      <c r="S140" s="150"/>
    </row>
    <row r="141" spans="1:19" ht="23.25" customHeight="1">
      <c r="A141" s="150" t="str">
        <f t="shared" si="2"/>
        <v>No</v>
      </c>
      <c r="B141" s="153" t="str">
        <f>IF($I141="","",IFERROR(IF(_xlfn.XLOOKUP($I141,tbl_StartedStatus[Bold ID],tbl_StartedStatus[Started])="Started","Yes",IF(_xlfn.XLOOKUP($I141,tbl_StartedStatus[Bold ID],tbl_StartedStatus[Started])="No Show","No Show","")),""))</f>
        <v/>
      </c>
      <c r="C141" s="149">
        <v>46094</v>
      </c>
      <c r="D141" s="595">
        <v>46240</v>
      </c>
      <c r="F141" s="149" t="s">
        <v>542</v>
      </c>
      <c r="H141" s="150" t="s">
        <v>646</v>
      </c>
      <c r="I141" s="150">
        <v>217657262</v>
      </c>
      <c r="J141" s="150" t="s">
        <v>5703</v>
      </c>
      <c r="K141" s="150" t="s">
        <v>5480</v>
      </c>
      <c r="L141" s="150" t="s">
        <v>504</v>
      </c>
      <c r="M141" s="150" t="s">
        <v>67</v>
      </c>
      <c r="N141" s="155" t="s">
        <v>505</v>
      </c>
      <c r="O141" s="150" t="s">
        <v>507</v>
      </c>
      <c r="P141" s="150" t="s">
        <v>507</v>
      </c>
      <c r="Q141" s="150" t="s">
        <v>507</v>
      </c>
      <c r="R141" s="150" t="str">
        <f>IF($I141="","",IF(COUNTIFS('2.Mini Orientation'!$C:$C,$I141,'2.Mini Orientation'!$G:$G,"Yes")&gt;0,"Yes","No"))</f>
        <v>No</v>
      </c>
      <c r="S141" s="150"/>
    </row>
    <row r="142" spans="1:19" ht="23.25" customHeight="1">
      <c r="A142" s="150" t="str">
        <f t="shared" si="2"/>
        <v>No</v>
      </c>
      <c r="B142" s="153" t="str">
        <f>IF($I142="","",IFERROR(IF(_xlfn.XLOOKUP($I142,tbl_StartedStatus[Bold ID],tbl_StartedStatus[Started])="Started","Yes",IF(_xlfn.XLOOKUP($I142,tbl_StartedStatus[Bold ID],tbl_StartedStatus[Started])="No Show","No Show","")),""))</f>
        <v/>
      </c>
      <c r="C142" s="149">
        <v>46094</v>
      </c>
      <c r="D142" s="595">
        <v>46240</v>
      </c>
      <c r="F142" s="149" t="s">
        <v>501</v>
      </c>
      <c r="H142" s="150" t="s">
        <v>5554</v>
      </c>
      <c r="I142" s="150">
        <v>219830185</v>
      </c>
      <c r="J142" s="150">
        <v>3854612937</v>
      </c>
      <c r="K142" s="150" t="s">
        <v>5481</v>
      </c>
      <c r="L142" s="150" t="s">
        <v>549</v>
      </c>
      <c r="M142" s="150" t="s">
        <v>67</v>
      </c>
      <c r="N142" s="155" t="s">
        <v>505</v>
      </c>
      <c r="O142" s="150" t="s">
        <v>507</v>
      </c>
      <c r="P142" s="150" t="s">
        <v>507</v>
      </c>
      <c r="Q142" s="150" t="s">
        <v>507</v>
      </c>
      <c r="R142" s="150" t="str">
        <f>IF($I142="","",IF(COUNTIFS('2.Mini Orientation'!$C:$C,$I142,'2.Mini Orientation'!$G:$G,"Yes")&gt;0,"Yes","No"))</f>
        <v>No</v>
      </c>
      <c r="S142" s="150"/>
    </row>
    <row r="143" spans="1:19" ht="23.25" customHeight="1">
      <c r="A143" s="150" t="str">
        <f t="shared" si="2"/>
        <v>No</v>
      </c>
      <c r="B143" s="153" t="str">
        <f>IF($I143="","",IFERROR(IF(_xlfn.XLOOKUP($I143,tbl_StartedStatus[Bold ID],tbl_StartedStatus[Started])="Started","Yes",IF(_xlfn.XLOOKUP($I143,tbl_StartedStatus[Bold ID],tbl_StartedStatus[Started])="No Show","No Show","")),""))</f>
        <v/>
      </c>
      <c r="C143" s="149">
        <v>46094</v>
      </c>
      <c r="D143" s="595">
        <v>46240</v>
      </c>
      <c r="F143" s="149" t="s">
        <v>501</v>
      </c>
      <c r="H143" s="150" t="s">
        <v>5555</v>
      </c>
      <c r="I143" s="150">
        <v>219830188</v>
      </c>
      <c r="J143" s="150" t="s">
        <v>5704</v>
      </c>
      <c r="K143" s="150" t="s">
        <v>5481</v>
      </c>
      <c r="L143" s="150" t="s">
        <v>647</v>
      </c>
      <c r="M143" s="150" t="s">
        <v>67</v>
      </c>
      <c r="N143" s="155" t="s">
        <v>505</v>
      </c>
      <c r="O143" s="150" t="s">
        <v>507</v>
      </c>
      <c r="P143" s="150" t="s">
        <v>507</v>
      </c>
      <c r="Q143" s="150" t="s">
        <v>507</v>
      </c>
      <c r="R143" s="150" t="str">
        <f>IF($I143="","",IF(COUNTIFS('2.Mini Orientation'!$C:$C,$I143,'2.Mini Orientation'!$G:$G,"Yes")&gt;0,"Yes","No"))</f>
        <v>No</v>
      </c>
      <c r="S143" s="150"/>
    </row>
    <row r="144" spans="1:19" ht="23.25" customHeight="1">
      <c r="A144" s="150" t="str">
        <f t="shared" si="2"/>
        <v>No</v>
      </c>
      <c r="B144" s="153" t="str">
        <f>IF($I144="","",IFERROR(IF(_xlfn.XLOOKUP($I144,tbl_StartedStatus[Bold ID],tbl_StartedStatus[Started])="Started","Yes",IF(_xlfn.XLOOKUP($I144,tbl_StartedStatus[Bold ID],tbl_StartedStatus[Started])="No Show","No Show","")),""))</f>
        <v/>
      </c>
      <c r="C144" s="149">
        <v>46094</v>
      </c>
      <c r="D144" s="595">
        <v>46240</v>
      </c>
      <c r="F144" s="149" t="s">
        <v>501</v>
      </c>
      <c r="H144" s="150" t="s">
        <v>5556</v>
      </c>
      <c r="I144" s="150">
        <v>219830296</v>
      </c>
      <c r="J144" s="150">
        <v>3854506322</v>
      </c>
      <c r="K144" s="150" t="s">
        <v>5481</v>
      </c>
      <c r="L144" s="150" t="s">
        <v>549</v>
      </c>
      <c r="M144" s="150" t="s">
        <v>67</v>
      </c>
      <c r="N144" s="155" t="s">
        <v>505</v>
      </c>
      <c r="O144" s="150" t="s">
        <v>507</v>
      </c>
      <c r="P144" s="150" t="s">
        <v>507</v>
      </c>
      <c r="Q144" s="150" t="s">
        <v>507</v>
      </c>
      <c r="R144" s="150" t="str">
        <f>IF($I144="","",IF(COUNTIFS('2.Mini Orientation'!$C:$C,$I144,'2.Mini Orientation'!$G:$G,"Yes")&gt;0,"Yes","No"))</f>
        <v>No</v>
      </c>
      <c r="S144" s="150"/>
    </row>
    <row r="145" spans="1:19" ht="23.25" customHeight="1">
      <c r="A145" s="150" t="str">
        <f t="shared" si="2"/>
        <v>No</v>
      </c>
      <c r="B145" s="153" t="str">
        <f>IF($I145="","",IFERROR(IF(_xlfn.XLOOKUP($I145,tbl_StartedStatus[Bold ID],tbl_StartedStatus[Started])="Started","Yes",IF(_xlfn.XLOOKUP($I145,tbl_StartedStatus[Bold ID],tbl_StartedStatus[Started])="No Show","No Show","")),""))</f>
        <v/>
      </c>
      <c r="C145" s="149">
        <v>46094</v>
      </c>
      <c r="D145" s="595">
        <v>46240</v>
      </c>
      <c r="F145" s="149" t="s">
        <v>542</v>
      </c>
      <c r="H145" s="150" t="s">
        <v>5557</v>
      </c>
      <c r="I145" s="429">
        <v>199228189</v>
      </c>
      <c r="J145" s="150">
        <v>9152881360</v>
      </c>
      <c r="K145" s="150" t="s">
        <v>5480</v>
      </c>
      <c r="L145" s="150" t="s">
        <v>647</v>
      </c>
      <c r="M145" s="150" t="s">
        <v>65</v>
      </c>
      <c r="N145" s="155" t="s">
        <v>521</v>
      </c>
      <c r="O145" s="150" t="s">
        <v>507</v>
      </c>
      <c r="P145" s="150" t="s">
        <v>507</v>
      </c>
      <c r="Q145" s="150" t="s">
        <v>507</v>
      </c>
      <c r="R145" s="150" t="str">
        <f>IF($I145="","",IF(COUNTIFS('2.Mini Orientation'!$C:$C,$I145,'2.Mini Orientation'!$G:$G,"Yes")&gt;0,"Yes","No"))</f>
        <v>No</v>
      </c>
      <c r="S145" s="150"/>
    </row>
    <row r="146" spans="1:19" ht="23.25" customHeight="1">
      <c r="A146" s="150" t="str">
        <f t="shared" si="2"/>
        <v>No</v>
      </c>
      <c r="B146" s="153" t="str">
        <f>IF($I146="","",IFERROR(IF(_xlfn.XLOOKUP($I146,tbl_StartedStatus[Bold ID],tbl_StartedStatus[Started])="Started","Yes",IF(_xlfn.XLOOKUP($I146,tbl_StartedStatus[Bold ID],tbl_StartedStatus[Started])="No Show","No Show","")),""))</f>
        <v/>
      </c>
      <c r="C146" s="149">
        <v>46094</v>
      </c>
      <c r="D146" s="595">
        <v>46240</v>
      </c>
      <c r="F146" s="149" t="s">
        <v>501</v>
      </c>
      <c r="H146" s="150" t="s">
        <v>648</v>
      </c>
      <c r="I146" s="150">
        <v>219126120</v>
      </c>
      <c r="J146" s="150">
        <v>8328904032</v>
      </c>
      <c r="K146" s="150" t="s">
        <v>5480</v>
      </c>
      <c r="L146" s="150" t="s">
        <v>504</v>
      </c>
      <c r="M146" s="150" t="s">
        <v>67</v>
      </c>
      <c r="N146" s="155" t="s">
        <v>510</v>
      </c>
      <c r="O146" s="150" t="s">
        <v>507</v>
      </c>
      <c r="P146" s="150" t="s">
        <v>507</v>
      </c>
      <c r="Q146" s="150" t="s">
        <v>507</v>
      </c>
      <c r="R146" s="150" t="str">
        <f>IF($I146="","",IF(COUNTIFS('2.Mini Orientation'!$C:$C,$I146,'2.Mini Orientation'!$G:$G,"Yes")&gt;0,"Yes","No"))</f>
        <v>No</v>
      </c>
      <c r="S146" s="150"/>
    </row>
    <row r="147" spans="1:19" ht="23.25" customHeight="1">
      <c r="A147" s="150" t="str">
        <f t="shared" si="2"/>
        <v>No</v>
      </c>
      <c r="B147" s="153" t="str">
        <f>IF($I147="","",IFERROR(IF(_xlfn.XLOOKUP($I147,tbl_StartedStatus[Bold ID],tbl_StartedStatus[Started])="Started","Yes",IF(_xlfn.XLOOKUP($I147,tbl_StartedStatus[Bold ID],tbl_StartedStatus[Started])="No Show","No Show","")),""))</f>
        <v/>
      </c>
      <c r="C147" s="149">
        <v>46094</v>
      </c>
      <c r="D147" s="595">
        <v>46240</v>
      </c>
      <c r="F147" s="149" t="s">
        <v>542</v>
      </c>
      <c r="H147" s="150" t="s">
        <v>5558</v>
      </c>
      <c r="I147" s="150">
        <v>97618881</v>
      </c>
      <c r="J147" s="150">
        <v>3852520315</v>
      </c>
      <c r="K147" s="150" t="s">
        <v>5480</v>
      </c>
      <c r="L147" s="150" t="s">
        <v>649</v>
      </c>
      <c r="M147" s="150" t="s">
        <v>67</v>
      </c>
      <c r="N147" s="155" t="s">
        <v>505</v>
      </c>
      <c r="O147" s="150" t="s">
        <v>507</v>
      </c>
      <c r="P147" s="150" t="s">
        <v>507</v>
      </c>
      <c r="Q147" s="150" t="s">
        <v>507</v>
      </c>
      <c r="R147" s="150" t="str">
        <f>IF($I147="","",IF(COUNTIFS('2.Mini Orientation'!$C:$C,$I147,'2.Mini Orientation'!$G:$G,"Yes")&gt;0,"Yes","No"))</f>
        <v>No</v>
      </c>
      <c r="S147" s="150"/>
    </row>
    <row r="148" spans="1:19" ht="23.25" customHeight="1">
      <c r="A148" s="150" t="str">
        <f t="shared" si="2"/>
        <v>No</v>
      </c>
      <c r="B148" s="153" t="str">
        <f>IF($I148="","",IFERROR(IF(_xlfn.XLOOKUP($I148,tbl_StartedStatus[Bold ID],tbl_StartedStatus[Started])="Started","Yes",IF(_xlfn.XLOOKUP($I148,tbl_StartedStatus[Bold ID],tbl_StartedStatus[Started])="No Show","No Show","")),""))</f>
        <v/>
      </c>
      <c r="C148" s="149">
        <v>46094</v>
      </c>
      <c r="D148" s="595">
        <v>46240</v>
      </c>
      <c r="F148" s="149" t="s">
        <v>501</v>
      </c>
      <c r="H148" s="150" t="s">
        <v>650</v>
      </c>
      <c r="I148" s="150">
        <v>145640672</v>
      </c>
      <c r="J148" s="150">
        <v>3853754006</v>
      </c>
      <c r="K148" s="150" t="s">
        <v>5480</v>
      </c>
      <c r="L148" s="150" t="s">
        <v>504</v>
      </c>
      <c r="M148" s="150" t="s">
        <v>67</v>
      </c>
      <c r="N148" s="155" t="s">
        <v>510</v>
      </c>
      <c r="O148" s="150" t="s">
        <v>507</v>
      </c>
      <c r="P148" s="150" t="s">
        <v>507</v>
      </c>
      <c r="Q148" s="150" t="s">
        <v>507</v>
      </c>
      <c r="R148" s="150" t="str">
        <f>IF($I148="","",IF(COUNTIFS('2.Mini Orientation'!$C:$C,$I148,'2.Mini Orientation'!$G:$G,"Yes")&gt;0,"Yes","No"))</f>
        <v>No</v>
      </c>
      <c r="S148" s="150"/>
    </row>
    <row r="149" spans="1:19" ht="23.25" customHeight="1">
      <c r="A149" s="150" t="str">
        <f t="shared" si="2"/>
        <v>No</v>
      </c>
      <c r="B149" s="153" t="str">
        <f>IF($I149="","",IFERROR(IF(_xlfn.XLOOKUP($I149,tbl_StartedStatus[Bold ID],tbl_StartedStatus[Started])="Started","Yes",IF(_xlfn.XLOOKUP($I149,tbl_StartedStatus[Bold ID],tbl_StartedStatus[Started])="No Show","No Show","")),""))</f>
        <v/>
      </c>
      <c r="C149" s="149">
        <v>46097</v>
      </c>
      <c r="D149" s="595">
        <v>46240</v>
      </c>
      <c r="F149" s="149" t="s">
        <v>501</v>
      </c>
      <c r="H149" s="150" t="s">
        <v>651</v>
      </c>
      <c r="I149" s="150">
        <v>220517631</v>
      </c>
      <c r="J149" s="150">
        <v>8634580854</v>
      </c>
      <c r="K149" s="150" t="s">
        <v>5480</v>
      </c>
      <c r="L149" s="150" t="s">
        <v>504</v>
      </c>
      <c r="M149" s="150" t="s">
        <v>67</v>
      </c>
      <c r="N149" s="155" t="s">
        <v>516</v>
      </c>
      <c r="O149" s="150" t="s">
        <v>506</v>
      </c>
      <c r="P149" s="150" t="s">
        <v>507</v>
      </c>
      <c r="Q149" s="150" t="s">
        <v>507</v>
      </c>
      <c r="R149" s="150" t="str">
        <f>IF($I149="","",IF(COUNTIFS('2.Mini Orientation'!$C:$C,$I149,'2.Mini Orientation'!$G:$G,"Yes")&gt;0,"Yes","No"))</f>
        <v>No</v>
      </c>
      <c r="S149" s="150"/>
    </row>
    <row r="150" spans="1:19" ht="23.25" customHeight="1">
      <c r="A150" s="150" t="str">
        <f t="shared" si="2"/>
        <v>No</v>
      </c>
      <c r="B150" s="153" t="str">
        <f>IF($I150="","",IFERROR(IF(_xlfn.XLOOKUP($I150,tbl_StartedStatus[Bold ID],tbl_StartedStatus[Started])="Started","Yes",IF(_xlfn.XLOOKUP($I150,tbl_StartedStatus[Bold ID],tbl_StartedStatus[Started])="No Show","No Show","")),""))</f>
        <v/>
      </c>
      <c r="C150" s="149">
        <v>46097</v>
      </c>
      <c r="D150" s="595">
        <v>46240</v>
      </c>
      <c r="F150" s="149" t="s">
        <v>501</v>
      </c>
      <c r="H150" s="150" t="s">
        <v>652</v>
      </c>
      <c r="I150" s="150">
        <v>218760802</v>
      </c>
      <c r="J150" s="150">
        <v>3856229646</v>
      </c>
      <c r="K150" s="150" t="s">
        <v>5480</v>
      </c>
      <c r="L150" s="150" t="s">
        <v>504</v>
      </c>
      <c r="M150" s="150" t="s">
        <v>67</v>
      </c>
      <c r="N150" s="155" t="s">
        <v>516</v>
      </c>
      <c r="O150" s="150" t="s">
        <v>506</v>
      </c>
      <c r="P150" s="150" t="s">
        <v>507</v>
      </c>
      <c r="Q150" s="150" t="s">
        <v>507</v>
      </c>
      <c r="R150" s="150" t="str">
        <f>IF($I150="","",IF(COUNTIFS('2.Mini Orientation'!$C:$C,$I150,'2.Mini Orientation'!$G:$G,"Yes")&gt;0,"Yes","No"))</f>
        <v>No</v>
      </c>
      <c r="S150" s="150"/>
    </row>
    <row r="151" spans="1:19" ht="23.25" customHeight="1">
      <c r="A151" s="150" t="str">
        <f t="shared" si="2"/>
        <v>No</v>
      </c>
      <c r="B151" s="153" t="str">
        <f>IF($I151="","",IFERROR(IF(_xlfn.XLOOKUP($I151,tbl_StartedStatus[Bold ID],tbl_StartedStatus[Started])="Started","Yes",IF(_xlfn.XLOOKUP($I151,tbl_StartedStatus[Bold ID],tbl_StartedStatus[Started])="No Show","No Show","")),""))</f>
        <v/>
      </c>
      <c r="C151" s="149">
        <v>46097</v>
      </c>
      <c r="D151" s="595">
        <v>46240</v>
      </c>
      <c r="F151" s="149" t="s">
        <v>542</v>
      </c>
      <c r="H151" s="150" t="s">
        <v>653</v>
      </c>
      <c r="I151" s="429">
        <v>220530303</v>
      </c>
      <c r="J151" s="150" t="s">
        <v>654</v>
      </c>
      <c r="K151" s="150" t="s">
        <v>5480</v>
      </c>
      <c r="L151" s="150" t="s">
        <v>504</v>
      </c>
      <c r="M151" s="150" t="s">
        <v>67</v>
      </c>
      <c r="N151" s="155" t="s">
        <v>516</v>
      </c>
      <c r="O151" s="150" t="s">
        <v>506</v>
      </c>
      <c r="P151" s="150" t="s">
        <v>507</v>
      </c>
      <c r="Q151" s="150" t="s">
        <v>507</v>
      </c>
      <c r="R151" s="150" t="str">
        <f>IF($I151="","",IF(COUNTIFS('2.Mini Orientation'!$C:$C,$I151,'2.Mini Orientation'!$G:$G,"Yes")&gt;0,"Yes","No"))</f>
        <v>No</v>
      </c>
      <c r="S151" s="150"/>
    </row>
    <row r="152" spans="1:19" ht="23.25" customHeight="1">
      <c r="A152" s="150" t="str">
        <f t="shared" si="2"/>
        <v>No</v>
      </c>
      <c r="B152" s="153" t="str">
        <f>IF($I152="","",IFERROR(IF(_xlfn.XLOOKUP($I152,tbl_StartedStatus[Bold ID],tbl_StartedStatus[Started])="Started","Yes",IF(_xlfn.XLOOKUP($I152,tbl_StartedStatus[Bold ID],tbl_StartedStatus[Started])="No Show","No Show","")),""))</f>
        <v/>
      </c>
      <c r="C152" s="149">
        <v>46098</v>
      </c>
      <c r="D152" s="595">
        <v>46240</v>
      </c>
      <c r="F152" s="149" t="s">
        <v>501</v>
      </c>
      <c r="H152" s="150" t="s">
        <v>655</v>
      </c>
      <c r="I152" s="150">
        <v>202122804</v>
      </c>
      <c r="J152" s="150">
        <v>9294066873</v>
      </c>
      <c r="K152" s="150" t="s">
        <v>5481</v>
      </c>
      <c r="L152" s="150" t="s">
        <v>504</v>
      </c>
      <c r="M152" s="150" t="s">
        <v>67</v>
      </c>
      <c r="N152" s="155" t="s">
        <v>516</v>
      </c>
      <c r="O152" s="150" t="s">
        <v>506</v>
      </c>
      <c r="P152" s="150" t="s">
        <v>507</v>
      </c>
      <c r="Q152" s="150" t="s">
        <v>507</v>
      </c>
      <c r="R152" s="150" t="str">
        <f>IF($I152="","",IF(COUNTIFS('2.Mini Orientation'!$C:$C,$I152,'2.Mini Orientation'!$G:$G,"Yes")&gt;0,"Yes","No"))</f>
        <v>No</v>
      </c>
      <c r="S152" s="150"/>
    </row>
    <row r="153" spans="1:19" ht="23.25" customHeight="1">
      <c r="A153" s="150" t="str">
        <f t="shared" si="2"/>
        <v>No</v>
      </c>
      <c r="B153" s="153" t="str">
        <f>IF($I153="","",IFERROR(IF(_xlfn.XLOOKUP($I153,tbl_StartedStatus[Bold ID],tbl_StartedStatus[Started])="Started","Yes",IF(_xlfn.XLOOKUP($I153,tbl_StartedStatus[Bold ID],tbl_StartedStatus[Started])="No Show","No Show","")),""))</f>
        <v/>
      </c>
      <c r="C153" s="149">
        <v>46099</v>
      </c>
      <c r="D153" s="595">
        <v>46240</v>
      </c>
      <c r="F153" s="149" t="s">
        <v>501</v>
      </c>
      <c r="H153" s="150" t="s">
        <v>656</v>
      </c>
      <c r="I153" s="150">
        <v>216403718</v>
      </c>
      <c r="J153" s="150">
        <v>3855199036</v>
      </c>
      <c r="K153" s="150" t="s">
        <v>5480</v>
      </c>
      <c r="L153" s="150" t="s">
        <v>504</v>
      </c>
      <c r="M153" s="150" t="s">
        <v>67</v>
      </c>
      <c r="N153" s="155" t="s">
        <v>516</v>
      </c>
      <c r="O153" s="150" t="s">
        <v>506</v>
      </c>
      <c r="P153" s="150" t="s">
        <v>507</v>
      </c>
      <c r="Q153" s="150" t="s">
        <v>507</v>
      </c>
      <c r="R153" s="150" t="str">
        <f>IF($I153="","",IF(COUNTIFS('2.Mini Orientation'!$C:$C,$I153,'2.Mini Orientation'!$G:$G,"Yes")&gt;0,"Yes","No"))</f>
        <v>No</v>
      </c>
      <c r="S153" s="150"/>
    </row>
    <row r="154" spans="1:19" ht="23.25" customHeight="1">
      <c r="A154" s="150" t="str">
        <f t="shared" si="2"/>
        <v>No</v>
      </c>
      <c r="B154" s="153" t="str">
        <f>IF($I154="","",IFERROR(IF(_xlfn.XLOOKUP($I154,tbl_StartedStatus[Bold ID],tbl_StartedStatus[Started])="Started","Yes",IF(_xlfn.XLOOKUP($I154,tbl_StartedStatus[Bold ID],tbl_StartedStatus[Started])="No Show","No Show","")),""))</f>
        <v/>
      </c>
      <c r="C154" s="149">
        <v>46099</v>
      </c>
      <c r="D154" s="595">
        <v>46240</v>
      </c>
      <c r="F154" s="149" t="s">
        <v>501</v>
      </c>
      <c r="H154" s="150" t="s">
        <v>657</v>
      </c>
      <c r="I154" s="150">
        <v>220868285</v>
      </c>
      <c r="J154" s="150">
        <v>3856055949</v>
      </c>
      <c r="K154" s="150" t="s">
        <v>5480</v>
      </c>
      <c r="L154" s="150" t="s">
        <v>504</v>
      </c>
      <c r="M154" s="150" t="s">
        <v>67</v>
      </c>
      <c r="N154" s="155" t="s">
        <v>516</v>
      </c>
      <c r="O154" s="150" t="s">
        <v>506</v>
      </c>
      <c r="P154" s="150" t="s">
        <v>507</v>
      </c>
      <c r="Q154" s="150" t="s">
        <v>507</v>
      </c>
      <c r="R154" s="150" t="str">
        <f>IF($I154="","",IF(COUNTIFS('2.Mini Orientation'!$C:$C,$I154,'2.Mini Orientation'!$G:$G,"Yes")&gt;0,"Yes","No"))</f>
        <v>No</v>
      </c>
      <c r="S154" s="150"/>
    </row>
    <row r="155" spans="1:19" ht="23.25" customHeight="1">
      <c r="A155" s="150" t="str">
        <f t="shared" si="2"/>
        <v>No</v>
      </c>
      <c r="B155" s="153" t="str">
        <f>IF($I155="","",IFERROR(IF(_xlfn.XLOOKUP($I155,tbl_StartedStatus[Bold ID],tbl_StartedStatus[Started])="Started","Yes",IF(_xlfn.XLOOKUP($I155,tbl_StartedStatus[Bold ID],tbl_StartedStatus[Started])="No Show","No Show","")),""))</f>
        <v/>
      </c>
      <c r="C155" s="149">
        <v>46100</v>
      </c>
      <c r="D155" s="595">
        <v>46240</v>
      </c>
      <c r="F155" s="149" t="s">
        <v>501</v>
      </c>
      <c r="H155" s="150" t="s">
        <v>658</v>
      </c>
      <c r="I155" s="150">
        <v>102519199</v>
      </c>
      <c r="J155" s="150">
        <v>3853027913</v>
      </c>
      <c r="K155" s="150" t="s">
        <v>5480</v>
      </c>
      <c r="L155" s="150" t="s">
        <v>504</v>
      </c>
      <c r="M155" s="150" t="s">
        <v>67</v>
      </c>
      <c r="N155" s="155" t="s">
        <v>516</v>
      </c>
      <c r="O155" s="150" t="s">
        <v>506</v>
      </c>
      <c r="P155" s="150" t="s">
        <v>507</v>
      </c>
      <c r="Q155" s="150" t="s">
        <v>507</v>
      </c>
      <c r="R155" s="150" t="str">
        <f>IF($I155="","",IF(COUNTIFS('2.Mini Orientation'!$C:$C,$I155,'2.Mini Orientation'!$G:$G,"Yes")&gt;0,"Yes","No"))</f>
        <v>No</v>
      </c>
      <c r="S155" s="150"/>
    </row>
    <row r="156" spans="1:19" ht="23.25" customHeight="1">
      <c r="A156" s="150" t="str">
        <f t="shared" si="2"/>
        <v>No</v>
      </c>
      <c r="B156" s="153" t="str">
        <f>IF($I156="","",IFERROR(IF(_xlfn.XLOOKUP($I156,tbl_StartedStatus[Bold ID],tbl_StartedStatus[Started])="Started","Yes",IF(_xlfn.XLOOKUP($I156,tbl_StartedStatus[Bold ID],tbl_StartedStatus[Started])="No Show","No Show","")),""))</f>
        <v/>
      </c>
      <c r="C156" s="149">
        <v>46100</v>
      </c>
      <c r="D156" s="595">
        <v>46240</v>
      </c>
      <c r="F156" s="149" t="s">
        <v>501</v>
      </c>
      <c r="H156" s="150" t="s">
        <v>659</v>
      </c>
      <c r="I156" s="150">
        <v>188001298</v>
      </c>
      <c r="J156" s="150">
        <v>8015025972</v>
      </c>
      <c r="K156" s="150" t="s">
        <v>5480</v>
      </c>
      <c r="L156" s="150" t="s">
        <v>504</v>
      </c>
      <c r="M156" s="150" t="s">
        <v>67</v>
      </c>
      <c r="N156" s="155" t="s">
        <v>516</v>
      </c>
      <c r="O156" s="150" t="s">
        <v>506</v>
      </c>
      <c r="P156" s="150" t="s">
        <v>507</v>
      </c>
      <c r="Q156" s="150" t="s">
        <v>507</v>
      </c>
      <c r="R156" s="150" t="str">
        <f>IF($I156="","",IF(COUNTIFS('2.Mini Orientation'!$C:$C,$I156,'2.Mini Orientation'!$G:$G,"Yes")&gt;0,"Yes","No"))</f>
        <v>No</v>
      </c>
      <c r="S156" s="150"/>
    </row>
    <row r="157" spans="1:19" ht="23.25" customHeight="1">
      <c r="A157" s="150" t="str">
        <f t="shared" si="2"/>
        <v>No</v>
      </c>
      <c r="B157" s="153" t="str">
        <f>IF($I157="","",IFERROR(IF(_xlfn.XLOOKUP($I157,tbl_StartedStatus[Bold ID],tbl_StartedStatus[Started])="Started","Yes",IF(_xlfn.XLOOKUP($I157,tbl_StartedStatus[Bold ID],tbl_StartedStatus[Started])="No Show","No Show","")),""))</f>
        <v/>
      </c>
      <c r="C157" s="149">
        <v>46100</v>
      </c>
      <c r="D157" s="595">
        <v>46240</v>
      </c>
      <c r="F157" s="149" t="s">
        <v>501</v>
      </c>
      <c r="H157" s="150" t="s">
        <v>660</v>
      </c>
      <c r="I157" s="150">
        <v>220896378</v>
      </c>
      <c r="J157" s="150" t="s">
        <v>661</v>
      </c>
      <c r="K157" s="150" t="s">
        <v>5480</v>
      </c>
      <c r="L157" s="150" t="s">
        <v>504</v>
      </c>
      <c r="M157" s="150" t="s">
        <v>67</v>
      </c>
      <c r="N157" s="155" t="s">
        <v>516</v>
      </c>
      <c r="O157" s="150" t="s">
        <v>506</v>
      </c>
      <c r="P157" s="150" t="s">
        <v>507</v>
      </c>
      <c r="Q157" s="150" t="s">
        <v>507</v>
      </c>
      <c r="R157" s="150" t="str">
        <f>IF($I157="","",IF(COUNTIFS('2.Mini Orientation'!$C:$C,$I157,'2.Mini Orientation'!$G:$G,"Yes")&gt;0,"Yes","No"))</f>
        <v>No</v>
      </c>
      <c r="S157" s="150"/>
    </row>
    <row r="158" spans="1:19" ht="23.25" customHeight="1">
      <c r="A158" s="150" t="str">
        <f t="shared" si="2"/>
        <v>No</v>
      </c>
      <c r="B158" s="153" t="str">
        <f>IF($I158="","",IFERROR(IF(_xlfn.XLOOKUP($I158,tbl_StartedStatus[Bold ID],tbl_StartedStatus[Started])="Started","Yes",IF(_xlfn.XLOOKUP($I158,tbl_StartedStatus[Bold ID],tbl_StartedStatus[Started])="No Show","No Show","")),""))</f>
        <v/>
      </c>
      <c r="C158" s="149">
        <v>46100</v>
      </c>
      <c r="D158" s="595">
        <v>46240</v>
      </c>
      <c r="F158" s="149" t="s">
        <v>501</v>
      </c>
      <c r="H158" s="150" t="s">
        <v>662</v>
      </c>
      <c r="I158" s="150">
        <v>215478718</v>
      </c>
      <c r="J158" s="151" t="s">
        <v>663</v>
      </c>
      <c r="K158" s="150" t="s">
        <v>5480</v>
      </c>
      <c r="L158" s="150" t="s">
        <v>504</v>
      </c>
      <c r="M158" s="150" t="s">
        <v>67</v>
      </c>
      <c r="N158" s="155" t="s">
        <v>516</v>
      </c>
      <c r="O158" s="150" t="s">
        <v>506</v>
      </c>
      <c r="P158" s="150" t="s">
        <v>507</v>
      </c>
      <c r="Q158" s="150" t="s">
        <v>507</v>
      </c>
      <c r="R158" s="150" t="str">
        <f>IF($I158="","",IF(COUNTIFS('2.Mini Orientation'!$C:$C,$I158,'2.Mini Orientation'!$G:$G,"Yes")&gt;0,"Yes","No"))</f>
        <v>No</v>
      </c>
      <c r="S158" s="150"/>
    </row>
    <row r="159" spans="1:19" ht="23.25" customHeight="1">
      <c r="A159" s="150" t="str">
        <f t="shared" si="2"/>
        <v>No</v>
      </c>
      <c r="B159" s="153" t="str">
        <f>IF($I159="","",IFERROR(IF(_xlfn.XLOOKUP($I159,tbl_StartedStatus[Bold ID],tbl_StartedStatus[Started])="Started","Yes",IF(_xlfn.XLOOKUP($I159,tbl_StartedStatus[Bold ID],tbl_StartedStatus[Started])="No Show","No Show","")),""))</f>
        <v/>
      </c>
      <c r="C159" s="149">
        <v>46101</v>
      </c>
      <c r="D159" s="595">
        <v>46240</v>
      </c>
      <c r="F159" s="149" t="s">
        <v>535</v>
      </c>
      <c r="H159" s="150" t="s">
        <v>664</v>
      </c>
      <c r="I159" s="150">
        <v>114022212</v>
      </c>
      <c r="J159" s="150">
        <v>8017508026</v>
      </c>
      <c r="K159" s="150" t="s">
        <v>5481</v>
      </c>
      <c r="L159" s="150" t="s">
        <v>504</v>
      </c>
      <c r="M159" s="150" t="s">
        <v>65</v>
      </c>
      <c r="N159" s="155" t="s">
        <v>536</v>
      </c>
      <c r="O159" s="150" t="s">
        <v>506</v>
      </c>
      <c r="Q159" s="150" t="s">
        <v>507</v>
      </c>
      <c r="R159" s="150" t="str">
        <f>IF($I159="","",IF(COUNTIFS('2.Mini Orientation'!$C:$C,$I159,'2.Mini Orientation'!$G:$G,"Yes")&gt;0,"Yes","No"))</f>
        <v>No</v>
      </c>
      <c r="S159" s="150"/>
    </row>
    <row r="160" spans="1:19" ht="23.25" customHeight="1">
      <c r="A160" s="150" t="str">
        <f t="shared" si="2"/>
        <v>No</v>
      </c>
      <c r="B160" s="153" t="str">
        <f>IF($I160="","",IFERROR(IF(_xlfn.XLOOKUP($I160,tbl_StartedStatus[Bold ID],tbl_StartedStatus[Started])="Started","Yes",IF(_xlfn.XLOOKUP($I160,tbl_StartedStatus[Bold ID],tbl_StartedStatus[Started])="No Show","No Show","")),""))</f>
        <v/>
      </c>
      <c r="C160" s="149">
        <v>46101</v>
      </c>
      <c r="D160" s="595">
        <v>46240</v>
      </c>
      <c r="F160" s="149" t="s">
        <v>501</v>
      </c>
      <c r="H160" s="150" t="s">
        <v>665</v>
      </c>
      <c r="I160" s="150">
        <v>220915749</v>
      </c>
      <c r="J160" s="151">
        <v>3854579227</v>
      </c>
      <c r="K160" s="150" t="s">
        <v>5481</v>
      </c>
      <c r="L160" s="150" t="s">
        <v>504</v>
      </c>
      <c r="M160" s="150" t="s">
        <v>67</v>
      </c>
      <c r="N160" s="155" t="s">
        <v>516</v>
      </c>
      <c r="O160" s="150" t="s">
        <v>506</v>
      </c>
      <c r="P160" s="150" t="s">
        <v>507</v>
      </c>
      <c r="Q160" s="150" t="s">
        <v>507</v>
      </c>
      <c r="R160" s="150" t="str">
        <f>IF($I160="","",IF(COUNTIFS('2.Mini Orientation'!$C:$C,$I160,'2.Mini Orientation'!$G:$G,"Yes")&gt;0,"Yes","No"))</f>
        <v>No</v>
      </c>
      <c r="S160" s="150"/>
    </row>
    <row r="161" spans="1:19" ht="23.25" customHeight="1">
      <c r="A161" s="150" t="str">
        <f t="shared" si="2"/>
        <v>No</v>
      </c>
      <c r="B161" s="153" t="str">
        <f>IF($I161="","",IFERROR(IF(_xlfn.XLOOKUP($I161,tbl_StartedStatus[Bold ID],tbl_StartedStatus[Started])="Started","Yes",IF(_xlfn.XLOOKUP($I161,tbl_StartedStatus[Bold ID],tbl_StartedStatus[Started])="No Show","No Show","")),""))</f>
        <v/>
      </c>
      <c r="C161" s="149">
        <v>46104</v>
      </c>
      <c r="D161" s="595">
        <v>46240</v>
      </c>
      <c r="F161" s="149" t="s">
        <v>501</v>
      </c>
      <c r="H161" s="150" t="s">
        <v>5559</v>
      </c>
      <c r="I161" s="150">
        <v>220956297</v>
      </c>
      <c r="J161" s="150">
        <v>3855075558</v>
      </c>
      <c r="K161" s="150" t="s">
        <v>5480</v>
      </c>
      <c r="L161" s="150" t="s">
        <v>504</v>
      </c>
      <c r="M161" s="150" t="s">
        <v>67</v>
      </c>
      <c r="N161" s="155" t="s">
        <v>505</v>
      </c>
      <c r="O161" s="150" t="s">
        <v>507</v>
      </c>
      <c r="P161" s="150" t="s">
        <v>507</v>
      </c>
      <c r="Q161" s="150" t="s">
        <v>507</v>
      </c>
      <c r="R161" s="150" t="str">
        <f>IF($I161="","",IF(COUNTIFS('2.Mini Orientation'!$C:$C,$I161,'2.Mini Orientation'!$G:$G,"Yes")&gt;0,"Yes","No"))</f>
        <v>No</v>
      </c>
      <c r="S161" s="150"/>
    </row>
    <row r="162" spans="1:19" ht="23.25" customHeight="1">
      <c r="A162" s="150" t="str">
        <f t="shared" si="2"/>
        <v>No</v>
      </c>
      <c r="B162" s="153" t="str">
        <f>IF($I162="","",IFERROR(IF(_xlfn.XLOOKUP($I162,tbl_StartedStatus[Bold ID],tbl_StartedStatus[Started])="Started","Yes",IF(_xlfn.XLOOKUP($I162,tbl_StartedStatus[Bold ID],tbl_StartedStatus[Started])="No Show","No Show","")),""))</f>
        <v/>
      </c>
      <c r="C162" s="149">
        <v>46104</v>
      </c>
      <c r="D162" s="595">
        <v>46240</v>
      </c>
      <c r="F162" s="149" t="s">
        <v>542</v>
      </c>
      <c r="H162" s="150" t="s">
        <v>666</v>
      </c>
      <c r="I162" s="150">
        <v>183228953</v>
      </c>
      <c r="J162" s="151" t="s">
        <v>667</v>
      </c>
      <c r="K162" s="150" t="s">
        <v>5480</v>
      </c>
      <c r="L162" s="150" t="s">
        <v>504</v>
      </c>
      <c r="M162" s="150" t="s">
        <v>66</v>
      </c>
      <c r="N162" s="155" t="s">
        <v>553</v>
      </c>
      <c r="O162" s="150" t="s">
        <v>506</v>
      </c>
      <c r="P162" s="150" t="s">
        <v>507</v>
      </c>
      <c r="Q162" s="150" t="s">
        <v>507</v>
      </c>
      <c r="R162" s="150" t="str">
        <f>IF($I162="","",IF(COUNTIFS('2.Mini Orientation'!$C:$C,$I162,'2.Mini Orientation'!$G:$G,"Yes")&gt;0,"Yes","No"))</f>
        <v>No</v>
      </c>
      <c r="S162" s="150"/>
    </row>
    <row r="163" spans="1:19" ht="23.25" customHeight="1">
      <c r="A163" s="150" t="str">
        <f t="shared" si="2"/>
        <v>No</v>
      </c>
      <c r="B163" s="153" t="str">
        <f>IF($I163="","",IFERROR(IF(_xlfn.XLOOKUP($I163,tbl_StartedStatus[Bold ID],tbl_StartedStatus[Started])="Started","Yes",IF(_xlfn.XLOOKUP($I163,tbl_StartedStatus[Bold ID],tbl_StartedStatus[Started])="No Show","No Show","")),""))</f>
        <v/>
      </c>
      <c r="C163" s="149" t="s">
        <v>5525</v>
      </c>
      <c r="D163" s="595">
        <v>46240</v>
      </c>
      <c r="F163" s="149" t="s">
        <v>501</v>
      </c>
      <c r="H163" s="150" t="s">
        <v>668</v>
      </c>
      <c r="I163" s="150">
        <v>178001189</v>
      </c>
      <c r="J163" s="150">
        <v>3854615588</v>
      </c>
      <c r="K163" s="150" t="s">
        <v>5480</v>
      </c>
      <c r="L163" s="150" t="s">
        <v>504</v>
      </c>
      <c r="M163" s="150" t="s">
        <v>67</v>
      </c>
      <c r="N163" s="155" t="s">
        <v>516</v>
      </c>
      <c r="O163" s="150" t="s">
        <v>506</v>
      </c>
      <c r="P163" s="150" t="s">
        <v>507</v>
      </c>
      <c r="Q163" s="150" t="s">
        <v>507</v>
      </c>
      <c r="R163" s="150" t="str">
        <f>IF($I163="","",IF(COUNTIFS('2.Mini Orientation'!$C:$C,$I163,'2.Mini Orientation'!$G:$G,"Yes")&gt;0,"Yes","No"))</f>
        <v>No</v>
      </c>
      <c r="S163" s="150"/>
    </row>
    <row r="164" spans="1:19" ht="23.25" customHeight="1">
      <c r="A164" s="150" t="str">
        <f t="shared" si="2"/>
        <v>No</v>
      </c>
      <c r="B164" s="153" t="str">
        <f>IF($I164="","",IFERROR(IF(_xlfn.XLOOKUP($I164,tbl_StartedStatus[Bold ID],tbl_StartedStatus[Started])="Started","Yes",IF(_xlfn.XLOOKUP($I164,tbl_StartedStatus[Bold ID],tbl_StartedStatus[Started])="No Show","No Show","")),""))</f>
        <v/>
      </c>
      <c r="C164" s="149">
        <v>46107</v>
      </c>
      <c r="D164" s="595">
        <v>46240</v>
      </c>
      <c r="F164" s="149" t="s">
        <v>501</v>
      </c>
      <c r="H164" s="150" t="s">
        <v>669</v>
      </c>
      <c r="I164" s="150">
        <v>221021436</v>
      </c>
      <c r="J164" s="151">
        <v>7206285890</v>
      </c>
      <c r="K164" s="150" t="s">
        <v>5480</v>
      </c>
      <c r="L164" s="150" t="s">
        <v>504</v>
      </c>
      <c r="M164" s="150" t="s">
        <v>67</v>
      </c>
      <c r="N164" s="155" t="s">
        <v>516</v>
      </c>
      <c r="O164" s="150" t="s">
        <v>506</v>
      </c>
      <c r="P164" s="150" t="s">
        <v>507</v>
      </c>
      <c r="Q164" s="150" t="s">
        <v>507</v>
      </c>
      <c r="R164" s="150" t="str">
        <f>IF($I164="","",IF(COUNTIFS('2.Mini Orientation'!$C:$C,$I164,'2.Mini Orientation'!$G:$G,"Yes")&gt;0,"Yes","No"))</f>
        <v>No</v>
      </c>
      <c r="S164" s="150"/>
    </row>
    <row r="165" spans="1:19" ht="23.25" customHeight="1">
      <c r="A165" s="150" t="str">
        <f t="shared" si="2"/>
        <v>No</v>
      </c>
      <c r="B165" s="153" t="str">
        <f>IF($I165="","",IFERROR(IF(_xlfn.XLOOKUP($I165,tbl_StartedStatus[Bold ID],tbl_StartedStatus[Started])="Started","Yes",IF(_xlfn.XLOOKUP($I165,tbl_StartedStatus[Bold ID],tbl_StartedStatus[Started])="No Show","No Show","")),""))</f>
        <v/>
      </c>
      <c r="C165" s="149">
        <v>46107</v>
      </c>
      <c r="D165" s="595">
        <v>46240</v>
      </c>
      <c r="F165" s="149" t="s">
        <v>501</v>
      </c>
      <c r="H165" s="150" t="s">
        <v>670</v>
      </c>
      <c r="I165" s="150">
        <v>221027462</v>
      </c>
      <c r="J165" s="150">
        <v>3856084191</v>
      </c>
      <c r="K165" s="150" t="s">
        <v>5481</v>
      </c>
      <c r="L165" s="150" t="s">
        <v>504</v>
      </c>
      <c r="M165" s="150" t="s">
        <v>67</v>
      </c>
      <c r="N165" s="155" t="s">
        <v>516</v>
      </c>
      <c r="O165" s="150" t="s">
        <v>506</v>
      </c>
      <c r="P165" s="150" t="s">
        <v>507</v>
      </c>
      <c r="Q165" s="150" t="s">
        <v>507</v>
      </c>
      <c r="R165" s="150" t="str">
        <f>IF($I165="","",IF(COUNTIFS('2.Mini Orientation'!$C:$C,$I165,'2.Mini Orientation'!$G:$G,"Yes")&gt;0,"Yes","No"))</f>
        <v>No</v>
      </c>
      <c r="S165" s="150"/>
    </row>
    <row r="166" spans="1:19" ht="23.25" customHeight="1">
      <c r="A166" s="150" t="str">
        <f t="shared" si="2"/>
        <v>No</v>
      </c>
      <c r="B166" s="153" t="str">
        <f>IF($I166="","",IFERROR(IF(_xlfn.XLOOKUP($I166,tbl_StartedStatus[Bold ID],tbl_StartedStatus[Started])="Started","Yes",IF(_xlfn.XLOOKUP($I166,tbl_StartedStatus[Bold ID],tbl_StartedStatus[Started])="No Show","No Show","")),""))</f>
        <v/>
      </c>
      <c r="C166" s="149">
        <v>46108</v>
      </c>
      <c r="D166" s="595">
        <v>46240</v>
      </c>
      <c r="F166" s="149" t="s">
        <v>501</v>
      </c>
      <c r="H166" s="150" t="s">
        <v>671</v>
      </c>
      <c r="I166" s="150">
        <v>221044467</v>
      </c>
      <c r="J166" s="150">
        <v>3855838010</v>
      </c>
      <c r="K166" s="150" t="s">
        <v>5480</v>
      </c>
      <c r="L166" s="150" t="s">
        <v>504</v>
      </c>
      <c r="M166" s="150" t="s">
        <v>67</v>
      </c>
      <c r="N166" s="155" t="s">
        <v>516</v>
      </c>
      <c r="O166" s="150" t="s">
        <v>506</v>
      </c>
      <c r="P166" s="150" t="s">
        <v>507</v>
      </c>
      <c r="Q166" s="150" t="s">
        <v>507</v>
      </c>
      <c r="R166" s="150" t="str">
        <f>IF($I166="","",IF(COUNTIFS('2.Mini Orientation'!$C:$C,$I166,'2.Mini Orientation'!$G:$G,"Yes")&gt;0,"Yes","No"))</f>
        <v>No</v>
      </c>
      <c r="S166" s="150"/>
    </row>
    <row r="167" spans="1:19" ht="23.25" customHeight="1">
      <c r="A167" s="150" t="str">
        <f t="shared" si="2"/>
        <v>No</v>
      </c>
      <c r="B167" s="153" t="str">
        <f>IF($I167="","",IFERROR(IF(_xlfn.XLOOKUP($I167,tbl_StartedStatus[Bold ID],tbl_StartedStatus[Started])="Started","Yes",IF(_xlfn.XLOOKUP($I167,tbl_StartedStatus[Bold ID],tbl_StartedStatus[Started])="No Show","No Show","")),""))</f>
        <v/>
      </c>
      <c r="C167" s="149">
        <v>46108</v>
      </c>
      <c r="D167" s="595">
        <v>46240</v>
      </c>
      <c r="F167" s="149" t="s">
        <v>501</v>
      </c>
      <c r="H167" s="150" t="s">
        <v>5560</v>
      </c>
      <c r="I167" s="150">
        <v>146939343</v>
      </c>
      <c r="J167" s="151" t="s">
        <v>5705</v>
      </c>
      <c r="K167" s="150" t="s">
        <v>5480</v>
      </c>
      <c r="L167" s="150" t="s">
        <v>504</v>
      </c>
      <c r="M167" s="150" t="s">
        <v>66</v>
      </c>
      <c r="N167" s="155" t="s">
        <v>553</v>
      </c>
      <c r="O167" s="150" t="s">
        <v>507</v>
      </c>
      <c r="P167" s="150" t="s">
        <v>507</v>
      </c>
      <c r="Q167" s="150" t="s">
        <v>507</v>
      </c>
      <c r="R167" s="150" t="str">
        <f>IF($I167="","",IF(COUNTIFS('2.Mini Orientation'!$C:$C,$I167,'2.Mini Orientation'!$G:$G,"Yes")&gt;0,"Yes","No"))</f>
        <v>No</v>
      </c>
      <c r="S167" s="150"/>
    </row>
    <row r="168" spans="1:19" ht="23.25" customHeight="1">
      <c r="A168" s="150" t="str">
        <f t="shared" si="2"/>
        <v>No</v>
      </c>
      <c r="B168" s="153" t="str">
        <f>IF($I168="","",IFERROR(IF(_xlfn.XLOOKUP($I168,tbl_StartedStatus[Bold ID],tbl_StartedStatus[Started])="Started","Yes",IF(_xlfn.XLOOKUP($I168,tbl_StartedStatus[Bold ID],tbl_StartedStatus[Started])="No Show","No Show","")),""))</f>
        <v/>
      </c>
      <c r="C168" s="149">
        <v>46111</v>
      </c>
      <c r="D168" s="595">
        <v>46240</v>
      </c>
      <c r="F168" s="149" t="s">
        <v>535</v>
      </c>
      <c r="H168" s="150" t="s">
        <v>672</v>
      </c>
      <c r="I168" s="150">
        <v>95650005</v>
      </c>
      <c r="J168" s="150" t="s">
        <v>673</v>
      </c>
      <c r="K168" s="150" t="s">
        <v>5481</v>
      </c>
      <c r="L168" s="150" t="s">
        <v>504</v>
      </c>
      <c r="M168" s="150" t="s">
        <v>65</v>
      </c>
      <c r="N168" s="155" t="s">
        <v>536</v>
      </c>
      <c r="O168" s="150" t="s">
        <v>506</v>
      </c>
      <c r="P168" s="150" t="s">
        <v>507</v>
      </c>
      <c r="Q168" s="150" t="s">
        <v>507</v>
      </c>
      <c r="R168" s="150" t="str">
        <f>IF($I168="","",IF(COUNTIFS('2.Mini Orientation'!$C:$C,$I168,'2.Mini Orientation'!$G:$G,"Yes")&gt;0,"Yes","No"))</f>
        <v>No</v>
      </c>
      <c r="S168" s="150"/>
    </row>
    <row r="169" spans="1:19" ht="23.25" customHeight="1">
      <c r="A169" s="150" t="str">
        <f t="shared" si="2"/>
        <v>No</v>
      </c>
      <c r="B169" s="153" t="str">
        <f>IF($I169="","",IFERROR(IF(_xlfn.XLOOKUP($I169,tbl_StartedStatus[Bold ID],tbl_StartedStatus[Started])="Started","Yes",IF(_xlfn.XLOOKUP($I169,tbl_StartedStatus[Bold ID],tbl_StartedStatus[Started])="No Show","No Show","")),""))</f>
        <v/>
      </c>
      <c r="C169" s="149">
        <v>46113</v>
      </c>
      <c r="D169" s="595">
        <v>46240</v>
      </c>
      <c r="F169" s="149" t="s">
        <v>501</v>
      </c>
      <c r="H169" s="150" t="s">
        <v>674</v>
      </c>
      <c r="I169" s="150">
        <v>218421618</v>
      </c>
      <c r="J169" s="151">
        <v>7063941901</v>
      </c>
      <c r="K169" s="150" t="s">
        <v>5480</v>
      </c>
      <c r="L169" s="150" t="s">
        <v>504</v>
      </c>
      <c r="M169" s="150" t="s">
        <v>67</v>
      </c>
      <c r="N169" s="155" t="s">
        <v>516</v>
      </c>
      <c r="O169" s="150" t="s">
        <v>506</v>
      </c>
      <c r="P169" s="150" t="s">
        <v>507</v>
      </c>
      <c r="Q169" s="150" t="s">
        <v>507</v>
      </c>
      <c r="R169" s="150" t="str">
        <f>IF($I169="","",IF(COUNTIFS('2.Mini Orientation'!$C:$C,$I169,'2.Mini Orientation'!$G:$G,"Yes")&gt;0,"Yes","No"))</f>
        <v>No</v>
      </c>
      <c r="S169" s="150"/>
    </row>
    <row r="170" spans="1:19" ht="23.25" customHeight="1">
      <c r="A170" s="150" t="str">
        <f t="shared" si="2"/>
        <v>No</v>
      </c>
      <c r="B170" s="153" t="str">
        <f>IF($I170="","",IFERROR(IF(_xlfn.XLOOKUP($I170,tbl_StartedStatus[Bold ID],tbl_StartedStatus[Started])="Started","Yes",IF(_xlfn.XLOOKUP($I170,tbl_StartedStatus[Bold ID],tbl_StartedStatus[Started])="No Show","No Show","")),""))</f>
        <v/>
      </c>
      <c r="C170" s="149">
        <v>46114</v>
      </c>
      <c r="D170" s="595">
        <v>46240</v>
      </c>
      <c r="F170" s="149" t="s">
        <v>501</v>
      </c>
      <c r="H170" s="596" t="s">
        <v>675</v>
      </c>
      <c r="I170" s="150">
        <v>176576888</v>
      </c>
      <c r="J170" s="150">
        <v>8015001308</v>
      </c>
      <c r="K170" s="150" t="s">
        <v>5480</v>
      </c>
      <c r="L170" s="150" t="s">
        <v>504</v>
      </c>
      <c r="M170" s="150" t="s">
        <v>67</v>
      </c>
      <c r="N170" s="155" t="s">
        <v>510</v>
      </c>
      <c r="O170" s="150" t="s">
        <v>507</v>
      </c>
      <c r="P170" s="150" t="s">
        <v>507</v>
      </c>
      <c r="Q170" s="150" t="s">
        <v>507</v>
      </c>
      <c r="R170" s="150" t="str">
        <f>IF($I170="","",IF(COUNTIFS('2.Mini Orientation'!$C:$C,$I170,'2.Mini Orientation'!$G:$G,"Yes")&gt;0,"Yes","No"))</f>
        <v>No</v>
      </c>
      <c r="S170" s="150"/>
    </row>
    <row r="171" spans="1:19" ht="23.25" customHeight="1">
      <c r="A171" s="150" t="str">
        <f t="shared" si="2"/>
        <v>No</v>
      </c>
      <c r="B171" s="153" t="str">
        <f>IF($I171="","",IFERROR(IF(_xlfn.XLOOKUP($I171,tbl_StartedStatus[Bold ID],tbl_StartedStatus[Started])="Started","Yes",IF(_xlfn.XLOOKUP($I171,tbl_StartedStatus[Bold ID],tbl_StartedStatus[Started])="No Show","No Show","")),""))</f>
        <v/>
      </c>
      <c r="C171" s="149">
        <v>46114</v>
      </c>
      <c r="D171" s="595">
        <v>46240</v>
      </c>
      <c r="F171" s="149" t="s">
        <v>542</v>
      </c>
      <c r="H171" s="150" t="s">
        <v>676</v>
      </c>
      <c r="I171" s="150">
        <v>193841125</v>
      </c>
      <c r="J171" s="150">
        <v>3855510625</v>
      </c>
      <c r="K171" s="150" t="s">
        <v>5480</v>
      </c>
      <c r="L171" s="150" t="s">
        <v>504</v>
      </c>
      <c r="M171" s="150" t="s">
        <v>67</v>
      </c>
      <c r="N171" s="155" t="s">
        <v>510</v>
      </c>
      <c r="O171" s="150" t="s">
        <v>507</v>
      </c>
      <c r="P171" s="150" t="s">
        <v>507</v>
      </c>
      <c r="Q171" s="150" t="s">
        <v>507</v>
      </c>
      <c r="R171" s="150" t="str">
        <f>IF($I171="","",IF(COUNTIFS('2.Mini Orientation'!$C:$C,$I171,'2.Mini Orientation'!$G:$G,"Yes")&gt;0,"Yes","No"))</f>
        <v>No</v>
      </c>
      <c r="S171" s="150"/>
    </row>
    <row r="172" spans="1:19" ht="23.25" customHeight="1">
      <c r="A172" s="150" t="str">
        <f t="shared" si="2"/>
        <v>No</v>
      </c>
      <c r="B172" s="153" t="str">
        <f>IF($I172="","",IFERROR(IF(_xlfn.XLOOKUP($I172,tbl_StartedStatus[Bold ID],tbl_StartedStatus[Started])="Started","Yes",IF(_xlfn.XLOOKUP($I172,tbl_StartedStatus[Bold ID],tbl_StartedStatus[Started])="No Show","No Show","")),""))</f>
        <v/>
      </c>
      <c r="C172" s="149">
        <v>46125</v>
      </c>
      <c r="D172" s="595">
        <v>46240</v>
      </c>
      <c r="F172" s="149" t="s">
        <v>501</v>
      </c>
      <c r="H172" s="150" t="s">
        <v>677</v>
      </c>
      <c r="I172" s="150">
        <v>221335024</v>
      </c>
      <c r="J172" s="150">
        <v>8013857737</v>
      </c>
      <c r="K172" s="150" t="s">
        <v>5481</v>
      </c>
      <c r="L172" s="150" t="s">
        <v>504</v>
      </c>
      <c r="M172" s="150" t="s">
        <v>67</v>
      </c>
      <c r="N172" s="155" t="s">
        <v>516</v>
      </c>
      <c r="O172" s="150" t="s">
        <v>506</v>
      </c>
      <c r="P172" s="150" t="s">
        <v>507</v>
      </c>
      <c r="Q172" s="150" t="s">
        <v>507</v>
      </c>
      <c r="R172" s="150" t="str">
        <f>IF($I172="","",IF(COUNTIFS('2.Mini Orientation'!$C:$C,$I172,'2.Mini Orientation'!$G:$G,"Yes")&gt;0,"Yes","No"))</f>
        <v>No</v>
      </c>
      <c r="S172" s="150"/>
    </row>
    <row r="173" spans="1:19" ht="23.25" customHeight="1">
      <c r="A173" s="150" t="str">
        <f t="shared" si="2"/>
        <v>No</v>
      </c>
      <c r="B173" s="153" t="str">
        <f>IF($I173="","",IFERROR(IF(_xlfn.XLOOKUP($I173,tbl_StartedStatus[Bold ID],tbl_StartedStatus[Started])="Started","Yes",IF(_xlfn.XLOOKUP($I173,tbl_StartedStatus[Bold ID],tbl_StartedStatus[Started])="No Show","No Show","")),""))</f>
        <v/>
      </c>
      <c r="C173" s="149">
        <v>46125</v>
      </c>
      <c r="D173" s="595">
        <v>46240</v>
      </c>
      <c r="F173" s="149" t="s">
        <v>501</v>
      </c>
      <c r="H173" s="150" t="s">
        <v>5561</v>
      </c>
      <c r="I173" s="150">
        <v>221849117</v>
      </c>
      <c r="J173" s="150">
        <v>3853370602</v>
      </c>
      <c r="K173" s="150" t="s">
        <v>5481</v>
      </c>
      <c r="L173" s="150" t="s">
        <v>504</v>
      </c>
      <c r="M173" s="150" t="s">
        <v>67</v>
      </c>
      <c r="N173" s="155" t="s">
        <v>505</v>
      </c>
      <c r="O173" s="150" t="s">
        <v>507</v>
      </c>
      <c r="P173" s="150" t="s">
        <v>507</v>
      </c>
      <c r="Q173" s="150" t="s">
        <v>507</v>
      </c>
      <c r="R173" s="150" t="str">
        <f>IF($I173="","",IF(COUNTIFS('2.Mini Orientation'!$C:$C,$I173,'2.Mini Orientation'!$G:$G,"Yes")&gt;0,"Yes","No"))</f>
        <v>No</v>
      </c>
      <c r="S173" s="150"/>
    </row>
    <row r="174" spans="1:19" ht="23.25" customHeight="1">
      <c r="A174" s="150" t="str">
        <f t="shared" si="2"/>
        <v>No</v>
      </c>
      <c r="B174" s="153" t="str">
        <f>IF($I174="","",IFERROR(IF(_xlfn.XLOOKUP($I174,tbl_StartedStatus[Bold ID],tbl_StartedStatus[Started])="Started","Yes",IF(_xlfn.XLOOKUP($I174,tbl_StartedStatus[Bold ID],tbl_StartedStatus[Started])="No Show","No Show","")),""))</f>
        <v/>
      </c>
      <c r="C174" s="149">
        <v>46126</v>
      </c>
      <c r="D174" s="595">
        <v>46240</v>
      </c>
      <c r="F174" s="149" t="s">
        <v>501</v>
      </c>
      <c r="H174" s="150" t="s">
        <v>678</v>
      </c>
      <c r="I174" s="150">
        <v>199372233</v>
      </c>
      <c r="J174" s="150">
        <v>8018083398</v>
      </c>
      <c r="K174" s="150" t="s">
        <v>5480</v>
      </c>
      <c r="L174" s="150" t="s">
        <v>504</v>
      </c>
      <c r="M174" s="150" t="s">
        <v>67</v>
      </c>
      <c r="N174" s="155" t="s">
        <v>516</v>
      </c>
      <c r="O174" s="150" t="s">
        <v>506</v>
      </c>
      <c r="P174" s="150" t="s">
        <v>507</v>
      </c>
      <c r="Q174" s="150" t="s">
        <v>507</v>
      </c>
      <c r="R174" s="150" t="str">
        <f>IF($I174="","",IF(COUNTIFS('2.Mini Orientation'!$C:$C,$I174,'2.Mini Orientation'!$G:$G,"Yes")&gt;0,"Yes","No"))</f>
        <v>No</v>
      </c>
      <c r="S174" s="150"/>
    </row>
    <row r="175" spans="1:19" ht="23.25" customHeight="1">
      <c r="A175" s="150" t="str">
        <f t="shared" si="2"/>
        <v>No</v>
      </c>
      <c r="B175" s="153" t="str">
        <f>IF($I175="","",IFERROR(IF(_xlfn.XLOOKUP($I175,tbl_StartedStatus[Bold ID],tbl_StartedStatus[Started])="Started","Yes",IF(_xlfn.XLOOKUP($I175,tbl_StartedStatus[Bold ID],tbl_StartedStatus[Started])="No Show","No Show","")),""))</f>
        <v/>
      </c>
      <c r="C175" s="149">
        <v>46127</v>
      </c>
      <c r="D175" s="595">
        <v>46240</v>
      </c>
      <c r="F175" s="149" t="s">
        <v>501</v>
      </c>
      <c r="H175" s="150" t="s">
        <v>679</v>
      </c>
      <c r="I175" s="150">
        <v>221893098</v>
      </c>
      <c r="J175" s="150">
        <v>8014556938</v>
      </c>
      <c r="K175" s="150" t="s">
        <v>5481</v>
      </c>
      <c r="L175" s="150" t="s">
        <v>504</v>
      </c>
      <c r="M175" s="150" t="s">
        <v>67</v>
      </c>
      <c r="N175" s="155" t="s">
        <v>516</v>
      </c>
      <c r="O175" s="150" t="s">
        <v>506</v>
      </c>
      <c r="P175" s="150" t="s">
        <v>507</v>
      </c>
      <c r="Q175" s="150" t="s">
        <v>507</v>
      </c>
      <c r="R175" s="150" t="str">
        <f>IF($I175="","",IF(COUNTIFS('2.Mini Orientation'!$C:$C,$I175,'2.Mini Orientation'!$G:$G,"Yes")&gt;0,"Yes","No"))</f>
        <v>No</v>
      </c>
      <c r="S175" s="150"/>
    </row>
    <row r="176" spans="1:19" ht="23.25" customHeight="1">
      <c r="A176" s="150" t="str">
        <f t="shared" si="2"/>
        <v>No</v>
      </c>
      <c r="B176" s="153" t="str">
        <f>IF($I176="","",IFERROR(IF(_xlfn.XLOOKUP($I176,tbl_StartedStatus[Bold ID],tbl_StartedStatus[Started])="Started","Yes",IF(_xlfn.XLOOKUP($I176,tbl_StartedStatus[Bold ID],tbl_StartedStatus[Started])="No Show","No Show","")),""))</f>
        <v/>
      </c>
      <c r="C176" s="149">
        <v>46127</v>
      </c>
      <c r="D176" s="595">
        <v>46240</v>
      </c>
      <c r="F176" s="149" t="s">
        <v>501</v>
      </c>
      <c r="H176" s="150" t="s">
        <v>680</v>
      </c>
      <c r="I176" s="150">
        <v>221895503</v>
      </c>
      <c r="J176" s="150">
        <v>9453710860</v>
      </c>
      <c r="K176" s="150" t="s">
        <v>5480</v>
      </c>
      <c r="L176" s="150" t="s">
        <v>504</v>
      </c>
      <c r="M176" s="150" t="s">
        <v>67</v>
      </c>
      <c r="N176" s="155" t="s">
        <v>516</v>
      </c>
      <c r="O176" s="150" t="s">
        <v>506</v>
      </c>
      <c r="P176" s="150" t="s">
        <v>507</v>
      </c>
      <c r="Q176" s="150" t="s">
        <v>507</v>
      </c>
      <c r="R176" s="150" t="str">
        <f>IF($I176="","",IF(COUNTIFS('2.Mini Orientation'!$C:$C,$I176,'2.Mini Orientation'!$G:$G,"Yes")&gt;0,"Yes","No"))</f>
        <v>No</v>
      </c>
      <c r="S176" s="150"/>
    </row>
    <row r="177" spans="1:19" ht="23.25" customHeight="1">
      <c r="A177" s="150" t="str">
        <f t="shared" si="2"/>
        <v>No</v>
      </c>
      <c r="B177" s="153" t="str">
        <f>IF($I177="","",IFERROR(IF(_xlfn.XLOOKUP($I177,tbl_StartedStatus[Bold ID],tbl_StartedStatus[Started])="Started","Yes",IF(_xlfn.XLOOKUP($I177,tbl_StartedStatus[Bold ID],tbl_StartedStatus[Started])="No Show","No Show","")),""))</f>
        <v/>
      </c>
      <c r="C177" s="149">
        <v>46127</v>
      </c>
      <c r="D177" s="595">
        <v>46240</v>
      </c>
      <c r="F177" s="149" t="s">
        <v>501</v>
      </c>
      <c r="H177" s="150" t="s">
        <v>681</v>
      </c>
      <c r="I177" s="150">
        <v>218789782</v>
      </c>
      <c r="J177" s="150">
        <v>3854417875</v>
      </c>
      <c r="K177" s="150" t="s">
        <v>5481</v>
      </c>
      <c r="L177" s="150" t="s">
        <v>504</v>
      </c>
      <c r="M177" s="150" t="s">
        <v>67</v>
      </c>
      <c r="N177" s="155" t="s">
        <v>516</v>
      </c>
      <c r="O177" s="150" t="s">
        <v>506</v>
      </c>
      <c r="P177" s="150" t="s">
        <v>507</v>
      </c>
      <c r="Q177" s="150" t="s">
        <v>507</v>
      </c>
      <c r="R177" s="150" t="str">
        <f>IF($I177="","",IF(COUNTIFS('2.Mini Orientation'!$C:$C,$I177,'2.Mini Orientation'!$G:$G,"Yes")&gt;0,"Yes","No"))</f>
        <v>No</v>
      </c>
      <c r="S177" s="150"/>
    </row>
    <row r="178" spans="1:19" ht="23.25" customHeight="1">
      <c r="A178" s="150" t="str">
        <f t="shared" si="2"/>
        <v>No</v>
      </c>
      <c r="B178" s="153" t="str">
        <f>IF($I178="","",IFERROR(IF(_xlfn.XLOOKUP($I178,tbl_StartedStatus[Bold ID],tbl_StartedStatus[Started])="Started","Yes",IF(_xlfn.XLOOKUP($I178,tbl_StartedStatus[Bold ID],tbl_StartedStatus[Started])="No Show","No Show","")),""))</f>
        <v/>
      </c>
      <c r="C178" s="149">
        <v>46127</v>
      </c>
      <c r="D178" s="595">
        <v>46240</v>
      </c>
      <c r="F178" s="149" t="s">
        <v>501</v>
      </c>
      <c r="H178" s="150" t="s">
        <v>682</v>
      </c>
      <c r="I178" s="150">
        <v>177677103</v>
      </c>
      <c r="J178" s="150">
        <v>3854780547</v>
      </c>
      <c r="K178" s="150" t="s">
        <v>5480</v>
      </c>
      <c r="L178" s="150" t="s">
        <v>504</v>
      </c>
      <c r="M178" s="150" t="s">
        <v>67</v>
      </c>
      <c r="N178" s="155" t="s">
        <v>516</v>
      </c>
      <c r="O178" s="150" t="s">
        <v>507</v>
      </c>
      <c r="P178" s="150" t="s">
        <v>507</v>
      </c>
      <c r="Q178" s="150" t="s">
        <v>507</v>
      </c>
      <c r="R178" s="150" t="str">
        <f>IF($I178="","",IF(COUNTIFS('2.Mini Orientation'!$C:$C,$I178,'2.Mini Orientation'!$G:$G,"Yes")&gt;0,"Yes","No"))</f>
        <v>No</v>
      </c>
      <c r="S178" s="150"/>
    </row>
    <row r="179" spans="1:19" ht="23.25" customHeight="1">
      <c r="A179" s="150" t="str">
        <f t="shared" si="2"/>
        <v>No</v>
      </c>
      <c r="B179" s="153" t="str">
        <f>IF($I179="","",IFERROR(IF(_xlfn.XLOOKUP($I179,tbl_StartedStatus[Bold ID],tbl_StartedStatus[Started])="Started","Yes",IF(_xlfn.XLOOKUP($I179,tbl_StartedStatus[Bold ID],tbl_StartedStatus[Started])="No Show","No Show","")),""))</f>
        <v/>
      </c>
      <c r="C179" s="149">
        <v>46125</v>
      </c>
      <c r="D179" s="595">
        <v>46240</v>
      </c>
      <c r="F179" s="149" t="s">
        <v>501</v>
      </c>
      <c r="H179" s="150" t="s">
        <v>683</v>
      </c>
      <c r="I179" s="150">
        <v>221850699</v>
      </c>
      <c r="J179" s="150">
        <v>8012145203</v>
      </c>
      <c r="K179" s="150" t="s">
        <v>5481</v>
      </c>
      <c r="L179" s="150" t="s">
        <v>504</v>
      </c>
      <c r="M179" s="150" t="s">
        <v>66</v>
      </c>
      <c r="N179" s="155" t="s">
        <v>684</v>
      </c>
      <c r="O179" s="150" t="s">
        <v>507</v>
      </c>
      <c r="P179" s="150" t="s">
        <v>507</v>
      </c>
      <c r="Q179" s="150" t="s">
        <v>507</v>
      </c>
      <c r="R179" s="150" t="str">
        <f>IF($I179="","",IF(COUNTIFS('2.Mini Orientation'!$C:$C,$I179,'2.Mini Orientation'!$G:$G,"Yes")&gt;0,"Yes","No"))</f>
        <v>No</v>
      </c>
      <c r="S179" s="150"/>
    </row>
    <row r="180" spans="1:19" ht="23.25" customHeight="1">
      <c r="A180" s="150" t="str">
        <f t="shared" si="2"/>
        <v>No</v>
      </c>
      <c r="B180" s="153" t="str">
        <f>IF($I180="","",IFERROR(IF(_xlfn.XLOOKUP($I180,tbl_StartedStatus[Bold ID],tbl_StartedStatus[Started])="Started","Yes",IF(_xlfn.XLOOKUP($I180,tbl_StartedStatus[Bold ID],tbl_StartedStatus[Started])="No Show","No Show","")),""))</f>
        <v/>
      </c>
      <c r="C180" s="149">
        <v>46129</v>
      </c>
      <c r="D180" s="595">
        <v>46240</v>
      </c>
      <c r="F180" s="149" t="s">
        <v>535</v>
      </c>
      <c r="H180" s="150" t="s">
        <v>685</v>
      </c>
      <c r="I180" s="150">
        <v>221644413</v>
      </c>
      <c r="J180" s="150">
        <v>5037269580</v>
      </c>
      <c r="K180" s="150" t="s">
        <v>5481</v>
      </c>
      <c r="L180" s="150" t="s">
        <v>504</v>
      </c>
      <c r="M180" s="150" t="s">
        <v>65</v>
      </c>
      <c r="N180" s="155" t="s">
        <v>536</v>
      </c>
      <c r="O180" s="150" t="s">
        <v>506</v>
      </c>
      <c r="P180" s="150" t="s">
        <v>507</v>
      </c>
      <c r="Q180" s="150" t="s">
        <v>507</v>
      </c>
      <c r="R180" s="150" t="str">
        <f>IF($I180="","",IF(COUNTIFS('2.Mini Orientation'!$C:$C,$I180,'2.Mini Orientation'!$G:$G,"Yes")&gt;0,"Yes","No"))</f>
        <v>No</v>
      </c>
      <c r="S180" s="150"/>
    </row>
    <row r="181" spans="1:19" ht="23.25" customHeight="1">
      <c r="A181" s="150" t="str">
        <f t="shared" si="2"/>
        <v>No</v>
      </c>
      <c r="B181" s="153" t="str">
        <f>IF($I181="","",IFERROR(IF(_xlfn.XLOOKUP($I181,tbl_StartedStatus[Bold ID],tbl_StartedStatus[Started])="Started","Yes",IF(_xlfn.XLOOKUP($I181,tbl_StartedStatus[Bold ID],tbl_StartedStatus[Started])="No Show","No Show","")),""))</f>
        <v/>
      </c>
      <c r="C181" s="149">
        <v>46129</v>
      </c>
      <c r="D181" s="595">
        <v>46240</v>
      </c>
      <c r="F181" s="149" t="s">
        <v>501</v>
      </c>
      <c r="H181" s="150" t="s">
        <v>686</v>
      </c>
      <c r="I181" s="150">
        <v>221637378</v>
      </c>
      <c r="J181" s="150">
        <v>3854309613</v>
      </c>
      <c r="K181" s="150" t="s">
        <v>5481</v>
      </c>
      <c r="L181" s="150" t="s">
        <v>504</v>
      </c>
      <c r="M181" s="150" t="s">
        <v>66</v>
      </c>
      <c r="N181" s="155" t="s">
        <v>684</v>
      </c>
      <c r="O181" s="150" t="s">
        <v>506</v>
      </c>
      <c r="P181" s="150" t="s">
        <v>507</v>
      </c>
      <c r="Q181" s="150" t="s">
        <v>507</v>
      </c>
      <c r="R181" s="150" t="str">
        <f>IF($I181="","",IF(COUNTIFS('2.Mini Orientation'!$C:$C,$I181,'2.Mini Orientation'!$G:$G,"Yes")&gt;0,"Yes","No"))</f>
        <v>No</v>
      </c>
      <c r="S181" s="150"/>
    </row>
    <row r="182" spans="1:19" ht="23.25" customHeight="1">
      <c r="A182" s="150" t="str">
        <f t="shared" si="2"/>
        <v>No</v>
      </c>
      <c r="B182" s="153" t="str">
        <f>IF($I182="","",IFERROR(IF(_xlfn.XLOOKUP($I182,tbl_StartedStatus[Bold ID],tbl_StartedStatus[Started])="Started","Yes",IF(_xlfn.XLOOKUP($I182,tbl_StartedStatus[Bold ID],tbl_StartedStatus[Started])="No Show","No Show","")),""))</f>
        <v/>
      </c>
      <c r="C182" s="149">
        <v>46132</v>
      </c>
      <c r="D182" s="595">
        <v>46240</v>
      </c>
      <c r="F182" s="149" t="s">
        <v>501</v>
      </c>
      <c r="H182" s="596" t="s">
        <v>5562</v>
      </c>
      <c r="I182" s="596">
        <v>222366681</v>
      </c>
      <c r="J182" s="150">
        <v>3852673523</v>
      </c>
      <c r="K182" s="150" t="s">
        <v>5480</v>
      </c>
      <c r="L182" s="150" t="s">
        <v>504</v>
      </c>
      <c r="M182" s="150" t="s">
        <v>66</v>
      </c>
      <c r="N182" s="155" t="s">
        <v>684</v>
      </c>
      <c r="O182" s="150" t="s">
        <v>506</v>
      </c>
      <c r="P182" s="150" t="s">
        <v>507</v>
      </c>
      <c r="Q182" s="150" t="s">
        <v>507</v>
      </c>
      <c r="R182" s="150" t="str">
        <f>IF($I182="","",IF(COUNTIFS('2.Mini Orientation'!$C:$C,$I182,'2.Mini Orientation'!$G:$G,"Yes")&gt;0,"Yes","No"))</f>
        <v>No</v>
      </c>
      <c r="S182" s="150"/>
    </row>
    <row r="183" spans="1:19" ht="23.25" customHeight="1">
      <c r="A183" s="150" t="str">
        <f t="shared" si="2"/>
        <v>No</v>
      </c>
      <c r="B183" s="153" t="str">
        <f>IF($I183="","",IFERROR(IF(_xlfn.XLOOKUP($I183,tbl_StartedStatus[Bold ID],tbl_StartedStatus[Started])="Started","Yes",IF(_xlfn.XLOOKUP($I183,tbl_StartedStatus[Bold ID],tbl_StartedStatus[Started])="No Show","No Show","")),""))</f>
        <v/>
      </c>
      <c r="C183" s="149">
        <v>46132</v>
      </c>
      <c r="D183" s="595">
        <v>46240</v>
      </c>
      <c r="F183" s="149" t="s">
        <v>501</v>
      </c>
      <c r="H183" s="150" t="s">
        <v>687</v>
      </c>
      <c r="I183" s="150">
        <v>218912912</v>
      </c>
      <c r="J183" s="150">
        <v>3855893507</v>
      </c>
      <c r="K183" s="150" t="s">
        <v>5480</v>
      </c>
      <c r="L183" s="150" t="s">
        <v>504</v>
      </c>
      <c r="M183" s="150" t="s">
        <v>67</v>
      </c>
      <c r="N183" s="155" t="s">
        <v>516</v>
      </c>
      <c r="O183" s="150" t="s">
        <v>506</v>
      </c>
      <c r="P183" s="150" t="s">
        <v>507</v>
      </c>
      <c r="Q183" s="150" t="s">
        <v>507</v>
      </c>
      <c r="R183" s="150" t="str">
        <f>IF($I183="","",IF(COUNTIFS('2.Mini Orientation'!$C:$C,$I183,'2.Mini Orientation'!$G:$G,"Yes")&gt;0,"Yes","No"))</f>
        <v>No</v>
      </c>
      <c r="S183" s="150"/>
    </row>
    <row r="184" spans="1:19" ht="23.25" customHeight="1">
      <c r="A184" s="150" t="str">
        <f t="shared" si="2"/>
        <v>No</v>
      </c>
      <c r="B184" s="153" t="str">
        <f>IF($I184="","",IFERROR(IF(_xlfn.XLOOKUP($I184,tbl_StartedStatus[Bold ID],tbl_StartedStatus[Started])="Started","Yes",IF(_xlfn.XLOOKUP($I184,tbl_StartedStatus[Bold ID],tbl_StartedStatus[Started])="No Show","No Show","")),""))</f>
        <v/>
      </c>
      <c r="C184" s="149">
        <v>46133</v>
      </c>
      <c r="D184" s="595">
        <v>46240</v>
      </c>
      <c r="F184" s="149" t="s">
        <v>535</v>
      </c>
      <c r="H184" s="150" t="s">
        <v>688</v>
      </c>
      <c r="I184" s="150">
        <v>148968715</v>
      </c>
      <c r="J184" s="150">
        <v>4352263890</v>
      </c>
      <c r="K184" s="150" t="s">
        <v>5481</v>
      </c>
      <c r="L184" s="150" t="s">
        <v>504</v>
      </c>
      <c r="M184" s="150" t="s">
        <v>65</v>
      </c>
      <c r="N184" s="155" t="s">
        <v>536</v>
      </c>
      <c r="O184" s="150" t="s">
        <v>506</v>
      </c>
      <c r="Q184" s="150" t="s">
        <v>507</v>
      </c>
      <c r="R184" s="150" t="str">
        <f>IF($I184="","",IF(COUNTIFS('2.Mini Orientation'!$C:$C,$I184,'2.Mini Orientation'!$G:$G,"Yes")&gt;0,"Yes","No"))</f>
        <v>No</v>
      </c>
      <c r="S184" s="150"/>
    </row>
    <row r="185" spans="1:19" ht="23.25" customHeight="1">
      <c r="A185" s="150" t="str">
        <f t="shared" si="2"/>
        <v>No</v>
      </c>
      <c r="B185" s="153" t="str">
        <f>IF($I185="","",IFERROR(IF(_xlfn.XLOOKUP($I185,tbl_StartedStatus[Bold ID],tbl_StartedStatus[Started])="Started","Yes",IF(_xlfn.XLOOKUP($I185,tbl_StartedStatus[Bold ID],tbl_StartedStatus[Started])="No Show","No Show","")),""))</f>
        <v/>
      </c>
      <c r="C185" s="149">
        <v>46133</v>
      </c>
      <c r="D185" s="595">
        <v>46240</v>
      </c>
      <c r="F185" s="149" t="s">
        <v>501</v>
      </c>
      <c r="H185" s="150" t="s">
        <v>689</v>
      </c>
      <c r="I185" s="150">
        <v>221583573</v>
      </c>
      <c r="J185" s="150" t="s">
        <v>690</v>
      </c>
      <c r="K185" s="150" t="s">
        <v>5480</v>
      </c>
      <c r="L185" s="150" t="s">
        <v>504</v>
      </c>
      <c r="M185" s="150" t="s">
        <v>67</v>
      </c>
      <c r="N185" s="155" t="s">
        <v>516</v>
      </c>
      <c r="O185" s="150" t="s">
        <v>506</v>
      </c>
      <c r="P185" s="150" t="s">
        <v>507</v>
      </c>
      <c r="Q185" s="150" t="s">
        <v>507</v>
      </c>
      <c r="R185" s="150" t="str">
        <f>IF($I185="","",IF(COUNTIFS('2.Mini Orientation'!$C:$C,$I185,'2.Mini Orientation'!$G:$G,"Yes")&gt;0,"Yes","No"))</f>
        <v>No</v>
      </c>
      <c r="S185" s="150"/>
    </row>
    <row r="186" spans="1:19" ht="23.25" customHeight="1">
      <c r="A186" s="150" t="str">
        <f t="shared" si="2"/>
        <v>No</v>
      </c>
      <c r="B186" s="153" t="str">
        <f>IF($I186="","",IFERROR(IF(_xlfn.XLOOKUP($I186,tbl_StartedStatus[Bold ID],tbl_StartedStatus[Started])="Started","Yes",IF(_xlfn.XLOOKUP($I186,tbl_StartedStatus[Bold ID],tbl_StartedStatus[Started])="No Show","No Show","")),""))</f>
        <v/>
      </c>
      <c r="C186" s="149">
        <v>46134</v>
      </c>
      <c r="D186" s="595">
        <v>46240</v>
      </c>
      <c r="F186" s="149" t="s">
        <v>501</v>
      </c>
      <c r="H186" s="596" t="s">
        <v>691</v>
      </c>
      <c r="I186" s="596">
        <v>222397013</v>
      </c>
      <c r="J186" s="596">
        <v>7862518835</v>
      </c>
      <c r="K186" s="150" t="s">
        <v>5480</v>
      </c>
      <c r="L186" s="150" t="s">
        <v>504</v>
      </c>
      <c r="M186" s="150" t="s">
        <v>67</v>
      </c>
      <c r="N186" s="155" t="s">
        <v>510</v>
      </c>
      <c r="O186" s="150" t="s">
        <v>507</v>
      </c>
      <c r="P186" s="150" t="s">
        <v>507</v>
      </c>
      <c r="Q186" s="150" t="s">
        <v>507</v>
      </c>
      <c r="R186" s="150" t="str">
        <f>IF($I186="","",IF(COUNTIFS('2.Mini Orientation'!$C:$C,$I186,'2.Mini Orientation'!$G:$G,"Yes")&gt;0,"Yes","No"))</f>
        <v>No</v>
      </c>
      <c r="S186" s="150"/>
    </row>
    <row r="187" spans="1:19" ht="23.25" customHeight="1">
      <c r="A187" s="150" t="str">
        <f t="shared" si="2"/>
        <v>No</v>
      </c>
      <c r="B187" s="153" t="str">
        <f>IF($I187="","",IFERROR(IF(_xlfn.XLOOKUP($I187,tbl_StartedStatus[Bold ID],tbl_StartedStatus[Started])="Started","Yes",IF(_xlfn.XLOOKUP($I187,tbl_StartedStatus[Bold ID],tbl_StartedStatus[Started])="No Show","No Show","")),""))</f>
        <v/>
      </c>
      <c r="C187" s="149">
        <v>46134</v>
      </c>
      <c r="D187" s="595">
        <v>46240</v>
      </c>
      <c r="F187" s="149" t="s">
        <v>535</v>
      </c>
      <c r="H187" s="150" t="s">
        <v>692</v>
      </c>
      <c r="I187" s="150">
        <v>221623444</v>
      </c>
      <c r="J187" s="150">
        <v>9402458207</v>
      </c>
      <c r="K187" s="150" t="s">
        <v>5481</v>
      </c>
      <c r="L187" s="150" t="s">
        <v>504</v>
      </c>
      <c r="M187" s="150" t="s">
        <v>65</v>
      </c>
      <c r="N187" s="155" t="s">
        <v>536</v>
      </c>
      <c r="O187" s="150" t="s">
        <v>506</v>
      </c>
      <c r="P187" s="150" t="s">
        <v>507</v>
      </c>
      <c r="Q187" s="150" t="s">
        <v>507</v>
      </c>
      <c r="R187" s="150" t="str">
        <f>IF($I187="","",IF(COUNTIFS('2.Mini Orientation'!$C:$C,$I187,'2.Mini Orientation'!$G:$G,"Yes")&gt;0,"Yes","No"))</f>
        <v>No</v>
      </c>
      <c r="S187" s="150"/>
    </row>
    <row r="188" spans="1:19" ht="23.25" customHeight="1">
      <c r="A188" s="150" t="str">
        <f t="shared" si="2"/>
        <v>No</v>
      </c>
      <c r="B188" s="153" t="str">
        <f>IF($I188="","",IFERROR(IF(_xlfn.XLOOKUP($I188,tbl_StartedStatus[Bold ID],tbl_StartedStatus[Started])="Started","Yes",IF(_xlfn.XLOOKUP($I188,tbl_StartedStatus[Bold ID],tbl_StartedStatus[Started])="No Show","No Show","")),""))</f>
        <v/>
      </c>
      <c r="C188" s="149">
        <v>46134</v>
      </c>
      <c r="D188" s="595">
        <v>46240</v>
      </c>
      <c r="F188" s="149" t="s">
        <v>501</v>
      </c>
      <c r="H188" s="150" t="s">
        <v>693</v>
      </c>
      <c r="I188" s="150">
        <v>199473030</v>
      </c>
      <c r="J188" s="150">
        <v>8015145708</v>
      </c>
      <c r="K188" s="150" t="s">
        <v>5481</v>
      </c>
      <c r="L188" s="150" t="s">
        <v>504</v>
      </c>
      <c r="M188" s="150" t="s">
        <v>67</v>
      </c>
      <c r="N188" s="155" t="s">
        <v>516</v>
      </c>
      <c r="O188" s="150" t="s">
        <v>506</v>
      </c>
      <c r="P188" s="150" t="s">
        <v>507</v>
      </c>
      <c r="Q188" s="150" t="s">
        <v>507</v>
      </c>
      <c r="R188" s="150" t="str">
        <f>IF($I188="","",IF(COUNTIFS('2.Mini Orientation'!$C:$C,$I188,'2.Mini Orientation'!$G:$G,"Yes")&gt;0,"Yes","No"))</f>
        <v>No</v>
      </c>
      <c r="S188" s="150"/>
    </row>
    <row r="189" spans="1:19" ht="23.25" customHeight="1">
      <c r="A189" s="150" t="str">
        <f t="shared" si="2"/>
        <v>No</v>
      </c>
      <c r="B189" s="153" t="str">
        <f>IF($I189="","",IFERROR(IF(_xlfn.XLOOKUP($I189,tbl_StartedStatus[Bold ID],tbl_StartedStatus[Started])="Started","Yes",IF(_xlfn.XLOOKUP($I189,tbl_StartedStatus[Bold ID],tbl_StartedStatus[Started])="No Show","No Show","")),""))</f>
        <v/>
      </c>
      <c r="C189" s="149">
        <v>46134</v>
      </c>
      <c r="D189" s="595">
        <v>46240</v>
      </c>
      <c r="F189" s="149" t="s">
        <v>535</v>
      </c>
      <c r="H189" s="596" t="s">
        <v>694</v>
      </c>
      <c r="I189" s="596">
        <v>95708580</v>
      </c>
      <c r="J189" s="596">
        <v>3853009088</v>
      </c>
      <c r="K189" s="150" t="s">
        <v>5480</v>
      </c>
      <c r="L189" s="150" t="s">
        <v>504</v>
      </c>
      <c r="M189" s="150" t="s">
        <v>67</v>
      </c>
      <c r="N189" s="155" t="s">
        <v>516</v>
      </c>
      <c r="O189" s="150" t="s">
        <v>506</v>
      </c>
      <c r="P189" s="150" t="s">
        <v>507</v>
      </c>
      <c r="Q189" s="150" t="s">
        <v>507</v>
      </c>
      <c r="R189" s="150" t="str">
        <f>IF($I189="","",IF(COUNTIFS('2.Mini Orientation'!$C:$C,$I189,'2.Mini Orientation'!$G:$G,"Yes")&gt;0,"Yes","No"))</f>
        <v>No</v>
      </c>
      <c r="S189" s="150"/>
    </row>
    <row r="190" spans="1:19" ht="23.25" customHeight="1">
      <c r="A190" s="150" t="str">
        <f t="shared" si="2"/>
        <v>No</v>
      </c>
      <c r="B190" s="153" t="str">
        <f>IF($I190="","",IFERROR(IF(_xlfn.XLOOKUP($I190,tbl_StartedStatus[Bold ID],tbl_StartedStatus[Started])="Started","Yes",IF(_xlfn.XLOOKUP($I190,tbl_StartedStatus[Bold ID],tbl_StartedStatus[Started])="No Show","No Show","")),""))</f>
        <v/>
      </c>
      <c r="C190" s="149">
        <v>46135</v>
      </c>
      <c r="D190" s="595">
        <v>46240</v>
      </c>
      <c r="F190" s="149" t="s">
        <v>542</v>
      </c>
      <c r="H190" s="150" t="s">
        <v>695</v>
      </c>
      <c r="I190" s="150">
        <v>208952649</v>
      </c>
      <c r="J190" s="150" t="s">
        <v>696</v>
      </c>
      <c r="K190" s="150" t="s">
        <v>5481</v>
      </c>
      <c r="L190" s="150" t="s">
        <v>504</v>
      </c>
      <c r="M190" s="150" t="s">
        <v>65</v>
      </c>
      <c r="N190" s="155" t="s">
        <v>536</v>
      </c>
      <c r="O190" s="150" t="s">
        <v>506</v>
      </c>
      <c r="Q190" s="150" t="s">
        <v>507</v>
      </c>
      <c r="R190" s="150" t="str">
        <f>IF($I190="","",IF(COUNTIFS('2.Mini Orientation'!$C:$C,$I190,'2.Mini Orientation'!$G:$G,"Yes")&gt;0,"Yes","No"))</f>
        <v>No</v>
      </c>
      <c r="S190" s="150"/>
    </row>
    <row r="191" spans="1:19" ht="23.25" customHeight="1">
      <c r="A191" s="150" t="str">
        <f t="shared" si="2"/>
        <v>No</v>
      </c>
      <c r="B191" s="153" t="str">
        <f>IF($I191="","",IFERROR(IF(_xlfn.XLOOKUP($I191,tbl_StartedStatus[Bold ID],tbl_StartedStatus[Started])="Started","Yes",IF(_xlfn.XLOOKUP($I191,tbl_StartedStatus[Bold ID],tbl_StartedStatus[Started])="No Show","No Show","")),""))</f>
        <v/>
      </c>
      <c r="C191" s="149">
        <v>46135</v>
      </c>
      <c r="D191" s="595">
        <v>46240</v>
      </c>
      <c r="F191" s="149" t="s">
        <v>501</v>
      </c>
      <c r="H191" s="150" t="s">
        <v>697</v>
      </c>
      <c r="I191" s="150">
        <v>222444726</v>
      </c>
      <c r="J191" s="150">
        <v>3852273067</v>
      </c>
      <c r="K191" s="150" t="s">
        <v>5480</v>
      </c>
      <c r="L191" s="150" t="s">
        <v>504</v>
      </c>
      <c r="M191" s="150" t="s">
        <v>67</v>
      </c>
      <c r="N191" s="155" t="s">
        <v>516</v>
      </c>
      <c r="O191" s="150" t="s">
        <v>506</v>
      </c>
      <c r="P191" s="150" t="s">
        <v>507</v>
      </c>
      <c r="Q191" s="150" t="s">
        <v>507</v>
      </c>
      <c r="R191" s="150" t="str">
        <f>IF($I191="","",IF(COUNTIFS('2.Mini Orientation'!$C:$C,$I191,'2.Mini Orientation'!$G:$G,"Yes")&gt;0,"Yes","No"))</f>
        <v>No</v>
      </c>
      <c r="S191" s="150"/>
    </row>
    <row r="192" spans="1:19" ht="23.25" customHeight="1">
      <c r="A192" s="150" t="str">
        <f t="shared" si="2"/>
        <v>No</v>
      </c>
      <c r="B192" s="153" t="str">
        <f>IF($I192="","",IFERROR(IF(_xlfn.XLOOKUP($I192,tbl_StartedStatus[Bold ID],tbl_StartedStatus[Started])="Started","Yes",IF(_xlfn.XLOOKUP($I192,tbl_StartedStatus[Bold ID],tbl_StartedStatus[Started])="No Show","No Show","")),""))</f>
        <v/>
      </c>
      <c r="C192" s="149">
        <v>46135</v>
      </c>
      <c r="D192" s="595">
        <v>46240</v>
      </c>
      <c r="F192" s="149" t="s">
        <v>501</v>
      </c>
      <c r="H192" s="596" t="s">
        <v>698</v>
      </c>
      <c r="I192" s="596">
        <v>222425237</v>
      </c>
      <c r="J192" s="596">
        <v>3854658898</v>
      </c>
      <c r="K192" s="150" t="s">
        <v>5480</v>
      </c>
      <c r="L192" s="150" t="s">
        <v>504</v>
      </c>
      <c r="M192" s="150" t="s">
        <v>67</v>
      </c>
      <c r="N192" s="155" t="s">
        <v>510</v>
      </c>
      <c r="O192" s="150" t="s">
        <v>507</v>
      </c>
      <c r="P192" s="150" t="s">
        <v>507</v>
      </c>
      <c r="Q192" s="150" t="s">
        <v>507</v>
      </c>
      <c r="R192" s="150" t="str">
        <f>IF($I192="","",IF(COUNTIFS('2.Mini Orientation'!$C:$C,$I192,'2.Mini Orientation'!$G:$G,"Yes")&gt;0,"Yes","No"))</f>
        <v>No</v>
      </c>
      <c r="S192" s="150"/>
    </row>
    <row r="193" spans="1:19" ht="23.25" customHeight="1">
      <c r="A193" s="150" t="str">
        <f t="shared" si="2"/>
        <v>No</v>
      </c>
      <c r="B193" s="153" t="str">
        <f>IF($I193="","",IFERROR(IF(_xlfn.XLOOKUP($I193,tbl_StartedStatus[Bold ID],tbl_StartedStatus[Started])="Started","Yes",IF(_xlfn.XLOOKUP($I193,tbl_StartedStatus[Bold ID],tbl_StartedStatus[Started])="No Show","No Show","")),""))</f>
        <v/>
      </c>
      <c r="C193" s="149">
        <v>45804</v>
      </c>
      <c r="D193" s="595">
        <v>46240</v>
      </c>
      <c r="F193" s="149" t="s">
        <v>501</v>
      </c>
      <c r="H193" s="150" t="s">
        <v>699</v>
      </c>
      <c r="I193" s="150">
        <v>137918602</v>
      </c>
      <c r="J193" s="150">
        <v>3854648888</v>
      </c>
      <c r="K193" s="150" t="s">
        <v>5480</v>
      </c>
      <c r="L193" s="150" t="s">
        <v>504</v>
      </c>
      <c r="M193" s="150" t="s">
        <v>67</v>
      </c>
      <c r="N193" s="155" t="s">
        <v>516</v>
      </c>
      <c r="O193" s="150" t="s">
        <v>507</v>
      </c>
      <c r="P193" s="150" t="s">
        <v>507</v>
      </c>
      <c r="Q193" s="150" t="s">
        <v>507</v>
      </c>
      <c r="R193" s="150" t="str">
        <f>IF($I193="","",IF(COUNTIFS('2.Mini Orientation'!$C:$C,$I193,'2.Mini Orientation'!$G:$G,"Yes")&gt;0,"Yes","No"))</f>
        <v>No</v>
      </c>
      <c r="S193" s="150"/>
    </row>
    <row r="194" spans="1:19" ht="23.25" customHeight="1">
      <c r="A194" s="150" t="str">
        <f t="shared" ref="A194:A257" si="3">IF($I194="","",IF(AND($R194="Yes",$O194="Passed",$P194="Passed",$Q194="Passed"),"Yes","No"))</f>
        <v>No</v>
      </c>
      <c r="B194" s="153" t="str">
        <f>IF($I194="","",IFERROR(IF(_xlfn.XLOOKUP($I194,tbl_StartedStatus[Bold ID],tbl_StartedStatus[Started])="Started","Yes",IF(_xlfn.XLOOKUP($I194,tbl_StartedStatus[Bold ID],tbl_StartedStatus[Started])="No Show","No Show","")),""))</f>
        <v/>
      </c>
      <c r="C194" s="149">
        <v>46140</v>
      </c>
      <c r="D194" s="595">
        <v>46240</v>
      </c>
      <c r="F194" s="149" t="s">
        <v>535</v>
      </c>
      <c r="H194" s="150" t="s">
        <v>700</v>
      </c>
      <c r="I194" s="150">
        <v>199188365</v>
      </c>
      <c r="J194" s="150">
        <v>8016544150</v>
      </c>
      <c r="K194" s="150" t="s">
        <v>5481</v>
      </c>
      <c r="L194" s="150" t="s">
        <v>504</v>
      </c>
      <c r="M194" s="150" t="s">
        <v>67</v>
      </c>
      <c r="N194" s="155" t="s">
        <v>510</v>
      </c>
      <c r="O194" s="150" t="s">
        <v>506</v>
      </c>
      <c r="P194" s="150" t="s">
        <v>507</v>
      </c>
      <c r="Q194" s="150" t="s">
        <v>507</v>
      </c>
      <c r="R194" s="150" t="str">
        <f>IF($I194="","",IF(COUNTIFS('2.Mini Orientation'!$C:$C,$I194,'2.Mini Orientation'!$G:$G,"Yes")&gt;0,"Yes","No"))</f>
        <v>No</v>
      </c>
      <c r="S194" s="150"/>
    </row>
    <row r="195" spans="1:19" ht="23.25" customHeight="1">
      <c r="A195" s="150" t="str">
        <f t="shared" si="3"/>
        <v>No</v>
      </c>
      <c r="B195" s="153" t="str">
        <f>IF($I195="","",IFERROR(IF(_xlfn.XLOOKUP($I195,tbl_StartedStatus[Bold ID],tbl_StartedStatus[Started])="Started","Yes",IF(_xlfn.XLOOKUP($I195,tbl_StartedStatus[Bold ID],tbl_StartedStatus[Started])="No Show","No Show","")),""))</f>
        <v/>
      </c>
      <c r="C195" s="149">
        <v>46140</v>
      </c>
      <c r="D195" s="595">
        <v>46240</v>
      </c>
      <c r="F195" s="149" t="s">
        <v>501</v>
      </c>
      <c r="H195" s="150" t="s">
        <v>701</v>
      </c>
      <c r="I195" s="150">
        <v>198304142</v>
      </c>
      <c r="J195" s="150">
        <v>3855352677</v>
      </c>
      <c r="K195" s="150" t="s">
        <v>5480</v>
      </c>
      <c r="L195" s="150" t="s">
        <v>504</v>
      </c>
      <c r="M195" s="150" t="s">
        <v>67</v>
      </c>
      <c r="N195" s="155" t="s">
        <v>516</v>
      </c>
      <c r="O195" s="150" t="s">
        <v>506</v>
      </c>
      <c r="P195" s="150" t="s">
        <v>507</v>
      </c>
      <c r="Q195" s="150" t="s">
        <v>507</v>
      </c>
      <c r="R195" s="150" t="str">
        <f>IF($I195="","",IF(COUNTIFS('2.Mini Orientation'!$C:$C,$I195,'2.Mini Orientation'!$G:$G,"Yes")&gt;0,"Yes","No"))</f>
        <v>No</v>
      </c>
      <c r="S195" s="150"/>
    </row>
    <row r="196" spans="1:19" ht="23.25" customHeight="1">
      <c r="A196" s="150" t="str">
        <f t="shared" si="3"/>
        <v>No</v>
      </c>
      <c r="B196" s="153" t="str">
        <f>IF($I196="","",IFERROR(IF(_xlfn.XLOOKUP($I196,tbl_StartedStatus[Bold ID],tbl_StartedStatus[Started])="Started","Yes",IF(_xlfn.XLOOKUP($I196,tbl_StartedStatus[Bold ID],tbl_StartedStatus[Started])="No Show","No Show","")),""))</f>
        <v/>
      </c>
      <c r="C196" s="149">
        <v>46140</v>
      </c>
      <c r="D196" s="595">
        <v>46240</v>
      </c>
      <c r="F196" s="149" t="s">
        <v>542</v>
      </c>
      <c r="H196" s="150" t="s">
        <v>702</v>
      </c>
      <c r="I196" s="150">
        <v>96841186</v>
      </c>
      <c r="J196" s="150">
        <v>3854577147</v>
      </c>
      <c r="K196" s="150" t="s">
        <v>5481</v>
      </c>
      <c r="L196" s="150" t="s">
        <v>504</v>
      </c>
      <c r="M196" s="150" t="s">
        <v>65</v>
      </c>
      <c r="N196" s="155" t="s">
        <v>536</v>
      </c>
      <c r="O196" s="150" t="s">
        <v>506</v>
      </c>
      <c r="Q196" s="150" t="s">
        <v>507</v>
      </c>
      <c r="R196" s="150" t="str">
        <f>IF($I196="","",IF(COUNTIFS('2.Mini Orientation'!$C:$C,$I196,'2.Mini Orientation'!$G:$G,"Yes")&gt;0,"Yes","No"))</f>
        <v>No</v>
      </c>
      <c r="S196" s="150"/>
    </row>
    <row r="197" spans="1:19" ht="23.25" customHeight="1">
      <c r="A197" s="150" t="str">
        <f t="shared" si="3"/>
        <v>No</v>
      </c>
      <c r="B197" s="153" t="str">
        <f>IF($I197="","",IFERROR(IF(_xlfn.XLOOKUP($I197,tbl_StartedStatus[Bold ID],tbl_StartedStatus[Started])="Started","Yes",IF(_xlfn.XLOOKUP($I197,tbl_StartedStatus[Bold ID],tbl_StartedStatus[Started])="No Show","No Show","")),""))</f>
        <v/>
      </c>
      <c r="C197" s="149">
        <v>46140</v>
      </c>
      <c r="D197" s="595">
        <v>46240</v>
      </c>
      <c r="F197" s="149" t="s">
        <v>501</v>
      </c>
      <c r="H197" s="150" t="s">
        <v>703</v>
      </c>
      <c r="I197" s="150">
        <v>145680132</v>
      </c>
      <c r="J197" s="150">
        <v>8017830814</v>
      </c>
      <c r="K197" s="150" t="s">
        <v>5480</v>
      </c>
      <c r="L197" s="150" t="s">
        <v>504</v>
      </c>
      <c r="M197" s="150" t="s">
        <v>66</v>
      </c>
      <c r="N197" s="155" t="s">
        <v>684</v>
      </c>
      <c r="O197" s="150" t="s">
        <v>506</v>
      </c>
      <c r="P197" s="150" t="s">
        <v>507</v>
      </c>
      <c r="Q197" s="150" t="s">
        <v>507</v>
      </c>
      <c r="R197" s="150" t="str">
        <f>IF($I197="","",IF(COUNTIFS('2.Mini Orientation'!$C:$C,$I197,'2.Mini Orientation'!$G:$G,"Yes")&gt;0,"Yes","No"))</f>
        <v>No</v>
      </c>
      <c r="S197" s="150"/>
    </row>
    <row r="198" spans="1:19" ht="23.25" customHeight="1">
      <c r="A198" s="150" t="str">
        <f t="shared" si="3"/>
        <v>No</v>
      </c>
      <c r="B198" s="153" t="str">
        <f>IF($I198="","",IFERROR(IF(_xlfn.XLOOKUP($I198,tbl_StartedStatus[Bold ID],tbl_StartedStatus[Started])="Started","Yes",IF(_xlfn.XLOOKUP($I198,tbl_StartedStatus[Bold ID],tbl_StartedStatus[Started])="No Show","No Show","")),""))</f>
        <v/>
      </c>
      <c r="C198" s="149">
        <v>46141</v>
      </c>
      <c r="D198" s="595">
        <v>46240</v>
      </c>
      <c r="F198" s="149" t="s">
        <v>501</v>
      </c>
      <c r="H198" s="596" t="s">
        <v>704</v>
      </c>
      <c r="I198" s="596">
        <v>217285272</v>
      </c>
      <c r="J198" s="150">
        <v>3854472780</v>
      </c>
      <c r="K198" s="150" t="s">
        <v>5480</v>
      </c>
      <c r="L198" s="150" t="s">
        <v>504</v>
      </c>
      <c r="M198" s="150" t="s">
        <v>66</v>
      </c>
      <c r="N198" s="155" t="s">
        <v>684</v>
      </c>
      <c r="O198" s="150" t="s">
        <v>506</v>
      </c>
      <c r="P198" s="150" t="s">
        <v>507</v>
      </c>
      <c r="Q198" s="150" t="s">
        <v>507</v>
      </c>
      <c r="R198" s="150" t="str">
        <f>IF($I198="","",IF(COUNTIFS('2.Mini Orientation'!$C:$C,$I198,'2.Mini Orientation'!$G:$G,"Yes")&gt;0,"Yes","No"))</f>
        <v>No</v>
      </c>
      <c r="S198" s="150"/>
    </row>
    <row r="199" spans="1:19" ht="23.25" customHeight="1">
      <c r="A199" s="150" t="str">
        <f t="shared" si="3"/>
        <v>No</v>
      </c>
      <c r="B199" s="153" t="str">
        <f>IF($I199="","",IFERROR(IF(_xlfn.XLOOKUP($I199,tbl_StartedStatus[Bold ID],tbl_StartedStatus[Started])="Started","Yes",IF(_xlfn.XLOOKUP($I199,tbl_StartedStatus[Bold ID],tbl_StartedStatus[Started])="No Show","No Show","")),""))</f>
        <v/>
      </c>
      <c r="C199" s="149">
        <v>46141</v>
      </c>
      <c r="D199" s="595">
        <v>46240</v>
      </c>
      <c r="F199" s="149" t="s">
        <v>535</v>
      </c>
      <c r="H199" s="150" t="s">
        <v>705</v>
      </c>
      <c r="I199" s="150">
        <v>95619260</v>
      </c>
      <c r="J199" s="150">
        <v>8013017539</v>
      </c>
      <c r="L199" s="150" t="s">
        <v>504</v>
      </c>
      <c r="M199" s="150" t="s">
        <v>65</v>
      </c>
      <c r="N199" s="155" t="s">
        <v>536</v>
      </c>
      <c r="O199" s="150" t="s">
        <v>506</v>
      </c>
      <c r="P199" s="150" t="s">
        <v>507</v>
      </c>
      <c r="Q199" s="150" t="s">
        <v>507</v>
      </c>
      <c r="R199" s="150" t="str">
        <f>IF($I199="","",IF(COUNTIFS('2.Mini Orientation'!$C:$C,$I199,'2.Mini Orientation'!$G:$G,"Yes")&gt;0,"Yes","No"))</f>
        <v>No</v>
      </c>
      <c r="S199" s="150"/>
    </row>
    <row r="200" spans="1:19" ht="23.25" customHeight="1">
      <c r="A200" s="150" t="str">
        <f t="shared" si="3"/>
        <v>No</v>
      </c>
      <c r="B200" s="153" t="str">
        <f>IF($I200="","",IFERROR(IF(_xlfn.XLOOKUP($I200,tbl_StartedStatus[Bold ID],tbl_StartedStatus[Started])="Started","Yes",IF(_xlfn.XLOOKUP($I200,tbl_StartedStatus[Bold ID],tbl_StartedStatus[Started])="No Show","No Show","")),""))</f>
        <v/>
      </c>
      <c r="C200" s="149">
        <v>46141</v>
      </c>
      <c r="D200" s="595">
        <v>46240</v>
      </c>
      <c r="F200" s="149" t="s">
        <v>542</v>
      </c>
      <c r="H200" s="150" t="s">
        <v>5563</v>
      </c>
      <c r="I200" s="150">
        <v>181377778</v>
      </c>
      <c r="J200" s="150">
        <v>5622337873</v>
      </c>
      <c r="K200" s="150" t="s">
        <v>5481</v>
      </c>
      <c r="L200" s="150" t="s">
        <v>504</v>
      </c>
      <c r="M200" s="150" t="s">
        <v>66</v>
      </c>
      <c r="N200" s="155" t="s">
        <v>684</v>
      </c>
      <c r="O200" s="150" t="s">
        <v>507</v>
      </c>
      <c r="P200" s="150" t="s">
        <v>507</v>
      </c>
      <c r="Q200" s="150" t="s">
        <v>507</v>
      </c>
      <c r="R200" s="150" t="str">
        <f>IF($I200="","",IF(COUNTIFS('2.Mini Orientation'!$C:$C,$I200,'2.Mini Orientation'!$G:$G,"Yes")&gt;0,"Yes","No"))</f>
        <v>No</v>
      </c>
      <c r="S200" s="150"/>
    </row>
    <row r="201" spans="1:19" ht="23.25" customHeight="1">
      <c r="A201" s="150" t="str">
        <f t="shared" si="3"/>
        <v>No</v>
      </c>
      <c r="B201" s="153" t="str">
        <f>IF($I201="","",IFERROR(IF(_xlfn.XLOOKUP($I201,tbl_StartedStatus[Bold ID],tbl_StartedStatus[Started])="Started","Yes",IF(_xlfn.XLOOKUP($I201,tbl_StartedStatus[Bold ID],tbl_StartedStatus[Started])="No Show","No Show","")),""))</f>
        <v/>
      </c>
      <c r="C201" s="149">
        <v>46141</v>
      </c>
      <c r="D201" s="595">
        <v>46240</v>
      </c>
      <c r="F201" s="149" t="s">
        <v>501</v>
      </c>
      <c r="H201" s="150" t="s">
        <v>706</v>
      </c>
      <c r="I201" s="150">
        <v>222820441</v>
      </c>
      <c r="J201" s="150">
        <v>3852672554</v>
      </c>
      <c r="K201" s="150" t="s">
        <v>5481</v>
      </c>
      <c r="L201" s="150" t="s">
        <v>504</v>
      </c>
      <c r="M201" s="150" t="s">
        <v>67</v>
      </c>
      <c r="N201" s="155" t="s">
        <v>516</v>
      </c>
      <c r="O201" s="150" t="s">
        <v>506</v>
      </c>
      <c r="P201" s="150" t="s">
        <v>507</v>
      </c>
      <c r="Q201" s="150" t="s">
        <v>507</v>
      </c>
      <c r="R201" s="150" t="str">
        <f>IF($I201="","",IF(COUNTIFS('2.Mini Orientation'!$C:$C,$I201,'2.Mini Orientation'!$G:$G,"Yes")&gt;0,"Yes","No"))</f>
        <v>No</v>
      </c>
      <c r="S201" s="150"/>
    </row>
    <row r="202" spans="1:19" ht="23.25" customHeight="1">
      <c r="A202" s="150" t="str">
        <f t="shared" si="3"/>
        <v>No</v>
      </c>
      <c r="B202" s="153" t="str">
        <f>IF($I202="","",IFERROR(IF(_xlfn.XLOOKUP($I202,tbl_StartedStatus[Bold ID],tbl_StartedStatus[Started])="Started","Yes",IF(_xlfn.XLOOKUP($I202,tbl_StartedStatus[Bold ID],tbl_StartedStatus[Started])="No Show","No Show","")),""))</f>
        <v/>
      </c>
      <c r="C202" s="149">
        <v>46142</v>
      </c>
      <c r="D202" s="595">
        <v>46240</v>
      </c>
      <c r="F202" s="149" t="s">
        <v>501</v>
      </c>
      <c r="H202" s="150" t="s">
        <v>707</v>
      </c>
      <c r="I202" s="150">
        <v>222830343</v>
      </c>
      <c r="J202" s="150">
        <v>9174879464</v>
      </c>
      <c r="K202" s="150" t="s">
        <v>5480</v>
      </c>
      <c r="L202" s="150" t="s">
        <v>504</v>
      </c>
      <c r="M202" s="150" t="s">
        <v>67</v>
      </c>
      <c r="N202" s="155" t="s">
        <v>516</v>
      </c>
      <c r="O202" s="150" t="s">
        <v>507</v>
      </c>
      <c r="P202" s="150" t="s">
        <v>507</v>
      </c>
      <c r="Q202" s="150" t="s">
        <v>507</v>
      </c>
      <c r="R202" s="150" t="str">
        <f>IF($I202="","",IF(COUNTIFS('2.Mini Orientation'!$C:$C,$I202,'2.Mini Orientation'!$G:$G,"Yes")&gt;0,"Yes","No"))</f>
        <v>No</v>
      </c>
      <c r="S202" s="150"/>
    </row>
    <row r="203" spans="1:19" ht="23.25" customHeight="1">
      <c r="A203" s="150" t="str">
        <f t="shared" si="3"/>
        <v>No</v>
      </c>
      <c r="B203" s="153" t="str">
        <f>IF($I203="","",IFERROR(IF(_xlfn.XLOOKUP($I203,tbl_StartedStatus[Bold ID],tbl_StartedStatus[Started])="Started","Yes",IF(_xlfn.XLOOKUP($I203,tbl_StartedStatus[Bold ID],tbl_StartedStatus[Started])="No Show","No Show","")),""))</f>
        <v/>
      </c>
      <c r="C203" s="149">
        <v>46142</v>
      </c>
      <c r="D203" s="595">
        <v>46240</v>
      </c>
      <c r="F203" s="149" t="s">
        <v>501</v>
      </c>
      <c r="H203" s="150" t="s">
        <v>708</v>
      </c>
      <c r="I203" s="150">
        <v>201716081</v>
      </c>
      <c r="J203" s="150">
        <v>8013306223</v>
      </c>
      <c r="K203" s="150" t="s">
        <v>5480</v>
      </c>
      <c r="L203" s="150" t="s">
        <v>504</v>
      </c>
      <c r="M203" s="150" t="s">
        <v>67</v>
      </c>
      <c r="N203" s="155" t="s">
        <v>516</v>
      </c>
      <c r="O203" s="150" t="s">
        <v>506</v>
      </c>
      <c r="P203" s="150" t="s">
        <v>507</v>
      </c>
      <c r="Q203" s="150" t="s">
        <v>507</v>
      </c>
      <c r="R203" s="150" t="str">
        <f>IF($I203="","",IF(COUNTIFS('2.Mini Orientation'!$C:$C,$I203,'2.Mini Orientation'!$G:$G,"Yes")&gt;0,"Yes","No"))</f>
        <v>No</v>
      </c>
      <c r="S203" s="150"/>
    </row>
    <row r="204" spans="1:19" ht="23.25" customHeight="1">
      <c r="A204" s="150" t="str">
        <f t="shared" si="3"/>
        <v>No</v>
      </c>
      <c r="B204" s="153" t="str">
        <f>IF($I204="","",IFERROR(IF(_xlfn.XLOOKUP($I204,tbl_StartedStatus[Bold ID],tbl_StartedStatus[Started])="Started","Yes",IF(_xlfn.XLOOKUP($I204,tbl_StartedStatus[Bold ID],tbl_StartedStatus[Started])="No Show","No Show","")),""))</f>
        <v/>
      </c>
      <c r="C204" s="149">
        <v>46142</v>
      </c>
      <c r="D204" s="595">
        <v>46240</v>
      </c>
      <c r="F204" s="149" t="s">
        <v>501</v>
      </c>
      <c r="H204" s="150" t="s">
        <v>5564</v>
      </c>
      <c r="I204" s="150">
        <v>183262955</v>
      </c>
      <c r="J204" s="150">
        <v>9295973761</v>
      </c>
      <c r="K204" s="150" t="s">
        <v>5481</v>
      </c>
      <c r="L204" s="150" t="s">
        <v>504</v>
      </c>
      <c r="M204" s="150" t="s">
        <v>66</v>
      </c>
      <c r="N204" s="155" t="s">
        <v>684</v>
      </c>
      <c r="O204" s="150" t="s">
        <v>506</v>
      </c>
      <c r="P204" s="150" t="s">
        <v>507</v>
      </c>
      <c r="Q204" s="150" t="s">
        <v>507</v>
      </c>
      <c r="R204" s="150" t="str">
        <f>IF($I204="","",IF(COUNTIFS('2.Mini Orientation'!$C:$C,$I204,'2.Mini Orientation'!$G:$G,"Yes")&gt;0,"Yes","No"))</f>
        <v>No</v>
      </c>
      <c r="S204" s="150"/>
    </row>
    <row r="205" spans="1:19" ht="23.25" customHeight="1">
      <c r="A205" s="150" t="str">
        <f t="shared" si="3"/>
        <v>No</v>
      </c>
      <c r="B205" s="153" t="str">
        <f>IF($I205="","",IFERROR(IF(_xlfn.XLOOKUP($I205,tbl_StartedStatus[Bold ID],tbl_StartedStatus[Started])="Started","Yes",IF(_xlfn.XLOOKUP($I205,tbl_StartedStatus[Bold ID],tbl_StartedStatus[Started])="No Show","No Show","")),""))</f>
        <v/>
      </c>
      <c r="C205" s="149">
        <v>46142</v>
      </c>
      <c r="D205" s="595">
        <v>46240</v>
      </c>
      <c r="F205" s="149" t="s">
        <v>501</v>
      </c>
      <c r="H205" s="150" t="s">
        <v>709</v>
      </c>
      <c r="I205" s="150">
        <v>153667983</v>
      </c>
      <c r="J205" s="150">
        <v>3854344673</v>
      </c>
      <c r="K205" s="150" t="s">
        <v>5480</v>
      </c>
      <c r="L205" s="150" t="s">
        <v>504</v>
      </c>
      <c r="M205" s="150" t="s">
        <v>67</v>
      </c>
      <c r="N205" s="155" t="s">
        <v>516</v>
      </c>
      <c r="O205" s="150" t="s">
        <v>507</v>
      </c>
      <c r="P205" s="150" t="s">
        <v>507</v>
      </c>
      <c r="Q205" s="150" t="s">
        <v>507</v>
      </c>
      <c r="R205" s="150" t="str">
        <f>IF($I205="","",IF(COUNTIFS('2.Mini Orientation'!$C:$C,$I205,'2.Mini Orientation'!$G:$G,"Yes")&gt;0,"Yes","No"))</f>
        <v>No</v>
      </c>
      <c r="S205" s="150"/>
    </row>
    <row r="206" spans="1:19" ht="23.25" customHeight="1">
      <c r="A206" s="150" t="str">
        <f t="shared" si="3"/>
        <v>No</v>
      </c>
      <c r="B206" s="153" t="str">
        <f>IF($I206="","",IFERROR(IF(_xlfn.XLOOKUP($I206,tbl_StartedStatus[Bold ID],tbl_StartedStatus[Started])="Started","Yes",IF(_xlfn.XLOOKUP($I206,tbl_StartedStatus[Bold ID],tbl_StartedStatus[Started])="No Show","No Show","")),""))</f>
        <v/>
      </c>
      <c r="C206" s="149">
        <v>46143</v>
      </c>
      <c r="D206" s="595">
        <v>46240</v>
      </c>
      <c r="F206" s="149" t="s">
        <v>501</v>
      </c>
      <c r="H206" s="150" t="s">
        <v>710</v>
      </c>
      <c r="I206" s="150">
        <v>154253565</v>
      </c>
      <c r="J206" s="150">
        <v>8016611406</v>
      </c>
      <c r="K206" s="150" t="s">
        <v>5480</v>
      </c>
      <c r="L206" s="150" t="s">
        <v>504</v>
      </c>
      <c r="M206" s="150" t="s">
        <v>67</v>
      </c>
      <c r="N206" s="155" t="s">
        <v>510</v>
      </c>
      <c r="O206" s="150" t="s">
        <v>507</v>
      </c>
      <c r="P206" s="150" t="s">
        <v>507</v>
      </c>
      <c r="Q206" s="150" t="s">
        <v>507</v>
      </c>
      <c r="R206" s="150" t="str">
        <f>IF($I206="","",IF(COUNTIFS('2.Mini Orientation'!$C:$C,$I206,'2.Mini Orientation'!$G:$G,"Yes")&gt;0,"Yes","No"))</f>
        <v>No</v>
      </c>
      <c r="S206" s="150"/>
    </row>
    <row r="207" spans="1:19" ht="23.25" customHeight="1">
      <c r="A207" s="150" t="str">
        <f t="shared" si="3"/>
        <v>No</v>
      </c>
      <c r="B207" s="153" t="str">
        <f>IF($I207="","",IFERROR(IF(_xlfn.XLOOKUP($I207,tbl_StartedStatus[Bold ID],tbl_StartedStatus[Started])="Started","Yes",IF(_xlfn.XLOOKUP($I207,tbl_StartedStatus[Bold ID],tbl_StartedStatus[Started])="No Show","No Show","")),""))</f>
        <v/>
      </c>
      <c r="C207" s="149">
        <v>46146</v>
      </c>
      <c r="D207" s="595">
        <v>46240</v>
      </c>
      <c r="F207" s="149" t="s">
        <v>501</v>
      </c>
      <c r="H207" s="150" t="s">
        <v>711</v>
      </c>
      <c r="I207" s="150">
        <v>222893809</v>
      </c>
      <c r="J207" s="150">
        <v>3852963319</v>
      </c>
      <c r="K207" s="150" t="s">
        <v>5480</v>
      </c>
      <c r="L207" s="150" t="s">
        <v>504</v>
      </c>
      <c r="M207" s="150" t="s">
        <v>67</v>
      </c>
      <c r="N207" s="155" t="s">
        <v>516</v>
      </c>
      <c r="O207" s="150" t="s">
        <v>506</v>
      </c>
      <c r="P207" s="150" t="s">
        <v>507</v>
      </c>
      <c r="Q207" s="150" t="s">
        <v>507</v>
      </c>
      <c r="R207" s="150" t="str">
        <f>IF($I207="","",IF(COUNTIFS('2.Mini Orientation'!$C:$C,$I207,'2.Mini Orientation'!$G:$G,"Yes")&gt;0,"Yes","No"))</f>
        <v>No</v>
      </c>
      <c r="S207" s="150"/>
    </row>
    <row r="208" spans="1:19" ht="23.25" customHeight="1">
      <c r="A208" s="150" t="str">
        <f t="shared" si="3"/>
        <v>No</v>
      </c>
      <c r="B208" s="153" t="str">
        <f>IF($I208="","",IFERROR(IF(_xlfn.XLOOKUP($I208,tbl_StartedStatus[Bold ID],tbl_StartedStatus[Started])="Started","Yes",IF(_xlfn.XLOOKUP($I208,tbl_StartedStatus[Bold ID],tbl_StartedStatus[Started])="No Show","No Show","")),""))</f>
        <v/>
      </c>
      <c r="C208" s="149">
        <v>46146</v>
      </c>
      <c r="D208" s="595">
        <v>46240</v>
      </c>
      <c r="F208" s="149" t="s">
        <v>501</v>
      </c>
      <c r="H208" s="150" t="s">
        <v>712</v>
      </c>
      <c r="I208" s="150">
        <v>222897396</v>
      </c>
      <c r="J208" s="150">
        <v>3852217798</v>
      </c>
      <c r="K208" s="150" t="s">
        <v>5481</v>
      </c>
      <c r="L208" s="150" t="s">
        <v>504</v>
      </c>
      <c r="M208" s="150" t="s">
        <v>67</v>
      </c>
      <c r="N208" s="155" t="s">
        <v>516</v>
      </c>
      <c r="O208" s="150" t="s">
        <v>506</v>
      </c>
      <c r="P208" s="150" t="s">
        <v>507</v>
      </c>
      <c r="Q208" s="150" t="s">
        <v>507</v>
      </c>
      <c r="R208" s="150" t="str">
        <f>IF($I208="","",IF(COUNTIFS('2.Mini Orientation'!$C:$C,$I208,'2.Mini Orientation'!$G:$G,"Yes")&gt;0,"Yes","No"))</f>
        <v>No</v>
      </c>
      <c r="S208" s="150"/>
    </row>
    <row r="209" spans="1:19" ht="23.25" customHeight="1">
      <c r="A209" s="150" t="str">
        <f t="shared" si="3"/>
        <v>No</v>
      </c>
      <c r="B209" s="153" t="str">
        <f>IF($I209="","",IFERROR(IF(_xlfn.XLOOKUP($I209,tbl_StartedStatus[Bold ID],tbl_StartedStatus[Started])="Started","Yes",IF(_xlfn.XLOOKUP($I209,tbl_StartedStatus[Bold ID],tbl_StartedStatus[Started])="No Show","No Show","")),""))</f>
        <v/>
      </c>
      <c r="C209" s="149">
        <v>46146</v>
      </c>
      <c r="D209" s="595">
        <v>46240</v>
      </c>
      <c r="F209" s="149" t="s">
        <v>501</v>
      </c>
      <c r="H209" s="150" t="s">
        <v>713</v>
      </c>
      <c r="I209" s="150">
        <v>138384689</v>
      </c>
      <c r="J209" s="150">
        <v>3854886213</v>
      </c>
      <c r="K209" s="150" t="s">
        <v>5481</v>
      </c>
      <c r="L209" s="150" t="s">
        <v>504</v>
      </c>
      <c r="M209" s="150" t="s">
        <v>67</v>
      </c>
      <c r="N209" s="155" t="s">
        <v>510</v>
      </c>
      <c r="O209" s="150" t="s">
        <v>507</v>
      </c>
      <c r="P209" s="150" t="s">
        <v>507</v>
      </c>
      <c r="Q209" s="150" t="s">
        <v>507</v>
      </c>
      <c r="R209" s="150" t="str">
        <f>IF($I209="","",IF(COUNTIFS('2.Mini Orientation'!$C:$C,$I209,'2.Mini Orientation'!$G:$G,"Yes")&gt;0,"Yes","No"))</f>
        <v>No</v>
      </c>
      <c r="S209" s="150"/>
    </row>
    <row r="210" spans="1:19" ht="23.25" customHeight="1">
      <c r="A210" s="150" t="str">
        <f t="shared" si="3"/>
        <v>No</v>
      </c>
      <c r="B210" s="153" t="str">
        <f>IF($I210="","",IFERROR(IF(_xlfn.XLOOKUP($I210,tbl_StartedStatus[Bold ID],tbl_StartedStatus[Started])="Started","Yes",IF(_xlfn.XLOOKUP($I210,tbl_StartedStatus[Bold ID],tbl_StartedStatus[Started])="No Show","No Show","")),""))</f>
        <v/>
      </c>
      <c r="C210" s="149">
        <v>46147</v>
      </c>
      <c r="D210" s="595">
        <v>46240</v>
      </c>
      <c r="F210" s="149" t="s">
        <v>542</v>
      </c>
      <c r="H210" s="150" t="s">
        <v>5565</v>
      </c>
      <c r="I210" s="150">
        <v>95643234</v>
      </c>
      <c r="J210" s="150" t="s">
        <v>5706</v>
      </c>
      <c r="K210" s="150" t="s">
        <v>5481</v>
      </c>
      <c r="L210" s="150" t="s">
        <v>504</v>
      </c>
      <c r="M210" s="150" t="s">
        <v>65</v>
      </c>
      <c r="N210" s="155" t="s">
        <v>536</v>
      </c>
      <c r="O210" s="150" t="s">
        <v>507</v>
      </c>
      <c r="P210" s="150" t="s">
        <v>507</v>
      </c>
      <c r="Q210" s="150" t="s">
        <v>507</v>
      </c>
      <c r="R210" s="150" t="str">
        <f>IF($I210="","",IF(COUNTIFS('2.Mini Orientation'!$C:$C,$I210,'2.Mini Orientation'!$G:$G,"Yes")&gt;0,"Yes","No"))</f>
        <v>No</v>
      </c>
      <c r="S210" s="150"/>
    </row>
    <row r="211" spans="1:19" ht="23.25" customHeight="1">
      <c r="A211" s="150" t="str">
        <f t="shared" si="3"/>
        <v>No</v>
      </c>
      <c r="B211" s="153" t="str">
        <f>IF($I211="","",IFERROR(IF(_xlfn.XLOOKUP($I211,tbl_StartedStatus[Bold ID],tbl_StartedStatus[Started])="Started","Yes",IF(_xlfn.XLOOKUP($I211,tbl_StartedStatus[Bold ID],tbl_StartedStatus[Started])="No Show","No Show","")),""))</f>
        <v/>
      </c>
      <c r="C211" s="149">
        <v>46147</v>
      </c>
      <c r="D211" s="595">
        <v>46240</v>
      </c>
      <c r="F211" s="149" t="s">
        <v>501</v>
      </c>
      <c r="H211" s="150" t="s">
        <v>714</v>
      </c>
      <c r="I211" s="150">
        <v>222927651</v>
      </c>
      <c r="J211" s="150">
        <v>8015149339</v>
      </c>
      <c r="K211" s="150" t="s">
        <v>5481</v>
      </c>
      <c r="L211" s="150" t="s">
        <v>504</v>
      </c>
      <c r="M211" s="150" t="s">
        <v>67</v>
      </c>
      <c r="N211" s="155" t="s">
        <v>510</v>
      </c>
      <c r="O211" s="150" t="s">
        <v>507</v>
      </c>
      <c r="P211" s="150" t="s">
        <v>507</v>
      </c>
      <c r="Q211" s="150" t="s">
        <v>507</v>
      </c>
      <c r="R211" s="150" t="str">
        <f>IF($I211="","",IF(COUNTIFS('2.Mini Orientation'!$C:$C,$I211,'2.Mini Orientation'!$G:$G,"Yes")&gt;0,"Yes","No"))</f>
        <v>No</v>
      </c>
      <c r="S211" s="150"/>
    </row>
    <row r="212" spans="1:19" ht="23.25" customHeight="1">
      <c r="A212" s="150" t="str">
        <f t="shared" si="3"/>
        <v>No</v>
      </c>
      <c r="B212" s="153" t="str">
        <f>IF($I212="","",IFERROR(IF(_xlfn.XLOOKUP($I212,tbl_StartedStatus[Bold ID],tbl_StartedStatus[Started])="Started","Yes",IF(_xlfn.XLOOKUP($I212,tbl_StartedStatus[Bold ID],tbl_StartedStatus[Started])="No Show","No Show","")),""))</f>
        <v/>
      </c>
      <c r="C212" s="149">
        <v>46147</v>
      </c>
      <c r="D212" s="595">
        <v>46240</v>
      </c>
      <c r="F212" s="149" t="s">
        <v>542</v>
      </c>
      <c r="H212" s="596" t="s">
        <v>715</v>
      </c>
      <c r="I212" s="596">
        <v>165102458</v>
      </c>
      <c r="J212" s="596">
        <v>8019416182</v>
      </c>
      <c r="K212" s="150" t="s">
        <v>5481</v>
      </c>
      <c r="L212" s="150" t="s">
        <v>504</v>
      </c>
      <c r="M212" s="150" t="s">
        <v>65</v>
      </c>
      <c r="N212" s="155" t="s">
        <v>536</v>
      </c>
      <c r="O212" s="150" t="s">
        <v>507</v>
      </c>
      <c r="P212" s="150" t="s">
        <v>507</v>
      </c>
      <c r="Q212" s="150" t="s">
        <v>507</v>
      </c>
      <c r="R212" s="150" t="str">
        <f>IF($I212="","",IF(COUNTIFS('2.Mini Orientation'!$C:$C,$I212,'2.Mini Orientation'!$G:$G,"Yes")&gt;0,"Yes","No"))</f>
        <v>No</v>
      </c>
      <c r="S212" s="150"/>
    </row>
    <row r="213" spans="1:19" ht="23.25" customHeight="1">
      <c r="A213" s="150" t="str">
        <f t="shared" si="3"/>
        <v>No</v>
      </c>
      <c r="B213" s="153" t="str">
        <f>IF($I213="","",IFERROR(IF(_xlfn.XLOOKUP($I213,tbl_StartedStatus[Bold ID],tbl_StartedStatus[Started])="Started","Yes",IF(_xlfn.XLOOKUP($I213,tbl_StartedStatus[Bold ID],tbl_StartedStatus[Started])="No Show","No Show","")),""))</f>
        <v/>
      </c>
      <c r="C213" s="149">
        <v>46148</v>
      </c>
      <c r="D213" s="595">
        <v>46240</v>
      </c>
      <c r="F213" s="149" t="s">
        <v>535</v>
      </c>
      <c r="H213" s="150" t="s">
        <v>716</v>
      </c>
      <c r="I213" s="150">
        <v>168539892</v>
      </c>
      <c r="J213" s="150">
        <v>3854361883</v>
      </c>
      <c r="K213" s="150" t="s">
        <v>5481</v>
      </c>
      <c r="L213" s="150" t="s">
        <v>504</v>
      </c>
      <c r="M213" s="150" t="s">
        <v>67</v>
      </c>
      <c r="N213" s="155" t="s">
        <v>516</v>
      </c>
      <c r="O213" s="150" t="s">
        <v>507</v>
      </c>
      <c r="P213" s="150" t="s">
        <v>507</v>
      </c>
      <c r="Q213" s="150" t="s">
        <v>526</v>
      </c>
      <c r="R213" s="150" t="str">
        <f>IF($I213="","",IF(COUNTIFS('2.Mini Orientation'!$C:$C,$I213,'2.Mini Orientation'!$G:$G,"Yes")&gt;0,"Yes","No"))</f>
        <v>No</v>
      </c>
      <c r="S213" s="150"/>
    </row>
    <row r="214" spans="1:19" ht="23.25" customHeight="1">
      <c r="A214" s="150" t="str">
        <f t="shared" si="3"/>
        <v>No</v>
      </c>
      <c r="B214" s="153" t="str">
        <f>IF($I214="","",IFERROR(IF(_xlfn.XLOOKUP($I214,tbl_StartedStatus[Bold ID],tbl_StartedStatus[Started])="Started","Yes",IF(_xlfn.XLOOKUP($I214,tbl_StartedStatus[Bold ID],tbl_StartedStatus[Started])="No Show","No Show","")),""))</f>
        <v/>
      </c>
      <c r="C214" s="149">
        <v>46148</v>
      </c>
      <c r="D214" s="595">
        <v>46240</v>
      </c>
      <c r="F214" s="149" t="s">
        <v>501</v>
      </c>
      <c r="H214" s="596" t="s">
        <v>717</v>
      </c>
      <c r="I214" s="596">
        <v>222950954</v>
      </c>
      <c r="J214" s="596">
        <v>3854007870</v>
      </c>
      <c r="K214" s="150" t="s">
        <v>5480</v>
      </c>
      <c r="L214" s="150" t="s">
        <v>504</v>
      </c>
      <c r="M214" s="150" t="s">
        <v>67</v>
      </c>
      <c r="N214" s="155" t="s">
        <v>516</v>
      </c>
      <c r="O214" s="150" t="s">
        <v>506</v>
      </c>
      <c r="P214" s="150" t="s">
        <v>507</v>
      </c>
      <c r="Q214" s="150" t="s">
        <v>507</v>
      </c>
      <c r="R214" s="150" t="str">
        <f>IF($I214="","",IF(COUNTIFS('2.Mini Orientation'!$C:$C,$I214,'2.Mini Orientation'!$G:$G,"Yes")&gt;0,"Yes","No"))</f>
        <v>Yes</v>
      </c>
      <c r="S214" s="150"/>
    </row>
    <row r="215" spans="1:19" ht="23.25" customHeight="1">
      <c r="A215" s="150" t="str">
        <f t="shared" si="3"/>
        <v>No</v>
      </c>
      <c r="B215" s="153" t="str">
        <f>IF($I215="","",IFERROR(IF(_xlfn.XLOOKUP($I215,tbl_StartedStatus[Bold ID],tbl_StartedStatus[Started])="Started","Yes",IF(_xlfn.XLOOKUP($I215,tbl_StartedStatus[Bold ID],tbl_StartedStatus[Started])="No Show","No Show","")),""))</f>
        <v/>
      </c>
      <c r="C215" s="149">
        <v>46148</v>
      </c>
      <c r="D215" s="595">
        <v>46240</v>
      </c>
      <c r="F215" s="149" t="s">
        <v>501</v>
      </c>
      <c r="H215" s="150" t="s">
        <v>718</v>
      </c>
      <c r="I215" s="150">
        <v>181490140</v>
      </c>
      <c r="J215" s="150">
        <v>3855294816</v>
      </c>
      <c r="K215" s="150" t="s">
        <v>5480</v>
      </c>
      <c r="L215" s="150" t="s">
        <v>504</v>
      </c>
      <c r="M215" s="150" t="s">
        <v>67</v>
      </c>
      <c r="N215" s="155" t="s">
        <v>510</v>
      </c>
      <c r="O215" s="150" t="s">
        <v>507</v>
      </c>
      <c r="P215" s="150" t="s">
        <v>507</v>
      </c>
      <c r="Q215" s="150" t="s">
        <v>507</v>
      </c>
      <c r="R215" s="150" t="str">
        <f>IF($I215="","",IF(COUNTIFS('2.Mini Orientation'!$C:$C,$I215,'2.Mini Orientation'!$G:$G,"Yes")&gt;0,"Yes","No"))</f>
        <v>No</v>
      </c>
      <c r="S215" s="150"/>
    </row>
    <row r="216" spans="1:19" ht="23.25" customHeight="1">
      <c r="A216" s="150" t="str">
        <f t="shared" si="3"/>
        <v>No</v>
      </c>
      <c r="B216" s="153" t="str">
        <f>IF($I216="","",IFERROR(IF(_xlfn.XLOOKUP($I216,tbl_StartedStatus[Bold ID],tbl_StartedStatus[Started])="Started","Yes",IF(_xlfn.XLOOKUP($I216,tbl_StartedStatus[Bold ID],tbl_StartedStatus[Started])="No Show","No Show","")),""))</f>
        <v/>
      </c>
      <c r="C216" s="149">
        <v>46149</v>
      </c>
      <c r="D216" s="595">
        <v>46240</v>
      </c>
      <c r="F216" s="149" t="s">
        <v>501</v>
      </c>
      <c r="H216" s="150" t="s">
        <v>719</v>
      </c>
      <c r="I216" s="150">
        <v>222976942</v>
      </c>
      <c r="J216" s="150">
        <v>3855139854</v>
      </c>
      <c r="K216" s="150" t="s">
        <v>5480</v>
      </c>
      <c r="L216" s="150" t="s">
        <v>504</v>
      </c>
      <c r="M216" s="150" t="s">
        <v>67</v>
      </c>
      <c r="N216" s="155" t="s">
        <v>510</v>
      </c>
      <c r="O216" s="150" t="s">
        <v>507</v>
      </c>
      <c r="P216" s="150" t="s">
        <v>507</v>
      </c>
      <c r="Q216" s="150" t="s">
        <v>507</v>
      </c>
      <c r="R216" s="150" t="str">
        <f>IF($I216="","",IF(COUNTIFS('2.Mini Orientation'!$C:$C,$I216,'2.Mini Orientation'!$G:$G,"Yes")&gt;0,"Yes","No"))</f>
        <v>No</v>
      </c>
      <c r="S216" s="150"/>
    </row>
    <row r="217" spans="1:19" ht="23.25" customHeight="1">
      <c r="A217" s="150" t="str">
        <f t="shared" si="3"/>
        <v>No</v>
      </c>
      <c r="B217" s="153" t="str">
        <f>IF($I217="","",IFERROR(IF(_xlfn.XLOOKUP($I217,tbl_StartedStatus[Bold ID],tbl_StartedStatus[Started])="Started","Yes",IF(_xlfn.XLOOKUP($I217,tbl_StartedStatus[Bold ID],tbl_StartedStatus[Started])="No Show","No Show","")),""))</f>
        <v/>
      </c>
      <c r="C217" s="149">
        <v>46150</v>
      </c>
      <c r="D217" s="595">
        <v>46240</v>
      </c>
      <c r="F217" s="149" t="s">
        <v>501</v>
      </c>
      <c r="H217" s="150" t="s">
        <v>720</v>
      </c>
      <c r="I217" s="150">
        <v>120502100</v>
      </c>
      <c r="J217" s="150">
        <v>3854631414</v>
      </c>
      <c r="K217" s="150" t="s">
        <v>5480</v>
      </c>
      <c r="L217" s="150" t="s">
        <v>504</v>
      </c>
      <c r="M217" s="150" t="s">
        <v>67</v>
      </c>
      <c r="N217" s="155" t="s">
        <v>510</v>
      </c>
      <c r="O217" s="150" t="s">
        <v>507</v>
      </c>
      <c r="P217" s="150" t="s">
        <v>507</v>
      </c>
      <c r="Q217" s="150" t="s">
        <v>507</v>
      </c>
      <c r="R217" s="150" t="str">
        <f>IF($I217="","",IF(COUNTIFS('2.Mini Orientation'!$C:$C,$I217,'2.Mini Orientation'!$G:$G,"Yes")&gt;0,"Yes","No"))</f>
        <v>No</v>
      </c>
      <c r="S217" s="150"/>
    </row>
    <row r="218" spans="1:19" ht="23.25" customHeight="1">
      <c r="A218" s="150" t="str">
        <f t="shared" si="3"/>
        <v>No</v>
      </c>
      <c r="B218" s="153" t="str">
        <f>IF($I218="","",IFERROR(IF(_xlfn.XLOOKUP($I218,tbl_StartedStatus[Bold ID],tbl_StartedStatus[Started])="Started","Yes",IF(_xlfn.XLOOKUP($I218,tbl_StartedStatus[Bold ID],tbl_StartedStatus[Started])="No Show","No Show","")),""))</f>
        <v/>
      </c>
      <c r="C218" s="149">
        <v>46153</v>
      </c>
      <c r="D218" s="595">
        <v>46240</v>
      </c>
      <c r="F218" s="149" t="s">
        <v>501</v>
      </c>
      <c r="H218" s="150" t="s">
        <v>5566</v>
      </c>
      <c r="I218" s="150">
        <v>119166116</v>
      </c>
      <c r="J218" s="151" t="s">
        <v>5707</v>
      </c>
      <c r="K218" s="150" t="s">
        <v>5480</v>
      </c>
      <c r="L218" s="150" t="s">
        <v>504</v>
      </c>
      <c r="M218" s="150" t="s">
        <v>67</v>
      </c>
      <c r="N218" s="155" t="s">
        <v>516</v>
      </c>
      <c r="O218" s="150" t="s">
        <v>506</v>
      </c>
      <c r="P218" s="150" t="s">
        <v>507</v>
      </c>
      <c r="Q218" s="150" t="s">
        <v>507</v>
      </c>
      <c r="R218" s="150" t="str">
        <f>IF($I218="","",IF(COUNTIFS('2.Mini Orientation'!$C:$C,$I218,'2.Mini Orientation'!$G:$G,"Yes")&gt;0,"Yes","No"))</f>
        <v>No</v>
      </c>
      <c r="S218" s="150"/>
    </row>
    <row r="219" spans="1:19" ht="23.25" customHeight="1">
      <c r="A219" s="150" t="str">
        <f t="shared" si="3"/>
        <v>No</v>
      </c>
      <c r="B219" s="153" t="str">
        <f>IF($I219="","",IFERROR(IF(_xlfn.XLOOKUP($I219,tbl_StartedStatus[Bold ID],tbl_StartedStatus[Started])="Started","Yes",IF(_xlfn.XLOOKUP($I219,tbl_StartedStatus[Bold ID],tbl_StartedStatus[Started])="No Show","No Show","")),""))</f>
        <v/>
      </c>
      <c r="C219" s="149">
        <v>46153</v>
      </c>
      <c r="D219" s="595">
        <v>46240</v>
      </c>
      <c r="F219" s="149" t="s">
        <v>501</v>
      </c>
      <c r="H219" s="150" t="s">
        <v>721</v>
      </c>
      <c r="I219" s="150">
        <v>217222052</v>
      </c>
      <c r="J219" s="150">
        <v>4358007083</v>
      </c>
      <c r="K219" s="150" t="s">
        <v>5481</v>
      </c>
      <c r="L219" s="150" t="s">
        <v>504</v>
      </c>
      <c r="M219" s="150" t="s">
        <v>67</v>
      </c>
      <c r="N219" s="155" t="s">
        <v>516</v>
      </c>
      <c r="O219" s="150" t="s">
        <v>506</v>
      </c>
      <c r="P219" s="150" t="s">
        <v>507</v>
      </c>
      <c r="Q219" s="150" t="s">
        <v>507</v>
      </c>
      <c r="R219" s="150" t="str">
        <f>IF($I219="","",IF(COUNTIFS('2.Mini Orientation'!$C:$C,$I219,'2.Mini Orientation'!$G:$G,"Yes")&gt;0,"Yes","No"))</f>
        <v>No</v>
      </c>
      <c r="S219" s="150"/>
    </row>
    <row r="220" spans="1:19" ht="23.25" customHeight="1">
      <c r="A220" s="150" t="str">
        <f t="shared" si="3"/>
        <v>No</v>
      </c>
      <c r="B220" s="153" t="str">
        <f>IF($I220="","",IFERROR(IF(_xlfn.XLOOKUP($I220,tbl_StartedStatus[Bold ID],tbl_StartedStatus[Started])="Started","Yes",IF(_xlfn.XLOOKUP($I220,tbl_StartedStatus[Bold ID],tbl_StartedStatus[Started])="No Show","No Show","")),""))</f>
        <v/>
      </c>
      <c r="C220" s="149">
        <v>46153</v>
      </c>
      <c r="D220" s="595">
        <v>46240</v>
      </c>
      <c r="F220" s="149" t="s">
        <v>501</v>
      </c>
      <c r="H220" s="150" t="s">
        <v>722</v>
      </c>
      <c r="I220" s="150">
        <v>222983132</v>
      </c>
      <c r="J220" s="151">
        <v>3853782434</v>
      </c>
      <c r="K220" s="150" t="s">
        <v>5480</v>
      </c>
      <c r="L220" s="150" t="s">
        <v>504</v>
      </c>
      <c r="M220" s="150" t="s">
        <v>67</v>
      </c>
      <c r="N220" s="155" t="s">
        <v>510</v>
      </c>
      <c r="O220" s="150" t="s">
        <v>507</v>
      </c>
      <c r="P220" s="150" t="s">
        <v>507</v>
      </c>
      <c r="Q220" s="150" t="s">
        <v>507</v>
      </c>
      <c r="R220" s="150" t="str">
        <f>IF($I220="","",IF(COUNTIFS('2.Mini Orientation'!$C:$C,$I220,'2.Mini Orientation'!$G:$G,"Yes")&gt;0,"Yes","No"))</f>
        <v>No</v>
      </c>
      <c r="S220" s="150"/>
    </row>
    <row r="221" spans="1:19" ht="23.25" customHeight="1">
      <c r="A221" s="150" t="str">
        <f t="shared" si="3"/>
        <v>No</v>
      </c>
      <c r="B221" s="153" t="str">
        <f>IF($I221="","",IFERROR(IF(_xlfn.XLOOKUP($I221,tbl_StartedStatus[Bold ID],tbl_StartedStatus[Started])="Started","Yes",IF(_xlfn.XLOOKUP($I221,tbl_StartedStatus[Bold ID],tbl_StartedStatus[Started])="No Show","No Show","")),""))</f>
        <v/>
      </c>
      <c r="C221" s="149">
        <v>46154</v>
      </c>
      <c r="D221" s="595">
        <v>46240</v>
      </c>
      <c r="F221" s="149" t="s">
        <v>501</v>
      </c>
      <c r="H221" s="150" t="s">
        <v>723</v>
      </c>
      <c r="I221" s="150">
        <v>223254823</v>
      </c>
      <c r="J221" s="150">
        <v>3855429894</v>
      </c>
      <c r="K221" s="150" t="s">
        <v>5481</v>
      </c>
      <c r="L221" s="150" t="s">
        <v>504</v>
      </c>
      <c r="M221" s="150" t="s">
        <v>67</v>
      </c>
      <c r="N221" s="155" t="s">
        <v>516</v>
      </c>
      <c r="O221" s="150" t="s">
        <v>506</v>
      </c>
      <c r="P221" s="150" t="s">
        <v>507</v>
      </c>
      <c r="Q221" s="150" t="s">
        <v>507</v>
      </c>
      <c r="R221" s="150" t="str">
        <f>IF($I221="","",IF(COUNTIFS('2.Mini Orientation'!$C:$C,$I221,'2.Mini Orientation'!$G:$G,"Yes")&gt;0,"Yes","No"))</f>
        <v>No</v>
      </c>
      <c r="S221" s="150"/>
    </row>
    <row r="222" spans="1:19" ht="23.25" customHeight="1">
      <c r="A222" s="150" t="str">
        <f t="shared" si="3"/>
        <v>No</v>
      </c>
      <c r="B222" s="153" t="str">
        <f>IF($I222="","",IFERROR(IF(_xlfn.XLOOKUP($I222,tbl_StartedStatus[Bold ID],tbl_StartedStatus[Started])="Started","Yes",IF(_xlfn.XLOOKUP($I222,tbl_StartedStatus[Bold ID],tbl_StartedStatus[Started])="No Show","No Show","")),""))</f>
        <v/>
      </c>
      <c r="C222" s="149">
        <v>46154</v>
      </c>
      <c r="D222" s="595">
        <v>46240</v>
      </c>
      <c r="F222" s="149" t="s">
        <v>501</v>
      </c>
      <c r="H222" s="150" t="s">
        <v>724</v>
      </c>
      <c r="I222" s="150">
        <v>223259499</v>
      </c>
      <c r="J222" s="150">
        <v>3854909433</v>
      </c>
      <c r="K222" s="150" t="s">
        <v>5480</v>
      </c>
      <c r="L222" s="150" t="s">
        <v>504</v>
      </c>
      <c r="M222" s="150" t="s">
        <v>67</v>
      </c>
      <c r="N222" s="155" t="s">
        <v>516</v>
      </c>
      <c r="O222" s="150" t="s">
        <v>506</v>
      </c>
      <c r="P222" s="150" t="s">
        <v>507</v>
      </c>
      <c r="Q222" s="150" t="s">
        <v>507</v>
      </c>
      <c r="R222" s="150" t="str">
        <f>IF($I222="","",IF(COUNTIFS('2.Mini Orientation'!$C:$C,$I222,'2.Mini Orientation'!$G:$G,"Yes")&gt;0,"Yes","No"))</f>
        <v>No</v>
      </c>
      <c r="S222" s="150"/>
    </row>
    <row r="223" spans="1:19" ht="23.25" customHeight="1">
      <c r="A223" s="150" t="str">
        <f t="shared" si="3"/>
        <v>No</v>
      </c>
      <c r="B223" s="153" t="str">
        <f>IF($I223="","",IFERROR(IF(_xlfn.XLOOKUP($I223,tbl_StartedStatus[Bold ID],tbl_StartedStatus[Started])="Started","Yes",IF(_xlfn.XLOOKUP($I223,tbl_StartedStatus[Bold ID],tbl_StartedStatus[Started])="No Show","No Show","")),""))</f>
        <v/>
      </c>
      <c r="C223" s="149">
        <v>46155</v>
      </c>
      <c r="D223" s="595">
        <v>46240</v>
      </c>
      <c r="F223" s="149" t="s">
        <v>501</v>
      </c>
      <c r="H223" s="150" t="s">
        <v>725</v>
      </c>
      <c r="I223" s="150">
        <v>222947915</v>
      </c>
      <c r="J223" s="150">
        <v>8013811083</v>
      </c>
      <c r="K223" s="150" t="s">
        <v>5480</v>
      </c>
      <c r="L223" s="150" t="s">
        <v>504</v>
      </c>
      <c r="M223" s="150" t="s">
        <v>67</v>
      </c>
      <c r="N223" s="155" t="s">
        <v>516</v>
      </c>
      <c r="O223" s="150" t="s">
        <v>506</v>
      </c>
      <c r="P223" s="150" t="s">
        <v>507</v>
      </c>
      <c r="Q223" s="150" t="s">
        <v>507</v>
      </c>
      <c r="R223" s="150" t="str">
        <f>IF($I223="","",IF(COUNTIFS('2.Mini Orientation'!$C:$C,$I223,'2.Mini Orientation'!$G:$G,"Yes")&gt;0,"Yes","No"))</f>
        <v>No</v>
      </c>
      <c r="S223" s="150"/>
    </row>
    <row r="224" spans="1:19" ht="23.25" customHeight="1">
      <c r="A224" s="150" t="str">
        <f t="shared" si="3"/>
        <v>No</v>
      </c>
      <c r="B224" s="153" t="str">
        <f>IF($I224="","",IFERROR(IF(_xlfn.XLOOKUP($I224,tbl_StartedStatus[Bold ID],tbl_StartedStatus[Started])="Started","Yes",IF(_xlfn.XLOOKUP($I224,tbl_StartedStatus[Bold ID],tbl_StartedStatus[Started])="No Show","No Show","")),""))</f>
        <v/>
      </c>
      <c r="C224" s="149">
        <v>46155</v>
      </c>
      <c r="D224" s="595">
        <v>46240</v>
      </c>
      <c r="F224" s="149" t="s">
        <v>501</v>
      </c>
      <c r="H224" s="150" t="s">
        <v>726</v>
      </c>
      <c r="I224" s="150">
        <v>223283749</v>
      </c>
      <c r="J224" s="151" t="s">
        <v>727</v>
      </c>
      <c r="K224" s="150" t="s">
        <v>5481</v>
      </c>
      <c r="L224" s="150" t="s">
        <v>504</v>
      </c>
      <c r="M224" s="150" t="s">
        <v>67</v>
      </c>
      <c r="N224" s="155" t="s">
        <v>516</v>
      </c>
      <c r="O224" s="150" t="s">
        <v>507</v>
      </c>
      <c r="P224" s="150" t="s">
        <v>507</v>
      </c>
      <c r="Q224" s="150" t="s">
        <v>507</v>
      </c>
      <c r="R224" s="150" t="str">
        <f>IF($I224="","",IF(COUNTIFS('2.Mini Orientation'!$C:$C,$I224,'2.Mini Orientation'!$G:$G,"Yes")&gt;0,"Yes","No"))</f>
        <v>No</v>
      </c>
      <c r="S224" s="150"/>
    </row>
    <row r="225" spans="1:19" ht="23.25" customHeight="1">
      <c r="A225" s="150" t="str">
        <f t="shared" si="3"/>
        <v>No</v>
      </c>
      <c r="B225" s="153" t="str">
        <f>IF($I225="","",IFERROR(IF(_xlfn.XLOOKUP($I225,tbl_StartedStatus[Bold ID],tbl_StartedStatus[Started])="Started","Yes",IF(_xlfn.XLOOKUP($I225,tbl_StartedStatus[Bold ID],tbl_StartedStatus[Started])="No Show","No Show","")),""))</f>
        <v/>
      </c>
      <c r="C225" s="149">
        <v>46156</v>
      </c>
      <c r="D225" s="595">
        <v>46240</v>
      </c>
      <c r="F225" s="149" t="s">
        <v>501</v>
      </c>
      <c r="H225" s="150" t="s">
        <v>728</v>
      </c>
      <c r="I225" s="150">
        <v>134364051</v>
      </c>
      <c r="J225" s="150">
        <v>9095009551</v>
      </c>
      <c r="K225" s="150" t="s">
        <v>5481</v>
      </c>
      <c r="L225" s="150" t="s">
        <v>504</v>
      </c>
      <c r="M225" s="150" t="s">
        <v>67</v>
      </c>
      <c r="N225" s="155" t="s">
        <v>516</v>
      </c>
      <c r="O225" s="150" t="s">
        <v>507</v>
      </c>
      <c r="P225" s="150" t="s">
        <v>507</v>
      </c>
      <c r="Q225" s="150" t="s">
        <v>507</v>
      </c>
      <c r="R225" s="150" t="str">
        <f>IF($I225="","",IF(COUNTIFS('2.Mini Orientation'!$C:$C,$I225,'2.Mini Orientation'!$G:$G,"Yes")&gt;0,"Yes","No"))</f>
        <v>No</v>
      </c>
      <c r="S225" s="150"/>
    </row>
    <row r="226" spans="1:19" ht="23.25" customHeight="1">
      <c r="A226" s="150" t="str">
        <f t="shared" si="3"/>
        <v>No</v>
      </c>
      <c r="B226" s="153" t="str">
        <f>IF($I226="","",IFERROR(IF(_xlfn.XLOOKUP($I226,tbl_StartedStatus[Bold ID],tbl_StartedStatus[Started])="Started","Yes",IF(_xlfn.XLOOKUP($I226,tbl_StartedStatus[Bold ID],tbl_StartedStatus[Started])="No Show","No Show","")),""))</f>
        <v/>
      </c>
      <c r="C226" s="149">
        <v>46157</v>
      </c>
      <c r="D226" s="595">
        <v>46240</v>
      </c>
      <c r="F226" s="149" t="s">
        <v>501</v>
      </c>
      <c r="H226" s="150" t="s">
        <v>729</v>
      </c>
      <c r="I226" s="150">
        <v>223354811</v>
      </c>
      <c r="J226" s="151">
        <v>8325940486</v>
      </c>
      <c r="K226" s="150" t="s">
        <v>5480</v>
      </c>
      <c r="L226" s="150" t="s">
        <v>504</v>
      </c>
      <c r="M226" s="150" t="s">
        <v>67</v>
      </c>
      <c r="N226" s="155" t="s">
        <v>516</v>
      </c>
      <c r="O226" s="150" t="s">
        <v>506</v>
      </c>
      <c r="P226" s="150" t="s">
        <v>507</v>
      </c>
      <c r="Q226" s="150" t="s">
        <v>507</v>
      </c>
      <c r="R226" s="150" t="str">
        <f>IF($I226="","",IF(COUNTIFS('2.Mini Orientation'!$C:$C,$I226,'2.Mini Orientation'!$G:$G,"Yes")&gt;0,"Yes","No"))</f>
        <v>No</v>
      </c>
      <c r="S226" s="150"/>
    </row>
    <row r="227" spans="1:19" ht="23.25" customHeight="1">
      <c r="A227" s="150" t="str">
        <f t="shared" si="3"/>
        <v>No</v>
      </c>
      <c r="B227" s="153" t="str">
        <f>IF($I227="","",IFERROR(IF(_xlfn.XLOOKUP($I227,tbl_StartedStatus[Bold ID],tbl_StartedStatus[Started])="Started","Yes",IF(_xlfn.XLOOKUP($I227,tbl_StartedStatus[Bold ID],tbl_StartedStatus[Started])="No Show","No Show","")),""))</f>
        <v/>
      </c>
      <c r="C227" s="149">
        <v>46161</v>
      </c>
      <c r="D227" s="595">
        <v>46240</v>
      </c>
      <c r="F227" s="149" t="s">
        <v>542</v>
      </c>
      <c r="H227" s="150" t="s">
        <v>5567</v>
      </c>
      <c r="I227" s="150">
        <v>95705901</v>
      </c>
      <c r="J227" s="150">
        <v>3855109195</v>
      </c>
      <c r="K227" s="150" t="s">
        <v>5480</v>
      </c>
      <c r="L227" s="150" t="s">
        <v>504</v>
      </c>
      <c r="M227" s="150" t="s">
        <v>67</v>
      </c>
      <c r="N227" s="155" t="s">
        <v>505</v>
      </c>
      <c r="O227" s="150" t="s">
        <v>507</v>
      </c>
      <c r="P227" s="150" t="s">
        <v>507</v>
      </c>
      <c r="Q227" s="150" t="s">
        <v>507</v>
      </c>
      <c r="R227" s="150" t="str">
        <f>IF($I227="","",IF(COUNTIFS('2.Mini Orientation'!$C:$C,$I227,'2.Mini Orientation'!$G:$G,"Yes")&gt;0,"Yes","No"))</f>
        <v>No</v>
      </c>
      <c r="S227" s="150"/>
    </row>
    <row r="228" spans="1:19" ht="23.25" customHeight="1">
      <c r="A228" s="150" t="str">
        <f t="shared" si="3"/>
        <v>No</v>
      </c>
      <c r="B228" s="153" t="str">
        <f>IF($I228="","",IFERROR(IF(_xlfn.XLOOKUP($I228,tbl_StartedStatus[Bold ID],tbl_StartedStatus[Started])="Started","Yes",IF(_xlfn.XLOOKUP($I228,tbl_StartedStatus[Bold ID],tbl_StartedStatus[Started])="No Show","No Show","")),""))</f>
        <v/>
      </c>
      <c r="C228" s="149">
        <v>46162</v>
      </c>
      <c r="D228" s="595">
        <v>46240</v>
      </c>
      <c r="F228" s="149" t="s">
        <v>501</v>
      </c>
      <c r="H228" s="150" t="s">
        <v>5568</v>
      </c>
      <c r="I228" s="150">
        <v>219358807</v>
      </c>
      <c r="J228" s="150">
        <v>4079545176</v>
      </c>
      <c r="K228" s="150" t="s">
        <v>5480</v>
      </c>
      <c r="L228" s="150" t="s">
        <v>504</v>
      </c>
      <c r="M228" s="150" t="s">
        <v>66</v>
      </c>
      <c r="N228" s="155" t="s">
        <v>684</v>
      </c>
      <c r="O228" s="150" t="s">
        <v>506</v>
      </c>
      <c r="P228" s="150" t="s">
        <v>507</v>
      </c>
      <c r="Q228" s="150" t="s">
        <v>507</v>
      </c>
      <c r="R228" s="150" t="str">
        <f>IF($I228="","",IF(COUNTIFS('2.Mini Orientation'!$C:$C,$I228,'2.Mini Orientation'!$G:$G,"Yes")&gt;0,"Yes","No"))</f>
        <v>No</v>
      </c>
      <c r="S228" s="150"/>
    </row>
    <row r="229" spans="1:19" ht="23.25" customHeight="1">
      <c r="A229" s="150" t="str">
        <f t="shared" si="3"/>
        <v>No</v>
      </c>
      <c r="B229" s="153" t="str">
        <f>IF($I229="","",IFERROR(IF(_xlfn.XLOOKUP($I229,tbl_StartedStatus[Bold ID],tbl_StartedStatus[Started])="Started","Yes",IF(_xlfn.XLOOKUP($I229,tbl_StartedStatus[Bold ID],tbl_StartedStatus[Started])="No Show","No Show","")),""))</f>
        <v/>
      </c>
      <c r="C229" s="149">
        <v>46162</v>
      </c>
      <c r="D229" s="595">
        <v>46240</v>
      </c>
      <c r="F229" s="149" t="s">
        <v>501</v>
      </c>
      <c r="H229" s="150" t="s">
        <v>730</v>
      </c>
      <c r="I229" s="150">
        <v>176269991</v>
      </c>
      <c r="J229" s="150">
        <v>3855738074</v>
      </c>
      <c r="K229" s="150" t="s">
        <v>5480</v>
      </c>
      <c r="L229" s="150" t="s">
        <v>504</v>
      </c>
      <c r="M229" s="150" t="s">
        <v>67</v>
      </c>
      <c r="N229" s="155" t="s">
        <v>516</v>
      </c>
      <c r="O229" s="150" t="s">
        <v>506</v>
      </c>
      <c r="P229" s="150" t="s">
        <v>507</v>
      </c>
      <c r="Q229" s="150" t="s">
        <v>507</v>
      </c>
      <c r="R229" s="150" t="str">
        <f>IF($I229="","",IF(COUNTIFS('2.Mini Orientation'!$C:$C,$I229,'2.Mini Orientation'!$G:$G,"Yes")&gt;0,"Yes","No"))</f>
        <v>No</v>
      </c>
      <c r="S229" s="150"/>
    </row>
    <row r="230" spans="1:19" ht="23.25" customHeight="1">
      <c r="A230" s="150" t="str">
        <f t="shared" si="3"/>
        <v>No</v>
      </c>
      <c r="B230" s="153" t="str">
        <f>IF($I230="","",IFERROR(IF(_xlfn.XLOOKUP($I230,tbl_StartedStatus[Bold ID],tbl_StartedStatus[Started])="Started","Yes",IF(_xlfn.XLOOKUP($I230,tbl_StartedStatus[Bold ID],tbl_StartedStatus[Started])="No Show","No Show","")),""))</f>
        <v/>
      </c>
      <c r="D230" s="595">
        <v>46240</v>
      </c>
      <c r="F230" s="149" t="s">
        <v>501</v>
      </c>
      <c r="H230" s="150" t="s">
        <v>5569</v>
      </c>
      <c r="I230" s="150">
        <v>223263605</v>
      </c>
      <c r="J230" s="150">
        <v>3855515871</v>
      </c>
      <c r="K230" s="150" t="s">
        <v>5480</v>
      </c>
      <c r="L230" s="150" t="s">
        <v>504</v>
      </c>
      <c r="M230" s="150" t="s">
        <v>67</v>
      </c>
      <c r="N230" s="155" t="s">
        <v>505</v>
      </c>
      <c r="O230" s="150" t="s">
        <v>506</v>
      </c>
      <c r="P230" s="150" t="s">
        <v>507</v>
      </c>
      <c r="Q230" s="150" t="s">
        <v>507</v>
      </c>
      <c r="R230" s="150" t="str">
        <f>IF($I230="","",IF(COUNTIFS('2.Mini Orientation'!$C:$C,$I230,'2.Mini Orientation'!$G:$G,"Yes")&gt;0,"Yes","No"))</f>
        <v>No</v>
      </c>
      <c r="S230" s="150" t="s">
        <v>5739</v>
      </c>
    </row>
    <row r="231" spans="1:19" ht="23.25" customHeight="1">
      <c r="A231" s="150" t="str">
        <f t="shared" si="3"/>
        <v>No</v>
      </c>
      <c r="B231" s="153" t="str">
        <f>IF($I231="","",IFERROR(IF(_xlfn.XLOOKUP($I231,tbl_StartedStatus[Bold ID],tbl_StartedStatus[Started])="Started","Yes",IF(_xlfn.XLOOKUP($I231,tbl_StartedStatus[Bold ID],tbl_StartedStatus[Started])="No Show","No Show","")),""))</f>
        <v/>
      </c>
      <c r="C231" s="149">
        <v>46164</v>
      </c>
      <c r="D231" s="595">
        <v>46240</v>
      </c>
      <c r="F231" s="149" t="s">
        <v>542</v>
      </c>
      <c r="H231" s="150" t="s">
        <v>731</v>
      </c>
      <c r="I231" s="150">
        <v>223473127</v>
      </c>
      <c r="J231" s="150">
        <v>3854309236</v>
      </c>
      <c r="K231" s="150" t="s">
        <v>5480</v>
      </c>
      <c r="L231" s="150" t="s">
        <v>549</v>
      </c>
      <c r="M231" s="150" t="s">
        <v>67</v>
      </c>
      <c r="N231" s="155" t="s">
        <v>505</v>
      </c>
      <c r="O231" s="150" t="s">
        <v>507</v>
      </c>
      <c r="P231" s="150" t="s">
        <v>507</v>
      </c>
      <c r="Q231" s="150" t="s">
        <v>507</v>
      </c>
      <c r="R231" s="150" t="str">
        <f>IF($I231="","",IF(COUNTIFS('2.Mini Orientation'!$C:$C,$I231,'2.Mini Orientation'!$G:$G,"Yes")&gt;0,"Yes","No"))</f>
        <v>No</v>
      </c>
      <c r="S231" s="150"/>
    </row>
    <row r="232" spans="1:19" ht="23.25" customHeight="1">
      <c r="A232" s="150" t="str">
        <f t="shared" si="3"/>
        <v>No</v>
      </c>
      <c r="B232" s="153" t="str">
        <f>IF($I232="","",IFERROR(IF(_xlfn.XLOOKUP($I232,tbl_StartedStatus[Bold ID],tbl_StartedStatus[Started])="Started","Yes",IF(_xlfn.XLOOKUP($I232,tbl_StartedStatus[Bold ID],tbl_StartedStatus[Started])="No Show","No Show","")),""))</f>
        <v/>
      </c>
      <c r="C232" s="149">
        <v>46175</v>
      </c>
      <c r="D232" s="595">
        <v>46240</v>
      </c>
      <c r="F232" s="149" t="s">
        <v>501</v>
      </c>
      <c r="H232" s="150" t="s">
        <v>732</v>
      </c>
      <c r="I232" s="150">
        <v>115359411</v>
      </c>
      <c r="J232" s="150">
        <v>6898674721</v>
      </c>
      <c r="K232" s="150" t="s">
        <v>5480</v>
      </c>
      <c r="L232" s="150" t="s">
        <v>504</v>
      </c>
      <c r="M232" s="150" t="s">
        <v>67</v>
      </c>
      <c r="N232" s="155" t="s">
        <v>510</v>
      </c>
      <c r="O232" s="150" t="s">
        <v>507</v>
      </c>
      <c r="P232" s="150" t="s">
        <v>507</v>
      </c>
      <c r="Q232" s="150" t="s">
        <v>507</v>
      </c>
      <c r="R232" s="150" t="str">
        <f>IF($I232="","",IF(COUNTIFS('2.Mini Orientation'!$C:$C,$I232,'2.Mini Orientation'!$G:$G,"Yes")&gt;0,"Yes","No"))</f>
        <v>No</v>
      </c>
      <c r="S232" s="150"/>
    </row>
    <row r="233" spans="1:19" ht="23.25" customHeight="1">
      <c r="A233" s="150" t="str">
        <f t="shared" si="3"/>
        <v>No</v>
      </c>
      <c r="B233" s="153" t="str">
        <f>IF($I233="","",IFERROR(IF(_xlfn.XLOOKUP($I233,tbl_StartedStatus[Bold ID],tbl_StartedStatus[Started])="Started","Yes",IF(_xlfn.XLOOKUP($I233,tbl_StartedStatus[Bold ID],tbl_StartedStatus[Started])="No Show","No Show","")),""))</f>
        <v/>
      </c>
      <c r="C233" s="149">
        <v>46188</v>
      </c>
      <c r="D233" s="595">
        <v>46240</v>
      </c>
      <c r="F233" s="149" t="s">
        <v>535</v>
      </c>
      <c r="H233" s="150" t="s">
        <v>5570</v>
      </c>
      <c r="I233" s="150">
        <v>225859026</v>
      </c>
      <c r="J233" s="150">
        <v>3854904175</v>
      </c>
      <c r="K233" s="150" t="s">
        <v>5480</v>
      </c>
      <c r="L233" s="150" t="s">
        <v>504</v>
      </c>
      <c r="M233" s="150" t="s">
        <v>66</v>
      </c>
      <c r="N233" s="155" t="s">
        <v>733</v>
      </c>
      <c r="O233" s="150" t="s">
        <v>506</v>
      </c>
      <c r="P233" s="150" t="s">
        <v>507</v>
      </c>
      <c r="Q233" s="150" t="s">
        <v>507</v>
      </c>
      <c r="R233" s="150" t="str">
        <f>IF($I233="","",IF(COUNTIFS('2.Mini Orientation'!$C:$C,$I233,'2.Mini Orientation'!$G:$G,"Yes")&gt;0,"Yes","No"))</f>
        <v>No</v>
      </c>
      <c r="S233" s="150"/>
    </row>
    <row r="234" spans="1:19" ht="23.25" customHeight="1">
      <c r="A234" s="150" t="str">
        <f t="shared" si="3"/>
        <v>No</v>
      </c>
      <c r="B234" s="153" t="str">
        <f>IF($I234="","",IFERROR(IF(_xlfn.XLOOKUP($I234,tbl_StartedStatus[Bold ID],tbl_StartedStatus[Started])="Started","Yes",IF(_xlfn.XLOOKUP($I234,tbl_StartedStatus[Bold ID],tbl_StartedStatus[Started])="No Show","No Show","")),""))</f>
        <v/>
      </c>
      <c r="C234" s="149">
        <v>46220</v>
      </c>
      <c r="D234" s="595">
        <v>46240</v>
      </c>
      <c r="F234" s="149" t="s">
        <v>535</v>
      </c>
      <c r="H234" s="150" t="s">
        <v>5571</v>
      </c>
      <c r="I234" s="150">
        <v>137909958</v>
      </c>
      <c r="J234" s="150" t="s">
        <v>734</v>
      </c>
      <c r="K234" s="150" t="s">
        <v>5480</v>
      </c>
      <c r="L234" s="150" t="s">
        <v>504</v>
      </c>
      <c r="M234" s="150" t="s">
        <v>65</v>
      </c>
      <c r="N234" s="155" t="s">
        <v>536</v>
      </c>
      <c r="Q234" s="150" t="s">
        <v>507</v>
      </c>
      <c r="R234" s="150" t="str">
        <f>IF($I234="","",IF(COUNTIFS('2.Mini Orientation'!$C:$C,$I234,'2.Mini Orientation'!$G:$G,"Yes")&gt;0,"Yes","No"))</f>
        <v>Yes</v>
      </c>
      <c r="S234" s="150"/>
    </row>
    <row r="235" spans="1:19" ht="23.25" customHeight="1">
      <c r="A235" s="150" t="str">
        <f t="shared" si="3"/>
        <v>No</v>
      </c>
      <c r="B235" s="153" t="str">
        <f>IF($I235="","",IFERROR(IF(_xlfn.XLOOKUP($I235,tbl_StartedStatus[Bold ID],tbl_StartedStatus[Started])="Started","Yes",IF(_xlfn.XLOOKUP($I235,tbl_StartedStatus[Bold ID],tbl_StartedStatus[Started])="No Show","No Show","")),""))</f>
        <v/>
      </c>
      <c r="C235" s="149">
        <v>46232</v>
      </c>
      <c r="D235" s="595">
        <v>46240</v>
      </c>
      <c r="F235" s="149" t="s">
        <v>501</v>
      </c>
      <c r="H235" s="150" t="s">
        <v>5572</v>
      </c>
      <c r="I235" s="150">
        <v>215416652</v>
      </c>
      <c r="J235" s="150">
        <v>9392029160</v>
      </c>
      <c r="K235" s="150" t="s">
        <v>5480</v>
      </c>
      <c r="L235" s="150" t="s">
        <v>504</v>
      </c>
      <c r="M235" s="150" t="s">
        <v>66</v>
      </c>
      <c r="N235" s="155" t="s">
        <v>733</v>
      </c>
      <c r="O235" s="150" t="s">
        <v>525</v>
      </c>
      <c r="Q235" s="150" t="s">
        <v>507</v>
      </c>
      <c r="R235" s="150" t="str">
        <f>IF($I235="","",IF(COUNTIFS('2.Mini Orientation'!$C:$C,$I235,'2.Mini Orientation'!$G:$G,"Yes")&gt;0,"Yes","No"))</f>
        <v>No</v>
      </c>
      <c r="S235" s="150"/>
    </row>
    <row r="236" spans="1:19" ht="23.25" customHeight="1">
      <c r="A236" s="150" t="str">
        <f t="shared" si="3"/>
        <v>No</v>
      </c>
      <c r="B236" s="153" t="str">
        <f>IF($I236="","",IFERROR(IF(_xlfn.XLOOKUP($I236,tbl_StartedStatus[Bold ID],tbl_StartedStatus[Started])="Started","Yes",IF(_xlfn.XLOOKUP($I236,tbl_StartedStatus[Bold ID],tbl_StartedStatus[Started])="No Show","No Show","")),""))</f>
        <v/>
      </c>
      <c r="C236" s="149">
        <v>46233</v>
      </c>
      <c r="D236" s="595">
        <v>46240</v>
      </c>
      <c r="F236" s="149" t="s">
        <v>501</v>
      </c>
      <c r="H236" s="150" t="s">
        <v>5573</v>
      </c>
      <c r="I236" s="150">
        <v>183109845</v>
      </c>
      <c r="J236" s="150">
        <v>3855489620</v>
      </c>
      <c r="K236" s="150" t="s">
        <v>5480</v>
      </c>
      <c r="L236" s="150" t="s">
        <v>504</v>
      </c>
      <c r="M236" s="150" t="s">
        <v>67</v>
      </c>
      <c r="N236" s="155" t="s">
        <v>510</v>
      </c>
      <c r="O236" s="150" t="s">
        <v>507</v>
      </c>
      <c r="R236" s="150" t="str">
        <f>IF($I236="","",IF(COUNTIFS('2.Mini Orientation'!$C:$C,$I236,'2.Mini Orientation'!$G:$G,"Yes")&gt;0,"Yes","No"))</f>
        <v>No</v>
      </c>
      <c r="S236" s="150" t="s">
        <v>736</v>
      </c>
    </row>
    <row r="237" spans="1:19" ht="23.25" customHeight="1">
      <c r="A237" s="150" t="str">
        <f t="shared" si="3"/>
        <v>No</v>
      </c>
      <c r="B237" s="153" t="str">
        <f>IF($I237="","",IFERROR(IF(_xlfn.XLOOKUP($I237,tbl_StartedStatus[Bold ID],tbl_StartedStatus[Started])="Started","Yes",IF(_xlfn.XLOOKUP($I237,tbl_StartedStatus[Bold ID],tbl_StartedStatus[Started])="No Show","No Show","")),""))</f>
        <v/>
      </c>
      <c r="C237" s="149">
        <v>46237</v>
      </c>
      <c r="D237" s="149">
        <v>46237</v>
      </c>
      <c r="F237" s="149" t="s">
        <v>501</v>
      </c>
      <c r="H237" s="150" t="s">
        <v>5574</v>
      </c>
      <c r="I237" s="150">
        <v>109345141</v>
      </c>
      <c r="J237" s="150">
        <v>9013375802</v>
      </c>
      <c r="K237" s="150" t="s">
        <v>5480</v>
      </c>
      <c r="L237" s="150" t="s">
        <v>504</v>
      </c>
      <c r="M237" s="150" t="s">
        <v>67</v>
      </c>
      <c r="N237" s="155" t="s">
        <v>510</v>
      </c>
      <c r="O237" s="150" t="s">
        <v>507</v>
      </c>
      <c r="P237" s="150" t="s">
        <v>507</v>
      </c>
      <c r="Q237" s="150" t="s">
        <v>507</v>
      </c>
      <c r="R237" s="150" t="str">
        <f>IF($I237="","",IF(COUNTIFS('2.Mini Orientation'!$C:$C,$I237,'2.Mini Orientation'!$G:$G,"Yes")&gt;0,"Yes","No"))</f>
        <v>No</v>
      </c>
      <c r="S237" s="150"/>
    </row>
    <row r="238" spans="1:19" ht="23.25" customHeight="1">
      <c r="A238" s="150" t="str">
        <f t="shared" si="3"/>
        <v>No</v>
      </c>
      <c r="B238" s="153" t="str">
        <f>IF($I238="","",IFERROR(IF(_xlfn.XLOOKUP($I238,tbl_StartedStatus[Bold ID],tbl_StartedStatus[Started])="Started","Yes",IF(_xlfn.XLOOKUP($I238,tbl_StartedStatus[Bold ID],tbl_StartedStatus[Started])="No Show","No Show","")),""))</f>
        <v/>
      </c>
      <c r="C238" s="149">
        <v>46238</v>
      </c>
      <c r="D238" s="149">
        <v>46241</v>
      </c>
      <c r="F238" s="149" t="s">
        <v>501</v>
      </c>
      <c r="H238" s="150" t="s">
        <v>5575</v>
      </c>
      <c r="I238" s="429">
        <v>218766079</v>
      </c>
      <c r="J238" s="150" t="s">
        <v>737</v>
      </c>
      <c r="K238" s="150" t="s">
        <v>5480</v>
      </c>
      <c r="L238" s="150" t="s">
        <v>647</v>
      </c>
      <c r="M238" s="150" t="s">
        <v>67</v>
      </c>
      <c r="N238" s="155" t="s">
        <v>505</v>
      </c>
      <c r="O238" s="150" t="s">
        <v>506</v>
      </c>
      <c r="P238" s="150" t="s">
        <v>507</v>
      </c>
      <c r="Q238" s="150" t="s">
        <v>507</v>
      </c>
      <c r="R238" s="150" t="str">
        <f>IF($I238="","",IF(COUNTIFS('2.Mini Orientation'!$C:$C,$I238,'2.Mini Orientation'!$G:$G,"Yes")&gt;0,"Yes","No"))</f>
        <v>No</v>
      </c>
      <c r="S238" s="150"/>
    </row>
    <row r="239" spans="1:19" ht="23.25" customHeight="1">
      <c r="A239" s="150" t="str">
        <f t="shared" si="3"/>
        <v>No</v>
      </c>
      <c r="B239" s="153" t="str">
        <f>IF($I239="","",IFERROR(IF(_xlfn.XLOOKUP($I239,tbl_StartedStatus[Bold ID],tbl_StartedStatus[Started])="Started","Yes",IF(_xlfn.XLOOKUP($I239,tbl_StartedStatus[Bold ID],tbl_StartedStatus[Started])="No Show","No Show","")),""))</f>
        <v/>
      </c>
      <c r="C239" s="149">
        <v>46239</v>
      </c>
      <c r="D239" s="149">
        <v>46241</v>
      </c>
      <c r="F239" s="149" t="s">
        <v>501</v>
      </c>
      <c r="H239" s="150" t="s">
        <v>738</v>
      </c>
      <c r="I239" s="150">
        <v>229512238</v>
      </c>
      <c r="J239" s="150">
        <v>8019704852</v>
      </c>
      <c r="K239" s="150" t="s">
        <v>5480</v>
      </c>
      <c r="L239" s="150" t="s">
        <v>504</v>
      </c>
      <c r="M239" s="150" t="s">
        <v>67</v>
      </c>
      <c r="N239" s="155" t="s">
        <v>510</v>
      </c>
      <c r="O239" s="150" t="s">
        <v>507</v>
      </c>
      <c r="P239" s="150" t="s">
        <v>507</v>
      </c>
      <c r="Q239" s="150" t="s">
        <v>507</v>
      </c>
      <c r="R239" s="150" t="str">
        <f>IF($I239="","",IF(COUNTIFS('2.Mini Orientation'!$C:$C,$I239,'2.Mini Orientation'!$G:$G,"Yes")&gt;0,"Yes","No"))</f>
        <v>No</v>
      </c>
      <c r="S239" s="150"/>
    </row>
    <row r="240" spans="1:19" ht="23.25" customHeight="1">
      <c r="A240" s="150" t="str">
        <f t="shared" si="3"/>
        <v>No</v>
      </c>
      <c r="B240" s="153" t="str">
        <f>IF($I240="","",IFERROR(IF(_xlfn.XLOOKUP($I240,tbl_StartedStatus[Bold ID],tbl_StartedStatus[Started])="Started","Yes",IF(_xlfn.XLOOKUP($I240,tbl_StartedStatus[Bold ID],tbl_StartedStatus[Started])="No Show","No Show","")),""))</f>
        <v/>
      </c>
      <c r="C240" s="149">
        <v>46239</v>
      </c>
      <c r="D240" s="149">
        <v>46241</v>
      </c>
      <c r="F240" s="149" t="s">
        <v>501</v>
      </c>
      <c r="H240" s="150" t="s">
        <v>739</v>
      </c>
      <c r="I240" s="429">
        <v>230183012</v>
      </c>
      <c r="J240" s="150" t="s">
        <v>5708</v>
      </c>
      <c r="K240" s="150" t="s">
        <v>5480</v>
      </c>
      <c r="L240" s="150" t="s">
        <v>504</v>
      </c>
      <c r="M240" s="150" t="s">
        <v>67</v>
      </c>
      <c r="N240" s="155" t="s">
        <v>510</v>
      </c>
      <c r="O240" s="150" t="s">
        <v>506</v>
      </c>
      <c r="P240" s="150" t="s">
        <v>507</v>
      </c>
      <c r="Q240" s="150" t="s">
        <v>507</v>
      </c>
      <c r="R240" s="150" t="str">
        <f>IF($I240="","",IF(COUNTIFS('2.Mini Orientation'!$C:$C,$I240,'2.Mini Orientation'!$G:$G,"Yes")&gt;0,"Yes","No"))</f>
        <v>Yes</v>
      </c>
      <c r="S240" s="150"/>
    </row>
    <row r="241" spans="1:19" ht="23.25" customHeight="1">
      <c r="A241" s="150" t="str">
        <f t="shared" si="3"/>
        <v>No</v>
      </c>
      <c r="B241" s="153" t="str">
        <f>IF($I241="","",IFERROR(IF(_xlfn.XLOOKUP($I241,tbl_StartedStatus[Bold ID],tbl_StartedStatus[Started])="Started","Yes",IF(_xlfn.XLOOKUP($I241,tbl_StartedStatus[Bold ID],tbl_StartedStatus[Started])="No Show","No Show","")),""))</f>
        <v/>
      </c>
      <c r="C241" s="149">
        <v>46239</v>
      </c>
      <c r="D241" s="149">
        <v>46241</v>
      </c>
      <c r="F241" s="149" t="s">
        <v>501</v>
      </c>
      <c r="G241" s="602"/>
      <c r="H241" s="150" t="s">
        <v>5576</v>
      </c>
      <c r="I241" s="150">
        <v>95706357</v>
      </c>
      <c r="J241" s="150">
        <v>3854647843</v>
      </c>
      <c r="K241" s="150" t="s">
        <v>5480</v>
      </c>
      <c r="L241" s="150" t="s">
        <v>504</v>
      </c>
      <c r="M241" s="150" t="s">
        <v>66</v>
      </c>
      <c r="N241" s="155" t="s">
        <v>733</v>
      </c>
      <c r="O241" s="150" t="s">
        <v>525</v>
      </c>
      <c r="R241" s="150" t="str">
        <f>IF($I241="","",IF(COUNTIFS('2.Mini Orientation'!$C:$C,$I241,'2.Mini Orientation'!$G:$G,"Yes")&gt;0,"Yes","No"))</f>
        <v>Yes</v>
      </c>
      <c r="S241" s="150"/>
    </row>
    <row r="242" spans="1:19" ht="23.25" customHeight="1">
      <c r="A242" s="150" t="str">
        <f t="shared" si="3"/>
        <v>Yes</v>
      </c>
      <c r="B242" s="153" t="str">
        <f>IF($I242="","",IFERROR(IF(_xlfn.XLOOKUP($I242,tbl_StartedStatus[Bold ID],tbl_StartedStatus[Started])="Started","Yes",IF(_xlfn.XLOOKUP($I242,tbl_StartedStatus[Bold ID],tbl_StartedStatus[Started])="No Show","No Show","")),""))</f>
        <v/>
      </c>
      <c r="C242" s="149">
        <v>46240</v>
      </c>
      <c r="D242" s="149">
        <v>46241</v>
      </c>
      <c r="F242" s="149" t="s">
        <v>501</v>
      </c>
      <c r="G242" s="602"/>
      <c r="H242" s="150" t="s">
        <v>740</v>
      </c>
      <c r="I242" s="150">
        <v>139298190</v>
      </c>
      <c r="J242" s="150">
        <v>8019030227</v>
      </c>
      <c r="K242" s="150" t="s">
        <v>5480</v>
      </c>
      <c r="L242" s="150" t="s">
        <v>504</v>
      </c>
      <c r="M242" s="150" t="s">
        <v>66</v>
      </c>
      <c r="N242" s="155" t="s">
        <v>741</v>
      </c>
      <c r="O242" s="150" t="s">
        <v>507</v>
      </c>
      <c r="P242" s="150" t="s">
        <v>507</v>
      </c>
      <c r="Q242" s="150" t="s">
        <v>507</v>
      </c>
      <c r="R242" s="150" t="str">
        <f>IF($I242="","",IF(COUNTIFS('2.Mini Orientation'!$C:$C,$I242,'2.Mini Orientation'!$G:$G,"Yes")&gt;0,"Yes","No"))</f>
        <v>Yes</v>
      </c>
      <c r="S242" s="150" t="s">
        <v>742</v>
      </c>
    </row>
    <row r="243" spans="1:19" ht="23.25" customHeight="1">
      <c r="A243" s="150" t="str">
        <f t="shared" si="3"/>
        <v>No</v>
      </c>
      <c r="B243" s="153" t="str">
        <f>IF($I243="","",IFERROR(IF(_xlfn.XLOOKUP($I243,tbl_StartedStatus[Bold ID],tbl_StartedStatus[Started])="Started","Yes",IF(_xlfn.XLOOKUP($I243,tbl_StartedStatus[Bold ID],tbl_StartedStatus[Started])="No Show","No Show","")),""))</f>
        <v/>
      </c>
      <c r="C243" s="149">
        <v>46240</v>
      </c>
      <c r="D243" s="149">
        <v>46241</v>
      </c>
      <c r="F243" s="149" t="s">
        <v>535</v>
      </c>
      <c r="H243" s="150" t="s">
        <v>5577</v>
      </c>
      <c r="I243" s="150">
        <v>121712371</v>
      </c>
      <c r="J243" s="150" t="s">
        <v>5709</v>
      </c>
      <c r="K243" s="150" t="s">
        <v>5480</v>
      </c>
      <c r="L243" s="150" t="s">
        <v>504</v>
      </c>
      <c r="M243" s="150" t="s">
        <v>65</v>
      </c>
      <c r="N243" s="155" t="s">
        <v>536</v>
      </c>
      <c r="O243" s="150" t="s">
        <v>506</v>
      </c>
      <c r="P243" s="150" t="s">
        <v>507</v>
      </c>
      <c r="Q243" s="150" t="s">
        <v>507</v>
      </c>
      <c r="R243" s="150" t="str">
        <f>IF($I243="","",IF(COUNTIFS('2.Mini Orientation'!$C:$C,$I243,'2.Mini Orientation'!$G:$G,"Yes")&gt;0,"Yes","No"))</f>
        <v>Yes</v>
      </c>
      <c r="S243" s="150"/>
    </row>
    <row r="244" spans="1:19" ht="23.25" customHeight="1">
      <c r="A244" s="150" t="str">
        <f t="shared" si="3"/>
        <v>No</v>
      </c>
      <c r="B244" s="153" t="str">
        <f>IF($I244="","",IFERROR(IF(_xlfn.XLOOKUP($I244,tbl_StartedStatus[Bold ID],tbl_StartedStatus[Started])="Started","Yes",IF(_xlfn.XLOOKUP($I244,tbl_StartedStatus[Bold ID],tbl_StartedStatus[Started])="No Show","No Show","")),""))</f>
        <v/>
      </c>
      <c r="C244" s="149">
        <v>46240</v>
      </c>
      <c r="F244" s="149" t="s">
        <v>535</v>
      </c>
      <c r="G244" s="602"/>
      <c r="H244" s="150" t="s">
        <v>5578</v>
      </c>
      <c r="I244" s="150">
        <v>95659911</v>
      </c>
      <c r="J244" s="150" t="s">
        <v>743</v>
      </c>
      <c r="K244" s="150" t="s">
        <v>5480</v>
      </c>
      <c r="L244" s="150" t="s">
        <v>504</v>
      </c>
      <c r="M244" s="150" t="s">
        <v>65</v>
      </c>
      <c r="N244" s="155" t="s">
        <v>744</v>
      </c>
      <c r="O244" s="150" t="s">
        <v>506</v>
      </c>
      <c r="P244" s="150" t="s">
        <v>507</v>
      </c>
      <c r="Q244" s="150" t="s">
        <v>507</v>
      </c>
      <c r="R244" s="150" t="str">
        <f>IF($I244="","",IF(COUNTIFS('2.Mini Orientation'!$C:$C,$I244,'2.Mini Orientation'!$G:$G,"Yes")&gt;0,"Yes","No"))</f>
        <v>Yes</v>
      </c>
      <c r="S244" s="150"/>
    </row>
    <row r="245" spans="1:19" ht="23.25" customHeight="1">
      <c r="A245" s="150" t="str">
        <f t="shared" si="3"/>
        <v>Yes</v>
      </c>
      <c r="B245" s="153" t="str">
        <f>IF($I245="","",IFERROR(IF(_xlfn.XLOOKUP($I245,tbl_StartedStatus[Bold ID],tbl_StartedStatus[Started])="Started","Yes",IF(_xlfn.XLOOKUP($I245,tbl_StartedStatus[Bold ID],tbl_StartedStatus[Started])="No Show","No Show","")),""))</f>
        <v/>
      </c>
      <c r="C245" s="149">
        <v>46240</v>
      </c>
      <c r="D245" s="149">
        <v>46241</v>
      </c>
      <c r="F245" s="149" t="s">
        <v>501</v>
      </c>
      <c r="G245" s="602"/>
      <c r="H245" s="150" t="s">
        <v>745</v>
      </c>
      <c r="I245" s="150">
        <v>225305567</v>
      </c>
      <c r="J245" s="150">
        <v>3465463544</v>
      </c>
      <c r="K245" s="150" t="s">
        <v>5480</v>
      </c>
      <c r="L245" s="150" t="s">
        <v>504</v>
      </c>
      <c r="M245" s="150" t="s">
        <v>67</v>
      </c>
      <c r="N245" s="155" t="s">
        <v>510</v>
      </c>
      <c r="O245" s="150" t="s">
        <v>507</v>
      </c>
      <c r="P245" s="150" t="s">
        <v>507</v>
      </c>
      <c r="Q245" s="150" t="s">
        <v>507</v>
      </c>
      <c r="R245" s="150" t="str">
        <f>IF($I245="","",IF(COUNTIFS('2.Mini Orientation'!$C:$C,$I245,'2.Mini Orientation'!$G:$G,"Yes")&gt;0,"Yes","No"))</f>
        <v>Yes</v>
      </c>
      <c r="S245" s="150"/>
    </row>
    <row r="246" spans="1:19" ht="23.25" customHeight="1">
      <c r="A246" s="150" t="str">
        <f t="shared" si="3"/>
        <v>No</v>
      </c>
      <c r="B246" s="153" t="str">
        <f>IF($I246="","",IFERROR(IF(_xlfn.XLOOKUP($I246,tbl_StartedStatus[Bold ID],tbl_StartedStatus[Started])="Started","Yes",IF(_xlfn.XLOOKUP($I246,tbl_StartedStatus[Bold ID],tbl_StartedStatus[Started])="No Show","No Show","")),""))</f>
        <v/>
      </c>
      <c r="C246" s="149">
        <v>46241</v>
      </c>
      <c r="D246" s="149">
        <v>46241</v>
      </c>
      <c r="F246" s="149" t="s">
        <v>501</v>
      </c>
      <c r="G246" s="602"/>
      <c r="H246" s="150" t="s">
        <v>746</v>
      </c>
      <c r="I246" s="150">
        <v>208934138</v>
      </c>
      <c r="J246" s="150">
        <v>3855479795</v>
      </c>
      <c r="K246" s="150" t="s">
        <v>5480</v>
      </c>
      <c r="L246" s="150" t="s">
        <v>504</v>
      </c>
      <c r="M246" s="150" t="s">
        <v>67</v>
      </c>
      <c r="N246" s="155" t="s">
        <v>747</v>
      </c>
      <c r="Q246" s="150" t="s">
        <v>507</v>
      </c>
      <c r="R246" s="150" t="str">
        <f>IF($I246="","",IF(COUNTIFS('2.Mini Orientation'!$C:$C,$I246,'2.Mini Orientation'!$G:$G,"Yes")&gt;0,"Yes","No"))</f>
        <v>No</v>
      </c>
      <c r="S246" s="150" t="s">
        <v>736</v>
      </c>
    </row>
    <row r="247" spans="1:19" ht="23.25" customHeight="1">
      <c r="A247" s="150" t="str">
        <f t="shared" si="3"/>
        <v>No</v>
      </c>
      <c r="B247" s="153" t="str">
        <f>IF($I247="","",IFERROR(IF(_xlfn.XLOOKUP($I247,tbl_StartedStatus[Bold ID],tbl_StartedStatus[Started])="Started","Yes",IF(_xlfn.XLOOKUP($I247,tbl_StartedStatus[Bold ID],tbl_StartedStatus[Started])="No Show","No Show","")),""))</f>
        <v/>
      </c>
      <c r="C247" s="149">
        <v>46241</v>
      </c>
      <c r="D247" s="149">
        <v>46241</v>
      </c>
      <c r="F247" s="149" t="s">
        <v>542</v>
      </c>
      <c r="H247" s="150" t="s">
        <v>748</v>
      </c>
      <c r="I247" s="150">
        <v>230400373</v>
      </c>
      <c r="J247" s="150">
        <v>8016046577</v>
      </c>
      <c r="K247" s="150" t="s">
        <v>5480</v>
      </c>
      <c r="L247" s="150" t="s">
        <v>504</v>
      </c>
      <c r="M247" s="150" t="s">
        <v>67</v>
      </c>
      <c r="N247" s="155" t="s">
        <v>510</v>
      </c>
      <c r="O247" s="150" t="s">
        <v>507</v>
      </c>
      <c r="P247" s="150" t="s">
        <v>507</v>
      </c>
      <c r="Q247" s="150" t="s">
        <v>507</v>
      </c>
      <c r="R247" s="150" t="str">
        <f>IF($I247="","",IF(COUNTIFS('2.Mini Orientation'!$C:$C,$I247,'2.Mini Orientation'!$G:$G,"Yes")&gt;0,"Yes","No"))</f>
        <v>No</v>
      </c>
      <c r="S247" s="150" t="s">
        <v>5740</v>
      </c>
    </row>
    <row r="248" spans="1:19" ht="23.25" customHeight="1">
      <c r="A248" s="150" t="str">
        <f t="shared" si="3"/>
        <v>No</v>
      </c>
      <c r="B248" s="153" t="str">
        <f>IF($I248="","",IFERROR(IF(_xlfn.XLOOKUP($I248,tbl_StartedStatus[Bold ID],tbl_StartedStatus[Started])="Started","Yes",IF(_xlfn.XLOOKUP($I248,tbl_StartedStatus[Bold ID],tbl_StartedStatus[Started])="No Show","No Show","")),""))</f>
        <v/>
      </c>
      <c r="C248" s="149">
        <v>46241</v>
      </c>
      <c r="D248" s="149">
        <v>46241</v>
      </c>
      <c r="F248" s="149" t="s">
        <v>542</v>
      </c>
      <c r="H248" s="150" t="s">
        <v>749</v>
      </c>
      <c r="I248" s="150">
        <v>230400380</v>
      </c>
      <c r="J248" s="150">
        <v>3854348866</v>
      </c>
      <c r="K248" s="150" t="s">
        <v>5480</v>
      </c>
      <c r="L248" s="150" t="s">
        <v>504</v>
      </c>
      <c r="M248" s="150" t="s">
        <v>67</v>
      </c>
      <c r="N248" s="155" t="s">
        <v>510</v>
      </c>
      <c r="O248" s="150" t="s">
        <v>507</v>
      </c>
      <c r="P248" s="150" t="s">
        <v>507</v>
      </c>
      <c r="Q248" s="150" t="s">
        <v>507</v>
      </c>
      <c r="R248" s="150" t="str">
        <f>IF($I248="","",IF(COUNTIFS('2.Mini Orientation'!$C:$C,$I248,'2.Mini Orientation'!$G:$G,"Yes")&gt;0,"Yes","No"))</f>
        <v>No</v>
      </c>
      <c r="S248" s="150" t="s">
        <v>736</v>
      </c>
    </row>
    <row r="249" spans="1:19" ht="23.25" customHeight="1">
      <c r="A249" s="150" t="str">
        <f t="shared" si="3"/>
        <v>No</v>
      </c>
      <c r="B249" s="153" t="str">
        <f>IF($I249="","",IFERROR(IF(_xlfn.XLOOKUP($I249,tbl_StartedStatus[Bold ID],tbl_StartedStatus[Started])="Started","Yes",IF(_xlfn.XLOOKUP($I249,tbl_StartedStatus[Bold ID],tbl_StartedStatus[Started])="No Show","No Show","")),""))</f>
        <v/>
      </c>
      <c r="C249" s="149">
        <v>46241</v>
      </c>
      <c r="D249" s="149">
        <v>46241</v>
      </c>
      <c r="F249" s="149" t="s">
        <v>501</v>
      </c>
      <c r="H249" s="150" t="s">
        <v>750</v>
      </c>
      <c r="I249" s="150">
        <v>225938848</v>
      </c>
      <c r="J249" s="150">
        <v>3856300714</v>
      </c>
      <c r="K249" s="150" t="s">
        <v>5481</v>
      </c>
      <c r="L249" s="150" t="s">
        <v>549</v>
      </c>
      <c r="M249" s="150" t="s">
        <v>66</v>
      </c>
      <c r="N249" s="155" t="s">
        <v>747</v>
      </c>
      <c r="O249" s="150" t="s">
        <v>507</v>
      </c>
      <c r="P249" s="150" t="s">
        <v>507</v>
      </c>
      <c r="Q249" s="150" t="s">
        <v>507</v>
      </c>
      <c r="R249" s="150" t="str">
        <f>IF($I249="","",IF(COUNTIFS('2.Mini Orientation'!$C:$C,$I249,'2.Mini Orientation'!$G:$G,"Yes")&gt;0,"Yes","No"))</f>
        <v>No</v>
      </c>
      <c r="S249" s="150" t="s">
        <v>5741</v>
      </c>
    </row>
    <row r="250" spans="1:19" ht="23.25" customHeight="1">
      <c r="A250" s="150" t="str">
        <f t="shared" si="3"/>
        <v>Yes</v>
      </c>
      <c r="B250" s="153" t="str">
        <f>IF($I250="","",IFERROR(IF(_xlfn.XLOOKUP($I250,tbl_StartedStatus[Bold ID],tbl_StartedStatus[Started])="Started","Yes",IF(_xlfn.XLOOKUP($I250,tbl_StartedStatus[Bold ID],tbl_StartedStatus[Started])="No Show","No Show","")),""))</f>
        <v/>
      </c>
      <c r="C250" s="149">
        <v>46241</v>
      </c>
      <c r="D250" s="149">
        <v>46241</v>
      </c>
      <c r="F250" s="149" t="s">
        <v>501</v>
      </c>
      <c r="H250" s="150" t="s">
        <v>5579</v>
      </c>
      <c r="I250" s="150">
        <v>145002751</v>
      </c>
      <c r="J250" s="150">
        <v>3853387095</v>
      </c>
      <c r="K250" s="150" t="s">
        <v>5480</v>
      </c>
      <c r="L250" s="150" t="s">
        <v>504</v>
      </c>
      <c r="M250" s="150" t="s">
        <v>67</v>
      </c>
      <c r="N250" s="155" t="s">
        <v>505</v>
      </c>
      <c r="O250" s="150" t="s">
        <v>507</v>
      </c>
      <c r="P250" s="150" t="s">
        <v>507</v>
      </c>
      <c r="Q250" s="150" t="s">
        <v>507</v>
      </c>
      <c r="R250" s="150" t="str">
        <f>IF($I250="","",IF(COUNTIFS('2.Mini Orientation'!$C:$C,$I250,'2.Mini Orientation'!$G:$G,"Yes")&gt;0,"Yes","No"))</f>
        <v>Yes</v>
      </c>
      <c r="S250" s="150" t="s">
        <v>5742</v>
      </c>
    </row>
    <row r="251" spans="1:19" ht="23.25" customHeight="1">
      <c r="A251" s="150" t="str">
        <f t="shared" si="3"/>
        <v>No</v>
      </c>
      <c r="B251" s="153" t="str">
        <f>IF($I251="","",IFERROR(IF(_xlfn.XLOOKUP($I251,tbl_StartedStatus[Bold ID],tbl_StartedStatus[Started])="Started","Yes",IF(_xlfn.XLOOKUP($I251,tbl_StartedStatus[Bold ID],tbl_StartedStatus[Started])="No Show","No Show","")),""))</f>
        <v/>
      </c>
      <c r="C251" s="149">
        <v>46241</v>
      </c>
      <c r="D251" s="149">
        <v>46241</v>
      </c>
      <c r="F251" s="149" t="s">
        <v>501</v>
      </c>
      <c r="H251" s="150" t="s">
        <v>5580</v>
      </c>
      <c r="I251" s="150">
        <v>95682428</v>
      </c>
      <c r="J251" s="150" t="s">
        <v>751</v>
      </c>
      <c r="K251" s="150" t="s">
        <v>5480</v>
      </c>
      <c r="L251" s="150" t="s">
        <v>504</v>
      </c>
      <c r="M251" s="150" t="s">
        <v>67</v>
      </c>
      <c r="N251" s="155" t="s">
        <v>505</v>
      </c>
      <c r="O251" s="150" t="s">
        <v>507</v>
      </c>
      <c r="P251" s="150" t="s">
        <v>507</v>
      </c>
      <c r="Q251" s="150" t="s">
        <v>507</v>
      </c>
      <c r="R251" s="150" t="str">
        <f>IF($I251="","",IF(COUNTIFS('2.Mini Orientation'!$C:$C,$I251,'2.Mini Orientation'!$G:$G,"Yes")&gt;0,"Yes","No"))</f>
        <v>No</v>
      </c>
      <c r="S251" s="150" t="s">
        <v>752</v>
      </c>
    </row>
    <row r="252" spans="1:19" ht="23.25" customHeight="1">
      <c r="A252" s="150" t="str">
        <f t="shared" si="3"/>
        <v>No</v>
      </c>
      <c r="B252" s="153" t="str">
        <f>IF($I252="","",IFERROR(IF(_xlfn.XLOOKUP($I252,tbl_StartedStatus[Bold ID],tbl_StartedStatus[Started])="Started","Yes",IF(_xlfn.XLOOKUP($I252,tbl_StartedStatus[Bold ID],tbl_StartedStatus[Started])="No Show","No Show","")),""))</f>
        <v/>
      </c>
      <c r="C252" s="149">
        <v>46241</v>
      </c>
      <c r="D252" s="149">
        <v>46241</v>
      </c>
      <c r="F252" s="149" t="s">
        <v>501</v>
      </c>
      <c r="H252" s="150" t="s">
        <v>5581</v>
      </c>
      <c r="I252" s="150">
        <v>114717224</v>
      </c>
      <c r="J252" s="150">
        <v>3852967913</v>
      </c>
      <c r="K252" s="150" t="s">
        <v>5480</v>
      </c>
      <c r="L252" s="150" t="s">
        <v>504</v>
      </c>
      <c r="M252" s="150" t="s">
        <v>67</v>
      </c>
      <c r="N252" s="155" t="s">
        <v>505</v>
      </c>
      <c r="O252" s="150" t="s">
        <v>507</v>
      </c>
      <c r="P252" s="150" t="s">
        <v>507</v>
      </c>
      <c r="Q252" s="150" t="s">
        <v>507</v>
      </c>
      <c r="R252" s="150" t="str">
        <f>IF($I252="","",IF(COUNTIFS('2.Mini Orientation'!$C:$C,$I252,'2.Mini Orientation'!$G:$G,"Yes")&gt;0,"Yes","No"))</f>
        <v>No</v>
      </c>
      <c r="S252" s="150" t="s">
        <v>5743</v>
      </c>
    </row>
    <row r="253" spans="1:19" ht="23.25" customHeight="1">
      <c r="A253" s="150" t="str">
        <f t="shared" si="3"/>
        <v>No</v>
      </c>
      <c r="B253" s="153" t="str">
        <f>IF($I253="","",IFERROR(IF(_xlfn.XLOOKUP($I253,tbl_StartedStatus[Bold ID],tbl_StartedStatus[Started])="Started","Yes",IF(_xlfn.XLOOKUP($I253,tbl_StartedStatus[Bold ID],tbl_StartedStatus[Started])="No Show","No Show","")),""))</f>
        <v/>
      </c>
      <c r="C253" s="149">
        <v>46241</v>
      </c>
      <c r="D253" s="149">
        <v>46241</v>
      </c>
      <c r="F253" s="149" t="s">
        <v>501</v>
      </c>
      <c r="H253" s="150" t="s">
        <v>753</v>
      </c>
      <c r="I253" s="150">
        <v>112487887</v>
      </c>
      <c r="J253" s="150">
        <v>3852967573</v>
      </c>
      <c r="K253" s="150" t="s">
        <v>5480</v>
      </c>
      <c r="L253" s="150" t="s">
        <v>549</v>
      </c>
      <c r="M253" s="150" t="s">
        <v>67</v>
      </c>
      <c r="N253" s="155" t="s">
        <v>505</v>
      </c>
      <c r="O253" s="150" t="s">
        <v>507</v>
      </c>
      <c r="P253" s="150" t="s">
        <v>507</v>
      </c>
      <c r="Q253" s="150" t="s">
        <v>507</v>
      </c>
      <c r="R253" s="150" t="str">
        <f>IF($I253="","",IF(COUNTIFS('2.Mini Orientation'!$C:$C,$I253,'2.Mini Orientation'!$G:$G,"Yes")&gt;0,"Yes","No"))</f>
        <v>No</v>
      </c>
      <c r="S253" s="150" t="s">
        <v>754</v>
      </c>
    </row>
    <row r="254" spans="1:19" ht="23.25" customHeight="1">
      <c r="A254" s="150" t="str">
        <f t="shared" si="3"/>
        <v>No</v>
      </c>
      <c r="B254" s="153" t="str">
        <f>IF($I254="","",IFERROR(IF(_xlfn.XLOOKUP($I254,tbl_StartedStatus[Bold ID],tbl_StartedStatus[Started])="Started","Yes",IF(_xlfn.XLOOKUP($I254,tbl_StartedStatus[Bold ID],tbl_StartedStatus[Started])="No Show","No Show","")),""))</f>
        <v/>
      </c>
      <c r="C254" s="149">
        <v>46241</v>
      </c>
      <c r="F254" s="149" t="s">
        <v>501</v>
      </c>
      <c r="G254" s="602"/>
      <c r="H254" s="150" t="s">
        <v>5582</v>
      </c>
      <c r="I254" s="429">
        <v>146845543</v>
      </c>
      <c r="J254" s="150">
        <v>3856300378</v>
      </c>
      <c r="K254" s="150" t="s">
        <v>5480</v>
      </c>
      <c r="L254" s="150" t="s">
        <v>549</v>
      </c>
      <c r="M254" s="150" t="s">
        <v>67</v>
      </c>
      <c r="N254" s="155" t="s">
        <v>505</v>
      </c>
      <c r="O254" s="150" t="s">
        <v>507</v>
      </c>
      <c r="P254" s="150" t="s">
        <v>507</v>
      </c>
      <c r="Q254" s="150" t="s">
        <v>507</v>
      </c>
      <c r="R254" s="150" t="str">
        <f>IF($I254="","",IF(COUNTIFS('2.Mini Orientation'!$C:$C,$I254,'2.Mini Orientation'!$G:$G,"Yes")&gt;0,"Yes","No"))</f>
        <v>No</v>
      </c>
      <c r="S254" s="150"/>
    </row>
    <row r="255" spans="1:19" ht="23.25" customHeight="1">
      <c r="A255" s="150" t="str">
        <f t="shared" si="3"/>
        <v>No</v>
      </c>
      <c r="B255" s="153" t="str">
        <f>IF($I255="","",IFERROR(IF(_xlfn.XLOOKUP($I255,tbl_StartedStatus[Bold ID],tbl_StartedStatus[Started])="Started","Yes",IF(_xlfn.XLOOKUP($I255,tbl_StartedStatus[Bold ID],tbl_StartedStatus[Started])="No Show","No Show","")),""))</f>
        <v/>
      </c>
      <c r="C255" s="149">
        <v>46241</v>
      </c>
      <c r="F255" s="149" t="s">
        <v>501</v>
      </c>
      <c r="G255" s="602"/>
      <c r="H255" s="150" t="s">
        <v>5583</v>
      </c>
      <c r="I255" s="150">
        <v>225939246</v>
      </c>
      <c r="J255" s="150" t="s">
        <v>757</v>
      </c>
      <c r="K255" s="150" t="s">
        <v>5481</v>
      </c>
      <c r="L255" s="150" t="s">
        <v>549</v>
      </c>
      <c r="M255" s="150" t="s">
        <v>67</v>
      </c>
      <c r="N255" s="155" t="s">
        <v>505</v>
      </c>
      <c r="O255" s="150" t="s">
        <v>507</v>
      </c>
      <c r="P255" s="150" t="s">
        <v>507</v>
      </c>
      <c r="Q255" s="150" t="s">
        <v>507</v>
      </c>
      <c r="R255" s="150" t="str">
        <f>IF($I255="","",IF(COUNTIFS('2.Mini Orientation'!$C:$C,$I255,'2.Mini Orientation'!$G:$G,"Yes")&gt;0,"Yes","No"))</f>
        <v>No</v>
      </c>
      <c r="S255" s="150"/>
    </row>
    <row r="256" spans="1:19" ht="23.25" customHeight="1">
      <c r="A256" s="150" t="str">
        <f t="shared" si="3"/>
        <v>No</v>
      </c>
      <c r="B256" s="153" t="str">
        <f>IF($I256="","",IFERROR(IF(_xlfn.XLOOKUP($I256,tbl_StartedStatus[Bold ID],tbl_StartedStatus[Started])="Started","Yes",IF(_xlfn.XLOOKUP($I256,tbl_StartedStatus[Bold ID],tbl_StartedStatus[Started])="No Show","No Show","")),""))</f>
        <v/>
      </c>
      <c r="C256" s="149">
        <v>46241</v>
      </c>
      <c r="F256" s="149" t="s">
        <v>501</v>
      </c>
      <c r="G256" s="602"/>
      <c r="H256" s="150" t="s">
        <v>5584</v>
      </c>
      <c r="I256" s="597">
        <v>201769801</v>
      </c>
      <c r="J256" s="150">
        <v>3855789466</v>
      </c>
      <c r="K256" s="150" t="s">
        <v>5480</v>
      </c>
      <c r="L256" s="150" t="s">
        <v>504</v>
      </c>
      <c r="M256" s="150" t="s">
        <v>67</v>
      </c>
      <c r="N256" s="155" t="s">
        <v>505</v>
      </c>
      <c r="O256" s="150" t="s">
        <v>507</v>
      </c>
      <c r="P256" s="150" t="s">
        <v>507</v>
      </c>
      <c r="Q256" s="150" t="s">
        <v>507</v>
      </c>
      <c r="R256" s="150" t="str">
        <f>IF($I256="","",IF(COUNTIFS('2.Mini Orientation'!$C:$C,$I256,'2.Mini Orientation'!$G:$G,"Yes")&gt;0,"Yes","No"))</f>
        <v>No</v>
      </c>
      <c r="S256" s="150"/>
    </row>
    <row r="257" spans="1:19" ht="23.25" customHeight="1">
      <c r="A257" s="150" t="str">
        <f t="shared" si="3"/>
        <v>No</v>
      </c>
      <c r="B257" s="153" t="str">
        <f>IF($I257="","",IFERROR(IF(_xlfn.XLOOKUP($I257,tbl_StartedStatus[Bold ID],tbl_StartedStatus[Started])="Started","Yes",IF(_xlfn.XLOOKUP($I257,tbl_StartedStatus[Bold ID],tbl_StartedStatus[Started])="No Show","No Show","")),""))</f>
        <v/>
      </c>
      <c r="C257" s="149">
        <v>46241</v>
      </c>
      <c r="D257" s="149">
        <v>46241</v>
      </c>
      <c r="F257" s="149" t="s">
        <v>501</v>
      </c>
      <c r="H257" s="150" t="s">
        <v>5585</v>
      </c>
      <c r="I257" s="150">
        <v>137450108</v>
      </c>
      <c r="J257" s="150">
        <v>9412416209</v>
      </c>
      <c r="K257" s="150" t="s">
        <v>5481</v>
      </c>
      <c r="L257" s="150" t="s">
        <v>504</v>
      </c>
      <c r="M257" s="150" t="s">
        <v>66</v>
      </c>
      <c r="N257" s="155" t="s">
        <v>741</v>
      </c>
      <c r="O257" s="150" t="s">
        <v>506</v>
      </c>
      <c r="P257" s="150" t="s">
        <v>507</v>
      </c>
      <c r="R257" s="150" t="str">
        <f>IF($I257="","",IF(COUNTIFS('2.Mini Orientation'!$C:$C,$I257,'2.Mini Orientation'!$G:$G,"Yes")&gt;0,"Yes","No"))</f>
        <v>Yes</v>
      </c>
      <c r="S257" s="150"/>
    </row>
    <row r="258" spans="1:19" ht="23.25" customHeight="1">
      <c r="A258" s="150" t="str">
        <f t="shared" ref="A258:A321" si="4">IF($I258="","",IF(AND($R258="Yes",$O258="Passed",$P258="Passed",$Q258="Passed"),"Yes","No"))</f>
        <v>Yes</v>
      </c>
      <c r="B258" s="153" t="str">
        <f>IF($I258="","",IFERROR(IF(_xlfn.XLOOKUP($I258,tbl_StartedStatus[Bold ID],tbl_StartedStatus[Started])="Started","Yes",IF(_xlfn.XLOOKUP($I258,tbl_StartedStatus[Bold ID],tbl_StartedStatus[Started])="No Show","No Show","")),""))</f>
        <v/>
      </c>
      <c r="C258" s="149">
        <v>46244</v>
      </c>
      <c r="F258" s="149" t="s">
        <v>501</v>
      </c>
      <c r="H258" s="150" t="s">
        <v>758</v>
      </c>
      <c r="I258" s="429">
        <v>220548977</v>
      </c>
      <c r="J258" s="150">
        <v>8016349542</v>
      </c>
      <c r="K258" s="150" t="s">
        <v>5480</v>
      </c>
      <c r="L258" s="150" t="s">
        <v>504</v>
      </c>
      <c r="M258" s="150" t="s">
        <v>67</v>
      </c>
      <c r="N258" s="155" t="s">
        <v>510</v>
      </c>
      <c r="O258" s="150" t="s">
        <v>507</v>
      </c>
      <c r="P258" s="150" t="s">
        <v>507</v>
      </c>
      <c r="Q258" s="150" t="s">
        <v>507</v>
      </c>
      <c r="R258" s="150" t="str">
        <f>IF($I258="","",IF(COUNTIFS('2.Mini Orientation'!$C:$C,$I258,'2.Mini Orientation'!$G:$G,"Yes")&gt;0,"Yes","No"))</f>
        <v>Yes</v>
      </c>
      <c r="S258" s="150" t="s">
        <v>5744</v>
      </c>
    </row>
    <row r="259" spans="1:19" ht="23.25" customHeight="1">
      <c r="A259" s="150" t="str">
        <f t="shared" si="4"/>
        <v>No</v>
      </c>
      <c r="B259" s="153" t="str">
        <f>IF($I259="","",IFERROR(IF(_xlfn.XLOOKUP($I259,tbl_StartedStatus[Bold ID],tbl_StartedStatus[Started])="Started","Yes",IF(_xlfn.XLOOKUP($I259,tbl_StartedStatus[Bold ID],tbl_StartedStatus[Started])="No Show","No Show","")),""))</f>
        <v/>
      </c>
      <c r="C259" s="149">
        <v>46244</v>
      </c>
      <c r="F259" s="149"/>
      <c r="H259" s="150" t="s">
        <v>759</v>
      </c>
      <c r="I259" s="150">
        <v>193735754</v>
      </c>
      <c r="J259" s="150">
        <v>3853541243</v>
      </c>
      <c r="K259" s="150" t="s">
        <v>5480</v>
      </c>
      <c r="L259" s="150" t="s">
        <v>504</v>
      </c>
      <c r="M259" s="150" t="s">
        <v>65</v>
      </c>
      <c r="N259" s="155" t="s">
        <v>521</v>
      </c>
      <c r="O259" s="150" t="s">
        <v>506</v>
      </c>
      <c r="P259" s="150" t="s">
        <v>507</v>
      </c>
      <c r="Q259" s="150" t="s">
        <v>507</v>
      </c>
      <c r="R259" s="150" t="str">
        <f>IF($I259="","",IF(COUNTIFS('2.Mini Orientation'!$C:$C,$I259,'2.Mini Orientation'!$G:$G,"Yes")&gt;0,"Yes","No"))</f>
        <v>Yes</v>
      </c>
      <c r="S259" s="150"/>
    </row>
    <row r="260" spans="1:19" ht="23.25" customHeight="1">
      <c r="A260" s="150" t="str">
        <f t="shared" si="4"/>
        <v>No</v>
      </c>
      <c r="B260" s="153" t="str">
        <f>IF($I260="","",IFERROR(IF(_xlfn.XLOOKUP($I260,tbl_StartedStatus[Bold ID],tbl_StartedStatus[Started])="Started","Yes",IF(_xlfn.XLOOKUP($I260,tbl_StartedStatus[Bold ID],tbl_StartedStatus[Started])="No Show","No Show","")),""))</f>
        <v/>
      </c>
      <c r="C260" s="149">
        <v>46244</v>
      </c>
      <c r="F260" s="149" t="s">
        <v>501</v>
      </c>
      <c r="G260" s="602"/>
      <c r="H260" s="150" t="s">
        <v>760</v>
      </c>
      <c r="I260" s="150">
        <v>182813001</v>
      </c>
      <c r="J260" s="150">
        <v>8014140597</v>
      </c>
      <c r="K260" s="150" t="s">
        <v>5480</v>
      </c>
      <c r="L260" s="150" t="s">
        <v>549</v>
      </c>
      <c r="M260" s="150" t="s">
        <v>67</v>
      </c>
      <c r="N260" s="155" t="s">
        <v>516</v>
      </c>
      <c r="O260" s="150" t="s">
        <v>506</v>
      </c>
      <c r="P260" s="150" t="s">
        <v>507</v>
      </c>
      <c r="Q260" s="150" t="s">
        <v>507</v>
      </c>
      <c r="R260" s="150" t="str">
        <f>IF($I260="","",IF(COUNTIFS('2.Mini Orientation'!$C:$C,$I260,'2.Mini Orientation'!$G:$G,"Yes")&gt;0,"Yes","No"))</f>
        <v>Yes</v>
      </c>
      <c r="S260" s="150" t="s">
        <v>5744</v>
      </c>
    </row>
    <row r="261" spans="1:19" ht="23.25" customHeight="1">
      <c r="A261" s="150" t="str">
        <f t="shared" si="4"/>
        <v>No</v>
      </c>
      <c r="B261" s="153" t="str">
        <f>IF($I261="","",IFERROR(IF(_xlfn.XLOOKUP($I261,tbl_StartedStatus[Bold ID],tbl_StartedStatus[Started])="Started","Yes",IF(_xlfn.XLOOKUP($I261,tbl_StartedStatus[Bold ID],tbl_StartedStatus[Started])="No Show","No Show","")),""))</f>
        <v/>
      </c>
      <c r="C261" s="149">
        <v>46244</v>
      </c>
      <c r="F261" s="149" t="s">
        <v>501</v>
      </c>
      <c r="G261" s="602"/>
      <c r="H261" s="150" t="s">
        <v>761</v>
      </c>
      <c r="I261" s="150">
        <v>222806603</v>
      </c>
      <c r="J261" s="150">
        <v>8016498875</v>
      </c>
      <c r="K261" s="150" t="s">
        <v>5481</v>
      </c>
      <c r="L261" s="150" t="s">
        <v>504</v>
      </c>
      <c r="M261" s="150" t="s">
        <v>66</v>
      </c>
      <c r="N261" s="155" t="s">
        <v>684</v>
      </c>
      <c r="O261" s="150" t="s">
        <v>506</v>
      </c>
      <c r="P261" s="150" t="s">
        <v>507</v>
      </c>
      <c r="Q261" s="150" t="s">
        <v>507</v>
      </c>
      <c r="R261" s="150" t="str">
        <f>IF($I261="","",IF(COUNTIFS('2.Mini Orientation'!$C:$C,$I261,'2.Mini Orientation'!$G:$G,"Yes")&gt;0,"Yes","No"))</f>
        <v>Yes</v>
      </c>
      <c r="S261" s="150"/>
    </row>
    <row r="262" spans="1:19" ht="23.25" customHeight="1">
      <c r="A262" s="150" t="str">
        <f t="shared" si="4"/>
        <v>Yes</v>
      </c>
      <c r="B262" s="153" t="str">
        <f>IF($I262="","",IFERROR(IF(_xlfn.XLOOKUP($I262,tbl_StartedStatus[Bold ID],tbl_StartedStatus[Started])="Started","Yes",IF(_xlfn.XLOOKUP($I262,tbl_StartedStatus[Bold ID],tbl_StartedStatus[Started])="No Show","No Show","")),""))</f>
        <v/>
      </c>
      <c r="C262" s="149">
        <v>46244</v>
      </c>
      <c r="F262" s="149" t="s">
        <v>542</v>
      </c>
      <c r="H262" s="150" t="s">
        <v>762</v>
      </c>
      <c r="I262" s="150">
        <v>205051457</v>
      </c>
      <c r="J262" s="150">
        <v>8189165469</v>
      </c>
      <c r="K262" s="150" t="s">
        <v>5480</v>
      </c>
      <c r="L262" s="150" t="s">
        <v>504</v>
      </c>
      <c r="M262" s="150" t="s">
        <v>67</v>
      </c>
      <c r="N262" s="155" t="s">
        <v>510</v>
      </c>
      <c r="O262" s="150" t="s">
        <v>507</v>
      </c>
      <c r="P262" s="150" t="s">
        <v>507</v>
      </c>
      <c r="Q262" s="150" t="s">
        <v>507</v>
      </c>
      <c r="R262" s="150" t="str">
        <f>IF($I262="","",IF(COUNTIFS('2.Mini Orientation'!$C:$C,$I262,'2.Mini Orientation'!$G:$G,"Yes")&gt;0,"Yes","No"))</f>
        <v>Yes</v>
      </c>
      <c r="S262" s="150"/>
    </row>
    <row r="263" spans="1:19" ht="23.25" customHeight="1">
      <c r="A263" s="150" t="str">
        <f t="shared" si="4"/>
        <v>Yes</v>
      </c>
      <c r="B263" s="153" t="str">
        <f>IF($I263="","",IFERROR(IF(_xlfn.XLOOKUP($I263,tbl_StartedStatus[Bold ID],tbl_StartedStatus[Started])="Started","Yes",IF(_xlfn.XLOOKUP($I263,tbl_StartedStatus[Bold ID],tbl_StartedStatus[Started])="No Show","No Show","")),""))</f>
        <v/>
      </c>
      <c r="C263" s="149">
        <v>46244</v>
      </c>
      <c r="F263" s="149" t="s">
        <v>501</v>
      </c>
      <c r="G263" s="602"/>
      <c r="H263" s="150" t="s">
        <v>763</v>
      </c>
      <c r="I263" s="150">
        <v>230554382</v>
      </c>
      <c r="J263" s="150">
        <v>3847890329</v>
      </c>
      <c r="K263" s="150" t="s">
        <v>5481</v>
      </c>
      <c r="L263" s="150" t="s">
        <v>504</v>
      </c>
      <c r="M263" s="150" t="s">
        <v>67</v>
      </c>
      <c r="N263" s="155" t="s">
        <v>516</v>
      </c>
      <c r="O263" s="150" t="s">
        <v>507</v>
      </c>
      <c r="P263" s="150" t="s">
        <v>507</v>
      </c>
      <c r="Q263" s="150" t="s">
        <v>507</v>
      </c>
      <c r="R263" s="150" t="str">
        <f>IF($I263="","",IF(COUNTIFS('2.Mini Orientation'!$C:$C,$I263,'2.Mini Orientation'!$G:$G,"Yes")&gt;0,"Yes","No"))</f>
        <v>Yes</v>
      </c>
      <c r="S263" s="150" t="s">
        <v>764</v>
      </c>
    </row>
    <row r="264" spans="1:19" ht="23.25" customHeight="1">
      <c r="A264" s="150" t="str">
        <f t="shared" si="4"/>
        <v>Yes</v>
      </c>
      <c r="B264" s="153" t="str">
        <f>IF($I264="","",IFERROR(IF(_xlfn.XLOOKUP($I264,tbl_StartedStatus[Bold ID],tbl_StartedStatus[Started])="Started","Yes",IF(_xlfn.XLOOKUP($I264,tbl_StartedStatus[Bold ID],tbl_StartedStatus[Started])="No Show","No Show","")),""))</f>
        <v/>
      </c>
      <c r="C264" s="149">
        <v>46244</v>
      </c>
      <c r="F264" s="149" t="s">
        <v>501</v>
      </c>
      <c r="G264" s="602"/>
      <c r="H264" s="150" t="s">
        <v>765</v>
      </c>
      <c r="I264" s="150">
        <v>185189813</v>
      </c>
      <c r="J264" s="150">
        <v>8017084571</v>
      </c>
      <c r="K264" s="150" t="s">
        <v>5480</v>
      </c>
      <c r="L264" s="150" t="s">
        <v>504</v>
      </c>
      <c r="M264" s="150" t="s">
        <v>67</v>
      </c>
      <c r="N264" s="155" t="s">
        <v>510</v>
      </c>
      <c r="O264" s="150" t="s">
        <v>507</v>
      </c>
      <c r="P264" s="150" t="s">
        <v>507</v>
      </c>
      <c r="Q264" s="150" t="s">
        <v>507</v>
      </c>
      <c r="R264" s="150" t="str">
        <f>IF($I264="","",IF(COUNTIFS('2.Mini Orientation'!$C:$C,$I264,'2.Mini Orientation'!$G:$G,"Yes")&gt;0,"Yes","No"))</f>
        <v>Yes</v>
      </c>
      <c r="S264" s="150" t="s">
        <v>766</v>
      </c>
    </row>
    <row r="265" spans="1:19" ht="23.25" customHeight="1">
      <c r="A265" s="150" t="str">
        <f t="shared" si="4"/>
        <v>Yes</v>
      </c>
      <c r="B265" s="153" t="str">
        <f>IF($I265="","",IFERROR(IF(_xlfn.XLOOKUP($I265,tbl_StartedStatus[Bold ID],tbl_StartedStatus[Started])="Started","Yes",IF(_xlfn.XLOOKUP($I265,tbl_StartedStatus[Bold ID],tbl_StartedStatus[Started])="No Show","No Show","")),""))</f>
        <v/>
      </c>
      <c r="C265" s="149">
        <v>46244</v>
      </c>
      <c r="F265" s="149" t="s">
        <v>501</v>
      </c>
      <c r="H265" s="150" t="s">
        <v>767</v>
      </c>
      <c r="I265" s="150">
        <v>204837690</v>
      </c>
      <c r="J265" s="150">
        <v>3852963146</v>
      </c>
      <c r="K265" s="150" t="s">
        <v>5480</v>
      </c>
      <c r="L265" s="150" t="s">
        <v>504</v>
      </c>
      <c r="M265" s="150" t="s">
        <v>67</v>
      </c>
      <c r="N265" s="155" t="s">
        <v>505</v>
      </c>
      <c r="O265" s="150" t="s">
        <v>507</v>
      </c>
      <c r="P265" s="150" t="s">
        <v>507</v>
      </c>
      <c r="Q265" s="150" t="s">
        <v>507</v>
      </c>
      <c r="R265" s="150" t="str">
        <f>IF($I265="","",IF(COUNTIFS('2.Mini Orientation'!$C:$C,$I265,'2.Mini Orientation'!$G:$G,"Yes")&gt;0,"Yes","No"))</f>
        <v>Yes</v>
      </c>
      <c r="S265" s="150"/>
    </row>
    <row r="266" spans="1:19" ht="23.25" customHeight="1">
      <c r="A266" s="150" t="str">
        <f t="shared" si="4"/>
        <v>Yes</v>
      </c>
      <c r="B266" s="153" t="str">
        <f>IF($I266="","",IFERROR(IF(_xlfn.XLOOKUP($I266,tbl_StartedStatus[Bold ID],tbl_StartedStatus[Started])="Started","Yes",IF(_xlfn.XLOOKUP($I266,tbl_StartedStatus[Bold ID],tbl_StartedStatus[Started])="No Show","No Show","")),""))</f>
        <v/>
      </c>
      <c r="C266" s="149">
        <v>46244</v>
      </c>
      <c r="F266" s="149" t="s">
        <v>501</v>
      </c>
      <c r="G266" s="602"/>
      <c r="H266" s="150" t="s">
        <v>5586</v>
      </c>
      <c r="I266" s="150">
        <v>221848397</v>
      </c>
      <c r="J266" s="150" t="s">
        <v>768</v>
      </c>
      <c r="K266" s="150" t="s">
        <v>5480</v>
      </c>
      <c r="L266" s="150" t="s">
        <v>504</v>
      </c>
      <c r="M266" s="150" t="s">
        <v>67</v>
      </c>
      <c r="N266" s="155" t="s">
        <v>505</v>
      </c>
      <c r="O266" s="150" t="s">
        <v>507</v>
      </c>
      <c r="P266" s="150" t="s">
        <v>507</v>
      </c>
      <c r="Q266" s="150" t="s">
        <v>507</v>
      </c>
      <c r="R266" s="150" t="str">
        <f>IF($I266="","",IF(COUNTIFS('2.Mini Orientation'!$C:$C,$I266,'2.Mini Orientation'!$G:$G,"Yes")&gt;0,"Yes","No"))</f>
        <v>Yes</v>
      </c>
      <c r="S266" s="150"/>
    </row>
    <row r="267" spans="1:19" ht="23.25" customHeight="1">
      <c r="A267" s="150" t="str">
        <f t="shared" si="4"/>
        <v>Yes</v>
      </c>
      <c r="B267" s="153" t="str">
        <f>IF($I267="","",IFERROR(IF(_xlfn.XLOOKUP($I267,tbl_StartedStatus[Bold ID],tbl_StartedStatus[Started])="Started","Yes",IF(_xlfn.XLOOKUP($I267,tbl_StartedStatus[Bold ID],tbl_StartedStatus[Started])="No Show","No Show","")),""))</f>
        <v/>
      </c>
      <c r="C267" s="149">
        <v>46244</v>
      </c>
      <c r="F267" s="149" t="s">
        <v>542</v>
      </c>
      <c r="G267" s="602"/>
      <c r="H267" s="150" t="s">
        <v>769</v>
      </c>
      <c r="I267" s="150">
        <v>95669376</v>
      </c>
      <c r="J267" s="150" t="s">
        <v>770</v>
      </c>
      <c r="K267" s="150" t="s">
        <v>5481</v>
      </c>
      <c r="L267" s="150" t="s">
        <v>504</v>
      </c>
      <c r="M267" s="150" t="s">
        <v>65</v>
      </c>
      <c r="N267" s="155" t="s">
        <v>536</v>
      </c>
      <c r="O267" s="150" t="s">
        <v>507</v>
      </c>
      <c r="P267" s="150" t="s">
        <v>507</v>
      </c>
      <c r="Q267" s="150" t="s">
        <v>507</v>
      </c>
      <c r="R267" s="150" t="str">
        <f>IF($I267="","",IF(COUNTIFS('2.Mini Orientation'!$C:$C,$I267,'2.Mini Orientation'!$G:$G,"Yes")&gt;0,"Yes","No"))</f>
        <v>Yes</v>
      </c>
      <c r="S267" s="150"/>
    </row>
    <row r="268" spans="1:19" ht="23.25" customHeight="1">
      <c r="A268" s="150" t="str">
        <f t="shared" si="4"/>
        <v>No</v>
      </c>
      <c r="B268" s="153" t="str">
        <f>IF($I268="","",IFERROR(IF(_xlfn.XLOOKUP($I268,tbl_StartedStatus[Bold ID],tbl_StartedStatus[Started])="Started","Yes",IF(_xlfn.XLOOKUP($I268,tbl_StartedStatus[Bold ID],tbl_StartedStatus[Started])="No Show","No Show","")),""))</f>
        <v/>
      </c>
      <c r="C268" s="149">
        <v>46244</v>
      </c>
      <c r="F268" s="149" t="s">
        <v>542</v>
      </c>
      <c r="G268" s="602"/>
      <c r="H268" s="150" t="s">
        <v>771</v>
      </c>
      <c r="I268" s="150">
        <v>225339373</v>
      </c>
      <c r="J268" s="150">
        <v>3852522735</v>
      </c>
      <c r="K268" s="150" t="s">
        <v>5480</v>
      </c>
      <c r="L268" s="150" t="s">
        <v>504</v>
      </c>
      <c r="M268" s="150" t="s">
        <v>67</v>
      </c>
      <c r="N268" s="155" t="s">
        <v>510</v>
      </c>
      <c r="O268" s="150" t="s">
        <v>507</v>
      </c>
      <c r="P268" s="150" t="s">
        <v>507</v>
      </c>
      <c r="Q268" s="150" t="s">
        <v>507</v>
      </c>
      <c r="R268" s="150" t="str">
        <f>IF($I268="","",IF(COUNTIFS('2.Mini Orientation'!$C:$C,$I268,'2.Mini Orientation'!$G:$G,"Yes")&gt;0,"Yes","No"))</f>
        <v>No</v>
      </c>
      <c r="S268" s="150" t="s">
        <v>5745</v>
      </c>
    </row>
    <row r="269" spans="1:19" ht="23.25" customHeight="1">
      <c r="A269" s="150" t="str">
        <f t="shared" si="4"/>
        <v>Yes</v>
      </c>
      <c r="B269" s="153" t="str">
        <f>IF($I269="","",IFERROR(IF(_xlfn.XLOOKUP($I269,tbl_StartedStatus[Bold ID],tbl_StartedStatus[Started])="Started","Yes",IF(_xlfn.XLOOKUP($I269,tbl_StartedStatus[Bold ID],tbl_StartedStatus[Started])="No Show","No Show","")),""))</f>
        <v/>
      </c>
      <c r="C269" s="149">
        <v>46244</v>
      </c>
      <c r="F269" s="149" t="s">
        <v>501</v>
      </c>
      <c r="G269" s="602"/>
      <c r="H269" s="150" t="s">
        <v>772</v>
      </c>
      <c r="I269" s="150">
        <v>185552802</v>
      </c>
      <c r="J269" s="150" t="s">
        <v>773</v>
      </c>
      <c r="K269" s="150" t="s">
        <v>5480</v>
      </c>
      <c r="L269" s="150" t="s">
        <v>504</v>
      </c>
      <c r="M269" s="150" t="s">
        <v>67</v>
      </c>
      <c r="N269" s="155" t="s">
        <v>505</v>
      </c>
      <c r="O269" s="150" t="s">
        <v>507</v>
      </c>
      <c r="P269" s="150" t="s">
        <v>507</v>
      </c>
      <c r="Q269" s="150" t="s">
        <v>507</v>
      </c>
      <c r="R269" s="150" t="str">
        <f>IF($I269="","",IF(COUNTIFS('2.Mini Orientation'!$C:$C,$I269,'2.Mini Orientation'!$G:$G,"Yes")&gt;0,"Yes","No"))</f>
        <v>Yes</v>
      </c>
      <c r="S269" s="150"/>
    </row>
    <row r="270" spans="1:19" ht="23.25" customHeight="1">
      <c r="A270" s="150" t="str">
        <f t="shared" si="4"/>
        <v>Yes</v>
      </c>
      <c r="B270" s="153" t="str">
        <f>IF($I270="","",IFERROR(IF(_xlfn.XLOOKUP($I270,tbl_StartedStatus[Bold ID],tbl_StartedStatus[Started])="Started","Yes",IF(_xlfn.XLOOKUP($I270,tbl_StartedStatus[Bold ID],tbl_StartedStatus[Started])="No Show","No Show","")),""))</f>
        <v/>
      </c>
      <c r="C270" s="149">
        <v>46244</v>
      </c>
      <c r="F270" s="149" t="s">
        <v>501</v>
      </c>
      <c r="G270" s="602"/>
      <c r="H270" s="150" t="s">
        <v>774</v>
      </c>
      <c r="I270" s="150">
        <v>142411532</v>
      </c>
      <c r="J270" s="150">
        <v>3852315772</v>
      </c>
      <c r="K270" s="150" t="s">
        <v>5480</v>
      </c>
      <c r="L270" s="150" t="s">
        <v>504</v>
      </c>
      <c r="M270" s="150" t="s">
        <v>67</v>
      </c>
      <c r="N270" s="155" t="s">
        <v>505</v>
      </c>
      <c r="O270" s="150" t="s">
        <v>507</v>
      </c>
      <c r="P270" s="150" t="s">
        <v>507</v>
      </c>
      <c r="Q270" s="150" t="s">
        <v>507</v>
      </c>
      <c r="R270" s="150" t="str">
        <f>IF($I270="","",IF(COUNTIFS('2.Mini Orientation'!$C:$C,$I270,'2.Mini Orientation'!$G:$G,"Yes")&gt;0,"Yes","No"))</f>
        <v>Yes</v>
      </c>
      <c r="S270" s="150"/>
    </row>
    <row r="271" spans="1:19" ht="23.25" customHeight="1">
      <c r="A271" s="150" t="str">
        <f t="shared" si="4"/>
        <v>No</v>
      </c>
      <c r="B271" s="153" t="str">
        <f>IF($I271="","",IFERROR(IF(_xlfn.XLOOKUP($I271,tbl_StartedStatus[Bold ID],tbl_StartedStatus[Started])="Started","Yes",IF(_xlfn.XLOOKUP($I271,tbl_StartedStatus[Bold ID],tbl_StartedStatus[Started])="No Show","No Show","")),""))</f>
        <v/>
      </c>
      <c r="C271" s="149">
        <v>46244</v>
      </c>
      <c r="F271" s="149" t="s">
        <v>535</v>
      </c>
      <c r="G271" s="602"/>
      <c r="H271" s="150" t="s">
        <v>775</v>
      </c>
      <c r="I271" s="150">
        <v>95673500</v>
      </c>
      <c r="J271" s="150" t="s">
        <v>776</v>
      </c>
      <c r="K271" s="150" t="s">
        <v>5481</v>
      </c>
      <c r="L271" s="150" t="s">
        <v>504</v>
      </c>
      <c r="M271" s="150" t="s">
        <v>65</v>
      </c>
      <c r="N271" s="155" t="s">
        <v>536</v>
      </c>
      <c r="O271" s="150" t="s">
        <v>506</v>
      </c>
      <c r="P271" s="150" t="s">
        <v>507</v>
      </c>
      <c r="Q271" s="150" t="s">
        <v>507</v>
      </c>
      <c r="R271" s="150" t="str">
        <f>IF($I271="","",IF(COUNTIFS('2.Mini Orientation'!$C:$C,$I271,'2.Mini Orientation'!$G:$G,"Yes")&gt;0,"Yes","No"))</f>
        <v>No</v>
      </c>
      <c r="S271" s="150"/>
    </row>
    <row r="272" spans="1:19" ht="23.25" customHeight="1">
      <c r="A272" s="150" t="str">
        <f t="shared" si="4"/>
        <v>No</v>
      </c>
      <c r="B272" s="153" t="str">
        <f>IF($I272="","",IFERROR(IF(_xlfn.XLOOKUP($I272,tbl_StartedStatus[Bold ID],tbl_StartedStatus[Started])="Started","Yes",IF(_xlfn.XLOOKUP($I272,tbl_StartedStatus[Bold ID],tbl_StartedStatus[Started])="No Show","No Show","")),""))</f>
        <v/>
      </c>
      <c r="C272" s="149">
        <v>46244</v>
      </c>
      <c r="F272" s="149" t="s">
        <v>542</v>
      </c>
      <c r="G272" s="602"/>
      <c r="H272" s="150" t="s">
        <v>777</v>
      </c>
      <c r="I272" s="150">
        <v>217233983</v>
      </c>
      <c r="J272" s="150">
        <v>3853541676</v>
      </c>
      <c r="K272" s="150" t="s">
        <v>5480</v>
      </c>
      <c r="L272" s="150" t="s">
        <v>778</v>
      </c>
      <c r="M272" s="150" t="s">
        <v>66</v>
      </c>
      <c r="N272" s="155" t="s">
        <v>741</v>
      </c>
      <c r="O272" s="150" t="s">
        <v>506</v>
      </c>
      <c r="P272" s="150" t="s">
        <v>507</v>
      </c>
      <c r="Q272" s="150" t="s">
        <v>507</v>
      </c>
      <c r="R272" s="150" t="str">
        <f>IF($I272="","",IF(COUNTIFS('2.Mini Orientation'!$C:$C,$I272,'2.Mini Orientation'!$G:$G,"Yes")&gt;0,"Yes","No"))</f>
        <v>Yes</v>
      </c>
      <c r="S272" s="150" t="s">
        <v>5746</v>
      </c>
    </row>
    <row r="273" spans="1:19" ht="23.25" customHeight="1">
      <c r="A273" s="150" t="str">
        <f t="shared" si="4"/>
        <v>No</v>
      </c>
      <c r="B273" s="153" t="str">
        <f>IF($I273="","",IFERROR(IF(_xlfn.XLOOKUP($I273,tbl_StartedStatus[Bold ID],tbl_StartedStatus[Started])="Started","Yes",IF(_xlfn.XLOOKUP($I273,tbl_StartedStatus[Bold ID],tbl_StartedStatus[Started])="No Show","No Show","")),""))</f>
        <v/>
      </c>
      <c r="C273" s="149">
        <v>46244</v>
      </c>
      <c r="F273" s="149" t="s">
        <v>501</v>
      </c>
      <c r="G273" s="602"/>
      <c r="H273" s="150" t="s">
        <v>5587</v>
      </c>
      <c r="I273" s="150">
        <v>223280294</v>
      </c>
      <c r="J273" s="150">
        <v>4085926936</v>
      </c>
      <c r="K273" s="150" t="s">
        <v>5480</v>
      </c>
      <c r="L273" s="150" t="s">
        <v>504</v>
      </c>
      <c r="M273" s="150" t="s">
        <v>67</v>
      </c>
      <c r="N273" s="155" t="s">
        <v>505</v>
      </c>
      <c r="O273" s="150" t="s">
        <v>507</v>
      </c>
      <c r="P273" s="150" t="s">
        <v>507</v>
      </c>
      <c r="Q273" s="150" t="s">
        <v>507</v>
      </c>
      <c r="R273" s="150" t="str">
        <f>IF($I273="","",IF(COUNTIFS('2.Mini Orientation'!$C:$C,$I273,'2.Mini Orientation'!$G:$G,"Yes")&gt;0,"Yes","No"))</f>
        <v>No</v>
      </c>
      <c r="S273" s="150"/>
    </row>
    <row r="274" spans="1:19" ht="23.25" customHeight="1">
      <c r="A274" s="150" t="str">
        <f t="shared" si="4"/>
        <v>No</v>
      </c>
      <c r="B274" s="153" t="str">
        <f>IF($I274="","",IFERROR(IF(_xlfn.XLOOKUP($I274,tbl_StartedStatus[Bold ID],tbl_StartedStatus[Started])="Started","Yes",IF(_xlfn.XLOOKUP($I274,tbl_StartedStatus[Bold ID],tbl_StartedStatus[Started])="No Show","No Show","")),""))</f>
        <v/>
      </c>
      <c r="F274" s="149" t="s">
        <v>501</v>
      </c>
      <c r="G274" s="602"/>
      <c r="H274" s="150" t="s">
        <v>779</v>
      </c>
      <c r="I274" s="150">
        <v>133925448</v>
      </c>
      <c r="J274" s="150">
        <v>8019494079</v>
      </c>
      <c r="K274" s="150" t="s">
        <v>5480</v>
      </c>
      <c r="L274" s="150" t="s">
        <v>504</v>
      </c>
      <c r="M274" s="150" t="s">
        <v>67</v>
      </c>
      <c r="N274" s="155" t="s">
        <v>516</v>
      </c>
      <c r="P274" s="150" t="s">
        <v>507</v>
      </c>
      <c r="Q274" s="150" t="s">
        <v>507</v>
      </c>
      <c r="R274" s="150" t="str">
        <f>IF($I274="","",IF(COUNTIFS('2.Mini Orientation'!$C:$C,$I274,'2.Mini Orientation'!$G:$G,"Yes")&gt;0,"Yes","No"))</f>
        <v>Yes</v>
      </c>
      <c r="S274" s="150"/>
    </row>
    <row r="275" spans="1:19" ht="23.25" customHeight="1">
      <c r="A275" s="150" t="str">
        <f t="shared" si="4"/>
        <v>Yes</v>
      </c>
      <c r="B275" s="153" t="str">
        <f>IF($I275="","",IFERROR(IF(_xlfn.XLOOKUP($I275,tbl_StartedStatus[Bold ID],tbl_StartedStatus[Started])="Started","Yes",IF(_xlfn.XLOOKUP($I275,tbl_StartedStatus[Bold ID],tbl_StartedStatus[Started])="No Show","No Show","")),""))</f>
        <v/>
      </c>
      <c r="C275" s="149">
        <v>46245</v>
      </c>
      <c r="F275" s="149" t="s">
        <v>501</v>
      </c>
      <c r="G275" s="602"/>
      <c r="H275" s="150" t="s">
        <v>5588</v>
      </c>
      <c r="I275" s="150">
        <v>191898473</v>
      </c>
      <c r="J275" s="150">
        <v>8014715026</v>
      </c>
      <c r="K275" s="150" t="s">
        <v>5480</v>
      </c>
      <c r="L275" s="150" t="s">
        <v>549</v>
      </c>
      <c r="M275" s="150" t="s">
        <v>67</v>
      </c>
      <c r="N275" s="155" t="s">
        <v>505</v>
      </c>
      <c r="O275" s="150" t="s">
        <v>507</v>
      </c>
      <c r="P275" s="150" t="s">
        <v>507</v>
      </c>
      <c r="Q275" s="150" t="s">
        <v>507</v>
      </c>
      <c r="R275" s="150" t="str">
        <f>IF($I275="","",IF(COUNTIFS('2.Mini Orientation'!$C:$C,$I275,'2.Mini Orientation'!$G:$G,"Yes")&gt;0,"Yes","No"))</f>
        <v>Yes</v>
      </c>
      <c r="S275" s="150" t="s">
        <v>780</v>
      </c>
    </row>
    <row r="276" spans="1:19" ht="23.25" customHeight="1">
      <c r="A276" s="150" t="str">
        <f t="shared" si="4"/>
        <v>No</v>
      </c>
      <c r="B276" s="153" t="str">
        <f>IF($I276="","",IFERROR(IF(_xlfn.XLOOKUP($I276,tbl_StartedStatus[Bold ID],tbl_StartedStatus[Started])="Started","Yes",IF(_xlfn.XLOOKUP($I276,tbl_StartedStatus[Bold ID],tbl_StartedStatus[Started])="No Show","No Show","")),""))</f>
        <v/>
      </c>
      <c r="F276" s="149" t="s">
        <v>501</v>
      </c>
      <c r="H276" s="150" t="s">
        <v>5589</v>
      </c>
      <c r="I276" s="150">
        <v>215373506</v>
      </c>
      <c r="J276" s="150">
        <v>18016082855</v>
      </c>
      <c r="K276" s="150" t="s">
        <v>5480</v>
      </c>
      <c r="L276" s="150" t="s">
        <v>647</v>
      </c>
      <c r="M276" s="150" t="s">
        <v>67</v>
      </c>
      <c r="N276" s="155" t="s">
        <v>505</v>
      </c>
      <c r="O276" s="150" t="s">
        <v>507</v>
      </c>
      <c r="P276" s="150" t="s">
        <v>507</v>
      </c>
      <c r="Q276" s="150" t="s">
        <v>507</v>
      </c>
      <c r="R276" s="150" t="str">
        <f>IF($I276="","",IF(COUNTIFS('2.Mini Orientation'!$C:$C,$I276,'2.Mini Orientation'!$G:$G,"Yes")&gt;0,"Yes","No"))</f>
        <v>No</v>
      </c>
      <c r="S276" s="150"/>
    </row>
    <row r="277" spans="1:19" ht="23.25" customHeight="1">
      <c r="A277" s="150" t="str">
        <f t="shared" si="4"/>
        <v>No</v>
      </c>
      <c r="B277" s="153" t="str">
        <f>IF($I277="","",IFERROR(IF(_xlfn.XLOOKUP($I277,tbl_StartedStatus[Bold ID],tbl_StartedStatus[Started])="Started","Yes",IF(_xlfn.XLOOKUP($I277,tbl_StartedStatus[Bold ID],tbl_StartedStatus[Started])="No Show","No Show","")),""))</f>
        <v/>
      </c>
      <c r="F277" s="149"/>
      <c r="G277" s="602"/>
      <c r="H277" s="150" t="s">
        <v>781</v>
      </c>
      <c r="I277" s="150">
        <v>223278587</v>
      </c>
      <c r="J277" s="150">
        <v>3856082433</v>
      </c>
      <c r="K277" s="150" t="s">
        <v>5480</v>
      </c>
      <c r="L277" s="150" t="s">
        <v>504</v>
      </c>
      <c r="M277" s="150" t="s">
        <v>65</v>
      </c>
      <c r="N277" s="155" t="s">
        <v>521</v>
      </c>
      <c r="O277" s="150" t="s">
        <v>506</v>
      </c>
      <c r="P277" s="150" t="s">
        <v>507</v>
      </c>
      <c r="Q277" s="150" t="s">
        <v>507</v>
      </c>
      <c r="R277" s="150" t="str">
        <f>IF($I277="","",IF(COUNTIFS('2.Mini Orientation'!$C:$C,$I277,'2.Mini Orientation'!$G:$G,"Yes")&gt;0,"Yes","No"))</f>
        <v>Yes</v>
      </c>
      <c r="S277" s="150"/>
    </row>
    <row r="278" spans="1:19" ht="23.25" customHeight="1">
      <c r="A278" s="150" t="str">
        <f t="shared" si="4"/>
        <v>No</v>
      </c>
      <c r="B278" s="153" t="str">
        <f>IF($I278="","",IFERROR(IF(_xlfn.XLOOKUP($I278,tbl_StartedStatus[Bold ID],tbl_StartedStatus[Started])="Started","Yes",IF(_xlfn.XLOOKUP($I278,tbl_StartedStatus[Bold ID],tbl_StartedStatus[Started])="No Show","No Show","")),""))</f>
        <v/>
      </c>
      <c r="C278" s="149">
        <v>46245</v>
      </c>
      <c r="F278" s="149" t="s">
        <v>501</v>
      </c>
      <c r="G278" s="602"/>
      <c r="H278" s="150" t="s">
        <v>782</v>
      </c>
      <c r="I278" s="150">
        <v>161455496</v>
      </c>
      <c r="J278" s="150">
        <v>3855073267</v>
      </c>
      <c r="K278" s="150" t="s">
        <v>5481</v>
      </c>
      <c r="L278" s="150" t="s">
        <v>504</v>
      </c>
      <c r="M278" s="150" t="s">
        <v>67</v>
      </c>
      <c r="N278" s="155" t="s">
        <v>516</v>
      </c>
      <c r="O278" s="150" t="s">
        <v>506</v>
      </c>
      <c r="P278" s="150" t="s">
        <v>507</v>
      </c>
      <c r="Q278" s="150" t="s">
        <v>507</v>
      </c>
      <c r="R278" s="150" t="str">
        <f>IF($I278="","",IF(COUNTIFS('2.Mini Orientation'!$C:$C,$I278,'2.Mini Orientation'!$G:$G,"Yes")&gt;0,"Yes","No"))</f>
        <v>No</v>
      </c>
      <c r="S278" s="150"/>
    </row>
    <row r="279" spans="1:19" ht="23.25" customHeight="1">
      <c r="A279" s="150" t="str">
        <f t="shared" si="4"/>
        <v>Yes</v>
      </c>
      <c r="B279" s="153" t="str">
        <f>IF($I279="","",IFERROR(IF(_xlfn.XLOOKUP($I279,tbl_StartedStatus[Bold ID],tbl_StartedStatus[Started])="Started","Yes",IF(_xlfn.XLOOKUP($I279,tbl_StartedStatus[Bold ID],tbl_StartedStatus[Started])="No Show","No Show","")),""))</f>
        <v/>
      </c>
      <c r="C279" s="149">
        <v>46245</v>
      </c>
      <c r="F279" s="149" t="s">
        <v>542</v>
      </c>
      <c r="H279" s="150" t="s">
        <v>783</v>
      </c>
      <c r="I279" s="150">
        <v>228927969</v>
      </c>
      <c r="J279" s="150">
        <v>2816704894</v>
      </c>
      <c r="K279" s="150" t="s">
        <v>5480</v>
      </c>
      <c r="L279" s="150" t="s">
        <v>504</v>
      </c>
      <c r="M279" s="150" t="s">
        <v>67</v>
      </c>
      <c r="N279" s="155" t="s">
        <v>510</v>
      </c>
      <c r="O279" s="150" t="s">
        <v>507</v>
      </c>
      <c r="P279" s="150" t="s">
        <v>507</v>
      </c>
      <c r="Q279" s="150" t="s">
        <v>507</v>
      </c>
      <c r="R279" s="150" t="str">
        <f>IF($I279="","",IF(COUNTIFS('2.Mini Orientation'!$C:$C,$I279,'2.Mini Orientation'!$G:$G,"Yes")&gt;0,"Yes","No"))</f>
        <v>Yes</v>
      </c>
      <c r="S279" s="150" t="s">
        <v>5747</v>
      </c>
    </row>
    <row r="280" spans="1:19" ht="23.25" customHeight="1">
      <c r="A280" s="150" t="str">
        <f t="shared" si="4"/>
        <v>No</v>
      </c>
      <c r="B280" s="153" t="str">
        <f>IF($I280="","",IFERROR(IF(_xlfn.XLOOKUP($I280,tbl_StartedStatus[Bold ID],tbl_StartedStatus[Started])="Started","Yes",IF(_xlfn.XLOOKUP($I280,tbl_StartedStatus[Bold ID],tbl_StartedStatus[Started])="No Show","No Show","")),""))</f>
        <v/>
      </c>
      <c r="C280" s="149">
        <v>46245</v>
      </c>
      <c r="F280" s="149" t="s">
        <v>535</v>
      </c>
      <c r="H280" s="150" t="s">
        <v>784</v>
      </c>
      <c r="I280" s="150">
        <v>218908297</v>
      </c>
      <c r="J280" s="150">
        <v>3853212566</v>
      </c>
      <c r="K280" s="150" t="s">
        <v>5480</v>
      </c>
      <c r="L280" s="150" t="s">
        <v>647</v>
      </c>
      <c r="M280" s="150" t="s">
        <v>67</v>
      </c>
      <c r="N280" s="155" t="s">
        <v>516</v>
      </c>
      <c r="O280" s="150" t="s">
        <v>506</v>
      </c>
      <c r="P280" s="150" t="s">
        <v>507</v>
      </c>
      <c r="Q280" s="150" t="s">
        <v>507</v>
      </c>
      <c r="R280" s="150" t="str">
        <f>IF($I280="","",IF(COUNTIFS('2.Mini Orientation'!$C:$C,$I280,'2.Mini Orientation'!$G:$G,"Yes")&gt;0,"Yes","No"))</f>
        <v>Yes</v>
      </c>
      <c r="S280" s="150"/>
    </row>
    <row r="281" spans="1:19" ht="23.25" customHeight="1">
      <c r="A281" s="150" t="str">
        <f t="shared" si="4"/>
        <v>No</v>
      </c>
      <c r="B281" s="153" t="str">
        <f>IF($I281="","",IFERROR(IF(_xlfn.XLOOKUP($I281,tbl_StartedStatus[Bold ID],tbl_StartedStatus[Started])="Started","Yes",IF(_xlfn.XLOOKUP($I281,tbl_StartedStatus[Bold ID],tbl_StartedStatus[Started])="No Show","No Show","")),""))</f>
        <v/>
      </c>
      <c r="F281" s="149" t="s">
        <v>501</v>
      </c>
      <c r="G281" s="602"/>
      <c r="H281" s="150" t="s">
        <v>785</v>
      </c>
      <c r="I281" s="150">
        <v>198565236</v>
      </c>
      <c r="J281" s="150">
        <v>8018563124</v>
      </c>
      <c r="K281" s="150" t="s">
        <v>5481</v>
      </c>
      <c r="L281" s="150" t="s">
        <v>504</v>
      </c>
      <c r="M281" s="150" t="s">
        <v>65</v>
      </c>
      <c r="N281" s="155" t="s">
        <v>521</v>
      </c>
      <c r="O281" s="150" t="s">
        <v>507</v>
      </c>
      <c r="P281" s="150" t="s">
        <v>507</v>
      </c>
      <c r="Q281" s="150" t="s">
        <v>507</v>
      </c>
      <c r="R281" s="150" t="str">
        <f>IF($I281="","",IF(COUNTIFS('2.Mini Orientation'!$C:$C,$I281,'2.Mini Orientation'!$G:$G,"Yes")&gt;0,"Yes","No"))</f>
        <v>No</v>
      </c>
      <c r="S281" s="150" t="s">
        <v>786</v>
      </c>
    </row>
    <row r="282" spans="1:19" ht="23.25" customHeight="1">
      <c r="A282" s="150" t="str">
        <f t="shared" si="4"/>
        <v>Yes</v>
      </c>
      <c r="B282" s="153" t="str">
        <f>IF($I282="","",IFERROR(IF(_xlfn.XLOOKUP($I282,tbl_StartedStatus[Bold ID],tbl_StartedStatus[Started])="Started","Yes",IF(_xlfn.XLOOKUP($I282,tbl_StartedStatus[Bold ID],tbl_StartedStatus[Started])="No Show","No Show","")),""))</f>
        <v/>
      </c>
      <c r="C282" s="149">
        <v>46245</v>
      </c>
      <c r="F282" s="149" t="s">
        <v>501</v>
      </c>
      <c r="H282" s="150" t="s">
        <v>787</v>
      </c>
      <c r="I282" s="150">
        <v>198483034</v>
      </c>
      <c r="J282" s="150">
        <v>3857709785</v>
      </c>
      <c r="K282" s="150" t="s">
        <v>5480</v>
      </c>
      <c r="L282" s="150" t="s">
        <v>504</v>
      </c>
      <c r="M282" s="150" t="s">
        <v>67</v>
      </c>
      <c r="N282" s="155" t="s">
        <v>510</v>
      </c>
      <c r="O282" s="150" t="s">
        <v>507</v>
      </c>
      <c r="P282" s="150" t="s">
        <v>507</v>
      </c>
      <c r="Q282" s="150" t="s">
        <v>507</v>
      </c>
      <c r="R282" s="150" t="str">
        <f>IF($I282="","",IF(COUNTIFS('2.Mini Orientation'!$C:$C,$I282,'2.Mini Orientation'!$G:$G,"Yes")&gt;0,"Yes","No"))</f>
        <v>Yes</v>
      </c>
      <c r="S282" s="150"/>
    </row>
    <row r="283" spans="1:19" ht="23.25" customHeight="1">
      <c r="A283" s="150" t="str">
        <f t="shared" si="4"/>
        <v>No</v>
      </c>
      <c r="B283" s="153" t="str">
        <f>IF($I283="","",IFERROR(IF(_xlfn.XLOOKUP($I283,tbl_StartedStatus[Bold ID],tbl_StartedStatus[Started])="Started","Yes",IF(_xlfn.XLOOKUP($I283,tbl_StartedStatus[Bold ID],tbl_StartedStatus[Started])="No Show","No Show","")),""))</f>
        <v/>
      </c>
      <c r="F283" s="149" t="s">
        <v>501</v>
      </c>
      <c r="G283" s="602"/>
      <c r="H283" s="150" t="s">
        <v>788</v>
      </c>
      <c r="I283" s="150">
        <v>230683960</v>
      </c>
      <c r="J283" s="150">
        <v>3855568744</v>
      </c>
      <c r="K283" s="150" t="s">
        <v>5480</v>
      </c>
      <c r="L283" s="150" t="s">
        <v>504</v>
      </c>
      <c r="M283" s="150" t="s">
        <v>67</v>
      </c>
      <c r="N283" s="155" t="s">
        <v>516</v>
      </c>
      <c r="O283" s="150" t="s">
        <v>506</v>
      </c>
      <c r="P283" s="150" t="s">
        <v>507</v>
      </c>
      <c r="Q283" s="150" t="s">
        <v>507</v>
      </c>
      <c r="R283" s="150" t="str">
        <f>IF($I283="","",IF(COUNTIFS('2.Mini Orientation'!$C:$C,$I283,'2.Mini Orientation'!$G:$G,"Yes")&gt;0,"Yes","No"))</f>
        <v>Yes</v>
      </c>
      <c r="S283" s="150"/>
    </row>
    <row r="284" spans="1:19" ht="23.25" customHeight="1">
      <c r="A284" s="150" t="str">
        <f t="shared" si="4"/>
        <v>Yes</v>
      </c>
      <c r="B284" s="153" t="str">
        <f>IF($I284="","",IFERROR(IF(_xlfn.XLOOKUP($I284,tbl_StartedStatus[Bold ID],tbl_StartedStatus[Started])="Started","Yes",IF(_xlfn.XLOOKUP($I284,tbl_StartedStatus[Bold ID],tbl_StartedStatus[Started])="No Show","No Show","")),""))</f>
        <v/>
      </c>
      <c r="C284" s="149">
        <v>46245</v>
      </c>
      <c r="F284" s="149" t="s">
        <v>501</v>
      </c>
      <c r="H284" s="150" t="s">
        <v>789</v>
      </c>
      <c r="I284" s="150">
        <v>230680035</v>
      </c>
      <c r="J284" s="150">
        <v>3852722316</v>
      </c>
      <c r="K284" s="150" t="s">
        <v>5481</v>
      </c>
      <c r="L284" s="150" t="s">
        <v>504</v>
      </c>
      <c r="M284" s="150" t="s">
        <v>67</v>
      </c>
      <c r="N284" s="155" t="s">
        <v>510</v>
      </c>
      <c r="O284" s="150" t="s">
        <v>507</v>
      </c>
      <c r="P284" s="150" t="s">
        <v>507</v>
      </c>
      <c r="Q284" s="150" t="s">
        <v>507</v>
      </c>
      <c r="R284" s="150" t="str">
        <f>IF($I284="","",IF(COUNTIFS('2.Mini Orientation'!$C:$C,$I284,'2.Mini Orientation'!$G:$G,"Yes")&gt;0,"Yes","No"))</f>
        <v>Yes</v>
      </c>
      <c r="S284" s="150"/>
    </row>
    <row r="285" spans="1:19" ht="23.25" hidden="1" customHeight="1">
      <c r="A285" s="150" t="str">
        <f t="shared" si="4"/>
        <v>No</v>
      </c>
      <c r="B285" s="153" t="str">
        <f>IF($I285="","",IFERROR(IF(_xlfn.XLOOKUP($I285,tbl_StartedStatus[Bold ID],tbl_StartedStatus[Started])="Started","Yes",IF(_xlfn.XLOOKUP($I285,tbl_StartedStatus[Bold ID],tbl_StartedStatus[Started])="No Show","No Show","")),""))</f>
        <v/>
      </c>
      <c r="C285" s="149">
        <v>46245</v>
      </c>
      <c r="F285" s="149" t="s">
        <v>501</v>
      </c>
      <c r="G285" s="602"/>
      <c r="H285" s="174" t="s">
        <v>790</v>
      </c>
      <c r="I285" s="598">
        <v>134728013</v>
      </c>
      <c r="J285" s="174">
        <v>3855306349</v>
      </c>
      <c r="K285" s="174" t="s">
        <v>5480</v>
      </c>
      <c r="L285" s="174" t="s">
        <v>504</v>
      </c>
      <c r="M285" s="174" t="s">
        <v>67</v>
      </c>
      <c r="N285" s="600" t="s">
        <v>516</v>
      </c>
      <c r="O285" s="150" t="s">
        <v>506</v>
      </c>
      <c r="P285" s="150" t="s">
        <v>507</v>
      </c>
      <c r="Q285" s="150" t="s">
        <v>507</v>
      </c>
      <c r="R285" s="150" t="str">
        <f>IF($I285="","",IF(COUNTIFS('2.Mini Orientation'!$C:$C,$I285,'2.Mini Orientation'!$G:$G,"Yes")&gt;0,"Yes","No"))</f>
        <v>Yes</v>
      </c>
      <c r="S285" s="150"/>
    </row>
    <row r="286" spans="1:19" ht="23.25" customHeight="1">
      <c r="A286" s="150" t="str">
        <f t="shared" si="4"/>
        <v>Yes</v>
      </c>
      <c r="B286" s="153" t="str">
        <f>IF($I286="","",IFERROR(IF(_xlfn.XLOOKUP($I286,tbl_StartedStatus[Bold ID],tbl_StartedStatus[Started])="Started","Yes",IF(_xlfn.XLOOKUP($I286,tbl_StartedStatus[Bold ID],tbl_StartedStatus[Started])="No Show","No Show","")),""))</f>
        <v/>
      </c>
      <c r="C286" s="149">
        <v>46245</v>
      </c>
      <c r="F286" s="149" t="s">
        <v>501</v>
      </c>
      <c r="G286" s="602"/>
      <c r="H286" s="150" t="s">
        <v>791</v>
      </c>
      <c r="I286" s="150">
        <v>194468079</v>
      </c>
      <c r="J286" s="150">
        <v>3852850481</v>
      </c>
      <c r="K286" s="150" t="s">
        <v>5480</v>
      </c>
      <c r="L286" s="150" t="s">
        <v>504</v>
      </c>
      <c r="M286" s="150" t="s">
        <v>67</v>
      </c>
      <c r="N286" s="155" t="s">
        <v>505</v>
      </c>
      <c r="O286" s="150" t="s">
        <v>507</v>
      </c>
      <c r="P286" s="150" t="s">
        <v>507</v>
      </c>
      <c r="Q286" s="150" t="s">
        <v>507</v>
      </c>
      <c r="R286" s="150" t="str">
        <f>IF($I286="","",IF(COUNTIFS('2.Mini Orientation'!$C:$C,$I286,'2.Mini Orientation'!$G:$G,"Yes")&gt;0,"Yes","No"))</f>
        <v>Yes</v>
      </c>
      <c r="S286" s="150"/>
    </row>
    <row r="287" spans="1:19" ht="23.25" customHeight="1">
      <c r="A287" s="150" t="str">
        <f t="shared" si="4"/>
        <v>No</v>
      </c>
      <c r="B287" s="153" t="str">
        <f>IF($I287="","",IFERROR(IF(_xlfn.XLOOKUP($I287,tbl_StartedStatus[Bold ID],tbl_StartedStatus[Started])="Started","Yes",IF(_xlfn.XLOOKUP($I287,tbl_StartedStatus[Bold ID],tbl_StartedStatus[Started])="No Show","No Show","")),""))</f>
        <v/>
      </c>
      <c r="C287" s="149">
        <v>46245</v>
      </c>
      <c r="F287" s="149" t="s">
        <v>501</v>
      </c>
      <c r="G287" s="602"/>
      <c r="H287" s="150" t="s">
        <v>792</v>
      </c>
      <c r="I287" s="150">
        <v>215378397</v>
      </c>
      <c r="J287" s="150">
        <v>3855980936</v>
      </c>
      <c r="K287" s="150" t="s">
        <v>5481</v>
      </c>
      <c r="L287" s="150" t="s">
        <v>504</v>
      </c>
      <c r="M287" s="150" t="s">
        <v>65</v>
      </c>
      <c r="N287" s="155" t="s">
        <v>521</v>
      </c>
      <c r="O287" s="150" t="s">
        <v>506</v>
      </c>
      <c r="P287" s="150" t="s">
        <v>507</v>
      </c>
      <c r="Q287" s="150" t="s">
        <v>507</v>
      </c>
      <c r="R287" s="150" t="str">
        <f>IF($I287="","",IF(COUNTIFS('2.Mini Orientation'!$C:$C,$I287,'2.Mini Orientation'!$G:$G,"Yes")&gt;0,"Yes","No"))</f>
        <v>Yes</v>
      </c>
      <c r="S287" s="150"/>
    </row>
    <row r="288" spans="1:19" ht="23.25" customHeight="1">
      <c r="A288" s="150" t="str">
        <f t="shared" si="4"/>
        <v>No</v>
      </c>
      <c r="B288" s="153" t="str">
        <f>IF($I288="","",IFERROR(IF(_xlfn.XLOOKUP($I288,tbl_StartedStatus[Bold ID],tbl_StartedStatus[Started])="Started","Yes",IF(_xlfn.XLOOKUP($I288,tbl_StartedStatus[Bold ID],tbl_StartedStatus[Started])="No Show","No Show","")),""))</f>
        <v/>
      </c>
      <c r="F288" s="149" t="s">
        <v>501</v>
      </c>
      <c r="G288" s="602"/>
      <c r="H288" s="150" t="s">
        <v>793</v>
      </c>
      <c r="I288" s="150">
        <v>133759259</v>
      </c>
      <c r="J288" s="150">
        <v>8017501509</v>
      </c>
      <c r="K288" s="150" t="s">
        <v>5480</v>
      </c>
      <c r="L288" s="150" t="s">
        <v>504</v>
      </c>
      <c r="M288" s="150" t="s">
        <v>67</v>
      </c>
      <c r="N288" s="155" t="s">
        <v>516</v>
      </c>
      <c r="O288" s="150" t="s">
        <v>506</v>
      </c>
      <c r="P288" s="150" t="s">
        <v>507</v>
      </c>
      <c r="Q288" s="150" t="s">
        <v>507</v>
      </c>
      <c r="R288" s="150" t="str">
        <f>IF($I288="","",IF(COUNTIFS('2.Mini Orientation'!$C:$C,$I288,'2.Mini Orientation'!$G:$G,"Yes")&gt;0,"Yes","No"))</f>
        <v>Yes</v>
      </c>
      <c r="S288" s="150" t="s">
        <v>754</v>
      </c>
    </row>
    <row r="289" spans="1:19" ht="23.25" customHeight="1">
      <c r="A289" s="150" t="str">
        <f t="shared" si="4"/>
        <v>Yes</v>
      </c>
      <c r="B289" s="153" t="str">
        <f>IF($I289="","",IFERROR(IF(_xlfn.XLOOKUP($I289,tbl_StartedStatus[Bold ID],tbl_StartedStatus[Started])="Started","Yes",IF(_xlfn.XLOOKUP($I289,tbl_StartedStatus[Bold ID],tbl_StartedStatus[Started])="No Show","No Show","")),""))</f>
        <v/>
      </c>
      <c r="C289" s="149">
        <v>46245</v>
      </c>
      <c r="F289" s="149" t="s">
        <v>501</v>
      </c>
      <c r="G289" s="602"/>
      <c r="H289" s="150" t="s">
        <v>794</v>
      </c>
      <c r="I289" s="150">
        <v>136202294</v>
      </c>
      <c r="J289" s="150">
        <v>3855626805</v>
      </c>
      <c r="K289" s="150" t="s">
        <v>5481</v>
      </c>
      <c r="L289" s="150" t="s">
        <v>504</v>
      </c>
      <c r="M289" s="150" t="s">
        <v>67</v>
      </c>
      <c r="N289" s="155" t="s">
        <v>510</v>
      </c>
      <c r="O289" s="150" t="s">
        <v>507</v>
      </c>
      <c r="P289" s="150" t="s">
        <v>507</v>
      </c>
      <c r="Q289" s="150" t="s">
        <v>507</v>
      </c>
      <c r="R289" s="150" t="str">
        <f>IF($I289="","",IF(COUNTIFS('2.Mini Orientation'!$C:$C,$I289,'2.Mini Orientation'!$G:$G,"Yes")&gt;0,"Yes","No"))</f>
        <v>Yes</v>
      </c>
      <c r="S289" s="150"/>
    </row>
    <row r="290" spans="1:19" ht="23.25" customHeight="1">
      <c r="A290" s="150" t="str">
        <f t="shared" si="4"/>
        <v>Yes</v>
      </c>
      <c r="B290" s="153" t="str">
        <f>IF($I290="","",IFERROR(IF(_xlfn.XLOOKUP($I290,tbl_StartedStatus[Bold ID],tbl_StartedStatus[Started])="Started","Yes",IF(_xlfn.XLOOKUP($I290,tbl_StartedStatus[Bold ID],tbl_StartedStatus[Started])="No Show","No Show","")),""))</f>
        <v/>
      </c>
      <c r="C290" s="149">
        <v>46245</v>
      </c>
      <c r="F290" s="149" t="s">
        <v>501</v>
      </c>
      <c r="H290" s="151" t="s">
        <v>795</v>
      </c>
      <c r="I290" s="150">
        <v>220894063</v>
      </c>
      <c r="J290" s="150">
        <v>3855676958</v>
      </c>
      <c r="K290" s="150" t="s">
        <v>5481</v>
      </c>
      <c r="L290" s="150" t="s">
        <v>504</v>
      </c>
      <c r="M290" s="150" t="s">
        <v>67</v>
      </c>
      <c r="N290" s="155" t="s">
        <v>505</v>
      </c>
      <c r="O290" s="150" t="s">
        <v>507</v>
      </c>
      <c r="P290" s="150" t="s">
        <v>507</v>
      </c>
      <c r="Q290" s="150" t="s">
        <v>507</v>
      </c>
      <c r="R290" s="150" t="str">
        <f>IF($I290="","",IF(COUNTIFS('2.Mini Orientation'!$C:$C,$I290,'2.Mini Orientation'!$G:$G,"Yes")&gt;0,"Yes","No"))</f>
        <v>Yes</v>
      </c>
      <c r="S290" s="150"/>
    </row>
    <row r="291" spans="1:19" ht="23.25" customHeight="1">
      <c r="A291" s="150" t="str">
        <f t="shared" si="4"/>
        <v>Yes</v>
      </c>
      <c r="B291" s="153" t="str">
        <f>IF($I291="","",IFERROR(IF(_xlfn.XLOOKUP($I291,tbl_StartedStatus[Bold ID],tbl_StartedStatus[Started])="Started","Yes",IF(_xlfn.XLOOKUP($I291,tbl_StartedStatus[Bold ID],tbl_StartedStatus[Started])="No Show","No Show","")),""))</f>
        <v/>
      </c>
      <c r="C291" s="149">
        <v>46245</v>
      </c>
      <c r="F291" s="149" t="s">
        <v>501</v>
      </c>
      <c r="G291" s="602"/>
      <c r="H291" s="150" t="s">
        <v>796</v>
      </c>
      <c r="I291" s="150">
        <v>119129137</v>
      </c>
      <c r="J291" s="150" t="s">
        <v>797</v>
      </c>
      <c r="K291" s="150" t="s">
        <v>5481</v>
      </c>
      <c r="L291" s="150" t="s">
        <v>504</v>
      </c>
      <c r="M291" s="150" t="s">
        <v>67</v>
      </c>
      <c r="N291" s="155" t="s">
        <v>510</v>
      </c>
      <c r="O291" s="150" t="s">
        <v>507</v>
      </c>
      <c r="P291" s="150" t="s">
        <v>507</v>
      </c>
      <c r="Q291" s="150" t="s">
        <v>507</v>
      </c>
      <c r="R291" s="150" t="str">
        <f>IF($I291="","",IF(COUNTIFS('2.Mini Orientation'!$C:$C,$I291,'2.Mini Orientation'!$G:$G,"Yes")&gt;0,"Yes","No"))</f>
        <v>Yes</v>
      </c>
      <c r="S291" s="150"/>
    </row>
    <row r="292" spans="1:19" ht="23.25" customHeight="1">
      <c r="A292" s="150" t="str">
        <f t="shared" si="4"/>
        <v>No</v>
      </c>
      <c r="B292" s="153" t="str">
        <f>IF($I292="","",IFERROR(IF(_xlfn.XLOOKUP($I292,tbl_StartedStatus[Bold ID],tbl_StartedStatus[Started])="Started","Yes",IF(_xlfn.XLOOKUP($I292,tbl_StartedStatus[Bold ID],tbl_StartedStatus[Started])="No Show","No Show","")),""))</f>
        <v/>
      </c>
      <c r="C292" s="149">
        <v>46245</v>
      </c>
      <c r="F292" s="149" t="s">
        <v>501</v>
      </c>
      <c r="G292" s="602"/>
      <c r="H292" s="150" t="s">
        <v>798</v>
      </c>
      <c r="I292" s="150">
        <v>219954549</v>
      </c>
      <c r="J292" s="150">
        <v>3854162835</v>
      </c>
      <c r="K292" s="150" t="s">
        <v>5480</v>
      </c>
      <c r="L292" s="150" t="s">
        <v>504</v>
      </c>
      <c r="M292" s="150" t="s">
        <v>65</v>
      </c>
      <c r="N292" s="155" t="s">
        <v>521</v>
      </c>
      <c r="O292" s="150" t="s">
        <v>506</v>
      </c>
      <c r="P292" s="150" t="s">
        <v>507</v>
      </c>
      <c r="Q292" s="150" t="s">
        <v>507</v>
      </c>
      <c r="R292" s="150" t="str">
        <f>IF($I292="","",IF(COUNTIFS('2.Mini Orientation'!$C:$C,$I292,'2.Mini Orientation'!$G:$G,"Yes")&gt;0,"Yes","No"))</f>
        <v>No</v>
      </c>
      <c r="S292" s="150"/>
    </row>
    <row r="293" spans="1:19" ht="23.25" customHeight="1">
      <c r="A293" s="150" t="str">
        <f t="shared" si="4"/>
        <v>No</v>
      </c>
      <c r="B293" s="153" t="str">
        <f>IF($I293="","",IFERROR(IF(_xlfn.XLOOKUP($I293,tbl_StartedStatus[Bold ID],tbl_StartedStatus[Started])="Started","Yes",IF(_xlfn.XLOOKUP($I293,tbl_StartedStatus[Bold ID],tbl_StartedStatus[Started])="No Show","No Show","")),""))</f>
        <v/>
      </c>
      <c r="C293" s="149">
        <v>46245</v>
      </c>
      <c r="F293" s="149" t="s">
        <v>501</v>
      </c>
      <c r="G293" s="602"/>
      <c r="H293" s="150" t="s">
        <v>799</v>
      </c>
      <c r="I293" s="150">
        <v>129422584</v>
      </c>
      <c r="J293" s="150" t="s">
        <v>5710</v>
      </c>
      <c r="K293" s="150" t="s">
        <v>5481</v>
      </c>
      <c r="L293" s="150" t="s">
        <v>549</v>
      </c>
      <c r="M293" s="150" t="s">
        <v>67</v>
      </c>
      <c r="N293" s="155" t="s">
        <v>516</v>
      </c>
      <c r="O293" s="150" t="s">
        <v>506</v>
      </c>
      <c r="P293" s="150" t="s">
        <v>507</v>
      </c>
      <c r="Q293" s="150" t="s">
        <v>507</v>
      </c>
      <c r="R293" s="150" t="str">
        <f>IF($I293="","",IF(COUNTIFS('2.Mini Orientation'!$C:$C,$I293,'2.Mini Orientation'!$G:$G,"Yes")&gt;0,"Yes","No"))</f>
        <v>No</v>
      </c>
      <c r="S293" s="150"/>
    </row>
    <row r="294" spans="1:19" ht="23.25" customHeight="1">
      <c r="A294" s="150" t="str">
        <f t="shared" si="4"/>
        <v>No</v>
      </c>
      <c r="B294" s="153" t="str">
        <f>IF($I294="","",IFERROR(IF(_xlfn.XLOOKUP($I294,tbl_StartedStatus[Bold ID],tbl_StartedStatus[Started])="Started","Yes",IF(_xlfn.XLOOKUP($I294,tbl_StartedStatus[Bold ID],tbl_StartedStatus[Started])="No Show","No Show","")),""))</f>
        <v/>
      </c>
      <c r="C294" s="149">
        <v>46245</v>
      </c>
      <c r="F294" s="149" t="s">
        <v>501</v>
      </c>
      <c r="G294" s="602"/>
      <c r="H294" s="150" t="s">
        <v>800</v>
      </c>
      <c r="I294" s="150">
        <v>180366945</v>
      </c>
      <c r="J294" s="150">
        <v>3853387157</v>
      </c>
      <c r="K294" s="150" t="s">
        <v>5480</v>
      </c>
      <c r="L294" s="150" t="s">
        <v>549</v>
      </c>
      <c r="M294" s="150" t="s">
        <v>67</v>
      </c>
      <c r="N294" s="155" t="s">
        <v>516</v>
      </c>
      <c r="O294" s="150" t="s">
        <v>506</v>
      </c>
      <c r="Q294" s="150" t="s">
        <v>507</v>
      </c>
      <c r="R294" s="150" t="str">
        <f>IF($I294="","",IF(COUNTIFS('2.Mini Orientation'!$C:$C,$I294,'2.Mini Orientation'!$G:$G,"Yes")&gt;0,"Yes","No"))</f>
        <v>No</v>
      </c>
      <c r="S294" s="150"/>
    </row>
    <row r="295" spans="1:19" ht="23.25" customHeight="1">
      <c r="A295" s="150" t="str">
        <f t="shared" si="4"/>
        <v>Yes</v>
      </c>
      <c r="B295" s="153" t="str">
        <f>IF($I295="","",IFERROR(IF(_xlfn.XLOOKUP($I295,tbl_StartedStatus[Bold ID],tbl_StartedStatus[Started])="Started","Yes",IF(_xlfn.XLOOKUP($I295,tbl_StartedStatus[Bold ID],tbl_StartedStatus[Started])="No Show","No Show","")),""))</f>
        <v/>
      </c>
      <c r="C295" s="149">
        <v>46245</v>
      </c>
      <c r="F295" s="149" t="s">
        <v>501</v>
      </c>
      <c r="H295" s="150" t="s">
        <v>801</v>
      </c>
      <c r="I295" s="150">
        <v>121767865</v>
      </c>
      <c r="J295" s="150">
        <v>3853493323</v>
      </c>
      <c r="K295" s="150" t="s">
        <v>5480</v>
      </c>
      <c r="L295" s="150" t="s">
        <v>504</v>
      </c>
      <c r="M295" s="150" t="s">
        <v>67</v>
      </c>
      <c r="N295" s="155" t="s">
        <v>510</v>
      </c>
      <c r="O295" s="150" t="s">
        <v>507</v>
      </c>
      <c r="P295" s="150" t="s">
        <v>507</v>
      </c>
      <c r="Q295" s="150" t="s">
        <v>507</v>
      </c>
      <c r="R295" s="150" t="str">
        <f>IF($I295="","",IF(COUNTIFS('2.Mini Orientation'!$C:$C,$I295,'2.Mini Orientation'!$G:$G,"Yes")&gt;0,"Yes","No"))</f>
        <v>Yes</v>
      </c>
      <c r="S295" s="150" t="s">
        <v>802</v>
      </c>
    </row>
    <row r="296" spans="1:19" ht="23.25" customHeight="1">
      <c r="A296" s="150" t="str">
        <f t="shared" si="4"/>
        <v>Yes</v>
      </c>
      <c r="B296" s="153" t="str">
        <f>IF($I296="","",IFERROR(IF(_xlfn.XLOOKUP($I296,tbl_StartedStatus[Bold ID],tbl_StartedStatus[Started])="Started","Yes",IF(_xlfn.XLOOKUP($I296,tbl_StartedStatus[Bold ID],tbl_StartedStatus[Started])="No Show","No Show","")),""))</f>
        <v/>
      </c>
      <c r="C296" s="149">
        <v>46245</v>
      </c>
      <c r="F296" s="149" t="s">
        <v>501</v>
      </c>
      <c r="H296" s="150" t="s">
        <v>801</v>
      </c>
      <c r="I296" s="150">
        <v>128553631</v>
      </c>
      <c r="J296" s="150" t="s">
        <v>803</v>
      </c>
      <c r="K296" s="150" t="s">
        <v>5480</v>
      </c>
      <c r="L296" s="150" t="s">
        <v>504</v>
      </c>
      <c r="M296" s="150" t="s">
        <v>67</v>
      </c>
      <c r="N296" s="155" t="s">
        <v>510</v>
      </c>
      <c r="O296" s="150" t="s">
        <v>507</v>
      </c>
      <c r="P296" s="150" t="s">
        <v>507</v>
      </c>
      <c r="Q296" s="150" t="s">
        <v>507</v>
      </c>
      <c r="R296" s="150" t="str">
        <f>IF($I296="","",IF(COUNTIFS('2.Mini Orientation'!$C:$C,$I296,'2.Mini Orientation'!$G:$G,"Yes")&gt;0,"Yes","No"))</f>
        <v>Yes</v>
      </c>
      <c r="S296" s="150" t="s">
        <v>804</v>
      </c>
    </row>
    <row r="297" spans="1:19" ht="23.25" customHeight="1">
      <c r="A297" s="150" t="str">
        <f t="shared" si="4"/>
        <v>No</v>
      </c>
      <c r="B297" s="153" t="str">
        <f>IF($I297="","",IFERROR(IF(_xlfn.XLOOKUP($I297,tbl_StartedStatus[Bold ID],tbl_StartedStatus[Started])="Started","Yes",IF(_xlfn.XLOOKUP($I297,tbl_StartedStatus[Bold ID],tbl_StartedStatus[Started])="No Show","No Show","")),""))</f>
        <v/>
      </c>
      <c r="C297" s="149">
        <v>46245</v>
      </c>
      <c r="F297" s="149" t="s">
        <v>501</v>
      </c>
      <c r="H297" s="150" t="s">
        <v>5590</v>
      </c>
      <c r="I297" s="150">
        <v>146324193</v>
      </c>
      <c r="J297" s="150">
        <v>8016696278</v>
      </c>
      <c r="K297" s="150" t="s">
        <v>5480</v>
      </c>
      <c r="L297" s="150" t="s">
        <v>504</v>
      </c>
      <c r="M297" s="150" t="s">
        <v>65</v>
      </c>
      <c r="N297" s="155" t="s">
        <v>805</v>
      </c>
      <c r="O297" s="150" t="s">
        <v>507</v>
      </c>
      <c r="P297" s="150" t="s">
        <v>507</v>
      </c>
      <c r="Q297" s="150" t="s">
        <v>507</v>
      </c>
      <c r="R297" s="150" t="str">
        <f>IF($I297="","",IF(COUNTIFS('2.Mini Orientation'!$C:$C,$I297,'2.Mini Orientation'!$G:$G,"Yes")&gt;0,"Yes","No"))</f>
        <v>No</v>
      </c>
      <c r="S297" s="150"/>
    </row>
    <row r="298" spans="1:19" ht="23.25" customHeight="1">
      <c r="A298" s="150" t="str">
        <f t="shared" si="4"/>
        <v>Yes</v>
      </c>
      <c r="B298" s="153" t="str">
        <f>IF($I298="","",IFERROR(IF(_xlfn.XLOOKUP($I298,tbl_StartedStatus[Bold ID],tbl_StartedStatus[Started])="Started","Yes",IF(_xlfn.XLOOKUP($I298,tbl_StartedStatus[Bold ID],tbl_StartedStatus[Started])="No Show","No Show","")),""))</f>
        <v/>
      </c>
      <c r="C298" s="149">
        <v>46245</v>
      </c>
      <c r="F298" s="149" t="s">
        <v>501</v>
      </c>
      <c r="H298" s="150" t="s">
        <v>806</v>
      </c>
      <c r="I298" s="150">
        <v>133415185</v>
      </c>
      <c r="J298" s="150">
        <v>3853410407</v>
      </c>
      <c r="K298" s="150" t="s">
        <v>5480</v>
      </c>
      <c r="L298" s="150" t="s">
        <v>504</v>
      </c>
      <c r="M298" s="150" t="s">
        <v>67</v>
      </c>
      <c r="N298" s="155" t="s">
        <v>516</v>
      </c>
      <c r="O298" s="150" t="s">
        <v>507</v>
      </c>
      <c r="P298" s="150" t="s">
        <v>507</v>
      </c>
      <c r="Q298" s="150" t="s">
        <v>507</v>
      </c>
      <c r="R298" s="150" t="str">
        <f>IF($I298="","",IF(COUNTIFS('2.Mini Orientation'!$C:$C,$I298,'2.Mini Orientation'!$G:$G,"Yes")&gt;0,"Yes","No"))</f>
        <v>Yes</v>
      </c>
      <c r="S298" s="150"/>
    </row>
    <row r="299" spans="1:19" ht="23.25" customHeight="1">
      <c r="A299" s="150" t="str">
        <f t="shared" si="4"/>
        <v>No</v>
      </c>
      <c r="B299" s="153" t="str">
        <f>IF($I299="","",IFERROR(IF(_xlfn.XLOOKUP($I299,tbl_StartedStatus[Bold ID],tbl_StartedStatus[Started])="Started","Yes",IF(_xlfn.XLOOKUP($I299,tbl_StartedStatus[Bold ID],tbl_StartedStatus[Started])="No Show","No Show","")),""))</f>
        <v/>
      </c>
      <c r="C299" s="149">
        <v>46246</v>
      </c>
      <c r="F299" s="149" t="s">
        <v>501</v>
      </c>
      <c r="H299" s="150" t="s">
        <v>5591</v>
      </c>
      <c r="I299" s="150">
        <v>116758500</v>
      </c>
      <c r="J299" s="150">
        <v>18016447575</v>
      </c>
      <c r="L299" s="150" t="s">
        <v>504</v>
      </c>
      <c r="M299" s="150" t="s">
        <v>67</v>
      </c>
      <c r="N299" s="155" t="s">
        <v>510</v>
      </c>
      <c r="O299" s="150" t="s">
        <v>507</v>
      </c>
      <c r="Q299" s="150" t="s">
        <v>507</v>
      </c>
      <c r="R299" s="150" t="str">
        <f>IF($I299="","",IF(COUNTIFS('2.Mini Orientation'!$C:$C,$I299,'2.Mini Orientation'!$G:$G,"Yes")&gt;0,"Yes","No"))</f>
        <v>No</v>
      </c>
      <c r="S299" s="150"/>
    </row>
    <row r="300" spans="1:19" ht="23.25" customHeight="1">
      <c r="A300" s="150" t="str">
        <f t="shared" si="4"/>
        <v>No</v>
      </c>
      <c r="B300" s="153" t="str">
        <f>IF($I300="","",IFERROR(IF(_xlfn.XLOOKUP($I300,tbl_StartedStatus[Bold ID],tbl_StartedStatus[Started])="Started","Yes",IF(_xlfn.XLOOKUP($I300,tbl_StartedStatus[Bold ID],tbl_StartedStatus[Started])="No Show","No Show","")),""))</f>
        <v/>
      </c>
      <c r="C300" s="149">
        <v>46246</v>
      </c>
      <c r="F300" s="149" t="s">
        <v>535</v>
      </c>
      <c r="H300" s="150" t="s">
        <v>807</v>
      </c>
      <c r="I300" s="150">
        <v>198493843</v>
      </c>
      <c r="J300" s="150" t="s">
        <v>808</v>
      </c>
      <c r="K300" s="150" t="s">
        <v>5480</v>
      </c>
      <c r="L300" s="150" t="s">
        <v>504</v>
      </c>
      <c r="M300" s="150" t="s">
        <v>67</v>
      </c>
      <c r="N300" s="155" t="s">
        <v>510</v>
      </c>
      <c r="O300" s="150" t="s">
        <v>506</v>
      </c>
      <c r="P300" s="150" t="s">
        <v>507</v>
      </c>
      <c r="Q300" s="150" t="s">
        <v>507</v>
      </c>
      <c r="R300" s="150" t="str">
        <f>IF($I300="","",IF(COUNTIFS('2.Mini Orientation'!$C:$C,$I300,'2.Mini Orientation'!$G:$G,"Yes")&gt;0,"Yes","No"))</f>
        <v>No</v>
      </c>
      <c r="S300" s="150"/>
    </row>
    <row r="301" spans="1:19" ht="23.25" customHeight="1">
      <c r="A301" s="150" t="str">
        <f t="shared" si="4"/>
        <v>Yes</v>
      </c>
      <c r="B301" s="153" t="str">
        <f>IF($I301="","",IFERROR(IF(_xlfn.XLOOKUP($I301,tbl_StartedStatus[Bold ID],tbl_StartedStatus[Started])="Started","Yes",IF(_xlfn.XLOOKUP($I301,tbl_StartedStatus[Bold ID],tbl_StartedStatus[Started])="No Show","No Show","")),""))</f>
        <v/>
      </c>
      <c r="C301" s="149">
        <v>46246</v>
      </c>
      <c r="F301" s="149" t="s">
        <v>501</v>
      </c>
      <c r="G301" s="602"/>
      <c r="H301" s="150" t="s">
        <v>809</v>
      </c>
      <c r="I301" s="150">
        <v>230682377</v>
      </c>
      <c r="J301" s="150">
        <v>4094337409</v>
      </c>
      <c r="K301" s="150" t="s">
        <v>5481</v>
      </c>
      <c r="L301" s="150" t="s">
        <v>647</v>
      </c>
      <c r="M301" s="150" t="s">
        <v>67</v>
      </c>
      <c r="N301" s="155" t="s">
        <v>516</v>
      </c>
      <c r="O301" s="150" t="s">
        <v>507</v>
      </c>
      <c r="P301" s="150" t="s">
        <v>507</v>
      </c>
      <c r="Q301" s="150" t="s">
        <v>507</v>
      </c>
      <c r="R301" s="150" t="str">
        <f>IF($I301="","",IF(COUNTIFS('2.Mini Orientation'!$C:$C,$I301,'2.Mini Orientation'!$G:$G,"Yes")&gt;0,"Yes","No"))</f>
        <v>Yes</v>
      </c>
      <c r="S301" s="150"/>
    </row>
    <row r="302" spans="1:19" ht="23.25" customHeight="1">
      <c r="A302" s="150" t="str">
        <f t="shared" si="4"/>
        <v>Yes</v>
      </c>
      <c r="B302" s="153" t="str">
        <f>IF($I302="","",IFERROR(IF(_xlfn.XLOOKUP($I302,tbl_StartedStatus[Bold ID],tbl_StartedStatus[Started])="Started","Yes",IF(_xlfn.XLOOKUP($I302,tbl_StartedStatus[Bold ID],tbl_StartedStatus[Started])="No Show","No Show","")),""))</f>
        <v/>
      </c>
      <c r="C302" s="149">
        <v>46246</v>
      </c>
      <c r="F302" s="149" t="s">
        <v>501</v>
      </c>
      <c r="H302" s="150" t="s">
        <v>810</v>
      </c>
      <c r="I302" s="150">
        <v>160694935</v>
      </c>
      <c r="J302" s="150">
        <v>3465643262</v>
      </c>
      <c r="K302" s="150" t="s">
        <v>5480</v>
      </c>
      <c r="L302" s="150" t="s">
        <v>549</v>
      </c>
      <c r="M302" s="150" t="s">
        <v>67</v>
      </c>
      <c r="N302" s="155" t="s">
        <v>516</v>
      </c>
      <c r="O302" s="150" t="s">
        <v>507</v>
      </c>
      <c r="P302" s="150" t="s">
        <v>507</v>
      </c>
      <c r="Q302" s="150" t="s">
        <v>507</v>
      </c>
      <c r="R302" s="150" t="str">
        <f>IF($I302="","",IF(COUNTIFS('2.Mini Orientation'!$C:$C,$I302,'2.Mini Orientation'!$G:$G,"Yes")&gt;0,"Yes","No"))</f>
        <v>Yes</v>
      </c>
      <c r="S302" s="150" t="s">
        <v>5748</v>
      </c>
    </row>
    <row r="303" spans="1:19" ht="23.25" customHeight="1">
      <c r="A303" s="150" t="str">
        <f t="shared" si="4"/>
        <v>Yes</v>
      </c>
      <c r="B303" s="153" t="str">
        <f>IF($I303="","",IFERROR(IF(_xlfn.XLOOKUP($I303,tbl_StartedStatus[Bold ID],tbl_StartedStatus[Started])="Started","Yes",IF(_xlfn.XLOOKUP($I303,tbl_StartedStatus[Bold ID],tbl_StartedStatus[Started])="No Show","No Show","")),""))</f>
        <v/>
      </c>
      <c r="C303" s="149">
        <v>46246</v>
      </c>
      <c r="F303" s="149" t="s">
        <v>542</v>
      </c>
      <c r="H303" s="150" t="s">
        <v>811</v>
      </c>
      <c r="I303" s="150">
        <v>124766504</v>
      </c>
      <c r="J303" s="150" t="s">
        <v>812</v>
      </c>
      <c r="K303" s="150" t="s">
        <v>5480</v>
      </c>
      <c r="L303" s="150" t="s">
        <v>504</v>
      </c>
      <c r="M303" s="150" t="s">
        <v>67</v>
      </c>
      <c r="N303" s="155" t="s">
        <v>510</v>
      </c>
      <c r="O303" s="150" t="s">
        <v>507</v>
      </c>
      <c r="P303" s="150" t="s">
        <v>507</v>
      </c>
      <c r="Q303" s="150" t="s">
        <v>507</v>
      </c>
      <c r="R303" s="150" t="str">
        <f>IF($I303="","",IF(COUNTIFS('2.Mini Orientation'!$C:$C,$I303,'2.Mini Orientation'!$G:$G,"Yes")&gt;0,"Yes","No"))</f>
        <v>Yes</v>
      </c>
      <c r="S303" s="150" t="s">
        <v>5749</v>
      </c>
    </row>
    <row r="304" spans="1:19" ht="23.25" customHeight="1">
      <c r="A304" s="150" t="str">
        <f t="shared" si="4"/>
        <v>No</v>
      </c>
      <c r="B304" s="153" t="str">
        <f>IF($I304="","",IFERROR(IF(_xlfn.XLOOKUP($I304,tbl_StartedStatus[Bold ID],tbl_StartedStatus[Started])="Started","Yes",IF(_xlfn.XLOOKUP($I304,tbl_StartedStatus[Bold ID],tbl_StartedStatus[Started])="No Show","No Show","")),""))</f>
        <v/>
      </c>
      <c r="C304" s="149">
        <v>46246</v>
      </c>
      <c r="F304" s="149" t="s">
        <v>501</v>
      </c>
      <c r="G304" s="602"/>
      <c r="H304" s="150" t="s">
        <v>813</v>
      </c>
      <c r="I304" s="150">
        <v>161284558</v>
      </c>
      <c r="J304" s="150">
        <v>7867992591</v>
      </c>
      <c r="K304" s="150" t="s">
        <v>5480</v>
      </c>
      <c r="L304" s="150" t="s">
        <v>504</v>
      </c>
      <c r="M304" s="150" t="s">
        <v>67</v>
      </c>
      <c r="N304" s="155" t="s">
        <v>516</v>
      </c>
      <c r="O304" s="150" t="s">
        <v>506</v>
      </c>
      <c r="P304" s="150" t="s">
        <v>507</v>
      </c>
      <c r="Q304" s="150" t="s">
        <v>507</v>
      </c>
      <c r="R304" s="150" t="str">
        <f>IF($I304="","",IF(COUNTIFS('2.Mini Orientation'!$C:$C,$I304,'2.Mini Orientation'!$G:$G,"Yes")&gt;0,"Yes","No"))</f>
        <v>Yes</v>
      </c>
      <c r="S304" s="150"/>
    </row>
    <row r="305" spans="1:19" ht="23.25" customHeight="1">
      <c r="A305" s="150" t="str">
        <f t="shared" si="4"/>
        <v>No</v>
      </c>
      <c r="B305" s="153" t="str">
        <f>IF($I305="","",IFERROR(IF(_xlfn.XLOOKUP($I305,tbl_StartedStatus[Bold ID],tbl_StartedStatus[Started])="Started","Yes",IF(_xlfn.XLOOKUP($I305,tbl_StartedStatus[Bold ID],tbl_StartedStatus[Started])="No Show","No Show","")),""))</f>
        <v/>
      </c>
      <c r="C305" s="149">
        <v>46246</v>
      </c>
      <c r="F305" s="149" t="s">
        <v>501</v>
      </c>
      <c r="H305" s="150" t="s">
        <v>814</v>
      </c>
      <c r="I305" s="150">
        <v>230680555</v>
      </c>
      <c r="J305" s="150">
        <v>7722066737</v>
      </c>
      <c r="K305" s="150" t="s">
        <v>5480</v>
      </c>
      <c r="L305" s="150" t="s">
        <v>504</v>
      </c>
      <c r="M305" s="150" t="s">
        <v>67</v>
      </c>
      <c r="N305" s="155" t="s">
        <v>516</v>
      </c>
      <c r="O305" s="150" t="s">
        <v>507</v>
      </c>
      <c r="P305" s="150" t="s">
        <v>507</v>
      </c>
      <c r="Q305" s="150" t="s">
        <v>507</v>
      </c>
      <c r="R305" s="150" t="str">
        <f>IF($I305="","",IF(COUNTIFS('2.Mini Orientation'!$C:$C,$I305,'2.Mini Orientation'!$G:$G,"Yes")&gt;0,"Yes","No"))</f>
        <v>No</v>
      </c>
      <c r="S305" s="150"/>
    </row>
    <row r="306" spans="1:19" ht="23.25" customHeight="1">
      <c r="A306" s="150" t="str">
        <f t="shared" si="4"/>
        <v>No</v>
      </c>
      <c r="B306" s="153" t="str">
        <f>IF($I306="","",IFERROR(IF(_xlfn.XLOOKUP($I306,tbl_StartedStatus[Bold ID],tbl_StartedStatus[Started])="Started","Yes",IF(_xlfn.XLOOKUP($I306,tbl_StartedStatus[Bold ID],tbl_StartedStatus[Started])="No Show","No Show","")),""))</f>
        <v/>
      </c>
      <c r="C306" s="149">
        <v>46246</v>
      </c>
      <c r="F306" s="149" t="s">
        <v>501</v>
      </c>
      <c r="H306" s="150" t="s">
        <v>815</v>
      </c>
      <c r="I306" s="150">
        <v>95654028</v>
      </c>
      <c r="J306" s="150">
        <v>8016660661</v>
      </c>
      <c r="K306" s="150" t="s">
        <v>5481</v>
      </c>
      <c r="L306" s="150" t="s">
        <v>504</v>
      </c>
      <c r="M306" s="150" t="s">
        <v>67</v>
      </c>
      <c r="N306" s="155" t="s">
        <v>516</v>
      </c>
      <c r="O306" s="150" t="s">
        <v>506</v>
      </c>
      <c r="P306" s="150" t="s">
        <v>507</v>
      </c>
      <c r="Q306" s="150" t="s">
        <v>507</v>
      </c>
      <c r="R306" s="150" t="str">
        <f>IF($I306="","",IF(COUNTIFS('2.Mini Orientation'!$C:$C,$I306,'2.Mini Orientation'!$G:$G,"Yes")&gt;0,"Yes","No"))</f>
        <v>Yes</v>
      </c>
      <c r="S306" s="150"/>
    </row>
    <row r="307" spans="1:19" ht="23.25" customHeight="1">
      <c r="A307" s="150" t="str">
        <f t="shared" si="4"/>
        <v>No</v>
      </c>
      <c r="B307" s="153" t="str">
        <f>IF($I307="","",IFERROR(IF(_xlfn.XLOOKUP($I307,tbl_StartedStatus[Bold ID],tbl_StartedStatus[Started])="Started","Yes",IF(_xlfn.XLOOKUP($I307,tbl_StartedStatus[Bold ID],tbl_StartedStatus[Started])="No Show","No Show","")),""))</f>
        <v/>
      </c>
      <c r="C307" s="149">
        <v>46246</v>
      </c>
      <c r="F307" s="149" t="s">
        <v>501</v>
      </c>
      <c r="G307" s="602"/>
      <c r="H307" s="150" t="s">
        <v>816</v>
      </c>
      <c r="I307" s="150">
        <v>230678782</v>
      </c>
      <c r="J307" s="150">
        <v>3852564608</v>
      </c>
      <c r="K307" s="150" t="s">
        <v>5480</v>
      </c>
      <c r="L307" s="150" t="s">
        <v>647</v>
      </c>
      <c r="M307" s="150" t="s">
        <v>67</v>
      </c>
      <c r="N307" s="155" t="s">
        <v>516</v>
      </c>
      <c r="O307" s="150" t="s">
        <v>506</v>
      </c>
      <c r="P307" s="150" t="s">
        <v>507</v>
      </c>
      <c r="Q307" s="150" t="s">
        <v>507</v>
      </c>
      <c r="R307" s="150" t="str">
        <f>IF($I307="","",IF(COUNTIFS('2.Mini Orientation'!$C:$C,$I307,'2.Mini Orientation'!$G:$G,"Yes")&gt;0,"Yes","No"))</f>
        <v>No</v>
      </c>
      <c r="S307" s="150"/>
    </row>
    <row r="308" spans="1:19" ht="23.25" customHeight="1">
      <c r="A308" s="150" t="str">
        <f t="shared" si="4"/>
        <v>Yes</v>
      </c>
      <c r="B308" s="153" t="str">
        <f>IF($I308="","",IFERROR(IF(_xlfn.XLOOKUP($I308,tbl_StartedStatus[Bold ID],tbl_StartedStatus[Started])="Started","Yes",IF(_xlfn.XLOOKUP($I308,tbl_StartedStatus[Bold ID],tbl_StartedStatus[Started])="No Show","No Show","")),""))</f>
        <v/>
      </c>
      <c r="C308" s="149">
        <v>46246</v>
      </c>
      <c r="F308" s="149" t="s">
        <v>501</v>
      </c>
      <c r="G308" s="602"/>
      <c r="H308" s="150" t="s">
        <v>817</v>
      </c>
      <c r="I308" s="150">
        <v>129429839</v>
      </c>
      <c r="J308" s="150">
        <v>18058654890</v>
      </c>
      <c r="K308" s="150" t="s">
        <v>5481</v>
      </c>
      <c r="L308" s="150" t="s">
        <v>504</v>
      </c>
      <c r="M308" s="150" t="s">
        <v>67</v>
      </c>
      <c r="N308" s="155" t="s">
        <v>510</v>
      </c>
      <c r="O308" s="150" t="s">
        <v>507</v>
      </c>
      <c r="P308" s="150" t="s">
        <v>507</v>
      </c>
      <c r="Q308" s="150" t="s">
        <v>507</v>
      </c>
      <c r="R308" s="150" t="str">
        <f>IF($I308="","",IF(COUNTIFS('2.Mini Orientation'!$C:$C,$I308,'2.Mini Orientation'!$G:$G,"Yes")&gt;0,"Yes","No"))</f>
        <v>Yes</v>
      </c>
      <c r="S308" s="150"/>
    </row>
    <row r="309" spans="1:19" ht="23.25" customHeight="1">
      <c r="A309" s="150" t="str">
        <f t="shared" si="4"/>
        <v>No</v>
      </c>
      <c r="B309" s="153" t="str">
        <f>IF($I309="","",IFERROR(IF(_xlfn.XLOOKUP($I309,tbl_StartedStatus[Bold ID],tbl_StartedStatus[Started])="Started","Yes",IF(_xlfn.XLOOKUP($I309,tbl_StartedStatus[Bold ID],tbl_StartedStatus[Started])="No Show","No Show","")),""))</f>
        <v/>
      </c>
      <c r="C309" s="149">
        <v>46246</v>
      </c>
      <c r="F309" s="149" t="s">
        <v>501</v>
      </c>
      <c r="H309" s="150" t="s">
        <v>818</v>
      </c>
      <c r="I309" s="150">
        <v>230565555</v>
      </c>
      <c r="J309" s="150">
        <v>3853783387</v>
      </c>
      <c r="K309" s="150" t="s">
        <v>5480</v>
      </c>
      <c r="L309" s="150" t="s">
        <v>504</v>
      </c>
      <c r="M309" s="150" t="s">
        <v>65</v>
      </c>
      <c r="N309" s="155" t="s">
        <v>521</v>
      </c>
      <c r="O309" s="150" t="s">
        <v>506</v>
      </c>
      <c r="P309" s="150" t="s">
        <v>507</v>
      </c>
      <c r="Q309" s="150" t="s">
        <v>507</v>
      </c>
      <c r="R309" s="150" t="str">
        <f>IF($I309="","",IF(COUNTIFS('2.Mini Orientation'!$C:$C,$I309,'2.Mini Orientation'!$G:$G,"Yes")&gt;0,"Yes","No"))</f>
        <v>Yes</v>
      </c>
      <c r="S309" s="150"/>
    </row>
    <row r="310" spans="1:19" ht="23.25" customHeight="1">
      <c r="A310" s="150" t="str">
        <f t="shared" si="4"/>
        <v>Yes</v>
      </c>
      <c r="B310" s="153" t="str">
        <f>IF($I310="","",IFERROR(IF(_xlfn.XLOOKUP($I310,tbl_StartedStatus[Bold ID],tbl_StartedStatus[Started])="Started","Yes",IF(_xlfn.XLOOKUP($I310,tbl_StartedStatus[Bold ID],tbl_StartedStatus[Started])="No Show","No Show","")),""))</f>
        <v/>
      </c>
      <c r="C310" s="149">
        <v>46246</v>
      </c>
      <c r="F310" s="149" t="s">
        <v>501</v>
      </c>
      <c r="G310" s="602"/>
      <c r="H310" s="150" t="s">
        <v>819</v>
      </c>
      <c r="I310" s="429">
        <v>230691935</v>
      </c>
      <c r="J310" s="150">
        <v>3855869186</v>
      </c>
      <c r="K310" s="150" t="s">
        <v>5481</v>
      </c>
      <c r="L310" s="150" t="s">
        <v>504</v>
      </c>
      <c r="M310" s="150" t="s">
        <v>67</v>
      </c>
      <c r="N310" s="155" t="s">
        <v>510</v>
      </c>
      <c r="O310" s="150" t="s">
        <v>507</v>
      </c>
      <c r="P310" s="150" t="s">
        <v>507</v>
      </c>
      <c r="Q310" s="150" t="s">
        <v>507</v>
      </c>
      <c r="R310" s="150" t="str">
        <f>IF($I310="","",IF(COUNTIFS('2.Mini Orientation'!$C:$C,$I310,'2.Mini Orientation'!$G:$G,"Yes")&gt;0,"Yes","No"))</f>
        <v>Yes</v>
      </c>
      <c r="S310" s="150" t="s">
        <v>5750</v>
      </c>
    </row>
    <row r="311" spans="1:19" ht="23.25" customHeight="1">
      <c r="A311" s="150" t="str">
        <f t="shared" si="4"/>
        <v>No</v>
      </c>
      <c r="B311" s="153" t="str">
        <f>IF($I311="","",IFERROR(IF(_xlfn.XLOOKUP($I311,tbl_StartedStatus[Bold ID],tbl_StartedStatus[Started])="Started","Yes",IF(_xlfn.XLOOKUP($I311,tbl_StartedStatus[Bold ID],tbl_StartedStatus[Started])="No Show","No Show","")),""))</f>
        <v/>
      </c>
      <c r="C311" s="149">
        <v>46246</v>
      </c>
      <c r="F311" s="149" t="s">
        <v>501</v>
      </c>
      <c r="H311" s="153" t="s">
        <v>820</v>
      </c>
      <c r="I311" s="150">
        <v>177619328</v>
      </c>
      <c r="J311" s="150">
        <v>3852994181</v>
      </c>
      <c r="K311" s="150" t="s">
        <v>5481</v>
      </c>
      <c r="L311" s="150" t="s">
        <v>549</v>
      </c>
      <c r="M311" s="150" t="s">
        <v>67</v>
      </c>
      <c r="N311" s="155" t="s">
        <v>516</v>
      </c>
      <c r="O311" s="150" t="s">
        <v>506</v>
      </c>
      <c r="Q311" s="150" t="s">
        <v>507</v>
      </c>
      <c r="R311" s="150" t="str">
        <f>IF($I311="","",IF(COUNTIFS('2.Mini Orientation'!$C:$C,$I311,'2.Mini Orientation'!$G:$G,"Yes")&gt;0,"Yes","No"))</f>
        <v>Yes</v>
      </c>
      <c r="S311" s="150"/>
    </row>
    <row r="312" spans="1:19" ht="23.25" customHeight="1">
      <c r="A312" s="150" t="str">
        <f t="shared" si="4"/>
        <v>No</v>
      </c>
      <c r="B312" s="153" t="str">
        <f>IF($I312="","",IFERROR(IF(_xlfn.XLOOKUP($I312,tbl_StartedStatus[Bold ID],tbl_StartedStatus[Started])="Started","Yes",IF(_xlfn.XLOOKUP($I312,tbl_StartedStatus[Bold ID],tbl_StartedStatus[Started])="No Show","No Show","")),""))</f>
        <v/>
      </c>
      <c r="C312" s="149">
        <v>46246</v>
      </c>
      <c r="F312" s="149" t="s">
        <v>542</v>
      </c>
      <c r="H312" s="150" t="s">
        <v>821</v>
      </c>
      <c r="I312" s="150">
        <v>215060132</v>
      </c>
      <c r="J312" s="150">
        <v>8018893037</v>
      </c>
      <c r="K312" s="150" t="s">
        <v>5481</v>
      </c>
      <c r="L312" s="150" t="s">
        <v>549</v>
      </c>
      <c r="M312" s="150" t="s">
        <v>67</v>
      </c>
      <c r="N312" s="155" t="s">
        <v>516</v>
      </c>
      <c r="O312" s="150" t="s">
        <v>506</v>
      </c>
      <c r="P312" s="150" t="s">
        <v>507</v>
      </c>
      <c r="Q312" s="150" t="s">
        <v>507</v>
      </c>
      <c r="R312" s="150" t="str">
        <f>IF($I312="","",IF(COUNTIFS('2.Mini Orientation'!$C:$C,$I312,'2.Mini Orientation'!$G:$G,"Yes")&gt;0,"Yes","No"))</f>
        <v>No</v>
      </c>
      <c r="S312" s="150"/>
    </row>
    <row r="313" spans="1:19" ht="23.25" customHeight="1">
      <c r="A313" s="150" t="str">
        <f t="shared" si="4"/>
        <v>Yes</v>
      </c>
      <c r="B313" s="153" t="str">
        <f>IF($I313="","",IFERROR(IF(_xlfn.XLOOKUP($I313,tbl_StartedStatus[Bold ID],tbl_StartedStatus[Started])="Started","Yes",IF(_xlfn.XLOOKUP($I313,tbl_StartedStatus[Bold ID],tbl_StartedStatus[Started])="No Show","No Show","")),""))</f>
        <v/>
      </c>
      <c r="C313" s="149">
        <v>46246</v>
      </c>
      <c r="F313" s="149" t="s">
        <v>501</v>
      </c>
      <c r="H313" s="150" t="s">
        <v>822</v>
      </c>
      <c r="I313" s="150">
        <v>213123630</v>
      </c>
      <c r="J313" s="150">
        <v>3859779021</v>
      </c>
      <c r="K313" s="150" t="s">
        <v>5481</v>
      </c>
      <c r="L313" s="150" t="s">
        <v>504</v>
      </c>
      <c r="M313" s="150" t="s">
        <v>67</v>
      </c>
      <c r="N313" s="155" t="s">
        <v>516</v>
      </c>
      <c r="O313" s="150" t="s">
        <v>507</v>
      </c>
      <c r="P313" s="150" t="s">
        <v>507</v>
      </c>
      <c r="Q313" s="150" t="s">
        <v>507</v>
      </c>
      <c r="R313" s="150" t="str">
        <f>IF($I313="","",IF(COUNTIFS('2.Mini Orientation'!$C:$C,$I313,'2.Mini Orientation'!$G:$G,"Yes")&gt;0,"Yes","No"))</f>
        <v>Yes</v>
      </c>
      <c r="S313" s="150" t="s">
        <v>786</v>
      </c>
    </row>
    <row r="314" spans="1:19" ht="23.25" customHeight="1">
      <c r="A314" s="150" t="str">
        <f t="shared" si="4"/>
        <v>No</v>
      </c>
      <c r="B314" s="153" t="str">
        <f>IF($I314="","",IFERROR(IF(_xlfn.XLOOKUP($I314,tbl_StartedStatus[Bold ID],tbl_StartedStatus[Started])="Started","Yes",IF(_xlfn.XLOOKUP($I314,tbl_StartedStatus[Bold ID],tbl_StartedStatus[Started])="No Show","No Show","")),""))</f>
        <v/>
      </c>
      <c r="C314" s="149">
        <v>46246</v>
      </c>
      <c r="F314" s="149" t="s">
        <v>542</v>
      </c>
      <c r="G314" s="602"/>
      <c r="H314" s="150" t="s">
        <v>823</v>
      </c>
      <c r="I314" s="150">
        <v>220941144</v>
      </c>
      <c r="J314" s="150">
        <v>3855294209</v>
      </c>
      <c r="K314" s="150" t="s">
        <v>5480</v>
      </c>
      <c r="L314" s="150" t="s">
        <v>504</v>
      </c>
      <c r="M314" s="150" t="s">
        <v>65</v>
      </c>
      <c r="N314" s="155" t="s">
        <v>536</v>
      </c>
      <c r="O314" s="150" t="s">
        <v>507</v>
      </c>
      <c r="P314" s="150" t="s">
        <v>507</v>
      </c>
      <c r="Q314" s="150" t="s">
        <v>507</v>
      </c>
      <c r="R314" s="150" t="str">
        <f>IF($I314="","",IF(COUNTIFS('2.Mini Orientation'!$C:$C,$I314,'2.Mini Orientation'!$G:$G,"Yes")&gt;0,"Yes","No"))</f>
        <v>No</v>
      </c>
      <c r="S314" s="150"/>
    </row>
    <row r="315" spans="1:19" ht="23.25" customHeight="1">
      <c r="A315" s="150" t="str">
        <f t="shared" si="4"/>
        <v>No</v>
      </c>
      <c r="B315" s="153" t="str">
        <f>IF($I315="","",IFERROR(IF(_xlfn.XLOOKUP($I315,tbl_StartedStatus[Bold ID],tbl_StartedStatus[Started])="Started","Yes",IF(_xlfn.XLOOKUP($I315,tbl_StartedStatus[Bold ID],tbl_StartedStatus[Started])="No Show","No Show","")),""))</f>
        <v/>
      </c>
      <c r="C315" s="149">
        <v>46246</v>
      </c>
      <c r="F315" s="149" t="s">
        <v>501</v>
      </c>
      <c r="H315" s="150" t="s">
        <v>5592</v>
      </c>
      <c r="I315" s="150">
        <v>230691633</v>
      </c>
      <c r="J315" s="150">
        <v>3855307038</v>
      </c>
      <c r="K315" s="150" t="s">
        <v>5480</v>
      </c>
      <c r="L315" s="150" t="s">
        <v>504</v>
      </c>
      <c r="M315" s="150" t="s">
        <v>67</v>
      </c>
      <c r="N315" s="155" t="s">
        <v>516</v>
      </c>
      <c r="O315" s="150" t="s">
        <v>506</v>
      </c>
      <c r="Q315" s="150" t="s">
        <v>507</v>
      </c>
      <c r="R315" s="150" t="str">
        <f>IF($I315="","",IF(COUNTIFS('2.Mini Orientation'!$C:$C,$I315,'2.Mini Orientation'!$G:$G,"Yes")&gt;0,"Yes","No"))</f>
        <v>No</v>
      </c>
      <c r="S315" s="150"/>
    </row>
    <row r="316" spans="1:19" ht="23.25" customHeight="1">
      <c r="A316" s="150" t="str">
        <f t="shared" si="4"/>
        <v>No</v>
      </c>
      <c r="B316" s="153" t="str">
        <f>IF($I316="","",IFERROR(IF(_xlfn.XLOOKUP($I316,tbl_StartedStatus[Bold ID],tbl_StartedStatus[Started])="Started","Yes",IF(_xlfn.XLOOKUP($I316,tbl_StartedStatus[Bold ID],tbl_StartedStatus[Started])="No Show","No Show","")),""))</f>
        <v/>
      </c>
      <c r="C316" s="149">
        <v>46246</v>
      </c>
      <c r="F316" s="149" t="s">
        <v>501</v>
      </c>
      <c r="H316" s="150" t="s">
        <v>824</v>
      </c>
      <c r="I316" s="150">
        <v>134063757</v>
      </c>
      <c r="J316" s="150" t="s">
        <v>825</v>
      </c>
      <c r="K316" s="150" t="s">
        <v>5481</v>
      </c>
      <c r="L316" s="150" t="s">
        <v>504</v>
      </c>
      <c r="M316" s="150" t="s">
        <v>67</v>
      </c>
      <c r="N316" s="155" t="s">
        <v>510</v>
      </c>
      <c r="O316" s="150" t="s">
        <v>507</v>
      </c>
      <c r="P316" s="150" t="s">
        <v>507</v>
      </c>
      <c r="Q316" s="150" t="s">
        <v>507</v>
      </c>
      <c r="R316" s="150" t="str">
        <f>IF($I316="","",IF(COUNTIFS('2.Mini Orientation'!$C:$C,$I316,'2.Mini Orientation'!$G:$G,"Yes")&gt;0,"Yes","No"))</f>
        <v>No</v>
      </c>
      <c r="S316" s="150"/>
    </row>
    <row r="317" spans="1:19" ht="23.25" customHeight="1">
      <c r="A317" s="150" t="str">
        <f t="shared" si="4"/>
        <v>No</v>
      </c>
      <c r="B317" s="153" t="str">
        <f>IF($I317="","",IFERROR(IF(_xlfn.XLOOKUP($I317,tbl_StartedStatus[Bold ID],tbl_StartedStatus[Started])="Started","Yes",IF(_xlfn.XLOOKUP($I317,tbl_StartedStatus[Bold ID],tbl_StartedStatus[Started])="No Show","No Show","")),""))</f>
        <v/>
      </c>
      <c r="C317" s="149">
        <v>46246</v>
      </c>
      <c r="F317" s="149" t="s">
        <v>501</v>
      </c>
      <c r="H317" s="150" t="s">
        <v>5593</v>
      </c>
      <c r="I317" s="150">
        <v>176312644</v>
      </c>
      <c r="J317" s="150">
        <v>3854636039</v>
      </c>
      <c r="K317" s="150" t="s">
        <v>5480</v>
      </c>
      <c r="L317" s="150" t="s">
        <v>504</v>
      </c>
      <c r="M317" s="150" t="s">
        <v>66</v>
      </c>
      <c r="N317" s="155" t="s">
        <v>741</v>
      </c>
      <c r="O317" s="150" t="s">
        <v>506</v>
      </c>
      <c r="P317" s="150" t="s">
        <v>507</v>
      </c>
      <c r="Q317" s="150" t="s">
        <v>507</v>
      </c>
      <c r="R317" s="150" t="str">
        <f>IF($I317="","",IF(COUNTIFS('2.Mini Orientation'!$C:$C,$I317,'2.Mini Orientation'!$G:$G,"Yes")&gt;0,"Yes","No"))</f>
        <v>Yes</v>
      </c>
      <c r="S317" s="150" t="s">
        <v>5751</v>
      </c>
    </row>
    <row r="318" spans="1:19" ht="23.25" customHeight="1">
      <c r="A318" s="150" t="str">
        <f t="shared" si="4"/>
        <v>No</v>
      </c>
      <c r="B318" s="153" t="str">
        <f>IF($I318="","",IFERROR(IF(_xlfn.XLOOKUP($I318,tbl_StartedStatus[Bold ID],tbl_StartedStatus[Started])="Started","Yes",IF(_xlfn.XLOOKUP($I318,tbl_StartedStatus[Bold ID],tbl_StartedStatus[Started])="No Show","No Show","")),""))</f>
        <v/>
      </c>
      <c r="C318" s="149">
        <v>46246</v>
      </c>
      <c r="F318" s="149" t="s">
        <v>501</v>
      </c>
      <c r="H318" s="150" t="s">
        <v>826</v>
      </c>
      <c r="I318" s="150">
        <v>152251119</v>
      </c>
      <c r="J318" s="150">
        <v>3855766809</v>
      </c>
      <c r="K318" s="150" t="s">
        <v>5481</v>
      </c>
      <c r="L318" s="150" t="s">
        <v>504</v>
      </c>
      <c r="M318" s="150" t="s">
        <v>67</v>
      </c>
      <c r="N318" s="155" t="s">
        <v>516</v>
      </c>
      <c r="O318" s="150" t="s">
        <v>506</v>
      </c>
      <c r="P318" s="150" t="s">
        <v>507</v>
      </c>
      <c r="Q318" s="150" t="s">
        <v>507</v>
      </c>
      <c r="R318" s="150" t="str">
        <f>IF($I318="","",IF(COUNTIFS('2.Mini Orientation'!$C:$C,$I318,'2.Mini Orientation'!$G:$G,"Yes")&gt;0,"Yes","No"))</f>
        <v>Yes</v>
      </c>
      <c r="S318" s="150"/>
    </row>
    <row r="319" spans="1:19" ht="23.25" customHeight="1">
      <c r="A319" s="150" t="str">
        <f t="shared" si="4"/>
        <v>Yes</v>
      </c>
      <c r="B319" s="153" t="str">
        <f>IF($I319="","",IFERROR(IF(_xlfn.XLOOKUP($I319,tbl_StartedStatus[Bold ID],tbl_StartedStatus[Started])="Started","Yes",IF(_xlfn.XLOOKUP($I319,tbl_StartedStatus[Bold ID],tbl_StartedStatus[Started])="No Show","No Show","")),""))</f>
        <v/>
      </c>
      <c r="C319" s="149">
        <v>46246</v>
      </c>
      <c r="F319" s="149" t="s">
        <v>501</v>
      </c>
      <c r="H319" s="150" t="s">
        <v>5594</v>
      </c>
      <c r="I319" s="150">
        <v>127763315</v>
      </c>
      <c r="J319" s="150">
        <v>3854889389</v>
      </c>
      <c r="K319" s="150" t="s">
        <v>5481</v>
      </c>
      <c r="L319" s="150" t="s">
        <v>504</v>
      </c>
      <c r="M319" s="150" t="s">
        <v>67</v>
      </c>
      <c r="N319" s="155" t="s">
        <v>510</v>
      </c>
      <c r="O319" s="150" t="s">
        <v>507</v>
      </c>
      <c r="P319" s="150" t="s">
        <v>507</v>
      </c>
      <c r="Q319" s="150" t="s">
        <v>507</v>
      </c>
      <c r="R319" s="150" t="str">
        <f>IF($I319="","",IF(COUNTIFS('2.Mini Orientation'!$C:$C,$I319,'2.Mini Orientation'!$G:$G,"Yes")&gt;0,"Yes","No"))</f>
        <v>Yes</v>
      </c>
      <c r="S319" s="150" t="s">
        <v>5752</v>
      </c>
    </row>
    <row r="320" spans="1:19" ht="23.25" customHeight="1">
      <c r="A320" s="150" t="str">
        <f t="shared" si="4"/>
        <v>No</v>
      </c>
      <c r="B320" s="153" t="str">
        <f>IF($I320="","",IFERROR(IF(_xlfn.XLOOKUP($I320,tbl_StartedStatus[Bold ID],tbl_StartedStatus[Started])="Started","Yes",IF(_xlfn.XLOOKUP($I320,tbl_StartedStatus[Bold ID],tbl_StartedStatus[Started])="No Show","No Show","")),""))</f>
        <v/>
      </c>
      <c r="C320" s="149">
        <v>46247</v>
      </c>
      <c r="F320" s="149" t="s">
        <v>501</v>
      </c>
      <c r="H320" s="150" t="s">
        <v>827</v>
      </c>
      <c r="I320" s="150">
        <v>133464827</v>
      </c>
      <c r="J320" s="150">
        <v>3855478374</v>
      </c>
      <c r="K320" s="150" t="s">
        <v>5481</v>
      </c>
      <c r="L320" s="150" t="s">
        <v>647</v>
      </c>
      <c r="M320" s="150" t="s">
        <v>67</v>
      </c>
      <c r="N320" s="155" t="s">
        <v>516</v>
      </c>
      <c r="O320" s="150" t="s">
        <v>506</v>
      </c>
      <c r="P320" s="150" t="s">
        <v>507</v>
      </c>
      <c r="Q320" s="150" t="s">
        <v>507</v>
      </c>
      <c r="R320" s="150" t="str">
        <f>IF($I320="","",IF(COUNTIFS('2.Mini Orientation'!$C:$C,$I320,'2.Mini Orientation'!$G:$G,"Yes")&gt;0,"Yes","No"))</f>
        <v>Yes</v>
      </c>
      <c r="S320" s="150"/>
    </row>
    <row r="321" spans="1:19" ht="23.25" customHeight="1">
      <c r="A321" s="150" t="str">
        <f t="shared" si="4"/>
        <v>No</v>
      </c>
      <c r="B321" s="153" t="str">
        <f>IF($I321="","",IFERROR(IF(_xlfn.XLOOKUP($I321,tbl_StartedStatus[Bold ID],tbl_StartedStatus[Started])="Started","Yes",IF(_xlfn.XLOOKUP($I321,tbl_StartedStatus[Bold ID],tbl_StartedStatus[Started])="No Show","No Show","")),""))</f>
        <v/>
      </c>
      <c r="C321" s="149">
        <v>46247</v>
      </c>
      <c r="F321" s="149" t="s">
        <v>501</v>
      </c>
      <c r="H321" s="150" t="s">
        <v>5595</v>
      </c>
      <c r="I321" s="150">
        <v>228809893</v>
      </c>
      <c r="J321" s="150">
        <v>4075351348</v>
      </c>
      <c r="K321" s="150" t="s">
        <v>5480</v>
      </c>
      <c r="L321" s="150" t="s">
        <v>549</v>
      </c>
      <c r="M321" s="150" t="s">
        <v>67</v>
      </c>
      <c r="N321" s="155" t="s">
        <v>516</v>
      </c>
      <c r="O321" s="150" t="s">
        <v>506</v>
      </c>
      <c r="P321" s="150" t="s">
        <v>507</v>
      </c>
      <c r="Q321" s="150" t="s">
        <v>507</v>
      </c>
      <c r="R321" s="150" t="str">
        <f>IF($I321="","",IF(COUNTIFS('2.Mini Orientation'!$C:$C,$I321,'2.Mini Orientation'!$G:$G,"Yes")&gt;0,"Yes","No"))</f>
        <v>Yes</v>
      </c>
      <c r="S321" s="150" t="s">
        <v>764</v>
      </c>
    </row>
    <row r="322" spans="1:19" ht="23.25" customHeight="1">
      <c r="A322" s="150" t="str">
        <f t="shared" ref="A322:A385" si="5">IF($I322="","",IF(AND($R322="Yes",$O322="Passed",$P322="Passed",$Q322="Passed"),"Yes","No"))</f>
        <v>Yes</v>
      </c>
      <c r="B322" s="153" t="str">
        <f>IF($I322="","",IFERROR(IF(_xlfn.XLOOKUP($I322,tbl_StartedStatus[Bold ID],tbl_StartedStatus[Started])="Started","Yes",IF(_xlfn.XLOOKUP($I322,tbl_StartedStatus[Bold ID],tbl_StartedStatus[Started])="No Show","No Show","")),""))</f>
        <v/>
      </c>
      <c r="C322" s="149">
        <v>46247</v>
      </c>
      <c r="F322" s="149" t="s">
        <v>501</v>
      </c>
      <c r="H322" s="150" t="s">
        <v>828</v>
      </c>
      <c r="I322" s="150">
        <v>176312661</v>
      </c>
      <c r="J322" s="150">
        <v>3855567585</v>
      </c>
      <c r="K322" s="150" t="s">
        <v>5480</v>
      </c>
      <c r="L322" s="150" t="s">
        <v>504</v>
      </c>
      <c r="M322" s="150" t="s">
        <v>67</v>
      </c>
      <c r="N322" s="155" t="s">
        <v>510</v>
      </c>
      <c r="O322" s="150" t="s">
        <v>507</v>
      </c>
      <c r="P322" s="150" t="s">
        <v>507</v>
      </c>
      <c r="Q322" s="150" t="s">
        <v>507</v>
      </c>
      <c r="R322" s="150" t="str">
        <f>IF($I322="","",IF(COUNTIFS('2.Mini Orientation'!$C:$C,$I322,'2.Mini Orientation'!$G:$G,"Yes")&gt;0,"Yes","No"))</f>
        <v>Yes</v>
      </c>
      <c r="S322" s="150"/>
    </row>
    <row r="323" spans="1:19" ht="23.25" customHeight="1">
      <c r="A323" s="150" t="str">
        <f t="shared" si="5"/>
        <v>Yes</v>
      </c>
      <c r="B323" s="153" t="str">
        <f>IF($I323="","",IFERROR(IF(_xlfn.XLOOKUP($I323,tbl_StartedStatus[Bold ID],tbl_StartedStatus[Started])="Started","Yes",IF(_xlfn.XLOOKUP($I323,tbl_StartedStatus[Bold ID],tbl_StartedStatus[Started])="No Show","No Show","")),""))</f>
        <v/>
      </c>
      <c r="C323" s="149">
        <v>46247</v>
      </c>
      <c r="F323" s="149" t="s">
        <v>501</v>
      </c>
      <c r="H323" s="150" t="s">
        <v>829</v>
      </c>
      <c r="I323" s="150">
        <v>230744602</v>
      </c>
      <c r="J323" s="150">
        <v>3852673454</v>
      </c>
      <c r="K323" s="150" t="s">
        <v>5481</v>
      </c>
      <c r="L323" s="150" t="s">
        <v>647</v>
      </c>
      <c r="M323" s="150" t="s">
        <v>67</v>
      </c>
      <c r="N323" s="155" t="s">
        <v>516</v>
      </c>
      <c r="O323" s="150" t="s">
        <v>507</v>
      </c>
      <c r="P323" s="150" t="s">
        <v>507</v>
      </c>
      <c r="Q323" s="150" t="s">
        <v>507</v>
      </c>
      <c r="R323" s="150" t="str">
        <f>IF($I323="","",IF(COUNTIFS('2.Mini Orientation'!$C:$C,$I323,'2.Mini Orientation'!$G:$G,"Yes")&gt;0,"Yes","No"))</f>
        <v>Yes</v>
      </c>
      <c r="S323" s="150"/>
    </row>
    <row r="324" spans="1:19" ht="23.25" customHeight="1">
      <c r="A324" s="150" t="str">
        <f t="shared" si="5"/>
        <v>No</v>
      </c>
      <c r="B324" s="153" t="str">
        <f>IF($I324="","",IFERROR(IF(_xlfn.XLOOKUP($I324,tbl_StartedStatus[Bold ID],tbl_StartedStatus[Started])="Started","Yes",IF(_xlfn.XLOOKUP($I324,tbl_StartedStatus[Bold ID],tbl_StartedStatus[Started])="No Show","No Show","")),""))</f>
        <v/>
      </c>
      <c r="C324" s="149">
        <v>46247</v>
      </c>
      <c r="F324" s="149" t="s">
        <v>501</v>
      </c>
      <c r="G324" s="602"/>
      <c r="H324" s="150" t="s">
        <v>830</v>
      </c>
      <c r="I324" s="150">
        <v>218398919</v>
      </c>
      <c r="J324" s="150" t="s">
        <v>831</v>
      </c>
      <c r="K324" s="150" t="s">
        <v>5480</v>
      </c>
      <c r="L324" s="150" t="s">
        <v>504</v>
      </c>
      <c r="M324" s="150" t="s">
        <v>67</v>
      </c>
      <c r="N324" s="155" t="s">
        <v>516</v>
      </c>
      <c r="O324" s="150" t="s">
        <v>506</v>
      </c>
      <c r="P324" s="150" t="s">
        <v>507</v>
      </c>
      <c r="Q324" s="150" t="s">
        <v>507</v>
      </c>
      <c r="R324" s="150" t="str">
        <f>IF($I324="","",IF(COUNTIFS('2.Mini Orientation'!$C:$C,$I324,'2.Mini Orientation'!$G:$G,"Yes")&gt;0,"Yes","No"))</f>
        <v>No</v>
      </c>
      <c r="S324" s="150"/>
    </row>
    <row r="325" spans="1:19" ht="23.25" customHeight="1">
      <c r="A325" s="150" t="str">
        <f t="shared" si="5"/>
        <v>No</v>
      </c>
      <c r="B325" s="153" t="str">
        <f>IF($I325="","",IFERROR(IF(_xlfn.XLOOKUP($I325,tbl_StartedStatus[Bold ID],tbl_StartedStatus[Started])="Started","Yes",IF(_xlfn.XLOOKUP($I325,tbl_StartedStatus[Bold ID],tbl_StartedStatus[Started])="No Show","No Show","")),""))</f>
        <v/>
      </c>
      <c r="C325" s="149">
        <v>46247</v>
      </c>
      <c r="F325" s="149" t="s">
        <v>501</v>
      </c>
      <c r="H325" s="150" t="s">
        <v>832</v>
      </c>
      <c r="I325" s="150">
        <v>177590913</v>
      </c>
      <c r="J325" s="150" t="s">
        <v>5711</v>
      </c>
      <c r="K325" s="150" t="s">
        <v>5480</v>
      </c>
      <c r="L325" s="150" t="s">
        <v>504</v>
      </c>
      <c r="M325" s="150" t="s">
        <v>67</v>
      </c>
      <c r="N325" s="155" t="s">
        <v>516</v>
      </c>
      <c r="O325" s="150" t="s">
        <v>506</v>
      </c>
      <c r="P325" s="150" t="s">
        <v>507</v>
      </c>
      <c r="Q325" s="150" t="s">
        <v>507</v>
      </c>
      <c r="R325" s="150" t="str">
        <f>IF($I325="","",IF(COUNTIFS('2.Mini Orientation'!$C:$C,$I325,'2.Mini Orientation'!$G:$G,"Yes")&gt;0,"Yes","No"))</f>
        <v>No</v>
      </c>
      <c r="S325" s="150"/>
    </row>
    <row r="326" spans="1:19" ht="23.25" customHeight="1">
      <c r="A326" s="150" t="str">
        <f t="shared" si="5"/>
        <v>No</v>
      </c>
      <c r="B326" s="153" t="str">
        <f>IF($I326="","",IFERROR(IF(_xlfn.XLOOKUP($I326,tbl_StartedStatus[Bold ID],tbl_StartedStatus[Started])="Started","Yes",IF(_xlfn.XLOOKUP($I326,tbl_StartedStatus[Bold ID],tbl_StartedStatus[Started])="No Show","No Show","")),""))</f>
        <v/>
      </c>
      <c r="C326" s="149">
        <v>46247</v>
      </c>
      <c r="F326" s="149" t="s">
        <v>501</v>
      </c>
      <c r="H326" s="150" t="s">
        <v>833</v>
      </c>
      <c r="I326" s="150">
        <v>218431336</v>
      </c>
      <c r="J326" s="150">
        <v>4352996802</v>
      </c>
      <c r="K326" s="150" t="s">
        <v>5481</v>
      </c>
      <c r="L326" s="150" t="s">
        <v>504</v>
      </c>
      <c r="M326" s="150" t="s">
        <v>67</v>
      </c>
      <c r="N326" s="155" t="s">
        <v>510</v>
      </c>
      <c r="O326" s="150" t="s">
        <v>507</v>
      </c>
      <c r="P326" s="150" t="s">
        <v>507</v>
      </c>
      <c r="Q326" s="150" t="s">
        <v>507</v>
      </c>
      <c r="R326" s="150" t="str">
        <f>IF($I326="","",IF(COUNTIFS('2.Mini Orientation'!$C:$C,$I326,'2.Mini Orientation'!$G:$G,"Yes")&gt;0,"Yes","No"))</f>
        <v>No</v>
      </c>
      <c r="S326" s="150"/>
    </row>
    <row r="327" spans="1:19" ht="23.25" customHeight="1">
      <c r="A327" s="150" t="str">
        <f t="shared" si="5"/>
        <v>No</v>
      </c>
      <c r="B327" s="153" t="str">
        <f>IF($I327="","",IFERROR(IF(_xlfn.XLOOKUP($I327,tbl_StartedStatus[Bold ID],tbl_StartedStatus[Started])="Started","Yes",IF(_xlfn.XLOOKUP($I327,tbl_StartedStatus[Bold ID],tbl_StartedStatus[Started])="No Show","No Show","")),""))</f>
        <v/>
      </c>
      <c r="C327" s="149">
        <v>46247</v>
      </c>
      <c r="F327" s="149" t="s">
        <v>501</v>
      </c>
      <c r="G327" s="602"/>
      <c r="H327" s="150" t="s">
        <v>834</v>
      </c>
      <c r="I327" s="429">
        <v>230752878</v>
      </c>
      <c r="J327" s="150">
        <v>2109657128</v>
      </c>
      <c r="K327" s="150" t="s">
        <v>5480</v>
      </c>
      <c r="L327" s="150" t="s">
        <v>504</v>
      </c>
      <c r="M327" s="150" t="s">
        <v>67</v>
      </c>
      <c r="N327" s="155" t="s">
        <v>516</v>
      </c>
      <c r="O327" s="150" t="s">
        <v>506</v>
      </c>
      <c r="P327" s="150" t="s">
        <v>507</v>
      </c>
      <c r="Q327" s="150" t="s">
        <v>507</v>
      </c>
      <c r="R327" s="150" t="str">
        <f>IF($I327="","",IF(COUNTIFS('2.Mini Orientation'!$C:$C,$I327,'2.Mini Orientation'!$G:$G,"Yes")&gt;0,"Yes","No"))</f>
        <v>Yes</v>
      </c>
      <c r="S327" s="150"/>
    </row>
    <row r="328" spans="1:19" ht="23.25" customHeight="1">
      <c r="A328" s="150" t="str">
        <f t="shared" si="5"/>
        <v>No</v>
      </c>
      <c r="B328" s="153" t="str">
        <f>IF($I328="","",IFERROR(IF(_xlfn.XLOOKUP($I328,tbl_StartedStatus[Bold ID],tbl_StartedStatus[Started])="Started","Yes",IF(_xlfn.XLOOKUP($I328,tbl_StartedStatus[Bold ID],tbl_StartedStatus[Started])="No Show","No Show","")),""))</f>
        <v/>
      </c>
      <c r="C328" s="149">
        <v>46247</v>
      </c>
      <c r="F328" s="149" t="s">
        <v>501</v>
      </c>
      <c r="H328" s="150" t="s">
        <v>835</v>
      </c>
      <c r="I328" s="150">
        <v>227080666</v>
      </c>
      <c r="J328" s="150">
        <v>3855623060</v>
      </c>
      <c r="K328" s="150" t="s">
        <v>5480</v>
      </c>
      <c r="L328" s="150" t="s">
        <v>504</v>
      </c>
      <c r="M328" s="150" t="s">
        <v>66</v>
      </c>
      <c r="N328" s="155" t="s">
        <v>733</v>
      </c>
      <c r="O328" s="150" t="s">
        <v>506</v>
      </c>
      <c r="P328" s="150" t="s">
        <v>507</v>
      </c>
      <c r="Q328" s="150" t="s">
        <v>507</v>
      </c>
      <c r="R328" s="150" t="str">
        <f>IF($I328="","",IF(COUNTIFS('2.Mini Orientation'!$C:$C,$I328,'2.Mini Orientation'!$G:$G,"Yes")&gt;0,"Yes","No"))</f>
        <v>No</v>
      </c>
      <c r="S328" s="150" t="s">
        <v>836</v>
      </c>
    </row>
    <row r="329" spans="1:19" ht="23.25" customHeight="1">
      <c r="A329" s="150" t="str">
        <f t="shared" si="5"/>
        <v>Yes</v>
      </c>
      <c r="B329" s="153" t="str">
        <f>IF($I329="","",IFERROR(IF(_xlfn.XLOOKUP($I329,tbl_StartedStatus[Bold ID],tbl_StartedStatus[Started])="Started","Yes",IF(_xlfn.XLOOKUP($I329,tbl_StartedStatus[Bold ID],tbl_StartedStatus[Started])="No Show","No Show","")),""))</f>
        <v/>
      </c>
      <c r="C329" s="149">
        <v>46247</v>
      </c>
      <c r="F329" s="149" t="s">
        <v>501</v>
      </c>
      <c r="H329" s="150" t="s">
        <v>837</v>
      </c>
      <c r="I329" s="150">
        <v>217473091</v>
      </c>
      <c r="J329" s="150">
        <v>3855889982</v>
      </c>
      <c r="K329" s="150" t="s">
        <v>5480</v>
      </c>
      <c r="L329" s="150" t="s">
        <v>504</v>
      </c>
      <c r="M329" s="150" t="s">
        <v>67</v>
      </c>
      <c r="N329" s="155" t="s">
        <v>510</v>
      </c>
      <c r="O329" s="150" t="s">
        <v>507</v>
      </c>
      <c r="P329" s="150" t="s">
        <v>507</v>
      </c>
      <c r="Q329" s="150" t="s">
        <v>507</v>
      </c>
      <c r="R329" s="150" t="str">
        <f>IF($I329="","",IF(COUNTIFS('2.Mini Orientation'!$C:$C,$I329,'2.Mini Orientation'!$G:$G,"Yes")&gt;0,"Yes","No"))</f>
        <v>Yes</v>
      </c>
      <c r="S329" s="150"/>
    </row>
    <row r="330" spans="1:19" ht="23.25" customHeight="1">
      <c r="A330" s="150" t="str">
        <f t="shared" si="5"/>
        <v>No</v>
      </c>
      <c r="B330" s="153" t="str">
        <f>IF($I330="","",IFERROR(IF(_xlfn.XLOOKUP($I330,tbl_StartedStatus[Bold ID],tbl_StartedStatus[Started])="Started","Yes",IF(_xlfn.XLOOKUP($I330,tbl_StartedStatus[Bold ID],tbl_StartedStatus[Started])="No Show","No Show","")),""))</f>
        <v/>
      </c>
      <c r="C330" s="149">
        <v>46247</v>
      </c>
      <c r="F330" s="149" t="s">
        <v>501</v>
      </c>
      <c r="H330" s="150" t="s">
        <v>838</v>
      </c>
      <c r="I330" s="150">
        <v>228723906</v>
      </c>
      <c r="J330" s="150">
        <v>9292299277</v>
      </c>
      <c r="K330" s="150" t="s">
        <v>5481</v>
      </c>
      <c r="L330" s="150" t="s">
        <v>504</v>
      </c>
      <c r="M330" s="150" t="s">
        <v>67</v>
      </c>
      <c r="N330" s="155" t="s">
        <v>516</v>
      </c>
      <c r="O330" s="150" t="s">
        <v>506</v>
      </c>
      <c r="P330" s="150" t="s">
        <v>507</v>
      </c>
      <c r="Q330" s="150" t="s">
        <v>507</v>
      </c>
      <c r="R330" s="150" t="str">
        <f>IF($I330="","",IF(COUNTIFS('2.Mini Orientation'!$C:$C,$I330,'2.Mini Orientation'!$G:$G,"Yes")&gt;0,"Yes","No"))</f>
        <v>No</v>
      </c>
      <c r="S330" s="150"/>
    </row>
    <row r="331" spans="1:19" ht="23.25" customHeight="1">
      <c r="A331" s="150" t="str">
        <f t="shared" si="5"/>
        <v>No</v>
      </c>
      <c r="B331" s="153" t="str">
        <f>IF($I331="","",IFERROR(IF(_xlfn.XLOOKUP($I331,tbl_StartedStatus[Bold ID],tbl_StartedStatus[Started])="Started","Yes",IF(_xlfn.XLOOKUP($I331,tbl_StartedStatus[Bold ID],tbl_StartedStatus[Started])="No Show","No Show","")),""))</f>
        <v/>
      </c>
      <c r="F331" s="149" t="s">
        <v>501</v>
      </c>
      <c r="G331" s="602"/>
      <c r="H331" s="150" t="s">
        <v>839</v>
      </c>
      <c r="I331" s="150">
        <v>202179153</v>
      </c>
      <c r="J331" s="150">
        <v>3858319211</v>
      </c>
      <c r="K331" s="150" t="s">
        <v>5481</v>
      </c>
      <c r="L331" s="150" t="s">
        <v>504</v>
      </c>
      <c r="M331" s="150" t="s">
        <v>65</v>
      </c>
      <c r="N331" s="155" t="s">
        <v>521</v>
      </c>
      <c r="O331" s="150" t="s">
        <v>506</v>
      </c>
      <c r="P331" s="150" t="s">
        <v>507</v>
      </c>
      <c r="Q331" s="150" t="s">
        <v>507</v>
      </c>
      <c r="R331" s="150" t="str">
        <f>IF($I331="","",IF(COUNTIFS('2.Mini Orientation'!$C:$C,$I331,'2.Mini Orientation'!$G:$G,"Yes")&gt;0,"Yes","No"))</f>
        <v>No</v>
      </c>
      <c r="S331" s="150"/>
    </row>
    <row r="332" spans="1:19" ht="23.25" customHeight="1">
      <c r="A332" s="150" t="str">
        <f t="shared" si="5"/>
        <v>Yes</v>
      </c>
      <c r="B332" s="153" t="str">
        <f>IF($I332="","",IFERROR(IF(_xlfn.XLOOKUP($I332,tbl_StartedStatus[Bold ID],tbl_StartedStatus[Started])="Started","Yes",IF(_xlfn.XLOOKUP($I332,tbl_StartedStatus[Bold ID],tbl_StartedStatus[Started])="No Show","No Show","")),""))</f>
        <v/>
      </c>
      <c r="C332" s="149">
        <v>46247</v>
      </c>
      <c r="F332" s="149" t="s">
        <v>501</v>
      </c>
      <c r="G332" s="602"/>
      <c r="H332" s="150" t="s">
        <v>840</v>
      </c>
      <c r="I332" s="150">
        <v>235105593</v>
      </c>
      <c r="J332" s="150">
        <v>3853436566</v>
      </c>
      <c r="K332" s="150" t="s">
        <v>5480</v>
      </c>
      <c r="L332" s="150" t="s">
        <v>504</v>
      </c>
      <c r="M332" s="150" t="s">
        <v>67</v>
      </c>
      <c r="N332" s="155" t="s">
        <v>510</v>
      </c>
      <c r="O332" s="150" t="s">
        <v>507</v>
      </c>
      <c r="P332" s="150" t="s">
        <v>507</v>
      </c>
      <c r="Q332" s="150" t="s">
        <v>507</v>
      </c>
      <c r="R332" s="150" t="str">
        <f>IF($I332="","",IF(COUNTIFS('2.Mini Orientation'!$C:$C,$I332,'2.Mini Orientation'!$G:$G,"Yes")&gt;0,"Yes","No"))</f>
        <v>Yes</v>
      </c>
      <c r="S332" s="150"/>
    </row>
    <row r="333" spans="1:19" ht="23.25" customHeight="1">
      <c r="A333" s="150" t="str">
        <f t="shared" si="5"/>
        <v>No</v>
      </c>
      <c r="B333" s="153" t="str">
        <f>IF($I333="","",IFERROR(IF(_xlfn.XLOOKUP($I333,tbl_StartedStatus[Bold ID],tbl_StartedStatus[Started])="Started","Yes",IF(_xlfn.XLOOKUP($I333,tbl_StartedStatus[Bold ID],tbl_StartedStatus[Started])="No Show","No Show","")),""))</f>
        <v/>
      </c>
      <c r="C333" s="149">
        <v>46247</v>
      </c>
      <c r="F333" s="149" t="s">
        <v>501</v>
      </c>
      <c r="G333" s="602"/>
      <c r="H333" s="150" t="s">
        <v>841</v>
      </c>
      <c r="I333" s="150">
        <v>132955230</v>
      </c>
      <c r="J333" s="150">
        <v>4359622913</v>
      </c>
      <c r="K333" s="150" t="s">
        <v>5481</v>
      </c>
      <c r="L333" s="150" t="s">
        <v>549</v>
      </c>
      <c r="M333" s="150" t="s">
        <v>67</v>
      </c>
      <c r="N333" s="155" t="s">
        <v>516</v>
      </c>
      <c r="O333" s="150" t="s">
        <v>506</v>
      </c>
      <c r="P333" s="150" t="s">
        <v>507</v>
      </c>
      <c r="Q333" s="150" t="s">
        <v>507</v>
      </c>
      <c r="R333" s="150" t="str">
        <f>IF($I333="","",IF(COUNTIFS('2.Mini Orientation'!$C:$C,$I333,'2.Mini Orientation'!$G:$G,"Yes")&gt;0,"Yes","No"))</f>
        <v>Yes</v>
      </c>
      <c r="S333" s="150"/>
    </row>
    <row r="334" spans="1:19" ht="23.25" customHeight="1">
      <c r="A334" s="150" t="str">
        <f t="shared" si="5"/>
        <v>No</v>
      </c>
      <c r="B334" s="153" t="str">
        <f>IF($I334="","",IFERROR(IF(_xlfn.XLOOKUP($I334,tbl_StartedStatus[Bold ID],tbl_StartedStatus[Started])="Started","Yes",IF(_xlfn.XLOOKUP($I334,tbl_StartedStatus[Bold ID],tbl_StartedStatus[Started])="No Show","No Show","")),""))</f>
        <v/>
      </c>
      <c r="C334" s="149">
        <v>46247</v>
      </c>
      <c r="F334" s="149" t="s">
        <v>501</v>
      </c>
      <c r="G334" s="602"/>
      <c r="H334" s="150" t="s">
        <v>842</v>
      </c>
      <c r="I334" s="150">
        <v>230402628</v>
      </c>
      <c r="J334" s="150">
        <v>3474458703</v>
      </c>
      <c r="K334" s="150" t="s">
        <v>5480</v>
      </c>
      <c r="L334" s="150" t="s">
        <v>504</v>
      </c>
      <c r="M334" s="150" t="s">
        <v>66</v>
      </c>
      <c r="N334" s="155" t="s">
        <v>733</v>
      </c>
      <c r="O334" s="150" t="s">
        <v>507</v>
      </c>
      <c r="P334" s="150" t="s">
        <v>507</v>
      </c>
      <c r="Q334" s="150" t="s">
        <v>507</v>
      </c>
      <c r="R334" s="150" t="str">
        <f>IF($I334="","",IF(COUNTIFS('2.Mini Orientation'!$C:$C,$I334,'2.Mini Orientation'!$G:$G,"Yes")&gt;0,"Yes","No"))</f>
        <v>No</v>
      </c>
      <c r="S334" s="150" t="s">
        <v>5753</v>
      </c>
    </row>
    <row r="335" spans="1:19" ht="23.25" customHeight="1">
      <c r="A335" s="150" t="str">
        <f t="shared" si="5"/>
        <v>No</v>
      </c>
      <c r="B335" s="153" t="str">
        <f>IF($I335="","",IFERROR(IF(_xlfn.XLOOKUP($I335,tbl_StartedStatus[Bold ID],tbl_StartedStatus[Started])="Started","Yes",IF(_xlfn.XLOOKUP($I335,tbl_StartedStatus[Bold ID],tbl_StartedStatus[Started])="No Show","No Show","")),""))</f>
        <v/>
      </c>
      <c r="C335" s="149">
        <v>46247</v>
      </c>
      <c r="F335" s="149" t="s">
        <v>542</v>
      </c>
      <c r="H335" s="150" t="s">
        <v>843</v>
      </c>
      <c r="I335" s="150">
        <v>235103783</v>
      </c>
      <c r="J335" s="150">
        <v>4326643931</v>
      </c>
      <c r="K335" s="151" t="s">
        <v>5480</v>
      </c>
      <c r="L335" s="150" t="s">
        <v>504</v>
      </c>
      <c r="M335" s="150" t="s">
        <v>67</v>
      </c>
      <c r="N335" s="155" t="s">
        <v>516</v>
      </c>
      <c r="O335" s="150" t="s">
        <v>506</v>
      </c>
      <c r="P335" s="150" t="s">
        <v>507</v>
      </c>
      <c r="Q335" s="150" t="s">
        <v>507</v>
      </c>
      <c r="R335" s="150" t="str">
        <f>IF($I335="","",IF(COUNTIFS('2.Mini Orientation'!$C:$C,$I335,'2.Mini Orientation'!$G:$G,"Yes")&gt;0,"Yes","No"))</f>
        <v>Yes</v>
      </c>
      <c r="S335" s="150"/>
    </row>
    <row r="336" spans="1:19" ht="23.25" customHeight="1">
      <c r="A336" s="150" t="str">
        <f t="shared" si="5"/>
        <v>Yes</v>
      </c>
      <c r="B336" s="153" t="str">
        <f>IF($I336="","",IFERROR(IF(_xlfn.XLOOKUP($I336,tbl_StartedStatus[Bold ID],tbl_StartedStatus[Started])="Started","Yes",IF(_xlfn.XLOOKUP($I336,tbl_StartedStatus[Bold ID],tbl_StartedStatus[Started])="No Show","No Show","")),""))</f>
        <v/>
      </c>
      <c r="C336" s="149">
        <v>46247</v>
      </c>
      <c r="F336" s="149" t="s">
        <v>501</v>
      </c>
      <c r="H336" s="150" t="s">
        <v>844</v>
      </c>
      <c r="I336" s="150">
        <v>198511675</v>
      </c>
      <c r="J336" s="150" t="s">
        <v>845</v>
      </c>
      <c r="K336" s="150" t="s">
        <v>5480</v>
      </c>
      <c r="L336" s="150" t="s">
        <v>504</v>
      </c>
      <c r="M336" s="150" t="s">
        <v>67</v>
      </c>
      <c r="N336" s="155" t="s">
        <v>510</v>
      </c>
      <c r="O336" s="150" t="s">
        <v>507</v>
      </c>
      <c r="P336" s="150" t="s">
        <v>507</v>
      </c>
      <c r="Q336" s="150" t="s">
        <v>507</v>
      </c>
      <c r="R336" s="150" t="str">
        <f>IF($I336="","",IF(COUNTIFS('2.Mini Orientation'!$C:$C,$I336,'2.Mini Orientation'!$G:$G,"Yes")&gt;0,"Yes","No"))</f>
        <v>Yes</v>
      </c>
      <c r="S336" s="150"/>
    </row>
    <row r="337" spans="1:19" ht="23.25" customHeight="1">
      <c r="A337" s="150" t="str">
        <f t="shared" si="5"/>
        <v>No</v>
      </c>
      <c r="B337" s="153" t="str">
        <f>IF($I337="","",IFERROR(IF(_xlfn.XLOOKUP($I337,tbl_StartedStatus[Bold ID],tbl_StartedStatus[Started])="Started","Yes",IF(_xlfn.XLOOKUP($I337,tbl_StartedStatus[Bold ID],tbl_StartedStatus[Started])="No Show","No Show","")),""))</f>
        <v/>
      </c>
      <c r="C337" s="149">
        <v>46247</v>
      </c>
      <c r="F337" s="149" t="s">
        <v>501</v>
      </c>
      <c r="H337" s="150" t="s">
        <v>846</v>
      </c>
      <c r="I337" s="150">
        <v>183353645</v>
      </c>
      <c r="J337" s="150">
        <v>4356317742</v>
      </c>
      <c r="K337" s="150" t="s">
        <v>5480</v>
      </c>
      <c r="L337" s="150" t="s">
        <v>503</v>
      </c>
      <c r="M337" s="150" t="s">
        <v>67</v>
      </c>
      <c r="N337" s="155" t="s">
        <v>516</v>
      </c>
      <c r="O337" s="150" t="s">
        <v>506</v>
      </c>
      <c r="P337" s="150" t="s">
        <v>507</v>
      </c>
      <c r="Q337" s="150" t="s">
        <v>507</v>
      </c>
      <c r="R337" s="150" t="str">
        <f>IF($I337="","",IF(COUNTIFS('2.Mini Orientation'!$C:$C,$I337,'2.Mini Orientation'!$G:$G,"Yes")&gt;0,"Yes","No"))</f>
        <v>No</v>
      </c>
      <c r="S337" s="150"/>
    </row>
    <row r="338" spans="1:19" ht="23.25" customHeight="1">
      <c r="A338" s="150" t="str">
        <f t="shared" si="5"/>
        <v>No</v>
      </c>
      <c r="B338" s="153" t="str">
        <f>IF($I338="","",IFERROR(IF(_xlfn.XLOOKUP($I338,tbl_StartedStatus[Bold ID],tbl_StartedStatus[Started])="Started","Yes",IF(_xlfn.XLOOKUP($I338,tbl_StartedStatus[Bold ID],tbl_StartedStatus[Started])="No Show","No Show","")),""))</f>
        <v/>
      </c>
      <c r="C338" s="149">
        <v>46247</v>
      </c>
      <c r="F338" s="149" t="s">
        <v>535</v>
      </c>
      <c r="G338" s="602"/>
      <c r="H338" s="150" t="s">
        <v>847</v>
      </c>
      <c r="I338" s="150">
        <v>229473437</v>
      </c>
      <c r="J338" s="150">
        <v>3855204321</v>
      </c>
      <c r="K338" s="150" t="s">
        <v>5480</v>
      </c>
      <c r="L338" s="150" t="s">
        <v>504</v>
      </c>
      <c r="M338" s="150" t="s">
        <v>67</v>
      </c>
      <c r="N338" s="155" t="s">
        <v>510</v>
      </c>
      <c r="O338" s="150" t="s">
        <v>506</v>
      </c>
      <c r="P338" s="150" t="s">
        <v>507</v>
      </c>
      <c r="Q338" s="150" t="s">
        <v>507</v>
      </c>
      <c r="R338" s="150" t="str">
        <f>IF($I338="","",IF(COUNTIFS('2.Mini Orientation'!$C:$C,$I338,'2.Mini Orientation'!$G:$G,"Yes")&gt;0,"Yes","No"))</f>
        <v>No</v>
      </c>
      <c r="S338" s="150"/>
    </row>
    <row r="339" spans="1:19" ht="23.25" customHeight="1">
      <c r="A339" s="150" t="str">
        <f t="shared" si="5"/>
        <v>Yes</v>
      </c>
      <c r="B339" s="153" t="str">
        <f>IF($I339="","",IFERROR(IF(_xlfn.XLOOKUP($I339,tbl_StartedStatus[Bold ID],tbl_StartedStatus[Started])="Started","Yes",IF(_xlfn.XLOOKUP($I339,tbl_StartedStatus[Bold ID],tbl_StartedStatus[Started])="No Show","No Show","")),""))</f>
        <v/>
      </c>
      <c r="C339" s="149">
        <v>46247</v>
      </c>
      <c r="F339" s="149" t="s">
        <v>501</v>
      </c>
      <c r="H339" s="150" t="s">
        <v>848</v>
      </c>
      <c r="I339" s="150">
        <v>230693948</v>
      </c>
      <c r="J339" s="150">
        <v>3855427812</v>
      </c>
      <c r="K339" s="150" t="s">
        <v>5480</v>
      </c>
      <c r="L339" s="150" t="s">
        <v>504</v>
      </c>
      <c r="M339" s="150" t="s">
        <v>67</v>
      </c>
      <c r="N339" s="155" t="s">
        <v>510</v>
      </c>
      <c r="O339" s="150" t="s">
        <v>507</v>
      </c>
      <c r="P339" s="150" t="s">
        <v>507</v>
      </c>
      <c r="Q339" s="150" t="s">
        <v>507</v>
      </c>
      <c r="R339" s="150" t="str">
        <f>IF($I339="","",IF(COUNTIFS('2.Mini Orientation'!$C:$C,$I339,'2.Mini Orientation'!$G:$G,"Yes")&gt;0,"Yes","No"))</f>
        <v>Yes</v>
      </c>
      <c r="S339" s="150" t="s">
        <v>5754</v>
      </c>
    </row>
    <row r="340" spans="1:19" ht="23.25" customHeight="1">
      <c r="A340" s="150" t="str">
        <f t="shared" si="5"/>
        <v>No</v>
      </c>
      <c r="B340" s="153" t="str">
        <f>IF($I340="","",IFERROR(IF(_xlfn.XLOOKUP($I340,tbl_StartedStatus[Bold ID],tbl_StartedStatus[Started])="Started","Yes",IF(_xlfn.XLOOKUP($I340,tbl_StartedStatus[Bold ID],tbl_StartedStatus[Started])="No Show","No Show","")),""))</f>
        <v/>
      </c>
      <c r="C340" s="149">
        <v>46247</v>
      </c>
      <c r="F340" s="149" t="s">
        <v>501</v>
      </c>
      <c r="H340" s="150" t="s">
        <v>849</v>
      </c>
      <c r="I340" s="150">
        <v>230756189</v>
      </c>
      <c r="J340" s="150">
        <v>8016080878</v>
      </c>
      <c r="K340" s="150" t="s">
        <v>5480</v>
      </c>
      <c r="L340" s="150" t="s">
        <v>504</v>
      </c>
      <c r="M340" s="150" t="s">
        <v>67</v>
      </c>
      <c r="N340" s="155" t="s">
        <v>516</v>
      </c>
      <c r="O340" s="150" t="s">
        <v>506</v>
      </c>
      <c r="P340" s="150" t="s">
        <v>507</v>
      </c>
      <c r="Q340" s="150" t="s">
        <v>507</v>
      </c>
      <c r="R340" s="150" t="str">
        <f>IF($I340="","",IF(COUNTIFS('2.Mini Orientation'!$C:$C,$I340,'2.Mini Orientation'!$G:$G,"Yes")&gt;0,"Yes","No"))</f>
        <v>Yes</v>
      </c>
      <c r="S340" s="150"/>
    </row>
    <row r="341" spans="1:19" ht="23.25" customHeight="1">
      <c r="A341" s="150" t="str">
        <f t="shared" si="5"/>
        <v>Yes</v>
      </c>
      <c r="B341" s="153" t="str">
        <f>IF($I341="","",IFERROR(IF(_xlfn.XLOOKUP($I341,tbl_StartedStatus[Bold ID],tbl_StartedStatus[Started])="Started","Yes",IF(_xlfn.XLOOKUP($I341,tbl_StartedStatus[Bold ID],tbl_StartedStatus[Started])="No Show","No Show","")),""))</f>
        <v/>
      </c>
      <c r="C341" s="149">
        <v>46247</v>
      </c>
      <c r="F341" s="149" t="s">
        <v>501</v>
      </c>
      <c r="H341" s="150" t="s">
        <v>850</v>
      </c>
      <c r="I341" s="150">
        <v>230680572</v>
      </c>
      <c r="J341" s="150">
        <v>3853019480</v>
      </c>
      <c r="K341" s="150" t="s">
        <v>5480</v>
      </c>
      <c r="L341" s="150" t="s">
        <v>504</v>
      </c>
      <c r="M341" s="150" t="s">
        <v>67</v>
      </c>
      <c r="N341" s="155" t="s">
        <v>516</v>
      </c>
      <c r="O341" s="150" t="s">
        <v>507</v>
      </c>
      <c r="P341" s="150" t="s">
        <v>507</v>
      </c>
      <c r="Q341" s="150" t="s">
        <v>507</v>
      </c>
      <c r="R341" s="150" t="str">
        <f>IF($I341="","",IF(COUNTIFS('2.Mini Orientation'!$C:$C,$I341,'2.Mini Orientation'!$G:$G,"Yes")&gt;0,"Yes","No"))</f>
        <v>Yes</v>
      </c>
      <c r="S341" s="150"/>
    </row>
    <row r="342" spans="1:19" ht="23.25" customHeight="1">
      <c r="A342" s="150" t="str">
        <f t="shared" si="5"/>
        <v>No</v>
      </c>
      <c r="B342" s="153" t="str">
        <f>IF($I342="","",IFERROR(IF(_xlfn.XLOOKUP($I342,tbl_StartedStatus[Bold ID],tbl_StartedStatus[Started])="Started","Yes",IF(_xlfn.XLOOKUP($I342,tbl_StartedStatus[Bold ID],tbl_StartedStatus[Started])="No Show","No Show","")),""))</f>
        <v/>
      </c>
      <c r="C342" s="149">
        <v>46248</v>
      </c>
      <c r="F342" s="149" t="s">
        <v>542</v>
      </c>
      <c r="H342" s="150" t="s">
        <v>851</v>
      </c>
      <c r="I342" s="150">
        <v>230553429</v>
      </c>
      <c r="J342" s="150">
        <v>3852962173</v>
      </c>
      <c r="K342" s="150" t="s">
        <v>5481</v>
      </c>
      <c r="L342" s="150" t="s">
        <v>504</v>
      </c>
      <c r="M342" s="150" t="s">
        <v>67</v>
      </c>
      <c r="N342" s="155" t="s">
        <v>516</v>
      </c>
      <c r="O342" s="150" t="s">
        <v>506</v>
      </c>
      <c r="P342" s="150" t="s">
        <v>507</v>
      </c>
      <c r="Q342" s="150" t="s">
        <v>507</v>
      </c>
      <c r="R342" s="150" t="str">
        <f>IF($I342="","",IF(COUNTIFS('2.Mini Orientation'!$C:$C,$I342,'2.Mini Orientation'!$G:$G,"Yes")&gt;0,"Yes","No"))</f>
        <v>Yes</v>
      </c>
      <c r="S342" s="150"/>
    </row>
    <row r="343" spans="1:19" ht="23.25" customHeight="1">
      <c r="A343" s="150" t="str">
        <f t="shared" si="5"/>
        <v>No</v>
      </c>
      <c r="B343" s="153" t="str">
        <f>IF($I343="","",IFERROR(IF(_xlfn.XLOOKUP($I343,tbl_StartedStatus[Bold ID],tbl_StartedStatus[Started])="Started","Yes",IF(_xlfn.XLOOKUP($I343,tbl_StartedStatus[Bold ID],tbl_StartedStatus[Started])="No Show","No Show","")),""))</f>
        <v/>
      </c>
      <c r="C343" s="149">
        <v>46248</v>
      </c>
      <c r="F343" s="149" t="s">
        <v>501</v>
      </c>
      <c r="H343" s="150" t="s">
        <v>852</v>
      </c>
      <c r="I343" s="150">
        <v>235113580</v>
      </c>
      <c r="J343" s="150">
        <v>3852971403</v>
      </c>
      <c r="K343" s="150" t="s">
        <v>5481</v>
      </c>
      <c r="L343" s="150" t="s">
        <v>549</v>
      </c>
      <c r="M343" s="150" t="s">
        <v>67</v>
      </c>
      <c r="N343" s="155" t="s">
        <v>516</v>
      </c>
      <c r="O343" s="150" t="s">
        <v>506</v>
      </c>
      <c r="P343" s="150" t="s">
        <v>507</v>
      </c>
      <c r="Q343" s="150" t="s">
        <v>507</v>
      </c>
      <c r="R343" s="150" t="str">
        <f>IF($I343="","",IF(COUNTIFS('2.Mini Orientation'!$C:$C,$I343,'2.Mini Orientation'!$G:$G,"Yes")&gt;0,"Yes","No"))</f>
        <v>Yes</v>
      </c>
      <c r="S343" s="150"/>
    </row>
    <row r="344" spans="1:19" ht="23.25" customHeight="1">
      <c r="A344" s="150" t="str">
        <f t="shared" si="5"/>
        <v>No</v>
      </c>
      <c r="B344" s="153" t="str">
        <f>IF($I344="","",IFERROR(IF(_xlfn.XLOOKUP($I344,tbl_StartedStatus[Bold ID],tbl_StartedStatus[Started])="Started","Yes",IF(_xlfn.XLOOKUP($I344,tbl_StartedStatus[Bold ID],tbl_StartedStatus[Started])="No Show","No Show","")),""))</f>
        <v/>
      </c>
      <c r="C344" s="149">
        <v>46248</v>
      </c>
      <c r="F344" s="149" t="s">
        <v>501</v>
      </c>
      <c r="H344" s="150" t="s">
        <v>853</v>
      </c>
      <c r="I344" s="150">
        <v>129963001</v>
      </c>
      <c r="J344" s="150">
        <v>3854906131</v>
      </c>
      <c r="K344" s="150" t="s">
        <v>5480</v>
      </c>
      <c r="L344" s="150" t="s">
        <v>504</v>
      </c>
      <c r="M344" s="150" t="s">
        <v>67</v>
      </c>
      <c r="N344" s="155" t="s">
        <v>516</v>
      </c>
      <c r="O344" s="150" t="s">
        <v>506</v>
      </c>
      <c r="P344" s="150" t="s">
        <v>507</v>
      </c>
      <c r="Q344" s="150" t="s">
        <v>507</v>
      </c>
      <c r="R344" s="150" t="str">
        <f>IF($I344="","",IF(COUNTIFS('2.Mini Orientation'!$C:$C,$I344,'2.Mini Orientation'!$G:$G,"Yes")&gt;0,"Yes","No"))</f>
        <v>Yes</v>
      </c>
      <c r="S344" s="150"/>
    </row>
    <row r="345" spans="1:19" ht="23.25" customHeight="1">
      <c r="A345" s="150" t="str">
        <f t="shared" si="5"/>
        <v>No</v>
      </c>
      <c r="B345" s="153" t="str">
        <f>IF($I345="","",IFERROR(IF(_xlfn.XLOOKUP($I345,tbl_StartedStatus[Bold ID],tbl_StartedStatus[Started])="Started","Yes",IF(_xlfn.XLOOKUP($I345,tbl_StartedStatus[Bold ID],tbl_StartedStatus[Started])="No Show","No Show","")),""))</f>
        <v/>
      </c>
      <c r="C345" s="149">
        <v>46248</v>
      </c>
      <c r="F345" s="149" t="s">
        <v>501</v>
      </c>
      <c r="H345" s="150" t="s">
        <v>846</v>
      </c>
      <c r="I345" s="150">
        <v>183353645</v>
      </c>
      <c r="J345" s="150">
        <v>4356317742</v>
      </c>
      <c r="K345" s="150" t="s">
        <v>5480</v>
      </c>
      <c r="L345" s="150" t="s">
        <v>504</v>
      </c>
      <c r="M345" s="150" t="s">
        <v>67</v>
      </c>
      <c r="N345" s="155" t="s">
        <v>516</v>
      </c>
      <c r="O345" s="150" t="s">
        <v>507</v>
      </c>
      <c r="P345" s="150" t="s">
        <v>507</v>
      </c>
      <c r="Q345" s="150" t="s">
        <v>507</v>
      </c>
      <c r="R345" s="150" t="str">
        <f>IF($I345="","",IF(COUNTIFS('2.Mini Orientation'!$C:$C,$I345,'2.Mini Orientation'!$G:$G,"Yes")&gt;0,"Yes","No"))</f>
        <v>No</v>
      </c>
      <c r="S345" s="150"/>
    </row>
    <row r="346" spans="1:19" ht="23.25" customHeight="1">
      <c r="A346" s="150" t="str">
        <f t="shared" si="5"/>
        <v>No</v>
      </c>
      <c r="B346" s="153" t="str">
        <f>IF($I346="","",IFERROR(IF(_xlfn.XLOOKUP($I346,tbl_StartedStatus[Bold ID],tbl_StartedStatus[Started])="Started","Yes",IF(_xlfn.XLOOKUP($I346,tbl_StartedStatus[Bold ID],tbl_StartedStatus[Started])="No Show","No Show","")),""))</f>
        <v/>
      </c>
      <c r="C346" s="149">
        <v>46248</v>
      </c>
      <c r="F346" s="149" t="s">
        <v>501</v>
      </c>
      <c r="H346" s="150" t="s">
        <v>854</v>
      </c>
      <c r="I346" s="150">
        <v>230752871</v>
      </c>
      <c r="J346" s="150">
        <v>2109684063</v>
      </c>
      <c r="K346" s="150" t="s">
        <v>5481</v>
      </c>
      <c r="L346" s="150" t="s">
        <v>504</v>
      </c>
      <c r="M346" s="150" t="s">
        <v>67</v>
      </c>
      <c r="N346" s="155" t="s">
        <v>516</v>
      </c>
      <c r="O346" s="150" t="s">
        <v>506</v>
      </c>
      <c r="P346" s="150" t="s">
        <v>507</v>
      </c>
      <c r="Q346" s="150" t="s">
        <v>507</v>
      </c>
      <c r="R346" s="150" t="str">
        <f>IF($I346="","",IF(COUNTIFS('2.Mini Orientation'!$C:$C,$I346,'2.Mini Orientation'!$G:$G,"Yes")&gt;0,"Yes","No"))</f>
        <v>Yes</v>
      </c>
      <c r="S346" s="150"/>
    </row>
    <row r="347" spans="1:19" ht="23.25" customHeight="1">
      <c r="A347" s="150" t="str">
        <f t="shared" si="5"/>
        <v>No</v>
      </c>
      <c r="B347" s="153" t="str">
        <f>IF($I347="","",IFERROR(IF(_xlfn.XLOOKUP($I347,tbl_StartedStatus[Bold ID],tbl_StartedStatus[Started])="Started","Yes",IF(_xlfn.XLOOKUP($I347,tbl_StartedStatus[Bold ID],tbl_StartedStatus[Started])="No Show","No Show","")),""))</f>
        <v/>
      </c>
      <c r="C347" s="149">
        <v>46248</v>
      </c>
      <c r="F347" s="149" t="s">
        <v>535</v>
      </c>
      <c r="H347" s="150" t="s">
        <v>855</v>
      </c>
      <c r="I347" s="150">
        <v>230689060</v>
      </c>
      <c r="J347" s="150">
        <v>9513994392</v>
      </c>
      <c r="K347" s="150" t="s">
        <v>5480</v>
      </c>
      <c r="L347" s="150" t="s">
        <v>504</v>
      </c>
      <c r="M347" s="150" t="s">
        <v>66</v>
      </c>
      <c r="N347" s="155" t="s">
        <v>684</v>
      </c>
      <c r="O347" s="150" t="s">
        <v>506</v>
      </c>
      <c r="P347" s="150" t="s">
        <v>507</v>
      </c>
      <c r="Q347" s="150" t="s">
        <v>507</v>
      </c>
      <c r="R347" s="150" t="str">
        <f>IF($I347="","",IF(COUNTIFS('2.Mini Orientation'!$C:$C,$I347,'2.Mini Orientation'!$G:$G,"Yes")&gt;0,"Yes","No"))</f>
        <v>Yes</v>
      </c>
      <c r="S347" s="150"/>
    </row>
    <row r="348" spans="1:19" ht="23.25" customHeight="1">
      <c r="A348" s="150" t="str">
        <f t="shared" si="5"/>
        <v>No</v>
      </c>
      <c r="B348" s="153" t="str">
        <f>IF($I348="","",IFERROR(IF(_xlfn.XLOOKUP($I348,tbl_StartedStatus[Bold ID],tbl_StartedStatus[Started])="Started","Yes",IF(_xlfn.XLOOKUP($I348,tbl_StartedStatus[Bold ID],tbl_StartedStatus[Started])="No Show","No Show","")),""))</f>
        <v/>
      </c>
      <c r="C348" s="149">
        <v>46248</v>
      </c>
      <c r="F348" s="149" t="s">
        <v>535</v>
      </c>
      <c r="H348" s="150" t="s">
        <v>5596</v>
      </c>
      <c r="I348" s="150">
        <v>235337443</v>
      </c>
      <c r="J348" s="150">
        <v>8013479267</v>
      </c>
      <c r="K348" s="150" t="s">
        <v>5481</v>
      </c>
      <c r="L348" s="150" t="s">
        <v>504</v>
      </c>
      <c r="M348" s="150" t="s">
        <v>66</v>
      </c>
      <c r="N348" s="155" t="s">
        <v>684</v>
      </c>
      <c r="O348" s="150" t="s">
        <v>506</v>
      </c>
      <c r="P348" s="150" t="s">
        <v>507</v>
      </c>
      <c r="Q348" s="150" t="s">
        <v>507</v>
      </c>
      <c r="R348" s="150" t="str">
        <f>IF($I348="","",IF(COUNTIFS('2.Mini Orientation'!$C:$C,$I348,'2.Mini Orientation'!$G:$G,"Yes")&gt;0,"Yes","No"))</f>
        <v>Yes</v>
      </c>
      <c r="S348" s="150"/>
    </row>
    <row r="349" spans="1:19" ht="23.25" customHeight="1">
      <c r="A349" s="150" t="str">
        <f t="shared" si="5"/>
        <v>No</v>
      </c>
      <c r="B349" s="153" t="str">
        <f>IF($I349="","",IFERROR(IF(_xlfn.XLOOKUP($I349,tbl_StartedStatus[Bold ID],tbl_StartedStatus[Started])="Started","Yes",IF(_xlfn.XLOOKUP($I349,tbl_StartedStatus[Bold ID],tbl_StartedStatus[Started])="No Show","No Show","")),""))</f>
        <v/>
      </c>
      <c r="C349" s="149">
        <v>46248</v>
      </c>
      <c r="F349" s="149" t="s">
        <v>535</v>
      </c>
      <c r="H349" s="150" t="s">
        <v>856</v>
      </c>
      <c r="I349" s="150">
        <v>235113308</v>
      </c>
      <c r="J349" s="150">
        <v>3366189053</v>
      </c>
      <c r="K349" s="150" t="s">
        <v>5480</v>
      </c>
      <c r="L349" s="150" t="s">
        <v>778</v>
      </c>
      <c r="M349" s="150" t="s">
        <v>66</v>
      </c>
      <c r="N349" s="155" t="s">
        <v>741</v>
      </c>
      <c r="O349" s="150" t="s">
        <v>506</v>
      </c>
      <c r="P349" s="150" t="s">
        <v>507</v>
      </c>
      <c r="Q349" s="150" t="s">
        <v>507</v>
      </c>
      <c r="R349" s="150" t="str">
        <f>IF($I349="","",IF(COUNTIFS('2.Mini Orientation'!$C:$C,$I349,'2.Mini Orientation'!$G:$G,"Yes")&gt;0,"Yes","No"))</f>
        <v>Yes</v>
      </c>
      <c r="S349" s="150" t="s">
        <v>5755</v>
      </c>
    </row>
    <row r="350" spans="1:19" ht="23.25" customHeight="1">
      <c r="A350" s="150" t="str">
        <f t="shared" si="5"/>
        <v>No</v>
      </c>
      <c r="B350" s="153" t="str">
        <f>IF($I350="","",IFERROR(IF(_xlfn.XLOOKUP($I350,tbl_StartedStatus[Bold ID],tbl_StartedStatus[Started])="Started","Yes",IF(_xlfn.XLOOKUP($I350,tbl_StartedStatus[Bold ID],tbl_StartedStatus[Started])="No Show","No Show","")),""))</f>
        <v/>
      </c>
      <c r="C350" s="149">
        <v>46248</v>
      </c>
      <c r="F350" s="149" t="s">
        <v>535</v>
      </c>
      <c r="H350" s="150" t="s">
        <v>857</v>
      </c>
      <c r="I350" s="150">
        <v>230749612</v>
      </c>
      <c r="J350" s="150">
        <v>7204212565</v>
      </c>
      <c r="K350" s="150" t="s">
        <v>5481</v>
      </c>
      <c r="L350" s="150" t="s">
        <v>549</v>
      </c>
      <c r="M350" s="150" t="s">
        <v>66</v>
      </c>
      <c r="N350" s="155" t="s">
        <v>684</v>
      </c>
      <c r="O350" s="150" t="s">
        <v>506</v>
      </c>
      <c r="P350" s="150" t="s">
        <v>507</v>
      </c>
      <c r="Q350" s="150" t="s">
        <v>507</v>
      </c>
      <c r="R350" s="150" t="str">
        <f>IF($I350="","",IF(COUNTIFS('2.Mini Orientation'!$C:$C,$I350,'2.Mini Orientation'!$G:$G,"Yes")&gt;0,"Yes","No"))</f>
        <v>Yes</v>
      </c>
      <c r="S350" s="150"/>
    </row>
    <row r="351" spans="1:19" ht="23.25" customHeight="1">
      <c r="A351" s="150" t="str">
        <f t="shared" si="5"/>
        <v>No</v>
      </c>
      <c r="B351" s="153" t="str">
        <f>IF($I351="","",IFERROR(IF(_xlfn.XLOOKUP($I351,tbl_StartedStatus[Bold ID],tbl_StartedStatus[Started])="Started","Yes",IF(_xlfn.XLOOKUP($I351,tbl_StartedStatus[Bold ID],tbl_StartedStatus[Started])="No Show","No Show","")),""))</f>
        <v/>
      </c>
      <c r="C351" s="149">
        <v>46248</v>
      </c>
      <c r="F351" s="149" t="s">
        <v>535</v>
      </c>
      <c r="H351" s="150" t="s">
        <v>5597</v>
      </c>
      <c r="I351" s="150">
        <v>114313745</v>
      </c>
      <c r="J351" s="150">
        <v>3853939363</v>
      </c>
      <c r="K351" s="150" t="s">
        <v>5481</v>
      </c>
      <c r="L351" s="150" t="s">
        <v>504</v>
      </c>
      <c r="M351" s="150" t="s">
        <v>66</v>
      </c>
      <c r="N351" s="155" t="s">
        <v>733</v>
      </c>
      <c r="O351" s="150" t="s">
        <v>507</v>
      </c>
      <c r="P351" s="150" t="s">
        <v>507</v>
      </c>
      <c r="Q351" s="150" t="s">
        <v>507</v>
      </c>
      <c r="R351" s="150" t="str">
        <f>IF($I351="","",IF(COUNTIFS('2.Mini Orientation'!$C:$C,$I351,'2.Mini Orientation'!$G:$G,"Yes")&gt;0,"Yes","No"))</f>
        <v>No</v>
      </c>
      <c r="S351" s="150"/>
    </row>
    <row r="352" spans="1:19" ht="23.25" customHeight="1">
      <c r="A352" s="150" t="str">
        <f t="shared" si="5"/>
        <v>No</v>
      </c>
      <c r="B352" s="153" t="str">
        <f>IF($I352="","",IFERROR(IF(_xlfn.XLOOKUP($I352,tbl_StartedStatus[Bold ID],tbl_StartedStatus[Started])="Started","Yes",IF(_xlfn.XLOOKUP($I352,tbl_StartedStatus[Bold ID],tbl_StartedStatus[Started])="No Show","No Show","")),""))</f>
        <v/>
      </c>
      <c r="C352" s="149">
        <v>46251</v>
      </c>
      <c r="F352" s="149" t="s">
        <v>501</v>
      </c>
      <c r="H352" s="150" t="s">
        <v>858</v>
      </c>
      <c r="I352" s="150">
        <v>221335274</v>
      </c>
      <c r="J352" s="150">
        <v>8016513104</v>
      </c>
      <c r="K352" s="150" t="s">
        <v>5480</v>
      </c>
      <c r="L352" s="150" t="s">
        <v>504</v>
      </c>
      <c r="M352" s="150" t="s">
        <v>67</v>
      </c>
      <c r="N352" s="155" t="s">
        <v>510</v>
      </c>
      <c r="O352" s="150" t="s">
        <v>507</v>
      </c>
      <c r="P352" s="150" t="s">
        <v>507</v>
      </c>
      <c r="Q352" s="150" t="s">
        <v>507</v>
      </c>
      <c r="R352" s="150" t="str">
        <f>IF($I352="","",IF(COUNTIFS('2.Mini Orientation'!$C:$C,$I352,'2.Mini Orientation'!$G:$G,"Yes")&gt;0,"Yes","No"))</f>
        <v>No</v>
      </c>
      <c r="S352" s="150"/>
    </row>
    <row r="353" spans="1:19" ht="23.25" customHeight="1">
      <c r="A353" s="150" t="str">
        <f t="shared" si="5"/>
        <v>No</v>
      </c>
      <c r="B353" s="153" t="str">
        <f>IF($I353="","",IFERROR(IF(_xlfn.XLOOKUP($I353,tbl_StartedStatus[Bold ID],tbl_StartedStatus[Started])="Started","Yes",IF(_xlfn.XLOOKUP($I353,tbl_StartedStatus[Bold ID],tbl_StartedStatus[Started])="No Show","No Show","")),""))</f>
        <v/>
      </c>
      <c r="C353" s="149">
        <v>46251</v>
      </c>
      <c r="F353" s="149" t="s">
        <v>501</v>
      </c>
      <c r="H353" s="150" t="s">
        <v>859</v>
      </c>
      <c r="I353" s="150">
        <v>133409736</v>
      </c>
      <c r="J353" s="150">
        <v>3852674628</v>
      </c>
      <c r="K353" s="150" t="s">
        <v>5480</v>
      </c>
      <c r="L353" s="150" t="s">
        <v>504</v>
      </c>
      <c r="M353" s="150" t="s">
        <v>67</v>
      </c>
      <c r="N353" s="155" t="s">
        <v>516</v>
      </c>
      <c r="O353" s="150" t="s">
        <v>506</v>
      </c>
      <c r="P353" s="150" t="s">
        <v>507</v>
      </c>
      <c r="Q353" s="150" t="s">
        <v>507</v>
      </c>
      <c r="R353" s="150" t="str">
        <f>IF($I353="","",IF(COUNTIFS('2.Mini Orientation'!$C:$C,$I353,'2.Mini Orientation'!$G:$G,"Yes")&gt;0,"Yes","No"))</f>
        <v>Yes</v>
      </c>
      <c r="S353" s="150"/>
    </row>
    <row r="354" spans="1:19" ht="23.25" customHeight="1">
      <c r="A354" s="150" t="str">
        <f t="shared" si="5"/>
        <v>No</v>
      </c>
      <c r="B354" s="153" t="str">
        <f>IF($I354="","",IFERROR(IF(_xlfn.XLOOKUP($I354,tbl_StartedStatus[Bold ID],tbl_StartedStatus[Started])="Started","Yes",IF(_xlfn.XLOOKUP($I354,tbl_StartedStatus[Bold ID],tbl_StartedStatus[Started])="No Show","No Show","")),""))</f>
        <v/>
      </c>
      <c r="C354" s="149">
        <v>46251</v>
      </c>
      <c r="F354" s="149" t="s">
        <v>542</v>
      </c>
      <c r="H354" s="150" t="s">
        <v>860</v>
      </c>
      <c r="I354" s="150">
        <v>235368222</v>
      </c>
      <c r="J354" s="150">
        <v>3855363844</v>
      </c>
      <c r="K354" s="150" t="s">
        <v>5480</v>
      </c>
      <c r="L354" s="150" t="s">
        <v>504</v>
      </c>
      <c r="M354" s="150" t="s">
        <v>67</v>
      </c>
      <c r="N354" s="155" t="s">
        <v>516</v>
      </c>
      <c r="O354" s="150" t="s">
        <v>506</v>
      </c>
      <c r="P354" s="150" t="s">
        <v>507</v>
      </c>
      <c r="Q354" s="150" t="s">
        <v>507</v>
      </c>
      <c r="R354" s="150" t="str">
        <f>IF($I354="","",IF(COUNTIFS('2.Mini Orientation'!$C:$C,$I354,'2.Mini Orientation'!$G:$G,"Yes")&gt;0,"Yes","No"))</f>
        <v>Yes</v>
      </c>
      <c r="S354" s="150"/>
    </row>
    <row r="355" spans="1:19" ht="23.25" customHeight="1">
      <c r="A355" s="150" t="str">
        <f t="shared" si="5"/>
        <v>No</v>
      </c>
      <c r="B355" s="153" t="str">
        <f>IF($I355="","",IFERROR(IF(_xlfn.XLOOKUP($I355,tbl_StartedStatus[Bold ID],tbl_StartedStatus[Started])="Started","Yes",IF(_xlfn.XLOOKUP($I355,tbl_StartedStatus[Bold ID],tbl_StartedStatus[Started])="No Show","No Show","")),""))</f>
        <v/>
      </c>
      <c r="C355" s="149">
        <v>46251</v>
      </c>
      <c r="F355" s="149" t="s">
        <v>501</v>
      </c>
      <c r="H355" s="150" t="s">
        <v>861</v>
      </c>
      <c r="I355" s="150">
        <v>191017674</v>
      </c>
      <c r="J355" s="150">
        <v>4044355328</v>
      </c>
      <c r="K355" s="150" t="s">
        <v>5481</v>
      </c>
      <c r="L355" s="150" t="s">
        <v>647</v>
      </c>
      <c r="M355" s="150" t="s">
        <v>66</v>
      </c>
      <c r="N355" s="155" t="s">
        <v>741</v>
      </c>
      <c r="O355" s="150" t="s">
        <v>506</v>
      </c>
      <c r="P355" s="150" t="s">
        <v>507</v>
      </c>
      <c r="Q355" s="150" t="s">
        <v>507</v>
      </c>
      <c r="R355" s="150" t="str">
        <f>IF($I355="","",IF(COUNTIFS('2.Mini Orientation'!$C:$C,$I355,'2.Mini Orientation'!$G:$G,"Yes")&gt;0,"Yes","No"))</f>
        <v>Yes</v>
      </c>
      <c r="S355" s="150" t="s">
        <v>5756</v>
      </c>
    </row>
    <row r="356" spans="1:19" ht="23.25" customHeight="1">
      <c r="A356" s="150" t="str">
        <f t="shared" si="5"/>
        <v>No</v>
      </c>
      <c r="B356" s="153" t="str">
        <f>IF($I356="","",IFERROR(IF(_xlfn.XLOOKUP($I356,tbl_StartedStatus[Bold ID],tbl_StartedStatus[Started])="Started","Yes",IF(_xlfn.XLOOKUP($I356,tbl_StartedStatus[Bold ID],tbl_StartedStatus[Started])="No Show","No Show","")),""))</f>
        <v/>
      </c>
      <c r="C356" s="149">
        <v>46251</v>
      </c>
      <c r="F356" s="149" t="s">
        <v>501</v>
      </c>
      <c r="H356" s="150" t="s">
        <v>862</v>
      </c>
      <c r="I356" s="150">
        <v>111777959</v>
      </c>
      <c r="J356" s="150">
        <v>3853387654</v>
      </c>
      <c r="K356" s="150" t="s">
        <v>5480</v>
      </c>
      <c r="L356" s="150" t="s">
        <v>504</v>
      </c>
      <c r="M356" s="150" t="s">
        <v>67</v>
      </c>
      <c r="N356" s="155" t="s">
        <v>516</v>
      </c>
      <c r="O356" s="150" t="s">
        <v>506</v>
      </c>
      <c r="P356" s="150" t="s">
        <v>507</v>
      </c>
      <c r="Q356" s="150" t="s">
        <v>507</v>
      </c>
      <c r="R356" s="150" t="str">
        <f>IF($I356="","",IF(COUNTIFS('2.Mini Orientation'!$C:$C,$I356,'2.Mini Orientation'!$G:$G,"Yes")&gt;0,"Yes","No"))</f>
        <v>No</v>
      </c>
      <c r="S356" s="150"/>
    </row>
    <row r="357" spans="1:19" ht="23.25" customHeight="1">
      <c r="A357" s="150" t="str">
        <f t="shared" si="5"/>
        <v>No</v>
      </c>
      <c r="B357" s="153" t="str">
        <f>IF($I357="","",IFERROR(IF(_xlfn.XLOOKUP($I357,tbl_StartedStatus[Bold ID],tbl_StartedStatus[Started])="Started","Yes",IF(_xlfn.XLOOKUP($I357,tbl_StartedStatus[Bold ID],tbl_StartedStatus[Started])="No Show","No Show","")),""))</f>
        <v/>
      </c>
      <c r="C357" s="149">
        <v>46251</v>
      </c>
      <c r="F357" s="149" t="s">
        <v>501</v>
      </c>
      <c r="H357" s="150" t="s">
        <v>863</v>
      </c>
      <c r="I357" s="150">
        <v>227786810</v>
      </c>
      <c r="J357" s="150">
        <v>8016808747</v>
      </c>
      <c r="K357" s="150" t="s">
        <v>5481</v>
      </c>
      <c r="L357" s="150" t="s">
        <v>504</v>
      </c>
      <c r="M357" s="150" t="s">
        <v>67</v>
      </c>
      <c r="N357" s="155" t="s">
        <v>516</v>
      </c>
      <c r="O357" s="150" t="s">
        <v>506</v>
      </c>
      <c r="P357" s="150" t="s">
        <v>507</v>
      </c>
      <c r="Q357" s="150" t="s">
        <v>507</v>
      </c>
      <c r="R357" s="150" t="str">
        <f>IF($I357="","",IF(COUNTIFS('2.Mini Orientation'!$C:$C,$I357,'2.Mini Orientation'!$G:$G,"Yes")&gt;0,"Yes","No"))</f>
        <v>Yes</v>
      </c>
      <c r="S357" s="150"/>
    </row>
    <row r="358" spans="1:19" ht="23.25" customHeight="1">
      <c r="A358" s="150" t="str">
        <f t="shared" si="5"/>
        <v>No</v>
      </c>
      <c r="B358" s="153" t="str">
        <f>IF($I358="","",IFERROR(IF(_xlfn.XLOOKUP($I358,tbl_StartedStatus[Bold ID],tbl_StartedStatus[Started])="Started","Yes",IF(_xlfn.XLOOKUP($I358,tbl_StartedStatus[Bold ID],tbl_StartedStatus[Started])="No Show","No Show","")),""))</f>
        <v/>
      </c>
      <c r="C358" s="149">
        <v>46251</v>
      </c>
      <c r="F358" s="149" t="s">
        <v>501</v>
      </c>
      <c r="H358" s="150" t="s">
        <v>864</v>
      </c>
      <c r="I358" s="150">
        <v>230693926</v>
      </c>
      <c r="J358" s="150">
        <v>8016618763</v>
      </c>
      <c r="K358" s="150" t="s">
        <v>5481</v>
      </c>
      <c r="L358" s="150" t="s">
        <v>504</v>
      </c>
      <c r="M358" s="150" t="s">
        <v>66</v>
      </c>
      <c r="N358" s="155" t="s">
        <v>684</v>
      </c>
      <c r="O358" s="150" t="s">
        <v>506</v>
      </c>
      <c r="P358" s="150" t="s">
        <v>507</v>
      </c>
      <c r="Q358" s="150" t="s">
        <v>507</v>
      </c>
      <c r="R358" s="150" t="str">
        <f>IF($I358="","",IF(COUNTIFS('2.Mini Orientation'!$C:$C,$I358,'2.Mini Orientation'!$G:$G,"Yes")&gt;0,"Yes","No"))</f>
        <v>Yes</v>
      </c>
      <c r="S358" s="150"/>
    </row>
    <row r="359" spans="1:19" ht="23.25" customHeight="1">
      <c r="A359" s="150" t="str">
        <f t="shared" si="5"/>
        <v>Yes</v>
      </c>
      <c r="B359" s="153" t="str">
        <f>IF($I359="","",IFERROR(IF(_xlfn.XLOOKUP($I359,tbl_StartedStatus[Bold ID],tbl_StartedStatus[Started])="Started","Yes",IF(_xlfn.XLOOKUP($I359,tbl_StartedStatus[Bold ID],tbl_StartedStatus[Started])="No Show","No Show","")),""))</f>
        <v/>
      </c>
      <c r="C359" s="149">
        <v>46251</v>
      </c>
      <c r="F359" s="149" t="s">
        <v>501</v>
      </c>
      <c r="H359" s="150" t="s">
        <v>865</v>
      </c>
      <c r="I359" s="150">
        <v>217301435</v>
      </c>
      <c r="J359" s="150">
        <v>3855073216</v>
      </c>
      <c r="K359" s="150" t="s">
        <v>5481</v>
      </c>
      <c r="L359" s="150" t="s">
        <v>504</v>
      </c>
      <c r="M359" s="150" t="s">
        <v>67</v>
      </c>
      <c r="N359" s="155" t="s">
        <v>510</v>
      </c>
      <c r="O359" s="150" t="s">
        <v>507</v>
      </c>
      <c r="P359" s="150" t="s">
        <v>507</v>
      </c>
      <c r="Q359" s="150" t="s">
        <v>507</v>
      </c>
      <c r="R359" s="150" t="str">
        <f>IF($I359="","",IF(COUNTIFS('2.Mini Orientation'!$C:$C,$I359,'2.Mini Orientation'!$G:$G,"Yes")&gt;0,"Yes","No"))</f>
        <v>Yes</v>
      </c>
      <c r="S359" s="150" t="s">
        <v>764</v>
      </c>
    </row>
    <row r="360" spans="1:19" ht="23.25" customHeight="1">
      <c r="A360" s="150" t="str">
        <f t="shared" si="5"/>
        <v>No</v>
      </c>
      <c r="B360" s="153" t="str">
        <f>IF($I360="","",IFERROR(IF(_xlfn.XLOOKUP($I360,tbl_StartedStatus[Bold ID],tbl_StartedStatus[Started])="Started","Yes",IF(_xlfn.XLOOKUP($I360,tbl_StartedStatus[Bold ID],tbl_StartedStatus[Started])="No Show","No Show","")),""))</f>
        <v/>
      </c>
      <c r="C360" s="149">
        <v>46251</v>
      </c>
      <c r="F360" s="149" t="s">
        <v>501</v>
      </c>
      <c r="H360" s="150" t="s">
        <v>5598</v>
      </c>
      <c r="I360" s="150">
        <v>230571525</v>
      </c>
      <c r="J360" s="150">
        <v>4352432456</v>
      </c>
      <c r="K360" s="150" t="s">
        <v>5480</v>
      </c>
      <c r="L360" s="150" t="s">
        <v>504</v>
      </c>
      <c r="M360" s="150" t="s">
        <v>66</v>
      </c>
      <c r="N360" s="155" t="s">
        <v>733</v>
      </c>
      <c r="O360" s="150" t="s">
        <v>506</v>
      </c>
      <c r="P360" s="150" t="s">
        <v>507</v>
      </c>
      <c r="Q360" s="150" t="s">
        <v>507</v>
      </c>
      <c r="R360" s="150" t="str">
        <f>IF($I360="","",IF(COUNTIFS('2.Mini Orientation'!$C:$C,$I360,'2.Mini Orientation'!$G:$G,"Yes")&gt;0,"Yes","No"))</f>
        <v>No</v>
      </c>
      <c r="S360" s="150"/>
    </row>
    <row r="361" spans="1:19" ht="23.25" customHeight="1">
      <c r="A361" s="150" t="str">
        <f t="shared" si="5"/>
        <v>No</v>
      </c>
      <c r="B361" s="153" t="str">
        <f>IF($I361="","",IFERROR(IF(_xlfn.XLOOKUP($I361,tbl_StartedStatus[Bold ID],tbl_StartedStatus[Started])="Started","Yes",IF(_xlfn.XLOOKUP($I361,tbl_StartedStatus[Bold ID],tbl_StartedStatus[Started])="No Show","No Show","")),""))</f>
        <v/>
      </c>
      <c r="C361" s="149">
        <v>46251</v>
      </c>
      <c r="F361" s="149" t="s">
        <v>501</v>
      </c>
      <c r="H361" s="150" t="s">
        <v>866</v>
      </c>
      <c r="I361" s="150">
        <v>8013018215</v>
      </c>
      <c r="J361" s="150">
        <v>122780693</v>
      </c>
      <c r="K361" s="150" t="s">
        <v>5480</v>
      </c>
      <c r="L361" s="150" t="s">
        <v>504</v>
      </c>
      <c r="M361" s="150" t="s">
        <v>67</v>
      </c>
      <c r="N361" s="155" t="s">
        <v>510</v>
      </c>
      <c r="O361" s="150" t="s">
        <v>507</v>
      </c>
      <c r="P361" s="150" t="s">
        <v>507</v>
      </c>
      <c r="Q361" s="150" t="s">
        <v>507</v>
      </c>
      <c r="R361" s="150" t="str">
        <f>IF($I361="","",IF(COUNTIFS('2.Mini Orientation'!$C:$C,$I361,'2.Mini Orientation'!$G:$G,"Yes")&gt;0,"Yes","No"))</f>
        <v>No</v>
      </c>
      <c r="S361" s="150"/>
    </row>
    <row r="362" spans="1:19" ht="23.25" customHeight="1">
      <c r="A362" s="150" t="str">
        <f t="shared" si="5"/>
        <v>No</v>
      </c>
      <c r="B362" s="153" t="str">
        <f>IF($I362="","",IFERROR(IF(_xlfn.XLOOKUP($I362,tbl_StartedStatus[Bold ID],tbl_StartedStatus[Started])="Started","Yes",IF(_xlfn.XLOOKUP($I362,tbl_StartedStatus[Bold ID],tbl_StartedStatus[Started])="No Show","No Show","")),""))</f>
        <v/>
      </c>
      <c r="C362" s="149">
        <v>46251</v>
      </c>
      <c r="F362" s="149" t="s">
        <v>501</v>
      </c>
      <c r="H362" s="150" t="s">
        <v>867</v>
      </c>
      <c r="I362" s="150">
        <v>235108999</v>
      </c>
      <c r="J362" s="150">
        <v>3855907387</v>
      </c>
      <c r="K362" s="150" t="s">
        <v>5481</v>
      </c>
      <c r="L362" s="150" t="s">
        <v>504</v>
      </c>
      <c r="M362" s="150" t="s">
        <v>67</v>
      </c>
      <c r="N362" s="155" t="s">
        <v>516</v>
      </c>
      <c r="O362" s="150" t="s">
        <v>506</v>
      </c>
      <c r="P362" s="150" t="s">
        <v>507</v>
      </c>
      <c r="Q362" s="150" t="s">
        <v>507</v>
      </c>
      <c r="R362" s="150" t="str">
        <f>IF($I362="","",IF(COUNTIFS('2.Mini Orientation'!$C:$C,$I362,'2.Mini Orientation'!$G:$G,"Yes")&gt;0,"Yes","No"))</f>
        <v>Yes</v>
      </c>
      <c r="S362" s="150"/>
    </row>
    <row r="363" spans="1:19" ht="23.25" customHeight="1">
      <c r="A363" s="150" t="str">
        <f t="shared" si="5"/>
        <v>No</v>
      </c>
      <c r="B363" s="153" t="str">
        <f>IF($I363="","",IFERROR(IF(_xlfn.XLOOKUP($I363,tbl_StartedStatus[Bold ID],tbl_StartedStatus[Started])="Started","Yes",IF(_xlfn.XLOOKUP($I363,tbl_StartedStatus[Bold ID],tbl_StartedStatus[Started])="No Show","No Show","")),""))</f>
        <v/>
      </c>
      <c r="C363" s="149">
        <v>46251</v>
      </c>
      <c r="F363" s="149" t="s">
        <v>542</v>
      </c>
      <c r="H363" s="150" t="s">
        <v>868</v>
      </c>
      <c r="I363" s="150">
        <v>218238140</v>
      </c>
      <c r="J363" s="150" t="s">
        <v>869</v>
      </c>
      <c r="K363" s="150" t="s">
        <v>5480</v>
      </c>
      <c r="L363" s="150" t="s">
        <v>647</v>
      </c>
      <c r="M363" s="150" t="s">
        <v>67</v>
      </c>
      <c r="N363" s="155" t="s">
        <v>516</v>
      </c>
      <c r="O363" s="150" t="s">
        <v>5730</v>
      </c>
      <c r="P363" s="150" t="s">
        <v>507</v>
      </c>
      <c r="Q363" s="150" t="s">
        <v>507</v>
      </c>
      <c r="R363" s="150" t="str">
        <f>IF($I363="","",IF(COUNTIFS('2.Mini Orientation'!$C:$C,$I363,'2.Mini Orientation'!$G:$G,"Yes")&gt;0,"Yes","No"))</f>
        <v>Yes</v>
      </c>
      <c r="S363" s="150"/>
    </row>
    <row r="364" spans="1:19" ht="23.25" customHeight="1">
      <c r="A364" s="150" t="str">
        <f t="shared" si="5"/>
        <v>Yes</v>
      </c>
      <c r="B364" s="153" t="str">
        <f>IF($I364="","",IFERROR(IF(_xlfn.XLOOKUP($I364,tbl_StartedStatus[Bold ID],tbl_StartedStatus[Started])="Started","Yes",IF(_xlfn.XLOOKUP($I364,tbl_StartedStatus[Bold ID],tbl_StartedStatus[Started])="No Show","No Show","")),""))</f>
        <v/>
      </c>
      <c r="C364" s="149">
        <v>46251</v>
      </c>
      <c r="F364" s="149" t="s">
        <v>542</v>
      </c>
      <c r="H364" s="150" t="s">
        <v>5599</v>
      </c>
      <c r="I364" s="150">
        <v>122489044</v>
      </c>
      <c r="J364" s="150">
        <v>3854843374</v>
      </c>
      <c r="K364" s="150" t="s">
        <v>5481</v>
      </c>
      <c r="L364" s="150" t="s">
        <v>549</v>
      </c>
      <c r="M364" s="150" t="s">
        <v>67</v>
      </c>
      <c r="N364" s="155" t="s">
        <v>505</v>
      </c>
      <c r="O364" s="150" t="s">
        <v>507</v>
      </c>
      <c r="P364" s="150" t="s">
        <v>507</v>
      </c>
      <c r="Q364" s="150" t="s">
        <v>507</v>
      </c>
      <c r="R364" s="150" t="str">
        <f>IF($I364="","",IF(COUNTIFS('2.Mini Orientation'!$C:$C,$I364,'2.Mini Orientation'!$G:$G,"Yes")&gt;0,"Yes","No"))</f>
        <v>Yes</v>
      </c>
      <c r="S364" s="150"/>
    </row>
    <row r="365" spans="1:19" ht="23.25" customHeight="1">
      <c r="A365" s="150" t="str">
        <f t="shared" si="5"/>
        <v>No</v>
      </c>
      <c r="B365" s="153" t="str">
        <f>IF($I365="","",IFERROR(IF(_xlfn.XLOOKUP($I365,tbl_StartedStatus[Bold ID],tbl_StartedStatus[Started])="Started","Yes",IF(_xlfn.XLOOKUP($I365,tbl_StartedStatus[Bold ID],tbl_StartedStatus[Started])="No Show","No Show","")),""))</f>
        <v/>
      </c>
      <c r="C365" s="149">
        <v>46251</v>
      </c>
      <c r="F365" s="149" t="s">
        <v>501</v>
      </c>
      <c r="H365" s="150" t="s">
        <v>870</v>
      </c>
      <c r="I365" s="150">
        <v>182841096</v>
      </c>
      <c r="J365" s="150">
        <v>6892693006</v>
      </c>
      <c r="K365" s="150" t="s">
        <v>5480</v>
      </c>
      <c r="L365" s="150" t="s">
        <v>504</v>
      </c>
      <c r="M365" s="150" t="s">
        <v>67</v>
      </c>
      <c r="N365" s="155" t="s">
        <v>516</v>
      </c>
      <c r="O365" s="150" t="s">
        <v>506</v>
      </c>
      <c r="P365" s="150" t="s">
        <v>507</v>
      </c>
      <c r="Q365" s="150" t="s">
        <v>507</v>
      </c>
      <c r="R365" s="150" t="str">
        <f>IF($I365="","",IF(COUNTIFS('2.Mini Orientation'!$C:$C,$I365,'2.Mini Orientation'!$G:$G,"Yes")&gt;0,"Yes","No"))</f>
        <v>No</v>
      </c>
      <c r="S365" s="150"/>
    </row>
    <row r="366" spans="1:19" ht="23.25" customHeight="1">
      <c r="A366" s="150" t="str">
        <f t="shared" si="5"/>
        <v>No</v>
      </c>
      <c r="B366" s="153" t="str">
        <f>IF($I366="","",IFERROR(IF(_xlfn.XLOOKUP($I366,tbl_StartedStatus[Bold ID],tbl_StartedStatus[Started])="Started","Yes",IF(_xlfn.XLOOKUP($I366,tbl_StartedStatus[Bold ID],tbl_StartedStatus[Started])="No Show","No Show","")),""))</f>
        <v/>
      </c>
      <c r="C366" s="149">
        <v>46251</v>
      </c>
      <c r="F366" s="149" t="s">
        <v>501</v>
      </c>
      <c r="H366" s="150" t="s">
        <v>871</v>
      </c>
      <c r="I366" s="150">
        <v>116716943</v>
      </c>
      <c r="J366" s="150">
        <v>6892208499</v>
      </c>
      <c r="K366" s="150" t="s">
        <v>5481</v>
      </c>
      <c r="L366" s="150" t="s">
        <v>504</v>
      </c>
      <c r="M366" s="150" t="s">
        <v>67</v>
      </c>
      <c r="N366" s="155" t="s">
        <v>510</v>
      </c>
      <c r="O366" s="150" t="s">
        <v>507</v>
      </c>
      <c r="P366" s="150" t="s">
        <v>507</v>
      </c>
      <c r="Q366" s="150" t="s">
        <v>507</v>
      </c>
      <c r="R366" s="150" t="str">
        <f>IF($I366="","",IF(COUNTIFS('2.Mini Orientation'!$C:$C,$I366,'2.Mini Orientation'!$G:$G,"Yes")&gt;0,"Yes","No"))</f>
        <v>No</v>
      </c>
      <c r="S366" s="150"/>
    </row>
    <row r="367" spans="1:19" ht="23.25" customHeight="1">
      <c r="A367" s="150" t="str">
        <f t="shared" si="5"/>
        <v>Yes</v>
      </c>
      <c r="B367" s="153" t="str">
        <f>IF($I367="","",IFERROR(IF(_xlfn.XLOOKUP($I367,tbl_StartedStatus[Bold ID],tbl_StartedStatus[Started])="Started","Yes",IF(_xlfn.XLOOKUP($I367,tbl_StartedStatus[Bold ID],tbl_StartedStatus[Started])="No Show","No Show","")),""))</f>
        <v/>
      </c>
      <c r="C367" s="149">
        <v>46251</v>
      </c>
      <c r="F367" s="149" t="s">
        <v>501</v>
      </c>
      <c r="H367" s="150" t="s">
        <v>872</v>
      </c>
      <c r="I367" s="150">
        <v>155397647</v>
      </c>
      <c r="J367" s="150" t="s">
        <v>873</v>
      </c>
      <c r="K367" s="150" t="s">
        <v>5480</v>
      </c>
      <c r="L367" s="150" t="s">
        <v>504</v>
      </c>
      <c r="M367" s="150" t="s">
        <v>67</v>
      </c>
      <c r="N367" s="155" t="s">
        <v>510</v>
      </c>
      <c r="O367" s="150" t="s">
        <v>507</v>
      </c>
      <c r="P367" s="150" t="s">
        <v>507</v>
      </c>
      <c r="Q367" s="150" t="s">
        <v>507</v>
      </c>
      <c r="R367" s="150" t="str">
        <f>IF($I367="","",IF(COUNTIFS('2.Mini Orientation'!$C:$C,$I367,'2.Mini Orientation'!$G:$G,"Yes")&gt;0,"Yes","No"))</f>
        <v>Yes</v>
      </c>
      <c r="S367" s="150"/>
    </row>
    <row r="368" spans="1:19" ht="23.25" customHeight="1">
      <c r="A368" s="150" t="str">
        <f t="shared" si="5"/>
        <v>No</v>
      </c>
      <c r="B368" s="153" t="str">
        <f>IF($I368="","",IFERROR(IF(_xlfn.XLOOKUP($I368,tbl_StartedStatus[Bold ID],tbl_StartedStatus[Started])="Started","Yes",IF(_xlfn.XLOOKUP($I368,tbl_StartedStatus[Bold ID],tbl_StartedStatus[Started])="No Show","No Show","")),""))</f>
        <v/>
      </c>
      <c r="C368" s="149">
        <v>46251</v>
      </c>
      <c r="F368" s="149" t="s">
        <v>501</v>
      </c>
      <c r="H368" s="150" t="s">
        <v>874</v>
      </c>
      <c r="I368" s="150">
        <v>114596309</v>
      </c>
      <c r="J368" s="150">
        <v>3852105574</v>
      </c>
      <c r="K368" s="150" t="s">
        <v>5480</v>
      </c>
      <c r="L368" s="150" t="s">
        <v>504</v>
      </c>
      <c r="M368" s="150" t="s">
        <v>67</v>
      </c>
      <c r="N368" s="155" t="s">
        <v>516</v>
      </c>
      <c r="O368" s="150" t="s">
        <v>506</v>
      </c>
      <c r="P368" s="150" t="s">
        <v>507</v>
      </c>
      <c r="Q368" s="150" t="s">
        <v>507</v>
      </c>
      <c r="R368" s="150" t="str">
        <f>IF($I368="","",IF(COUNTIFS('2.Mini Orientation'!$C:$C,$I368,'2.Mini Orientation'!$G:$G,"Yes")&gt;0,"Yes","No"))</f>
        <v>No</v>
      </c>
      <c r="S368" s="150"/>
    </row>
    <row r="369" spans="1:19" ht="23.25" customHeight="1">
      <c r="A369" s="150" t="str">
        <f t="shared" si="5"/>
        <v>No</v>
      </c>
      <c r="B369" s="153" t="str">
        <f>IF($I369="","",IFERROR(IF(_xlfn.XLOOKUP($I369,tbl_StartedStatus[Bold ID],tbl_StartedStatus[Started])="Started","Yes",IF(_xlfn.XLOOKUP($I369,tbl_StartedStatus[Bold ID],tbl_StartedStatus[Started])="No Show","No Show","")),""))</f>
        <v/>
      </c>
      <c r="C369" s="149">
        <v>46251</v>
      </c>
      <c r="F369" s="149" t="s">
        <v>501</v>
      </c>
      <c r="G369" s="602"/>
      <c r="H369" s="150" t="s">
        <v>875</v>
      </c>
      <c r="I369" s="150">
        <v>204831061</v>
      </c>
      <c r="J369" s="150">
        <v>9176758255</v>
      </c>
      <c r="K369" s="150" t="s">
        <v>5480</v>
      </c>
      <c r="L369" s="150" t="s">
        <v>549</v>
      </c>
      <c r="M369" s="150" t="s">
        <v>67</v>
      </c>
      <c r="N369" s="155" t="s">
        <v>505</v>
      </c>
      <c r="O369" s="150" t="s">
        <v>507</v>
      </c>
      <c r="P369" s="150" t="s">
        <v>507</v>
      </c>
      <c r="Q369" s="150" t="s">
        <v>507</v>
      </c>
      <c r="R369" s="150" t="str">
        <f>IF($I369="","",IF(COUNTIFS('2.Mini Orientation'!$C:$C,$I369,'2.Mini Orientation'!$G:$G,"Yes")&gt;0,"Yes","No"))</f>
        <v>No</v>
      </c>
      <c r="S369" s="150" t="s">
        <v>752</v>
      </c>
    </row>
    <row r="370" spans="1:19" ht="23.25" customHeight="1">
      <c r="A370" s="150" t="str">
        <f t="shared" si="5"/>
        <v>Yes</v>
      </c>
      <c r="B370" s="153" t="str">
        <f>IF($I370="","",IFERROR(IF(_xlfn.XLOOKUP($I370,tbl_StartedStatus[Bold ID],tbl_StartedStatus[Started])="Started","Yes",IF(_xlfn.XLOOKUP($I370,tbl_StartedStatus[Bold ID],tbl_StartedStatus[Started])="No Show","No Show","")),""))</f>
        <v/>
      </c>
      <c r="C370" s="149">
        <v>46251</v>
      </c>
      <c r="F370" s="149" t="s">
        <v>501</v>
      </c>
      <c r="H370" s="150" t="s">
        <v>876</v>
      </c>
      <c r="I370" s="150">
        <v>222972421</v>
      </c>
      <c r="J370" s="150">
        <v>3856096469</v>
      </c>
      <c r="K370" s="150" t="s">
        <v>5480</v>
      </c>
      <c r="L370" s="150" t="s">
        <v>504</v>
      </c>
      <c r="M370" s="150" t="s">
        <v>67</v>
      </c>
      <c r="N370" s="155" t="s">
        <v>510</v>
      </c>
      <c r="O370" s="150" t="s">
        <v>507</v>
      </c>
      <c r="P370" s="150" t="s">
        <v>507</v>
      </c>
      <c r="Q370" s="150" t="s">
        <v>507</v>
      </c>
      <c r="R370" s="150" t="str">
        <f>IF($I370="","",IF(COUNTIFS('2.Mini Orientation'!$C:$C,$I370,'2.Mini Orientation'!$G:$G,"Yes")&gt;0,"Yes","No"))</f>
        <v>Yes</v>
      </c>
      <c r="S370" s="150" t="s">
        <v>804</v>
      </c>
    </row>
    <row r="371" spans="1:19" ht="23.25" customHeight="1">
      <c r="A371" s="150" t="str">
        <f t="shared" si="5"/>
        <v>No</v>
      </c>
      <c r="B371" s="153" t="str">
        <f>IF($I371="","",IFERROR(IF(_xlfn.XLOOKUP($I371,tbl_StartedStatus[Bold ID],tbl_StartedStatus[Started])="Started","Yes",IF(_xlfn.XLOOKUP($I371,tbl_StartedStatus[Bold ID],tbl_StartedStatus[Started])="No Show","No Show","")),""))</f>
        <v/>
      </c>
      <c r="C371" s="149">
        <v>46252</v>
      </c>
      <c r="F371" s="149" t="s">
        <v>501</v>
      </c>
      <c r="H371" s="150" t="s">
        <v>5600</v>
      </c>
      <c r="I371" s="150">
        <v>191017640</v>
      </c>
      <c r="J371" s="150">
        <v>6783149281</v>
      </c>
      <c r="K371" s="150" t="s">
        <v>5481</v>
      </c>
      <c r="L371" s="150" t="s">
        <v>504</v>
      </c>
      <c r="M371" s="150" t="s">
        <v>66</v>
      </c>
      <c r="N371" s="155" t="s">
        <v>741</v>
      </c>
      <c r="P371" s="150" t="s">
        <v>5731</v>
      </c>
      <c r="Q371" s="150" t="s">
        <v>507</v>
      </c>
      <c r="R371" s="150" t="str">
        <f>IF($I371="","",IF(COUNTIFS('2.Mini Orientation'!$C:$C,$I371,'2.Mini Orientation'!$G:$G,"Yes")&gt;0,"Yes","No"))</f>
        <v>Yes</v>
      </c>
      <c r="S371" s="150" t="s">
        <v>5757</v>
      </c>
    </row>
    <row r="372" spans="1:19" ht="23.25" customHeight="1">
      <c r="A372" s="150" t="str">
        <f t="shared" si="5"/>
        <v>No</v>
      </c>
      <c r="B372" s="153" t="str">
        <f>IF($I372="","",IFERROR(IF(_xlfn.XLOOKUP($I372,tbl_StartedStatus[Bold ID],tbl_StartedStatus[Started])="Started","Yes",IF(_xlfn.XLOOKUP($I372,tbl_StartedStatus[Bold ID],tbl_StartedStatus[Started])="No Show","No Show","")),""))</f>
        <v/>
      </c>
      <c r="C372" s="149">
        <v>46252</v>
      </c>
      <c r="F372" s="149" t="s">
        <v>501</v>
      </c>
      <c r="H372" s="150" t="s">
        <v>1188</v>
      </c>
      <c r="I372" s="150">
        <v>235396230</v>
      </c>
      <c r="J372" s="150">
        <v>2149710607</v>
      </c>
      <c r="K372" s="150" t="s">
        <v>5481</v>
      </c>
      <c r="L372" s="150" t="s">
        <v>647</v>
      </c>
      <c r="M372" s="150" t="s">
        <v>67</v>
      </c>
      <c r="N372" s="155" t="s">
        <v>516</v>
      </c>
      <c r="O372" s="150" t="s">
        <v>506</v>
      </c>
      <c r="P372" s="150" t="s">
        <v>507</v>
      </c>
      <c r="Q372" s="150" t="s">
        <v>507</v>
      </c>
      <c r="R372" s="150" t="str">
        <f>IF($I372="","",IF(COUNTIFS('2.Mini Orientation'!$C:$C,$I372,'2.Mini Orientation'!$G:$G,"Yes")&gt;0,"Yes","No"))</f>
        <v>Yes</v>
      </c>
      <c r="S372" s="150"/>
    </row>
    <row r="373" spans="1:19" ht="23.25" customHeight="1">
      <c r="A373" s="150" t="str">
        <f t="shared" si="5"/>
        <v>No</v>
      </c>
      <c r="B373" s="153" t="str">
        <f>IF($I373="","",IFERROR(IF(_xlfn.XLOOKUP($I373,tbl_StartedStatus[Bold ID],tbl_StartedStatus[Started])="Started","Yes",IF(_xlfn.XLOOKUP($I373,tbl_StartedStatus[Bold ID],tbl_StartedStatus[Started])="No Show","No Show","")),""))</f>
        <v/>
      </c>
      <c r="C373" s="149">
        <v>46252</v>
      </c>
      <c r="F373" s="149" t="s">
        <v>535</v>
      </c>
      <c r="H373" s="150" t="s">
        <v>877</v>
      </c>
      <c r="I373" s="150">
        <v>198267631</v>
      </c>
      <c r="J373" s="150">
        <v>7205720125</v>
      </c>
      <c r="K373" s="150" t="s">
        <v>5481</v>
      </c>
      <c r="L373" s="150" t="s">
        <v>549</v>
      </c>
      <c r="M373" s="150" t="s">
        <v>67</v>
      </c>
      <c r="N373" s="155" t="s">
        <v>516</v>
      </c>
      <c r="O373" s="150" t="s">
        <v>506</v>
      </c>
      <c r="P373" s="150" t="s">
        <v>507</v>
      </c>
      <c r="Q373" s="150" t="s">
        <v>507</v>
      </c>
      <c r="R373" s="150" t="str">
        <f>IF($I373="","",IF(COUNTIFS('2.Mini Orientation'!$C:$C,$I373,'2.Mini Orientation'!$G:$G,"Yes")&gt;0,"Yes","No"))</f>
        <v>No</v>
      </c>
      <c r="S373" s="150"/>
    </row>
    <row r="374" spans="1:19" ht="23.25" customHeight="1">
      <c r="A374" s="150" t="str">
        <f t="shared" si="5"/>
        <v>No</v>
      </c>
      <c r="B374" s="153" t="str">
        <f>IF($I374="","",IFERROR(IF(_xlfn.XLOOKUP($I374,tbl_StartedStatus[Bold ID],tbl_StartedStatus[Started])="Started","Yes",IF(_xlfn.XLOOKUP($I374,tbl_StartedStatus[Bold ID],tbl_StartedStatus[Started])="No Show","No Show","")),""))</f>
        <v/>
      </c>
      <c r="C374" s="149">
        <v>46252</v>
      </c>
      <c r="F374" s="149" t="s">
        <v>501</v>
      </c>
      <c r="H374" s="150" t="s">
        <v>878</v>
      </c>
      <c r="I374" s="150">
        <v>154418577</v>
      </c>
      <c r="J374" s="150">
        <v>3854843322</v>
      </c>
      <c r="K374" s="150" t="s">
        <v>5481</v>
      </c>
      <c r="L374" s="150" t="s">
        <v>504</v>
      </c>
      <c r="M374" s="150" t="s">
        <v>67</v>
      </c>
      <c r="N374" s="155" t="s">
        <v>516</v>
      </c>
      <c r="O374" s="150" t="s">
        <v>506</v>
      </c>
      <c r="P374" s="150" t="s">
        <v>507</v>
      </c>
      <c r="Q374" s="150" t="s">
        <v>507</v>
      </c>
      <c r="R374" s="150" t="str">
        <f>IF($I374="","",IF(COUNTIFS('2.Mini Orientation'!$C:$C,$I374,'2.Mini Orientation'!$G:$G,"Yes")&gt;0,"Yes","No"))</f>
        <v>Yes</v>
      </c>
      <c r="S374" s="150"/>
    </row>
    <row r="375" spans="1:19" ht="23.25" customHeight="1">
      <c r="A375" s="150" t="str">
        <f t="shared" si="5"/>
        <v>No</v>
      </c>
      <c r="B375" s="153" t="str">
        <f>IF($I375="","",IFERROR(IF(_xlfn.XLOOKUP($I375,tbl_StartedStatus[Bold ID],tbl_StartedStatus[Started])="Started","Yes",IF(_xlfn.XLOOKUP($I375,tbl_StartedStatus[Bold ID],tbl_StartedStatus[Started])="No Show","No Show","")),""))</f>
        <v/>
      </c>
      <c r="C375" s="149">
        <v>46252</v>
      </c>
      <c r="F375" s="149" t="s">
        <v>501</v>
      </c>
      <c r="H375" s="150" t="s">
        <v>879</v>
      </c>
      <c r="I375" s="150">
        <v>235112264</v>
      </c>
      <c r="J375" s="150">
        <v>6892729889</v>
      </c>
      <c r="K375" s="150" t="s">
        <v>5481</v>
      </c>
      <c r="L375" s="150" t="s">
        <v>647</v>
      </c>
      <c r="M375" s="150" t="s">
        <v>67</v>
      </c>
      <c r="N375" s="155" t="s">
        <v>516</v>
      </c>
      <c r="O375" s="150" t="s">
        <v>506</v>
      </c>
      <c r="P375" s="150" t="s">
        <v>507</v>
      </c>
      <c r="Q375" s="150" t="s">
        <v>507</v>
      </c>
      <c r="R375" s="150" t="str">
        <f>IF($I375="","",IF(COUNTIFS('2.Mini Orientation'!$C:$C,$I375,'2.Mini Orientation'!$G:$G,"Yes")&gt;0,"Yes","No"))</f>
        <v>No</v>
      </c>
      <c r="S375" s="150"/>
    </row>
    <row r="376" spans="1:19" ht="23.25" customHeight="1">
      <c r="A376" s="150" t="str">
        <f t="shared" si="5"/>
        <v>No</v>
      </c>
      <c r="B376" s="153" t="str">
        <f>IF($I376="","",IFERROR(IF(_xlfn.XLOOKUP($I376,tbl_StartedStatus[Bold ID],tbl_StartedStatus[Started])="Started","Yes",IF(_xlfn.XLOOKUP($I376,tbl_StartedStatus[Bold ID],tbl_StartedStatus[Started])="No Show","No Show","")),""))</f>
        <v/>
      </c>
      <c r="C376" s="149">
        <v>46252</v>
      </c>
      <c r="F376" s="149" t="s">
        <v>501</v>
      </c>
      <c r="H376" s="150" t="s">
        <v>880</v>
      </c>
      <c r="I376" s="150">
        <v>230564899</v>
      </c>
      <c r="J376" s="150">
        <v>3854576673</v>
      </c>
      <c r="K376" s="150" t="s">
        <v>5481</v>
      </c>
      <c r="L376" s="150" t="s">
        <v>504</v>
      </c>
      <c r="M376" s="150" t="s">
        <v>67</v>
      </c>
      <c r="N376" s="155" t="s">
        <v>516</v>
      </c>
      <c r="O376" s="150" t="s">
        <v>506</v>
      </c>
      <c r="P376" s="150" t="s">
        <v>507</v>
      </c>
      <c r="Q376" s="150" t="s">
        <v>507</v>
      </c>
      <c r="R376" s="150" t="str">
        <f>IF($I376="","",IF(COUNTIFS('2.Mini Orientation'!$C:$C,$I376,'2.Mini Orientation'!$G:$G,"Yes")&gt;0,"Yes","No"))</f>
        <v>Yes</v>
      </c>
      <c r="S376" s="150"/>
    </row>
    <row r="377" spans="1:19" ht="23.25" customHeight="1">
      <c r="A377" s="150" t="str">
        <f t="shared" si="5"/>
        <v>Yes</v>
      </c>
      <c r="B377" s="153" t="str">
        <f>IF($I377="","",IFERROR(IF(_xlfn.XLOOKUP($I377,tbl_StartedStatus[Bold ID],tbl_StartedStatus[Started])="Started","Yes",IF(_xlfn.XLOOKUP($I377,tbl_StartedStatus[Bold ID],tbl_StartedStatus[Started])="No Show","No Show","")),""))</f>
        <v/>
      </c>
      <c r="C377" s="149">
        <v>46252</v>
      </c>
      <c r="F377" s="149" t="s">
        <v>501</v>
      </c>
      <c r="H377" s="150" t="s">
        <v>881</v>
      </c>
      <c r="I377" s="150">
        <v>213123335</v>
      </c>
      <c r="J377" s="150">
        <v>2087519559</v>
      </c>
      <c r="K377" s="150" t="s">
        <v>5481</v>
      </c>
      <c r="L377" s="150" t="s">
        <v>504</v>
      </c>
      <c r="M377" s="150" t="s">
        <v>67</v>
      </c>
      <c r="N377" s="155" t="s">
        <v>510</v>
      </c>
      <c r="O377" s="150" t="s">
        <v>507</v>
      </c>
      <c r="P377" s="150" t="s">
        <v>507</v>
      </c>
      <c r="Q377" s="150" t="s">
        <v>507</v>
      </c>
      <c r="R377" s="150" t="str">
        <f>IF($I377="","",IF(COUNTIFS('2.Mini Orientation'!$C:$C,$I377,'2.Mini Orientation'!$G:$G,"Yes")&gt;0,"Yes","No"))</f>
        <v>Yes</v>
      </c>
      <c r="S377" s="150"/>
    </row>
    <row r="378" spans="1:19" ht="23.25" customHeight="1">
      <c r="A378" s="150" t="str">
        <f t="shared" si="5"/>
        <v>No</v>
      </c>
      <c r="B378" s="153" t="str">
        <f>IF($I378="","",IFERROR(IF(_xlfn.XLOOKUP($I378,tbl_StartedStatus[Bold ID],tbl_StartedStatus[Started])="Started","Yes",IF(_xlfn.XLOOKUP($I378,tbl_StartedStatus[Bold ID],tbl_StartedStatus[Started])="No Show","No Show","")),""))</f>
        <v/>
      </c>
      <c r="C378" s="149">
        <v>46252</v>
      </c>
      <c r="F378" s="149" t="s">
        <v>501</v>
      </c>
      <c r="H378" s="151" t="s">
        <v>882</v>
      </c>
      <c r="I378" s="151">
        <v>185553773</v>
      </c>
      <c r="J378" s="151">
        <v>3855623513</v>
      </c>
      <c r="K378" s="150" t="s">
        <v>5481</v>
      </c>
      <c r="L378" s="150" t="s">
        <v>504</v>
      </c>
      <c r="M378" s="150" t="s">
        <v>67</v>
      </c>
      <c r="N378" s="155" t="s">
        <v>516</v>
      </c>
      <c r="O378" s="150" t="s">
        <v>506</v>
      </c>
      <c r="P378" s="150" t="s">
        <v>507</v>
      </c>
      <c r="Q378" s="150" t="s">
        <v>507</v>
      </c>
      <c r="R378" s="150" t="str">
        <f>IF($I378="","",IF(COUNTIFS('2.Mini Orientation'!$C:$C,$I378,'2.Mini Orientation'!$G:$G,"Yes")&gt;0,"Yes","No"))</f>
        <v>Yes</v>
      </c>
      <c r="S378" s="150"/>
    </row>
    <row r="379" spans="1:19" ht="23.25" customHeight="1">
      <c r="A379" s="150" t="str">
        <f t="shared" si="5"/>
        <v>Yes</v>
      </c>
      <c r="B379" s="153" t="str">
        <f>IF($I379="","",IFERROR(IF(_xlfn.XLOOKUP($I379,tbl_StartedStatus[Bold ID],tbl_StartedStatus[Started])="Started","Yes",IF(_xlfn.XLOOKUP($I379,tbl_StartedStatus[Bold ID],tbl_StartedStatus[Started])="No Show","No Show","")),""))</f>
        <v/>
      </c>
      <c r="C379" s="149">
        <v>46252</v>
      </c>
      <c r="F379" s="149" t="s">
        <v>501</v>
      </c>
      <c r="H379" s="150" t="s">
        <v>5601</v>
      </c>
      <c r="I379" s="150">
        <v>119560478</v>
      </c>
      <c r="J379" s="150" t="s">
        <v>5712</v>
      </c>
      <c r="K379" s="150" t="s">
        <v>266</v>
      </c>
      <c r="L379" s="150" t="s">
        <v>504</v>
      </c>
      <c r="M379" s="150" t="s">
        <v>67</v>
      </c>
      <c r="N379" s="155" t="s">
        <v>505</v>
      </c>
      <c r="O379" s="150" t="s">
        <v>507</v>
      </c>
      <c r="P379" s="150" t="s">
        <v>507</v>
      </c>
      <c r="Q379" s="150" t="s">
        <v>507</v>
      </c>
      <c r="R379" s="150" t="str">
        <f>IF($I379="","",IF(COUNTIFS('2.Mini Orientation'!$C:$C,$I379,'2.Mini Orientation'!$G:$G,"Yes")&gt;0,"Yes","No"))</f>
        <v>Yes</v>
      </c>
      <c r="S379" s="150" t="s">
        <v>5758</v>
      </c>
    </row>
    <row r="380" spans="1:19" ht="23.25" customHeight="1">
      <c r="A380" s="150" t="str">
        <f t="shared" si="5"/>
        <v>No</v>
      </c>
      <c r="B380" s="153" t="str">
        <f>IF($I380="","",IFERROR(IF(_xlfn.XLOOKUP($I380,tbl_StartedStatus[Bold ID],tbl_StartedStatus[Started])="Started","Yes",IF(_xlfn.XLOOKUP($I380,tbl_StartedStatus[Bold ID],tbl_StartedStatus[Started])="No Show","No Show","")),""))</f>
        <v/>
      </c>
      <c r="C380" s="149">
        <v>46253</v>
      </c>
      <c r="F380" s="149" t="s">
        <v>501</v>
      </c>
      <c r="H380" s="150" t="s">
        <v>883</v>
      </c>
      <c r="I380" s="151" t="s">
        <v>5697</v>
      </c>
      <c r="J380" s="150">
        <v>2108254374</v>
      </c>
      <c r="K380" s="150" t="s">
        <v>5481</v>
      </c>
      <c r="M380" s="150" t="s">
        <v>66</v>
      </c>
      <c r="N380" s="155" t="s">
        <v>684</v>
      </c>
      <c r="O380" s="150" t="s">
        <v>506</v>
      </c>
      <c r="P380" s="150" t="s">
        <v>507</v>
      </c>
      <c r="Q380" s="150" t="s">
        <v>507</v>
      </c>
      <c r="R380" s="150" t="str">
        <f>IF($I380="","",IF(COUNTIFS('2.Mini Orientation'!$C:$C,$I380,'2.Mini Orientation'!$G:$G,"Yes")&gt;0,"Yes","No"))</f>
        <v>No</v>
      </c>
      <c r="S380" s="150"/>
    </row>
    <row r="381" spans="1:19" ht="23.25" customHeight="1">
      <c r="A381" s="150" t="str">
        <f t="shared" si="5"/>
        <v>No</v>
      </c>
      <c r="B381" s="153" t="str">
        <f>IF($I381="","",IFERROR(IF(_xlfn.XLOOKUP($I381,tbl_StartedStatus[Bold ID],tbl_StartedStatus[Started])="Started","Yes",IF(_xlfn.XLOOKUP($I381,tbl_StartedStatus[Bold ID],tbl_StartedStatus[Started])="No Show","No Show","")),""))</f>
        <v/>
      </c>
      <c r="C381" s="149">
        <v>46253</v>
      </c>
      <c r="F381" s="149" t="s">
        <v>501</v>
      </c>
      <c r="H381" s="150" t="s">
        <v>5602</v>
      </c>
      <c r="I381" s="150">
        <v>235341977</v>
      </c>
      <c r="J381" s="150">
        <v>6789954442</v>
      </c>
      <c r="K381" s="150" t="s">
        <v>5481</v>
      </c>
      <c r="M381" s="150" t="s">
        <v>66</v>
      </c>
      <c r="N381" s="155" t="s">
        <v>684</v>
      </c>
      <c r="O381" s="150" t="s">
        <v>506</v>
      </c>
      <c r="P381" s="150" t="s">
        <v>507</v>
      </c>
      <c r="Q381" s="150" t="s">
        <v>507</v>
      </c>
      <c r="R381" s="150" t="str">
        <f>IF($I381="","",IF(COUNTIFS('2.Mini Orientation'!$C:$C,$I381,'2.Mini Orientation'!$G:$G,"Yes")&gt;0,"Yes","No"))</f>
        <v>Yes</v>
      </c>
      <c r="S381" s="150"/>
    </row>
    <row r="382" spans="1:19" ht="23.25" customHeight="1">
      <c r="A382" s="150" t="str">
        <f t="shared" si="5"/>
        <v>No</v>
      </c>
      <c r="B382" s="153" t="str">
        <f>IF($I382="","",IFERROR(IF(_xlfn.XLOOKUP($I382,tbl_StartedStatus[Bold ID],tbl_StartedStatus[Started])="Started","Yes",IF(_xlfn.XLOOKUP($I382,tbl_StartedStatus[Bold ID],tbl_StartedStatus[Started])="No Show","No Show","")),""))</f>
        <v/>
      </c>
      <c r="C382" s="149">
        <v>46253</v>
      </c>
      <c r="F382" s="149" t="s">
        <v>501</v>
      </c>
      <c r="H382" s="150" t="s">
        <v>884</v>
      </c>
      <c r="I382" s="150">
        <v>221049156</v>
      </c>
      <c r="J382" s="150">
        <v>8014038090</v>
      </c>
      <c r="K382" s="150" t="s">
        <v>5481</v>
      </c>
      <c r="L382" s="150" t="s">
        <v>549</v>
      </c>
      <c r="M382" s="150" t="s">
        <v>67</v>
      </c>
      <c r="N382" s="155" t="s">
        <v>516</v>
      </c>
      <c r="R382" s="150" t="str">
        <f>IF($I382="","",IF(COUNTIFS('2.Mini Orientation'!$C:$C,$I382,'2.Mini Orientation'!$G:$G,"Yes")&gt;0,"Yes","No"))</f>
        <v>Yes</v>
      </c>
      <c r="S382" s="150"/>
    </row>
    <row r="383" spans="1:19" ht="23.25" customHeight="1">
      <c r="A383" s="150" t="str">
        <f t="shared" si="5"/>
        <v>Yes</v>
      </c>
      <c r="B383" s="153" t="str">
        <f>IF($I383="","",IFERROR(IF(_xlfn.XLOOKUP($I383,tbl_StartedStatus[Bold ID],tbl_StartedStatus[Started])="Started","Yes",IF(_xlfn.XLOOKUP($I383,tbl_StartedStatus[Bold ID],tbl_StartedStatus[Started])="No Show","No Show","")),""))</f>
        <v/>
      </c>
      <c r="C383" s="149">
        <v>46253</v>
      </c>
      <c r="F383" s="149" t="s">
        <v>501</v>
      </c>
      <c r="H383" s="150" t="s">
        <v>885</v>
      </c>
      <c r="I383" s="150">
        <v>235337772</v>
      </c>
      <c r="J383" s="150">
        <v>3855510692</v>
      </c>
      <c r="K383" s="150" t="s">
        <v>5481</v>
      </c>
      <c r="L383" s="150" t="s">
        <v>504</v>
      </c>
      <c r="M383" s="150" t="s">
        <v>67</v>
      </c>
      <c r="N383" s="155" t="s">
        <v>510</v>
      </c>
      <c r="O383" s="150" t="s">
        <v>507</v>
      </c>
      <c r="P383" s="150" t="s">
        <v>507</v>
      </c>
      <c r="Q383" s="150" t="s">
        <v>507</v>
      </c>
      <c r="R383" s="150" t="str">
        <f>IF($I383="","",IF(COUNTIFS('2.Mini Orientation'!$C:$C,$I383,'2.Mini Orientation'!$G:$G,"Yes")&gt;0,"Yes","No"))</f>
        <v>Yes</v>
      </c>
      <c r="S383" s="150" t="s">
        <v>5759</v>
      </c>
    </row>
    <row r="384" spans="1:19" ht="23.25" customHeight="1">
      <c r="A384" s="150" t="str">
        <f t="shared" si="5"/>
        <v>Yes</v>
      </c>
      <c r="B384" s="153" t="str">
        <f>IF($I384="","",IFERROR(IF(_xlfn.XLOOKUP($I384,tbl_StartedStatus[Bold ID],tbl_StartedStatus[Started])="Started","Yes",IF(_xlfn.XLOOKUP($I384,tbl_StartedStatus[Bold ID],tbl_StartedStatus[Started])="No Show","No Show","")),""))</f>
        <v/>
      </c>
      <c r="C384" s="149">
        <v>46253</v>
      </c>
      <c r="F384" s="149" t="s">
        <v>501</v>
      </c>
      <c r="H384" s="150" t="s">
        <v>886</v>
      </c>
      <c r="I384" s="599">
        <v>218825733</v>
      </c>
      <c r="J384" s="150">
        <v>8016803628</v>
      </c>
      <c r="K384" s="150" t="s">
        <v>5481</v>
      </c>
      <c r="L384" s="150" t="s">
        <v>504</v>
      </c>
      <c r="M384" s="150" t="s">
        <v>67</v>
      </c>
      <c r="N384" s="155" t="s">
        <v>510</v>
      </c>
      <c r="O384" s="150" t="s">
        <v>507</v>
      </c>
      <c r="P384" s="150" t="s">
        <v>507</v>
      </c>
      <c r="Q384" s="150" t="s">
        <v>507</v>
      </c>
      <c r="R384" s="150" t="str">
        <f>IF($I384="","",IF(COUNTIFS('2.Mini Orientation'!$C:$C,$I384,'2.Mini Orientation'!$G:$G,"Yes")&gt;0,"Yes","No"))</f>
        <v>Yes</v>
      </c>
      <c r="S384" s="150" t="s">
        <v>5760</v>
      </c>
    </row>
    <row r="385" spans="1:19" ht="23.25" customHeight="1">
      <c r="A385" s="150" t="str">
        <f t="shared" si="5"/>
        <v>No</v>
      </c>
      <c r="B385" s="153" t="str">
        <f>IF($I385="","",IFERROR(IF(_xlfn.XLOOKUP($I385,tbl_StartedStatus[Bold ID],tbl_StartedStatus[Started])="Started","Yes",IF(_xlfn.XLOOKUP($I385,tbl_StartedStatus[Bold ID],tbl_StartedStatus[Started])="No Show","No Show","")),""))</f>
        <v/>
      </c>
      <c r="C385" s="149">
        <v>46253</v>
      </c>
      <c r="F385" s="149" t="s">
        <v>501</v>
      </c>
      <c r="H385" s="150" t="s">
        <v>5603</v>
      </c>
      <c r="I385" s="150">
        <v>235424808</v>
      </c>
      <c r="J385" s="150">
        <v>9295194494</v>
      </c>
      <c r="K385" s="150" t="s">
        <v>5480</v>
      </c>
      <c r="L385" s="150" t="s">
        <v>504</v>
      </c>
      <c r="M385" s="150" t="s">
        <v>66</v>
      </c>
      <c r="N385" s="155" t="s">
        <v>733</v>
      </c>
      <c r="R385" s="150" t="str">
        <f>IF($I385="","",IF(COUNTIFS('2.Mini Orientation'!$C:$C,$I385,'2.Mini Orientation'!$G:$G,"Yes")&gt;0,"Yes","No"))</f>
        <v>Yes</v>
      </c>
      <c r="S385" s="150"/>
    </row>
    <row r="386" spans="1:19" ht="23.25" customHeight="1">
      <c r="A386" s="150" t="str">
        <f t="shared" ref="A386:A449" si="6">IF($I386="","",IF(AND($R386="Yes",$O386="Passed",$P386="Passed",$Q386="Passed"),"Yes","No"))</f>
        <v>No</v>
      </c>
      <c r="B386" s="153" t="str">
        <f>IF($I386="","",IFERROR(IF(_xlfn.XLOOKUP($I386,tbl_StartedStatus[Bold ID],tbl_StartedStatus[Started])="Started","Yes",IF(_xlfn.XLOOKUP($I386,tbl_StartedStatus[Bold ID],tbl_StartedStatus[Started])="No Show","No Show","")),""))</f>
        <v/>
      </c>
      <c r="C386" s="149">
        <v>46253</v>
      </c>
      <c r="F386" s="149" t="s">
        <v>542</v>
      </c>
      <c r="H386" s="150" t="s">
        <v>887</v>
      </c>
      <c r="I386" s="150">
        <v>126814436</v>
      </c>
      <c r="J386" s="150">
        <v>3852674636</v>
      </c>
      <c r="K386" s="150" t="s">
        <v>5481</v>
      </c>
      <c r="L386" s="150" t="s">
        <v>549</v>
      </c>
      <c r="M386" s="150" t="s">
        <v>65</v>
      </c>
      <c r="N386" s="155" t="s">
        <v>536</v>
      </c>
      <c r="O386" s="150" t="s">
        <v>506</v>
      </c>
      <c r="P386" s="150" t="s">
        <v>507</v>
      </c>
      <c r="Q386" s="150" t="s">
        <v>507</v>
      </c>
      <c r="R386" s="150" t="str">
        <f>IF($I386="","",IF(COUNTIFS('2.Mini Orientation'!$C:$C,$I386,'2.Mini Orientation'!$G:$G,"Yes")&gt;0,"Yes","No"))</f>
        <v>Yes</v>
      </c>
      <c r="S386" s="150"/>
    </row>
    <row r="387" spans="1:19" ht="23.25" customHeight="1">
      <c r="A387" s="150" t="str">
        <f t="shared" si="6"/>
        <v>Yes</v>
      </c>
      <c r="B387" s="153" t="str">
        <f>IF($I387="","",IFERROR(IF(_xlfn.XLOOKUP($I387,tbl_StartedStatus[Bold ID],tbl_StartedStatus[Started])="Started","Yes",IF(_xlfn.XLOOKUP($I387,tbl_StartedStatus[Bold ID],tbl_StartedStatus[Started])="No Show","No Show","")),""))</f>
        <v/>
      </c>
      <c r="C387" s="149">
        <v>46253</v>
      </c>
      <c r="F387" s="149" t="s">
        <v>501</v>
      </c>
      <c r="H387" s="150" t="s">
        <v>5604</v>
      </c>
      <c r="I387" s="150">
        <v>235408535</v>
      </c>
      <c r="J387" s="150">
        <v>3854187761</v>
      </c>
      <c r="K387" s="150" t="s">
        <v>5480</v>
      </c>
      <c r="L387" s="150" t="s">
        <v>504</v>
      </c>
      <c r="M387" s="150" t="s">
        <v>67</v>
      </c>
      <c r="N387" s="155" t="s">
        <v>505</v>
      </c>
      <c r="O387" s="150" t="s">
        <v>507</v>
      </c>
      <c r="P387" s="150" t="s">
        <v>507</v>
      </c>
      <c r="Q387" s="150" t="s">
        <v>507</v>
      </c>
      <c r="R387" s="150" t="str">
        <f>IF($I387="","",IF(COUNTIFS('2.Mini Orientation'!$C:$C,$I387,'2.Mini Orientation'!$G:$G,"Yes")&gt;0,"Yes","No"))</f>
        <v>Yes</v>
      </c>
      <c r="S387" s="150"/>
    </row>
    <row r="388" spans="1:19" ht="23.25" customHeight="1">
      <c r="A388" s="150" t="str">
        <f t="shared" si="6"/>
        <v>Yes</v>
      </c>
      <c r="B388" s="153" t="str">
        <f>IF($I388="","",IFERROR(IF(_xlfn.XLOOKUP($I388,tbl_StartedStatus[Bold ID],tbl_StartedStatus[Started])="Started","Yes",IF(_xlfn.XLOOKUP($I388,tbl_StartedStatus[Bold ID],tbl_StartedStatus[Started])="No Show","No Show","")),""))</f>
        <v/>
      </c>
      <c r="C388" s="149">
        <v>46253</v>
      </c>
      <c r="F388" s="149" t="s">
        <v>501</v>
      </c>
      <c r="H388" s="150" t="s">
        <v>5605</v>
      </c>
      <c r="I388" s="150">
        <v>235408555</v>
      </c>
      <c r="J388" s="150">
        <v>3854187762</v>
      </c>
      <c r="K388" s="150" t="s">
        <v>5480</v>
      </c>
      <c r="L388" s="150" t="s">
        <v>549</v>
      </c>
      <c r="M388" s="150" t="s">
        <v>67</v>
      </c>
      <c r="N388" s="155" t="s">
        <v>505</v>
      </c>
      <c r="O388" s="150" t="s">
        <v>507</v>
      </c>
      <c r="P388" s="150" t="s">
        <v>507</v>
      </c>
      <c r="Q388" s="150" t="s">
        <v>507</v>
      </c>
      <c r="R388" s="150" t="str">
        <f>IF($I388="","",IF(COUNTIFS('2.Mini Orientation'!$C:$C,$I388,'2.Mini Orientation'!$G:$G,"Yes")&gt;0,"Yes","No"))</f>
        <v>Yes</v>
      </c>
      <c r="S388" s="150"/>
    </row>
    <row r="389" spans="1:19" ht="23.25" customHeight="1">
      <c r="A389" s="150" t="str">
        <f t="shared" si="6"/>
        <v>No</v>
      </c>
      <c r="B389" s="153" t="str">
        <f>IF($I389="","",IFERROR(IF(_xlfn.XLOOKUP($I389,tbl_StartedStatus[Bold ID],tbl_StartedStatus[Started])="Started","Yes",IF(_xlfn.XLOOKUP($I389,tbl_StartedStatus[Bold ID],tbl_StartedStatus[Started])="No Show","No Show","")),""))</f>
        <v/>
      </c>
      <c r="C389" s="149">
        <v>46253</v>
      </c>
      <c r="F389" s="149" t="s">
        <v>535</v>
      </c>
      <c r="G389" s="602"/>
      <c r="H389" s="150" t="s">
        <v>5606</v>
      </c>
      <c r="I389" s="150">
        <v>235381721</v>
      </c>
      <c r="J389" s="150">
        <v>3107291724</v>
      </c>
      <c r="K389" s="150" t="s">
        <v>5481</v>
      </c>
      <c r="L389" s="150" t="s">
        <v>647</v>
      </c>
      <c r="M389" s="150" t="s">
        <v>65</v>
      </c>
      <c r="N389" s="155" t="s">
        <v>805</v>
      </c>
      <c r="O389" s="150" t="s">
        <v>506</v>
      </c>
      <c r="P389" s="150" t="s">
        <v>507</v>
      </c>
      <c r="Q389" s="150" t="s">
        <v>507</v>
      </c>
      <c r="R389" s="150" t="str">
        <f>IF($I389="","",IF(COUNTIFS('2.Mini Orientation'!$C:$C,$I389,'2.Mini Orientation'!$G:$G,"Yes")&gt;0,"Yes","No"))</f>
        <v>Yes</v>
      </c>
      <c r="S389" s="150" t="s">
        <v>888</v>
      </c>
    </row>
    <row r="390" spans="1:19" ht="23.25" customHeight="1">
      <c r="A390" s="150" t="str">
        <f t="shared" si="6"/>
        <v>No</v>
      </c>
      <c r="B390" s="153" t="str">
        <f>IF($I390="","",IFERROR(IF(_xlfn.XLOOKUP($I390,tbl_StartedStatus[Bold ID],tbl_StartedStatus[Started])="Started","Yes",IF(_xlfn.XLOOKUP($I390,tbl_StartedStatus[Bold ID],tbl_StartedStatus[Started])="No Show","No Show","")),""))</f>
        <v/>
      </c>
      <c r="C390" s="149">
        <v>46253</v>
      </c>
      <c r="F390" s="149" t="s">
        <v>501</v>
      </c>
      <c r="G390" s="602"/>
      <c r="H390" s="151" t="s">
        <v>5607</v>
      </c>
      <c r="I390" s="151">
        <v>235406041</v>
      </c>
      <c r="J390" s="150">
        <v>8015776434</v>
      </c>
      <c r="K390" s="150" t="s">
        <v>5480</v>
      </c>
      <c r="L390" s="150" t="s">
        <v>504</v>
      </c>
      <c r="M390" s="150" t="s">
        <v>66</v>
      </c>
      <c r="N390" s="155" t="s">
        <v>741</v>
      </c>
      <c r="O390" s="150" t="s">
        <v>506</v>
      </c>
      <c r="P390" s="150" t="s">
        <v>507</v>
      </c>
      <c r="Q390" s="150" t="s">
        <v>507</v>
      </c>
      <c r="R390" s="150" t="str">
        <f>IF($I390="","",IF(COUNTIFS('2.Mini Orientation'!$C:$C,$I390,'2.Mini Orientation'!$G:$G,"Yes")&gt;0,"Yes","No"))</f>
        <v>No</v>
      </c>
      <c r="S390" s="150" t="s">
        <v>5761</v>
      </c>
    </row>
    <row r="391" spans="1:19" ht="23.25" customHeight="1">
      <c r="A391" s="150" t="str">
        <f t="shared" si="6"/>
        <v>No</v>
      </c>
      <c r="B391" s="153" t="str">
        <f>IF($I391="","",IFERROR(IF(_xlfn.XLOOKUP($I391,tbl_StartedStatus[Bold ID],tbl_StartedStatus[Started])="Started","Yes",IF(_xlfn.XLOOKUP($I391,tbl_StartedStatus[Bold ID],tbl_StartedStatus[Started])="No Show","No Show","")),""))</f>
        <v/>
      </c>
      <c r="C391" s="149">
        <v>46253</v>
      </c>
      <c r="F391" s="149" t="s">
        <v>501</v>
      </c>
      <c r="G391" s="602"/>
      <c r="H391" s="150" t="s">
        <v>889</v>
      </c>
      <c r="I391" s="150">
        <v>177691648</v>
      </c>
      <c r="J391" s="150">
        <v>3853782163</v>
      </c>
      <c r="K391" s="150" t="s">
        <v>5480</v>
      </c>
      <c r="L391" s="150" t="s">
        <v>504</v>
      </c>
      <c r="M391" s="150" t="s">
        <v>67</v>
      </c>
      <c r="N391" s="155" t="s">
        <v>516</v>
      </c>
      <c r="O391" s="150" t="s">
        <v>506</v>
      </c>
      <c r="P391" s="150" t="s">
        <v>507</v>
      </c>
      <c r="Q391" s="150" t="s">
        <v>507</v>
      </c>
      <c r="R391" s="150" t="str">
        <f>IF($I391="","",IF(COUNTIFS('2.Mini Orientation'!$C:$C,$I391,'2.Mini Orientation'!$G:$G,"Yes")&gt;0,"Yes","No"))</f>
        <v>Yes</v>
      </c>
      <c r="S391" s="150"/>
    </row>
    <row r="392" spans="1:19" ht="23.25" customHeight="1">
      <c r="A392" s="150" t="str">
        <f t="shared" si="6"/>
        <v>No</v>
      </c>
      <c r="B392" s="153" t="str">
        <f>IF($I392="","",IFERROR(IF(_xlfn.XLOOKUP($I392,tbl_StartedStatus[Bold ID],tbl_StartedStatus[Started])="Started","Yes",IF(_xlfn.XLOOKUP($I392,tbl_StartedStatus[Bold ID],tbl_StartedStatus[Started])="No Show","No Show","")),""))</f>
        <v/>
      </c>
      <c r="C392" s="149">
        <v>46253</v>
      </c>
      <c r="F392" s="149" t="s">
        <v>542</v>
      </c>
      <c r="H392" s="150" t="s">
        <v>890</v>
      </c>
      <c r="I392" s="150">
        <v>235353112</v>
      </c>
      <c r="J392" s="150" t="s">
        <v>891</v>
      </c>
      <c r="K392" s="150" t="s">
        <v>5480</v>
      </c>
      <c r="L392" s="150" t="s">
        <v>504</v>
      </c>
      <c r="M392" s="150" t="s">
        <v>65</v>
      </c>
      <c r="N392" s="155" t="s">
        <v>536</v>
      </c>
      <c r="O392" s="150" t="s">
        <v>506</v>
      </c>
      <c r="P392" s="150" t="s">
        <v>507</v>
      </c>
      <c r="Q392" s="150" t="s">
        <v>507</v>
      </c>
      <c r="R392" s="150" t="str">
        <f>IF($I392="","",IF(COUNTIFS('2.Mini Orientation'!$C:$C,$I392,'2.Mini Orientation'!$G:$G,"Yes")&gt;0,"Yes","No"))</f>
        <v>Yes</v>
      </c>
      <c r="S392" s="150"/>
    </row>
    <row r="393" spans="1:19" ht="23.25" customHeight="1">
      <c r="A393" s="150" t="str">
        <f t="shared" si="6"/>
        <v>Yes</v>
      </c>
      <c r="B393" s="153" t="str">
        <f>IF($I393="","",IFERROR(IF(_xlfn.XLOOKUP($I393,tbl_StartedStatus[Bold ID],tbl_StartedStatus[Started])="Started","Yes",IF(_xlfn.XLOOKUP($I393,tbl_StartedStatus[Bold ID],tbl_StartedStatus[Started])="No Show","No Show","")),""))</f>
        <v/>
      </c>
      <c r="C393" s="149">
        <v>46253</v>
      </c>
      <c r="F393" s="149" t="s">
        <v>501</v>
      </c>
      <c r="H393" s="150" t="s">
        <v>892</v>
      </c>
      <c r="I393" s="150">
        <v>167447197</v>
      </c>
      <c r="J393" s="150">
        <v>3855890585</v>
      </c>
      <c r="K393" s="150" t="s">
        <v>5480</v>
      </c>
      <c r="L393" s="150" t="s">
        <v>504</v>
      </c>
      <c r="M393" s="150" t="s">
        <v>67</v>
      </c>
      <c r="N393" s="155" t="s">
        <v>510</v>
      </c>
      <c r="O393" s="150" t="s">
        <v>507</v>
      </c>
      <c r="P393" s="150" t="s">
        <v>507</v>
      </c>
      <c r="Q393" s="150" t="s">
        <v>507</v>
      </c>
      <c r="R393" s="150" t="str">
        <f>IF($I393="","",IF(COUNTIFS('2.Mini Orientation'!$C:$C,$I393,'2.Mini Orientation'!$G:$G,"Yes")&gt;0,"Yes","No"))</f>
        <v>Yes</v>
      </c>
      <c r="S393" s="150"/>
    </row>
    <row r="394" spans="1:19" ht="23.25" customHeight="1">
      <c r="A394" s="150" t="str">
        <f t="shared" si="6"/>
        <v>No</v>
      </c>
      <c r="B394" s="153" t="str">
        <f>IF($I394="","",IFERROR(IF(_xlfn.XLOOKUP($I394,tbl_StartedStatus[Bold ID],tbl_StartedStatus[Started])="Started","Yes",IF(_xlfn.XLOOKUP($I394,tbl_StartedStatus[Bold ID],tbl_StartedStatus[Started])="No Show","No Show","")),""))</f>
        <v/>
      </c>
      <c r="C394" s="149">
        <v>46253</v>
      </c>
      <c r="F394" s="149" t="s">
        <v>501</v>
      </c>
      <c r="G394" s="602"/>
      <c r="H394" s="150" t="s">
        <v>893</v>
      </c>
      <c r="I394" s="150">
        <v>221039863</v>
      </c>
      <c r="J394" s="150">
        <v>8016743906</v>
      </c>
      <c r="K394" s="150" t="s">
        <v>5481</v>
      </c>
      <c r="L394" s="150" t="s">
        <v>504</v>
      </c>
      <c r="M394" s="150" t="s">
        <v>67</v>
      </c>
      <c r="N394" s="155" t="s">
        <v>516</v>
      </c>
      <c r="O394" s="150" t="s">
        <v>506</v>
      </c>
      <c r="P394" s="150" t="s">
        <v>507</v>
      </c>
      <c r="Q394" s="150" t="s">
        <v>507</v>
      </c>
      <c r="R394" s="150" t="str">
        <f>IF($I394="","",IF(COUNTIFS('2.Mini Orientation'!$C:$C,$I394,'2.Mini Orientation'!$G:$G,"Yes")&gt;0,"Yes","No"))</f>
        <v>No</v>
      </c>
      <c r="S394" s="150" t="s">
        <v>786</v>
      </c>
    </row>
    <row r="395" spans="1:19" ht="23.25" customHeight="1">
      <c r="A395" s="150" t="str">
        <f t="shared" si="6"/>
        <v>No</v>
      </c>
      <c r="B395" s="153" t="str">
        <f>IF($I395="","",IFERROR(IF(_xlfn.XLOOKUP($I395,tbl_StartedStatus[Bold ID],tbl_StartedStatus[Started])="Started","Yes",IF(_xlfn.XLOOKUP($I395,tbl_StartedStatus[Bold ID],tbl_StartedStatus[Started])="No Show","No Show","")),""))</f>
        <v/>
      </c>
      <c r="C395" s="149">
        <v>46253</v>
      </c>
      <c r="F395" s="149" t="s">
        <v>501</v>
      </c>
      <c r="H395" s="150" t="s">
        <v>894</v>
      </c>
      <c r="I395" s="150">
        <v>221026763</v>
      </c>
      <c r="J395" s="150">
        <v>3854715918</v>
      </c>
      <c r="K395" s="150" t="s">
        <v>5480</v>
      </c>
      <c r="L395" s="150" t="s">
        <v>504</v>
      </c>
      <c r="M395" s="150" t="s">
        <v>67</v>
      </c>
      <c r="N395" s="155" t="s">
        <v>516</v>
      </c>
      <c r="O395" s="150" t="s">
        <v>506</v>
      </c>
      <c r="P395" s="150" t="s">
        <v>507</v>
      </c>
      <c r="Q395" s="150" t="s">
        <v>507</v>
      </c>
      <c r="R395" s="150" t="str">
        <f>IF($I395="","",IF(COUNTIFS('2.Mini Orientation'!$C:$C,$I395,'2.Mini Orientation'!$G:$G,"Yes")&gt;0,"Yes","No"))</f>
        <v>Yes</v>
      </c>
      <c r="S395" s="150"/>
    </row>
    <row r="396" spans="1:19" ht="23.25" customHeight="1">
      <c r="A396" s="150" t="str">
        <f t="shared" si="6"/>
        <v>No</v>
      </c>
      <c r="B396" s="153" t="str">
        <f>IF($I396="","",IFERROR(IF(_xlfn.XLOOKUP($I396,tbl_StartedStatus[Bold ID],tbl_StartedStatus[Started])="Started","Yes",IF(_xlfn.XLOOKUP($I396,tbl_StartedStatus[Bold ID],tbl_StartedStatus[Started])="No Show","No Show","")),""))</f>
        <v/>
      </c>
      <c r="C396" s="149">
        <v>46254</v>
      </c>
      <c r="F396" s="149" t="s">
        <v>542</v>
      </c>
      <c r="G396" s="602"/>
      <c r="H396" s="150" t="s">
        <v>895</v>
      </c>
      <c r="I396" s="151">
        <v>228647665</v>
      </c>
      <c r="J396" s="151" t="s">
        <v>896</v>
      </c>
      <c r="K396" s="150" t="s">
        <v>5480</v>
      </c>
      <c r="L396" s="150" t="s">
        <v>647</v>
      </c>
      <c r="M396" s="150" t="s">
        <v>67</v>
      </c>
      <c r="N396" s="155" t="s">
        <v>516</v>
      </c>
      <c r="O396" s="150" t="s">
        <v>506</v>
      </c>
      <c r="P396" s="150" t="s">
        <v>507</v>
      </c>
      <c r="Q396" s="150" t="s">
        <v>507</v>
      </c>
      <c r="R396" s="150" t="str">
        <f>IF($I396="","",IF(COUNTIFS('2.Mini Orientation'!$C:$C,$I396,'2.Mini Orientation'!$G:$G,"Yes")&gt;0,"Yes","No"))</f>
        <v>Yes</v>
      </c>
      <c r="S396" s="150"/>
    </row>
    <row r="397" spans="1:19" ht="23.25" customHeight="1">
      <c r="A397" s="150" t="str">
        <f t="shared" si="6"/>
        <v>Yes</v>
      </c>
      <c r="B397" s="153" t="str">
        <f>IF($I397="","",IFERROR(IF(_xlfn.XLOOKUP($I397,tbl_StartedStatus[Bold ID],tbl_StartedStatus[Started])="Started","Yes",IF(_xlfn.XLOOKUP($I397,tbl_StartedStatus[Bold ID],tbl_StartedStatus[Started])="No Show","No Show","")),""))</f>
        <v/>
      </c>
      <c r="C397" s="149">
        <v>46254</v>
      </c>
      <c r="F397" s="149" t="s">
        <v>542</v>
      </c>
      <c r="H397" s="150" t="s">
        <v>897</v>
      </c>
      <c r="I397" s="150">
        <v>235113932</v>
      </c>
      <c r="J397" s="150">
        <v>235113932</v>
      </c>
      <c r="K397" s="150" t="s">
        <v>5480</v>
      </c>
      <c r="L397" s="150" t="s">
        <v>504</v>
      </c>
      <c r="M397" s="150" t="s">
        <v>65</v>
      </c>
      <c r="N397" s="155" t="s">
        <v>536</v>
      </c>
      <c r="O397" s="150" t="s">
        <v>507</v>
      </c>
      <c r="P397" s="150" t="s">
        <v>507</v>
      </c>
      <c r="Q397" s="150" t="s">
        <v>507</v>
      </c>
      <c r="R397" s="150" t="str">
        <f>IF($I397="","",IF(COUNTIFS('2.Mini Orientation'!$C:$C,$I397,'2.Mini Orientation'!$G:$G,"Yes")&gt;0,"Yes","No"))</f>
        <v>Yes</v>
      </c>
      <c r="S397" s="150"/>
    </row>
    <row r="398" spans="1:19" ht="23.25" customHeight="1">
      <c r="A398" s="150" t="str">
        <f t="shared" si="6"/>
        <v>No</v>
      </c>
      <c r="B398" s="153" t="str">
        <f>IF($I398="","",IFERROR(IF(_xlfn.XLOOKUP($I398,tbl_StartedStatus[Bold ID],tbl_StartedStatus[Started])="Started","Yes",IF(_xlfn.XLOOKUP($I398,tbl_StartedStatus[Bold ID],tbl_StartedStatus[Started])="No Show","No Show","")),""))</f>
        <v/>
      </c>
      <c r="C398" s="149">
        <v>46254</v>
      </c>
      <c r="F398" s="149" t="s">
        <v>501</v>
      </c>
      <c r="H398" s="150" t="s">
        <v>898</v>
      </c>
      <c r="I398" s="150">
        <v>136691398</v>
      </c>
      <c r="J398" s="150">
        <v>8016803565</v>
      </c>
      <c r="K398" s="150" t="s">
        <v>5480</v>
      </c>
      <c r="L398" s="150" t="s">
        <v>504</v>
      </c>
      <c r="M398" s="150" t="s">
        <v>67</v>
      </c>
      <c r="N398" s="155" t="s">
        <v>516</v>
      </c>
      <c r="O398" s="150" t="s">
        <v>506</v>
      </c>
      <c r="P398" s="150" t="s">
        <v>507</v>
      </c>
      <c r="Q398" s="150" t="s">
        <v>507</v>
      </c>
      <c r="R398" s="150" t="str">
        <f>IF($I398="","",IF(COUNTIFS('2.Mini Orientation'!$C:$C,$I398,'2.Mini Orientation'!$G:$G,"Yes")&gt;0,"Yes","No"))</f>
        <v>Yes</v>
      </c>
      <c r="S398" s="150" t="s">
        <v>5750</v>
      </c>
    </row>
    <row r="399" spans="1:19" ht="23.25" customHeight="1">
      <c r="A399" s="150" t="str">
        <f t="shared" si="6"/>
        <v>Yes</v>
      </c>
      <c r="B399" s="153" t="str">
        <f>IF($I399="","",IFERROR(IF(_xlfn.XLOOKUP($I399,tbl_StartedStatus[Bold ID],tbl_StartedStatus[Started])="Started","Yes",IF(_xlfn.XLOOKUP($I399,tbl_StartedStatus[Bold ID],tbl_StartedStatus[Started])="No Show","No Show","")),""))</f>
        <v/>
      </c>
      <c r="C399" s="149">
        <v>46254</v>
      </c>
      <c r="F399" s="149" t="s">
        <v>501</v>
      </c>
      <c r="H399" s="150" t="s">
        <v>899</v>
      </c>
      <c r="I399" s="150">
        <v>148860351</v>
      </c>
      <c r="J399" s="150">
        <v>8019702699</v>
      </c>
      <c r="K399" s="150" t="s">
        <v>5481</v>
      </c>
      <c r="L399" s="150" t="s">
        <v>504</v>
      </c>
      <c r="M399" s="150" t="s">
        <v>66</v>
      </c>
      <c r="N399" s="155" t="s">
        <v>741</v>
      </c>
      <c r="O399" s="150" t="s">
        <v>507</v>
      </c>
      <c r="P399" s="150" t="s">
        <v>507</v>
      </c>
      <c r="Q399" s="150" t="s">
        <v>507</v>
      </c>
      <c r="R399" s="150" t="str">
        <f>IF($I399="","",IF(COUNTIFS('2.Mini Orientation'!$C:$C,$I399,'2.Mini Orientation'!$G:$G,"Yes")&gt;0,"Yes","No"))</f>
        <v>Yes</v>
      </c>
      <c r="S399" s="150" t="s">
        <v>5762</v>
      </c>
    </row>
    <row r="400" spans="1:19" ht="23.25" customHeight="1">
      <c r="A400" s="150" t="str">
        <f t="shared" si="6"/>
        <v>Yes</v>
      </c>
      <c r="B400" s="153" t="str">
        <f>IF($I400="","",IFERROR(IF(_xlfn.XLOOKUP($I400,tbl_StartedStatus[Bold ID],tbl_StartedStatus[Started])="Started","Yes",IF(_xlfn.XLOOKUP($I400,tbl_StartedStatus[Bold ID],tbl_StartedStatus[Started])="No Show","No Show","")),""))</f>
        <v/>
      </c>
      <c r="C400" s="149">
        <v>46254</v>
      </c>
      <c r="F400" s="149" t="s">
        <v>542</v>
      </c>
      <c r="H400" s="150" t="s">
        <v>5608</v>
      </c>
      <c r="I400" s="150">
        <v>235452364</v>
      </c>
      <c r="J400" s="150" t="s">
        <v>900</v>
      </c>
      <c r="K400" s="150" t="s">
        <v>5480</v>
      </c>
      <c r="L400" s="150" t="s">
        <v>549</v>
      </c>
      <c r="M400" s="150" t="s">
        <v>67</v>
      </c>
      <c r="N400" s="155" t="s">
        <v>505</v>
      </c>
      <c r="O400" s="150" t="s">
        <v>507</v>
      </c>
      <c r="P400" s="150" t="s">
        <v>507</v>
      </c>
      <c r="Q400" s="150" t="s">
        <v>507</v>
      </c>
      <c r="R400" s="150" t="str">
        <f>IF($I400="","",IF(COUNTIFS('2.Mini Orientation'!$C:$C,$I400,'2.Mini Orientation'!$G:$G,"Yes")&gt;0,"Yes","No"))</f>
        <v>Yes</v>
      </c>
      <c r="S400" s="150"/>
    </row>
    <row r="401" spans="1:19" ht="23.25" customHeight="1">
      <c r="A401" s="150" t="str">
        <f t="shared" si="6"/>
        <v>No</v>
      </c>
      <c r="B401" s="153" t="str">
        <f>IF($I401="","",IFERROR(IF(_xlfn.XLOOKUP($I401,tbl_StartedStatus[Bold ID],tbl_StartedStatus[Started])="Started","Yes",IF(_xlfn.XLOOKUP($I401,tbl_StartedStatus[Bold ID],tbl_StartedStatus[Started])="No Show","No Show","")),""))</f>
        <v/>
      </c>
      <c r="C401" s="149">
        <v>46254</v>
      </c>
      <c r="F401" s="149" t="s">
        <v>501</v>
      </c>
      <c r="G401" s="602"/>
      <c r="H401" s="150" t="s">
        <v>5609</v>
      </c>
      <c r="I401" s="151">
        <v>230129300</v>
      </c>
      <c r="J401" s="151">
        <v>3852141990</v>
      </c>
      <c r="K401" s="150" t="s">
        <v>5481</v>
      </c>
      <c r="L401" s="150" t="s">
        <v>549</v>
      </c>
      <c r="M401" s="150" t="s">
        <v>67</v>
      </c>
      <c r="N401" s="155" t="s">
        <v>505</v>
      </c>
      <c r="O401" s="150" t="s">
        <v>507</v>
      </c>
      <c r="P401" s="150" t="s">
        <v>507</v>
      </c>
      <c r="Q401" s="150" t="s">
        <v>507</v>
      </c>
      <c r="R401" s="150" t="str">
        <f>IF($I401="","",IF(COUNTIFS('2.Mini Orientation'!$C:$C,$I401,'2.Mini Orientation'!$G:$G,"Yes")&gt;0,"Yes","No"))</f>
        <v>No</v>
      </c>
      <c r="S401" s="150"/>
    </row>
    <row r="402" spans="1:19" ht="23.25" customHeight="1">
      <c r="A402" s="150" t="str">
        <f t="shared" si="6"/>
        <v>No</v>
      </c>
      <c r="B402" s="153" t="str">
        <f>IF($I402="","",IFERROR(IF(_xlfn.XLOOKUP($I402,tbl_StartedStatus[Bold ID],tbl_StartedStatus[Started])="Started","Yes",IF(_xlfn.XLOOKUP($I402,tbl_StartedStatus[Bold ID],tbl_StartedStatus[Started])="No Show","No Show","")),""))</f>
        <v/>
      </c>
      <c r="C402" s="149">
        <v>46254</v>
      </c>
      <c r="F402" s="149" t="s">
        <v>542</v>
      </c>
      <c r="H402" s="150" t="s">
        <v>5610</v>
      </c>
      <c r="I402" s="150">
        <v>109088014</v>
      </c>
      <c r="J402" s="150">
        <v>3853718764</v>
      </c>
      <c r="K402" s="150" t="s">
        <v>5480</v>
      </c>
      <c r="L402" s="150" t="s">
        <v>504</v>
      </c>
      <c r="M402" s="150" t="s">
        <v>67</v>
      </c>
      <c r="N402" s="155" t="s">
        <v>516</v>
      </c>
      <c r="O402" s="150" t="s">
        <v>506</v>
      </c>
      <c r="P402" s="150" t="s">
        <v>507</v>
      </c>
      <c r="Q402" s="150" t="s">
        <v>507</v>
      </c>
      <c r="R402" s="150" t="str">
        <f>IF($I402="","",IF(COUNTIFS('2.Mini Orientation'!$C:$C,$I402,'2.Mini Orientation'!$G:$G,"Yes")&gt;0,"Yes","No"))</f>
        <v>Yes</v>
      </c>
      <c r="S402" s="150"/>
    </row>
    <row r="403" spans="1:19" ht="23.25" customHeight="1">
      <c r="A403" s="150" t="str">
        <f t="shared" si="6"/>
        <v>Yes</v>
      </c>
      <c r="B403" s="153" t="str">
        <f>IF($I403="","",IFERROR(IF(_xlfn.XLOOKUP($I403,tbl_StartedStatus[Bold ID],tbl_StartedStatus[Started])="Started","Yes",IF(_xlfn.XLOOKUP($I403,tbl_StartedStatus[Bold ID],tbl_StartedStatus[Started])="No Show","No Show","")),""))</f>
        <v/>
      </c>
      <c r="C403" s="149">
        <v>46254</v>
      </c>
      <c r="F403" s="149" t="s">
        <v>501</v>
      </c>
      <c r="H403" s="150" t="s">
        <v>5611</v>
      </c>
      <c r="I403" s="150">
        <v>235341426</v>
      </c>
      <c r="J403" s="150">
        <v>3852550980</v>
      </c>
      <c r="K403" s="150" t="s">
        <v>5481</v>
      </c>
      <c r="L403" s="150" t="s">
        <v>504</v>
      </c>
      <c r="M403" s="150" t="s">
        <v>67</v>
      </c>
      <c r="N403" s="155" t="s">
        <v>505</v>
      </c>
      <c r="O403" s="150" t="s">
        <v>507</v>
      </c>
      <c r="P403" s="150" t="s">
        <v>507</v>
      </c>
      <c r="Q403" s="150" t="s">
        <v>507</v>
      </c>
      <c r="R403" s="150" t="str">
        <f>IF($I403="","",IF(COUNTIFS('2.Mini Orientation'!$C:$C,$I403,'2.Mini Orientation'!$G:$G,"Yes")&gt;0,"Yes","No"))</f>
        <v>Yes</v>
      </c>
      <c r="S403" s="150"/>
    </row>
    <row r="404" spans="1:19" ht="23.25" customHeight="1">
      <c r="A404" s="150" t="str">
        <f t="shared" si="6"/>
        <v>No</v>
      </c>
      <c r="B404" s="153" t="str">
        <f>IF($I404="","",IFERROR(IF(_xlfn.XLOOKUP($I404,tbl_StartedStatus[Bold ID],tbl_StartedStatus[Started])="Started","Yes",IF(_xlfn.XLOOKUP($I404,tbl_StartedStatus[Bold ID],tbl_StartedStatus[Started])="No Show","No Show","")),""))</f>
        <v/>
      </c>
      <c r="C404" s="149">
        <v>46254</v>
      </c>
      <c r="F404" s="149" t="s">
        <v>501</v>
      </c>
      <c r="G404" s="602"/>
      <c r="H404" s="150" t="s">
        <v>5612</v>
      </c>
      <c r="I404" s="150">
        <v>157171547</v>
      </c>
      <c r="J404" s="150">
        <v>13854905344</v>
      </c>
      <c r="K404" s="150" t="s">
        <v>5480</v>
      </c>
      <c r="L404" s="150" t="s">
        <v>504</v>
      </c>
      <c r="M404" s="150" t="s">
        <v>67</v>
      </c>
      <c r="N404" s="155" t="s">
        <v>516</v>
      </c>
      <c r="O404" s="150" t="s">
        <v>506</v>
      </c>
      <c r="P404" s="150" t="s">
        <v>507</v>
      </c>
      <c r="Q404" s="150" t="s">
        <v>507</v>
      </c>
      <c r="R404" s="150" t="str">
        <f>IF($I404="","",IF(COUNTIFS('2.Mini Orientation'!$C:$C,$I404,'2.Mini Orientation'!$G:$G,"Yes")&gt;0,"Yes","No"))</f>
        <v>Yes</v>
      </c>
      <c r="S404" s="150"/>
    </row>
    <row r="405" spans="1:19" ht="23.25" customHeight="1">
      <c r="A405" s="150" t="str">
        <f t="shared" si="6"/>
        <v>No</v>
      </c>
      <c r="B405" s="153" t="str">
        <f>IF($I405="","",IFERROR(IF(_xlfn.XLOOKUP($I405,tbl_StartedStatus[Bold ID],tbl_StartedStatus[Started])="Started","Yes",IF(_xlfn.XLOOKUP($I405,tbl_StartedStatus[Bold ID],tbl_StartedStatus[Started])="No Show","No Show","")),""))</f>
        <v/>
      </c>
      <c r="C405" s="149">
        <v>46254</v>
      </c>
      <c r="F405" s="149" t="s">
        <v>501</v>
      </c>
      <c r="G405" s="602"/>
      <c r="H405" s="150" t="s">
        <v>901</v>
      </c>
      <c r="I405" s="150">
        <v>133447638</v>
      </c>
      <c r="J405" s="150">
        <v>8019300366</v>
      </c>
      <c r="K405" s="150" t="s">
        <v>5480</v>
      </c>
      <c r="L405" s="150" t="s">
        <v>504</v>
      </c>
      <c r="M405" s="150" t="s">
        <v>66</v>
      </c>
      <c r="N405" s="155" t="s">
        <v>733</v>
      </c>
      <c r="O405" s="150" t="s">
        <v>506</v>
      </c>
      <c r="P405" s="150" t="s">
        <v>507</v>
      </c>
      <c r="Q405" s="150" t="s">
        <v>507</v>
      </c>
      <c r="R405" s="150" t="str">
        <f>IF($I405="","",IF(COUNTIFS('2.Mini Orientation'!$C:$C,$I405,'2.Mini Orientation'!$G:$G,"Yes")&gt;0,"Yes","No"))</f>
        <v>Yes</v>
      </c>
      <c r="S405" s="150"/>
    </row>
    <row r="406" spans="1:19" ht="23.25" customHeight="1">
      <c r="A406" s="150" t="str">
        <f t="shared" si="6"/>
        <v>No</v>
      </c>
      <c r="B406" s="153" t="str">
        <f>IF($I406="","",IFERROR(IF(_xlfn.XLOOKUP($I406,tbl_StartedStatus[Bold ID],tbl_StartedStatus[Started])="Started","Yes",IF(_xlfn.XLOOKUP($I406,tbl_StartedStatus[Bold ID],tbl_StartedStatus[Started])="No Show","No Show","")),""))</f>
        <v/>
      </c>
      <c r="C406" s="149">
        <v>46236</v>
      </c>
      <c r="F406" s="149" t="s">
        <v>501</v>
      </c>
      <c r="H406" s="150" t="s">
        <v>902</v>
      </c>
      <c r="I406" s="150">
        <v>235455544</v>
      </c>
      <c r="J406" s="150">
        <v>8015746699</v>
      </c>
      <c r="K406" s="150" t="s">
        <v>5480</v>
      </c>
      <c r="L406" s="150" t="s">
        <v>504</v>
      </c>
      <c r="M406" s="150" t="s">
        <v>67</v>
      </c>
      <c r="N406" s="155" t="s">
        <v>516</v>
      </c>
      <c r="O406" s="150" t="s">
        <v>506</v>
      </c>
      <c r="P406" s="150" t="s">
        <v>507</v>
      </c>
      <c r="Q406" s="150" t="s">
        <v>507</v>
      </c>
      <c r="R406" s="150" t="str">
        <f>IF($I406="","",IF(COUNTIFS('2.Mini Orientation'!$C:$C,$I406,'2.Mini Orientation'!$G:$G,"Yes")&gt;0,"Yes","No"))</f>
        <v>Yes</v>
      </c>
      <c r="S406" s="150"/>
    </row>
    <row r="407" spans="1:19" ht="23.25" customHeight="1">
      <c r="A407" s="150" t="str">
        <f t="shared" si="6"/>
        <v>No</v>
      </c>
      <c r="B407" s="153" t="str">
        <f>IF($I407="","",IFERROR(IF(_xlfn.XLOOKUP($I407,tbl_StartedStatus[Bold ID],tbl_StartedStatus[Started])="Started","Yes",IF(_xlfn.XLOOKUP($I407,tbl_StartedStatus[Bold ID],tbl_StartedStatus[Started])="No Show","No Show","")),""))</f>
        <v/>
      </c>
      <c r="C407" s="149">
        <v>46255</v>
      </c>
      <c r="F407" s="149" t="s">
        <v>535</v>
      </c>
      <c r="H407" s="150" t="s">
        <v>903</v>
      </c>
      <c r="I407" s="150">
        <v>120773004</v>
      </c>
      <c r="J407" s="150">
        <v>3853332952</v>
      </c>
      <c r="K407" s="150" t="s">
        <v>5481</v>
      </c>
      <c r="L407" s="150" t="s">
        <v>504</v>
      </c>
      <c r="M407" s="150" t="s">
        <v>66</v>
      </c>
      <c r="N407" s="155" t="s">
        <v>733</v>
      </c>
      <c r="O407" s="150" t="s">
        <v>506</v>
      </c>
      <c r="P407" s="150" t="s">
        <v>507</v>
      </c>
      <c r="Q407" s="150" t="s">
        <v>507</v>
      </c>
      <c r="R407" s="150" t="str">
        <f>IF($I407="","",IF(COUNTIFS('2.Mini Orientation'!$C:$C,$I407,'2.Mini Orientation'!$G:$G,"Yes")&gt;0,"Yes","No"))</f>
        <v>Yes</v>
      </c>
      <c r="S407" s="150" t="s">
        <v>5763</v>
      </c>
    </row>
    <row r="408" spans="1:19" ht="23.25" customHeight="1">
      <c r="A408" s="150" t="str">
        <f t="shared" si="6"/>
        <v>Yes</v>
      </c>
      <c r="B408" s="153" t="str">
        <f>IF($I408="","",IFERROR(IF(_xlfn.XLOOKUP($I408,tbl_StartedStatus[Bold ID],tbl_StartedStatus[Started])="Started","Yes",IF(_xlfn.XLOOKUP($I408,tbl_StartedStatus[Bold ID],tbl_StartedStatus[Started])="No Show","No Show","")),""))</f>
        <v/>
      </c>
      <c r="C408" s="149">
        <v>46255</v>
      </c>
      <c r="F408" s="149" t="s">
        <v>501</v>
      </c>
      <c r="H408" s="150" t="s">
        <v>904</v>
      </c>
      <c r="I408" s="150">
        <v>235116300</v>
      </c>
      <c r="J408" s="150">
        <v>3854439539</v>
      </c>
      <c r="K408" s="150" t="s">
        <v>5480</v>
      </c>
      <c r="L408" s="150" t="s">
        <v>504</v>
      </c>
      <c r="M408" s="150" t="s">
        <v>67</v>
      </c>
      <c r="N408" s="155" t="s">
        <v>510</v>
      </c>
      <c r="O408" s="150" t="s">
        <v>507</v>
      </c>
      <c r="P408" s="150" t="s">
        <v>507</v>
      </c>
      <c r="Q408" s="150" t="s">
        <v>507</v>
      </c>
      <c r="R408" s="150" t="str">
        <f>IF($I408="","",IF(COUNTIFS('2.Mini Orientation'!$C:$C,$I408,'2.Mini Orientation'!$G:$G,"Yes")&gt;0,"Yes","No"))</f>
        <v>Yes</v>
      </c>
      <c r="S408" s="150"/>
    </row>
    <row r="409" spans="1:19" ht="23.25" customHeight="1">
      <c r="A409" s="150" t="str">
        <f t="shared" si="6"/>
        <v>Yes</v>
      </c>
      <c r="B409" s="153" t="str">
        <f>IF($I409="","",IFERROR(IF(_xlfn.XLOOKUP($I409,tbl_StartedStatus[Bold ID],tbl_StartedStatus[Started])="Started","Yes",IF(_xlfn.XLOOKUP($I409,tbl_StartedStatus[Bold ID],tbl_StartedStatus[Started])="No Show","No Show","")),""))</f>
        <v/>
      </c>
      <c r="C409" s="149">
        <v>46255</v>
      </c>
      <c r="F409" s="149" t="s">
        <v>501</v>
      </c>
      <c r="G409" s="602"/>
      <c r="H409" s="150" t="s">
        <v>905</v>
      </c>
      <c r="I409" s="150">
        <v>227794156</v>
      </c>
      <c r="J409" s="150">
        <v>8018793874</v>
      </c>
      <c r="K409" s="150" t="s">
        <v>5481</v>
      </c>
      <c r="L409" s="150" t="s">
        <v>504</v>
      </c>
      <c r="M409" s="150" t="s">
        <v>67</v>
      </c>
      <c r="N409" s="155" t="s">
        <v>510</v>
      </c>
      <c r="O409" s="150" t="s">
        <v>507</v>
      </c>
      <c r="P409" s="150" t="s">
        <v>507</v>
      </c>
      <c r="Q409" s="150" t="s">
        <v>507</v>
      </c>
      <c r="R409" s="150" t="str">
        <f>IF($I409="","",IF(COUNTIFS('2.Mini Orientation'!$C:$C,$I409,'2.Mini Orientation'!$G:$G,"Yes")&gt;0,"Yes","No"))</f>
        <v>Yes</v>
      </c>
      <c r="S409" s="150"/>
    </row>
    <row r="410" spans="1:19" ht="23.25" customHeight="1">
      <c r="A410" s="150" t="str">
        <f t="shared" si="6"/>
        <v>No</v>
      </c>
      <c r="B410" s="153" t="str">
        <f>IF($I410="","",IFERROR(IF(_xlfn.XLOOKUP($I410,tbl_StartedStatus[Bold ID],tbl_StartedStatus[Started])="Started","Yes",IF(_xlfn.XLOOKUP($I410,tbl_StartedStatus[Bold ID],tbl_StartedStatus[Started])="No Show","No Show","")),""))</f>
        <v/>
      </c>
      <c r="C410" s="149">
        <v>46255</v>
      </c>
      <c r="F410" s="149" t="s">
        <v>501</v>
      </c>
      <c r="H410" s="150" t="s">
        <v>906</v>
      </c>
      <c r="I410" s="150">
        <v>181329165</v>
      </c>
      <c r="J410" s="150">
        <v>3855075196</v>
      </c>
      <c r="K410" s="150" t="s">
        <v>5481</v>
      </c>
      <c r="L410" s="150" t="s">
        <v>504</v>
      </c>
      <c r="M410" s="150" t="s">
        <v>67</v>
      </c>
      <c r="N410" s="155" t="s">
        <v>516</v>
      </c>
      <c r="O410" s="150" t="s">
        <v>506</v>
      </c>
      <c r="P410" s="150" t="s">
        <v>507</v>
      </c>
      <c r="Q410" s="150" t="s">
        <v>507</v>
      </c>
      <c r="R410" s="150" t="str">
        <f>IF($I410="","",IF(COUNTIFS('2.Mini Orientation'!$C:$C,$I410,'2.Mini Orientation'!$G:$G,"Yes")&gt;0,"Yes","No"))</f>
        <v>Yes</v>
      </c>
      <c r="S410" s="150"/>
    </row>
    <row r="411" spans="1:19" ht="23.25" customHeight="1">
      <c r="A411" s="150" t="str">
        <f t="shared" si="6"/>
        <v>No</v>
      </c>
      <c r="B411" s="153" t="str">
        <f>IF($I411="","",IFERROR(IF(_xlfn.XLOOKUP($I411,tbl_StartedStatus[Bold ID],tbl_StartedStatus[Started])="Started","Yes",IF(_xlfn.XLOOKUP($I411,tbl_StartedStatus[Bold ID],tbl_StartedStatus[Started])="No Show","No Show","")),""))</f>
        <v/>
      </c>
      <c r="C411" s="149">
        <v>46255</v>
      </c>
      <c r="F411" s="149" t="s">
        <v>501</v>
      </c>
      <c r="G411" s="602"/>
      <c r="H411" s="150" t="s">
        <v>907</v>
      </c>
      <c r="I411" s="150">
        <v>235350474</v>
      </c>
      <c r="J411" s="150">
        <v>3856258999</v>
      </c>
      <c r="K411" s="150" t="s">
        <v>5480</v>
      </c>
      <c r="L411" s="150" t="s">
        <v>549</v>
      </c>
      <c r="M411" s="150" t="s">
        <v>67</v>
      </c>
      <c r="N411" s="155" t="s">
        <v>516</v>
      </c>
      <c r="O411" s="150" t="s">
        <v>506</v>
      </c>
      <c r="P411" s="150" t="s">
        <v>507</v>
      </c>
      <c r="Q411" s="150" t="s">
        <v>507</v>
      </c>
      <c r="R411" s="150" t="str">
        <f>IF($I411="","",IF(COUNTIFS('2.Mini Orientation'!$C:$C,$I411,'2.Mini Orientation'!$G:$G,"Yes")&gt;0,"Yes","No"))</f>
        <v>Yes</v>
      </c>
      <c r="S411" s="150"/>
    </row>
    <row r="412" spans="1:19" ht="23.25" customHeight="1">
      <c r="A412" s="150" t="str">
        <f t="shared" si="6"/>
        <v>No</v>
      </c>
      <c r="B412" s="153" t="str">
        <f>IF($I412="","",IFERROR(IF(_xlfn.XLOOKUP($I412,tbl_StartedStatus[Bold ID],tbl_StartedStatus[Started])="Started","Yes",IF(_xlfn.XLOOKUP($I412,tbl_StartedStatus[Bold ID],tbl_StartedStatus[Started])="No Show","No Show","")),""))</f>
        <v/>
      </c>
      <c r="C412" s="149">
        <v>46255</v>
      </c>
      <c r="F412" s="149" t="s">
        <v>501</v>
      </c>
      <c r="H412" s="150" t="s">
        <v>908</v>
      </c>
      <c r="I412" s="150">
        <v>227166599</v>
      </c>
      <c r="J412" s="150">
        <v>8016313686</v>
      </c>
      <c r="K412" s="150" t="s">
        <v>909</v>
      </c>
      <c r="L412" s="150" t="s">
        <v>504</v>
      </c>
      <c r="M412" s="150" t="s">
        <v>66</v>
      </c>
      <c r="N412" s="155" t="s">
        <v>684</v>
      </c>
      <c r="O412" s="150" t="s">
        <v>506</v>
      </c>
      <c r="P412" s="150" t="s">
        <v>507</v>
      </c>
      <c r="Q412" s="150" t="s">
        <v>507</v>
      </c>
      <c r="R412" s="150" t="str">
        <f>IF($I412="","",IF(COUNTIFS('2.Mini Orientation'!$C:$C,$I412,'2.Mini Orientation'!$G:$G,"Yes")&gt;0,"Yes","No"))</f>
        <v>Yes</v>
      </c>
      <c r="S412" s="150"/>
    </row>
    <row r="413" spans="1:19" ht="23.25" customHeight="1">
      <c r="A413" s="150" t="str">
        <f t="shared" si="6"/>
        <v>No</v>
      </c>
      <c r="B413" s="153" t="str">
        <f>IF($I413="","",IFERROR(IF(_xlfn.XLOOKUP($I413,tbl_StartedStatus[Bold ID],tbl_StartedStatus[Started])="Started","Yes",IF(_xlfn.XLOOKUP($I413,tbl_StartedStatus[Bold ID],tbl_StartedStatus[Started])="No Show","No Show","")),""))</f>
        <v/>
      </c>
      <c r="C413" s="149">
        <v>46255</v>
      </c>
      <c r="F413" s="149" t="s">
        <v>501</v>
      </c>
      <c r="H413" s="150" t="s">
        <v>910</v>
      </c>
      <c r="I413" s="150">
        <v>227166643</v>
      </c>
      <c r="J413" s="150">
        <v>8125451246</v>
      </c>
      <c r="K413" s="150" t="s">
        <v>909</v>
      </c>
      <c r="L413" s="150" t="s">
        <v>504</v>
      </c>
      <c r="M413" s="150" t="s">
        <v>66</v>
      </c>
      <c r="N413" s="155" t="s">
        <v>684</v>
      </c>
      <c r="O413" s="150" t="s">
        <v>506</v>
      </c>
      <c r="P413" s="150" t="s">
        <v>507</v>
      </c>
      <c r="Q413" s="150" t="s">
        <v>507</v>
      </c>
      <c r="R413" s="150" t="str">
        <f>IF($I413="","",IF(COUNTIFS('2.Mini Orientation'!$C:$C,$I413,'2.Mini Orientation'!$G:$G,"Yes")&gt;0,"Yes","No"))</f>
        <v>Yes</v>
      </c>
      <c r="S413" s="150"/>
    </row>
    <row r="414" spans="1:19" ht="23.25" customHeight="1">
      <c r="A414" s="150" t="str">
        <f t="shared" si="6"/>
        <v>No</v>
      </c>
      <c r="B414" s="153" t="str">
        <f>IF($I414="","",IFERROR(IF(_xlfn.XLOOKUP($I414,tbl_StartedStatus[Bold ID],tbl_StartedStatus[Started])="Started","Yes",IF(_xlfn.XLOOKUP($I414,tbl_StartedStatus[Bold ID],tbl_StartedStatus[Started])="No Show","No Show","")),""))</f>
        <v/>
      </c>
      <c r="C414" s="149">
        <v>46255</v>
      </c>
      <c r="F414" s="149" t="s">
        <v>501</v>
      </c>
      <c r="H414" s="150" t="s">
        <v>911</v>
      </c>
      <c r="I414" s="150">
        <v>235369077</v>
      </c>
      <c r="J414" s="150">
        <v>3854631654</v>
      </c>
      <c r="K414" s="150" t="s">
        <v>5481</v>
      </c>
      <c r="L414" s="150" t="s">
        <v>504</v>
      </c>
      <c r="M414" s="150" t="s">
        <v>67</v>
      </c>
      <c r="N414" s="155" t="s">
        <v>516</v>
      </c>
      <c r="O414" s="150" t="s">
        <v>506</v>
      </c>
      <c r="P414" s="150" t="s">
        <v>507</v>
      </c>
      <c r="Q414" s="150" t="s">
        <v>507</v>
      </c>
      <c r="R414" s="150" t="str">
        <f>IF($I414="","",IF(COUNTIFS('2.Mini Orientation'!$C:$C,$I414,'2.Mini Orientation'!$G:$G,"Yes")&gt;0,"Yes","No"))</f>
        <v>Yes</v>
      </c>
      <c r="S414" s="150"/>
    </row>
    <row r="415" spans="1:19" ht="23.25" customHeight="1">
      <c r="A415" s="150" t="str">
        <f t="shared" si="6"/>
        <v>No</v>
      </c>
      <c r="B415" s="153" t="str">
        <f>IF($I415="","",IFERROR(IF(_xlfn.XLOOKUP($I415,tbl_StartedStatus[Bold ID],tbl_StartedStatus[Started])="Started","Yes",IF(_xlfn.XLOOKUP($I415,tbl_StartedStatus[Bold ID],tbl_StartedStatus[Started])="No Show","No Show","")),""))</f>
        <v/>
      </c>
      <c r="C415" s="149">
        <v>46255</v>
      </c>
      <c r="F415" s="149" t="s">
        <v>501</v>
      </c>
      <c r="H415" s="150" t="s">
        <v>912</v>
      </c>
      <c r="I415" s="150">
        <v>199199921</v>
      </c>
      <c r="J415" s="150">
        <v>8019418711</v>
      </c>
      <c r="K415" s="150" t="s">
        <v>5481</v>
      </c>
      <c r="L415" s="150" t="s">
        <v>504</v>
      </c>
      <c r="M415" s="150" t="s">
        <v>67</v>
      </c>
      <c r="N415" s="155" t="s">
        <v>510</v>
      </c>
      <c r="O415" s="150" t="s">
        <v>507</v>
      </c>
      <c r="P415" s="150" t="s">
        <v>507</v>
      </c>
      <c r="Q415" s="150" t="s">
        <v>507</v>
      </c>
      <c r="R415" s="150" t="str">
        <f>IF($I415="","",IF(COUNTIFS('2.Mini Orientation'!$C:$C,$I415,'2.Mini Orientation'!$G:$G,"Yes")&gt;0,"Yes","No"))</f>
        <v>No</v>
      </c>
      <c r="S415" s="150"/>
    </row>
    <row r="416" spans="1:19" ht="23.25" customHeight="1">
      <c r="A416" s="150" t="str">
        <f t="shared" si="6"/>
        <v>No</v>
      </c>
      <c r="B416" s="153" t="str">
        <f>IF($I416="","",IFERROR(IF(_xlfn.XLOOKUP($I416,tbl_StartedStatus[Bold ID],tbl_StartedStatus[Started])="Started","Yes",IF(_xlfn.XLOOKUP($I416,tbl_StartedStatus[Bold ID],tbl_StartedStatus[Started])="No Show","No Show","")),""))</f>
        <v/>
      </c>
      <c r="C416" s="149">
        <v>46255</v>
      </c>
      <c r="F416" s="149" t="s">
        <v>501</v>
      </c>
      <c r="H416" s="150" t="s">
        <v>913</v>
      </c>
      <c r="I416" s="150">
        <v>199199925</v>
      </c>
      <c r="J416" s="150">
        <v>3852965165</v>
      </c>
      <c r="K416" s="150" t="s">
        <v>5481</v>
      </c>
      <c r="L416" s="150" t="s">
        <v>504</v>
      </c>
      <c r="M416" s="150" t="s">
        <v>67</v>
      </c>
      <c r="N416" s="155" t="s">
        <v>510</v>
      </c>
      <c r="O416" s="150" t="s">
        <v>506</v>
      </c>
      <c r="Q416" s="150" t="s">
        <v>507</v>
      </c>
      <c r="R416" s="150" t="str">
        <f>IF($I416="","",IF(COUNTIFS('2.Mini Orientation'!$C:$C,$I416,'2.Mini Orientation'!$G:$G,"Yes")&gt;0,"Yes","No"))</f>
        <v>No</v>
      </c>
      <c r="S416" s="150"/>
    </row>
    <row r="417" spans="1:19" ht="23.25" customHeight="1">
      <c r="A417" s="150" t="str">
        <f t="shared" si="6"/>
        <v>Yes</v>
      </c>
      <c r="B417" s="153" t="str">
        <f>IF($I417="","",IFERROR(IF(_xlfn.XLOOKUP($I417,tbl_StartedStatus[Bold ID],tbl_StartedStatus[Started])="Started","Yes",IF(_xlfn.XLOOKUP($I417,tbl_StartedStatus[Bold ID],tbl_StartedStatus[Started])="No Show","No Show","")),""))</f>
        <v/>
      </c>
      <c r="C417" s="149">
        <v>46255</v>
      </c>
      <c r="F417" s="149" t="s">
        <v>501</v>
      </c>
      <c r="H417" s="150" t="s">
        <v>914</v>
      </c>
      <c r="I417" s="150">
        <v>235474567</v>
      </c>
      <c r="J417" s="150">
        <v>3852521888</v>
      </c>
      <c r="K417" s="150" t="s">
        <v>5480</v>
      </c>
      <c r="L417" s="150" t="s">
        <v>549</v>
      </c>
      <c r="M417" s="150" t="s">
        <v>67</v>
      </c>
      <c r="N417" s="155" t="s">
        <v>505</v>
      </c>
      <c r="O417" s="150" t="s">
        <v>507</v>
      </c>
      <c r="P417" s="150" t="s">
        <v>507</v>
      </c>
      <c r="Q417" s="150" t="s">
        <v>507</v>
      </c>
      <c r="R417" s="150" t="str">
        <f>IF($I417="","",IF(COUNTIFS('2.Mini Orientation'!$C:$C,$I417,'2.Mini Orientation'!$G:$G,"Yes")&gt;0,"Yes","No"))</f>
        <v>Yes</v>
      </c>
      <c r="S417" s="150"/>
    </row>
    <row r="418" spans="1:19" ht="23.25" customHeight="1">
      <c r="A418" s="150" t="str">
        <f t="shared" si="6"/>
        <v>No</v>
      </c>
      <c r="B418" s="153" t="str">
        <f>IF($I418="","",IFERROR(IF(_xlfn.XLOOKUP($I418,tbl_StartedStatus[Bold ID],tbl_StartedStatus[Started])="Started","Yes",IF(_xlfn.XLOOKUP($I418,tbl_StartedStatus[Bold ID],tbl_StartedStatus[Started])="No Show","No Show","")),""))</f>
        <v/>
      </c>
      <c r="C418" s="149">
        <v>46255</v>
      </c>
      <c r="F418" s="149" t="s">
        <v>501</v>
      </c>
      <c r="H418" s="150" t="s">
        <v>5613</v>
      </c>
      <c r="I418" s="150">
        <v>235112067</v>
      </c>
      <c r="J418" s="150">
        <v>8013185566</v>
      </c>
      <c r="K418" s="150" t="s">
        <v>5480</v>
      </c>
      <c r="L418" s="150" t="s">
        <v>504</v>
      </c>
      <c r="M418" s="150" t="s">
        <v>67</v>
      </c>
      <c r="N418" s="155" t="s">
        <v>516</v>
      </c>
      <c r="O418" s="150" t="s">
        <v>506</v>
      </c>
      <c r="P418" s="150" t="s">
        <v>507</v>
      </c>
      <c r="Q418" s="150" t="s">
        <v>507</v>
      </c>
      <c r="R418" s="150" t="str">
        <f>IF($I418="","",IF(COUNTIFS('2.Mini Orientation'!$C:$C,$I418,'2.Mini Orientation'!$G:$G,"Yes")&gt;0,"Yes","No"))</f>
        <v>No</v>
      </c>
      <c r="S418" s="150"/>
    </row>
    <row r="419" spans="1:19" ht="23.25" customHeight="1">
      <c r="A419" s="150" t="str">
        <f t="shared" si="6"/>
        <v>No</v>
      </c>
      <c r="B419" s="153" t="str">
        <f>IF($I419="","",IFERROR(IF(_xlfn.XLOOKUP($I419,tbl_StartedStatus[Bold ID],tbl_StartedStatus[Started])="Started","Yes",IF(_xlfn.XLOOKUP($I419,tbl_StartedStatus[Bold ID],tbl_StartedStatus[Started])="No Show","No Show","")),""))</f>
        <v/>
      </c>
      <c r="C419" s="149">
        <v>46255</v>
      </c>
      <c r="F419" s="149" t="s">
        <v>501</v>
      </c>
      <c r="H419" s="150" t="s">
        <v>915</v>
      </c>
      <c r="I419" s="150">
        <v>235341515</v>
      </c>
      <c r="J419" s="150">
        <v>3854619680</v>
      </c>
      <c r="K419" s="150" t="s">
        <v>5481</v>
      </c>
      <c r="L419" s="150" t="s">
        <v>549</v>
      </c>
      <c r="M419" s="150" t="s">
        <v>67</v>
      </c>
      <c r="N419" s="155" t="s">
        <v>516</v>
      </c>
      <c r="O419" s="150" t="s">
        <v>506</v>
      </c>
      <c r="P419" s="150" t="s">
        <v>507</v>
      </c>
      <c r="Q419" s="150" t="s">
        <v>507</v>
      </c>
      <c r="R419" s="150" t="str">
        <f>IF($I419="","",IF(COUNTIFS('2.Mini Orientation'!$C:$C,$I419,'2.Mini Orientation'!$G:$G,"Yes")&gt;0,"Yes","No"))</f>
        <v>Yes</v>
      </c>
      <c r="S419" s="150"/>
    </row>
    <row r="420" spans="1:19" ht="23.25" customHeight="1">
      <c r="A420" s="150" t="str">
        <f t="shared" si="6"/>
        <v>No</v>
      </c>
      <c r="B420" s="153" t="str">
        <f>IF($I420="","",IFERROR(IF(_xlfn.XLOOKUP($I420,tbl_StartedStatus[Bold ID],tbl_StartedStatus[Started])="Started","Yes",IF(_xlfn.XLOOKUP($I420,tbl_StartedStatus[Bold ID],tbl_StartedStatus[Started])="No Show","No Show","")),""))</f>
        <v/>
      </c>
      <c r="C420" s="149">
        <v>46255</v>
      </c>
      <c r="F420" s="149" t="s">
        <v>501</v>
      </c>
      <c r="H420" s="150" t="s">
        <v>916</v>
      </c>
      <c r="I420" s="150">
        <v>235341514</v>
      </c>
      <c r="J420" s="150">
        <v>3852668283</v>
      </c>
      <c r="K420" s="150" t="s">
        <v>5481</v>
      </c>
      <c r="L420" s="150" t="s">
        <v>647</v>
      </c>
      <c r="M420" s="150" t="s">
        <v>67</v>
      </c>
      <c r="N420" s="155" t="s">
        <v>516</v>
      </c>
      <c r="O420" s="150" t="s">
        <v>506</v>
      </c>
      <c r="P420" s="150" t="s">
        <v>507</v>
      </c>
      <c r="Q420" s="150" t="s">
        <v>507</v>
      </c>
      <c r="R420" s="150" t="str">
        <f>IF($I420="","",IF(COUNTIFS('2.Mini Orientation'!$C:$C,$I420,'2.Mini Orientation'!$G:$G,"Yes")&gt;0,"Yes","No"))</f>
        <v>Yes</v>
      </c>
      <c r="S420" s="150"/>
    </row>
    <row r="421" spans="1:19" ht="23.25" customHeight="1">
      <c r="A421" s="150" t="str">
        <f t="shared" si="6"/>
        <v>No</v>
      </c>
      <c r="B421" s="153" t="str">
        <f>IF($I421="","",IFERROR(IF(_xlfn.XLOOKUP($I421,tbl_StartedStatus[Bold ID],tbl_StartedStatus[Started])="Started","Yes",IF(_xlfn.XLOOKUP($I421,tbl_StartedStatus[Bold ID],tbl_StartedStatus[Started])="No Show","No Show","")),""))</f>
        <v/>
      </c>
      <c r="F421" s="149" t="s">
        <v>501</v>
      </c>
      <c r="G421" s="602"/>
      <c r="H421" s="150" t="s">
        <v>5614</v>
      </c>
      <c r="I421" s="150">
        <v>123853392</v>
      </c>
      <c r="J421" s="150">
        <v>3855490972</v>
      </c>
      <c r="L421" s="150" t="s">
        <v>504</v>
      </c>
      <c r="M421" s="150" t="s">
        <v>66</v>
      </c>
      <c r="N421" s="155" t="s">
        <v>733</v>
      </c>
      <c r="O421" s="150" t="s">
        <v>507</v>
      </c>
      <c r="Q421" s="150" t="s">
        <v>507</v>
      </c>
      <c r="R421" s="150" t="str">
        <f>IF($I421="","",IF(COUNTIFS('2.Mini Orientation'!$C:$C,$I421,'2.Mini Orientation'!$G:$G,"Yes")&gt;0,"Yes","No"))</f>
        <v>Yes</v>
      </c>
      <c r="S421" s="150" t="s">
        <v>5764</v>
      </c>
    </row>
    <row r="422" spans="1:19" ht="23.25" customHeight="1">
      <c r="A422" s="150" t="str">
        <f t="shared" si="6"/>
        <v>No</v>
      </c>
      <c r="B422" s="153" t="str">
        <f>IF($I422="","",IFERROR(IF(_xlfn.XLOOKUP($I422,tbl_StartedStatus[Bold ID],tbl_StartedStatus[Started])="Started","Yes",IF(_xlfn.XLOOKUP($I422,tbl_StartedStatus[Bold ID],tbl_StartedStatus[Started])="No Show","No Show","")),""))</f>
        <v/>
      </c>
      <c r="C422" s="149">
        <v>46258</v>
      </c>
      <c r="F422" s="149" t="s">
        <v>501</v>
      </c>
      <c r="H422" s="150" t="s">
        <v>5615</v>
      </c>
      <c r="I422" s="150">
        <v>146200914</v>
      </c>
      <c r="J422" s="150">
        <v>3854366807</v>
      </c>
      <c r="K422" s="150" t="s">
        <v>5480</v>
      </c>
      <c r="L422" s="150" t="s">
        <v>504</v>
      </c>
      <c r="M422" s="150" t="s">
        <v>67</v>
      </c>
      <c r="N422" s="155" t="s">
        <v>505</v>
      </c>
      <c r="O422" s="150" t="s">
        <v>507</v>
      </c>
      <c r="P422" s="150" t="s">
        <v>507</v>
      </c>
      <c r="Q422" s="150" t="s">
        <v>507</v>
      </c>
      <c r="R422" s="150" t="str">
        <f>IF($I422="","",IF(COUNTIFS('2.Mini Orientation'!$C:$C,$I422,'2.Mini Orientation'!$G:$G,"Yes")&gt;0,"Yes","No"))</f>
        <v>No</v>
      </c>
      <c r="S422" s="150"/>
    </row>
    <row r="423" spans="1:19" ht="23.25" customHeight="1">
      <c r="A423" s="150" t="str">
        <f t="shared" si="6"/>
        <v>No</v>
      </c>
      <c r="B423" s="153" t="str">
        <f>IF($I423="","",IFERROR(IF(_xlfn.XLOOKUP($I423,tbl_StartedStatus[Bold ID],tbl_StartedStatus[Started])="Started","Yes",IF(_xlfn.XLOOKUP($I423,tbl_StartedStatus[Bold ID],tbl_StartedStatus[Started])="No Show","No Show","")),""))</f>
        <v/>
      </c>
      <c r="C423" s="149">
        <v>46258</v>
      </c>
      <c r="F423" s="149" t="s">
        <v>501</v>
      </c>
      <c r="H423" s="150" t="s">
        <v>5616</v>
      </c>
      <c r="I423" s="150">
        <v>235383052</v>
      </c>
      <c r="J423" s="150">
        <v>3854364515</v>
      </c>
      <c r="K423" s="150" t="s">
        <v>5480</v>
      </c>
      <c r="L423" s="150" t="s">
        <v>504</v>
      </c>
      <c r="M423" s="150" t="s">
        <v>67</v>
      </c>
      <c r="N423" s="155" t="s">
        <v>505</v>
      </c>
      <c r="O423" s="150" t="s">
        <v>507</v>
      </c>
      <c r="P423" s="150" t="s">
        <v>507</v>
      </c>
      <c r="Q423" s="150" t="s">
        <v>507</v>
      </c>
      <c r="R423" s="150" t="str">
        <f>IF($I423="","",IF(COUNTIFS('2.Mini Orientation'!$C:$C,$I423,'2.Mini Orientation'!$G:$G,"Yes")&gt;0,"Yes","No"))</f>
        <v>No</v>
      </c>
      <c r="S423" s="150"/>
    </row>
    <row r="424" spans="1:19" ht="23.25" customHeight="1">
      <c r="A424" s="150" t="str">
        <f t="shared" si="6"/>
        <v>No</v>
      </c>
      <c r="B424" s="153" t="str">
        <f>IF($I424="","",IFERROR(IF(_xlfn.XLOOKUP($I424,tbl_StartedStatus[Bold ID],tbl_StartedStatus[Started])="Started","Yes",IF(_xlfn.XLOOKUP($I424,tbl_StartedStatus[Bold ID],tbl_StartedStatus[Started])="No Show","No Show","")),""))</f>
        <v/>
      </c>
      <c r="C424" s="149">
        <v>46258</v>
      </c>
      <c r="F424" s="149" t="s">
        <v>501</v>
      </c>
      <c r="H424" s="150" t="s">
        <v>5617</v>
      </c>
      <c r="I424" s="150">
        <v>227744612</v>
      </c>
      <c r="J424" s="150">
        <v>8016806458</v>
      </c>
      <c r="K424" s="150" t="s">
        <v>5480</v>
      </c>
      <c r="L424" s="150" t="s">
        <v>504</v>
      </c>
      <c r="M424" s="150" t="s">
        <v>67</v>
      </c>
      <c r="N424" s="155" t="s">
        <v>510</v>
      </c>
      <c r="O424" s="150" t="s">
        <v>507</v>
      </c>
      <c r="P424" s="150" t="s">
        <v>507</v>
      </c>
      <c r="Q424" s="150" t="s">
        <v>507</v>
      </c>
      <c r="R424" s="150" t="str">
        <f>IF($I424="","",IF(COUNTIFS('2.Mini Orientation'!$C:$C,$I424,'2.Mini Orientation'!$G:$G,"Yes")&gt;0,"Yes","No"))</f>
        <v>No</v>
      </c>
      <c r="S424" s="150"/>
    </row>
    <row r="425" spans="1:19" ht="23.25" customHeight="1">
      <c r="A425" s="150" t="str">
        <f t="shared" si="6"/>
        <v>Yes</v>
      </c>
      <c r="B425" s="153" t="str">
        <f>IF($I425="","",IFERROR(IF(_xlfn.XLOOKUP($I425,tbl_StartedStatus[Bold ID],tbl_StartedStatus[Started])="Started","Yes",IF(_xlfn.XLOOKUP($I425,tbl_StartedStatus[Bold ID],tbl_StartedStatus[Started])="No Show","No Show","")),""))</f>
        <v/>
      </c>
      <c r="C425" s="149">
        <v>46258</v>
      </c>
      <c r="F425" s="149" t="s">
        <v>542</v>
      </c>
      <c r="H425" s="150" t="s">
        <v>5618</v>
      </c>
      <c r="I425" s="150">
        <v>235116892</v>
      </c>
      <c r="J425" s="150">
        <v>3855287052</v>
      </c>
      <c r="K425" s="150" t="s">
        <v>5481</v>
      </c>
      <c r="L425" s="150" t="s">
        <v>778</v>
      </c>
      <c r="M425" s="150" t="s">
        <v>66</v>
      </c>
      <c r="N425" s="155" t="s">
        <v>741</v>
      </c>
      <c r="O425" s="150" t="s">
        <v>507</v>
      </c>
      <c r="P425" s="150" t="s">
        <v>507</v>
      </c>
      <c r="Q425" s="150" t="s">
        <v>507</v>
      </c>
      <c r="R425" s="150" t="str">
        <f>IF($I425="","",IF(COUNTIFS('2.Mini Orientation'!$C:$C,$I425,'2.Mini Orientation'!$G:$G,"Yes")&gt;0,"Yes","No"))</f>
        <v>Yes</v>
      </c>
      <c r="S425" s="150" t="s">
        <v>5765</v>
      </c>
    </row>
    <row r="426" spans="1:19" ht="23.25" customHeight="1">
      <c r="A426" s="150" t="str">
        <f t="shared" si="6"/>
        <v>No</v>
      </c>
      <c r="B426" s="153" t="str">
        <f>IF($I426="","",IFERROR(IF(_xlfn.XLOOKUP($I426,tbl_StartedStatus[Bold ID],tbl_StartedStatus[Started])="Started","Yes",IF(_xlfn.XLOOKUP($I426,tbl_StartedStatus[Bold ID],tbl_StartedStatus[Started])="No Show","No Show","")),""))</f>
        <v/>
      </c>
      <c r="C426" s="149">
        <v>46258</v>
      </c>
      <c r="F426" s="149" t="s">
        <v>542</v>
      </c>
      <c r="H426" s="150" t="s">
        <v>5619</v>
      </c>
      <c r="I426" s="150">
        <v>235467893</v>
      </c>
      <c r="J426" s="150">
        <v>8013857262</v>
      </c>
      <c r="K426" s="150" t="s">
        <v>5481</v>
      </c>
      <c r="L426" s="150" t="s">
        <v>504</v>
      </c>
      <c r="M426" s="150" t="s">
        <v>66</v>
      </c>
      <c r="N426" s="155" t="s">
        <v>5728</v>
      </c>
      <c r="O426" s="150" t="s">
        <v>506</v>
      </c>
      <c r="P426" s="150" t="s">
        <v>507</v>
      </c>
      <c r="Q426" s="150" t="s">
        <v>507</v>
      </c>
      <c r="R426" s="150" t="str">
        <f>IF($I426="","",IF(COUNTIFS('2.Mini Orientation'!$C:$C,$I426,'2.Mini Orientation'!$G:$G,"Yes")&gt;0,"Yes","No"))</f>
        <v>Yes</v>
      </c>
      <c r="S426" s="150"/>
    </row>
    <row r="427" spans="1:19" ht="23.25" customHeight="1">
      <c r="A427" s="150" t="str">
        <f t="shared" si="6"/>
        <v>No</v>
      </c>
      <c r="B427" s="153" t="str">
        <f>IF($I427="","",IFERROR(IF(_xlfn.XLOOKUP($I427,tbl_StartedStatus[Bold ID],tbl_StartedStatus[Started])="Started","Yes",IF(_xlfn.XLOOKUP($I427,tbl_StartedStatus[Bold ID],tbl_StartedStatus[Started])="No Show","No Show","")),""))</f>
        <v/>
      </c>
      <c r="C427" s="149">
        <v>46258</v>
      </c>
      <c r="F427" s="149" t="s">
        <v>501</v>
      </c>
      <c r="H427" s="150" t="s">
        <v>5620</v>
      </c>
      <c r="I427" s="150">
        <v>173043499</v>
      </c>
      <c r="J427" s="150">
        <v>3855513821</v>
      </c>
      <c r="K427" s="150" t="s">
        <v>5480</v>
      </c>
      <c r="L427" s="150" t="s">
        <v>504</v>
      </c>
      <c r="M427" s="150" t="s">
        <v>67</v>
      </c>
      <c r="N427" s="155" t="s">
        <v>510</v>
      </c>
      <c r="O427" s="150" t="s">
        <v>507</v>
      </c>
      <c r="P427" s="150" t="s">
        <v>507</v>
      </c>
      <c r="Q427" s="150" t="s">
        <v>507</v>
      </c>
      <c r="R427" s="150" t="str">
        <f>IF($I427="","",IF(COUNTIFS('2.Mini Orientation'!$C:$C,$I427,'2.Mini Orientation'!$G:$G,"Yes")&gt;0,"Yes","No"))</f>
        <v>No</v>
      </c>
      <c r="S427" s="150"/>
    </row>
    <row r="428" spans="1:19" ht="23.25" customHeight="1">
      <c r="A428" s="150" t="str">
        <f t="shared" si="6"/>
        <v>Yes</v>
      </c>
      <c r="B428" s="153" t="str">
        <f>IF($I428="","",IFERROR(IF(_xlfn.XLOOKUP($I428,tbl_StartedStatus[Bold ID],tbl_StartedStatus[Started])="Started","Yes",IF(_xlfn.XLOOKUP($I428,tbl_StartedStatus[Bold ID],tbl_StartedStatus[Started])="No Show","No Show","")),""))</f>
        <v/>
      </c>
      <c r="C428" s="149">
        <v>46258</v>
      </c>
      <c r="F428" s="149" t="s">
        <v>542</v>
      </c>
      <c r="H428" s="150" t="s">
        <v>5621</v>
      </c>
      <c r="I428" s="150">
        <v>180374830</v>
      </c>
      <c r="J428" s="150">
        <v>6692389554</v>
      </c>
      <c r="K428" s="150" t="s">
        <v>5480</v>
      </c>
      <c r="L428" s="150" t="s">
        <v>504</v>
      </c>
      <c r="M428" s="150" t="s">
        <v>67</v>
      </c>
      <c r="N428" s="155" t="s">
        <v>505</v>
      </c>
      <c r="O428" s="150" t="s">
        <v>507</v>
      </c>
      <c r="P428" s="150" t="s">
        <v>507</v>
      </c>
      <c r="Q428" s="150" t="s">
        <v>507</v>
      </c>
      <c r="R428" s="150" t="str">
        <f>IF($I428="","",IF(COUNTIFS('2.Mini Orientation'!$C:$C,$I428,'2.Mini Orientation'!$G:$G,"Yes")&gt;0,"Yes","No"))</f>
        <v>Yes</v>
      </c>
      <c r="S428" s="150"/>
    </row>
    <row r="429" spans="1:19" ht="23.25" customHeight="1">
      <c r="A429" s="150" t="str">
        <f t="shared" si="6"/>
        <v>Yes</v>
      </c>
      <c r="B429" s="153" t="str">
        <f>IF($I429="","",IFERROR(IF(_xlfn.XLOOKUP($I429,tbl_StartedStatus[Bold ID],tbl_StartedStatus[Started])="Started","Yes",IF(_xlfn.XLOOKUP($I429,tbl_StartedStatus[Bold ID],tbl_StartedStatus[Started])="No Show","No Show","")),""))</f>
        <v/>
      </c>
      <c r="C429" s="149">
        <v>46258</v>
      </c>
      <c r="D429" s="149">
        <v>46258</v>
      </c>
      <c r="F429" s="149" t="s">
        <v>501</v>
      </c>
      <c r="H429" s="150" t="s">
        <v>5622</v>
      </c>
      <c r="I429" s="150">
        <v>215464740</v>
      </c>
      <c r="J429" s="150">
        <v>3855488807</v>
      </c>
      <c r="K429" s="150" t="s">
        <v>5480</v>
      </c>
      <c r="L429" s="150" t="s">
        <v>504</v>
      </c>
      <c r="M429" s="150" t="s">
        <v>67</v>
      </c>
      <c r="N429" s="155" t="s">
        <v>510</v>
      </c>
      <c r="O429" s="150" t="s">
        <v>507</v>
      </c>
      <c r="P429" s="150" t="s">
        <v>507</v>
      </c>
      <c r="Q429" s="150" t="s">
        <v>507</v>
      </c>
      <c r="R429" s="150" t="str">
        <f>IF($I429="","",IF(COUNTIFS('2.Mini Orientation'!$C:$C,$I429,'2.Mini Orientation'!$G:$G,"Yes")&gt;0,"Yes","No"))</f>
        <v>Yes</v>
      </c>
      <c r="S429" s="150"/>
    </row>
    <row r="430" spans="1:19" ht="23.25" customHeight="1">
      <c r="A430" s="150" t="str">
        <f t="shared" si="6"/>
        <v>No</v>
      </c>
      <c r="B430" s="153" t="str">
        <f>IF($I430="","",IFERROR(IF(_xlfn.XLOOKUP($I430,tbl_StartedStatus[Bold ID],tbl_StartedStatus[Started])="Started","Yes",IF(_xlfn.XLOOKUP($I430,tbl_StartedStatus[Bold ID],tbl_StartedStatus[Started])="No Show","No Show","")),""))</f>
        <v/>
      </c>
      <c r="C430" s="149">
        <v>46258</v>
      </c>
      <c r="F430" s="149" t="s">
        <v>501</v>
      </c>
      <c r="H430" s="150" t="s">
        <v>5623</v>
      </c>
      <c r="I430" s="150">
        <v>235499527</v>
      </c>
      <c r="J430" s="150">
        <v>3855072816</v>
      </c>
      <c r="K430" s="150" t="s">
        <v>5481</v>
      </c>
      <c r="L430" s="150" t="s">
        <v>504</v>
      </c>
      <c r="M430" s="150" t="s">
        <v>66</v>
      </c>
      <c r="N430" s="155" t="s">
        <v>733</v>
      </c>
      <c r="P430" s="150" t="s">
        <v>507</v>
      </c>
      <c r="Q430" s="150" t="s">
        <v>507</v>
      </c>
      <c r="R430" s="150" t="str">
        <f>IF($I430="","",IF(COUNTIFS('2.Mini Orientation'!$C:$C,$I430,'2.Mini Orientation'!$G:$G,"Yes")&gt;0,"Yes","No"))</f>
        <v>Yes</v>
      </c>
      <c r="S430" s="150"/>
    </row>
    <row r="431" spans="1:19" ht="23.25" customHeight="1">
      <c r="A431" s="150" t="str">
        <f t="shared" si="6"/>
        <v>Yes</v>
      </c>
      <c r="B431" s="153" t="str">
        <f>IF($I431="","",IFERROR(IF(_xlfn.XLOOKUP($I431,tbl_StartedStatus[Bold ID],tbl_StartedStatus[Started])="Started","Yes",IF(_xlfn.XLOOKUP($I431,tbl_StartedStatus[Bold ID],tbl_StartedStatus[Started])="No Show","No Show","")),""))</f>
        <v/>
      </c>
      <c r="C431" s="149">
        <v>46259</v>
      </c>
      <c r="F431" s="149" t="s">
        <v>501</v>
      </c>
      <c r="H431" s="150" t="s">
        <v>5624</v>
      </c>
      <c r="I431" s="150">
        <v>129468753</v>
      </c>
      <c r="J431" s="150">
        <v>7703346137</v>
      </c>
      <c r="K431" s="150" t="s">
        <v>5480</v>
      </c>
      <c r="L431" s="150" t="s">
        <v>504</v>
      </c>
      <c r="M431" s="150" t="s">
        <v>66</v>
      </c>
      <c r="N431" s="155" t="s">
        <v>5729</v>
      </c>
      <c r="O431" s="150" t="s">
        <v>507</v>
      </c>
      <c r="P431" s="150" t="s">
        <v>507</v>
      </c>
      <c r="Q431" s="150" t="s">
        <v>507</v>
      </c>
      <c r="R431" s="150" t="str">
        <f>IF($I431="","",IF(COUNTIFS('2.Mini Orientation'!$C:$C,$I431,'2.Mini Orientation'!$G:$G,"Yes")&gt;0,"Yes","No"))</f>
        <v>Yes</v>
      </c>
      <c r="S431" s="150" t="s">
        <v>5766</v>
      </c>
    </row>
    <row r="432" spans="1:19" ht="23.25" customHeight="1">
      <c r="A432" s="150" t="str">
        <f t="shared" si="6"/>
        <v>No</v>
      </c>
      <c r="B432" s="153" t="str">
        <f>IF($I432="","",IFERROR(IF(_xlfn.XLOOKUP($I432,tbl_StartedStatus[Bold ID],tbl_StartedStatus[Started])="Started","Yes",IF(_xlfn.XLOOKUP($I432,tbl_StartedStatus[Bold ID],tbl_StartedStatus[Started])="No Show","No Show","")),""))</f>
        <v/>
      </c>
      <c r="C432" s="149">
        <v>46259</v>
      </c>
      <c r="F432" s="149" t="s">
        <v>501</v>
      </c>
      <c r="H432" s="150" t="s">
        <v>5625</v>
      </c>
      <c r="I432" s="150">
        <v>1422219420</v>
      </c>
      <c r="J432" s="150">
        <v>38526733665</v>
      </c>
      <c r="K432" s="150" t="s">
        <v>5480</v>
      </c>
      <c r="L432" s="150" t="s">
        <v>647</v>
      </c>
      <c r="M432" s="150" t="s">
        <v>66</v>
      </c>
      <c r="N432" s="155" t="s">
        <v>741</v>
      </c>
      <c r="O432" s="150" t="s">
        <v>506</v>
      </c>
      <c r="P432" s="150" t="s">
        <v>507</v>
      </c>
      <c r="Q432" s="150" t="s">
        <v>507</v>
      </c>
      <c r="R432" s="150" t="str">
        <f>IF($I432="","",IF(COUNTIFS('2.Mini Orientation'!$C:$C,$I432,'2.Mini Orientation'!$G:$G,"Yes")&gt;0,"Yes","No"))</f>
        <v>No</v>
      </c>
      <c r="S432" s="150" t="s">
        <v>742</v>
      </c>
    </row>
    <row r="433" spans="1:19" ht="23.25" customHeight="1">
      <c r="A433" s="150" t="str">
        <f t="shared" si="6"/>
        <v>No</v>
      </c>
      <c r="B433" s="153" t="str">
        <f>IF($I433="","",IFERROR(IF(_xlfn.XLOOKUP($I433,tbl_StartedStatus[Bold ID],tbl_StartedStatus[Started])="Started","Yes",IF(_xlfn.XLOOKUP($I433,tbl_StartedStatus[Bold ID],tbl_StartedStatus[Started])="No Show","No Show","")),""))</f>
        <v/>
      </c>
      <c r="C433" s="149">
        <v>46259</v>
      </c>
      <c r="F433" s="149" t="s">
        <v>501</v>
      </c>
      <c r="H433" s="150" t="s">
        <v>5626</v>
      </c>
      <c r="I433" s="150">
        <v>235456365</v>
      </c>
      <c r="J433" s="150">
        <v>3852672778</v>
      </c>
      <c r="K433" s="150" t="s">
        <v>5480</v>
      </c>
      <c r="L433" s="150" t="s">
        <v>504</v>
      </c>
      <c r="M433" s="150" t="s">
        <v>66</v>
      </c>
      <c r="N433" s="155" t="s">
        <v>733</v>
      </c>
      <c r="O433" s="150" t="s">
        <v>506</v>
      </c>
      <c r="P433" s="150" t="s">
        <v>507</v>
      </c>
      <c r="Q433" s="150" t="s">
        <v>507</v>
      </c>
      <c r="R433" s="150" t="str">
        <f>IF($I433="","",IF(COUNTIFS('2.Mini Orientation'!$C:$C,$I433,'2.Mini Orientation'!$G:$G,"Yes")&gt;0,"Yes","No"))</f>
        <v>Yes</v>
      </c>
      <c r="S433" s="150" t="s">
        <v>5767</v>
      </c>
    </row>
    <row r="434" spans="1:19" ht="23.25" customHeight="1">
      <c r="A434" s="150" t="str">
        <f t="shared" si="6"/>
        <v>Yes</v>
      </c>
      <c r="B434" s="153" t="str">
        <f>IF($I434="","",IFERROR(IF(_xlfn.XLOOKUP($I434,tbl_StartedStatus[Bold ID],tbl_StartedStatus[Started])="Started","Yes",IF(_xlfn.XLOOKUP($I434,tbl_StartedStatus[Bold ID],tbl_StartedStatus[Started])="No Show","No Show","")),""))</f>
        <v/>
      </c>
      <c r="C434" s="149">
        <v>46259</v>
      </c>
      <c r="F434" s="149" t="s">
        <v>535</v>
      </c>
      <c r="H434" s="150" t="s">
        <v>5627</v>
      </c>
      <c r="I434" s="150">
        <v>201710794</v>
      </c>
      <c r="J434" s="150">
        <v>3853778168</v>
      </c>
      <c r="K434" s="150" t="s">
        <v>5480</v>
      </c>
      <c r="L434" s="150" t="s">
        <v>549</v>
      </c>
      <c r="M434" s="150" t="s">
        <v>67</v>
      </c>
      <c r="N434" s="155" t="s">
        <v>505</v>
      </c>
      <c r="O434" s="150" t="s">
        <v>507</v>
      </c>
      <c r="P434" s="150" t="s">
        <v>507</v>
      </c>
      <c r="Q434" s="150" t="s">
        <v>507</v>
      </c>
      <c r="R434" s="150" t="str">
        <f>IF($I434="","",IF(COUNTIFS('2.Mini Orientation'!$C:$C,$I434,'2.Mini Orientation'!$G:$G,"Yes")&gt;0,"Yes","No"))</f>
        <v>Yes</v>
      </c>
      <c r="S434" s="150"/>
    </row>
    <row r="435" spans="1:19" ht="23.25" customHeight="1">
      <c r="A435" s="150" t="str">
        <f t="shared" si="6"/>
        <v>Yes</v>
      </c>
      <c r="B435" s="153" t="str">
        <f>IF($I435="","",IFERROR(IF(_xlfn.XLOOKUP($I435,tbl_StartedStatus[Bold ID],tbl_StartedStatus[Started])="Started","Yes",IF(_xlfn.XLOOKUP($I435,tbl_StartedStatus[Bold ID],tbl_StartedStatus[Started])="No Show","No Show","")),""))</f>
        <v/>
      </c>
      <c r="C435" s="149">
        <v>46259</v>
      </c>
      <c r="F435" s="149" t="s">
        <v>535</v>
      </c>
      <c r="H435" s="150" t="s">
        <v>5628</v>
      </c>
      <c r="I435" s="150">
        <v>95703420</v>
      </c>
      <c r="J435" s="150">
        <v>8014715727</v>
      </c>
      <c r="K435" s="150" t="s">
        <v>5481</v>
      </c>
      <c r="L435" s="150" t="s">
        <v>778</v>
      </c>
      <c r="M435" s="150" t="s">
        <v>66</v>
      </c>
      <c r="N435" s="155" t="s">
        <v>741</v>
      </c>
      <c r="O435" s="150" t="s">
        <v>507</v>
      </c>
      <c r="P435" s="150" t="s">
        <v>507</v>
      </c>
      <c r="Q435" s="150" t="s">
        <v>507</v>
      </c>
      <c r="R435" s="150" t="str">
        <f>IF($I435="","",IF(COUNTIFS('2.Mini Orientation'!$C:$C,$I435,'2.Mini Orientation'!$G:$G,"Yes")&gt;0,"Yes","No"))</f>
        <v>Yes</v>
      </c>
      <c r="S435" s="150" t="s">
        <v>5768</v>
      </c>
    </row>
    <row r="436" spans="1:19" ht="23.25" customHeight="1">
      <c r="A436" s="150" t="str">
        <f t="shared" si="6"/>
        <v>No</v>
      </c>
      <c r="B436" s="153" t="str">
        <f>IF($I436="","",IFERROR(IF(_xlfn.XLOOKUP($I436,tbl_StartedStatus[Bold ID],tbl_StartedStatus[Started])="Started","Yes",IF(_xlfn.XLOOKUP($I436,tbl_StartedStatus[Bold ID],tbl_StartedStatus[Started])="No Show","No Show","")),""))</f>
        <v/>
      </c>
      <c r="C436" s="149">
        <v>46259</v>
      </c>
      <c r="F436" s="149" t="s">
        <v>535</v>
      </c>
      <c r="H436" s="150" t="s">
        <v>5629</v>
      </c>
      <c r="I436" s="150">
        <v>235426243</v>
      </c>
      <c r="J436" s="150" t="s">
        <v>5713</v>
      </c>
      <c r="K436" s="150" t="s">
        <v>5481</v>
      </c>
      <c r="L436" s="150" t="s">
        <v>504</v>
      </c>
      <c r="M436" s="150" t="s">
        <v>65</v>
      </c>
      <c r="N436" s="155" t="s">
        <v>536</v>
      </c>
      <c r="O436" s="150" t="s">
        <v>507</v>
      </c>
      <c r="P436" s="150" t="s">
        <v>507</v>
      </c>
      <c r="Q436" s="150" t="s">
        <v>507</v>
      </c>
      <c r="R436" s="150" t="str">
        <f>IF($I436="","",IF(COUNTIFS('2.Mini Orientation'!$C:$C,$I436,'2.Mini Orientation'!$G:$G,"Yes")&gt;0,"Yes","No"))</f>
        <v>No</v>
      </c>
      <c r="S436" s="150" t="s">
        <v>1003</v>
      </c>
    </row>
    <row r="437" spans="1:19" ht="23.25" customHeight="1">
      <c r="A437" s="150" t="str">
        <f t="shared" si="6"/>
        <v>No</v>
      </c>
      <c r="B437" s="153" t="str">
        <f>IF($I437="","",IFERROR(IF(_xlfn.XLOOKUP($I437,tbl_StartedStatus[Bold ID],tbl_StartedStatus[Started])="Started","Yes",IF(_xlfn.XLOOKUP($I437,tbl_StartedStatus[Bold ID],tbl_StartedStatus[Started])="No Show","No Show","")),""))</f>
        <v/>
      </c>
      <c r="C437" s="149">
        <v>46259</v>
      </c>
      <c r="F437" s="149" t="s">
        <v>542</v>
      </c>
      <c r="H437" s="150" t="s">
        <v>5576</v>
      </c>
      <c r="I437" s="150">
        <v>95706357</v>
      </c>
      <c r="J437" s="150">
        <v>3854647843</v>
      </c>
      <c r="K437" s="150" t="s">
        <v>5480</v>
      </c>
      <c r="L437" s="150" t="s">
        <v>504</v>
      </c>
      <c r="M437" s="150" t="s">
        <v>66</v>
      </c>
      <c r="N437" s="155" t="s">
        <v>741</v>
      </c>
      <c r="O437" s="150" t="s">
        <v>506</v>
      </c>
      <c r="P437" s="150" t="s">
        <v>507</v>
      </c>
      <c r="Q437" s="150" t="s">
        <v>507</v>
      </c>
      <c r="R437" s="150" t="str">
        <f>IF($I437="","",IF(COUNTIFS('2.Mini Orientation'!$C:$C,$I437,'2.Mini Orientation'!$G:$G,"Yes")&gt;0,"Yes","No"))</f>
        <v>Yes</v>
      </c>
      <c r="S437" s="150" t="s">
        <v>935</v>
      </c>
    </row>
    <row r="438" spans="1:19" ht="23.25" customHeight="1">
      <c r="A438" s="150" t="str">
        <f t="shared" si="6"/>
        <v>No</v>
      </c>
      <c r="B438" s="153" t="str">
        <f>IF($I438="","",IFERROR(IF(_xlfn.XLOOKUP($I438,tbl_StartedStatus[Bold ID],tbl_StartedStatus[Started])="Started","Yes",IF(_xlfn.XLOOKUP($I438,tbl_StartedStatus[Bold ID],tbl_StartedStatus[Started])="No Show","No Show","")),""))</f>
        <v/>
      </c>
      <c r="C438" s="149">
        <v>46259</v>
      </c>
      <c r="F438" s="149" t="s">
        <v>501</v>
      </c>
      <c r="H438" s="150" t="s">
        <v>5630</v>
      </c>
      <c r="I438" s="150">
        <v>237704234</v>
      </c>
      <c r="J438" s="150">
        <v>3852087029</v>
      </c>
      <c r="K438" s="150" t="s">
        <v>5480</v>
      </c>
      <c r="L438" s="150" t="s">
        <v>504</v>
      </c>
      <c r="M438" s="150" t="s">
        <v>66</v>
      </c>
      <c r="N438" s="155" t="s">
        <v>741</v>
      </c>
      <c r="O438" s="150" t="s">
        <v>506</v>
      </c>
      <c r="P438" s="150" t="s">
        <v>507</v>
      </c>
      <c r="Q438" s="150" t="s">
        <v>507</v>
      </c>
      <c r="R438" s="150" t="str">
        <f>IF($I438="","",IF(COUNTIFS('2.Mini Orientation'!$C:$C,$I438,'2.Mini Orientation'!$G:$G,"Yes")&gt;0,"Yes","No"))</f>
        <v>No</v>
      </c>
      <c r="S438" s="150" t="s">
        <v>742</v>
      </c>
    </row>
    <row r="439" spans="1:19" ht="23.25" customHeight="1">
      <c r="A439" s="150" t="str">
        <f t="shared" si="6"/>
        <v>No</v>
      </c>
      <c r="B439" s="153" t="str">
        <f>IF($I439="","",IFERROR(IF(_xlfn.XLOOKUP($I439,tbl_StartedStatus[Bold ID],tbl_StartedStatus[Started])="Started","Yes",IF(_xlfn.XLOOKUP($I439,tbl_StartedStatus[Bold ID],tbl_StartedStatus[Started])="No Show","No Show","")),""))</f>
        <v/>
      </c>
      <c r="C439" s="149">
        <v>46259</v>
      </c>
      <c r="F439" s="149" t="s">
        <v>501</v>
      </c>
      <c r="H439" s="150" t="s">
        <v>5631</v>
      </c>
      <c r="I439" s="150">
        <v>237704296</v>
      </c>
      <c r="J439" s="150">
        <v>9452643673</v>
      </c>
      <c r="K439" s="150" t="s">
        <v>5480</v>
      </c>
      <c r="L439" s="150" t="s">
        <v>504</v>
      </c>
      <c r="M439" s="150" t="s">
        <v>66</v>
      </c>
      <c r="N439" s="155" t="s">
        <v>733</v>
      </c>
      <c r="O439" s="150" t="s">
        <v>506</v>
      </c>
      <c r="P439" s="150" t="s">
        <v>507</v>
      </c>
      <c r="Q439" s="150" t="s">
        <v>507</v>
      </c>
      <c r="R439" s="150" t="str">
        <f>IF($I439="","",IF(COUNTIFS('2.Mini Orientation'!$C:$C,$I439,'2.Mini Orientation'!$G:$G,"Yes")&gt;0,"Yes","No"))</f>
        <v>No</v>
      </c>
      <c r="S439" s="150"/>
    </row>
    <row r="440" spans="1:19" ht="23.25" customHeight="1">
      <c r="A440" s="150" t="str">
        <f t="shared" si="6"/>
        <v>Yes</v>
      </c>
      <c r="B440" s="153" t="str">
        <f>IF($I440="","",IFERROR(IF(_xlfn.XLOOKUP($I440,tbl_StartedStatus[Bold ID],tbl_StartedStatus[Started])="Started","Yes",IF(_xlfn.XLOOKUP($I440,tbl_StartedStatus[Bold ID],tbl_StartedStatus[Started])="No Show","No Show","")),""))</f>
        <v/>
      </c>
      <c r="C440" s="149">
        <v>46260</v>
      </c>
      <c r="F440" s="149" t="s">
        <v>501</v>
      </c>
      <c r="H440" s="150" t="s">
        <v>5632</v>
      </c>
      <c r="I440" s="150">
        <v>235392966</v>
      </c>
      <c r="J440" s="150">
        <v>3854889966</v>
      </c>
      <c r="K440" s="150" t="s">
        <v>5480</v>
      </c>
      <c r="L440" s="150" t="s">
        <v>504</v>
      </c>
      <c r="M440" s="150" t="s">
        <v>67</v>
      </c>
      <c r="N440" s="155" t="s">
        <v>510</v>
      </c>
      <c r="O440" s="150" t="s">
        <v>507</v>
      </c>
      <c r="P440" s="150" t="s">
        <v>507</v>
      </c>
      <c r="Q440" s="150" t="s">
        <v>507</v>
      </c>
      <c r="R440" s="150" t="str">
        <f>IF($I440="","",IF(COUNTIFS('2.Mini Orientation'!$C:$C,$I440,'2.Mini Orientation'!$G:$G,"Yes")&gt;0,"Yes","No"))</f>
        <v>Yes</v>
      </c>
      <c r="S440" s="150"/>
    </row>
    <row r="441" spans="1:19" ht="23.25" customHeight="1">
      <c r="A441" s="150" t="str">
        <f t="shared" si="6"/>
        <v>No</v>
      </c>
      <c r="B441" s="153" t="str">
        <f>IF($I441="","",IFERROR(IF(_xlfn.XLOOKUP($I441,tbl_StartedStatus[Bold ID],tbl_StartedStatus[Started])="Started","Yes",IF(_xlfn.XLOOKUP($I441,tbl_StartedStatus[Bold ID],tbl_StartedStatus[Started])="No Show","No Show","")),""))</f>
        <v/>
      </c>
      <c r="C441" s="149">
        <v>46260</v>
      </c>
      <c r="F441" s="149" t="s">
        <v>535</v>
      </c>
      <c r="H441" s="150" t="s">
        <v>5633</v>
      </c>
      <c r="I441" s="150">
        <v>194759620</v>
      </c>
      <c r="J441" s="150" t="s">
        <v>5714</v>
      </c>
      <c r="K441" s="150" t="s">
        <v>5480</v>
      </c>
      <c r="L441" s="150" t="s">
        <v>504</v>
      </c>
      <c r="M441" s="150" t="s">
        <v>67</v>
      </c>
      <c r="N441" s="155" t="s">
        <v>516</v>
      </c>
      <c r="O441" s="150" t="s">
        <v>506</v>
      </c>
      <c r="P441" s="150" t="s">
        <v>507</v>
      </c>
      <c r="R441" s="150" t="str">
        <f>IF($I441="","",IF(COUNTIFS('2.Mini Orientation'!$C:$C,$I441,'2.Mini Orientation'!$G:$G,"Yes")&gt;0,"Yes","No"))</f>
        <v>No</v>
      </c>
      <c r="S441" s="150"/>
    </row>
    <row r="442" spans="1:19" ht="23.25" customHeight="1">
      <c r="A442" s="150" t="str">
        <f t="shared" si="6"/>
        <v>No</v>
      </c>
      <c r="B442" s="153" t="str">
        <f>IF($I442="","",IFERROR(IF(_xlfn.XLOOKUP($I442,tbl_StartedStatus[Bold ID],tbl_StartedStatus[Started])="Started","Yes",IF(_xlfn.XLOOKUP($I442,tbl_StartedStatus[Bold ID],tbl_StartedStatus[Started])="No Show","No Show","")),""))</f>
        <v/>
      </c>
      <c r="C442" s="149">
        <v>46260</v>
      </c>
      <c r="F442" s="149" t="s">
        <v>501</v>
      </c>
      <c r="H442" s="150" t="s">
        <v>5634</v>
      </c>
      <c r="I442" s="150">
        <v>165776577</v>
      </c>
      <c r="J442" s="150">
        <v>3855897522</v>
      </c>
      <c r="K442" s="150" t="s">
        <v>5480</v>
      </c>
      <c r="L442" s="150" t="s">
        <v>504</v>
      </c>
      <c r="M442" s="150" t="s">
        <v>66</v>
      </c>
      <c r="N442" s="155" t="s">
        <v>684</v>
      </c>
      <c r="O442" s="150" t="s">
        <v>506</v>
      </c>
      <c r="P442" s="150" t="s">
        <v>507</v>
      </c>
      <c r="Q442" s="150" t="s">
        <v>507</v>
      </c>
      <c r="R442" s="150" t="str">
        <f>IF($I442="","",IF(COUNTIFS('2.Mini Orientation'!$C:$C,$I442,'2.Mini Orientation'!$G:$G,"Yes")&gt;0,"Yes","No"))</f>
        <v>Yes</v>
      </c>
      <c r="S442" s="150"/>
    </row>
    <row r="443" spans="1:19" ht="23.25" customHeight="1">
      <c r="A443" s="150" t="str">
        <f t="shared" si="6"/>
        <v>No</v>
      </c>
      <c r="B443" s="153" t="str">
        <f>IF($I443="","",IFERROR(IF(_xlfn.XLOOKUP($I443,tbl_StartedStatus[Bold ID],tbl_StartedStatus[Started])="Started","Yes",IF(_xlfn.XLOOKUP($I443,tbl_StartedStatus[Bold ID],tbl_StartedStatus[Started])="No Show","No Show","")),""))</f>
        <v/>
      </c>
      <c r="C443" s="149">
        <v>46260</v>
      </c>
      <c r="F443" s="149" t="s">
        <v>501</v>
      </c>
      <c r="H443" s="150" t="s">
        <v>5635</v>
      </c>
      <c r="I443" s="150">
        <v>235395696</v>
      </c>
      <c r="J443" s="150">
        <v>8013309594</v>
      </c>
      <c r="K443" s="150" t="s">
        <v>5481</v>
      </c>
      <c r="L443" s="150" t="s">
        <v>549</v>
      </c>
      <c r="M443" s="150" t="s">
        <v>67</v>
      </c>
      <c r="N443" s="155" t="s">
        <v>516</v>
      </c>
      <c r="O443" s="150" t="s">
        <v>506</v>
      </c>
      <c r="P443" s="150" t="s">
        <v>507</v>
      </c>
      <c r="Q443" s="150" t="s">
        <v>507</v>
      </c>
      <c r="R443" s="150" t="str">
        <f>IF($I443="","",IF(COUNTIFS('2.Mini Orientation'!$C:$C,$I443,'2.Mini Orientation'!$G:$G,"Yes")&gt;0,"Yes","No"))</f>
        <v>Yes</v>
      </c>
      <c r="S443" s="150"/>
    </row>
    <row r="444" spans="1:19" ht="23.25" customHeight="1">
      <c r="A444" s="150" t="str">
        <f t="shared" si="6"/>
        <v>Yes</v>
      </c>
      <c r="B444" s="153" t="str">
        <f>IF($I444="","",IFERROR(IF(_xlfn.XLOOKUP($I444,tbl_StartedStatus[Bold ID],tbl_StartedStatus[Started])="Started","Yes",IF(_xlfn.XLOOKUP($I444,tbl_StartedStatus[Bold ID],tbl_StartedStatus[Started])="No Show","No Show","")),""))</f>
        <v/>
      </c>
      <c r="C444" s="149">
        <v>46260</v>
      </c>
      <c r="F444" s="149" t="s">
        <v>542</v>
      </c>
      <c r="H444" s="150" t="s">
        <v>5636</v>
      </c>
      <c r="I444" s="150">
        <v>216385358</v>
      </c>
      <c r="J444" s="150" t="s">
        <v>5715</v>
      </c>
      <c r="K444" s="150" t="s">
        <v>5480</v>
      </c>
      <c r="L444" s="150" t="s">
        <v>504</v>
      </c>
      <c r="M444" s="150" t="s">
        <v>67</v>
      </c>
      <c r="N444" s="155" t="s">
        <v>510</v>
      </c>
      <c r="O444" s="150" t="s">
        <v>507</v>
      </c>
      <c r="P444" s="150" t="s">
        <v>507</v>
      </c>
      <c r="Q444" s="150" t="s">
        <v>507</v>
      </c>
      <c r="R444" s="150" t="str">
        <f>IF($I444="","",IF(COUNTIFS('2.Mini Orientation'!$C:$C,$I444,'2.Mini Orientation'!$G:$G,"Yes")&gt;0,"Yes","No"))</f>
        <v>Yes</v>
      </c>
      <c r="S444" s="150"/>
    </row>
    <row r="445" spans="1:19" ht="23.25" customHeight="1">
      <c r="A445" s="150" t="str">
        <f t="shared" si="6"/>
        <v>No</v>
      </c>
      <c r="B445" s="153" t="str">
        <f>IF($I445="","",IFERROR(IF(_xlfn.XLOOKUP($I445,tbl_StartedStatus[Bold ID],tbl_StartedStatus[Started])="Started","Yes",IF(_xlfn.XLOOKUP($I445,tbl_StartedStatus[Bold ID],tbl_StartedStatus[Started])="No Show","No Show","")),""))</f>
        <v/>
      </c>
      <c r="C445" s="149">
        <v>46260</v>
      </c>
      <c r="F445" s="149" t="s">
        <v>501</v>
      </c>
      <c r="H445" s="150" t="s">
        <v>5637</v>
      </c>
      <c r="I445" s="150">
        <v>128704181</v>
      </c>
      <c r="J445" s="150">
        <v>3853789776</v>
      </c>
      <c r="K445" s="150" t="s">
        <v>5480</v>
      </c>
      <c r="L445" s="150" t="s">
        <v>504</v>
      </c>
      <c r="M445" s="150" t="s">
        <v>67</v>
      </c>
      <c r="N445" s="155" t="s">
        <v>516</v>
      </c>
      <c r="O445" s="150" t="s">
        <v>506</v>
      </c>
      <c r="P445" s="150" t="s">
        <v>507</v>
      </c>
      <c r="Q445" s="150" t="s">
        <v>507</v>
      </c>
      <c r="R445" s="150" t="str">
        <f>IF($I445="","",IF(COUNTIFS('2.Mini Orientation'!$C:$C,$I445,'2.Mini Orientation'!$G:$G,"Yes")&gt;0,"Yes","No"))</f>
        <v>Yes</v>
      </c>
      <c r="S445" s="150"/>
    </row>
    <row r="446" spans="1:19" ht="23.25" customHeight="1">
      <c r="A446" s="150" t="str">
        <f t="shared" si="6"/>
        <v>Yes</v>
      </c>
      <c r="B446" s="153" t="str">
        <f>IF($I446="","",IFERROR(IF(_xlfn.XLOOKUP($I446,tbl_StartedStatus[Bold ID],tbl_StartedStatus[Started])="Started","Yes",IF(_xlfn.XLOOKUP($I446,tbl_StartedStatus[Bold ID],tbl_StartedStatus[Started])="No Show","No Show","")),""))</f>
        <v/>
      </c>
      <c r="C446" s="149">
        <v>46260</v>
      </c>
      <c r="F446" s="149" t="s">
        <v>501</v>
      </c>
      <c r="H446" s="150" t="s">
        <v>5638</v>
      </c>
      <c r="I446" s="150">
        <v>235384234</v>
      </c>
      <c r="J446" s="150">
        <v>3852678604</v>
      </c>
      <c r="K446" s="150" t="s">
        <v>5480</v>
      </c>
      <c r="L446" s="150" t="s">
        <v>504</v>
      </c>
      <c r="M446" s="150" t="s">
        <v>67</v>
      </c>
      <c r="N446" s="155" t="s">
        <v>510</v>
      </c>
      <c r="O446" s="150" t="s">
        <v>507</v>
      </c>
      <c r="P446" s="150" t="s">
        <v>507</v>
      </c>
      <c r="Q446" s="150" t="s">
        <v>507</v>
      </c>
      <c r="R446" s="150" t="str">
        <f>IF($I446="","",IF(COUNTIFS('2.Mini Orientation'!$C:$C,$I446,'2.Mini Orientation'!$G:$G,"Yes")&gt;0,"Yes","No"))</f>
        <v>Yes</v>
      </c>
      <c r="S446" s="150" t="s">
        <v>804</v>
      </c>
    </row>
    <row r="447" spans="1:19" ht="23.25" customHeight="1">
      <c r="A447" s="150" t="str">
        <f t="shared" si="6"/>
        <v>No</v>
      </c>
      <c r="B447" s="153" t="str">
        <f>IF($I447="","",IFERROR(IF(_xlfn.XLOOKUP($I447,tbl_StartedStatus[Bold ID],tbl_StartedStatus[Started])="Started","Yes",IF(_xlfn.XLOOKUP($I447,tbl_StartedStatus[Bold ID],tbl_StartedStatus[Started])="No Show","No Show","")),""))</f>
        <v/>
      </c>
      <c r="C447" s="149">
        <v>46260</v>
      </c>
      <c r="F447" s="149" t="s">
        <v>542</v>
      </c>
      <c r="H447" s="150" t="s">
        <v>5639</v>
      </c>
      <c r="I447" s="150">
        <v>237747968</v>
      </c>
      <c r="J447" s="150">
        <v>3853267120</v>
      </c>
      <c r="K447" s="150" t="s">
        <v>5480</v>
      </c>
      <c r="L447" s="150" t="s">
        <v>504</v>
      </c>
      <c r="M447" s="150" t="s">
        <v>67</v>
      </c>
      <c r="N447" s="155" t="s">
        <v>516</v>
      </c>
      <c r="O447" s="150" t="s">
        <v>506</v>
      </c>
      <c r="P447" s="150" t="s">
        <v>507</v>
      </c>
      <c r="Q447" s="150" t="s">
        <v>507</v>
      </c>
      <c r="R447" s="150" t="str">
        <f>IF($I447="","",IF(COUNTIFS('2.Mini Orientation'!$C:$C,$I447,'2.Mini Orientation'!$G:$G,"Yes")&gt;0,"Yes","No"))</f>
        <v>Yes</v>
      </c>
      <c r="S447" s="150"/>
    </row>
    <row r="448" spans="1:19" ht="23.25" customHeight="1">
      <c r="A448" s="150" t="str">
        <f t="shared" si="6"/>
        <v>Yes</v>
      </c>
      <c r="B448" s="153" t="str">
        <f>IF($I448="","",IFERROR(IF(_xlfn.XLOOKUP($I448,tbl_StartedStatus[Bold ID],tbl_StartedStatus[Started])="Started","Yes",IF(_xlfn.XLOOKUP($I448,tbl_StartedStatus[Bold ID],tbl_StartedStatus[Started])="No Show","No Show","")),""))</f>
        <v/>
      </c>
      <c r="C448" s="149">
        <v>46260</v>
      </c>
      <c r="F448" s="149" t="s">
        <v>501</v>
      </c>
      <c r="H448" s="150" t="s">
        <v>5640</v>
      </c>
      <c r="I448" s="150">
        <v>227058393</v>
      </c>
      <c r="J448" s="150" t="s">
        <v>5716</v>
      </c>
      <c r="K448" s="150" t="s">
        <v>5480</v>
      </c>
      <c r="L448" s="150" t="s">
        <v>504</v>
      </c>
      <c r="M448" s="150" t="s">
        <v>67</v>
      </c>
      <c r="N448" s="155" t="s">
        <v>510</v>
      </c>
      <c r="O448" s="150" t="s">
        <v>507</v>
      </c>
      <c r="P448" s="150" t="s">
        <v>507</v>
      </c>
      <c r="Q448" s="150" t="s">
        <v>507</v>
      </c>
      <c r="R448" s="150" t="str">
        <f>IF($I448="","",IF(COUNTIFS('2.Mini Orientation'!$C:$C,$I448,'2.Mini Orientation'!$G:$G,"Yes")&gt;0,"Yes","No"))</f>
        <v>Yes</v>
      </c>
      <c r="S448" s="150" t="s">
        <v>5769</v>
      </c>
    </row>
    <row r="449" spans="1:19" ht="23.25" customHeight="1">
      <c r="A449" s="150" t="str">
        <f t="shared" si="6"/>
        <v>Yes</v>
      </c>
      <c r="B449" s="153" t="str">
        <f>IF($I449="","",IFERROR(IF(_xlfn.XLOOKUP($I449,tbl_StartedStatus[Bold ID],tbl_StartedStatus[Started])="Started","Yes",IF(_xlfn.XLOOKUP($I449,tbl_StartedStatus[Bold ID],tbl_StartedStatus[Started])="No Show","No Show","")),""))</f>
        <v/>
      </c>
      <c r="C449" s="149">
        <v>46260</v>
      </c>
      <c r="F449" s="149" t="s">
        <v>501</v>
      </c>
      <c r="H449" s="150" t="s">
        <v>5641</v>
      </c>
      <c r="I449" s="150">
        <v>137903485</v>
      </c>
      <c r="J449" s="150">
        <v>3854904613</v>
      </c>
      <c r="K449" s="150" t="s">
        <v>5480</v>
      </c>
      <c r="L449" s="150" t="s">
        <v>504</v>
      </c>
      <c r="M449" s="150" t="s">
        <v>67</v>
      </c>
      <c r="N449" s="155" t="s">
        <v>516</v>
      </c>
      <c r="O449" s="150" t="s">
        <v>507</v>
      </c>
      <c r="P449" s="150" t="s">
        <v>507</v>
      </c>
      <c r="Q449" s="150" t="s">
        <v>507</v>
      </c>
      <c r="R449" s="150" t="str">
        <f>IF($I449="","",IF(COUNTIFS('2.Mini Orientation'!$C:$C,$I449,'2.Mini Orientation'!$G:$G,"Yes")&gt;0,"Yes","No"))</f>
        <v>Yes</v>
      </c>
      <c r="S449" s="150"/>
    </row>
    <row r="450" spans="1:19" ht="23.25" customHeight="1">
      <c r="A450" s="150" t="str">
        <f t="shared" ref="A450:A513" si="7">IF($I450="","",IF(AND($R450="Yes",$O450="Passed",$P450="Passed",$Q450="Passed"),"Yes","No"))</f>
        <v>No</v>
      </c>
      <c r="B450" s="153" t="str">
        <f>IF($I450="","",IFERROR(IF(_xlfn.XLOOKUP($I450,tbl_StartedStatus[Bold ID],tbl_StartedStatus[Started])="Started","Yes",IF(_xlfn.XLOOKUP($I450,tbl_StartedStatus[Bold ID],tbl_StartedStatus[Started])="No Show","No Show","")),""))</f>
        <v/>
      </c>
      <c r="C450" s="149">
        <v>46260</v>
      </c>
      <c r="F450" s="149" t="s">
        <v>501</v>
      </c>
      <c r="H450" s="150" t="s">
        <v>5572</v>
      </c>
      <c r="I450" s="150">
        <v>215416652</v>
      </c>
      <c r="J450" s="150">
        <v>9392029160</v>
      </c>
      <c r="K450" s="150" t="s">
        <v>5481</v>
      </c>
      <c r="L450" s="150" t="s">
        <v>504</v>
      </c>
      <c r="M450" s="150" t="s">
        <v>67</v>
      </c>
      <c r="N450" s="155" t="s">
        <v>516</v>
      </c>
      <c r="O450" s="150" t="s">
        <v>506</v>
      </c>
      <c r="Q450" s="150" t="s">
        <v>507</v>
      </c>
      <c r="R450" s="150" t="str">
        <f>IF($I450="","",IF(COUNTIFS('2.Mini Orientation'!$C:$C,$I450,'2.Mini Orientation'!$G:$G,"Yes")&gt;0,"Yes","No"))</f>
        <v>No</v>
      </c>
      <c r="S450" s="150"/>
    </row>
    <row r="451" spans="1:19" ht="23.25" customHeight="1">
      <c r="A451" s="150" t="str">
        <f t="shared" si="7"/>
        <v>No</v>
      </c>
      <c r="B451" s="153" t="str">
        <f>IF($I451="","",IFERROR(IF(_xlfn.XLOOKUP($I451,tbl_StartedStatus[Bold ID],tbl_StartedStatus[Started])="Started","Yes",IF(_xlfn.XLOOKUP($I451,tbl_StartedStatus[Bold ID],tbl_StartedStatus[Started])="No Show","No Show","")),""))</f>
        <v/>
      </c>
      <c r="C451" s="149">
        <v>46261</v>
      </c>
      <c r="F451" s="149" t="s">
        <v>501</v>
      </c>
      <c r="H451" s="150" t="s">
        <v>5642</v>
      </c>
      <c r="I451" s="150">
        <v>96885919</v>
      </c>
      <c r="J451" s="150">
        <v>8018986710</v>
      </c>
      <c r="K451" s="150" t="s">
        <v>5481</v>
      </c>
      <c r="L451" s="150" t="s">
        <v>504</v>
      </c>
      <c r="M451" s="150" t="s">
        <v>67</v>
      </c>
      <c r="N451" s="155" t="s">
        <v>510</v>
      </c>
      <c r="O451" s="150" t="s">
        <v>507</v>
      </c>
      <c r="P451" s="150" t="s">
        <v>507</v>
      </c>
      <c r="Q451" s="150" t="s">
        <v>507</v>
      </c>
      <c r="R451" s="150" t="str">
        <f>IF($I451="","",IF(COUNTIFS('2.Mini Orientation'!$C:$C,$I451,'2.Mini Orientation'!$G:$G,"Yes")&gt;0,"Yes","No"))</f>
        <v>No</v>
      </c>
      <c r="S451" s="150"/>
    </row>
    <row r="452" spans="1:19" ht="23.25" customHeight="1">
      <c r="A452" s="150" t="str">
        <f t="shared" si="7"/>
        <v>No</v>
      </c>
      <c r="B452" s="153" t="str">
        <f>IF($I452="","",IFERROR(IF(_xlfn.XLOOKUP($I452,tbl_StartedStatus[Bold ID],tbl_StartedStatus[Started])="Started","Yes",IF(_xlfn.XLOOKUP($I452,tbl_StartedStatus[Bold ID],tbl_StartedStatus[Started])="No Show","No Show","")),""))</f>
        <v/>
      </c>
      <c r="C452" s="149">
        <v>46261</v>
      </c>
      <c r="F452" s="149" t="s">
        <v>501</v>
      </c>
      <c r="H452" s="150" t="s">
        <v>5643</v>
      </c>
      <c r="I452" s="150">
        <v>237742375</v>
      </c>
      <c r="J452" s="150">
        <v>3853715206</v>
      </c>
      <c r="K452" s="150" t="s">
        <v>5480</v>
      </c>
      <c r="L452" s="150" t="s">
        <v>647</v>
      </c>
      <c r="M452" s="150" t="s">
        <v>66</v>
      </c>
      <c r="N452" s="155" t="s">
        <v>741</v>
      </c>
      <c r="O452" s="150" t="s">
        <v>506</v>
      </c>
      <c r="P452" s="150" t="s">
        <v>507</v>
      </c>
      <c r="Q452" s="150" t="s">
        <v>507</v>
      </c>
      <c r="R452" s="150" t="str">
        <f>IF($I452="","",IF(COUNTIFS('2.Mini Orientation'!$C:$C,$I452,'2.Mini Orientation'!$G:$G,"Yes")&gt;0,"Yes","No"))</f>
        <v>No</v>
      </c>
      <c r="S452" s="150" t="s">
        <v>754</v>
      </c>
    </row>
    <row r="453" spans="1:19" ht="23.25" customHeight="1">
      <c r="A453" s="150" t="str">
        <f t="shared" si="7"/>
        <v>No</v>
      </c>
      <c r="B453" s="153" t="str">
        <f>IF($I453="","",IFERROR(IF(_xlfn.XLOOKUP($I453,tbl_StartedStatus[Bold ID],tbl_StartedStatus[Started])="Started","Yes",IF(_xlfn.XLOOKUP($I453,tbl_StartedStatus[Bold ID],tbl_StartedStatus[Started])="No Show","No Show","")),""))</f>
        <v/>
      </c>
      <c r="C453" s="149">
        <v>46261</v>
      </c>
      <c r="F453" s="149" t="s">
        <v>501</v>
      </c>
      <c r="H453" s="150" t="s">
        <v>5644</v>
      </c>
      <c r="I453" s="150">
        <v>213115499</v>
      </c>
      <c r="J453" s="150">
        <v>8014106112</v>
      </c>
      <c r="K453" s="150" t="s">
        <v>5480</v>
      </c>
      <c r="L453" s="150" t="s">
        <v>504</v>
      </c>
      <c r="M453" s="150" t="s">
        <v>67</v>
      </c>
      <c r="N453" s="155" t="s">
        <v>510</v>
      </c>
      <c r="O453" s="150" t="s">
        <v>507</v>
      </c>
      <c r="P453" s="150" t="s">
        <v>507</v>
      </c>
      <c r="Q453" s="150" t="s">
        <v>507</v>
      </c>
      <c r="R453" s="150" t="str">
        <f>IF($I453="","",IF(COUNTIFS('2.Mini Orientation'!$C:$C,$I453,'2.Mini Orientation'!$G:$G,"Yes")&gt;0,"Yes","No"))</f>
        <v>No</v>
      </c>
      <c r="S453" s="150"/>
    </row>
    <row r="454" spans="1:19" ht="23.25" customHeight="1">
      <c r="A454" s="150" t="str">
        <f t="shared" si="7"/>
        <v>No</v>
      </c>
      <c r="B454" s="153" t="str">
        <f>IF($I454="","",IFERROR(IF(_xlfn.XLOOKUP($I454,tbl_StartedStatus[Bold ID],tbl_StartedStatus[Started])="Started","Yes",IF(_xlfn.XLOOKUP($I454,tbl_StartedStatus[Bold ID],tbl_StartedStatus[Started])="No Show","No Show","")),""))</f>
        <v/>
      </c>
      <c r="C454" s="149">
        <v>46261</v>
      </c>
      <c r="F454" s="149" t="s">
        <v>501</v>
      </c>
      <c r="H454" s="150" t="s">
        <v>5462</v>
      </c>
      <c r="I454" s="150">
        <v>186921931</v>
      </c>
      <c r="J454" s="150">
        <v>3853370801</v>
      </c>
      <c r="K454" s="150" t="s">
        <v>5480</v>
      </c>
      <c r="L454" s="150" t="s">
        <v>504</v>
      </c>
      <c r="M454" s="150" t="s">
        <v>67</v>
      </c>
      <c r="N454" s="155" t="s">
        <v>516</v>
      </c>
      <c r="O454" s="150" t="s">
        <v>506</v>
      </c>
      <c r="P454" s="150" t="s">
        <v>507</v>
      </c>
      <c r="Q454" s="150" t="s">
        <v>507</v>
      </c>
      <c r="R454" s="150" t="str">
        <f>IF($I454="","",IF(COUNTIFS('2.Mini Orientation'!$C:$C,$I454,'2.Mini Orientation'!$G:$G,"Yes")&gt;0,"Yes","No"))</f>
        <v>No</v>
      </c>
      <c r="S454" s="150" t="s">
        <v>754</v>
      </c>
    </row>
    <row r="455" spans="1:19" ht="23.25" customHeight="1">
      <c r="A455" s="150" t="str">
        <f t="shared" si="7"/>
        <v>No</v>
      </c>
      <c r="B455" s="153" t="str">
        <f>IF($I455="","",IFERROR(IF(_xlfn.XLOOKUP($I455,tbl_StartedStatus[Bold ID],tbl_StartedStatus[Started])="Started","Yes",IF(_xlfn.XLOOKUP($I455,tbl_StartedStatus[Bold ID],tbl_StartedStatus[Started])="No Show","No Show","")),""))</f>
        <v/>
      </c>
      <c r="C455" s="149">
        <v>46261</v>
      </c>
      <c r="F455" s="149" t="s">
        <v>542</v>
      </c>
      <c r="H455" s="150" t="s">
        <v>5645</v>
      </c>
      <c r="I455" s="150">
        <v>216891687</v>
      </c>
      <c r="J455" s="150">
        <v>8016387737</v>
      </c>
      <c r="K455" s="150" t="s">
        <v>5481</v>
      </c>
      <c r="L455" s="150" t="s">
        <v>504</v>
      </c>
      <c r="M455" s="150" t="s">
        <v>67</v>
      </c>
      <c r="N455" s="155" t="s">
        <v>516</v>
      </c>
      <c r="O455" s="150" t="s">
        <v>506</v>
      </c>
      <c r="P455" s="150" t="s">
        <v>507</v>
      </c>
      <c r="Q455" s="150" t="s">
        <v>507</v>
      </c>
      <c r="R455" s="150" t="str">
        <f>IF($I455="","",IF(COUNTIFS('2.Mini Orientation'!$C:$C,$I455,'2.Mini Orientation'!$G:$G,"Yes")&gt;0,"Yes","No"))</f>
        <v>Yes</v>
      </c>
      <c r="S455" s="150"/>
    </row>
    <row r="456" spans="1:19" ht="23.25" customHeight="1">
      <c r="A456" s="150" t="str">
        <f t="shared" si="7"/>
        <v>No</v>
      </c>
      <c r="B456" s="153" t="str">
        <f>IF($I456="","",IFERROR(IF(_xlfn.XLOOKUP($I456,tbl_StartedStatus[Bold ID],tbl_StartedStatus[Started])="Started","Yes",IF(_xlfn.XLOOKUP($I456,tbl_StartedStatus[Bold ID],tbl_StartedStatus[Started])="No Show","No Show","")),""))</f>
        <v/>
      </c>
      <c r="C456" s="149">
        <v>46261</v>
      </c>
      <c r="F456" s="149" t="s">
        <v>501</v>
      </c>
      <c r="H456" s="150" t="s">
        <v>5646</v>
      </c>
      <c r="I456" s="150">
        <v>235421905</v>
      </c>
      <c r="J456" s="150">
        <v>3854859198</v>
      </c>
      <c r="K456" s="150" t="s">
        <v>5480</v>
      </c>
      <c r="L456" s="150" t="s">
        <v>504</v>
      </c>
      <c r="M456" s="150" t="s">
        <v>67</v>
      </c>
      <c r="N456" s="155" t="s">
        <v>516</v>
      </c>
      <c r="O456" s="150" t="s">
        <v>506</v>
      </c>
      <c r="P456" s="150" t="s">
        <v>507</v>
      </c>
      <c r="Q456" s="150" t="s">
        <v>507</v>
      </c>
      <c r="R456" s="150" t="str">
        <f>IF($I456="","",IF(COUNTIFS('2.Mini Orientation'!$C:$C,$I456,'2.Mini Orientation'!$G:$G,"Yes")&gt;0,"Yes","No"))</f>
        <v>Yes</v>
      </c>
      <c r="S456" s="150"/>
    </row>
    <row r="457" spans="1:19" ht="23.25" customHeight="1">
      <c r="A457" s="150" t="str">
        <f t="shared" si="7"/>
        <v>No</v>
      </c>
      <c r="B457" s="153" t="str">
        <f>IF($I457="","",IFERROR(IF(_xlfn.XLOOKUP($I457,tbl_StartedStatus[Bold ID],tbl_StartedStatus[Started])="Started","Yes",IF(_xlfn.XLOOKUP($I457,tbl_StartedStatus[Bold ID],tbl_StartedStatus[Started])="No Show","No Show","")),""))</f>
        <v/>
      </c>
      <c r="C457" s="149">
        <v>46261</v>
      </c>
      <c r="F457" s="149" t="s">
        <v>535</v>
      </c>
      <c r="H457" s="150" t="s">
        <v>5647</v>
      </c>
      <c r="I457" s="150">
        <v>95705632</v>
      </c>
      <c r="J457" s="150">
        <v>8013901283</v>
      </c>
      <c r="K457" s="150" t="s">
        <v>5481</v>
      </c>
      <c r="L457" s="150" t="s">
        <v>504</v>
      </c>
      <c r="M457" s="150" t="s">
        <v>65</v>
      </c>
      <c r="N457" s="155" t="s">
        <v>536</v>
      </c>
      <c r="O457" s="150" t="s">
        <v>506</v>
      </c>
      <c r="P457" s="150" t="s">
        <v>507</v>
      </c>
      <c r="Q457" s="150" t="s">
        <v>526</v>
      </c>
      <c r="R457" s="150" t="str">
        <f>IF($I457="","",IF(COUNTIFS('2.Mini Orientation'!$C:$C,$I457,'2.Mini Orientation'!$G:$G,"Yes")&gt;0,"Yes","No"))</f>
        <v>Yes</v>
      </c>
      <c r="S457" s="150"/>
    </row>
    <row r="458" spans="1:19" ht="23.25" customHeight="1">
      <c r="A458" s="150" t="str">
        <f t="shared" si="7"/>
        <v>No</v>
      </c>
      <c r="B458" s="153" t="str">
        <f>IF($I458="","",IFERROR(IF(_xlfn.XLOOKUP($I458,tbl_StartedStatus[Bold ID],tbl_StartedStatus[Started])="Started","Yes",IF(_xlfn.XLOOKUP($I458,tbl_StartedStatus[Bold ID],tbl_StartedStatus[Started])="No Show","No Show","")),""))</f>
        <v/>
      </c>
      <c r="C458" s="149">
        <v>46261</v>
      </c>
      <c r="F458" s="149" t="s">
        <v>501</v>
      </c>
      <c r="H458" s="150" t="s">
        <v>5648</v>
      </c>
      <c r="I458" s="150">
        <v>137961770</v>
      </c>
      <c r="J458" s="150">
        <v>8017591712</v>
      </c>
      <c r="K458" s="150" t="s">
        <v>5480</v>
      </c>
      <c r="L458" s="150" t="s">
        <v>504</v>
      </c>
      <c r="M458" s="150" t="s">
        <v>66</v>
      </c>
      <c r="N458" s="155" t="s">
        <v>733</v>
      </c>
      <c r="O458" s="150" t="s">
        <v>506</v>
      </c>
      <c r="P458" s="150" t="s">
        <v>507</v>
      </c>
      <c r="Q458" s="150" t="s">
        <v>507</v>
      </c>
      <c r="R458" s="150" t="str">
        <f>IF($I458="","",IF(COUNTIFS('2.Mini Orientation'!$C:$C,$I458,'2.Mini Orientation'!$G:$G,"Yes")&gt;0,"Yes","No"))</f>
        <v>No</v>
      </c>
      <c r="S458" s="150" t="s">
        <v>5770</v>
      </c>
    </row>
    <row r="459" spans="1:19" ht="23.25" customHeight="1">
      <c r="A459" s="150" t="str">
        <f t="shared" si="7"/>
        <v>No</v>
      </c>
      <c r="B459" s="153" t="str">
        <f>IF($I459="","",IFERROR(IF(_xlfn.XLOOKUP($I459,tbl_StartedStatus[Bold ID],tbl_StartedStatus[Started])="Started","Yes",IF(_xlfn.XLOOKUP($I459,tbl_StartedStatus[Bold ID],tbl_StartedStatus[Started])="No Show","No Show","")),""))</f>
        <v/>
      </c>
      <c r="C459" s="149">
        <v>46261</v>
      </c>
      <c r="F459" s="149" t="s">
        <v>501</v>
      </c>
      <c r="H459" s="150" t="s">
        <v>5649</v>
      </c>
      <c r="I459" s="150">
        <v>237772196</v>
      </c>
      <c r="J459" s="150">
        <v>8017932852</v>
      </c>
      <c r="K459" s="150" t="s">
        <v>5481</v>
      </c>
      <c r="L459" s="150" t="s">
        <v>504</v>
      </c>
      <c r="M459" s="150" t="s">
        <v>67</v>
      </c>
      <c r="N459" s="155" t="s">
        <v>510</v>
      </c>
      <c r="O459" s="150" t="s">
        <v>507</v>
      </c>
      <c r="P459" s="150" t="s">
        <v>507</v>
      </c>
      <c r="Q459" s="150" t="s">
        <v>507</v>
      </c>
      <c r="R459" s="150" t="str">
        <f>IF($I459="","",IF(COUNTIFS('2.Mini Orientation'!$C:$C,$I459,'2.Mini Orientation'!$G:$G,"Yes")&gt;0,"Yes","No"))</f>
        <v>No</v>
      </c>
      <c r="S459" s="150"/>
    </row>
    <row r="460" spans="1:19" ht="23.25" customHeight="1">
      <c r="A460" s="150" t="str">
        <f t="shared" si="7"/>
        <v>No</v>
      </c>
      <c r="B460" s="153" t="str">
        <f>IF($I460="","",IFERROR(IF(_xlfn.XLOOKUP($I460,tbl_StartedStatus[Bold ID],tbl_StartedStatus[Started])="Started","Yes",IF(_xlfn.XLOOKUP($I460,tbl_StartedStatus[Bold ID],tbl_StartedStatus[Started])="No Show","No Show","")),""))</f>
        <v/>
      </c>
      <c r="C460" s="149">
        <v>46261</v>
      </c>
      <c r="F460" s="149" t="s">
        <v>542</v>
      </c>
      <c r="H460" s="150" t="s">
        <v>5650</v>
      </c>
      <c r="I460" s="150">
        <v>153641483</v>
      </c>
      <c r="J460" s="150">
        <v>3853370978</v>
      </c>
      <c r="K460" s="150" t="s">
        <v>5480</v>
      </c>
      <c r="L460" s="150" t="s">
        <v>504</v>
      </c>
      <c r="M460" s="150" t="s">
        <v>67</v>
      </c>
      <c r="N460" s="155" t="s">
        <v>516</v>
      </c>
      <c r="O460" s="150" t="s">
        <v>506</v>
      </c>
      <c r="P460" s="150" t="s">
        <v>507</v>
      </c>
      <c r="Q460" s="150" t="s">
        <v>507</v>
      </c>
      <c r="R460" s="150" t="str">
        <f>IF($I460="","",IF(COUNTIFS('2.Mini Orientation'!$C:$C,$I460,'2.Mini Orientation'!$G:$G,"Yes")&gt;0,"Yes","No"))</f>
        <v>Yes</v>
      </c>
      <c r="S460" s="150"/>
    </row>
    <row r="461" spans="1:19" ht="23.25" customHeight="1">
      <c r="A461" s="150" t="str">
        <f t="shared" si="7"/>
        <v>No</v>
      </c>
      <c r="B461" s="153" t="str">
        <f>IF($I461="","",IFERROR(IF(_xlfn.XLOOKUP($I461,tbl_StartedStatus[Bold ID],tbl_StartedStatus[Started])="Started","Yes",IF(_xlfn.XLOOKUP($I461,tbl_StartedStatus[Bold ID],tbl_StartedStatus[Started])="No Show","No Show","")),""))</f>
        <v/>
      </c>
      <c r="C461" s="149">
        <v>46261</v>
      </c>
      <c r="F461" s="149" t="s">
        <v>542</v>
      </c>
      <c r="H461" s="150" t="s">
        <v>5651</v>
      </c>
      <c r="I461" s="150">
        <v>95704029</v>
      </c>
      <c r="J461" s="150">
        <v>3853370362</v>
      </c>
      <c r="K461" s="150" t="s">
        <v>5480</v>
      </c>
      <c r="L461" s="150" t="s">
        <v>504</v>
      </c>
      <c r="M461" s="150" t="s">
        <v>67</v>
      </c>
      <c r="N461" s="155" t="s">
        <v>516</v>
      </c>
      <c r="O461" s="150" t="s">
        <v>506</v>
      </c>
      <c r="P461" s="150" t="s">
        <v>507</v>
      </c>
      <c r="Q461" s="150" t="s">
        <v>507</v>
      </c>
      <c r="R461" s="150" t="str">
        <f>IF($I461="","",IF(COUNTIFS('2.Mini Orientation'!$C:$C,$I461,'2.Mini Orientation'!$G:$G,"Yes")&gt;0,"Yes","No"))</f>
        <v>Yes</v>
      </c>
      <c r="S461" s="150"/>
    </row>
    <row r="462" spans="1:19" ht="23.25" customHeight="1">
      <c r="A462" s="150" t="str">
        <f t="shared" si="7"/>
        <v>No</v>
      </c>
      <c r="B462" s="153" t="str">
        <f>IF($I462="","",IFERROR(IF(_xlfn.XLOOKUP($I462,tbl_StartedStatus[Bold ID],tbl_StartedStatus[Started])="Started","Yes",IF(_xlfn.XLOOKUP($I462,tbl_StartedStatus[Bold ID],tbl_StartedStatus[Started])="No Show","No Show","")),""))</f>
        <v/>
      </c>
      <c r="C462" s="149">
        <v>46262</v>
      </c>
      <c r="F462" s="149" t="s">
        <v>501</v>
      </c>
      <c r="H462" s="150" t="s">
        <v>5652</v>
      </c>
      <c r="I462" s="150">
        <v>152254349</v>
      </c>
      <c r="J462" s="150">
        <v>3853068589</v>
      </c>
      <c r="K462" s="150" t="s">
        <v>5480</v>
      </c>
      <c r="L462" s="150" t="s">
        <v>647</v>
      </c>
      <c r="M462" s="150" t="s">
        <v>67</v>
      </c>
      <c r="N462" s="155" t="s">
        <v>505</v>
      </c>
      <c r="O462" s="150" t="s">
        <v>507</v>
      </c>
      <c r="P462" s="150" t="s">
        <v>507</v>
      </c>
      <c r="Q462" s="150" t="s">
        <v>507</v>
      </c>
      <c r="R462" s="150" t="str">
        <f>IF($I462="","",IF(COUNTIFS('2.Mini Orientation'!$C:$C,$I462,'2.Mini Orientation'!$G:$G,"Yes")&gt;0,"Yes","No"))</f>
        <v>No</v>
      </c>
      <c r="S462" s="150"/>
    </row>
    <row r="463" spans="1:19" ht="23.25" customHeight="1">
      <c r="A463" s="150" t="str">
        <f t="shared" si="7"/>
        <v>Yes</v>
      </c>
      <c r="B463" s="153" t="str">
        <f>IF($I463="","",IFERROR(IF(_xlfn.XLOOKUP($I463,tbl_StartedStatus[Bold ID],tbl_StartedStatus[Started])="Started","Yes",IF(_xlfn.XLOOKUP($I463,tbl_StartedStatus[Bold ID],tbl_StartedStatus[Started])="No Show","No Show","")),""))</f>
        <v/>
      </c>
      <c r="C463" s="149">
        <v>46262</v>
      </c>
      <c r="F463" s="149" t="s">
        <v>542</v>
      </c>
      <c r="H463" s="150" t="s">
        <v>5653</v>
      </c>
      <c r="I463" s="150">
        <v>226473056</v>
      </c>
      <c r="J463" s="150">
        <v>8019070091</v>
      </c>
      <c r="K463" s="150" t="s">
        <v>5480</v>
      </c>
      <c r="L463" s="150" t="s">
        <v>778</v>
      </c>
      <c r="M463" s="150" t="s">
        <v>66</v>
      </c>
      <c r="N463" s="155" t="s">
        <v>741</v>
      </c>
      <c r="O463" s="150" t="s">
        <v>507</v>
      </c>
      <c r="P463" s="150" t="s">
        <v>507</v>
      </c>
      <c r="Q463" s="150" t="s">
        <v>507</v>
      </c>
      <c r="R463" s="150" t="str">
        <f>IF($I463="","",IF(COUNTIFS('2.Mini Orientation'!$C:$C,$I463,'2.Mini Orientation'!$G:$G,"Yes")&gt;0,"Yes","No"))</f>
        <v>Yes</v>
      </c>
      <c r="S463" s="150" t="s">
        <v>935</v>
      </c>
    </row>
    <row r="464" spans="1:19" ht="23.25" customHeight="1">
      <c r="A464" s="150" t="str">
        <f t="shared" si="7"/>
        <v>No</v>
      </c>
      <c r="B464" s="153" t="str">
        <f>IF($I464="","",IFERROR(IF(_xlfn.XLOOKUP($I464,tbl_StartedStatus[Bold ID],tbl_StartedStatus[Started])="Started","Yes",IF(_xlfn.XLOOKUP($I464,tbl_StartedStatus[Bold ID],tbl_StartedStatus[Started])="No Show","No Show","")),""))</f>
        <v/>
      </c>
      <c r="C464" s="149">
        <v>46262</v>
      </c>
      <c r="F464" s="149" t="s">
        <v>501</v>
      </c>
      <c r="H464" s="150" t="s">
        <v>5654</v>
      </c>
      <c r="I464" s="150">
        <v>203347776</v>
      </c>
      <c r="J464" s="150">
        <v>3854630946</v>
      </c>
      <c r="K464" s="150" t="s">
        <v>5480</v>
      </c>
      <c r="L464" s="150" t="s">
        <v>504</v>
      </c>
      <c r="M464" s="150" t="s">
        <v>67</v>
      </c>
      <c r="N464" s="155" t="s">
        <v>510</v>
      </c>
      <c r="O464" s="150" t="s">
        <v>507</v>
      </c>
      <c r="P464" s="150" t="s">
        <v>507</v>
      </c>
      <c r="Q464" s="150" t="s">
        <v>507</v>
      </c>
      <c r="R464" s="150" t="str">
        <f>IF($I464="","",IF(COUNTIFS('2.Mini Orientation'!$C:$C,$I464,'2.Mini Orientation'!$G:$G,"Yes")&gt;0,"Yes","No"))</f>
        <v>No</v>
      </c>
      <c r="S464" s="150"/>
    </row>
    <row r="465" spans="1:19" ht="23.25" customHeight="1">
      <c r="A465" s="150" t="str">
        <f t="shared" si="7"/>
        <v>Yes</v>
      </c>
      <c r="B465" s="153" t="str">
        <f>IF($I465="","",IFERROR(IF(_xlfn.XLOOKUP($I465,tbl_StartedStatus[Bold ID],tbl_StartedStatus[Started])="Started","Yes",IF(_xlfn.XLOOKUP($I465,tbl_StartedStatus[Bold ID],tbl_StartedStatus[Started])="No Show","No Show","")),""))</f>
        <v/>
      </c>
      <c r="C465" s="149">
        <v>46262</v>
      </c>
      <c r="F465" s="149" t="s">
        <v>535</v>
      </c>
      <c r="H465" s="150" t="s">
        <v>5655</v>
      </c>
      <c r="I465" s="150">
        <v>235518922</v>
      </c>
      <c r="J465" s="150" t="s">
        <v>5717</v>
      </c>
      <c r="K465" s="150" t="s">
        <v>5481</v>
      </c>
      <c r="L465" s="150" t="s">
        <v>504</v>
      </c>
      <c r="M465" s="150" t="s">
        <v>67</v>
      </c>
      <c r="N465" s="155" t="s">
        <v>510</v>
      </c>
      <c r="O465" s="150" t="s">
        <v>507</v>
      </c>
      <c r="P465" s="150" t="s">
        <v>507</v>
      </c>
      <c r="Q465" s="150" t="s">
        <v>507</v>
      </c>
      <c r="R465" s="150" t="str">
        <f>IF($I465="","",IF(COUNTIFS('2.Mini Orientation'!$C:$C,$I465,'2.Mini Orientation'!$G:$G,"Yes")&gt;0,"Yes","No"))</f>
        <v>Yes</v>
      </c>
      <c r="S465" s="150"/>
    </row>
    <row r="466" spans="1:19" ht="23.25" customHeight="1">
      <c r="A466" s="150" t="str">
        <f t="shared" si="7"/>
        <v>No</v>
      </c>
      <c r="B466" s="153" t="str">
        <f>IF($I466="","",IFERROR(IF(_xlfn.XLOOKUP($I466,tbl_StartedStatus[Bold ID],tbl_StartedStatus[Started])="Started","Yes",IF(_xlfn.XLOOKUP($I466,tbl_StartedStatus[Bold ID],tbl_StartedStatus[Started])="No Show","No Show","")),""))</f>
        <v/>
      </c>
      <c r="C466" s="149">
        <v>46262</v>
      </c>
      <c r="F466" s="149" t="s">
        <v>501</v>
      </c>
      <c r="H466" s="150" t="s">
        <v>5656</v>
      </c>
      <c r="I466" s="150">
        <v>237788798</v>
      </c>
      <c r="J466" s="150">
        <v>8013849812</v>
      </c>
      <c r="K466" s="150" t="s">
        <v>5480</v>
      </c>
      <c r="L466" s="150" t="s">
        <v>504</v>
      </c>
      <c r="M466" s="150" t="s">
        <v>67</v>
      </c>
      <c r="N466" s="155" t="s">
        <v>505</v>
      </c>
      <c r="O466" s="150" t="s">
        <v>507</v>
      </c>
      <c r="P466" s="150" t="s">
        <v>507</v>
      </c>
      <c r="Q466" s="150" t="s">
        <v>507</v>
      </c>
      <c r="R466" s="150" t="str">
        <f>IF($I466="","",IF(COUNTIFS('2.Mini Orientation'!$C:$C,$I466,'2.Mini Orientation'!$G:$G,"Yes")&gt;0,"Yes","No"))</f>
        <v>No</v>
      </c>
      <c r="S466" s="150"/>
    </row>
    <row r="467" spans="1:19" ht="23.25" customHeight="1">
      <c r="A467" s="150" t="str">
        <f t="shared" si="7"/>
        <v>No</v>
      </c>
      <c r="B467" s="153" t="str">
        <f>IF($I467="","",IFERROR(IF(_xlfn.XLOOKUP($I467,tbl_StartedStatus[Bold ID],tbl_StartedStatus[Started])="Started","Yes",IF(_xlfn.XLOOKUP($I467,tbl_StartedStatus[Bold ID],tbl_StartedStatus[Started])="No Show","No Show","")),""))</f>
        <v/>
      </c>
      <c r="C467" s="149">
        <v>46262</v>
      </c>
      <c r="F467" s="149" t="s">
        <v>501</v>
      </c>
      <c r="H467" s="150" t="s">
        <v>5528</v>
      </c>
      <c r="I467" s="150">
        <v>177626645</v>
      </c>
      <c r="J467" s="151" t="s">
        <v>5699</v>
      </c>
      <c r="K467" s="150" t="s">
        <v>5480</v>
      </c>
      <c r="L467" s="150" t="s">
        <v>504</v>
      </c>
      <c r="M467" s="150" t="s">
        <v>67</v>
      </c>
      <c r="N467" s="155" t="s">
        <v>516</v>
      </c>
      <c r="O467" s="150" t="s">
        <v>507</v>
      </c>
      <c r="P467" s="150" t="s">
        <v>507</v>
      </c>
      <c r="Q467" s="150" t="s">
        <v>507</v>
      </c>
      <c r="R467" s="150" t="str">
        <f>IF($I467="","",IF(COUNTIFS('2.Mini Orientation'!$C:$C,$I467,'2.Mini Orientation'!$G:$G,"Yes")&gt;0,"Yes","No"))</f>
        <v>No</v>
      </c>
      <c r="S467" s="150"/>
    </row>
    <row r="468" spans="1:19" ht="23.25" customHeight="1">
      <c r="A468" s="150" t="str">
        <f t="shared" si="7"/>
        <v>No</v>
      </c>
      <c r="B468" s="153" t="str">
        <f>IF($I468="","",IFERROR(IF(_xlfn.XLOOKUP($I468,tbl_StartedStatus[Bold ID],tbl_StartedStatus[Started])="Started","Yes",IF(_xlfn.XLOOKUP($I468,tbl_StartedStatus[Bold ID],tbl_StartedStatus[Started])="No Show","No Show","")),""))</f>
        <v/>
      </c>
      <c r="C468" s="149">
        <v>46262</v>
      </c>
      <c r="F468" s="149" t="s">
        <v>501</v>
      </c>
      <c r="H468" s="150" t="s">
        <v>5657</v>
      </c>
      <c r="I468" s="150">
        <v>121354352</v>
      </c>
      <c r="J468" s="150">
        <v>4076863137</v>
      </c>
      <c r="K468" s="150" t="s">
        <v>5480</v>
      </c>
      <c r="L468" s="150" t="s">
        <v>504</v>
      </c>
      <c r="M468" s="150" t="s">
        <v>67</v>
      </c>
      <c r="N468" s="155" t="s">
        <v>510</v>
      </c>
      <c r="O468" s="150" t="s">
        <v>507</v>
      </c>
      <c r="P468" s="150" t="s">
        <v>507</v>
      </c>
      <c r="Q468" s="150" t="s">
        <v>507</v>
      </c>
      <c r="R468" s="150" t="str">
        <f>IF($I468="","",IF(COUNTIFS('2.Mini Orientation'!$C:$C,$I468,'2.Mini Orientation'!$G:$G,"Yes")&gt;0,"Yes","No"))</f>
        <v>No</v>
      </c>
      <c r="S468" s="150"/>
    </row>
    <row r="469" spans="1:19" ht="23.25" customHeight="1">
      <c r="A469" s="150" t="str">
        <f t="shared" si="7"/>
        <v>Yes</v>
      </c>
      <c r="B469" s="153" t="str">
        <f>IF($I469="","",IFERROR(IF(_xlfn.XLOOKUP($I469,tbl_StartedStatus[Bold ID],tbl_StartedStatus[Started])="Started","Yes",IF(_xlfn.XLOOKUP($I469,tbl_StartedStatus[Bold ID],tbl_StartedStatus[Started])="No Show","No Show","")),""))</f>
        <v/>
      </c>
      <c r="C469" s="149">
        <v>46262</v>
      </c>
      <c r="F469" s="149" t="s">
        <v>535</v>
      </c>
      <c r="H469" s="150" t="s">
        <v>5658</v>
      </c>
      <c r="I469" s="150">
        <v>237792683</v>
      </c>
      <c r="J469" s="150">
        <v>3855298606</v>
      </c>
      <c r="K469" s="150" t="s">
        <v>5481</v>
      </c>
      <c r="L469" s="150" t="s">
        <v>504</v>
      </c>
      <c r="M469" s="150" t="s">
        <v>67</v>
      </c>
      <c r="N469" s="155" t="s">
        <v>516</v>
      </c>
      <c r="O469" s="150" t="s">
        <v>507</v>
      </c>
      <c r="P469" s="150" t="s">
        <v>507</v>
      </c>
      <c r="Q469" s="150" t="s">
        <v>507</v>
      </c>
      <c r="R469" s="150" t="str">
        <f>IF($I469="","",IF(COUNTIFS('2.Mini Orientation'!$C:$C,$I469,'2.Mini Orientation'!$G:$G,"Yes")&gt;0,"Yes","No"))</f>
        <v>Yes</v>
      </c>
      <c r="S469" s="150"/>
    </row>
    <row r="470" spans="1:19" ht="23.25" customHeight="1">
      <c r="A470" s="150" t="str">
        <f t="shared" si="7"/>
        <v>No</v>
      </c>
      <c r="B470" s="153" t="str">
        <f>IF($I470="","",IFERROR(IF(_xlfn.XLOOKUP($I470,tbl_StartedStatus[Bold ID],tbl_StartedStatus[Started])="Started","Yes",IF(_xlfn.XLOOKUP($I470,tbl_StartedStatus[Bold ID],tbl_StartedStatus[Started])="No Show","No Show","")),""))</f>
        <v/>
      </c>
      <c r="C470" s="149">
        <v>46262</v>
      </c>
      <c r="F470" s="149" t="s">
        <v>501</v>
      </c>
      <c r="H470" s="150" t="s">
        <v>2691</v>
      </c>
      <c r="I470" s="150">
        <v>215464966</v>
      </c>
      <c r="J470" s="150">
        <v>8015094468</v>
      </c>
      <c r="K470" s="150" t="s">
        <v>5481</v>
      </c>
      <c r="L470" s="150" t="s">
        <v>647</v>
      </c>
      <c r="M470" s="150" t="s">
        <v>66</v>
      </c>
      <c r="N470" s="155" t="s">
        <v>741</v>
      </c>
      <c r="O470" s="150" t="s">
        <v>507</v>
      </c>
      <c r="P470" s="150" t="s">
        <v>507</v>
      </c>
      <c r="Q470" s="150" t="s">
        <v>507</v>
      </c>
      <c r="R470" s="150" t="str">
        <f>IF($I470="","",IF(COUNTIFS('2.Mini Orientation'!$C:$C,$I470,'2.Mini Orientation'!$G:$G,"Yes")&gt;0,"Yes","No"))</f>
        <v>No</v>
      </c>
      <c r="S470" s="150" t="s">
        <v>5771</v>
      </c>
    </row>
    <row r="471" spans="1:19" ht="23.25" customHeight="1">
      <c r="A471" s="150" t="str">
        <f t="shared" si="7"/>
        <v>No</v>
      </c>
      <c r="B471" s="153" t="str">
        <f>IF($I471="","",IFERROR(IF(_xlfn.XLOOKUP($I471,tbl_StartedStatus[Bold ID],tbl_StartedStatus[Started])="Started","Yes",IF(_xlfn.XLOOKUP($I471,tbl_StartedStatus[Bold ID],tbl_StartedStatus[Started])="No Show","No Show","")),""))</f>
        <v/>
      </c>
      <c r="C471" s="149">
        <v>46265</v>
      </c>
      <c r="F471" s="149" t="s">
        <v>501</v>
      </c>
      <c r="H471" s="150" t="s">
        <v>5659</v>
      </c>
      <c r="I471" s="150">
        <v>235431185</v>
      </c>
      <c r="J471" s="150">
        <v>9545499583</v>
      </c>
      <c r="K471" s="150" t="s">
        <v>5480</v>
      </c>
      <c r="L471" s="150" t="s">
        <v>647</v>
      </c>
      <c r="M471" s="150" t="s">
        <v>67</v>
      </c>
      <c r="N471" s="155" t="s">
        <v>510</v>
      </c>
      <c r="O471" s="150" t="s">
        <v>507</v>
      </c>
      <c r="P471" s="150" t="s">
        <v>507</v>
      </c>
      <c r="Q471" s="150" t="s">
        <v>507</v>
      </c>
      <c r="R471" s="150" t="str">
        <f>IF($I471="","",IF(COUNTIFS('2.Mini Orientation'!$C:$C,$I471,'2.Mini Orientation'!$G:$G,"Yes")&gt;0,"Yes","No"))</f>
        <v>No</v>
      </c>
      <c r="S471" s="150"/>
    </row>
    <row r="472" spans="1:19" ht="23.25" customHeight="1">
      <c r="A472" s="150" t="str">
        <f t="shared" si="7"/>
        <v>No</v>
      </c>
      <c r="B472" s="153" t="str">
        <f>IF($I472="","",IFERROR(IF(_xlfn.XLOOKUP($I472,tbl_StartedStatus[Bold ID],tbl_StartedStatus[Started])="Started","Yes",IF(_xlfn.XLOOKUP($I472,tbl_StartedStatus[Bold ID],tbl_StartedStatus[Started])="No Show","No Show","")),""))</f>
        <v/>
      </c>
      <c r="C472" s="149">
        <v>46265</v>
      </c>
      <c r="F472" s="149" t="s">
        <v>501</v>
      </c>
      <c r="H472" s="150" t="s">
        <v>5660</v>
      </c>
      <c r="I472" s="150">
        <v>227054599</v>
      </c>
      <c r="J472" s="150">
        <v>3854563547</v>
      </c>
      <c r="K472" s="150" t="s">
        <v>5481</v>
      </c>
      <c r="L472" s="150" t="s">
        <v>504</v>
      </c>
      <c r="M472" s="150" t="s">
        <v>67</v>
      </c>
      <c r="N472" s="155" t="s">
        <v>516</v>
      </c>
      <c r="O472" s="150" t="s">
        <v>506</v>
      </c>
      <c r="P472" s="150" t="s">
        <v>507</v>
      </c>
      <c r="Q472" s="150" t="s">
        <v>507</v>
      </c>
      <c r="R472" s="150" t="str">
        <f>IF($I472="","",IF(COUNTIFS('2.Mini Orientation'!$C:$C,$I472,'2.Mini Orientation'!$G:$G,"Yes")&gt;0,"Yes","No"))</f>
        <v>No</v>
      </c>
      <c r="S472" s="150"/>
    </row>
    <row r="473" spans="1:19" ht="23.25" customHeight="1">
      <c r="A473" s="150" t="str">
        <f t="shared" si="7"/>
        <v>No</v>
      </c>
      <c r="B473" s="153" t="str">
        <f>IF($I473="","",IFERROR(IF(_xlfn.XLOOKUP($I473,tbl_StartedStatus[Bold ID],tbl_StartedStatus[Started])="Started","Yes",IF(_xlfn.XLOOKUP($I473,tbl_StartedStatus[Bold ID],tbl_StartedStatus[Started])="No Show","No Show","")),""))</f>
        <v/>
      </c>
      <c r="C473" s="149">
        <v>46265</v>
      </c>
      <c r="F473" s="149" t="s">
        <v>501</v>
      </c>
      <c r="H473" s="150" t="s">
        <v>5661</v>
      </c>
      <c r="I473" s="150">
        <v>226439233</v>
      </c>
      <c r="J473" s="150">
        <v>3856289553</v>
      </c>
      <c r="K473" s="150" t="s">
        <v>5480</v>
      </c>
      <c r="L473" s="150" t="s">
        <v>504</v>
      </c>
      <c r="M473" s="150" t="s">
        <v>66</v>
      </c>
      <c r="N473" s="155" t="s">
        <v>741</v>
      </c>
      <c r="O473" s="150" t="s">
        <v>506</v>
      </c>
      <c r="P473" s="150" t="s">
        <v>507</v>
      </c>
      <c r="Q473" s="150" t="s">
        <v>507</v>
      </c>
      <c r="R473" s="150" t="str">
        <f>IF($I473="","",IF(COUNTIFS('2.Mini Orientation'!$C:$C,$I473,'2.Mini Orientation'!$G:$G,"Yes")&gt;0,"Yes","No"))</f>
        <v>No</v>
      </c>
      <c r="S473" s="150" t="s">
        <v>5772</v>
      </c>
    </row>
    <row r="474" spans="1:19" ht="23.25" customHeight="1">
      <c r="A474" s="150" t="str">
        <f t="shared" si="7"/>
        <v>No</v>
      </c>
      <c r="B474" s="153" t="str">
        <f>IF($I474="","",IFERROR(IF(_xlfn.XLOOKUP($I474,tbl_StartedStatus[Bold ID],tbl_StartedStatus[Started])="Started","Yes",IF(_xlfn.XLOOKUP($I474,tbl_StartedStatus[Bold ID],tbl_StartedStatus[Started])="No Show","No Show","")),""))</f>
        <v/>
      </c>
      <c r="C474" s="149">
        <v>46265</v>
      </c>
      <c r="F474" s="149" t="s">
        <v>501</v>
      </c>
      <c r="H474" s="150" t="s">
        <v>2470</v>
      </c>
      <c r="I474" s="150">
        <v>164358291</v>
      </c>
      <c r="J474" s="150">
        <v>3854369453</v>
      </c>
      <c r="K474" s="150" t="s">
        <v>5480</v>
      </c>
      <c r="L474" s="150" t="s">
        <v>504</v>
      </c>
      <c r="M474" s="150" t="s">
        <v>67</v>
      </c>
      <c r="N474" s="155" t="s">
        <v>516</v>
      </c>
      <c r="O474" s="150" t="s">
        <v>506</v>
      </c>
      <c r="P474" s="150" t="s">
        <v>507</v>
      </c>
      <c r="Q474" s="150" t="s">
        <v>507</v>
      </c>
      <c r="R474" s="150" t="str">
        <f>IF($I474="","",IF(COUNTIFS('2.Mini Orientation'!$C:$C,$I474,'2.Mini Orientation'!$G:$G,"Yes")&gt;0,"Yes","No"))</f>
        <v>No</v>
      </c>
      <c r="S474" s="150" t="s">
        <v>5742</v>
      </c>
    </row>
    <row r="475" spans="1:19" ht="23.25" customHeight="1">
      <c r="A475" s="150" t="str">
        <f t="shared" si="7"/>
        <v>Yes</v>
      </c>
      <c r="B475" s="153" t="str">
        <f>IF($I475="","",IFERROR(IF(_xlfn.XLOOKUP($I475,tbl_StartedStatus[Bold ID],tbl_StartedStatus[Started])="Started","Yes",IF(_xlfn.XLOOKUP($I475,tbl_StartedStatus[Bold ID],tbl_StartedStatus[Started])="No Show","No Show","")),""))</f>
        <v/>
      </c>
      <c r="C475" s="149">
        <v>46265</v>
      </c>
      <c r="F475" s="149" t="s">
        <v>501</v>
      </c>
      <c r="H475" s="150" t="s">
        <v>5662</v>
      </c>
      <c r="I475" s="150">
        <v>235407142</v>
      </c>
      <c r="J475" s="150">
        <v>3852854721</v>
      </c>
      <c r="K475" s="150" t="s">
        <v>5480</v>
      </c>
      <c r="L475" s="150" t="s">
        <v>504</v>
      </c>
      <c r="M475" s="150" t="s">
        <v>67</v>
      </c>
      <c r="N475" s="155" t="s">
        <v>510</v>
      </c>
      <c r="O475" s="150" t="s">
        <v>507</v>
      </c>
      <c r="P475" s="150" t="s">
        <v>507</v>
      </c>
      <c r="Q475" s="150" t="s">
        <v>507</v>
      </c>
      <c r="R475" s="150" t="str">
        <f>IF($I475="","",IF(COUNTIFS('2.Mini Orientation'!$C:$C,$I475,'2.Mini Orientation'!$G:$G,"Yes")&gt;0,"Yes","No"))</f>
        <v>Yes</v>
      </c>
      <c r="S475" s="150" t="s">
        <v>5742</v>
      </c>
    </row>
    <row r="476" spans="1:19" ht="23.25" customHeight="1">
      <c r="A476" s="150" t="str">
        <f t="shared" si="7"/>
        <v>No</v>
      </c>
      <c r="B476" s="153" t="str">
        <f>IF($I476="","",IFERROR(IF(_xlfn.XLOOKUP($I476,tbl_StartedStatus[Bold ID],tbl_StartedStatus[Started])="Started","Yes",IF(_xlfn.XLOOKUP($I476,tbl_StartedStatus[Bold ID],tbl_StartedStatus[Started])="No Show","No Show","")),""))</f>
        <v/>
      </c>
      <c r="C476" s="149">
        <v>46266</v>
      </c>
      <c r="F476" s="149" t="s">
        <v>501</v>
      </c>
      <c r="H476" s="150" t="s">
        <v>5663</v>
      </c>
      <c r="I476" s="150">
        <v>237740283</v>
      </c>
      <c r="J476" s="150">
        <v>3854908742</v>
      </c>
      <c r="K476" s="150" t="s">
        <v>5480</v>
      </c>
      <c r="L476" s="150" t="s">
        <v>504</v>
      </c>
      <c r="M476" s="150" t="s">
        <v>67</v>
      </c>
      <c r="N476" s="155" t="s">
        <v>516</v>
      </c>
      <c r="O476" s="150" t="s">
        <v>506</v>
      </c>
      <c r="P476" s="150" t="s">
        <v>507</v>
      </c>
      <c r="Q476" s="150" t="s">
        <v>507</v>
      </c>
      <c r="R476" s="150" t="str">
        <f>IF($I476="","",IF(COUNTIFS('2.Mini Orientation'!$C:$C,$I476,'2.Mini Orientation'!$G:$G,"Yes")&gt;0,"Yes","No"))</f>
        <v>No</v>
      </c>
      <c r="S476" s="150"/>
    </row>
    <row r="477" spans="1:19" ht="23.25" customHeight="1">
      <c r="A477" s="150" t="str">
        <f t="shared" si="7"/>
        <v>No</v>
      </c>
      <c r="B477" s="153" t="str">
        <f>IF($I477="","",IFERROR(IF(_xlfn.XLOOKUP($I477,tbl_StartedStatus[Bold ID],tbl_StartedStatus[Started])="Started","Yes",IF(_xlfn.XLOOKUP($I477,tbl_StartedStatus[Bold ID],tbl_StartedStatus[Started])="No Show","No Show","")),""))</f>
        <v/>
      </c>
      <c r="C477" s="149">
        <v>46266</v>
      </c>
      <c r="F477" s="149" t="s">
        <v>501</v>
      </c>
      <c r="H477" s="150" t="s">
        <v>5664</v>
      </c>
      <c r="I477" s="150">
        <v>223924025</v>
      </c>
      <c r="J477" s="150">
        <v>7206422223</v>
      </c>
      <c r="K477" s="150" t="s">
        <v>5481</v>
      </c>
      <c r="L477" s="150" t="s">
        <v>504</v>
      </c>
      <c r="M477" s="150" t="s">
        <v>67</v>
      </c>
      <c r="N477" s="155" t="s">
        <v>516</v>
      </c>
      <c r="O477" s="150" t="s">
        <v>506</v>
      </c>
      <c r="P477" s="150" t="s">
        <v>507</v>
      </c>
      <c r="Q477" s="150" t="s">
        <v>507</v>
      </c>
      <c r="R477" s="150" t="str">
        <f>IF($I477="","",IF(COUNTIFS('2.Mini Orientation'!$C:$C,$I477,'2.Mini Orientation'!$G:$G,"Yes")&gt;0,"Yes","No"))</f>
        <v>No</v>
      </c>
      <c r="S477" s="150"/>
    </row>
    <row r="478" spans="1:19" ht="23.25" customHeight="1">
      <c r="A478" s="150" t="str">
        <f t="shared" si="7"/>
        <v>No</v>
      </c>
      <c r="B478" s="153" t="str">
        <f>IF($I478="","",IFERROR(IF(_xlfn.XLOOKUP($I478,tbl_StartedStatus[Bold ID],tbl_StartedStatus[Started])="Started","Yes",IF(_xlfn.XLOOKUP($I478,tbl_StartedStatus[Bold ID],tbl_StartedStatus[Started])="No Show","No Show","")),""))</f>
        <v/>
      </c>
      <c r="C478" s="149">
        <v>46266</v>
      </c>
      <c r="F478" s="149" t="s">
        <v>501</v>
      </c>
      <c r="H478" s="150" t="s">
        <v>5665</v>
      </c>
      <c r="I478" s="150">
        <v>235449030</v>
      </c>
      <c r="J478" s="150">
        <v>3855360945</v>
      </c>
      <c r="K478" s="150" t="s">
        <v>5480</v>
      </c>
      <c r="L478" s="150" t="s">
        <v>504</v>
      </c>
      <c r="M478" s="150" t="s">
        <v>67</v>
      </c>
      <c r="N478" s="155" t="s">
        <v>516</v>
      </c>
      <c r="O478" s="150" t="s">
        <v>506</v>
      </c>
      <c r="P478" s="150" t="s">
        <v>507</v>
      </c>
      <c r="Q478" s="150" t="s">
        <v>507</v>
      </c>
      <c r="R478" s="150" t="str">
        <f>IF($I478="","",IF(COUNTIFS('2.Mini Orientation'!$C:$C,$I478,'2.Mini Orientation'!$G:$G,"Yes")&gt;0,"Yes","No"))</f>
        <v>No</v>
      </c>
      <c r="S478" s="150"/>
    </row>
    <row r="479" spans="1:19" ht="23.25" customHeight="1">
      <c r="A479" s="150" t="str">
        <f t="shared" si="7"/>
        <v>Yes</v>
      </c>
      <c r="B479" s="153" t="str">
        <f>IF($I479="","",IFERROR(IF(_xlfn.XLOOKUP($I479,tbl_StartedStatus[Bold ID],tbl_StartedStatus[Started])="Started","Yes",IF(_xlfn.XLOOKUP($I479,tbl_StartedStatus[Bold ID],tbl_StartedStatus[Started])="No Show","No Show","")),""))</f>
        <v/>
      </c>
      <c r="C479" s="149">
        <v>46266</v>
      </c>
      <c r="F479" s="149" t="s">
        <v>542</v>
      </c>
      <c r="H479" s="150" t="s">
        <v>5666</v>
      </c>
      <c r="I479" s="150">
        <v>95679071</v>
      </c>
      <c r="J479" s="150" t="s">
        <v>5718</v>
      </c>
      <c r="K479" s="150" t="s">
        <v>5481</v>
      </c>
      <c r="L479" s="150" t="s">
        <v>649</v>
      </c>
      <c r="M479" s="150" t="s">
        <v>67</v>
      </c>
      <c r="N479" s="155" t="s">
        <v>505</v>
      </c>
      <c r="O479" s="150" t="s">
        <v>507</v>
      </c>
      <c r="P479" s="150" t="s">
        <v>507</v>
      </c>
      <c r="Q479" s="150" t="s">
        <v>507</v>
      </c>
      <c r="R479" s="150" t="str">
        <f>IF($I479="","",IF(COUNTIFS('2.Mini Orientation'!$C:$C,$I479,'2.Mini Orientation'!$G:$G,"Yes")&gt;0,"Yes","No"))</f>
        <v>Yes</v>
      </c>
      <c r="S479" s="150"/>
    </row>
    <row r="480" spans="1:19" ht="23.25" customHeight="1">
      <c r="A480" s="150" t="str">
        <f t="shared" si="7"/>
        <v>No</v>
      </c>
      <c r="B480" s="153" t="str">
        <f>IF($I480="","",IFERROR(IF(_xlfn.XLOOKUP($I480,tbl_StartedStatus[Bold ID],tbl_StartedStatus[Started])="Started","Yes",IF(_xlfn.XLOOKUP($I480,tbl_StartedStatus[Bold ID],tbl_StartedStatus[Started])="No Show","No Show","")),""))</f>
        <v/>
      </c>
      <c r="C480" s="149">
        <v>46266</v>
      </c>
      <c r="F480" s="149" t="s">
        <v>501</v>
      </c>
      <c r="H480" s="150" t="s">
        <v>5667</v>
      </c>
      <c r="I480" s="150">
        <v>238053602</v>
      </c>
      <c r="J480" s="150">
        <v>8018828044</v>
      </c>
      <c r="K480" s="150" t="s">
        <v>5480</v>
      </c>
      <c r="L480" s="150" t="s">
        <v>504</v>
      </c>
      <c r="M480" s="150" t="s">
        <v>66</v>
      </c>
      <c r="N480" s="155" t="s">
        <v>733</v>
      </c>
      <c r="O480" s="150" t="s">
        <v>507</v>
      </c>
      <c r="P480" s="150" t="s">
        <v>507</v>
      </c>
      <c r="Q480" s="150" t="s">
        <v>507</v>
      </c>
      <c r="R480" s="150" t="str">
        <f>IF($I480="","",IF(COUNTIFS('2.Mini Orientation'!$C:$C,$I480,'2.Mini Orientation'!$G:$G,"Yes")&gt;0,"Yes","No"))</f>
        <v>No</v>
      </c>
      <c r="S480" s="150"/>
    </row>
    <row r="481" spans="1:19" ht="23.25" customHeight="1">
      <c r="A481" s="150" t="str">
        <f t="shared" si="7"/>
        <v>No</v>
      </c>
      <c r="B481" s="153" t="str">
        <f>IF($I481="","",IFERROR(IF(_xlfn.XLOOKUP($I481,tbl_StartedStatus[Bold ID],tbl_StartedStatus[Started])="Started","Yes",IF(_xlfn.XLOOKUP($I481,tbl_StartedStatus[Bold ID],tbl_StartedStatus[Started])="No Show","No Show","")),""))</f>
        <v/>
      </c>
      <c r="C481" s="149">
        <v>46266</v>
      </c>
      <c r="F481" s="149" t="s">
        <v>501</v>
      </c>
      <c r="H481" s="150" t="s">
        <v>5668</v>
      </c>
      <c r="I481" s="150">
        <v>235440775</v>
      </c>
      <c r="J481" s="150" t="s">
        <v>5719</v>
      </c>
      <c r="K481" s="150" t="s">
        <v>5480</v>
      </c>
      <c r="L481" s="150" t="s">
        <v>504</v>
      </c>
      <c r="M481" s="150" t="s">
        <v>67</v>
      </c>
      <c r="N481" s="155" t="s">
        <v>516</v>
      </c>
      <c r="O481" s="150" t="s">
        <v>506</v>
      </c>
      <c r="P481" s="150" t="s">
        <v>507</v>
      </c>
      <c r="Q481" s="150" t="s">
        <v>507</v>
      </c>
      <c r="R481" s="150" t="str">
        <f>IF($I481="","",IF(COUNTIFS('2.Mini Orientation'!$C:$C,$I481,'2.Mini Orientation'!$G:$G,"Yes")&gt;0,"Yes","No"))</f>
        <v>Yes</v>
      </c>
      <c r="S481" s="150"/>
    </row>
    <row r="482" spans="1:19" ht="23.25" customHeight="1">
      <c r="A482" s="150" t="str">
        <f t="shared" si="7"/>
        <v>Yes</v>
      </c>
      <c r="B482" s="153" t="str">
        <f>IF($I482="","",IFERROR(IF(_xlfn.XLOOKUP($I482,tbl_StartedStatus[Bold ID],tbl_StartedStatus[Started])="Started","Yes",IF(_xlfn.XLOOKUP($I482,tbl_StartedStatus[Bold ID],tbl_StartedStatus[Started])="No Show","No Show","")),""))</f>
        <v/>
      </c>
      <c r="C482" s="149">
        <v>46266</v>
      </c>
      <c r="F482" s="149" t="s">
        <v>542</v>
      </c>
      <c r="H482" s="150" t="s">
        <v>5669</v>
      </c>
      <c r="I482" s="150">
        <v>235453349</v>
      </c>
      <c r="J482" s="150" t="s">
        <v>5720</v>
      </c>
      <c r="K482" s="150" t="s">
        <v>5480</v>
      </c>
      <c r="L482" s="150" t="s">
        <v>504</v>
      </c>
      <c r="M482" s="150" t="s">
        <v>67</v>
      </c>
      <c r="N482" s="155" t="s">
        <v>510</v>
      </c>
      <c r="O482" s="150" t="s">
        <v>507</v>
      </c>
      <c r="P482" s="150" t="s">
        <v>507</v>
      </c>
      <c r="Q482" s="150" t="s">
        <v>507</v>
      </c>
      <c r="R482" s="150" t="str">
        <f>IF($I482="","",IF(COUNTIFS('2.Mini Orientation'!$C:$C,$I482,'2.Mini Orientation'!$G:$G,"Yes")&gt;0,"Yes","No"))</f>
        <v>Yes</v>
      </c>
      <c r="S482" s="150"/>
    </row>
    <row r="483" spans="1:19" ht="23.25" customHeight="1">
      <c r="A483" s="150" t="str">
        <f t="shared" si="7"/>
        <v>No</v>
      </c>
      <c r="B483" s="153" t="str">
        <f>IF($I483="","",IFERROR(IF(_xlfn.XLOOKUP($I483,tbl_StartedStatus[Bold ID],tbl_StartedStatus[Started])="Started","Yes",IF(_xlfn.XLOOKUP($I483,tbl_StartedStatus[Bold ID],tbl_StartedStatus[Started])="No Show","No Show","")),""))</f>
        <v/>
      </c>
      <c r="C483" s="149">
        <v>46266</v>
      </c>
      <c r="F483" s="149" t="s">
        <v>501</v>
      </c>
      <c r="H483" s="150" t="s">
        <v>2691</v>
      </c>
      <c r="I483" s="150">
        <v>215464966</v>
      </c>
      <c r="J483" s="150">
        <v>8015094468</v>
      </c>
      <c r="K483" s="150" t="s">
        <v>5481</v>
      </c>
      <c r="L483" s="150" t="s">
        <v>504</v>
      </c>
      <c r="M483" s="150" t="s">
        <v>66</v>
      </c>
      <c r="N483" s="155" t="s">
        <v>733</v>
      </c>
      <c r="O483" s="150" t="s">
        <v>507</v>
      </c>
      <c r="P483" s="150" t="s">
        <v>507</v>
      </c>
      <c r="Q483" s="150" t="s">
        <v>507</v>
      </c>
      <c r="R483" s="150" t="str">
        <f>IF($I483="","",IF(COUNTIFS('2.Mini Orientation'!$C:$C,$I483,'2.Mini Orientation'!$G:$G,"Yes")&gt;0,"Yes","No"))</f>
        <v>No</v>
      </c>
      <c r="S483" s="150" t="s">
        <v>5773</v>
      </c>
    </row>
    <row r="484" spans="1:19" ht="23.25" customHeight="1">
      <c r="A484" s="150" t="str">
        <f t="shared" si="7"/>
        <v>No</v>
      </c>
      <c r="B484" s="153" t="str">
        <f>IF($I484="","",IFERROR(IF(_xlfn.XLOOKUP($I484,tbl_StartedStatus[Bold ID],tbl_StartedStatus[Started])="Started","Yes",IF(_xlfn.XLOOKUP($I484,tbl_StartedStatus[Bold ID],tbl_StartedStatus[Started])="No Show","No Show","")),""))</f>
        <v/>
      </c>
      <c r="C484" s="149">
        <v>46266</v>
      </c>
      <c r="F484" s="149" t="s">
        <v>501</v>
      </c>
      <c r="H484" s="150" t="s">
        <v>5670</v>
      </c>
      <c r="I484" s="150">
        <v>204996125</v>
      </c>
      <c r="J484" s="150">
        <v>9542454258</v>
      </c>
      <c r="K484" s="150" t="s">
        <v>5480</v>
      </c>
      <c r="L484" s="150" t="s">
        <v>504</v>
      </c>
      <c r="M484" s="150" t="s">
        <v>67</v>
      </c>
      <c r="N484" s="155" t="s">
        <v>516</v>
      </c>
      <c r="O484" s="150" t="s">
        <v>506</v>
      </c>
      <c r="P484" s="150" t="s">
        <v>507</v>
      </c>
      <c r="Q484" s="150" t="s">
        <v>507</v>
      </c>
      <c r="R484" s="150" t="str">
        <f>IF($I484="","",IF(COUNTIFS('2.Mini Orientation'!$C:$C,$I484,'2.Mini Orientation'!$G:$G,"Yes")&gt;0,"Yes","No"))</f>
        <v>No</v>
      </c>
      <c r="S484" s="150"/>
    </row>
    <row r="485" spans="1:19" ht="23.25" customHeight="1">
      <c r="A485" s="150" t="str">
        <f t="shared" si="7"/>
        <v>No</v>
      </c>
      <c r="B485" s="153" t="str">
        <f>IF($I485="","",IFERROR(IF(_xlfn.XLOOKUP($I485,tbl_StartedStatus[Bold ID],tbl_StartedStatus[Started])="Started","Yes",IF(_xlfn.XLOOKUP($I485,tbl_StartedStatus[Bold ID],tbl_StartedStatus[Started])="No Show","No Show","")),""))</f>
        <v/>
      </c>
      <c r="C485" s="149">
        <v>46266</v>
      </c>
      <c r="F485" s="149" t="s">
        <v>501</v>
      </c>
      <c r="H485" s="150" t="s">
        <v>5671</v>
      </c>
      <c r="I485" s="150">
        <v>204996221</v>
      </c>
      <c r="J485" s="150" t="s">
        <v>5721</v>
      </c>
      <c r="K485" s="150" t="s">
        <v>5480</v>
      </c>
      <c r="L485" s="150" t="s">
        <v>504</v>
      </c>
      <c r="M485" s="150" t="s">
        <v>67</v>
      </c>
      <c r="N485" s="155" t="s">
        <v>516</v>
      </c>
      <c r="O485" s="150" t="s">
        <v>506</v>
      </c>
      <c r="P485" s="150" t="s">
        <v>507</v>
      </c>
      <c r="Q485" s="150" t="s">
        <v>507</v>
      </c>
      <c r="R485" s="150" t="str">
        <f>IF($I485="","",IF(COUNTIFS('2.Mini Orientation'!$C:$C,$I485,'2.Mini Orientation'!$G:$G,"Yes")&gt;0,"Yes","No"))</f>
        <v>No</v>
      </c>
      <c r="S485" s="150"/>
    </row>
    <row r="486" spans="1:19" ht="23.25" customHeight="1">
      <c r="A486" s="150" t="str">
        <f t="shared" si="7"/>
        <v>No</v>
      </c>
      <c r="B486" s="153" t="str">
        <f>IF($I486="","",IFERROR(IF(_xlfn.XLOOKUP($I486,tbl_StartedStatus[Bold ID],tbl_StartedStatus[Started])="Started","Yes",IF(_xlfn.XLOOKUP($I486,tbl_StartedStatus[Bold ID],tbl_StartedStatus[Started])="No Show","No Show","")),""))</f>
        <v/>
      </c>
      <c r="C486" s="149">
        <v>46267</v>
      </c>
      <c r="F486" s="149" t="s">
        <v>535</v>
      </c>
      <c r="H486" s="150" t="s">
        <v>5672</v>
      </c>
      <c r="I486" s="150">
        <v>238094400</v>
      </c>
      <c r="J486" s="150">
        <v>2085399143</v>
      </c>
      <c r="K486" s="150" t="s">
        <v>5480</v>
      </c>
      <c r="L486" s="150" t="s">
        <v>504</v>
      </c>
      <c r="M486" s="150" t="s">
        <v>67</v>
      </c>
      <c r="N486" s="155" t="s">
        <v>516</v>
      </c>
      <c r="O486" s="150" t="s">
        <v>507</v>
      </c>
      <c r="P486" s="150" t="s">
        <v>507</v>
      </c>
      <c r="Q486" s="150" t="s">
        <v>507</v>
      </c>
      <c r="R486" s="150" t="str">
        <f>IF($I486="","",IF(COUNTIFS('2.Mini Orientation'!$C:$C,$I486,'2.Mini Orientation'!$G:$G,"Yes")&gt;0,"Yes","No"))</f>
        <v>No</v>
      </c>
      <c r="S486" s="150" t="s">
        <v>5774</v>
      </c>
    </row>
    <row r="487" spans="1:19" ht="23.25" customHeight="1">
      <c r="A487" s="150" t="str">
        <f t="shared" si="7"/>
        <v>No</v>
      </c>
      <c r="B487" s="153" t="str">
        <f>IF($I487="","",IFERROR(IF(_xlfn.XLOOKUP($I487,tbl_StartedStatus[Bold ID],tbl_StartedStatus[Started])="Started","Yes",IF(_xlfn.XLOOKUP($I487,tbl_StartedStatus[Bold ID],tbl_StartedStatus[Started])="No Show","No Show","")),""))</f>
        <v/>
      </c>
      <c r="C487" s="149">
        <v>46267</v>
      </c>
      <c r="F487" s="149" t="s">
        <v>501</v>
      </c>
      <c r="H487" s="150" t="s">
        <v>3212</v>
      </c>
      <c r="I487" s="150">
        <v>187427438</v>
      </c>
      <c r="J487" s="150">
        <v>8018334371</v>
      </c>
      <c r="K487" s="150" t="s">
        <v>5481</v>
      </c>
      <c r="L487" s="150" t="s">
        <v>647</v>
      </c>
      <c r="M487" s="150" t="s">
        <v>67</v>
      </c>
      <c r="N487" s="155" t="s">
        <v>516</v>
      </c>
      <c r="O487" s="150" t="s">
        <v>506</v>
      </c>
      <c r="P487" s="150" t="s">
        <v>507</v>
      </c>
      <c r="Q487" s="150" t="s">
        <v>507</v>
      </c>
      <c r="R487" s="150" t="str">
        <f>IF($I487="","",IF(COUNTIFS('2.Mini Orientation'!$C:$C,$I487,'2.Mini Orientation'!$G:$G,"Yes")&gt;0,"Yes","No"))</f>
        <v>No</v>
      </c>
      <c r="S487" s="150"/>
    </row>
    <row r="488" spans="1:19" ht="23.25" customHeight="1">
      <c r="A488" s="150" t="str">
        <f t="shared" si="7"/>
        <v>Yes</v>
      </c>
      <c r="B488" s="153" t="str">
        <f>IF($I488="","",IFERROR(IF(_xlfn.XLOOKUP($I488,tbl_StartedStatus[Bold ID],tbl_StartedStatus[Started])="Started","Yes",IF(_xlfn.XLOOKUP($I488,tbl_StartedStatus[Bold ID],tbl_StartedStatus[Started])="No Show","No Show","")),""))</f>
        <v/>
      </c>
      <c r="C488" s="149">
        <v>46267</v>
      </c>
      <c r="F488" s="149" t="s">
        <v>501</v>
      </c>
      <c r="H488" s="150" t="s">
        <v>5673</v>
      </c>
      <c r="I488" s="150">
        <v>235340040</v>
      </c>
      <c r="J488" s="150">
        <v>2065787447</v>
      </c>
      <c r="K488" s="150" t="s">
        <v>5480</v>
      </c>
      <c r="L488" s="150" t="s">
        <v>504</v>
      </c>
      <c r="M488" s="150" t="s">
        <v>67</v>
      </c>
      <c r="N488" s="155" t="s">
        <v>510</v>
      </c>
      <c r="O488" s="150" t="s">
        <v>507</v>
      </c>
      <c r="P488" s="150" t="s">
        <v>507</v>
      </c>
      <c r="Q488" s="150" t="s">
        <v>507</v>
      </c>
      <c r="R488" s="150" t="str">
        <f>IF($I488="","",IF(COUNTIFS('2.Mini Orientation'!$C:$C,$I488,'2.Mini Orientation'!$G:$G,"Yes")&gt;0,"Yes","No"))</f>
        <v>Yes</v>
      </c>
      <c r="S488" s="150"/>
    </row>
    <row r="489" spans="1:19" ht="23.25" customHeight="1">
      <c r="A489" s="150" t="str">
        <f t="shared" si="7"/>
        <v>No</v>
      </c>
      <c r="B489" s="153" t="str">
        <f>IF($I489="","",IFERROR(IF(_xlfn.XLOOKUP($I489,tbl_StartedStatus[Bold ID],tbl_StartedStatus[Started])="Started","Yes",IF(_xlfn.XLOOKUP($I489,tbl_StartedStatus[Bold ID],tbl_StartedStatus[Started])="No Show","No Show","")),""))</f>
        <v/>
      </c>
      <c r="C489" s="149">
        <v>46267</v>
      </c>
      <c r="F489" s="149" t="s">
        <v>501</v>
      </c>
      <c r="H489" s="150" t="s">
        <v>5674</v>
      </c>
      <c r="I489" s="150">
        <v>226435664</v>
      </c>
      <c r="J489" s="150">
        <v>3852991931</v>
      </c>
      <c r="K489" s="150" t="s">
        <v>5480</v>
      </c>
      <c r="L489" s="150" t="s">
        <v>504</v>
      </c>
      <c r="M489" s="150" t="s">
        <v>67</v>
      </c>
      <c r="N489" s="155" t="s">
        <v>505</v>
      </c>
      <c r="O489" s="150" t="s">
        <v>507</v>
      </c>
      <c r="P489" s="150" t="s">
        <v>507</v>
      </c>
      <c r="Q489" s="150" t="s">
        <v>507</v>
      </c>
      <c r="R489" s="150" t="str">
        <f>IF($I489="","",IF(COUNTIFS('2.Mini Orientation'!$C:$C,$I489,'2.Mini Orientation'!$G:$G,"Yes")&gt;0,"Yes","No"))</f>
        <v>No</v>
      </c>
      <c r="S489" s="150"/>
    </row>
    <row r="490" spans="1:19" ht="23.25" customHeight="1">
      <c r="A490" s="150" t="str">
        <f t="shared" si="7"/>
        <v>No</v>
      </c>
      <c r="B490" s="153" t="str">
        <f>IF($I490="","",IFERROR(IF(_xlfn.XLOOKUP($I490,tbl_StartedStatus[Bold ID],tbl_StartedStatus[Started])="Started","Yes",IF(_xlfn.XLOOKUP($I490,tbl_StartedStatus[Bold ID],tbl_StartedStatus[Started])="No Show","No Show","")),""))</f>
        <v/>
      </c>
      <c r="C490" s="149">
        <v>46267</v>
      </c>
      <c r="F490" s="149" t="s">
        <v>501</v>
      </c>
      <c r="H490" s="150" t="s">
        <v>5675</v>
      </c>
      <c r="I490" s="150">
        <v>122821379</v>
      </c>
      <c r="J490" s="150" t="s">
        <v>5722</v>
      </c>
      <c r="K490" s="150" t="s">
        <v>5480</v>
      </c>
      <c r="L490" s="150" t="s">
        <v>504</v>
      </c>
      <c r="M490" s="150" t="s">
        <v>67</v>
      </c>
      <c r="N490" s="155" t="s">
        <v>505</v>
      </c>
      <c r="O490" s="150" t="s">
        <v>507</v>
      </c>
      <c r="P490" s="150" t="s">
        <v>507</v>
      </c>
      <c r="Q490" s="150" t="s">
        <v>507</v>
      </c>
      <c r="R490" s="150" t="str">
        <f>IF($I490="","",IF(COUNTIFS('2.Mini Orientation'!$C:$C,$I490,'2.Mini Orientation'!$G:$G,"Yes")&gt;0,"Yes","No"))</f>
        <v>No</v>
      </c>
      <c r="S490" s="150"/>
    </row>
    <row r="491" spans="1:19" ht="23.25" customHeight="1">
      <c r="A491" s="150" t="str">
        <f t="shared" si="7"/>
        <v>No</v>
      </c>
      <c r="B491" s="153" t="str">
        <f>IF($I491="","",IFERROR(IF(_xlfn.XLOOKUP($I491,tbl_StartedStatus[Bold ID],tbl_StartedStatus[Started])="Started","Yes",IF(_xlfn.XLOOKUP($I491,tbl_StartedStatus[Bold ID],tbl_StartedStatus[Started])="No Show","No Show","")),""))</f>
        <v/>
      </c>
      <c r="C491" s="149">
        <v>46267</v>
      </c>
      <c r="F491" s="149" t="s">
        <v>501</v>
      </c>
      <c r="H491" s="150" t="s">
        <v>5676</v>
      </c>
      <c r="I491" s="150">
        <v>235457491</v>
      </c>
      <c r="J491" s="150">
        <v>3854766938</v>
      </c>
      <c r="K491" s="150" t="s">
        <v>5480</v>
      </c>
      <c r="L491" s="150" t="s">
        <v>504</v>
      </c>
      <c r="M491" s="150" t="s">
        <v>67</v>
      </c>
      <c r="N491" s="155" t="s">
        <v>510</v>
      </c>
      <c r="O491" s="150" t="s">
        <v>507</v>
      </c>
      <c r="P491" s="150" t="s">
        <v>507</v>
      </c>
      <c r="Q491" s="150" t="s">
        <v>507</v>
      </c>
      <c r="R491" s="150" t="str">
        <f>IF($I491="","",IF(COUNTIFS('2.Mini Orientation'!$C:$C,$I491,'2.Mini Orientation'!$G:$G,"Yes")&gt;0,"Yes","No"))</f>
        <v>No</v>
      </c>
      <c r="S491" s="150" t="s">
        <v>804</v>
      </c>
    </row>
    <row r="492" spans="1:19" ht="23.25" customHeight="1">
      <c r="A492" s="150" t="str">
        <f t="shared" si="7"/>
        <v>No</v>
      </c>
      <c r="B492" s="153" t="str">
        <f>IF($I492="","",IFERROR(IF(_xlfn.XLOOKUP($I492,tbl_StartedStatus[Bold ID],tbl_StartedStatus[Started])="Started","Yes",IF(_xlfn.XLOOKUP($I492,tbl_StartedStatus[Bold ID],tbl_StartedStatus[Started])="No Show","No Show","")),""))</f>
        <v/>
      </c>
      <c r="C492" s="149">
        <v>46267</v>
      </c>
      <c r="F492" s="149" t="s">
        <v>501</v>
      </c>
      <c r="H492" s="150" t="s">
        <v>5677</v>
      </c>
      <c r="I492" s="150">
        <v>160823267</v>
      </c>
      <c r="J492" s="150">
        <v>3855203317</v>
      </c>
      <c r="K492" s="150" t="s">
        <v>5480</v>
      </c>
      <c r="L492" s="150" t="s">
        <v>504</v>
      </c>
      <c r="M492" s="150" t="s">
        <v>67</v>
      </c>
      <c r="N492" s="155" t="s">
        <v>516</v>
      </c>
      <c r="O492" s="150" t="s">
        <v>506</v>
      </c>
      <c r="P492" s="150" t="s">
        <v>507</v>
      </c>
      <c r="Q492" s="150" t="s">
        <v>507</v>
      </c>
      <c r="R492" s="150" t="str">
        <f>IF($I492="","",IF(COUNTIFS('2.Mini Orientation'!$C:$C,$I492,'2.Mini Orientation'!$G:$G,"Yes")&gt;0,"Yes","No"))</f>
        <v>No</v>
      </c>
      <c r="S492" s="150"/>
    </row>
    <row r="493" spans="1:19" ht="23.25" customHeight="1">
      <c r="A493" s="150" t="str">
        <f t="shared" si="7"/>
        <v>No</v>
      </c>
      <c r="B493" s="153" t="str">
        <f>IF($I493="","",IFERROR(IF(_xlfn.XLOOKUP($I493,tbl_StartedStatus[Bold ID],tbl_StartedStatus[Started])="Started","Yes",IF(_xlfn.XLOOKUP($I493,tbl_StartedStatus[Bold ID],tbl_StartedStatus[Started])="No Show","No Show","")),""))</f>
        <v/>
      </c>
      <c r="C493" s="149">
        <v>46267</v>
      </c>
      <c r="F493" s="149" t="s">
        <v>501</v>
      </c>
      <c r="H493" s="150" t="s">
        <v>5678</v>
      </c>
      <c r="I493" s="150">
        <v>160823267</v>
      </c>
      <c r="J493" s="150">
        <v>3855203316</v>
      </c>
      <c r="K493" s="150" t="s">
        <v>5480</v>
      </c>
      <c r="L493" s="150" t="s">
        <v>504</v>
      </c>
      <c r="M493" s="150" t="s">
        <v>67</v>
      </c>
      <c r="N493" s="155" t="s">
        <v>516</v>
      </c>
      <c r="O493" s="150" t="s">
        <v>506</v>
      </c>
      <c r="P493" s="150" t="s">
        <v>507</v>
      </c>
      <c r="Q493" s="150" t="s">
        <v>507</v>
      </c>
      <c r="R493" s="150" t="str">
        <f>IF($I493="","",IF(COUNTIFS('2.Mini Orientation'!$C:$C,$I493,'2.Mini Orientation'!$G:$G,"Yes")&gt;0,"Yes","No"))</f>
        <v>No</v>
      </c>
      <c r="S493" s="150"/>
    </row>
    <row r="494" spans="1:19" ht="23.25" customHeight="1">
      <c r="A494" s="150" t="str">
        <f t="shared" si="7"/>
        <v>No</v>
      </c>
      <c r="B494" s="153" t="str">
        <f>IF($I494="","",IFERROR(IF(_xlfn.XLOOKUP($I494,tbl_StartedStatus[Bold ID],tbl_StartedStatus[Started])="Started","Yes",IF(_xlfn.XLOOKUP($I494,tbl_StartedStatus[Bold ID],tbl_StartedStatus[Started])="No Show","No Show","")),""))</f>
        <v/>
      </c>
      <c r="C494" s="149">
        <v>46268</v>
      </c>
      <c r="F494" s="149" t="s">
        <v>501</v>
      </c>
      <c r="H494" s="150" t="s">
        <v>5679</v>
      </c>
      <c r="I494" s="150">
        <v>235468107</v>
      </c>
      <c r="J494" s="150" t="s">
        <v>5723</v>
      </c>
      <c r="K494" s="150" t="s">
        <v>5481</v>
      </c>
      <c r="L494" s="150" t="s">
        <v>504</v>
      </c>
      <c r="M494" s="150" t="s">
        <v>67</v>
      </c>
      <c r="N494" s="155" t="s">
        <v>510</v>
      </c>
      <c r="O494" s="150" t="s">
        <v>507</v>
      </c>
      <c r="P494" s="150" t="s">
        <v>507</v>
      </c>
      <c r="Q494" s="150" t="s">
        <v>507</v>
      </c>
      <c r="R494" s="150" t="str">
        <f>IF($I494="","",IF(COUNTIFS('2.Mini Orientation'!$C:$C,$I494,'2.Mini Orientation'!$G:$G,"Yes")&gt;0,"Yes","No"))</f>
        <v>No</v>
      </c>
      <c r="S494" s="150"/>
    </row>
    <row r="495" spans="1:19" ht="23.25" customHeight="1">
      <c r="A495" s="150" t="str">
        <f t="shared" si="7"/>
        <v>No</v>
      </c>
      <c r="B495" s="153" t="str">
        <f>IF($I495="","",IFERROR(IF(_xlfn.XLOOKUP($I495,tbl_StartedStatus[Bold ID],tbl_StartedStatus[Started])="Started","Yes",IF(_xlfn.XLOOKUP($I495,tbl_StartedStatus[Bold ID],tbl_StartedStatus[Started])="No Show","No Show","")),""))</f>
        <v/>
      </c>
      <c r="C495" s="149">
        <v>46268</v>
      </c>
      <c r="F495" s="149" t="s">
        <v>501</v>
      </c>
      <c r="H495" s="150" t="s">
        <v>5680</v>
      </c>
      <c r="I495" s="150">
        <v>235506791</v>
      </c>
      <c r="J495" s="150">
        <v>4359197943</v>
      </c>
      <c r="K495" s="150" t="s">
        <v>5480</v>
      </c>
      <c r="L495" s="150" t="s">
        <v>504</v>
      </c>
      <c r="M495" s="150" t="s">
        <v>67</v>
      </c>
      <c r="N495" s="155" t="s">
        <v>510</v>
      </c>
      <c r="O495" s="150" t="s">
        <v>507</v>
      </c>
      <c r="P495" s="150" t="s">
        <v>507</v>
      </c>
      <c r="Q495" s="150" t="s">
        <v>507</v>
      </c>
      <c r="R495" s="150" t="str">
        <f>IF($I495="","",IF(COUNTIFS('2.Mini Orientation'!$C:$C,$I495,'2.Mini Orientation'!$G:$G,"Yes")&gt;0,"Yes","No"))</f>
        <v>No</v>
      </c>
      <c r="S495" s="150"/>
    </row>
    <row r="496" spans="1:19" ht="23.25" customHeight="1">
      <c r="A496" s="150" t="str">
        <f t="shared" si="7"/>
        <v>No</v>
      </c>
      <c r="B496" s="153" t="str">
        <f>IF($I496="","",IFERROR(IF(_xlfn.XLOOKUP($I496,tbl_StartedStatus[Bold ID],tbl_StartedStatus[Started])="Started","Yes",IF(_xlfn.XLOOKUP($I496,tbl_StartedStatus[Bold ID],tbl_StartedStatus[Started])="No Show","No Show","")),""))</f>
        <v/>
      </c>
      <c r="C496" s="149">
        <v>46268</v>
      </c>
      <c r="F496" s="149" t="s">
        <v>542</v>
      </c>
      <c r="H496" s="150" t="s">
        <v>5681</v>
      </c>
      <c r="I496" s="150">
        <v>238789322</v>
      </c>
      <c r="J496" s="150" t="s">
        <v>5724</v>
      </c>
      <c r="K496" s="150" t="s">
        <v>5481</v>
      </c>
      <c r="L496" s="150" t="s">
        <v>504</v>
      </c>
      <c r="M496" s="150" t="s">
        <v>67</v>
      </c>
      <c r="N496" s="155" t="s">
        <v>516</v>
      </c>
      <c r="O496" s="150" t="s">
        <v>506</v>
      </c>
      <c r="P496" s="150" t="s">
        <v>507</v>
      </c>
      <c r="Q496" s="150" t="s">
        <v>507</v>
      </c>
      <c r="R496" s="150" t="str">
        <f>IF($I496="","",IF(COUNTIFS('2.Mini Orientation'!$C:$C,$I496,'2.Mini Orientation'!$G:$G,"Yes")&gt;0,"Yes","No"))</f>
        <v>Yes</v>
      </c>
      <c r="S496" s="150"/>
    </row>
    <row r="497" spans="1:19" ht="23.25" customHeight="1">
      <c r="A497" s="150" t="str">
        <f t="shared" si="7"/>
        <v>No</v>
      </c>
      <c r="B497" s="153" t="str">
        <f>IF($I497="","",IFERROR(IF(_xlfn.XLOOKUP($I497,tbl_StartedStatus[Bold ID],tbl_StartedStatus[Started])="Started","Yes",IF(_xlfn.XLOOKUP($I497,tbl_StartedStatus[Bold ID],tbl_StartedStatus[Started])="No Show","No Show","")),""))</f>
        <v/>
      </c>
      <c r="C497" s="149">
        <v>46268</v>
      </c>
      <c r="F497" s="149" t="s">
        <v>542</v>
      </c>
      <c r="H497" s="150" t="s">
        <v>5682</v>
      </c>
      <c r="I497" s="150">
        <v>238789304</v>
      </c>
      <c r="J497" s="150">
        <v>3853436922</v>
      </c>
      <c r="K497" s="150" t="s">
        <v>5481</v>
      </c>
      <c r="L497" s="150" t="s">
        <v>504</v>
      </c>
      <c r="M497" s="150" t="s">
        <v>67</v>
      </c>
      <c r="N497" s="155" t="s">
        <v>516</v>
      </c>
      <c r="O497" s="150" t="s">
        <v>506</v>
      </c>
      <c r="P497" s="150" t="s">
        <v>507</v>
      </c>
      <c r="Q497" s="150" t="s">
        <v>507</v>
      </c>
      <c r="R497" s="150" t="str">
        <f>IF($I497="","",IF(COUNTIFS('2.Mini Orientation'!$C:$C,$I497,'2.Mini Orientation'!$G:$G,"Yes")&gt;0,"Yes","No"))</f>
        <v>Yes</v>
      </c>
      <c r="S497" s="150"/>
    </row>
    <row r="498" spans="1:19" ht="23.25" customHeight="1">
      <c r="A498" s="150" t="str">
        <f t="shared" si="7"/>
        <v>Yes</v>
      </c>
      <c r="B498" s="153" t="str">
        <f>IF($I498="","",IFERROR(IF(_xlfn.XLOOKUP($I498,tbl_StartedStatus[Bold ID],tbl_StartedStatus[Started])="Started","Yes",IF(_xlfn.XLOOKUP($I498,tbl_StartedStatus[Bold ID],tbl_StartedStatus[Started])="No Show","No Show","")),""))</f>
        <v/>
      </c>
      <c r="C498" s="149">
        <v>46268</v>
      </c>
      <c r="F498" s="149" t="s">
        <v>501</v>
      </c>
      <c r="H498" s="150" t="s">
        <v>5461</v>
      </c>
      <c r="I498" s="150">
        <v>164975070</v>
      </c>
      <c r="J498" s="150">
        <v>3853370291</v>
      </c>
      <c r="K498" s="150" t="s">
        <v>5481</v>
      </c>
      <c r="L498" s="150" t="s">
        <v>504</v>
      </c>
      <c r="M498" s="150" t="s">
        <v>67</v>
      </c>
      <c r="N498" s="155" t="s">
        <v>510</v>
      </c>
      <c r="O498" s="150" t="s">
        <v>507</v>
      </c>
      <c r="P498" s="150" t="s">
        <v>507</v>
      </c>
      <c r="Q498" s="150" t="s">
        <v>507</v>
      </c>
      <c r="R498" s="150" t="str">
        <f>IF($I498="","",IF(COUNTIFS('2.Mini Orientation'!$C:$C,$I498,'2.Mini Orientation'!$G:$G,"Yes")&gt;0,"Yes","No"))</f>
        <v>Yes</v>
      </c>
      <c r="S498" s="150" t="s">
        <v>5775</v>
      </c>
    </row>
    <row r="499" spans="1:19" ht="23.25" customHeight="1">
      <c r="A499" s="150" t="str">
        <f t="shared" si="7"/>
        <v>No</v>
      </c>
      <c r="B499" s="153" t="str">
        <f>IF($I499="","",IFERROR(IF(_xlfn.XLOOKUP($I499,tbl_StartedStatus[Bold ID],tbl_StartedStatus[Started])="Started","Yes",IF(_xlfn.XLOOKUP($I499,tbl_StartedStatus[Bold ID],tbl_StartedStatus[Started])="No Show","No Show","")),""))</f>
        <v/>
      </c>
      <c r="C499" s="149">
        <v>46268</v>
      </c>
      <c r="F499" s="149" t="s">
        <v>501</v>
      </c>
      <c r="H499" s="150" t="s">
        <v>5683</v>
      </c>
      <c r="I499" s="150">
        <v>235112598</v>
      </c>
      <c r="J499" s="150">
        <v>3852301608</v>
      </c>
      <c r="K499" s="150" t="s">
        <v>5480</v>
      </c>
      <c r="L499" s="150" t="s">
        <v>504</v>
      </c>
      <c r="M499" s="150" t="s">
        <v>67</v>
      </c>
      <c r="N499" s="155" t="s">
        <v>516</v>
      </c>
      <c r="O499" s="150" t="s">
        <v>506</v>
      </c>
      <c r="P499" s="150" t="s">
        <v>507</v>
      </c>
      <c r="Q499" s="150" t="s">
        <v>507</v>
      </c>
      <c r="R499" s="150" t="str">
        <f>IF($I499="","",IF(COUNTIFS('2.Mini Orientation'!$C:$C,$I499,'2.Mini Orientation'!$G:$G,"Yes")&gt;0,"Yes","No"))</f>
        <v>No</v>
      </c>
      <c r="S499" s="150"/>
    </row>
    <row r="500" spans="1:19" ht="23.25" customHeight="1">
      <c r="A500" s="150" t="str">
        <f t="shared" si="7"/>
        <v>No</v>
      </c>
      <c r="B500" s="153" t="str">
        <f>IF($I500="","",IFERROR(IF(_xlfn.XLOOKUP($I500,tbl_StartedStatus[Bold ID],tbl_StartedStatus[Started])="Started","Yes",IF(_xlfn.XLOOKUP($I500,tbl_StartedStatus[Bold ID],tbl_StartedStatus[Started])="No Show","No Show","")),""))</f>
        <v/>
      </c>
      <c r="C500" s="149">
        <v>46269</v>
      </c>
      <c r="F500" s="149" t="s">
        <v>535</v>
      </c>
      <c r="H500" s="150" t="s">
        <v>5684</v>
      </c>
      <c r="I500" s="150">
        <v>238807887</v>
      </c>
      <c r="J500" s="150" t="s">
        <v>5725</v>
      </c>
      <c r="K500" s="150" t="s">
        <v>5481</v>
      </c>
      <c r="L500" s="150" t="s">
        <v>504</v>
      </c>
      <c r="M500" s="150" t="s">
        <v>67</v>
      </c>
      <c r="N500" s="155" t="s">
        <v>516</v>
      </c>
      <c r="O500" s="150" t="s">
        <v>506</v>
      </c>
      <c r="P500" s="150" t="s">
        <v>507</v>
      </c>
      <c r="Q500" s="150" t="s">
        <v>507</v>
      </c>
      <c r="R500" s="150" t="str">
        <f>IF($I500="","",IF(COUNTIFS('2.Mini Orientation'!$C:$C,$I500,'2.Mini Orientation'!$G:$G,"Yes")&gt;0,"Yes","No"))</f>
        <v>Yes</v>
      </c>
      <c r="S500" s="150"/>
    </row>
    <row r="501" spans="1:19" ht="23.25" customHeight="1">
      <c r="A501" s="150" t="str">
        <f t="shared" si="7"/>
        <v>No</v>
      </c>
      <c r="B501" s="153" t="str">
        <f>IF($I501="","",IFERROR(IF(_xlfn.XLOOKUP($I501,tbl_StartedStatus[Bold ID],tbl_StartedStatus[Started])="Started","Yes",IF(_xlfn.XLOOKUP($I501,tbl_StartedStatus[Bold ID],tbl_StartedStatus[Started])="No Show","No Show","")),""))</f>
        <v/>
      </c>
      <c r="C501" s="149">
        <v>46269</v>
      </c>
      <c r="F501" s="149" t="s">
        <v>535</v>
      </c>
      <c r="H501" s="150" t="s">
        <v>5685</v>
      </c>
      <c r="I501" s="150">
        <v>238807955</v>
      </c>
      <c r="J501" s="150">
        <v>3854786045</v>
      </c>
      <c r="K501" s="150" t="s">
        <v>5481</v>
      </c>
      <c r="L501" s="150" t="s">
        <v>647</v>
      </c>
      <c r="M501" s="150" t="s">
        <v>67</v>
      </c>
      <c r="N501" s="155" t="s">
        <v>516</v>
      </c>
      <c r="O501" s="150" t="s">
        <v>506</v>
      </c>
      <c r="P501" s="150" t="s">
        <v>507</v>
      </c>
      <c r="Q501" s="150" t="s">
        <v>507</v>
      </c>
      <c r="R501" s="150" t="str">
        <f>IF($I501="","",IF(COUNTIFS('2.Mini Orientation'!$C:$C,$I501,'2.Mini Orientation'!$G:$G,"Yes")&gt;0,"Yes","No"))</f>
        <v>Yes</v>
      </c>
      <c r="S501" s="150"/>
    </row>
    <row r="502" spans="1:19" ht="23.25" customHeight="1">
      <c r="A502" s="150" t="str">
        <f t="shared" si="7"/>
        <v>No</v>
      </c>
      <c r="B502" s="153" t="str">
        <f>IF($I502="","",IFERROR(IF(_xlfn.XLOOKUP($I502,tbl_StartedStatus[Bold ID],tbl_StartedStatus[Started])="Started","Yes",IF(_xlfn.XLOOKUP($I502,tbl_StartedStatus[Bold ID],tbl_StartedStatus[Started])="No Show","No Show","")),""))</f>
        <v/>
      </c>
      <c r="C502" s="149">
        <v>46269</v>
      </c>
      <c r="F502" s="149" t="s">
        <v>501</v>
      </c>
      <c r="H502" s="150" t="s">
        <v>5686</v>
      </c>
      <c r="I502" s="150">
        <v>223070084</v>
      </c>
      <c r="J502" s="150">
        <v>3856013026</v>
      </c>
      <c r="K502" s="150" t="s">
        <v>5480</v>
      </c>
      <c r="L502" s="150" t="s">
        <v>504</v>
      </c>
      <c r="M502" s="150" t="s">
        <v>67</v>
      </c>
      <c r="N502" s="155" t="s">
        <v>510</v>
      </c>
      <c r="O502" s="150" t="s">
        <v>507</v>
      </c>
      <c r="P502" s="150" t="s">
        <v>507</v>
      </c>
      <c r="Q502" s="150" t="s">
        <v>507</v>
      </c>
      <c r="R502" s="150" t="str">
        <f>IF($I502="","",IF(COUNTIFS('2.Mini Orientation'!$C:$C,$I502,'2.Mini Orientation'!$G:$G,"Yes")&gt;0,"Yes","No"))</f>
        <v>No</v>
      </c>
      <c r="S502" s="150"/>
    </row>
    <row r="503" spans="1:19" ht="23.25" customHeight="1">
      <c r="A503" s="150" t="str">
        <f t="shared" si="7"/>
        <v>No</v>
      </c>
      <c r="B503" s="153" t="str">
        <f>IF($I503="","",IFERROR(IF(_xlfn.XLOOKUP($I503,tbl_StartedStatus[Bold ID],tbl_StartedStatus[Started])="Started","Yes",IF(_xlfn.XLOOKUP($I503,tbl_StartedStatus[Bold ID],tbl_StartedStatus[Started])="No Show","No Show","")),""))</f>
        <v/>
      </c>
      <c r="C503" s="149">
        <v>46269</v>
      </c>
      <c r="F503" s="149" t="s">
        <v>501</v>
      </c>
      <c r="H503" s="150" t="s">
        <v>5687</v>
      </c>
      <c r="I503" s="150">
        <v>235509438</v>
      </c>
      <c r="J503" s="150" t="s">
        <v>5726</v>
      </c>
      <c r="K503" s="150" t="s">
        <v>5481</v>
      </c>
      <c r="L503" s="150" t="s">
        <v>504</v>
      </c>
      <c r="M503" s="150" t="s">
        <v>67</v>
      </c>
      <c r="N503" s="155" t="s">
        <v>510</v>
      </c>
      <c r="O503" s="150" t="s">
        <v>507</v>
      </c>
      <c r="P503" s="150" t="s">
        <v>507</v>
      </c>
      <c r="Q503" s="150" t="s">
        <v>507</v>
      </c>
      <c r="R503" s="150" t="str">
        <f>IF($I503="","",IF(COUNTIFS('2.Mini Orientation'!$C:$C,$I503,'2.Mini Orientation'!$G:$G,"Yes")&gt;0,"Yes","No"))</f>
        <v>No</v>
      </c>
      <c r="S503" s="150"/>
    </row>
    <row r="504" spans="1:19" ht="23.25" customHeight="1">
      <c r="A504" s="150" t="str">
        <f t="shared" si="7"/>
        <v>No</v>
      </c>
      <c r="B504" s="153" t="str">
        <f>IF($I504="","",IFERROR(IF(_xlfn.XLOOKUP($I504,tbl_StartedStatus[Bold ID],tbl_StartedStatus[Started])="Started","Yes",IF(_xlfn.XLOOKUP($I504,tbl_StartedStatus[Bold ID],tbl_StartedStatus[Started])="No Show","No Show","")),""))</f>
        <v/>
      </c>
      <c r="C504" s="149">
        <v>46269</v>
      </c>
      <c r="F504" s="149" t="s">
        <v>542</v>
      </c>
      <c r="H504" s="150" t="s">
        <v>5688</v>
      </c>
      <c r="I504" s="150">
        <v>238816570</v>
      </c>
      <c r="J504" s="150">
        <v>8016660725</v>
      </c>
      <c r="K504" s="150" t="s">
        <v>5481</v>
      </c>
      <c r="L504" s="150" t="s">
        <v>504</v>
      </c>
      <c r="M504" s="150" t="s">
        <v>67</v>
      </c>
      <c r="N504" s="155" t="s">
        <v>516</v>
      </c>
      <c r="O504" s="150" t="s">
        <v>506</v>
      </c>
      <c r="P504" s="150" t="s">
        <v>507</v>
      </c>
      <c r="Q504" s="150" t="s">
        <v>507</v>
      </c>
      <c r="R504" s="150" t="str">
        <f>IF($I504="","",IF(COUNTIFS('2.Mini Orientation'!$C:$C,$I504,'2.Mini Orientation'!$G:$G,"Yes")&gt;0,"Yes","No"))</f>
        <v>Yes</v>
      </c>
      <c r="S504" s="150"/>
    </row>
    <row r="505" spans="1:19" ht="23.25" customHeight="1">
      <c r="A505" s="150" t="str">
        <f t="shared" si="7"/>
        <v>No</v>
      </c>
      <c r="B505" s="153" t="str">
        <f>IF($I505="","",IFERROR(IF(_xlfn.XLOOKUP($I505,tbl_StartedStatus[Bold ID],tbl_StartedStatus[Started])="Started","Yes",IF(_xlfn.XLOOKUP($I505,tbl_StartedStatus[Bold ID],tbl_StartedStatus[Started])="No Show","No Show","")),""))</f>
        <v/>
      </c>
      <c r="C505" s="149">
        <v>46269</v>
      </c>
      <c r="F505" s="149" t="s">
        <v>542</v>
      </c>
      <c r="H505" s="150" t="s">
        <v>1441</v>
      </c>
      <c r="I505" s="150">
        <v>217221378</v>
      </c>
      <c r="J505" s="150">
        <v>9089225174</v>
      </c>
      <c r="K505" s="150" t="s">
        <v>5480</v>
      </c>
      <c r="L505" s="150" t="s">
        <v>504</v>
      </c>
      <c r="M505" s="150" t="s">
        <v>66</v>
      </c>
      <c r="N505" s="155" t="s">
        <v>733</v>
      </c>
      <c r="O505" s="150" t="s">
        <v>506</v>
      </c>
      <c r="P505" s="150" t="s">
        <v>507</v>
      </c>
      <c r="Q505" s="150" t="s">
        <v>507</v>
      </c>
      <c r="R505" s="150" t="str">
        <f>IF($I505="","",IF(COUNTIFS('2.Mini Orientation'!$C:$C,$I505,'2.Mini Orientation'!$G:$G,"Yes")&gt;0,"Yes","No"))</f>
        <v>No</v>
      </c>
      <c r="S505" s="150"/>
    </row>
    <row r="506" spans="1:19" ht="23.25" customHeight="1">
      <c r="A506" s="150" t="str">
        <f t="shared" si="7"/>
        <v>Yes</v>
      </c>
      <c r="B506" s="153" t="str">
        <f>IF($I506="","",IFERROR(IF(_xlfn.XLOOKUP($I506,tbl_StartedStatus[Bold ID],tbl_StartedStatus[Started])="Started","Yes",IF(_xlfn.XLOOKUP($I506,tbl_StartedStatus[Bold ID],tbl_StartedStatus[Started])="No Show","No Show","")),""))</f>
        <v/>
      </c>
      <c r="C506" s="149">
        <v>46273</v>
      </c>
      <c r="F506" s="149" t="s">
        <v>535</v>
      </c>
      <c r="H506" s="150" t="s">
        <v>5689</v>
      </c>
      <c r="I506" s="596">
        <v>238817350</v>
      </c>
      <c r="J506" s="150">
        <v>3855482798</v>
      </c>
      <c r="K506" s="150" t="s">
        <v>5481</v>
      </c>
      <c r="L506" s="150" t="s">
        <v>504</v>
      </c>
      <c r="M506" s="150" t="s">
        <v>67</v>
      </c>
      <c r="N506" s="155" t="s">
        <v>510</v>
      </c>
      <c r="O506" s="150" t="s">
        <v>507</v>
      </c>
      <c r="P506" s="150" t="s">
        <v>507</v>
      </c>
      <c r="Q506" s="150" t="s">
        <v>507</v>
      </c>
      <c r="R506" s="150" t="str">
        <f>IF($I506="","",IF(COUNTIFS('2.Mini Orientation'!$C:$C,$I506,'2.Mini Orientation'!$G:$G,"Yes")&gt;0,"Yes","No"))</f>
        <v>Yes</v>
      </c>
      <c r="S506" s="150"/>
    </row>
    <row r="507" spans="1:19" ht="23.25" customHeight="1">
      <c r="A507" s="150" t="str">
        <f t="shared" si="7"/>
        <v>No</v>
      </c>
      <c r="B507" s="153" t="str">
        <f>IF($I507="","",IFERROR(IF(_xlfn.XLOOKUP($I507,tbl_StartedStatus[Bold ID],tbl_StartedStatus[Started])="Started","Yes",IF(_xlfn.XLOOKUP($I507,tbl_StartedStatus[Bold ID],tbl_StartedStatus[Started])="No Show","No Show","")),""))</f>
        <v/>
      </c>
      <c r="C507" s="149">
        <v>46273</v>
      </c>
      <c r="F507" s="149" t="s">
        <v>501</v>
      </c>
      <c r="H507" s="150" t="s">
        <v>5690</v>
      </c>
      <c r="I507" s="150">
        <v>203393790</v>
      </c>
      <c r="J507" s="150">
        <v>3852350632</v>
      </c>
      <c r="K507" s="150" t="s">
        <v>5480</v>
      </c>
      <c r="L507" s="150" t="s">
        <v>504</v>
      </c>
      <c r="M507" s="150" t="s">
        <v>67</v>
      </c>
      <c r="N507" s="155" t="s">
        <v>505</v>
      </c>
      <c r="O507" s="150" t="s">
        <v>507</v>
      </c>
      <c r="P507" s="150" t="s">
        <v>507</v>
      </c>
      <c r="Q507" s="150" t="s">
        <v>507</v>
      </c>
      <c r="R507" s="150" t="str">
        <f>IF($I507="","",IF(COUNTIFS('2.Mini Orientation'!$C:$C,$I507,'2.Mini Orientation'!$G:$G,"Yes")&gt;0,"Yes","No"))</f>
        <v>No</v>
      </c>
      <c r="S507" s="150"/>
    </row>
    <row r="508" spans="1:19" ht="23.25" customHeight="1">
      <c r="A508" s="150" t="str">
        <f t="shared" si="7"/>
        <v>No</v>
      </c>
      <c r="B508" s="153" t="str">
        <f>IF($I508="","",IFERROR(IF(_xlfn.XLOOKUP($I508,tbl_StartedStatus[Bold ID],tbl_StartedStatus[Started])="Started","Yes",IF(_xlfn.XLOOKUP($I508,tbl_StartedStatus[Bold ID],tbl_StartedStatus[Started])="No Show","No Show","")),""))</f>
        <v/>
      </c>
      <c r="C508" s="149">
        <v>46273</v>
      </c>
      <c r="F508" s="149" t="s">
        <v>501</v>
      </c>
      <c r="H508" s="150" t="s">
        <v>5691</v>
      </c>
      <c r="I508" s="150">
        <v>115762767</v>
      </c>
      <c r="J508" s="150">
        <v>8013005097</v>
      </c>
      <c r="K508" s="150" t="s">
        <v>5480</v>
      </c>
      <c r="L508" s="150" t="s">
        <v>504</v>
      </c>
      <c r="M508" s="150" t="s">
        <v>67</v>
      </c>
      <c r="N508" s="155" t="s">
        <v>516</v>
      </c>
      <c r="O508" s="150" t="s">
        <v>507</v>
      </c>
      <c r="P508" s="150" t="s">
        <v>507</v>
      </c>
      <c r="Q508" s="150" t="s">
        <v>507</v>
      </c>
      <c r="R508" s="150" t="str">
        <f>IF($I508="","",IF(COUNTIFS('2.Mini Orientation'!$C:$C,$I508,'2.Mini Orientation'!$G:$G,"Yes")&gt;0,"Yes","No"))</f>
        <v>No</v>
      </c>
      <c r="S508" s="150"/>
    </row>
    <row r="509" spans="1:19" ht="23.25" customHeight="1">
      <c r="A509" s="150" t="str">
        <f t="shared" si="7"/>
        <v>Yes</v>
      </c>
      <c r="B509" s="153" t="str">
        <f>IF($I509="","",IFERROR(IF(_xlfn.XLOOKUP($I509,tbl_StartedStatus[Bold ID],tbl_StartedStatus[Started])="Started","Yes",IF(_xlfn.XLOOKUP($I509,tbl_StartedStatus[Bold ID],tbl_StartedStatus[Started])="No Show","No Show","")),""))</f>
        <v/>
      </c>
      <c r="C509" s="149">
        <v>46273</v>
      </c>
      <c r="F509" s="149" t="s">
        <v>542</v>
      </c>
      <c r="H509" s="596" t="s">
        <v>5692</v>
      </c>
      <c r="I509" s="150">
        <v>235517686</v>
      </c>
      <c r="J509" s="596">
        <v>8014147726</v>
      </c>
      <c r="K509" s="150" t="s">
        <v>266</v>
      </c>
      <c r="L509" s="150" t="s">
        <v>504</v>
      </c>
      <c r="M509" s="150" t="s">
        <v>67</v>
      </c>
      <c r="N509" s="155" t="s">
        <v>505</v>
      </c>
      <c r="O509" s="150" t="s">
        <v>507</v>
      </c>
      <c r="P509" s="150" t="s">
        <v>507</v>
      </c>
      <c r="Q509" s="150" t="s">
        <v>507</v>
      </c>
      <c r="R509" s="150" t="str">
        <f>IF($I509="","",IF(COUNTIFS('2.Mini Orientation'!$C:$C,$I509,'2.Mini Orientation'!$G:$G,"Yes")&gt;0,"Yes","No"))</f>
        <v>Yes</v>
      </c>
      <c r="S509" s="150"/>
    </row>
    <row r="510" spans="1:19" ht="23.25" customHeight="1">
      <c r="A510" s="150" t="str">
        <f t="shared" si="7"/>
        <v>No</v>
      </c>
      <c r="B510" s="153" t="str">
        <f>IF($I510="","",IFERROR(IF(_xlfn.XLOOKUP($I510,tbl_StartedStatus[Bold ID],tbl_StartedStatus[Started])="Started","Yes",IF(_xlfn.XLOOKUP($I510,tbl_StartedStatus[Bold ID],tbl_StartedStatus[Started])="No Show","No Show","")),""))</f>
        <v/>
      </c>
      <c r="C510" s="149">
        <v>46274</v>
      </c>
      <c r="F510" s="149" t="s">
        <v>501</v>
      </c>
      <c r="H510" s="150" t="s">
        <v>5693</v>
      </c>
      <c r="I510" s="150">
        <v>237700311</v>
      </c>
      <c r="J510" s="150">
        <v>9516657989</v>
      </c>
      <c r="K510" s="150" t="s">
        <v>5481</v>
      </c>
      <c r="L510" s="150" t="s">
        <v>504</v>
      </c>
      <c r="M510" s="150" t="s">
        <v>67</v>
      </c>
      <c r="N510" s="155" t="s">
        <v>510</v>
      </c>
      <c r="O510" s="150" t="s">
        <v>507</v>
      </c>
      <c r="P510" s="150" t="s">
        <v>507</v>
      </c>
      <c r="Q510" s="150" t="s">
        <v>507</v>
      </c>
      <c r="R510" s="150" t="str">
        <f>IF($I510="","",IF(COUNTIFS('2.Mini Orientation'!$C:$C,$I510,'2.Mini Orientation'!$G:$G,"Yes")&gt;0,"Yes","No"))</f>
        <v>No</v>
      </c>
      <c r="S510" s="150"/>
    </row>
    <row r="511" spans="1:19" ht="23.25" customHeight="1">
      <c r="A511" s="150" t="str">
        <f t="shared" si="7"/>
        <v>No</v>
      </c>
      <c r="B511" s="153" t="str">
        <f>IF($I511="","",IFERROR(IF(_xlfn.XLOOKUP($I511,tbl_StartedStatus[Bold ID],tbl_StartedStatus[Started])="Started","Yes",IF(_xlfn.XLOOKUP($I511,tbl_StartedStatus[Bold ID],tbl_StartedStatus[Started])="No Show","No Show","")),""))</f>
        <v/>
      </c>
      <c r="C511" s="149">
        <v>46274</v>
      </c>
      <c r="F511" s="149" t="s">
        <v>501</v>
      </c>
      <c r="H511" s="150" t="s">
        <v>5694</v>
      </c>
      <c r="I511" s="150">
        <v>237700285</v>
      </c>
      <c r="J511" s="150">
        <v>9512913344</v>
      </c>
      <c r="K511" s="150" t="s">
        <v>5481</v>
      </c>
      <c r="L511" s="150" t="s">
        <v>504</v>
      </c>
      <c r="M511" s="150" t="s">
        <v>67</v>
      </c>
      <c r="N511" s="155" t="s">
        <v>510</v>
      </c>
      <c r="O511" s="150" t="s">
        <v>507</v>
      </c>
      <c r="P511" s="150" t="s">
        <v>507</v>
      </c>
      <c r="Q511" s="150" t="s">
        <v>507</v>
      </c>
      <c r="R511" s="150" t="str">
        <f>IF($I511="","",IF(COUNTIFS('2.Mini Orientation'!$C:$C,$I511,'2.Mini Orientation'!$G:$G,"Yes")&gt;0,"Yes","No"))</f>
        <v>No</v>
      </c>
      <c r="S511" s="150"/>
    </row>
    <row r="512" spans="1:19" ht="23.25" customHeight="1">
      <c r="A512" s="150" t="str">
        <f t="shared" si="7"/>
        <v>Yes</v>
      </c>
      <c r="B512" s="153" t="str">
        <f>IF($I512="","",IFERROR(IF(_xlfn.XLOOKUP($I512,tbl_StartedStatus[Bold ID],tbl_StartedStatus[Started])="Started","Yes",IF(_xlfn.XLOOKUP($I512,tbl_StartedStatus[Bold ID],tbl_StartedStatus[Started])="No Show","No Show","")),""))</f>
        <v/>
      </c>
      <c r="C512" s="149">
        <v>46274</v>
      </c>
      <c r="F512" s="149" t="s">
        <v>535</v>
      </c>
      <c r="H512" s="150" t="s">
        <v>5695</v>
      </c>
      <c r="I512" s="150">
        <v>237699426</v>
      </c>
      <c r="J512" s="150" t="s">
        <v>5727</v>
      </c>
      <c r="K512" s="150" t="s">
        <v>5480</v>
      </c>
      <c r="L512" s="150" t="s">
        <v>504</v>
      </c>
      <c r="M512" s="150" t="s">
        <v>65</v>
      </c>
      <c r="N512" s="155" t="s">
        <v>536</v>
      </c>
      <c r="O512" s="150" t="s">
        <v>507</v>
      </c>
      <c r="P512" s="150" t="s">
        <v>507</v>
      </c>
      <c r="Q512" s="150" t="s">
        <v>507</v>
      </c>
      <c r="R512" s="150" t="str">
        <f>IF($I512="","",IF(COUNTIFS('2.Mini Orientation'!$C:$C,$I512,'2.Mini Orientation'!$G:$G,"Yes")&gt;0,"Yes","No"))</f>
        <v>Yes</v>
      </c>
      <c r="S512" s="150"/>
    </row>
    <row r="513" spans="1:19" ht="23.25" customHeight="1">
      <c r="A513" s="150" t="str">
        <f t="shared" si="7"/>
        <v>No</v>
      </c>
      <c r="B513" s="153" t="str">
        <f>IF($I513="","",IFERROR(IF(_xlfn.XLOOKUP($I513,tbl_StartedStatus[Bold ID],tbl_StartedStatus[Started])="Started","Yes",IF(_xlfn.XLOOKUP($I513,tbl_StartedStatus[Bold ID],tbl_StartedStatus[Started])="No Show","No Show","")),""))</f>
        <v/>
      </c>
      <c r="F513" s="149"/>
      <c r="H513" s="150" t="s">
        <v>5696</v>
      </c>
      <c r="I513" s="150">
        <v>133899689</v>
      </c>
      <c r="K513" s="150" t="s">
        <v>5481</v>
      </c>
      <c r="M513" s="150" t="s">
        <v>65</v>
      </c>
      <c r="N513" s="155"/>
      <c r="R513" s="150" t="str">
        <f>IF($I513="","",IF(COUNTIFS('2.Mini Orientation'!$C:$C,$I513,'2.Mini Orientation'!$G:$G,"Yes")&gt;0,"Yes","No"))</f>
        <v>No</v>
      </c>
      <c r="S513" s="150"/>
    </row>
    <row r="514" spans="1:19" ht="23.25" customHeight="1">
      <c r="A514" s="150" t="str">
        <f t="shared" ref="A514:A577" si="8">IF($I514="","",IF(AND($R514="Yes",$O514="Passed",$P514="Passed",$Q514="Passed"),"Yes","No"))</f>
        <v/>
      </c>
      <c r="B514" s="153" t="str">
        <f>IF($I514="","",IFERROR(IF(_xlfn.XLOOKUP($I514,tbl_StartedStatus[Bold ID],tbl_StartedStatus[Started])="Started","Yes",IF(_xlfn.XLOOKUP($I514,tbl_StartedStatus[Bold ID],tbl_StartedStatus[Started])="No Show","No Show","")),""))</f>
        <v/>
      </c>
      <c r="F514" s="149"/>
      <c r="M514" s="150"/>
      <c r="N514" s="155"/>
      <c r="R514" s="150" t="str">
        <f>IF($I514="","",IF(COUNTIFS('2.Mini Orientation'!$C:$C,$I514,'2.Mini Orientation'!$G:$G,"Yes")&gt;0,"Yes","No"))</f>
        <v/>
      </c>
      <c r="S514" s="150"/>
    </row>
    <row r="515" spans="1:19" ht="23.25" customHeight="1">
      <c r="A515" s="150" t="str">
        <f t="shared" si="8"/>
        <v/>
      </c>
      <c r="B515" s="153" t="str">
        <f>IF($I515="","",IFERROR(IF(_xlfn.XLOOKUP($I515,tbl_StartedStatus[Bold ID],tbl_StartedStatus[Started])="Started","Yes",IF(_xlfn.XLOOKUP($I515,tbl_StartedStatus[Bold ID],tbl_StartedStatus[Started])="No Show","No Show","")),""))</f>
        <v/>
      </c>
      <c r="F515" s="149"/>
      <c r="M515" s="150"/>
      <c r="N515" s="155"/>
      <c r="R515" s="150" t="str">
        <f>IF($I515="","",IF(COUNTIFS('2.Mini Orientation'!$C:$C,$I515,'2.Mini Orientation'!$G:$G,"Yes")&gt;0,"Yes","No"))</f>
        <v/>
      </c>
      <c r="S515" s="150"/>
    </row>
    <row r="516" spans="1:19" ht="23.25" customHeight="1">
      <c r="A516" s="150" t="str">
        <f t="shared" si="8"/>
        <v/>
      </c>
      <c r="B516" s="153" t="str">
        <f>IF($I516="","",IFERROR(IF(_xlfn.XLOOKUP($I516,tbl_StartedStatus[Bold ID],tbl_StartedStatus[Started])="Started","Yes",IF(_xlfn.XLOOKUP($I516,tbl_StartedStatus[Bold ID],tbl_StartedStatus[Started])="No Show","No Show","")),""))</f>
        <v/>
      </c>
      <c r="F516" s="149"/>
      <c r="M516" s="150"/>
      <c r="N516" s="155"/>
      <c r="R516" s="150" t="str">
        <f>IF($I516="","",IF(COUNTIFS('2.Mini Orientation'!$C:$C,$I516,'2.Mini Orientation'!$G:$G,"Yes")&gt;0,"Yes","No"))</f>
        <v/>
      </c>
      <c r="S516" s="150"/>
    </row>
    <row r="517" spans="1:19" ht="23.25" customHeight="1">
      <c r="A517" s="150" t="str">
        <f t="shared" si="8"/>
        <v/>
      </c>
      <c r="B517" s="153" t="str">
        <f>IF($I517="","",IFERROR(IF(_xlfn.XLOOKUP($I517,tbl_StartedStatus[Bold ID],tbl_StartedStatus[Started])="Started","Yes",IF(_xlfn.XLOOKUP($I517,tbl_StartedStatus[Bold ID],tbl_StartedStatus[Started])="No Show","No Show","")),""))</f>
        <v/>
      </c>
      <c r="F517" s="149"/>
      <c r="M517" s="150"/>
      <c r="N517" s="155"/>
      <c r="R517" s="150" t="str">
        <f>IF($I517="","",IF(COUNTIFS('2.Mini Orientation'!$C:$C,$I517,'2.Mini Orientation'!$G:$G,"Yes")&gt;0,"Yes","No"))</f>
        <v/>
      </c>
      <c r="S517" s="150"/>
    </row>
    <row r="518" spans="1:19" ht="23.25" customHeight="1">
      <c r="A518" s="150" t="str">
        <f t="shared" si="8"/>
        <v/>
      </c>
      <c r="B518" s="153" t="str">
        <f>IF($I518="","",IFERROR(IF(_xlfn.XLOOKUP($I518,tbl_StartedStatus[Bold ID],tbl_StartedStatus[Started])="Started","Yes",IF(_xlfn.XLOOKUP($I518,tbl_StartedStatus[Bold ID],tbl_StartedStatus[Started])="No Show","No Show","")),""))</f>
        <v/>
      </c>
      <c r="F518" s="149"/>
      <c r="M518" s="150"/>
      <c r="N518" s="155"/>
      <c r="R518" s="150" t="str">
        <f>IF($I518="","",IF(COUNTIFS('2.Mini Orientation'!$C:$C,$I518,'2.Mini Orientation'!$G:$G,"Yes")&gt;0,"Yes","No"))</f>
        <v/>
      </c>
      <c r="S518" s="150"/>
    </row>
    <row r="519" spans="1:19" ht="23.25" customHeight="1">
      <c r="A519" s="150" t="str">
        <f t="shared" si="8"/>
        <v/>
      </c>
      <c r="B519" s="153" t="str">
        <f>IF($I519="","",IFERROR(IF(_xlfn.XLOOKUP($I519,tbl_StartedStatus[Bold ID],tbl_StartedStatus[Started])="Started","Yes",IF(_xlfn.XLOOKUP($I519,tbl_StartedStatus[Bold ID],tbl_StartedStatus[Started])="No Show","No Show","")),""))</f>
        <v/>
      </c>
      <c r="F519" s="149"/>
      <c r="M519" s="150"/>
      <c r="N519" s="155"/>
      <c r="R519" s="150" t="str">
        <f>IF($I519="","",IF(COUNTIFS('2.Mini Orientation'!$C:$C,$I519,'2.Mini Orientation'!$G:$G,"Yes")&gt;0,"Yes","No"))</f>
        <v/>
      </c>
      <c r="S519" s="150"/>
    </row>
    <row r="520" spans="1:19" ht="23.25" customHeight="1">
      <c r="A520" s="150" t="str">
        <f t="shared" si="8"/>
        <v/>
      </c>
      <c r="B520" s="153" t="str">
        <f>IF($I520="","",IFERROR(IF(_xlfn.XLOOKUP($I520,tbl_StartedStatus[Bold ID],tbl_StartedStatus[Started])="Started","Yes",IF(_xlfn.XLOOKUP($I520,tbl_StartedStatus[Bold ID],tbl_StartedStatus[Started])="No Show","No Show","")),""))</f>
        <v/>
      </c>
      <c r="F520" s="149"/>
      <c r="M520" s="150"/>
      <c r="N520" s="155"/>
      <c r="R520" s="150" t="str">
        <f>IF($I520="","",IF(COUNTIFS('2.Mini Orientation'!$C:$C,$I520,'2.Mini Orientation'!$G:$G,"Yes")&gt;0,"Yes","No"))</f>
        <v/>
      </c>
      <c r="S520" s="150"/>
    </row>
    <row r="521" spans="1:19" ht="23.25" customHeight="1">
      <c r="A521" s="150" t="str">
        <f t="shared" si="8"/>
        <v/>
      </c>
      <c r="B521" s="153" t="str">
        <f>IF($I521="","",IFERROR(IF(_xlfn.XLOOKUP($I521,tbl_StartedStatus[Bold ID],tbl_StartedStatus[Started])="Started","Yes",IF(_xlfn.XLOOKUP($I521,tbl_StartedStatus[Bold ID],tbl_StartedStatus[Started])="No Show","No Show","")),""))</f>
        <v/>
      </c>
      <c r="F521" s="149"/>
      <c r="M521" s="150"/>
      <c r="N521" s="155"/>
      <c r="R521" s="150" t="str">
        <f>IF($I521="","",IF(COUNTIFS('2.Mini Orientation'!$C:$C,$I521,'2.Mini Orientation'!$G:$G,"Yes")&gt;0,"Yes","No"))</f>
        <v/>
      </c>
      <c r="S521" s="150"/>
    </row>
    <row r="522" spans="1:19" ht="23.25" customHeight="1">
      <c r="A522" s="150" t="str">
        <f t="shared" si="8"/>
        <v/>
      </c>
      <c r="B522" s="153" t="str">
        <f>IF($I522="","",IFERROR(IF(_xlfn.XLOOKUP($I522,tbl_StartedStatus[Bold ID],tbl_StartedStatus[Started])="Started","Yes",IF(_xlfn.XLOOKUP($I522,tbl_StartedStatus[Bold ID],tbl_StartedStatus[Started])="No Show","No Show","")),""))</f>
        <v/>
      </c>
      <c r="F522" s="149"/>
      <c r="M522" s="150"/>
      <c r="N522" s="155"/>
      <c r="R522" s="150" t="str">
        <f>IF($I522="","",IF(COUNTIFS('2.Mini Orientation'!$C:$C,$I522,'2.Mini Orientation'!$G:$G,"Yes")&gt;0,"Yes","No"))</f>
        <v/>
      </c>
      <c r="S522" s="150"/>
    </row>
    <row r="523" spans="1:19" ht="23.25" customHeight="1">
      <c r="A523" s="150" t="str">
        <f t="shared" si="8"/>
        <v/>
      </c>
      <c r="B523" s="153" t="str">
        <f>IF($I523="","",IFERROR(IF(_xlfn.XLOOKUP($I523,tbl_StartedStatus[Bold ID],tbl_StartedStatus[Started])="Started","Yes",IF(_xlfn.XLOOKUP($I523,tbl_StartedStatus[Bold ID],tbl_StartedStatus[Started])="No Show","No Show","")),""))</f>
        <v/>
      </c>
      <c r="F523" s="149"/>
      <c r="M523" s="150"/>
      <c r="N523" s="155"/>
      <c r="R523" s="150" t="str">
        <f>IF($I523="","",IF(COUNTIFS('2.Mini Orientation'!$C:$C,$I523,'2.Mini Orientation'!$G:$G,"Yes")&gt;0,"Yes","No"))</f>
        <v/>
      </c>
      <c r="S523" s="150"/>
    </row>
    <row r="524" spans="1:19" ht="23.25" customHeight="1">
      <c r="A524" s="150" t="str">
        <f t="shared" si="8"/>
        <v/>
      </c>
      <c r="B524" s="153" t="str">
        <f>IF($I524="","",IFERROR(IF(_xlfn.XLOOKUP($I524,tbl_StartedStatus[Bold ID],tbl_StartedStatus[Started])="Started","Yes",IF(_xlfn.XLOOKUP($I524,tbl_StartedStatus[Bold ID],tbl_StartedStatus[Started])="No Show","No Show","")),""))</f>
        <v/>
      </c>
      <c r="F524" s="149"/>
      <c r="M524" s="150"/>
      <c r="N524" s="155"/>
      <c r="R524" s="150" t="str">
        <f>IF($I524="","",IF(COUNTIFS('2.Mini Orientation'!$C:$C,$I524,'2.Mini Orientation'!$G:$G,"Yes")&gt;0,"Yes","No"))</f>
        <v/>
      </c>
      <c r="S524" s="150"/>
    </row>
    <row r="525" spans="1:19" ht="23.25" customHeight="1">
      <c r="A525" s="150" t="str">
        <f t="shared" si="8"/>
        <v/>
      </c>
      <c r="B525" s="153" t="str">
        <f>IF($I525="","",IFERROR(IF(_xlfn.XLOOKUP($I525,tbl_StartedStatus[Bold ID],tbl_StartedStatus[Started])="Started","Yes",IF(_xlfn.XLOOKUP($I525,tbl_StartedStatus[Bold ID],tbl_StartedStatus[Started])="No Show","No Show","")),""))</f>
        <v/>
      </c>
      <c r="F525" s="149"/>
      <c r="M525" s="150"/>
      <c r="N525" s="155"/>
      <c r="R525" s="150" t="str">
        <f>IF($I525="","",IF(COUNTIFS('2.Mini Orientation'!$C:$C,$I525,'2.Mini Orientation'!$G:$G,"Yes")&gt;0,"Yes","No"))</f>
        <v/>
      </c>
      <c r="S525" s="150"/>
    </row>
    <row r="526" spans="1:19" ht="23.25" customHeight="1">
      <c r="A526" s="150" t="str">
        <f t="shared" si="8"/>
        <v/>
      </c>
      <c r="B526" s="153" t="str">
        <f>IF($I526="","",IFERROR(IF(_xlfn.XLOOKUP($I526,tbl_StartedStatus[Bold ID],tbl_StartedStatus[Started])="Started","Yes",IF(_xlfn.XLOOKUP($I526,tbl_StartedStatus[Bold ID],tbl_StartedStatus[Started])="No Show","No Show","")),""))</f>
        <v/>
      </c>
      <c r="F526" s="149"/>
      <c r="M526" s="150"/>
      <c r="N526" s="155"/>
      <c r="R526" s="150" t="str">
        <f>IF($I526="","",IF(COUNTIFS('2.Mini Orientation'!$C:$C,$I526,'2.Mini Orientation'!$G:$G,"Yes")&gt;0,"Yes","No"))</f>
        <v/>
      </c>
      <c r="S526" s="150"/>
    </row>
    <row r="527" spans="1:19" ht="23.25" customHeight="1">
      <c r="A527" s="150" t="str">
        <f t="shared" si="8"/>
        <v/>
      </c>
      <c r="B527" s="153" t="str">
        <f>IF($I527="","",IFERROR(IF(_xlfn.XLOOKUP($I527,tbl_StartedStatus[Bold ID],tbl_StartedStatus[Started])="Started","Yes",IF(_xlfn.XLOOKUP($I527,tbl_StartedStatus[Bold ID],tbl_StartedStatus[Started])="No Show","No Show","")),""))</f>
        <v/>
      </c>
      <c r="F527" s="149"/>
      <c r="M527" s="150"/>
      <c r="N527" s="155"/>
      <c r="R527" s="150" t="str">
        <f>IF($I527="","",IF(COUNTIFS('2.Mini Orientation'!$C:$C,$I527,'2.Mini Orientation'!$G:$G,"Yes")&gt;0,"Yes","No"))</f>
        <v/>
      </c>
      <c r="S527" s="150"/>
    </row>
    <row r="528" spans="1:19" ht="23.25" customHeight="1">
      <c r="A528" s="150" t="str">
        <f t="shared" si="8"/>
        <v/>
      </c>
      <c r="B528" s="153" t="str">
        <f>IF($I528="","",IFERROR(IF(_xlfn.XLOOKUP($I528,tbl_StartedStatus[Bold ID],tbl_StartedStatus[Started])="Started","Yes",IF(_xlfn.XLOOKUP($I528,tbl_StartedStatus[Bold ID],tbl_StartedStatus[Started])="No Show","No Show","")),""))</f>
        <v/>
      </c>
      <c r="F528" s="149"/>
      <c r="M528" s="150"/>
      <c r="N528" s="155"/>
      <c r="R528" s="150" t="str">
        <f>IF($I528="","",IF(COUNTIFS('2.Mini Orientation'!$C:$C,$I528,'2.Mini Orientation'!$G:$G,"Yes")&gt;0,"Yes","No"))</f>
        <v/>
      </c>
      <c r="S528" s="150"/>
    </row>
    <row r="529" spans="1:19" ht="23.25" customHeight="1">
      <c r="A529" s="150" t="str">
        <f t="shared" si="8"/>
        <v/>
      </c>
      <c r="B529" s="153" t="str">
        <f>IF($I529="","",IFERROR(IF(_xlfn.XLOOKUP($I529,tbl_StartedStatus[Bold ID],tbl_StartedStatus[Started])="Started","Yes",IF(_xlfn.XLOOKUP($I529,tbl_StartedStatus[Bold ID],tbl_StartedStatus[Started])="No Show","No Show","")),""))</f>
        <v/>
      </c>
      <c r="F529" s="149"/>
      <c r="M529" s="150"/>
      <c r="N529" s="155"/>
      <c r="R529" s="150" t="str">
        <f>IF($I529="","",IF(COUNTIFS('2.Mini Orientation'!$C:$C,$I529,'2.Mini Orientation'!$G:$G,"Yes")&gt;0,"Yes","No"))</f>
        <v/>
      </c>
      <c r="S529" s="150"/>
    </row>
    <row r="530" spans="1:19" ht="23.25" customHeight="1">
      <c r="A530" s="150" t="str">
        <f t="shared" si="8"/>
        <v/>
      </c>
      <c r="B530" s="153" t="str">
        <f>IF($I530="","",IFERROR(IF(_xlfn.XLOOKUP($I530,tbl_StartedStatus[Bold ID],tbl_StartedStatus[Started])="Started","Yes",IF(_xlfn.XLOOKUP($I530,tbl_StartedStatus[Bold ID],tbl_StartedStatus[Started])="No Show","No Show","")),""))</f>
        <v/>
      </c>
      <c r="F530" s="149"/>
      <c r="M530" s="150"/>
      <c r="N530" s="155"/>
      <c r="R530" s="150" t="str">
        <f>IF($I530="","",IF(COUNTIFS('2.Mini Orientation'!$C:$C,$I530,'2.Mini Orientation'!$G:$G,"Yes")&gt;0,"Yes","No"))</f>
        <v/>
      </c>
      <c r="S530" s="150"/>
    </row>
    <row r="531" spans="1:19" ht="23.25" customHeight="1">
      <c r="A531" s="150" t="str">
        <f t="shared" si="8"/>
        <v/>
      </c>
      <c r="B531" s="153" t="str">
        <f>IF($I531="","",IFERROR(IF(_xlfn.XLOOKUP($I531,tbl_StartedStatus[Bold ID],tbl_StartedStatus[Started])="Started","Yes",IF(_xlfn.XLOOKUP($I531,tbl_StartedStatus[Bold ID],tbl_StartedStatus[Started])="No Show","No Show","")),""))</f>
        <v/>
      </c>
      <c r="F531" s="149"/>
      <c r="M531" s="150"/>
      <c r="N531" s="155"/>
      <c r="R531" s="150" t="str">
        <f>IF($I531="","",IF(COUNTIFS('2.Mini Orientation'!$C:$C,$I531,'2.Mini Orientation'!$G:$G,"Yes")&gt;0,"Yes","No"))</f>
        <v/>
      </c>
      <c r="S531" s="150"/>
    </row>
    <row r="532" spans="1:19" ht="23.25" customHeight="1">
      <c r="A532" s="150" t="str">
        <f t="shared" si="8"/>
        <v/>
      </c>
      <c r="B532" s="153" t="str">
        <f>IF($I532="","",IFERROR(IF(_xlfn.XLOOKUP($I532,tbl_StartedStatus[Bold ID],tbl_StartedStatus[Started])="Started","Yes",IF(_xlfn.XLOOKUP($I532,tbl_StartedStatus[Bold ID],tbl_StartedStatus[Started])="No Show","No Show","")),""))</f>
        <v/>
      </c>
      <c r="F532" s="149"/>
      <c r="M532" s="150"/>
      <c r="N532" s="155"/>
      <c r="R532" s="150" t="str">
        <f>IF($I532="","",IF(COUNTIFS('2.Mini Orientation'!$C:$C,$I532,'2.Mini Orientation'!$G:$G,"Yes")&gt;0,"Yes","No"))</f>
        <v/>
      </c>
      <c r="S532" s="150"/>
    </row>
    <row r="533" spans="1:19" ht="23.25" customHeight="1">
      <c r="A533" s="150" t="str">
        <f t="shared" si="8"/>
        <v/>
      </c>
      <c r="B533" s="153" t="str">
        <f>IF($I533="","",IFERROR(IF(_xlfn.XLOOKUP($I533,tbl_StartedStatus[Bold ID],tbl_StartedStatus[Started])="Started","Yes",IF(_xlfn.XLOOKUP($I533,tbl_StartedStatus[Bold ID],tbl_StartedStatus[Started])="No Show","No Show","")),""))</f>
        <v/>
      </c>
      <c r="F533" s="149"/>
      <c r="M533" s="150"/>
      <c r="N533" s="155"/>
      <c r="R533" s="150" t="str">
        <f>IF($I533="","",IF(COUNTIFS('2.Mini Orientation'!$C:$C,$I533,'2.Mini Orientation'!$G:$G,"Yes")&gt;0,"Yes","No"))</f>
        <v/>
      </c>
      <c r="S533" s="150"/>
    </row>
    <row r="534" spans="1:19" ht="23.25" customHeight="1">
      <c r="A534" s="150" t="str">
        <f t="shared" si="8"/>
        <v/>
      </c>
      <c r="B534" s="153" t="str">
        <f>IF($I534="","",IFERROR(IF(_xlfn.XLOOKUP($I534,tbl_StartedStatus[Bold ID],tbl_StartedStatus[Started])="Started","Yes",IF(_xlfn.XLOOKUP($I534,tbl_StartedStatus[Bold ID],tbl_StartedStatus[Started])="No Show","No Show","")),""))</f>
        <v/>
      </c>
      <c r="F534" s="149"/>
      <c r="M534" s="150"/>
      <c r="N534" s="155"/>
      <c r="R534" s="150" t="str">
        <f>IF($I534="","",IF(COUNTIFS('2.Mini Orientation'!$C:$C,$I534,'2.Mini Orientation'!$G:$G,"Yes")&gt;0,"Yes","No"))</f>
        <v/>
      </c>
      <c r="S534" s="150"/>
    </row>
    <row r="535" spans="1:19" ht="23.25" customHeight="1">
      <c r="A535" s="150" t="str">
        <f t="shared" si="8"/>
        <v/>
      </c>
      <c r="B535" s="153" t="str">
        <f>IF($I535="","",IFERROR(IF(_xlfn.XLOOKUP($I535,tbl_StartedStatus[Bold ID],tbl_StartedStatus[Started])="Started","Yes",IF(_xlfn.XLOOKUP($I535,tbl_StartedStatus[Bold ID],tbl_StartedStatus[Started])="No Show","No Show","")),""))</f>
        <v/>
      </c>
      <c r="F535" s="149"/>
      <c r="M535" s="150"/>
      <c r="N535" s="155"/>
      <c r="R535" s="150" t="str">
        <f>IF($I535="","",IF(COUNTIFS('2.Mini Orientation'!$C:$C,$I535,'2.Mini Orientation'!$G:$G,"Yes")&gt;0,"Yes","No"))</f>
        <v/>
      </c>
      <c r="S535" s="150"/>
    </row>
    <row r="536" spans="1:19" ht="23.25" customHeight="1">
      <c r="A536" s="150" t="str">
        <f t="shared" si="8"/>
        <v/>
      </c>
      <c r="B536" s="153" t="str">
        <f>IF($I536="","",IFERROR(IF(_xlfn.XLOOKUP($I536,tbl_StartedStatus[Bold ID],tbl_StartedStatus[Started])="Started","Yes",IF(_xlfn.XLOOKUP($I536,tbl_StartedStatus[Bold ID],tbl_StartedStatus[Started])="No Show","No Show","")),""))</f>
        <v/>
      </c>
      <c r="F536" s="149"/>
      <c r="M536" s="150"/>
      <c r="N536" s="155"/>
      <c r="R536" s="150" t="str">
        <f>IF($I536="","",IF(COUNTIFS('2.Mini Orientation'!$C:$C,$I536,'2.Mini Orientation'!$G:$G,"Yes")&gt;0,"Yes","No"))</f>
        <v/>
      </c>
      <c r="S536" s="150"/>
    </row>
    <row r="537" spans="1:19" ht="23.25" customHeight="1">
      <c r="A537" s="150" t="str">
        <f t="shared" si="8"/>
        <v/>
      </c>
      <c r="B537" s="153" t="str">
        <f>IF($I537="","",IFERROR(IF(_xlfn.XLOOKUP($I537,tbl_StartedStatus[Bold ID],tbl_StartedStatus[Started])="Started","Yes",IF(_xlfn.XLOOKUP($I537,tbl_StartedStatus[Bold ID],tbl_StartedStatus[Started])="No Show","No Show","")),""))</f>
        <v/>
      </c>
      <c r="F537" s="149"/>
      <c r="M537" s="150"/>
      <c r="N537" s="155"/>
      <c r="R537" s="150" t="str">
        <f>IF($I537="","",IF(COUNTIFS('2.Mini Orientation'!$C:$C,$I537,'2.Mini Orientation'!$G:$G,"Yes")&gt;0,"Yes","No"))</f>
        <v/>
      </c>
      <c r="S537" s="150"/>
    </row>
    <row r="538" spans="1:19" ht="23.25" customHeight="1">
      <c r="A538" s="150" t="str">
        <f t="shared" si="8"/>
        <v/>
      </c>
      <c r="B538" s="153" t="str">
        <f>IF($I538="","",IFERROR(IF(_xlfn.XLOOKUP($I538,tbl_StartedStatus[Bold ID],tbl_StartedStatus[Started])="Started","Yes",IF(_xlfn.XLOOKUP($I538,tbl_StartedStatus[Bold ID],tbl_StartedStatus[Started])="No Show","No Show","")),""))</f>
        <v/>
      </c>
      <c r="F538" s="149"/>
      <c r="M538" s="150"/>
      <c r="N538" s="155"/>
      <c r="R538" s="150" t="str">
        <f>IF($I538="","",IF(COUNTIFS('2.Mini Orientation'!$C:$C,$I538,'2.Mini Orientation'!$G:$G,"Yes")&gt;0,"Yes","No"))</f>
        <v/>
      </c>
      <c r="S538" s="150"/>
    </row>
    <row r="539" spans="1:19" ht="23.25" customHeight="1">
      <c r="A539" s="150" t="str">
        <f t="shared" si="8"/>
        <v/>
      </c>
      <c r="B539" s="153" t="str">
        <f>IF($I539="","",IFERROR(IF(_xlfn.XLOOKUP($I539,tbl_StartedStatus[Bold ID],tbl_StartedStatus[Started])="Started","Yes",IF(_xlfn.XLOOKUP($I539,tbl_StartedStatus[Bold ID],tbl_StartedStatus[Started])="No Show","No Show","")),""))</f>
        <v/>
      </c>
      <c r="F539" s="149"/>
      <c r="M539" s="150"/>
      <c r="N539" s="155"/>
      <c r="R539" s="150" t="str">
        <f>IF($I539="","",IF(COUNTIFS('2.Mini Orientation'!$C:$C,$I539,'2.Mini Orientation'!$G:$G,"Yes")&gt;0,"Yes","No"))</f>
        <v/>
      </c>
      <c r="S539" s="150"/>
    </row>
    <row r="540" spans="1:19" ht="23.25" customHeight="1">
      <c r="A540" s="150" t="str">
        <f t="shared" si="8"/>
        <v/>
      </c>
      <c r="B540" s="153" t="str">
        <f>IF($I540="","",IFERROR(IF(_xlfn.XLOOKUP($I540,tbl_StartedStatus[Bold ID],tbl_StartedStatus[Started])="Started","Yes",IF(_xlfn.XLOOKUP($I540,tbl_StartedStatus[Bold ID],tbl_StartedStatus[Started])="No Show","No Show","")),""))</f>
        <v/>
      </c>
      <c r="F540" s="149"/>
      <c r="M540" s="150"/>
      <c r="N540" s="155"/>
      <c r="R540" s="150" t="str">
        <f>IF($I540="","",IF(COUNTIFS('2.Mini Orientation'!$C:$C,$I540,'2.Mini Orientation'!$G:$G,"Yes")&gt;0,"Yes","No"))</f>
        <v/>
      </c>
      <c r="S540" s="150"/>
    </row>
    <row r="541" spans="1:19" ht="23.25" customHeight="1">
      <c r="A541" s="150" t="str">
        <f t="shared" si="8"/>
        <v/>
      </c>
      <c r="B541" s="153" t="str">
        <f>IF($I541="","",IFERROR(IF(_xlfn.XLOOKUP($I541,tbl_StartedStatus[Bold ID],tbl_StartedStatus[Started])="Started","Yes",IF(_xlfn.XLOOKUP($I541,tbl_StartedStatus[Bold ID],tbl_StartedStatus[Started])="No Show","No Show","")),""))</f>
        <v/>
      </c>
      <c r="F541" s="149"/>
      <c r="M541" s="150"/>
      <c r="N541" s="155"/>
      <c r="R541" s="150" t="str">
        <f>IF($I541="","",IF(COUNTIFS('2.Mini Orientation'!$C:$C,$I541,'2.Mini Orientation'!$G:$G,"Yes")&gt;0,"Yes","No"))</f>
        <v/>
      </c>
      <c r="S541" s="150"/>
    </row>
    <row r="542" spans="1:19" ht="23.25" customHeight="1">
      <c r="A542" s="150" t="str">
        <f t="shared" si="8"/>
        <v/>
      </c>
      <c r="B542" s="153" t="str">
        <f>IF($I542="","",IFERROR(IF(_xlfn.XLOOKUP($I542,tbl_StartedStatus[Bold ID],tbl_StartedStatus[Started])="Started","Yes",IF(_xlfn.XLOOKUP($I542,tbl_StartedStatus[Bold ID],tbl_StartedStatus[Started])="No Show","No Show","")),""))</f>
        <v/>
      </c>
      <c r="F542" s="149"/>
      <c r="M542" s="150"/>
      <c r="N542" s="155"/>
      <c r="R542" s="150" t="str">
        <f>IF($I542="","",IF(COUNTIFS('2.Mini Orientation'!$C:$C,$I542,'2.Mini Orientation'!$G:$G,"Yes")&gt;0,"Yes","No"))</f>
        <v/>
      </c>
      <c r="S542" s="150"/>
    </row>
    <row r="543" spans="1:19" ht="23.25" customHeight="1">
      <c r="A543" s="150" t="str">
        <f t="shared" si="8"/>
        <v/>
      </c>
      <c r="B543" s="153" t="str">
        <f>IF($I543="","",IFERROR(IF(_xlfn.XLOOKUP($I543,tbl_StartedStatus[Bold ID],tbl_StartedStatus[Started])="Started","Yes",IF(_xlfn.XLOOKUP($I543,tbl_StartedStatus[Bold ID],tbl_StartedStatus[Started])="No Show","No Show","")),""))</f>
        <v/>
      </c>
      <c r="F543" s="149"/>
      <c r="M543" s="150"/>
      <c r="N543" s="155"/>
      <c r="R543" s="150" t="str">
        <f>IF($I543="","",IF(COUNTIFS('2.Mini Orientation'!$C:$C,$I543,'2.Mini Orientation'!$G:$G,"Yes")&gt;0,"Yes","No"))</f>
        <v/>
      </c>
      <c r="S543" s="150"/>
    </row>
    <row r="544" spans="1:19" ht="23.25" customHeight="1">
      <c r="A544" s="150" t="str">
        <f t="shared" si="8"/>
        <v/>
      </c>
      <c r="B544" s="153" t="str">
        <f>IF($I544="","",IFERROR(IF(_xlfn.XLOOKUP($I544,tbl_StartedStatus[Bold ID],tbl_StartedStatus[Started])="Started","Yes",IF(_xlfn.XLOOKUP($I544,tbl_StartedStatus[Bold ID],tbl_StartedStatus[Started])="No Show","No Show","")),""))</f>
        <v/>
      </c>
      <c r="F544" s="149"/>
      <c r="M544" s="150"/>
      <c r="N544" s="155"/>
      <c r="R544" s="150" t="str">
        <f>IF($I544="","",IF(COUNTIFS('2.Mini Orientation'!$C:$C,$I544,'2.Mini Orientation'!$G:$G,"Yes")&gt;0,"Yes","No"))</f>
        <v/>
      </c>
      <c r="S544" s="150"/>
    </row>
    <row r="545" spans="1:19" ht="23.25" customHeight="1">
      <c r="A545" s="150" t="str">
        <f t="shared" si="8"/>
        <v/>
      </c>
      <c r="B545" s="153" t="str">
        <f>IF($I545="","",IFERROR(IF(_xlfn.XLOOKUP($I545,tbl_StartedStatus[Bold ID],tbl_StartedStatus[Started])="Started","Yes",IF(_xlfn.XLOOKUP($I545,tbl_StartedStatus[Bold ID],tbl_StartedStatus[Started])="No Show","No Show","")),""))</f>
        <v/>
      </c>
      <c r="F545" s="149"/>
      <c r="M545" s="150"/>
      <c r="N545" s="155"/>
      <c r="R545" s="150" t="str">
        <f>IF($I545="","",IF(COUNTIFS('2.Mini Orientation'!$C:$C,$I545,'2.Mini Orientation'!$G:$G,"Yes")&gt;0,"Yes","No"))</f>
        <v/>
      </c>
      <c r="S545" s="150"/>
    </row>
    <row r="546" spans="1:19" ht="23.25" customHeight="1">
      <c r="A546" s="150" t="str">
        <f t="shared" si="8"/>
        <v/>
      </c>
      <c r="B546" s="153" t="str">
        <f>IF($I546="","",IFERROR(IF(_xlfn.XLOOKUP($I546,tbl_StartedStatus[Bold ID],tbl_StartedStatus[Started])="Started","Yes",IF(_xlfn.XLOOKUP($I546,tbl_StartedStatus[Bold ID],tbl_StartedStatus[Started])="No Show","No Show","")),""))</f>
        <v/>
      </c>
      <c r="F546" s="149"/>
      <c r="M546" s="150"/>
      <c r="N546" s="155"/>
      <c r="R546" s="150" t="str">
        <f>IF($I546="","",IF(COUNTIFS('2.Mini Orientation'!$C:$C,$I546,'2.Mini Orientation'!$G:$G,"Yes")&gt;0,"Yes","No"))</f>
        <v/>
      </c>
      <c r="S546" s="150"/>
    </row>
    <row r="547" spans="1:19" ht="23.25" customHeight="1">
      <c r="A547" s="150" t="str">
        <f t="shared" si="8"/>
        <v/>
      </c>
      <c r="B547" s="153" t="str">
        <f>IF($I547="","",IFERROR(IF(_xlfn.XLOOKUP($I547,tbl_StartedStatus[Bold ID],tbl_StartedStatus[Started])="Started","Yes",IF(_xlfn.XLOOKUP($I547,tbl_StartedStatus[Bold ID],tbl_StartedStatus[Started])="No Show","No Show","")),""))</f>
        <v/>
      </c>
      <c r="F547" s="149"/>
      <c r="M547" s="150"/>
      <c r="N547" s="155"/>
      <c r="R547" s="150" t="str">
        <f>IF($I547="","",IF(COUNTIFS('2.Mini Orientation'!$C:$C,$I547,'2.Mini Orientation'!$G:$G,"Yes")&gt;0,"Yes","No"))</f>
        <v/>
      </c>
      <c r="S547" s="150"/>
    </row>
    <row r="548" spans="1:19" ht="23.25" customHeight="1">
      <c r="A548" s="150" t="str">
        <f t="shared" si="8"/>
        <v/>
      </c>
      <c r="B548" s="153" t="str">
        <f>IF($I548="","",IFERROR(IF(_xlfn.XLOOKUP($I548,tbl_StartedStatus[Bold ID],tbl_StartedStatus[Started])="Started","Yes",IF(_xlfn.XLOOKUP($I548,tbl_StartedStatus[Bold ID],tbl_StartedStatus[Started])="No Show","No Show","")),""))</f>
        <v/>
      </c>
      <c r="F548" s="149"/>
      <c r="M548" s="150"/>
      <c r="N548" s="155"/>
      <c r="R548" s="150" t="str">
        <f>IF($I548="","",IF(COUNTIFS('2.Mini Orientation'!$C:$C,$I548,'2.Mini Orientation'!$G:$G,"Yes")&gt;0,"Yes","No"))</f>
        <v/>
      </c>
      <c r="S548" s="150"/>
    </row>
    <row r="549" spans="1:19" ht="23.25" customHeight="1">
      <c r="A549" s="150" t="str">
        <f t="shared" si="8"/>
        <v/>
      </c>
      <c r="B549" s="153" t="str">
        <f>IF($I549="","",IFERROR(IF(_xlfn.XLOOKUP($I549,tbl_StartedStatus[Bold ID],tbl_StartedStatus[Started])="Started","Yes",IF(_xlfn.XLOOKUP($I549,tbl_StartedStatus[Bold ID],tbl_StartedStatus[Started])="No Show","No Show","")),""))</f>
        <v/>
      </c>
      <c r="F549" s="149"/>
      <c r="M549" s="150"/>
      <c r="N549" s="155"/>
      <c r="R549" s="150" t="str">
        <f>IF($I549="","",IF(COUNTIFS('2.Mini Orientation'!$C:$C,$I549,'2.Mini Orientation'!$G:$G,"Yes")&gt;0,"Yes","No"))</f>
        <v/>
      </c>
      <c r="S549" s="150"/>
    </row>
    <row r="550" spans="1:19" ht="23.25" customHeight="1">
      <c r="A550" s="150" t="str">
        <f t="shared" si="8"/>
        <v/>
      </c>
      <c r="B550" s="153" t="str">
        <f>IF($I550="","",IFERROR(IF(_xlfn.XLOOKUP($I550,tbl_StartedStatus[Bold ID],tbl_StartedStatus[Started])="Started","Yes",IF(_xlfn.XLOOKUP($I550,tbl_StartedStatus[Bold ID],tbl_StartedStatus[Started])="No Show","No Show","")),""))</f>
        <v/>
      </c>
      <c r="F550" s="149"/>
      <c r="M550" s="150"/>
      <c r="N550" s="155"/>
      <c r="R550" s="150" t="str">
        <f>IF($I550="","",IF(COUNTIFS('2.Mini Orientation'!$C:$C,$I550,'2.Mini Orientation'!$G:$G,"Yes")&gt;0,"Yes","No"))</f>
        <v/>
      </c>
      <c r="S550" s="150"/>
    </row>
    <row r="551" spans="1:19" ht="23.25" customHeight="1">
      <c r="A551" s="150" t="str">
        <f t="shared" si="8"/>
        <v/>
      </c>
      <c r="B551" s="153" t="str">
        <f>IF($I551="","",IFERROR(IF(_xlfn.XLOOKUP($I551,tbl_StartedStatus[Bold ID],tbl_StartedStatus[Started])="Started","Yes",IF(_xlfn.XLOOKUP($I551,tbl_StartedStatus[Bold ID],tbl_StartedStatus[Started])="No Show","No Show","")),""))</f>
        <v/>
      </c>
      <c r="F551" s="149"/>
      <c r="M551" s="150"/>
      <c r="N551" s="155"/>
      <c r="R551" s="150" t="str">
        <f>IF($I551="","",IF(COUNTIFS('2.Mini Orientation'!$C:$C,$I551,'2.Mini Orientation'!$G:$G,"Yes")&gt;0,"Yes","No"))</f>
        <v/>
      </c>
      <c r="S551" s="150"/>
    </row>
    <row r="552" spans="1:19" ht="23.25" customHeight="1">
      <c r="A552" s="150" t="str">
        <f t="shared" si="8"/>
        <v/>
      </c>
      <c r="B552" s="153" t="str">
        <f>IF($I552="","",IFERROR(IF(_xlfn.XLOOKUP($I552,tbl_StartedStatus[Bold ID],tbl_StartedStatus[Started])="Started","Yes",IF(_xlfn.XLOOKUP($I552,tbl_StartedStatus[Bold ID],tbl_StartedStatus[Started])="No Show","No Show","")),""))</f>
        <v/>
      </c>
      <c r="F552" s="149"/>
      <c r="M552" s="150"/>
      <c r="N552" s="155"/>
      <c r="R552" s="150" t="str">
        <f>IF($I552="","",IF(COUNTIFS('2.Mini Orientation'!$C:$C,$I552,'2.Mini Orientation'!$G:$G,"Yes")&gt;0,"Yes","No"))</f>
        <v/>
      </c>
      <c r="S552" s="150"/>
    </row>
    <row r="553" spans="1:19" ht="23.25" customHeight="1">
      <c r="A553" s="150" t="str">
        <f t="shared" si="8"/>
        <v/>
      </c>
      <c r="B553" s="153" t="str">
        <f>IF($I553="","",IFERROR(IF(_xlfn.XLOOKUP($I553,tbl_StartedStatus[Bold ID],tbl_StartedStatus[Started])="Started","Yes",IF(_xlfn.XLOOKUP($I553,tbl_StartedStatus[Bold ID],tbl_StartedStatus[Started])="No Show","No Show","")),""))</f>
        <v/>
      </c>
      <c r="F553" s="149"/>
      <c r="M553" s="150"/>
      <c r="N553" s="155"/>
      <c r="R553" s="150" t="str">
        <f>IF($I553="","",IF(COUNTIFS('2.Mini Orientation'!$C:$C,$I553,'2.Mini Orientation'!$G:$G,"Yes")&gt;0,"Yes","No"))</f>
        <v/>
      </c>
      <c r="S553" s="150"/>
    </row>
    <row r="554" spans="1:19" ht="23.25" customHeight="1">
      <c r="A554" s="150" t="str">
        <f t="shared" si="8"/>
        <v/>
      </c>
      <c r="B554" s="153" t="str">
        <f>IF($I554="","",IFERROR(IF(_xlfn.XLOOKUP($I554,tbl_StartedStatus[Bold ID],tbl_StartedStatus[Started])="Started","Yes",IF(_xlfn.XLOOKUP($I554,tbl_StartedStatus[Bold ID],tbl_StartedStatus[Started])="No Show","No Show","")),""))</f>
        <v/>
      </c>
      <c r="F554" s="149"/>
      <c r="M554" s="150"/>
      <c r="N554" s="155"/>
      <c r="R554" s="150" t="str">
        <f>IF($I554="","",IF(COUNTIFS('2.Mini Orientation'!$C:$C,$I554,'2.Mini Orientation'!$G:$G,"Yes")&gt;0,"Yes","No"))</f>
        <v/>
      </c>
      <c r="S554" s="150"/>
    </row>
    <row r="555" spans="1:19" ht="23.25" customHeight="1">
      <c r="A555" s="150" t="str">
        <f t="shared" si="8"/>
        <v/>
      </c>
      <c r="B555" s="153" t="str">
        <f>IF($I555="","",IFERROR(IF(_xlfn.XLOOKUP($I555,tbl_StartedStatus[Bold ID],tbl_StartedStatus[Started])="Started","Yes",IF(_xlfn.XLOOKUP($I555,tbl_StartedStatus[Bold ID],tbl_StartedStatus[Started])="No Show","No Show","")),""))</f>
        <v/>
      </c>
      <c r="F555" s="149"/>
      <c r="M555" s="150"/>
      <c r="N555" s="155"/>
      <c r="R555" s="150" t="str">
        <f>IF($I555="","",IF(COUNTIFS('2.Mini Orientation'!$C:$C,$I555,'2.Mini Orientation'!$G:$G,"Yes")&gt;0,"Yes","No"))</f>
        <v/>
      </c>
      <c r="S555" s="150"/>
    </row>
    <row r="556" spans="1:19" ht="23.25" customHeight="1">
      <c r="A556" s="150" t="str">
        <f t="shared" si="8"/>
        <v/>
      </c>
      <c r="B556" s="153" t="str">
        <f>IF($I556="","",IFERROR(IF(_xlfn.XLOOKUP($I556,tbl_StartedStatus[Bold ID],tbl_StartedStatus[Started])="Started","Yes",IF(_xlfn.XLOOKUP($I556,tbl_StartedStatus[Bold ID],tbl_StartedStatus[Started])="No Show","No Show","")),""))</f>
        <v/>
      </c>
      <c r="F556" s="149"/>
      <c r="M556" s="150"/>
      <c r="N556" s="155"/>
      <c r="R556" s="150" t="str">
        <f>IF($I556="","",IF(COUNTIFS('2.Mini Orientation'!$C:$C,$I556,'2.Mini Orientation'!$G:$G,"Yes")&gt;0,"Yes","No"))</f>
        <v/>
      </c>
      <c r="S556" s="150"/>
    </row>
    <row r="557" spans="1:19" ht="23.25" customHeight="1">
      <c r="A557" s="150" t="str">
        <f t="shared" si="8"/>
        <v/>
      </c>
      <c r="B557" s="153" t="str">
        <f>IF($I557="","",IFERROR(IF(_xlfn.XLOOKUP($I557,tbl_StartedStatus[Bold ID],tbl_StartedStatus[Started])="Started","Yes",IF(_xlfn.XLOOKUP($I557,tbl_StartedStatus[Bold ID],tbl_StartedStatus[Started])="No Show","No Show","")),""))</f>
        <v/>
      </c>
      <c r="F557" s="149"/>
      <c r="M557" s="150"/>
      <c r="N557" s="155"/>
      <c r="R557" s="150" t="str">
        <f>IF($I557="","",IF(COUNTIFS('2.Mini Orientation'!$C:$C,$I557,'2.Mini Orientation'!$G:$G,"Yes")&gt;0,"Yes","No"))</f>
        <v/>
      </c>
      <c r="S557" s="150"/>
    </row>
    <row r="558" spans="1:19" ht="23.25" customHeight="1">
      <c r="A558" s="150" t="str">
        <f t="shared" si="8"/>
        <v/>
      </c>
      <c r="B558" s="153" t="str">
        <f>IF($I558="","",IFERROR(IF(_xlfn.XLOOKUP($I558,tbl_StartedStatus[Bold ID],tbl_StartedStatus[Started])="Started","Yes",IF(_xlfn.XLOOKUP($I558,tbl_StartedStatus[Bold ID],tbl_StartedStatus[Started])="No Show","No Show","")),""))</f>
        <v/>
      </c>
      <c r="F558" s="149"/>
      <c r="M558" s="150"/>
      <c r="N558" s="155"/>
      <c r="R558" s="150" t="str">
        <f>IF($I558="","",IF(COUNTIFS('2.Mini Orientation'!$C:$C,$I558,'2.Mini Orientation'!$G:$G,"Yes")&gt;0,"Yes","No"))</f>
        <v/>
      </c>
      <c r="S558" s="150"/>
    </row>
    <row r="559" spans="1:19" ht="23.25" customHeight="1">
      <c r="A559" s="150" t="str">
        <f t="shared" si="8"/>
        <v/>
      </c>
      <c r="B559" s="153" t="str">
        <f>IF($I559="","",IFERROR(IF(_xlfn.XLOOKUP($I559,tbl_StartedStatus[Bold ID],tbl_StartedStatus[Started])="Started","Yes",IF(_xlfn.XLOOKUP($I559,tbl_StartedStatus[Bold ID],tbl_StartedStatus[Started])="No Show","No Show","")),""))</f>
        <v/>
      </c>
      <c r="F559" s="149"/>
      <c r="M559" s="150"/>
      <c r="N559" s="155"/>
      <c r="R559" s="150" t="str">
        <f>IF($I559="","",IF(COUNTIFS('2.Mini Orientation'!$C:$C,$I559,'2.Mini Orientation'!$G:$G,"Yes")&gt;0,"Yes","No"))</f>
        <v/>
      </c>
      <c r="S559" s="150"/>
    </row>
    <row r="560" spans="1:19" ht="23.25" customHeight="1">
      <c r="A560" s="150" t="str">
        <f t="shared" si="8"/>
        <v/>
      </c>
      <c r="B560" s="153" t="str">
        <f>IF($I560="","",IFERROR(IF(_xlfn.XLOOKUP($I560,tbl_StartedStatus[Bold ID],tbl_StartedStatus[Started])="Started","Yes",IF(_xlfn.XLOOKUP($I560,tbl_StartedStatus[Bold ID],tbl_StartedStatus[Started])="No Show","No Show","")),""))</f>
        <v/>
      </c>
      <c r="F560" s="149"/>
      <c r="M560" s="150"/>
      <c r="N560" s="155"/>
      <c r="R560" s="150" t="str">
        <f>IF($I560="","",IF(COUNTIFS('2.Mini Orientation'!$C:$C,$I560,'2.Mini Orientation'!$G:$G,"Yes")&gt;0,"Yes","No"))</f>
        <v/>
      </c>
      <c r="S560" s="150"/>
    </row>
    <row r="561" spans="1:19" ht="23.25" customHeight="1">
      <c r="A561" s="150" t="str">
        <f t="shared" si="8"/>
        <v/>
      </c>
      <c r="B561" s="153" t="str">
        <f>IF($I561="","",IFERROR(IF(_xlfn.XLOOKUP($I561,tbl_StartedStatus[Bold ID],tbl_StartedStatus[Started])="Started","Yes",IF(_xlfn.XLOOKUP($I561,tbl_StartedStatus[Bold ID],tbl_StartedStatus[Started])="No Show","No Show","")),""))</f>
        <v/>
      </c>
      <c r="F561" s="149"/>
      <c r="M561" s="150"/>
      <c r="N561" s="155"/>
      <c r="R561" s="150" t="str">
        <f>IF($I561="","",IF(COUNTIFS('2.Mini Orientation'!$C:$C,$I561,'2.Mini Orientation'!$G:$G,"Yes")&gt;0,"Yes","No"))</f>
        <v/>
      </c>
      <c r="S561" s="150"/>
    </row>
    <row r="562" spans="1:19" ht="23.25" customHeight="1">
      <c r="A562" s="150" t="str">
        <f t="shared" si="8"/>
        <v/>
      </c>
      <c r="B562" s="153" t="str">
        <f>IF($I562="","",IFERROR(IF(_xlfn.XLOOKUP($I562,tbl_StartedStatus[Bold ID],tbl_StartedStatus[Started])="Started","Yes",IF(_xlfn.XLOOKUP($I562,tbl_StartedStatus[Bold ID],tbl_StartedStatus[Started])="No Show","No Show","")),""))</f>
        <v/>
      </c>
      <c r="F562" s="149"/>
      <c r="M562" s="150"/>
      <c r="N562" s="155"/>
      <c r="R562" s="150" t="str">
        <f>IF($I562="","",IF(COUNTIFS('2.Mini Orientation'!$C:$C,$I562,'2.Mini Orientation'!$G:$G,"Yes")&gt;0,"Yes","No"))</f>
        <v/>
      </c>
      <c r="S562" s="150"/>
    </row>
    <row r="563" spans="1:19" ht="23.25" customHeight="1">
      <c r="A563" s="150" t="str">
        <f t="shared" si="8"/>
        <v/>
      </c>
      <c r="B563" s="153" t="str">
        <f>IF($I563="","",IFERROR(IF(_xlfn.XLOOKUP($I563,tbl_StartedStatus[Bold ID],tbl_StartedStatus[Started])="Started","Yes",IF(_xlfn.XLOOKUP($I563,tbl_StartedStatus[Bold ID],tbl_StartedStatus[Started])="No Show","No Show","")),""))</f>
        <v/>
      </c>
      <c r="F563" s="149"/>
      <c r="M563" s="150"/>
      <c r="N563" s="155"/>
      <c r="R563" s="150" t="str">
        <f>IF($I563="","",IF(COUNTIFS('2.Mini Orientation'!$C:$C,$I563,'2.Mini Orientation'!$G:$G,"Yes")&gt;0,"Yes","No"))</f>
        <v/>
      </c>
      <c r="S563" s="150"/>
    </row>
    <row r="564" spans="1:19" ht="23.25" customHeight="1">
      <c r="A564" s="150" t="str">
        <f t="shared" si="8"/>
        <v/>
      </c>
      <c r="B564" s="153" t="str">
        <f>IF($I564="","",IFERROR(IF(_xlfn.XLOOKUP($I564,tbl_StartedStatus[Bold ID],tbl_StartedStatus[Started])="Started","Yes",IF(_xlfn.XLOOKUP($I564,tbl_StartedStatus[Bold ID],tbl_StartedStatus[Started])="No Show","No Show","")),""))</f>
        <v/>
      </c>
      <c r="F564" s="149"/>
      <c r="M564" s="150"/>
      <c r="N564" s="155"/>
      <c r="R564" s="150" t="str">
        <f>IF($I564="","",IF(COUNTIFS('2.Mini Orientation'!$C:$C,$I564,'2.Mini Orientation'!$G:$G,"Yes")&gt;0,"Yes","No"))</f>
        <v/>
      </c>
      <c r="S564" s="150"/>
    </row>
    <row r="565" spans="1:19" ht="23.25" customHeight="1">
      <c r="A565" s="150" t="str">
        <f t="shared" si="8"/>
        <v/>
      </c>
      <c r="B565" s="153" t="str">
        <f>IF($I565="","",IFERROR(IF(_xlfn.XLOOKUP($I565,tbl_StartedStatus[Bold ID],tbl_StartedStatus[Started])="Started","Yes",IF(_xlfn.XLOOKUP($I565,tbl_StartedStatus[Bold ID],tbl_StartedStatus[Started])="No Show","No Show","")),""))</f>
        <v/>
      </c>
      <c r="F565" s="149"/>
      <c r="M565" s="150"/>
      <c r="N565" s="155"/>
      <c r="R565" s="150" t="str">
        <f>IF($I565="","",IF(COUNTIFS('2.Mini Orientation'!$C:$C,$I565,'2.Mini Orientation'!$G:$G,"Yes")&gt;0,"Yes","No"))</f>
        <v/>
      </c>
      <c r="S565" s="150"/>
    </row>
    <row r="566" spans="1:19" ht="23.25" customHeight="1">
      <c r="A566" s="150" t="str">
        <f t="shared" si="8"/>
        <v/>
      </c>
      <c r="B566" s="153" t="str">
        <f>IF($I566="","",IFERROR(IF(_xlfn.XLOOKUP($I566,tbl_StartedStatus[Bold ID],tbl_StartedStatus[Started])="Started","Yes",IF(_xlfn.XLOOKUP($I566,tbl_StartedStatus[Bold ID],tbl_StartedStatus[Started])="No Show","No Show","")),""))</f>
        <v/>
      </c>
      <c r="F566" s="149"/>
      <c r="M566" s="150"/>
      <c r="N566" s="155"/>
      <c r="R566" s="150" t="str">
        <f>IF($I566="","",IF(COUNTIFS('2.Mini Orientation'!$C:$C,$I566,'2.Mini Orientation'!$G:$G,"Yes")&gt;0,"Yes","No"))</f>
        <v/>
      </c>
      <c r="S566" s="150"/>
    </row>
    <row r="567" spans="1:19" ht="23.25" customHeight="1">
      <c r="A567" s="150" t="str">
        <f t="shared" si="8"/>
        <v/>
      </c>
      <c r="B567" s="153" t="str">
        <f>IF($I567="","",IFERROR(IF(_xlfn.XLOOKUP($I567,tbl_StartedStatus[Bold ID],tbl_StartedStatus[Started])="Started","Yes",IF(_xlfn.XLOOKUP($I567,tbl_StartedStatus[Bold ID],tbl_StartedStatus[Started])="No Show","No Show","")),""))</f>
        <v/>
      </c>
      <c r="F567" s="149"/>
      <c r="M567" s="150"/>
      <c r="N567" s="155"/>
      <c r="R567" s="150" t="str">
        <f>IF($I567="","",IF(COUNTIFS('2.Mini Orientation'!$C:$C,$I567,'2.Mini Orientation'!$G:$G,"Yes")&gt;0,"Yes","No"))</f>
        <v/>
      </c>
      <c r="S567" s="150"/>
    </row>
    <row r="568" spans="1:19" ht="23.25" customHeight="1">
      <c r="A568" s="150" t="str">
        <f t="shared" si="8"/>
        <v/>
      </c>
      <c r="B568" s="153" t="str">
        <f>IF($I568="","",IFERROR(IF(_xlfn.XLOOKUP($I568,tbl_StartedStatus[Bold ID],tbl_StartedStatus[Started])="Started","Yes",IF(_xlfn.XLOOKUP($I568,tbl_StartedStatus[Bold ID],tbl_StartedStatus[Started])="No Show","No Show","")),""))</f>
        <v/>
      </c>
      <c r="F568" s="149"/>
      <c r="M568" s="150"/>
      <c r="N568" s="155"/>
      <c r="R568" s="150" t="str">
        <f>IF($I568="","",IF(COUNTIFS('2.Mini Orientation'!$C:$C,$I568,'2.Mini Orientation'!$G:$G,"Yes")&gt;0,"Yes","No"))</f>
        <v/>
      </c>
      <c r="S568" s="150"/>
    </row>
    <row r="569" spans="1:19" ht="23.25" customHeight="1">
      <c r="A569" s="150" t="str">
        <f t="shared" si="8"/>
        <v/>
      </c>
      <c r="B569" s="153" t="str">
        <f>IF($I569="","",IFERROR(IF(_xlfn.XLOOKUP($I569,tbl_StartedStatus[Bold ID],tbl_StartedStatus[Started])="Started","Yes",IF(_xlfn.XLOOKUP($I569,tbl_StartedStatus[Bold ID],tbl_StartedStatus[Started])="No Show","No Show","")),""))</f>
        <v/>
      </c>
      <c r="F569" s="149"/>
      <c r="M569" s="150"/>
      <c r="N569" s="155"/>
      <c r="R569" s="150" t="str">
        <f>IF($I569="","",IF(COUNTIFS('2.Mini Orientation'!$C:$C,$I569,'2.Mini Orientation'!$G:$G,"Yes")&gt;0,"Yes","No"))</f>
        <v/>
      </c>
      <c r="S569" s="150"/>
    </row>
    <row r="570" spans="1:19" ht="23.25" customHeight="1">
      <c r="A570" s="150" t="str">
        <f t="shared" si="8"/>
        <v/>
      </c>
      <c r="B570" s="153" t="str">
        <f>IF($I570="","",IFERROR(IF(_xlfn.XLOOKUP($I570,tbl_StartedStatus[Bold ID],tbl_StartedStatus[Started])="Started","Yes",IF(_xlfn.XLOOKUP($I570,tbl_StartedStatus[Bold ID],tbl_StartedStatus[Started])="No Show","No Show","")),""))</f>
        <v/>
      </c>
      <c r="F570" s="149"/>
      <c r="M570" s="150"/>
      <c r="N570" s="155"/>
      <c r="R570" s="150" t="str">
        <f>IF($I570="","",IF(COUNTIFS('2.Mini Orientation'!$C:$C,$I570,'2.Mini Orientation'!$G:$G,"Yes")&gt;0,"Yes","No"))</f>
        <v/>
      </c>
      <c r="S570" s="150"/>
    </row>
    <row r="571" spans="1:19" ht="23.25" customHeight="1">
      <c r="A571" s="150" t="str">
        <f t="shared" si="8"/>
        <v/>
      </c>
      <c r="B571" s="153" t="str">
        <f>IF($I571="","",IFERROR(IF(_xlfn.XLOOKUP($I571,tbl_StartedStatus[Bold ID],tbl_StartedStatus[Started])="Started","Yes",IF(_xlfn.XLOOKUP($I571,tbl_StartedStatus[Bold ID],tbl_StartedStatus[Started])="No Show","No Show","")),""))</f>
        <v/>
      </c>
      <c r="F571" s="149"/>
      <c r="M571" s="150"/>
      <c r="N571" s="155"/>
      <c r="R571" s="150" t="str">
        <f>IF($I571="","",IF(COUNTIFS('2.Mini Orientation'!$C:$C,$I571,'2.Mini Orientation'!$G:$G,"Yes")&gt;0,"Yes","No"))</f>
        <v/>
      </c>
      <c r="S571" s="150"/>
    </row>
    <row r="572" spans="1:19" ht="23.25" customHeight="1">
      <c r="A572" s="150" t="str">
        <f t="shared" si="8"/>
        <v/>
      </c>
      <c r="B572" s="153" t="str">
        <f>IF($I572="","",IFERROR(IF(_xlfn.XLOOKUP($I572,tbl_StartedStatus[Bold ID],tbl_StartedStatus[Started])="Started","Yes",IF(_xlfn.XLOOKUP($I572,tbl_StartedStatus[Bold ID],tbl_StartedStatus[Started])="No Show","No Show","")),""))</f>
        <v/>
      </c>
      <c r="F572" s="149"/>
      <c r="M572" s="150"/>
      <c r="N572" s="155"/>
      <c r="R572" s="150" t="str">
        <f>IF($I572="","",IF(COUNTIFS('2.Mini Orientation'!$C:$C,$I572,'2.Mini Orientation'!$G:$G,"Yes")&gt;0,"Yes","No"))</f>
        <v/>
      </c>
      <c r="S572" s="150"/>
    </row>
    <row r="573" spans="1:19" ht="23.25" customHeight="1">
      <c r="A573" s="150" t="str">
        <f t="shared" si="8"/>
        <v/>
      </c>
      <c r="B573" s="153" t="str">
        <f>IF($I573="","",IFERROR(IF(_xlfn.XLOOKUP($I573,tbl_StartedStatus[Bold ID],tbl_StartedStatus[Started])="Started","Yes",IF(_xlfn.XLOOKUP($I573,tbl_StartedStatus[Bold ID],tbl_StartedStatus[Started])="No Show","No Show","")),""))</f>
        <v/>
      </c>
      <c r="F573" s="149"/>
      <c r="M573" s="150"/>
      <c r="N573" s="155"/>
      <c r="R573" s="150" t="str">
        <f>IF($I573="","",IF(COUNTIFS('2.Mini Orientation'!$C:$C,$I573,'2.Mini Orientation'!$G:$G,"Yes")&gt;0,"Yes","No"))</f>
        <v/>
      </c>
      <c r="S573" s="150"/>
    </row>
    <row r="574" spans="1:19" ht="23.25" customHeight="1">
      <c r="A574" s="150" t="str">
        <f t="shared" si="8"/>
        <v/>
      </c>
      <c r="B574" s="153" t="str">
        <f>IF($I574="","",IFERROR(IF(_xlfn.XLOOKUP($I574,tbl_StartedStatus[Bold ID],tbl_StartedStatus[Started])="Started","Yes",IF(_xlfn.XLOOKUP($I574,tbl_StartedStatus[Bold ID],tbl_StartedStatus[Started])="No Show","No Show","")),""))</f>
        <v/>
      </c>
      <c r="F574" s="149"/>
      <c r="M574" s="150"/>
      <c r="N574" s="155"/>
      <c r="R574" s="150" t="str">
        <f>IF($I574="","",IF(COUNTIFS('2.Mini Orientation'!$C:$C,$I574,'2.Mini Orientation'!$G:$G,"Yes")&gt;0,"Yes","No"))</f>
        <v/>
      </c>
      <c r="S574" s="150"/>
    </row>
    <row r="575" spans="1:19" ht="23.25" customHeight="1">
      <c r="A575" s="150" t="str">
        <f t="shared" si="8"/>
        <v/>
      </c>
      <c r="B575" s="153" t="str">
        <f>IF($I575="","",IFERROR(IF(_xlfn.XLOOKUP($I575,tbl_StartedStatus[Bold ID],tbl_StartedStatus[Started])="Started","Yes",IF(_xlfn.XLOOKUP($I575,tbl_StartedStatus[Bold ID],tbl_StartedStatus[Started])="No Show","No Show","")),""))</f>
        <v/>
      </c>
      <c r="F575" s="149"/>
      <c r="M575" s="150"/>
      <c r="N575" s="155"/>
      <c r="R575" s="150" t="str">
        <f>IF($I575="","",IF(COUNTIFS('2.Mini Orientation'!$C:$C,$I575,'2.Mini Orientation'!$G:$G,"Yes")&gt;0,"Yes","No"))</f>
        <v/>
      </c>
      <c r="S575" s="150"/>
    </row>
    <row r="576" spans="1:19" ht="23.25" customHeight="1">
      <c r="A576" s="150" t="str">
        <f t="shared" si="8"/>
        <v/>
      </c>
      <c r="B576" s="153" t="str">
        <f>IF($I576="","",IFERROR(IF(_xlfn.XLOOKUP($I576,tbl_StartedStatus[Bold ID],tbl_StartedStatus[Started])="Started","Yes",IF(_xlfn.XLOOKUP($I576,tbl_StartedStatus[Bold ID],tbl_StartedStatus[Started])="No Show","No Show","")),""))</f>
        <v/>
      </c>
      <c r="F576" s="149"/>
      <c r="M576" s="150"/>
      <c r="N576" s="155"/>
      <c r="R576" s="150" t="str">
        <f>IF($I576="","",IF(COUNTIFS('2.Mini Orientation'!$C:$C,$I576,'2.Mini Orientation'!$G:$G,"Yes")&gt;0,"Yes","No"))</f>
        <v/>
      </c>
      <c r="S576" s="150"/>
    </row>
    <row r="577" spans="1:19" ht="23.25" customHeight="1">
      <c r="A577" s="150" t="str">
        <f t="shared" si="8"/>
        <v/>
      </c>
      <c r="B577" s="153" t="str">
        <f>IF($I577="","",IFERROR(IF(_xlfn.XLOOKUP($I577,tbl_StartedStatus[Bold ID],tbl_StartedStatus[Started])="Started","Yes",IF(_xlfn.XLOOKUP($I577,tbl_StartedStatus[Bold ID],tbl_StartedStatus[Started])="No Show","No Show","")),""))</f>
        <v/>
      </c>
      <c r="F577" s="149"/>
      <c r="M577" s="150"/>
      <c r="N577" s="155"/>
      <c r="R577" s="150" t="str">
        <f>IF($I577="","",IF(COUNTIFS('2.Mini Orientation'!$C:$C,$I577,'2.Mini Orientation'!$G:$G,"Yes")&gt;0,"Yes","No"))</f>
        <v/>
      </c>
      <c r="S577" s="150"/>
    </row>
    <row r="578" spans="1:19" ht="23.25" customHeight="1">
      <c r="A578" s="150" t="str">
        <f t="shared" ref="A578:A641" si="9">IF($I578="","",IF(AND($R578="Yes",$O578="Passed",$P578="Passed",$Q578="Passed"),"Yes","No"))</f>
        <v/>
      </c>
      <c r="B578" s="153" t="str">
        <f>IF($I578="","",IFERROR(IF(_xlfn.XLOOKUP($I578,tbl_StartedStatus[Bold ID],tbl_StartedStatus[Started])="Started","Yes",IF(_xlfn.XLOOKUP($I578,tbl_StartedStatus[Bold ID],tbl_StartedStatus[Started])="No Show","No Show","")),""))</f>
        <v/>
      </c>
      <c r="F578" s="149"/>
      <c r="M578" s="150"/>
      <c r="N578" s="155"/>
      <c r="R578" s="150" t="str">
        <f>IF($I578="","",IF(COUNTIFS('2.Mini Orientation'!$C:$C,$I578,'2.Mini Orientation'!$G:$G,"Yes")&gt;0,"Yes","No"))</f>
        <v/>
      </c>
      <c r="S578" s="150"/>
    </row>
    <row r="579" spans="1:19" ht="23.25" customHeight="1">
      <c r="A579" s="150" t="str">
        <f t="shared" si="9"/>
        <v/>
      </c>
      <c r="B579" s="153" t="str">
        <f>IF($I579="","",IFERROR(IF(_xlfn.XLOOKUP($I579,tbl_StartedStatus[Bold ID],tbl_StartedStatus[Started])="Started","Yes",IF(_xlfn.XLOOKUP($I579,tbl_StartedStatus[Bold ID],tbl_StartedStatus[Started])="No Show","No Show","")),""))</f>
        <v/>
      </c>
      <c r="F579" s="149"/>
      <c r="M579" s="150"/>
      <c r="N579" s="155"/>
      <c r="R579" s="150" t="str">
        <f>IF($I579="","",IF(COUNTIFS('2.Mini Orientation'!$C:$C,$I579,'2.Mini Orientation'!$G:$G,"Yes")&gt;0,"Yes","No"))</f>
        <v/>
      </c>
      <c r="S579" s="150"/>
    </row>
    <row r="580" spans="1:19" ht="23.25" customHeight="1">
      <c r="A580" s="150" t="str">
        <f t="shared" si="9"/>
        <v/>
      </c>
      <c r="B580" s="153" t="str">
        <f>IF($I580="","",IFERROR(IF(_xlfn.XLOOKUP($I580,tbl_StartedStatus[Bold ID],tbl_StartedStatus[Started])="Started","Yes",IF(_xlfn.XLOOKUP($I580,tbl_StartedStatus[Bold ID],tbl_StartedStatus[Started])="No Show","No Show","")),""))</f>
        <v/>
      </c>
      <c r="F580" s="149"/>
      <c r="M580" s="150"/>
      <c r="N580" s="155"/>
      <c r="R580" s="150" t="str">
        <f>IF($I580="","",IF(COUNTIFS('2.Mini Orientation'!$C:$C,$I580,'2.Mini Orientation'!$G:$G,"Yes")&gt;0,"Yes","No"))</f>
        <v/>
      </c>
      <c r="S580" s="150"/>
    </row>
    <row r="581" spans="1:19" ht="23.25" customHeight="1">
      <c r="A581" s="150" t="str">
        <f t="shared" si="9"/>
        <v/>
      </c>
      <c r="B581" s="153" t="str">
        <f>IF($I581="","",IFERROR(IF(_xlfn.XLOOKUP($I581,tbl_StartedStatus[Bold ID],tbl_StartedStatus[Started])="Started","Yes",IF(_xlfn.XLOOKUP($I581,tbl_StartedStatus[Bold ID],tbl_StartedStatus[Started])="No Show","No Show","")),""))</f>
        <v/>
      </c>
      <c r="F581" s="149"/>
      <c r="M581" s="150"/>
      <c r="N581" s="155"/>
      <c r="R581" s="150" t="str">
        <f>IF($I581="","",IF(COUNTIFS('2.Mini Orientation'!$C:$C,$I581,'2.Mini Orientation'!$G:$G,"Yes")&gt;0,"Yes","No"))</f>
        <v/>
      </c>
      <c r="S581" s="150"/>
    </row>
    <row r="582" spans="1:19" ht="23.25" customHeight="1">
      <c r="A582" s="150" t="str">
        <f t="shared" si="9"/>
        <v/>
      </c>
      <c r="B582" s="153" t="str">
        <f>IF($I582="","",IFERROR(IF(_xlfn.XLOOKUP($I582,tbl_StartedStatus[Bold ID],tbl_StartedStatus[Started])="Started","Yes",IF(_xlfn.XLOOKUP($I582,tbl_StartedStatus[Bold ID],tbl_StartedStatus[Started])="No Show","No Show","")),""))</f>
        <v/>
      </c>
      <c r="F582" s="149"/>
      <c r="M582" s="150"/>
      <c r="N582" s="155"/>
      <c r="R582" s="150" t="str">
        <f>IF($I582="","",IF(COUNTIFS('2.Mini Orientation'!$C:$C,$I582,'2.Mini Orientation'!$G:$G,"Yes")&gt;0,"Yes","No"))</f>
        <v/>
      </c>
      <c r="S582" s="150"/>
    </row>
    <row r="583" spans="1:19" ht="23.25" customHeight="1">
      <c r="A583" s="150" t="str">
        <f t="shared" si="9"/>
        <v/>
      </c>
      <c r="B583" s="153" t="str">
        <f>IF($I583="","",IFERROR(IF(_xlfn.XLOOKUP($I583,tbl_StartedStatus[Bold ID],tbl_StartedStatus[Started])="Started","Yes",IF(_xlfn.XLOOKUP($I583,tbl_StartedStatus[Bold ID],tbl_StartedStatus[Started])="No Show","No Show","")),""))</f>
        <v/>
      </c>
      <c r="F583" s="149"/>
      <c r="M583" s="150"/>
      <c r="N583" s="155"/>
      <c r="R583" s="150" t="str">
        <f>IF($I583="","",IF(COUNTIFS('2.Mini Orientation'!$C:$C,$I583,'2.Mini Orientation'!$G:$G,"Yes")&gt;0,"Yes","No"))</f>
        <v/>
      </c>
      <c r="S583" s="150"/>
    </row>
    <row r="584" spans="1:19" ht="23.25" customHeight="1">
      <c r="A584" s="150" t="str">
        <f t="shared" si="9"/>
        <v/>
      </c>
      <c r="B584" s="153" t="str">
        <f>IF($I584="","",IFERROR(IF(_xlfn.XLOOKUP($I584,tbl_StartedStatus[Bold ID],tbl_StartedStatus[Started])="Started","Yes",IF(_xlfn.XLOOKUP($I584,tbl_StartedStatus[Bold ID],tbl_StartedStatus[Started])="No Show","No Show","")),""))</f>
        <v/>
      </c>
      <c r="F584" s="149"/>
      <c r="M584" s="150"/>
      <c r="N584" s="155"/>
      <c r="R584" s="150" t="str">
        <f>IF($I584="","",IF(COUNTIFS('2.Mini Orientation'!$C:$C,$I584,'2.Mini Orientation'!$G:$G,"Yes")&gt;0,"Yes","No"))</f>
        <v/>
      </c>
      <c r="S584" s="150"/>
    </row>
    <row r="585" spans="1:19" ht="23.25" customHeight="1">
      <c r="A585" s="150" t="str">
        <f t="shared" si="9"/>
        <v/>
      </c>
      <c r="B585" s="153" t="str">
        <f>IF($I585="","",IFERROR(IF(_xlfn.XLOOKUP($I585,tbl_StartedStatus[Bold ID],tbl_StartedStatus[Started])="Started","Yes",IF(_xlfn.XLOOKUP($I585,tbl_StartedStatus[Bold ID],tbl_StartedStatus[Started])="No Show","No Show","")),""))</f>
        <v/>
      </c>
      <c r="F585" s="149"/>
      <c r="M585" s="150"/>
      <c r="N585" s="155"/>
      <c r="R585" s="150" t="str">
        <f>IF($I585="","",IF(COUNTIFS('2.Mini Orientation'!$C:$C,$I585,'2.Mini Orientation'!$G:$G,"Yes")&gt;0,"Yes","No"))</f>
        <v/>
      </c>
      <c r="S585" s="150"/>
    </row>
    <row r="586" spans="1:19" ht="23.25" customHeight="1">
      <c r="A586" s="150" t="str">
        <f t="shared" si="9"/>
        <v/>
      </c>
      <c r="B586" s="153" t="str">
        <f>IF($I586="","",IFERROR(IF(_xlfn.XLOOKUP($I586,tbl_StartedStatus[Bold ID],tbl_StartedStatus[Started])="Started","Yes",IF(_xlfn.XLOOKUP($I586,tbl_StartedStatus[Bold ID],tbl_StartedStatus[Started])="No Show","No Show","")),""))</f>
        <v/>
      </c>
      <c r="F586" s="149"/>
      <c r="M586" s="150"/>
      <c r="N586" s="155"/>
      <c r="R586" s="150" t="str">
        <f>IF($I586="","",IF(COUNTIFS('2.Mini Orientation'!$C:$C,$I586,'2.Mini Orientation'!$G:$G,"Yes")&gt;0,"Yes","No"))</f>
        <v/>
      </c>
      <c r="S586" s="150"/>
    </row>
    <row r="587" spans="1:19" ht="23.25" customHeight="1">
      <c r="A587" s="150" t="str">
        <f t="shared" si="9"/>
        <v/>
      </c>
      <c r="B587" s="153" t="str">
        <f>IF($I587="","",IFERROR(IF(_xlfn.XLOOKUP($I587,tbl_StartedStatus[Bold ID],tbl_StartedStatus[Started])="Started","Yes",IF(_xlfn.XLOOKUP($I587,tbl_StartedStatus[Bold ID],tbl_StartedStatus[Started])="No Show","No Show","")),""))</f>
        <v/>
      </c>
      <c r="F587" s="149"/>
      <c r="M587" s="150"/>
      <c r="N587" s="155"/>
      <c r="R587" s="150" t="str">
        <f>IF($I587="","",IF(COUNTIFS('2.Mini Orientation'!$C:$C,$I587,'2.Mini Orientation'!$G:$G,"Yes")&gt;0,"Yes","No"))</f>
        <v/>
      </c>
      <c r="S587" s="150"/>
    </row>
    <row r="588" spans="1:19" ht="23.25" customHeight="1">
      <c r="A588" s="150" t="str">
        <f t="shared" si="9"/>
        <v/>
      </c>
      <c r="B588" s="153" t="str">
        <f>IF($I588="","",IFERROR(IF(_xlfn.XLOOKUP($I588,tbl_StartedStatus[Bold ID],tbl_StartedStatus[Started])="Started","Yes",IF(_xlfn.XLOOKUP($I588,tbl_StartedStatus[Bold ID],tbl_StartedStatus[Started])="No Show","No Show","")),""))</f>
        <v/>
      </c>
      <c r="F588" s="149"/>
      <c r="M588" s="150"/>
      <c r="N588" s="155"/>
      <c r="R588" s="150" t="str">
        <f>IF($I588="","",IF(COUNTIFS('2.Mini Orientation'!$C:$C,$I588,'2.Mini Orientation'!$G:$G,"Yes")&gt;0,"Yes","No"))</f>
        <v/>
      </c>
      <c r="S588" s="150"/>
    </row>
    <row r="589" spans="1:19" ht="23.25" customHeight="1">
      <c r="A589" s="150" t="str">
        <f t="shared" si="9"/>
        <v/>
      </c>
      <c r="B589" s="153" t="str">
        <f>IF($I589="","",IFERROR(IF(_xlfn.XLOOKUP($I589,tbl_StartedStatus[Bold ID],tbl_StartedStatus[Started])="Started","Yes",IF(_xlfn.XLOOKUP($I589,tbl_StartedStatus[Bold ID],tbl_StartedStatus[Started])="No Show","No Show","")),""))</f>
        <v/>
      </c>
      <c r="F589" s="149"/>
      <c r="M589" s="150"/>
      <c r="N589" s="155"/>
      <c r="R589" s="150" t="str">
        <f>IF($I589="","",IF(COUNTIFS('2.Mini Orientation'!$C:$C,$I589,'2.Mini Orientation'!$G:$G,"Yes")&gt;0,"Yes","No"))</f>
        <v/>
      </c>
      <c r="S589" s="150"/>
    </row>
    <row r="590" spans="1:19" ht="23.25" customHeight="1">
      <c r="A590" s="150" t="str">
        <f t="shared" si="9"/>
        <v/>
      </c>
      <c r="B590" s="153" t="str">
        <f>IF($I590="","",IFERROR(IF(_xlfn.XLOOKUP($I590,tbl_StartedStatus[Bold ID],tbl_StartedStatus[Started])="Started","Yes",IF(_xlfn.XLOOKUP($I590,tbl_StartedStatus[Bold ID],tbl_StartedStatus[Started])="No Show","No Show","")),""))</f>
        <v/>
      </c>
      <c r="F590" s="149"/>
      <c r="M590" s="150"/>
      <c r="N590" s="155"/>
      <c r="R590" s="150" t="str">
        <f>IF($I590="","",IF(COUNTIFS('2.Mini Orientation'!$C:$C,$I590,'2.Mini Orientation'!$G:$G,"Yes")&gt;0,"Yes","No"))</f>
        <v/>
      </c>
      <c r="S590" s="150"/>
    </row>
    <row r="591" spans="1:19" ht="23.25" customHeight="1">
      <c r="A591" s="150" t="str">
        <f t="shared" si="9"/>
        <v/>
      </c>
      <c r="B591" s="153" t="str">
        <f>IF($I591="","",IFERROR(IF(_xlfn.XLOOKUP($I591,tbl_StartedStatus[Bold ID],tbl_StartedStatus[Started])="Started","Yes",IF(_xlfn.XLOOKUP($I591,tbl_StartedStatus[Bold ID],tbl_StartedStatus[Started])="No Show","No Show","")),""))</f>
        <v/>
      </c>
      <c r="F591" s="149"/>
      <c r="M591" s="150"/>
      <c r="N591" s="155"/>
      <c r="R591" s="150" t="str">
        <f>IF($I591="","",IF(COUNTIFS('2.Mini Orientation'!$C:$C,$I591,'2.Mini Orientation'!$G:$G,"Yes")&gt;0,"Yes","No"))</f>
        <v/>
      </c>
      <c r="S591" s="150"/>
    </row>
    <row r="592" spans="1:19" ht="23.25" customHeight="1">
      <c r="A592" s="150" t="str">
        <f t="shared" si="9"/>
        <v/>
      </c>
      <c r="B592" s="153" t="str">
        <f>IF($I592="","",IFERROR(IF(_xlfn.XLOOKUP($I592,tbl_StartedStatus[Bold ID],tbl_StartedStatus[Started])="Started","Yes",IF(_xlfn.XLOOKUP($I592,tbl_StartedStatus[Bold ID],tbl_StartedStatus[Started])="No Show","No Show","")),""))</f>
        <v/>
      </c>
      <c r="F592" s="149"/>
      <c r="M592" s="150"/>
      <c r="N592" s="155"/>
      <c r="R592" s="150" t="str">
        <f>IF($I592="","",IF(COUNTIFS('2.Mini Orientation'!$C:$C,$I592,'2.Mini Orientation'!$G:$G,"Yes")&gt;0,"Yes","No"))</f>
        <v/>
      </c>
      <c r="S592" s="150"/>
    </row>
    <row r="593" spans="1:19" ht="23.25" customHeight="1">
      <c r="A593" s="150" t="str">
        <f t="shared" si="9"/>
        <v/>
      </c>
      <c r="B593" s="153" t="str">
        <f>IF($I593="","",IFERROR(IF(_xlfn.XLOOKUP($I593,tbl_StartedStatus[Bold ID],tbl_StartedStatus[Started])="Started","Yes",IF(_xlfn.XLOOKUP($I593,tbl_StartedStatus[Bold ID],tbl_StartedStatus[Started])="No Show","No Show","")),""))</f>
        <v/>
      </c>
      <c r="F593" s="149"/>
      <c r="M593" s="150"/>
      <c r="N593" s="155"/>
      <c r="R593" s="150" t="str">
        <f>IF($I593="","",IF(COUNTIFS('2.Mini Orientation'!$C:$C,$I593,'2.Mini Orientation'!$G:$G,"Yes")&gt;0,"Yes","No"))</f>
        <v/>
      </c>
      <c r="S593" s="150"/>
    </row>
    <row r="594" spans="1:19" ht="23.25" customHeight="1">
      <c r="A594" s="150" t="str">
        <f t="shared" si="9"/>
        <v/>
      </c>
      <c r="B594" s="153" t="str">
        <f>IF($I594="","",IFERROR(IF(_xlfn.XLOOKUP($I594,tbl_StartedStatus[Bold ID],tbl_StartedStatus[Started])="Started","Yes",IF(_xlfn.XLOOKUP($I594,tbl_StartedStatus[Bold ID],tbl_StartedStatus[Started])="No Show","No Show","")),""))</f>
        <v/>
      </c>
      <c r="F594" s="149"/>
      <c r="M594" s="150"/>
      <c r="N594" s="155"/>
      <c r="R594" s="150" t="str">
        <f>IF($I594="","",IF(COUNTIFS('2.Mini Orientation'!$C:$C,$I594,'2.Mini Orientation'!$G:$G,"Yes")&gt;0,"Yes","No"))</f>
        <v/>
      </c>
      <c r="S594" s="150"/>
    </row>
    <row r="595" spans="1:19" ht="23.25" customHeight="1">
      <c r="A595" s="150" t="str">
        <f t="shared" si="9"/>
        <v/>
      </c>
      <c r="B595" s="153" t="str">
        <f>IF($I595="","",IFERROR(IF(_xlfn.XLOOKUP($I595,tbl_StartedStatus[Bold ID],tbl_StartedStatus[Started])="Started","Yes",IF(_xlfn.XLOOKUP($I595,tbl_StartedStatus[Bold ID],tbl_StartedStatus[Started])="No Show","No Show","")),""))</f>
        <v/>
      </c>
      <c r="F595" s="149"/>
      <c r="M595" s="150"/>
      <c r="N595" s="155"/>
      <c r="R595" s="150" t="str">
        <f>IF($I595="","",IF(COUNTIFS('2.Mini Orientation'!$C:$C,$I595,'2.Mini Orientation'!$G:$G,"Yes")&gt;0,"Yes","No"))</f>
        <v/>
      </c>
      <c r="S595" s="150"/>
    </row>
    <row r="596" spans="1:19" ht="23.25" customHeight="1">
      <c r="A596" s="150" t="str">
        <f t="shared" si="9"/>
        <v/>
      </c>
      <c r="B596" s="153" t="str">
        <f>IF($I596="","",IFERROR(IF(_xlfn.XLOOKUP($I596,tbl_StartedStatus[Bold ID],tbl_StartedStatus[Started])="Started","Yes",IF(_xlfn.XLOOKUP($I596,tbl_StartedStatus[Bold ID],tbl_StartedStatus[Started])="No Show","No Show","")),""))</f>
        <v/>
      </c>
      <c r="F596" s="149"/>
      <c r="M596" s="150"/>
      <c r="N596" s="155"/>
      <c r="R596" s="150" t="str">
        <f>IF($I596="","",IF(COUNTIFS('2.Mini Orientation'!$C:$C,$I596,'2.Mini Orientation'!$G:$G,"Yes")&gt;0,"Yes","No"))</f>
        <v/>
      </c>
      <c r="S596" s="150"/>
    </row>
    <row r="597" spans="1:19" ht="23.25" customHeight="1">
      <c r="A597" s="150" t="str">
        <f t="shared" si="9"/>
        <v/>
      </c>
      <c r="B597" s="153" t="str">
        <f>IF($I597="","",IFERROR(IF(_xlfn.XLOOKUP($I597,tbl_StartedStatus[Bold ID],tbl_StartedStatus[Started])="Started","Yes",IF(_xlfn.XLOOKUP($I597,tbl_StartedStatus[Bold ID],tbl_StartedStatus[Started])="No Show","No Show","")),""))</f>
        <v/>
      </c>
      <c r="F597" s="149"/>
      <c r="M597" s="150"/>
      <c r="N597" s="155"/>
      <c r="R597" s="150" t="str">
        <f>IF($I597="","",IF(COUNTIFS('2.Mini Orientation'!$C:$C,$I597,'2.Mini Orientation'!$G:$G,"Yes")&gt;0,"Yes","No"))</f>
        <v/>
      </c>
      <c r="S597" s="150"/>
    </row>
    <row r="598" spans="1:19" ht="23.25" customHeight="1">
      <c r="A598" s="150" t="str">
        <f t="shared" si="9"/>
        <v/>
      </c>
      <c r="B598" s="153" t="str">
        <f>IF($I598="","",IFERROR(IF(_xlfn.XLOOKUP($I598,tbl_StartedStatus[Bold ID],tbl_StartedStatus[Started])="Started","Yes",IF(_xlfn.XLOOKUP($I598,tbl_StartedStatus[Bold ID],tbl_StartedStatus[Started])="No Show","No Show","")),""))</f>
        <v/>
      </c>
      <c r="F598" s="149"/>
      <c r="M598" s="150"/>
      <c r="N598" s="155"/>
      <c r="R598" s="150" t="str">
        <f>IF($I598="","",IF(COUNTIFS('2.Mini Orientation'!$C:$C,$I598,'2.Mini Orientation'!$G:$G,"Yes")&gt;0,"Yes","No"))</f>
        <v/>
      </c>
      <c r="S598" s="150"/>
    </row>
    <row r="599" spans="1:19" ht="23.25" customHeight="1">
      <c r="A599" s="150" t="str">
        <f t="shared" si="9"/>
        <v/>
      </c>
      <c r="B599" s="153" t="str">
        <f>IF($I599="","",IFERROR(IF(_xlfn.XLOOKUP($I599,tbl_StartedStatus[Bold ID],tbl_StartedStatus[Started])="Started","Yes",IF(_xlfn.XLOOKUP($I599,tbl_StartedStatus[Bold ID],tbl_StartedStatus[Started])="No Show","No Show","")),""))</f>
        <v/>
      </c>
      <c r="F599" s="149"/>
      <c r="M599" s="150"/>
      <c r="N599" s="155"/>
      <c r="R599" s="150" t="str">
        <f>IF($I599="","",IF(COUNTIFS('2.Mini Orientation'!$C:$C,$I599,'2.Mini Orientation'!$G:$G,"Yes")&gt;0,"Yes","No"))</f>
        <v/>
      </c>
      <c r="S599" s="150"/>
    </row>
    <row r="600" spans="1:19" ht="23.25" customHeight="1">
      <c r="A600" s="150" t="str">
        <f t="shared" si="9"/>
        <v/>
      </c>
      <c r="B600" s="153" t="str">
        <f>IF($I600="","",IFERROR(IF(_xlfn.XLOOKUP($I600,tbl_StartedStatus[Bold ID],tbl_StartedStatus[Started])="Started","Yes",IF(_xlfn.XLOOKUP($I600,tbl_StartedStatus[Bold ID],tbl_StartedStatus[Started])="No Show","No Show","")),""))</f>
        <v/>
      </c>
      <c r="F600" s="149"/>
      <c r="M600" s="150"/>
      <c r="N600" s="155"/>
      <c r="R600" s="150" t="str">
        <f>IF($I600="","",IF(COUNTIFS('2.Mini Orientation'!$C:$C,$I600,'2.Mini Orientation'!$G:$G,"Yes")&gt;0,"Yes","No"))</f>
        <v/>
      </c>
      <c r="S600" s="150"/>
    </row>
    <row r="601" spans="1:19" ht="23.25" customHeight="1">
      <c r="A601" s="150" t="str">
        <f t="shared" si="9"/>
        <v/>
      </c>
      <c r="B601" s="153" t="str">
        <f>IF($I601="","",IFERROR(IF(_xlfn.XLOOKUP($I601,tbl_StartedStatus[Bold ID],tbl_StartedStatus[Started])="Started","Yes",IF(_xlfn.XLOOKUP($I601,tbl_StartedStatus[Bold ID],tbl_StartedStatus[Started])="No Show","No Show","")),""))</f>
        <v/>
      </c>
      <c r="F601" s="149"/>
      <c r="M601" s="150"/>
      <c r="N601" s="155"/>
      <c r="R601" s="150" t="str">
        <f>IF($I601="","",IF(COUNTIFS('2.Mini Orientation'!$C:$C,$I601,'2.Mini Orientation'!$G:$G,"Yes")&gt;0,"Yes","No"))</f>
        <v/>
      </c>
      <c r="S601" s="150"/>
    </row>
    <row r="602" spans="1:19" ht="23.25" customHeight="1">
      <c r="A602" s="150" t="str">
        <f t="shared" si="9"/>
        <v/>
      </c>
      <c r="B602" s="153" t="str">
        <f>IF($I602="","",IFERROR(IF(_xlfn.XLOOKUP($I602,tbl_StartedStatus[Bold ID],tbl_StartedStatus[Started])="Started","Yes",IF(_xlfn.XLOOKUP($I602,tbl_StartedStatus[Bold ID],tbl_StartedStatus[Started])="No Show","No Show","")),""))</f>
        <v/>
      </c>
      <c r="F602" s="149"/>
      <c r="M602" s="150"/>
      <c r="N602" s="155"/>
      <c r="R602" s="150" t="str">
        <f>IF($I602="","",IF(COUNTIFS('2.Mini Orientation'!$C:$C,$I602,'2.Mini Orientation'!$G:$G,"Yes")&gt;0,"Yes","No"))</f>
        <v/>
      </c>
      <c r="S602" s="150"/>
    </row>
    <row r="603" spans="1:19" ht="23.25" customHeight="1">
      <c r="A603" s="150" t="str">
        <f t="shared" si="9"/>
        <v/>
      </c>
      <c r="B603" s="153" t="str">
        <f>IF($I603="","",IFERROR(IF(_xlfn.XLOOKUP($I603,tbl_StartedStatus[Bold ID],tbl_StartedStatus[Started])="Started","Yes",IF(_xlfn.XLOOKUP($I603,tbl_StartedStatus[Bold ID],tbl_StartedStatus[Started])="No Show","No Show","")),""))</f>
        <v/>
      </c>
      <c r="F603" s="149"/>
      <c r="M603" s="150"/>
      <c r="N603" s="155"/>
      <c r="R603" s="150" t="str">
        <f>IF($I603="","",IF(COUNTIFS('2.Mini Orientation'!$C:$C,$I603,'2.Mini Orientation'!$G:$G,"Yes")&gt;0,"Yes","No"))</f>
        <v/>
      </c>
      <c r="S603" s="150"/>
    </row>
    <row r="604" spans="1:19" ht="23.25" customHeight="1">
      <c r="A604" s="150" t="str">
        <f t="shared" si="9"/>
        <v/>
      </c>
      <c r="B604" s="153" t="str">
        <f>IF($I604="","",IFERROR(IF(_xlfn.XLOOKUP($I604,tbl_StartedStatus[Bold ID],tbl_StartedStatus[Started])="Started","Yes",IF(_xlfn.XLOOKUP($I604,tbl_StartedStatus[Bold ID],tbl_StartedStatus[Started])="No Show","No Show","")),""))</f>
        <v/>
      </c>
      <c r="F604" s="149"/>
      <c r="M604" s="150"/>
      <c r="N604" s="155"/>
      <c r="R604" s="150" t="str">
        <f>IF($I604="","",IF(COUNTIFS('2.Mini Orientation'!$C:$C,$I604,'2.Mini Orientation'!$G:$G,"Yes")&gt;0,"Yes","No"))</f>
        <v/>
      </c>
      <c r="S604" s="150"/>
    </row>
    <row r="605" spans="1:19" ht="23.25" customHeight="1">
      <c r="A605" s="150" t="str">
        <f t="shared" si="9"/>
        <v/>
      </c>
      <c r="B605" s="153" t="str">
        <f>IF($I605="","",IFERROR(IF(_xlfn.XLOOKUP($I605,tbl_StartedStatus[Bold ID],tbl_StartedStatus[Started])="Started","Yes",IF(_xlfn.XLOOKUP($I605,tbl_StartedStatus[Bold ID],tbl_StartedStatus[Started])="No Show","No Show","")),""))</f>
        <v/>
      </c>
      <c r="F605" s="149"/>
      <c r="M605" s="150"/>
      <c r="N605" s="155"/>
      <c r="R605" s="150" t="str">
        <f>IF($I605="","",IF(COUNTIFS('2.Mini Orientation'!$C:$C,$I605,'2.Mini Orientation'!$G:$G,"Yes")&gt;0,"Yes","No"))</f>
        <v/>
      </c>
      <c r="S605" s="150"/>
    </row>
    <row r="606" spans="1:19" ht="23.25" customHeight="1">
      <c r="A606" s="150" t="str">
        <f t="shared" si="9"/>
        <v/>
      </c>
      <c r="B606" s="153" t="str">
        <f>IF($I606="","",IFERROR(IF(_xlfn.XLOOKUP($I606,tbl_StartedStatus[Bold ID],tbl_StartedStatus[Started])="Started","Yes",IF(_xlfn.XLOOKUP($I606,tbl_StartedStatus[Bold ID],tbl_StartedStatus[Started])="No Show","No Show","")),""))</f>
        <v/>
      </c>
      <c r="F606" s="149"/>
      <c r="M606" s="150"/>
      <c r="N606" s="155"/>
      <c r="R606" s="150" t="str">
        <f>IF($I606="","",IF(COUNTIFS('2.Mini Orientation'!$C:$C,$I606,'2.Mini Orientation'!$G:$G,"Yes")&gt;0,"Yes","No"))</f>
        <v/>
      </c>
      <c r="S606" s="150"/>
    </row>
    <row r="607" spans="1:19" ht="23.25" customHeight="1">
      <c r="A607" s="150" t="str">
        <f t="shared" si="9"/>
        <v/>
      </c>
      <c r="B607" s="153" t="str">
        <f>IF($I607="","",IFERROR(IF(_xlfn.XLOOKUP($I607,tbl_StartedStatus[Bold ID],tbl_StartedStatus[Started])="Started","Yes",IF(_xlfn.XLOOKUP($I607,tbl_StartedStatus[Bold ID],tbl_StartedStatus[Started])="No Show","No Show","")),""))</f>
        <v/>
      </c>
      <c r="F607" s="149"/>
      <c r="M607" s="150"/>
      <c r="N607" s="155"/>
      <c r="R607" s="150" t="str">
        <f>IF($I607="","",IF(COUNTIFS('2.Mini Orientation'!$C:$C,$I607,'2.Mini Orientation'!$G:$G,"Yes")&gt;0,"Yes","No"))</f>
        <v/>
      </c>
      <c r="S607" s="150"/>
    </row>
    <row r="608" spans="1:19" ht="23.25" customHeight="1">
      <c r="A608" s="150" t="str">
        <f t="shared" si="9"/>
        <v/>
      </c>
      <c r="B608" s="153" t="str">
        <f>IF($I608="","",IFERROR(IF(_xlfn.XLOOKUP($I608,tbl_StartedStatus[Bold ID],tbl_StartedStatus[Started])="Started","Yes",IF(_xlfn.XLOOKUP($I608,tbl_StartedStatus[Bold ID],tbl_StartedStatus[Started])="No Show","No Show","")),""))</f>
        <v/>
      </c>
      <c r="F608" s="149"/>
      <c r="M608" s="150"/>
      <c r="N608" s="155"/>
      <c r="R608" s="150" t="str">
        <f>IF($I608="","",IF(COUNTIFS('2.Mini Orientation'!$C:$C,$I608,'2.Mini Orientation'!$G:$G,"Yes")&gt;0,"Yes","No"))</f>
        <v/>
      </c>
      <c r="S608" s="150"/>
    </row>
    <row r="609" spans="1:19" ht="23.25" customHeight="1">
      <c r="A609" s="150" t="str">
        <f t="shared" si="9"/>
        <v/>
      </c>
      <c r="B609" s="153" t="str">
        <f>IF($I609="","",IFERROR(IF(_xlfn.XLOOKUP($I609,tbl_StartedStatus[Bold ID],tbl_StartedStatus[Started])="Started","Yes",IF(_xlfn.XLOOKUP($I609,tbl_StartedStatus[Bold ID],tbl_StartedStatus[Started])="No Show","No Show","")),""))</f>
        <v/>
      </c>
      <c r="F609" s="149"/>
      <c r="M609" s="150"/>
      <c r="N609" s="155"/>
      <c r="R609" s="150" t="str">
        <f>IF($I609="","",IF(COUNTIFS('2.Mini Orientation'!$C:$C,$I609,'2.Mini Orientation'!$G:$G,"Yes")&gt;0,"Yes","No"))</f>
        <v/>
      </c>
      <c r="S609" s="150"/>
    </row>
    <row r="610" spans="1:19" ht="23.25" customHeight="1">
      <c r="A610" s="150" t="str">
        <f t="shared" si="9"/>
        <v/>
      </c>
      <c r="B610" s="153" t="str">
        <f>IF($I610="","",IFERROR(IF(_xlfn.XLOOKUP($I610,tbl_StartedStatus[Bold ID],tbl_StartedStatus[Started])="Started","Yes",IF(_xlfn.XLOOKUP($I610,tbl_StartedStatus[Bold ID],tbl_StartedStatus[Started])="No Show","No Show","")),""))</f>
        <v/>
      </c>
      <c r="F610" s="149"/>
      <c r="M610" s="150"/>
      <c r="N610" s="155"/>
      <c r="R610" s="150" t="str">
        <f>IF($I610="","",IF(COUNTIFS('2.Mini Orientation'!$C:$C,$I610,'2.Mini Orientation'!$G:$G,"Yes")&gt;0,"Yes","No"))</f>
        <v/>
      </c>
      <c r="S610" s="150"/>
    </row>
    <row r="611" spans="1:19" ht="23.25" customHeight="1">
      <c r="A611" s="150" t="str">
        <f t="shared" si="9"/>
        <v/>
      </c>
      <c r="B611" s="153" t="str">
        <f>IF($I611="","",IFERROR(IF(_xlfn.XLOOKUP($I611,tbl_StartedStatus[Bold ID],tbl_StartedStatus[Started])="Started","Yes",IF(_xlfn.XLOOKUP($I611,tbl_StartedStatus[Bold ID],tbl_StartedStatus[Started])="No Show","No Show","")),""))</f>
        <v/>
      </c>
      <c r="F611" s="149"/>
      <c r="M611" s="150"/>
      <c r="N611" s="155"/>
      <c r="R611" s="150" t="str">
        <f>IF($I611="","",IF(COUNTIFS('2.Mini Orientation'!$C:$C,$I611,'2.Mini Orientation'!$G:$G,"Yes")&gt;0,"Yes","No"))</f>
        <v/>
      </c>
      <c r="S611" s="150"/>
    </row>
    <row r="612" spans="1:19" ht="23.25" customHeight="1">
      <c r="A612" s="150" t="str">
        <f t="shared" si="9"/>
        <v/>
      </c>
      <c r="B612" s="153" t="str">
        <f>IF($I612="","",IFERROR(IF(_xlfn.XLOOKUP($I612,tbl_StartedStatus[Bold ID],tbl_StartedStatus[Started])="Started","Yes",IF(_xlfn.XLOOKUP($I612,tbl_StartedStatus[Bold ID],tbl_StartedStatus[Started])="No Show","No Show","")),""))</f>
        <v/>
      </c>
      <c r="F612" s="149"/>
      <c r="M612" s="150"/>
      <c r="N612" s="155"/>
      <c r="R612" s="150" t="str">
        <f>IF($I612="","",IF(COUNTIFS('2.Mini Orientation'!$C:$C,$I612,'2.Mini Orientation'!$G:$G,"Yes")&gt;0,"Yes","No"))</f>
        <v/>
      </c>
      <c r="S612" s="150"/>
    </row>
    <row r="613" spans="1:19" ht="23.25" customHeight="1">
      <c r="A613" s="150" t="str">
        <f t="shared" si="9"/>
        <v/>
      </c>
      <c r="B613" s="153" t="str">
        <f>IF($I613="","",IFERROR(IF(_xlfn.XLOOKUP($I613,tbl_StartedStatus[Bold ID],tbl_StartedStatus[Started])="Started","Yes",IF(_xlfn.XLOOKUP($I613,tbl_StartedStatus[Bold ID],tbl_StartedStatus[Started])="No Show","No Show","")),""))</f>
        <v/>
      </c>
      <c r="F613" s="149"/>
      <c r="M613" s="150"/>
      <c r="N613" s="155"/>
      <c r="R613" s="150" t="str">
        <f>IF($I613="","",IF(COUNTIFS('2.Mini Orientation'!$C:$C,$I613,'2.Mini Orientation'!$G:$G,"Yes")&gt;0,"Yes","No"))</f>
        <v/>
      </c>
      <c r="S613" s="150"/>
    </row>
    <row r="614" spans="1:19" ht="23.25" customHeight="1">
      <c r="A614" s="150" t="str">
        <f t="shared" si="9"/>
        <v/>
      </c>
      <c r="B614" s="153" t="str">
        <f>IF($I614="","",IFERROR(IF(_xlfn.XLOOKUP($I614,tbl_StartedStatus[Bold ID],tbl_StartedStatus[Started])="Started","Yes",IF(_xlfn.XLOOKUP($I614,tbl_StartedStatus[Bold ID],tbl_StartedStatus[Started])="No Show","No Show","")),""))</f>
        <v/>
      </c>
      <c r="F614" s="149"/>
      <c r="M614" s="150"/>
      <c r="N614" s="155"/>
      <c r="R614" s="150" t="str">
        <f>IF($I614="","",IF(COUNTIFS('2.Mini Orientation'!$C:$C,$I614,'2.Mini Orientation'!$G:$G,"Yes")&gt;0,"Yes","No"))</f>
        <v/>
      </c>
      <c r="S614" s="150"/>
    </row>
    <row r="615" spans="1:19" ht="23.25" customHeight="1">
      <c r="A615" s="150" t="str">
        <f t="shared" si="9"/>
        <v/>
      </c>
      <c r="B615" s="153" t="str">
        <f>IF($I615="","",IFERROR(IF(_xlfn.XLOOKUP($I615,tbl_StartedStatus[Bold ID],tbl_StartedStatus[Started])="Started","Yes",IF(_xlfn.XLOOKUP($I615,tbl_StartedStatus[Bold ID],tbl_StartedStatus[Started])="No Show","No Show","")),""))</f>
        <v/>
      </c>
      <c r="F615" s="149"/>
      <c r="M615" s="150"/>
      <c r="N615" s="155"/>
      <c r="R615" s="150" t="str">
        <f>IF($I615="","",IF(COUNTIFS('2.Mini Orientation'!$C:$C,$I615,'2.Mini Orientation'!$G:$G,"Yes")&gt;0,"Yes","No"))</f>
        <v/>
      </c>
      <c r="S615" s="150"/>
    </row>
    <row r="616" spans="1:19" ht="23.25" customHeight="1">
      <c r="A616" s="150" t="str">
        <f t="shared" si="9"/>
        <v/>
      </c>
      <c r="B616" s="153" t="str">
        <f>IF($I616="","",IFERROR(IF(_xlfn.XLOOKUP($I616,tbl_StartedStatus[Bold ID],tbl_StartedStatus[Started])="Started","Yes",IF(_xlfn.XLOOKUP($I616,tbl_StartedStatus[Bold ID],tbl_StartedStatus[Started])="No Show","No Show","")),""))</f>
        <v/>
      </c>
      <c r="F616" s="149"/>
      <c r="M616" s="150"/>
      <c r="N616" s="155"/>
      <c r="R616" s="150" t="str">
        <f>IF($I616="","",IF(COUNTIFS('2.Mini Orientation'!$C:$C,$I616,'2.Mini Orientation'!$G:$G,"Yes")&gt;0,"Yes","No"))</f>
        <v/>
      </c>
      <c r="S616" s="150"/>
    </row>
    <row r="617" spans="1:19" ht="23.25" customHeight="1">
      <c r="A617" s="150" t="str">
        <f t="shared" si="9"/>
        <v/>
      </c>
      <c r="B617" s="153" t="str">
        <f>IF($I617="","",IFERROR(IF(_xlfn.XLOOKUP($I617,tbl_StartedStatus[Bold ID],tbl_StartedStatus[Started])="Started","Yes",IF(_xlfn.XLOOKUP($I617,tbl_StartedStatus[Bold ID],tbl_StartedStatus[Started])="No Show","No Show","")),""))</f>
        <v/>
      </c>
      <c r="F617" s="149"/>
      <c r="M617" s="150"/>
      <c r="N617" s="155"/>
      <c r="R617" s="150" t="str">
        <f>IF($I617="","",IF(COUNTIFS('2.Mini Orientation'!$C:$C,$I617,'2.Mini Orientation'!$G:$G,"Yes")&gt;0,"Yes","No"))</f>
        <v/>
      </c>
      <c r="S617" s="150"/>
    </row>
    <row r="618" spans="1:19" ht="23.25" customHeight="1">
      <c r="A618" s="150" t="str">
        <f t="shared" si="9"/>
        <v/>
      </c>
      <c r="B618" s="153" t="str">
        <f>IF($I618="","",IFERROR(IF(_xlfn.XLOOKUP($I618,tbl_StartedStatus[Bold ID],tbl_StartedStatus[Started])="Started","Yes",IF(_xlfn.XLOOKUP($I618,tbl_StartedStatus[Bold ID],tbl_StartedStatus[Started])="No Show","No Show","")),""))</f>
        <v/>
      </c>
      <c r="F618" s="149"/>
      <c r="M618" s="150"/>
      <c r="N618" s="155"/>
      <c r="R618" s="150" t="str">
        <f>IF($I618="","",IF(COUNTIFS('2.Mini Orientation'!$C:$C,$I618,'2.Mini Orientation'!$G:$G,"Yes")&gt;0,"Yes","No"))</f>
        <v/>
      </c>
      <c r="S618" s="150"/>
    </row>
    <row r="619" spans="1:19" ht="23.25" customHeight="1">
      <c r="A619" s="150" t="str">
        <f t="shared" si="9"/>
        <v/>
      </c>
      <c r="B619" s="153" t="str">
        <f>IF($I619="","",IFERROR(IF(_xlfn.XLOOKUP($I619,tbl_StartedStatus[Bold ID],tbl_StartedStatus[Started])="Started","Yes",IF(_xlfn.XLOOKUP($I619,tbl_StartedStatus[Bold ID],tbl_StartedStatus[Started])="No Show","No Show","")),""))</f>
        <v/>
      </c>
      <c r="F619" s="149"/>
      <c r="M619" s="150"/>
      <c r="N619" s="155"/>
      <c r="R619" s="150" t="str">
        <f>IF($I619="","",IF(COUNTIFS('2.Mini Orientation'!$C:$C,$I619,'2.Mini Orientation'!$G:$G,"Yes")&gt;0,"Yes","No"))</f>
        <v/>
      </c>
      <c r="S619" s="150"/>
    </row>
    <row r="620" spans="1:19" ht="23.25" customHeight="1">
      <c r="A620" s="150" t="str">
        <f t="shared" si="9"/>
        <v/>
      </c>
      <c r="B620" s="153" t="str">
        <f>IF($I620="","",IFERROR(IF(_xlfn.XLOOKUP($I620,tbl_StartedStatus[Bold ID],tbl_StartedStatus[Started])="Started","Yes",IF(_xlfn.XLOOKUP($I620,tbl_StartedStatus[Bold ID],tbl_StartedStatus[Started])="No Show","No Show","")),""))</f>
        <v/>
      </c>
      <c r="F620" s="149"/>
      <c r="M620" s="150"/>
      <c r="N620" s="155"/>
      <c r="R620" s="150" t="str">
        <f>IF($I620="","",IF(COUNTIFS('2.Mini Orientation'!$C:$C,$I620,'2.Mini Orientation'!$G:$G,"Yes")&gt;0,"Yes","No"))</f>
        <v/>
      </c>
      <c r="S620" s="150"/>
    </row>
    <row r="621" spans="1:19" ht="23.25" customHeight="1">
      <c r="A621" s="150" t="str">
        <f t="shared" si="9"/>
        <v/>
      </c>
      <c r="B621" s="153" t="str">
        <f>IF($I621="","",IFERROR(IF(_xlfn.XLOOKUP($I621,tbl_StartedStatus[Bold ID],tbl_StartedStatus[Started])="Started","Yes",IF(_xlfn.XLOOKUP($I621,tbl_StartedStatus[Bold ID],tbl_StartedStatus[Started])="No Show","No Show","")),""))</f>
        <v/>
      </c>
      <c r="F621" s="149"/>
      <c r="M621" s="150"/>
      <c r="N621" s="155"/>
      <c r="R621" s="150" t="str">
        <f>IF($I621="","",IF(COUNTIFS('2.Mini Orientation'!$C:$C,$I621,'2.Mini Orientation'!$G:$G,"Yes")&gt;0,"Yes","No"))</f>
        <v/>
      </c>
      <c r="S621" s="150"/>
    </row>
    <row r="622" spans="1:19" ht="23.25" customHeight="1">
      <c r="A622" s="150" t="str">
        <f t="shared" si="9"/>
        <v/>
      </c>
      <c r="B622" s="153" t="str">
        <f>IF($I622="","",IFERROR(IF(_xlfn.XLOOKUP($I622,tbl_StartedStatus[Bold ID],tbl_StartedStatus[Started])="Started","Yes",IF(_xlfn.XLOOKUP($I622,tbl_StartedStatus[Bold ID],tbl_StartedStatus[Started])="No Show","No Show","")),""))</f>
        <v/>
      </c>
      <c r="F622" s="149"/>
      <c r="M622" s="150"/>
      <c r="N622" s="155"/>
      <c r="R622" s="150" t="str">
        <f>IF($I622="","",IF(COUNTIFS('2.Mini Orientation'!$C:$C,$I622,'2.Mini Orientation'!$G:$G,"Yes")&gt;0,"Yes","No"))</f>
        <v/>
      </c>
      <c r="S622" s="150"/>
    </row>
    <row r="623" spans="1:19" ht="23.25" customHeight="1">
      <c r="A623" s="150" t="str">
        <f t="shared" si="9"/>
        <v/>
      </c>
      <c r="B623" s="153" t="str">
        <f>IF($I623="","",IFERROR(IF(_xlfn.XLOOKUP($I623,tbl_StartedStatus[Bold ID],tbl_StartedStatus[Started])="Started","Yes",IF(_xlfn.XLOOKUP($I623,tbl_StartedStatus[Bold ID],tbl_StartedStatus[Started])="No Show","No Show","")),""))</f>
        <v/>
      </c>
      <c r="F623" s="149"/>
      <c r="M623" s="150"/>
      <c r="N623" s="155"/>
      <c r="R623" s="150" t="str">
        <f>IF($I623="","",IF(COUNTIFS('2.Mini Orientation'!$C:$C,$I623,'2.Mini Orientation'!$G:$G,"Yes")&gt;0,"Yes","No"))</f>
        <v/>
      </c>
      <c r="S623" s="150"/>
    </row>
    <row r="624" spans="1:19" ht="23.25" customHeight="1">
      <c r="A624" s="150" t="str">
        <f t="shared" si="9"/>
        <v/>
      </c>
      <c r="B624" s="153" t="str">
        <f>IF($I624="","",IFERROR(IF(_xlfn.XLOOKUP($I624,tbl_StartedStatus[Bold ID],tbl_StartedStatus[Started])="Started","Yes",IF(_xlfn.XLOOKUP($I624,tbl_StartedStatus[Bold ID],tbl_StartedStatus[Started])="No Show","No Show","")),""))</f>
        <v/>
      </c>
      <c r="F624" s="149"/>
      <c r="M624" s="150"/>
      <c r="N624" s="155"/>
      <c r="R624" s="150" t="str">
        <f>IF($I624="","",IF(COUNTIFS('2.Mini Orientation'!$C:$C,$I624,'2.Mini Orientation'!$G:$G,"Yes")&gt;0,"Yes","No"))</f>
        <v/>
      </c>
      <c r="S624" s="150"/>
    </row>
    <row r="625" spans="1:19" ht="23.25" customHeight="1">
      <c r="A625" s="150" t="str">
        <f t="shared" si="9"/>
        <v/>
      </c>
      <c r="B625" s="153" t="str">
        <f>IF($I625="","",IFERROR(IF(_xlfn.XLOOKUP($I625,tbl_StartedStatus[Bold ID],tbl_StartedStatus[Started])="Started","Yes",IF(_xlfn.XLOOKUP($I625,tbl_StartedStatus[Bold ID],tbl_StartedStatus[Started])="No Show","No Show","")),""))</f>
        <v/>
      </c>
      <c r="F625" s="149"/>
      <c r="M625" s="150"/>
      <c r="N625" s="155"/>
      <c r="R625" s="150" t="str">
        <f>IF($I625="","",IF(COUNTIFS('2.Mini Orientation'!$C:$C,$I625,'2.Mini Orientation'!$G:$G,"Yes")&gt;0,"Yes","No"))</f>
        <v/>
      </c>
      <c r="S625" s="150"/>
    </row>
    <row r="626" spans="1:19" ht="23.25" customHeight="1">
      <c r="A626" s="150" t="str">
        <f t="shared" si="9"/>
        <v/>
      </c>
      <c r="B626" s="153" t="str">
        <f>IF($I626="","",IFERROR(IF(_xlfn.XLOOKUP($I626,tbl_StartedStatus[Bold ID],tbl_StartedStatus[Started])="Started","Yes",IF(_xlfn.XLOOKUP($I626,tbl_StartedStatus[Bold ID],tbl_StartedStatus[Started])="No Show","No Show","")),""))</f>
        <v/>
      </c>
      <c r="F626" s="149"/>
      <c r="M626" s="150"/>
      <c r="N626" s="155"/>
      <c r="R626" s="150" t="str">
        <f>IF($I626="","",IF(COUNTIFS('2.Mini Orientation'!$C:$C,$I626,'2.Mini Orientation'!$G:$G,"Yes")&gt;0,"Yes","No"))</f>
        <v/>
      </c>
      <c r="S626" s="150"/>
    </row>
    <row r="627" spans="1:19" ht="23.25" customHeight="1">
      <c r="A627" s="150" t="str">
        <f t="shared" si="9"/>
        <v/>
      </c>
      <c r="B627" s="153" t="str">
        <f>IF($I627="","",IFERROR(IF(_xlfn.XLOOKUP($I627,tbl_StartedStatus[Bold ID],tbl_StartedStatus[Started])="Started","Yes",IF(_xlfn.XLOOKUP($I627,tbl_StartedStatus[Bold ID],tbl_StartedStatus[Started])="No Show","No Show","")),""))</f>
        <v/>
      </c>
      <c r="F627" s="149"/>
      <c r="M627" s="150"/>
      <c r="N627" s="155"/>
      <c r="R627" s="150" t="str">
        <f>IF($I627="","",IF(COUNTIFS('2.Mini Orientation'!$C:$C,$I627,'2.Mini Orientation'!$G:$G,"Yes")&gt;0,"Yes","No"))</f>
        <v/>
      </c>
      <c r="S627" s="150"/>
    </row>
    <row r="628" spans="1:19" ht="23.25" customHeight="1">
      <c r="A628" s="150" t="str">
        <f t="shared" si="9"/>
        <v/>
      </c>
      <c r="B628" s="153" t="str">
        <f>IF($I628="","",IFERROR(IF(_xlfn.XLOOKUP($I628,tbl_StartedStatus[Bold ID],tbl_StartedStatus[Started])="Started","Yes",IF(_xlfn.XLOOKUP($I628,tbl_StartedStatus[Bold ID],tbl_StartedStatus[Started])="No Show","No Show","")),""))</f>
        <v/>
      </c>
      <c r="F628" s="149"/>
      <c r="M628" s="150"/>
      <c r="N628" s="155"/>
      <c r="R628" s="150" t="str">
        <f>IF($I628="","",IF(COUNTIFS('2.Mini Orientation'!$C:$C,$I628,'2.Mini Orientation'!$G:$G,"Yes")&gt;0,"Yes","No"))</f>
        <v/>
      </c>
      <c r="S628" s="150"/>
    </row>
    <row r="629" spans="1:19" ht="23.25" customHeight="1">
      <c r="A629" s="150" t="str">
        <f t="shared" si="9"/>
        <v/>
      </c>
      <c r="B629" s="153" t="str">
        <f>IF($I629="","",IFERROR(IF(_xlfn.XLOOKUP($I629,tbl_StartedStatus[Bold ID],tbl_StartedStatus[Started])="Started","Yes",IF(_xlfn.XLOOKUP($I629,tbl_StartedStatus[Bold ID],tbl_StartedStatus[Started])="No Show","No Show","")),""))</f>
        <v/>
      </c>
      <c r="F629" s="149"/>
      <c r="M629" s="150"/>
      <c r="N629" s="155"/>
      <c r="R629" s="150" t="str">
        <f>IF($I629="","",IF(COUNTIFS('2.Mini Orientation'!$C:$C,$I629,'2.Mini Orientation'!$G:$G,"Yes")&gt;0,"Yes","No"))</f>
        <v/>
      </c>
      <c r="S629" s="150"/>
    </row>
    <row r="630" spans="1:19" ht="23.25" customHeight="1">
      <c r="A630" s="150" t="str">
        <f t="shared" si="9"/>
        <v/>
      </c>
      <c r="B630" s="153" t="str">
        <f>IF($I630="","",IFERROR(IF(_xlfn.XLOOKUP($I630,tbl_StartedStatus[Bold ID],tbl_StartedStatus[Started])="Started","Yes",IF(_xlfn.XLOOKUP($I630,tbl_StartedStatus[Bold ID],tbl_StartedStatus[Started])="No Show","No Show","")),""))</f>
        <v/>
      </c>
      <c r="F630" s="149"/>
      <c r="M630" s="150"/>
      <c r="N630" s="155"/>
      <c r="R630" s="150" t="str">
        <f>IF($I630="","",IF(COUNTIFS('2.Mini Orientation'!$C:$C,$I630,'2.Mini Orientation'!$G:$G,"Yes")&gt;0,"Yes","No"))</f>
        <v/>
      </c>
      <c r="S630" s="150"/>
    </row>
    <row r="631" spans="1:19" ht="23.25" customHeight="1">
      <c r="A631" s="150" t="str">
        <f t="shared" si="9"/>
        <v/>
      </c>
      <c r="B631" s="153" t="str">
        <f>IF($I631="","",IFERROR(IF(_xlfn.XLOOKUP($I631,tbl_StartedStatus[Bold ID],tbl_StartedStatus[Started])="Started","Yes",IF(_xlfn.XLOOKUP($I631,tbl_StartedStatus[Bold ID],tbl_StartedStatus[Started])="No Show","No Show","")),""))</f>
        <v/>
      </c>
      <c r="F631" s="149"/>
      <c r="M631" s="150"/>
      <c r="N631" s="155"/>
      <c r="R631" s="150" t="str">
        <f>IF($I631="","",IF(COUNTIFS('2.Mini Orientation'!$C:$C,$I631,'2.Mini Orientation'!$G:$G,"Yes")&gt;0,"Yes","No"))</f>
        <v/>
      </c>
      <c r="S631" s="150"/>
    </row>
    <row r="632" spans="1:19" ht="23.25" customHeight="1">
      <c r="A632" s="150" t="str">
        <f t="shared" si="9"/>
        <v/>
      </c>
      <c r="B632" s="153" t="str">
        <f>IF($I632="","",IFERROR(IF(_xlfn.XLOOKUP($I632,tbl_StartedStatus[Bold ID],tbl_StartedStatus[Started])="Started","Yes",IF(_xlfn.XLOOKUP($I632,tbl_StartedStatus[Bold ID],tbl_StartedStatus[Started])="No Show","No Show","")),""))</f>
        <v/>
      </c>
      <c r="F632" s="149"/>
      <c r="M632" s="150"/>
      <c r="N632" s="155"/>
      <c r="R632" s="150" t="str">
        <f>IF($I632="","",IF(COUNTIFS('2.Mini Orientation'!$C:$C,$I632,'2.Mini Orientation'!$G:$G,"Yes")&gt;0,"Yes","No"))</f>
        <v/>
      </c>
      <c r="S632" s="150"/>
    </row>
    <row r="633" spans="1:19" ht="23.25" customHeight="1">
      <c r="A633" s="150" t="str">
        <f t="shared" si="9"/>
        <v/>
      </c>
      <c r="B633" s="153" t="str">
        <f>IF($I633="","",IFERROR(IF(_xlfn.XLOOKUP($I633,tbl_StartedStatus[Bold ID],tbl_StartedStatus[Started])="Started","Yes",IF(_xlfn.XLOOKUP($I633,tbl_StartedStatus[Bold ID],tbl_StartedStatus[Started])="No Show","No Show","")),""))</f>
        <v/>
      </c>
      <c r="F633" s="149"/>
      <c r="M633" s="150"/>
      <c r="N633" s="155"/>
      <c r="R633" s="150" t="str">
        <f>IF($I633="","",IF(COUNTIFS('2.Mini Orientation'!$C:$C,$I633,'2.Mini Orientation'!$G:$G,"Yes")&gt;0,"Yes","No"))</f>
        <v/>
      </c>
      <c r="S633" s="150"/>
    </row>
    <row r="634" spans="1:19" ht="23.25" customHeight="1">
      <c r="A634" s="150" t="str">
        <f t="shared" si="9"/>
        <v/>
      </c>
      <c r="B634" s="153" t="str">
        <f>IF($I634="","",IFERROR(IF(_xlfn.XLOOKUP($I634,tbl_StartedStatus[Bold ID],tbl_StartedStatus[Started])="Started","Yes",IF(_xlfn.XLOOKUP($I634,tbl_StartedStatus[Bold ID],tbl_StartedStatus[Started])="No Show","No Show","")),""))</f>
        <v/>
      </c>
      <c r="F634" s="149"/>
      <c r="M634" s="150"/>
      <c r="N634" s="155"/>
      <c r="R634" s="150" t="str">
        <f>IF($I634="","",IF(COUNTIFS('2.Mini Orientation'!$C:$C,$I634,'2.Mini Orientation'!$G:$G,"Yes")&gt;0,"Yes","No"))</f>
        <v/>
      </c>
      <c r="S634" s="150"/>
    </row>
    <row r="635" spans="1:19" ht="23.25" customHeight="1">
      <c r="A635" s="150" t="str">
        <f t="shared" si="9"/>
        <v/>
      </c>
      <c r="B635" s="153" t="str">
        <f>IF($I635="","",IFERROR(IF(_xlfn.XLOOKUP($I635,tbl_StartedStatus[Bold ID],tbl_StartedStatus[Started])="Started","Yes",IF(_xlfn.XLOOKUP($I635,tbl_StartedStatus[Bold ID],tbl_StartedStatus[Started])="No Show","No Show","")),""))</f>
        <v/>
      </c>
      <c r="F635" s="149"/>
      <c r="M635" s="150"/>
      <c r="N635" s="155"/>
      <c r="R635" s="150" t="str">
        <f>IF($I635="","",IF(COUNTIFS('2.Mini Orientation'!$C:$C,$I635,'2.Mini Orientation'!$G:$G,"Yes")&gt;0,"Yes","No"))</f>
        <v/>
      </c>
      <c r="S635" s="150"/>
    </row>
    <row r="636" spans="1:19" ht="23.25" customHeight="1">
      <c r="A636" s="150" t="str">
        <f t="shared" si="9"/>
        <v/>
      </c>
      <c r="B636" s="153" t="str">
        <f>IF($I636="","",IFERROR(IF(_xlfn.XLOOKUP($I636,tbl_StartedStatus[Bold ID],tbl_StartedStatus[Started])="Started","Yes",IF(_xlfn.XLOOKUP($I636,tbl_StartedStatus[Bold ID],tbl_StartedStatus[Started])="No Show","No Show","")),""))</f>
        <v/>
      </c>
      <c r="F636" s="149"/>
      <c r="M636" s="150"/>
      <c r="N636" s="155"/>
      <c r="R636" s="150" t="str">
        <f>IF($I636="","",IF(COUNTIFS('2.Mini Orientation'!$C:$C,$I636,'2.Mini Orientation'!$G:$G,"Yes")&gt;0,"Yes","No"))</f>
        <v/>
      </c>
      <c r="S636" s="150"/>
    </row>
    <row r="637" spans="1:19" ht="23.25" customHeight="1">
      <c r="A637" s="150" t="str">
        <f t="shared" si="9"/>
        <v/>
      </c>
      <c r="B637" s="153" t="str">
        <f>IF($I637="","",IFERROR(IF(_xlfn.XLOOKUP($I637,tbl_StartedStatus[Bold ID],tbl_StartedStatus[Started])="Started","Yes",IF(_xlfn.XLOOKUP($I637,tbl_StartedStatus[Bold ID],tbl_StartedStatus[Started])="No Show","No Show","")),""))</f>
        <v/>
      </c>
      <c r="F637" s="149"/>
      <c r="M637" s="150"/>
      <c r="N637" s="155"/>
      <c r="R637" s="150" t="str">
        <f>IF($I637="","",IF(COUNTIFS('2.Mini Orientation'!$C:$C,$I637,'2.Mini Orientation'!$G:$G,"Yes")&gt;0,"Yes","No"))</f>
        <v/>
      </c>
      <c r="S637" s="150"/>
    </row>
    <row r="638" spans="1:19" ht="23.25" customHeight="1">
      <c r="A638" s="150" t="str">
        <f t="shared" si="9"/>
        <v/>
      </c>
      <c r="B638" s="153" t="str">
        <f>IF($I638="","",IFERROR(IF(_xlfn.XLOOKUP($I638,tbl_StartedStatus[Bold ID],tbl_StartedStatus[Started])="Started","Yes",IF(_xlfn.XLOOKUP($I638,tbl_StartedStatus[Bold ID],tbl_StartedStatus[Started])="No Show","No Show","")),""))</f>
        <v/>
      </c>
      <c r="F638" s="149"/>
      <c r="M638" s="150"/>
      <c r="N638" s="155"/>
      <c r="R638" s="150" t="str">
        <f>IF($I638="","",IF(COUNTIFS('2.Mini Orientation'!$C:$C,$I638,'2.Mini Orientation'!$G:$G,"Yes")&gt;0,"Yes","No"))</f>
        <v/>
      </c>
      <c r="S638" s="150"/>
    </row>
    <row r="639" spans="1:19" ht="23.25" customHeight="1">
      <c r="A639" s="150" t="str">
        <f t="shared" si="9"/>
        <v/>
      </c>
      <c r="B639" s="153" t="str">
        <f>IF($I639="","",IFERROR(IF(_xlfn.XLOOKUP($I639,tbl_StartedStatus[Bold ID],tbl_StartedStatus[Started])="Started","Yes",IF(_xlfn.XLOOKUP($I639,tbl_StartedStatus[Bold ID],tbl_StartedStatus[Started])="No Show","No Show","")),""))</f>
        <v/>
      </c>
      <c r="F639" s="149"/>
      <c r="M639" s="150"/>
      <c r="N639" s="155"/>
      <c r="R639" s="150" t="str">
        <f>IF($I639="","",IF(COUNTIFS('2.Mini Orientation'!$C:$C,$I639,'2.Mini Orientation'!$G:$G,"Yes")&gt;0,"Yes","No"))</f>
        <v/>
      </c>
      <c r="S639" s="150"/>
    </row>
    <row r="640" spans="1:19" ht="23.25" customHeight="1">
      <c r="A640" s="150" t="str">
        <f t="shared" si="9"/>
        <v/>
      </c>
      <c r="B640" s="153" t="str">
        <f>IF($I640="","",IFERROR(IF(_xlfn.XLOOKUP($I640,tbl_StartedStatus[Bold ID],tbl_StartedStatus[Started])="Started","Yes",IF(_xlfn.XLOOKUP($I640,tbl_StartedStatus[Bold ID],tbl_StartedStatus[Started])="No Show","No Show","")),""))</f>
        <v/>
      </c>
      <c r="F640" s="149"/>
      <c r="M640" s="150"/>
      <c r="N640" s="155"/>
      <c r="R640" s="150" t="str">
        <f>IF($I640="","",IF(COUNTIFS('2.Mini Orientation'!$C:$C,$I640,'2.Mini Orientation'!$G:$G,"Yes")&gt;0,"Yes","No"))</f>
        <v/>
      </c>
      <c r="S640" s="150"/>
    </row>
    <row r="641" spans="1:19" ht="23.25" customHeight="1">
      <c r="A641" s="150" t="str">
        <f t="shared" si="9"/>
        <v/>
      </c>
      <c r="B641" s="153" t="str">
        <f>IF($I641="","",IFERROR(IF(_xlfn.XLOOKUP($I641,tbl_StartedStatus[Bold ID],tbl_StartedStatus[Started])="Started","Yes",IF(_xlfn.XLOOKUP($I641,tbl_StartedStatus[Bold ID],tbl_StartedStatus[Started])="No Show","No Show","")),""))</f>
        <v/>
      </c>
      <c r="F641" s="149"/>
      <c r="M641" s="150"/>
      <c r="N641" s="155"/>
      <c r="R641" s="150" t="str">
        <f>IF($I641="","",IF(COUNTIFS('2.Mini Orientation'!$C:$C,$I641,'2.Mini Orientation'!$G:$G,"Yes")&gt;0,"Yes","No"))</f>
        <v/>
      </c>
      <c r="S641" s="150"/>
    </row>
    <row r="642" spans="1:19" ht="23.25" customHeight="1">
      <c r="A642" s="150" t="str">
        <f t="shared" ref="A642:A705" si="10">IF($I642="","",IF(AND($R642="Yes",$O642="Passed",$P642="Passed",$Q642="Passed"),"Yes","No"))</f>
        <v/>
      </c>
      <c r="B642" s="153" t="str">
        <f>IF($I642="","",IFERROR(IF(_xlfn.XLOOKUP($I642,tbl_StartedStatus[Bold ID],tbl_StartedStatus[Started])="Started","Yes",IF(_xlfn.XLOOKUP($I642,tbl_StartedStatus[Bold ID],tbl_StartedStatus[Started])="No Show","No Show","")),""))</f>
        <v/>
      </c>
      <c r="F642" s="149"/>
      <c r="M642" s="150"/>
      <c r="N642" s="155"/>
      <c r="R642" s="150" t="str">
        <f>IF($I642="","",IF(COUNTIFS('2.Mini Orientation'!$C:$C,$I642,'2.Mini Orientation'!$G:$G,"Yes")&gt;0,"Yes","No"))</f>
        <v/>
      </c>
      <c r="S642" s="150"/>
    </row>
    <row r="643" spans="1:19" ht="23.25" customHeight="1">
      <c r="A643" s="150" t="str">
        <f t="shared" si="10"/>
        <v/>
      </c>
      <c r="B643" s="153" t="str">
        <f>IF($I643="","",IFERROR(IF(_xlfn.XLOOKUP($I643,tbl_StartedStatus[Bold ID],tbl_StartedStatus[Started])="Started","Yes",IF(_xlfn.XLOOKUP($I643,tbl_StartedStatus[Bold ID],tbl_StartedStatus[Started])="No Show","No Show","")),""))</f>
        <v/>
      </c>
      <c r="F643" s="149"/>
      <c r="M643" s="150"/>
      <c r="N643" s="155"/>
      <c r="R643" s="150" t="str">
        <f>IF($I643="","",IF(COUNTIFS('2.Mini Orientation'!$C:$C,$I643,'2.Mini Orientation'!$G:$G,"Yes")&gt;0,"Yes","No"))</f>
        <v/>
      </c>
      <c r="S643" s="150"/>
    </row>
    <row r="644" spans="1:19" ht="23.25" customHeight="1">
      <c r="A644" s="150" t="str">
        <f t="shared" si="10"/>
        <v/>
      </c>
      <c r="B644" s="153" t="str">
        <f>IF($I644="","",IFERROR(IF(_xlfn.XLOOKUP($I644,tbl_StartedStatus[Bold ID],tbl_StartedStatus[Started])="Started","Yes",IF(_xlfn.XLOOKUP($I644,tbl_StartedStatus[Bold ID],tbl_StartedStatus[Started])="No Show","No Show","")),""))</f>
        <v/>
      </c>
      <c r="F644" s="149"/>
      <c r="M644" s="150"/>
      <c r="N644" s="155"/>
      <c r="R644" s="150" t="str">
        <f>IF($I644="","",IF(COUNTIFS('2.Mini Orientation'!$C:$C,$I644,'2.Mini Orientation'!$G:$G,"Yes")&gt;0,"Yes","No"))</f>
        <v/>
      </c>
      <c r="S644" s="150"/>
    </row>
    <row r="645" spans="1:19" ht="23.25" customHeight="1">
      <c r="A645" s="150" t="str">
        <f t="shared" si="10"/>
        <v/>
      </c>
      <c r="B645" s="153" t="str">
        <f>IF($I645="","",IFERROR(IF(_xlfn.XLOOKUP($I645,tbl_StartedStatus[Bold ID],tbl_StartedStatus[Started])="Started","Yes",IF(_xlfn.XLOOKUP($I645,tbl_StartedStatus[Bold ID],tbl_StartedStatus[Started])="No Show","No Show","")),""))</f>
        <v/>
      </c>
      <c r="F645" s="149"/>
      <c r="M645" s="150"/>
      <c r="N645" s="155"/>
      <c r="R645" s="150" t="str">
        <f>IF($I645="","",IF(COUNTIFS('2.Mini Orientation'!$C:$C,$I645,'2.Mini Orientation'!$G:$G,"Yes")&gt;0,"Yes","No"))</f>
        <v/>
      </c>
      <c r="S645" s="150"/>
    </row>
    <row r="646" spans="1:19" ht="23.25" customHeight="1">
      <c r="A646" s="150" t="str">
        <f t="shared" si="10"/>
        <v/>
      </c>
      <c r="B646" s="153" t="str">
        <f>IF($I646="","",IFERROR(IF(_xlfn.XLOOKUP($I646,tbl_StartedStatus[Bold ID],tbl_StartedStatus[Started])="Started","Yes",IF(_xlfn.XLOOKUP($I646,tbl_StartedStatus[Bold ID],tbl_StartedStatus[Started])="No Show","No Show","")),""))</f>
        <v/>
      </c>
      <c r="F646" s="149"/>
      <c r="M646" s="150"/>
      <c r="N646" s="155"/>
      <c r="R646" s="150" t="str">
        <f>IF($I646="","",IF(COUNTIFS('2.Mini Orientation'!$C:$C,$I646,'2.Mini Orientation'!$G:$G,"Yes")&gt;0,"Yes","No"))</f>
        <v/>
      </c>
      <c r="S646" s="150"/>
    </row>
    <row r="647" spans="1:19" ht="23.25" customHeight="1">
      <c r="A647" s="150" t="str">
        <f t="shared" si="10"/>
        <v/>
      </c>
      <c r="B647" s="153" t="str">
        <f>IF($I647="","",IFERROR(IF(_xlfn.XLOOKUP($I647,tbl_StartedStatus[Bold ID],tbl_StartedStatus[Started])="Started","Yes",IF(_xlfn.XLOOKUP($I647,tbl_StartedStatus[Bold ID],tbl_StartedStatus[Started])="No Show","No Show","")),""))</f>
        <v/>
      </c>
      <c r="F647" s="149"/>
      <c r="M647" s="150"/>
      <c r="N647" s="155"/>
      <c r="R647" s="150" t="str">
        <f>IF($I647="","",IF(COUNTIFS('2.Mini Orientation'!$C:$C,$I647,'2.Mini Orientation'!$G:$G,"Yes")&gt;0,"Yes","No"))</f>
        <v/>
      </c>
      <c r="S647" s="150"/>
    </row>
    <row r="648" spans="1:19" ht="23.25" customHeight="1">
      <c r="A648" s="150" t="str">
        <f t="shared" si="10"/>
        <v/>
      </c>
      <c r="B648" s="153" t="str">
        <f>IF($I648="","",IFERROR(IF(_xlfn.XLOOKUP($I648,tbl_StartedStatus[Bold ID],tbl_StartedStatus[Started])="Started","Yes",IF(_xlfn.XLOOKUP($I648,tbl_StartedStatus[Bold ID],tbl_StartedStatus[Started])="No Show","No Show","")),""))</f>
        <v/>
      </c>
      <c r="F648" s="149"/>
      <c r="M648" s="150"/>
      <c r="N648" s="155"/>
      <c r="R648" s="150" t="str">
        <f>IF($I648="","",IF(COUNTIFS('2.Mini Orientation'!$C:$C,$I648,'2.Mini Orientation'!$G:$G,"Yes")&gt;0,"Yes","No"))</f>
        <v/>
      </c>
      <c r="S648" s="150"/>
    </row>
    <row r="649" spans="1:19" ht="23.25" customHeight="1">
      <c r="A649" s="150" t="str">
        <f t="shared" si="10"/>
        <v/>
      </c>
      <c r="B649" s="153" t="str">
        <f>IF($I649="","",IFERROR(IF(_xlfn.XLOOKUP($I649,tbl_StartedStatus[Bold ID],tbl_StartedStatus[Started])="Started","Yes",IF(_xlfn.XLOOKUP($I649,tbl_StartedStatus[Bold ID],tbl_StartedStatus[Started])="No Show","No Show","")),""))</f>
        <v/>
      </c>
      <c r="F649" s="149"/>
      <c r="M649" s="150"/>
      <c r="N649" s="155"/>
      <c r="R649" s="150" t="str">
        <f>IF($I649="","",IF(COUNTIFS('2.Mini Orientation'!$C:$C,$I649,'2.Mini Orientation'!$G:$G,"Yes")&gt;0,"Yes","No"))</f>
        <v/>
      </c>
      <c r="S649" s="150"/>
    </row>
    <row r="650" spans="1:19" ht="23.25" customHeight="1">
      <c r="A650" s="150" t="str">
        <f t="shared" si="10"/>
        <v/>
      </c>
      <c r="B650" s="153" t="str">
        <f>IF($I650="","",IFERROR(IF(_xlfn.XLOOKUP($I650,tbl_StartedStatus[Bold ID],tbl_StartedStatus[Started])="Started","Yes",IF(_xlfn.XLOOKUP($I650,tbl_StartedStatus[Bold ID],tbl_StartedStatus[Started])="No Show","No Show","")),""))</f>
        <v/>
      </c>
      <c r="F650" s="149"/>
      <c r="M650" s="150"/>
      <c r="N650" s="155"/>
      <c r="R650" s="150" t="str">
        <f>IF($I650="","",IF(COUNTIFS('2.Mini Orientation'!$C:$C,$I650,'2.Mini Orientation'!$G:$G,"Yes")&gt;0,"Yes","No"))</f>
        <v/>
      </c>
      <c r="S650" s="150"/>
    </row>
    <row r="651" spans="1:19" ht="23.25" customHeight="1">
      <c r="A651" s="150" t="str">
        <f t="shared" si="10"/>
        <v/>
      </c>
      <c r="B651" s="153" t="str">
        <f>IF($I651="","",IFERROR(IF(_xlfn.XLOOKUP($I651,tbl_StartedStatus[Bold ID],tbl_StartedStatus[Started])="Started","Yes",IF(_xlfn.XLOOKUP($I651,tbl_StartedStatus[Bold ID],tbl_StartedStatus[Started])="No Show","No Show","")),""))</f>
        <v/>
      </c>
      <c r="F651" s="149"/>
      <c r="M651" s="150"/>
      <c r="N651" s="155"/>
      <c r="R651" s="150" t="str">
        <f>IF($I651="","",IF(COUNTIFS('2.Mini Orientation'!$C:$C,$I651,'2.Mini Orientation'!$G:$G,"Yes")&gt;0,"Yes","No"))</f>
        <v/>
      </c>
      <c r="S651" s="150"/>
    </row>
    <row r="652" spans="1:19" ht="23.25" customHeight="1">
      <c r="A652" s="150" t="str">
        <f t="shared" si="10"/>
        <v/>
      </c>
      <c r="B652" s="153" t="str">
        <f>IF($I652="","",IFERROR(IF(_xlfn.XLOOKUP($I652,tbl_StartedStatus[Bold ID],tbl_StartedStatus[Started])="Started","Yes",IF(_xlfn.XLOOKUP($I652,tbl_StartedStatus[Bold ID],tbl_StartedStatus[Started])="No Show","No Show","")),""))</f>
        <v/>
      </c>
      <c r="F652" s="149"/>
      <c r="M652" s="150"/>
      <c r="N652" s="155"/>
      <c r="R652" s="150" t="str">
        <f>IF($I652="","",IF(COUNTIFS('2.Mini Orientation'!$C:$C,$I652,'2.Mini Orientation'!$G:$G,"Yes")&gt;0,"Yes","No"))</f>
        <v/>
      </c>
      <c r="S652" s="150"/>
    </row>
    <row r="653" spans="1:19" ht="23.25" customHeight="1">
      <c r="A653" s="150" t="str">
        <f t="shared" si="10"/>
        <v/>
      </c>
      <c r="B653" s="153" t="str">
        <f>IF($I653="","",IFERROR(IF(_xlfn.XLOOKUP($I653,tbl_StartedStatus[Bold ID],tbl_StartedStatus[Started])="Started","Yes",IF(_xlfn.XLOOKUP($I653,tbl_StartedStatus[Bold ID],tbl_StartedStatus[Started])="No Show","No Show","")),""))</f>
        <v/>
      </c>
      <c r="F653" s="149"/>
      <c r="M653" s="150"/>
      <c r="N653" s="155"/>
      <c r="R653" s="150" t="str">
        <f>IF($I653="","",IF(COUNTIFS('2.Mini Orientation'!$C:$C,$I653,'2.Mini Orientation'!$G:$G,"Yes")&gt;0,"Yes","No"))</f>
        <v/>
      </c>
      <c r="S653" s="150"/>
    </row>
    <row r="654" spans="1:19" ht="23.25" customHeight="1">
      <c r="A654" s="150" t="str">
        <f t="shared" si="10"/>
        <v/>
      </c>
      <c r="B654" s="153" t="str">
        <f>IF($I654="","",IFERROR(IF(_xlfn.XLOOKUP($I654,tbl_StartedStatus[Bold ID],tbl_StartedStatus[Started])="Started","Yes",IF(_xlfn.XLOOKUP($I654,tbl_StartedStatus[Bold ID],tbl_StartedStatus[Started])="No Show","No Show","")),""))</f>
        <v/>
      </c>
      <c r="F654" s="149"/>
      <c r="M654" s="150"/>
      <c r="N654" s="155"/>
      <c r="R654" s="150" t="str">
        <f>IF($I654="","",IF(COUNTIFS('2.Mini Orientation'!$C:$C,$I654,'2.Mini Orientation'!$G:$G,"Yes")&gt;0,"Yes","No"))</f>
        <v/>
      </c>
      <c r="S654" s="150"/>
    </row>
    <row r="655" spans="1:19" ht="23.25" customHeight="1">
      <c r="A655" s="150" t="str">
        <f t="shared" si="10"/>
        <v/>
      </c>
      <c r="B655" s="153" t="str">
        <f>IF($I655="","",IFERROR(IF(_xlfn.XLOOKUP($I655,tbl_StartedStatus[Bold ID],tbl_StartedStatus[Started])="Started","Yes",IF(_xlfn.XLOOKUP($I655,tbl_StartedStatus[Bold ID],tbl_StartedStatus[Started])="No Show","No Show","")),""))</f>
        <v/>
      </c>
      <c r="F655" s="149"/>
      <c r="M655" s="150"/>
      <c r="N655" s="155"/>
      <c r="R655" s="150" t="str">
        <f>IF($I655="","",IF(COUNTIFS('2.Mini Orientation'!$C:$C,$I655,'2.Mini Orientation'!$G:$G,"Yes")&gt;0,"Yes","No"))</f>
        <v/>
      </c>
      <c r="S655" s="150"/>
    </row>
    <row r="656" spans="1:19" ht="23.25" customHeight="1">
      <c r="A656" s="150" t="str">
        <f t="shared" si="10"/>
        <v/>
      </c>
      <c r="B656" s="153" t="str">
        <f>IF($I656="","",IFERROR(IF(_xlfn.XLOOKUP($I656,tbl_StartedStatus[Bold ID],tbl_StartedStatus[Started])="Started","Yes",IF(_xlfn.XLOOKUP($I656,tbl_StartedStatus[Bold ID],tbl_StartedStatus[Started])="No Show","No Show","")),""))</f>
        <v/>
      </c>
      <c r="F656" s="149"/>
      <c r="M656" s="150"/>
      <c r="N656" s="155"/>
      <c r="R656" s="150" t="str">
        <f>IF($I656="","",IF(COUNTIFS('2.Mini Orientation'!$C:$C,$I656,'2.Mini Orientation'!$G:$G,"Yes")&gt;0,"Yes","No"))</f>
        <v/>
      </c>
      <c r="S656" s="150"/>
    </row>
    <row r="657" spans="1:19" ht="23.25" customHeight="1">
      <c r="A657" s="150" t="str">
        <f t="shared" si="10"/>
        <v/>
      </c>
      <c r="B657" s="153" t="str">
        <f>IF($I657="","",IFERROR(IF(_xlfn.XLOOKUP($I657,tbl_StartedStatus[Bold ID],tbl_StartedStatus[Started])="Started","Yes",IF(_xlfn.XLOOKUP($I657,tbl_StartedStatus[Bold ID],tbl_StartedStatus[Started])="No Show","No Show","")),""))</f>
        <v/>
      </c>
      <c r="F657" s="149"/>
      <c r="M657" s="150"/>
      <c r="N657" s="155"/>
      <c r="R657" s="150" t="str">
        <f>IF($I657="","",IF(COUNTIFS('2.Mini Orientation'!$C:$C,$I657,'2.Mini Orientation'!$G:$G,"Yes")&gt;0,"Yes","No"))</f>
        <v/>
      </c>
      <c r="S657" s="150"/>
    </row>
    <row r="658" spans="1:19" ht="23.25" customHeight="1">
      <c r="A658" s="150" t="str">
        <f t="shared" si="10"/>
        <v/>
      </c>
      <c r="B658" s="153" t="str">
        <f>IF($I658="","",IFERROR(IF(_xlfn.XLOOKUP($I658,tbl_StartedStatus[Bold ID],tbl_StartedStatus[Started])="Started","Yes",IF(_xlfn.XLOOKUP($I658,tbl_StartedStatus[Bold ID],tbl_StartedStatus[Started])="No Show","No Show","")),""))</f>
        <v/>
      </c>
      <c r="F658" s="149"/>
      <c r="M658" s="150"/>
      <c r="N658" s="155"/>
      <c r="R658" s="150" t="str">
        <f>IF($I658="","",IF(COUNTIFS('2.Mini Orientation'!$C:$C,$I658,'2.Mini Orientation'!$G:$G,"Yes")&gt;0,"Yes","No"))</f>
        <v/>
      </c>
      <c r="S658" s="150"/>
    </row>
    <row r="659" spans="1:19" ht="23.25" customHeight="1">
      <c r="A659" s="150" t="str">
        <f t="shared" si="10"/>
        <v/>
      </c>
      <c r="B659" s="153" t="str">
        <f>IF($I659="","",IFERROR(IF(_xlfn.XLOOKUP($I659,tbl_StartedStatus[Bold ID],tbl_StartedStatus[Started])="Started","Yes",IF(_xlfn.XLOOKUP($I659,tbl_StartedStatus[Bold ID],tbl_StartedStatus[Started])="No Show","No Show","")),""))</f>
        <v/>
      </c>
      <c r="F659" s="149"/>
      <c r="M659" s="150"/>
      <c r="N659" s="155"/>
      <c r="R659" s="150" t="str">
        <f>IF($I659="","",IF(COUNTIFS('2.Mini Orientation'!$C:$C,$I659,'2.Mini Orientation'!$G:$G,"Yes")&gt;0,"Yes","No"))</f>
        <v/>
      </c>
      <c r="S659" s="150"/>
    </row>
    <row r="660" spans="1:19" ht="23.25" customHeight="1">
      <c r="A660" s="150" t="str">
        <f t="shared" si="10"/>
        <v/>
      </c>
      <c r="B660" s="153" t="str">
        <f>IF($I660="","",IFERROR(IF(_xlfn.XLOOKUP($I660,tbl_StartedStatus[Bold ID],tbl_StartedStatus[Started])="Started","Yes",IF(_xlfn.XLOOKUP($I660,tbl_StartedStatus[Bold ID],tbl_StartedStatus[Started])="No Show","No Show","")),""))</f>
        <v/>
      </c>
      <c r="F660" s="149"/>
      <c r="M660" s="150"/>
      <c r="N660" s="155"/>
      <c r="R660" s="150" t="str">
        <f>IF($I660="","",IF(COUNTIFS('2.Mini Orientation'!$C:$C,$I660,'2.Mini Orientation'!$G:$G,"Yes")&gt;0,"Yes","No"))</f>
        <v/>
      </c>
      <c r="S660" s="150"/>
    </row>
    <row r="661" spans="1:19" ht="23.25" customHeight="1">
      <c r="A661" s="150" t="str">
        <f t="shared" si="10"/>
        <v/>
      </c>
      <c r="B661" s="153" t="str">
        <f>IF($I661="","",IFERROR(IF(_xlfn.XLOOKUP($I661,tbl_StartedStatus[Bold ID],tbl_StartedStatus[Started])="Started","Yes",IF(_xlfn.XLOOKUP($I661,tbl_StartedStatus[Bold ID],tbl_StartedStatus[Started])="No Show","No Show","")),""))</f>
        <v/>
      </c>
      <c r="F661" s="149"/>
      <c r="M661" s="150"/>
      <c r="N661" s="155"/>
      <c r="R661" s="150" t="str">
        <f>IF($I661="","",IF(COUNTIFS('2.Mini Orientation'!$C:$C,$I661,'2.Mini Orientation'!$G:$G,"Yes")&gt;0,"Yes","No"))</f>
        <v/>
      </c>
      <c r="S661" s="150"/>
    </row>
    <row r="662" spans="1:19" ht="23.25" customHeight="1">
      <c r="A662" s="150" t="str">
        <f t="shared" si="10"/>
        <v/>
      </c>
      <c r="B662" s="153" t="str">
        <f>IF($I662="","",IFERROR(IF(_xlfn.XLOOKUP($I662,tbl_StartedStatus[Bold ID],tbl_StartedStatus[Started])="Started","Yes",IF(_xlfn.XLOOKUP($I662,tbl_StartedStatus[Bold ID],tbl_StartedStatus[Started])="No Show","No Show","")),""))</f>
        <v/>
      </c>
      <c r="F662" s="149"/>
      <c r="M662" s="150"/>
      <c r="N662" s="155"/>
      <c r="R662" s="150" t="str">
        <f>IF($I662="","",IF(COUNTIFS('2.Mini Orientation'!$C:$C,$I662,'2.Mini Orientation'!$G:$G,"Yes")&gt;0,"Yes","No"))</f>
        <v/>
      </c>
      <c r="S662" s="150"/>
    </row>
    <row r="663" spans="1:19" ht="23.25" customHeight="1">
      <c r="A663" s="150" t="str">
        <f t="shared" si="10"/>
        <v/>
      </c>
      <c r="B663" s="153" t="str">
        <f>IF($I663="","",IFERROR(IF(_xlfn.XLOOKUP($I663,tbl_StartedStatus[Bold ID],tbl_StartedStatus[Started])="Started","Yes",IF(_xlfn.XLOOKUP($I663,tbl_StartedStatus[Bold ID],tbl_StartedStatus[Started])="No Show","No Show","")),""))</f>
        <v/>
      </c>
      <c r="F663" s="149"/>
      <c r="M663" s="150"/>
      <c r="N663" s="155"/>
      <c r="R663" s="150" t="str">
        <f>IF($I663="","",IF(COUNTIFS('2.Mini Orientation'!$C:$C,$I663,'2.Mini Orientation'!$G:$G,"Yes")&gt;0,"Yes","No"))</f>
        <v/>
      </c>
      <c r="S663" s="150"/>
    </row>
    <row r="664" spans="1:19" ht="23.25" customHeight="1">
      <c r="A664" s="150" t="str">
        <f t="shared" si="10"/>
        <v/>
      </c>
      <c r="B664" s="153" t="str">
        <f>IF($I664="","",IFERROR(IF(_xlfn.XLOOKUP($I664,tbl_StartedStatus[Bold ID],tbl_StartedStatus[Started])="Started","Yes",IF(_xlfn.XLOOKUP($I664,tbl_StartedStatus[Bold ID],tbl_StartedStatus[Started])="No Show","No Show","")),""))</f>
        <v/>
      </c>
      <c r="F664" s="149"/>
      <c r="M664" s="150"/>
      <c r="N664" s="155"/>
      <c r="R664" s="150" t="str">
        <f>IF($I664="","",IF(COUNTIFS('2.Mini Orientation'!$C:$C,$I664,'2.Mini Orientation'!$G:$G,"Yes")&gt;0,"Yes","No"))</f>
        <v/>
      </c>
      <c r="S664" s="150"/>
    </row>
    <row r="665" spans="1:19" ht="23.25" customHeight="1">
      <c r="A665" s="150" t="str">
        <f t="shared" si="10"/>
        <v/>
      </c>
      <c r="B665" s="153" t="str">
        <f>IF($I665="","",IFERROR(IF(_xlfn.XLOOKUP($I665,tbl_StartedStatus[Bold ID],tbl_StartedStatus[Started])="Started","Yes",IF(_xlfn.XLOOKUP($I665,tbl_StartedStatus[Bold ID],tbl_StartedStatus[Started])="No Show","No Show","")),""))</f>
        <v/>
      </c>
      <c r="F665" s="149"/>
      <c r="M665" s="150"/>
      <c r="N665" s="155"/>
      <c r="R665" s="150" t="str">
        <f>IF($I665="","",IF(COUNTIFS('2.Mini Orientation'!$C:$C,$I665,'2.Mini Orientation'!$G:$G,"Yes")&gt;0,"Yes","No"))</f>
        <v/>
      </c>
      <c r="S665" s="150"/>
    </row>
    <row r="666" spans="1:19" ht="23.25" customHeight="1">
      <c r="A666" s="150" t="str">
        <f t="shared" si="10"/>
        <v/>
      </c>
      <c r="B666" s="153" t="str">
        <f>IF($I666="","",IFERROR(IF(_xlfn.XLOOKUP($I666,tbl_StartedStatus[Bold ID],tbl_StartedStatus[Started])="Started","Yes",IF(_xlfn.XLOOKUP($I666,tbl_StartedStatus[Bold ID],tbl_StartedStatus[Started])="No Show","No Show","")),""))</f>
        <v/>
      </c>
      <c r="F666" s="149"/>
      <c r="M666" s="150"/>
      <c r="N666" s="155"/>
      <c r="R666" s="150" t="str">
        <f>IF($I666="","",IF(COUNTIFS('2.Mini Orientation'!$C:$C,$I666,'2.Mini Orientation'!$G:$G,"Yes")&gt;0,"Yes","No"))</f>
        <v/>
      </c>
      <c r="S666" s="150"/>
    </row>
    <row r="667" spans="1:19" ht="23.25" customHeight="1">
      <c r="A667" s="150" t="str">
        <f t="shared" si="10"/>
        <v/>
      </c>
      <c r="B667" s="153" t="str">
        <f>IF($I667="","",IFERROR(IF(_xlfn.XLOOKUP($I667,tbl_StartedStatus[Bold ID],tbl_StartedStatus[Started])="Started","Yes",IF(_xlfn.XLOOKUP($I667,tbl_StartedStatus[Bold ID],tbl_StartedStatus[Started])="No Show","No Show","")),""))</f>
        <v/>
      </c>
      <c r="F667" s="149"/>
      <c r="M667" s="150"/>
      <c r="N667" s="155"/>
      <c r="R667" s="150" t="str">
        <f>IF($I667="","",IF(COUNTIFS('2.Mini Orientation'!$C:$C,$I667,'2.Mini Orientation'!$G:$G,"Yes")&gt;0,"Yes","No"))</f>
        <v/>
      </c>
      <c r="S667" s="150"/>
    </row>
    <row r="668" spans="1:19" ht="23.25" customHeight="1">
      <c r="A668" s="150" t="str">
        <f t="shared" si="10"/>
        <v/>
      </c>
      <c r="B668" s="153" t="str">
        <f>IF($I668="","",IFERROR(IF(_xlfn.XLOOKUP($I668,tbl_StartedStatus[Bold ID],tbl_StartedStatus[Started])="Started","Yes",IF(_xlfn.XLOOKUP($I668,tbl_StartedStatus[Bold ID],tbl_StartedStatus[Started])="No Show","No Show","")),""))</f>
        <v/>
      </c>
      <c r="F668" s="149"/>
      <c r="M668" s="150"/>
      <c r="N668" s="155"/>
      <c r="R668" s="150" t="str">
        <f>IF($I668="","",IF(COUNTIFS('2.Mini Orientation'!$C:$C,$I668,'2.Mini Orientation'!$G:$G,"Yes")&gt;0,"Yes","No"))</f>
        <v/>
      </c>
      <c r="S668" s="150"/>
    </row>
    <row r="669" spans="1:19" ht="23.25" customHeight="1">
      <c r="A669" s="150" t="str">
        <f t="shared" si="10"/>
        <v/>
      </c>
      <c r="B669" s="153" t="str">
        <f>IF($I669="","",IFERROR(IF(_xlfn.XLOOKUP($I669,tbl_StartedStatus[Bold ID],tbl_StartedStatus[Started])="Started","Yes",IF(_xlfn.XLOOKUP($I669,tbl_StartedStatus[Bold ID],tbl_StartedStatus[Started])="No Show","No Show","")),""))</f>
        <v/>
      </c>
      <c r="F669" s="149"/>
      <c r="M669" s="150"/>
      <c r="N669" s="155"/>
      <c r="R669" s="150" t="str">
        <f>IF($I669="","",IF(COUNTIFS('2.Mini Orientation'!$C:$C,$I669,'2.Mini Orientation'!$G:$G,"Yes")&gt;0,"Yes","No"))</f>
        <v/>
      </c>
      <c r="S669" s="150"/>
    </row>
    <row r="670" spans="1:19" ht="23.25" customHeight="1">
      <c r="A670" s="150" t="str">
        <f t="shared" si="10"/>
        <v/>
      </c>
      <c r="B670" s="153" t="str">
        <f>IF($I670="","",IFERROR(IF(_xlfn.XLOOKUP($I670,tbl_StartedStatus[Bold ID],tbl_StartedStatus[Started])="Started","Yes",IF(_xlfn.XLOOKUP($I670,tbl_StartedStatus[Bold ID],tbl_StartedStatus[Started])="No Show","No Show","")),""))</f>
        <v/>
      </c>
      <c r="F670" s="149"/>
      <c r="M670" s="150"/>
      <c r="N670" s="155"/>
      <c r="R670" s="150" t="str">
        <f>IF($I670="","",IF(COUNTIFS('2.Mini Orientation'!$C:$C,$I670,'2.Mini Orientation'!$G:$G,"Yes")&gt;0,"Yes","No"))</f>
        <v/>
      </c>
      <c r="S670" s="150"/>
    </row>
    <row r="671" spans="1:19" ht="23.25" customHeight="1">
      <c r="A671" s="150" t="str">
        <f t="shared" si="10"/>
        <v/>
      </c>
      <c r="B671" s="153" t="str">
        <f>IF($I671="","",IFERROR(IF(_xlfn.XLOOKUP($I671,tbl_StartedStatus[Bold ID],tbl_StartedStatus[Started])="Started","Yes",IF(_xlfn.XLOOKUP($I671,tbl_StartedStatus[Bold ID],tbl_StartedStatus[Started])="No Show","No Show","")),""))</f>
        <v/>
      </c>
      <c r="F671" s="149"/>
      <c r="M671" s="150"/>
      <c r="N671" s="155"/>
      <c r="R671" s="150" t="str">
        <f>IF($I671="","",IF(COUNTIFS('2.Mini Orientation'!$C:$C,$I671,'2.Mini Orientation'!$G:$G,"Yes")&gt;0,"Yes","No"))</f>
        <v/>
      </c>
      <c r="S671" s="150"/>
    </row>
    <row r="672" spans="1:19" ht="23.25" customHeight="1">
      <c r="A672" s="150" t="str">
        <f t="shared" si="10"/>
        <v/>
      </c>
      <c r="B672" s="153" t="str">
        <f>IF($I672="","",IFERROR(IF(_xlfn.XLOOKUP($I672,tbl_StartedStatus[Bold ID],tbl_StartedStatus[Started])="Started","Yes",IF(_xlfn.XLOOKUP($I672,tbl_StartedStatus[Bold ID],tbl_StartedStatus[Started])="No Show","No Show","")),""))</f>
        <v/>
      </c>
      <c r="F672" s="149"/>
      <c r="M672" s="150"/>
      <c r="N672" s="155"/>
      <c r="R672" s="150" t="str">
        <f>IF($I672="","",IF(COUNTIFS('2.Mini Orientation'!$C:$C,$I672,'2.Mini Orientation'!$G:$G,"Yes")&gt;0,"Yes","No"))</f>
        <v/>
      </c>
      <c r="S672" s="150"/>
    </row>
    <row r="673" spans="1:19" ht="23.25" customHeight="1">
      <c r="A673" s="150" t="str">
        <f t="shared" si="10"/>
        <v/>
      </c>
      <c r="B673" s="153" t="str">
        <f>IF($I673="","",IFERROR(IF(_xlfn.XLOOKUP($I673,tbl_StartedStatus[Bold ID],tbl_StartedStatus[Started])="Started","Yes",IF(_xlfn.XLOOKUP($I673,tbl_StartedStatus[Bold ID],tbl_StartedStatus[Started])="No Show","No Show","")),""))</f>
        <v/>
      </c>
      <c r="F673" s="149"/>
      <c r="M673" s="150"/>
      <c r="N673" s="155"/>
      <c r="R673" s="150" t="str">
        <f>IF($I673="","",IF(COUNTIFS('2.Mini Orientation'!$C:$C,$I673,'2.Mini Orientation'!$G:$G,"Yes")&gt;0,"Yes","No"))</f>
        <v/>
      </c>
      <c r="S673" s="150"/>
    </row>
    <row r="674" spans="1:19" ht="23.25" customHeight="1">
      <c r="A674" s="150" t="str">
        <f t="shared" si="10"/>
        <v/>
      </c>
      <c r="B674" s="153" t="str">
        <f>IF($I674="","",IFERROR(IF(_xlfn.XLOOKUP($I674,tbl_StartedStatus[Bold ID],tbl_StartedStatus[Started])="Started","Yes",IF(_xlfn.XLOOKUP($I674,tbl_StartedStatus[Bold ID],tbl_StartedStatus[Started])="No Show","No Show","")),""))</f>
        <v/>
      </c>
      <c r="F674" s="149"/>
      <c r="M674" s="150"/>
      <c r="N674" s="155"/>
      <c r="R674" s="150" t="str">
        <f>IF($I674="","",IF(COUNTIFS('2.Mini Orientation'!$C:$C,$I674,'2.Mini Orientation'!$G:$G,"Yes")&gt;0,"Yes","No"))</f>
        <v/>
      </c>
      <c r="S674" s="150"/>
    </row>
    <row r="675" spans="1:19" ht="23.25" customHeight="1">
      <c r="A675" s="150" t="str">
        <f t="shared" si="10"/>
        <v/>
      </c>
      <c r="B675" s="153" t="str">
        <f>IF($I675="","",IFERROR(IF(_xlfn.XLOOKUP($I675,tbl_StartedStatus[Bold ID],tbl_StartedStatus[Started])="Started","Yes",IF(_xlfn.XLOOKUP($I675,tbl_StartedStatus[Bold ID],tbl_StartedStatus[Started])="No Show","No Show","")),""))</f>
        <v/>
      </c>
      <c r="F675" s="149"/>
      <c r="M675" s="150"/>
      <c r="N675" s="155"/>
      <c r="R675" s="150" t="str">
        <f>IF($I675="","",IF(COUNTIFS('2.Mini Orientation'!$C:$C,$I675,'2.Mini Orientation'!$G:$G,"Yes")&gt;0,"Yes","No"))</f>
        <v/>
      </c>
      <c r="S675" s="150"/>
    </row>
    <row r="676" spans="1:19" ht="23.25" customHeight="1">
      <c r="A676" s="150" t="str">
        <f t="shared" si="10"/>
        <v/>
      </c>
      <c r="B676" s="153" t="str">
        <f>IF($I676="","",IFERROR(IF(_xlfn.XLOOKUP($I676,tbl_StartedStatus[Bold ID],tbl_StartedStatus[Started])="Started","Yes",IF(_xlfn.XLOOKUP($I676,tbl_StartedStatus[Bold ID],tbl_StartedStatus[Started])="No Show","No Show","")),""))</f>
        <v/>
      </c>
      <c r="F676" s="149"/>
      <c r="M676" s="150"/>
      <c r="N676" s="155"/>
      <c r="R676" s="150" t="str">
        <f>IF($I676="","",IF(COUNTIFS('2.Mini Orientation'!$C:$C,$I676,'2.Mini Orientation'!$G:$G,"Yes")&gt;0,"Yes","No"))</f>
        <v/>
      </c>
      <c r="S676" s="150"/>
    </row>
    <row r="677" spans="1:19" ht="23.25" customHeight="1">
      <c r="A677" s="150" t="str">
        <f t="shared" si="10"/>
        <v/>
      </c>
      <c r="B677" s="153" t="str">
        <f>IF($I677="","",IFERROR(IF(_xlfn.XLOOKUP($I677,tbl_StartedStatus[Bold ID],tbl_StartedStatus[Started])="Started","Yes",IF(_xlfn.XLOOKUP($I677,tbl_StartedStatus[Bold ID],tbl_StartedStatus[Started])="No Show","No Show","")),""))</f>
        <v/>
      </c>
      <c r="F677" s="149"/>
      <c r="M677" s="150"/>
      <c r="N677" s="155"/>
      <c r="R677" s="150" t="str">
        <f>IF($I677="","",IF(COUNTIFS('2.Mini Orientation'!$C:$C,$I677,'2.Mini Orientation'!$G:$G,"Yes")&gt;0,"Yes","No"))</f>
        <v/>
      </c>
      <c r="S677" s="150"/>
    </row>
    <row r="678" spans="1:19" ht="23.25" customHeight="1">
      <c r="A678" s="150" t="str">
        <f t="shared" si="10"/>
        <v/>
      </c>
      <c r="B678" s="153" t="str">
        <f>IF($I678="","",IFERROR(IF(_xlfn.XLOOKUP($I678,tbl_StartedStatus[Bold ID],tbl_StartedStatus[Started])="Started","Yes",IF(_xlfn.XLOOKUP($I678,tbl_StartedStatus[Bold ID],tbl_StartedStatus[Started])="No Show","No Show","")),""))</f>
        <v/>
      </c>
      <c r="F678" s="149"/>
      <c r="M678" s="150"/>
      <c r="N678" s="155"/>
      <c r="R678" s="150" t="str">
        <f>IF($I678="","",IF(COUNTIFS('2.Mini Orientation'!$C:$C,$I678,'2.Mini Orientation'!$G:$G,"Yes")&gt;0,"Yes","No"))</f>
        <v/>
      </c>
      <c r="S678" s="150"/>
    </row>
    <row r="679" spans="1:19" ht="23.25" customHeight="1">
      <c r="A679" s="150" t="str">
        <f t="shared" si="10"/>
        <v/>
      </c>
      <c r="B679" s="153" t="str">
        <f>IF($I679="","",IFERROR(IF(_xlfn.XLOOKUP($I679,tbl_StartedStatus[Bold ID],tbl_StartedStatus[Started])="Started","Yes",IF(_xlfn.XLOOKUP($I679,tbl_StartedStatus[Bold ID],tbl_StartedStatus[Started])="No Show","No Show","")),""))</f>
        <v/>
      </c>
      <c r="F679" s="149"/>
      <c r="M679" s="150"/>
      <c r="N679" s="155"/>
      <c r="R679" s="150" t="str">
        <f>IF($I679="","",IF(COUNTIFS('2.Mini Orientation'!$C:$C,$I679,'2.Mini Orientation'!$G:$G,"Yes")&gt;0,"Yes","No"))</f>
        <v/>
      </c>
      <c r="S679" s="150"/>
    </row>
    <row r="680" spans="1:19" ht="23.25" customHeight="1">
      <c r="A680" s="150" t="str">
        <f t="shared" si="10"/>
        <v/>
      </c>
      <c r="B680" s="153" t="str">
        <f>IF($I680="","",IFERROR(IF(_xlfn.XLOOKUP($I680,tbl_StartedStatus[Bold ID],tbl_StartedStatus[Started])="Started","Yes",IF(_xlfn.XLOOKUP($I680,tbl_StartedStatus[Bold ID],tbl_StartedStatus[Started])="No Show","No Show","")),""))</f>
        <v/>
      </c>
      <c r="F680" s="149"/>
      <c r="M680" s="150"/>
      <c r="N680" s="155"/>
      <c r="R680" s="150" t="str">
        <f>IF($I680="","",IF(COUNTIFS('2.Mini Orientation'!$C:$C,$I680,'2.Mini Orientation'!$G:$G,"Yes")&gt;0,"Yes","No"))</f>
        <v/>
      </c>
      <c r="S680" s="150"/>
    </row>
    <row r="681" spans="1:19" ht="23.25" customHeight="1">
      <c r="A681" s="150" t="str">
        <f t="shared" si="10"/>
        <v/>
      </c>
      <c r="B681" s="153" t="str">
        <f>IF($I681="","",IFERROR(IF(_xlfn.XLOOKUP($I681,tbl_StartedStatus[Bold ID],tbl_StartedStatus[Started])="Started","Yes",IF(_xlfn.XLOOKUP($I681,tbl_StartedStatus[Bold ID],tbl_StartedStatus[Started])="No Show","No Show","")),""))</f>
        <v/>
      </c>
      <c r="F681" s="149"/>
      <c r="M681" s="150"/>
      <c r="N681" s="155"/>
      <c r="R681" s="150" t="str">
        <f>IF($I681="","",IF(COUNTIFS('2.Mini Orientation'!$C:$C,$I681,'2.Mini Orientation'!$G:$G,"Yes")&gt;0,"Yes","No"))</f>
        <v/>
      </c>
      <c r="S681" s="150"/>
    </row>
    <row r="682" spans="1:19" ht="23.25" customHeight="1">
      <c r="A682" s="150" t="str">
        <f t="shared" si="10"/>
        <v/>
      </c>
      <c r="B682" s="153" t="str">
        <f>IF($I682="","",IFERROR(IF(_xlfn.XLOOKUP($I682,tbl_StartedStatus[Bold ID],tbl_StartedStatus[Started])="Started","Yes",IF(_xlfn.XLOOKUP($I682,tbl_StartedStatus[Bold ID],tbl_StartedStatus[Started])="No Show","No Show","")),""))</f>
        <v/>
      </c>
      <c r="F682" s="149"/>
      <c r="M682" s="150"/>
      <c r="N682" s="155"/>
      <c r="R682" s="150" t="str">
        <f>IF($I682="","",IF(COUNTIFS('2.Mini Orientation'!$C:$C,$I682,'2.Mini Orientation'!$G:$G,"Yes")&gt;0,"Yes","No"))</f>
        <v/>
      </c>
      <c r="S682" s="150"/>
    </row>
    <row r="683" spans="1:19" ht="23.25" customHeight="1">
      <c r="A683" s="150" t="str">
        <f t="shared" si="10"/>
        <v/>
      </c>
      <c r="B683" s="153" t="str">
        <f>IF($I683="","",IFERROR(IF(_xlfn.XLOOKUP($I683,tbl_StartedStatus[Bold ID],tbl_StartedStatus[Started])="Started","Yes",IF(_xlfn.XLOOKUP($I683,tbl_StartedStatus[Bold ID],tbl_StartedStatus[Started])="No Show","No Show","")),""))</f>
        <v/>
      </c>
      <c r="F683" s="149"/>
      <c r="M683" s="150"/>
      <c r="N683" s="155"/>
      <c r="R683" s="150" t="str">
        <f>IF($I683="","",IF(COUNTIFS('2.Mini Orientation'!$C:$C,$I683,'2.Mini Orientation'!$G:$G,"Yes")&gt;0,"Yes","No"))</f>
        <v/>
      </c>
      <c r="S683" s="150"/>
    </row>
    <row r="684" spans="1:19" ht="23.25" customHeight="1">
      <c r="A684" s="150" t="str">
        <f t="shared" si="10"/>
        <v/>
      </c>
      <c r="B684" s="153" t="str">
        <f>IF($I684="","",IFERROR(IF(_xlfn.XLOOKUP($I684,tbl_StartedStatus[Bold ID],tbl_StartedStatus[Started])="Started","Yes",IF(_xlfn.XLOOKUP($I684,tbl_StartedStatus[Bold ID],tbl_StartedStatus[Started])="No Show","No Show","")),""))</f>
        <v/>
      </c>
      <c r="F684" s="149"/>
      <c r="M684" s="150"/>
      <c r="N684" s="155"/>
      <c r="R684" s="150" t="str">
        <f>IF($I684="","",IF(COUNTIFS('2.Mini Orientation'!$C:$C,$I684,'2.Mini Orientation'!$G:$G,"Yes")&gt;0,"Yes","No"))</f>
        <v/>
      </c>
      <c r="S684" s="150"/>
    </row>
    <row r="685" spans="1:19" ht="23.25" customHeight="1">
      <c r="A685" s="150" t="str">
        <f t="shared" si="10"/>
        <v/>
      </c>
      <c r="B685" s="153" t="str">
        <f>IF($I685="","",IFERROR(IF(_xlfn.XLOOKUP($I685,tbl_StartedStatus[Bold ID],tbl_StartedStatus[Started])="Started","Yes",IF(_xlfn.XLOOKUP($I685,tbl_StartedStatus[Bold ID],tbl_StartedStatus[Started])="No Show","No Show","")),""))</f>
        <v/>
      </c>
      <c r="F685" s="149"/>
      <c r="M685" s="150"/>
      <c r="N685" s="155"/>
      <c r="R685" s="150" t="str">
        <f>IF($I685="","",IF(COUNTIFS('2.Mini Orientation'!$C:$C,$I685,'2.Mini Orientation'!$G:$G,"Yes")&gt;0,"Yes","No"))</f>
        <v/>
      </c>
      <c r="S685" s="150"/>
    </row>
    <row r="686" spans="1:19" ht="23.25" customHeight="1">
      <c r="A686" s="150" t="str">
        <f t="shared" si="10"/>
        <v/>
      </c>
      <c r="B686" s="153" t="str">
        <f>IF($I686="","",IFERROR(IF(_xlfn.XLOOKUP($I686,tbl_StartedStatus[Bold ID],tbl_StartedStatus[Started])="Started","Yes",IF(_xlfn.XLOOKUP($I686,tbl_StartedStatus[Bold ID],tbl_StartedStatus[Started])="No Show","No Show","")),""))</f>
        <v/>
      </c>
      <c r="F686" s="149"/>
      <c r="M686" s="150"/>
      <c r="N686" s="155"/>
      <c r="R686" s="150" t="str">
        <f>IF($I686="","",IF(COUNTIFS('2.Mini Orientation'!$C:$C,$I686,'2.Mini Orientation'!$G:$G,"Yes")&gt;0,"Yes","No"))</f>
        <v/>
      </c>
      <c r="S686" s="150"/>
    </row>
    <row r="687" spans="1:19" ht="23.25" customHeight="1">
      <c r="A687" s="150" t="str">
        <f t="shared" si="10"/>
        <v/>
      </c>
      <c r="B687" s="153" t="str">
        <f>IF($I687="","",IFERROR(IF(_xlfn.XLOOKUP($I687,tbl_StartedStatus[Bold ID],tbl_StartedStatus[Started])="Started","Yes",IF(_xlfn.XLOOKUP($I687,tbl_StartedStatus[Bold ID],tbl_StartedStatus[Started])="No Show","No Show","")),""))</f>
        <v/>
      </c>
      <c r="F687" s="149"/>
      <c r="M687" s="150"/>
      <c r="N687" s="155"/>
      <c r="R687" s="150" t="str">
        <f>IF($I687="","",IF(COUNTIFS('2.Mini Orientation'!$C:$C,$I687,'2.Mini Orientation'!$G:$G,"Yes")&gt;0,"Yes","No"))</f>
        <v/>
      </c>
      <c r="S687" s="150"/>
    </row>
    <row r="688" spans="1:19" ht="23.25" customHeight="1">
      <c r="A688" s="150" t="str">
        <f t="shared" si="10"/>
        <v/>
      </c>
      <c r="B688" s="153" t="str">
        <f>IF($I688="","",IFERROR(IF(_xlfn.XLOOKUP($I688,tbl_StartedStatus[Bold ID],tbl_StartedStatus[Started])="Started","Yes",IF(_xlfn.XLOOKUP($I688,tbl_StartedStatus[Bold ID],tbl_StartedStatus[Started])="No Show","No Show","")),""))</f>
        <v/>
      </c>
      <c r="F688" s="149"/>
      <c r="M688" s="150"/>
      <c r="N688" s="155"/>
      <c r="R688" s="150" t="str">
        <f>IF($I688="","",IF(COUNTIFS('2.Mini Orientation'!$C:$C,$I688,'2.Mini Orientation'!$G:$G,"Yes")&gt;0,"Yes","No"))</f>
        <v/>
      </c>
      <c r="S688" s="150"/>
    </row>
    <row r="689" spans="1:19" ht="23.25" customHeight="1">
      <c r="A689" s="150" t="str">
        <f t="shared" si="10"/>
        <v/>
      </c>
      <c r="B689" s="153" t="str">
        <f>IF($I689="","",IFERROR(IF(_xlfn.XLOOKUP($I689,tbl_StartedStatus[Bold ID],tbl_StartedStatus[Started])="Started","Yes",IF(_xlfn.XLOOKUP($I689,tbl_StartedStatus[Bold ID],tbl_StartedStatus[Started])="No Show","No Show","")),""))</f>
        <v/>
      </c>
      <c r="F689" s="149"/>
      <c r="M689" s="150"/>
      <c r="N689" s="155"/>
      <c r="R689" s="150" t="str">
        <f>IF($I689="","",IF(COUNTIFS('2.Mini Orientation'!$C:$C,$I689,'2.Mini Orientation'!$G:$G,"Yes")&gt;0,"Yes","No"))</f>
        <v/>
      </c>
      <c r="S689" s="150"/>
    </row>
    <row r="690" spans="1:19" ht="23.25" customHeight="1">
      <c r="A690" s="150" t="str">
        <f t="shared" si="10"/>
        <v/>
      </c>
      <c r="B690" s="153" t="str">
        <f>IF($I690="","",IFERROR(IF(_xlfn.XLOOKUP($I690,tbl_StartedStatus[Bold ID],tbl_StartedStatus[Started])="Started","Yes",IF(_xlfn.XLOOKUP($I690,tbl_StartedStatus[Bold ID],tbl_StartedStatus[Started])="No Show","No Show","")),""))</f>
        <v/>
      </c>
      <c r="F690" s="149"/>
      <c r="M690" s="150"/>
      <c r="N690" s="155"/>
      <c r="R690" s="150" t="str">
        <f>IF($I690="","",IF(COUNTIFS('2.Mini Orientation'!$C:$C,$I690,'2.Mini Orientation'!$G:$G,"Yes")&gt;0,"Yes","No"))</f>
        <v/>
      </c>
      <c r="S690" s="150"/>
    </row>
    <row r="691" spans="1:19" ht="23.25" customHeight="1">
      <c r="A691" s="150" t="str">
        <f t="shared" si="10"/>
        <v/>
      </c>
      <c r="B691" s="153" t="str">
        <f>IF($I691="","",IFERROR(IF(_xlfn.XLOOKUP($I691,tbl_StartedStatus[Bold ID],tbl_StartedStatus[Started])="Started","Yes",IF(_xlfn.XLOOKUP($I691,tbl_StartedStatus[Bold ID],tbl_StartedStatus[Started])="No Show","No Show","")),""))</f>
        <v/>
      </c>
      <c r="F691" s="149"/>
      <c r="M691" s="150"/>
      <c r="N691" s="155"/>
      <c r="R691" s="150" t="str">
        <f>IF($I691="","",IF(COUNTIFS('2.Mini Orientation'!$C:$C,$I691,'2.Mini Orientation'!$G:$G,"Yes")&gt;0,"Yes","No"))</f>
        <v/>
      </c>
      <c r="S691" s="150"/>
    </row>
    <row r="692" spans="1:19" ht="23.25" customHeight="1">
      <c r="A692" s="150" t="str">
        <f t="shared" si="10"/>
        <v/>
      </c>
      <c r="B692" s="153" t="str">
        <f>IF($I692="","",IFERROR(IF(_xlfn.XLOOKUP($I692,tbl_StartedStatus[Bold ID],tbl_StartedStatus[Started])="Started","Yes",IF(_xlfn.XLOOKUP($I692,tbl_StartedStatus[Bold ID],tbl_StartedStatus[Started])="No Show","No Show","")),""))</f>
        <v/>
      </c>
      <c r="F692" s="149"/>
      <c r="M692" s="150"/>
      <c r="N692" s="155"/>
      <c r="R692" s="150" t="str">
        <f>IF($I692="","",IF(COUNTIFS('2.Mini Orientation'!$C:$C,$I692,'2.Mini Orientation'!$G:$G,"Yes")&gt;0,"Yes","No"))</f>
        <v/>
      </c>
      <c r="S692" s="150"/>
    </row>
    <row r="693" spans="1:19" ht="23.25" customHeight="1">
      <c r="A693" s="150" t="str">
        <f t="shared" si="10"/>
        <v/>
      </c>
      <c r="B693" s="153" t="str">
        <f>IF($I693="","",IFERROR(IF(_xlfn.XLOOKUP($I693,tbl_StartedStatus[Bold ID],tbl_StartedStatus[Started])="Started","Yes",IF(_xlfn.XLOOKUP($I693,tbl_StartedStatus[Bold ID],tbl_StartedStatus[Started])="No Show","No Show","")),""))</f>
        <v/>
      </c>
      <c r="F693" s="149"/>
      <c r="M693" s="150"/>
      <c r="N693" s="155"/>
      <c r="R693" s="150" t="str">
        <f>IF($I693="","",IF(COUNTIFS('2.Mini Orientation'!$C:$C,$I693,'2.Mini Orientation'!$G:$G,"Yes")&gt;0,"Yes","No"))</f>
        <v/>
      </c>
      <c r="S693" s="150"/>
    </row>
    <row r="694" spans="1:19" ht="23.25" customHeight="1">
      <c r="A694" s="150" t="str">
        <f t="shared" si="10"/>
        <v/>
      </c>
      <c r="B694" s="153" t="str">
        <f>IF($I694="","",IFERROR(IF(_xlfn.XLOOKUP($I694,tbl_StartedStatus[Bold ID],tbl_StartedStatus[Started])="Started","Yes",IF(_xlfn.XLOOKUP($I694,tbl_StartedStatus[Bold ID],tbl_StartedStatus[Started])="No Show","No Show","")),""))</f>
        <v/>
      </c>
      <c r="F694" s="149"/>
      <c r="M694" s="150"/>
      <c r="N694" s="155"/>
      <c r="R694" s="150" t="str">
        <f>IF($I694="","",IF(COUNTIFS('2.Mini Orientation'!$C:$C,$I694,'2.Mini Orientation'!$G:$G,"Yes")&gt;0,"Yes","No"))</f>
        <v/>
      </c>
      <c r="S694" s="150"/>
    </row>
    <row r="695" spans="1:19" ht="23.25" customHeight="1">
      <c r="A695" s="150" t="str">
        <f t="shared" si="10"/>
        <v/>
      </c>
      <c r="B695" s="153" t="str">
        <f>IF($I695="","",IFERROR(IF(_xlfn.XLOOKUP($I695,tbl_StartedStatus[Bold ID],tbl_StartedStatus[Started])="Started","Yes",IF(_xlfn.XLOOKUP($I695,tbl_StartedStatus[Bold ID],tbl_StartedStatus[Started])="No Show","No Show","")),""))</f>
        <v/>
      </c>
      <c r="F695" s="149"/>
      <c r="M695" s="150"/>
      <c r="N695" s="155"/>
      <c r="R695" s="150" t="str">
        <f>IF($I695="","",IF(COUNTIFS('2.Mini Orientation'!$C:$C,$I695,'2.Mini Orientation'!$G:$G,"Yes")&gt;0,"Yes","No"))</f>
        <v/>
      </c>
      <c r="S695" s="150"/>
    </row>
    <row r="696" spans="1:19" ht="23.25" customHeight="1">
      <c r="A696" s="150" t="str">
        <f t="shared" si="10"/>
        <v/>
      </c>
      <c r="B696" s="153" t="str">
        <f>IF($I696="","",IFERROR(IF(_xlfn.XLOOKUP($I696,tbl_StartedStatus[Bold ID],tbl_StartedStatus[Started])="Started","Yes",IF(_xlfn.XLOOKUP($I696,tbl_StartedStatus[Bold ID],tbl_StartedStatus[Started])="No Show","No Show","")),""))</f>
        <v/>
      </c>
      <c r="F696" s="149"/>
      <c r="M696" s="150"/>
      <c r="N696" s="155"/>
      <c r="R696" s="150" t="str">
        <f>IF($I696="","",IF(COUNTIFS('2.Mini Orientation'!$C:$C,$I696,'2.Mini Orientation'!$G:$G,"Yes")&gt;0,"Yes","No"))</f>
        <v/>
      </c>
      <c r="S696" s="150"/>
    </row>
    <row r="697" spans="1:19" ht="23.25" customHeight="1">
      <c r="A697" s="150" t="str">
        <f t="shared" si="10"/>
        <v/>
      </c>
      <c r="B697" s="153" t="str">
        <f>IF($I697="","",IFERROR(IF(_xlfn.XLOOKUP($I697,tbl_StartedStatus[Bold ID],tbl_StartedStatus[Started])="Started","Yes",IF(_xlfn.XLOOKUP($I697,tbl_StartedStatus[Bold ID],tbl_StartedStatus[Started])="No Show","No Show","")),""))</f>
        <v/>
      </c>
      <c r="F697" s="149"/>
      <c r="M697" s="150"/>
      <c r="N697" s="155"/>
      <c r="R697" s="150" t="str">
        <f>IF($I697="","",IF(COUNTIFS('2.Mini Orientation'!$C:$C,$I697,'2.Mini Orientation'!$G:$G,"Yes")&gt;0,"Yes","No"))</f>
        <v/>
      </c>
      <c r="S697" s="150"/>
    </row>
    <row r="698" spans="1:19" ht="23.25" customHeight="1">
      <c r="A698" s="150" t="str">
        <f t="shared" si="10"/>
        <v/>
      </c>
      <c r="B698" s="153" t="str">
        <f>IF($I698="","",IFERROR(IF(_xlfn.XLOOKUP($I698,tbl_StartedStatus[Bold ID],tbl_StartedStatus[Started])="Started","Yes",IF(_xlfn.XLOOKUP($I698,tbl_StartedStatus[Bold ID],tbl_StartedStatus[Started])="No Show","No Show","")),""))</f>
        <v/>
      </c>
      <c r="F698" s="149"/>
      <c r="M698" s="150"/>
      <c r="N698" s="155"/>
      <c r="R698" s="150" t="str">
        <f>IF($I698="","",IF(COUNTIFS('2.Mini Orientation'!$C:$C,$I698,'2.Mini Orientation'!$G:$G,"Yes")&gt;0,"Yes","No"))</f>
        <v/>
      </c>
      <c r="S698" s="150"/>
    </row>
    <row r="699" spans="1:19" ht="23.25" customHeight="1">
      <c r="A699" s="150" t="str">
        <f t="shared" si="10"/>
        <v/>
      </c>
      <c r="B699" s="153" t="str">
        <f>IF($I699="","",IFERROR(IF(_xlfn.XLOOKUP($I699,tbl_StartedStatus[Bold ID],tbl_StartedStatus[Started])="Started","Yes",IF(_xlfn.XLOOKUP($I699,tbl_StartedStatus[Bold ID],tbl_StartedStatus[Started])="No Show","No Show","")),""))</f>
        <v/>
      </c>
      <c r="F699" s="149"/>
      <c r="M699" s="150"/>
      <c r="N699" s="155"/>
      <c r="R699" s="150" t="str">
        <f>IF($I699="","",IF(COUNTIFS('2.Mini Orientation'!$C:$C,$I699,'2.Mini Orientation'!$G:$G,"Yes")&gt;0,"Yes","No"))</f>
        <v/>
      </c>
      <c r="S699" s="150"/>
    </row>
    <row r="700" spans="1:19" ht="23.25" customHeight="1">
      <c r="A700" s="150" t="str">
        <f t="shared" si="10"/>
        <v/>
      </c>
      <c r="B700" s="153" t="str">
        <f>IF($I700="","",IFERROR(IF(_xlfn.XLOOKUP($I700,tbl_StartedStatus[Bold ID],tbl_StartedStatus[Started])="Started","Yes",IF(_xlfn.XLOOKUP($I700,tbl_StartedStatus[Bold ID],tbl_StartedStatus[Started])="No Show","No Show","")),""))</f>
        <v/>
      </c>
      <c r="F700" s="149"/>
      <c r="M700" s="150"/>
      <c r="N700" s="155"/>
      <c r="R700" s="150" t="str">
        <f>IF($I700="","",IF(COUNTIFS('2.Mini Orientation'!$C:$C,$I700,'2.Mini Orientation'!$G:$G,"Yes")&gt;0,"Yes","No"))</f>
        <v/>
      </c>
      <c r="S700" s="150"/>
    </row>
    <row r="701" spans="1:19" ht="23.25" customHeight="1">
      <c r="A701" s="150" t="str">
        <f t="shared" si="10"/>
        <v/>
      </c>
      <c r="B701" s="153" t="str">
        <f>IF($I701="","",IFERROR(IF(_xlfn.XLOOKUP($I701,tbl_StartedStatus[Bold ID],tbl_StartedStatus[Started])="Started","Yes",IF(_xlfn.XLOOKUP($I701,tbl_StartedStatus[Bold ID],tbl_StartedStatus[Started])="No Show","No Show","")),""))</f>
        <v/>
      </c>
      <c r="F701" s="149"/>
      <c r="M701" s="150"/>
      <c r="N701" s="155"/>
      <c r="R701" s="150" t="str">
        <f>IF($I701="","",IF(COUNTIFS('2.Mini Orientation'!$C:$C,$I701,'2.Mini Orientation'!$G:$G,"Yes")&gt;0,"Yes","No"))</f>
        <v/>
      </c>
      <c r="S701" s="150"/>
    </row>
    <row r="702" spans="1:19" ht="23.25" customHeight="1">
      <c r="A702" s="150" t="str">
        <f t="shared" si="10"/>
        <v/>
      </c>
      <c r="B702" s="153" t="str">
        <f>IF($I702="","",IFERROR(IF(_xlfn.XLOOKUP($I702,tbl_StartedStatus[Bold ID],tbl_StartedStatus[Started])="Started","Yes",IF(_xlfn.XLOOKUP($I702,tbl_StartedStatus[Bold ID],tbl_StartedStatus[Started])="No Show","No Show","")),""))</f>
        <v/>
      </c>
      <c r="F702" s="149"/>
      <c r="M702" s="150"/>
      <c r="N702" s="155"/>
      <c r="R702" s="150" t="str">
        <f>IF($I702="","",IF(COUNTIFS('2.Mini Orientation'!$C:$C,$I702,'2.Mini Orientation'!$G:$G,"Yes")&gt;0,"Yes","No"))</f>
        <v/>
      </c>
      <c r="S702" s="150"/>
    </row>
    <row r="703" spans="1:19" ht="23.25" customHeight="1">
      <c r="A703" s="150" t="str">
        <f t="shared" si="10"/>
        <v/>
      </c>
      <c r="B703" s="153" t="str">
        <f>IF($I703="","",IFERROR(IF(_xlfn.XLOOKUP($I703,tbl_StartedStatus[Bold ID],tbl_StartedStatus[Started])="Started","Yes",IF(_xlfn.XLOOKUP($I703,tbl_StartedStatus[Bold ID],tbl_StartedStatus[Started])="No Show","No Show","")),""))</f>
        <v/>
      </c>
      <c r="F703" s="149"/>
      <c r="M703" s="150"/>
      <c r="N703" s="155"/>
      <c r="R703" s="150" t="str">
        <f>IF($I703="","",IF(COUNTIFS('2.Mini Orientation'!$C:$C,$I703,'2.Mini Orientation'!$G:$G,"Yes")&gt;0,"Yes","No"))</f>
        <v/>
      </c>
      <c r="S703" s="150"/>
    </row>
    <row r="704" spans="1:19" ht="23.25" customHeight="1">
      <c r="A704" s="150" t="str">
        <f t="shared" si="10"/>
        <v/>
      </c>
      <c r="B704" s="153" t="str">
        <f>IF($I704="","",IFERROR(IF(_xlfn.XLOOKUP($I704,tbl_StartedStatus[Bold ID],tbl_StartedStatus[Started])="Started","Yes",IF(_xlfn.XLOOKUP($I704,tbl_StartedStatus[Bold ID],tbl_StartedStatus[Started])="No Show","No Show","")),""))</f>
        <v/>
      </c>
      <c r="F704" s="149"/>
      <c r="M704" s="150"/>
      <c r="N704" s="155"/>
      <c r="R704" s="150" t="str">
        <f>IF($I704="","",IF(COUNTIFS('2.Mini Orientation'!$C:$C,$I704,'2.Mini Orientation'!$G:$G,"Yes")&gt;0,"Yes","No"))</f>
        <v/>
      </c>
      <c r="S704" s="150"/>
    </row>
    <row r="705" spans="1:19" ht="23.25" customHeight="1">
      <c r="A705" s="150" t="str">
        <f t="shared" si="10"/>
        <v/>
      </c>
      <c r="B705" s="153" t="str">
        <f>IF($I705="","",IFERROR(IF(_xlfn.XLOOKUP($I705,tbl_StartedStatus[Bold ID],tbl_StartedStatus[Started])="Started","Yes",IF(_xlfn.XLOOKUP($I705,tbl_StartedStatus[Bold ID],tbl_StartedStatus[Started])="No Show","No Show","")),""))</f>
        <v/>
      </c>
      <c r="F705" s="149"/>
      <c r="M705" s="150"/>
      <c r="N705" s="155"/>
      <c r="R705" s="150" t="str">
        <f>IF($I705="","",IF(COUNTIFS('2.Mini Orientation'!$C:$C,$I705,'2.Mini Orientation'!$G:$G,"Yes")&gt;0,"Yes","No"))</f>
        <v/>
      </c>
      <c r="S705" s="150"/>
    </row>
    <row r="706" spans="1:19" ht="23.25" customHeight="1">
      <c r="A706" s="150" t="str">
        <f t="shared" ref="A706:A769" si="11">IF($I706="","",IF(AND($R706="Yes",$O706="Passed",$P706="Passed",$Q706="Passed"),"Yes","No"))</f>
        <v/>
      </c>
      <c r="B706" s="153" t="str">
        <f>IF($I706="","",IFERROR(IF(_xlfn.XLOOKUP($I706,tbl_StartedStatus[Bold ID],tbl_StartedStatus[Started])="Started","Yes",IF(_xlfn.XLOOKUP($I706,tbl_StartedStatus[Bold ID],tbl_StartedStatus[Started])="No Show","No Show","")),""))</f>
        <v/>
      </c>
      <c r="F706" s="149"/>
      <c r="M706" s="150"/>
      <c r="N706" s="155"/>
      <c r="R706" s="150" t="str">
        <f>IF($I706="","",IF(COUNTIFS('2.Mini Orientation'!$C:$C,$I706,'2.Mini Orientation'!$G:$G,"Yes")&gt;0,"Yes","No"))</f>
        <v/>
      </c>
      <c r="S706" s="150"/>
    </row>
    <row r="707" spans="1:19" ht="23.25" customHeight="1">
      <c r="A707" s="150" t="str">
        <f t="shared" si="11"/>
        <v/>
      </c>
      <c r="B707" s="153" t="str">
        <f>IF($I707="","",IFERROR(IF(_xlfn.XLOOKUP($I707,tbl_StartedStatus[Bold ID],tbl_StartedStatus[Started])="Started","Yes",IF(_xlfn.XLOOKUP($I707,tbl_StartedStatus[Bold ID],tbl_StartedStatus[Started])="No Show","No Show","")),""))</f>
        <v/>
      </c>
      <c r="F707" s="149"/>
      <c r="M707" s="150"/>
      <c r="N707" s="155"/>
      <c r="R707" s="150" t="str">
        <f>IF($I707="","",IF(COUNTIFS('2.Mini Orientation'!$C:$C,$I707,'2.Mini Orientation'!$G:$G,"Yes")&gt;0,"Yes","No"))</f>
        <v/>
      </c>
      <c r="S707" s="150"/>
    </row>
    <row r="708" spans="1:19" ht="23.25" customHeight="1">
      <c r="A708" s="150" t="str">
        <f t="shared" si="11"/>
        <v/>
      </c>
      <c r="B708" s="153" t="str">
        <f>IF($I708="","",IFERROR(IF(_xlfn.XLOOKUP($I708,tbl_StartedStatus[Bold ID],tbl_StartedStatus[Started])="Started","Yes",IF(_xlfn.XLOOKUP($I708,tbl_StartedStatus[Bold ID],tbl_StartedStatus[Started])="No Show","No Show","")),""))</f>
        <v/>
      </c>
      <c r="F708" s="149"/>
      <c r="M708" s="150"/>
      <c r="N708" s="155"/>
      <c r="R708" s="150" t="str">
        <f>IF($I708="","",IF(COUNTIFS('2.Mini Orientation'!$C:$C,$I708,'2.Mini Orientation'!$G:$G,"Yes")&gt;0,"Yes","No"))</f>
        <v/>
      </c>
      <c r="S708" s="150"/>
    </row>
    <row r="709" spans="1:19" ht="23.25" customHeight="1">
      <c r="A709" s="150" t="str">
        <f t="shared" si="11"/>
        <v/>
      </c>
      <c r="B709" s="153" t="str">
        <f>IF($I709="","",IFERROR(IF(_xlfn.XLOOKUP($I709,tbl_StartedStatus[Bold ID],tbl_StartedStatus[Started])="Started","Yes",IF(_xlfn.XLOOKUP($I709,tbl_StartedStatus[Bold ID],tbl_StartedStatus[Started])="No Show","No Show","")),""))</f>
        <v/>
      </c>
      <c r="F709" s="149"/>
      <c r="M709" s="150"/>
      <c r="N709" s="155"/>
      <c r="R709" s="150" t="str">
        <f>IF($I709="","",IF(COUNTIFS('2.Mini Orientation'!$C:$C,$I709,'2.Mini Orientation'!$G:$G,"Yes")&gt;0,"Yes","No"))</f>
        <v/>
      </c>
      <c r="S709" s="150"/>
    </row>
    <row r="710" spans="1:19" ht="23.25" customHeight="1">
      <c r="A710" s="150" t="str">
        <f t="shared" si="11"/>
        <v/>
      </c>
      <c r="B710" s="153" t="str">
        <f>IF($I710="","",IFERROR(IF(_xlfn.XLOOKUP($I710,tbl_StartedStatus[Bold ID],tbl_StartedStatus[Started])="Started","Yes",IF(_xlfn.XLOOKUP($I710,tbl_StartedStatus[Bold ID],tbl_StartedStatus[Started])="No Show","No Show","")),""))</f>
        <v/>
      </c>
      <c r="F710" s="149"/>
      <c r="M710" s="150"/>
      <c r="N710" s="155"/>
      <c r="R710" s="150" t="str">
        <f>IF($I710="","",IF(COUNTIFS('2.Mini Orientation'!$C:$C,$I710,'2.Mini Orientation'!$G:$G,"Yes")&gt;0,"Yes","No"))</f>
        <v/>
      </c>
      <c r="S710" s="150"/>
    </row>
    <row r="711" spans="1:19" ht="23.25" customHeight="1">
      <c r="A711" s="150" t="str">
        <f t="shared" si="11"/>
        <v/>
      </c>
      <c r="B711" s="153" t="str">
        <f>IF($I711="","",IFERROR(IF(_xlfn.XLOOKUP($I711,tbl_StartedStatus[Bold ID],tbl_StartedStatus[Started])="Started","Yes",IF(_xlfn.XLOOKUP($I711,tbl_StartedStatus[Bold ID],tbl_StartedStatus[Started])="No Show","No Show","")),""))</f>
        <v/>
      </c>
      <c r="F711" s="149"/>
      <c r="M711" s="150"/>
      <c r="N711" s="155"/>
      <c r="R711" s="150" t="str">
        <f>IF($I711="","",IF(COUNTIFS('2.Mini Orientation'!$C:$C,$I711,'2.Mini Orientation'!$G:$G,"Yes")&gt;0,"Yes","No"))</f>
        <v/>
      </c>
      <c r="S711" s="150"/>
    </row>
    <row r="712" spans="1:19" ht="23.25" customHeight="1">
      <c r="A712" s="150" t="str">
        <f t="shared" si="11"/>
        <v/>
      </c>
      <c r="B712" s="153" t="str">
        <f>IF($I712="","",IFERROR(IF(_xlfn.XLOOKUP($I712,tbl_StartedStatus[Bold ID],tbl_StartedStatus[Started])="Started","Yes",IF(_xlfn.XLOOKUP($I712,tbl_StartedStatus[Bold ID],tbl_StartedStatus[Started])="No Show","No Show","")),""))</f>
        <v/>
      </c>
      <c r="F712" s="149"/>
      <c r="M712" s="150"/>
      <c r="N712" s="155"/>
      <c r="R712" s="150" t="str">
        <f>IF($I712="","",IF(COUNTIFS('2.Mini Orientation'!$C:$C,$I712,'2.Mini Orientation'!$G:$G,"Yes")&gt;0,"Yes","No"))</f>
        <v/>
      </c>
      <c r="S712" s="150"/>
    </row>
    <row r="713" spans="1:19" ht="23.25" customHeight="1">
      <c r="A713" s="150" t="str">
        <f t="shared" si="11"/>
        <v/>
      </c>
      <c r="B713" s="153" t="str">
        <f>IF($I713="","",IFERROR(IF(_xlfn.XLOOKUP($I713,tbl_StartedStatus[Bold ID],tbl_StartedStatus[Started])="Started","Yes",IF(_xlfn.XLOOKUP($I713,tbl_StartedStatus[Bold ID],tbl_StartedStatus[Started])="No Show","No Show","")),""))</f>
        <v/>
      </c>
      <c r="F713" s="149"/>
      <c r="M713" s="150"/>
      <c r="N713" s="155"/>
      <c r="R713" s="150" t="str">
        <f>IF($I713="","",IF(COUNTIFS('2.Mini Orientation'!$C:$C,$I713,'2.Mini Orientation'!$G:$G,"Yes")&gt;0,"Yes","No"))</f>
        <v/>
      </c>
      <c r="S713" s="150"/>
    </row>
    <row r="714" spans="1:19" ht="23.25" customHeight="1">
      <c r="A714" s="150" t="str">
        <f t="shared" si="11"/>
        <v/>
      </c>
      <c r="B714" s="153" t="str">
        <f>IF($I714="","",IFERROR(IF(_xlfn.XLOOKUP($I714,tbl_StartedStatus[Bold ID],tbl_StartedStatus[Started])="Started","Yes",IF(_xlfn.XLOOKUP($I714,tbl_StartedStatus[Bold ID],tbl_StartedStatus[Started])="No Show","No Show","")),""))</f>
        <v/>
      </c>
      <c r="F714" s="149"/>
      <c r="M714" s="150"/>
      <c r="N714" s="155"/>
      <c r="R714" s="150" t="str">
        <f>IF($I714="","",IF(COUNTIFS('2.Mini Orientation'!$C:$C,$I714,'2.Mini Orientation'!$G:$G,"Yes")&gt;0,"Yes","No"))</f>
        <v/>
      </c>
      <c r="S714" s="150"/>
    </row>
    <row r="715" spans="1:19" ht="23.25" customHeight="1">
      <c r="A715" s="150" t="str">
        <f t="shared" si="11"/>
        <v/>
      </c>
      <c r="B715" s="153" t="str">
        <f>IF($I715="","",IFERROR(IF(_xlfn.XLOOKUP($I715,tbl_StartedStatus[Bold ID],tbl_StartedStatus[Started])="Started","Yes",IF(_xlfn.XLOOKUP($I715,tbl_StartedStatus[Bold ID],tbl_StartedStatus[Started])="No Show","No Show","")),""))</f>
        <v/>
      </c>
      <c r="F715" s="149"/>
      <c r="M715" s="150"/>
      <c r="N715" s="155"/>
      <c r="R715" s="150" t="str">
        <f>IF($I715="","",IF(COUNTIFS('2.Mini Orientation'!$C:$C,$I715,'2.Mini Orientation'!$G:$G,"Yes")&gt;0,"Yes","No"))</f>
        <v/>
      </c>
      <c r="S715" s="150"/>
    </row>
    <row r="716" spans="1:19" ht="23.25" customHeight="1">
      <c r="A716" s="150" t="str">
        <f t="shared" si="11"/>
        <v/>
      </c>
      <c r="B716" s="153" t="str">
        <f>IF($I716="","",IFERROR(IF(_xlfn.XLOOKUP($I716,tbl_StartedStatus[Bold ID],tbl_StartedStatus[Started])="Started","Yes",IF(_xlfn.XLOOKUP($I716,tbl_StartedStatus[Bold ID],tbl_StartedStatus[Started])="No Show","No Show","")),""))</f>
        <v/>
      </c>
      <c r="F716" s="149"/>
      <c r="M716" s="150"/>
      <c r="N716" s="155"/>
      <c r="R716" s="150" t="str">
        <f>IF($I716="","",IF(COUNTIFS('2.Mini Orientation'!$C:$C,$I716,'2.Mini Orientation'!$G:$G,"Yes")&gt;0,"Yes","No"))</f>
        <v/>
      </c>
      <c r="S716" s="150"/>
    </row>
    <row r="717" spans="1:19" ht="23.25" customHeight="1">
      <c r="A717" s="150" t="str">
        <f t="shared" si="11"/>
        <v/>
      </c>
      <c r="B717" s="153" t="str">
        <f>IF($I717="","",IFERROR(IF(_xlfn.XLOOKUP($I717,tbl_StartedStatus[Bold ID],tbl_StartedStatus[Started])="Started","Yes",IF(_xlfn.XLOOKUP($I717,tbl_StartedStatus[Bold ID],tbl_StartedStatus[Started])="No Show","No Show","")),""))</f>
        <v/>
      </c>
      <c r="F717" s="149"/>
      <c r="M717" s="150"/>
      <c r="N717" s="155"/>
      <c r="R717" s="150" t="str">
        <f>IF($I717="","",IF(COUNTIFS('2.Mini Orientation'!$C:$C,$I717,'2.Mini Orientation'!$G:$G,"Yes")&gt;0,"Yes","No"))</f>
        <v/>
      </c>
      <c r="S717" s="150"/>
    </row>
    <row r="718" spans="1:19" ht="23.25" customHeight="1">
      <c r="A718" s="150" t="str">
        <f t="shared" si="11"/>
        <v/>
      </c>
      <c r="B718" s="153" t="str">
        <f>IF($I718="","",IFERROR(IF(_xlfn.XLOOKUP($I718,tbl_StartedStatus[Bold ID],tbl_StartedStatus[Started])="Started","Yes",IF(_xlfn.XLOOKUP($I718,tbl_StartedStatus[Bold ID],tbl_StartedStatus[Started])="No Show","No Show","")),""))</f>
        <v/>
      </c>
      <c r="F718" s="149"/>
      <c r="M718" s="150"/>
      <c r="N718" s="155"/>
      <c r="R718" s="150" t="str">
        <f>IF($I718="","",IF(COUNTIFS('2.Mini Orientation'!$C:$C,$I718,'2.Mini Orientation'!$G:$G,"Yes")&gt;0,"Yes","No"))</f>
        <v/>
      </c>
      <c r="S718" s="150"/>
    </row>
    <row r="719" spans="1:19" ht="23.25" customHeight="1">
      <c r="A719" s="150" t="str">
        <f t="shared" si="11"/>
        <v/>
      </c>
      <c r="B719" s="153" t="str">
        <f>IF($I719="","",IFERROR(IF(_xlfn.XLOOKUP($I719,tbl_StartedStatus[Bold ID],tbl_StartedStatus[Started])="Started","Yes",IF(_xlfn.XLOOKUP($I719,tbl_StartedStatus[Bold ID],tbl_StartedStatus[Started])="No Show","No Show","")),""))</f>
        <v/>
      </c>
      <c r="F719" s="149"/>
      <c r="M719" s="150"/>
      <c r="N719" s="155"/>
      <c r="R719" s="150" t="str">
        <f>IF($I719="","",IF(COUNTIFS('2.Mini Orientation'!$C:$C,$I719,'2.Mini Orientation'!$G:$G,"Yes")&gt;0,"Yes","No"))</f>
        <v/>
      </c>
      <c r="S719" s="150"/>
    </row>
    <row r="720" spans="1:19" ht="23.25" customHeight="1">
      <c r="A720" s="150" t="str">
        <f t="shared" si="11"/>
        <v/>
      </c>
      <c r="B720" s="153" t="str">
        <f>IF($I720="","",IFERROR(IF(_xlfn.XLOOKUP($I720,tbl_StartedStatus[Bold ID],tbl_StartedStatus[Started])="Started","Yes",IF(_xlfn.XLOOKUP($I720,tbl_StartedStatus[Bold ID],tbl_StartedStatus[Started])="No Show","No Show","")),""))</f>
        <v/>
      </c>
      <c r="F720" s="149"/>
      <c r="M720" s="150"/>
      <c r="N720" s="155"/>
      <c r="R720" s="150" t="str">
        <f>IF($I720="","",IF(COUNTIFS('2.Mini Orientation'!$C:$C,$I720,'2.Mini Orientation'!$G:$G,"Yes")&gt;0,"Yes","No"))</f>
        <v/>
      </c>
      <c r="S720" s="150"/>
    </row>
    <row r="721" spans="1:19" ht="23.25" customHeight="1">
      <c r="A721" s="150" t="str">
        <f t="shared" si="11"/>
        <v/>
      </c>
      <c r="B721" s="153" t="str">
        <f>IF($I721="","",IFERROR(IF(_xlfn.XLOOKUP($I721,tbl_StartedStatus[Bold ID],tbl_StartedStatus[Started])="Started","Yes",IF(_xlfn.XLOOKUP($I721,tbl_StartedStatus[Bold ID],tbl_StartedStatus[Started])="No Show","No Show","")),""))</f>
        <v/>
      </c>
      <c r="F721" s="149"/>
      <c r="M721" s="150"/>
      <c r="N721" s="155"/>
      <c r="R721" s="150" t="str">
        <f>IF($I721="","",IF(COUNTIFS('2.Mini Orientation'!$C:$C,$I721,'2.Mini Orientation'!$G:$G,"Yes")&gt;0,"Yes","No"))</f>
        <v/>
      </c>
      <c r="S721" s="150"/>
    </row>
    <row r="722" spans="1:19" ht="23.25" customHeight="1">
      <c r="A722" s="150" t="str">
        <f t="shared" si="11"/>
        <v/>
      </c>
      <c r="B722" s="153" t="str">
        <f>IF($I722="","",IFERROR(IF(_xlfn.XLOOKUP($I722,tbl_StartedStatus[Bold ID],tbl_StartedStatus[Started])="Started","Yes",IF(_xlfn.XLOOKUP($I722,tbl_StartedStatus[Bold ID],tbl_StartedStatus[Started])="No Show","No Show","")),""))</f>
        <v/>
      </c>
      <c r="F722" s="149"/>
      <c r="M722" s="150"/>
      <c r="N722" s="155"/>
      <c r="R722" s="150" t="str">
        <f>IF($I722="","",IF(COUNTIFS('2.Mini Orientation'!$C:$C,$I722,'2.Mini Orientation'!$G:$G,"Yes")&gt;0,"Yes","No"))</f>
        <v/>
      </c>
      <c r="S722" s="150"/>
    </row>
    <row r="723" spans="1:19" ht="23.25" customHeight="1">
      <c r="A723" s="150" t="str">
        <f t="shared" si="11"/>
        <v/>
      </c>
      <c r="B723" s="153" t="str">
        <f>IF($I723="","",IFERROR(IF(_xlfn.XLOOKUP($I723,tbl_StartedStatus[Bold ID],tbl_StartedStatus[Started])="Started","Yes",IF(_xlfn.XLOOKUP($I723,tbl_StartedStatus[Bold ID],tbl_StartedStatus[Started])="No Show","No Show","")),""))</f>
        <v/>
      </c>
      <c r="F723" s="149"/>
      <c r="M723" s="150"/>
      <c r="N723" s="155"/>
      <c r="R723" s="150" t="str">
        <f>IF($I723="","",IF(COUNTIFS('2.Mini Orientation'!$C:$C,$I723,'2.Mini Orientation'!$G:$G,"Yes")&gt;0,"Yes","No"))</f>
        <v/>
      </c>
      <c r="S723" s="150"/>
    </row>
    <row r="724" spans="1:19" ht="23.25" customHeight="1">
      <c r="A724" s="150" t="str">
        <f t="shared" si="11"/>
        <v/>
      </c>
      <c r="B724" s="153" t="str">
        <f>IF($I724="","",IFERROR(IF(_xlfn.XLOOKUP($I724,tbl_StartedStatus[Bold ID],tbl_StartedStatus[Started])="Started","Yes",IF(_xlfn.XLOOKUP($I724,tbl_StartedStatus[Bold ID],tbl_StartedStatus[Started])="No Show","No Show","")),""))</f>
        <v/>
      </c>
      <c r="F724" s="149"/>
      <c r="M724" s="150"/>
      <c r="N724" s="155"/>
      <c r="R724" s="150" t="str">
        <f>IF($I724="","",IF(COUNTIFS('2.Mini Orientation'!$C:$C,$I724,'2.Mini Orientation'!$G:$G,"Yes")&gt;0,"Yes","No"))</f>
        <v/>
      </c>
      <c r="S724" s="150"/>
    </row>
    <row r="725" spans="1:19" ht="23.25" customHeight="1">
      <c r="A725" s="150" t="str">
        <f t="shared" si="11"/>
        <v/>
      </c>
      <c r="B725" s="153" t="str">
        <f>IF($I725="","",IFERROR(IF(_xlfn.XLOOKUP($I725,tbl_StartedStatus[Bold ID],tbl_StartedStatus[Started])="Started","Yes",IF(_xlfn.XLOOKUP($I725,tbl_StartedStatus[Bold ID],tbl_StartedStatus[Started])="No Show","No Show","")),""))</f>
        <v/>
      </c>
      <c r="F725" s="149"/>
      <c r="M725" s="150"/>
      <c r="N725" s="155"/>
      <c r="R725" s="150" t="str">
        <f>IF($I725="","",IF(COUNTIFS('2.Mini Orientation'!$C:$C,$I725,'2.Mini Orientation'!$G:$G,"Yes")&gt;0,"Yes","No"))</f>
        <v/>
      </c>
      <c r="S725" s="150"/>
    </row>
    <row r="726" spans="1:19" ht="23.25" customHeight="1">
      <c r="A726" s="150" t="str">
        <f t="shared" si="11"/>
        <v/>
      </c>
      <c r="B726" s="153" t="str">
        <f>IF($I726="","",IFERROR(IF(_xlfn.XLOOKUP($I726,tbl_StartedStatus[Bold ID],tbl_StartedStatus[Started])="Started","Yes",IF(_xlfn.XLOOKUP($I726,tbl_StartedStatus[Bold ID],tbl_StartedStatus[Started])="No Show","No Show","")),""))</f>
        <v/>
      </c>
      <c r="F726" s="149"/>
      <c r="M726" s="150"/>
      <c r="N726" s="155"/>
      <c r="R726" s="150" t="str">
        <f>IF($I726="","",IF(COUNTIFS('2.Mini Orientation'!$C:$C,$I726,'2.Mini Orientation'!$G:$G,"Yes")&gt;0,"Yes","No"))</f>
        <v/>
      </c>
      <c r="S726" s="150"/>
    </row>
    <row r="727" spans="1:19" ht="23.25" customHeight="1">
      <c r="A727" s="150" t="str">
        <f t="shared" si="11"/>
        <v/>
      </c>
      <c r="B727" s="153" t="str">
        <f>IF($I727="","",IFERROR(IF(_xlfn.XLOOKUP($I727,tbl_StartedStatus[Bold ID],tbl_StartedStatus[Started])="Started","Yes",IF(_xlfn.XLOOKUP($I727,tbl_StartedStatus[Bold ID],tbl_StartedStatus[Started])="No Show","No Show","")),""))</f>
        <v/>
      </c>
      <c r="F727" s="149"/>
      <c r="M727" s="150"/>
      <c r="N727" s="155"/>
      <c r="R727" s="150" t="str">
        <f>IF($I727="","",IF(COUNTIFS('2.Mini Orientation'!$C:$C,$I727,'2.Mini Orientation'!$G:$G,"Yes")&gt;0,"Yes","No"))</f>
        <v/>
      </c>
      <c r="S727" s="150"/>
    </row>
    <row r="728" spans="1:19" ht="23.25" customHeight="1">
      <c r="A728" s="150" t="str">
        <f t="shared" si="11"/>
        <v/>
      </c>
      <c r="B728" s="153" t="str">
        <f>IF($I728="","",IFERROR(IF(_xlfn.XLOOKUP($I728,tbl_StartedStatus[Bold ID],tbl_StartedStatus[Started])="Started","Yes",IF(_xlfn.XLOOKUP($I728,tbl_StartedStatus[Bold ID],tbl_StartedStatus[Started])="No Show","No Show","")),""))</f>
        <v/>
      </c>
      <c r="F728" s="149"/>
      <c r="M728" s="150"/>
      <c r="N728" s="155"/>
      <c r="R728" s="150" t="str">
        <f>IF($I728="","",IF(COUNTIFS('2.Mini Orientation'!$C:$C,$I728,'2.Mini Orientation'!$G:$G,"Yes")&gt;0,"Yes","No"))</f>
        <v/>
      </c>
      <c r="S728" s="150"/>
    </row>
    <row r="729" spans="1:19" ht="23.25" customHeight="1">
      <c r="A729" s="150" t="str">
        <f t="shared" si="11"/>
        <v/>
      </c>
      <c r="B729" s="153" t="str">
        <f>IF($I729="","",IFERROR(IF(_xlfn.XLOOKUP($I729,tbl_StartedStatus[Bold ID],tbl_StartedStatus[Started])="Started","Yes",IF(_xlfn.XLOOKUP($I729,tbl_StartedStatus[Bold ID],tbl_StartedStatus[Started])="No Show","No Show","")),""))</f>
        <v/>
      </c>
      <c r="F729" s="149"/>
      <c r="M729" s="150"/>
      <c r="N729" s="155"/>
      <c r="R729" s="150" t="str">
        <f>IF($I729="","",IF(COUNTIFS('2.Mini Orientation'!$C:$C,$I729,'2.Mini Orientation'!$G:$G,"Yes")&gt;0,"Yes","No"))</f>
        <v/>
      </c>
      <c r="S729" s="150"/>
    </row>
    <row r="730" spans="1:19" ht="23.25" customHeight="1">
      <c r="A730" s="150" t="str">
        <f t="shared" si="11"/>
        <v/>
      </c>
      <c r="B730" s="153" t="str">
        <f>IF($I730="","",IFERROR(IF(_xlfn.XLOOKUP($I730,tbl_StartedStatus[Bold ID],tbl_StartedStatus[Started])="Started","Yes",IF(_xlfn.XLOOKUP($I730,tbl_StartedStatus[Bold ID],tbl_StartedStatus[Started])="No Show","No Show","")),""))</f>
        <v/>
      </c>
      <c r="F730" s="149"/>
      <c r="M730" s="150"/>
      <c r="N730" s="155"/>
      <c r="R730" s="150" t="str">
        <f>IF($I730="","",IF(COUNTIFS('2.Mini Orientation'!$C:$C,$I730,'2.Mini Orientation'!$G:$G,"Yes")&gt;0,"Yes","No"))</f>
        <v/>
      </c>
      <c r="S730" s="150"/>
    </row>
    <row r="731" spans="1:19" ht="23.25" customHeight="1">
      <c r="A731" s="150" t="str">
        <f t="shared" si="11"/>
        <v/>
      </c>
      <c r="B731" s="153" t="str">
        <f>IF($I731="","",IFERROR(IF(_xlfn.XLOOKUP($I731,tbl_StartedStatus[Bold ID],tbl_StartedStatus[Started])="Started","Yes",IF(_xlfn.XLOOKUP($I731,tbl_StartedStatus[Bold ID],tbl_StartedStatus[Started])="No Show","No Show","")),""))</f>
        <v/>
      </c>
      <c r="F731" s="149"/>
      <c r="M731" s="150"/>
      <c r="N731" s="155"/>
      <c r="R731" s="150" t="str">
        <f>IF($I731="","",IF(COUNTIFS('2.Mini Orientation'!$C:$C,$I731,'2.Mini Orientation'!$G:$G,"Yes")&gt;0,"Yes","No"))</f>
        <v/>
      </c>
      <c r="S731" s="150"/>
    </row>
    <row r="732" spans="1:19" ht="23.25" customHeight="1">
      <c r="A732" s="150" t="str">
        <f t="shared" si="11"/>
        <v/>
      </c>
      <c r="B732" s="153" t="str">
        <f>IF($I732="","",IFERROR(IF(_xlfn.XLOOKUP($I732,tbl_StartedStatus[Bold ID],tbl_StartedStatus[Started])="Started","Yes",IF(_xlfn.XLOOKUP($I732,tbl_StartedStatus[Bold ID],tbl_StartedStatus[Started])="No Show","No Show","")),""))</f>
        <v/>
      </c>
      <c r="F732" s="149"/>
      <c r="M732" s="150"/>
      <c r="N732" s="155"/>
      <c r="R732" s="150" t="str">
        <f>IF($I732="","",IF(COUNTIFS('2.Mini Orientation'!$C:$C,$I732,'2.Mini Orientation'!$G:$G,"Yes")&gt;0,"Yes","No"))</f>
        <v/>
      </c>
      <c r="S732" s="150"/>
    </row>
    <row r="733" spans="1:19" ht="23.25" customHeight="1">
      <c r="A733" s="150" t="str">
        <f t="shared" si="11"/>
        <v/>
      </c>
      <c r="B733" s="153" t="str">
        <f>IF($I733="","",IFERROR(IF(_xlfn.XLOOKUP($I733,tbl_StartedStatus[Bold ID],tbl_StartedStatus[Started])="Started","Yes",IF(_xlfn.XLOOKUP($I733,tbl_StartedStatus[Bold ID],tbl_StartedStatus[Started])="No Show","No Show","")),""))</f>
        <v/>
      </c>
      <c r="F733" s="149"/>
      <c r="M733" s="150"/>
      <c r="N733" s="155"/>
      <c r="R733" s="150" t="str">
        <f>IF($I733="","",IF(COUNTIFS('2.Mini Orientation'!$C:$C,$I733,'2.Mini Orientation'!$G:$G,"Yes")&gt;0,"Yes","No"))</f>
        <v/>
      </c>
      <c r="S733" s="150"/>
    </row>
    <row r="734" spans="1:19" ht="23.25" customHeight="1">
      <c r="A734" s="150" t="str">
        <f t="shared" si="11"/>
        <v/>
      </c>
      <c r="B734" s="153" t="str">
        <f>IF($I734="","",IFERROR(IF(_xlfn.XLOOKUP($I734,tbl_StartedStatus[Bold ID],tbl_StartedStatus[Started])="Started","Yes",IF(_xlfn.XLOOKUP($I734,tbl_StartedStatus[Bold ID],tbl_StartedStatus[Started])="No Show","No Show","")),""))</f>
        <v/>
      </c>
      <c r="F734" s="149"/>
      <c r="M734" s="150"/>
      <c r="N734" s="155"/>
      <c r="R734" s="150" t="str">
        <f>IF($I734="","",IF(COUNTIFS('2.Mini Orientation'!$C:$C,$I734,'2.Mini Orientation'!$G:$G,"Yes")&gt;0,"Yes","No"))</f>
        <v/>
      </c>
      <c r="S734" s="150"/>
    </row>
    <row r="735" spans="1:19" ht="23.25" customHeight="1">
      <c r="A735" s="150" t="str">
        <f t="shared" si="11"/>
        <v/>
      </c>
      <c r="B735" s="153" t="str">
        <f>IF($I735="","",IFERROR(IF(_xlfn.XLOOKUP($I735,tbl_StartedStatus[Bold ID],tbl_StartedStatus[Started])="Started","Yes",IF(_xlfn.XLOOKUP($I735,tbl_StartedStatus[Bold ID],tbl_StartedStatus[Started])="No Show","No Show","")),""))</f>
        <v/>
      </c>
      <c r="F735" s="149"/>
      <c r="M735" s="150"/>
      <c r="N735" s="155"/>
      <c r="R735" s="150" t="str">
        <f>IF($I735="","",IF(COUNTIFS('2.Mini Orientation'!$C:$C,$I735,'2.Mini Orientation'!$G:$G,"Yes")&gt;0,"Yes","No"))</f>
        <v/>
      </c>
      <c r="S735" s="150"/>
    </row>
    <row r="736" spans="1:19" ht="23.25" customHeight="1">
      <c r="A736" s="150" t="str">
        <f t="shared" si="11"/>
        <v/>
      </c>
      <c r="B736" s="153" t="str">
        <f>IF($I736="","",IFERROR(IF(_xlfn.XLOOKUP($I736,tbl_StartedStatus[Bold ID],tbl_StartedStatus[Started])="Started","Yes",IF(_xlfn.XLOOKUP($I736,tbl_StartedStatus[Bold ID],tbl_StartedStatus[Started])="No Show","No Show","")),""))</f>
        <v/>
      </c>
      <c r="F736" s="149"/>
      <c r="M736" s="150"/>
      <c r="N736" s="155"/>
      <c r="R736" s="150" t="str">
        <f>IF($I736="","",IF(COUNTIFS('2.Mini Orientation'!$C:$C,$I736,'2.Mini Orientation'!$G:$G,"Yes")&gt;0,"Yes","No"))</f>
        <v/>
      </c>
      <c r="S736" s="150"/>
    </row>
    <row r="737" spans="1:19" ht="23.25" customHeight="1">
      <c r="A737" s="150" t="str">
        <f t="shared" si="11"/>
        <v/>
      </c>
      <c r="B737" s="153" t="str">
        <f>IF($I737="","",IFERROR(IF(_xlfn.XLOOKUP($I737,tbl_StartedStatus[Bold ID],tbl_StartedStatus[Started])="Started","Yes",IF(_xlfn.XLOOKUP($I737,tbl_StartedStatus[Bold ID],tbl_StartedStatus[Started])="No Show","No Show","")),""))</f>
        <v/>
      </c>
      <c r="F737" s="149"/>
      <c r="M737" s="150"/>
      <c r="N737" s="155"/>
      <c r="R737" s="150" t="str">
        <f>IF($I737="","",IF(COUNTIFS('2.Mini Orientation'!$C:$C,$I737,'2.Mini Orientation'!$G:$G,"Yes")&gt;0,"Yes","No"))</f>
        <v/>
      </c>
      <c r="S737" s="150"/>
    </row>
    <row r="738" spans="1:19" ht="23.25" customHeight="1">
      <c r="A738" s="150" t="str">
        <f t="shared" si="11"/>
        <v/>
      </c>
      <c r="B738" s="153" t="str">
        <f>IF($I738="","",IFERROR(IF(_xlfn.XLOOKUP($I738,tbl_StartedStatus[Bold ID],tbl_StartedStatus[Started])="Started","Yes",IF(_xlfn.XLOOKUP($I738,tbl_StartedStatus[Bold ID],tbl_StartedStatus[Started])="No Show","No Show","")),""))</f>
        <v/>
      </c>
      <c r="F738" s="149"/>
      <c r="M738" s="150"/>
      <c r="N738" s="155"/>
      <c r="R738" s="150" t="str">
        <f>IF($I738="","",IF(COUNTIFS('2.Mini Orientation'!$C:$C,$I738,'2.Mini Orientation'!$G:$G,"Yes")&gt;0,"Yes","No"))</f>
        <v/>
      </c>
      <c r="S738" s="150"/>
    </row>
    <row r="739" spans="1:19" ht="23.25" customHeight="1">
      <c r="A739" s="150" t="str">
        <f t="shared" si="11"/>
        <v/>
      </c>
      <c r="B739" s="153" t="str">
        <f>IF($I739="","",IFERROR(IF(_xlfn.XLOOKUP($I739,tbl_StartedStatus[Bold ID],tbl_StartedStatus[Started])="Started","Yes",IF(_xlfn.XLOOKUP($I739,tbl_StartedStatus[Bold ID],tbl_StartedStatus[Started])="No Show","No Show","")),""))</f>
        <v/>
      </c>
      <c r="F739" s="149"/>
      <c r="M739" s="150"/>
      <c r="N739" s="155"/>
      <c r="R739" s="150" t="str">
        <f>IF($I739="","",IF(COUNTIFS('2.Mini Orientation'!$C:$C,$I739,'2.Mini Orientation'!$G:$G,"Yes")&gt;0,"Yes","No"))</f>
        <v/>
      </c>
      <c r="S739" s="150"/>
    </row>
    <row r="740" spans="1:19" ht="23.25" customHeight="1">
      <c r="A740" s="150" t="str">
        <f t="shared" si="11"/>
        <v/>
      </c>
      <c r="B740" s="153" t="str">
        <f>IF($I740="","",IFERROR(IF(_xlfn.XLOOKUP($I740,tbl_StartedStatus[Bold ID],tbl_StartedStatus[Started])="Started","Yes",IF(_xlfn.XLOOKUP($I740,tbl_StartedStatus[Bold ID],tbl_StartedStatus[Started])="No Show","No Show","")),""))</f>
        <v/>
      </c>
      <c r="F740" s="149"/>
      <c r="M740" s="150"/>
      <c r="N740" s="155"/>
      <c r="R740" s="150" t="str">
        <f>IF($I740="","",IF(COUNTIFS('2.Mini Orientation'!$C:$C,$I740,'2.Mini Orientation'!$G:$G,"Yes")&gt;0,"Yes","No"))</f>
        <v/>
      </c>
      <c r="S740" s="150"/>
    </row>
    <row r="741" spans="1:19" ht="23.25" customHeight="1">
      <c r="A741" s="150" t="str">
        <f t="shared" si="11"/>
        <v/>
      </c>
      <c r="B741" s="153" t="str">
        <f>IF($I741="","",IFERROR(IF(_xlfn.XLOOKUP($I741,tbl_StartedStatus[Bold ID],tbl_StartedStatus[Started])="Started","Yes",IF(_xlfn.XLOOKUP($I741,tbl_StartedStatus[Bold ID],tbl_StartedStatus[Started])="No Show","No Show","")),""))</f>
        <v/>
      </c>
      <c r="F741" s="149"/>
      <c r="M741" s="150"/>
      <c r="N741" s="155"/>
      <c r="R741" s="150" t="str">
        <f>IF($I741="","",IF(COUNTIFS('2.Mini Orientation'!$C:$C,$I741,'2.Mini Orientation'!$G:$G,"Yes")&gt;0,"Yes","No"))</f>
        <v/>
      </c>
      <c r="S741" s="150"/>
    </row>
    <row r="742" spans="1:19" ht="23.25" customHeight="1">
      <c r="A742" s="150" t="str">
        <f t="shared" si="11"/>
        <v/>
      </c>
      <c r="B742" s="153" t="str">
        <f>IF($I742="","",IFERROR(IF(_xlfn.XLOOKUP($I742,tbl_StartedStatus[Bold ID],tbl_StartedStatus[Started])="Started","Yes",IF(_xlfn.XLOOKUP($I742,tbl_StartedStatus[Bold ID],tbl_StartedStatus[Started])="No Show","No Show","")),""))</f>
        <v/>
      </c>
      <c r="F742" s="149"/>
      <c r="M742" s="150"/>
      <c r="N742" s="155"/>
      <c r="R742" s="150" t="str">
        <f>IF($I742="","",IF(COUNTIFS('2.Mini Orientation'!$C:$C,$I742,'2.Mini Orientation'!$G:$G,"Yes")&gt;0,"Yes","No"))</f>
        <v/>
      </c>
      <c r="S742" s="150"/>
    </row>
    <row r="743" spans="1:19" ht="23.25" customHeight="1">
      <c r="A743" s="150" t="str">
        <f t="shared" si="11"/>
        <v/>
      </c>
      <c r="B743" s="153" t="str">
        <f>IF($I743="","",IFERROR(IF(_xlfn.XLOOKUP($I743,tbl_StartedStatus[Bold ID],tbl_StartedStatus[Started])="Started","Yes",IF(_xlfn.XLOOKUP($I743,tbl_StartedStatus[Bold ID],tbl_StartedStatus[Started])="No Show","No Show","")),""))</f>
        <v/>
      </c>
      <c r="F743" s="149"/>
      <c r="M743" s="150"/>
      <c r="N743" s="155"/>
      <c r="R743" s="150" t="str">
        <f>IF($I743="","",IF(COUNTIFS('2.Mini Orientation'!$C:$C,$I743,'2.Mini Orientation'!$G:$G,"Yes")&gt;0,"Yes","No"))</f>
        <v/>
      </c>
      <c r="S743" s="150"/>
    </row>
    <row r="744" spans="1:19" ht="23.25" customHeight="1">
      <c r="A744" s="150" t="str">
        <f t="shared" si="11"/>
        <v/>
      </c>
      <c r="B744" s="153" t="str">
        <f>IF($I744="","",IFERROR(IF(_xlfn.XLOOKUP($I744,tbl_StartedStatus[Bold ID],tbl_StartedStatus[Started])="Started","Yes",IF(_xlfn.XLOOKUP($I744,tbl_StartedStatus[Bold ID],tbl_StartedStatus[Started])="No Show","No Show","")),""))</f>
        <v/>
      </c>
      <c r="F744" s="149"/>
      <c r="M744" s="150"/>
      <c r="N744" s="155"/>
      <c r="R744" s="150" t="str">
        <f>IF($I744="","",IF(COUNTIFS('2.Mini Orientation'!$C:$C,$I744,'2.Mini Orientation'!$G:$G,"Yes")&gt;0,"Yes","No"))</f>
        <v/>
      </c>
      <c r="S744" s="150"/>
    </row>
    <row r="745" spans="1:19" ht="23.25" customHeight="1">
      <c r="A745" s="150" t="str">
        <f t="shared" si="11"/>
        <v/>
      </c>
      <c r="B745" s="153" t="str">
        <f>IF($I745="","",IFERROR(IF(_xlfn.XLOOKUP($I745,tbl_StartedStatus[Bold ID],tbl_StartedStatus[Started])="Started","Yes",IF(_xlfn.XLOOKUP($I745,tbl_StartedStatus[Bold ID],tbl_StartedStatus[Started])="No Show","No Show","")),""))</f>
        <v/>
      </c>
      <c r="F745" s="149"/>
      <c r="M745" s="150"/>
      <c r="N745" s="155"/>
      <c r="R745" s="150" t="str">
        <f>IF($I745="","",IF(COUNTIFS('2.Mini Orientation'!$C:$C,$I745,'2.Mini Orientation'!$G:$G,"Yes")&gt;0,"Yes","No"))</f>
        <v/>
      </c>
      <c r="S745" s="150"/>
    </row>
    <row r="746" spans="1:19" ht="23.25" customHeight="1">
      <c r="A746" s="150" t="str">
        <f t="shared" si="11"/>
        <v/>
      </c>
      <c r="B746" s="153" t="str">
        <f>IF($I746="","",IFERROR(IF(_xlfn.XLOOKUP($I746,tbl_StartedStatus[Bold ID],tbl_StartedStatus[Started])="Started","Yes",IF(_xlfn.XLOOKUP($I746,tbl_StartedStatus[Bold ID],tbl_StartedStatus[Started])="No Show","No Show","")),""))</f>
        <v/>
      </c>
      <c r="F746" s="149"/>
      <c r="M746" s="150"/>
      <c r="N746" s="155"/>
      <c r="R746" s="150" t="str">
        <f>IF($I746="","",IF(COUNTIFS('2.Mini Orientation'!$C:$C,$I746,'2.Mini Orientation'!$G:$G,"Yes")&gt;0,"Yes","No"))</f>
        <v/>
      </c>
      <c r="S746" s="150"/>
    </row>
    <row r="747" spans="1:19" ht="23.25" customHeight="1">
      <c r="A747" s="150" t="str">
        <f t="shared" si="11"/>
        <v/>
      </c>
      <c r="B747" s="153" t="str">
        <f>IF($I747="","",IFERROR(IF(_xlfn.XLOOKUP($I747,tbl_StartedStatus[Bold ID],tbl_StartedStatus[Started])="Started","Yes",IF(_xlfn.XLOOKUP($I747,tbl_StartedStatus[Bold ID],tbl_StartedStatus[Started])="No Show","No Show","")),""))</f>
        <v/>
      </c>
      <c r="F747" s="149"/>
      <c r="M747" s="150"/>
      <c r="N747" s="155"/>
      <c r="R747" s="150" t="str">
        <f>IF($I747="","",IF(COUNTIFS('2.Mini Orientation'!$C:$C,$I747,'2.Mini Orientation'!$G:$G,"Yes")&gt;0,"Yes","No"))</f>
        <v/>
      </c>
      <c r="S747" s="150"/>
    </row>
    <row r="748" spans="1:19" ht="23.25" customHeight="1">
      <c r="A748" s="150" t="str">
        <f t="shared" si="11"/>
        <v/>
      </c>
      <c r="B748" s="153" t="str">
        <f>IF($I748="","",IFERROR(IF(_xlfn.XLOOKUP($I748,tbl_StartedStatus[Bold ID],tbl_StartedStatus[Started])="Started","Yes",IF(_xlfn.XLOOKUP($I748,tbl_StartedStatus[Bold ID],tbl_StartedStatus[Started])="No Show","No Show","")),""))</f>
        <v/>
      </c>
      <c r="F748" s="149"/>
      <c r="M748" s="150"/>
      <c r="N748" s="155"/>
      <c r="R748" s="150" t="str">
        <f>IF($I748="","",IF(COUNTIFS('2.Mini Orientation'!$C:$C,$I748,'2.Mini Orientation'!$G:$G,"Yes")&gt;0,"Yes","No"))</f>
        <v/>
      </c>
      <c r="S748" s="150"/>
    </row>
    <row r="749" spans="1:19" ht="23.25" customHeight="1">
      <c r="A749" s="150" t="str">
        <f t="shared" si="11"/>
        <v/>
      </c>
      <c r="B749" s="153" t="str">
        <f>IF($I749="","",IFERROR(IF(_xlfn.XLOOKUP($I749,tbl_StartedStatus[Bold ID],tbl_StartedStatus[Started])="Started","Yes",IF(_xlfn.XLOOKUP($I749,tbl_StartedStatus[Bold ID],tbl_StartedStatus[Started])="No Show","No Show","")),""))</f>
        <v/>
      </c>
      <c r="F749" s="149"/>
      <c r="M749" s="150"/>
      <c r="N749" s="155"/>
      <c r="R749" s="150" t="str">
        <f>IF($I749="","",IF(COUNTIFS('2.Mini Orientation'!$C:$C,$I749,'2.Mini Orientation'!$G:$G,"Yes")&gt;0,"Yes","No"))</f>
        <v/>
      </c>
      <c r="S749" s="150"/>
    </row>
    <row r="750" spans="1:19" ht="23.25" customHeight="1">
      <c r="A750" s="150" t="str">
        <f t="shared" si="11"/>
        <v/>
      </c>
      <c r="B750" s="153" t="str">
        <f>IF($I750="","",IFERROR(IF(_xlfn.XLOOKUP($I750,tbl_StartedStatus[Bold ID],tbl_StartedStatus[Started])="Started","Yes",IF(_xlfn.XLOOKUP($I750,tbl_StartedStatus[Bold ID],tbl_StartedStatus[Started])="No Show","No Show","")),""))</f>
        <v/>
      </c>
      <c r="F750" s="149"/>
      <c r="M750" s="150"/>
      <c r="N750" s="155"/>
      <c r="R750" s="150" t="str">
        <f>IF($I750="","",IF(COUNTIFS('2.Mini Orientation'!$C:$C,$I750,'2.Mini Orientation'!$G:$G,"Yes")&gt;0,"Yes","No"))</f>
        <v/>
      </c>
      <c r="S750" s="150"/>
    </row>
    <row r="751" spans="1:19" ht="23.25" customHeight="1">
      <c r="A751" s="150" t="str">
        <f t="shared" si="11"/>
        <v/>
      </c>
      <c r="B751" s="153" t="str">
        <f>IF($I751="","",IFERROR(IF(_xlfn.XLOOKUP($I751,tbl_StartedStatus[Bold ID],tbl_StartedStatus[Started])="Started","Yes",IF(_xlfn.XLOOKUP($I751,tbl_StartedStatus[Bold ID],tbl_StartedStatus[Started])="No Show","No Show","")),""))</f>
        <v/>
      </c>
      <c r="F751" s="149"/>
      <c r="M751" s="150"/>
      <c r="N751" s="155"/>
      <c r="R751" s="150" t="str">
        <f>IF($I751="","",IF(COUNTIFS('2.Mini Orientation'!$C:$C,$I751,'2.Mini Orientation'!$G:$G,"Yes")&gt;0,"Yes","No"))</f>
        <v/>
      </c>
      <c r="S751" s="150"/>
    </row>
    <row r="752" spans="1:19" ht="23.25" customHeight="1">
      <c r="A752" s="150" t="str">
        <f t="shared" si="11"/>
        <v/>
      </c>
      <c r="B752" s="153" t="str">
        <f>IF($I752="","",IFERROR(IF(_xlfn.XLOOKUP($I752,tbl_StartedStatus[Bold ID],tbl_StartedStatus[Started])="Started","Yes",IF(_xlfn.XLOOKUP($I752,tbl_StartedStatus[Bold ID],tbl_StartedStatus[Started])="No Show","No Show","")),""))</f>
        <v/>
      </c>
      <c r="F752" s="149"/>
      <c r="M752" s="150"/>
      <c r="N752" s="155"/>
      <c r="R752" s="150" t="str">
        <f>IF($I752="","",IF(COUNTIFS('2.Mini Orientation'!$C:$C,$I752,'2.Mini Orientation'!$G:$G,"Yes")&gt;0,"Yes","No"))</f>
        <v/>
      </c>
      <c r="S752" s="150"/>
    </row>
    <row r="753" spans="1:19" ht="23.25" customHeight="1">
      <c r="A753" s="150" t="str">
        <f t="shared" si="11"/>
        <v/>
      </c>
      <c r="B753" s="153" t="str">
        <f>IF($I753="","",IFERROR(IF(_xlfn.XLOOKUP($I753,tbl_StartedStatus[Bold ID],tbl_StartedStatus[Started])="Started","Yes",IF(_xlfn.XLOOKUP($I753,tbl_StartedStatus[Bold ID],tbl_StartedStatus[Started])="No Show","No Show","")),""))</f>
        <v/>
      </c>
      <c r="F753" s="149"/>
      <c r="M753" s="150"/>
      <c r="N753" s="155"/>
      <c r="R753" s="150" t="str">
        <f>IF($I753="","",IF(COUNTIFS('2.Mini Orientation'!$C:$C,$I753,'2.Mini Orientation'!$G:$G,"Yes")&gt;0,"Yes","No"))</f>
        <v/>
      </c>
      <c r="S753" s="150"/>
    </row>
    <row r="754" spans="1:19" ht="23.25" customHeight="1">
      <c r="A754" s="150" t="str">
        <f t="shared" si="11"/>
        <v/>
      </c>
      <c r="B754" s="153" t="str">
        <f>IF($I754="","",IFERROR(IF(_xlfn.XLOOKUP($I754,tbl_StartedStatus[Bold ID],tbl_StartedStatus[Started])="Started","Yes",IF(_xlfn.XLOOKUP($I754,tbl_StartedStatus[Bold ID],tbl_StartedStatus[Started])="No Show","No Show","")),""))</f>
        <v/>
      </c>
      <c r="F754" s="149"/>
      <c r="M754" s="150"/>
      <c r="N754" s="155"/>
      <c r="R754" s="150" t="str">
        <f>IF($I754="","",IF(COUNTIFS('2.Mini Orientation'!$C:$C,$I754,'2.Mini Orientation'!$G:$G,"Yes")&gt;0,"Yes","No"))</f>
        <v/>
      </c>
      <c r="S754" s="150"/>
    </row>
    <row r="755" spans="1:19" ht="23.25" customHeight="1">
      <c r="A755" s="150" t="str">
        <f t="shared" si="11"/>
        <v/>
      </c>
      <c r="B755" s="153" t="str">
        <f>IF($I755="","",IFERROR(IF(_xlfn.XLOOKUP($I755,tbl_StartedStatus[Bold ID],tbl_StartedStatus[Started])="Started","Yes",IF(_xlfn.XLOOKUP($I755,tbl_StartedStatus[Bold ID],tbl_StartedStatus[Started])="No Show","No Show","")),""))</f>
        <v/>
      </c>
      <c r="F755" s="149"/>
      <c r="M755" s="150"/>
      <c r="N755" s="155"/>
      <c r="R755" s="150" t="str">
        <f>IF($I755="","",IF(COUNTIFS('2.Mini Orientation'!$C:$C,$I755,'2.Mini Orientation'!$G:$G,"Yes")&gt;0,"Yes","No"))</f>
        <v/>
      </c>
      <c r="S755" s="150"/>
    </row>
    <row r="756" spans="1:19" ht="23.25" customHeight="1">
      <c r="A756" s="150" t="str">
        <f t="shared" si="11"/>
        <v/>
      </c>
      <c r="B756" s="153" t="str">
        <f>IF($I756="","",IFERROR(IF(_xlfn.XLOOKUP($I756,tbl_StartedStatus[Bold ID],tbl_StartedStatus[Started])="Started","Yes",IF(_xlfn.XLOOKUP($I756,tbl_StartedStatus[Bold ID],tbl_StartedStatus[Started])="No Show","No Show","")),""))</f>
        <v/>
      </c>
      <c r="F756" s="149"/>
      <c r="M756" s="150"/>
      <c r="N756" s="155"/>
      <c r="R756" s="150" t="str">
        <f>IF($I756="","",IF(COUNTIFS('2.Mini Orientation'!$C:$C,$I756,'2.Mini Orientation'!$G:$G,"Yes")&gt;0,"Yes","No"))</f>
        <v/>
      </c>
      <c r="S756" s="150"/>
    </row>
    <row r="757" spans="1:19" ht="23.25" customHeight="1">
      <c r="A757" s="150" t="str">
        <f t="shared" si="11"/>
        <v/>
      </c>
      <c r="B757" s="153" t="str">
        <f>IF($I757="","",IFERROR(IF(_xlfn.XLOOKUP($I757,tbl_StartedStatus[Bold ID],tbl_StartedStatus[Started])="Started","Yes",IF(_xlfn.XLOOKUP($I757,tbl_StartedStatus[Bold ID],tbl_StartedStatus[Started])="No Show","No Show","")),""))</f>
        <v/>
      </c>
      <c r="F757" s="149"/>
      <c r="M757" s="150"/>
      <c r="N757" s="155"/>
      <c r="R757" s="150" t="str">
        <f>IF($I757="","",IF(COUNTIFS('2.Mini Orientation'!$C:$C,$I757,'2.Mini Orientation'!$G:$G,"Yes")&gt;0,"Yes","No"))</f>
        <v/>
      </c>
      <c r="S757" s="150"/>
    </row>
    <row r="758" spans="1:19" ht="23.25" customHeight="1">
      <c r="A758" s="150" t="str">
        <f t="shared" si="11"/>
        <v/>
      </c>
      <c r="B758" s="153" t="str">
        <f>IF($I758="","",IFERROR(IF(_xlfn.XLOOKUP($I758,tbl_StartedStatus[Bold ID],tbl_StartedStatus[Started])="Started","Yes",IF(_xlfn.XLOOKUP($I758,tbl_StartedStatus[Bold ID],tbl_StartedStatus[Started])="No Show","No Show","")),""))</f>
        <v/>
      </c>
      <c r="F758" s="149"/>
      <c r="M758" s="150"/>
      <c r="N758" s="155"/>
      <c r="R758" s="150" t="str">
        <f>IF($I758="","",IF(COUNTIFS('2.Mini Orientation'!$C:$C,$I758,'2.Mini Orientation'!$G:$G,"Yes")&gt;0,"Yes","No"))</f>
        <v/>
      </c>
      <c r="S758" s="150"/>
    </row>
    <row r="759" spans="1:19" ht="23.25" customHeight="1">
      <c r="A759" s="150" t="str">
        <f t="shared" si="11"/>
        <v/>
      </c>
      <c r="B759" s="153" t="str">
        <f>IF($I759="","",IFERROR(IF(_xlfn.XLOOKUP($I759,tbl_StartedStatus[Bold ID],tbl_StartedStatus[Started])="Started","Yes",IF(_xlfn.XLOOKUP($I759,tbl_StartedStatus[Bold ID],tbl_StartedStatus[Started])="No Show","No Show","")),""))</f>
        <v/>
      </c>
      <c r="F759" s="149"/>
      <c r="M759" s="150"/>
      <c r="N759" s="155"/>
      <c r="R759" s="150" t="str">
        <f>IF($I759="","",IF(COUNTIFS('2.Mini Orientation'!$C:$C,$I759,'2.Mini Orientation'!$G:$G,"Yes")&gt;0,"Yes","No"))</f>
        <v/>
      </c>
      <c r="S759" s="150"/>
    </row>
    <row r="760" spans="1:19" ht="23.25" customHeight="1">
      <c r="A760" s="150" t="str">
        <f t="shared" si="11"/>
        <v/>
      </c>
      <c r="B760" s="153" t="str">
        <f>IF($I760="","",IFERROR(IF(_xlfn.XLOOKUP($I760,tbl_StartedStatus[Bold ID],tbl_StartedStatus[Started])="Started","Yes",IF(_xlfn.XLOOKUP($I760,tbl_StartedStatus[Bold ID],tbl_StartedStatus[Started])="No Show","No Show","")),""))</f>
        <v/>
      </c>
      <c r="F760" s="149"/>
      <c r="M760" s="150"/>
      <c r="N760" s="155"/>
      <c r="R760" s="150" t="str">
        <f>IF($I760="","",IF(COUNTIFS('2.Mini Orientation'!$C:$C,$I760,'2.Mini Orientation'!$G:$G,"Yes")&gt;0,"Yes","No"))</f>
        <v/>
      </c>
      <c r="S760" s="150"/>
    </row>
    <row r="761" spans="1:19" ht="23.25" customHeight="1">
      <c r="A761" s="150" t="str">
        <f t="shared" si="11"/>
        <v/>
      </c>
      <c r="B761" s="153" t="str">
        <f>IF($I761="","",IFERROR(IF(_xlfn.XLOOKUP($I761,tbl_StartedStatus[Bold ID],tbl_StartedStatus[Started])="Started","Yes",IF(_xlfn.XLOOKUP($I761,tbl_StartedStatus[Bold ID],tbl_StartedStatus[Started])="No Show","No Show","")),""))</f>
        <v/>
      </c>
      <c r="F761" s="149"/>
      <c r="M761" s="150"/>
      <c r="N761" s="155"/>
      <c r="R761" s="150" t="str">
        <f>IF($I761="","",IF(COUNTIFS('2.Mini Orientation'!$C:$C,$I761,'2.Mini Orientation'!$G:$G,"Yes")&gt;0,"Yes","No"))</f>
        <v/>
      </c>
      <c r="S761" s="150"/>
    </row>
    <row r="762" spans="1:19" ht="23.25" customHeight="1">
      <c r="A762" s="150" t="str">
        <f t="shared" si="11"/>
        <v/>
      </c>
      <c r="B762" s="153" t="str">
        <f>IF($I762="","",IFERROR(IF(_xlfn.XLOOKUP($I762,tbl_StartedStatus[Bold ID],tbl_StartedStatus[Started])="Started","Yes",IF(_xlfn.XLOOKUP($I762,tbl_StartedStatus[Bold ID],tbl_StartedStatus[Started])="No Show","No Show","")),""))</f>
        <v/>
      </c>
      <c r="F762" s="149"/>
      <c r="M762" s="150"/>
      <c r="N762" s="155"/>
      <c r="R762" s="150" t="str">
        <f>IF($I762="","",IF(COUNTIFS('2.Mini Orientation'!$C:$C,$I762,'2.Mini Orientation'!$G:$G,"Yes")&gt;0,"Yes","No"))</f>
        <v/>
      </c>
      <c r="S762" s="150"/>
    </row>
    <row r="763" spans="1:19" ht="23.25" customHeight="1">
      <c r="A763" s="150" t="str">
        <f t="shared" si="11"/>
        <v/>
      </c>
      <c r="B763" s="153" t="str">
        <f>IF($I763="","",IFERROR(IF(_xlfn.XLOOKUP($I763,tbl_StartedStatus[Bold ID],tbl_StartedStatus[Started])="Started","Yes",IF(_xlfn.XLOOKUP($I763,tbl_StartedStatus[Bold ID],tbl_StartedStatus[Started])="No Show","No Show","")),""))</f>
        <v/>
      </c>
      <c r="F763" s="149"/>
      <c r="M763" s="150"/>
      <c r="N763" s="155"/>
      <c r="R763" s="150" t="str">
        <f>IF($I763="","",IF(COUNTIFS('2.Mini Orientation'!$C:$C,$I763,'2.Mini Orientation'!$G:$G,"Yes")&gt;0,"Yes","No"))</f>
        <v/>
      </c>
      <c r="S763" s="150"/>
    </row>
    <row r="764" spans="1:19" ht="23.25" customHeight="1">
      <c r="A764" s="150" t="str">
        <f t="shared" si="11"/>
        <v/>
      </c>
      <c r="B764" s="153" t="str">
        <f>IF($I764="","",IFERROR(IF(_xlfn.XLOOKUP($I764,tbl_StartedStatus[Bold ID],tbl_StartedStatus[Started])="Started","Yes",IF(_xlfn.XLOOKUP($I764,tbl_StartedStatus[Bold ID],tbl_StartedStatus[Started])="No Show","No Show","")),""))</f>
        <v/>
      </c>
      <c r="F764" s="149"/>
      <c r="M764" s="150"/>
      <c r="N764" s="155"/>
      <c r="R764" s="150" t="str">
        <f>IF($I764="","",IF(COUNTIFS('2.Mini Orientation'!$C:$C,$I764,'2.Mini Orientation'!$G:$G,"Yes")&gt;0,"Yes","No"))</f>
        <v/>
      </c>
      <c r="S764" s="150"/>
    </row>
    <row r="765" spans="1:19" ht="23.25" customHeight="1">
      <c r="A765" s="150" t="str">
        <f t="shared" si="11"/>
        <v/>
      </c>
      <c r="B765" s="153" t="str">
        <f>IF($I765="","",IFERROR(IF(_xlfn.XLOOKUP($I765,tbl_StartedStatus[Bold ID],tbl_StartedStatus[Started])="Started","Yes",IF(_xlfn.XLOOKUP($I765,tbl_StartedStatus[Bold ID],tbl_StartedStatus[Started])="No Show","No Show","")),""))</f>
        <v/>
      </c>
      <c r="F765" s="149"/>
      <c r="M765" s="150"/>
      <c r="N765" s="155"/>
      <c r="R765" s="150" t="str">
        <f>IF($I765="","",IF(COUNTIFS('2.Mini Orientation'!$C:$C,$I765,'2.Mini Orientation'!$G:$G,"Yes")&gt;0,"Yes","No"))</f>
        <v/>
      </c>
      <c r="S765" s="150"/>
    </row>
    <row r="766" spans="1:19" ht="23.25" customHeight="1">
      <c r="A766" s="150" t="str">
        <f t="shared" si="11"/>
        <v/>
      </c>
      <c r="B766" s="153" t="str">
        <f>IF($I766="","",IFERROR(IF(_xlfn.XLOOKUP($I766,tbl_StartedStatus[Bold ID],tbl_StartedStatus[Started])="Started","Yes",IF(_xlfn.XLOOKUP($I766,tbl_StartedStatus[Bold ID],tbl_StartedStatus[Started])="No Show","No Show","")),""))</f>
        <v/>
      </c>
      <c r="F766" s="149"/>
      <c r="M766" s="150"/>
      <c r="N766" s="155"/>
      <c r="R766" s="150" t="str">
        <f>IF($I766="","",IF(COUNTIFS('2.Mini Orientation'!$C:$C,$I766,'2.Mini Orientation'!$G:$G,"Yes")&gt;0,"Yes","No"))</f>
        <v/>
      </c>
      <c r="S766" s="150"/>
    </row>
    <row r="767" spans="1:19" ht="23.25" customHeight="1">
      <c r="A767" s="150" t="str">
        <f t="shared" si="11"/>
        <v/>
      </c>
      <c r="B767" s="153" t="str">
        <f>IF($I767="","",IFERROR(IF(_xlfn.XLOOKUP($I767,tbl_StartedStatus[Bold ID],tbl_StartedStatus[Started])="Started","Yes",IF(_xlfn.XLOOKUP($I767,tbl_StartedStatus[Bold ID],tbl_StartedStatus[Started])="No Show","No Show","")),""))</f>
        <v/>
      </c>
      <c r="F767" s="149"/>
      <c r="M767" s="150"/>
      <c r="N767" s="155"/>
      <c r="R767" s="150" t="str">
        <f>IF($I767="","",IF(COUNTIFS('2.Mini Orientation'!$C:$C,$I767,'2.Mini Orientation'!$G:$G,"Yes")&gt;0,"Yes","No"))</f>
        <v/>
      </c>
      <c r="S767" s="150"/>
    </row>
    <row r="768" spans="1:19" ht="23.25" customHeight="1">
      <c r="A768" s="150" t="str">
        <f t="shared" si="11"/>
        <v/>
      </c>
      <c r="B768" s="153" t="str">
        <f>IF($I768="","",IFERROR(IF(_xlfn.XLOOKUP($I768,tbl_StartedStatus[Bold ID],tbl_StartedStatus[Started])="Started","Yes",IF(_xlfn.XLOOKUP($I768,tbl_StartedStatus[Bold ID],tbl_StartedStatus[Started])="No Show","No Show","")),""))</f>
        <v/>
      </c>
      <c r="F768" s="149"/>
      <c r="M768" s="150"/>
      <c r="N768" s="155"/>
      <c r="R768" s="150" t="str">
        <f>IF($I768="","",IF(COUNTIFS('2.Mini Orientation'!$C:$C,$I768,'2.Mini Orientation'!$G:$G,"Yes")&gt;0,"Yes","No"))</f>
        <v/>
      </c>
      <c r="S768" s="150"/>
    </row>
    <row r="769" spans="1:19" ht="23.25" customHeight="1">
      <c r="A769" s="150" t="str">
        <f t="shared" si="11"/>
        <v/>
      </c>
      <c r="B769" s="153" t="str">
        <f>IF($I769="","",IFERROR(IF(_xlfn.XLOOKUP($I769,tbl_StartedStatus[Bold ID],tbl_StartedStatus[Started])="Started","Yes",IF(_xlfn.XLOOKUP($I769,tbl_StartedStatus[Bold ID],tbl_StartedStatus[Started])="No Show","No Show","")),""))</f>
        <v/>
      </c>
      <c r="F769" s="149"/>
      <c r="M769" s="150"/>
      <c r="N769" s="155"/>
      <c r="R769" s="150" t="str">
        <f>IF($I769="","",IF(COUNTIFS('2.Mini Orientation'!$C:$C,$I769,'2.Mini Orientation'!$G:$G,"Yes")&gt;0,"Yes","No"))</f>
        <v/>
      </c>
      <c r="S769" s="150"/>
    </row>
    <row r="770" spans="1:19" ht="23.25" customHeight="1">
      <c r="A770" s="150" t="str">
        <f t="shared" ref="A770:A833" si="12">IF($I770="","",IF(AND($R770="Yes",$O770="Passed",$P770="Passed",$Q770="Passed"),"Yes","No"))</f>
        <v/>
      </c>
      <c r="B770" s="153" t="str">
        <f>IF($I770="","",IFERROR(IF(_xlfn.XLOOKUP($I770,tbl_StartedStatus[Bold ID],tbl_StartedStatus[Started])="Started","Yes",IF(_xlfn.XLOOKUP($I770,tbl_StartedStatus[Bold ID],tbl_StartedStatus[Started])="No Show","No Show","")),""))</f>
        <v/>
      </c>
      <c r="F770" s="149"/>
      <c r="M770" s="150"/>
      <c r="N770" s="155"/>
      <c r="R770" s="150" t="str">
        <f>IF($I770="","",IF(COUNTIFS('2.Mini Orientation'!$C:$C,$I770,'2.Mini Orientation'!$G:$G,"Yes")&gt;0,"Yes","No"))</f>
        <v/>
      </c>
      <c r="S770" s="150"/>
    </row>
    <row r="771" spans="1:19" ht="23.25" customHeight="1">
      <c r="A771" s="150" t="str">
        <f t="shared" si="12"/>
        <v/>
      </c>
      <c r="B771" s="153" t="str">
        <f>IF($I771="","",IFERROR(IF(_xlfn.XLOOKUP($I771,tbl_StartedStatus[Bold ID],tbl_StartedStatus[Started])="Started","Yes",IF(_xlfn.XLOOKUP($I771,tbl_StartedStatus[Bold ID],tbl_StartedStatus[Started])="No Show","No Show","")),""))</f>
        <v/>
      </c>
      <c r="F771" s="149"/>
      <c r="M771" s="150"/>
      <c r="N771" s="155"/>
      <c r="R771" s="150" t="str">
        <f>IF($I771="","",IF(COUNTIFS('2.Mini Orientation'!$C:$C,$I771,'2.Mini Orientation'!$G:$G,"Yes")&gt;0,"Yes","No"))</f>
        <v/>
      </c>
      <c r="S771" s="150"/>
    </row>
    <row r="772" spans="1:19" ht="23.25" customHeight="1">
      <c r="A772" s="150" t="str">
        <f t="shared" si="12"/>
        <v/>
      </c>
      <c r="B772" s="153" t="str">
        <f>IF($I772="","",IFERROR(IF(_xlfn.XLOOKUP($I772,tbl_StartedStatus[Bold ID],tbl_StartedStatus[Started])="Started","Yes",IF(_xlfn.XLOOKUP($I772,tbl_StartedStatus[Bold ID],tbl_StartedStatus[Started])="No Show","No Show","")),""))</f>
        <v/>
      </c>
      <c r="F772" s="149"/>
      <c r="M772" s="150"/>
      <c r="N772" s="155"/>
      <c r="R772" s="150" t="str">
        <f>IF($I772="","",IF(COUNTIFS('2.Mini Orientation'!$C:$C,$I772,'2.Mini Orientation'!$G:$G,"Yes")&gt;0,"Yes","No"))</f>
        <v/>
      </c>
      <c r="S772" s="150"/>
    </row>
    <row r="773" spans="1:19" ht="23.25" customHeight="1">
      <c r="A773" s="150" t="str">
        <f t="shared" si="12"/>
        <v/>
      </c>
      <c r="B773" s="153" t="str">
        <f>IF($I773="","",IFERROR(IF(_xlfn.XLOOKUP($I773,tbl_StartedStatus[Bold ID],tbl_StartedStatus[Started])="Started","Yes",IF(_xlfn.XLOOKUP($I773,tbl_StartedStatus[Bold ID],tbl_StartedStatus[Started])="No Show","No Show","")),""))</f>
        <v/>
      </c>
      <c r="F773" s="149"/>
      <c r="M773" s="150"/>
      <c r="N773" s="155"/>
      <c r="R773" s="150" t="str">
        <f>IF($I773="","",IF(COUNTIFS('2.Mini Orientation'!$C:$C,$I773,'2.Mini Orientation'!$G:$G,"Yes")&gt;0,"Yes","No"))</f>
        <v/>
      </c>
      <c r="S773" s="150"/>
    </row>
    <row r="774" spans="1:19" ht="23.25" customHeight="1">
      <c r="A774" s="150" t="str">
        <f t="shared" si="12"/>
        <v/>
      </c>
      <c r="B774" s="153" t="str">
        <f>IF($I774="","",IFERROR(IF(_xlfn.XLOOKUP($I774,tbl_StartedStatus[Bold ID],tbl_StartedStatus[Started])="Started","Yes",IF(_xlfn.XLOOKUP($I774,tbl_StartedStatus[Bold ID],tbl_StartedStatus[Started])="No Show","No Show","")),""))</f>
        <v/>
      </c>
      <c r="F774" s="149"/>
      <c r="M774" s="150"/>
      <c r="N774" s="155"/>
      <c r="R774" s="150" t="str">
        <f>IF($I774="","",IF(COUNTIFS('2.Mini Orientation'!$C:$C,$I774,'2.Mini Orientation'!$G:$G,"Yes")&gt;0,"Yes","No"))</f>
        <v/>
      </c>
      <c r="S774" s="150"/>
    </row>
    <row r="775" spans="1:19" ht="23.25" customHeight="1">
      <c r="A775" s="150" t="str">
        <f t="shared" si="12"/>
        <v/>
      </c>
      <c r="B775" s="153" t="str">
        <f>IF($I775="","",IFERROR(IF(_xlfn.XLOOKUP($I775,tbl_StartedStatus[Bold ID],tbl_StartedStatus[Started])="Started","Yes",IF(_xlfn.XLOOKUP($I775,tbl_StartedStatus[Bold ID],tbl_StartedStatus[Started])="No Show","No Show","")),""))</f>
        <v/>
      </c>
      <c r="F775" s="149"/>
      <c r="M775" s="150"/>
      <c r="N775" s="155"/>
      <c r="R775" s="150" t="str">
        <f>IF($I775="","",IF(COUNTIFS('2.Mini Orientation'!$C:$C,$I775,'2.Mini Orientation'!$G:$G,"Yes")&gt;0,"Yes","No"))</f>
        <v/>
      </c>
      <c r="S775" s="150"/>
    </row>
    <row r="776" spans="1:19" ht="23.25" customHeight="1">
      <c r="A776" s="150" t="str">
        <f t="shared" si="12"/>
        <v/>
      </c>
      <c r="B776" s="153" t="str">
        <f>IF($I776="","",IFERROR(IF(_xlfn.XLOOKUP($I776,tbl_StartedStatus[Bold ID],tbl_StartedStatus[Started])="Started","Yes",IF(_xlfn.XLOOKUP($I776,tbl_StartedStatus[Bold ID],tbl_StartedStatus[Started])="No Show","No Show","")),""))</f>
        <v/>
      </c>
      <c r="F776" s="149"/>
      <c r="M776" s="150"/>
      <c r="N776" s="155"/>
      <c r="R776" s="150" t="str">
        <f>IF($I776="","",IF(COUNTIFS('2.Mini Orientation'!$C:$C,$I776,'2.Mini Orientation'!$G:$G,"Yes")&gt;0,"Yes","No"))</f>
        <v/>
      </c>
      <c r="S776" s="150"/>
    </row>
    <row r="777" spans="1:19" ht="23.25" customHeight="1">
      <c r="A777" s="150" t="str">
        <f t="shared" si="12"/>
        <v/>
      </c>
      <c r="B777" s="153" t="str">
        <f>IF($I777="","",IFERROR(IF(_xlfn.XLOOKUP($I777,tbl_StartedStatus[Bold ID],tbl_StartedStatus[Started])="Started","Yes",IF(_xlfn.XLOOKUP($I777,tbl_StartedStatus[Bold ID],tbl_StartedStatus[Started])="No Show","No Show","")),""))</f>
        <v/>
      </c>
      <c r="F777" s="149"/>
      <c r="M777" s="150"/>
      <c r="N777" s="155"/>
      <c r="R777" s="150" t="str">
        <f>IF($I777="","",IF(COUNTIFS('2.Mini Orientation'!$C:$C,$I777,'2.Mini Orientation'!$G:$G,"Yes")&gt;0,"Yes","No"))</f>
        <v/>
      </c>
      <c r="S777" s="150"/>
    </row>
    <row r="778" spans="1:19" ht="23.25" customHeight="1">
      <c r="A778" s="150" t="str">
        <f t="shared" si="12"/>
        <v/>
      </c>
      <c r="B778" s="153" t="str">
        <f>IF($I778="","",IFERROR(IF(_xlfn.XLOOKUP($I778,tbl_StartedStatus[Bold ID],tbl_StartedStatus[Started])="Started","Yes",IF(_xlfn.XLOOKUP($I778,tbl_StartedStatus[Bold ID],tbl_StartedStatus[Started])="No Show","No Show","")),""))</f>
        <v/>
      </c>
      <c r="F778" s="149"/>
      <c r="M778" s="150"/>
      <c r="N778" s="155"/>
      <c r="R778" s="150" t="str">
        <f>IF($I778="","",IF(COUNTIFS('2.Mini Orientation'!$C:$C,$I778,'2.Mini Orientation'!$G:$G,"Yes")&gt;0,"Yes","No"))</f>
        <v/>
      </c>
      <c r="S778" s="150"/>
    </row>
    <row r="779" spans="1:19" ht="23.25" customHeight="1">
      <c r="A779" s="150" t="str">
        <f t="shared" si="12"/>
        <v/>
      </c>
      <c r="B779" s="153" t="str">
        <f>IF($I779="","",IFERROR(IF(_xlfn.XLOOKUP($I779,tbl_StartedStatus[Bold ID],tbl_StartedStatus[Started])="Started","Yes",IF(_xlfn.XLOOKUP($I779,tbl_StartedStatus[Bold ID],tbl_StartedStatus[Started])="No Show","No Show","")),""))</f>
        <v/>
      </c>
      <c r="F779" s="149"/>
      <c r="M779" s="150"/>
      <c r="N779" s="155"/>
      <c r="R779" s="150" t="str">
        <f>IF($I779="","",IF(COUNTIFS('2.Mini Orientation'!$C:$C,$I779,'2.Mini Orientation'!$G:$G,"Yes")&gt;0,"Yes","No"))</f>
        <v/>
      </c>
      <c r="S779" s="150"/>
    </row>
    <row r="780" spans="1:19" ht="23.25" customHeight="1">
      <c r="A780" s="150" t="str">
        <f t="shared" si="12"/>
        <v/>
      </c>
      <c r="B780" s="153" t="str">
        <f>IF($I780="","",IFERROR(IF(_xlfn.XLOOKUP($I780,tbl_StartedStatus[Bold ID],tbl_StartedStatus[Started])="Started","Yes",IF(_xlfn.XLOOKUP($I780,tbl_StartedStatus[Bold ID],tbl_StartedStatus[Started])="No Show","No Show","")),""))</f>
        <v/>
      </c>
      <c r="F780" s="149"/>
      <c r="M780" s="150"/>
      <c r="N780" s="155"/>
      <c r="R780" s="150" t="str">
        <f>IF($I780="","",IF(COUNTIFS('2.Mini Orientation'!$C:$C,$I780,'2.Mini Orientation'!$G:$G,"Yes")&gt;0,"Yes","No"))</f>
        <v/>
      </c>
      <c r="S780" s="150"/>
    </row>
    <row r="781" spans="1:19" ht="23.25" customHeight="1">
      <c r="A781" s="150" t="str">
        <f t="shared" si="12"/>
        <v/>
      </c>
      <c r="B781" s="153" t="str">
        <f>IF($I781="","",IFERROR(IF(_xlfn.XLOOKUP($I781,tbl_StartedStatus[Bold ID],tbl_StartedStatus[Started])="Started","Yes",IF(_xlfn.XLOOKUP($I781,tbl_StartedStatus[Bold ID],tbl_StartedStatus[Started])="No Show","No Show","")),""))</f>
        <v/>
      </c>
      <c r="F781" s="149"/>
      <c r="M781" s="150"/>
      <c r="N781" s="155"/>
      <c r="R781" s="150" t="str">
        <f>IF($I781="","",IF(COUNTIFS('2.Mini Orientation'!$C:$C,$I781,'2.Mini Orientation'!$G:$G,"Yes")&gt;0,"Yes","No"))</f>
        <v/>
      </c>
      <c r="S781" s="150"/>
    </row>
    <row r="782" spans="1:19" ht="23.25" customHeight="1">
      <c r="A782" s="150" t="str">
        <f t="shared" si="12"/>
        <v/>
      </c>
      <c r="B782" s="153" t="str">
        <f>IF($I782="","",IFERROR(IF(_xlfn.XLOOKUP($I782,tbl_StartedStatus[Bold ID],tbl_StartedStatus[Started])="Started","Yes",IF(_xlfn.XLOOKUP($I782,tbl_StartedStatus[Bold ID],tbl_StartedStatus[Started])="No Show","No Show","")),""))</f>
        <v/>
      </c>
      <c r="F782" s="149"/>
      <c r="M782" s="150"/>
      <c r="N782" s="155"/>
      <c r="R782" s="150" t="str">
        <f>IF($I782="","",IF(COUNTIFS('2.Mini Orientation'!$C:$C,$I782,'2.Mini Orientation'!$G:$G,"Yes")&gt;0,"Yes","No"))</f>
        <v/>
      </c>
      <c r="S782" s="150"/>
    </row>
    <row r="783" spans="1:19" ht="23.25" customHeight="1">
      <c r="A783" s="150" t="str">
        <f t="shared" si="12"/>
        <v/>
      </c>
      <c r="B783" s="153" t="str">
        <f>IF($I783="","",IFERROR(IF(_xlfn.XLOOKUP($I783,tbl_StartedStatus[Bold ID],tbl_StartedStatus[Started])="Started","Yes",IF(_xlfn.XLOOKUP($I783,tbl_StartedStatus[Bold ID],tbl_StartedStatus[Started])="No Show","No Show","")),""))</f>
        <v/>
      </c>
      <c r="F783" s="149"/>
      <c r="M783" s="150"/>
      <c r="N783" s="155"/>
      <c r="R783" s="150" t="str">
        <f>IF($I783="","",IF(COUNTIFS('2.Mini Orientation'!$C:$C,$I783,'2.Mini Orientation'!$G:$G,"Yes")&gt;0,"Yes","No"))</f>
        <v/>
      </c>
      <c r="S783" s="150"/>
    </row>
    <row r="784" spans="1:19" ht="23.25" customHeight="1">
      <c r="A784" s="150" t="str">
        <f t="shared" si="12"/>
        <v/>
      </c>
      <c r="B784" s="153" t="str">
        <f>IF($I784="","",IFERROR(IF(_xlfn.XLOOKUP($I784,tbl_StartedStatus[Bold ID],tbl_StartedStatus[Started])="Started","Yes",IF(_xlfn.XLOOKUP($I784,tbl_StartedStatus[Bold ID],tbl_StartedStatus[Started])="No Show","No Show","")),""))</f>
        <v/>
      </c>
      <c r="F784" s="149"/>
      <c r="M784" s="150"/>
      <c r="N784" s="155"/>
      <c r="R784" s="150" t="str">
        <f>IF($I784="","",IF(COUNTIFS('2.Mini Orientation'!$C:$C,$I784,'2.Mini Orientation'!$G:$G,"Yes")&gt;0,"Yes","No"))</f>
        <v/>
      </c>
      <c r="S784" s="150"/>
    </row>
    <row r="785" spans="1:19" ht="23.25" customHeight="1">
      <c r="A785" s="150" t="str">
        <f t="shared" si="12"/>
        <v/>
      </c>
      <c r="B785" s="153" t="str">
        <f>IF($I785="","",IFERROR(IF(_xlfn.XLOOKUP($I785,tbl_StartedStatus[Bold ID],tbl_StartedStatus[Started])="Started","Yes",IF(_xlfn.XLOOKUP($I785,tbl_StartedStatus[Bold ID],tbl_StartedStatus[Started])="No Show","No Show","")),""))</f>
        <v/>
      </c>
      <c r="F785" s="149"/>
      <c r="M785" s="150"/>
      <c r="N785" s="155"/>
      <c r="R785" s="150" t="str">
        <f>IF($I785="","",IF(COUNTIFS('2.Mini Orientation'!$C:$C,$I785,'2.Mini Orientation'!$G:$G,"Yes")&gt;0,"Yes","No"))</f>
        <v/>
      </c>
      <c r="S785" s="150"/>
    </row>
    <row r="786" spans="1:19" ht="23.25" customHeight="1">
      <c r="A786" s="150" t="str">
        <f t="shared" si="12"/>
        <v/>
      </c>
      <c r="B786" s="153" t="str">
        <f>IF($I786="","",IFERROR(IF(_xlfn.XLOOKUP($I786,tbl_StartedStatus[Bold ID],tbl_StartedStatus[Started])="Started","Yes",IF(_xlfn.XLOOKUP($I786,tbl_StartedStatus[Bold ID],tbl_StartedStatus[Started])="No Show","No Show","")),""))</f>
        <v/>
      </c>
      <c r="F786" s="149"/>
      <c r="M786" s="150"/>
      <c r="N786" s="155"/>
      <c r="R786" s="150" t="str">
        <f>IF($I786="","",IF(COUNTIFS('2.Mini Orientation'!$C:$C,$I786,'2.Mini Orientation'!$G:$G,"Yes")&gt;0,"Yes","No"))</f>
        <v/>
      </c>
      <c r="S786" s="150"/>
    </row>
    <row r="787" spans="1:19" ht="23.25" customHeight="1">
      <c r="A787" s="150" t="str">
        <f t="shared" si="12"/>
        <v/>
      </c>
      <c r="B787" s="153" t="str">
        <f>IF($I787="","",IFERROR(IF(_xlfn.XLOOKUP($I787,tbl_StartedStatus[Bold ID],tbl_StartedStatus[Started])="Started","Yes",IF(_xlfn.XLOOKUP($I787,tbl_StartedStatus[Bold ID],tbl_StartedStatus[Started])="No Show","No Show","")),""))</f>
        <v/>
      </c>
      <c r="F787" s="149"/>
      <c r="M787" s="150"/>
      <c r="N787" s="155"/>
      <c r="R787" s="150" t="str">
        <f>IF($I787="","",IF(COUNTIFS('2.Mini Orientation'!$C:$C,$I787,'2.Mini Orientation'!$G:$G,"Yes")&gt;0,"Yes","No"))</f>
        <v/>
      </c>
      <c r="S787" s="150"/>
    </row>
    <row r="788" spans="1:19" ht="23.25" customHeight="1">
      <c r="A788" s="150" t="str">
        <f t="shared" si="12"/>
        <v/>
      </c>
      <c r="B788" s="153" t="str">
        <f>IF($I788="","",IFERROR(IF(_xlfn.XLOOKUP($I788,tbl_StartedStatus[Bold ID],tbl_StartedStatus[Started])="Started","Yes",IF(_xlfn.XLOOKUP($I788,tbl_StartedStatus[Bold ID],tbl_StartedStatus[Started])="No Show","No Show","")),""))</f>
        <v/>
      </c>
      <c r="F788" s="149"/>
      <c r="M788" s="150"/>
      <c r="N788" s="155"/>
      <c r="R788" s="150" t="str">
        <f>IF($I788="","",IF(COUNTIFS('2.Mini Orientation'!$C:$C,$I788,'2.Mini Orientation'!$G:$G,"Yes")&gt;0,"Yes","No"))</f>
        <v/>
      </c>
      <c r="S788" s="150"/>
    </row>
    <row r="789" spans="1:19" ht="23.25" customHeight="1">
      <c r="A789" s="150" t="str">
        <f t="shared" si="12"/>
        <v/>
      </c>
      <c r="B789" s="153" t="str">
        <f>IF($I789="","",IFERROR(IF(_xlfn.XLOOKUP($I789,tbl_StartedStatus[Bold ID],tbl_StartedStatus[Started])="Started","Yes",IF(_xlfn.XLOOKUP($I789,tbl_StartedStatus[Bold ID],tbl_StartedStatus[Started])="No Show","No Show","")),""))</f>
        <v/>
      </c>
      <c r="F789" s="149"/>
      <c r="M789" s="150"/>
      <c r="N789" s="155"/>
      <c r="R789" s="150" t="str">
        <f>IF($I789="","",IF(COUNTIFS('2.Mini Orientation'!$C:$C,$I789,'2.Mini Orientation'!$G:$G,"Yes")&gt;0,"Yes","No"))</f>
        <v/>
      </c>
      <c r="S789" s="150"/>
    </row>
    <row r="790" spans="1:19" ht="23.25" customHeight="1">
      <c r="A790" s="150" t="str">
        <f t="shared" si="12"/>
        <v/>
      </c>
      <c r="B790" s="153" t="str">
        <f>IF($I790="","",IFERROR(IF(_xlfn.XLOOKUP($I790,tbl_StartedStatus[Bold ID],tbl_StartedStatus[Started])="Started","Yes",IF(_xlfn.XLOOKUP($I790,tbl_StartedStatus[Bold ID],tbl_StartedStatus[Started])="No Show","No Show","")),""))</f>
        <v/>
      </c>
      <c r="F790" s="149"/>
      <c r="M790" s="150"/>
      <c r="N790" s="155"/>
      <c r="R790" s="150" t="str">
        <f>IF($I790="","",IF(COUNTIFS('2.Mini Orientation'!$C:$C,$I790,'2.Mini Orientation'!$G:$G,"Yes")&gt;0,"Yes","No"))</f>
        <v/>
      </c>
      <c r="S790" s="150"/>
    </row>
    <row r="791" spans="1:19" ht="23.25" customHeight="1">
      <c r="A791" s="150" t="str">
        <f t="shared" si="12"/>
        <v/>
      </c>
      <c r="B791" s="153" t="str">
        <f>IF($I791="","",IFERROR(IF(_xlfn.XLOOKUP($I791,tbl_StartedStatus[Bold ID],tbl_StartedStatus[Started])="Started","Yes",IF(_xlfn.XLOOKUP($I791,tbl_StartedStatus[Bold ID],tbl_StartedStatus[Started])="No Show","No Show","")),""))</f>
        <v/>
      </c>
      <c r="F791" s="149"/>
      <c r="M791" s="150"/>
      <c r="N791" s="155"/>
      <c r="R791" s="150" t="str">
        <f>IF($I791="","",IF(COUNTIFS('2.Mini Orientation'!$C:$C,$I791,'2.Mini Orientation'!$G:$G,"Yes")&gt;0,"Yes","No"))</f>
        <v/>
      </c>
      <c r="S791" s="150"/>
    </row>
    <row r="792" spans="1:19" ht="23.25" customHeight="1">
      <c r="A792" s="150" t="str">
        <f t="shared" si="12"/>
        <v/>
      </c>
      <c r="B792" s="153" t="str">
        <f>IF($I792="","",IFERROR(IF(_xlfn.XLOOKUP($I792,tbl_StartedStatus[Bold ID],tbl_StartedStatus[Started])="Started","Yes",IF(_xlfn.XLOOKUP($I792,tbl_StartedStatus[Bold ID],tbl_StartedStatus[Started])="No Show","No Show","")),""))</f>
        <v/>
      </c>
      <c r="F792" s="149"/>
      <c r="M792" s="150"/>
      <c r="N792" s="155"/>
      <c r="R792" s="150" t="str">
        <f>IF($I792="","",IF(COUNTIFS('2.Mini Orientation'!$C:$C,$I792,'2.Mini Orientation'!$G:$G,"Yes")&gt;0,"Yes","No"))</f>
        <v/>
      </c>
      <c r="S792" s="150"/>
    </row>
    <row r="793" spans="1:19" ht="23.25" customHeight="1">
      <c r="A793" s="150" t="str">
        <f t="shared" si="12"/>
        <v/>
      </c>
      <c r="B793" s="153" t="str">
        <f>IF($I793="","",IFERROR(IF(_xlfn.XLOOKUP($I793,tbl_StartedStatus[Bold ID],tbl_StartedStatus[Started])="Started","Yes",IF(_xlfn.XLOOKUP($I793,tbl_StartedStatus[Bold ID],tbl_StartedStatus[Started])="No Show","No Show","")),""))</f>
        <v/>
      </c>
      <c r="F793" s="149"/>
      <c r="M793" s="150"/>
      <c r="N793" s="155"/>
      <c r="R793" s="150" t="str">
        <f>IF($I793="","",IF(COUNTIFS('2.Mini Orientation'!$C:$C,$I793,'2.Mini Orientation'!$G:$G,"Yes")&gt;0,"Yes","No"))</f>
        <v/>
      </c>
      <c r="S793" s="150"/>
    </row>
    <row r="794" spans="1:19" ht="23.25" customHeight="1">
      <c r="A794" s="150" t="str">
        <f t="shared" si="12"/>
        <v/>
      </c>
      <c r="B794" s="153" t="str">
        <f>IF($I794="","",IFERROR(IF(_xlfn.XLOOKUP($I794,tbl_StartedStatus[Bold ID],tbl_StartedStatus[Started])="Started","Yes",IF(_xlfn.XLOOKUP($I794,tbl_StartedStatus[Bold ID],tbl_StartedStatus[Started])="No Show","No Show","")),""))</f>
        <v/>
      </c>
      <c r="F794" s="149"/>
      <c r="M794" s="150"/>
      <c r="N794" s="155"/>
      <c r="R794" s="150" t="str">
        <f>IF($I794="","",IF(COUNTIFS('2.Mini Orientation'!$C:$C,$I794,'2.Mini Orientation'!$G:$G,"Yes")&gt;0,"Yes","No"))</f>
        <v/>
      </c>
      <c r="S794" s="150"/>
    </row>
    <row r="795" spans="1:19" ht="23.25" customHeight="1">
      <c r="A795" s="150" t="str">
        <f t="shared" si="12"/>
        <v/>
      </c>
      <c r="B795" s="153" t="str">
        <f>IF($I795="","",IFERROR(IF(_xlfn.XLOOKUP($I795,tbl_StartedStatus[Bold ID],tbl_StartedStatus[Started])="Started","Yes",IF(_xlfn.XLOOKUP($I795,tbl_StartedStatus[Bold ID],tbl_StartedStatus[Started])="No Show","No Show","")),""))</f>
        <v/>
      </c>
      <c r="F795" s="149"/>
      <c r="M795" s="150"/>
      <c r="N795" s="155"/>
      <c r="R795" s="150" t="str">
        <f>IF($I795="","",IF(COUNTIFS('2.Mini Orientation'!$C:$C,$I795,'2.Mini Orientation'!$G:$G,"Yes")&gt;0,"Yes","No"))</f>
        <v/>
      </c>
      <c r="S795" s="150"/>
    </row>
    <row r="796" spans="1:19" ht="23.25" customHeight="1">
      <c r="A796" s="150" t="str">
        <f t="shared" si="12"/>
        <v/>
      </c>
      <c r="B796" s="153" t="str">
        <f>IF($I796="","",IFERROR(IF(_xlfn.XLOOKUP($I796,tbl_StartedStatus[Bold ID],tbl_StartedStatus[Started])="Started","Yes",IF(_xlfn.XLOOKUP($I796,tbl_StartedStatus[Bold ID],tbl_StartedStatus[Started])="No Show","No Show","")),""))</f>
        <v/>
      </c>
      <c r="F796" s="149"/>
      <c r="M796" s="150"/>
      <c r="N796" s="155"/>
      <c r="R796" s="150" t="str">
        <f>IF($I796="","",IF(COUNTIFS('2.Mini Orientation'!$C:$C,$I796,'2.Mini Orientation'!$G:$G,"Yes")&gt;0,"Yes","No"))</f>
        <v/>
      </c>
      <c r="S796" s="150"/>
    </row>
    <row r="797" spans="1:19" ht="23.25" customHeight="1">
      <c r="A797" s="150" t="str">
        <f t="shared" si="12"/>
        <v/>
      </c>
      <c r="B797" s="153" t="str">
        <f>IF($I797="","",IFERROR(IF(_xlfn.XLOOKUP($I797,tbl_StartedStatus[Bold ID],tbl_StartedStatus[Started])="Started","Yes",IF(_xlfn.XLOOKUP($I797,tbl_StartedStatus[Bold ID],tbl_StartedStatus[Started])="No Show","No Show","")),""))</f>
        <v/>
      </c>
      <c r="F797" s="149"/>
      <c r="M797" s="150"/>
      <c r="N797" s="155"/>
      <c r="R797" s="150" t="str">
        <f>IF($I797="","",IF(COUNTIFS('2.Mini Orientation'!$C:$C,$I797,'2.Mini Orientation'!$G:$G,"Yes")&gt;0,"Yes","No"))</f>
        <v/>
      </c>
      <c r="S797" s="150"/>
    </row>
    <row r="798" spans="1:19" ht="23.25" customHeight="1">
      <c r="A798" s="150" t="str">
        <f t="shared" si="12"/>
        <v/>
      </c>
      <c r="B798" s="153" t="str">
        <f>IF($I798="","",IFERROR(IF(_xlfn.XLOOKUP($I798,tbl_StartedStatus[Bold ID],tbl_StartedStatus[Started])="Started","Yes",IF(_xlfn.XLOOKUP($I798,tbl_StartedStatus[Bold ID],tbl_StartedStatus[Started])="No Show","No Show","")),""))</f>
        <v/>
      </c>
      <c r="F798" s="149"/>
      <c r="M798" s="150"/>
      <c r="N798" s="155"/>
      <c r="R798" s="150" t="str">
        <f>IF($I798="","",IF(COUNTIFS('2.Mini Orientation'!$C:$C,$I798,'2.Mini Orientation'!$G:$G,"Yes")&gt;0,"Yes","No"))</f>
        <v/>
      </c>
      <c r="S798" s="150"/>
    </row>
    <row r="799" spans="1:19" ht="23.25" customHeight="1">
      <c r="A799" s="150" t="str">
        <f t="shared" si="12"/>
        <v/>
      </c>
      <c r="B799" s="153" t="str">
        <f>IF($I799="","",IFERROR(IF(_xlfn.XLOOKUP($I799,tbl_StartedStatus[Bold ID],tbl_StartedStatus[Started])="Started","Yes",IF(_xlfn.XLOOKUP($I799,tbl_StartedStatus[Bold ID],tbl_StartedStatus[Started])="No Show","No Show","")),""))</f>
        <v/>
      </c>
      <c r="F799" s="149"/>
      <c r="M799" s="150"/>
      <c r="N799" s="155"/>
      <c r="R799" s="150" t="str">
        <f>IF($I799="","",IF(COUNTIFS('2.Mini Orientation'!$C:$C,$I799,'2.Mini Orientation'!$G:$G,"Yes")&gt;0,"Yes","No"))</f>
        <v/>
      </c>
      <c r="S799" s="150"/>
    </row>
    <row r="800" spans="1:19" ht="23.25" customHeight="1">
      <c r="A800" s="150" t="str">
        <f t="shared" si="12"/>
        <v/>
      </c>
      <c r="B800" s="153" t="str">
        <f>IF($I800="","",IFERROR(IF(_xlfn.XLOOKUP($I800,tbl_StartedStatus[Bold ID],tbl_StartedStatus[Started])="Started","Yes",IF(_xlfn.XLOOKUP($I800,tbl_StartedStatus[Bold ID],tbl_StartedStatus[Started])="No Show","No Show","")),""))</f>
        <v/>
      </c>
      <c r="F800" s="149"/>
      <c r="M800" s="150"/>
      <c r="N800" s="155"/>
      <c r="R800" s="150" t="str">
        <f>IF($I800="","",IF(COUNTIFS('2.Mini Orientation'!$C:$C,$I800,'2.Mini Orientation'!$G:$G,"Yes")&gt;0,"Yes","No"))</f>
        <v/>
      </c>
      <c r="S800" s="150"/>
    </row>
    <row r="801" spans="1:19" ht="23.25" customHeight="1">
      <c r="A801" s="150" t="str">
        <f t="shared" si="12"/>
        <v/>
      </c>
      <c r="B801" s="153" t="str">
        <f>IF($I801="","",IFERROR(IF(_xlfn.XLOOKUP($I801,tbl_StartedStatus[Bold ID],tbl_StartedStatus[Started])="Started","Yes",IF(_xlfn.XLOOKUP($I801,tbl_StartedStatus[Bold ID],tbl_StartedStatus[Started])="No Show","No Show","")),""))</f>
        <v/>
      </c>
      <c r="F801" s="149"/>
      <c r="M801" s="150"/>
      <c r="N801" s="155"/>
      <c r="R801" s="150" t="str">
        <f>IF($I801="","",IF(COUNTIFS('2.Mini Orientation'!$C:$C,$I801,'2.Mini Orientation'!$G:$G,"Yes")&gt;0,"Yes","No"))</f>
        <v/>
      </c>
      <c r="S801" s="150"/>
    </row>
    <row r="802" spans="1:19" ht="23.25" customHeight="1">
      <c r="A802" s="150" t="str">
        <f t="shared" si="12"/>
        <v/>
      </c>
      <c r="B802" s="153" t="str">
        <f>IF($I802="","",IFERROR(IF(_xlfn.XLOOKUP($I802,tbl_StartedStatus[Bold ID],tbl_StartedStatus[Started])="Started","Yes",IF(_xlfn.XLOOKUP($I802,tbl_StartedStatus[Bold ID],tbl_StartedStatus[Started])="No Show","No Show","")),""))</f>
        <v/>
      </c>
      <c r="F802" s="149"/>
      <c r="M802" s="150"/>
      <c r="N802" s="155"/>
      <c r="R802" s="150" t="str">
        <f>IF($I802="","",IF(COUNTIFS('2.Mini Orientation'!$C:$C,$I802,'2.Mini Orientation'!$G:$G,"Yes")&gt;0,"Yes","No"))</f>
        <v/>
      </c>
      <c r="S802" s="150"/>
    </row>
    <row r="803" spans="1:19" ht="23.25" customHeight="1">
      <c r="A803" s="150" t="str">
        <f t="shared" si="12"/>
        <v/>
      </c>
      <c r="B803" s="153" t="str">
        <f>IF($I803="","",IFERROR(IF(_xlfn.XLOOKUP($I803,tbl_StartedStatus[Bold ID],tbl_StartedStatus[Started])="Started","Yes",IF(_xlfn.XLOOKUP($I803,tbl_StartedStatus[Bold ID],tbl_StartedStatus[Started])="No Show","No Show","")),""))</f>
        <v/>
      </c>
      <c r="F803" s="149"/>
      <c r="M803" s="150"/>
      <c r="N803" s="155"/>
      <c r="R803" s="150" t="str">
        <f>IF($I803="","",IF(COUNTIFS('2.Mini Orientation'!$C:$C,$I803,'2.Mini Orientation'!$G:$G,"Yes")&gt;0,"Yes","No"))</f>
        <v/>
      </c>
      <c r="S803" s="150"/>
    </row>
    <row r="804" spans="1:19" ht="23.25" customHeight="1">
      <c r="A804" s="150" t="str">
        <f t="shared" si="12"/>
        <v/>
      </c>
      <c r="B804" s="153" t="str">
        <f>IF($I804="","",IFERROR(IF(_xlfn.XLOOKUP($I804,tbl_StartedStatus[Bold ID],tbl_StartedStatus[Started])="Started","Yes",IF(_xlfn.XLOOKUP($I804,tbl_StartedStatus[Bold ID],tbl_StartedStatus[Started])="No Show","No Show","")),""))</f>
        <v/>
      </c>
      <c r="F804" s="149"/>
      <c r="M804" s="150"/>
      <c r="N804" s="155"/>
      <c r="R804" s="150" t="str">
        <f>IF($I804="","",IF(COUNTIFS('2.Mini Orientation'!$C:$C,$I804,'2.Mini Orientation'!$G:$G,"Yes")&gt;0,"Yes","No"))</f>
        <v/>
      </c>
      <c r="S804" s="150"/>
    </row>
    <row r="805" spans="1:19" ht="23.25" customHeight="1">
      <c r="A805" s="150" t="str">
        <f t="shared" si="12"/>
        <v/>
      </c>
      <c r="B805" s="153" t="str">
        <f>IF($I805="","",IFERROR(IF(_xlfn.XLOOKUP($I805,tbl_StartedStatus[Bold ID],tbl_StartedStatus[Started])="Started","Yes",IF(_xlfn.XLOOKUP($I805,tbl_StartedStatus[Bold ID],tbl_StartedStatus[Started])="No Show","No Show","")),""))</f>
        <v/>
      </c>
      <c r="F805" s="149"/>
      <c r="M805" s="150"/>
      <c r="N805" s="155"/>
      <c r="R805" s="150" t="str">
        <f>IF($I805="","",IF(COUNTIFS('2.Mini Orientation'!$C:$C,$I805,'2.Mini Orientation'!$G:$G,"Yes")&gt;0,"Yes","No"))</f>
        <v/>
      </c>
      <c r="S805" s="150"/>
    </row>
    <row r="806" spans="1:19" ht="23.25" customHeight="1">
      <c r="A806" s="150" t="str">
        <f t="shared" si="12"/>
        <v/>
      </c>
      <c r="B806" s="153" t="str">
        <f>IF($I806="","",IFERROR(IF(_xlfn.XLOOKUP($I806,tbl_StartedStatus[Bold ID],tbl_StartedStatus[Started])="Started","Yes",IF(_xlfn.XLOOKUP($I806,tbl_StartedStatus[Bold ID],tbl_StartedStatus[Started])="No Show","No Show","")),""))</f>
        <v/>
      </c>
      <c r="F806" s="149"/>
      <c r="M806" s="150"/>
      <c r="N806" s="155"/>
      <c r="R806" s="150" t="str">
        <f>IF($I806="","",IF(COUNTIFS('2.Mini Orientation'!$C:$C,$I806,'2.Mini Orientation'!$G:$G,"Yes")&gt;0,"Yes","No"))</f>
        <v/>
      </c>
      <c r="S806" s="150"/>
    </row>
    <row r="807" spans="1:19" ht="23.25" customHeight="1">
      <c r="A807" s="150" t="str">
        <f t="shared" si="12"/>
        <v/>
      </c>
      <c r="B807" s="153" t="str">
        <f>IF($I807="","",IFERROR(IF(_xlfn.XLOOKUP($I807,tbl_StartedStatus[Bold ID],tbl_StartedStatus[Started])="Started","Yes",IF(_xlfn.XLOOKUP($I807,tbl_StartedStatus[Bold ID],tbl_StartedStatus[Started])="No Show","No Show","")),""))</f>
        <v/>
      </c>
      <c r="F807" s="149"/>
      <c r="M807" s="150"/>
      <c r="N807" s="155"/>
      <c r="R807" s="150" t="str">
        <f>IF($I807="","",IF(COUNTIFS('2.Mini Orientation'!$C:$C,$I807,'2.Mini Orientation'!$G:$G,"Yes")&gt;0,"Yes","No"))</f>
        <v/>
      </c>
      <c r="S807" s="150"/>
    </row>
    <row r="808" spans="1:19" ht="23.25" customHeight="1">
      <c r="A808" s="150" t="str">
        <f t="shared" si="12"/>
        <v/>
      </c>
      <c r="B808" s="153" t="str">
        <f>IF($I808="","",IFERROR(IF(_xlfn.XLOOKUP($I808,tbl_StartedStatus[Bold ID],tbl_StartedStatus[Started])="Started","Yes",IF(_xlfn.XLOOKUP($I808,tbl_StartedStatus[Bold ID],tbl_StartedStatus[Started])="No Show","No Show","")),""))</f>
        <v/>
      </c>
      <c r="F808" s="149"/>
      <c r="M808" s="150"/>
      <c r="N808" s="155"/>
      <c r="R808" s="150" t="str">
        <f>IF($I808="","",IF(COUNTIFS('2.Mini Orientation'!$C:$C,$I808,'2.Mini Orientation'!$G:$G,"Yes")&gt;0,"Yes","No"))</f>
        <v/>
      </c>
      <c r="S808" s="150"/>
    </row>
    <row r="809" spans="1:19" ht="23.25" customHeight="1">
      <c r="A809" s="150" t="str">
        <f t="shared" si="12"/>
        <v/>
      </c>
      <c r="B809" s="153" t="str">
        <f>IF($I809="","",IFERROR(IF(_xlfn.XLOOKUP($I809,tbl_StartedStatus[Bold ID],tbl_StartedStatus[Started])="Started","Yes",IF(_xlfn.XLOOKUP($I809,tbl_StartedStatus[Bold ID],tbl_StartedStatus[Started])="No Show","No Show","")),""))</f>
        <v/>
      </c>
      <c r="F809" s="149"/>
      <c r="M809" s="150"/>
      <c r="N809" s="155"/>
      <c r="R809" s="150" t="str">
        <f>IF($I809="","",IF(COUNTIFS('2.Mini Orientation'!$C:$C,$I809,'2.Mini Orientation'!$G:$G,"Yes")&gt;0,"Yes","No"))</f>
        <v/>
      </c>
      <c r="S809" s="150"/>
    </row>
    <row r="810" spans="1:19" ht="23.25" customHeight="1">
      <c r="A810" s="150" t="str">
        <f t="shared" si="12"/>
        <v/>
      </c>
      <c r="B810" s="153" t="str">
        <f>IF($I810="","",IFERROR(IF(_xlfn.XLOOKUP($I810,tbl_StartedStatus[Bold ID],tbl_StartedStatus[Started])="Started","Yes",IF(_xlfn.XLOOKUP($I810,tbl_StartedStatus[Bold ID],tbl_StartedStatus[Started])="No Show","No Show","")),""))</f>
        <v/>
      </c>
      <c r="F810" s="149"/>
      <c r="M810" s="150"/>
      <c r="N810" s="155"/>
      <c r="R810" s="150" t="str">
        <f>IF($I810="","",IF(COUNTIFS('2.Mini Orientation'!$C:$C,$I810,'2.Mini Orientation'!$G:$G,"Yes")&gt;0,"Yes","No"))</f>
        <v/>
      </c>
      <c r="S810" s="150"/>
    </row>
    <row r="811" spans="1:19" ht="23.25" customHeight="1">
      <c r="A811" s="150" t="str">
        <f t="shared" si="12"/>
        <v/>
      </c>
      <c r="B811" s="153" t="str">
        <f>IF($I811="","",IFERROR(IF(_xlfn.XLOOKUP($I811,tbl_StartedStatus[Bold ID],tbl_StartedStatus[Started])="Started","Yes",IF(_xlfn.XLOOKUP($I811,tbl_StartedStatus[Bold ID],tbl_StartedStatus[Started])="No Show","No Show","")),""))</f>
        <v/>
      </c>
      <c r="F811" s="149"/>
      <c r="M811" s="150"/>
      <c r="N811" s="155"/>
      <c r="R811" s="150" t="str">
        <f>IF($I811="","",IF(COUNTIFS('2.Mini Orientation'!$C:$C,$I811,'2.Mini Orientation'!$G:$G,"Yes")&gt;0,"Yes","No"))</f>
        <v/>
      </c>
      <c r="S811" s="150"/>
    </row>
    <row r="812" spans="1:19" ht="23.25" customHeight="1">
      <c r="A812" s="150" t="str">
        <f t="shared" si="12"/>
        <v/>
      </c>
      <c r="B812" s="153" t="str">
        <f>IF($I812="","",IFERROR(IF(_xlfn.XLOOKUP($I812,tbl_StartedStatus[Bold ID],tbl_StartedStatus[Started])="Started","Yes",IF(_xlfn.XLOOKUP($I812,tbl_StartedStatus[Bold ID],tbl_StartedStatus[Started])="No Show","No Show","")),""))</f>
        <v/>
      </c>
      <c r="F812" s="149"/>
      <c r="M812" s="150"/>
      <c r="N812" s="155"/>
      <c r="R812" s="150" t="str">
        <f>IF($I812="","",IF(COUNTIFS('2.Mini Orientation'!$C:$C,$I812,'2.Mini Orientation'!$G:$G,"Yes")&gt;0,"Yes","No"))</f>
        <v/>
      </c>
      <c r="S812" s="150"/>
    </row>
    <row r="813" spans="1:19" ht="23.25" customHeight="1">
      <c r="A813" s="150" t="str">
        <f t="shared" si="12"/>
        <v/>
      </c>
      <c r="B813" s="153" t="str">
        <f>IF($I813="","",IFERROR(IF(_xlfn.XLOOKUP($I813,tbl_StartedStatus[Bold ID],tbl_StartedStatus[Started])="Started","Yes",IF(_xlfn.XLOOKUP($I813,tbl_StartedStatus[Bold ID],tbl_StartedStatus[Started])="No Show","No Show","")),""))</f>
        <v/>
      </c>
      <c r="F813" s="149"/>
      <c r="M813" s="150"/>
      <c r="N813" s="155"/>
      <c r="R813" s="150" t="str">
        <f>IF($I813="","",IF(COUNTIFS('2.Mini Orientation'!$C:$C,$I813,'2.Mini Orientation'!$G:$G,"Yes")&gt;0,"Yes","No"))</f>
        <v/>
      </c>
      <c r="S813" s="150"/>
    </row>
    <row r="814" spans="1:19" ht="23.25" customHeight="1">
      <c r="A814" s="150" t="str">
        <f t="shared" si="12"/>
        <v/>
      </c>
      <c r="B814" s="153" t="str">
        <f>IF($I814="","",IFERROR(IF(_xlfn.XLOOKUP($I814,tbl_StartedStatus[Bold ID],tbl_StartedStatus[Started])="Started","Yes",IF(_xlfn.XLOOKUP($I814,tbl_StartedStatus[Bold ID],tbl_StartedStatus[Started])="No Show","No Show","")),""))</f>
        <v/>
      </c>
      <c r="F814" s="149"/>
      <c r="M814" s="150"/>
      <c r="N814" s="155"/>
      <c r="R814" s="150" t="str">
        <f>IF($I814="","",IF(COUNTIFS('2.Mini Orientation'!$C:$C,$I814,'2.Mini Orientation'!$G:$G,"Yes")&gt;0,"Yes","No"))</f>
        <v/>
      </c>
      <c r="S814" s="150"/>
    </row>
    <row r="815" spans="1:19" ht="23.25" customHeight="1">
      <c r="A815" s="150" t="str">
        <f t="shared" si="12"/>
        <v/>
      </c>
      <c r="B815" s="153" t="str">
        <f>IF($I815="","",IFERROR(IF(_xlfn.XLOOKUP($I815,tbl_StartedStatus[Bold ID],tbl_StartedStatus[Started])="Started","Yes",IF(_xlfn.XLOOKUP($I815,tbl_StartedStatus[Bold ID],tbl_StartedStatus[Started])="No Show","No Show","")),""))</f>
        <v/>
      </c>
      <c r="F815" s="149"/>
      <c r="M815" s="150"/>
      <c r="N815" s="155"/>
      <c r="R815" s="150" t="str">
        <f>IF($I815="","",IF(COUNTIFS('2.Mini Orientation'!$C:$C,$I815,'2.Mini Orientation'!$G:$G,"Yes")&gt;0,"Yes","No"))</f>
        <v/>
      </c>
      <c r="S815" s="150"/>
    </row>
    <row r="816" spans="1:19" ht="23.25" customHeight="1">
      <c r="A816" s="150" t="str">
        <f t="shared" si="12"/>
        <v/>
      </c>
      <c r="B816" s="153" t="str">
        <f>IF($I816="","",IFERROR(IF(_xlfn.XLOOKUP($I816,tbl_StartedStatus[Bold ID],tbl_StartedStatus[Started])="Started","Yes",IF(_xlfn.XLOOKUP($I816,tbl_StartedStatus[Bold ID],tbl_StartedStatus[Started])="No Show","No Show","")),""))</f>
        <v/>
      </c>
      <c r="F816" s="149"/>
      <c r="M816" s="150"/>
      <c r="N816" s="155"/>
      <c r="R816" s="150" t="str">
        <f>IF($I816="","",IF(COUNTIFS('2.Mini Orientation'!$C:$C,$I816,'2.Mini Orientation'!$G:$G,"Yes")&gt;0,"Yes","No"))</f>
        <v/>
      </c>
      <c r="S816" s="150"/>
    </row>
    <row r="817" spans="1:19" ht="23.25" customHeight="1">
      <c r="A817" s="150" t="str">
        <f t="shared" si="12"/>
        <v/>
      </c>
      <c r="B817" s="153" t="str">
        <f>IF($I817="","",IFERROR(IF(_xlfn.XLOOKUP($I817,tbl_StartedStatus[Bold ID],tbl_StartedStatus[Started])="Started","Yes",IF(_xlfn.XLOOKUP($I817,tbl_StartedStatus[Bold ID],tbl_StartedStatus[Started])="No Show","No Show","")),""))</f>
        <v/>
      </c>
      <c r="F817" s="149"/>
      <c r="M817" s="150"/>
      <c r="N817" s="155"/>
      <c r="R817" s="150" t="str">
        <f>IF($I817="","",IF(COUNTIFS('2.Mini Orientation'!$C:$C,$I817,'2.Mini Orientation'!$G:$G,"Yes")&gt;0,"Yes","No"))</f>
        <v/>
      </c>
      <c r="S817" s="150"/>
    </row>
    <row r="818" spans="1:19" ht="23.25" customHeight="1">
      <c r="A818" s="150" t="str">
        <f t="shared" si="12"/>
        <v/>
      </c>
      <c r="B818" s="153" t="str">
        <f>IF($I818="","",IFERROR(IF(_xlfn.XLOOKUP($I818,tbl_StartedStatus[Bold ID],tbl_StartedStatus[Started])="Started","Yes",IF(_xlfn.XLOOKUP($I818,tbl_StartedStatus[Bold ID],tbl_StartedStatus[Started])="No Show","No Show","")),""))</f>
        <v/>
      </c>
      <c r="F818" s="149"/>
      <c r="M818" s="150"/>
      <c r="N818" s="155"/>
      <c r="R818" s="150" t="str">
        <f>IF($I818="","",IF(COUNTIFS('2.Mini Orientation'!$C:$C,$I818,'2.Mini Orientation'!$G:$G,"Yes")&gt;0,"Yes","No"))</f>
        <v/>
      </c>
      <c r="S818" s="150"/>
    </row>
    <row r="819" spans="1:19" ht="23.25" customHeight="1">
      <c r="A819" s="150" t="str">
        <f t="shared" si="12"/>
        <v/>
      </c>
      <c r="B819" s="153" t="str">
        <f>IF($I819="","",IFERROR(IF(_xlfn.XLOOKUP($I819,tbl_StartedStatus[Bold ID],tbl_StartedStatus[Started])="Started","Yes",IF(_xlfn.XLOOKUP($I819,tbl_StartedStatus[Bold ID],tbl_StartedStatus[Started])="No Show","No Show","")),""))</f>
        <v/>
      </c>
      <c r="F819" s="149"/>
      <c r="M819" s="150"/>
      <c r="N819" s="155"/>
      <c r="R819" s="150" t="str">
        <f>IF($I819="","",IF(COUNTIFS('2.Mini Orientation'!$C:$C,$I819,'2.Mini Orientation'!$G:$G,"Yes")&gt;0,"Yes","No"))</f>
        <v/>
      </c>
      <c r="S819" s="150"/>
    </row>
    <row r="820" spans="1:19" ht="23.25" customHeight="1">
      <c r="A820" s="150" t="str">
        <f t="shared" si="12"/>
        <v/>
      </c>
      <c r="B820" s="153" t="str">
        <f>IF($I820="","",IFERROR(IF(_xlfn.XLOOKUP($I820,tbl_StartedStatus[Bold ID],tbl_StartedStatus[Started])="Started","Yes",IF(_xlfn.XLOOKUP($I820,tbl_StartedStatus[Bold ID],tbl_StartedStatus[Started])="No Show","No Show","")),""))</f>
        <v/>
      </c>
      <c r="F820" s="149"/>
      <c r="M820" s="150"/>
      <c r="N820" s="155"/>
      <c r="R820" s="150" t="str">
        <f>IF($I820="","",IF(COUNTIFS('2.Mini Orientation'!$C:$C,$I820,'2.Mini Orientation'!$G:$G,"Yes")&gt;0,"Yes","No"))</f>
        <v/>
      </c>
      <c r="S820" s="150"/>
    </row>
    <row r="821" spans="1:19" ht="23.25" customHeight="1">
      <c r="A821" s="150" t="str">
        <f t="shared" si="12"/>
        <v/>
      </c>
      <c r="B821" s="153" t="str">
        <f>IF($I821="","",IFERROR(IF(_xlfn.XLOOKUP($I821,tbl_StartedStatus[Bold ID],tbl_StartedStatus[Started])="Started","Yes",IF(_xlfn.XLOOKUP($I821,tbl_StartedStatus[Bold ID],tbl_StartedStatus[Started])="No Show","No Show","")),""))</f>
        <v/>
      </c>
      <c r="F821" s="149"/>
      <c r="M821" s="150"/>
      <c r="N821" s="155"/>
      <c r="R821" s="150" t="str">
        <f>IF($I821="","",IF(COUNTIFS('2.Mini Orientation'!$C:$C,$I821,'2.Mini Orientation'!$G:$G,"Yes")&gt;0,"Yes","No"))</f>
        <v/>
      </c>
      <c r="S821" s="150"/>
    </row>
    <row r="822" spans="1:19" ht="23.25" customHeight="1">
      <c r="A822" s="150" t="str">
        <f t="shared" si="12"/>
        <v/>
      </c>
      <c r="B822" s="153" t="str">
        <f>IF($I822="","",IFERROR(IF(_xlfn.XLOOKUP($I822,tbl_StartedStatus[Bold ID],tbl_StartedStatus[Started])="Started","Yes",IF(_xlfn.XLOOKUP($I822,tbl_StartedStatus[Bold ID],tbl_StartedStatus[Started])="No Show","No Show","")),""))</f>
        <v/>
      </c>
      <c r="F822" s="149"/>
      <c r="M822" s="150"/>
      <c r="N822" s="155"/>
      <c r="R822" s="150" t="str">
        <f>IF($I822="","",IF(COUNTIFS('2.Mini Orientation'!$C:$C,$I822,'2.Mini Orientation'!$G:$G,"Yes")&gt;0,"Yes","No"))</f>
        <v/>
      </c>
      <c r="S822" s="150"/>
    </row>
    <row r="823" spans="1:19" ht="23.25" customHeight="1">
      <c r="A823" s="150" t="str">
        <f t="shared" si="12"/>
        <v/>
      </c>
      <c r="B823" s="153" t="str">
        <f>IF($I823="","",IFERROR(IF(_xlfn.XLOOKUP($I823,tbl_StartedStatus[Bold ID],tbl_StartedStatus[Started])="Started","Yes",IF(_xlfn.XLOOKUP($I823,tbl_StartedStatus[Bold ID],tbl_StartedStatus[Started])="No Show","No Show","")),""))</f>
        <v/>
      </c>
      <c r="F823" s="149"/>
      <c r="M823" s="150"/>
      <c r="N823" s="155"/>
      <c r="R823" s="150" t="str">
        <f>IF($I823="","",IF(COUNTIFS('2.Mini Orientation'!$C:$C,$I823,'2.Mini Orientation'!$G:$G,"Yes")&gt;0,"Yes","No"))</f>
        <v/>
      </c>
      <c r="S823" s="150"/>
    </row>
    <row r="824" spans="1:19" ht="23.25" customHeight="1">
      <c r="A824" s="150" t="str">
        <f t="shared" si="12"/>
        <v/>
      </c>
      <c r="B824" s="153" t="str">
        <f>IF($I824="","",IFERROR(IF(_xlfn.XLOOKUP($I824,tbl_StartedStatus[Bold ID],tbl_StartedStatus[Started])="Started","Yes",IF(_xlfn.XLOOKUP($I824,tbl_StartedStatus[Bold ID],tbl_StartedStatus[Started])="No Show","No Show","")),""))</f>
        <v/>
      </c>
      <c r="F824" s="149"/>
      <c r="M824" s="150"/>
      <c r="N824" s="155"/>
      <c r="R824" s="150" t="str">
        <f>IF($I824="","",IF(COUNTIFS('2.Mini Orientation'!$C:$C,$I824,'2.Mini Orientation'!$G:$G,"Yes")&gt;0,"Yes","No"))</f>
        <v/>
      </c>
      <c r="S824" s="150"/>
    </row>
    <row r="825" spans="1:19" ht="23.25" customHeight="1">
      <c r="A825" s="150" t="str">
        <f t="shared" si="12"/>
        <v/>
      </c>
      <c r="B825" s="153" t="str">
        <f>IF($I825="","",IFERROR(IF(_xlfn.XLOOKUP($I825,tbl_StartedStatus[Bold ID],tbl_StartedStatus[Started])="Started","Yes",IF(_xlfn.XLOOKUP($I825,tbl_StartedStatus[Bold ID],tbl_StartedStatus[Started])="No Show","No Show","")),""))</f>
        <v/>
      </c>
      <c r="F825" s="149"/>
      <c r="M825" s="150"/>
      <c r="N825" s="155"/>
      <c r="R825" s="150" t="str">
        <f>IF($I825="","",IF(COUNTIFS('2.Mini Orientation'!$C:$C,$I825,'2.Mini Orientation'!$G:$G,"Yes")&gt;0,"Yes","No"))</f>
        <v/>
      </c>
      <c r="S825" s="150"/>
    </row>
    <row r="826" spans="1:19" ht="23.25" customHeight="1">
      <c r="A826" s="150" t="str">
        <f t="shared" si="12"/>
        <v/>
      </c>
      <c r="B826" s="153" t="str">
        <f>IF($I826="","",IFERROR(IF(_xlfn.XLOOKUP($I826,tbl_StartedStatus[Bold ID],tbl_StartedStatus[Started])="Started","Yes",IF(_xlfn.XLOOKUP($I826,tbl_StartedStatus[Bold ID],tbl_StartedStatus[Started])="No Show","No Show","")),""))</f>
        <v/>
      </c>
      <c r="F826" s="149"/>
      <c r="M826" s="150"/>
      <c r="N826" s="155"/>
      <c r="R826" s="150" t="str">
        <f>IF($I826="","",IF(COUNTIFS('2.Mini Orientation'!$C:$C,$I826,'2.Mini Orientation'!$G:$G,"Yes")&gt;0,"Yes","No"))</f>
        <v/>
      </c>
      <c r="S826" s="150"/>
    </row>
    <row r="827" spans="1:19" ht="23.25" customHeight="1">
      <c r="A827" s="150" t="str">
        <f t="shared" si="12"/>
        <v/>
      </c>
      <c r="B827" s="153" t="str">
        <f>IF($I827="","",IFERROR(IF(_xlfn.XLOOKUP($I827,tbl_StartedStatus[Bold ID],tbl_StartedStatus[Started])="Started","Yes",IF(_xlfn.XLOOKUP($I827,tbl_StartedStatus[Bold ID],tbl_StartedStatus[Started])="No Show","No Show","")),""))</f>
        <v/>
      </c>
      <c r="F827" s="149"/>
      <c r="M827" s="150"/>
      <c r="N827" s="155"/>
      <c r="R827" s="150" t="str">
        <f>IF($I827="","",IF(COUNTIFS('2.Mini Orientation'!$C:$C,$I827,'2.Mini Orientation'!$G:$G,"Yes")&gt;0,"Yes","No"))</f>
        <v/>
      </c>
      <c r="S827" s="150"/>
    </row>
    <row r="828" spans="1:19" ht="23.25" customHeight="1">
      <c r="A828" s="150" t="str">
        <f t="shared" si="12"/>
        <v/>
      </c>
      <c r="B828" s="153" t="str">
        <f>IF($I828="","",IFERROR(IF(_xlfn.XLOOKUP($I828,tbl_StartedStatus[Bold ID],tbl_StartedStatus[Started])="Started","Yes",IF(_xlfn.XLOOKUP($I828,tbl_StartedStatus[Bold ID],tbl_StartedStatus[Started])="No Show","No Show","")),""))</f>
        <v/>
      </c>
      <c r="F828" s="149"/>
      <c r="M828" s="150"/>
      <c r="N828" s="155"/>
      <c r="R828" s="150" t="str">
        <f>IF($I828="","",IF(COUNTIFS('2.Mini Orientation'!$C:$C,$I828,'2.Mini Orientation'!$G:$G,"Yes")&gt;0,"Yes","No"))</f>
        <v/>
      </c>
      <c r="S828" s="150"/>
    </row>
    <row r="829" spans="1:19" ht="23.25" customHeight="1">
      <c r="A829" s="150" t="str">
        <f t="shared" si="12"/>
        <v/>
      </c>
      <c r="B829" s="153" t="str">
        <f>IF($I829="","",IFERROR(IF(_xlfn.XLOOKUP($I829,tbl_StartedStatus[Bold ID],tbl_StartedStatus[Started])="Started","Yes",IF(_xlfn.XLOOKUP($I829,tbl_StartedStatus[Bold ID],tbl_StartedStatus[Started])="No Show","No Show","")),""))</f>
        <v/>
      </c>
      <c r="F829" s="149"/>
      <c r="M829" s="150"/>
      <c r="N829" s="155"/>
      <c r="R829" s="150" t="str">
        <f>IF($I829="","",IF(COUNTIFS('2.Mini Orientation'!$C:$C,$I829,'2.Mini Orientation'!$G:$G,"Yes")&gt;0,"Yes","No"))</f>
        <v/>
      </c>
      <c r="S829" s="150"/>
    </row>
    <row r="830" spans="1:19" ht="23.25" customHeight="1">
      <c r="A830" s="150" t="str">
        <f t="shared" si="12"/>
        <v/>
      </c>
      <c r="B830" s="153" t="str">
        <f>IF($I830="","",IFERROR(IF(_xlfn.XLOOKUP($I830,tbl_StartedStatus[Bold ID],tbl_StartedStatus[Started])="Started","Yes",IF(_xlfn.XLOOKUP($I830,tbl_StartedStatus[Bold ID],tbl_StartedStatus[Started])="No Show","No Show","")),""))</f>
        <v/>
      </c>
      <c r="F830" s="149"/>
      <c r="M830" s="150"/>
      <c r="N830" s="155"/>
      <c r="R830" s="150" t="str">
        <f>IF($I830="","",IF(COUNTIFS('2.Mini Orientation'!$C:$C,$I830,'2.Mini Orientation'!$G:$G,"Yes")&gt;0,"Yes","No"))</f>
        <v/>
      </c>
      <c r="S830" s="150"/>
    </row>
    <row r="831" spans="1:19" ht="23.25" customHeight="1">
      <c r="A831" s="150" t="str">
        <f t="shared" si="12"/>
        <v/>
      </c>
      <c r="B831" s="153" t="str">
        <f>IF($I831="","",IFERROR(IF(_xlfn.XLOOKUP($I831,tbl_StartedStatus[Bold ID],tbl_StartedStatus[Started])="Started","Yes",IF(_xlfn.XLOOKUP($I831,tbl_StartedStatus[Bold ID],tbl_StartedStatus[Started])="No Show","No Show","")),""))</f>
        <v/>
      </c>
      <c r="F831" s="149"/>
      <c r="M831" s="150"/>
      <c r="N831" s="155"/>
      <c r="R831" s="150" t="str">
        <f>IF($I831="","",IF(COUNTIFS('2.Mini Orientation'!$C:$C,$I831,'2.Mini Orientation'!$G:$G,"Yes")&gt;0,"Yes","No"))</f>
        <v/>
      </c>
      <c r="S831" s="150"/>
    </row>
    <row r="832" spans="1:19" ht="23.25" customHeight="1">
      <c r="A832" s="150" t="str">
        <f t="shared" si="12"/>
        <v/>
      </c>
      <c r="B832" s="153" t="str">
        <f>IF($I832="","",IFERROR(IF(_xlfn.XLOOKUP($I832,tbl_StartedStatus[Bold ID],tbl_StartedStatus[Started])="Started","Yes",IF(_xlfn.XLOOKUP($I832,tbl_StartedStatus[Bold ID],tbl_StartedStatus[Started])="No Show","No Show","")),""))</f>
        <v/>
      </c>
      <c r="F832" s="149"/>
      <c r="M832" s="150"/>
      <c r="N832" s="155"/>
      <c r="R832" s="150" t="str">
        <f>IF($I832="","",IF(COUNTIFS('2.Mini Orientation'!$C:$C,$I832,'2.Mini Orientation'!$G:$G,"Yes")&gt;0,"Yes","No"))</f>
        <v/>
      </c>
      <c r="S832" s="150"/>
    </row>
    <row r="833" spans="1:19" ht="23.25" customHeight="1">
      <c r="A833" s="150" t="str">
        <f t="shared" si="12"/>
        <v/>
      </c>
      <c r="B833" s="153" t="str">
        <f>IF($I833="","",IFERROR(IF(_xlfn.XLOOKUP($I833,tbl_StartedStatus[Bold ID],tbl_StartedStatus[Started])="Started","Yes",IF(_xlfn.XLOOKUP($I833,tbl_StartedStatus[Bold ID],tbl_StartedStatus[Started])="No Show","No Show","")),""))</f>
        <v/>
      </c>
      <c r="F833" s="149"/>
      <c r="M833" s="150"/>
      <c r="N833" s="155"/>
      <c r="R833" s="150" t="str">
        <f>IF($I833="","",IF(COUNTIFS('2.Mini Orientation'!$C:$C,$I833,'2.Mini Orientation'!$G:$G,"Yes")&gt;0,"Yes","No"))</f>
        <v/>
      </c>
      <c r="S833" s="150"/>
    </row>
    <row r="834" spans="1:19" ht="23.25" customHeight="1">
      <c r="A834" s="150" t="str">
        <f t="shared" ref="A834:A897" si="13">IF($I834="","",IF(AND($R834="Yes",$O834="Passed",$P834="Passed",$Q834="Passed"),"Yes","No"))</f>
        <v/>
      </c>
      <c r="B834" s="153" t="str">
        <f>IF($I834="","",IFERROR(IF(_xlfn.XLOOKUP($I834,tbl_StartedStatus[Bold ID],tbl_StartedStatus[Started])="Started","Yes",IF(_xlfn.XLOOKUP($I834,tbl_StartedStatus[Bold ID],tbl_StartedStatus[Started])="No Show","No Show","")),""))</f>
        <v/>
      </c>
      <c r="F834" s="149"/>
      <c r="M834" s="150"/>
      <c r="N834" s="155"/>
      <c r="R834" s="150" t="str">
        <f>IF($I834="","",IF(COUNTIFS('2.Mini Orientation'!$C:$C,$I834,'2.Mini Orientation'!$G:$G,"Yes")&gt;0,"Yes","No"))</f>
        <v/>
      </c>
      <c r="S834" s="150"/>
    </row>
    <row r="835" spans="1:19" ht="23.25" customHeight="1">
      <c r="A835" s="150" t="str">
        <f t="shared" si="13"/>
        <v/>
      </c>
      <c r="B835" s="153" t="str">
        <f>IF($I835="","",IFERROR(IF(_xlfn.XLOOKUP($I835,tbl_StartedStatus[Bold ID],tbl_StartedStatus[Started])="Started","Yes",IF(_xlfn.XLOOKUP($I835,tbl_StartedStatus[Bold ID],tbl_StartedStatus[Started])="No Show","No Show","")),""))</f>
        <v/>
      </c>
      <c r="F835" s="149"/>
      <c r="M835" s="150"/>
      <c r="N835" s="155"/>
      <c r="R835" s="150" t="str">
        <f>IF($I835="","",IF(COUNTIFS('2.Mini Orientation'!$C:$C,$I835,'2.Mini Orientation'!$G:$G,"Yes")&gt;0,"Yes","No"))</f>
        <v/>
      </c>
      <c r="S835" s="150"/>
    </row>
    <row r="836" spans="1:19" ht="23.25" customHeight="1">
      <c r="A836" s="150" t="str">
        <f t="shared" si="13"/>
        <v/>
      </c>
      <c r="B836" s="153" t="str">
        <f>IF($I836="","",IFERROR(IF(_xlfn.XLOOKUP($I836,tbl_StartedStatus[Bold ID],tbl_StartedStatus[Started])="Started","Yes",IF(_xlfn.XLOOKUP($I836,tbl_StartedStatus[Bold ID],tbl_StartedStatus[Started])="No Show","No Show","")),""))</f>
        <v/>
      </c>
      <c r="F836" s="149"/>
      <c r="M836" s="150"/>
      <c r="N836" s="155"/>
      <c r="R836" s="150" t="str">
        <f>IF($I836="","",IF(COUNTIFS('2.Mini Orientation'!$C:$C,$I836,'2.Mini Orientation'!$G:$G,"Yes")&gt;0,"Yes","No"))</f>
        <v/>
      </c>
      <c r="S836" s="150"/>
    </row>
    <row r="837" spans="1:19" ht="23.25" customHeight="1">
      <c r="A837" s="150" t="str">
        <f t="shared" si="13"/>
        <v/>
      </c>
      <c r="B837" s="153" t="str">
        <f>IF($I837="","",IFERROR(IF(_xlfn.XLOOKUP($I837,tbl_StartedStatus[Bold ID],tbl_StartedStatus[Started])="Started","Yes",IF(_xlfn.XLOOKUP($I837,tbl_StartedStatus[Bold ID],tbl_StartedStatus[Started])="No Show","No Show","")),""))</f>
        <v/>
      </c>
      <c r="F837" s="149"/>
      <c r="M837" s="150"/>
      <c r="N837" s="155"/>
      <c r="R837" s="150" t="str">
        <f>IF($I837="","",IF(COUNTIFS('2.Mini Orientation'!$C:$C,$I837,'2.Mini Orientation'!$G:$G,"Yes")&gt;0,"Yes","No"))</f>
        <v/>
      </c>
      <c r="S837" s="150"/>
    </row>
    <row r="838" spans="1:19" ht="23.25" customHeight="1">
      <c r="A838" s="150" t="str">
        <f t="shared" si="13"/>
        <v/>
      </c>
      <c r="B838" s="153" t="str">
        <f>IF($I838="","",IFERROR(IF(_xlfn.XLOOKUP($I838,tbl_StartedStatus[Bold ID],tbl_StartedStatus[Started])="Started","Yes",IF(_xlfn.XLOOKUP($I838,tbl_StartedStatus[Bold ID],tbl_StartedStatus[Started])="No Show","No Show","")),""))</f>
        <v/>
      </c>
      <c r="F838" s="149"/>
      <c r="M838" s="150"/>
      <c r="N838" s="155"/>
      <c r="R838" s="150" t="str">
        <f>IF($I838="","",IF(COUNTIFS('2.Mini Orientation'!$C:$C,$I838,'2.Mini Orientation'!$G:$G,"Yes")&gt;0,"Yes","No"))</f>
        <v/>
      </c>
      <c r="S838" s="150"/>
    </row>
    <row r="839" spans="1:19" ht="23.25" customHeight="1">
      <c r="A839" s="150" t="str">
        <f t="shared" si="13"/>
        <v/>
      </c>
      <c r="B839" s="153" t="str">
        <f>IF($I839="","",IFERROR(IF(_xlfn.XLOOKUP($I839,tbl_StartedStatus[Bold ID],tbl_StartedStatus[Started])="Started","Yes",IF(_xlfn.XLOOKUP($I839,tbl_StartedStatus[Bold ID],tbl_StartedStatus[Started])="No Show","No Show","")),""))</f>
        <v/>
      </c>
      <c r="F839" s="149"/>
      <c r="M839" s="150"/>
      <c r="N839" s="155"/>
      <c r="R839" s="150" t="str">
        <f>IF($I839="","",IF(COUNTIFS('2.Mini Orientation'!$C:$C,$I839,'2.Mini Orientation'!$G:$G,"Yes")&gt;0,"Yes","No"))</f>
        <v/>
      </c>
      <c r="S839" s="150"/>
    </row>
    <row r="840" spans="1:19" ht="23.25" customHeight="1">
      <c r="A840" s="150" t="str">
        <f t="shared" si="13"/>
        <v/>
      </c>
      <c r="B840" s="153" t="str">
        <f>IF($I840="","",IFERROR(IF(_xlfn.XLOOKUP($I840,tbl_StartedStatus[Bold ID],tbl_StartedStatus[Started])="Started","Yes",IF(_xlfn.XLOOKUP($I840,tbl_StartedStatus[Bold ID],tbl_StartedStatus[Started])="No Show","No Show","")),""))</f>
        <v/>
      </c>
      <c r="F840" s="149"/>
      <c r="M840" s="150"/>
      <c r="N840" s="155"/>
      <c r="R840" s="150" t="str">
        <f>IF($I840="","",IF(COUNTIFS('2.Mini Orientation'!$C:$C,$I840,'2.Mini Orientation'!$G:$G,"Yes")&gt;0,"Yes","No"))</f>
        <v/>
      </c>
      <c r="S840" s="150"/>
    </row>
    <row r="841" spans="1:19" ht="23.25" customHeight="1">
      <c r="A841" s="150" t="str">
        <f t="shared" si="13"/>
        <v/>
      </c>
      <c r="B841" s="153" t="str">
        <f>IF($I841="","",IFERROR(IF(_xlfn.XLOOKUP($I841,tbl_StartedStatus[Bold ID],tbl_StartedStatus[Started])="Started","Yes",IF(_xlfn.XLOOKUP($I841,tbl_StartedStatus[Bold ID],tbl_StartedStatus[Started])="No Show","No Show","")),""))</f>
        <v/>
      </c>
      <c r="F841" s="149"/>
      <c r="M841" s="150"/>
      <c r="N841" s="155"/>
      <c r="R841" s="150" t="str">
        <f>IF($I841="","",IF(COUNTIFS('2.Mini Orientation'!$C:$C,$I841,'2.Mini Orientation'!$G:$G,"Yes")&gt;0,"Yes","No"))</f>
        <v/>
      </c>
      <c r="S841" s="150"/>
    </row>
    <row r="842" spans="1:19" ht="23.25" customHeight="1">
      <c r="A842" s="150" t="str">
        <f t="shared" si="13"/>
        <v/>
      </c>
      <c r="B842" s="153" t="str">
        <f>IF($I842="","",IFERROR(IF(_xlfn.XLOOKUP($I842,tbl_StartedStatus[Bold ID],tbl_StartedStatus[Started])="Started","Yes",IF(_xlfn.XLOOKUP($I842,tbl_StartedStatus[Bold ID],tbl_StartedStatus[Started])="No Show","No Show","")),""))</f>
        <v/>
      </c>
      <c r="F842" s="149"/>
      <c r="M842" s="150"/>
      <c r="N842" s="155"/>
      <c r="R842" s="150" t="str">
        <f>IF($I842="","",IF(COUNTIFS('2.Mini Orientation'!$C:$C,$I842,'2.Mini Orientation'!$G:$G,"Yes")&gt;0,"Yes","No"))</f>
        <v/>
      </c>
      <c r="S842" s="150"/>
    </row>
    <row r="843" spans="1:19" ht="23.25" customHeight="1">
      <c r="A843" s="150" t="str">
        <f t="shared" si="13"/>
        <v/>
      </c>
      <c r="B843" s="153" t="str">
        <f>IF($I843="","",IFERROR(IF(_xlfn.XLOOKUP($I843,tbl_StartedStatus[Bold ID],tbl_StartedStatus[Started])="Started","Yes",IF(_xlfn.XLOOKUP($I843,tbl_StartedStatus[Bold ID],tbl_StartedStatus[Started])="No Show","No Show","")),""))</f>
        <v/>
      </c>
      <c r="F843" s="149"/>
      <c r="M843" s="150"/>
      <c r="N843" s="155"/>
      <c r="R843" s="150" t="str">
        <f>IF($I843="","",IF(COUNTIFS('2.Mini Orientation'!$C:$C,$I843,'2.Mini Orientation'!$G:$G,"Yes")&gt;0,"Yes","No"))</f>
        <v/>
      </c>
      <c r="S843" s="150"/>
    </row>
    <row r="844" spans="1:19" ht="23.25" customHeight="1">
      <c r="A844" s="150" t="str">
        <f t="shared" si="13"/>
        <v/>
      </c>
      <c r="B844" s="153" t="str">
        <f>IF($I844="","",IFERROR(IF(_xlfn.XLOOKUP($I844,tbl_StartedStatus[Bold ID],tbl_StartedStatus[Started])="Started","Yes",IF(_xlfn.XLOOKUP($I844,tbl_StartedStatus[Bold ID],tbl_StartedStatus[Started])="No Show","No Show","")),""))</f>
        <v/>
      </c>
      <c r="F844" s="149"/>
      <c r="M844" s="150"/>
      <c r="N844" s="155"/>
      <c r="R844" s="150" t="str">
        <f>IF($I844="","",IF(COUNTIFS('2.Mini Orientation'!$C:$C,$I844,'2.Mini Orientation'!$G:$G,"Yes")&gt;0,"Yes","No"))</f>
        <v/>
      </c>
      <c r="S844" s="150"/>
    </row>
    <row r="845" spans="1:19" ht="23.25" customHeight="1">
      <c r="A845" s="150" t="str">
        <f t="shared" si="13"/>
        <v/>
      </c>
      <c r="B845" s="153" t="str">
        <f>IF($I845="","",IFERROR(IF(_xlfn.XLOOKUP($I845,tbl_StartedStatus[Bold ID],tbl_StartedStatus[Started])="Started","Yes",IF(_xlfn.XLOOKUP($I845,tbl_StartedStatus[Bold ID],tbl_StartedStatus[Started])="No Show","No Show","")),""))</f>
        <v/>
      </c>
      <c r="F845" s="149"/>
      <c r="M845" s="150"/>
      <c r="N845" s="155"/>
      <c r="R845" s="150" t="str">
        <f>IF($I845="","",IF(COUNTIFS('2.Mini Orientation'!$C:$C,$I845,'2.Mini Orientation'!$G:$G,"Yes")&gt;0,"Yes","No"))</f>
        <v/>
      </c>
      <c r="S845" s="150"/>
    </row>
    <row r="846" spans="1:19" ht="23.25" customHeight="1">
      <c r="A846" s="150" t="str">
        <f t="shared" si="13"/>
        <v/>
      </c>
      <c r="B846" s="153" t="str">
        <f>IF($I846="","",IFERROR(IF(_xlfn.XLOOKUP($I846,tbl_StartedStatus[Bold ID],tbl_StartedStatus[Started])="Started","Yes",IF(_xlfn.XLOOKUP($I846,tbl_StartedStatus[Bold ID],tbl_StartedStatus[Started])="No Show","No Show","")),""))</f>
        <v/>
      </c>
      <c r="F846" s="149"/>
      <c r="M846" s="150"/>
      <c r="N846" s="155"/>
      <c r="R846" s="150" t="str">
        <f>IF($I846="","",IF(COUNTIFS('2.Mini Orientation'!$C:$C,$I846,'2.Mini Orientation'!$G:$G,"Yes")&gt;0,"Yes","No"))</f>
        <v/>
      </c>
      <c r="S846" s="150"/>
    </row>
    <row r="847" spans="1:19" ht="23.25" customHeight="1">
      <c r="A847" s="150" t="str">
        <f t="shared" si="13"/>
        <v/>
      </c>
      <c r="B847" s="153" t="str">
        <f>IF($I847="","",IFERROR(IF(_xlfn.XLOOKUP($I847,tbl_StartedStatus[Bold ID],tbl_StartedStatus[Started])="Started","Yes",IF(_xlfn.XLOOKUP($I847,tbl_StartedStatus[Bold ID],tbl_StartedStatus[Started])="No Show","No Show","")),""))</f>
        <v/>
      </c>
      <c r="F847" s="149"/>
      <c r="M847" s="150"/>
      <c r="N847" s="155"/>
      <c r="R847" s="150" t="str">
        <f>IF($I847="","",IF(COUNTIFS('2.Mini Orientation'!$C:$C,$I847,'2.Mini Orientation'!$G:$G,"Yes")&gt;0,"Yes","No"))</f>
        <v/>
      </c>
      <c r="S847" s="150"/>
    </row>
    <row r="848" spans="1:19" ht="23.25" customHeight="1">
      <c r="A848" s="150" t="str">
        <f t="shared" si="13"/>
        <v/>
      </c>
      <c r="B848" s="153" t="str">
        <f>IF($I848="","",IFERROR(IF(_xlfn.XLOOKUP($I848,tbl_StartedStatus[Bold ID],tbl_StartedStatus[Started])="Started","Yes",IF(_xlfn.XLOOKUP($I848,tbl_StartedStatus[Bold ID],tbl_StartedStatus[Started])="No Show","No Show","")),""))</f>
        <v/>
      </c>
      <c r="F848" s="149"/>
      <c r="M848" s="150"/>
      <c r="N848" s="155"/>
      <c r="R848" s="150" t="str">
        <f>IF($I848="","",IF(COUNTIFS('2.Mini Orientation'!$C:$C,$I848,'2.Mini Orientation'!$G:$G,"Yes")&gt;0,"Yes","No"))</f>
        <v/>
      </c>
      <c r="S848" s="150"/>
    </row>
    <row r="849" spans="1:19" ht="23.25" customHeight="1">
      <c r="A849" s="150" t="str">
        <f t="shared" si="13"/>
        <v/>
      </c>
      <c r="B849" s="153" t="str">
        <f>IF($I849="","",IFERROR(IF(_xlfn.XLOOKUP($I849,tbl_StartedStatus[Bold ID],tbl_StartedStatus[Started])="Started","Yes",IF(_xlfn.XLOOKUP($I849,tbl_StartedStatus[Bold ID],tbl_StartedStatus[Started])="No Show","No Show","")),""))</f>
        <v/>
      </c>
      <c r="F849" s="149"/>
      <c r="M849" s="150"/>
      <c r="N849" s="155"/>
      <c r="R849" s="150" t="str">
        <f>IF($I849="","",IF(COUNTIFS('2.Mini Orientation'!$C:$C,$I849,'2.Mini Orientation'!$G:$G,"Yes")&gt;0,"Yes","No"))</f>
        <v/>
      </c>
      <c r="S849" s="150"/>
    </row>
    <row r="850" spans="1:19" ht="23.25" customHeight="1">
      <c r="A850" s="150" t="str">
        <f t="shared" si="13"/>
        <v/>
      </c>
      <c r="B850" s="153" t="str">
        <f>IF($I850="","",IFERROR(IF(_xlfn.XLOOKUP($I850,tbl_StartedStatus[Bold ID],tbl_StartedStatus[Started])="Started","Yes",IF(_xlfn.XLOOKUP($I850,tbl_StartedStatus[Bold ID],tbl_StartedStatus[Started])="No Show","No Show","")),""))</f>
        <v/>
      </c>
      <c r="F850" s="149"/>
      <c r="M850" s="150"/>
      <c r="N850" s="155"/>
      <c r="R850" s="150" t="str">
        <f>IF($I850="","",IF(COUNTIFS('2.Mini Orientation'!$C:$C,$I850,'2.Mini Orientation'!$G:$G,"Yes")&gt;0,"Yes","No"))</f>
        <v/>
      </c>
      <c r="S850" s="150"/>
    </row>
    <row r="851" spans="1:19" ht="23.25" customHeight="1">
      <c r="A851" s="150" t="str">
        <f t="shared" si="13"/>
        <v/>
      </c>
      <c r="B851" s="153" t="str">
        <f>IF($I851="","",IFERROR(IF(_xlfn.XLOOKUP($I851,tbl_StartedStatus[Bold ID],tbl_StartedStatus[Started])="Started","Yes",IF(_xlfn.XLOOKUP($I851,tbl_StartedStatus[Bold ID],tbl_StartedStatus[Started])="No Show","No Show","")),""))</f>
        <v/>
      </c>
      <c r="F851" s="149"/>
      <c r="M851" s="150"/>
      <c r="N851" s="155"/>
      <c r="R851" s="150" t="str">
        <f>IF($I851="","",IF(COUNTIFS('2.Mini Orientation'!$C:$C,$I851,'2.Mini Orientation'!$G:$G,"Yes")&gt;0,"Yes","No"))</f>
        <v/>
      </c>
      <c r="S851" s="150"/>
    </row>
    <row r="852" spans="1:19" ht="23.25" customHeight="1">
      <c r="A852" s="150" t="str">
        <f t="shared" si="13"/>
        <v/>
      </c>
      <c r="B852" s="153" t="str">
        <f>IF($I852="","",IFERROR(IF(_xlfn.XLOOKUP($I852,tbl_StartedStatus[Bold ID],tbl_StartedStatus[Started])="Started","Yes",IF(_xlfn.XLOOKUP($I852,tbl_StartedStatus[Bold ID],tbl_StartedStatus[Started])="No Show","No Show","")),""))</f>
        <v/>
      </c>
      <c r="F852" s="149"/>
      <c r="M852" s="150"/>
      <c r="N852" s="155"/>
      <c r="R852" s="150" t="str">
        <f>IF($I852="","",IF(COUNTIFS('2.Mini Orientation'!$C:$C,$I852,'2.Mini Orientation'!$G:$G,"Yes")&gt;0,"Yes","No"))</f>
        <v/>
      </c>
      <c r="S852" s="150"/>
    </row>
    <row r="853" spans="1:19" ht="23.25" customHeight="1">
      <c r="A853" s="150" t="str">
        <f t="shared" si="13"/>
        <v/>
      </c>
      <c r="B853" s="153" t="str">
        <f>IF($I853="","",IFERROR(IF(_xlfn.XLOOKUP($I853,tbl_StartedStatus[Bold ID],tbl_StartedStatus[Started])="Started","Yes",IF(_xlfn.XLOOKUP($I853,tbl_StartedStatus[Bold ID],tbl_StartedStatus[Started])="No Show","No Show","")),""))</f>
        <v/>
      </c>
      <c r="F853" s="149"/>
      <c r="M853" s="150"/>
      <c r="N853" s="155"/>
      <c r="R853" s="150" t="str">
        <f>IF($I853="","",IF(COUNTIFS('2.Mini Orientation'!$C:$C,$I853,'2.Mini Orientation'!$G:$G,"Yes")&gt;0,"Yes","No"))</f>
        <v/>
      </c>
      <c r="S853" s="150"/>
    </row>
    <row r="854" spans="1:19" ht="23.25" customHeight="1">
      <c r="A854" s="150" t="str">
        <f t="shared" si="13"/>
        <v/>
      </c>
      <c r="B854" s="153" t="str">
        <f>IF($I854="","",IFERROR(IF(_xlfn.XLOOKUP($I854,tbl_StartedStatus[Bold ID],tbl_StartedStatus[Started])="Started","Yes",IF(_xlfn.XLOOKUP($I854,tbl_StartedStatus[Bold ID],tbl_StartedStatus[Started])="No Show","No Show","")),""))</f>
        <v/>
      </c>
      <c r="F854" s="149"/>
      <c r="M854" s="150"/>
      <c r="N854" s="155"/>
      <c r="R854" s="150" t="str">
        <f>IF($I854="","",IF(COUNTIFS('2.Mini Orientation'!$C:$C,$I854,'2.Mini Orientation'!$G:$G,"Yes")&gt;0,"Yes","No"))</f>
        <v/>
      </c>
      <c r="S854" s="150"/>
    </row>
    <row r="855" spans="1:19" ht="23.25" customHeight="1">
      <c r="A855" s="150" t="str">
        <f t="shared" si="13"/>
        <v/>
      </c>
      <c r="B855" s="153" t="str">
        <f>IF($I855="","",IFERROR(IF(_xlfn.XLOOKUP($I855,tbl_StartedStatus[Bold ID],tbl_StartedStatus[Started])="Started","Yes",IF(_xlfn.XLOOKUP($I855,tbl_StartedStatus[Bold ID],tbl_StartedStatus[Started])="No Show","No Show","")),""))</f>
        <v/>
      </c>
      <c r="F855" s="149"/>
      <c r="M855" s="150"/>
      <c r="N855" s="155"/>
      <c r="R855" s="150" t="str">
        <f>IF($I855="","",IF(COUNTIFS('2.Mini Orientation'!$C:$C,$I855,'2.Mini Orientation'!$G:$G,"Yes")&gt;0,"Yes","No"))</f>
        <v/>
      </c>
      <c r="S855" s="150"/>
    </row>
    <row r="856" spans="1:19" ht="23.25" customHeight="1">
      <c r="A856" s="150" t="str">
        <f t="shared" si="13"/>
        <v/>
      </c>
      <c r="B856" s="153" t="str">
        <f>IF($I856="","",IFERROR(IF(_xlfn.XLOOKUP($I856,tbl_StartedStatus[Bold ID],tbl_StartedStatus[Started])="Started","Yes",IF(_xlfn.XLOOKUP($I856,tbl_StartedStatus[Bold ID],tbl_StartedStatus[Started])="No Show","No Show","")),""))</f>
        <v/>
      </c>
      <c r="F856" s="149"/>
      <c r="M856" s="150"/>
      <c r="N856" s="155"/>
      <c r="R856" s="150" t="str">
        <f>IF($I856="","",IF(COUNTIFS('2.Mini Orientation'!$C:$C,$I856,'2.Mini Orientation'!$G:$G,"Yes")&gt;0,"Yes","No"))</f>
        <v/>
      </c>
      <c r="S856" s="150"/>
    </row>
    <row r="857" spans="1:19" ht="23.25" customHeight="1">
      <c r="A857" s="150" t="str">
        <f t="shared" si="13"/>
        <v/>
      </c>
      <c r="B857" s="153" t="str">
        <f>IF($I857="","",IFERROR(IF(_xlfn.XLOOKUP($I857,tbl_StartedStatus[Bold ID],tbl_StartedStatus[Started])="Started","Yes",IF(_xlfn.XLOOKUP($I857,tbl_StartedStatus[Bold ID],tbl_StartedStatus[Started])="No Show","No Show","")),""))</f>
        <v/>
      </c>
      <c r="F857" s="149"/>
      <c r="M857" s="150"/>
      <c r="N857" s="155"/>
      <c r="R857" s="150" t="str">
        <f>IF($I857="","",IF(COUNTIFS('2.Mini Orientation'!$C:$C,$I857,'2.Mini Orientation'!$G:$G,"Yes")&gt;0,"Yes","No"))</f>
        <v/>
      </c>
      <c r="S857" s="150"/>
    </row>
    <row r="858" spans="1:19" ht="23.25" customHeight="1">
      <c r="A858" s="150" t="str">
        <f t="shared" si="13"/>
        <v/>
      </c>
      <c r="B858" s="153" t="str">
        <f>IF($I858="","",IFERROR(IF(_xlfn.XLOOKUP($I858,tbl_StartedStatus[Bold ID],tbl_StartedStatus[Started])="Started","Yes",IF(_xlfn.XLOOKUP($I858,tbl_StartedStatus[Bold ID],tbl_StartedStatus[Started])="No Show","No Show","")),""))</f>
        <v/>
      </c>
      <c r="F858" s="149"/>
      <c r="M858" s="150"/>
      <c r="N858" s="155"/>
      <c r="R858" s="150" t="str">
        <f>IF($I858="","",IF(COUNTIFS('2.Mini Orientation'!$C:$C,$I858,'2.Mini Orientation'!$G:$G,"Yes")&gt;0,"Yes","No"))</f>
        <v/>
      </c>
      <c r="S858" s="150"/>
    </row>
    <row r="859" spans="1:19" ht="23.25" customHeight="1">
      <c r="A859" s="150" t="str">
        <f t="shared" si="13"/>
        <v/>
      </c>
      <c r="B859" s="153" t="str">
        <f>IF($I859="","",IFERROR(IF(_xlfn.XLOOKUP($I859,tbl_StartedStatus[Bold ID],tbl_StartedStatus[Started])="Started","Yes",IF(_xlfn.XLOOKUP($I859,tbl_StartedStatus[Bold ID],tbl_StartedStatus[Started])="No Show","No Show","")),""))</f>
        <v/>
      </c>
      <c r="F859" s="149"/>
      <c r="M859" s="150"/>
      <c r="N859" s="155"/>
      <c r="R859" s="150" t="str">
        <f>IF($I859="","",IF(COUNTIFS('2.Mini Orientation'!$C:$C,$I859,'2.Mini Orientation'!$G:$G,"Yes")&gt;0,"Yes","No"))</f>
        <v/>
      </c>
      <c r="S859" s="150"/>
    </row>
    <row r="860" spans="1:19" ht="23.25" customHeight="1">
      <c r="A860" s="150" t="str">
        <f t="shared" si="13"/>
        <v/>
      </c>
      <c r="B860" s="153" t="str">
        <f>IF($I860="","",IFERROR(IF(_xlfn.XLOOKUP($I860,tbl_StartedStatus[Bold ID],tbl_StartedStatus[Started])="Started","Yes",IF(_xlfn.XLOOKUP($I860,tbl_StartedStatus[Bold ID],tbl_StartedStatus[Started])="No Show","No Show","")),""))</f>
        <v/>
      </c>
      <c r="F860" s="149"/>
      <c r="M860" s="150"/>
      <c r="N860" s="155"/>
      <c r="R860" s="150" t="str">
        <f>IF($I860="","",IF(COUNTIFS('2.Mini Orientation'!$C:$C,$I860,'2.Mini Orientation'!$G:$G,"Yes")&gt;0,"Yes","No"))</f>
        <v/>
      </c>
      <c r="S860" s="150"/>
    </row>
    <row r="861" spans="1:19" ht="23.25" customHeight="1">
      <c r="A861" s="150" t="str">
        <f t="shared" si="13"/>
        <v/>
      </c>
      <c r="B861" s="153" t="str">
        <f>IF($I861="","",IFERROR(IF(_xlfn.XLOOKUP($I861,tbl_StartedStatus[Bold ID],tbl_StartedStatus[Started])="Started","Yes",IF(_xlfn.XLOOKUP($I861,tbl_StartedStatus[Bold ID],tbl_StartedStatus[Started])="No Show","No Show","")),""))</f>
        <v/>
      </c>
      <c r="F861" s="149"/>
      <c r="M861" s="150"/>
      <c r="N861" s="155"/>
      <c r="R861" s="150" t="str">
        <f>IF($I861="","",IF(COUNTIFS('2.Mini Orientation'!$C:$C,$I861,'2.Mini Orientation'!$G:$G,"Yes")&gt;0,"Yes","No"))</f>
        <v/>
      </c>
      <c r="S861" s="150"/>
    </row>
    <row r="862" spans="1:19" ht="23.25" customHeight="1">
      <c r="A862" s="150" t="str">
        <f t="shared" si="13"/>
        <v/>
      </c>
      <c r="B862" s="153" t="str">
        <f>IF($I862="","",IFERROR(IF(_xlfn.XLOOKUP($I862,tbl_StartedStatus[Bold ID],tbl_StartedStatus[Started])="Started","Yes",IF(_xlfn.XLOOKUP($I862,tbl_StartedStatus[Bold ID],tbl_StartedStatus[Started])="No Show","No Show","")),""))</f>
        <v/>
      </c>
      <c r="F862" s="149"/>
      <c r="M862" s="150"/>
      <c r="N862" s="155"/>
      <c r="R862" s="150" t="str">
        <f>IF($I862="","",IF(COUNTIFS('2.Mini Orientation'!$C:$C,$I862,'2.Mini Orientation'!$G:$G,"Yes")&gt;0,"Yes","No"))</f>
        <v/>
      </c>
      <c r="S862" s="150"/>
    </row>
    <row r="863" spans="1:19" ht="23.25" customHeight="1">
      <c r="A863" s="150" t="str">
        <f t="shared" si="13"/>
        <v/>
      </c>
      <c r="B863" s="153" t="str">
        <f>IF($I863="","",IFERROR(IF(_xlfn.XLOOKUP($I863,tbl_StartedStatus[Bold ID],tbl_StartedStatus[Started])="Started","Yes",IF(_xlfn.XLOOKUP($I863,tbl_StartedStatus[Bold ID],tbl_StartedStatus[Started])="No Show","No Show","")),""))</f>
        <v/>
      </c>
      <c r="F863" s="149"/>
      <c r="M863" s="150"/>
      <c r="N863" s="155"/>
      <c r="R863" s="150" t="str">
        <f>IF($I863="","",IF(COUNTIFS('2.Mini Orientation'!$C:$C,$I863,'2.Mini Orientation'!$G:$G,"Yes")&gt;0,"Yes","No"))</f>
        <v/>
      </c>
      <c r="S863" s="150"/>
    </row>
    <row r="864" spans="1:19" ht="23.25" customHeight="1">
      <c r="A864" s="150" t="str">
        <f t="shared" si="13"/>
        <v/>
      </c>
      <c r="B864" s="153" t="str">
        <f>IF($I864="","",IFERROR(IF(_xlfn.XLOOKUP($I864,tbl_StartedStatus[Bold ID],tbl_StartedStatus[Started])="Started","Yes",IF(_xlfn.XLOOKUP($I864,tbl_StartedStatus[Bold ID],tbl_StartedStatus[Started])="No Show","No Show","")),""))</f>
        <v/>
      </c>
      <c r="F864" s="149"/>
      <c r="M864" s="150"/>
      <c r="N864" s="155"/>
      <c r="R864" s="150" t="str">
        <f>IF($I864="","",IF(COUNTIFS('2.Mini Orientation'!$C:$C,$I864,'2.Mini Orientation'!$G:$G,"Yes")&gt;0,"Yes","No"))</f>
        <v/>
      </c>
      <c r="S864" s="150"/>
    </row>
    <row r="865" spans="1:19" ht="23.25" customHeight="1">
      <c r="A865" s="150" t="str">
        <f t="shared" si="13"/>
        <v/>
      </c>
      <c r="B865" s="153" t="str">
        <f>IF($I865="","",IFERROR(IF(_xlfn.XLOOKUP($I865,tbl_StartedStatus[Bold ID],tbl_StartedStatus[Started])="Started","Yes",IF(_xlfn.XLOOKUP($I865,tbl_StartedStatus[Bold ID],tbl_StartedStatus[Started])="No Show","No Show","")),""))</f>
        <v/>
      </c>
      <c r="F865" s="149"/>
      <c r="M865" s="150"/>
      <c r="N865" s="155"/>
      <c r="R865" s="150" t="str">
        <f>IF($I865="","",IF(COUNTIFS('2.Mini Orientation'!$C:$C,$I865,'2.Mini Orientation'!$G:$G,"Yes")&gt;0,"Yes","No"))</f>
        <v/>
      </c>
      <c r="S865" s="150"/>
    </row>
    <row r="866" spans="1:19" ht="23.25" customHeight="1">
      <c r="A866" s="150" t="str">
        <f t="shared" si="13"/>
        <v/>
      </c>
      <c r="B866" s="153" t="str">
        <f>IF($I866="","",IFERROR(IF(_xlfn.XLOOKUP($I866,tbl_StartedStatus[Bold ID],tbl_StartedStatus[Started])="Started","Yes",IF(_xlfn.XLOOKUP($I866,tbl_StartedStatus[Bold ID],tbl_StartedStatus[Started])="No Show","No Show","")),""))</f>
        <v/>
      </c>
      <c r="F866" s="149"/>
      <c r="M866" s="150"/>
      <c r="N866" s="155"/>
      <c r="R866" s="150" t="str">
        <f>IF($I866="","",IF(COUNTIFS('2.Mini Orientation'!$C:$C,$I866,'2.Mini Orientation'!$G:$G,"Yes")&gt;0,"Yes","No"))</f>
        <v/>
      </c>
      <c r="S866" s="150"/>
    </row>
    <row r="867" spans="1:19" ht="23.25" customHeight="1">
      <c r="A867" s="150" t="str">
        <f t="shared" si="13"/>
        <v/>
      </c>
      <c r="B867" s="153" t="str">
        <f>IF($I867="","",IFERROR(IF(_xlfn.XLOOKUP($I867,tbl_StartedStatus[Bold ID],tbl_StartedStatus[Started])="Started","Yes",IF(_xlfn.XLOOKUP($I867,tbl_StartedStatus[Bold ID],tbl_StartedStatus[Started])="No Show","No Show","")),""))</f>
        <v/>
      </c>
      <c r="F867" s="149"/>
      <c r="M867" s="150"/>
      <c r="N867" s="155"/>
      <c r="R867" s="150" t="str">
        <f>IF($I867="","",IF(COUNTIFS('2.Mini Orientation'!$C:$C,$I867,'2.Mini Orientation'!$G:$G,"Yes")&gt;0,"Yes","No"))</f>
        <v/>
      </c>
      <c r="S867" s="150"/>
    </row>
    <row r="868" spans="1:19" ht="23.25" customHeight="1">
      <c r="A868" s="150" t="str">
        <f t="shared" si="13"/>
        <v/>
      </c>
      <c r="B868" s="153" t="str">
        <f>IF($I868="","",IFERROR(IF(_xlfn.XLOOKUP($I868,tbl_StartedStatus[Bold ID],tbl_StartedStatus[Started])="Started","Yes",IF(_xlfn.XLOOKUP($I868,tbl_StartedStatus[Bold ID],tbl_StartedStatus[Started])="No Show","No Show","")),""))</f>
        <v/>
      </c>
      <c r="F868" s="149"/>
      <c r="M868" s="150"/>
      <c r="N868" s="155"/>
      <c r="R868" s="150" t="str">
        <f>IF($I868="","",IF(COUNTIFS('2.Mini Orientation'!$C:$C,$I868,'2.Mini Orientation'!$G:$G,"Yes")&gt;0,"Yes","No"))</f>
        <v/>
      </c>
      <c r="S868" s="150"/>
    </row>
    <row r="869" spans="1:19" ht="23.25" customHeight="1">
      <c r="A869" s="150" t="str">
        <f t="shared" si="13"/>
        <v/>
      </c>
      <c r="B869" s="153" t="str">
        <f>IF($I869="","",IFERROR(IF(_xlfn.XLOOKUP($I869,tbl_StartedStatus[Bold ID],tbl_StartedStatus[Started])="Started","Yes",IF(_xlfn.XLOOKUP($I869,tbl_StartedStatus[Bold ID],tbl_StartedStatus[Started])="No Show","No Show","")),""))</f>
        <v/>
      </c>
      <c r="F869" s="149"/>
      <c r="M869" s="150"/>
      <c r="N869" s="155"/>
      <c r="R869" s="150" t="str">
        <f>IF($I869="","",IF(COUNTIFS('2.Mini Orientation'!$C:$C,$I869,'2.Mini Orientation'!$G:$G,"Yes")&gt;0,"Yes","No"))</f>
        <v/>
      </c>
      <c r="S869" s="150"/>
    </row>
    <row r="870" spans="1:19" ht="23.25" customHeight="1">
      <c r="A870" s="150" t="str">
        <f t="shared" si="13"/>
        <v/>
      </c>
      <c r="B870" s="153" t="str">
        <f>IF($I870="","",IFERROR(IF(_xlfn.XLOOKUP($I870,tbl_StartedStatus[Bold ID],tbl_StartedStatus[Started])="Started","Yes",IF(_xlfn.XLOOKUP($I870,tbl_StartedStatus[Bold ID],tbl_StartedStatus[Started])="No Show","No Show","")),""))</f>
        <v/>
      </c>
      <c r="F870" s="149"/>
      <c r="M870" s="150"/>
      <c r="N870" s="155"/>
      <c r="R870" s="150" t="str">
        <f>IF($I870="","",IF(COUNTIFS('2.Mini Orientation'!$C:$C,$I870,'2.Mini Orientation'!$G:$G,"Yes")&gt;0,"Yes","No"))</f>
        <v/>
      </c>
      <c r="S870" s="150"/>
    </row>
    <row r="871" spans="1:19" ht="23.25" customHeight="1">
      <c r="A871" s="150" t="str">
        <f t="shared" si="13"/>
        <v/>
      </c>
      <c r="B871" s="153" t="str">
        <f>IF($I871="","",IFERROR(IF(_xlfn.XLOOKUP($I871,tbl_StartedStatus[Bold ID],tbl_StartedStatus[Started])="Started","Yes",IF(_xlfn.XLOOKUP($I871,tbl_StartedStatus[Bold ID],tbl_StartedStatus[Started])="No Show","No Show","")),""))</f>
        <v/>
      </c>
      <c r="F871" s="149"/>
      <c r="M871" s="150"/>
      <c r="N871" s="155"/>
      <c r="R871" s="150" t="str">
        <f>IF($I871="","",IF(COUNTIFS('2.Mini Orientation'!$C:$C,$I871,'2.Mini Orientation'!$G:$G,"Yes")&gt;0,"Yes","No"))</f>
        <v/>
      </c>
      <c r="S871" s="150"/>
    </row>
    <row r="872" spans="1:19" ht="23.25" customHeight="1">
      <c r="A872" s="150" t="str">
        <f t="shared" si="13"/>
        <v/>
      </c>
      <c r="B872" s="153" t="str">
        <f>IF($I872="","",IFERROR(IF(_xlfn.XLOOKUP($I872,tbl_StartedStatus[Bold ID],tbl_StartedStatus[Started])="Started","Yes",IF(_xlfn.XLOOKUP($I872,tbl_StartedStatus[Bold ID],tbl_StartedStatus[Started])="No Show","No Show","")),""))</f>
        <v/>
      </c>
      <c r="F872" s="149"/>
      <c r="M872" s="150"/>
      <c r="N872" s="155"/>
      <c r="R872" s="150" t="str">
        <f>IF($I872="","",IF(COUNTIFS('2.Mini Orientation'!$C:$C,$I872,'2.Mini Orientation'!$G:$G,"Yes")&gt;0,"Yes","No"))</f>
        <v/>
      </c>
      <c r="S872" s="150"/>
    </row>
    <row r="873" spans="1:19" ht="23.25" customHeight="1">
      <c r="A873" s="150" t="str">
        <f t="shared" si="13"/>
        <v/>
      </c>
      <c r="B873" s="153" t="str">
        <f>IF($I873="","",IFERROR(IF(_xlfn.XLOOKUP($I873,tbl_StartedStatus[Bold ID],tbl_StartedStatus[Started])="Started","Yes",IF(_xlfn.XLOOKUP($I873,tbl_StartedStatus[Bold ID],tbl_StartedStatus[Started])="No Show","No Show","")),""))</f>
        <v/>
      </c>
      <c r="F873" s="149"/>
      <c r="M873" s="150"/>
      <c r="N873" s="155"/>
      <c r="R873" s="150" t="str">
        <f>IF($I873="","",IF(COUNTIFS('2.Mini Orientation'!$C:$C,$I873,'2.Mini Orientation'!$G:$G,"Yes")&gt;0,"Yes","No"))</f>
        <v/>
      </c>
      <c r="S873" s="150"/>
    </row>
    <row r="874" spans="1:19" ht="23.25" customHeight="1">
      <c r="A874" s="150" t="str">
        <f t="shared" si="13"/>
        <v/>
      </c>
      <c r="B874" s="153" t="str">
        <f>IF($I874="","",IFERROR(IF(_xlfn.XLOOKUP($I874,tbl_StartedStatus[Bold ID],tbl_StartedStatus[Started])="Started","Yes",IF(_xlfn.XLOOKUP($I874,tbl_StartedStatus[Bold ID],tbl_StartedStatus[Started])="No Show","No Show","")),""))</f>
        <v/>
      </c>
      <c r="F874" s="149"/>
      <c r="M874" s="150"/>
      <c r="N874" s="155"/>
      <c r="R874" s="150" t="str">
        <f>IF($I874="","",IF(COUNTIFS('2.Mini Orientation'!$C:$C,$I874,'2.Mini Orientation'!$G:$G,"Yes")&gt;0,"Yes","No"))</f>
        <v/>
      </c>
      <c r="S874" s="150"/>
    </row>
    <row r="875" spans="1:19" ht="23.25" customHeight="1">
      <c r="A875" s="150" t="str">
        <f t="shared" si="13"/>
        <v/>
      </c>
      <c r="B875" s="153" t="str">
        <f>IF($I875="","",IFERROR(IF(_xlfn.XLOOKUP($I875,tbl_StartedStatus[Bold ID],tbl_StartedStatus[Started])="Started","Yes",IF(_xlfn.XLOOKUP($I875,tbl_StartedStatus[Bold ID],tbl_StartedStatus[Started])="No Show","No Show","")),""))</f>
        <v/>
      </c>
      <c r="F875" s="149"/>
      <c r="M875" s="150"/>
      <c r="N875" s="155"/>
      <c r="R875" s="150" t="str">
        <f>IF($I875="","",IF(COUNTIFS('2.Mini Orientation'!$C:$C,$I875,'2.Mini Orientation'!$G:$G,"Yes")&gt;0,"Yes","No"))</f>
        <v/>
      </c>
      <c r="S875" s="150"/>
    </row>
    <row r="876" spans="1:19" ht="23.25" customHeight="1">
      <c r="A876" s="150" t="str">
        <f t="shared" si="13"/>
        <v/>
      </c>
      <c r="B876" s="153" t="str">
        <f>IF($I876="","",IFERROR(IF(_xlfn.XLOOKUP($I876,tbl_StartedStatus[Bold ID],tbl_StartedStatus[Started])="Started","Yes",IF(_xlfn.XLOOKUP($I876,tbl_StartedStatus[Bold ID],tbl_StartedStatus[Started])="No Show","No Show","")),""))</f>
        <v/>
      </c>
      <c r="F876" s="149"/>
      <c r="M876" s="150"/>
      <c r="N876" s="155"/>
      <c r="R876" s="150" t="str">
        <f>IF($I876="","",IF(COUNTIFS('2.Mini Orientation'!$C:$C,$I876,'2.Mini Orientation'!$G:$G,"Yes")&gt;0,"Yes","No"))</f>
        <v/>
      </c>
      <c r="S876" s="150"/>
    </row>
    <row r="877" spans="1:19" ht="23.25" customHeight="1">
      <c r="A877" s="150" t="str">
        <f t="shared" si="13"/>
        <v/>
      </c>
      <c r="B877" s="153" t="str">
        <f>IF($I877="","",IFERROR(IF(_xlfn.XLOOKUP($I877,tbl_StartedStatus[Bold ID],tbl_StartedStatus[Started])="Started","Yes",IF(_xlfn.XLOOKUP($I877,tbl_StartedStatus[Bold ID],tbl_StartedStatus[Started])="No Show","No Show","")),""))</f>
        <v/>
      </c>
      <c r="F877" s="149"/>
      <c r="M877" s="150"/>
      <c r="N877" s="155"/>
      <c r="R877" s="150" t="str">
        <f>IF($I877="","",IF(COUNTIFS('2.Mini Orientation'!$C:$C,$I877,'2.Mini Orientation'!$G:$G,"Yes")&gt;0,"Yes","No"))</f>
        <v/>
      </c>
      <c r="S877" s="150"/>
    </row>
    <row r="878" spans="1:19" ht="23.25" customHeight="1">
      <c r="A878" s="150" t="str">
        <f t="shared" si="13"/>
        <v/>
      </c>
      <c r="B878" s="153" t="str">
        <f>IF($I878="","",IFERROR(IF(_xlfn.XLOOKUP($I878,tbl_StartedStatus[Bold ID],tbl_StartedStatus[Started])="Started","Yes",IF(_xlfn.XLOOKUP($I878,tbl_StartedStatus[Bold ID],tbl_StartedStatus[Started])="No Show","No Show","")),""))</f>
        <v/>
      </c>
      <c r="F878" s="149"/>
      <c r="M878" s="150"/>
      <c r="N878" s="155"/>
      <c r="R878" s="150" t="str">
        <f>IF($I878="","",IF(COUNTIFS('2.Mini Orientation'!$C:$C,$I878,'2.Mini Orientation'!$G:$G,"Yes")&gt;0,"Yes","No"))</f>
        <v/>
      </c>
      <c r="S878" s="150"/>
    </row>
    <row r="879" spans="1:19" ht="23.25" customHeight="1">
      <c r="A879" s="150" t="str">
        <f t="shared" si="13"/>
        <v/>
      </c>
      <c r="B879" s="153" t="str">
        <f>IF($I879="","",IFERROR(IF(_xlfn.XLOOKUP($I879,tbl_StartedStatus[Bold ID],tbl_StartedStatus[Started])="Started","Yes",IF(_xlfn.XLOOKUP($I879,tbl_StartedStatus[Bold ID],tbl_StartedStatus[Started])="No Show","No Show","")),""))</f>
        <v/>
      </c>
      <c r="F879" s="149"/>
      <c r="M879" s="150"/>
      <c r="N879" s="155"/>
      <c r="R879" s="150" t="str">
        <f>IF($I879="","",IF(COUNTIFS('2.Mini Orientation'!$C:$C,$I879,'2.Mini Orientation'!$G:$G,"Yes")&gt;0,"Yes","No"))</f>
        <v/>
      </c>
      <c r="S879" s="150"/>
    </row>
    <row r="880" spans="1:19" ht="23.25" customHeight="1">
      <c r="A880" s="150" t="str">
        <f t="shared" si="13"/>
        <v/>
      </c>
      <c r="B880" s="153" t="str">
        <f>IF($I880="","",IFERROR(IF(_xlfn.XLOOKUP($I880,tbl_StartedStatus[Bold ID],tbl_StartedStatus[Started])="Started","Yes",IF(_xlfn.XLOOKUP($I880,tbl_StartedStatus[Bold ID],tbl_StartedStatus[Started])="No Show","No Show","")),""))</f>
        <v/>
      </c>
      <c r="F880" s="149"/>
      <c r="M880" s="150"/>
      <c r="N880" s="155"/>
      <c r="R880" s="150" t="str">
        <f>IF($I880="","",IF(COUNTIFS('2.Mini Orientation'!$C:$C,$I880,'2.Mini Orientation'!$G:$G,"Yes")&gt;0,"Yes","No"))</f>
        <v/>
      </c>
      <c r="S880" s="150"/>
    </row>
    <row r="881" spans="1:19" ht="23.25" customHeight="1">
      <c r="A881" s="150" t="str">
        <f t="shared" si="13"/>
        <v/>
      </c>
      <c r="B881" s="153" t="str">
        <f>IF($I881="","",IFERROR(IF(_xlfn.XLOOKUP($I881,tbl_StartedStatus[Bold ID],tbl_StartedStatus[Started])="Started","Yes",IF(_xlfn.XLOOKUP($I881,tbl_StartedStatus[Bold ID],tbl_StartedStatus[Started])="No Show","No Show","")),""))</f>
        <v/>
      </c>
      <c r="F881" s="149"/>
      <c r="M881" s="150"/>
      <c r="N881" s="155"/>
      <c r="R881" s="150" t="str">
        <f>IF($I881="","",IF(COUNTIFS('2.Mini Orientation'!$C:$C,$I881,'2.Mini Orientation'!$G:$G,"Yes")&gt;0,"Yes","No"))</f>
        <v/>
      </c>
      <c r="S881" s="150"/>
    </row>
    <row r="882" spans="1:19" ht="23.25" customHeight="1">
      <c r="A882" s="150" t="str">
        <f t="shared" si="13"/>
        <v/>
      </c>
      <c r="B882" s="153" t="str">
        <f>IF($I882="","",IFERROR(IF(_xlfn.XLOOKUP($I882,tbl_StartedStatus[Bold ID],tbl_StartedStatus[Started])="Started","Yes",IF(_xlfn.XLOOKUP($I882,tbl_StartedStatus[Bold ID],tbl_StartedStatus[Started])="No Show","No Show","")),""))</f>
        <v/>
      </c>
      <c r="F882" s="149"/>
      <c r="M882" s="150"/>
      <c r="N882" s="155"/>
      <c r="R882" s="150" t="str">
        <f>IF($I882="","",IF(COUNTIFS('2.Mini Orientation'!$C:$C,$I882,'2.Mini Orientation'!$G:$G,"Yes")&gt;0,"Yes","No"))</f>
        <v/>
      </c>
      <c r="S882" s="150"/>
    </row>
    <row r="883" spans="1:19" ht="23.25" customHeight="1">
      <c r="A883" s="150" t="str">
        <f t="shared" si="13"/>
        <v/>
      </c>
      <c r="B883" s="153" t="str">
        <f>IF($I883="","",IFERROR(IF(_xlfn.XLOOKUP($I883,tbl_StartedStatus[Bold ID],tbl_StartedStatus[Started])="Started","Yes",IF(_xlfn.XLOOKUP($I883,tbl_StartedStatus[Bold ID],tbl_StartedStatus[Started])="No Show","No Show","")),""))</f>
        <v/>
      </c>
      <c r="F883" s="149"/>
      <c r="M883" s="150"/>
      <c r="N883" s="155"/>
      <c r="R883" s="150" t="str">
        <f>IF($I883="","",IF(COUNTIFS('2.Mini Orientation'!$C:$C,$I883,'2.Mini Orientation'!$G:$G,"Yes")&gt;0,"Yes","No"))</f>
        <v/>
      </c>
      <c r="S883" s="150"/>
    </row>
    <row r="884" spans="1:19" ht="23.25" customHeight="1">
      <c r="A884" s="150" t="str">
        <f t="shared" si="13"/>
        <v/>
      </c>
      <c r="B884" s="153" t="str">
        <f>IF($I884="","",IFERROR(IF(_xlfn.XLOOKUP($I884,tbl_StartedStatus[Bold ID],tbl_StartedStatus[Started])="Started","Yes",IF(_xlfn.XLOOKUP($I884,tbl_StartedStatus[Bold ID],tbl_StartedStatus[Started])="No Show","No Show","")),""))</f>
        <v/>
      </c>
      <c r="F884" s="149"/>
      <c r="M884" s="150"/>
      <c r="N884" s="155"/>
      <c r="R884" s="150" t="str">
        <f>IF($I884="","",IF(COUNTIFS('2.Mini Orientation'!$C:$C,$I884,'2.Mini Orientation'!$G:$G,"Yes")&gt;0,"Yes","No"))</f>
        <v/>
      </c>
      <c r="S884" s="150"/>
    </row>
    <row r="885" spans="1:19" ht="23.25" customHeight="1">
      <c r="A885" s="150" t="str">
        <f t="shared" si="13"/>
        <v/>
      </c>
      <c r="B885" s="153" t="str">
        <f>IF($I885="","",IFERROR(IF(_xlfn.XLOOKUP($I885,tbl_StartedStatus[Bold ID],tbl_StartedStatus[Started])="Started","Yes",IF(_xlfn.XLOOKUP($I885,tbl_StartedStatus[Bold ID],tbl_StartedStatus[Started])="No Show","No Show","")),""))</f>
        <v/>
      </c>
      <c r="F885" s="149"/>
      <c r="M885" s="150"/>
      <c r="N885" s="155"/>
      <c r="R885" s="150" t="str">
        <f>IF($I885="","",IF(COUNTIFS('2.Mini Orientation'!$C:$C,$I885,'2.Mini Orientation'!$G:$G,"Yes")&gt;0,"Yes","No"))</f>
        <v/>
      </c>
      <c r="S885" s="150"/>
    </row>
    <row r="886" spans="1:19" ht="23.25" customHeight="1">
      <c r="A886" s="150" t="str">
        <f t="shared" si="13"/>
        <v/>
      </c>
      <c r="B886" s="153" t="str">
        <f>IF($I886="","",IFERROR(IF(_xlfn.XLOOKUP($I886,tbl_StartedStatus[Bold ID],tbl_StartedStatus[Started])="Started","Yes",IF(_xlfn.XLOOKUP($I886,tbl_StartedStatus[Bold ID],tbl_StartedStatus[Started])="No Show","No Show","")),""))</f>
        <v/>
      </c>
      <c r="F886" s="149"/>
      <c r="M886" s="150"/>
      <c r="N886" s="155"/>
      <c r="R886" s="150" t="str">
        <f>IF($I886="","",IF(COUNTIFS('2.Mini Orientation'!$C:$C,$I886,'2.Mini Orientation'!$G:$G,"Yes")&gt;0,"Yes","No"))</f>
        <v/>
      </c>
      <c r="S886" s="150"/>
    </row>
    <row r="887" spans="1:19" ht="23.25" customHeight="1">
      <c r="A887" s="150" t="str">
        <f t="shared" si="13"/>
        <v/>
      </c>
      <c r="B887" s="153" t="str">
        <f>IF($I887="","",IFERROR(IF(_xlfn.XLOOKUP($I887,tbl_StartedStatus[Bold ID],tbl_StartedStatus[Started])="Started","Yes",IF(_xlfn.XLOOKUP($I887,tbl_StartedStatus[Bold ID],tbl_StartedStatus[Started])="No Show","No Show","")),""))</f>
        <v/>
      </c>
      <c r="F887" s="149"/>
      <c r="M887" s="150"/>
      <c r="N887" s="155"/>
      <c r="R887" s="150" t="str">
        <f>IF($I887="","",IF(COUNTIFS('2.Mini Orientation'!$C:$C,$I887,'2.Mini Orientation'!$G:$G,"Yes")&gt;0,"Yes","No"))</f>
        <v/>
      </c>
      <c r="S887" s="150"/>
    </row>
    <row r="888" spans="1:19" ht="23.25" customHeight="1">
      <c r="A888" s="150" t="str">
        <f t="shared" si="13"/>
        <v/>
      </c>
      <c r="B888" s="153" t="str">
        <f>IF($I888="","",IFERROR(IF(_xlfn.XLOOKUP($I888,tbl_StartedStatus[Bold ID],tbl_StartedStatus[Started])="Started","Yes",IF(_xlfn.XLOOKUP($I888,tbl_StartedStatus[Bold ID],tbl_StartedStatus[Started])="No Show","No Show","")),""))</f>
        <v/>
      </c>
      <c r="F888" s="149"/>
      <c r="M888" s="150"/>
      <c r="N888" s="155"/>
      <c r="R888" s="150" t="str">
        <f>IF($I888="","",IF(COUNTIFS('2.Mini Orientation'!$C:$C,$I888,'2.Mini Orientation'!$G:$G,"Yes")&gt;0,"Yes","No"))</f>
        <v/>
      </c>
      <c r="S888" s="150"/>
    </row>
    <row r="889" spans="1:19" ht="23.25" customHeight="1">
      <c r="A889" s="150" t="str">
        <f t="shared" si="13"/>
        <v/>
      </c>
      <c r="B889" s="153" t="str">
        <f>IF($I889="","",IFERROR(IF(_xlfn.XLOOKUP($I889,tbl_StartedStatus[Bold ID],tbl_StartedStatus[Started])="Started","Yes",IF(_xlfn.XLOOKUP($I889,tbl_StartedStatus[Bold ID],tbl_StartedStatus[Started])="No Show","No Show","")),""))</f>
        <v/>
      </c>
      <c r="F889" s="149"/>
      <c r="M889" s="150"/>
      <c r="N889" s="155"/>
      <c r="R889" s="150" t="str">
        <f>IF($I889="","",IF(COUNTIFS('2.Mini Orientation'!$C:$C,$I889,'2.Mini Orientation'!$G:$G,"Yes")&gt;0,"Yes","No"))</f>
        <v/>
      </c>
      <c r="S889" s="150"/>
    </row>
    <row r="890" spans="1:19" ht="23.25" customHeight="1">
      <c r="A890" s="150" t="str">
        <f t="shared" si="13"/>
        <v/>
      </c>
      <c r="B890" s="153" t="str">
        <f>IF($I890="","",IFERROR(IF(_xlfn.XLOOKUP($I890,tbl_StartedStatus[Bold ID],tbl_StartedStatus[Started])="Started","Yes",IF(_xlfn.XLOOKUP($I890,tbl_StartedStatus[Bold ID],tbl_StartedStatus[Started])="No Show","No Show","")),""))</f>
        <v/>
      </c>
      <c r="F890" s="149"/>
      <c r="M890" s="150"/>
      <c r="N890" s="155"/>
      <c r="R890" s="150" t="str">
        <f>IF($I890="","",IF(COUNTIFS('2.Mini Orientation'!$C:$C,$I890,'2.Mini Orientation'!$G:$G,"Yes")&gt;0,"Yes","No"))</f>
        <v/>
      </c>
      <c r="S890" s="150"/>
    </row>
    <row r="891" spans="1:19" ht="23.25" customHeight="1">
      <c r="A891" s="150" t="str">
        <f t="shared" si="13"/>
        <v/>
      </c>
      <c r="B891" s="153" t="str">
        <f>IF($I891="","",IFERROR(IF(_xlfn.XLOOKUP($I891,tbl_StartedStatus[Bold ID],tbl_StartedStatus[Started])="Started","Yes",IF(_xlfn.XLOOKUP($I891,tbl_StartedStatus[Bold ID],tbl_StartedStatus[Started])="No Show","No Show","")),""))</f>
        <v/>
      </c>
      <c r="F891" s="149"/>
      <c r="M891" s="150"/>
      <c r="N891" s="155"/>
      <c r="R891" s="150" t="str">
        <f>IF($I891="","",IF(COUNTIFS('2.Mini Orientation'!$C:$C,$I891,'2.Mini Orientation'!$G:$G,"Yes")&gt;0,"Yes","No"))</f>
        <v/>
      </c>
      <c r="S891" s="150"/>
    </row>
    <row r="892" spans="1:19" ht="23.25" customHeight="1">
      <c r="A892" s="150" t="str">
        <f t="shared" si="13"/>
        <v/>
      </c>
      <c r="B892" s="153" t="str">
        <f>IF($I892="","",IFERROR(IF(_xlfn.XLOOKUP($I892,tbl_StartedStatus[Bold ID],tbl_StartedStatus[Started])="Started","Yes",IF(_xlfn.XLOOKUP($I892,tbl_StartedStatus[Bold ID],tbl_StartedStatus[Started])="No Show","No Show","")),""))</f>
        <v/>
      </c>
      <c r="F892" s="149"/>
      <c r="M892" s="150"/>
      <c r="N892" s="155"/>
      <c r="R892" s="150" t="str">
        <f>IF($I892="","",IF(COUNTIFS('2.Mini Orientation'!$C:$C,$I892,'2.Mini Orientation'!$G:$G,"Yes")&gt;0,"Yes","No"))</f>
        <v/>
      </c>
      <c r="S892" s="150"/>
    </row>
    <row r="893" spans="1:19" ht="23.25" customHeight="1">
      <c r="A893" s="150" t="str">
        <f t="shared" si="13"/>
        <v/>
      </c>
      <c r="B893" s="153" t="str">
        <f>IF($I893="","",IFERROR(IF(_xlfn.XLOOKUP($I893,tbl_StartedStatus[Bold ID],tbl_StartedStatus[Started])="Started","Yes",IF(_xlfn.XLOOKUP($I893,tbl_StartedStatus[Bold ID],tbl_StartedStatus[Started])="No Show","No Show","")),""))</f>
        <v/>
      </c>
      <c r="F893" s="149"/>
      <c r="M893" s="150"/>
      <c r="N893" s="155"/>
      <c r="R893" s="150" t="str">
        <f>IF($I893="","",IF(COUNTIFS('2.Mini Orientation'!$C:$C,$I893,'2.Mini Orientation'!$G:$G,"Yes")&gt;0,"Yes","No"))</f>
        <v/>
      </c>
      <c r="S893" s="150"/>
    </row>
    <row r="894" spans="1:19" ht="23.25" customHeight="1">
      <c r="A894" s="150" t="str">
        <f t="shared" si="13"/>
        <v/>
      </c>
      <c r="B894" s="153" t="str">
        <f>IF($I894="","",IFERROR(IF(_xlfn.XLOOKUP($I894,tbl_StartedStatus[Bold ID],tbl_StartedStatus[Started])="Started","Yes",IF(_xlfn.XLOOKUP($I894,tbl_StartedStatus[Bold ID],tbl_StartedStatus[Started])="No Show","No Show","")),""))</f>
        <v/>
      </c>
      <c r="F894" s="149"/>
      <c r="M894" s="150"/>
      <c r="N894" s="155"/>
      <c r="R894" s="150" t="str">
        <f>IF($I894="","",IF(COUNTIFS('2.Mini Orientation'!$C:$C,$I894,'2.Mini Orientation'!$G:$G,"Yes")&gt;0,"Yes","No"))</f>
        <v/>
      </c>
      <c r="S894" s="150"/>
    </row>
    <row r="895" spans="1:19" ht="23.25" customHeight="1">
      <c r="A895" s="150" t="str">
        <f t="shared" si="13"/>
        <v/>
      </c>
      <c r="B895" s="153" t="str">
        <f>IF($I895="","",IFERROR(IF(_xlfn.XLOOKUP($I895,tbl_StartedStatus[Bold ID],tbl_StartedStatus[Started])="Started","Yes",IF(_xlfn.XLOOKUP($I895,tbl_StartedStatus[Bold ID],tbl_StartedStatus[Started])="No Show","No Show","")),""))</f>
        <v/>
      </c>
      <c r="F895" s="149"/>
      <c r="M895" s="150"/>
      <c r="N895" s="155"/>
      <c r="R895" s="150" t="str">
        <f>IF($I895="","",IF(COUNTIFS('2.Mini Orientation'!$C:$C,$I895,'2.Mini Orientation'!$G:$G,"Yes")&gt;0,"Yes","No"))</f>
        <v/>
      </c>
      <c r="S895" s="150"/>
    </row>
    <row r="896" spans="1:19" ht="23.25" customHeight="1">
      <c r="A896" s="150" t="str">
        <f t="shared" si="13"/>
        <v/>
      </c>
      <c r="B896" s="153" t="str">
        <f>IF($I896="","",IFERROR(IF(_xlfn.XLOOKUP($I896,tbl_StartedStatus[Bold ID],tbl_StartedStatus[Started])="Started","Yes",IF(_xlfn.XLOOKUP($I896,tbl_StartedStatus[Bold ID],tbl_StartedStatus[Started])="No Show","No Show","")),""))</f>
        <v/>
      </c>
      <c r="F896" s="149"/>
      <c r="M896" s="150"/>
      <c r="N896" s="155"/>
      <c r="R896" s="150" t="str">
        <f>IF($I896="","",IF(COUNTIFS('2.Mini Orientation'!$C:$C,$I896,'2.Mini Orientation'!$G:$G,"Yes")&gt;0,"Yes","No"))</f>
        <v/>
      </c>
      <c r="S896" s="150"/>
    </row>
    <row r="897" spans="1:19" ht="23.25" customHeight="1">
      <c r="A897" s="150" t="str">
        <f t="shared" si="13"/>
        <v/>
      </c>
      <c r="B897" s="153" t="str">
        <f>IF($I897="","",IFERROR(IF(_xlfn.XLOOKUP($I897,tbl_StartedStatus[Bold ID],tbl_StartedStatus[Started])="Started","Yes",IF(_xlfn.XLOOKUP($I897,tbl_StartedStatus[Bold ID],tbl_StartedStatus[Started])="No Show","No Show","")),""))</f>
        <v/>
      </c>
      <c r="F897" s="149"/>
      <c r="M897" s="150"/>
      <c r="N897" s="155"/>
      <c r="R897" s="150" t="str">
        <f>IF($I897="","",IF(COUNTIFS('2.Mini Orientation'!$C:$C,$I897,'2.Mini Orientation'!$G:$G,"Yes")&gt;0,"Yes","No"))</f>
        <v/>
      </c>
      <c r="S897" s="150"/>
    </row>
    <row r="898" spans="1:19" ht="23.25" customHeight="1">
      <c r="A898" s="150" t="str">
        <f t="shared" ref="A898:A961" si="14">IF($I898="","",IF(AND($R898="Yes",$O898="Passed",$P898="Passed",$Q898="Passed"),"Yes","No"))</f>
        <v/>
      </c>
      <c r="B898" s="153" t="str">
        <f>IF($I898="","",IFERROR(IF(_xlfn.XLOOKUP($I898,tbl_StartedStatus[Bold ID],tbl_StartedStatus[Started])="Started","Yes",IF(_xlfn.XLOOKUP($I898,tbl_StartedStatus[Bold ID],tbl_StartedStatus[Started])="No Show","No Show","")),""))</f>
        <v/>
      </c>
      <c r="F898" s="149"/>
      <c r="M898" s="150"/>
      <c r="N898" s="155"/>
      <c r="R898" s="150" t="str">
        <f>IF($I898="","",IF(COUNTIFS('2.Mini Orientation'!$C:$C,$I898,'2.Mini Orientation'!$G:$G,"Yes")&gt;0,"Yes","No"))</f>
        <v/>
      </c>
      <c r="S898" s="150"/>
    </row>
    <row r="899" spans="1:19" ht="23.25" customHeight="1">
      <c r="A899" s="150" t="str">
        <f t="shared" si="14"/>
        <v/>
      </c>
      <c r="B899" s="153" t="str">
        <f>IF($I899="","",IFERROR(IF(_xlfn.XLOOKUP($I899,tbl_StartedStatus[Bold ID],tbl_StartedStatus[Started])="Started","Yes",IF(_xlfn.XLOOKUP($I899,tbl_StartedStatus[Bold ID],tbl_StartedStatus[Started])="No Show","No Show","")),""))</f>
        <v/>
      </c>
      <c r="F899" s="149"/>
      <c r="M899" s="150"/>
      <c r="N899" s="155"/>
      <c r="R899" s="150" t="str">
        <f>IF($I899="","",IF(COUNTIFS('2.Mini Orientation'!$C:$C,$I899,'2.Mini Orientation'!$G:$G,"Yes")&gt;0,"Yes","No"))</f>
        <v/>
      </c>
      <c r="S899" s="150"/>
    </row>
    <row r="900" spans="1:19" ht="23.25" customHeight="1">
      <c r="A900" s="150" t="str">
        <f t="shared" si="14"/>
        <v/>
      </c>
      <c r="B900" s="153" t="str">
        <f>IF($I900="","",IFERROR(IF(_xlfn.XLOOKUP($I900,tbl_StartedStatus[Bold ID],tbl_StartedStatus[Started])="Started","Yes",IF(_xlfn.XLOOKUP($I900,tbl_StartedStatus[Bold ID],tbl_StartedStatus[Started])="No Show","No Show","")),""))</f>
        <v/>
      </c>
      <c r="F900" s="149"/>
      <c r="M900" s="150"/>
      <c r="N900" s="155"/>
      <c r="R900" s="150" t="str">
        <f>IF($I900="","",IF(COUNTIFS('2.Mini Orientation'!$C:$C,$I900,'2.Mini Orientation'!$G:$G,"Yes")&gt;0,"Yes","No"))</f>
        <v/>
      </c>
      <c r="S900" s="150"/>
    </row>
    <row r="901" spans="1:19" ht="23.25" customHeight="1">
      <c r="A901" s="150" t="str">
        <f t="shared" si="14"/>
        <v/>
      </c>
      <c r="B901" s="153" t="str">
        <f>IF($I901="","",IFERROR(IF(_xlfn.XLOOKUP($I901,tbl_StartedStatus[Bold ID],tbl_StartedStatus[Started])="Started","Yes",IF(_xlfn.XLOOKUP($I901,tbl_StartedStatus[Bold ID],tbl_StartedStatus[Started])="No Show","No Show","")),""))</f>
        <v/>
      </c>
      <c r="F901" s="149"/>
      <c r="M901" s="150"/>
      <c r="N901" s="155"/>
      <c r="R901" s="150" t="str">
        <f>IF($I901="","",IF(COUNTIFS('2.Mini Orientation'!$C:$C,$I901,'2.Mini Orientation'!$G:$G,"Yes")&gt;0,"Yes","No"))</f>
        <v/>
      </c>
      <c r="S901" s="150"/>
    </row>
    <row r="902" spans="1:19" ht="23.25" customHeight="1">
      <c r="A902" s="150" t="str">
        <f t="shared" si="14"/>
        <v/>
      </c>
      <c r="B902" s="153" t="str">
        <f>IF($I902="","",IFERROR(IF(_xlfn.XLOOKUP($I902,tbl_StartedStatus[Bold ID],tbl_StartedStatus[Started])="Started","Yes",IF(_xlfn.XLOOKUP($I902,tbl_StartedStatus[Bold ID],tbl_StartedStatus[Started])="No Show","No Show","")),""))</f>
        <v/>
      </c>
      <c r="F902" s="149"/>
      <c r="M902" s="150"/>
      <c r="N902" s="155"/>
      <c r="R902" s="150" t="str">
        <f>IF($I902="","",IF(COUNTIFS('2.Mini Orientation'!$C:$C,$I902,'2.Mini Orientation'!$G:$G,"Yes")&gt;0,"Yes","No"))</f>
        <v/>
      </c>
      <c r="S902" s="150"/>
    </row>
    <row r="903" spans="1:19" ht="23.25" customHeight="1">
      <c r="A903" s="150" t="str">
        <f t="shared" si="14"/>
        <v/>
      </c>
      <c r="B903" s="153" t="str">
        <f>IF($I903="","",IFERROR(IF(_xlfn.XLOOKUP($I903,tbl_StartedStatus[Bold ID],tbl_StartedStatus[Started])="Started","Yes",IF(_xlfn.XLOOKUP($I903,tbl_StartedStatus[Bold ID],tbl_StartedStatus[Started])="No Show","No Show","")),""))</f>
        <v/>
      </c>
      <c r="F903" s="149"/>
      <c r="M903" s="150"/>
      <c r="N903" s="155"/>
      <c r="R903" s="150" t="str">
        <f>IF($I903="","",IF(COUNTIFS('2.Mini Orientation'!$C:$C,$I903,'2.Mini Orientation'!$G:$G,"Yes")&gt;0,"Yes","No"))</f>
        <v/>
      </c>
      <c r="S903" s="150"/>
    </row>
    <row r="904" spans="1:19" ht="23.25" customHeight="1">
      <c r="A904" s="150" t="str">
        <f t="shared" si="14"/>
        <v/>
      </c>
      <c r="B904" s="153" t="str">
        <f>IF($I904="","",IFERROR(IF(_xlfn.XLOOKUP($I904,tbl_StartedStatus[Bold ID],tbl_StartedStatus[Started])="Started","Yes",IF(_xlfn.XLOOKUP($I904,tbl_StartedStatus[Bold ID],tbl_StartedStatus[Started])="No Show","No Show","")),""))</f>
        <v/>
      </c>
      <c r="F904" s="149"/>
      <c r="M904" s="150"/>
      <c r="N904" s="155"/>
      <c r="R904" s="150" t="str">
        <f>IF($I904="","",IF(COUNTIFS('2.Mini Orientation'!$C:$C,$I904,'2.Mini Orientation'!$G:$G,"Yes")&gt;0,"Yes","No"))</f>
        <v/>
      </c>
      <c r="S904" s="150"/>
    </row>
    <row r="905" spans="1:19" ht="23.25" customHeight="1">
      <c r="A905" s="150" t="str">
        <f t="shared" si="14"/>
        <v/>
      </c>
      <c r="B905" s="153" t="str">
        <f>IF($I905="","",IFERROR(IF(_xlfn.XLOOKUP($I905,tbl_StartedStatus[Bold ID],tbl_StartedStatus[Started])="Started","Yes",IF(_xlfn.XLOOKUP($I905,tbl_StartedStatus[Bold ID],tbl_StartedStatus[Started])="No Show","No Show","")),""))</f>
        <v/>
      </c>
      <c r="F905" s="149"/>
      <c r="M905" s="150"/>
      <c r="N905" s="155"/>
      <c r="R905" s="150" t="str">
        <f>IF($I905="","",IF(COUNTIFS('2.Mini Orientation'!$C:$C,$I905,'2.Mini Orientation'!$G:$G,"Yes")&gt;0,"Yes","No"))</f>
        <v/>
      </c>
      <c r="S905" s="150"/>
    </row>
    <row r="906" spans="1:19" ht="23.25" customHeight="1">
      <c r="A906" s="150" t="str">
        <f t="shared" si="14"/>
        <v/>
      </c>
      <c r="B906" s="153" t="str">
        <f>IF($I906="","",IFERROR(IF(_xlfn.XLOOKUP($I906,tbl_StartedStatus[Bold ID],tbl_StartedStatus[Started])="Started","Yes",IF(_xlfn.XLOOKUP($I906,tbl_StartedStatus[Bold ID],tbl_StartedStatus[Started])="No Show","No Show","")),""))</f>
        <v/>
      </c>
      <c r="F906" s="149"/>
      <c r="M906" s="150"/>
      <c r="N906" s="155"/>
      <c r="R906" s="150" t="str">
        <f>IF($I906="","",IF(COUNTIFS('2.Mini Orientation'!$C:$C,$I906,'2.Mini Orientation'!$G:$G,"Yes")&gt;0,"Yes","No"))</f>
        <v/>
      </c>
      <c r="S906" s="150"/>
    </row>
    <row r="907" spans="1:19" ht="23.25" customHeight="1">
      <c r="A907" s="150" t="str">
        <f t="shared" si="14"/>
        <v/>
      </c>
      <c r="B907" s="153" t="str">
        <f>IF($I907="","",IFERROR(IF(_xlfn.XLOOKUP($I907,tbl_StartedStatus[Bold ID],tbl_StartedStatus[Started])="Started","Yes",IF(_xlfn.XLOOKUP($I907,tbl_StartedStatus[Bold ID],tbl_StartedStatus[Started])="No Show","No Show","")),""))</f>
        <v/>
      </c>
      <c r="F907" s="149"/>
      <c r="M907" s="150"/>
      <c r="N907" s="155"/>
      <c r="R907" s="150" t="str">
        <f>IF($I907="","",IF(COUNTIFS('2.Mini Orientation'!$C:$C,$I907,'2.Mini Orientation'!$G:$G,"Yes")&gt;0,"Yes","No"))</f>
        <v/>
      </c>
      <c r="S907" s="150"/>
    </row>
    <row r="908" spans="1:19" ht="23.25" customHeight="1">
      <c r="A908" s="150" t="str">
        <f t="shared" si="14"/>
        <v/>
      </c>
      <c r="B908" s="153" t="str">
        <f>IF($I908="","",IFERROR(IF(_xlfn.XLOOKUP($I908,tbl_StartedStatus[Bold ID],tbl_StartedStatus[Started])="Started","Yes",IF(_xlfn.XLOOKUP($I908,tbl_StartedStatus[Bold ID],tbl_StartedStatus[Started])="No Show","No Show","")),""))</f>
        <v/>
      </c>
      <c r="F908" s="149"/>
      <c r="M908" s="150"/>
      <c r="N908" s="155"/>
      <c r="R908" s="150" t="str">
        <f>IF($I908="","",IF(COUNTIFS('2.Mini Orientation'!$C:$C,$I908,'2.Mini Orientation'!$G:$G,"Yes")&gt;0,"Yes","No"))</f>
        <v/>
      </c>
      <c r="S908" s="150"/>
    </row>
    <row r="909" spans="1:19" ht="23.25" customHeight="1">
      <c r="A909" s="150" t="str">
        <f t="shared" si="14"/>
        <v/>
      </c>
      <c r="B909" s="153" t="str">
        <f>IF($I909="","",IFERROR(IF(_xlfn.XLOOKUP($I909,tbl_StartedStatus[Bold ID],tbl_StartedStatus[Started])="Started","Yes",IF(_xlfn.XLOOKUP($I909,tbl_StartedStatus[Bold ID],tbl_StartedStatus[Started])="No Show","No Show","")),""))</f>
        <v/>
      </c>
      <c r="F909" s="149"/>
      <c r="M909" s="150"/>
      <c r="N909" s="155"/>
      <c r="R909" s="150" t="str">
        <f>IF($I909="","",IF(COUNTIFS('2.Mini Orientation'!$C:$C,$I909,'2.Mini Orientation'!$G:$G,"Yes")&gt;0,"Yes","No"))</f>
        <v/>
      </c>
      <c r="S909" s="150"/>
    </row>
    <row r="910" spans="1:19" ht="23.25" customHeight="1">
      <c r="A910" s="150" t="str">
        <f t="shared" si="14"/>
        <v/>
      </c>
      <c r="B910" s="153" t="str">
        <f>IF($I910="","",IFERROR(IF(_xlfn.XLOOKUP($I910,tbl_StartedStatus[Bold ID],tbl_StartedStatus[Started])="Started","Yes",IF(_xlfn.XLOOKUP($I910,tbl_StartedStatus[Bold ID],tbl_StartedStatus[Started])="No Show","No Show","")),""))</f>
        <v/>
      </c>
      <c r="F910" s="149"/>
      <c r="M910" s="150"/>
      <c r="N910" s="155"/>
      <c r="R910" s="150" t="str">
        <f>IF($I910="","",IF(COUNTIFS('2.Mini Orientation'!$C:$C,$I910,'2.Mini Orientation'!$G:$G,"Yes")&gt;0,"Yes","No"))</f>
        <v/>
      </c>
      <c r="S910" s="150"/>
    </row>
    <row r="911" spans="1:19" ht="23.25" customHeight="1">
      <c r="A911" s="150" t="str">
        <f t="shared" si="14"/>
        <v/>
      </c>
      <c r="B911" s="153" t="str">
        <f>IF($I911="","",IFERROR(IF(_xlfn.XLOOKUP($I911,tbl_StartedStatus[Bold ID],tbl_StartedStatus[Started])="Started","Yes",IF(_xlfn.XLOOKUP($I911,tbl_StartedStatus[Bold ID],tbl_StartedStatus[Started])="No Show","No Show","")),""))</f>
        <v/>
      </c>
      <c r="F911" s="149"/>
      <c r="M911" s="150"/>
      <c r="N911" s="155"/>
      <c r="R911" s="150" t="str">
        <f>IF($I911="","",IF(COUNTIFS('2.Mini Orientation'!$C:$C,$I911,'2.Mini Orientation'!$G:$G,"Yes")&gt;0,"Yes","No"))</f>
        <v/>
      </c>
      <c r="S911" s="150"/>
    </row>
    <row r="912" spans="1:19" ht="23.25" customHeight="1">
      <c r="A912" s="150" t="str">
        <f t="shared" si="14"/>
        <v/>
      </c>
      <c r="B912" s="153" t="str">
        <f>IF($I912="","",IFERROR(IF(_xlfn.XLOOKUP($I912,tbl_StartedStatus[Bold ID],tbl_StartedStatus[Started])="Started","Yes",IF(_xlfn.XLOOKUP($I912,tbl_StartedStatus[Bold ID],tbl_StartedStatus[Started])="No Show","No Show","")),""))</f>
        <v/>
      </c>
      <c r="F912" s="149"/>
      <c r="M912" s="150"/>
      <c r="N912" s="155"/>
      <c r="R912" s="150" t="str">
        <f>IF($I912="","",IF(COUNTIFS('2.Mini Orientation'!$C:$C,$I912,'2.Mini Orientation'!$G:$G,"Yes")&gt;0,"Yes","No"))</f>
        <v/>
      </c>
      <c r="S912" s="150"/>
    </row>
    <row r="913" spans="1:19" ht="23.25" customHeight="1">
      <c r="A913" s="150" t="str">
        <f t="shared" si="14"/>
        <v/>
      </c>
      <c r="B913" s="153" t="str">
        <f>IF($I913="","",IFERROR(IF(_xlfn.XLOOKUP($I913,tbl_StartedStatus[Bold ID],tbl_StartedStatus[Started])="Started","Yes",IF(_xlfn.XLOOKUP($I913,tbl_StartedStatus[Bold ID],tbl_StartedStatus[Started])="No Show","No Show","")),""))</f>
        <v/>
      </c>
      <c r="F913" s="149"/>
      <c r="M913" s="150"/>
      <c r="N913" s="155"/>
      <c r="R913" s="150" t="str">
        <f>IF($I913="","",IF(COUNTIFS('2.Mini Orientation'!$C:$C,$I913,'2.Mini Orientation'!$G:$G,"Yes")&gt;0,"Yes","No"))</f>
        <v/>
      </c>
      <c r="S913" s="150"/>
    </row>
    <row r="914" spans="1:19" ht="23.25" customHeight="1">
      <c r="A914" s="150" t="str">
        <f t="shared" si="14"/>
        <v/>
      </c>
      <c r="B914" s="153" t="str">
        <f>IF($I914="","",IFERROR(IF(_xlfn.XLOOKUP($I914,tbl_StartedStatus[Bold ID],tbl_StartedStatus[Started])="Started","Yes",IF(_xlfn.XLOOKUP($I914,tbl_StartedStatus[Bold ID],tbl_StartedStatus[Started])="No Show","No Show","")),""))</f>
        <v/>
      </c>
      <c r="F914" s="149"/>
      <c r="M914" s="150"/>
      <c r="N914" s="155"/>
      <c r="R914" s="150" t="str">
        <f>IF($I914="","",IF(COUNTIFS('2.Mini Orientation'!$C:$C,$I914,'2.Mini Orientation'!$G:$G,"Yes")&gt;0,"Yes","No"))</f>
        <v/>
      </c>
      <c r="S914" s="150"/>
    </row>
    <row r="915" spans="1:19" ht="23.25" customHeight="1">
      <c r="A915" s="150" t="str">
        <f t="shared" si="14"/>
        <v/>
      </c>
      <c r="B915" s="153" t="str">
        <f>IF($I915="","",IFERROR(IF(_xlfn.XLOOKUP($I915,tbl_StartedStatus[Bold ID],tbl_StartedStatus[Started])="Started","Yes",IF(_xlfn.XLOOKUP($I915,tbl_StartedStatus[Bold ID],tbl_StartedStatus[Started])="No Show","No Show","")),""))</f>
        <v/>
      </c>
      <c r="F915" s="149"/>
      <c r="M915" s="150"/>
      <c r="N915" s="155"/>
      <c r="R915" s="150" t="str">
        <f>IF($I915="","",IF(COUNTIFS('2.Mini Orientation'!$C:$C,$I915,'2.Mini Orientation'!$G:$G,"Yes")&gt;0,"Yes","No"))</f>
        <v/>
      </c>
      <c r="S915" s="150"/>
    </row>
    <row r="916" spans="1:19" ht="23.25" customHeight="1">
      <c r="A916" s="150" t="str">
        <f t="shared" si="14"/>
        <v/>
      </c>
      <c r="B916" s="153" t="str">
        <f>IF($I916="","",IFERROR(IF(_xlfn.XLOOKUP($I916,tbl_StartedStatus[Bold ID],tbl_StartedStatus[Started])="Started","Yes",IF(_xlfn.XLOOKUP($I916,tbl_StartedStatus[Bold ID],tbl_StartedStatus[Started])="No Show","No Show","")),""))</f>
        <v/>
      </c>
      <c r="F916" s="149"/>
      <c r="M916" s="150"/>
      <c r="N916" s="155"/>
      <c r="R916" s="150" t="str">
        <f>IF($I916="","",IF(COUNTIFS('2.Mini Orientation'!$C:$C,$I916,'2.Mini Orientation'!$G:$G,"Yes")&gt;0,"Yes","No"))</f>
        <v/>
      </c>
      <c r="S916" s="150"/>
    </row>
    <row r="917" spans="1:19" ht="23.25" customHeight="1">
      <c r="A917" s="150" t="str">
        <f t="shared" si="14"/>
        <v/>
      </c>
      <c r="B917" s="153" t="str">
        <f>IF($I917="","",IFERROR(IF(_xlfn.XLOOKUP($I917,tbl_StartedStatus[Bold ID],tbl_StartedStatus[Started])="Started","Yes",IF(_xlfn.XLOOKUP($I917,tbl_StartedStatus[Bold ID],tbl_StartedStatus[Started])="No Show","No Show","")),""))</f>
        <v/>
      </c>
      <c r="F917" s="149"/>
      <c r="M917" s="150"/>
      <c r="N917" s="155"/>
      <c r="R917" s="150" t="str">
        <f>IF($I917="","",IF(COUNTIFS('2.Mini Orientation'!$C:$C,$I917,'2.Mini Orientation'!$G:$G,"Yes")&gt;0,"Yes","No"))</f>
        <v/>
      </c>
      <c r="S917" s="150"/>
    </row>
    <row r="918" spans="1:19" ht="23.25" customHeight="1">
      <c r="A918" s="150" t="str">
        <f t="shared" si="14"/>
        <v/>
      </c>
      <c r="B918" s="153" t="str">
        <f>IF($I918="","",IFERROR(IF(_xlfn.XLOOKUP($I918,tbl_StartedStatus[Bold ID],tbl_StartedStatus[Started])="Started","Yes",IF(_xlfn.XLOOKUP($I918,tbl_StartedStatus[Bold ID],tbl_StartedStatus[Started])="No Show","No Show","")),""))</f>
        <v/>
      </c>
      <c r="F918" s="149"/>
      <c r="M918" s="150"/>
      <c r="N918" s="155"/>
      <c r="R918" s="150" t="str">
        <f>IF($I918="","",IF(COUNTIFS('2.Mini Orientation'!$C:$C,$I918,'2.Mini Orientation'!$G:$G,"Yes")&gt;0,"Yes","No"))</f>
        <v/>
      </c>
      <c r="S918" s="150"/>
    </row>
    <row r="919" spans="1:19" ht="23.25" customHeight="1">
      <c r="A919" s="150" t="str">
        <f t="shared" si="14"/>
        <v/>
      </c>
      <c r="B919" s="153" t="str">
        <f>IF($I919="","",IFERROR(IF(_xlfn.XLOOKUP($I919,tbl_StartedStatus[Bold ID],tbl_StartedStatus[Started])="Started","Yes",IF(_xlfn.XLOOKUP($I919,tbl_StartedStatus[Bold ID],tbl_StartedStatus[Started])="No Show","No Show","")),""))</f>
        <v/>
      </c>
      <c r="F919" s="149"/>
      <c r="M919" s="150"/>
      <c r="N919" s="155"/>
      <c r="R919" s="150" t="str">
        <f>IF($I919="","",IF(COUNTIFS('2.Mini Orientation'!$C:$C,$I919,'2.Mini Orientation'!$G:$G,"Yes")&gt;0,"Yes","No"))</f>
        <v/>
      </c>
      <c r="S919" s="150"/>
    </row>
    <row r="920" spans="1:19" ht="23.25" customHeight="1">
      <c r="A920" s="150" t="str">
        <f t="shared" si="14"/>
        <v/>
      </c>
      <c r="B920" s="153" t="str">
        <f>IF($I920="","",IFERROR(IF(_xlfn.XLOOKUP($I920,tbl_StartedStatus[Bold ID],tbl_StartedStatus[Started])="Started","Yes",IF(_xlfn.XLOOKUP($I920,tbl_StartedStatus[Bold ID],tbl_StartedStatus[Started])="No Show","No Show","")),""))</f>
        <v/>
      </c>
      <c r="F920" s="149"/>
      <c r="M920" s="150"/>
      <c r="N920" s="155"/>
      <c r="R920" s="150" t="str">
        <f>IF($I920="","",IF(COUNTIFS('2.Mini Orientation'!$C:$C,$I920,'2.Mini Orientation'!$G:$G,"Yes")&gt;0,"Yes","No"))</f>
        <v/>
      </c>
      <c r="S920" s="150"/>
    </row>
    <row r="921" spans="1:19" ht="23.25" customHeight="1">
      <c r="A921" s="150" t="str">
        <f t="shared" si="14"/>
        <v/>
      </c>
      <c r="B921" s="153" t="str">
        <f>IF($I921="","",IFERROR(IF(_xlfn.XLOOKUP($I921,tbl_StartedStatus[Bold ID],tbl_StartedStatus[Started])="Started","Yes",IF(_xlfn.XLOOKUP($I921,tbl_StartedStatus[Bold ID],tbl_StartedStatus[Started])="No Show","No Show","")),""))</f>
        <v/>
      </c>
      <c r="F921" s="149"/>
      <c r="M921" s="150"/>
      <c r="N921" s="155"/>
      <c r="R921" s="150" t="str">
        <f>IF($I921="","",IF(COUNTIFS('2.Mini Orientation'!$C:$C,$I921,'2.Mini Orientation'!$G:$G,"Yes")&gt;0,"Yes","No"))</f>
        <v/>
      </c>
      <c r="S921" s="150"/>
    </row>
    <row r="922" spans="1:19" ht="23.25" customHeight="1">
      <c r="A922" s="150" t="str">
        <f t="shared" si="14"/>
        <v/>
      </c>
      <c r="B922" s="153" t="str">
        <f>IF($I922="","",IFERROR(IF(_xlfn.XLOOKUP($I922,tbl_StartedStatus[Bold ID],tbl_StartedStatus[Started])="Started","Yes",IF(_xlfn.XLOOKUP($I922,tbl_StartedStatus[Bold ID],tbl_StartedStatus[Started])="No Show","No Show","")),""))</f>
        <v/>
      </c>
      <c r="F922" s="149"/>
      <c r="M922" s="150"/>
      <c r="N922" s="155"/>
      <c r="R922" s="150" t="str">
        <f>IF($I922="","",IF(COUNTIFS('2.Mini Orientation'!$C:$C,$I922,'2.Mini Orientation'!$G:$G,"Yes")&gt;0,"Yes","No"))</f>
        <v/>
      </c>
      <c r="S922" s="150"/>
    </row>
    <row r="923" spans="1:19" ht="23.25" customHeight="1">
      <c r="A923" s="150" t="str">
        <f t="shared" si="14"/>
        <v/>
      </c>
      <c r="B923" s="153" t="str">
        <f>IF($I923="","",IFERROR(IF(_xlfn.XLOOKUP($I923,tbl_StartedStatus[Bold ID],tbl_StartedStatus[Started])="Started","Yes",IF(_xlfn.XLOOKUP($I923,tbl_StartedStatus[Bold ID],tbl_StartedStatus[Started])="No Show","No Show","")),""))</f>
        <v/>
      </c>
      <c r="F923" s="149"/>
      <c r="M923" s="150"/>
      <c r="N923" s="155"/>
      <c r="R923" s="150" t="str">
        <f>IF($I923="","",IF(COUNTIFS('2.Mini Orientation'!$C:$C,$I923,'2.Mini Orientation'!$G:$G,"Yes")&gt;0,"Yes","No"))</f>
        <v/>
      </c>
      <c r="S923" s="150"/>
    </row>
    <row r="924" spans="1:19" ht="23.25" customHeight="1">
      <c r="A924" s="150" t="str">
        <f t="shared" si="14"/>
        <v/>
      </c>
      <c r="B924" s="153" t="str">
        <f>IF($I924="","",IFERROR(IF(_xlfn.XLOOKUP($I924,tbl_StartedStatus[Bold ID],tbl_StartedStatus[Started])="Started","Yes",IF(_xlfn.XLOOKUP($I924,tbl_StartedStatus[Bold ID],tbl_StartedStatus[Started])="No Show","No Show","")),""))</f>
        <v/>
      </c>
      <c r="F924" s="149"/>
      <c r="M924" s="150"/>
      <c r="N924" s="155"/>
      <c r="R924" s="150" t="str">
        <f>IF($I924="","",IF(COUNTIFS('2.Mini Orientation'!$C:$C,$I924,'2.Mini Orientation'!$G:$G,"Yes")&gt;0,"Yes","No"))</f>
        <v/>
      </c>
      <c r="S924" s="150"/>
    </row>
    <row r="925" spans="1:19" ht="23.25" customHeight="1">
      <c r="A925" s="150" t="str">
        <f t="shared" si="14"/>
        <v/>
      </c>
      <c r="B925" s="153" t="str">
        <f>IF($I925="","",IFERROR(IF(_xlfn.XLOOKUP($I925,tbl_StartedStatus[Bold ID],tbl_StartedStatus[Started])="Started","Yes",IF(_xlfn.XLOOKUP($I925,tbl_StartedStatus[Bold ID],tbl_StartedStatus[Started])="No Show","No Show","")),""))</f>
        <v/>
      </c>
      <c r="F925" s="149"/>
      <c r="M925" s="150"/>
      <c r="N925" s="155"/>
      <c r="R925" s="150" t="str">
        <f>IF($I925="","",IF(COUNTIFS('2.Mini Orientation'!$C:$C,$I925,'2.Mini Orientation'!$G:$G,"Yes")&gt;0,"Yes","No"))</f>
        <v/>
      </c>
      <c r="S925" s="150"/>
    </row>
    <row r="926" spans="1:19" ht="23.25" customHeight="1">
      <c r="A926" s="150" t="str">
        <f t="shared" si="14"/>
        <v/>
      </c>
      <c r="B926" s="153" t="str">
        <f>IF($I926="","",IFERROR(IF(_xlfn.XLOOKUP($I926,tbl_StartedStatus[Bold ID],tbl_StartedStatus[Started])="Started","Yes",IF(_xlfn.XLOOKUP($I926,tbl_StartedStatus[Bold ID],tbl_StartedStatus[Started])="No Show","No Show","")),""))</f>
        <v/>
      </c>
      <c r="F926" s="149"/>
      <c r="M926" s="150"/>
      <c r="N926" s="155"/>
      <c r="R926" s="150" t="str">
        <f>IF($I926="","",IF(COUNTIFS('2.Mini Orientation'!$C:$C,$I926,'2.Mini Orientation'!$G:$G,"Yes")&gt;0,"Yes","No"))</f>
        <v/>
      </c>
      <c r="S926" s="150"/>
    </row>
    <row r="927" spans="1:19" ht="23.25" customHeight="1">
      <c r="A927" s="150" t="str">
        <f t="shared" si="14"/>
        <v/>
      </c>
      <c r="B927" s="153" t="str">
        <f>IF($I927="","",IFERROR(IF(_xlfn.XLOOKUP($I927,tbl_StartedStatus[Bold ID],tbl_StartedStatus[Started])="Started","Yes",IF(_xlfn.XLOOKUP($I927,tbl_StartedStatus[Bold ID],tbl_StartedStatus[Started])="No Show","No Show","")),""))</f>
        <v/>
      </c>
      <c r="F927" s="149"/>
      <c r="M927" s="150"/>
      <c r="N927" s="155"/>
      <c r="R927" s="150" t="str">
        <f>IF($I927="","",IF(COUNTIFS('2.Mini Orientation'!$C:$C,$I927,'2.Mini Orientation'!$G:$G,"Yes")&gt;0,"Yes","No"))</f>
        <v/>
      </c>
      <c r="S927" s="150"/>
    </row>
    <row r="928" spans="1:19" ht="23.25" customHeight="1">
      <c r="A928" s="150" t="str">
        <f t="shared" si="14"/>
        <v/>
      </c>
      <c r="B928" s="153" t="str">
        <f>IF($I928="","",IFERROR(IF(_xlfn.XLOOKUP($I928,tbl_StartedStatus[Bold ID],tbl_StartedStatus[Started])="Started","Yes",IF(_xlfn.XLOOKUP($I928,tbl_StartedStatus[Bold ID],tbl_StartedStatus[Started])="No Show","No Show","")),""))</f>
        <v/>
      </c>
      <c r="F928" s="149"/>
      <c r="M928" s="150"/>
      <c r="N928" s="155"/>
      <c r="R928" s="150" t="str">
        <f>IF($I928="","",IF(COUNTIFS('2.Mini Orientation'!$C:$C,$I928,'2.Mini Orientation'!$G:$G,"Yes")&gt;0,"Yes","No"))</f>
        <v/>
      </c>
      <c r="S928" s="150"/>
    </row>
    <row r="929" spans="1:19" ht="23.25" customHeight="1">
      <c r="A929" s="150" t="str">
        <f t="shared" si="14"/>
        <v/>
      </c>
      <c r="B929" s="153" t="str">
        <f>IF($I929="","",IFERROR(IF(_xlfn.XLOOKUP($I929,tbl_StartedStatus[Bold ID],tbl_StartedStatus[Started])="Started","Yes",IF(_xlfn.XLOOKUP($I929,tbl_StartedStatus[Bold ID],tbl_StartedStatus[Started])="No Show","No Show","")),""))</f>
        <v/>
      </c>
      <c r="F929" s="149"/>
      <c r="M929" s="150"/>
      <c r="N929" s="155"/>
      <c r="R929" s="150" t="str">
        <f>IF($I929="","",IF(COUNTIFS('2.Mini Orientation'!$C:$C,$I929,'2.Mini Orientation'!$G:$G,"Yes")&gt;0,"Yes","No"))</f>
        <v/>
      </c>
      <c r="S929" s="150"/>
    </row>
    <row r="930" spans="1:19" ht="23.25" customHeight="1">
      <c r="A930" s="150" t="str">
        <f t="shared" si="14"/>
        <v/>
      </c>
      <c r="B930" s="153" t="str">
        <f>IF($I930="","",IFERROR(IF(_xlfn.XLOOKUP($I930,tbl_StartedStatus[Bold ID],tbl_StartedStatus[Started])="Started","Yes",IF(_xlfn.XLOOKUP($I930,tbl_StartedStatus[Bold ID],tbl_StartedStatus[Started])="No Show","No Show","")),""))</f>
        <v/>
      </c>
      <c r="F930" s="149"/>
      <c r="M930" s="150"/>
      <c r="N930" s="155"/>
      <c r="R930" s="150" t="str">
        <f>IF($I930="","",IF(COUNTIFS('2.Mini Orientation'!$C:$C,$I930,'2.Mini Orientation'!$G:$G,"Yes")&gt;0,"Yes","No"))</f>
        <v/>
      </c>
      <c r="S930" s="150"/>
    </row>
    <row r="931" spans="1:19" ht="23.25" customHeight="1">
      <c r="A931" s="150" t="str">
        <f t="shared" si="14"/>
        <v/>
      </c>
      <c r="B931" s="153" t="str">
        <f>IF($I931="","",IFERROR(IF(_xlfn.XLOOKUP($I931,tbl_StartedStatus[Bold ID],tbl_StartedStatus[Started])="Started","Yes",IF(_xlfn.XLOOKUP($I931,tbl_StartedStatus[Bold ID],tbl_StartedStatus[Started])="No Show","No Show","")),""))</f>
        <v/>
      </c>
      <c r="F931" s="149"/>
      <c r="M931" s="150"/>
      <c r="N931" s="155"/>
      <c r="R931" s="150" t="str">
        <f>IF($I931="","",IF(COUNTIFS('2.Mini Orientation'!$C:$C,$I931,'2.Mini Orientation'!$G:$G,"Yes")&gt;0,"Yes","No"))</f>
        <v/>
      </c>
      <c r="S931" s="150"/>
    </row>
    <row r="932" spans="1:19" ht="23.25" customHeight="1">
      <c r="A932" s="150" t="str">
        <f t="shared" si="14"/>
        <v/>
      </c>
      <c r="B932" s="153" t="str">
        <f>IF($I932="","",IFERROR(IF(_xlfn.XLOOKUP($I932,tbl_StartedStatus[Bold ID],tbl_StartedStatus[Started])="Started","Yes",IF(_xlfn.XLOOKUP($I932,tbl_StartedStatus[Bold ID],tbl_StartedStatus[Started])="No Show","No Show","")),""))</f>
        <v/>
      </c>
      <c r="F932" s="149"/>
      <c r="M932" s="150"/>
      <c r="N932" s="155"/>
      <c r="R932" s="150" t="str">
        <f>IF($I932="","",IF(COUNTIFS('2.Mini Orientation'!$C:$C,$I932,'2.Mini Orientation'!$G:$G,"Yes")&gt;0,"Yes","No"))</f>
        <v/>
      </c>
      <c r="S932" s="150"/>
    </row>
    <row r="933" spans="1:19" ht="23.25" customHeight="1">
      <c r="A933" s="150" t="str">
        <f t="shared" si="14"/>
        <v/>
      </c>
      <c r="B933" s="153" t="str">
        <f>IF($I933="","",IFERROR(IF(_xlfn.XLOOKUP($I933,tbl_StartedStatus[Bold ID],tbl_StartedStatus[Started])="Started","Yes",IF(_xlfn.XLOOKUP($I933,tbl_StartedStatus[Bold ID],tbl_StartedStatus[Started])="No Show","No Show","")),""))</f>
        <v/>
      </c>
      <c r="F933" s="149"/>
      <c r="M933" s="150"/>
      <c r="N933" s="155"/>
      <c r="R933" s="150" t="str">
        <f>IF($I933="","",IF(COUNTIFS('2.Mini Orientation'!$C:$C,$I933,'2.Mini Orientation'!$G:$G,"Yes")&gt;0,"Yes","No"))</f>
        <v/>
      </c>
      <c r="S933" s="150"/>
    </row>
    <row r="934" spans="1:19" ht="23.25" customHeight="1">
      <c r="A934" s="150" t="str">
        <f t="shared" si="14"/>
        <v/>
      </c>
      <c r="B934" s="153" t="str">
        <f>IF($I934="","",IFERROR(IF(_xlfn.XLOOKUP($I934,tbl_StartedStatus[Bold ID],tbl_StartedStatus[Started])="Started","Yes",IF(_xlfn.XLOOKUP($I934,tbl_StartedStatus[Bold ID],tbl_StartedStatus[Started])="No Show","No Show","")),""))</f>
        <v/>
      </c>
      <c r="F934" s="149"/>
      <c r="M934" s="150"/>
      <c r="N934" s="155"/>
      <c r="R934" s="150" t="str">
        <f>IF($I934="","",IF(COUNTIFS('2.Mini Orientation'!$C:$C,$I934,'2.Mini Orientation'!$G:$G,"Yes")&gt;0,"Yes","No"))</f>
        <v/>
      </c>
      <c r="S934" s="150"/>
    </row>
    <row r="935" spans="1:19" ht="23.25" customHeight="1">
      <c r="A935" s="150" t="str">
        <f t="shared" si="14"/>
        <v/>
      </c>
      <c r="B935" s="153" t="str">
        <f>IF($I935="","",IFERROR(IF(_xlfn.XLOOKUP($I935,tbl_StartedStatus[Bold ID],tbl_StartedStatus[Started])="Started","Yes",IF(_xlfn.XLOOKUP($I935,tbl_StartedStatus[Bold ID],tbl_StartedStatus[Started])="No Show","No Show","")),""))</f>
        <v/>
      </c>
      <c r="F935" s="149"/>
      <c r="M935" s="150"/>
      <c r="N935" s="155"/>
      <c r="R935" s="150" t="str">
        <f>IF($I935="","",IF(COUNTIFS('2.Mini Orientation'!$C:$C,$I935,'2.Mini Orientation'!$G:$G,"Yes")&gt;0,"Yes","No"))</f>
        <v/>
      </c>
      <c r="S935" s="150"/>
    </row>
    <row r="936" spans="1:19" ht="23.25" customHeight="1">
      <c r="A936" s="150" t="str">
        <f t="shared" si="14"/>
        <v/>
      </c>
      <c r="B936" s="153" t="str">
        <f>IF($I936="","",IFERROR(IF(_xlfn.XLOOKUP($I936,tbl_StartedStatus[Bold ID],tbl_StartedStatus[Started])="Started","Yes",IF(_xlfn.XLOOKUP($I936,tbl_StartedStatus[Bold ID],tbl_StartedStatus[Started])="No Show","No Show","")),""))</f>
        <v/>
      </c>
      <c r="F936" s="149"/>
      <c r="M936" s="150"/>
      <c r="N936" s="155"/>
      <c r="R936" s="150" t="str">
        <f>IF($I936="","",IF(COUNTIFS('2.Mini Orientation'!$C:$C,$I936,'2.Mini Orientation'!$G:$G,"Yes")&gt;0,"Yes","No"))</f>
        <v/>
      </c>
      <c r="S936" s="150"/>
    </row>
    <row r="937" spans="1:19" ht="23.25" customHeight="1">
      <c r="A937" s="150" t="str">
        <f t="shared" si="14"/>
        <v/>
      </c>
      <c r="B937" s="153" t="str">
        <f>IF($I937="","",IFERROR(IF(_xlfn.XLOOKUP($I937,tbl_StartedStatus[Bold ID],tbl_StartedStatus[Started])="Started","Yes",IF(_xlfn.XLOOKUP($I937,tbl_StartedStatus[Bold ID],tbl_StartedStatus[Started])="No Show","No Show","")),""))</f>
        <v/>
      </c>
      <c r="F937" s="149"/>
      <c r="M937" s="150"/>
      <c r="N937" s="155"/>
      <c r="R937" s="150" t="str">
        <f>IF($I937="","",IF(COUNTIFS('2.Mini Orientation'!$C:$C,$I937,'2.Mini Orientation'!$G:$G,"Yes")&gt;0,"Yes","No"))</f>
        <v/>
      </c>
      <c r="S937" s="150"/>
    </row>
    <row r="938" spans="1:19" ht="23.25" customHeight="1">
      <c r="A938" s="150" t="str">
        <f t="shared" si="14"/>
        <v/>
      </c>
      <c r="B938" s="153" t="str">
        <f>IF($I938="","",IFERROR(IF(_xlfn.XLOOKUP($I938,tbl_StartedStatus[Bold ID],tbl_StartedStatus[Started])="Started","Yes",IF(_xlfn.XLOOKUP($I938,tbl_StartedStatus[Bold ID],tbl_StartedStatus[Started])="No Show","No Show","")),""))</f>
        <v/>
      </c>
      <c r="F938" s="149"/>
      <c r="M938" s="150"/>
      <c r="N938" s="155"/>
      <c r="R938" s="150" t="str">
        <f>IF($I938="","",IF(COUNTIFS('2.Mini Orientation'!$C:$C,$I938,'2.Mini Orientation'!$G:$G,"Yes")&gt;0,"Yes","No"))</f>
        <v/>
      </c>
      <c r="S938" s="150"/>
    </row>
    <row r="939" spans="1:19" ht="23.25" customHeight="1">
      <c r="A939" s="150" t="str">
        <f t="shared" si="14"/>
        <v/>
      </c>
      <c r="B939" s="153" t="str">
        <f>IF($I939="","",IFERROR(IF(_xlfn.XLOOKUP($I939,tbl_StartedStatus[Bold ID],tbl_StartedStatus[Started])="Started","Yes",IF(_xlfn.XLOOKUP($I939,tbl_StartedStatus[Bold ID],tbl_StartedStatus[Started])="No Show","No Show","")),""))</f>
        <v/>
      </c>
      <c r="F939" s="149"/>
      <c r="M939" s="150"/>
      <c r="N939" s="155"/>
      <c r="R939" s="150" t="str">
        <f>IF($I939="","",IF(COUNTIFS('2.Mini Orientation'!$C:$C,$I939,'2.Mini Orientation'!$G:$G,"Yes")&gt;0,"Yes","No"))</f>
        <v/>
      </c>
      <c r="S939" s="150"/>
    </row>
    <row r="940" spans="1:19" ht="23.25" customHeight="1">
      <c r="A940" s="150" t="str">
        <f t="shared" si="14"/>
        <v/>
      </c>
      <c r="B940" s="153" t="str">
        <f>IF($I940="","",IFERROR(IF(_xlfn.XLOOKUP($I940,tbl_StartedStatus[Bold ID],tbl_StartedStatus[Started])="Started","Yes",IF(_xlfn.XLOOKUP($I940,tbl_StartedStatus[Bold ID],tbl_StartedStatus[Started])="No Show","No Show","")),""))</f>
        <v/>
      </c>
      <c r="F940" s="149"/>
      <c r="M940" s="150"/>
      <c r="N940" s="155"/>
      <c r="R940" s="150" t="str">
        <f>IF($I940="","",IF(COUNTIFS('2.Mini Orientation'!$C:$C,$I940,'2.Mini Orientation'!$G:$G,"Yes")&gt;0,"Yes","No"))</f>
        <v/>
      </c>
      <c r="S940" s="150"/>
    </row>
    <row r="941" spans="1:19" ht="23.25" customHeight="1">
      <c r="A941" s="150" t="str">
        <f t="shared" si="14"/>
        <v/>
      </c>
      <c r="B941" s="153" t="str">
        <f>IF($I941="","",IFERROR(IF(_xlfn.XLOOKUP($I941,tbl_StartedStatus[Bold ID],tbl_StartedStatus[Started])="Started","Yes",IF(_xlfn.XLOOKUP($I941,tbl_StartedStatus[Bold ID],tbl_StartedStatus[Started])="No Show","No Show","")),""))</f>
        <v/>
      </c>
      <c r="F941" s="149"/>
      <c r="M941" s="150"/>
      <c r="N941" s="155"/>
      <c r="R941" s="150" t="str">
        <f>IF($I941="","",IF(COUNTIFS('2.Mini Orientation'!$C:$C,$I941,'2.Mini Orientation'!$G:$G,"Yes")&gt;0,"Yes","No"))</f>
        <v/>
      </c>
      <c r="S941" s="150"/>
    </row>
    <row r="942" spans="1:19" ht="23.25" customHeight="1">
      <c r="A942" s="150" t="str">
        <f t="shared" si="14"/>
        <v/>
      </c>
      <c r="B942" s="153" t="str">
        <f>IF($I942="","",IFERROR(IF(_xlfn.XLOOKUP($I942,tbl_StartedStatus[Bold ID],tbl_StartedStatus[Started])="Started","Yes",IF(_xlfn.XLOOKUP($I942,tbl_StartedStatus[Bold ID],tbl_StartedStatus[Started])="No Show","No Show","")),""))</f>
        <v/>
      </c>
      <c r="F942" s="149"/>
      <c r="M942" s="150"/>
      <c r="N942" s="155"/>
      <c r="R942" s="150" t="str">
        <f>IF($I942="","",IF(COUNTIFS('2.Mini Orientation'!$C:$C,$I942,'2.Mini Orientation'!$G:$G,"Yes")&gt;0,"Yes","No"))</f>
        <v/>
      </c>
      <c r="S942" s="150"/>
    </row>
    <row r="943" spans="1:19" ht="23.25" customHeight="1">
      <c r="A943" s="150" t="str">
        <f t="shared" si="14"/>
        <v/>
      </c>
      <c r="B943" s="153" t="str">
        <f>IF($I943="","",IFERROR(IF(_xlfn.XLOOKUP($I943,tbl_StartedStatus[Bold ID],tbl_StartedStatus[Started])="Started","Yes",IF(_xlfn.XLOOKUP($I943,tbl_StartedStatus[Bold ID],tbl_StartedStatus[Started])="No Show","No Show","")),""))</f>
        <v/>
      </c>
      <c r="F943" s="149"/>
      <c r="M943" s="150"/>
      <c r="N943" s="155"/>
      <c r="R943" s="150" t="str">
        <f>IF($I943="","",IF(COUNTIFS('2.Mini Orientation'!$C:$C,$I943,'2.Mini Orientation'!$G:$G,"Yes")&gt;0,"Yes","No"))</f>
        <v/>
      </c>
      <c r="S943" s="150"/>
    </row>
    <row r="944" spans="1:19" ht="23.25" customHeight="1">
      <c r="A944" s="150" t="str">
        <f t="shared" si="14"/>
        <v/>
      </c>
      <c r="B944" s="153" t="str">
        <f>IF($I944="","",IFERROR(IF(_xlfn.XLOOKUP($I944,tbl_StartedStatus[Bold ID],tbl_StartedStatus[Started])="Started","Yes",IF(_xlfn.XLOOKUP($I944,tbl_StartedStatus[Bold ID],tbl_StartedStatus[Started])="No Show","No Show","")),""))</f>
        <v/>
      </c>
      <c r="F944" s="149"/>
      <c r="M944" s="150"/>
      <c r="N944" s="155"/>
      <c r="R944" s="150" t="str">
        <f>IF($I944="","",IF(COUNTIFS('2.Mini Orientation'!$C:$C,$I944,'2.Mini Orientation'!$G:$G,"Yes")&gt;0,"Yes","No"))</f>
        <v/>
      </c>
      <c r="S944" s="150"/>
    </row>
    <row r="945" spans="1:19" ht="23.25" customHeight="1">
      <c r="A945" s="150" t="str">
        <f t="shared" si="14"/>
        <v/>
      </c>
      <c r="B945" s="153" t="str">
        <f>IF($I945="","",IFERROR(IF(_xlfn.XLOOKUP($I945,tbl_StartedStatus[Bold ID],tbl_StartedStatus[Started])="Started","Yes",IF(_xlfn.XLOOKUP($I945,tbl_StartedStatus[Bold ID],tbl_StartedStatus[Started])="No Show","No Show","")),""))</f>
        <v/>
      </c>
      <c r="F945" s="149"/>
      <c r="M945" s="150"/>
      <c r="N945" s="155"/>
      <c r="R945" s="150" t="str">
        <f>IF($I945="","",IF(COUNTIFS('2.Mini Orientation'!$C:$C,$I945,'2.Mini Orientation'!$G:$G,"Yes")&gt;0,"Yes","No"))</f>
        <v/>
      </c>
      <c r="S945" s="150"/>
    </row>
    <row r="946" spans="1:19" ht="23.25" customHeight="1">
      <c r="A946" s="150" t="str">
        <f t="shared" si="14"/>
        <v/>
      </c>
      <c r="B946" s="153" t="str">
        <f>IF($I946="","",IFERROR(IF(_xlfn.XLOOKUP($I946,tbl_StartedStatus[Bold ID],tbl_StartedStatus[Started])="Started","Yes",IF(_xlfn.XLOOKUP($I946,tbl_StartedStatus[Bold ID],tbl_StartedStatus[Started])="No Show","No Show","")),""))</f>
        <v/>
      </c>
      <c r="F946" s="149"/>
      <c r="M946" s="150"/>
      <c r="N946" s="155"/>
      <c r="R946" s="150" t="str">
        <f>IF($I946="","",IF(COUNTIFS('2.Mini Orientation'!$C:$C,$I946,'2.Mini Orientation'!$G:$G,"Yes")&gt;0,"Yes","No"))</f>
        <v/>
      </c>
      <c r="S946" s="150"/>
    </row>
    <row r="947" spans="1:19" ht="23.25" customHeight="1">
      <c r="A947" s="150" t="str">
        <f t="shared" si="14"/>
        <v/>
      </c>
      <c r="B947" s="153" t="str">
        <f>IF($I947="","",IFERROR(IF(_xlfn.XLOOKUP($I947,tbl_StartedStatus[Bold ID],tbl_StartedStatus[Started])="Started","Yes",IF(_xlfn.XLOOKUP($I947,tbl_StartedStatus[Bold ID],tbl_StartedStatus[Started])="No Show","No Show","")),""))</f>
        <v/>
      </c>
      <c r="F947" s="149"/>
      <c r="M947" s="150"/>
      <c r="N947" s="155"/>
      <c r="R947" s="150" t="str">
        <f>IF($I947="","",IF(COUNTIFS('2.Mini Orientation'!$C:$C,$I947,'2.Mini Orientation'!$G:$G,"Yes")&gt;0,"Yes","No"))</f>
        <v/>
      </c>
      <c r="S947" s="150"/>
    </row>
    <row r="948" spans="1:19" ht="23.25" customHeight="1">
      <c r="A948" s="150" t="str">
        <f t="shared" si="14"/>
        <v/>
      </c>
      <c r="B948" s="153" t="str">
        <f>IF($I948="","",IFERROR(IF(_xlfn.XLOOKUP($I948,tbl_StartedStatus[Bold ID],tbl_StartedStatus[Started])="Started","Yes",IF(_xlfn.XLOOKUP($I948,tbl_StartedStatus[Bold ID],tbl_StartedStatus[Started])="No Show","No Show","")),""))</f>
        <v/>
      </c>
      <c r="F948" s="149"/>
      <c r="M948" s="150"/>
      <c r="N948" s="155"/>
      <c r="R948" s="150" t="str">
        <f>IF($I948="","",IF(COUNTIFS('2.Mini Orientation'!$C:$C,$I948,'2.Mini Orientation'!$G:$G,"Yes")&gt;0,"Yes","No"))</f>
        <v/>
      </c>
      <c r="S948" s="150"/>
    </row>
    <row r="949" spans="1:19" ht="23.25" customHeight="1">
      <c r="A949" s="150" t="str">
        <f t="shared" si="14"/>
        <v/>
      </c>
      <c r="B949" s="153" t="str">
        <f>IF($I949="","",IFERROR(IF(_xlfn.XLOOKUP($I949,tbl_StartedStatus[Bold ID],tbl_StartedStatus[Started])="Started","Yes",IF(_xlfn.XLOOKUP($I949,tbl_StartedStatus[Bold ID],tbl_StartedStatus[Started])="No Show","No Show","")),""))</f>
        <v/>
      </c>
      <c r="F949" s="149"/>
      <c r="M949" s="150"/>
      <c r="N949" s="155"/>
      <c r="R949" s="150" t="str">
        <f>IF($I949="","",IF(COUNTIFS('2.Mini Orientation'!$C:$C,$I949,'2.Mini Orientation'!$G:$G,"Yes")&gt;0,"Yes","No"))</f>
        <v/>
      </c>
      <c r="S949" s="150"/>
    </row>
    <row r="950" spans="1:19" ht="23.25" customHeight="1">
      <c r="A950" s="150" t="str">
        <f t="shared" si="14"/>
        <v/>
      </c>
      <c r="B950" s="153" t="str">
        <f>IF($I950="","",IFERROR(IF(_xlfn.XLOOKUP($I950,tbl_StartedStatus[Bold ID],tbl_StartedStatus[Started])="Started","Yes",IF(_xlfn.XLOOKUP($I950,tbl_StartedStatus[Bold ID],tbl_StartedStatus[Started])="No Show","No Show","")),""))</f>
        <v/>
      </c>
      <c r="F950" s="149"/>
      <c r="M950" s="150"/>
      <c r="N950" s="155"/>
      <c r="R950" s="150" t="str">
        <f>IF($I950="","",IF(COUNTIFS('2.Mini Orientation'!$C:$C,$I950,'2.Mini Orientation'!$G:$G,"Yes")&gt;0,"Yes","No"))</f>
        <v/>
      </c>
      <c r="S950" s="150"/>
    </row>
    <row r="951" spans="1:19" ht="23.25" customHeight="1">
      <c r="A951" s="150" t="str">
        <f t="shared" si="14"/>
        <v/>
      </c>
      <c r="B951" s="153" t="str">
        <f>IF($I951="","",IFERROR(IF(_xlfn.XLOOKUP($I951,tbl_StartedStatus[Bold ID],tbl_StartedStatus[Started])="Started","Yes",IF(_xlfn.XLOOKUP($I951,tbl_StartedStatus[Bold ID],tbl_StartedStatus[Started])="No Show","No Show","")),""))</f>
        <v/>
      </c>
      <c r="F951" s="149"/>
      <c r="M951" s="150"/>
      <c r="N951" s="155"/>
      <c r="R951" s="150" t="str">
        <f>IF($I951="","",IF(COUNTIFS('2.Mini Orientation'!$C:$C,$I951,'2.Mini Orientation'!$G:$G,"Yes")&gt;0,"Yes","No"))</f>
        <v/>
      </c>
      <c r="S951" s="150"/>
    </row>
    <row r="952" spans="1:19" ht="23.25" customHeight="1">
      <c r="A952" s="150" t="str">
        <f t="shared" si="14"/>
        <v/>
      </c>
      <c r="B952" s="153" t="str">
        <f>IF($I952="","",IFERROR(IF(_xlfn.XLOOKUP($I952,tbl_StartedStatus[Bold ID],tbl_StartedStatus[Started])="Started","Yes",IF(_xlfn.XLOOKUP($I952,tbl_StartedStatus[Bold ID],tbl_StartedStatus[Started])="No Show","No Show","")),""))</f>
        <v/>
      </c>
      <c r="F952" s="149"/>
      <c r="M952" s="150"/>
      <c r="N952" s="155"/>
      <c r="R952" s="150" t="str">
        <f>IF($I952="","",IF(COUNTIFS('2.Mini Orientation'!$C:$C,$I952,'2.Mini Orientation'!$G:$G,"Yes")&gt;0,"Yes","No"))</f>
        <v/>
      </c>
      <c r="S952" s="150"/>
    </row>
    <row r="953" spans="1:19" ht="23.25" customHeight="1">
      <c r="A953" s="150" t="str">
        <f t="shared" si="14"/>
        <v/>
      </c>
      <c r="B953" s="153" t="str">
        <f>IF($I953="","",IFERROR(IF(_xlfn.XLOOKUP($I953,tbl_StartedStatus[Bold ID],tbl_StartedStatus[Started])="Started","Yes",IF(_xlfn.XLOOKUP($I953,tbl_StartedStatus[Bold ID],tbl_StartedStatus[Started])="No Show","No Show","")),""))</f>
        <v/>
      </c>
      <c r="F953" s="149"/>
      <c r="M953" s="150"/>
      <c r="N953" s="155"/>
      <c r="R953" s="150" t="str">
        <f>IF($I953="","",IF(COUNTIFS('2.Mini Orientation'!$C:$C,$I953,'2.Mini Orientation'!$G:$G,"Yes")&gt;0,"Yes","No"))</f>
        <v/>
      </c>
      <c r="S953" s="150"/>
    </row>
    <row r="954" spans="1:19" ht="23.25" customHeight="1">
      <c r="A954" s="150" t="str">
        <f t="shared" si="14"/>
        <v/>
      </c>
      <c r="B954" s="153" t="str">
        <f>IF($I954="","",IFERROR(IF(_xlfn.XLOOKUP($I954,tbl_StartedStatus[Bold ID],tbl_StartedStatus[Started])="Started","Yes",IF(_xlfn.XLOOKUP($I954,tbl_StartedStatus[Bold ID],tbl_StartedStatus[Started])="No Show","No Show","")),""))</f>
        <v/>
      </c>
      <c r="F954" s="149"/>
      <c r="M954" s="150"/>
      <c r="N954" s="155"/>
      <c r="R954" s="150" t="str">
        <f>IF($I954="","",IF(COUNTIFS('2.Mini Orientation'!$C:$C,$I954,'2.Mini Orientation'!$G:$G,"Yes")&gt;0,"Yes","No"))</f>
        <v/>
      </c>
      <c r="S954" s="150"/>
    </row>
    <row r="955" spans="1:19" ht="23.25" customHeight="1">
      <c r="A955" s="150" t="str">
        <f t="shared" si="14"/>
        <v/>
      </c>
      <c r="B955" s="153" t="str">
        <f>IF($I955="","",IFERROR(IF(_xlfn.XLOOKUP($I955,tbl_StartedStatus[Bold ID],tbl_StartedStatus[Started])="Started","Yes",IF(_xlfn.XLOOKUP($I955,tbl_StartedStatus[Bold ID],tbl_StartedStatus[Started])="No Show","No Show","")),""))</f>
        <v/>
      </c>
      <c r="F955" s="149"/>
      <c r="M955" s="150"/>
      <c r="N955" s="155"/>
      <c r="R955" s="150" t="str">
        <f>IF($I955="","",IF(COUNTIFS('2.Mini Orientation'!$C:$C,$I955,'2.Mini Orientation'!$G:$G,"Yes")&gt;0,"Yes","No"))</f>
        <v/>
      </c>
      <c r="S955" s="150"/>
    </row>
    <row r="956" spans="1:19" ht="23.25" customHeight="1">
      <c r="A956" s="150" t="str">
        <f t="shared" si="14"/>
        <v/>
      </c>
      <c r="B956" s="153" t="str">
        <f>IF($I956="","",IFERROR(IF(_xlfn.XLOOKUP($I956,tbl_StartedStatus[Bold ID],tbl_StartedStatus[Started])="Started","Yes",IF(_xlfn.XLOOKUP($I956,tbl_StartedStatus[Bold ID],tbl_StartedStatus[Started])="No Show","No Show","")),""))</f>
        <v/>
      </c>
      <c r="F956" s="149"/>
      <c r="M956" s="150"/>
      <c r="N956" s="155"/>
      <c r="R956" s="150" t="str">
        <f>IF($I956="","",IF(COUNTIFS('2.Mini Orientation'!$C:$C,$I956,'2.Mini Orientation'!$G:$G,"Yes")&gt;0,"Yes","No"))</f>
        <v/>
      </c>
      <c r="S956" s="150"/>
    </row>
    <row r="957" spans="1:19" ht="23.25" customHeight="1">
      <c r="A957" s="150" t="str">
        <f t="shared" si="14"/>
        <v/>
      </c>
      <c r="B957" s="153" t="str">
        <f>IF($I957="","",IFERROR(IF(_xlfn.XLOOKUP($I957,tbl_StartedStatus[Bold ID],tbl_StartedStatus[Started])="Started","Yes",IF(_xlfn.XLOOKUP($I957,tbl_StartedStatus[Bold ID],tbl_StartedStatus[Started])="No Show","No Show","")),""))</f>
        <v/>
      </c>
      <c r="F957" s="149"/>
      <c r="M957" s="150"/>
      <c r="N957" s="155"/>
      <c r="R957" s="150" t="str">
        <f>IF($I957="","",IF(COUNTIFS('2.Mini Orientation'!$C:$C,$I957,'2.Mini Orientation'!$G:$G,"Yes")&gt;0,"Yes","No"))</f>
        <v/>
      </c>
      <c r="S957" s="150"/>
    </row>
    <row r="958" spans="1:19" ht="23.25" customHeight="1">
      <c r="A958" s="150" t="str">
        <f t="shared" si="14"/>
        <v/>
      </c>
      <c r="B958" s="153" t="str">
        <f>IF($I958="","",IFERROR(IF(_xlfn.XLOOKUP($I958,tbl_StartedStatus[Bold ID],tbl_StartedStatus[Started])="Started","Yes",IF(_xlfn.XLOOKUP($I958,tbl_StartedStatus[Bold ID],tbl_StartedStatus[Started])="No Show","No Show","")),""))</f>
        <v/>
      </c>
      <c r="F958" s="149"/>
      <c r="M958" s="150"/>
      <c r="N958" s="155"/>
      <c r="R958" s="150" t="str">
        <f>IF($I958="","",IF(COUNTIFS('2.Mini Orientation'!$C:$C,$I958,'2.Mini Orientation'!$G:$G,"Yes")&gt;0,"Yes","No"))</f>
        <v/>
      </c>
      <c r="S958" s="150"/>
    </row>
    <row r="959" spans="1:19" ht="23.25" customHeight="1">
      <c r="A959" s="150" t="str">
        <f t="shared" si="14"/>
        <v/>
      </c>
      <c r="B959" s="153" t="str">
        <f>IF($I959="","",IFERROR(IF(_xlfn.XLOOKUP($I959,tbl_StartedStatus[Bold ID],tbl_StartedStatus[Started])="Started","Yes",IF(_xlfn.XLOOKUP($I959,tbl_StartedStatus[Bold ID],tbl_StartedStatus[Started])="No Show","No Show","")),""))</f>
        <v/>
      </c>
      <c r="F959" s="149"/>
      <c r="M959" s="150"/>
      <c r="N959" s="155"/>
      <c r="R959" s="150" t="str">
        <f>IF($I959="","",IF(COUNTIFS('2.Mini Orientation'!$C:$C,$I959,'2.Mini Orientation'!$G:$G,"Yes")&gt;0,"Yes","No"))</f>
        <v/>
      </c>
      <c r="S959" s="150"/>
    </row>
    <row r="960" spans="1:19" ht="23.25" customHeight="1">
      <c r="A960" s="150" t="str">
        <f t="shared" si="14"/>
        <v/>
      </c>
      <c r="B960" s="153" t="str">
        <f>IF($I960="","",IFERROR(IF(_xlfn.XLOOKUP($I960,tbl_StartedStatus[Bold ID],tbl_StartedStatus[Started])="Started","Yes",IF(_xlfn.XLOOKUP($I960,tbl_StartedStatus[Bold ID],tbl_StartedStatus[Started])="No Show","No Show","")),""))</f>
        <v/>
      </c>
      <c r="F960" s="149"/>
      <c r="M960" s="150"/>
      <c r="N960" s="155"/>
      <c r="R960" s="150" t="str">
        <f>IF($I960="","",IF(COUNTIFS('2.Mini Orientation'!$C:$C,$I960,'2.Mini Orientation'!$G:$G,"Yes")&gt;0,"Yes","No"))</f>
        <v/>
      </c>
      <c r="S960" s="150"/>
    </row>
    <row r="961" spans="1:19" ht="23.25" customHeight="1">
      <c r="A961" s="150" t="str">
        <f t="shared" si="14"/>
        <v/>
      </c>
      <c r="B961" s="153" t="str">
        <f>IF($I961="","",IFERROR(IF(_xlfn.XLOOKUP($I961,tbl_StartedStatus[Bold ID],tbl_StartedStatus[Started])="Started","Yes",IF(_xlfn.XLOOKUP($I961,tbl_StartedStatus[Bold ID],tbl_StartedStatus[Started])="No Show","No Show","")),""))</f>
        <v/>
      </c>
      <c r="F961" s="149"/>
      <c r="M961" s="150"/>
      <c r="N961" s="155"/>
      <c r="R961" s="150" t="str">
        <f>IF($I961="","",IF(COUNTIFS('2.Mini Orientation'!$C:$C,$I961,'2.Mini Orientation'!$G:$G,"Yes")&gt;0,"Yes","No"))</f>
        <v/>
      </c>
      <c r="S961" s="150"/>
    </row>
    <row r="962" spans="1:19" ht="23.25" customHeight="1">
      <c r="A962" s="150" t="str">
        <f t="shared" ref="A962:A1025" si="15">IF($I962="","",IF(AND($R962="Yes",$O962="Passed",$P962="Passed",$Q962="Passed"),"Yes","No"))</f>
        <v/>
      </c>
      <c r="B962" s="153" t="str">
        <f>IF($I962="","",IFERROR(IF(_xlfn.XLOOKUP($I962,tbl_StartedStatus[Bold ID],tbl_StartedStatus[Started])="Started","Yes",IF(_xlfn.XLOOKUP($I962,tbl_StartedStatus[Bold ID],tbl_StartedStatus[Started])="No Show","No Show","")),""))</f>
        <v/>
      </c>
      <c r="F962" s="149"/>
      <c r="M962" s="150"/>
      <c r="N962" s="155"/>
      <c r="R962" s="150" t="str">
        <f>IF($I962="","",IF(COUNTIFS('2.Mini Orientation'!$C:$C,$I962,'2.Mini Orientation'!$G:$G,"Yes")&gt;0,"Yes","No"))</f>
        <v/>
      </c>
      <c r="S962" s="150"/>
    </row>
    <row r="963" spans="1:19" ht="23.25" customHeight="1">
      <c r="A963" s="150" t="str">
        <f t="shared" si="15"/>
        <v/>
      </c>
      <c r="B963" s="153" t="str">
        <f>IF($I963="","",IFERROR(IF(_xlfn.XLOOKUP($I963,tbl_StartedStatus[Bold ID],tbl_StartedStatus[Started])="Started","Yes",IF(_xlfn.XLOOKUP($I963,tbl_StartedStatus[Bold ID],tbl_StartedStatus[Started])="No Show","No Show","")),""))</f>
        <v/>
      </c>
      <c r="F963" s="149"/>
      <c r="M963" s="150"/>
      <c r="N963" s="155"/>
      <c r="R963" s="150" t="str">
        <f>IF($I963="","",IF(COUNTIFS('2.Mini Orientation'!$C:$C,$I963,'2.Mini Orientation'!$G:$G,"Yes")&gt;0,"Yes","No"))</f>
        <v/>
      </c>
      <c r="S963" s="150"/>
    </row>
    <row r="964" spans="1:19" ht="23.25" customHeight="1">
      <c r="A964" s="150" t="str">
        <f t="shared" si="15"/>
        <v/>
      </c>
      <c r="B964" s="153" t="str">
        <f>IF($I964="","",IFERROR(IF(_xlfn.XLOOKUP($I964,tbl_StartedStatus[Bold ID],tbl_StartedStatus[Started])="Started","Yes",IF(_xlfn.XLOOKUP($I964,tbl_StartedStatus[Bold ID],tbl_StartedStatus[Started])="No Show","No Show","")),""))</f>
        <v/>
      </c>
      <c r="F964" s="149"/>
      <c r="M964" s="150"/>
      <c r="N964" s="155"/>
      <c r="R964" s="150" t="str">
        <f>IF($I964="","",IF(COUNTIFS('2.Mini Orientation'!$C:$C,$I964,'2.Mini Orientation'!$G:$G,"Yes")&gt;0,"Yes","No"))</f>
        <v/>
      </c>
      <c r="S964" s="150"/>
    </row>
    <row r="965" spans="1:19" ht="23.25" customHeight="1">
      <c r="A965" s="150" t="str">
        <f t="shared" si="15"/>
        <v/>
      </c>
      <c r="B965" s="153" t="str">
        <f>IF($I965="","",IFERROR(IF(_xlfn.XLOOKUP($I965,tbl_StartedStatus[Bold ID],tbl_StartedStatus[Started])="Started","Yes",IF(_xlfn.XLOOKUP($I965,tbl_StartedStatus[Bold ID],tbl_StartedStatus[Started])="No Show","No Show","")),""))</f>
        <v/>
      </c>
      <c r="F965" s="149"/>
      <c r="M965" s="150"/>
      <c r="N965" s="155"/>
      <c r="R965" s="150" t="str">
        <f>IF($I965="","",IF(COUNTIFS('2.Mini Orientation'!$C:$C,$I965,'2.Mini Orientation'!$G:$G,"Yes")&gt;0,"Yes","No"))</f>
        <v/>
      </c>
      <c r="S965" s="150"/>
    </row>
    <row r="966" spans="1:19" ht="23.25" customHeight="1">
      <c r="A966" s="150" t="str">
        <f t="shared" si="15"/>
        <v/>
      </c>
      <c r="B966" s="153" t="str">
        <f>IF($I966="","",IFERROR(IF(_xlfn.XLOOKUP($I966,tbl_StartedStatus[Bold ID],tbl_StartedStatus[Started])="Started","Yes",IF(_xlfn.XLOOKUP($I966,tbl_StartedStatus[Bold ID],tbl_StartedStatus[Started])="No Show","No Show","")),""))</f>
        <v/>
      </c>
      <c r="F966" s="149"/>
      <c r="M966" s="150"/>
      <c r="N966" s="155"/>
      <c r="R966" s="150" t="str">
        <f>IF($I966="","",IF(COUNTIFS('2.Mini Orientation'!$C:$C,$I966,'2.Mini Orientation'!$G:$G,"Yes")&gt;0,"Yes","No"))</f>
        <v/>
      </c>
      <c r="S966" s="150"/>
    </row>
    <row r="967" spans="1:19" ht="23.25" customHeight="1">
      <c r="A967" s="150" t="str">
        <f t="shared" si="15"/>
        <v/>
      </c>
      <c r="B967" s="153" t="str">
        <f>IF($I967="","",IFERROR(IF(_xlfn.XLOOKUP($I967,tbl_StartedStatus[Bold ID],tbl_StartedStatus[Started])="Started","Yes",IF(_xlfn.XLOOKUP($I967,tbl_StartedStatus[Bold ID],tbl_StartedStatus[Started])="No Show","No Show","")),""))</f>
        <v/>
      </c>
      <c r="F967" s="149"/>
      <c r="M967" s="150"/>
      <c r="N967" s="155"/>
      <c r="R967" s="150" t="str">
        <f>IF($I967="","",IF(COUNTIFS('2.Mini Orientation'!$C:$C,$I967,'2.Mini Orientation'!$G:$G,"Yes")&gt;0,"Yes","No"))</f>
        <v/>
      </c>
      <c r="S967" s="150"/>
    </row>
    <row r="968" spans="1:19" ht="23.25" customHeight="1">
      <c r="A968" s="150" t="str">
        <f t="shared" si="15"/>
        <v/>
      </c>
      <c r="B968" s="153" t="str">
        <f>IF($I968="","",IFERROR(IF(_xlfn.XLOOKUP($I968,tbl_StartedStatus[Bold ID],tbl_StartedStatus[Started])="Started","Yes",IF(_xlfn.XLOOKUP($I968,tbl_StartedStatus[Bold ID],tbl_StartedStatus[Started])="No Show","No Show","")),""))</f>
        <v/>
      </c>
      <c r="F968" s="149"/>
      <c r="M968" s="150"/>
      <c r="N968" s="155"/>
      <c r="R968" s="150" t="str">
        <f>IF($I968="","",IF(COUNTIFS('2.Mini Orientation'!$C:$C,$I968,'2.Mini Orientation'!$G:$G,"Yes")&gt;0,"Yes","No"))</f>
        <v/>
      </c>
      <c r="S968" s="150"/>
    </row>
    <row r="969" spans="1:19" ht="23.25" customHeight="1">
      <c r="A969" s="150" t="str">
        <f t="shared" si="15"/>
        <v/>
      </c>
      <c r="B969" s="153" t="str">
        <f>IF($I969="","",IFERROR(IF(_xlfn.XLOOKUP($I969,tbl_StartedStatus[Bold ID],tbl_StartedStatus[Started])="Started","Yes",IF(_xlfn.XLOOKUP($I969,tbl_StartedStatus[Bold ID],tbl_StartedStatus[Started])="No Show","No Show","")),""))</f>
        <v/>
      </c>
      <c r="F969" s="149"/>
      <c r="M969" s="150"/>
      <c r="N969" s="155"/>
      <c r="R969" s="150" t="str">
        <f>IF($I969="","",IF(COUNTIFS('2.Mini Orientation'!$C:$C,$I969,'2.Mini Orientation'!$G:$G,"Yes")&gt;0,"Yes","No"))</f>
        <v/>
      </c>
      <c r="S969" s="150"/>
    </row>
    <row r="970" spans="1:19" ht="23.25" customHeight="1">
      <c r="A970" s="150" t="str">
        <f t="shared" si="15"/>
        <v/>
      </c>
      <c r="B970" s="153" t="str">
        <f>IF($I970="","",IFERROR(IF(_xlfn.XLOOKUP($I970,tbl_StartedStatus[Bold ID],tbl_StartedStatus[Started])="Started","Yes",IF(_xlfn.XLOOKUP($I970,tbl_StartedStatus[Bold ID],tbl_StartedStatus[Started])="No Show","No Show","")),""))</f>
        <v/>
      </c>
      <c r="F970" s="149"/>
      <c r="M970" s="150"/>
      <c r="N970" s="155"/>
      <c r="R970" s="150" t="str">
        <f>IF($I970="","",IF(COUNTIFS('2.Mini Orientation'!$C:$C,$I970,'2.Mini Orientation'!$G:$G,"Yes")&gt;0,"Yes","No"))</f>
        <v/>
      </c>
      <c r="S970" s="150"/>
    </row>
    <row r="971" spans="1:19" ht="23.25" customHeight="1">
      <c r="A971" s="150" t="str">
        <f t="shared" si="15"/>
        <v/>
      </c>
      <c r="B971" s="153" t="str">
        <f>IF($I971="","",IFERROR(IF(_xlfn.XLOOKUP($I971,tbl_StartedStatus[Bold ID],tbl_StartedStatus[Started])="Started","Yes",IF(_xlfn.XLOOKUP($I971,tbl_StartedStatus[Bold ID],tbl_StartedStatus[Started])="No Show","No Show","")),""))</f>
        <v/>
      </c>
      <c r="F971" s="149"/>
      <c r="M971" s="150"/>
      <c r="N971" s="155"/>
      <c r="R971" s="150" t="str">
        <f>IF($I971="","",IF(COUNTIFS('2.Mini Orientation'!$C:$C,$I971,'2.Mini Orientation'!$G:$G,"Yes")&gt;0,"Yes","No"))</f>
        <v/>
      </c>
      <c r="S971" s="150"/>
    </row>
    <row r="972" spans="1:19" ht="23.25" customHeight="1">
      <c r="A972" s="150" t="str">
        <f t="shared" si="15"/>
        <v/>
      </c>
      <c r="B972" s="153" t="str">
        <f>IF($I972="","",IFERROR(IF(_xlfn.XLOOKUP($I972,tbl_StartedStatus[Bold ID],tbl_StartedStatus[Started])="Started","Yes",IF(_xlfn.XLOOKUP($I972,tbl_StartedStatus[Bold ID],tbl_StartedStatus[Started])="No Show","No Show","")),""))</f>
        <v/>
      </c>
      <c r="F972" s="149"/>
      <c r="M972" s="150"/>
      <c r="N972" s="155"/>
      <c r="R972" s="150" t="str">
        <f>IF($I972="","",IF(COUNTIFS('2.Mini Orientation'!$C:$C,$I972,'2.Mini Orientation'!$G:$G,"Yes")&gt;0,"Yes","No"))</f>
        <v/>
      </c>
      <c r="S972" s="150"/>
    </row>
    <row r="973" spans="1:19" ht="23.25" customHeight="1">
      <c r="A973" s="150" t="str">
        <f t="shared" si="15"/>
        <v/>
      </c>
      <c r="B973" s="153" t="str">
        <f>IF($I973="","",IFERROR(IF(_xlfn.XLOOKUP($I973,tbl_StartedStatus[Bold ID],tbl_StartedStatus[Started])="Started","Yes",IF(_xlfn.XLOOKUP($I973,tbl_StartedStatus[Bold ID],tbl_StartedStatus[Started])="No Show","No Show","")),""))</f>
        <v/>
      </c>
      <c r="F973" s="149"/>
      <c r="M973" s="150"/>
      <c r="N973" s="155"/>
      <c r="R973" s="150" t="str">
        <f>IF($I973="","",IF(COUNTIFS('2.Mini Orientation'!$C:$C,$I973,'2.Mini Orientation'!$G:$G,"Yes")&gt;0,"Yes","No"))</f>
        <v/>
      </c>
      <c r="S973" s="150"/>
    </row>
    <row r="974" spans="1:19" ht="23.25" customHeight="1">
      <c r="A974" s="150" t="str">
        <f t="shared" si="15"/>
        <v/>
      </c>
      <c r="B974" s="153" t="str">
        <f>IF($I974="","",IFERROR(IF(_xlfn.XLOOKUP($I974,tbl_StartedStatus[Bold ID],tbl_StartedStatus[Started])="Started","Yes",IF(_xlfn.XLOOKUP($I974,tbl_StartedStatus[Bold ID],tbl_StartedStatus[Started])="No Show","No Show","")),""))</f>
        <v/>
      </c>
      <c r="F974" s="149"/>
      <c r="M974" s="150"/>
      <c r="N974" s="155"/>
      <c r="R974" s="150" t="str">
        <f>IF($I974="","",IF(COUNTIFS('2.Mini Orientation'!$C:$C,$I974,'2.Mini Orientation'!$G:$G,"Yes")&gt;0,"Yes","No"))</f>
        <v/>
      </c>
      <c r="S974" s="150"/>
    </row>
    <row r="975" spans="1:19" ht="23.25" customHeight="1">
      <c r="A975" s="150" t="str">
        <f t="shared" si="15"/>
        <v/>
      </c>
      <c r="B975" s="153" t="str">
        <f>IF($I975="","",IFERROR(IF(_xlfn.XLOOKUP($I975,tbl_StartedStatus[Bold ID],tbl_StartedStatus[Started])="Started","Yes",IF(_xlfn.XLOOKUP($I975,tbl_StartedStatus[Bold ID],tbl_StartedStatus[Started])="No Show","No Show","")),""))</f>
        <v/>
      </c>
      <c r="F975" s="149"/>
      <c r="M975" s="150"/>
      <c r="N975" s="155"/>
      <c r="R975" s="150" t="str">
        <f>IF($I975="","",IF(COUNTIFS('2.Mini Orientation'!$C:$C,$I975,'2.Mini Orientation'!$G:$G,"Yes")&gt;0,"Yes","No"))</f>
        <v/>
      </c>
      <c r="S975" s="150"/>
    </row>
    <row r="976" spans="1:19" ht="23.25" customHeight="1">
      <c r="A976" s="150" t="str">
        <f t="shared" si="15"/>
        <v/>
      </c>
      <c r="B976" s="153" t="str">
        <f>IF($I976="","",IFERROR(IF(_xlfn.XLOOKUP($I976,tbl_StartedStatus[Bold ID],tbl_StartedStatus[Started])="Started","Yes",IF(_xlfn.XLOOKUP($I976,tbl_StartedStatus[Bold ID],tbl_StartedStatus[Started])="No Show","No Show","")),""))</f>
        <v/>
      </c>
      <c r="F976" s="149"/>
      <c r="M976" s="150"/>
      <c r="N976" s="155"/>
      <c r="R976" s="150" t="str">
        <f>IF($I976="","",IF(COUNTIFS('2.Mini Orientation'!$C:$C,$I976,'2.Mini Orientation'!$G:$G,"Yes")&gt;0,"Yes","No"))</f>
        <v/>
      </c>
      <c r="S976" s="150"/>
    </row>
    <row r="977" spans="1:19" ht="23.25" customHeight="1">
      <c r="A977" s="150" t="str">
        <f t="shared" si="15"/>
        <v/>
      </c>
      <c r="B977" s="153" t="str">
        <f>IF($I977="","",IFERROR(IF(_xlfn.XLOOKUP($I977,tbl_StartedStatus[Bold ID],tbl_StartedStatus[Started])="Started","Yes",IF(_xlfn.XLOOKUP($I977,tbl_StartedStatus[Bold ID],tbl_StartedStatus[Started])="No Show","No Show","")),""))</f>
        <v/>
      </c>
      <c r="F977" s="149"/>
      <c r="M977" s="150"/>
      <c r="N977" s="155"/>
      <c r="R977" s="150" t="str">
        <f>IF($I977="","",IF(COUNTIFS('2.Mini Orientation'!$C:$C,$I977,'2.Mini Orientation'!$G:$G,"Yes")&gt;0,"Yes","No"))</f>
        <v/>
      </c>
      <c r="S977" s="150"/>
    </row>
    <row r="978" spans="1:19" ht="23.25" customHeight="1">
      <c r="A978" s="150" t="str">
        <f t="shared" si="15"/>
        <v/>
      </c>
      <c r="B978" s="153" t="str">
        <f>IF($I978="","",IFERROR(IF(_xlfn.XLOOKUP($I978,tbl_StartedStatus[Bold ID],tbl_StartedStatus[Started])="Started","Yes",IF(_xlfn.XLOOKUP($I978,tbl_StartedStatus[Bold ID],tbl_StartedStatus[Started])="No Show","No Show","")),""))</f>
        <v/>
      </c>
      <c r="F978" s="149"/>
      <c r="M978" s="150"/>
      <c r="N978" s="155"/>
      <c r="R978" s="150" t="str">
        <f>IF($I978="","",IF(COUNTIFS('2.Mini Orientation'!$C:$C,$I978,'2.Mini Orientation'!$G:$G,"Yes")&gt;0,"Yes","No"))</f>
        <v/>
      </c>
      <c r="S978" s="150"/>
    </row>
    <row r="979" spans="1:19" ht="23.25" customHeight="1">
      <c r="A979" s="150" t="str">
        <f t="shared" si="15"/>
        <v/>
      </c>
      <c r="B979" s="153" t="str">
        <f>IF($I979="","",IFERROR(IF(_xlfn.XLOOKUP($I979,tbl_StartedStatus[Bold ID],tbl_StartedStatus[Started])="Started","Yes",IF(_xlfn.XLOOKUP($I979,tbl_StartedStatus[Bold ID],tbl_StartedStatus[Started])="No Show","No Show","")),""))</f>
        <v/>
      </c>
      <c r="F979" s="149"/>
      <c r="M979" s="150"/>
      <c r="N979" s="155"/>
      <c r="R979" s="150" t="str">
        <f>IF($I979="","",IF(COUNTIFS('2.Mini Orientation'!$C:$C,$I979,'2.Mini Orientation'!$G:$G,"Yes")&gt;0,"Yes","No"))</f>
        <v/>
      </c>
      <c r="S979" s="150"/>
    </row>
    <row r="980" spans="1:19" ht="23.25" customHeight="1">
      <c r="A980" s="150" t="str">
        <f t="shared" si="15"/>
        <v/>
      </c>
      <c r="B980" s="153" t="str">
        <f>IF($I980="","",IFERROR(IF(_xlfn.XLOOKUP($I980,tbl_StartedStatus[Bold ID],tbl_StartedStatus[Started])="Started","Yes",IF(_xlfn.XLOOKUP($I980,tbl_StartedStatus[Bold ID],tbl_StartedStatus[Started])="No Show","No Show","")),""))</f>
        <v/>
      </c>
      <c r="F980" s="149"/>
      <c r="M980" s="150"/>
      <c r="N980" s="155"/>
      <c r="R980" s="150" t="str">
        <f>IF($I980="","",IF(COUNTIFS('2.Mini Orientation'!$C:$C,$I980,'2.Mini Orientation'!$G:$G,"Yes")&gt;0,"Yes","No"))</f>
        <v/>
      </c>
      <c r="S980" s="150"/>
    </row>
    <row r="981" spans="1:19" ht="23.25" customHeight="1">
      <c r="A981" s="150" t="str">
        <f t="shared" si="15"/>
        <v/>
      </c>
      <c r="B981" s="153" t="str">
        <f>IF($I981="","",IFERROR(IF(_xlfn.XLOOKUP($I981,tbl_StartedStatus[Bold ID],tbl_StartedStatus[Started])="Started","Yes",IF(_xlfn.XLOOKUP($I981,tbl_StartedStatus[Bold ID],tbl_StartedStatus[Started])="No Show","No Show","")),""))</f>
        <v/>
      </c>
      <c r="F981" s="149"/>
      <c r="M981" s="150"/>
      <c r="N981" s="155"/>
      <c r="R981" s="150" t="str">
        <f>IF($I981="","",IF(COUNTIFS('2.Mini Orientation'!$C:$C,$I981,'2.Mini Orientation'!$G:$G,"Yes")&gt;0,"Yes","No"))</f>
        <v/>
      </c>
      <c r="S981" s="150"/>
    </row>
    <row r="982" spans="1:19" ht="23.25" customHeight="1">
      <c r="A982" s="150" t="str">
        <f t="shared" si="15"/>
        <v/>
      </c>
      <c r="B982" s="153" t="str">
        <f>IF($I982="","",IFERROR(IF(_xlfn.XLOOKUP($I982,tbl_StartedStatus[Bold ID],tbl_StartedStatus[Started])="Started","Yes",IF(_xlfn.XLOOKUP($I982,tbl_StartedStatus[Bold ID],tbl_StartedStatus[Started])="No Show","No Show","")),""))</f>
        <v/>
      </c>
      <c r="F982" s="149"/>
      <c r="M982" s="150"/>
      <c r="N982" s="155"/>
      <c r="R982" s="150" t="str">
        <f>IF($I982="","",IF(COUNTIFS('2.Mini Orientation'!$C:$C,$I982,'2.Mini Orientation'!$G:$G,"Yes")&gt;0,"Yes","No"))</f>
        <v/>
      </c>
      <c r="S982" s="150"/>
    </row>
    <row r="983" spans="1:19" ht="23.25" customHeight="1">
      <c r="A983" s="150" t="str">
        <f t="shared" si="15"/>
        <v/>
      </c>
      <c r="B983" s="153" t="str">
        <f>IF($I983="","",IFERROR(IF(_xlfn.XLOOKUP($I983,tbl_StartedStatus[Bold ID],tbl_StartedStatus[Started])="Started","Yes",IF(_xlfn.XLOOKUP($I983,tbl_StartedStatus[Bold ID],tbl_StartedStatus[Started])="No Show","No Show","")),""))</f>
        <v/>
      </c>
      <c r="F983" s="149"/>
      <c r="M983" s="150"/>
      <c r="N983" s="155"/>
      <c r="R983" s="150" t="str">
        <f>IF($I983="","",IF(COUNTIFS('2.Mini Orientation'!$C:$C,$I983,'2.Mini Orientation'!$G:$G,"Yes")&gt;0,"Yes","No"))</f>
        <v/>
      </c>
      <c r="S983" s="150"/>
    </row>
    <row r="984" spans="1:19" ht="23.25" customHeight="1">
      <c r="A984" s="150" t="str">
        <f t="shared" si="15"/>
        <v/>
      </c>
      <c r="B984" s="153" t="str">
        <f>IF($I984="","",IFERROR(IF(_xlfn.XLOOKUP($I984,tbl_StartedStatus[Bold ID],tbl_StartedStatus[Started])="Started","Yes",IF(_xlfn.XLOOKUP($I984,tbl_StartedStatus[Bold ID],tbl_StartedStatus[Started])="No Show","No Show","")),""))</f>
        <v/>
      </c>
      <c r="F984" s="149"/>
      <c r="M984" s="150"/>
      <c r="N984" s="155"/>
      <c r="R984" s="150" t="str">
        <f>IF($I984="","",IF(COUNTIFS('2.Mini Orientation'!$C:$C,$I984,'2.Mini Orientation'!$G:$G,"Yes")&gt;0,"Yes","No"))</f>
        <v/>
      </c>
      <c r="S984" s="150"/>
    </row>
    <row r="985" spans="1:19" ht="23.25" customHeight="1">
      <c r="A985" s="150" t="str">
        <f t="shared" si="15"/>
        <v/>
      </c>
      <c r="B985" s="153" t="str">
        <f>IF($I985="","",IFERROR(IF(_xlfn.XLOOKUP($I985,tbl_StartedStatus[Bold ID],tbl_StartedStatus[Started])="Started","Yes",IF(_xlfn.XLOOKUP($I985,tbl_StartedStatus[Bold ID],tbl_StartedStatus[Started])="No Show","No Show","")),""))</f>
        <v/>
      </c>
      <c r="F985" s="149"/>
      <c r="M985" s="150"/>
      <c r="N985" s="155"/>
      <c r="R985" s="150" t="str">
        <f>IF($I985="","",IF(COUNTIFS('2.Mini Orientation'!$C:$C,$I985,'2.Mini Orientation'!$G:$G,"Yes")&gt;0,"Yes","No"))</f>
        <v/>
      </c>
      <c r="S985" s="150"/>
    </row>
    <row r="986" spans="1:19" ht="23.25" customHeight="1">
      <c r="A986" s="150" t="str">
        <f t="shared" si="15"/>
        <v/>
      </c>
      <c r="B986" s="153" t="str">
        <f>IF($I986="","",IFERROR(IF(_xlfn.XLOOKUP($I986,tbl_StartedStatus[Bold ID],tbl_StartedStatus[Started])="Started","Yes",IF(_xlfn.XLOOKUP($I986,tbl_StartedStatus[Bold ID],tbl_StartedStatus[Started])="No Show","No Show","")),""))</f>
        <v/>
      </c>
      <c r="F986" s="149"/>
      <c r="M986" s="150"/>
      <c r="N986" s="155"/>
      <c r="R986" s="150" t="str">
        <f>IF($I986="","",IF(COUNTIFS('2.Mini Orientation'!$C:$C,$I986,'2.Mini Orientation'!$G:$G,"Yes")&gt;0,"Yes","No"))</f>
        <v/>
      </c>
      <c r="S986" s="150"/>
    </row>
    <row r="987" spans="1:19" ht="23.25" customHeight="1">
      <c r="A987" s="150" t="str">
        <f t="shared" si="15"/>
        <v/>
      </c>
      <c r="B987" s="153" t="str">
        <f>IF($I987="","",IFERROR(IF(_xlfn.XLOOKUP($I987,tbl_StartedStatus[Bold ID],tbl_StartedStatus[Started])="Started","Yes",IF(_xlfn.XLOOKUP($I987,tbl_StartedStatus[Bold ID],tbl_StartedStatus[Started])="No Show","No Show","")),""))</f>
        <v/>
      </c>
      <c r="F987" s="149"/>
      <c r="M987" s="150"/>
      <c r="N987" s="155"/>
      <c r="R987" s="150" t="str">
        <f>IF($I987="","",IF(COUNTIFS('2.Mini Orientation'!$C:$C,$I987,'2.Mini Orientation'!$G:$G,"Yes")&gt;0,"Yes","No"))</f>
        <v/>
      </c>
      <c r="S987" s="150"/>
    </row>
    <row r="988" spans="1:19" ht="23.25" customHeight="1">
      <c r="A988" s="150" t="str">
        <f t="shared" si="15"/>
        <v/>
      </c>
      <c r="B988" s="153" t="str">
        <f>IF($I988="","",IFERROR(IF(_xlfn.XLOOKUP($I988,tbl_StartedStatus[Bold ID],tbl_StartedStatus[Started])="Started","Yes",IF(_xlfn.XLOOKUP($I988,tbl_StartedStatus[Bold ID],tbl_StartedStatus[Started])="No Show","No Show","")),""))</f>
        <v/>
      </c>
      <c r="F988" s="149"/>
      <c r="M988" s="150"/>
      <c r="N988" s="155"/>
      <c r="R988" s="150" t="str">
        <f>IF($I988="","",IF(COUNTIFS('2.Mini Orientation'!$C:$C,$I988,'2.Mini Orientation'!$G:$G,"Yes")&gt;0,"Yes","No"))</f>
        <v/>
      </c>
      <c r="S988" s="150"/>
    </row>
    <row r="989" spans="1:19" ht="23.25" customHeight="1">
      <c r="A989" s="150" t="str">
        <f t="shared" si="15"/>
        <v/>
      </c>
      <c r="B989" s="153" t="str">
        <f>IF($I989="","",IFERROR(IF(_xlfn.XLOOKUP($I989,tbl_StartedStatus[Bold ID],tbl_StartedStatus[Started])="Started","Yes",IF(_xlfn.XLOOKUP($I989,tbl_StartedStatus[Bold ID],tbl_StartedStatus[Started])="No Show","No Show","")),""))</f>
        <v/>
      </c>
      <c r="F989" s="149"/>
      <c r="M989" s="150"/>
      <c r="N989" s="155"/>
      <c r="R989" s="150" t="str">
        <f>IF($I989="","",IF(COUNTIFS('2.Mini Orientation'!$C:$C,$I989,'2.Mini Orientation'!$G:$G,"Yes")&gt;0,"Yes","No"))</f>
        <v/>
      </c>
      <c r="S989" s="150"/>
    </row>
    <row r="990" spans="1:19" ht="23.25" customHeight="1">
      <c r="A990" s="150" t="str">
        <f t="shared" si="15"/>
        <v/>
      </c>
      <c r="B990" s="153" t="str">
        <f>IF($I990="","",IFERROR(IF(_xlfn.XLOOKUP($I990,tbl_StartedStatus[Bold ID],tbl_StartedStatus[Started])="Started","Yes",IF(_xlfn.XLOOKUP($I990,tbl_StartedStatus[Bold ID],tbl_StartedStatus[Started])="No Show","No Show","")),""))</f>
        <v/>
      </c>
      <c r="F990" s="149"/>
      <c r="M990" s="150"/>
      <c r="N990" s="155"/>
      <c r="R990" s="150" t="str">
        <f>IF($I990="","",IF(COUNTIFS('2.Mini Orientation'!$C:$C,$I990,'2.Mini Orientation'!$G:$G,"Yes")&gt;0,"Yes","No"))</f>
        <v/>
      </c>
      <c r="S990" s="150"/>
    </row>
    <row r="991" spans="1:19" ht="23.25" customHeight="1">
      <c r="A991" s="150" t="str">
        <f t="shared" si="15"/>
        <v/>
      </c>
      <c r="B991" s="153" t="str">
        <f>IF($I991="","",IFERROR(IF(_xlfn.XLOOKUP($I991,tbl_StartedStatus[Bold ID],tbl_StartedStatus[Started])="Started","Yes",IF(_xlfn.XLOOKUP($I991,tbl_StartedStatus[Bold ID],tbl_StartedStatus[Started])="No Show","No Show","")),""))</f>
        <v/>
      </c>
      <c r="F991" s="149"/>
      <c r="M991" s="150"/>
      <c r="N991" s="155"/>
      <c r="R991" s="150" t="str">
        <f>IF($I991="","",IF(COUNTIFS('2.Mini Orientation'!$C:$C,$I991,'2.Mini Orientation'!$G:$G,"Yes")&gt;0,"Yes","No"))</f>
        <v/>
      </c>
      <c r="S991" s="150"/>
    </row>
    <row r="992" spans="1:19" ht="23.25" customHeight="1">
      <c r="A992" s="150" t="str">
        <f t="shared" si="15"/>
        <v/>
      </c>
      <c r="B992" s="153" t="str">
        <f>IF($I992="","",IFERROR(IF(_xlfn.XLOOKUP($I992,tbl_StartedStatus[Bold ID],tbl_StartedStatus[Started])="Started","Yes",IF(_xlfn.XLOOKUP($I992,tbl_StartedStatus[Bold ID],tbl_StartedStatus[Started])="No Show","No Show","")),""))</f>
        <v/>
      </c>
      <c r="F992" s="149"/>
      <c r="M992" s="150"/>
      <c r="N992" s="155"/>
      <c r="R992" s="150" t="str">
        <f>IF($I992="","",IF(COUNTIFS('2.Mini Orientation'!$C:$C,$I992,'2.Mini Orientation'!$G:$G,"Yes")&gt;0,"Yes","No"))</f>
        <v/>
      </c>
      <c r="S992" s="150"/>
    </row>
    <row r="993" spans="1:20" ht="23.25" customHeight="1">
      <c r="A993" s="150" t="str">
        <f t="shared" si="15"/>
        <v/>
      </c>
      <c r="B993" s="153" t="str">
        <f>IF($I993="","",IFERROR(IF(_xlfn.XLOOKUP($I993,tbl_StartedStatus[Bold ID],tbl_StartedStatus[Started])="Started","Yes",IF(_xlfn.XLOOKUP($I993,tbl_StartedStatus[Bold ID],tbl_StartedStatus[Started])="No Show","No Show","")),""))</f>
        <v/>
      </c>
      <c r="F993" s="149"/>
      <c r="M993" s="150"/>
      <c r="N993" s="155"/>
      <c r="R993" s="150" t="str">
        <f>IF($I993="","",IF(COUNTIFS('2.Mini Orientation'!$C:$C,$I993,'2.Mini Orientation'!$G:$G,"Yes")&gt;0,"Yes","No"))</f>
        <v/>
      </c>
      <c r="S993" s="150"/>
    </row>
    <row r="994" spans="1:20" ht="23.25" customHeight="1">
      <c r="A994" s="150" t="str">
        <f t="shared" si="15"/>
        <v/>
      </c>
      <c r="B994" s="153" t="str">
        <f>IF($I994="","",IFERROR(IF(_xlfn.XLOOKUP($I994,tbl_StartedStatus[Bold ID],tbl_StartedStatus[Started])="Started","Yes",IF(_xlfn.XLOOKUP($I994,tbl_StartedStatus[Bold ID],tbl_StartedStatus[Started])="No Show","No Show","")),""))</f>
        <v/>
      </c>
      <c r="F994" s="149"/>
      <c r="M994" s="150"/>
      <c r="N994" s="155"/>
      <c r="R994" s="150" t="str">
        <f>IF($I994="","",IF(COUNTIFS('2.Mini Orientation'!$C:$C,$I994,'2.Mini Orientation'!$G:$G,"Yes")&gt;0,"Yes","No"))</f>
        <v/>
      </c>
      <c r="S994" s="150"/>
    </row>
    <row r="995" spans="1:20" ht="23.25" customHeight="1">
      <c r="A995" s="150" t="str">
        <f t="shared" si="15"/>
        <v/>
      </c>
      <c r="B995" s="153" t="str">
        <f>IF($I995="","",IFERROR(IF(_xlfn.XLOOKUP($I995,tbl_StartedStatus[Bold ID],tbl_StartedStatus[Started])="Started","Yes",IF(_xlfn.XLOOKUP($I995,tbl_StartedStatus[Bold ID],tbl_StartedStatus[Started])="No Show","No Show","")),""))</f>
        <v/>
      </c>
      <c r="F995" s="149"/>
      <c r="M995" s="150"/>
      <c r="N995" s="155"/>
      <c r="R995" s="150" t="str">
        <f>IF($I995="","",IF(COUNTIFS('2.Mini Orientation'!$C:$C,$I995,'2.Mini Orientation'!$G:$G,"Yes")&gt;0,"Yes","No"))</f>
        <v/>
      </c>
      <c r="S995" s="150"/>
    </row>
    <row r="996" spans="1:20" ht="23.25" customHeight="1">
      <c r="A996" s="150" t="str">
        <f t="shared" si="15"/>
        <v/>
      </c>
      <c r="B996" s="153" t="str">
        <f>IF($I996="","",IFERROR(IF(_xlfn.XLOOKUP($I996,tbl_StartedStatus[Bold ID],tbl_StartedStatus[Started])="Started","Yes",IF(_xlfn.XLOOKUP($I996,tbl_StartedStatus[Bold ID],tbl_StartedStatus[Started])="No Show","No Show","")),""))</f>
        <v/>
      </c>
      <c r="F996" s="149"/>
      <c r="M996" s="150"/>
      <c r="N996" s="155"/>
      <c r="R996" s="150" t="str">
        <f>IF($I996="","",IF(COUNTIFS('2.Mini Orientation'!$C:$C,$I996,'2.Mini Orientation'!$G:$G,"Yes")&gt;0,"Yes","No"))</f>
        <v/>
      </c>
      <c r="S996" s="150"/>
    </row>
    <row r="997" spans="1:20" ht="23.25" customHeight="1">
      <c r="A997" s="150" t="str">
        <f t="shared" si="15"/>
        <v/>
      </c>
      <c r="B997" s="153" t="str">
        <f>IF($I997="","",IFERROR(IF(_xlfn.XLOOKUP($I997,tbl_StartedStatus[Bold ID],tbl_StartedStatus[Started])="Started","Yes",IF(_xlfn.XLOOKUP($I997,tbl_StartedStatus[Bold ID],tbl_StartedStatus[Started])="No Show","No Show","")),""))</f>
        <v/>
      </c>
      <c r="F997" s="149"/>
      <c r="M997" s="150"/>
      <c r="N997" s="155"/>
      <c r="R997" s="150" t="str">
        <f>IF($I997="","",IF(COUNTIFS('2.Mini Orientation'!$C:$C,$I997,'2.Mini Orientation'!$G:$G,"Yes")&gt;0,"Yes","No"))</f>
        <v/>
      </c>
      <c r="S997" s="150"/>
    </row>
    <row r="998" spans="1:20" ht="23.25" customHeight="1">
      <c r="A998" s="150" t="str">
        <f t="shared" si="15"/>
        <v/>
      </c>
      <c r="B998" s="153" t="str">
        <f>IF($I998="","",IFERROR(IF(_xlfn.XLOOKUP($I998,tbl_StartedStatus[Bold ID],tbl_StartedStatus[Started])="Started","Yes",IF(_xlfn.XLOOKUP($I998,tbl_StartedStatus[Bold ID],tbl_StartedStatus[Started])="No Show","No Show","")),""))</f>
        <v/>
      </c>
      <c r="F998" s="149"/>
      <c r="M998" s="150"/>
      <c r="N998" s="155"/>
      <c r="R998" s="150" t="str">
        <f>IF($I998="","",IF(COUNTIFS('2.Mini Orientation'!$C:$C,$I998,'2.Mini Orientation'!$G:$G,"Yes")&gt;0,"Yes","No"))</f>
        <v/>
      </c>
      <c r="S998" s="150"/>
    </row>
    <row r="999" spans="1:20" ht="23.25" customHeight="1">
      <c r="A999" s="150" t="str">
        <f t="shared" si="15"/>
        <v/>
      </c>
      <c r="B999" s="153" t="str">
        <f>IF($I999="","",IFERROR(IF(_xlfn.XLOOKUP($I999,tbl_StartedStatus[Bold ID],tbl_StartedStatus[Started])="Started","Yes",IF(_xlfn.XLOOKUP($I999,tbl_StartedStatus[Bold ID],tbl_StartedStatus[Started])="No Show","No Show","")),""))</f>
        <v/>
      </c>
      <c r="F999" s="149"/>
      <c r="M999" s="150"/>
      <c r="N999" s="155"/>
      <c r="R999" s="150" t="str">
        <f>IF($I999="","",IF(COUNTIFS('2.Mini Orientation'!$C:$C,$I999,'2.Mini Orientation'!$G:$G,"Yes")&gt;0,"Yes","No"))</f>
        <v/>
      </c>
      <c r="S999" s="150"/>
    </row>
    <row r="1000" spans="1:20" ht="23.25" customHeight="1">
      <c r="A1000" s="150" t="str">
        <f t="shared" si="15"/>
        <v/>
      </c>
      <c r="B1000" s="153" t="str">
        <f>IF($I1000="","",IFERROR(IF(_xlfn.XLOOKUP($I1000,tbl_StartedStatus[Bold ID],tbl_StartedStatus[Started])="Started","Yes",IF(_xlfn.XLOOKUP($I1000,tbl_StartedStatus[Bold ID],tbl_StartedStatus[Started])="No Show","No Show","")),""))</f>
        <v/>
      </c>
      <c r="F1000" s="149"/>
      <c r="M1000" s="150"/>
      <c r="N1000" s="155"/>
      <c r="R1000" s="150" t="str">
        <f>IF($I1000="","",IF(COUNTIFS('2.Mini Orientation'!$C:$C,$I1000,'2.Mini Orientation'!$G:$G,"Yes")&gt;0,"Yes","No"))</f>
        <v/>
      </c>
      <c r="S1000" s="150"/>
    </row>
    <row r="1001" spans="1:20" ht="23.25" customHeight="1">
      <c r="A1001" s="150" t="str">
        <f t="shared" si="15"/>
        <v/>
      </c>
      <c r="B1001" s="153" t="str">
        <f>IF($I1001="","",IFERROR(IF(_xlfn.XLOOKUP($I1001,tbl_StartedStatus[Bold ID],tbl_StartedStatus[Started])="Started","Yes",IF(_xlfn.XLOOKUP($I1001,tbl_StartedStatus[Bold ID],tbl_StartedStatus[Started])="No Show","No Show","")),""))</f>
        <v/>
      </c>
      <c r="F1001" s="149"/>
      <c r="G1001" s="149"/>
      <c r="M1001" s="150"/>
      <c r="N1001" s="155"/>
      <c r="R1001" s="150" t="str">
        <f>IF($I1001="","",IF(COUNTIFS('2.Mini Orientation'!$C:$C,$I1001,'2.Mini Orientation'!$G:$G,"Yes")&gt;0,"Yes","No"))</f>
        <v/>
      </c>
      <c r="S1001" s="150"/>
      <c r="T1001"/>
    </row>
    <row r="1002" spans="1:20" ht="23.25" customHeight="1">
      <c r="A1002" s="150" t="str">
        <f t="shared" si="15"/>
        <v/>
      </c>
      <c r="B1002" s="153" t="str">
        <f>IF($I1002="","",IFERROR(IF(_xlfn.XLOOKUP($I1002,tbl_StartedStatus[Bold ID],tbl_StartedStatus[Started])="Started","Yes",IF(_xlfn.XLOOKUP($I1002,tbl_StartedStatus[Bold ID],tbl_StartedStatus[Started])="No Show","No Show","")),""))</f>
        <v/>
      </c>
      <c r="F1002" s="149"/>
      <c r="G1002" s="149"/>
      <c r="M1002" s="150"/>
      <c r="N1002" s="155"/>
      <c r="R1002" s="150" t="str">
        <f>IF($I1002="","",IF(COUNTIFS('2.Mini Orientation'!$C:$C,$I1002,'2.Mini Orientation'!$G:$G,"Yes")&gt;0,"Yes","No"))</f>
        <v/>
      </c>
      <c r="S1002" s="150"/>
      <c r="T1002"/>
    </row>
    <row r="1003" spans="1:20" ht="23.25" customHeight="1">
      <c r="A1003" s="150" t="str">
        <f t="shared" si="15"/>
        <v/>
      </c>
      <c r="B1003" s="153" t="str">
        <f>IF($I1003="","",IFERROR(IF(_xlfn.XLOOKUP($I1003,tbl_StartedStatus[Bold ID],tbl_StartedStatus[Started])="Started","Yes",IF(_xlfn.XLOOKUP($I1003,tbl_StartedStatus[Bold ID],tbl_StartedStatus[Started])="No Show","No Show","")),""))</f>
        <v/>
      </c>
      <c r="F1003" s="149"/>
      <c r="G1003" s="149"/>
      <c r="M1003" s="150"/>
      <c r="N1003" s="155"/>
      <c r="R1003" s="150" t="str">
        <f>IF($I1003="","",IF(COUNTIFS('2.Mini Orientation'!$C:$C,$I1003,'2.Mini Orientation'!$G:$G,"Yes")&gt;0,"Yes","No"))</f>
        <v/>
      </c>
      <c r="S1003" s="150"/>
      <c r="T1003"/>
    </row>
    <row r="1004" spans="1:20" ht="23.25" customHeight="1">
      <c r="A1004" s="150" t="str">
        <f t="shared" si="15"/>
        <v/>
      </c>
      <c r="B1004" s="153" t="str">
        <f>IF($I1004="","",IFERROR(IF(_xlfn.XLOOKUP($I1004,tbl_StartedStatus[Bold ID],tbl_StartedStatus[Started])="Started","Yes",IF(_xlfn.XLOOKUP($I1004,tbl_StartedStatus[Bold ID],tbl_StartedStatus[Started])="No Show","No Show","")),""))</f>
        <v/>
      </c>
      <c r="F1004" s="149"/>
      <c r="G1004" s="149"/>
      <c r="M1004" s="150"/>
      <c r="N1004" s="155"/>
      <c r="R1004" s="150" t="str">
        <f>IF($I1004="","",IF(COUNTIFS('2.Mini Orientation'!$C:$C,$I1004,'2.Mini Orientation'!$G:$G,"Yes")&gt;0,"Yes","No"))</f>
        <v/>
      </c>
      <c r="S1004" s="150"/>
      <c r="T1004"/>
    </row>
    <row r="1005" spans="1:20" ht="23.25" customHeight="1">
      <c r="A1005" s="150" t="str">
        <f t="shared" si="15"/>
        <v/>
      </c>
      <c r="B1005" s="153" t="str">
        <f>IF($I1005="","",IFERROR(IF(_xlfn.XLOOKUP($I1005,tbl_StartedStatus[Bold ID],tbl_StartedStatus[Started])="Started","Yes",IF(_xlfn.XLOOKUP($I1005,tbl_StartedStatus[Bold ID],tbl_StartedStatus[Started])="No Show","No Show","")),""))</f>
        <v/>
      </c>
      <c r="F1005" s="149"/>
      <c r="G1005" s="149"/>
      <c r="M1005" s="150"/>
      <c r="N1005" s="155"/>
      <c r="R1005" s="150" t="str">
        <f>IF($I1005="","",IF(COUNTIFS('2.Mini Orientation'!$C:$C,$I1005,'2.Mini Orientation'!$G:$G,"Yes")&gt;0,"Yes","No"))</f>
        <v/>
      </c>
      <c r="S1005" s="150"/>
      <c r="T1005"/>
    </row>
    <row r="1006" spans="1:20" ht="23.25" customHeight="1">
      <c r="A1006" s="150" t="str">
        <f t="shared" si="15"/>
        <v/>
      </c>
      <c r="B1006" s="153" t="str">
        <f>IF($I1006="","",IFERROR(IF(_xlfn.XLOOKUP($I1006,tbl_StartedStatus[Bold ID],tbl_StartedStatus[Started])="Started","Yes",IF(_xlfn.XLOOKUP($I1006,tbl_StartedStatus[Bold ID],tbl_StartedStatus[Started])="No Show","No Show","")),""))</f>
        <v/>
      </c>
      <c r="F1006" s="149"/>
      <c r="G1006" s="149"/>
      <c r="M1006" s="150"/>
      <c r="N1006" s="155"/>
      <c r="R1006" s="150" t="str">
        <f>IF($I1006="","",IF(COUNTIFS('2.Mini Orientation'!$C:$C,$I1006,'2.Mini Orientation'!$G:$G,"Yes")&gt;0,"Yes","No"))</f>
        <v/>
      </c>
      <c r="S1006" s="150"/>
      <c r="T1006"/>
    </row>
    <row r="1007" spans="1:20" ht="23.25" customHeight="1">
      <c r="A1007" s="150" t="str">
        <f t="shared" si="15"/>
        <v/>
      </c>
      <c r="B1007" s="153" t="str">
        <f>IF($I1007="","",IFERROR(IF(_xlfn.XLOOKUP($I1007,tbl_StartedStatus[Bold ID],tbl_StartedStatus[Started])="Started","Yes",IF(_xlfn.XLOOKUP($I1007,tbl_StartedStatus[Bold ID],tbl_StartedStatus[Started])="No Show","No Show","")),""))</f>
        <v/>
      </c>
      <c r="F1007" s="149"/>
      <c r="G1007" s="149"/>
      <c r="M1007" s="150"/>
      <c r="N1007" s="155"/>
      <c r="R1007" s="150" t="str">
        <f>IF($I1007="","",IF(COUNTIFS('2.Mini Orientation'!$C:$C,$I1007,'2.Mini Orientation'!$G:$G,"Yes")&gt;0,"Yes","No"))</f>
        <v/>
      </c>
      <c r="S1007" s="150"/>
      <c r="T1007"/>
    </row>
    <row r="1008" spans="1:20" ht="23.25" customHeight="1">
      <c r="A1008" s="150" t="str">
        <f t="shared" si="15"/>
        <v/>
      </c>
      <c r="B1008" s="153" t="str">
        <f>IF($I1008="","",IFERROR(IF(_xlfn.XLOOKUP($I1008,tbl_StartedStatus[Bold ID],tbl_StartedStatus[Started])="Started","Yes",IF(_xlfn.XLOOKUP($I1008,tbl_StartedStatus[Bold ID],tbl_StartedStatus[Started])="No Show","No Show","")),""))</f>
        <v/>
      </c>
      <c r="F1008" s="149"/>
      <c r="G1008" s="149"/>
      <c r="M1008" s="150"/>
      <c r="N1008" s="155"/>
      <c r="R1008" s="150" t="str">
        <f>IF($I1008="","",IF(COUNTIFS('2.Mini Orientation'!$C:$C,$I1008,'2.Mini Orientation'!$G:$G,"Yes")&gt;0,"Yes","No"))</f>
        <v/>
      </c>
      <c r="S1008" s="150"/>
      <c r="T1008"/>
    </row>
    <row r="1009" spans="1:20" ht="23.25" customHeight="1">
      <c r="A1009" s="150" t="str">
        <f t="shared" si="15"/>
        <v/>
      </c>
      <c r="B1009" s="153" t="str">
        <f>IF($I1009="","",IFERROR(IF(_xlfn.XLOOKUP($I1009,tbl_StartedStatus[Bold ID],tbl_StartedStatus[Started])="Started","Yes",IF(_xlfn.XLOOKUP($I1009,tbl_StartedStatus[Bold ID],tbl_StartedStatus[Started])="No Show","No Show","")),""))</f>
        <v/>
      </c>
      <c r="F1009" s="149"/>
      <c r="G1009" s="149"/>
      <c r="M1009" s="150"/>
      <c r="N1009" s="155"/>
      <c r="R1009" s="150" t="str">
        <f>IF($I1009="","",IF(COUNTIFS('2.Mini Orientation'!$C:$C,$I1009,'2.Mini Orientation'!$G:$G,"Yes")&gt;0,"Yes","No"))</f>
        <v/>
      </c>
      <c r="S1009" s="150"/>
      <c r="T1009"/>
    </row>
    <row r="1010" spans="1:20" ht="23.25" customHeight="1">
      <c r="A1010" s="150" t="str">
        <f t="shared" si="15"/>
        <v/>
      </c>
      <c r="B1010" s="153" t="str">
        <f>IF($I1010="","",IFERROR(IF(_xlfn.XLOOKUP($I1010,tbl_StartedStatus[Bold ID],tbl_StartedStatus[Started])="Started","Yes",IF(_xlfn.XLOOKUP($I1010,tbl_StartedStatus[Bold ID],tbl_StartedStatus[Started])="No Show","No Show","")),""))</f>
        <v/>
      </c>
      <c r="F1010" s="149"/>
      <c r="G1010" s="149"/>
      <c r="M1010" s="150"/>
      <c r="N1010" s="155"/>
      <c r="R1010" s="150" t="str">
        <f>IF($I1010="","",IF(COUNTIFS('2.Mini Orientation'!$C:$C,$I1010,'2.Mini Orientation'!$G:$G,"Yes")&gt;0,"Yes","No"))</f>
        <v/>
      </c>
      <c r="S1010" s="150"/>
      <c r="T1010"/>
    </row>
    <row r="1011" spans="1:20" ht="23.25" customHeight="1">
      <c r="A1011" s="150" t="str">
        <f t="shared" si="15"/>
        <v/>
      </c>
      <c r="B1011" s="153" t="str">
        <f>IF($I1011="","",IFERROR(IF(_xlfn.XLOOKUP($I1011,tbl_StartedStatus[Bold ID],tbl_StartedStatus[Started])="Started","Yes",IF(_xlfn.XLOOKUP($I1011,tbl_StartedStatus[Bold ID],tbl_StartedStatus[Started])="No Show","No Show","")),""))</f>
        <v/>
      </c>
      <c r="F1011" s="149"/>
      <c r="G1011" s="149"/>
      <c r="M1011" s="150"/>
      <c r="N1011" s="155"/>
      <c r="R1011" s="150" t="str">
        <f>IF($I1011="","",IF(COUNTIFS('2.Mini Orientation'!$C:$C,$I1011,'2.Mini Orientation'!$G:$G,"Yes")&gt;0,"Yes","No"))</f>
        <v/>
      </c>
      <c r="S1011" s="150"/>
      <c r="T1011"/>
    </row>
    <row r="1012" spans="1:20" ht="23.25" customHeight="1">
      <c r="A1012" s="150" t="str">
        <f t="shared" si="15"/>
        <v/>
      </c>
      <c r="B1012" s="153" t="str">
        <f>IF($I1012="","",IFERROR(IF(_xlfn.XLOOKUP($I1012,tbl_StartedStatus[Bold ID],tbl_StartedStatus[Started])="Started","Yes",IF(_xlfn.XLOOKUP($I1012,tbl_StartedStatus[Bold ID],tbl_StartedStatus[Started])="No Show","No Show","")),""))</f>
        <v/>
      </c>
      <c r="F1012" s="149"/>
      <c r="G1012" s="149"/>
      <c r="M1012" s="150"/>
      <c r="N1012" s="155"/>
      <c r="R1012" s="150" t="str">
        <f>IF($I1012="","",IF(COUNTIFS('2.Mini Orientation'!$C:$C,$I1012,'2.Mini Orientation'!$G:$G,"Yes")&gt;0,"Yes","No"))</f>
        <v/>
      </c>
      <c r="S1012" s="150"/>
      <c r="T1012"/>
    </row>
    <row r="1013" spans="1:20" ht="23.25" customHeight="1">
      <c r="A1013" s="150" t="str">
        <f t="shared" si="15"/>
        <v/>
      </c>
      <c r="B1013" s="153" t="str">
        <f>IF($I1013="","",IFERROR(IF(_xlfn.XLOOKUP($I1013,tbl_StartedStatus[Bold ID],tbl_StartedStatus[Started])="Started","Yes",IF(_xlfn.XLOOKUP($I1013,tbl_StartedStatus[Bold ID],tbl_StartedStatus[Started])="No Show","No Show","")),""))</f>
        <v/>
      </c>
      <c r="F1013" s="149"/>
      <c r="G1013" s="149"/>
      <c r="M1013" s="150"/>
      <c r="N1013" s="155"/>
      <c r="R1013" s="150" t="str">
        <f>IF($I1013="","",IF(COUNTIFS('2.Mini Orientation'!$C:$C,$I1013,'2.Mini Orientation'!$G:$G,"Yes")&gt;0,"Yes","No"))</f>
        <v/>
      </c>
      <c r="S1013" s="150"/>
      <c r="T1013"/>
    </row>
    <row r="1014" spans="1:20" ht="23.25" customHeight="1">
      <c r="A1014" s="150" t="str">
        <f t="shared" si="15"/>
        <v/>
      </c>
      <c r="B1014" s="153" t="str">
        <f>IF($I1014="","",IFERROR(IF(_xlfn.XLOOKUP($I1014,tbl_StartedStatus[Bold ID],tbl_StartedStatus[Started])="Started","Yes",IF(_xlfn.XLOOKUP($I1014,tbl_StartedStatus[Bold ID],tbl_StartedStatus[Started])="No Show","No Show","")),""))</f>
        <v/>
      </c>
      <c r="F1014" s="149"/>
      <c r="G1014" s="149"/>
      <c r="M1014" s="150"/>
      <c r="N1014" s="155"/>
      <c r="R1014" s="150" t="str">
        <f>IF($I1014="","",IF(COUNTIFS('2.Mini Orientation'!$C:$C,$I1014,'2.Mini Orientation'!$G:$G,"Yes")&gt;0,"Yes","No"))</f>
        <v/>
      </c>
      <c r="S1014" s="150"/>
      <c r="T1014"/>
    </row>
    <row r="1015" spans="1:20" ht="23.25" customHeight="1">
      <c r="A1015" s="150" t="str">
        <f t="shared" si="15"/>
        <v/>
      </c>
      <c r="B1015" s="153" t="str">
        <f>IF($I1015="","",IFERROR(IF(_xlfn.XLOOKUP($I1015,tbl_StartedStatus[Bold ID],tbl_StartedStatus[Started])="Started","Yes",IF(_xlfn.XLOOKUP($I1015,tbl_StartedStatus[Bold ID],tbl_StartedStatus[Started])="No Show","No Show","")),""))</f>
        <v/>
      </c>
      <c r="F1015" s="149"/>
      <c r="G1015" s="149"/>
      <c r="M1015" s="150"/>
      <c r="N1015" s="155"/>
      <c r="R1015" s="150" t="str">
        <f>IF($I1015="","",IF(COUNTIFS('2.Mini Orientation'!$C:$C,$I1015,'2.Mini Orientation'!$G:$G,"Yes")&gt;0,"Yes","No"))</f>
        <v/>
      </c>
      <c r="S1015" s="150"/>
      <c r="T1015"/>
    </row>
    <row r="1016" spans="1:20" ht="23.25" customHeight="1">
      <c r="A1016" s="150" t="str">
        <f t="shared" si="15"/>
        <v/>
      </c>
      <c r="B1016" s="153" t="str">
        <f>IF($I1016="","",IFERROR(IF(_xlfn.XLOOKUP($I1016,tbl_StartedStatus[Bold ID],tbl_StartedStatus[Started])="Started","Yes",IF(_xlfn.XLOOKUP($I1016,tbl_StartedStatus[Bold ID],tbl_StartedStatus[Started])="No Show","No Show","")),""))</f>
        <v/>
      </c>
      <c r="F1016" s="149"/>
      <c r="G1016" s="149"/>
      <c r="M1016" s="150"/>
      <c r="N1016" s="155"/>
      <c r="R1016" s="150" t="str">
        <f>IF($I1016="","",IF(COUNTIFS('2.Mini Orientation'!$C:$C,$I1016,'2.Mini Orientation'!$G:$G,"Yes")&gt;0,"Yes","No"))</f>
        <v/>
      </c>
      <c r="S1016" s="150"/>
      <c r="T1016"/>
    </row>
    <row r="1017" spans="1:20" ht="23.25" customHeight="1">
      <c r="A1017" s="150" t="str">
        <f t="shared" si="15"/>
        <v/>
      </c>
      <c r="B1017" s="153" t="str">
        <f>IF($I1017="","",IFERROR(IF(_xlfn.XLOOKUP($I1017,tbl_StartedStatus[Bold ID],tbl_StartedStatus[Started])="Started","Yes",IF(_xlfn.XLOOKUP($I1017,tbl_StartedStatus[Bold ID],tbl_StartedStatus[Started])="No Show","No Show","")),""))</f>
        <v/>
      </c>
      <c r="F1017" s="149"/>
      <c r="G1017" s="149"/>
      <c r="M1017" s="150"/>
      <c r="N1017" s="155"/>
      <c r="R1017" s="150" t="str">
        <f>IF($I1017="","",IF(COUNTIFS('2.Mini Orientation'!$C:$C,$I1017,'2.Mini Orientation'!$G:$G,"Yes")&gt;0,"Yes","No"))</f>
        <v/>
      </c>
      <c r="S1017" s="150"/>
      <c r="T1017"/>
    </row>
    <row r="1018" spans="1:20" ht="23.25" customHeight="1">
      <c r="A1018" s="150" t="str">
        <f t="shared" si="15"/>
        <v/>
      </c>
      <c r="B1018" s="153" t="str">
        <f>IF($I1018="","",IFERROR(IF(_xlfn.XLOOKUP($I1018,tbl_StartedStatus[Bold ID],tbl_StartedStatus[Started])="Started","Yes",IF(_xlfn.XLOOKUP($I1018,tbl_StartedStatus[Bold ID],tbl_StartedStatus[Started])="No Show","No Show","")),""))</f>
        <v/>
      </c>
      <c r="F1018" s="149"/>
      <c r="G1018" s="149"/>
      <c r="M1018" s="150"/>
      <c r="N1018" s="155"/>
      <c r="R1018" s="150" t="str">
        <f>IF($I1018="","",IF(COUNTIFS('2.Mini Orientation'!$C:$C,$I1018,'2.Mini Orientation'!$G:$G,"Yes")&gt;0,"Yes","No"))</f>
        <v/>
      </c>
      <c r="S1018" s="150"/>
      <c r="T1018"/>
    </row>
    <row r="1019" spans="1:20" ht="23.25" customHeight="1">
      <c r="A1019" s="150" t="str">
        <f t="shared" si="15"/>
        <v/>
      </c>
      <c r="B1019" s="153" t="str">
        <f>IF($I1019="","",IFERROR(IF(_xlfn.XLOOKUP($I1019,tbl_StartedStatus[Bold ID],tbl_StartedStatus[Started])="Started","Yes",IF(_xlfn.XLOOKUP($I1019,tbl_StartedStatus[Bold ID],tbl_StartedStatus[Started])="No Show","No Show","")),""))</f>
        <v/>
      </c>
      <c r="F1019" s="149"/>
      <c r="G1019" s="149"/>
      <c r="M1019" s="150"/>
      <c r="N1019" s="155"/>
      <c r="R1019" s="150" t="str">
        <f>IF($I1019="","",IF(COUNTIFS('2.Mini Orientation'!$C:$C,$I1019,'2.Mini Orientation'!$G:$G,"Yes")&gt;0,"Yes","No"))</f>
        <v/>
      </c>
      <c r="S1019" s="150"/>
      <c r="T1019"/>
    </row>
    <row r="1020" spans="1:20" ht="23.25" customHeight="1">
      <c r="A1020" s="150" t="str">
        <f t="shared" si="15"/>
        <v/>
      </c>
      <c r="B1020" s="153" t="str">
        <f>IF($I1020="","",IFERROR(IF(_xlfn.XLOOKUP($I1020,tbl_StartedStatus[Bold ID],tbl_StartedStatus[Started])="Started","Yes",IF(_xlfn.XLOOKUP($I1020,tbl_StartedStatus[Bold ID],tbl_StartedStatus[Started])="No Show","No Show","")),""))</f>
        <v/>
      </c>
      <c r="F1020" s="149"/>
      <c r="G1020" s="149"/>
      <c r="M1020" s="150"/>
      <c r="N1020" s="155"/>
      <c r="R1020" s="150" t="str">
        <f>IF($I1020="","",IF(COUNTIFS('2.Mini Orientation'!$C:$C,$I1020,'2.Mini Orientation'!$G:$G,"Yes")&gt;0,"Yes","No"))</f>
        <v/>
      </c>
      <c r="S1020" s="150"/>
      <c r="T1020"/>
    </row>
    <row r="1021" spans="1:20" ht="23.25" customHeight="1">
      <c r="A1021" s="150" t="str">
        <f t="shared" si="15"/>
        <v/>
      </c>
      <c r="B1021" s="153" t="str">
        <f>IF($I1021="","",IFERROR(IF(_xlfn.XLOOKUP($I1021,tbl_StartedStatus[Bold ID],tbl_StartedStatus[Started])="Started","Yes",IF(_xlfn.XLOOKUP($I1021,tbl_StartedStatus[Bold ID],tbl_StartedStatus[Started])="No Show","No Show","")),""))</f>
        <v/>
      </c>
      <c r="F1021" s="149"/>
      <c r="G1021" s="149"/>
      <c r="M1021" s="150"/>
      <c r="N1021" s="155"/>
      <c r="R1021" s="150" t="str">
        <f>IF($I1021="","",IF(COUNTIFS('2.Mini Orientation'!$C:$C,$I1021,'2.Mini Orientation'!$G:$G,"Yes")&gt;0,"Yes","No"))</f>
        <v/>
      </c>
      <c r="S1021" s="150"/>
      <c r="T1021"/>
    </row>
    <row r="1022" spans="1:20" ht="23.25" customHeight="1">
      <c r="A1022" s="150" t="str">
        <f t="shared" si="15"/>
        <v/>
      </c>
      <c r="B1022" s="153" t="str">
        <f>IF($I1022="","",IFERROR(IF(_xlfn.XLOOKUP($I1022,tbl_StartedStatus[Bold ID],tbl_StartedStatus[Started])="Started","Yes",IF(_xlfn.XLOOKUP($I1022,tbl_StartedStatus[Bold ID],tbl_StartedStatus[Started])="No Show","No Show","")),""))</f>
        <v/>
      </c>
      <c r="F1022" s="149"/>
      <c r="G1022" s="149"/>
      <c r="M1022" s="150"/>
      <c r="N1022" s="155"/>
      <c r="R1022" s="150" t="str">
        <f>IF($I1022="","",IF(COUNTIFS('2.Mini Orientation'!$C:$C,$I1022,'2.Mini Orientation'!$G:$G,"Yes")&gt;0,"Yes","No"))</f>
        <v/>
      </c>
      <c r="S1022" s="150"/>
      <c r="T1022"/>
    </row>
    <row r="1023" spans="1:20" ht="23.25" customHeight="1">
      <c r="A1023" s="150" t="str">
        <f t="shared" si="15"/>
        <v/>
      </c>
      <c r="B1023" s="153" t="str">
        <f>IF($I1023="","",IFERROR(IF(_xlfn.XLOOKUP($I1023,tbl_StartedStatus[Bold ID],tbl_StartedStatus[Started])="Started","Yes",IF(_xlfn.XLOOKUP($I1023,tbl_StartedStatus[Bold ID],tbl_StartedStatus[Started])="No Show","No Show","")),""))</f>
        <v/>
      </c>
      <c r="F1023" s="149"/>
      <c r="G1023" s="149"/>
      <c r="M1023" s="150"/>
      <c r="N1023" s="155"/>
      <c r="R1023" s="150" t="str">
        <f>IF($I1023="","",IF(COUNTIFS('2.Mini Orientation'!$C:$C,$I1023,'2.Mini Orientation'!$G:$G,"Yes")&gt;0,"Yes","No"))</f>
        <v/>
      </c>
      <c r="S1023" s="150"/>
      <c r="T1023"/>
    </row>
    <row r="1024" spans="1:20" ht="23.25" customHeight="1">
      <c r="A1024" s="150" t="str">
        <f t="shared" si="15"/>
        <v/>
      </c>
      <c r="B1024" s="153" t="str">
        <f>IF($I1024="","",IFERROR(IF(_xlfn.XLOOKUP($I1024,tbl_StartedStatus[Bold ID],tbl_StartedStatus[Started])="Started","Yes",IF(_xlfn.XLOOKUP($I1024,tbl_StartedStatus[Bold ID],tbl_StartedStatus[Started])="No Show","No Show","")),""))</f>
        <v/>
      </c>
      <c r="F1024" s="149"/>
      <c r="G1024" s="149"/>
      <c r="M1024" s="150"/>
      <c r="N1024" s="155"/>
      <c r="R1024" s="150" t="str">
        <f>IF($I1024="","",IF(COUNTIFS('2.Mini Orientation'!$C:$C,$I1024,'2.Mini Orientation'!$G:$G,"Yes")&gt;0,"Yes","No"))</f>
        <v/>
      </c>
      <c r="S1024" s="150"/>
      <c r="T1024"/>
    </row>
    <row r="1025" spans="1:20" ht="23.25" customHeight="1">
      <c r="A1025" s="150" t="str">
        <f t="shared" si="15"/>
        <v/>
      </c>
      <c r="B1025" s="153" t="str">
        <f>IF($I1025="","",IFERROR(IF(_xlfn.XLOOKUP($I1025,tbl_StartedStatus[Bold ID],tbl_StartedStatus[Started])="Started","Yes",IF(_xlfn.XLOOKUP($I1025,tbl_StartedStatus[Bold ID],tbl_StartedStatus[Started])="No Show","No Show","")),""))</f>
        <v/>
      </c>
      <c r="F1025" s="149"/>
      <c r="G1025" s="149"/>
      <c r="M1025" s="150"/>
      <c r="N1025" s="155"/>
      <c r="R1025" s="150" t="str">
        <f>IF($I1025="","",IF(COUNTIFS('2.Mini Orientation'!$C:$C,$I1025,'2.Mini Orientation'!$G:$G,"Yes")&gt;0,"Yes","No"))</f>
        <v/>
      </c>
      <c r="S1025" s="150"/>
      <c r="T1025"/>
    </row>
    <row r="1026" spans="1:20" ht="23.25" customHeight="1">
      <c r="A1026" s="150" t="str">
        <f t="shared" ref="A1026:A1089" si="16">IF($I1026="","",IF(AND($R1026="Yes",$O1026="Passed",$P1026="Passed",$Q1026="Passed"),"Yes","No"))</f>
        <v/>
      </c>
      <c r="B1026" s="153" t="str">
        <f>IF($I1026="","",IFERROR(IF(_xlfn.XLOOKUP($I1026,tbl_StartedStatus[Bold ID],tbl_StartedStatus[Started])="Started","Yes",IF(_xlfn.XLOOKUP($I1026,tbl_StartedStatus[Bold ID],tbl_StartedStatus[Started])="No Show","No Show","")),""))</f>
        <v/>
      </c>
      <c r="F1026" s="149"/>
      <c r="G1026" s="149"/>
      <c r="M1026" s="150"/>
      <c r="N1026" s="155"/>
      <c r="R1026" s="150" t="str">
        <f>IF($I1026="","",IF(COUNTIFS('2.Mini Orientation'!$C:$C,$I1026,'2.Mini Orientation'!$G:$G,"Yes")&gt;0,"Yes","No"))</f>
        <v/>
      </c>
      <c r="S1026" s="150"/>
      <c r="T1026"/>
    </row>
    <row r="1027" spans="1:20" ht="23.25" customHeight="1">
      <c r="A1027" s="150" t="str">
        <f t="shared" si="16"/>
        <v/>
      </c>
      <c r="B1027" s="153" t="str">
        <f>IF($I1027="","",IFERROR(IF(_xlfn.XLOOKUP($I1027,tbl_StartedStatus[Bold ID],tbl_StartedStatus[Started])="Started","Yes",IF(_xlfn.XLOOKUP($I1027,tbl_StartedStatus[Bold ID],tbl_StartedStatus[Started])="No Show","No Show","")),""))</f>
        <v/>
      </c>
      <c r="F1027" s="149"/>
      <c r="G1027" s="149"/>
      <c r="M1027" s="150"/>
      <c r="N1027" s="155"/>
      <c r="R1027" s="150" t="str">
        <f>IF($I1027="","",IF(COUNTIFS('2.Mini Orientation'!$C:$C,$I1027,'2.Mini Orientation'!$G:$G,"Yes")&gt;0,"Yes","No"))</f>
        <v/>
      </c>
      <c r="S1027" s="150"/>
      <c r="T1027"/>
    </row>
    <row r="1028" spans="1:20" ht="23.25" customHeight="1">
      <c r="A1028" s="150" t="str">
        <f t="shared" si="16"/>
        <v/>
      </c>
      <c r="B1028" s="153" t="str">
        <f>IF($I1028="","",IFERROR(IF(_xlfn.XLOOKUP($I1028,tbl_StartedStatus[Bold ID],tbl_StartedStatus[Started])="Started","Yes",IF(_xlfn.XLOOKUP($I1028,tbl_StartedStatus[Bold ID],tbl_StartedStatus[Started])="No Show","No Show","")),""))</f>
        <v/>
      </c>
      <c r="F1028" s="149"/>
      <c r="G1028" s="149"/>
      <c r="M1028" s="150"/>
      <c r="N1028" s="155"/>
      <c r="R1028" s="150" t="str">
        <f>IF($I1028="","",IF(COUNTIFS('2.Mini Orientation'!$C:$C,$I1028,'2.Mini Orientation'!$G:$G,"Yes")&gt;0,"Yes","No"))</f>
        <v/>
      </c>
      <c r="S1028" s="150"/>
      <c r="T1028"/>
    </row>
    <row r="1029" spans="1:20" ht="23.25" customHeight="1">
      <c r="A1029" s="150" t="str">
        <f t="shared" si="16"/>
        <v/>
      </c>
      <c r="B1029" s="153" t="str">
        <f>IF($I1029="","",IFERROR(IF(_xlfn.XLOOKUP($I1029,tbl_StartedStatus[Bold ID],tbl_StartedStatus[Started])="Started","Yes",IF(_xlfn.XLOOKUP($I1029,tbl_StartedStatus[Bold ID],tbl_StartedStatus[Started])="No Show","No Show","")),""))</f>
        <v/>
      </c>
      <c r="F1029" s="149"/>
      <c r="G1029" s="149"/>
      <c r="M1029" s="150"/>
      <c r="N1029" s="155"/>
      <c r="R1029" s="150" t="str">
        <f>IF($I1029="","",IF(COUNTIFS('2.Mini Orientation'!$C:$C,$I1029,'2.Mini Orientation'!$G:$G,"Yes")&gt;0,"Yes","No"))</f>
        <v/>
      </c>
      <c r="S1029" s="150"/>
      <c r="T1029"/>
    </row>
    <row r="1030" spans="1:20" ht="23.25" customHeight="1">
      <c r="A1030" s="150" t="str">
        <f t="shared" si="16"/>
        <v/>
      </c>
      <c r="B1030" s="153" t="str">
        <f>IF($I1030="","",IFERROR(IF(_xlfn.XLOOKUP($I1030,tbl_StartedStatus[Bold ID],tbl_StartedStatus[Started])="Started","Yes",IF(_xlfn.XLOOKUP($I1030,tbl_StartedStatus[Bold ID],tbl_StartedStatus[Started])="No Show","No Show","")),""))</f>
        <v/>
      </c>
      <c r="F1030" s="149"/>
      <c r="G1030" s="149"/>
      <c r="M1030" s="150"/>
      <c r="N1030" s="155"/>
      <c r="R1030" s="150" t="str">
        <f>IF($I1030="","",IF(COUNTIFS('2.Mini Orientation'!$C:$C,$I1030,'2.Mini Orientation'!$G:$G,"Yes")&gt;0,"Yes","No"))</f>
        <v/>
      </c>
      <c r="S1030" s="150"/>
      <c r="T1030"/>
    </row>
    <row r="1031" spans="1:20" ht="23.25" customHeight="1">
      <c r="A1031" s="150" t="str">
        <f t="shared" si="16"/>
        <v/>
      </c>
      <c r="B1031" s="153" t="str">
        <f>IF($I1031="","",IFERROR(IF(_xlfn.XLOOKUP($I1031,tbl_StartedStatus[Bold ID],tbl_StartedStatus[Started])="Started","Yes",IF(_xlfn.XLOOKUP($I1031,tbl_StartedStatus[Bold ID],tbl_StartedStatus[Started])="No Show","No Show","")),""))</f>
        <v/>
      </c>
      <c r="F1031" s="149"/>
      <c r="G1031" s="149"/>
      <c r="M1031" s="150"/>
      <c r="N1031" s="155"/>
      <c r="R1031" s="150" t="str">
        <f>IF($I1031="","",IF(COUNTIFS('2.Mini Orientation'!$C:$C,$I1031,'2.Mini Orientation'!$G:$G,"Yes")&gt;0,"Yes","No"))</f>
        <v/>
      </c>
      <c r="S1031" s="150"/>
      <c r="T1031"/>
    </row>
    <row r="1032" spans="1:20" ht="23.25" customHeight="1">
      <c r="A1032" s="150" t="str">
        <f t="shared" si="16"/>
        <v/>
      </c>
      <c r="B1032" s="153" t="str">
        <f>IF($I1032="","",IFERROR(IF(_xlfn.XLOOKUP($I1032,tbl_StartedStatus[Bold ID],tbl_StartedStatus[Started])="Started","Yes",IF(_xlfn.XLOOKUP($I1032,tbl_StartedStatus[Bold ID],tbl_StartedStatus[Started])="No Show","No Show","")),""))</f>
        <v/>
      </c>
      <c r="F1032" s="149"/>
      <c r="G1032" s="149"/>
      <c r="M1032" s="150"/>
      <c r="N1032" s="155"/>
      <c r="R1032" s="150" t="str">
        <f>IF($I1032="","",IF(COUNTIFS('2.Mini Orientation'!$C:$C,$I1032,'2.Mini Orientation'!$G:$G,"Yes")&gt;0,"Yes","No"))</f>
        <v/>
      </c>
      <c r="S1032" s="150"/>
      <c r="T1032"/>
    </row>
    <row r="1033" spans="1:20" ht="23.25" customHeight="1">
      <c r="A1033" s="150" t="str">
        <f t="shared" si="16"/>
        <v/>
      </c>
      <c r="B1033" s="153" t="str">
        <f>IF($I1033="","",IFERROR(IF(_xlfn.XLOOKUP($I1033,tbl_StartedStatus[Bold ID],tbl_StartedStatus[Started])="Started","Yes",IF(_xlfn.XLOOKUP($I1033,tbl_StartedStatus[Bold ID],tbl_StartedStatus[Started])="No Show","No Show","")),""))</f>
        <v/>
      </c>
      <c r="F1033" s="149"/>
      <c r="G1033" s="149"/>
      <c r="M1033" s="150"/>
      <c r="N1033" s="155"/>
      <c r="R1033" s="150" t="str">
        <f>IF($I1033="","",IF(COUNTIFS('2.Mini Orientation'!$C:$C,$I1033,'2.Mini Orientation'!$G:$G,"Yes")&gt;0,"Yes","No"))</f>
        <v/>
      </c>
      <c r="S1033" s="150"/>
      <c r="T1033"/>
    </row>
    <row r="1034" spans="1:20" ht="23.25" customHeight="1">
      <c r="A1034" s="150" t="str">
        <f t="shared" si="16"/>
        <v/>
      </c>
      <c r="B1034" s="153" t="str">
        <f>IF($I1034="","",IFERROR(IF(_xlfn.XLOOKUP($I1034,tbl_StartedStatus[Bold ID],tbl_StartedStatus[Started])="Started","Yes",IF(_xlfn.XLOOKUP($I1034,tbl_StartedStatus[Bold ID],tbl_StartedStatus[Started])="No Show","No Show","")),""))</f>
        <v/>
      </c>
      <c r="F1034" s="149"/>
      <c r="G1034" s="149"/>
      <c r="M1034" s="150"/>
      <c r="N1034" s="155"/>
      <c r="R1034" s="150" t="str">
        <f>IF($I1034="","",IF(COUNTIFS('2.Mini Orientation'!$C:$C,$I1034,'2.Mini Orientation'!$G:$G,"Yes")&gt;0,"Yes","No"))</f>
        <v/>
      </c>
      <c r="S1034" s="150"/>
      <c r="T1034"/>
    </row>
    <row r="1035" spans="1:20" ht="23.25" customHeight="1">
      <c r="A1035" s="150" t="str">
        <f t="shared" si="16"/>
        <v/>
      </c>
      <c r="B1035" s="153" t="str">
        <f>IF($I1035="","",IFERROR(IF(_xlfn.XLOOKUP($I1035,tbl_StartedStatus[Bold ID],tbl_StartedStatus[Started])="Started","Yes",IF(_xlfn.XLOOKUP($I1035,tbl_StartedStatus[Bold ID],tbl_StartedStatus[Started])="No Show","No Show","")),""))</f>
        <v/>
      </c>
      <c r="F1035" s="149"/>
      <c r="G1035" s="149"/>
      <c r="M1035" s="150"/>
      <c r="N1035" s="155"/>
      <c r="R1035" s="150" t="str">
        <f>IF($I1035="","",IF(COUNTIFS('2.Mini Orientation'!$C:$C,$I1035,'2.Mini Orientation'!$G:$G,"Yes")&gt;0,"Yes","No"))</f>
        <v/>
      </c>
      <c r="S1035" s="150"/>
      <c r="T1035"/>
    </row>
    <row r="1036" spans="1:20" ht="23.25" customHeight="1">
      <c r="A1036" s="150" t="str">
        <f t="shared" si="16"/>
        <v/>
      </c>
      <c r="B1036" s="153" t="str">
        <f>IF($I1036="","",IFERROR(IF(_xlfn.XLOOKUP($I1036,tbl_StartedStatus[Bold ID],tbl_StartedStatus[Started])="Started","Yes",IF(_xlfn.XLOOKUP($I1036,tbl_StartedStatus[Bold ID],tbl_StartedStatus[Started])="No Show","No Show","")),""))</f>
        <v/>
      </c>
      <c r="F1036" s="149"/>
      <c r="G1036" s="149"/>
      <c r="M1036" s="150"/>
      <c r="N1036" s="155"/>
      <c r="R1036" s="150" t="str">
        <f>IF($I1036="","",IF(COUNTIFS('2.Mini Orientation'!$C:$C,$I1036,'2.Mini Orientation'!$G:$G,"Yes")&gt;0,"Yes","No"))</f>
        <v/>
      </c>
      <c r="S1036" s="150"/>
      <c r="T1036"/>
    </row>
    <row r="1037" spans="1:20" ht="23.25" customHeight="1">
      <c r="A1037" s="150" t="str">
        <f t="shared" si="16"/>
        <v/>
      </c>
      <c r="B1037" s="153" t="str">
        <f>IF($I1037="","",IFERROR(IF(_xlfn.XLOOKUP($I1037,tbl_StartedStatus[Bold ID],tbl_StartedStatus[Started])="Started","Yes",IF(_xlfn.XLOOKUP($I1037,tbl_StartedStatus[Bold ID],tbl_StartedStatus[Started])="No Show","No Show","")),""))</f>
        <v/>
      </c>
      <c r="F1037" s="149"/>
      <c r="G1037" s="149"/>
      <c r="M1037" s="150"/>
      <c r="N1037" s="155"/>
      <c r="R1037" s="150" t="str">
        <f>IF($I1037="","",IF(COUNTIFS('2.Mini Orientation'!$C:$C,$I1037,'2.Mini Orientation'!$G:$G,"Yes")&gt;0,"Yes","No"))</f>
        <v/>
      </c>
      <c r="S1037" s="150"/>
      <c r="T1037"/>
    </row>
    <row r="1038" spans="1:20" ht="23.25" customHeight="1">
      <c r="A1038" s="150" t="str">
        <f t="shared" si="16"/>
        <v/>
      </c>
      <c r="B1038" s="153" t="str">
        <f>IF($I1038="","",IFERROR(IF(_xlfn.XLOOKUP($I1038,tbl_StartedStatus[Bold ID],tbl_StartedStatus[Started])="Started","Yes",IF(_xlfn.XLOOKUP($I1038,tbl_StartedStatus[Bold ID],tbl_StartedStatus[Started])="No Show","No Show","")),""))</f>
        <v/>
      </c>
      <c r="F1038" s="149"/>
      <c r="G1038" s="149"/>
      <c r="M1038" s="150"/>
      <c r="N1038" s="155"/>
      <c r="R1038" s="150" t="str">
        <f>IF($I1038="","",IF(COUNTIFS('2.Mini Orientation'!$C:$C,$I1038,'2.Mini Orientation'!$G:$G,"Yes")&gt;0,"Yes","No"))</f>
        <v/>
      </c>
      <c r="S1038" s="150"/>
      <c r="T1038"/>
    </row>
    <row r="1039" spans="1:20" ht="23.25" customHeight="1">
      <c r="A1039" s="150" t="str">
        <f t="shared" si="16"/>
        <v/>
      </c>
      <c r="B1039" s="153" t="str">
        <f>IF($I1039="","",IFERROR(IF(_xlfn.XLOOKUP($I1039,tbl_StartedStatus[Bold ID],tbl_StartedStatus[Started])="Started","Yes",IF(_xlfn.XLOOKUP($I1039,tbl_StartedStatus[Bold ID],tbl_StartedStatus[Started])="No Show","No Show","")),""))</f>
        <v/>
      </c>
      <c r="F1039" s="149"/>
      <c r="G1039" s="149"/>
      <c r="M1039" s="150"/>
      <c r="N1039" s="155"/>
      <c r="R1039" s="150" t="str">
        <f>IF($I1039="","",IF(COUNTIFS('2.Mini Orientation'!$C:$C,$I1039,'2.Mini Orientation'!$G:$G,"Yes")&gt;0,"Yes","No"))</f>
        <v/>
      </c>
      <c r="S1039" s="150"/>
      <c r="T1039"/>
    </row>
    <row r="1040" spans="1:20" ht="23.25" customHeight="1">
      <c r="A1040" s="150" t="str">
        <f t="shared" si="16"/>
        <v/>
      </c>
      <c r="B1040" s="153" t="str">
        <f>IF($I1040="","",IFERROR(IF(_xlfn.XLOOKUP($I1040,tbl_StartedStatus[Bold ID],tbl_StartedStatus[Started])="Started","Yes",IF(_xlfn.XLOOKUP($I1040,tbl_StartedStatus[Bold ID],tbl_StartedStatus[Started])="No Show","No Show","")),""))</f>
        <v/>
      </c>
      <c r="F1040" s="149"/>
      <c r="G1040" s="149"/>
      <c r="M1040" s="150"/>
      <c r="N1040" s="155"/>
      <c r="R1040" s="150" t="str">
        <f>IF($I1040="","",IF(COUNTIFS('2.Mini Orientation'!$C:$C,$I1040,'2.Mini Orientation'!$G:$G,"Yes")&gt;0,"Yes","No"))</f>
        <v/>
      </c>
      <c r="S1040" s="150"/>
      <c r="T1040"/>
    </row>
    <row r="1041" spans="1:20" ht="23.25" customHeight="1">
      <c r="A1041" s="150" t="str">
        <f t="shared" si="16"/>
        <v/>
      </c>
      <c r="B1041" s="153" t="str">
        <f>IF($I1041="","",IFERROR(IF(_xlfn.XLOOKUP($I1041,tbl_StartedStatus[Bold ID],tbl_StartedStatus[Started])="Started","Yes",IF(_xlfn.XLOOKUP($I1041,tbl_StartedStatus[Bold ID],tbl_StartedStatus[Started])="No Show","No Show","")),""))</f>
        <v/>
      </c>
      <c r="F1041" s="149"/>
      <c r="G1041" s="149"/>
      <c r="M1041" s="150"/>
      <c r="N1041" s="155"/>
      <c r="R1041" s="150" t="str">
        <f>IF($I1041="","",IF(COUNTIFS('2.Mini Orientation'!$C:$C,$I1041,'2.Mini Orientation'!$G:$G,"Yes")&gt;0,"Yes","No"))</f>
        <v/>
      </c>
      <c r="S1041" s="150"/>
      <c r="T1041"/>
    </row>
    <row r="1042" spans="1:20" ht="23.25" customHeight="1">
      <c r="A1042" s="150" t="str">
        <f t="shared" si="16"/>
        <v/>
      </c>
      <c r="B1042" s="153" t="str">
        <f>IF($I1042="","",IFERROR(IF(_xlfn.XLOOKUP($I1042,tbl_StartedStatus[Bold ID],tbl_StartedStatus[Started])="Started","Yes",IF(_xlfn.XLOOKUP($I1042,tbl_StartedStatus[Bold ID],tbl_StartedStatus[Started])="No Show","No Show","")),""))</f>
        <v/>
      </c>
      <c r="F1042" s="149"/>
      <c r="G1042" s="149"/>
      <c r="M1042" s="150"/>
      <c r="N1042" s="155"/>
      <c r="R1042" s="150" t="str">
        <f>IF($I1042="","",IF(COUNTIFS('2.Mini Orientation'!$C:$C,$I1042,'2.Mini Orientation'!$G:$G,"Yes")&gt;0,"Yes","No"))</f>
        <v/>
      </c>
      <c r="S1042" s="150"/>
      <c r="T1042"/>
    </row>
    <row r="1043" spans="1:20" ht="23.25" customHeight="1">
      <c r="A1043" s="150" t="str">
        <f t="shared" si="16"/>
        <v/>
      </c>
      <c r="B1043" s="153" t="str">
        <f>IF($I1043="","",IFERROR(IF(_xlfn.XLOOKUP($I1043,tbl_StartedStatus[Bold ID],tbl_StartedStatus[Started])="Started","Yes",IF(_xlfn.XLOOKUP($I1043,tbl_StartedStatus[Bold ID],tbl_StartedStatus[Started])="No Show","No Show","")),""))</f>
        <v/>
      </c>
      <c r="F1043" s="149"/>
      <c r="G1043" s="149"/>
      <c r="M1043" s="150"/>
      <c r="N1043" s="155"/>
      <c r="R1043" s="150" t="str">
        <f>IF($I1043="","",IF(COUNTIFS('2.Mini Orientation'!$C:$C,$I1043,'2.Mini Orientation'!$G:$G,"Yes")&gt;0,"Yes","No"))</f>
        <v/>
      </c>
      <c r="S1043" s="150"/>
      <c r="T1043"/>
    </row>
    <row r="1044" spans="1:20" ht="23.25" customHeight="1">
      <c r="A1044" s="150" t="str">
        <f t="shared" si="16"/>
        <v/>
      </c>
      <c r="B1044" s="153" t="str">
        <f>IF($I1044="","",IFERROR(IF(_xlfn.XLOOKUP($I1044,tbl_StartedStatus[Bold ID],tbl_StartedStatus[Started])="Started","Yes",IF(_xlfn.XLOOKUP($I1044,tbl_StartedStatus[Bold ID],tbl_StartedStatus[Started])="No Show","No Show","")),""))</f>
        <v/>
      </c>
      <c r="F1044" s="149"/>
      <c r="G1044" s="149"/>
      <c r="M1044" s="150"/>
      <c r="N1044" s="155"/>
      <c r="R1044" s="150" t="str">
        <f>IF($I1044="","",IF(COUNTIFS('2.Mini Orientation'!$C:$C,$I1044,'2.Mini Orientation'!$G:$G,"Yes")&gt;0,"Yes","No"))</f>
        <v/>
      </c>
      <c r="S1044" s="150"/>
      <c r="T1044"/>
    </row>
    <row r="1045" spans="1:20" ht="23.25" customHeight="1">
      <c r="A1045" s="150" t="str">
        <f t="shared" si="16"/>
        <v/>
      </c>
      <c r="B1045" s="153" t="str">
        <f>IF($I1045="","",IFERROR(IF(_xlfn.XLOOKUP($I1045,tbl_StartedStatus[Bold ID],tbl_StartedStatus[Started])="Started","Yes",IF(_xlfn.XLOOKUP($I1045,tbl_StartedStatus[Bold ID],tbl_StartedStatus[Started])="No Show","No Show","")),""))</f>
        <v/>
      </c>
      <c r="F1045" s="149"/>
      <c r="G1045" s="149"/>
      <c r="M1045" s="150"/>
      <c r="N1045" s="155"/>
      <c r="R1045" s="150" t="str">
        <f>IF($I1045="","",IF(COUNTIFS('2.Mini Orientation'!$C:$C,$I1045,'2.Mini Orientation'!$G:$G,"Yes")&gt;0,"Yes","No"))</f>
        <v/>
      </c>
      <c r="S1045" s="150"/>
      <c r="T1045"/>
    </row>
    <row r="1046" spans="1:20" ht="23.25" customHeight="1">
      <c r="A1046" s="150" t="str">
        <f t="shared" si="16"/>
        <v/>
      </c>
      <c r="B1046" s="153" t="str">
        <f>IF($I1046="","",IFERROR(IF(_xlfn.XLOOKUP($I1046,tbl_StartedStatus[Bold ID],tbl_StartedStatus[Started])="Started","Yes",IF(_xlfn.XLOOKUP($I1046,tbl_StartedStatus[Bold ID],tbl_StartedStatus[Started])="No Show","No Show","")),""))</f>
        <v/>
      </c>
      <c r="F1046" s="149"/>
      <c r="G1046" s="149"/>
      <c r="M1046" s="150"/>
      <c r="N1046" s="155"/>
      <c r="R1046" s="150" t="str">
        <f>IF($I1046="","",IF(COUNTIFS('2.Mini Orientation'!$C:$C,$I1046,'2.Mini Orientation'!$G:$G,"Yes")&gt;0,"Yes","No"))</f>
        <v/>
      </c>
      <c r="S1046" s="150"/>
      <c r="T1046"/>
    </row>
    <row r="1047" spans="1:20" ht="23.25" customHeight="1">
      <c r="A1047" s="150" t="str">
        <f t="shared" si="16"/>
        <v/>
      </c>
      <c r="B1047" s="153" t="str">
        <f>IF($I1047="","",IFERROR(IF(_xlfn.XLOOKUP($I1047,tbl_StartedStatus[Bold ID],tbl_StartedStatus[Started])="Started","Yes",IF(_xlfn.XLOOKUP($I1047,tbl_StartedStatus[Bold ID],tbl_StartedStatus[Started])="No Show","No Show","")),""))</f>
        <v/>
      </c>
      <c r="F1047" s="149"/>
      <c r="G1047" s="149"/>
      <c r="M1047" s="150"/>
      <c r="N1047" s="155"/>
      <c r="R1047" s="150" t="str">
        <f>IF($I1047="","",IF(COUNTIFS('2.Mini Orientation'!$C:$C,$I1047,'2.Mini Orientation'!$G:$G,"Yes")&gt;0,"Yes","No"))</f>
        <v/>
      </c>
      <c r="S1047" s="150"/>
      <c r="T1047"/>
    </row>
    <row r="1048" spans="1:20" ht="23.25" customHeight="1">
      <c r="A1048" s="150" t="str">
        <f t="shared" si="16"/>
        <v/>
      </c>
      <c r="B1048" s="153" t="str">
        <f>IF($I1048="","",IFERROR(IF(_xlfn.XLOOKUP($I1048,tbl_StartedStatus[Bold ID],tbl_StartedStatus[Started])="Started","Yes",IF(_xlfn.XLOOKUP($I1048,tbl_StartedStatus[Bold ID],tbl_StartedStatus[Started])="No Show","No Show","")),""))</f>
        <v/>
      </c>
      <c r="F1048" s="149"/>
      <c r="G1048" s="149"/>
      <c r="M1048" s="150"/>
      <c r="N1048" s="155"/>
      <c r="R1048" s="150" t="str">
        <f>IF($I1048="","",IF(COUNTIFS('2.Mini Orientation'!$C:$C,$I1048,'2.Mini Orientation'!$G:$G,"Yes")&gt;0,"Yes","No"))</f>
        <v/>
      </c>
      <c r="S1048" s="150"/>
      <c r="T1048"/>
    </row>
    <row r="1049" spans="1:20" ht="23.25" customHeight="1">
      <c r="A1049" s="150" t="str">
        <f t="shared" si="16"/>
        <v/>
      </c>
      <c r="B1049" s="153" t="str">
        <f>IF($I1049="","",IFERROR(IF(_xlfn.XLOOKUP($I1049,tbl_StartedStatus[Bold ID],tbl_StartedStatus[Started])="Started","Yes",IF(_xlfn.XLOOKUP($I1049,tbl_StartedStatus[Bold ID],tbl_StartedStatus[Started])="No Show","No Show","")),""))</f>
        <v/>
      </c>
      <c r="F1049" s="149"/>
      <c r="G1049" s="149"/>
      <c r="M1049" s="150"/>
      <c r="N1049" s="155"/>
      <c r="R1049" s="150" t="str">
        <f>IF($I1049="","",IF(COUNTIFS('2.Mini Orientation'!$C:$C,$I1049,'2.Mini Orientation'!$G:$G,"Yes")&gt;0,"Yes","No"))</f>
        <v/>
      </c>
      <c r="S1049" s="150"/>
      <c r="T1049"/>
    </row>
    <row r="1050" spans="1:20" ht="23.25" customHeight="1">
      <c r="A1050" s="150" t="str">
        <f t="shared" si="16"/>
        <v/>
      </c>
      <c r="B1050" s="153" t="str">
        <f>IF($I1050="","",IFERROR(IF(_xlfn.XLOOKUP($I1050,tbl_StartedStatus[Bold ID],tbl_StartedStatus[Started])="Started","Yes",IF(_xlfn.XLOOKUP($I1050,tbl_StartedStatus[Bold ID],tbl_StartedStatus[Started])="No Show","No Show","")),""))</f>
        <v/>
      </c>
      <c r="F1050" s="149"/>
      <c r="G1050" s="149"/>
      <c r="M1050" s="150"/>
      <c r="N1050" s="155"/>
      <c r="R1050" s="150" t="str">
        <f>IF($I1050="","",IF(COUNTIFS('2.Mini Orientation'!$C:$C,$I1050,'2.Mini Orientation'!$G:$G,"Yes")&gt;0,"Yes","No"))</f>
        <v/>
      </c>
      <c r="S1050" s="150"/>
      <c r="T1050"/>
    </row>
    <row r="1051" spans="1:20" ht="23.25" customHeight="1">
      <c r="A1051" s="150" t="str">
        <f t="shared" si="16"/>
        <v/>
      </c>
      <c r="B1051" s="153" t="str">
        <f>IF($I1051="","",IFERROR(IF(_xlfn.XLOOKUP($I1051,tbl_StartedStatus[Bold ID],tbl_StartedStatus[Started])="Started","Yes",IF(_xlfn.XLOOKUP($I1051,tbl_StartedStatus[Bold ID],tbl_StartedStatus[Started])="No Show","No Show","")),""))</f>
        <v/>
      </c>
      <c r="F1051" s="149"/>
      <c r="G1051" s="149"/>
      <c r="M1051" s="150"/>
      <c r="N1051" s="155"/>
      <c r="R1051" s="150" t="str">
        <f>IF($I1051="","",IF(COUNTIFS('2.Mini Orientation'!$C:$C,$I1051,'2.Mini Orientation'!$G:$G,"Yes")&gt;0,"Yes","No"))</f>
        <v/>
      </c>
      <c r="S1051" s="150"/>
      <c r="T1051"/>
    </row>
    <row r="1052" spans="1:20" ht="23.25" customHeight="1">
      <c r="A1052" s="150" t="str">
        <f t="shared" si="16"/>
        <v/>
      </c>
      <c r="B1052" s="153" t="str">
        <f>IF($I1052="","",IFERROR(IF(_xlfn.XLOOKUP($I1052,tbl_StartedStatus[Bold ID],tbl_StartedStatus[Started])="Started","Yes",IF(_xlfn.XLOOKUP($I1052,tbl_StartedStatus[Bold ID],tbl_StartedStatus[Started])="No Show","No Show","")),""))</f>
        <v/>
      </c>
      <c r="F1052" s="149"/>
      <c r="G1052" s="149"/>
      <c r="M1052" s="150"/>
      <c r="N1052" s="155"/>
      <c r="R1052" s="150" t="str">
        <f>IF($I1052="","",IF(COUNTIFS('2.Mini Orientation'!$C:$C,$I1052,'2.Mini Orientation'!$G:$G,"Yes")&gt;0,"Yes","No"))</f>
        <v/>
      </c>
      <c r="S1052" s="150"/>
      <c r="T1052"/>
    </row>
    <row r="1053" spans="1:20" ht="23.25" customHeight="1">
      <c r="A1053" s="150" t="str">
        <f t="shared" si="16"/>
        <v/>
      </c>
      <c r="B1053" s="153" t="str">
        <f>IF($I1053="","",IFERROR(IF(_xlfn.XLOOKUP($I1053,tbl_StartedStatus[Bold ID],tbl_StartedStatus[Started])="Started","Yes",IF(_xlfn.XLOOKUP($I1053,tbl_StartedStatus[Bold ID],tbl_StartedStatus[Started])="No Show","No Show","")),""))</f>
        <v/>
      </c>
      <c r="F1053" s="149"/>
      <c r="G1053" s="149"/>
      <c r="M1053" s="150"/>
      <c r="N1053" s="155"/>
      <c r="R1053" s="150" t="str">
        <f>IF($I1053="","",IF(COUNTIFS('2.Mini Orientation'!$C:$C,$I1053,'2.Mini Orientation'!$G:$G,"Yes")&gt;0,"Yes","No"))</f>
        <v/>
      </c>
      <c r="S1053" s="150"/>
      <c r="T1053"/>
    </row>
    <row r="1054" spans="1:20" ht="23.25" customHeight="1">
      <c r="A1054" s="150" t="str">
        <f t="shared" si="16"/>
        <v/>
      </c>
      <c r="B1054" s="153" t="str">
        <f>IF($I1054="","",IFERROR(IF(_xlfn.XLOOKUP($I1054,tbl_StartedStatus[Bold ID],tbl_StartedStatus[Started])="Started","Yes",IF(_xlfn.XLOOKUP($I1054,tbl_StartedStatus[Bold ID],tbl_StartedStatus[Started])="No Show","No Show","")),""))</f>
        <v/>
      </c>
      <c r="F1054" s="149"/>
      <c r="G1054" s="149"/>
      <c r="M1054" s="150"/>
      <c r="N1054" s="155"/>
      <c r="R1054" s="150" t="str">
        <f>IF($I1054="","",IF(COUNTIFS('2.Mini Orientation'!$C:$C,$I1054,'2.Mini Orientation'!$G:$G,"Yes")&gt;0,"Yes","No"))</f>
        <v/>
      </c>
      <c r="S1054" s="150"/>
      <c r="T1054"/>
    </row>
    <row r="1055" spans="1:20" ht="23.25" customHeight="1">
      <c r="A1055" s="150" t="str">
        <f t="shared" si="16"/>
        <v/>
      </c>
      <c r="B1055" s="153" t="str">
        <f>IF($I1055="","",IFERROR(IF(_xlfn.XLOOKUP($I1055,tbl_StartedStatus[Bold ID],tbl_StartedStatus[Started])="Started","Yes",IF(_xlfn.XLOOKUP($I1055,tbl_StartedStatus[Bold ID],tbl_StartedStatus[Started])="No Show","No Show","")),""))</f>
        <v/>
      </c>
      <c r="F1055" s="149"/>
      <c r="G1055" s="149"/>
      <c r="M1055" s="150"/>
      <c r="N1055" s="155"/>
      <c r="R1055" s="150" t="str">
        <f>IF($I1055="","",IF(COUNTIFS('2.Mini Orientation'!$C:$C,$I1055,'2.Mini Orientation'!$G:$G,"Yes")&gt;0,"Yes","No"))</f>
        <v/>
      </c>
      <c r="S1055" s="150"/>
      <c r="T1055"/>
    </row>
    <row r="1056" spans="1:20" ht="23.25" customHeight="1">
      <c r="A1056" s="150" t="str">
        <f t="shared" si="16"/>
        <v/>
      </c>
      <c r="B1056" s="153" t="str">
        <f>IF($I1056="","",IFERROR(IF(_xlfn.XLOOKUP($I1056,tbl_StartedStatus[Bold ID],tbl_StartedStatus[Started])="Started","Yes",IF(_xlfn.XLOOKUP($I1056,tbl_StartedStatus[Bold ID],tbl_StartedStatus[Started])="No Show","No Show","")),""))</f>
        <v/>
      </c>
      <c r="F1056" s="149"/>
      <c r="G1056" s="149"/>
      <c r="M1056" s="150"/>
      <c r="N1056" s="155"/>
      <c r="R1056" s="150" t="str">
        <f>IF($I1056="","",IF(COUNTIFS('2.Mini Orientation'!$C:$C,$I1056,'2.Mini Orientation'!$G:$G,"Yes")&gt;0,"Yes","No"))</f>
        <v/>
      </c>
      <c r="S1056" s="150"/>
      <c r="T1056"/>
    </row>
    <row r="1057" spans="1:20" ht="23.25" customHeight="1">
      <c r="A1057" s="150" t="str">
        <f t="shared" si="16"/>
        <v/>
      </c>
      <c r="B1057" s="153" t="str">
        <f>IF($I1057="","",IFERROR(IF(_xlfn.XLOOKUP($I1057,tbl_StartedStatus[Bold ID],tbl_StartedStatus[Started])="Started","Yes",IF(_xlfn.XLOOKUP($I1057,tbl_StartedStatus[Bold ID],tbl_StartedStatus[Started])="No Show","No Show","")),""))</f>
        <v/>
      </c>
      <c r="F1057" s="149"/>
      <c r="G1057" s="149"/>
      <c r="M1057" s="150"/>
      <c r="N1057" s="155"/>
      <c r="R1057" s="150" t="str">
        <f>IF($I1057="","",IF(COUNTIFS('2.Mini Orientation'!$C:$C,$I1057,'2.Mini Orientation'!$G:$G,"Yes")&gt;0,"Yes","No"))</f>
        <v/>
      </c>
      <c r="S1057" s="150"/>
      <c r="T1057"/>
    </row>
    <row r="1058" spans="1:20" ht="23.25" customHeight="1">
      <c r="A1058" s="150" t="str">
        <f t="shared" si="16"/>
        <v/>
      </c>
      <c r="B1058" s="153" t="str">
        <f>IF($I1058="","",IFERROR(IF(_xlfn.XLOOKUP($I1058,tbl_StartedStatus[Bold ID],tbl_StartedStatus[Started])="Started","Yes",IF(_xlfn.XLOOKUP($I1058,tbl_StartedStatus[Bold ID],tbl_StartedStatus[Started])="No Show","No Show","")),""))</f>
        <v/>
      </c>
      <c r="F1058" s="149"/>
      <c r="G1058" s="149"/>
      <c r="M1058" s="150"/>
      <c r="N1058" s="155"/>
      <c r="R1058" s="150" t="str">
        <f>IF($I1058="","",IF(COUNTIFS('2.Mini Orientation'!$C:$C,$I1058,'2.Mini Orientation'!$G:$G,"Yes")&gt;0,"Yes","No"))</f>
        <v/>
      </c>
      <c r="S1058" s="150"/>
      <c r="T1058"/>
    </row>
    <row r="1059" spans="1:20" ht="23.25" customHeight="1">
      <c r="A1059" s="150" t="str">
        <f t="shared" si="16"/>
        <v/>
      </c>
      <c r="B1059" s="153" t="str">
        <f>IF($I1059="","",IFERROR(IF(_xlfn.XLOOKUP($I1059,tbl_StartedStatus[Bold ID],tbl_StartedStatus[Started])="Started","Yes",IF(_xlfn.XLOOKUP($I1059,tbl_StartedStatus[Bold ID],tbl_StartedStatus[Started])="No Show","No Show","")),""))</f>
        <v/>
      </c>
      <c r="F1059" s="149"/>
      <c r="G1059" s="149"/>
      <c r="M1059" s="150"/>
      <c r="N1059" s="155"/>
      <c r="R1059" s="150" t="str">
        <f>IF($I1059="","",IF(COUNTIFS('2.Mini Orientation'!$C:$C,$I1059,'2.Mini Orientation'!$G:$G,"Yes")&gt;0,"Yes","No"))</f>
        <v/>
      </c>
      <c r="S1059" s="150"/>
      <c r="T1059"/>
    </row>
    <row r="1060" spans="1:20" ht="23.25" customHeight="1">
      <c r="A1060" s="150" t="str">
        <f t="shared" si="16"/>
        <v/>
      </c>
      <c r="B1060" s="153" t="str">
        <f>IF($I1060="","",IFERROR(IF(_xlfn.XLOOKUP($I1060,tbl_StartedStatus[Bold ID],tbl_StartedStatus[Started])="Started","Yes",IF(_xlfn.XLOOKUP($I1060,tbl_StartedStatus[Bold ID],tbl_StartedStatus[Started])="No Show","No Show","")),""))</f>
        <v/>
      </c>
      <c r="F1060" s="149"/>
      <c r="G1060" s="149"/>
      <c r="M1060" s="150"/>
      <c r="N1060" s="155"/>
      <c r="R1060" s="150" t="str">
        <f>IF($I1060="","",IF(COUNTIFS('2.Mini Orientation'!$C:$C,$I1060,'2.Mini Orientation'!$G:$G,"Yes")&gt;0,"Yes","No"))</f>
        <v/>
      </c>
      <c r="S1060" s="150"/>
      <c r="T1060"/>
    </row>
    <row r="1061" spans="1:20" ht="23.25" customHeight="1">
      <c r="A1061" s="150" t="str">
        <f t="shared" si="16"/>
        <v/>
      </c>
      <c r="B1061" s="153" t="str">
        <f>IF($I1061="","",IFERROR(IF(_xlfn.XLOOKUP($I1061,tbl_StartedStatus[Bold ID],tbl_StartedStatus[Started])="Started","Yes",IF(_xlfn.XLOOKUP($I1061,tbl_StartedStatus[Bold ID],tbl_StartedStatus[Started])="No Show","No Show","")),""))</f>
        <v/>
      </c>
      <c r="F1061" s="149"/>
      <c r="G1061" s="149"/>
      <c r="M1061" s="150"/>
      <c r="N1061" s="155"/>
      <c r="R1061" s="150" t="str">
        <f>IF($I1061="","",IF(COUNTIFS('2.Mini Orientation'!$C:$C,$I1061,'2.Mini Orientation'!$G:$G,"Yes")&gt;0,"Yes","No"))</f>
        <v/>
      </c>
      <c r="S1061" s="150"/>
      <c r="T1061"/>
    </row>
    <row r="1062" spans="1:20" ht="23.25" customHeight="1">
      <c r="A1062" s="150" t="str">
        <f t="shared" si="16"/>
        <v/>
      </c>
      <c r="B1062" s="153" t="str">
        <f>IF($I1062="","",IFERROR(IF(_xlfn.XLOOKUP($I1062,tbl_StartedStatus[Bold ID],tbl_StartedStatus[Started])="Started","Yes",IF(_xlfn.XLOOKUP($I1062,tbl_StartedStatus[Bold ID],tbl_StartedStatus[Started])="No Show","No Show","")),""))</f>
        <v/>
      </c>
      <c r="F1062" s="149"/>
      <c r="G1062" s="149"/>
      <c r="M1062" s="150"/>
      <c r="N1062" s="155"/>
      <c r="R1062" s="150" t="str">
        <f>IF($I1062="","",IF(COUNTIFS('2.Mini Orientation'!$C:$C,$I1062,'2.Mini Orientation'!$G:$G,"Yes")&gt;0,"Yes","No"))</f>
        <v/>
      </c>
      <c r="S1062" s="150"/>
      <c r="T1062"/>
    </row>
    <row r="1063" spans="1:20" ht="23.25" customHeight="1">
      <c r="A1063" s="150" t="str">
        <f t="shared" si="16"/>
        <v/>
      </c>
      <c r="B1063" s="153" t="str">
        <f>IF($I1063="","",IFERROR(IF(_xlfn.XLOOKUP($I1063,tbl_StartedStatus[Bold ID],tbl_StartedStatus[Started])="Started","Yes",IF(_xlfn.XLOOKUP($I1063,tbl_StartedStatus[Bold ID],tbl_StartedStatus[Started])="No Show","No Show","")),""))</f>
        <v/>
      </c>
      <c r="F1063" s="149"/>
      <c r="G1063" s="149"/>
      <c r="M1063" s="150"/>
      <c r="N1063" s="155"/>
      <c r="R1063" s="150" t="str">
        <f>IF($I1063="","",IF(COUNTIFS('2.Mini Orientation'!$C:$C,$I1063,'2.Mini Orientation'!$G:$G,"Yes")&gt;0,"Yes","No"))</f>
        <v/>
      </c>
      <c r="S1063" s="150"/>
      <c r="T1063"/>
    </row>
    <row r="1064" spans="1:20" ht="23.25" customHeight="1">
      <c r="A1064" s="150" t="str">
        <f t="shared" si="16"/>
        <v/>
      </c>
      <c r="B1064" s="153" t="str">
        <f>IF($I1064="","",IFERROR(IF(_xlfn.XLOOKUP($I1064,tbl_StartedStatus[Bold ID],tbl_StartedStatus[Started])="Started","Yes",IF(_xlfn.XLOOKUP($I1064,tbl_StartedStatus[Bold ID],tbl_StartedStatus[Started])="No Show","No Show","")),""))</f>
        <v/>
      </c>
      <c r="F1064" s="149"/>
      <c r="G1064" s="149"/>
      <c r="M1064" s="150"/>
      <c r="N1064" s="155"/>
      <c r="R1064" s="150" t="str">
        <f>IF($I1064="","",IF(COUNTIFS('2.Mini Orientation'!$C:$C,$I1064,'2.Mini Orientation'!$G:$G,"Yes")&gt;0,"Yes","No"))</f>
        <v/>
      </c>
      <c r="S1064" s="150"/>
      <c r="T1064"/>
    </row>
    <row r="1065" spans="1:20" ht="23.25" customHeight="1">
      <c r="A1065" s="150" t="str">
        <f t="shared" si="16"/>
        <v/>
      </c>
      <c r="B1065" s="153" t="str">
        <f>IF($I1065="","",IFERROR(IF(_xlfn.XLOOKUP($I1065,tbl_StartedStatus[Bold ID],tbl_StartedStatus[Started])="Started","Yes",IF(_xlfn.XLOOKUP($I1065,tbl_StartedStatus[Bold ID],tbl_StartedStatus[Started])="No Show","No Show","")),""))</f>
        <v/>
      </c>
      <c r="F1065" s="149"/>
      <c r="G1065" s="149"/>
      <c r="M1065" s="150"/>
      <c r="N1065" s="155"/>
      <c r="R1065" s="150" t="str">
        <f>IF($I1065="","",IF(COUNTIFS('2.Mini Orientation'!$C:$C,$I1065,'2.Mini Orientation'!$G:$G,"Yes")&gt;0,"Yes","No"))</f>
        <v/>
      </c>
      <c r="S1065" s="150"/>
      <c r="T1065"/>
    </row>
    <row r="1066" spans="1:20" ht="23.25" customHeight="1">
      <c r="A1066" s="150" t="str">
        <f t="shared" si="16"/>
        <v/>
      </c>
      <c r="B1066" s="153" t="str">
        <f>IF($I1066="","",IFERROR(IF(_xlfn.XLOOKUP($I1066,tbl_StartedStatus[Bold ID],tbl_StartedStatus[Started])="Started","Yes",IF(_xlfn.XLOOKUP($I1066,tbl_StartedStatus[Bold ID],tbl_StartedStatus[Started])="No Show","No Show","")),""))</f>
        <v/>
      </c>
      <c r="F1066" s="149"/>
      <c r="G1066" s="149"/>
      <c r="M1066" s="150"/>
      <c r="N1066" s="155"/>
      <c r="R1066" s="150" t="str">
        <f>IF($I1066="","",IF(COUNTIFS('2.Mini Orientation'!$C:$C,$I1066,'2.Mini Orientation'!$G:$G,"Yes")&gt;0,"Yes","No"))</f>
        <v/>
      </c>
      <c r="S1066" s="150"/>
      <c r="T1066"/>
    </row>
    <row r="1067" spans="1:20" ht="23.25" customHeight="1">
      <c r="A1067" s="150" t="str">
        <f t="shared" si="16"/>
        <v/>
      </c>
      <c r="B1067" s="153" t="str">
        <f>IF($I1067="","",IFERROR(IF(_xlfn.XLOOKUP($I1067,tbl_StartedStatus[Bold ID],tbl_StartedStatus[Started])="Started","Yes",IF(_xlfn.XLOOKUP($I1067,tbl_StartedStatus[Bold ID],tbl_StartedStatus[Started])="No Show","No Show","")),""))</f>
        <v/>
      </c>
      <c r="F1067" s="149"/>
      <c r="G1067" s="149"/>
      <c r="M1067" s="150"/>
      <c r="N1067" s="155"/>
      <c r="R1067" s="150" t="str">
        <f>IF($I1067="","",IF(COUNTIFS('2.Mini Orientation'!$C:$C,$I1067,'2.Mini Orientation'!$G:$G,"Yes")&gt;0,"Yes","No"))</f>
        <v/>
      </c>
      <c r="S1067" s="150"/>
      <c r="T1067"/>
    </row>
    <row r="1068" spans="1:20" ht="23.25" customHeight="1">
      <c r="A1068" s="150" t="str">
        <f t="shared" si="16"/>
        <v/>
      </c>
      <c r="B1068" s="153" t="str">
        <f>IF($I1068="","",IFERROR(IF(_xlfn.XLOOKUP($I1068,tbl_StartedStatus[Bold ID],tbl_StartedStatus[Started])="Started","Yes",IF(_xlfn.XLOOKUP($I1068,tbl_StartedStatus[Bold ID],tbl_StartedStatus[Started])="No Show","No Show","")),""))</f>
        <v/>
      </c>
      <c r="F1068" s="149"/>
      <c r="G1068" s="149"/>
      <c r="M1068" s="150"/>
      <c r="N1068" s="155"/>
      <c r="R1068" s="150" t="str">
        <f>IF($I1068="","",IF(COUNTIFS('2.Mini Orientation'!$C:$C,$I1068,'2.Mini Orientation'!$G:$G,"Yes")&gt;0,"Yes","No"))</f>
        <v/>
      </c>
      <c r="S1068" s="150"/>
      <c r="T1068"/>
    </row>
    <row r="1069" spans="1:20" ht="23.25" customHeight="1">
      <c r="A1069" s="150" t="str">
        <f t="shared" si="16"/>
        <v/>
      </c>
      <c r="B1069" s="153" t="str">
        <f>IF($I1069="","",IFERROR(IF(_xlfn.XLOOKUP($I1069,tbl_StartedStatus[Bold ID],tbl_StartedStatus[Started])="Started","Yes",IF(_xlfn.XLOOKUP($I1069,tbl_StartedStatus[Bold ID],tbl_StartedStatus[Started])="No Show","No Show","")),""))</f>
        <v/>
      </c>
      <c r="F1069" s="149"/>
      <c r="G1069" s="149"/>
      <c r="M1069" s="150"/>
      <c r="N1069" s="155"/>
      <c r="R1069" s="150" t="str">
        <f>IF($I1069="","",IF(COUNTIFS('2.Mini Orientation'!$C:$C,$I1069,'2.Mini Orientation'!$G:$G,"Yes")&gt;0,"Yes","No"))</f>
        <v/>
      </c>
      <c r="S1069" s="150"/>
      <c r="T1069"/>
    </row>
    <row r="1070" spans="1:20" ht="23.25" customHeight="1">
      <c r="A1070" s="150" t="str">
        <f t="shared" si="16"/>
        <v/>
      </c>
      <c r="B1070" s="153" t="str">
        <f>IF($I1070="","",IFERROR(IF(_xlfn.XLOOKUP($I1070,tbl_StartedStatus[Bold ID],tbl_StartedStatus[Started])="Started","Yes",IF(_xlfn.XLOOKUP($I1070,tbl_StartedStatus[Bold ID],tbl_StartedStatus[Started])="No Show","No Show","")),""))</f>
        <v/>
      </c>
      <c r="F1070" s="149"/>
      <c r="G1070" s="149"/>
      <c r="M1070" s="150"/>
      <c r="N1070" s="155"/>
      <c r="R1070" s="150" t="str">
        <f>IF($I1070="","",IF(COUNTIFS('2.Mini Orientation'!$C:$C,$I1070,'2.Mini Orientation'!$G:$G,"Yes")&gt;0,"Yes","No"))</f>
        <v/>
      </c>
      <c r="S1070" s="150"/>
      <c r="T1070"/>
    </row>
    <row r="1071" spans="1:20" ht="23.25" customHeight="1">
      <c r="A1071" s="150" t="str">
        <f t="shared" si="16"/>
        <v/>
      </c>
      <c r="B1071" s="153" t="str">
        <f>IF($I1071="","",IFERROR(IF(_xlfn.XLOOKUP($I1071,tbl_StartedStatus[Bold ID],tbl_StartedStatus[Started])="Started","Yes",IF(_xlfn.XLOOKUP($I1071,tbl_StartedStatus[Bold ID],tbl_StartedStatus[Started])="No Show","No Show","")),""))</f>
        <v/>
      </c>
      <c r="F1071" s="149"/>
      <c r="G1071" s="149"/>
      <c r="M1071" s="150"/>
      <c r="N1071" s="155"/>
      <c r="R1071" s="150" t="str">
        <f>IF($I1071="","",IF(COUNTIFS('2.Mini Orientation'!$C:$C,$I1071,'2.Mini Orientation'!$G:$G,"Yes")&gt;0,"Yes","No"))</f>
        <v/>
      </c>
      <c r="S1071" s="150"/>
      <c r="T1071"/>
    </row>
    <row r="1072" spans="1:20" ht="23.25" customHeight="1">
      <c r="A1072" s="150" t="str">
        <f t="shared" si="16"/>
        <v/>
      </c>
      <c r="B1072" s="153" t="str">
        <f>IF($I1072="","",IFERROR(IF(_xlfn.XLOOKUP($I1072,tbl_StartedStatus[Bold ID],tbl_StartedStatus[Started])="Started","Yes",IF(_xlfn.XLOOKUP($I1072,tbl_StartedStatus[Bold ID],tbl_StartedStatus[Started])="No Show","No Show","")),""))</f>
        <v/>
      </c>
      <c r="F1072" s="149"/>
      <c r="G1072" s="149"/>
      <c r="M1072" s="150"/>
      <c r="N1072" s="155"/>
      <c r="R1072" s="150" t="str">
        <f>IF($I1072="","",IF(COUNTIFS('2.Mini Orientation'!$C:$C,$I1072,'2.Mini Orientation'!$G:$G,"Yes")&gt;0,"Yes","No"))</f>
        <v/>
      </c>
      <c r="S1072" s="150"/>
      <c r="T1072"/>
    </row>
    <row r="1073" spans="1:20" ht="23.25" customHeight="1">
      <c r="A1073" s="150" t="str">
        <f t="shared" si="16"/>
        <v/>
      </c>
      <c r="B1073" s="153" t="str">
        <f>IF($I1073="","",IFERROR(IF(_xlfn.XLOOKUP($I1073,tbl_StartedStatus[Bold ID],tbl_StartedStatus[Started])="Started","Yes",IF(_xlfn.XLOOKUP($I1073,tbl_StartedStatus[Bold ID],tbl_StartedStatus[Started])="No Show","No Show","")),""))</f>
        <v/>
      </c>
      <c r="F1073" s="149"/>
      <c r="G1073" s="149"/>
      <c r="M1073" s="150"/>
      <c r="N1073" s="155"/>
      <c r="R1073" s="150" t="str">
        <f>IF($I1073="","",IF(COUNTIFS('2.Mini Orientation'!$C:$C,$I1073,'2.Mini Orientation'!$G:$G,"Yes")&gt;0,"Yes","No"))</f>
        <v/>
      </c>
      <c r="S1073" s="150"/>
      <c r="T1073"/>
    </row>
    <row r="1074" spans="1:20" ht="23.25" customHeight="1">
      <c r="A1074" s="150" t="str">
        <f t="shared" si="16"/>
        <v/>
      </c>
      <c r="B1074" s="153" t="str">
        <f>IF($I1074="","",IFERROR(IF(_xlfn.XLOOKUP($I1074,tbl_StartedStatus[Bold ID],tbl_StartedStatus[Started])="Started","Yes",IF(_xlfn.XLOOKUP($I1074,tbl_StartedStatus[Bold ID],tbl_StartedStatus[Started])="No Show","No Show","")),""))</f>
        <v/>
      </c>
      <c r="F1074" s="149"/>
      <c r="G1074" s="149"/>
      <c r="M1074" s="150"/>
      <c r="N1074" s="155"/>
      <c r="R1074" s="150" t="str">
        <f>IF($I1074="","",IF(COUNTIFS('2.Mini Orientation'!$C:$C,$I1074,'2.Mini Orientation'!$G:$G,"Yes")&gt;0,"Yes","No"))</f>
        <v/>
      </c>
      <c r="S1074" s="150"/>
      <c r="T1074"/>
    </row>
    <row r="1075" spans="1:20" ht="23.25" customHeight="1">
      <c r="A1075" s="150" t="str">
        <f t="shared" si="16"/>
        <v/>
      </c>
      <c r="B1075" s="153" t="str">
        <f>IF($I1075="","",IFERROR(IF(_xlfn.XLOOKUP($I1075,tbl_StartedStatus[Bold ID],tbl_StartedStatus[Started])="Started","Yes",IF(_xlfn.XLOOKUP($I1075,tbl_StartedStatus[Bold ID],tbl_StartedStatus[Started])="No Show","No Show","")),""))</f>
        <v/>
      </c>
      <c r="F1075" s="149"/>
      <c r="G1075" s="149"/>
      <c r="M1075" s="150"/>
      <c r="N1075" s="155"/>
      <c r="R1075" s="150" t="str">
        <f>IF($I1075="","",IF(COUNTIFS('2.Mini Orientation'!$C:$C,$I1075,'2.Mini Orientation'!$G:$G,"Yes")&gt;0,"Yes","No"))</f>
        <v/>
      </c>
      <c r="S1075" s="150"/>
      <c r="T1075"/>
    </row>
    <row r="1076" spans="1:20" ht="23.25" customHeight="1">
      <c r="A1076" s="150" t="str">
        <f t="shared" si="16"/>
        <v/>
      </c>
      <c r="B1076" s="153" t="str">
        <f>IF($I1076="","",IFERROR(IF(_xlfn.XLOOKUP($I1076,tbl_StartedStatus[Bold ID],tbl_StartedStatus[Started])="Started","Yes",IF(_xlfn.XLOOKUP($I1076,tbl_StartedStatus[Bold ID],tbl_StartedStatus[Started])="No Show","No Show","")),""))</f>
        <v/>
      </c>
      <c r="F1076" s="149"/>
      <c r="G1076" s="149"/>
      <c r="M1076" s="150"/>
      <c r="N1076" s="155"/>
      <c r="R1076" s="150" t="str">
        <f>IF($I1076="","",IF(COUNTIFS('2.Mini Orientation'!$C:$C,$I1076,'2.Mini Orientation'!$G:$G,"Yes")&gt;0,"Yes","No"))</f>
        <v/>
      </c>
      <c r="S1076" s="150"/>
      <c r="T1076"/>
    </row>
    <row r="1077" spans="1:20" ht="23.25" customHeight="1">
      <c r="A1077" s="150" t="str">
        <f t="shared" si="16"/>
        <v/>
      </c>
      <c r="B1077" s="153" t="str">
        <f>IF($I1077="","",IFERROR(IF(_xlfn.XLOOKUP($I1077,tbl_StartedStatus[Bold ID],tbl_StartedStatus[Started])="Started","Yes",IF(_xlfn.XLOOKUP($I1077,tbl_StartedStatus[Bold ID],tbl_StartedStatus[Started])="No Show","No Show","")),""))</f>
        <v/>
      </c>
      <c r="F1077" s="149"/>
      <c r="G1077" s="149"/>
      <c r="M1077" s="150"/>
      <c r="N1077" s="155"/>
      <c r="R1077" s="150" t="str">
        <f>IF($I1077="","",IF(COUNTIFS('2.Mini Orientation'!$C:$C,$I1077,'2.Mini Orientation'!$G:$G,"Yes")&gt;0,"Yes","No"))</f>
        <v/>
      </c>
      <c r="S1077" s="150"/>
      <c r="T1077"/>
    </row>
    <row r="1078" spans="1:20" ht="23.25" customHeight="1">
      <c r="A1078" s="150" t="str">
        <f t="shared" si="16"/>
        <v/>
      </c>
      <c r="B1078" s="153" t="str">
        <f>IF($I1078="","",IFERROR(IF(_xlfn.XLOOKUP($I1078,tbl_StartedStatus[Bold ID],tbl_StartedStatus[Started])="Started","Yes",IF(_xlfn.XLOOKUP($I1078,tbl_StartedStatus[Bold ID],tbl_StartedStatus[Started])="No Show","No Show","")),""))</f>
        <v/>
      </c>
      <c r="F1078" s="149"/>
      <c r="G1078" s="149"/>
      <c r="M1078" s="150"/>
      <c r="N1078" s="155"/>
      <c r="R1078" s="150" t="str">
        <f>IF($I1078="","",IF(COUNTIFS('2.Mini Orientation'!$C:$C,$I1078,'2.Mini Orientation'!$G:$G,"Yes")&gt;0,"Yes","No"))</f>
        <v/>
      </c>
      <c r="S1078" s="150"/>
      <c r="T1078"/>
    </row>
    <row r="1079" spans="1:20" ht="23.25" customHeight="1">
      <c r="A1079" s="150" t="str">
        <f t="shared" si="16"/>
        <v/>
      </c>
      <c r="B1079" s="153" t="str">
        <f>IF($I1079="","",IFERROR(IF(_xlfn.XLOOKUP($I1079,tbl_StartedStatus[Bold ID],tbl_StartedStatus[Started])="Started","Yes",IF(_xlfn.XLOOKUP($I1079,tbl_StartedStatus[Bold ID],tbl_StartedStatus[Started])="No Show","No Show","")),""))</f>
        <v/>
      </c>
      <c r="F1079" s="149"/>
      <c r="G1079" s="149"/>
      <c r="M1079" s="150"/>
      <c r="N1079" s="155"/>
      <c r="R1079" s="150" t="str">
        <f>IF($I1079="","",IF(COUNTIFS('2.Mini Orientation'!$C:$C,$I1079,'2.Mini Orientation'!$G:$G,"Yes")&gt;0,"Yes","No"))</f>
        <v/>
      </c>
      <c r="S1079" s="150"/>
      <c r="T1079"/>
    </row>
    <row r="1080" spans="1:20" ht="23.25" customHeight="1">
      <c r="A1080" s="150" t="str">
        <f t="shared" si="16"/>
        <v/>
      </c>
      <c r="B1080" s="153" t="str">
        <f>IF($I1080="","",IFERROR(IF(_xlfn.XLOOKUP($I1080,tbl_StartedStatus[Bold ID],tbl_StartedStatus[Started])="Started","Yes",IF(_xlfn.XLOOKUP($I1080,tbl_StartedStatus[Bold ID],tbl_StartedStatus[Started])="No Show","No Show","")),""))</f>
        <v/>
      </c>
      <c r="F1080" s="149"/>
      <c r="G1080" s="149"/>
      <c r="M1080" s="150"/>
      <c r="N1080" s="155"/>
      <c r="R1080" s="150" t="str">
        <f>IF($I1080="","",IF(COUNTIFS('2.Mini Orientation'!$C:$C,$I1080,'2.Mini Orientation'!$G:$G,"Yes")&gt;0,"Yes","No"))</f>
        <v/>
      </c>
      <c r="S1080" s="150"/>
      <c r="T1080"/>
    </row>
    <row r="1081" spans="1:20" ht="23.25" customHeight="1">
      <c r="A1081" s="150" t="str">
        <f t="shared" si="16"/>
        <v/>
      </c>
      <c r="B1081" s="153" t="str">
        <f>IF($I1081="","",IFERROR(IF(_xlfn.XLOOKUP($I1081,tbl_StartedStatus[Bold ID],tbl_StartedStatus[Started])="Started","Yes",IF(_xlfn.XLOOKUP($I1081,tbl_StartedStatus[Bold ID],tbl_StartedStatus[Started])="No Show","No Show","")),""))</f>
        <v/>
      </c>
      <c r="F1081" s="149"/>
      <c r="G1081" s="149"/>
      <c r="M1081" s="150"/>
      <c r="N1081" s="155"/>
      <c r="R1081" s="150" t="str">
        <f>IF($I1081="","",IF(COUNTIFS('2.Mini Orientation'!$C:$C,$I1081,'2.Mini Orientation'!$G:$G,"Yes")&gt;0,"Yes","No"))</f>
        <v/>
      </c>
      <c r="S1081" s="150"/>
      <c r="T1081"/>
    </row>
    <row r="1082" spans="1:20" ht="23.25" customHeight="1">
      <c r="A1082" s="150" t="str">
        <f t="shared" si="16"/>
        <v/>
      </c>
      <c r="B1082" s="153" t="str">
        <f>IF($I1082="","",IFERROR(IF(_xlfn.XLOOKUP($I1082,tbl_StartedStatus[Bold ID],tbl_StartedStatus[Started])="Started","Yes",IF(_xlfn.XLOOKUP($I1082,tbl_StartedStatus[Bold ID],tbl_StartedStatus[Started])="No Show","No Show","")),""))</f>
        <v/>
      </c>
      <c r="F1082" s="149"/>
      <c r="G1082" s="149"/>
      <c r="M1082" s="150"/>
      <c r="N1082" s="155"/>
      <c r="R1082" s="150" t="str">
        <f>IF($I1082="","",IF(COUNTIFS('2.Mini Orientation'!$C:$C,$I1082,'2.Mini Orientation'!$G:$G,"Yes")&gt;0,"Yes","No"))</f>
        <v/>
      </c>
      <c r="S1082" s="150"/>
      <c r="T1082"/>
    </row>
    <row r="1083" spans="1:20" ht="23.25" customHeight="1">
      <c r="A1083" s="150" t="str">
        <f t="shared" si="16"/>
        <v/>
      </c>
      <c r="B1083" s="153" t="str">
        <f>IF($I1083="","",IFERROR(IF(_xlfn.XLOOKUP($I1083,tbl_StartedStatus[Bold ID],tbl_StartedStatus[Started])="Started","Yes",IF(_xlfn.XLOOKUP($I1083,tbl_StartedStatus[Bold ID],tbl_StartedStatus[Started])="No Show","No Show","")),""))</f>
        <v/>
      </c>
      <c r="F1083" s="149"/>
      <c r="G1083" s="149"/>
      <c r="M1083" s="150"/>
      <c r="N1083" s="155"/>
      <c r="R1083" s="150" t="str">
        <f>IF($I1083="","",IF(COUNTIFS('2.Mini Orientation'!$C:$C,$I1083,'2.Mini Orientation'!$G:$G,"Yes")&gt;0,"Yes","No"))</f>
        <v/>
      </c>
      <c r="S1083" s="150"/>
      <c r="T1083"/>
    </row>
    <row r="1084" spans="1:20" ht="23.25" customHeight="1">
      <c r="A1084" s="150" t="str">
        <f t="shared" si="16"/>
        <v/>
      </c>
      <c r="B1084" s="153" t="str">
        <f>IF($I1084="","",IFERROR(IF(_xlfn.XLOOKUP($I1084,tbl_StartedStatus[Bold ID],tbl_StartedStatus[Started])="Started","Yes",IF(_xlfn.XLOOKUP($I1084,tbl_StartedStatus[Bold ID],tbl_StartedStatus[Started])="No Show","No Show","")),""))</f>
        <v/>
      </c>
      <c r="F1084" s="149"/>
      <c r="G1084" s="149"/>
      <c r="M1084" s="150"/>
      <c r="N1084" s="155"/>
      <c r="R1084" s="150" t="str">
        <f>IF($I1084="","",IF(COUNTIFS('2.Mini Orientation'!$C:$C,$I1084,'2.Mini Orientation'!$G:$G,"Yes")&gt;0,"Yes","No"))</f>
        <v/>
      </c>
      <c r="S1084" s="150"/>
      <c r="T1084"/>
    </row>
    <row r="1085" spans="1:20" ht="23.25" customHeight="1">
      <c r="A1085" s="150" t="str">
        <f t="shared" si="16"/>
        <v/>
      </c>
      <c r="B1085" s="153" t="str">
        <f>IF($I1085="","",IFERROR(IF(_xlfn.XLOOKUP($I1085,tbl_StartedStatus[Bold ID],tbl_StartedStatus[Started])="Started","Yes",IF(_xlfn.XLOOKUP($I1085,tbl_StartedStatus[Bold ID],tbl_StartedStatus[Started])="No Show","No Show","")),""))</f>
        <v/>
      </c>
      <c r="F1085" s="149"/>
      <c r="G1085" s="149"/>
      <c r="M1085" s="150"/>
      <c r="N1085" s="155"/>
      <c r="R1085" s="150" t="str">
        <f>IF($I1085="","",IF(COUNTIFS('2.Mini Orientation'!$C:$C,$I1085,'2.Mini Orientation'!$G:$G,"Yes")&gt;0,"Yes","No"))</f>
        <v/>
      </c>
      <c r="S1085" s="150"/>
      <c r="T1085"/>
    </row>
    <row r="1086" spans="1:20" ht="23.25" customHeight="1">
      <c r="A1086" s="150" t="str">
        <f t="shared" si="16"/>
        <v/>
      </c>
      <c r="B1086" s="153" t="str">
        <f>IF($I1086="","",IFERROR(IF(_xlfn.XLOOKUP($I1086,tbl_StartedStatus[Bold ID],tbl_StartedStatus[Started])="Started","Yes",IF(_xlfn.XLOOKUP($I1086,tbl_StartedStatus[Bold ID],tbl_StartedStatus[Started])="No Show","No Show","")),""))</f>
        <v/>
      </c>
      <c r="F1086" s="149"/>
      <c r="G1086" s="149"/>
      <c r="M1086" s="150"/>
      <c r="N1086" s="155"/>
      <c r="R1086" s="150" t="str">
        <f>IF($I1086="","",IF(COUNTIFS('2.Mini Orientation'!$C:$C,$I1086,'2.Mini Orientation'!$G:$G,"Yes")&gt;0,"Yes","No"))</f>
        <v/>
      </c>
      <c r="S1086" s="150"/>
      <c r="T1086"/>
    </row>
    <row r="1087" spans="1:20" ht="23.25" customHeight="1">
      <c r="A1087" s="150" t="str">
        <f t="shared" si="16"/>
        <v/>
      </c>
      <c r="B1087" s="153" t="str">
        <f>IF($I1087="","",IFERROR(IF(_xlfn.XLOOKUP($I1087,tbl_StartedStatus[Bold ID],tbl_StartedStatus[Started])="Started","Yes",IF(_xlfn.XLOOKUP($I1087,tbl_StartedStatus[Bold ID],tbl_StartedStatus[Started])="No Show","No Show","")),""))</f>
        <v/>
      </c>
      <c r="F1087" s="149"/>
      <c r="G1087" s="149"/>
      <c r="M1087" s="150"/>
      <c r="N1087" s="155"/>
      <c r="R1087" s="150" t="str">
        <f>IF($I1087="","",IF(COUNTIFS('2.Mini Orientation'!$C:$C,$I1087,'2.Mini Orientation'!$G:$G,"Yes")&gt;0,"Yes","No"))</f>
        <v/>
      </c>
      <c r="S1087" s="150"/>
      <c r="T1087"/>
    </row>
    <row r="1088" spans="1:20" ht="23.25" customHeight="1">
      <c r="A1088" s="150" t="str">
        <f t="shared" si="16"/>
        <v/>
      </c>
      <c r="B1088" s="153" t="str">
        <f>IF($I1088="","",IFERROR(IF(_xlfn.XLOOKUP($I1088,tbl_StartedStatus[Bold ID],tbl_StartedStatus[Started])="Started","Yes",IF(_xlfn.XLOOKUP($I1088,tbl_StartedStatus[Bold ID],tbl_StartedStatus[Started])="No Show","No Show","")),""))</f>
        <v/>
      </c>
      <c r="F1088" s="149"/>
      <c r="G1088" s="149"/>
      <c r="M1088" s="150"/>
      <c r="N1088" s="155"/>
      <c r="R1088" s="150" t="str">
        <f>IF($I1088="","",IF(COUNTIFS('2.Mini Orientation'!$C:$C,$I1088,'2.Mini Orientation'!$G:$G,"Yes")&gt;0,"Yes","No"))</f>
        <v/>
      </c>
      <c r="S1088" s="150"/>
      <c r="T1088"/>
    </row>
    <row r="1089" spans="1:20" ht="23.25" customHeight="1">
      <c r="A1089" s="150" t="str">
        <f t="shared" si="16"/>
        <v/>
      </c>
      <c r="B1089" s="153" t="str">
        <f>IF($I1089="","",IFERROR(IF(_xlfn.XLOOKUP($I1089,tbl_StartedStatus[Bold ID],tbl_StartedStatus[Started])="Started","Yes",IF(_xlfn.XLOOKUP($I1089,tbl_StartedStatus[Bold ID],tbl_StartedStatus[Started])="No Show","No Show","")),""))</f>
        <v/>
      </c>
      <c r="F1089" s="149"/>
      <c r="G1089" s="149"/>
      <c r="M1089" s="150"/>
      <c r="N1089" s="155"/>
      <c r="R1089" s="150" t="str">
        <f>IF($I1089="","",IF(COUNTIFS('2.Mini Orientation'!$C:$C,$I1089,'2.Mini Orientation'!$G:$G,"Yes")&gt;0,"Yes","No"))</f>
        <v/>
      </c>
      <c r="S1089" s="150"/>
      <c r="T1089"/>
    </row>
    <row r="1090" spans="1:20" ht="23.25" customHeight="1">
      <c r="A1090" s="150" t="str">
        <f t="shared" ref="A1090:A1153" si="17">IF($I1090="","",IF(AND($R1090="Yes",$O1090="Passed",$P1090="Passed",$Q1090="Passed"),"Yes","No"))</f>
        <v/>
      </c>
      <c r="B1090" s="153" t="str">
        <f>IF($I1090="","",IFERROR(IF(_xlfn.XLOOKUP($I1090,tbl_StartedStatus[Bold ID],tbl_StartedStatus[Started])="Started","Yes",IF(_xlfn.XLOOKUP($I1090,tbl_StartedStatus[Bold ID],tbl_StartedStatus[Started])="No Show","No Show","")),""))</f>
        <v/>
      </c>
      <c r="F1090" s="149"/>
      <c r="G1090" s="149"/>
      <c r="M1090" s="150"/>
      <c r="N1090" s="155"/>
      <c r="R1090" s="150" t="str">
        <f>IF($I1090="","",IF(COUNTIFS('2.Mini Orientation'!$C:$C,$I1090,'2.Mini Orientation'!$G:$G,"Yes")&gt;0,"Yes","No"))</f>
        <v/>
      </c>
      <c r="S1090" s="150"/>
      <c r="T1090"/>
    </row>
    <row r="1091" spans="1:20" ht="23.25" customHeight="1">
      <c r="A1091" s="150" t="str">
        <f t="shared" si="17"/>
        <v/>
      </c>
      <c r="B1091" s="153" t="str">
        <f>IF($I1091="","",IFERROR(IF(_xlfn.XLOOKUP($I1091,tbl_StartedStatus[Bold ID],tbl_StartedStatus[Started])="Started","Yes",IF(_xlfn.XLOOKUP($I1091,tbl_StartedStatus[Bold ID],tbl_StartedStatus[Started])="No Show","No Show","")),""))</f>
        <v/>
      </c>
      <c r="F1091" s="149"/>
      <c r="G1091" s="149"/>
      <c r="M1091" s="150"/>
      <c r="N1091" s="155"/>
      <c r="R1091" s="150" t="str">
        <f>IF($I1091="","",IF(COUNTIFS('2.Mini Orientation'!$C:$C,$I1091,'2.Mini Orientation'!$G:$G,"Yes")&gt;0,"Yes","No"))</f>
        <v/>
      </c>
      <c r="S1091" s="150"/>
      <c r="T1091"/>
    </row>
    <row r="1092" spans="1:20" ht="23.25" customHeight="1">
      <c r="A1092" s="150" t="str">
        <f t="shared" si="17"/>
        <v/>
      </c>
      <c r="B1092" s="153" t="str">
        <f>IF($I1092="","",IFERROR(IF(_xlfn.XLOOKUP($I1092,tbl_StartedStatus[Bold ID],tbl_StartedStatus[Started])="Started","Yes",IF(_xlfn.XLOOKUP($I1092,tbl_StartedStatus[Bold ID],tbl_StartedStatus[Started])="No Show","No Show","")),""))</f>
        <v/>
      </c>
      <c r="F1092" s="149"/>
      <c r="G1092" s="149"/>
      <c r="M1092" s="150"/>
      <c r="N1092" s="155"/>
      <c r="R1092" s="150" t="str">
        <f>IF($I1092="","",IF(COUNTIFS('2.Mini Orientation'!$C:$C,$I1092,'2.Mini Orientation'!$G:$G,"Yes")&gt;0,"Yes","No"))</f>
        <v/>
      </c>
      <c r="S1092" s="150"/>
      <c r="T1092"/>
    </row>
    <row r="1093" spans="1:20" ht="23.25" customHeight="1">
      <c r="A1093" s="150" t="str">
        <f t="shared" si="17"/>
        <v/>
      </c>
      <c r="B1093" s="153" t="str">
        <f>IF($I1093="","",IFERROR(IF(_xlfn.XLOOKUP($I1093,tbl_StartedStatus[Bold ID],tbl_StartedStatus[Started])="Started","Yes",IF(_xlfn.XLOOKUP($I1093,tbl_StartedStatus[Bold ID],tbl_StartedStatus[Started])="No Show","No Show","")),""))</f>
        <v/>
      </c>
      <c r="F1093" s="149"/>
      <c r="G1093" s="149"/>
      <c r="M1093" s="150"/>
      <c r="N1093" s="155"/>
      <c r="R1093" s="150" t="str">
        <f>IF($I1093="","",IF(COUNTIFS('2.Mini Orientation'!$C:$C,$I1093,'2.Mini Orientation'!$G:$G,"Yes")&gt;0,"Yes","No"))</f>
        <v/>
      </c>
      <c r="S1093" s="150"/>
      <c r="T1093"/>
    </row>
    <row r="1094" spans="1:20" ht="23.25" customHeight="1">
      <c r="A1094" s="150" t="str">
        <f t="shared" si="17"/>
        <v/>
      </c>
      <c r="B1094" s="153" t="str">
        <f>IF($I1094="","",IFERROR(IF(_xlfn.XLOOKUP($I1094,tbl_StartedStatus[Bold ID],tbl_StartedStatus[Started])="Started","Yes",IF(_xlfn.XLOOKUP($I1094,tbl_StartedStatus[Bold ID],tbl_StartedStatus[Started])="No Show","No Show","")),""))</f>
        <v/>
      </c>
      <c r="F1094" s="149"/>
      <c r="G1094" s="149"/>
      <c r="M1094" s="150"/>
      <c r="N1094" s="155"/>
      <c r="R1094" s="150" t="str">
        <f>IF($I1094="","",IF(COUNTIFS('2.Mini Orientation'!$C:$C,$I1094,'2.Mini Orientation'!$G:$G,"Yes")&gt;0,"Yes","No"))</f>
        <v/>
      </c>
      <c r="S1094" s="150"/>
      <c r="T1094"/>
    </row>
    <row r="1095" spans="1:20" ht="23.25" customHeight="1">
      <c r="A1095" s="150" t="str">
        <f t="shared" si="17"/>
        <v/>
      </c>
      <c r="B1095" s="153" t="str">
        <f>IF($I1095="","",IFERROR(IF(_xlfn.XLOOKUP($I1095,tbl_StartedStatus[Bold ID],tbl_StartedStatus[Started])="Started","Yes",IF(_xlfn.XLOOKUP($I1095,tbl_StartedStatus[Bold ID],tbl_StartedStatus[Started])="No Show","No Show","")),""))</f>
        <v/>
      </c>
      <c r="F1095" s="149"/>
      <c r="G1095" s="149"/>
      <c r="M1095" s="150"/>
      <c r="N1095" s="155"/>
      <c r="R1095" s="150" t="str">
        <f>IF($I1095="","",IF(COUNTIFS('2.Mini Orientation'!$C:$C,$I1095,'2.Mini Orientation'!$G:$G,"Yes")&gt;0,"Yes","No"))</f>
        <v/>
      </c>
      <c r="S1095" s="150"/>
      <c r="T1095"/>
    </row>
    <row r="1096" spans="1:20" ht="23.25" customHeight="1">
      <c r="A1096" s="150" t="str">
        <f t="shared" si="17"/>
        <v/>
      </c>
      <c r="B1096" s="153" t="str">
        <f>IF($I1096="","",IFERROR(IF(_xlfn.XLOOKUP($I1096,tbl_StartedStatus[Bold ID],tbl_StartedStatus[Started])="Started","Yes",IF(_xlfn.XLOOKUP($I1096,tbl_StartedStatus[Bold ID],tbl_StartedStatus[Started])="No Show","No Show","")),""))</f>
        <v/>
      </c>
      <c r="F1096" s="149"/>
      <c r="G1096" s="149"/>
      <c r="M1096" s="150"/>
      <c r="N1096" s="155"/>
      <c r="R1096" s="150" t="str">
        <f>IF($I1096="","",IF(COUNTIFS('2.Mini Orientation'!$C:$C,$I1096,'2.Mini Orientation'!$G:$G,"Yes")&gt;0,"Yes","No"))</f>
        <v/>
      </c>
      <c r="S1096" s="150"/>
      <c r="T1096"/>
    </row>
    <row r="1097" spans="1:20" ht="23.25" customHeight="1">
      <c r="A1097" s="150" t="str">
        <f t="shared" si="17"/>
        <v/>
      </c>
      <c r="B1097" s="153" t="str">
        <f>IF($I1097="","",IFERROR(IF(_xlfn.XLOOKUP($I1097,tbl_StartedStatus[Bold ID],tbl_StartedStatus[Started])="Started","Yes",IF(_xlfn.XLOOKUP($I1097,tbl_StartedStatus[Bold ID],tbl_StartedStatus[Started])="No Show","No Show","")),""))</f>
        <v/>
      </c>
      <c r="F1097" s="149"/>
      <c r="G1097" s="149"/>
      <c r="M1097" s="150"/>
      <c r="N1097" s="155"/>
      <c r="R1097" s="150" t="str">
        <f>IF($I1097="","",IF(COUNTIFS('2.Mini Orientation'!$C:$C,$I1097,'2.Mini Orientation'!$G:$G,"Yes")&gt;0,"Yes","No"))</f>
        <v/>
      </c>
      <c r="S1097" s="150"/>
      <c r="T1097"/>
    </row>
    <row r="1098" spans="1:20" ht="23.25" customHeight="1">
      <c r="A1098" s="150" t="str">
        <f t="shared" si="17"/>
        <v/>
      </c>
      <c r="B1098" s="153" t="str">
        <f>IF($I1098="","",IFERROR(IF(_xlfn.XLOOKUP($I1098,tbl_StartedStatus[Bold ID],tbl_StartedStatus[Started])="Started","Yes",IF(_xlfn.XLOOKUP($I1098,tbl_StartedStatus[Bold ID],tbl_StartedStatus[Started])="No Show","No Show","")),""))</f>
        <v/>
      </c>
      <c r="F1098" s="149"/>
      <c r="G1098" s="149"/>
      <c r="M1098" s="150"/>
      <c r="N1098" s="155"/>
      <c r="R1098" s="150" t="str">
        <f>IF($I1098="","",IF(COUNTIFS('2.Mini Orientation'!$C:$C,$I1098,'2.Mini Orientation'!$G:$G,"Yes")&gt;0,"Yes","No"))</f>
        <v/>
      </c>
      <c r="S1098" s="150"/>
      <c r="T1098"/>
    </row>
    <row r="1099" spans="1:20" ht="23.25" customHeight="1">
      <c r="A1099" s="150" t="str">
        <f t="shared" si="17"/>
        <v/>
      </c>
      <c r="B1099" s="153" t="str">
        <f>IF($I1099="","",IFERROR(IF(_xlfn.XLOOKUP($I1099,tbl_StartedStatus[Bold ID],tbl_StartedStatus[Started])="Started","Yes",IF(_xlfn.XLOOKUP($I1099,tbl_StartedStatus[Bold ID],tbl_StartedStatus[Started])="No Show","No Show","")),""))</f>
        <v/>
      </c>
      <c r="F1099" s="149"/>
      <c r="G1099" s="149"/>
      <c r="M1099" s="150"/>
      <c r="N1099" s="155"/>
      <c r="R1099" s="150" t="str">
        <f>IF($I1099="","",IF(COUNTIFS('2.Mini Orientation'!$C:$C,$I1099,'2.Mini Orientation'!$G:$G,"Yes")&gt;0,"Yes","No"))</f>
        <v/>
      </c>
      <c r="S1099" s="150"/>
      <c r="T1099"/>
    </row>
    <row r="1100" spans="1:20" ht="23.25" customHeight="1">
      <c r="A1100" s="150" t="str">
        <f t="shared" si="17"/>
        <v/>
      </c>
      <c r="B1100" s="153" t="str">
        <f>IF($I1100="","",IFERROR(IF(_xlfn.XLOOKUP($I1100,tbl_StartedStatus[Bold ID],tbl_StartedStatus[Started])="Started","Yes",IF(_xlfn.XLOOKUP($I1100,tbl_StartedStatus[Bold ID],tbl_StartedStatus[Started])="No Show","No Show","")),""))</f>
        <v/>
      </c>
      <c r="F1100" s="149"/>
      <c r="G1100" s="149"/>
      <c r="M1100" s="150"/>
      <c r="N1100" s="155"/>
      <c r="R1100" s="150" t="str">
        <f>IF($I1100="","",IF(COUNTIFS('2.Mini Orientation'!$C:$C,$I1100,'2.Mini Orientation'!$G:$G,"Yes")&gt;0,"Yes","No"))</f>
        <v/>
      </c>
      <c r="S1100" s="150"/>
      <c r="T1100"/>
    </row>
    <row r="1101" spans="1:20" ht="23.25" customHeight="1">
      <c r="A1101" s="150" t="str">
        <f t="shared" si="17"/>
        <v/>
      </c>
      <c r="B1101" s="153" t="str">
        <f>IF($I1101="","",IFERROR(IF(_xlfn.XLOOKUP($I1101,tbl_StartedStatus[Bold ID],tbl_StartedStatus[Started])="Started","Yes",IF(_xlfn.XLOOKUP($I1101,tbl_StartedStatus[Bold ID],tbl_StartedStatus[Started])="No Show","No Show","")),""))</f>
        <v/>
      </c>
      <c r="F1101" s="149"/>
      <c r="G1101" s="149"/>
      <c r="M1101" s="150"/>
      <c r="N1101" s="155"/>
      <c r="R1101" s="150" t="str">
        <f>IF($I1101="","",IF(COUNTIFS('2.Mini Orientation'!$C:$C,$I1101,'2.Mini Orientation'!$G:$G,"Yes")&gt;0,"Yes","No"))</f>
        <v/>
      </c>
      <c r="S1101" s="150"/>
      <c r="T1101"/>
    </row>
    <row r="1102" spans="1:20" ht="23.25" customHeight="1">
      <c r="A1102" s="150" t="str">
        <f t="shared" si="17"/>
        <v/>
      </c>
      <c r="B1102" s="153" t="str">
        <f>IF($I1102="","",IFERROR(IF(_xlfn.XLOOKUP($I1102,tbl_StartedStatus[Bold ID],tbl_StartedStatus[Started])="Started","Yes",IF(_xlfn.XLOOKUP($I1102,tbl_StartedStatus[Bold ID],tbl_StartedStatus[Started])="No Show","No Show","")),""))</f>
        <v/>
      </c>
      <c r="F1102" s="149"/>
      <c r="G1102" s="149"/>
      <c r="M1102" s="150"/>
      <c r="N1102" s="155"/>
      <c r="R1102" s="150" t="str">
        <f>IF($I1102="","",IF(COUNTIFS('2.Mini Orientation'!$C:$C,$I1102,'2.Mini Orientation'!$G:$G,"Yes")&gt;0,"Yes","No"))</f>
        <v/>
      </c>
      <c r="S1102" s="150"/>
      <c r="T1102"/>
    </row>
    <row r="1103" spans="1:20" ht="23.25" customHeight="1">
      <c r="A1103" s="150" t="str">
        <f t="shared" si="17"/>
        <v/>
      </c>
      <c r="B1103" s="153" t="str">
        <f>IF($I1103="","",IFERROR(IF(_xlfn.XLOOKUP($I1103,tbl_StartedStatus[Bold ID],tbl_StartedStatus[Started])="Started","Yes",IF(_xlfn.XLOOKUP($I1103,tbl_StartedStatus[Bold ID],tbl_StartedStatus[Started])="No Show","No Show","")),""))</f>
        <v/>
      </c>
      <c r="F1103" s="149"/>
      <c r="G1103" s="149"/>
      <c r="M1103" s="150"/>
      <c r="N1103" s="155"/>
      <c r="R1103" s="150" t="str">
        <f>IF($I1103="","",IF(COUNTIFS('2.Mini Orientation'!$C:$C,$I1103,'2.Mini Orientation'!$G:$G,"Yes")&gt;0,"Yes","No"))</f>
        <v/>
      </c>
      <c r="S1103" s="150"/>
      <c r="T1103"/>
    </row>
    <row r="1104" spans="1:20" ht="23.25" customHeight="1">
      <c r="A1104" s="150" t="str">
        <f t="shared" si="17"/>
        <v/>
      </c>
      <c r="B1104" s="153" t="str">
        <f>IF($I1104="","",IFERROR(IF(_xlfn.XLOOKUP($I1104,tbl_StartedStatus[Bold ID],tbl_StartedStatus[Started])="Started","Yes",IF(_xlfn.XLOOKUP($I1104,tbl_StartedStatus[Bold ID],tbl_StartedStatus[Started])="No Show","No Show","")),""))</f>
        <v/>
      </c>
      <c r="F1104" s="149"/>
      <c r="G1104" s="149"/>
      <c r="M1104" s="150"/>
      <c r="N1104" s="155"/>
      <c r="R1104" s="150" t="str">
        <f>IF($I1104="","",IF(COUNTIFS('2.Mini Orientation'!$C:$C,$I1104,'2.Mini Orientation'!$G:$G,"Yes")&gt;0,"Yes","No"))</f>
        <v/>
      </c>
      <c r="S1104" s="150"/>
      <c r="T1104"/>
    </row>
    <row r="1105" spans="1:20" ht="23.25" customHeight="1">
      <c r="A1105" s="150" t="str">
        <f t="shared" si="17"/>
        <v/>
      </c>
      <c r="B1105" s="153" t="str">
        <f>IF($I1105="","",IFERROR(IF(_xlfn.XLOOKUP($I1105,tbl_StartedStatus[Bold ID],tbl_StartedStatus[Started])="Started","Yes",IF(_xlfn.XLOOKUP($I1105,tbl_StartedStatus[Bold ID],tbl_StartedStatus[Started])="No Show","No Show","")),""))</f>
        <v/>
      </c>
      <c r="F1105" s="149"/>
      <c r="G1105" s="149"/>
      <c r="M1105" s="150"/>
      <c r="N1105" s="155"/>
      <c r="R1105" s="150" t="str">
        <f>IF($I1105="","",IF(COUNTIFS('2.Mini Orientation'!$C:$C,$I1105,'2.Mini Orientation'!$G:$G,"Yes")&gt;0,"Yes","No"))</f>
        <v/>
      </c>
      <c r="S1105" s="150"/>
      <c r="T1105"/>
    </row>
    <row r="1106" spans="1:20" ht="23.25" customHeight="1">
      <c r="A1106" s="150" t="str">
        <f t="shared" si="17"/>
        <v/>
      </c>
      <c r="B1106" s="153" t="str">
        <f>IF($I1106="","",IFERROR(IF(_xlfn.XLOOKUP($I1106,tbl_StartedStatus[Bold ID],tbl_StartedStatus[Started])="Started","Yes",IF(_xlfn.XLOOKUP($I1106,tbl_StartedStatus[Bold ID],tbl_StartedStatus[Started])="No Show","No Show","")),""))</f>
        <v/>
      </c>
      <c r="F1106" s="149"/>
      <c r="G1106" s="149"/>
      <c r="M1106" s="150"/>
      <c r="N1106" s="155"/>
      <c r="R1106" s="150" t="str">
        <f>IF($I1106="","",IF(COUNTIFS('2.Mini Orientation'!$C:$C,$I1106,'2.Mini Orientation'!$G:$G,"Yes")&gt;0,"Yes","No"))</f>
        <v/>
      </c>
      <c r="S1106" s="150"/>
      <c r="T1106"/>
    </row>
    <row r="1107" spans="1:20" ht="23.25" customHeight="1">
      <c r="A1107" s="150" t="str">
        <f t="shared" si="17"/>
        <v/>
      </c>
      <c r="B1107" s="153" t="str">
        <f>IF($I1107="","",IFERROR(IF(_xlfn.XLOOKUP($I1107,tbl_StartedStatus[Bold ID],tbl_StartedStatus[Started])="Started","Yes",IF(_xlfn.XLOOKUP($I1107,tbl_StartedStatus[Bold ID],tbl_StartedStatus[Started])="No Show","No Show","")),""))</f>
        <v/>
      </c>
      <c r="F1107" s="149"/>
      <c r="G1107" s="149"/>
      <c r="M1107" s="150"/>
      <c r="N1107" s="155"/>
      <c r="R1107" s="150" t="str">
        <f>IF($I1107="","",IF(COUNTIFS('2.Mini Orientation'!$C:$C,$I1107,'2.Mini Orientation'!$G:$G,"Yes")&gt;0,"Yes","No"))</f>
        <v/>
      </c>
      <c r="S1107" s="150"/>
      <c r="T1107"/>
    </row>
    <row r="1108" spans="1:20" ht="23.25" customHeight="1">
      <c r="A1108" s="150" t="str">
        <f t="shared" si="17"/>
        <v/>
      </c>
      <c r="B1108" s="153" t="str">
        <f>IF($I1108="","",IFERROR(IF(_xlfn.XLOOKUP($I1108,tbl_StartedStatus[Bold ID],tbl_StartedStatus[Started])="Started","Yes",IF(_xlfn.XLOOKUP($I1108,tbl_StartedStatus[Bold ID],tbl_StartedStatus[Started])="No Show","No Show","")),""))</f>
        <v/>
      </c>
      <c r="F1108" s="149"/>
      <c r="G1108" s="149"/>
      <c r="M1108" s="150"/>
      <c r="N1108" s="155"/>
      <c r="R1108" s="150" t="str">
        <f>IF($I1108="","",IF(COUNTIFS('2.Mini Orientation'!$C:$C,$I1108,'2.Mini Orientation'!$G:$G,"Yes")&gt;0,"Yes","No"))</f>
        <v/>
      </c>
      <c r="S1108" s="150"/>
      <c r="T1108"/>
    </row>
    <row r="1109" spans="1:20" ht="23.25" customHeight="1">
      <c r="A1109" s="150" t="str">
        <f t="shared" si="17"/>
        <v/>
      </c>
      <c r="B1109" s="153" t="str">
        <f>IF($I1109="","",IFERROR(IF(_xlfn.XLOOKUP($I1109,tbl_StartedStatus[Bold ID],tbl_StartedStatus[Started])="Started","Yes",IF(_xlfn.XLOOKUP($I1109,tbl_StartedStatus[Bold ID],tbl_StartedStatus[Started])="No Show","No Show","")),""))</f>
        <v/>
      </c>
      <c r="F1109" s="149"/>
      <c r="G1109" s="149"/>
      <c r="M1109" s="150"/>
      <c r="N1109" s="155"/>
      <c r="R1109" s="150" t="str">
        <f>IF($I1109="","",IF(COUNTIFS('2.Mini Orientation'!$C:$C,$I1109,'2.Mini Orientation'!$G:$G,"Yes")&gt;0,"Yes","No"))</f>
        <v/>
      </c>
      <c r="S1109" s="150"/>
      <c r="T1109"/>
    </row>
    <row r="1110" spans="1:20" ht="23.25" customHeight="1">
      <c r="A1110" s="150" t="str">
        <f t="shared" si="17"/>
        <v/>
      </c>
      <c r="B1110" s="153" t="str">
        <f>IF($I1110="","",IFERROR(IF(_xlfn.XLOOKUP($I1110,tbl_StartedStatus[Bold ID],tbl_StartedStatus[Started])="Started","Yes",IF(_xlfn.XLOOKUP($I1110,tbl_StartedStatus[Bold ID],tbl_StartedStatus[Started])="No Show","No Show","")),""))</f>
        <v/>
      </c>
      <c r="F1110" s="149"/>
      <c r="G1110" s="149"/>
      <c r="M1110" s="150"/>
      <c r="N1110" s="155"/>
      <c r="R1110" s="150" t="str">
        <f>IF($I1110="","",IF(COUNTIFS('2.Mini Orientation'!$C:$C,$I1110,'2.Mini Orientation'!$G:$G,"Yes")&gt;0,"Yes","No"))</f>
        <v/>
      </c>
      <c r="S1110" s="150"/>
      <c r="T1110"/>
    </row>
    <row r="1111" spans="1:20" ht="23.25" customHeight="1">
      <c r="A1111" s="150" t="str">
        <f t="shared" si="17"/>
        <v/>
      </c>
      <c r="B1111" s="153" t="str">
        <f>IF($I1111="","",IFERROR(IF(_xlfn.XLOOKUP($I1111,tbl_StartedStatus[Bold ID],tbl_StartedStatus[Started])="Started","Yes",IF(_xlfn.XLOOKUP($I1111,tbl_StartedStatus[Bold ID],tbl_StartedStatus[Started])="No Show","No Show","")),""))</f>
        <v/>
      </c>
      <c r="F1111" s="149"/>
      <c r="G1111" s="149"/>
      <c r="M1111" s="150"/>
      <c r="N1111" s="155"/>
      <c r="R1111" s="150" t="str">
        <f>IF($I1111="","",IF(COUNTIFS('2.Mini Orientation'!$C:$C,$I1111,'2.Mini Orientation'!$G:$G,"Yes")&gt;0,"Yes","No"))</f>
        <v/>
      </c>
      <c r="S1111" s="150"/>
      <c r="T1111"/>
    </row>
    <row r="1112" spans="1:20" ht="23.25" customHeight="1">
      <c r="A1112" s="150" t="str">
        <f t="shared" si="17"/>
        <v/>
      </c>
      <c r="B1112" s="153" t="str">
        <f>IF($I1112="","",IFERROR(IF(_xlfn.XLOOKUP($I1112,tbl_StartedStatus[Bold ID],tbl_StartedStatus[Started])="Started","Yes",IF(_xlfn.XLOOKUP($I1112,tbl_StartedStatus[Bold ID],tbl_StartedStatus[Started])="No Show","No Show","")),""))</f>
        <v/>
      </c>
      <c r="F1112" s="149"/>
      <c r="G1112" s="149"/>
      <c r="M1112" s="150"/>
      <c r="N1112" s="155"/>
      <c r="R1112" s="150" t="str">
        <f>IF($I1112="","",IF(COUNTIFS('2.Mini Orientation'!$C:$C,$I1112,'2.Mini Orientation'!$G:$G,"Yes")&gt;0,"Yes","No"))</f>
        <v/>
      </c>
      <c r="S1112" s="150"/>
      <c r="T1112"/>
    </row>
    <row r="1113" spans="1:20" ht="23.25" customHeight="1">
      <c r="A1113" s="150" t="str">
        <f t="shared" si="17"/>
        <v/>
      </c>
      <c r="B1113" s="153" t="str">
        <f>IF($I1113="","",IFERROR(IF(_xlfn.XLOOKUP($I1113,tbl_StartedStatus[Bold ID],tbl_StartedStatus[Started])="Started","Yes",IF(_xlfn.XLOOKUP($I1113,tbl_StartedStatus[Bold ID],tbl_StartedStatus[Started])="No Show","No Show","")),""))</f>
        <v/>
      </c>
      <c r="F1113" s="149"/>
      <c r="G1113" s="149"/>
      <c r="M1113" s="150"/>
      <c r="N1113" s="155"/>
      <c r="R1113" s="150" t="str">
        <f>IF($I1113="","",IF(COUNTIFS('2.Mini Orientation'!$C:$C,$I1113,'2.Mini Orientation'!$G:$G,"Yes")&gt;0,"Yes","No"))</f>
        <v/>
      </c>
      <c r="S1113" s="150"/>
      <c r="T1113"/>
    </row>
    <row r="1114" spans="1:20" ht="23.25" customHeight="1">
      <c r="A1114" s="150" t="str">
        <f t="shared" si="17"/>
        <v/>
      </c>
      <c r="B1114" s="153" t="str">
        <f>IF($I1114="","",IFERROR(IF(_xlfn.XLOOKUP($I1114,tbl_StartedStatus[Bold ID],tbl_StartedStatus[Started])="Started","Yes",IF(_xlfn.XLOOKUP($I1114,tbl_StartedStatus[Bold ID],tbl_StartedStatus[Started])="No Show","No Show","")),""))</f>
        <v/>
      </c>
      <c r="F1114" s="149"/>
      <c r="G1114" s="149"/>
      <c r="M1114" s="150"/>
      <c r="N1114" s="155"/>
      <c r="R1114" s="150" t="str">
        <f>IF($I1114="","",IF(COUNTIFS('2.Mini Orientation'!$C:$C,$I1114,'2.Mini Orientation'!$G:$G,"Yes")&gt;0,"Yes","No"))</f>
        <v/>
      </c>
      <c r="S1114" s="150"/>
      <c r="T1114"/>
    </row>
    <row r="1115" spans="1:20" ht="23.25" customHeight="1">
      <c r="A1115" s="150" t="str">
        <f t="shared" si="17"/>
        <v/>
      </c>
      <c r="B1115" s="153" t="str">
        <f>IF($I1115="","",IFERROR(IF(_xlfn.XLOOKUP($I1115,tbl_StartedStatus[Bold ID],tbl_StartedStatus[Started])="Started","Yes",IF(_xlfn.XLOOKUP($I1115,tbl_StartedStatus[Bold ID],tbl_StartedStatus[Started])="No Show","No Show","")),""))</f>
        <v/>
      </c>
      <c r="F1115" s="149"/>
      <c r="G1115" s="149"/>
      <c r="M1115" s="150"/>
      <c r="N1115" s="155"/>
      <c r="R1115" s="150" t="str">
        <f>IF($I1115="","",IF(COUNTIFS('2.Mini Orientation'!$C:$C,$I1115,'2.Mini Orientation'!$G:$G,"Yes")&gt;0,"Yes","No"))</f>
        <v/>
      </c>
      <c r="S1115" s="150"/>
      <c r="T1115"/>
    </row>
    <row r="1116" spans="1:20" ht="23.25" customHeight="1">
      <c r="A1116" s="150" t="str">
        <f t="shared" si="17"/>
        <v/>
      </c>
      <c r="B1116" s="153" t="str">
        <f>IF($I1116="","",IFERROR(IF(_xlfn.XLOOKUP($I1116,tbl_StartedStatus[Bold ID],tbl_StartedStatus[Started])="Started","Yes",IF(_xlfn.XLOOKUP($I1116,tbl_StartedStatus[Bold ID],tbl_StartedStatus[Started])="No Show","No Show","")),""))</f>
        <v/>
      </c>
      <c r="F1116" s="149"/>
      <c r="G1116" s="149"/>
      <c r="M1116" s="150"/>
      <c r="N1116" s="155"/>
      <c r="R1116" s="150" t="str">
        <f>IF($I1116="","",IF(COUNTIFS('2.Mini Orientation'!$C:$C,$I1116,'2.Mini Orientation'!$G:$G,"Yes")&gt;0,"Yes","No"))</f>
        <v/>
      </c>
      <c r="S1116" s="150"/>
      <c r="T1116"/>
    </row>
    <row r="1117" spans="1:20" ht="23.25" customHeight="1">
      <c r="A1117" s="150" t="str">
        <f t="shared" si="17"/>
        <v/>
      </c>
      <c r="B1117" s="153" t="str">
        <f>IF($I1117="","",IFERROR(IF(_xlfn.XLOOKUP($I1117,tbl_StartedStatus[Bold ID],tbl_StartedStatus[Started])="Started","Yes",IF(_xlfn.XLOOKUP($I1117,tbl_StartedStatus[Bold ID],tbl_StartedStatus[Started])="No Show","No Show","")),""))</f>
        <v/>
      </c>
      <c r="F1117" s="149"/>
      <c r="G1117" s="149"/>
      <c r="M1117" s="150"/>
      <c r="N1117" s="155"/>
      <c r="R1117" s="150" t="str">
        <f>IF($I1117="","",IF(COUNTIFS('2.Mini Orientation'!$C:$C,$I1117,'2.Mini Orientation'!$G:$G,"Yes")&gt;0,"Yes","No"))</f>
        <v/>
      </c>
      <c r="S1117" s="150"/>
      <c r="T1117"/>
    </row>
    <row r="1118" spans="1:20" ht="23.25" customHeight="1">
      <c r="A1118" s="150" t="str">
        <f t="shared" si="17"/>
        <v/>
      </c>
      <c r="B1118" s="153" t="str">
        <f>IF($I1118="","",IFERROR(IF(_xlfn.XLOOKUP($I1118,tbl_StartedStatus[Bold ID],tbl_StartedStatus[Started])="Started","Yes",IF(_xlfn.XLOOKUP($I1118,tbl_StartedStatus[Bold ID],tbl_StartedStatus[Started])="No Show","No Show","")),""))</f>
        <v/>
      </c>
      <c r="F1118" s="149"/>
      <c r="G1118" s="149"/>
      <c r="M1118" s="150"/>
      <c r="N1118" s="155"/>
      <c r="R1118" s="150" t="str">
        <f>IF($I1118="","",IF(COUNTIFS('2.Mini Orientation'!$C:$C,$I1118,'2.Mini Orientation'!$G:$G,"Yes")&gt;0,"Yes","No"))</f>
        <v/>
      </c>
      <c r="S1118" s="150"/>
      <c r="T1118"/>
    </row>
    <row r="1119" spans="1:20" ht="23.25" customHeight="1">
      <c r="A1119" s="150" t="str">
        <f t="shared" si="17"/>
        <v/>
      </c>
      <c r="B1119" s="153" t="str">
        <f>IF($I1119="","",IFERROR(IF(_xlfn.XLOOKUP($I1119,tbl_StartedStatus[Bold ID],tbl_StartedStatus[Started])="Started","Yes",IF(_xlfn.XLOOKUP($I1119,tbl_StartedStatus[Bold ID],tbl_StartedStatus[Started])="No Show","No Show","")),""))</f>
        <v/>
      </c>
      <c r="F1119" s="149"/>
      <c r="G1119" s="149"/>
      <c r="M1119" s="150"/>
      <c r="N1119" s="155"/>
      <c r="R1119" s="150" t="str">
        <f>IF($I1119="","",IF(COUNTIFS('2.Mini Orientation'!$C:$C,$I1119,'2.Mini Orientation'!$G:$G,"Yes")&gt;0,"Yes","No"))</f>
        <v/>
      </c>
      <c r="S1119" s="150"/>
      <c r="T1119"/>
    </row>
    <row r="1120" spans="1:20" ht="23.25" customHeight="1">
      <c r="A1120" s="150" t="str">
        <f t="shared" si="17"/>
        <v/>
      </c>
      <c r="B1120" s="153" t="str">
        <f>IF($I1120="","",IFERROR(IF(_xlfn.XLOOKUP($I1120,tbl_StartedStatus[Bold ID],tbl_StartedStatus[Started])="Started","Yes",IF(_xlfn.XLOOKUP($I1120,tbl_StartedStatus[Bold ID],tbl_StartedStatus[Started])="No Show","No Show","")),""))</f>
        <v/>
      </c>
      <c r="F1120" s="149"/>
      <c r="G1120" s="149"/>
      <c r="M1120" s="150"/>
      <c r="N1120" s="155"/>
      <c r="R1120" s="150" t="str">
        <f>IF($I1120="","",IF(COUNTIFS('2.Mini Orientation'!$C:$C,$I1120,'2.Mini Orientation'!$G:$G,"Yes")&gt;0,"Yes","No"))</f>
        <v/>
      </c>
      <c r="S1120" s="150"/>
      <c r="T1120"/>
    </row>
    <row r="1121" spans="1:20" ht="23.25" customHeight="1">
      <c r="A1121" s="150" t="str">
        <f t="shared" si="17"/>
        <v/>
      </c>
      <c r="B1121" s="153" t="str">
        <f>IF($I1121="","",IFERROR(IF(_xlfn.XLOOKUP($I1121,tbl_StartedStatus[Bold ID],tbl_StartedStatus[Started])="Started","Yes",IF(_xlfn.XLOOKUP($I1121,tbl_StartedStatus[Bold ID],tbl_StartedStatus[Started])="No Show","No Show","")),""))</f>
        <v/>
      </c>
      <c r="F1121" s="149"/>
      <c r="G1121" s="149"/>
      <c r="M1121" s="150"/>
      <c r="N1121" s="155"/>
      <c r="R1121" s="150" t="str">
        <f>IF($I1121="","",IF(COUNTIFS('2.Mini Orientation'!$C:$C,$I1121,'2.Mini Orientation'!$G:$G,"Yes")&gt;0,"Yes","No"))</f>
        <v/>
      </c>
      <c r="S1121" s="150"/>
      <c r="T1121"/>
    </row>
    <row r="1122" spans="1:20" ht="23.25" customHeight="1">
      <c r="A1122" s="150" t="str">
        <f t="shared" si="17"/>
        <v/>
      </c>
      <c r="B1122" s="153" t="str">
        <f>IF($I1122="","",IFERROR(IF(_xlfn.XLOOKUP($I1122,tbl_StartedStatus[Bold ID],tbl_StartedStatus[Started])="Started","Yes",IF(_xlfn.XLOOKUP($I1122,tbl_StartedStatus[Bold ID],tbl_StartedStatus[Started])="No Show","No Show","")),""))</f>
        <v/>
      </c>
      <c r="F1122" s="149"/>
      <c r="G1122" s="149"/>
      <c r="M1122" s="150"/>
      <c r="N1122" s="155"/>
      <c r="R1122" s="150" t="str">
        <f>IF($I1122="","",IF(COUNTIFS('2.Mini Orientation'!$C:$C,$I1122,'2.Mini Orientation'!$G:$G,"Yes")&gt;0,"Yes","No"))</f>
        <v/>
      </c>
      <c r="S1122" s="150"/>
      <c r="T1122"/>
    </row>
    <row r="1123" spans="1:20" ht="23.25" customHeight="1">
      <c r="A1123" s="150" t="str">
        <f t="shared" si="17"/>
        <v/>
      </c>
      <c r="B1123" s="153" t="str">
        <f>IF($I1123="","",IFERROR(IF(_xlfn.XLOOKUP($I1123,tbl_StartedStatus[Bold ID],tbl_StartedStatus[Started])="Started","Yes",IF(_xlfn.XLOOKUP($I1123,tbl_StartedStatus[Bold ID],tbl_StartedStatus[Started])="No Show","No Show","")),""))</f>
        <v/>
      </c>
      <c r="F1123" s="149"/>
      <c r="G1123" s="149"/>
      <c r="M1123" s="150"/>
      <c r="N1123" s="155"/>
      <c r="R1123" s="150" t="str">
        <f>IF($I1123="","",IF(COUNTIFS('2.Mini Orientation'!$C:$C,$I1123,'2.Mini Orientation'!$G:$G,"Yes")&gt;0,"Yes","No"))</f>
        <v/>
      </c>
      <c r="S1123" s="150"/>
      <c r="T1123"/>
    </row>
    <row r="1124" spans="1:20" ht="23.25" customHeight="1">
      <c r="A1124" s="150" t="str">
        <f t="shared" si="17"/>
        <v/>
      </c>
      <c r="B1124" s="153" t="str">
        <f>IF($I1124="","",IFERROR(IF(_xlfn.XLOOKUP($I1124,tbl_StartedStatus[Bold ID],tbl_StartedStatus[Started])="Started","Yes",IF(_xlfn.XLOOKUP($I1124,tbl_StartedStatus[Bold ID],tbl_StartedStatus[Started])="No Show","No Show","")),""))</f>
        <v/>
      </c>
      <c r="F1124" s="149"/>
      <c r="G1124" s="149"/>
      <c r="M1124" s="150"/>
      <c r="N1124" s="155"/>
      <c r="R1124" s="150" t="str">
        <f>IF($I1124="","",IF(COUNTIFS('2.Mini Orientation'!$C:$C,$I1124,'2.Mini Orientation'!$G:$G,"Yes")&gt;0,"Yes","No"))</f>
        <v/>
      </c>
      <c r="S1124" s="150"/>
      <c r="T1124"/>
    </row>
    <row r="1125" spans="1:20" ht="23.25" customHeight="1">
      <c r="A1125" s="150" t="str">
        <f t="shared" si="17"/>
        <v/>
      </c>
      <c r="B1125" s="153" t="str">
        <f>IF($I1125="","",IFERROR(IF(_xlfn.XLOOKUP($I1125,tbl_StartedStatus[Bold ID],tbl_StartedStatus[Started])="Started","Yes",IF(_xlfn.XLOOKUP($I1125,tbl_StartedStatus[Bold ID],tbl_StartedStatus[Started])="No Show","No Show","")),""))</f>
        <v/>
      </c>
      <c r="F1125" s="149"/>
      <c r="G1125" s="149"/>
      <c r="M1125" s="150"/>
      <c r="N1125" s="155"/>
      <c r="R1125" s="150" t="str">
        <f>IF($I1125="","",IF(COUNTIFS('2.Mini Orientation'!$C:$C,$I1125,'2.Mini Orientation'!$G:$G,"Yes")&gt;0,"Yes","No"))</f>
        <v/>
      </c>
      <c r="S1125" s="150"/>
      <c r="T1125"/>
    </row>
    <row r="1126" spans="1:20" ht="23.25" customHeight="1">
      <c r="A1126" s="150" t="str">
        <f t="shared" si="17"/>
        <v/>
      </c>
      <c r="B1126" s="153" t="str">
        <f>IF($I1126="","",IFERROR(IF(_xlfn.XLOOKUP($I1126,tbl_StartedStatus[Bold ID],tbl_StartedStatus[Started])="Started","Yes",IF(_xlfn.XLOOKUP($I1126,tbl_StartedStatus[Bold ID],tbl_StartedStatus[Started])="No Show","No Show","")),""))</f>
        <v/>
      </c>
      <c r="F1126" s="149"/>
      <c r="G1126" s="149"/>
      <c r="M1126" s="150"/>
      <c r="N1126" s="155"/>
      <c r="R1126" s="150" t="str">
        <f>IF($I1126="","",IF(COUNTIFS('2.Mini Orientation'!$C:$C,$I1126,'2.Mini Orientation'!$G:$G,"Yes")&gt;0,"Yes","No"))</f>
        <v/>
      </c>
      <c r="S1126" s="150"/>
      <c r="T1126"/>
    </row>
    <row r="1127" spans="1:20" ht="23.25" customHeight="1">
      <c r="A1127" s="150" t="str">
        <f t="shared" si="17"/>
        <v/>
      </c>
      <c r="B1127" s="153" t="str">
        <f>IF($I1127="","",IFERROR(IF(_xlfn.XLOOKUP($I1127,tbl_StartedStatus[Bold ID],tbl_StartedStatus[Started])="Started","Yes",IF(_xlfn.XLOOKUP($I1127,tbl_StartedStatus[Bold ID],tbl_StartedStatus[Started])="No Show","No Show","")),""))</f>
        <v/>
      </c>
      <c r="F1127" s="149"/>
      <c r="G1127" s="149"/>
      <c r="M1127" s="150"/>
      <c r="N1127" s="155"/>
      <c r="R1127" s="150" t="str">
        <f>IF($I1127="","",IF(COUNTIFS('2.Mini Orientation'!$C:$C,$I1127,'2.Mini Orientation'!$G:$G,"Yes")&gt;0,"Yes","No"))</f>
        <v/>
      </c>
      <c r="S1127" s="150"/>
      <c r="T1127"/>
    </row>
    <row r="1128" spans="1:20" ht="23.25" customHeight="1">
      <c r="A1128" s="150" t="str">
        <f t="shared" si="17"/>
        <v/>
      </c>
      <c r="B1128" s="153" t="str">
        <f>IF($I1128="","",IFERROR(IF(_xlfn.XLOOKUP($I1128,tbl_StartedStatus[Bold ID],tbl_StartedStatus[Started])="Started","Yes",IF(_xlfn.XLOOKUP($I1128,tbl_StartedStatus[Bold ID],tbl_StartedStatus[Started])="No Show","No Show","")),""))</f>
        <v/>
      </c>
      <c r="F1128" s="149"/>
      <c r="G1128" s="149"/>
      <c r="M1128" s="150"/>
      <c r="N1128" s="155"/>
      <c r="R1128" s="150" t="str">
        <f>IF($I1128="","",IF(COUNTIFS('2.Mini Orientation'!$C:$C,$I1128,'2.Mini Orientation'!$G:$G,"Yes")&gt;0,"Yes","No"))</f>
        <v/>
      </c>
      <c r="S1128" s="150"/>
      <c r="T1128"/>
    </row>
    <row r="1129" spans="1:20" ht="23.25" customHeight="1">
      <c r="A1129" s="150" t="str">
        <f t="shared" si="17"/>
        <v/>
      </c>
      <c r="B1129" s="153" t="str">
        <f>IF($I1129="","",IFERROR(IF(_xlfn.XLOOKUP($I1129,tbl_StartedStatus[Bold ID],tbl_StartedStatus[Started])="Started","Yes",IF(_xlfn.XLOOKUP($I1129,tbl_StartedStatus[Bold ID],tbl_StartedStatus[Started])="No Show","No Show","")),""))</f>
        <v/>
      </c>
      <c r="F1129" s="149"/>
      <c r="G1129" s="149"/>
      <c r="M1129" s="150"/>
      <c r="N1129" s="155"/>
      <c r="R1129" s="150" t="str">
        <f>IF($I1129="","",IF(COUNTIFS('2.Mini Orientation'!$C:$C,$I1129,'2.Mini Orientation'!$G:$G,"Yes")&gt;0,"Yes","No"))</f>
        <v/>
      </c>
      <c r="S1129" s="150"/>
      <c r="T1129"/>
    </row>
    <row r="1130" spans="1:20" ht="23.25" customHeight="1">
      <c r="A1130" s="150" t="str">
        <f t="shared" si="17"/>
        <v/>
      </c>
      <c r="B1130" s="153" t="str">
        <f>IF($I1130="","",IFERROR(IF(_xlfn.XLOOKUP($I1130,tbl_StartedStatus[Bold ID],tbl_StartedStatus[Started])="Started","Yes",IF(_xlfn.XLOOKUP($I1130,tbl_StartedStatus[Bold ID],tbl_StartedStatus[Started])="No Show","No Show","")),""))</f>
        <v/>
      </c>
      <c r="F1130" s="149"/>
      <c r="G1130" s="149"/>
      <c r="M1130" s="150"/>
      <c r="N1130" s="155"/>
      <c r="R1130" s="150" t="str">
        <f>IF($I1130="","",IF(COUNTIFS('2.Mini Orientation'!$C:$C,$I1130,'2.Mini Orientation'!$G:$G,"Yes")&gt;0,"Yes","No"))</f>
        <v/>
      </c>
      <c r="S1130" s="150"/>
      <c r="T1130"/>
    </row>
    <row r="1131" spans="1:20" ht="23.25" customHeight="1">
      <c r="A1131" s="150" t="str">
        <f t="shared" si="17"/>
        <v/>
      </c>
      <c r="B1131" s="153" t="str">
        <f>IF($I1131="","",IFERROR(IF(_xlfn.XLOOKUP($I1131,tbl_StartedStatus[Bold ID],tbl_StartedStatus[Started])="Started","Yes",IF(_xlfn.XLOOKUP($I1131,tbl_StartedStatus[Bold ID],tbl_StartedStatus[Started])="No Show","No Show","")),""))</f>
        <v/>
      </c>
      <c r="F1131" s="149"/>
      <c r="G1131" s="149"/>
      <c r="M1131" s="150"/>
      <c r="N1131" s="155"/>
      <c r="R1131" s="150" t="str">
        <f>IF($I1131="","",IF(COUNTIFS('2.Mini Orientation'!$C:$C,$I1131,'2.Mini Orientation'!$G:$G,"Yes")&gt;0,"Yes","No"))</f>
        <v/>
      </c>
      <c r="S1131" s="150"/>
      <c r="T1131"/>
    </row>
    <row r="1132" spans="1:20" ht="23.25" customHeight="1">
      <c r="A1132" s="150" t="str">
        <f t="shared" si="17"/>
        <v/>
      </c>
      <c r="B1132" s="153" t="str">
        <f>IF($I1132="","",IFERROR(IF(_xlfn.XLOOKUP($I1132,tbl_StartedStatus[Bold ID],tbl_StartedStatus[Started])="Started","Yes",IF(_xlfn.XLOOKUP($I1132,tbl_StartedStatus[Bold ID],tbl_StartedStatus[Started])="No Show","No Show","")),""))</f>
        <v/>
      </c>
      <c r="F1132" s="149"/>
      <c r="G1132" s="149"/>
      <c r="M1132" s="150"/>
      <c r="N1132" s="155"/>
      <c r="R1132" s="150" t="str">
        <f>IF($I1132="","",IF(COUNTIFS('2.Mini Orientation'!$C:$C,$I1132,'2.Mini Orientation'!$G:$G,"Yes")&gt;0,"Yes","No"))</f>
        <v/>
      </c>
      <c r="S1132" s="150"/>
      <c r="T1132"/>
    </row>
    <row r="1133" spans="1:20" ht="23.25" customHeight="1">
      <c r="A1133" s="150" t="str">
        <f t="shared" si="17"/>
        <v/>
      </c>
      <c r="B1133" s="153" t="str">
        <f>IF($I1133="","",IFERROR(IF(_xlfn.XLOOKUP($I1133,tbl_StartedStatus[Bold ID],tbl_StartedStatus[Started])="Started","Yes",IF(_xlfn.XLOOKUP($I1133,tbl_StartedStatus[Bold ID],tbl_StartedStatus[Started])="No Show","No Show","")),""))</f>
        <v/>
      </c>
      <c r="F1133" s="149"/>
      <c r="G1133" s="149"/>
      <c r="M1133" s="150"/>
      <c r="N1133" s="155"/>
      <c r="R1133" s="150" t="str">
        <f>IF($I1133="","",IF(COUNTIFS('2.Mini Orientation'!$C:$C,$I1133,'2.Mini Orientation'!$G:$G,"Yes")&gt;0,"Yes","No"))</f>
        <v/>
      </c>
      <c r="S1133" s="150"/>
      <c r="T1133"/>
    </row>
    <row r="1134" spans="1:20" ht="23.25" customHeight="1">
      <c r="A1134" s="150" t="str">
        <f t="shared" si="17"/>
        <v/>
      </c>
      <c r="B1134" s="153" t="str">
        <f>IF($I1134="","",IFERROR(IF(_xlfn.XLOOKUP($I1134,tbl_StartedStatus[Bold ID],tbl_StartedStatus[Started])="Started","Yes",IF(_xlfn.XLOOKUP($I1134,tbl_StartedStatus[Bold ID],tbl_StartedStatus[Started])="No Show","No Show","")),""))</f>
        <v/>
      </c>
      <c r="F1134" s="149"/>
      <c r="G1134" s="149"/>
      <c r="M1134" s="150"/>
      <c r="N1134" s="155"/>
      <c r="R1134" s="150" t="str">
        <f>IF($I1134="","",IF(COUNTIFS('2.Mini Orientation'!$C:$C,$I1134,'2.Mini Orientation'!$G:$G,"Yes")&gt;0,"Yes","No"))</f>
        <v/>
      </c>
      <c r="S1134" s="150"/>
      <c r="T1134"/>
    </row>
    <row r="1135" spans="1:20" ht="23.25" customHeight="1">
      <c r="A1135" s="150" t="str">
        <f t="shared" si="17"/>
        <v/>
      </c>
      <c r="B1135" s="153" t="str">
        <f>IF($I1135="","",IFERROR(IF(_xlfn.XLOOKUP($I1135,tbl_StartedStatus[Bold ID],tbl_StartedStatus[Started])="Started","Yes",IF(_xlfn.XLOOKUP($I1135,tbl_StartedStatus[Bold ID],tbl_StartedStatus[Started])="No Show","No Show","")),""))</f>
        <v/>
      </c>
      <c r="F1135" s="149"/>
      <c r="G1135" s="149"/>
      <c r="M1135" s="150"/>
      <c r="N1135" s="155"/>
      <c r="R1135" s="150" t="str">
        <f>IF($I1135="","",IF(COUNTIFS('2.Mini Orientation'!$C:$C,$I1135,'2.Mini Orientation'!$G:$G,"Yes")&gt;0,"Yes","No"))</f>
        <v/>
      </c>
      <c r="S1135" s="150"/>
      <c r="T1135"/>
    </row>
    <row r="1136" spans="1:20" ht="23.25" customHeight="1">
      <c r="A1136" s="150" t="str">
        <f t="shared" si="17"/>
        <v/>
      </c>
      <c r="B1136" s="153" t="str">
        <f>IF($I1136="","",IFERROR(IF(_xlfn.XLOOKUP($I1136,tbl_StartedStatus[Bold ID],tbl_StartedStatus[Started])="Started","Yes",IF(_xlfn.XLOOKUP($I1136,tbl_StartedStatus[Bold ID],tbl_StartedStatus[Started])="No Show","No Show","")),""))</f>
        <v/>
      </c>
      <c r="F1136" s="149"/>
      <c r="G1136" s="149"/>
      <c r="M1136" s="150"/>
      <c r="N1136" s="155"/>
      <c r="R1136" s="150" t="str">
        <f>IF($I1136="","",IF(COUNTIFS('2.Mini Orientation'!$C:$C,$I1136,'2.Mini Orientation'!$G:$G,"Yes")&gt;0,"Yes","No"))</f>
        <v/>
      </c>
      <c r="S1136" s="150"/>
      <c r="T1136"/>
    </row>
    <row r="1137" spans="1:20" ht="23.25" customHeight="1">
      <c r="A1137" s="150" t="str">
        <f t="shared" si="17"/>
        <v/>
      </c>
      <c r="B1137" s="153" t="str">
        <f>IF($I1137="","",IFERROR(IF(_xlfn.XLOOKUP($I1137,tbl_StartedStatus[Bold ID],tbl_StartedStatus[Started])="Started","Yes",IF(_xlfn.XLOOKUP($I1137,tbl_StartedStatus[Bold ID],tbl_StartedStatus[Started])="No Show","No Show","")),""))</f>
        <v/>
      </c>
      <c r="F1137" s="149"/>
      <c r="G1137" s="149"/>
      <c r="M1137" s="150"/>
      <c r="N1137" s="155"/>
      <c r="R1137" s="150" t="str">
        <f>IF($I1137="","",IF(COUNTIFS('2.Mini Orientation'!$C:$C,$I1137,'2.Mini Orientation'!$G:$G,"Yes")&gt;0,"Yes","No"))</f>
        <v/>
      </c>
      <c r="S1137" s="150"/>
      <c r="T1137"/>
    </row>
    <row r="1138" spans="1:20" ht="23.25" customHeight="1">
      <c r="A1138" s="150" t="str">
        <f t="shared" si="17"/>
        <v/>
      </c>
      <c r="B1138" s="153" t="str">
        <f>IF($I1138="","",IFERROR(IF(_xlfn.XLOOKUP($I1138,tbl_StartedStatus[Bold ID],tbl_StartedStatus[Started])="Started","Yes",IF(_xlfn.XLOOKUP($I1138,tbl_StartedStatus[Bold ID],tbl_StartedStatus[Started])="No Show","No Show","")),""))</f>
        <v/>
      </c>
      <c r="F1138" s="149"/>
      <c r="G1138" s="149"/>
      <c r="M1138" s="150"/>
      <c r="N1138" s="155"/>
      <c r="R1138" s="150" t="str">
        <f>IF($I1138="","",IF(COUNTIFS('2.Mini Orientation'!$C:$C,$I1138,'2.Mini Orientation'!$G:$G,"Yes")&gt;0,"Yes","No"))</f>
        <v/>
      </c>
      <c r="S1138" s="150"/>
      <c r="T1138"/>
    </row>
    <row r="1139" spans="1:20" ht="23.25" customHeight="1">
      <c r="A1139" s="150" t="str">
        <f t="shared" si="17"/>
        <v/>
      </c>
      <c r="B1139" s="153" t="str">
        <f>IF($I1139="","",IFERROR(IF(_xlfn.XLOOKUP($I1139,tbl_StartedStatus[Bold ID],tbl_StartedStatus[Started])="Started","Yes",IF(_xlfn.XLOOKUP($I1139,tbl_StartedStatus[Bold ID],tbl_StartedStatus[Started])="No Show","No Show","")),""))</f>
        <v/>
      </c>
      <c r="F1139" s="149"/>
      <c r="G1139" s="149"/>
      <c r="M1139" s="150"/>
      <c r="N1139" s="155"/>
      <c r="R1139" s="150" t="str">
        <f>IF($I1139="","",IF(COUNTIFS('2.Mini Orientation'!$C:$C,$I1139,'2.Mini Orientation'!$G:$G,"Yes")&gt;0,"Yes","No"))</f>
        <v/>
      </c>
      <c r="S1139" s="150"/>
      <c r="T1139"/>
    </row>
    <row r="1140" spans="1:20" ht="23.25" customHeight="1">
      <c r="A1140" s="150" t="str">
        <f t="shared" si="17"/>
        <v/>
      </c>
      <c r="B1140" s="153" t="str">
        <f>IF($I1140="","",IFERROR(IF(_xlfn.XLOOKUP($I1140,tbl_StartedStatus[Bold ID],tbl_StartedStatus[Started])="Started","Yes",IF(_xlfn.XLOOKUP($I1140,tbl_StartedStatus[Bold ID],tbl_StartedStatus[Started])="No Show","No Show","")),""))</f>
        <v/>
      </c>
      <c r="F1140" s="149"/>
      <c r="G1140" s="149"/>
      <c r="M1140" s="150"/>
      <c r="N1140" s="155"/>
      <c r="R1140" s="150" t="str">
        <f>IF($I1140="","",IF(COUNTIFS('2.Mini Orientation'!$C:$C,$I1140,'2.Mini Orientation'!$G:$G,"Yes")&gt;0,"Yes","No"))</f>
        <v/>
      </c>
      <c r="S1140" s="150"/>
      <c r="T1140"/>
    </row>
    <row r="1141" spans="1:20" ht="23.25" customHeight="1">
      <c r="A1141" s="150" t="str">
        <f t="shared" si="17"/>
        <v/>
      </c>
      <c r="B1141" s="153" t="str">
        <f>IF($I1141="","",IFERROR(IF(_xlfn.XLOOKUP($I1141,tbl_StartedStatus[Bold ID],tbl_StartedStatus[Started])="Started","Yes",IF(_xlfn.XLOOKUP($I1141,tbl_StartedStatus[Bold ID],tbl_StartedStatus[Started])="No Show","No Show","")),""))</f>
        <v/>
      </c>
      <c r="F1141" s="149"/>
      <c r="G1141" s="149"/>
      <c r="M1141" s="150"/>
      <c r="N1141" s="155"/>
      <c r="R1141" s="150" t="str">
        <f>IF($I1141="","",IF(COUNTIFS('2.Mini Orientation'!$C:$C,$I1141,'2.Mini Orientation'!$G:$G,"Yes")&gt;0,"Yes","No"))</f>
        <v/>
      </c>
      <c r="S1141" s="150"/>
      <c r="T1141"/>
    </row>
    <row r="1142" spans="1:20" ht="23.25" customHeight="1">
      <c r="A1142" s="150" t="str">
        <f t="shared" si="17"/>
        <v/>
      </c>
      <c r="B1142" s="153" t="str">
        <f>IF($I1142="","",IFERROR(IF(_xlfn.XLOOKUP($I1142,tbl_StartedStatus[Bold ID],tbl_StartedStatus[Started])="Started","Yes",IF(_xlfn.XLOOKUP($I1142,tbl_StartedStatus[Bold ID],tbl_StartedStatus[Started])="No Show","No Show","")),""))</f>
        <v/>
      </c>
      <c r="F1142" s="149"/>
      <c r="G1142" s="149"/>
      <c r="M1142" s="150"/>
      <c r="N1142" s="155"/>
      <c r="R1142" s="150" t="str">
        <f>IF($I1142="","",IF(COUNTIFS('2.Mini Orientation'!$C:$C,$I1142,'2.Mini Orientation'!$G:$G,"Yes")&gt;0,"Yes","No"))</f>
        <v/>
      </c>
      <c r="S1142" s="150"/>
      <c r="T1142"/>
    </row>
    <row r="1143" spans="1:20" ht="23.25" customHeight="1">
      <c r="A1143" s="150" t="str">
        <f t="shared" si="17"/>
        <v/>
      </c>
      <c r="B1143" s="153" t="str">
        <f>IF($I1143="","",IFERROR(IF(_xlfn.XLOOKUP($I1143,tbl_StartedStatus[Bold ID],tbl_StartedStatus[Started])="Started","Yes",IF(_xlfn.XLOOKUP($I1143,tbl_StartedStatus[Bold ID],tbl_StartedStatus[Started])="No Show","No Show","")),""))</f>
        <v/>
      </c>
      <c r="F1143" s="149"/>
      <c r="G1143" s="149"/>
      <c r="M1143" s="150"/>
      <c r="N1143" s="155"/>
      <c r="R1143" s="150" t="str">
        <f>IF($I1143="","",IF(COUNTIFS('2.Mini Orientation'!$C:$C,$I1143,'2.Mini Orientation'!$G:$G,"Yes")&gt;0,"Yes","No"))</f>
        <v/>
      </c>
      <c r="S1143" s="150"/>
      <c r="T1143"/>
    </row>
    <row r="1144" spans="1:20" ht="23.25" customHeight="1">
      <c r="A1144" s="150" t="str">
        <f t="shared" si="17"/>
        <v/>
      </c>
      <c r="B1144" s="153" t="str">
        <f>IF($I1144="","",IFERROR(IF(_xlfn.XLOOKUP($I1144,tbl_StartedStatus[Bold ID],tbl_StartedStatus[Started])="Started","Yes",IF(_xlfn.XLOOKUP($I1144,tbl_StartedStatus[Bold ID],tbl_StartedStatus[Started])="No Show","No Show","")),""))</f>
        <v/>
      </c>
      <c r="F1144" s="149"/>
      <c r="G1144" s="149"/>
      <c r="M1144" s="150"/>
      <c r="N1144" s="155"/>
      <c r="R1144" s="150" t="str">
        <f>IF($I1144="","",IF(COUNTIFS('2.Mini Orientation'!$C:$C,$I1144,'2.Mini Orientation'!$G:$G,"Yes")&gt;0,"Yes","No"))</f>
        <v/>
      </c>
      <c r="S1144" s="150"/>
      <c r="T1144"/>
    </row>
    <row r="1145" spans="1:20" ht="23.25" customHeight="1">
      <c r="A1145" s="150" t="str">
        <f t="shared" si="17"/>
        <v/>
      </c>
      <c r="B1145" s="153" t="str">
        <f>IF($I1145="","",IFERROR(IF(_xlfn.XLOOKUP($I1145,tbl_StartedStatus[Bold ID],tbl_StartedStatus[Started])="Started","Yes",IF(_xlfn.XLOOKUP($I1145,tbl_StartedStatus[Bold ID],tbl_StartedStatus[Started])="No Show","No Show","")),""))</f>
        <v/>
      </c>
      <c r="F1145" s="149"/>
      <c r="G1145" s="149"/>
      <c r="M1145" s="150"/>
      <c r="N1145" s="155"/>
      <c r="R1145" s="150" t="str">
        <f>IF($I1145="","",IF(COUNTIFS('2.Mini Orientation'!$C:$C,$I1145,'2.Mini Orientation'!$G:$G,"Yes")&gt;0,"Yes","No"))</f>
        <v/>
      </c>
      <c r="S1145" s="150"/>
      <c r="T1145"/>
    </row>
    <row r="1146" spans="1:20" ht="23.25" customHeight="1">
      <c r="A1146" s="150" t="str">
        <f t="shared" si="17"/>
        <v/>
      </c>
      <c r="B1146" s="153" t="str">
        <f>IF($I1146="","",IFERROR(IF(_xlfn.XLOOKUP($I1146,tbl_StartedStatus[Bold ID],tbl_StartedStatus[Started])="Started","Yes",IF(_xlfn.XLOOKUP($I1146,tbl_StartedStatus[Bold ID],tbl_StartedStatus[Started])="No Show","No Show","")),""))</f>
        <v/>
      </c>
      <c r="F1146" s="149"/>
      <c r="G1146" s="149"/>
      <c r="M1146" s="150"/>
      <c r="N1146" s="155"/>
      <c r="R1146" s="150" t="str">
        <f>IF($I1146="","",IF(COUNTIFS('2.Mini Orientation'!$C:$C,$I1146,'2.Mini Orientation'!$G:$G,"Yes")&gt;0,"Yes","No"))</f>
        <v/>
      </c>
      <c r="S1146" s="150"/>
      <c r="T1146"/>
    </row>
    <row r="1147" spans="1:20" ht="23.25" customHeight="1">
      <c r="A1147" s="150" t="str">
        <f t="shared" si="17"/>
        <v/>
      </c>
      <c r="B1147" s="153" t="str">
        <f>IF($I1147="","",IFERROR(IF(_xlfn.XLOOKUP($I1147,tbl_StartedStatus[Bold ID],tbl_StartedStatus[Started])="Started","Yes",IF(_xlfn.XLOOKUP($I1147,tbl_StartedStatus[Bold ID],tbl_StartedStatus[Started])="No Show","No Show","")),""))</f>
        <v/>
      </c>
      <c r="F1147" s="149"/>
      <c r="G1147" s="149"/>
      <c r="M1147" s="150"/>
      <c r="N1147" s="155"/>
      <c r="R1147" s="150" t="str">
        <f>IF($I1147="","",IF(COUNTIFS('2.Mini Orientation'!$C:$C,$I1147,'2.Mini Orientation'!$G:$G,"Yes")&gt;0,"Yes","No"))</f>
        <v/>
      </c>
      <c r="S1147" s="150"/>
      <c r="T1147"/>
    </row>
    <row r="1148" spans="1:20" ht="23.25" customHeight="1">
      <c r="A1148" s="150" t="str">
        <f t="shared" si="17"/>
        <v/>
      </c>
      <c r="B1148" s="153" t="str">
        <f>IF($I1148="","",IFERROR(IF(_xlfn.XLOOKUP($I1148,tbl_StartedStatus[Bold ID],tbl_StartedStatus[Started])="Started","Yes",IF(_xlfn.XLOOKUP($I1148,tbl_StartedStatus[Bold ID],tbl_StartedStatus[Started])="No Show","No Show","")),""))</f>
        <v/>
      </c>
      <c r="F1148" s="149"/>
      <c r="G1148" s="149"/>
      <c r="M1148" s="150"/>
      <c r="N1148" s="155"/>
      <c r="R1148" s="150" t="str">
        <f>IF($I1148="","",IF(COUNTIFS('2.Mini Orientation'!$C:$C,$I1148,'2.Mini Orientation'!$G:$G,"Yes")&gt;0,"Yes","No"))</f>
        <v/>
      </c>
      <c r="S1148" s="150"/>
      <c r="T1148"/>
    </row>
    <row r="1149" spans="1:20" ht="23.25" customHeight="1">
      <c r="A1149" s="150" t="str">
        <f t="shared" si="17"/>
        <v/>
      </c>
      <c r="B1149" s="153" t="str">
        <f>IF($I1149="","",IFERROR(IF(_xlfn.XLOOKUP($I1149,tbl_StartedStatus[Bold ID],tbl_StartedStatus[Started])="Started","Yes",IF(_xlfn.XLOOKUP($I1149,tbl_StartedStatus[Bold ID],tbl_StartedStatus[Started])="No Show","No Show","")),""))</f>
        <v/>
      </c>
      <c r="F1149" s="149"/>
      <c r="G1149" s="149"/>
      <c r="M1149" s="150"/>
      <c r="N1149" s="155"/>
      <c r="R1149" s="150" t="str">
        <f>IF($I1149="","",IF(COUNTIFS('2.Mini Orientation'!$C:$C,$I1149,'2.Mini Orientation'!$G:$G,"Yes")&gt;0,"Yes","No"))</f>
        <v/>
      </c>
      <c r="S1149" s="150"/>
      <c r="T1149"/>
    </row>
    <row r="1150" spans="1:20" ht="23.25" customHeight="1">
      <c r="A1150" s="150" t="str">
        <f t="shared" si="17"/>
        <v/>
      </c>
      <c r="B1150" s="153" t="str">
        <f>IF($I1150="","",IFERROR(IF(_xlfn.XLOOKUP($I1150,tbl_StartedStatus[Bold ID],tbl_StartedStatus[Started])="Started","Yes",IF(_xlfn.XLOOKUP($I1150,tbl_StartedStatus[Bold ID],tbl_StartedStatus[Started])="No Show","No Show","")),""))</f>
        <v/>
      </c>
      <c r="F1150" s="149"/>
      <c r="G1150" s="149"/>
      <c r="M1150" s="150"/>
      <c r="N1150" s="155"/>
      <c r="R1150" s="150" t="str">
        <f>IF($I1150="","",IF(COUNTIFS('2.Mini Orientation'!$C:$C,$I1150,'2.Mini Orientation'!$G:$G,"Yes")&gt;0,"Yes","No"))</f>
        <v/>
      </c>
      <c r="S1150" s="150"/>
      <c r="T1150"/>
    </row>
    <row r="1151" spans="1:20" ht="23.25" customHeight="1">
      <c r="A1151" s="150" t="str">
        <f t="shared" si="17"/>
        <v/>
      </c>
      <c r="B1151" s="153" t="str">
        <f>IF($I1151="","",IFERROR(IF(_xlfn.XLOOKUP($I1151,tbl_StartedStatus[Bold ID],tbl_StartedStatus[Started])="Started","Yes",IF(_xlfn.XLOOKUP($I1151,tbl_StartedStatus[Bold ID],tbl_StartedStatus[Started])="No Show","No Show","")),""))</f>
        <v/>
      </c>
      <c r="F1151" s="149"/>
      <c r="G1151" s="149"/>
      <c r="M1151" s="150"/>
      <c r="N1151" s="155"/>
      <c r="R1151" s="150" t="str">
        <f>IF($I1151="","",IF(COUNTIFS('2.Mini Orientation'!$C:$C,$I1151,'2.Mini Orientation'!$G:$G,"Yes")&gt;0,"Yes","No"))</f>
        <v/>
      </c>
      <c r="S1151" s="150"/>
      <c r="T1151"/>
    </row>
    <row r="1152" spans="1:20" ht="23.25" customHeight="1">
      <c r="A1152" s="150" t="str">
        <f t="shared" si="17"/>
        <v/>
      </c>
      <c r="B1152" s="153" t="str">
        <f>IF($I1152="","",IFERROR(IF(_xlfn.XLOOKUP($I1152,tbl_StartedStatus[Bold ID],tbl_StartedStatus[Started])="Started","Yes",IF(_xlfn.XLOOKUP($I1152,tbl_StartedStatus[Bold ID],tbl_StartedStatus[Started])="No Show","No Show","")),""))</f>
        <v/>
      </c>
      <c r="F1152" s="149"/>
      <c r="G1152" s="149"/>
      <c r="M1152" s="150"/>
      <c r="N1152" s="155"/>
      <c r="R1152" s="150" t="str">
        <f>IF($I1152="","",IF(COUNTIFS('2.Mini Orientation'!$C:$C,$I1152,'2.Mini Orientation'!$G:$G,"Yes")&gt;0,"Yes","No"))</f>
        <v/>
      </c>
      <c r="S1152" s="150"/>
      <c r="T1152"/>
    </row>
    <row r="1153" spans="1:20" ht="23.25" customHeight="1">
      <c r="A1153" s="150" t="str">
        <f t="shared" si="17"/>
        <v/>
      </c>
      <c r="B1153" s="153" t="str">
        <f>IF($I1153="","",IFERROR(IF(_xlfn.XLOOKUP($I1153,tbl_StartedStatus[Bold ID],tbl_StartedStatus[Started])="Started","Yes",IF(_xlfn.XLOOKUP($I1153,tbl_StartedStatus[Bold ID],tbl_StartedStatus[Started])="No Show","No Show","")),""))</f>
        <v/>
      </c>
      <c r="F1153" s="149"/>
      <c r="G1153" s="149"/>
      <c r="M1153" s="150"/>
      <c r="N1153" s="155"/>
      <c r="R1153" s="150" t="str">
        <f>IF($I1153="","",IF(COUNTIFS('2.Mini Orientation'!$C:$C,$I1153,'2.Mini Orientation'!$G:$G,"Yes")&gt;0,"Yes","No"))</f>
        <v/>
      </c>
      <c r="S1153" s="150"/>
      <c r="T1153"/>
    </row>
    <row r="1154" spans="1:20" ht="23.25" customHeight="1">
      <c r="A1154" s="150" t="str">
        <f t="shared" ref="A1154:A1217" si="18">IF($I1154="","",IF(AND($R1154="Yes",$O1154="Passed",$P1154="Passed",$Q1154="Passed"),"Yes","No"))</f>
        <v/>
      </c>
      <c r="B1154" s="153" t="str">
        <f>IF($I1154="","",IFERROR(IF(_xlfn.XLOOKUP($I1154,tbl_StartedStatus[Bold ID],tbl_StartedStatus[Started])="Started","Yes",IF(_xlfn.XLOOKUP($I1154,tbl_StartedStatus[Bold ID],tbl_StartedStatus[Started])="No Show","No Show","")),""))</f>
        <v/>
      </c>
      <c r="F1154" s="149"/>
      <c r="G1154" s="149"/>
      <c r="M1154" s="150"/>
      <c r="N1154" s="155"/>
      <c r="R1154" s="150" t="str">
        <f>IF($I1154="","",IF(COUNTIFS('2.Mini Orientation'!$C:$C,$I1154,'2.Mini Orientation'!$G:$G,"Yes")&gt;0,"Yes","No"))</f>
        <v/>
      </c>
      <c r="S1154" s="150"/>
      <c r="T1154"/>
    </row>
    <row r="1155" spans="1:20" ht="23.25" customHeight="1">
      <c r="A1155" s="150" t="str">
        <f t="shared" si="18"/>
        <v/>
      </c>
      <c r="B1155" s="153" t="str">
        <f>IF($I1155="","",IFERROR(IF(_xlfn.XLOOKUP($I1155,tbl_StartedStatus[Bold ID],tbl_StartedStatus[Started])="Started","Yes",IF(_xlfn.XLOOKUP($I1155,tbl_StartedStatus[Bold ID],tbl_StartedStatus[Started])="No Show","No Show","")),""))</f>
        <v/>
      </c>
      <c r="F1155" s="149"/>
      <c r="G1155" s="149"/>
      <c r="M1155" s="150"/>
      <c r="N1155" s="155"/>
      <c r="R1155" s="150" t="str">
        <f>IF($I1155="","",IF(COUNTIFS('2.Mini Orientation'!$C:$C,$I1155,'2.Mini Orientation'!$G:$G,"Yes")&gt;0,"Yes","No"))</f>
        <v/>
      </c>
      <c r="S1155" s="150"/>
      <c r="T1155"/>
    </row>
    <row r="1156" spans="1:20" ht="23.25" customHeight="1">
      <c r="A1156" s="150" t="str">
        <f t="shared" si="18"/>
        <v/>
      </c>
      <c r="B1156" s="153" t="str">
        <f>IF($I1156="","",IFERROR(IF(_xlfn.XLOOKUP($I1156,tbl_StartedStatus[Bold ID],tbl_StartedStatus[Started])="Started","Yes",IF(_xlfn.XLOOKUP($I1156,tbl_StartedStatus[Bold ID],tbl_StartedStatus[Started])="No Show","No Show","")),""))</f>
        <v/>
      </c>
      <c r="F1156" s="149"/>
      <c r="G1156" s="149"/>
      <c r="M1156" s="150"/>
      <c r="N1156" s="155"/>
      <c r="R1156" s="150" t="str">
        <f>IF($I1156="","",IF(COUNTIFS('2.Mini Orientation'!$C:$C,$I1156,'2.Mini Orientation'!$G:$G,"Yes")&gt;0,"Yes","No"))</f>
        <v/>
      </c>
      <c r="S1156" s="150"/>
      <c r="T1156"/>
    </row>
    <row r="1157" spans="1:20" ht="23.25" customHeight="1">
      <c r="A1157" s="150" t="str">
        <f t="shared" si="18"/>
        <v/>
      </c>
      <c r="B1157" s="153" t="str">
        <f>IF($I1157="","",IFERROR(IF(_xlfn.XLOOKUP($I1157,tbl_StartedStatus[Bold ID],tbl_StartedStatus[Started])="Started","Yes",IF(_xlfn.XLOOKUP($I1157,tbl_StartedStatus[Bold ID],tbl_StartedStatus[Started])="No Show","No Show","")),""))</f>
        <v/>
      </c>
      <c r="F1157" s="149"/>
      <c r="G1157" s="149"/>
      <c r="M1157" s="150"/>
      <c r="N1157" s="155"/>
      <c r="R1157" s="150" t="str">
        <f>IF($I1157="","",IF(COUNTIFS('2.Mini Orientation'!$C:$C,$I1157,'2.Mini Orientation'!$G:$G,"Yes")&gt;0,"Yes","No"))</f>
        <v/>
      </c>
      <c r="S1157" s="150"/>
      <c r="T1157"/>
    </row>
    <row r="1158" spans="1:20" ht="23.25" customHeight="1">
      <c r="A1158" s="150" t="str">
        <f t="shared" si="18"/>
        <v/>
      </c>
      <c r="B1158" s="153" t="str">
        <f>IF($I1158="","",IFERROR(IF(_xlfn.XLOOKUP($I1158,tbl_StartedStatus[Bold ID],tbl_StartedStatus[Started])="Started","Yes",IF(_xlfn.XLOOKUP($I1158,tbl_StartedStatus[Bold ID],tbl_StartedStatus[Started])="No Show","No Show","")),""))</f>
        <v/>
      </c>
      <c r="F1158" s="149"/>
      <c r="G1158" s="149"/>
      <c r="M1158" s="150"/>
      <c r="N1158" s="155"/>
      <c r="R1158" s="150" t="str">
        <f>IF($I1158="","",IF(COUNTIFS('2.Mini Orientation'!$C:$C,$I1158,'2.Mini Orientation'!$G:$G,"Yes")&gt;0,"Yes","No"))</f>
        <v/>
      </c>
      <c r="S1158" s="150"/>
      <c r="T1158"/>
    </row>
    <row r="1159" spans="1:20" ht="23.25" customHeight="1">
      <c r="A1159" s="150" t="str">
        <f t="shared" si="18"/>
        <v/>
      </c>
      <c r="B1159" s="153" t="str">
        <f>IF($I1159="","",IFERROR(IF(_xlfn.XLOOKUP($I1159,tbl_StartedStatus[Bold ID],tbl_StartedStatus[Started])="Started","Yes",IF(_xlfn.XLOOKUP($I1159,tbl_StartedStatus[Bold ID],tbl_StartedStatus[Started])="No Show","No Show","")),""))</f>
        <v/>
      </c>
      <c r="F1159" s="149"/>
      <c r="G1159" s="149"/>
      <c r="M1159" s="150"/>
      <c r="N1159" s="155"/>
      <c r="R1159" s="150" t="str">
        <f>IF($I1159="","",IF(COUNTIFS('2.Mini Orientation'!$C:$C,$I1159,'2.Mini Orientation'!$G:$G,"Yes")&gt;0,"Yes","No"))</f>
        <v/>
      </c>
      <c r="S1159" s="150"/>
      <c r="T1159"/>
    </row>
    <row r="1160" spans="1:20" ht="23.25" customHeight="1">
      <c r="A1160" s="150" t="str">
        <f t="shared" si="18"/>
        <v/>
      </c>
      <c r="B1160" s="153" t="str">
        <f>IF($I1160="","",IFERROR(IF(_xlfn.XLOOKUP($I1160,tbl_StartedStatus[Bold ID],tbl_StartedStatus[Started])="Started","Yes",IF(_xlfn.XLOOKUP($I1160,tbl_StartedStatus[Bold ID],tbl_StartedStatus[Started])="No Show","No Show","")),""))</f>
        <v/>
      </c>
      <c r="F1160" s="149"/>
      <c r="G1160" s="149"/>
      <c r="M1160" s="150"/>
      <c r="N1160" s="155"/>
      <c r="R1160" s="150" t="str">
        <f>IF($I1160="","",IF(COUNTIFS('2.Mini Orientation'!$C:$C,$I1160,'2.Mini Orientation'!$G:$G,"Yes")&gt;0,"Yes","No"))</f>
        <v/>
      </c>
      <c r="S1160" s="150"/>
      <c r="T1160"/>
    </row>
    <row r="1161" spans="1:20" ht="23.25" customHeight="1">
      <c r="A1161" s="150" t="str">
        <f t="shared" si="18"/>
        <v/>
      </c>
      <c r="B1161" s="153" t="str">
        <f>IF($I1161="","",IFERROR(IF(_xlfn.XLOOKUP($I1161,tbl_StartedStatus[Bold ID],tbl_StartedStatus[Started])="Started","Yes",IF(_xlfn.XLOOKUP($I1161,tbl_StartedStatus[Bold ID],tbl_StartedStatus[Started])="No Show","No Show","")),""))</f>
        <v/>
      </c>
      <c r="F1161" s="149"/>
      <c r="G1161" s="149"/>
      <c r="M1161" s="150"/>
      <c r="N1161" s="155"/>
      <c r="R1161" s="150" t="str">
        <f>IF($I1161="","",IF(COUNTIFS('2.Mini Orientation'!$C:$C,$I1161,'2.Mini Orientation'!$G:$G,"Yes")&gt;0,"Yes","No"))</f>
        <v/>
      </c>
      <c r="S1161" s="150"/>
      <c r="T1161"/>
    </row>
    <row r="1162" spans="1:20" ht="23.25" customHeight="1">
      <c r="A1162" s="150" t="str">
        <f t="shared" si="18"/>
        <v/>
      </c>
      <c r="B1162" s="153" t="str">
        <f>IF($I1162="","",IFERROR(IF(_xlfn.XLOOKUP($I1162,tbl_StartedStatus[Bold ID],tbl_StartedStatus[Started])="Started","Yes",IF(_xlfn.XLOOKUP($I1162,tbl_StartedStatus[Bold ID],tbl_StartedStatus[Started])="No Show","No Show","")),""))</f>
        <v/>
      </c>
      <c r="F1162" s="149"/>
      <c r="G1162" s="149"/>
      <c r="M1162" s="150"/>
      <c r="N1162" s="155"/>
      <c r="R1162" s="150" t="str">
        <f>IF($I1162="","",IF(COUNTIFS('2.Mini Orientation'!$C:$C,$I1162,'2.Mini Orientation'!$G:$G,"Yes")&gt;0,"Yes","No"))</f>
        <v/>
      </c>
      <c r="S1162" s="150"/>
      <c r="T1162"/>
    </row>
    <row r="1163" spans="1:20" ht="23.25" customHeight="1">
      <c r="A1163" s="150" t="str">
        <f t="shared" si="18"/>
        <v/>
      </c>
      <c r="B1163" s="153" t="str">
        <f>IF($I1163="","",IFERROR(IF(_xlfn.XLOOKUP($I1163,tbl_StartedStatus[Bold ID],tbl_StartedStatus[Started])="Started","Yes",IF(_xlfn.XLOOKUP($I1163,tbl_StartedStatus[Bold ID],tbl_StartedStatus[Started])="No Show","No Show","")),""))</f>
        <v/>
      </c>
      <c r="F1163" s="149"/>
      <c r="G1163" s="149"/>
      <c r="M1163" s="150"/>
      <c r="N1163" s="155"/>
      <c r="R1163" s="150" t="str">
        <f>IF($I1163="","",IF(COUNTIFS('2.Mini Orientation'!$C:$C,$I1163,'2.Mini Orientation'!$G:$G,"Yes")&gt;0,"Yes","No"))</f>
        <v/>
      </c>
      <c r="S1163" s="150"/>
      <c r="T1163"/>
    </row>
    <row r="1164" spans="1:20" ht="23.25" customHeight="1">
      <c r="A1164" s="150" t="str">
        <f t="shared" si="18"/>
        <v/>
      </c>
      <c r="B1164" s="153" t="str">
        <f>IF($I1164="","",IFERROR(IF(_xlfn.XLOOKUP($I1164,tbl_StartedStatus[Bold ID],tbl_StartedStatus[Started])="Started","Yes",IF(_xlfn.XLOOKUP($I1164,tbl_StartedStatus[Bold ID],tbl_StartedStatus[Started])="No Show","No Show","")),""))</f>
        <v/>
      </c>
      <c r="F1164" s="149"/>
      <c r="G1164" s="149"/>
      <c r="M1164" s="150"/>
      <c r="N1164" s="155"/>
      <c r="R1164" s="150" t="str">
        <f>IF($I1164="","",IF(COUNTIFS('2.Mini Orientation'!$C:$C,$I1164,'2.Mini Orientation'!$G:$G,"Yes")&gt;0,"Yes","No"))</f>
        <v/>
      </c>
      <c r="S1164" s="150"/>
      <c r="T1164"/>
    </row>
    <row r="1165" spans="1:20" ht="23.25" customHeight="1">
      <c r="A1165" s="150" t="str">
        <f t="shared" si="18"/>
        <v/>
      </c>
      <c r="B1165" s="153" t="str">
        <f>IF($I1165="","",IFERROR(IF(_xlfn.XLOOKUP($I1165,tbl_StartedStatus[Bold ID],tbl_StartedStatus[Started])="Started","Yes",IF(_xlfn.XLOOKUP($I1165,tbl_StartedStatus[Bold ID],tbl_StartedStatus[Started])="No Show","No Show","")),""))</f>
        <v/>
      </c>
      <c r="F1165" s="149"/>
      <c r="G1165" s="149"/>
      <c r="M1165" s="150"/>
      <c r="N1165" s="155"/>
      <c r="R1165" s="150" t="str">
        <f>IF($I1165="","",IF(COUNTIFS('2.Mini Orientation'!$C:$C,$I1165,'2.Mini Orientation'!$G:$G,"Yes")&gt;0,"Yes","No"))</f>
        <v/>
      </c>
      <c r="S1165" s="150"/>
      <c r="T1165"/>
    </row>
    <row r="1166" spans="1:20" ht="23.25" customHeight="1">
      <c r="A1166" s="150" t="str">
        <f t="shared" si="18"/>
        <v/>
      </c>
      <c r="B1166" s="153" t="str">
        <f>IF($I1166="","",IFERROR(IF(_xlfn.XLOOKUP($I1166,tbl_StartedStatus[Bold ID],tbl_StartedStatus[Started])="Started","Yes",IF(_xlfn.XLOOKUP($I1166,tbl_StartedStatus[Bold ID],tbl_StartedStatus[Started])="No Show","No Show","")),""))</f>
        <v/>
      </c>
      <c r="F1166" s="149"/>
      <c r="G1166" s="149"/>
      <c r="M1166" s="150"/>
      <c r="N1166" s="155"/>
      <c r="R1166" s="150" t="str">
        <f>IF($I1166="","",IF(COUNTIFS('2.Mini Orientation'!$C:$C,$I1166,'2.Mini Orientation'!$G:$G,"Yes")&gt;0,"Yes","No"))</f>
        <v/>
      </c>
      <c r="S1166" s="150"/>
      <c r="T1166"/>
    </row>
    <row r="1167" spans="1:20" ht="23.25" customHeight="1">
      <c r="A1167" s="150" t="str">
        <f t="shared" si="18"/>
        <v/>
      </c>
      <c r="B1167" s="153" t="str">
        <f>IF($I1167="","",IFERROR(IF(_xlfn.XLOOKUP($I1167,tbl_StartedStatus[Bold ID],tbl_StartedStatus[Started])="Started","Yes",IF(_xlfn.XLOOKUP($I1167,tbl_StartedStatus[Bold ID],tbl_StartedStatus[Started])="No Show","No Show","")),""))</f>
        <v/>
      </c>
      <c r="F1167" s="149"/>
      <c r="G1167" s="149"/>
      <c r="M1167" s="150"/>
      <c r="N1167" s="155"/>
      <c r="R1167" s="150" t="str">
        <f>IF($I1167="","",IF(COUNTIFS('2.Mini Orientation'!$C:$C,$I1167,'2.Mini Orientation'!$G:$G,"Yes")&gt;0,"Yes","No"))</f>
        <v/>
      </c>
      <c r="S1167" s="150"/>
      <c r="T1167"/>
    </row>
    <row r="1168" spans="1:20" ht="23.25" customHeight="1">
      <c r="A1168" s="150" t="str">
        <f t="shared" si="18"/>
        <v/>
      </c>
      <c r="B1168" s="153" t="str">
        <f>IF($I1168="","",IFERROR(IF(_xlfn.XLOOKUP($I1168,tbl_StartedStatus[Bold ID],tbl_StartedStatus[Started])="Started","Yes",IF(_xlfn.XLOOKUP($I1168,tbl_StartedStatus[Bold ID],tbl_StartedStatus[Started])="No Show","No Show","")),""))</f>
        <v/>
      </c>
      <c r="F1168" s="149"/>
      <c r="G1168" s="149"/>
      <c r="M1168" s="150"/>
      <c r="N1168" s="155"/>
      <c r="R1168" s="150" t="str">
        <f>IF($I1168="","",IF(COUNTIFS('2.Mini Orientation'!$C:$C,$I1168,'2.Mini Orientation'!$G:$G,"Yes")&gt;0,"Yes","No"))</f>
        <v/>
      </c>
      <c r="S1168" s="150"/>
      <c r="T1168"/>
    </row>
    <row r="1169" spans="1:20" ht="23.25" customHeight="1">
      <c r="A1169" s="150" t="str">
        <f t="shared" si="18"/>
        <v/>
      </c>
      <c r="B1169" s="153" t="str">
        <f>IF($I1169="","",IFERROR(IF(_xlfn.XLOOKUP($I1169,tbl_StartedStatus[Bold ID],tbl_StartedStatus[Started])="Started","Yes",IF(_xlfn.XLOOKUP($I1169,tbl_StartedStatus[Bold ID],tbl_StartedStatus[Started])="No Show","No Show","")),""))</f>
        <v/>
      </c>
      <c r="F1169" s="149"/>
      <c r="G1169" s="149"/>
      <c r="M1169" s="150"/>
      <c r="N1169" s="155"/>
      <c r="R1169" s="150" t="str">
        <f>IF($I1169="","",IF(COUNTIFS('2.Mini Orientation'!$C:$C,$I1169,'2.Mini Orientation'!$G:$G,"Yes")&gt;0,"Yes","No"))</f>
        <v/>
      </c>
      <c r="S1169" s="150"/>
      <c r="T1169"/>
    </row>
    <row r="1170" spans="1:20" ht="23.25" customHeight="1">
      <c r="A1170" s="150" t="str">
        <f t="shared" si="18"/>
        <v/>
      </c>
      <c r="B1170" s="153" t="str">
        <f>IF($I1170="","",IFERROR(IF(_xlfn.XLOOKUP($I1170,tbl_StartedStatus[Bold ID],tbl_StartedStatus[Started])="Started","Yes",IF(_xlfn.XLOOKUP($I1170,tbl_StartedStatus[Bold ID],tbl_StartedStatus[Started])="No Show","No Show","")),""))</f>
        <v/>
      </c>
      <c r="F1170" s="149"/>
      <c r="G1170" s="149"/>
      <c r="M1170" s="150"/>
      <c r="N1170" s="155"/>
      <c r="R1170" s="150" t="str">
        <f>IF($I1170="","",IF(COUNTIFS('2.Mini Orientation'!$C:$C,$I1170,'2.Mini Orientation'!$G:$G,"Yes")&gt;0,"Yes","No"))</f>
        <v/>
      </c>
      <c r="S1170" s="150"/>
      <c r="T1170"/>
    </row>
    <row r="1171" spans="1:20" ht="23.25" customHeight="1">
      <c r="A1171" s="150" t="str">
        <f t="shared" si="18"/>
        <v/>
      </c>
      <c r="B1171" s="153" t="str">
        <f>IF($I1171="","",IFERROR(IF(_xlfn.XLOOKUP($I1171,tbl_StartedStatus[Bold ID],tbl_StartedStatus[Started])="Started","Yes",IF(_xlfn.XLOOKUP($I1171,tbl_StartedStatus[Bold ID],tbl_StartedStatus[Started])="No Show","No Show","")),""))</f>
        <v/>
      </c>
      <c r="F1171" s="149"/>
      <c r="G1171" s="149"/>
      <c r="M1171" s="150"/>
      <c r="N1171" s="155"/>
      <c r="R1171" s="150" t="str">
        <f>IF($I1171="","",IF(COUNTIFS('2.Mini Orientation'!$C:$C,$I1171,'2.Mini Orientation'!$G:$G,"Yes")&gt;0,"Yes","No"))</f>
        <v/>
      </c>
      <c r="S1171" s="150"/>
      <c r="T1171"/>
    </row>
    <row r="1172" spans="1:20" ht="23.25" customHeight="1">
      <c r="A1172" s="150" t="str">
        <f t="shared" si="18"/>
        <v/>
      </c>
      <c r="B1172" s="153" t="str">
        <f>IF($I1172="","",IFERROR(IF(_xlfn.XLOOKUP($I1172,tbl_StartedStatus[Bold ID],tbl_StartedStatus[Started])="Started","Yes",IF(_xlfn.XLOOKUP($I1172,tbl_StartedStatus[Bold ID],tbl_StartedStatus[Started])="No Show","No Show","")),""))</f>
        <v/>
      </c>
      <c r="F1172" s="149"/>
      <c r="G1172" s="149"/>
      <c r="M1172" s="150"/>
      <c r="N1172" s="155"/>
      <c r="R1172" s="150" t="str">
        <f>IF($I1172="","",IF(COUNTIFS('2.Mini Orientation'!$C:$C,$I1172,'2.Mini Orientation'!$G:$G,"Yes")&gt;0,"Yes","No"))</f>
        <v/>
      </c>
      <c r="S1172" s="150"/>
      <c r="T1172"/>
    </row>
    <row r="1173" spans="1:20" ht="23.25" customHeight="1">
      <c r="A1173" s="150" t="str">
        <f t="shared" si="18"/>
        <v/>
      </c>
      <c r="B1173" s="153" t="str">
        <f>IF($I1173="","",IFERROR(IF(_xlfn.XLOOKUP($I1173,tbl_StartedStatus[Bold ID],tbl_StartedStatus[Started])="Started","Yes",IF(_xlfn.XLOOKUP($I1173,tbl_StartedStatus[Bold ID],tbl_StartedStatus[Started])="No Show","No Show","")),""))</f>
        <v/>
      </c>
      <c r="F1173" s="149"/>
      <c r="G1173" s="149"/>
      <c r="M1173" s="150"/>
      <c r="N1173" s="155"/>
      <c r="R1173" s="150" t="str">
        <f>IF($I1173="","",IF(COUNTIFS('2.Mini Orientation'!$C:$C,$I1173,'2.Mini Orientation'!$G:$G,"Yes")&gt;0,"Yes","No"))</f>
        <v/>
      </c>
      <c r="S1173" s="150"/>
      <c r="T1173"/>
    </row>
    <row r="1174" spans="1:20" ht="23.25" customHeight="1">
      <c r="A1174" s="150" t="str">
        <f t="shared" si="18"/>
        <v/>
      </c>
      <c r="B1174" s="153" t="str">
        <f>IF($I1174="","",IFERROR(IF(_xlfn.XLOOKUP($I1174,tbl_StartedStatus[Bold ID],tbl_StartedStatus[Started])="Started","Yes",IF(_xlfn.XLOOKUP($I1174,tbl_StartedStatus[Bold ID],tbl_StartedStatus[Started])="No Show","No Show","")),""))</f>
        <v/>
      </c>
      <c r="F1174" s="149"/>
      <c r="G1174" s="149"/>
      <c r="M1174" s="150"/>
      <c r="N1174" s="155"/>
      <c r="R1174" s="150" t="str">
        <f>IF($I1174="","",IF(COUNTIFS('2.Mini Orientation'!$C:$C,$I1174,'2.Mini Orientation'!$G:$G,"Yes")&gt;0,"Yes","No"))</f>
        <v/>
      </c>
      <c r="S1174" s="150"/>
      <c r="T1174"/>
    </row>
    <row r="1175" spans="1:20" ht="23.25" customHeight="1">
      <c r="A1175" s="150" t="str">
        <f t="shared" si="18"/>
        <v/>
      </c>
      <c r="B1175" s="153" t="str">
        <f>IF($I1175="","",IFERROR(IF(_xlfn.XLOOKUP($I1175,tbl_StartedStatus[Bold ID],tbl_StartedStatus[Started])="Started","Yes",IF(_xlfn.XLOOKUP($I1175,tbl_StartedStatus[Bold ID],tbl_StartedStatus[Started])="No Show","No Show","")),""))</f>
        <v/>
      </c>
      <c r="F1175" s="149"/>
      <c r="G1175" s="149"/>
      <c r="M1175" s="150"/>
      <c r="N1175" s="155"/>
      <c r="R1175" s="150" t="str">
        <f>IF($I1175="","",IF(COUNTIFS('2.Mini Orientation'!$C:$C,$I1175,'2.Mini Orientation'!$G:$G,"Yes")&gt;0,"Yes","No"))</f>
        <v/>
      </c>
      <c r="S1175" s="150"/>
      <c r="T1175"/>
    </row>
    <row r="1176" spans="1:20" ht="23.25" customHeight="1">
      <c r="A1176" s="150" t="str">
        <f t="shared" si="18"/>
        <v/>
      </c>
      <c r="B1176" s="153" t="str">
        <f>IF($I1176="","",IFERROR(IF(_xlfn.XLOOKUP($I1176,tbl_StartedStatus[Bold ID],tbl_StartedStatus[Started])="Started","Yes",IF(_xlfn.XLOOKUP($I1176,tbl_StartedStatus[Bold ID],tbl_StartedStatus[Started])="No Show","No Show","")),""))</f>
        <v/>
      </c>
      <c r="F1176" s="149"/>
      <c r="G1176" s="149"/>
      <c r="M1176" s="150"/>
      <c r="N1176" s="155"/>
      <c r="R1176" s="150" t="str">
        <f>IF($I1176="","",IF(COUNTIFS('2.Mini Orientation'!$C:$C,$I1176,'2.Mini Orientation'!$G:$G,"Yes")&gt;0,"Yes","No"))</f>
        <v/>
      </c>
      <c r="S1176" s="150"/>
      <c r="T1176"/>
    </row>
    <row r="1177" spans="1:20" ht="23.25" customHeight="1">
      <c r="A1177" s="150" t="str">
        <f t="shared" si="18"/>
        <v/>
      </c>
      <c r="B1177" s="153" t="str">
        <f>IF($I1177="","",IFERROR(IF(_xlfn.XLOOKUP($I1177,tbl_StartedStatus[Bold ID],tbl_StartedStatus[Started])="Started","Yes",IF(_xlfn.XLOOKUP($I1177,tbl_StartedStatus[Bold ID],tbl_StartedStatus[Started])="No Show","No Show","")),""))</f>
        <v/>
      </c>
      <c r="F1177" s="149"/>
      <c r="G1177" s="149"/>
      <c r="M1177" s="150"/>
      <c r="N1177" s="155"/>
      <c r="R1177" s="150" t="str">
        <f>IF($I1177="","",IF(COUNTIFS('2.Mini Orientation'!$C:$C,$I1177,'2.Mini Orientation'!$G:$G,"Yes")&gt;0,"Yes","No"))</f>
        <v/>
      </c>
      <c r="S1177" s="150"/>
      <c r="T1177"/>
    </row>
    <row r="1178" spans="1:20" ht="23.25" customHeight="1">
      <c r="A1178" s="150" t="str">
        <f t="shared" si="18"/>
        <v/>
      </c>
      <c r="B1178" s="153" t="str">
        <f>IF($I1178="","",IFERROR(IF(_xlfn.XLOOKUP($I1178,tbl_StartedStatus[Bold ID],tbl_StartedStatus[Started])="Started","Yes",IF(_xlfn.XLOOKUP($I1178,tbl_StartedStatus[Bold ID],tbl_StartedStatus[Started])="No Show","No Show","")),""))</f>
        <v/>
      </c>
      <c r="F1178" s="149"/>
      <c r="G1178" s="149"/>
      <c r="M1178" s="150"/>
      <c r="N1178" s="155"/>
      <c r="R1178" s="150" t="str">
        <f>IF($I1178="","",IF(COUNTIFS('2.Mini Orientation'!$C:$C,$I1178,'2.Mini Orientation'!$G:$G,"Yes")&gt;0,"Yes","No"))</f>
        <v/>
      </c>
      <c r="S1178" s="150"/>
      <c r="T1178"/>
    </row>
    <row r="1179" spans="1:20" ht="23.25" customHeight="1">
      <c r="A1179" s="150" t="str">
        <f t="shared" si="18"/>
        <v/>
      </c>
      <c r="B1179" s="153" t="str">
        <f>IF($I1179="","",IFERROR(IF(_xlfn.XLOOKUP($I1179,tbl_StartedStatus[Bold ID],tbl_StartedStatus[Started])="Started","Yes",IF(_xlfn.XLOOKUP($I1179,tbl_StartedStatus[Bold ID],tbl_StartedStatus[Started])="No Show","No Show","")),""))</f>
        <v/>
      </c>
      <c r="F1179" s="149"/>
      <c r="G1179" s="149"/>
      <c r="M1179" s="150"/>
      <c r="N1179" s="155"/>
      <c r="R1179" s="150" t="str">
        <f>IF($I1179="","",IF(COUNTIFS('2.Mini Orientation'!$C:$C,$I1179,'2.Mini Orientation'!$G:$G,"Yes")&gt;0,"Yes","No"))</f>
        <v/>
      </c>
      <c r="S1179" s="150"/>
      <c r="T1179"/>
    </row>
    <row r="1180" spans="1:20" ht="23.25" customHeight="1">
      <c r="A1180" s="150" t="str">
        <f t="shared" si="18"/>
        <v/>
      </c>
      <c r="B1180" s="153" t="str">
        <f>IF($I1180="","",IFERROR(IF(_xlfn.XLOOKUP($I1180,tbl_StartedStatus[Bold ID],tbl_StartedStatus[Started])="Started","Yes",IF(_xlfn.XLOOKUP($I1180,tbl_StartedStatus[Bold ID],tbl_StartedStatus[Started])="No Show","No Show","")),""))</f>
        <v/>
      </c>
      <c r="F1180" s="149"/>
      <c r="G1180" s="149"/>
      <c r="M1180" s="150"/>
      <c r="N1180" s="155"/>
      <c r="R1180" s="150" t="str">
        <f>IF($I1180="","",IF(COUNTIFS('2.Mini Orientation'!$C:$C,$I1180,'2.Mini Orientation'!$G:$G,"Yes")&gt;0,"Yes","No"))</f>
        <v/>
      </c>
      <c r="S1180" s="150"/>
      <c r="T1180"/>
    </row>
    <row r="1181" spans="1:20" ht="23.25" customHeight="1">
      <c r="A1181" s="150" t="str">
        <f t="shared" si="18"/>
        <v/>
      </c>
      <c r="B1181" s="153" t="str">
        <f>IF($I1181="","",IFERROR(IF(_xlfn.XLOOKUP($I1181,tbl_StartedStatus[Bold ID],tbl_StartedStatus[Started])="Started","Yes",IF(_xlfn.XLOOKUP($I1181,tbl_StartedStatus[Bold ID],tbl_StartedStatus[Started])="No Show","No Show","")),""))</f>
        <v/>
      </c>
      <c r="F1181" s="149"/>
      <c r="G1181" s="149"/>
      <c r="M1181" s="150"/>
      <c r="N1181" s="155"/>
      <c r="R1181" s="150" t="str">
        <f>IF($I1181="","",IF(COUNTIFS('2.Mini Orientation'!$C:$C,$I1181,'2.Mini Orientation'!$G:$G,"Yes")&gt;0,"Yes","No"))</f>
        <v/>
      </c>
      <c r="S1181" s="150"/>
      <c r="T1181"/>
    </row>
    <row r="1182" spans="1:20" ht="23.25" customHeight="1">
      <c r="A1182" s="150" t="str">
        <f t="shared" si="18"/>
        <v/>
      </c>
      <c r="B1182" s="153" t="str">
        <f>IF($I1182="","",IFERROR(IF(_xlfn.XLOOKUP($I1182,tbl_StartedStatus[Bold ID],tbl_StartedStatus[Started])="Started","Yes",IF(_xlfn.XLOOKUP($I1182,tbl_StartedStatus[Bold ID],tbl_StartedStatus[Started])="No Show","No Show","")),""))</f>
        <v/>
      </c>
      <c r="F1182" s="149"/>
      <c r="G1182" s="149"/>
      <c r="M1182" s="150"/>
      <c r="N1182" s="155"/>
      <c r="R1182" s="150" t="str">
        <f>IF($I1182="","",IF(COUNTIFS('2.Mini Orientation'!$C:$C,$I1182,'2.Mini Orientation'!$G:$G,"Yes")&gt;0,"Yes","No"))</f>
        <v/>
      </c>
      <c r="S1182" s="150"/>
      <c r="T1182"/>
    </row>
    <row r="1183" spans="1:20" ht="23.25" customHeight="1">
      <c r="A1183" s="150" t="str">
        <f t="shared" si="18"/>
        <v/>
      </c>
      <c r="B1183" s="153" t="str">
        <f>IF($I1183="","",IFERROR(IF(_xlfn.XLOOKUP($I1183,tbl_StartedStatus[Bold ID],tbl_StartedStatus[Started])="Started","Yes",IF(_xlfn.XLOOKUP($I1183,tbl_StartedStatus[Bold ID],tbl_StartedStatus[Started])="No Show","No Show","")),""))</f>
        <v/>
      </c>
      <c r="F1183" s="149"/>
      <c r="G1183" s="149"/>
      <c r="M1183" s="150"/>
      <c r="N1183" s="155"/>
      <c r="R1183" s="150" t="str">
        <f>IF($I1183="","",IF(COUNTIFS('2.Mini Orientation'!$C:$C,$I1183,'2.Mini Orientation'!$G:$G,"Yes")&gt;0,"Yes","No"))</f>
        <v/>
      </c>
      <c r="S1183" s="150"/>
      <c r="T1183"/>
    </row>
    <row r="1184" spans="1:20" ht="23.25" customHeight="1">
      <c r="A1184" s="150" t="str">
        <f t="shared" si="18"/>
        <v/>
      </c>
      <c r="B1184" s="153" t="str">
        <f>IF($I1184="","",IFERROR(IF(_xlfn.XLOOKUP($I1184,tbl_StartedStatus[Bold ID],tbl_StartedStatus[Started])="Started","Yes",IF(_xlfn.XLOOKUP($I1184,tbl_StartedStatus[Bold ID],tbl_StartedStatus[Started])="No Show","No Show","")),""))</f>
        <v/>
      </c>
      <c r="F1184" s="149"/>
      <c r="G1184" s="149"/>
      <c r="M1184" s="150"/>
      <c r="N1184" s="155"/>
      <c r="R1184" s="150" t="str">
        <f>IF($I1184="","",IF(COUNTIFS('2.Mini Orientation'!$C:$C,$I1184,'2.Mini Orientation'!$G:$G,"Yes")&gt;0,"Yes","No"))</f>
        <v/>
      </c>
      <c r="S1184" s="150"/>
      <c r="T1184"/>
    </row>
    <row r="1185" spans="1:20" ht="23.25" customHeight="1">
      <c r="A1185" s="150" t="str">
        <f t="shared" si="18"/>
        <v/>
      </c>
      <c r="B1185" s="153" t="str">
        <f>IF($I1185="","",IFERROR(IF(_xlfn.XLOOKUP($I1185,tbl_StartedStatus[Bold ID],tbl_StartedStatus[Started])="Started","Yes",IF(_xlfn.XLOOKUP($I1185,tbl_StartedStatus[Bold ID],tbl_StartedStatus[Started])="No Show","No Show","")),""))</f>
        <v/>
      </c>
      <c r="F1185" s="149"/>
      <c r="G1185" s="149"/>
      <c r="M1185" s="150"/>
      <c r="N1185" s="155"/>
      <c r="R1185" s="150" t="str">
        <f>IF($I1185="","",IF(COUNTIFS('2.Mini Orientation'!$C:$C,$I1185,'2.Mini Orientation'!$G:$G,"Yes")&gt;0,"Yes","No"))</f>
        <v/>
      </c>
      <c r="S1185" s="150"/>
      <c r="T1185"/>
    </row>
    <row r="1186" spans="1:20" ht="23.25" customHeight="1">
      <c r="A1186" s="150" t="str">
        <f t="shared" si="18"/>
        <v/>
      </c>
      <c r="B1186" s="153" t="str">
        <f>IF($I1186="","",IFERROR(IF(_xlfn.XLOOKUP($I1186,tbl_StartedStatus[Bold ID],tbl_StartedStatus[Started])="Started","Yes",IF(_xlfn.XLOOKUP($I1186,tbl_StartedStatus[Bold ID],tbl_StartedStatus[Started])="No Show","No Show","")),""))</f>
        <v/>
      </c>
      <c r="F1186" s="149"/>
      <c r="G1186" s="149"/>
      <c r="M1186" s="150"/>
      <c r="N1186" s="155"/>
      <c r="R1186" s="150" t="str">
        <f>IF($I1186="","",IF(COUNTIFS('2.Mini Orientation'!$C:$C,$I1186,'2.Mini Orientation'!$G:$G,"Yes")&gt;0,"Yes","No"))</f>
        <v/>
      </c>
      <c r="S1186" s="150"/>
      <c r="T1186"/>
    </row>
    <row r="1187" spans="1:20" ht="23.25" customHeight="1">
      <c r="A1187" s="150" t="str">
        <f t="shared" si="18"/>
        <v/>
      </c>
      <c r="B1187" s="153" t="str">
        <f>IF($I1187="","",IFERROR(IF(_xlfn.XLOOKUP($I1187,tbl_StartedStatus[Bold ID],tbl_StartedStatus[Started])="Started","Yes",IF(_xlfn.XLOOKUP($I1187,tbl_StartedStatus[Bold ID],tbl_StartedStatus[Started])="No Show","No Show","")),""))</f>
        <v/>
      </c>
      <c r="F1187" s="149"/>
      <c r="G1187" s="149"/>
      <c r="M1187" s="150"/>
      <c r="N1187" s="155"/>
      <c r="R1187" s="150" t="str">
        <f>IF($I1187="","",IF(COUNTIFS('2.Mini Orientation'!$C:$C,$I1187,'2.Mini Orientation'!$G:$G,"Yes")&gt;0,"Yes","No"))</f>
        <v/>
      </c>
      <c r="S1187" s="150"/>
      <c r="T1187"/>
    </row>
    <row r="1188" spans="1:20" ht="23.25" customHeight="1">
      <c r="A1188" s="150" t="str">
        <f t="shared" si="18"/>
        <v/>
      </c>
      <c r="B1188" s="153" t="str">
        <f>IF($I1188="","",IFERROR(IF(_xlfn.XLOOKUP($I1188,tbl_StartedStatus[Bold ID],tbl_StartedStatus[Started])="Started","Yes",IF(_xlfn.XLOOKUP($I1188,tbl_StartedStatus[Bold ID],tbl_StartedStatus[Started])="No Show","No Show","")),""))</f>
        <v/>
      </c>
      <c r="F1188" s="149"/>
      <c r="G1188" s="149"/>
      <c r="M1188" s="150"/>
      <c r="N1188" s="155"/>
      <c r="R1188" s="150" t="str">
        <f>IF($I1188="","",IF(COUNTIFS('2.Mini Orientation'!$C:$C,$I1188,'2.Mini Orientation'!$G:$G,"Yes")&gt;0,"Yes","No"))</f>
        <v/>
      </c>
      <c r="S1188" s="150"/>
      <c r="T1188"/>
    </row>
    <row r="1189" spans="1:20" ht="23.25" customHeight="1">
      <c r="A1189" s="150" t="str">
        <f t="shared" si="18"/>
        <v/>
      </c>
      <c r="B1189" s="153" t="str">
        <f>IF($I1189="","",IFERROR(IF(_xlfn.XLOOKUP($I1189,tbl_StartedStatus[Bold ID],tbl_StartedStatus[Started])="Started","Yes",IF(_xlfn.XLOOKUP($I1189,tbl_StartedStatus[Bold ID],tbl_StartedStatus[Started])="No Show","No Show","")),""))</f>
        <v/>
      </c>
      <c r="F1189" s="149"/>
      <c r="G1189" s="149"/>
      <c r="M1189" s="150"/>
      <c r="N1189" s="155"/>
      <c r="R1189" s="150" t="str">
        <f>IF($I1189="","",IF(COUNTIFS('2.Mini Orientation'!$C:$C,$I1189,'2.Mini Orientation'!$G:$G,"Yes")&gt;0,"Yes","No"))</f>
        <v/>
      </c>
      <c r="S1189" s="150"/>
      <c r="T1189"/>
    </row>
    <row r="1190" spans="1:20" ht="23.25" customHeight="1">
      <c r="A1190" s="150" t="str">
        <f t="shared" si="18"/>
        <v/>
      </c>
      <c r="B1190" s="153" t="str">
        <f>IF($I1190="","",IFERROR(IF(_xlfn.XLOOKUP($I1190,tbl_StartedStatus[Bold ID],tbl_StartedStatus[Started])="Started","Yes",IF(_xlfn.XLOOKUP($I1190,tbl_StartedStatus[Bold ID],tbl_StartedStatus[Started])="No Show","No Show","")),""))</f>
        <v/>
      </c>
      <c r="F1190" s="149"/>
      <c r="G1190" s="149"/>
      <c r="M1190" s="150"/>
      <c r="N1190" s="155"/>
      <c r="R1190" s="150" t="str">
        <f>IF($I1190="","",IF(COUNTIFS('2.Mini Orientation'!$C:$C,$I1190,'2.Mini Orientation'!$G:$G,"Yes")&gt;0,"Yes","No"))</f>
        <v/>
      </c>
      <c r="S1190" s="150"/>
      <c r="T1190"/>
    </row>
    <row r="1191" spans="1:20" ht="23.25" customHeight="1">
      <c r="A1191" s="150" t="str">
        <f t="shared" si="18"/>
        <v/>
      </c>
      <c r="B1191" s="153" t="str">
        <f>IF($I1191="","",IFERROR(IF(_xlfn.XLOOKUP($I1191,tbl_StartedStatus[Bold ID],tbl_StartedStatus[Started])="Started","Yes",IF(_xlfn.XLOOKUP($I1191,tbl_StartedStatus[Bold ID],tbl_StartedStatus[Started])="No Show","No Show","")),""))</f>
        <v/>
      </c>
      <c r="F1191" s="149"/>
      <c r="G1191" s="149"/>
      <c r="M1191" s="150"/>
      <c r="N1191" s="155"/>
      <c r="R1191" s="150" t="str">
        <f>IF($I1191="","",IF(COUNTIFS('2.Mini Orientation'!$C:$C,$I1191,'2.Mini Orientation'!$G:$G,"Yes")&gt;0,"Yes","No"))</f>
        <v/>
      </c>
      <c r="S1191" s="150"/>
      <c r="T1191"/>
    </row>
    <row r="1192" spans="1:20" ht="23.25" customHeight="1">
      <c r="A1192" s="150" t="str">
        <f t="shared" si="18"/>
        <v/>
      </c>
      <c r="B1192" s="153" t="str">
        <f>IF($I1192="","",IFERROR(IF(_xlfn.XLOOKUP($I1192,tbl_StartedStatus[Bold ID],tbl_StartedStatus[Started])="Started","Yes",IF(_xlfn.XLOOKUP($I1192,tbl_StartedStatus[Bold ID],tbl_StartedStatus[Started])="No Show","No Show","")),""))</f>
        <v/>
      </c>
      <c r="F1192" s="149"/>
      <c r="G1192" s="149"/>
      <c r="M1192" s="150"/>
      <c r="N1192" s="155"/>
      <c r="R1192" s="150" t="str">
        <f>IF($I1192="","",IF(COUNTIFS('2.Mini Orientation'!$C:$C,$I1192,'2.Mini Orientation'!$G:$G,"Yes")&gt;0,"Yes","No"))</f>
        <v/>
      </c>
      <c r="S1192" s="150"/>
      <c r="T1192"/>
    </row>
    <row r="1193" spans="1:20" ht="23.25" customHeight="1">
      <c r="A1193" s="150" t="str">
        <f t="shared" si="18"/>
        <v/>
      </c>
      <c r="B1193" s="153" t="str">
        <f>IF($I1193="","",IFERROR(IF(_xlfn.XLOOKUP($I1193,tbl_StartedStatus[Bold ID],tbl_StartedStatus[Started])="Started","Yes",IF(_xlfn.XLOOKUP($I1193,tbl_StartedStatus[Bold ID],tbl_StartedStatus[Started])="No Show","No Show","")),""))</f>
        <v/>
      </c>
      <c r="F1193" s="149"/>
      <c r="G1193" s="149"/>
      <c r="M1193" s="150"/>
      <c r="N1193" s="155"/>
      <c r="R1193" s="150" t="str">
        <f>IF($I1193="","",IF(COUNTIFS('2.Mini Orientation'!$C:$C,$I1193,'2.Mini Orientation'!$G:$G,"Yes")&gt;0,"Yes","No"))</f>
        <v/>
      </c>
      <c r="S1193" s="150"/>
      <c r="T1193"/>
    </row>
    <row r="1194" spans="1:20" ht="23.25" customHeight="1">
      <c r="A1194" s="150" t="str">
        <f t="shared" si="18"/>
        <v/>
      </c>
      <c r="B1194" s="153" t="str">
        <f>IF($I1194="","",IFERROR(IF(_xlfn.XLOOKUP($I1194,tbl_StartedStatus[Bold ID],tbl_StartedStatus[Started])="Started","Yes",IF(_xlfn.XLOOKUP($I1194,tbl_StartedStatus[Bold ID],tbl_StartedStatus[Started])="No Show","No Show","")),""))</f>
        <v/>
      </c>
      <c r="F1194" s="149"/>
      <c r="G1194" s="149"/>
      <c r="M1194" s="150"/>
      <c r="N1194" s="155"/>
      <c r="R1194" s="150" t="str">
        <f>IF($I1194="","",IF(COUNTIFS('2.Mini Orientation'!$C:$C,$I1194,'2.Mini Orientation'!$G:$G,"Yes")&gt;0,"Yes","No"))</f>
        <v/>
      </c>
      <c r="S1194" s="150"/>
      <c r="T1194"/>
    </row>
    <row r="1195" spans="1:20" ht="23.25" customHeight="1">
      <c r="A1195" s="150" t="str">
        <f t="shared" si="18"/>
        <v/>
      </c>
      <c r="B1195" s="153" t="str">
        <f>IF($I1195="","",IFERROR(IF(_xlfn.XLOOKUP($I1195,tbl_StartedStatus[Bold ID],tbl_StartedStatus[Started])="Started","Yes",IF(_xlfn.XLOOKUP($I1195,tbl_StartedStatus[Bold ID],tbl_StartedStatus[Started])="No Show","No Show","")),""))</f>
        <v/>
      </c>
      <c r="F1195" s="149"/>
      <c r="G1195" s="149"/>
      <c r="M1195" s="150"/>
      <c r="N1195" s="155"/>
      <c r="R1195" s="150" t="str">
        <f>IF($I1195="","",IF(COUNTIFS('2.Mini Orientation'!$C:$C,$I1195,'2.Mini Orientation'!$G:$G,"Yes")&gt;0,"Yes","No"))</f>
        <v/>
      </c>
      <c r="S1195" s="150"/>
      <c r="T1195"/>
    </row>
    <row r="1196" spans="1:20" ht="23.25" customHeight="1">
      <c r="A1196" s="150" t="str">
        <f t="shared" si="18"/>
        <v/>
      </c>
      <c r="B1196" s="153" t="str">
        <f>IF($I1196="","",IFERROR(IF(_xlfn.XLOOKUP($I1196,tbl_StartedStatus[Bold ID],tbl_StartedStatus[Started])="Started","Yes",IF(_xlfn.XLOOKUP($I1196,tbl_StartedStatus[Bold ID],tbl_StartedStatus[Started])="No Show","No Show","")),""))</f>
        <v/>
      </c>
      <c r="F1196" s="149"/>
      <c r="G1196" s="149"/>
      <c r="M1196" s="150"/>
      <c r="N1196" s="155"/>
      <c r="R1196" s="150" t="str">
        <f>IF($I1196="","",IF(COUNTIFS('2.Mini Orientation'!$C:$C,$I1196,'2.Mini Orientation'!$G:$G,"Yes")&gt;0,"Yes","No"))</f>
        <v/>
      </c>
      <c r="S1196" s="150"/>
      <c r="T1196"/>
    </row>
    <row r="1197" spans="1:20" ht="23.25" customHeight="1">
      <c r="A1197" s="150" t="str">
        <f t="shared" si="18"/>
        <v/>
      </c>
      <c r="B1197" s="153" t="str">
        <f>IF($I1197="","",IFERROR(IF(_xlfn.XLOOKUP($I1197,tbl_StartedStatus[Bold ID],tbl_StartedStatus[Started])="Started","Yes",IF(_xlfn.XLOOKUP($I1197,tbl_StartedStatus[Bold ID],tbl_StartedStatus[Started])="No Show","No Show","")),""))</f>
        <v/>
      </c>
      <c r="F1197" s="149"/>
      <c r="G1197" s="149"/>
      <c r="M1197" s="150"/>
      <c r="N1197" s="155"/>
      <c r="R1197" s="150" t="str">
        <f>IF($I1197="","",IF(COUNTIFS('2.Mini Orientation'!$C:$C,$I1197,'2.Mini Orientation'!$G:$G,"Yes")&gt;0,"Yes","No"))</f>
        <v/>
      </c>
      <c r="S1197" s="150"/>
      <c r="T1197"/>
    </row>
    <row r="1198" spans="1:20" ht="23.25" customHeight="1">
      <c r="A1198" s="150" t="str">
        <f t="shared" si="18"/>
        <v/>
      </c>
      <c r="B1198" s="153" t="str">
        <f>IF($I1198="","",IFERROR(IF(_xlfn.XLOOKUP($I1198,tbl_StartedStatus[Bold ID],tbl_StartedStatus[Started])="Started","Yes",IF(_xlfn.XLOOKUP($I1198,tbl_StartedStatus[Bold ID],tbl_StartedStatus[Started])="No Show","No Show","")),""))</f>
        <v/>
      </c>
      <c r="F1198" s="149"/>
      <c r="G1198" s="149"/>
      <c r="M1198" s="150"/>
      <c r="N1198" s="155"/>
      <c r="R1198" s="150" t="str">
        <f>IF($I1198="","",IF(COUNTIFS('2.Mini Orientation'!$C:$C,$I1198,'2.Mini Orientation'!$G:$G,"Yes")&gt;0,"Yes","No"))</f>
        <v/>
      </c>
      <c r="S1198" s="150"/>
      <c r="T1198"/>
    </row>
    <row r="1199" spans="1:20" ht="23.25" customHeight="1">
      <c r="A1199" s="150" t="str">
        <f t="shared" si="18"/>
        <v/>
      </c>
      <c r="B1199" s="153" t="str">
        <f>IF($I1199="","",IFERROR(IF(_xlfn.XLOOKUP($I1199,tbl_StartedStatus[Bold ID],tbl_StartedStatus[Started])="Started","Yes",IF(_xlfn.XLOOKUP($I1199,tbl_StartedStatus[Bold ID],tbl_StartedStatus[Started])="No Show","No Show","")),""))</f>
        <v/>
      </c>
      <c r="F1199" s="149"/>
      <c r="G1199" s="149"/>
      <c r="M1199" s="150"/>
      <c r="N1199" s="155"/>
      <c r="R1199" s="150" t="str">
        <f>IF($I1199="","",IF(COUNTIFS('2.Mini Orientation'!$C:$C,$I1199,'2.Mini Orientation'!$G:$G,"Yes")&gt;0,"Yes","No"))</f>
        <v/>
      </c>
      <c r="S1199" s="150"/>
      <c r="T1199"/>
    </row>
    <row r="1200" spans="1:20" ht="23.25" customHeight="1">
      <c r="A1200" s="150" t="str">
        <f t="shared" si="18"/>
        <v/>
      </c>
      <c r="B1200" s="153" t="str">
        <f>IF($I1200="","",IFERROR(IF(_xlfn.XLOOKUP($I1200,tbl_StartedStatus[Bold ID],tbl_StartedStatus[Started])="Started","Yes",IF(_xlfn.XLOOKUP($I1200,tbl_StartedStatus[Bold ID],tbl_StartedStatus[Started])="No Show","No Show","")),""))</f>
        <v/>
      </c>
      <c r="F1200" s="149"/>
      <c r="G1200" s="149"/>
      <c r="M1200" s="150"/>
      <c r="N1200" s="155"/>
      <c r="R1200" s="150" t="str">
        <f>IF($I1200="","",IF(COUNTIFS('2.Mini Orientation'!$C:$C,$I1200,'2.Mini Orientation'!$G:$G,"Yes")&gt;0,"Yes","No"))</f>
        <v/>
      </c>
      <c r="S1200" s="150"/>
      <c r="T1200"/>
    </row>
    <row r="1201" spans="1:20" ht="23.25" customHeight="1">
      <c r="A1201" s="150" t="str">
        <f t="shared" si="18"/>
        <v/>
      </c>
      <c r="B1201" s="153" t="str">
        <f>IF($I1201="","",IFERROR(IF(_xlfn.XLOOKUP($I1201,tbl_StartedStatus[Bold ID],tbl_StartedStatus[Started])="Started","Yes",IF(_xlfn.XLOOKUP($I1201,tbl_StartedStatus[Bold ID],tbl_StartedStatus[Started])="No Show","No Show","")),""))</f>
        <v/>
      </c>
      <c r="F1201" s="149"/>
      <c r="G1201" s="149"/>
      <c r="M1201" s="150"/>
      <c r="N1201" s="155"/>
      <c r="R1201" s="150" t="str">
        <f>IF($I1201="","",IF(COUNTIFS('2.Mini Orientation'!$C:$C,$I1201,'2.Mini Orientation'!$G:$G,"Yes")&gt;0,"Yes","No"))</f>
        <v/>
      </c>
      <c r="S1201" s="150"/>
      <c r="T1201"/>
    </row>
    <row r="1202" spans="1:20" ht="23.25" customHeight="1">
      <c r="A1202" s="150" t="str">
        <f t="shared" si="18"/>
        <v/>
      </c>
      <c r="B1202" s="153" t="str">
        <f>IF($I1202="","",IFERROR(IF(_xlfn.XLOOKUP($I1202,tbl_StartedStatus[Bold ID],tbl_StartedStatus[Started])="Started","Yes",IF(_xlfn.XLOOKUP($I1202,tbl_StartedStatus[Bold ID],tbl_StartedStatus[Started])="No Show","No Show","")),""))</f>
        <v/>
      </c>
      <c r="F1202" s="149"/>
      <c r="G1202" s="149"/>
      <c r="M1202" s="150"/>
      <c r="N1202" s="155"/>
      <c r="R1202" s="150" t="str">
        <f>IF($I1202="","",IF(COUNTIFS('2.Mini Orientation'!$C:$C,$I1202,'2.Mini Orientation'!$G:$G,"Yes")&gt;0,"Yes","No"))</f>
        <v/>
      </c>
      <c r="S1202" s="150"/>
      <c r="T1202"/>
    </row>
    <row r="1203" spans="1:20" ht="23.25" customHeight="1">
      <c r="A1203" s="150" t="str">
        <f t="shared" si="18"/>
        <v/>
      </c>
      <c r="B1203" s="153" t="str">
        <f>IF($I1203="","",IFERROR(IF(_xlfn.XLOOKUP($I1203,tbl_StartedStatus[Bold ID],tbl_StartedStatus[Started])="Started","Yes",IF(_xlfn.XLOOKUP($I1203,tbl_StartedStatus[Bold ID],tbl_StartedStatus[Started])="No Show","No Show","")),""))</f>
        <v/>
      </c>
      <c r="F1203" s="149"/>
      <c r="G1203" s="149"/>
      <c r="M1203" s="150"/>
      <c r="N1203" s="155"/>
      <c r="R1203" s="150" t="str">
        <f>IF($I1203="","",IF(COUNTIFS('2.Mini Orientation'!$C:$C,$I1203,'2.Mini Orientation'!$G:$G,"Yes")&gt;0,"Yes","No"))</f>
        <v/>
      </c>
      <c r="S1203" s="150"/>
      <c r="T1203"/>
    </row>
    <row r="1204" spans="1:20" ht="23.25" customHeight="1">
      <c r="A1204" s="150" t="str">
        <f t="shared" si="18"/>
        <v/>
      </c>
      <c r="B1204" s="153" t="str">
        <f>IF($I1204="","",IFERROR(IF(_xlfn.XLOOKUP($I1204,tbl_StartedStatus[Bold ID],tbl_StartedStatus[Started])="Started","Yes",IF(_xlfn.XLOOKUP($I1204,tbl_StartedStatus[Bold ID],tbl_StartedStatus[Started])="No Show","No Show","")),""))</f>
        <v/>
      </c>
      <c r="F1204" s="149"/>
      <c r="G1204" s="149"/>
      <c r="M1204" s="150"/>
      <c r="N1204" s="155"/>
      <c r="R1204" s="150" t="str">
        <f>IF($I1204="","",IF(COUNTIFS('2.Mini Orientation'!$C:$C,$I1204,'2.Mini Orientation'!$G:$G,"Yes")&gt;0,"Yes","No"))</f>
        <v/>
      </c>
      <c r="S1204" s="150"/>
      <c r="T1204"/>
    </row>
    <row r="1205" spans="1:20" ht="23.25" customHeight="1">
      <c r="A1205" s="150" t="str">
        <f t="shared" si="18"/>
        <v/>
      </c>
      <c r="B1205" s="153" t="str">
        <f>IF($I1205="","",IFERROR(IF(_xlfn.XLOOKUP($I1205,tbl_StartedStatus[Bold ID],tbl_StartedStatus[Started])="Started","Yes",IF(_xlfn.XLOOKUP($I1205,tbl_StartedStatus[Bold ID],tbl_StartedStatus[Started])="No Show","No Show","")),""))</f>
        <v/>
      </c>
      <c r="F1205" s="149"/>
      <c r="G1205" s="149"/>
      <c r="M1205" s="150"/>
      <c r="N1205" s="155"/>
      <c r="R1205" s="150" t="str">
        <f>IF($I1205="","",IF(COUNTIFS('2.Mini Orientation'!$C:$C,$I1205,'2.Mini Orientation'!$G:$G,"Yes")&gt;0,"Yes","No"))</f>
        <v/>
      </c>
      <c r="S1205" s="150"/>
      <c r="T1205"/>
    </row>
    <row r="1206" spans="1:20" ht="23.25" customHeight="1">
      <c r="A1206" s="150" t="str">
        <f t="shared" si="18"/>
        <v/>
      </c>
      <c r="B1206" s="153" t="str">
        <f>IF($I1206="","",IFERROR(IF(_xlfn.XLOOKUP($I1206,tbl_StartedStatus[Bold ID],tbl_StartedStatus[Started])="Started","Yes",IF(_xlfn.XLOOKUP($I1206,tbl_StartedStatus[Bold ID],tbl_StartedStatus[Started])="No Show","No Show","")),""))</f>
        <v/>
      </c>
      <c r="F1206" s="149"/>
      <c r="G1206" s="149"/>
      <c r="M1206" s="150"/>
      <c r="N1206" s="155"/>
      <c r="R1206" s="150" t="str">
        <f>IF($I1206="","",IF(COUNTIFS('2.Mini Orientation'!$C:$C,$I1206,'2.Mini Orientation'!$G:$G,"Yes")&gt;0,"Yes","No"))</f>
        <v/>
      </c>
      <c r="S1206" s="150"/>
      <c r="T1206"/>
    </row>
    <row r="1207" spans="1:20" ht="23.25" customHeight="1">
      <c r="A1207" s="150" t="str">
        <f t="shared" si="18"/>
        <v/>
      </c>
      <c r="B1207" s="153" t="str">
        <f>IF($I1207="","",IFERROR(IF(_xlfn.XLOOKUP($I1207,tbl_StartedStatus[Bold ID],tbl_StartedStatus[Started])="Started","Yes",IF(_xlfn.XLOOKUP($I1207,tbl_StartedStatus[Bold ID],tbl_StartedStatus[Started])="No Show","No Show","")),""))</f>
        <v/>
      </c>
      <c r="F1207" s="149"/>
      <c r="G1207" s="149"/>
      <c r="M1207" s="150"/>
      <c r="N1207" s="155"/>
      <c r="R1207" s="150" t="str">
        <f>IF($I1207="","",IF(COUNTIFS('2.Mini Orientation'!$C:$C,$I1207,'2.Mini Orientation'!$G:$G,"Yes")&gt;0,"Yes","No"))</f>
        <v/>
      </c>
      <c r="S1207" s="150"/>
      <c r="T1207"/>
    </row>
    <row r="1208" spans="1:20" ht="23.25" customHeight="1">
      <c r="A1208" s="150" t="str">
        <f t="shared" si="18"/>
        <v/>
      </c>
      <c r="B1208" s="153" t="str">
        <f>IF($I1208="","",IFERROR(IF(_xlfn.XLOOKUP($I1208,tbl_StartedStatus[Bold ID],tbl_StartedStatus[Started])="Started","Yes",IF(_xlfn.XLOOKUP($I1208,tbl_StartedStatus[Bold ID],tbl_StartedStatus[Started])="No Show","No Show","")),""))</f>
        <v/>
      </c>
      <c r="F1208" s="149"/>
      <c r="G1208" s="149"/>
      <c r="M1208" s="150"/>
      <c r="N1208" s="155"/>
      <c r="R1208" s="150" t="str">
        <f>IF($I1208="","",IF(COUNTIFS('2.Mini Orientation'!$C:$C,$I1208,'2.Mini Orientation'!$G:$G,"Yes")&gt;0,"Yes","No"))</f>
        <v/>
      </c>
      <c r="S1208" s="150"/>
      <c r="T1208"/>
    </row>
    <row r="1209" spans="1:20" ht="23.25" customHeight="1">
      <c r="A1209" s="150" t="str">
        <f t="shared" si="18"/>
        <v/>
      </c>
      <c r="B1209" s="153" t="str">
        <f>IF($I1209="","",IFERROR(IF(_xlfn.XLOOKUP($I1209,tbl_StartedStatus[Bold ID],tbl_StartedStatus[Started])="Started","Yes",IF(_xlfn.XLOOKUP($I1209,tbl_StartedStatus[Bold ID],tbl_StartedStatus[Started])="No Show","No Show","")),""))</f>
        <v/>
      </c>
      <c r="F1209" s="149"/>
      <c r="G1209" s="149"/>
      <c r="M1209" s="150"/>
      <c r="N1209" s="155"/>
      <c r="R1209" s="150" t="str">
        <f>IF($I1209="","",IF(COUNTIFS('2.Mini Orientation'!$C:$C,$I1209,'2.Mini Orientation'!$G:$G,"Yes")&gt;0,"Yes","No"))</f>
        <v/>
      </c>
      <c r="S1209" s="150"/>
      <c r="T1209"/>
    </row>
    <row r="1210" spans="1:20" ht="23.25" customHeight="1">
      <c r="A1210" s="150" t="str">
        <f t="shared" si="18"/>
        <v/>
      </c>
      <c r="B1210" s="153" t="str">
        <f>IF($I1210="","",IFERROR(IF(_xlfn.XLOOKUP($I1210,tbl_StartedStatus[Bold ID],tbl_StartedStatus[Started])="Started","Yes",IF(_xlfn.XLOOKUP($I1210,tbl_StartedStatus[Bold ID],tbl_StartedStatus[Started])="No Show","No Show","")),""))</f>
        <v/>
      </c>
      <c r="F1210" s="149"/>
      <c r="G1210" s="149"/>
      <c r="M1210" s="150"/>
      <c r="N1210" s="155"/>
      <c r="R1210" s="150" t="str">
        <f>IF($I1210="","",IF(COUNTIFS('2.Mini Orientation'!$C:$C,$I1210,'2.Mini Orientation'!$G:$G,"Yes")&gt;0,"Yes","No"))</f>
        <v/>
      </c>
      <c r="S1210" s="150"/>
      <c r="T1210"/>
    </row>
    <row r="1211" spans="1:20" ht="23.25" customHeight="1">
      <c r="A1211" s="150" t="str">
        <f t="shared" si="18"/>
        <v/>
      </c>
      <c r="B1211" s="153" t="str">
        <f>IF($I1211="","",IFERROR(IF(_xlfn.XLOOKUP($I1211,tbl_StartedStatus[Bold ID],tbl_StartedStatus[Started])="Started","Yes",IF(_xlfn.XLOOKUP($I1211,tbl_StartedStatus[Bold ID],tbl_StartedStatus[Started])="No Show","No Show","")),""))</f>
        <v/>
      </c>
      <c r="F1211" s="149"/>
      <c r="G1211" s="149"/>
      <c r="M1211" s="150"/>
      <c r="N1211" s="155"/>
      <c r="R1211" s="150" t="str">
        <f>IF($I1211="","",IF(COUNTIFS('2.Mini Orientation'!$C:$C,$I1211,'2.Mini Orientation'!$G:$G,"Yes")&gt;0,"Yes","No"))</f>
        <v/>
      </c>
      <c r="S1211" s="150"/>
      <c r="T1211"/>
    </row>
    <row r="1212" spans="1:20" ht="23.25" customHeight="1">
      <c r="A1212" s="150" t="str">
        <f t="shared" si="18"/>
        <v/>
      </c>
      <c r="B1212" s="153" t="str">
        <f>IF($I1212="","",IFERROR(IF(_xlfn.XLOOKUP($I1212,tbl_StartedStatus[Bold ID],tbl_StartedStatus[Started])="Started","Yes",IF(_xlfn.XLOOKUP($I1212,tbl_StartedStatus[Bold ID],tbl_StartedStatus[Started])="No Show","No Show","")),""))</f>
        <v/>
      </c>
      <c r="F1212" s="149"/>
      <c r="G1212" s="149"/>
      <c r="M1212" s="150"/>
      <c r="N1212" s="155"/>
      <c r="R1212" s="150" t="str">
        <f>IF($I1212="","",IF(COUNTIFS('2.Mini Orientation'!$C:$C,$I1212,'2.Mini Orientation'!$G:$G,"Yes")&gt;0,"Yes","No"))</f>
        <v/>
      </c>
      <c r="S1212" s="150"/>
      <c r="T1212"/>
    </row>
    <row r="1213" spans="1:20" ht="23.25" customHeight="1">
      <c r="A1213" s="150" t="str">
        <f t="shared" si="18"/>
        <v/>
      </c>
      <c r="B1213" s="153" t="str">
        <f>IF($I1213="","",IFERROR(IF(_xlfn.XLOOKUP($I1213,tbl_StartedStatus[Bold ID],tbl_StartedStatus[Started])="Started","Yes",IF(_xlfn.XLOOKUP($I1213,tbl_StartedStatus[Bold ID],tbl_StartedStatus[Started])="No Show","No Show","")),""))</f>
        <v/>
      </c>
      <c r="F1213" s="149"/>
      <c r="G1213" s="149"/>
      <c r="M1213" s="150"/>
      <c r="N1213" s="155"/>
      <c r="R1213" s="150" t="str">
        <f>IF($I1213="","",IF(COUNTIFS('2.Mini Orientation'!$C:$C,$I1213,'2.Mini Orientation'!$G:$G,"Yes")&gt;0,"Yes","No"))</f>
        <v/>
      </c>
      <c r="S1213" s="150"/>
      <c r="T1213"/>
    </row>
    <row r="1214" spans="1:20" ht="23.25" customHeight="1">
      <c r="A1214" s="150" t="str">
        <f t="shared" si="18"/>
        <v/>
      </c>
      <c r="B1214" s="153" t="str">
        <f>IF($I1214="","",IFERROR(IF(_xlfn.XLOOKUP($I1214,tbl_StartedStatus[Bold ID],tbl_StartedStatus[Started])="Started","Yes",IF(_xlfn.XLOOKUP($I1214,tbl_StartedStatus[Bold ID],tbl_StartedStatus[Started])="No Show","No Show","")),""))</f>
        <v/>
      </c>
      <c r="F1214" s="149"/>
      <c r="G1214" s="149"/>
      <c r="M1214" s="150"/>
      <c r="N1214" s="155"/>
      <c r="R1214" s="150" t="str">
        <f>IF($I1214="","",IF(COUNTIFS('2.Mini Orientation'!$C:$C,$I1214,'2.Mini Orientation'!$G:$G,"Yes")&gt;0,"Yes","No"))</f>
        <v/>
      </c>
      <c r="S1214" s="150"/>
      <c r="T1214"/>
    </row>
    <row r="1215" spans="1:20" ht="23.25" customHeight="1">
      <c r="A1215" s="150" t="str">
        <f t="shared" si="18"/>
        <v/>
      </c>
      <c r="B1215" s="153" t="str">
        <f>IF($I1215="","",IFERROR(IF(_xlfn.XLOOKUP($I1215,tbl_StartedStatus[Bold ID],tbl_StartedStatus[Started])="Started","Yes",IF(_xlfn.XLOOKUP($I1215,tbl_StartedStatus[Bold ID],tbl_StartedStatus[Started])="No Show","No Show","")),""))</f>
        <v/>
      </c>
      <c r="F1215" s="149"/>
      <c r="G1215" s="149"/>
      <c r="M1215" s="150"/>
      <c r="N1215" s="155"/>
      <c r="R1215" s="150" t="str">
        <f>IF($I1215="","",IF(COUNTIFS('2.Mini Orientation'!$C:$C,$I1215,'2.Mini Orientation'!$G:$G,"Yes")&gt;0,"Yes","No"))</f>
        <v/>
      </c>
      <c r="S1215" s="150"/>
      <c r="T1215"/>
    </row>
    <row r="1216" spans="1:20" ht="23.25" customHeight="1">
      <c r="A1216" s="150" t="str">
        <f t="shared" si="18"/>
        <v/>
      </c>
      <c r="B1216" s="153" t="str">
        <f>IF($I1216="","",IFERROR(IF(_xlfn.XLOOKUP($I1216,tbl_StartedStatus[Bold ID],tbl_StartedStatus[Started])="Started","Yes",IF(_xlfn.XLOOKUP($I1216,tbl_StartedStatus[Bold ID],tbl_StartedStatus[Started])="No Show","No Show","")),""))</f>
        <v/>
      </c>
      <c r="F1216" s="149"/>
      <c r="G1216" s="149"/>
      <c r="M1216" s="150"/>
      <c r="N1216" s="155"/>
      <c r="R1216" s="150" t="str">
        <f>IF($I1216="","",IF(COUNTIFS('2.Mini Orientation'!$C:$C,$I1216,'2.Mini Orientation'!$G:$G,"Yes")&gt;0,"Yes","No"))</f>
        <v/>
      </c>
      <c r="S1216" s="150"/>
      <c r="T1216"/>
    </row>
    <row r="1217" spans="1:20" ht="23.25" customHeight="1">
      <c r="A1217" s="150" t="str">
        <f t="shared" si="18"/>
        <v/>
      </c>
      <c r="B1217" s="153" t="str">
        <f>IF($I1217="","",IFERROR(IF(_xlfn.XLOOKUP($I1217,tbl_StartedStatus[Bold ID],tbl_StartedStatus[Started])="Started","Yes",IF(_xlfn.XLOOKUP($I1217,tbl_StartedStatus[Bold ID],tbl_StartedStatus[Started])="No Show","No Show","")),""))</f>
        <v/>
      </c>
      <c r="F1217" s="149"/>
      <c r="G1217" s="149"/>
      <c r="M1217" s="150"/>
      <c r="N1217" s="155"/>
      <c r="R1217" s="150" t="str">
        <f>IF($I1217="","",IF(COUNTIFS('2.Mini Orientation'!$C:$C,$I1217,'2.Mini Orientation'!$G:$G,"Yes")&gt;0,"Yes","No"))</f>
        <v/>
      </c>
      <c r="S1217" s="150"/>
      <c r="T1217"/>
    </row>
    <row r="1218" spans="1:20" ht="23.25" customHeight="1">
      <c r="A1218" s="150" t="str">
        <f t="shared" ref="A1218:A1281" si="19">IF($I1218="","",IF(AND($R1218="Yes",$O1218="Passed",$P1218="Passed",$Q1218="Passed"),"Yes","No"))</f>
        <v/>
      </c>
      <c r="B1218" s="153" t="str">
        <f>IF($I1218="","",IFERROR(IF(_xlfn.XLOOKUP($I1218,tbl_StartedStatus[Bold ID],tbl_StartedStatus[Started])="Started","Yes",IF(_xlfn.XLOOKUP($I1218,tbl_StartedStatus[Bold ID],tbl_StartedStatus[Started])="No Show","No Show","")),""))</f>
        <v/>
      </c>
      <c r="F1218" s="149"/>
      <c r="G1218" s="149"/>
      <c r="M1218" s="150"/>
      <c r="N1218" s="155"/>
      <c r="R1218" s="150" t="str">
        <f>IF($I1218="","",IF(COUNTIFS('2.Mini Orientation'!$C:$C,$I1218,'2.Mini Orientation'!$G:$G,"Yes")&gt;0,"Yes","No"))</f>
        <v/>
      </c>
      <c r="S1218" s="150"/>
      <c r="T1218"/>
    </row>
    <row r="1219" spans="1:20" ht="23.25" customHeight="1">
      <c r="A1219" s="150" t="str">
        <f t="shared" si="19"/>
        <v/>
      </c>
      <c r="B1219" s="153" t="str">
        <f>IF($I1219="","",IFERROR(IF(_xlfn.XLOOKUP($I1219,tbl_StartedStatus[Bold ID],tbl_StartedStatus[Started])="Started","Yes",IF(_xlfn.XLOOKUP($I1219,tbl_StartedStatus[Bold ID],tbl_StartedStatus[Started])="No Show","No Show","")),""))</f>
        <v/>
      </c>
      <c r="F1219" s="149"/>
      <c r="G1219" s="149"/>
      <c r="M1219" s="150"/>
      <c r="N1219" s="155"/>
      <c r="R1219" s="150" t="str">
        <f>IF($I1219="","",IF(COUNTIFS('2.Mini Orientation'!$C:$C,$I1219,'2.Mini Orientation'!$G:$G,"Yes")&gt;0,"Yes","No"))</f>
        <v/>
      </c>
      <c r="S1219" s="150"/>
      <c r="T1219"/>
    </row>
    <row r="1220" spans="1:20" ht="23.25" customHeight="1">
      <c r="A1220" s="150" t="str">
        <f t="shared" si="19"/>
        <v/>
      </c>
      <c r="B1220" s="153" t="str">
        <f>IF($I1220="","",IFERROR(IF(_xlfn.XLOOKUP($I1220,tbl_StartedStatus[Bold ID],tbl_StartedStatus[Started])="Started","Yes",IF(_xlfn.XLOOKUP($I1220,tbl_StartedStatus[Bold ID],tbl_StartedStatus[Started])="No Show","No Show","")),""))</f>
        <v/>
      </c>
      <c r="F1220" s="149"/>
      <c r="G1220" s="149"/>
      <c r="M1220" s="150"/>
      <c r="N1220" s="155"/>
      <c r="R1220" s="150" t="str">
        <f>IF($I1220="","",IF(COUNTIFS('2.Mini Orientation'!$C:$C,$I1220,'2.Mini Orientation'!$G:$G,"Yes")&gt;0,"Yes","No"))</f>
        <v/>
      </c>
      <c r="S1220" s="150"/>
      <c r="T1220"/>
    </row>
    <row r="1221" spans="1:20" ht="23.25" customHeight="1">
      <c r="A1221" s="150" t="str">
        <f t="shared" si="19"/>
        <v/>
      </c>
      <c r="B1221" s="153" t="str">
        <f>IF($I1221="","",IFERROR(IF(_xlfn.XLOOKUP($I1221,tbl_StartedStatus[Bold ID],tbl_StartedStatus[Started])="Started","Yes",IF(_xlfn.XLOOKUP($I1221,tbl_StartedStatus[Bold ID],tbl_StartedStatus[Started])="No Show","No Show","")),""))</f>
        <v/>
      </c>
      <c r="F1221" s="149"/>
      <c r="G1221" s="149"/>
      <c r="M1221" s="150"/>
      <c r="N1221" s="155"/>
      <c r="R1221" s="150" t="str">
        <f>IF($I1221="","",IF(COUNTIFS('2.Mini Orientation'!$C:$C,$I1221,'2.Mini Orientation'!$G:$G,"Yes")&gt;0,"Yes","No"))</f>
        <v/>
      </c>
      <c r="S1221" s="150"/>
      <c r="T1221"/>
    </row>
    <row r="1222" spans="1:20" ht="23.25" customHeight="1">
      <c r="A1222" s="150" t="str">
        <f t="shared" si="19"/>
        <v/>
      </c>
      <c r="B1222" s="153" t="str">
        <f>IF($I1222="","",IFERROR(IF(_xlfn.XLOOKUP($I1222,tbl_StartedStatus[Bold ID],tbl_StartedStatus[Started])="Started","Yes",IF(_xlfn.XLOOKUP($I1222,tbl_StartedStatus[Bold ID],tbl_StartedStatus[Started])="No Show","No Show","")),""))</f>
        <v/>
      </c>
      <c r="F1222" s="149"/>
      <c r="G1222" s="149"/>
      <c r="M1222" s="150"/>
      <c r="N1222" s="155"/>
      <c r="R1222" s="150" t="str">
        <f>IF($I1222="","",IF(COUNTIFS('2.Mini Orientation'!$C:$C,$I1222,'2.Mini Orientation'!$G:$G,"Yes")&gt;0,"Yes","No"))</f>
        <v/>
      </c>
      <c r="S1222" s="150"/>
      <c r="T1222"/>
    </row>
    <row r="1223" spans="1:20" ht="23.25" customHeight="1">
      <c r="A1223" s="150" t="str">
        <f t="shared" si="19"/>
        <v/>
      </c>
      <c r="B1223" s="153" t="str">
        <f>IF($I1223="","",IFERROR(IF(_xlfn.XLOOKUP($I1223,tbl_StartedStatus[Bold ID],tbl_StartedStatus[Started])="Started","Yes",IF(_xlfn.XLOOKUP($I1223,tbl_StartedStatus[Bold ID],tbl_StartedStatus[Started])="No Show","No Show","")),""))</f>
        <v/>
      </c>
      <c r="F1223" s="149"/>
      <c r="G1223" s="149"/>
      <c r="M1223" s="150"/>
      <c r="N1223" s="155"/>
      <c r="R1223" s="150" t="str">
        <f>IF($I1223="","",IF(COUNTIFS('2.Mini Orientation'!$C:$C,$I1223,'2.Mini Orientation'!$G:$G,"Yes")&gt;0,"Yes","No"))</f>
        <v/>
      </c>
      <c r="S1223" s="150"/>
      <c r="T1223"/>
    </row>
    <row r="1224" spans="1:20" ht="23.25" customHeight="1">
      <c r="A1224" s="150" t="str">
        <f t="shared" si="19"/>
        <v/>
      </c>
      <c r="B1224" s="153" t="str">
        <f>IF($I1224="","",IFERROR(IF(_xlfn.XLOOKUP($I1224,tbl_StartedStatus[Bold ID],tbl_StartedStatus[Started])="Started","Yes",IF(_xlfn.XLOOKUP($I1224,tbl_StartedStatus[Bold ID],tbl_StartedStatus[Started])="No Show","No Show","")),""))</f>
        <v/>
      </c>
      <c r="F1224" s="149"/>
      <c r="G1224" s="149"/>
      <c r="M1224" s="150"/>
      <c r="N1224" s="155"/>
      <c r="R1224" s="150" t="str">
        <f>IF($I1224="","",IF(COUNTIFS('2.Mini Orientation'!$C:$C,$I1224,'2.Mini Orientation'!$G:$G,"Yes")&gt;0,"Yes","No"))</f>
        <v/>
      </c>
      <c r="S1224" s="150"/>
      <c r="T1224"/>
    </row>
    <row r="1225" spans="1:20" ht="23.25" customHeight="1">
      <c r="A1225" s="150" t="str">
        <f t="shared" si="19"/>
        <v/>
      </c>
      <c r="B1225" s="153" t="str">
        <f>IF($I1225="","",IFERROR(IF(_xlfn.XLOOKUP($I1225,tbl_StartedStatus[Bold ID],tbl_StartedStatus[Started])="Started","Yes",IF(_xlfn.XLOOKUP($I1225,tbl_StartedStatus[Bold ID],tbl_StartedStatus[Started])="No Show","No Show","")),""))</f>
        <v/>
      </c>
      <c r="F1225" s="149"/>
      <c r="G1225" s="149"/>
      <c r="M1225" s="150"/>
      <c r="N1225" s="155"/>
      <c r="R1225" s="150" t="str">
        <f>IF($I1225="","",IF(COUNTIFS('2.Mini Orientation'!$C:$C,$I1225,'2.Mini Orientation'!$G:$G,"Yes")&gt;0,"Yes","No"))</f>
        <v/>
      </c>
      <c r="S1225" s="150"/>
      <c r="T1225"/>
    </row>
    <row r="1226" spans="1:20" ht="23.25" customHeight="1">
      <c r="A1226" s="150" t="str">
        <f t="shared" si="19"/>
        <v/>
      </c>
      <c r="B1226" s="153" t="str">
        <f>IF($I1226="","",IFERROR(IF(_xlfn.XLOOKUP($I1226,tbl_StartedStatus[Bold ID],tbl_StartedStatus[Started])="Started","Yes",IF(_xlfn.XLOOKUP($I1226,tbl_StartedStatus[Bold ID],tbl_StartedStatus[Started])="No Show","No Show","")),""))</f>
        <v/>
      </c>
      <c r="F1226" s="149"/>
      <c r="G1226" s="149"/>
      <c r="M1226" s="150"/>
      <c r="N1226" s="155"/>
      <c r="R1226" s="150" t="str">
        <f>IF($I1226="","",IF(COUNTIFS('2.Mini Orientation'!$C:$C,$I1226,'2.Mini Orientation'!$G:$G,"Yes")&gt;0,"Yes","No"))</f>
        <v/>
      </c>
      <c r="S1226" s="150"/>
      <c r="T1226"/>
    </row>
    <row r="1227" spans="1:20" ht="23.25" customHeight="1">
      <c r="A1227" s="150" t="str">
        <f t="shared" si="19"/>
        <v/>
      </c>
      <c r="B1227" s="153" t="str">
        <f>IF($I1227="","",IFERROR(IF(_xlfn.XLOOKUP($I1227,tbl_StartedStatus[Bold ID],tbl_StartedStatus[Started])="Started","Yes",IF(_xlfn.XLOOKUP($I1227,tbl_StartedStatus[Bold ID],tbl_StartedStatus[Started])="No Show","No Show","")),""))</f>
        <v/>
      </c>
      <c r="F1227" s="149"/>
      <c r="G1227" s="149"/>
      <c r="M1227" s="150"/>
      <c r="N1227" s="155"/>
      <c r="R1227" s="150" t="str">
        <f>IF($I1227="","",IF(COUNTIFS('2.Mini Orientation'!$C:$C,$I1227,'2.Mini Orientation'!$G:$G,"Yes")&gt;0,"Yes","No"))</f>
        <v/>
      </c>
      <c r="S1227" s="150"/>
      <c r="T1227"/>
    </row>
    <row r="1228" spans="1:20" ht="23.25" customHeight="1">
      <c r="A1228" s="150" t="str">
        <f t="shared" si="19"/>
        <v/>
      </c>
      <c r="B1228" s="153" t="str">
        <f>IF($I1228="","",IFERROR(IF(_xlfn.XLOOKUP($I1228,tbl_StartedStatus[Bold ID],tbl_StartedStatus[Started])="Started","Yes",IF(_xlfn.XLOOKUP($I1228,tbl_StartedStatus[Bold ID],tbl_StartedStatus[Started])="No Show","No Show","")),""))</f>
        <v/>
      </c>
      <c r="F1228" s="149"/>
      <c r="G1228" s="149"/>
      <c r="M1228" s="150"/>
      <c r="N1228" s="155"/>
      <c r="R1228" s="150" t="str">
        <f>IF($I1228="","",IF(COUNTIFS('2.Mini Orientation'!$C:$C,$I1228,'2.Mini Orientation'!$G:$G,"Yes")&gt;0,"Yes","No"))</f>
        <v/>
      </c>
      <c r="S1228" s="150"/>
      <c r="T1228"/>
    </row>
    <row r="1229" spans="1:20" ht="23.25" customHeight="1">
      <c r="A1229" s="150" t="str">
        <f t="shared" si="19"/>
        <v/>
      </c>
      <c r="B1229" s="153" t="str">
        <f>IF($I1229="","",IFERROR(IF(_xlfn.XLOOKUP($I1229,tbl_StartedStatus[Bold ID],tbl_StartedStatus[Started])="Started","Yes",IF(_xlfn.XLOOKUP($I1229,tbl_StartedStatus[Bold ID],tbl_StartedStatus[Started])="No Show","No Show","")),""))</f>
        <v/>
      </c>
      <c r="F1229" s="149"/>
      <c r="G1229" s="149"/>
      <c r="M1229" s="150"/>
      <c r="N1229" s="155"/>
      <c r="R1229" s="150" t="str">
        <f>IF($I1229="","",IF(COUNTIFS('2.Mini Orientation'!$C:$C,$I1229,'2.Mini Orientation'!$G:$G,"Yes")&gt;0,"Yes","No"))</f>
        <v/>
      </c>
      <c r="S1229" s="150"/>
      <c r="T1229"/>
    </row>
    <row r="1230" spans="1:20" ht="23.25" customHeight="1">
      <c r="A1230" s="150" t="str">
        <f t="shared" si="19"/>
        <v/>
      </c>
      <c r="B1230" s="153" t="str">
        <f>IF($I1230="","",IFERROR(IF(_xlfn.XLOOKUP($I1230,tbl_StartedStatus[Bold ID],tbl_StartedStatus[Started])="Started","Yes",IF(_xlfn.XLOOKUP($I1230,tbl_StartedStatus[Bold ID],tbl_StartedStatus[Started])="No Show","No Show","")),""))</f>
        <v/>
      </c>
      <c r="F1230" s="149"/>
      <c r="G1230" s="149"/>
      <c r="M1230" s="150"/>
      <c r="N1230" s="155"/>
      <c r="R1230" s="150" t="str">
        <f>IF($I1230="","",IF(COUNTIFS('2.Mini Orientation'!$C:$C,$I1230,'2.Mini Orientation'!$G:$G,"Yes")&gt;0,"Yes","No"))</f>
        <v/>
      </c>
      <c r="S1230" s="150"/>
      <c r="T1230"/>
    </row>
    <row r="1231" spans="1:20" ht="23.25" customHeight="1">
      <c r="A1231" s="150" t="str">
        <f t="shared" si="19"/>
        <v/>
      </c>
      <c r="B1231" s="153" t="str">
        <f>IF($I1231="","",IFERROR(IF(_xlfn.XLOOKUP($I1231,tbl_StartedStatus[Bold ID],tbl_StartedStatus[Started])="Started","Yes",IF(_xlfn.XLOOKUP($I1231,tbl_StartedStatus[Bold ID],tbl_StartedStatus[Started])="No Show","No Show","")),""))</f>
        <v/>
      </c>
      <c r="F1231" s="149"/>
      <c r="G1231" s="149"/>
      <c r="M1231" s="150"/>
      <c r="N1231" s="155"/>
      <c r="R1231" s="150" t="str">
        <f>IF($I1231="","",IF(COUNTIFS('2.Mini Orientation'!$C:$C,$I1231,'2.Mini Orientation'!$G:$G,"Yes")&gt;0,"Yes","No"))</f>
        <v/>
      </c>
      <c r="S1231" s="150"/>
      <c r="T1231"/>
    </row>
    <row r="1232" spans="1:20" ht="23.25" customHeight="1">
      <c r="A1232" s="150" t="str">
        <f t="shared" si="19"/>
        <v/>
      </c>
      <c r="B1232" s="153" t="str">
        <f>IF($I1232="","",IFERROR(IF(_xlfn.XLOOKUP($I1232,tbl_StartedStatus[Bold ID],tbl_StartedStatus[Started])="Started","Yes",IF(_xlfn.XLOOKUP($I1232,tbl_StartedStatus[Bold ID],tbl_StartedStatus[Started])="No Show","No Show","")),""))</f>
        <v/>
      </c>
      <c r="F1232" s="149"/>
      <c r="G1232" s="149"/>
      <c r="M1232" s="150"/>
      <c r="N1232" s="155"/>
      <c r="R1232" s="150" t="str">
        <f>IF($I1232="","",IF(COUNTIFS('2.Mini Orientation'!$C:$C,$I1232,'2.Mini Orientation'!$G:$G,"Yes")&gt;0,"Yes","No"))</f>
        <v/>
      </c>
      <c r="S1232" s="150"/>
      <c r="T1232"/>
    </row>
    <row r="1233" spans="1:20" ht="23.25" customHeight="1">
      <c r="A1233" s="150" t="str">
        <f t="shared" si="19"/>
        <v/>
      </c>
      <c r="B1233" s="153" t="str">
        <f>IF($I1233="","",IFERROR(IF(_xlfn.XLOOKUP($I1233,tbl_StartedStatus[Bold ID],tbl_StartedStatus[Started])="Started","Yes",IF(_xlfn.XLOOKUP($I1233,tbl_StartedStatus[Bold ID],tbl_StartedStatus[Started])="No Show","No Show","")),""))</f>
        <v/>
      </c>
      <c r="F1233" s="149"/>
      <c r="G1233" s="149"/>
      <c r="M1233" s="150"/>
      <c r="N1233" s="155"/>
      <c r="R1233" s="150" t="str">
        <f>IF($I1233="","",IF(COUNTIFS('2.Mini Orientation'!$C:$C,$I1233,'2.Mini Orientation'!$G:$G,"Yes")&gt;0,"Yes","No"))</f>
        <v/>
      </c>
      <c r="S1233" s="150"/>
      <c r="T1233"/>
    </row>
    <row r="1234" spans="1:20" ht="23.25" customHeight="1">
      <c r="A1234" s="150" t="str">
        <f t="shared" si="19"/>
        <v/>
      </c>
      <c r="B1234" s="153" t="str">
        <f>IF($I1234="","",IFERROR(IF(_xlfn.XLOOKUP($I1234,tbl_StartedStatus[Bold ID],tbl_StartedStatus[Started])="Started","Yes",IF(_xlfn.XLOOKUP($I1234,tbl_StartedStatus[Bold ID],tbl_StartedStatus[Started])="No Show","No Show","")),""))</f>
        <v/>
      </c>
      <c r="F1234" s="149"/>
      <c r="G1234" s="149"/>
      <c r="M1234" s="150"/>
      <c r="N1234" s="155"/>
      <c r="R1234" s="150" t="str">
        <f>IF($I1234="","",IF(COUNTIFS('2.Mini Orientation'!$C:$C,$I1234,'2.Mini Orientation'!$G:$G,"Yes")&gt;0,"Yes","No"))</f>
        <v/>
      </c>
      <c r="S1234" s="150"/>
      <c r="T1234"/>
    </row>
    <row r="1235" spans="1:20" ht="23.25" customHeight="1">
      <c r="A1235" s="150" t="str">
        <f t="shared" si="19"/>
        <v/>
      </c>
      <c r="B1235" s="153" t="str">
        <f>IF($I1235="","",IFERROR(IF(_xlfn.XLOOKUP($I1235,tbl_StartedStatus[Bold ID],tbl_StartedStatus[Started])="Started","Yes",IF(_xlfn.XLOOKUP($I1235,tbl_StartedStatus[Bold ID],tbl_StartedStatus[Started])="No Show","No Show","")),""))</f>
        <v/>
      </c>
      <c r="F1235" s="149"/>
      <c r="G1235" s="149"/>
      <c r="M1235" s="150"/>
      <c r="N1235" s="155"/>
      <c r="R1235" s="150" t="str">
        <f>IF($I1235="","",IF(COUNTIFS('2.Mini Orientation'!$C:$C,$I1235,'2.Mini Orientation'!$G:$G,"Yes")&gt;0,"Yes","No"))</f>
        <v/>
      </c>
      <c r="S1235" s="150"/>
      <c r="T1235"/>
    </row>
    <row r="1236" spans="1:20" ht="23.25" customHeight="1">
      <c r="A1236" s="150" t="str">
        <f t="shared" si="19"/>
        <v/>
      </c>
      <c r="B1236" s="153" t="str">
        <f>IF($I1236="","",IFERROR(IF(_xlfn.XLOOKUP($I1236,tbl_StartedStatus[Bold ID],tbl_StartedStatus[Started])="Started","Yes",IF(_xlfn.XLOOKUP($I1236,tbl_StartedStatus[Bold ID],tbl_StartedStatus[Started])="No Show","No Show","")),""))</f>
        <v/>
      </c>
      <c r="F1236" s="149"/>
      <c r="G1236" s="149"/>
      <c r="M1236" s="150"/>
      <c r="N1236" s="155"/>
      <c r="R1236" s="150" t="str">
        <f>IF($I1236="","",IF(COUNTIFS('2.Mini Orientation'!$C:$C,$I1236,'2.Mini Orientation'!$G:$G,"Yes")&gt;0,"Yes","No"))</f>
        <v/>
      </c>
      <c r="S1236" s="150"/>
      <c r="T1236"/>
    </row>
    <row r="1237" spans="1:20" ht="23.25" customHeight="1">
      <c r="A1237" s="150" t="str">
        <f t="shared" si="19"/>
        <v/>
      </c>
      <c r="B1237" s="153" t="str">
        <f>IF($I1237="","",IFERROR(IF(_xlfn.XLOOKUP($I1237,tbl_StartedStatus[Bold ID],tbl_StartedStatus[Started])="Started","Yes",IF(_xlfn.XLOOKUP($I1237,tbl_StartedStatus[Bold ID],tbl_StartedStatus[Started])="No Show","No Show","")),""))</f>
        <v/>
      </c>
      <c r="F1237" s="149"/>
      <c r="G1237" s="149"/>
      <c r="M1237" s="150"/>
      <c r="N1237" s="155"/>
      <c r="R1237" s="150" t="str">
        <f>IF($I1237="","",IF(COUNTIFS('2.Mini Orientation'!$C:$C,$I1237,'2.Mini Orientation'!$G:$G,"Yes")&gt;0,"Yes","No"))</f>
        <v/>
      </c>
      <c r="S1237" s="150"/>
      <c r="T1237"/>
    </row>
    <row r="1238" spans="1:20" ht="23.25" customHeight="1">
      <c r="A1238" s="150" t="str">
        <f t="shared" si="19"/>
        <v/>
      </c>
      <c r="B1238" s="153" t="str">
        <f>IF($I1238="","",IFERROR(IF(_xlfn.XLOOKUP($I1238,tbl_StartedStatus[Bold ID],tbl_StartedStatus[Started])="Started","Yes",IF(_xlfn.XLOOKUP($I1238,tbl_StartedStatus[Bold ID],tbl_StartedStatus[Started])="No Show","No Show","")),""))</f>
        <v/>
      </c>
      <c r="F1238" s="149"/>
      <c r="G1238" s="149"/>
      <c r="M1238" s="150"/>
      <c r="N1238" s="155"/>
      <c r="R1238" s="150" t="str">
        <f>IF($I1238="","",IF(COUNTIFS('2.Mini Orientation'!$C:$C,$I1238,'2.Mini Orientation'!$G:$G,"Yes")&gt;0,"Yes","No"))</f>
        <v/>
      </c>
      <c r="S1238" s="150"/>
      <c r="T1238"/>
    </row>
    <row r="1239" spans="1:20" ht="23.25" customHeight="1">
      <c r="A1239" s="150" t="str">
        <f t="shared" si="19"/>
        <v/>
      </c>
      <c r="B1239" s="153" t="str">
        <f>IF($I1239="","",IFERROR(IF(_xlfn.XLOOKUP($I1239,tbl_StartedStatus[Bold ID],tbl_StartedStatus[Started])="Started","Yes",IF(_xlfn.XLOOKUP($I1239,tbl_StartedStatus[Bold ID],tbl_StartedStatus[Started])="No Show","No Show","")),""))</f>
        <v/>
      </c>
      <c r="F1239" s="149"/>
      <c r="G1239" s="149"/>
      <c r="M1239" s="150"/>
      <c r="N1239" s="155"/>
      <c r="R1239" s="150" t="str">
        <f>IF($I1239="","",IF(COUNTIFS('2.Mini Orientation'!$C:$C,$I1239,'2.Mini Orientation'!$G:$G,"Yes")&gt;0,"Yes","No"))</f>
        <v/>
      </c>
      <c r="S1239" s="150"/>
      <c r="T1239"/>
    </row>
    <row r="1240" spans="1:20" ht="23.25" customHeight="1">
      <c r="A1240" s="150" t="str">
        <f t="shared" si="19"/>
        <v/>
      </c>
      <c r="B1240" s="153" t="str">
        <f>IF($I1240="","",IFERROR(IF(_xlfn.XLOOKUP($I1240,tbl_StartedStatus[Bold ID],tbl_StartedStatus[Started])="Started","Yes",IF(_xlfn.XLOOKUP($I1240,tbl_StartedStatus[Bold ID],tbl_StartedStatus[Started])="No Show","No Show","")),""))</f>
        <v/>
      </c>
      <c r="F1240" s="149"/>
      <c r="G1240" s="149"/>
      <c r="M1240" s="150"/>
      <c r="N1240" s="155"/>
      <c r="R1240" s="150" t="str">
        <f>IF($I1240="","",IF(COUNTIFS('2.Mini Orientation'!$C:$C,$I1240,'2.Mini Orientation'!$G:$G,"Yes")&gt;0,"Yes","No"))</f>
        <v/>
      </c>
      <c r="S1240" s="150"/>
      <c r="T1240"/>
    </row>
    <row r="1241" spans="1:20" ht="23.25" customHeight="1">
      <c r="A1241" s="150" t="str">
        <f t="shared" si="19"/>
        <v/>
      </c>
      <c r="B1241" s="153" t="str">
        <f>IF($I1241="","",IFERROR(IF(_xlfn.XLOOKUP($I1241,tbl_StartedStatus[Bold ID],tbl_StartedStatus[Started])="Started","Yes",IF(_xlfn.XLOOKUP($I1241,tbl_StartedStatus[Bold ID],tbl_StartedStatus[Started])="No Show","No Show","")),""))</f>
        <v/>
      </c>
      <c r="F1241" s="149"/>
      <c r="G1241" s="149"/>
      <c r="M1241" s="150"/>
      <c r="N1241" s="155"/>
      <c r="R1241" s="150" t="str">
        <f>IF($I1241="","",IF(COUNTIFS('2.Mini Orientation'!$C:$C,$I1241,'2.Mini Orientation'!$G:$G,"Yes")&gt;0,"Yes","No"))</f>
        <v/>
      </c>
      <c r="S1241" s="150"/>
      <c r="T1241"/>
    </row>
    <row r="1242" spans="1:20" ht="23.25" customHeight="1">
      <c r="A1242" s="150" t="str">
        <f t="shared" si="19"/>
        <v/>
      </c>
      <c r="B1242" s="153" t="str">
        <f>IF($I1242="","",IFERROR(IF(_xlfn.XLOOKUP($I1242,tbl_StartedStatus[Bold ID],tbl_StartedStatus[Started])="Started","Yes",IF(_xlfn.XLOOKUP($I1242,tbl_StartedStatus[Bold ID],tbl_StartedStatus[Started])="No Show","No Show","")),""))</f>
        <v/>
      </c>
      <c r="F1242" s="149"/>
      <c r="G1242" s="149"/>
      <c r="M1242" s="150"/>
      <c r="N1242" s="155"/>
      <c r="R1242" s="150" t="str">
        <f>IF($I1242="","",IF(COUNTIFS('2.Mini Orientation'!$C:$C,$I1242,'2.Mini Orientation'!$G:$G,"Yes")&gt;0,"Yes","No"))</f>
        <v/>
      </c>
      <c r="S1242" s="150"/>
      <c r="T1242"/>
    </row>
    <row r="1243" spans="1:20" ht="23.25" customHeight="1">
      <c r="A1243" s="150" t="str">
        <f t="shared" si="19"/>
        <v/>
      </c>
      <c r="B1243" s="153" t="str">
        <f>IF($I1243="","",IFERROR(IF(_xlfn.XLOOKUP($I1243,tbl_StartedStatus[Bold ID],tbl_StartedStatus[Started])="Started","Yes",IF(_xlfn.XLOOKUP($I1243,tbl_StartedStatus[Bold ID],tbl_StartedStatus[Started])="No Show","No Show","")),""))</f>
        <v/>
      </c>
      <c r="F1243" s="149"/>
      <c r="G1243" s="149"/>
      <c r="M1243" s="150"/>
      <c r="N1243" s="155"/>
      <c r="R1243" s="150" t="str">
        <f>IF($I1243="","",IF(COUNTIFS('2.Mini Orientation'!$C:$C,$I1243,'2.Mini Orientation'!$G:$G,"Yes")&gt;0,"Yes","No"))</f>
        <v/>
      </c>
      <c r="S1243" s="150"/>
      <c r="T1243"/>
    </row>
    <row r="1244" spans="1:20" ht="23.25" customHeight="1">
      <c r="A1244" s="150" t="str">
        <f t="shared" si="19"/>
        <v/>
      </c>
      <c r="B1244" s="153" t="str">
        <f>IF($I1244="","",IFERROR(IF(_xlfn.XLOOKUP($I1244,tbl_StartedStatus[Bold ID],tbl_StartedStatus[Started])="Started","Yes",IF(_xlfn.XLOOKUP($I1244,tbl_StartedStatus[Bold ID],tbl_StartedStatus[Started])="No Show","No Show","")),""))</f>
        <v/>
      </c>
      <c r="F1244" s="149"/>
      <c r="G1244" s="149"/>
      <c r="M1244" s="150"/>
      <c r="N1244" s="155"/>
      <c r="R1244" s="150" t="str">
        <f>IF($I1244="","",IF(COUNTIFS('2.Mini Orientation'!$C:$C,$I1244,'2.Mini Orientation'!$G:$G,"Yes")&gt;0,"Yes","No"))</f>
        <v/>
      </c>
      <c r="S1244" s="150"/>
      <c r="T1244"/>
    </row>
    <row r="1245" spans="1:20" ht="23.25" customHeight="1">
      <c r="A1245" s="150" t="str">
        <f t="shared" si="19"/>
        <v/>
      </c>
      <c r="B1245" s="153" t="str">
        <f>IF($I1245="","",IFERROR(IF(_xlfn.XLOOKUP($I1245,tbl_StartedStatus[Bold ID],tbl_StartedStatus[Started])="Started","Yes",IF(_xlfn.XLOOKUP($I1245,tbl_StartedStatus[Bold ID],tbl_StartedStatus[Started])="No Show","No Show","")),""))</f>
        <v/>
      </c>
      <c r="F1245" s="149"/>
      <c r="G1245" s="149"/>
      <c r="M1245" s="150"/>
      <c r="N1245" s="155"/>
      <c r="R1245" s="150" t="str">
        <f>IF($I1245="","",IF(COUNTIFS('2.Mini Orientation'!$C:$C,$I1245,'2.Mini Orientation'!$G:$G,"Yes")&gt;0,"Yes","No"))</f>
        <v/>
      </c>
      <c r="S1245" s="150"/>
      <c r="T1245"/>
    </row>
    <row r="1246" spans="1:20" ht="23.25" customHeight="1">
      <c r="A1246" s="150" t="str">
        <f t="shared" si="19"/>
        <v/>
      </c>
      <c r="B1246" s="153" t="str">
        <f>IF($I1246="","",IFERROR(IF(_xlfn.XLOOKUP($I1246,tbl_StartedStatus[Bold ID],tbl_StartedStatus[Started])="Started","Yes",IF(_xlfn.XLOOKUP($I1246,tbl_StartedStatus[Bold ID],tbl_StartedStatus[Started])="No Show","No Show","")),""))</f>
        <v/>
      </c>
      <c r="F1246" s="149"/>
      <c r="G1246" s="149"/>
      <c r="M1246" s="150"/>
      <c r="N1246" s="155"/>
      <c r="R1246" s="150" t="str">
        <f>IF($I1246="","",IF(COUNTIFS('2.Mini Orientation'!$C:$C,$I1246,'2.Mini Orientation'!$G:$G,"Yes")&gt;0,"Yes","No"))</f>
        <v/>
      </c>
      <c r="S1246" s="150"/>
      <c r="T1246"/>
    </row>
    <row r="1247" spans="1:20" ht="23.25" customHeight="1">
      <c r="A1247" s="150" t="str">
        <f t="shared" si="19"/>
        <v/>
      </c>
      <c r="B1247" s="153" t="str">
        <f>IF($I1247="","",IFERROR(IF(_xlfn.XLOOKUP($I1247,tbl_StartedStatus[Bold ID],tbl_StartedStatus[Started])="Started","Yes",IF(_xlfn.XLOOKUP($I1247,tbl_StartedStatus[Bold ID],tbl_StartedStatus[Started])="No Show","No Show","")),""))</f>
        <v/>
      </c>
      <c r="F1247" s="149"/>
      <c r="G1247" s="149"/>
      <c r="M1247" s="150"/>
      <c r="N1247" s="155"/>
      <c r="R1247" s="150" t="str">
        <f>IF($I1247="","",IF(COUNTIFS('2.Mini Orientation'!$C:$C,$I1247,'2.Mini Orientation'!$G:$G,"Yes")&gt;0,"Yes","No"))</f>
        <v/>
      </c>
      <c r="S1247" s="150"/>
      <c r="T1247"/>
    </row>
    <row r="1248" spans="1:20" ht="23.25" customHeight="1">
      <c r="A1248" s="150" t="str">
        <f t="shared" si="19"/>
        <v/>
      </c>
      <c r="B1248" s="153" t="str">
        <f>IF($I1248="","",IFERROR(IF(_xlfn.XLOOKUP($I1248,tbl_StartedStatus[Bold ID],tbl_StartedStatus[Started])="Started","Yes",IF(_xlfn.XLOOKUP($I1248,tbl_StartedStatus[Bold ID],tbl_StartedStatus[Started])="No Show","No Show","")),""))</f>
        <v/>
      </c>
      <c r="F1248" s="149"/>
      <c r="G1248" s="149"/>
      <c r="M1248" s="150"/>
      <c r="N1248" s="155"/>
      <c r="R1248" s="150" t="str">
        <f>IF($I1248="","",IF(COUNTIFS('2.Mini Orientation'!$C:$C,$I1248,'2.Mini Orientation'!$G:$G,"Yes")&gt;0,"Yes","No"))</f>
        <v/>
      </c>
      <c r="S1248" s="150"/>
      <c r="T1248"/>
    </row>
    <row r="1249" spans="1:20" ht="23.25" customHeight="1">
      <c r="A1249" s="150" t="str">
        <f t="shared" si="19"/>
        <v/>
      </c>
      <c r="B1249" s="153" t="str">
        <f>IF($I1249="","",IFERROR(IF(_xlfn.XLOOKUP($I1249,tbl_StartedStatus[Bold ID],tbl_StartedStatus[Started])="Started","Yes",IF(_xlfn.XLOOKUP($I1249,tbl_StartedStatus[Bold ID],tbl_StartedStatus[Started])="No Show","No Show","")),""))</f>
        <v/>
      </c>
      <c r="F1249" s="149"/>
      <c r="G1249" s="149"/>
      <c r="M1249" s="150"/>
      <c r="N1249" s="155"/>
      <c r="R1249" s="150" t="str">
        <f>IF($I1249="","",IF(COUNTIFS('2.Mini Orientation'!$C:$C,$I1249,'2.Mini Orientation'!$G:$G,"Yes")&gt;0,"Yes","No"))</f>
        <v/>
      </c>
      <c r="S1249" s="150"/>
      <c r="T1249"/>
    </row>
    <row r="1250" spans="1:20" ht="23.25" customHeight="1">
      <c r="A1250" s="150" t="str">
        <f t="shared" si="19"/>
        <v/>
      </c>
      <c r="B1250" s="153" t="str">
        <f>IF($I1250="","",IFERROR(IF(_xlfn.XLOOKUP($I1250,tbl_StartedStatus[Bold ID],tbl_StartedStatus[Started])="Started","Yes",IF(_xlfn.XLOOKUP($I1250,tbl_StartedStatus[Bold ID],tbl_StartedStatus[Started])="No Show","No Show","")),""))</f>
        <v/>
      </c>
      <c r="F1250" s="149"/>
      <c r="G1250" s="149"/>
      <c r="M1250" s="150"/>
      <c r="N1250" s="155"/>
      <c r="R1250" s="150" t="str">
        <f>IF($I1250="","",IF(COUNTIFS('2.Mini Orientation'!$C:$C,$I1250,'2.Mini Orientation'!$G:$G,"Yes")&gt;0,"Yes","No"))</f>
        <v/>
      </c>
      <c r="S1250" s="150"/>
      <c r="T1250"/>
    </row>
    <row r="1251" spans="1:20" ht="23.25" customHeight="1">
      <c r="A1251" s="150" t="str">
        <f t="shared" si="19"/>
        <v/>
      </c>
      <c r="B1251" s="153" t="str">
        <f>IF($I1251="","",IFERROR(IF(_xlfn.XLOOKUP($I1251,tbl_StartedStatus[Bold ID],tbl_StartedStatus[Started])="Started","Yes",IF(_xlfn.XLOOKUP($I1251,tbl_StartedStatus[Bold ID],tbl_StartedStatus[Started])="No Show","No Show","")),""))</f>
        <v/>
      </c>
      <c r="F1251" s="149"/>
      <c r="G1251" s="149"/>
      <c r="M1251" s="150"/>
      <c r="N1251" s="155"/>
      <c r="R1251" s="150" t="str">
        <f>IF($I1251="","",IF(COUNTIFS('2.Mini Orientation'!$C:$C,$I1251,'2.Mini Orientation'!$G:$G,"Yes")&gt;0,"Yes","No"))</f>
        <v/>
      </c>
      <c r="S1251" s="150"/>
      <c r="T1251"/>
    </row>
    <row r="1252" spans="1:20" ht="23.25" customHeight="1">
      <c r="A1252" s="150" t="str">
        <f t="shared" si="19"/>
        <v/>
      </c>
      <c r="B1252" s="153" t="str">
        <f>IF($I1252="","",IFERROR(IF(_xlfn.XLOOKUP($I1252,tbl_StartedStatus[Bold ID],tbl_StartedStatus[Started])="Started","Yes",IF(_xlfn.XLOOKUP($I1252,tbl_StartedStatus[Bold ID],tbl_StartedStatus[Started])="No Show","No Show","")),""))</f>
        <v/>
      </c>
      <c r="F1252" s="149"/>
      <c r="G1252" s="149"/>
      <c r="M1252" s="150"/>
      <c r="N1252" s="155"/>
      <c r="R1252" s="150" t="str">
        <f>IF($I1252="","",IF(COUNTIFS('2.Mini Orientation'!$C:$C,$I1252,'2.Mini Orientation'!$G:$G,"Yes")&gt;0,"Yes","No"))</f>
        <v/>
      </c>
      <c r="S1252" s="150"/>
      <c r="T1252"/>
    </row>
    <row r="1253" spans="1:20" ht="23.25" customHeight="1">
      <c r="A1253" s="150" t="str">
        <f t="shared" si="19"/>
        <v/>
      </c>
      <c r="B1253" s="153" t="str">
        <f>IF($I1253="","",IFERROR(IF(_xlfn.XLOOKUP($I1253,tbl_StartedStatus[Bold ID],tbl_StartedStatus[Started])="Started","Yes",IF(_xlfn.XLOOKUP($I1253,tbl_StartedStatus[Bold ID],tbl_StartedStatus[Started])="No Show","No Show","")),""))</f>
        <v/>
      </c>
      <c r="F1253" s="149"/>
      <c r="G1253" s="149"/>
      <c r="M1253" s="150"/>
      <c r="N1253" s="155"/>
      <c r="R1253" s="150" t="str">
        <f>IF($I1253="","",IF(COUNTIFS('2.Mini Orientation'!$C:$C,$I1253,'2.Mini Orientation'!$G:$G,"Yes")&gt;0,"Yes","No"))</f>
        <v/>
      </c>
      <c r="S1253" s="150"/>
      <c r="T1253"/>
    </row>
    <row r="1254" spans="1:20" ht="23.25" customHeight="1">
      <c r="A1254" s="150" t="str">
        <f t="shared" si="19"/>
        <v/>
      </c>
      <c r="B1254" s="153" t="str">
        <f>IF($I1254="","",IFERROR(IF(_xlfn.XLOOKUP($I1254,tbl_StartedStatus[Bold ID],tbl_StartedStatus[Started])="Started","Yes",IF(_xlfn.XLOOKUP($I1254,tbl_StartedStatus[Bold ID],tbl_StartedStatus[Started])="No Show","No Show","")),""))</f>
        <v/>
      </c>
      <c r="F1254" s="149"/>
      <c r="G1254" s="149"/>
      <c r="M1254" s="150"/>
      <c r="N1254" s="155"/>
      <c r="R1254" s="150" t="str">
        <f>IF($I1254="","",IF(COUNTIFS('2.Mini Orientation'!$C:$C,$I1254,'2.Mini Orientation'!$G:$G,"Yes")&gt;0,"Yes","No"))</f>
        <v/>
      </c>
      <c r="S1254" s="150"/>
      <c r="T1254"/>
    </row>
    <row r="1255" spans="1:20" ht="23.25" customHeight="1">
      <c r="A1255" s="150" t="str">
        <f t="shared" si="19"/>
        <v/>
      </c>
      <c r="B1255" s="153" t="str">
        <f>IF($I1255="","",IFERROR(IF(_xlfn.XLOOKUP($I1255,tbl_StartedStatus[Bold ID],tbl_StartedStatus[Started])="Started","Yes",IF(_xlfn.XLOOKUP($I1255,tbl_StartedStatus[Bold ID],tbl_StartedStatus[Started])="No Show","No Show","")),""))</f>
        <v/>
      </c>
      <c r="F1255" s="149"/>
      <c r="G1255" s="149"/>
      <c r="M1255" s="150"/>
      <c r="N1255" s="155"/>
      <c r="R1255" s="150" t="str">
        <f>IF($I1255="","",IF(COUNTIFS('2.Mini Orientation'!$C:$C,$I1255,'2.Mini Orientation'!$G:$G,"Yes")&gt;0,"Yes","No"))</f>
        <v/>
      </c>
      <c r="S1255" s="150"/>
      <c r="T1255"/>
    </row>
    <row r="1256" spans="1:20" ht="23.25" customHeight="1">
      <c r="A1256" s="150" t="str">
        <f t="shared" si="19"/>
        <v/>
      </c>
      <c r="B1256" s="153" t="str">
        <f>IF($I1256="","",IFERROR(IF(_xlfn.XLOOKUP($I1256,tbl_StartedStatus[Bold ID],tbl_StartedStatus[Started])="Started","Yes",IF(_xlfn.XLOOKUP($I1256,tbl_StartedStatus[Bold ID],tbl_StartedStatus[Started])="No Show","No Show","")),""))</f>
        <v/>
      </c>
      <c r="F1256" s="149"/>
      <c r="G1256" s="149"/>
      <c r="M1256" s="150"/>
      <c r="N1256" s="155"/>
      <c r="R1256" s="150" t="str">
        <f>IF($I1256="","",IF(COUNTIFS('2.Mini Orientation'!$C:$C,$I1256,'2.Mini Orientation'!$G:$G,"Yes")&gt;0,"Yes","No"))</f>
        <v/>
      </c>
      <c r="S1256" s="150"/>
      <c r="T1256"/>
    </row>
    <row r="1257" spans="1:20" ht="23.25" customHeight="1">
      <c r="A1257" s="150" t="str">
        <f t="shared" si="19"/>
        <v/>
      </c>
      <c r="B1257" s="153" t="str">
        <f>IF($I1257="","",IFERROR(IF(_xlfn.XLOOKUP($I1257,tbl_StartedStatus[Bold ID],tbl_StartedStatus[Started])="Started","Yes",IF(_xlfn.XLOOKUP($I1257,tbl_StartedStatus[Bold ID],tbl_StartedStatus[Started])="No Show","No Show","")),""))</f>
        <v/>
      </c>
      <c r="F1257" s="149"/>
      <c r="G1257" s="149"/>
      <c r="M1257" s="150"/>
      <c r="N1257" s="155"/>
      <c r="R1257" s="150" t="str">
        <f>IF($I1257="","",IF(COUNTIFS('2.Mini Orientation'!$C:$C,$I1257,'2.Mini Orientation'!$G:$G,"Yes")&gt;0,"Yes","No"))</f>
        <v/>
      </c>
      <c r="S1257" s="150"/>
      <c r="T1257"/>
    </row>
    <row r="1258" spans="1:20" ht="23.25" customHeight="1">
      <c r="A1258" s="150" t="str">
        <f t="shared" si="19"/>
        <v/>
      </c>
      <c r="B1258" s="153" t="str">
        <f>IF($I1258="","",IFERROR(IF(_xlfn.XLOOKUP($I1258,tbl_StartedStatus[Bold ID],tbl_StartedStatus[Started])="Started","Yes",IF(_xlfn.XLOOKUP($I1258,tbl_StartedStatus[Bold ID],tbl_StartedStatus[Started])="No Show","No Show","")),""))</f>
        <v/>
      </c>
      <c r="F1258" s="149"/>
      <c r="G1258" s="149"/>
      <c r="M1258" s="150"/>
      <c r="N1258" s="155"/>
      <c r="R1258" s="150" t="str">
        <f>IF($I1258="","",IF(COUNTIFS('2.Mini Orientation'!$C:$C,$I1258,'2.Mini Orientation'!$G:$G,"Yes")&gt;0,"Yes","No"))</f>
        <v/>
      </c>
      <c r="S1258" s="150"/>
      <c r="T1258"/>
    </row>
    <row r="1259" spans="1:20" ht="23.25" customHeight="1">
      <c r="A1259" s="150" t="str">
        <f t="shared" si="19"/>
        <v/>
      </c>
      <c r="B1259" s="153" t="str">
        <f>IF($I1259="","",IFERROR(IF(_xlfn.XLOOKUP($I1259,tbl_StartedStatus[Bold ID],tbl_StartedStatus[Started])="Started","Yes",IF(_xlfn.XLOOKUP($I1259,tbl_StartedStatus[Bold ID],tbl_StartedStatus[Started])="No Show","No Show","")),""))</f>
        <v/>
      </c>
      <c r="F1259" s="149"/>
      <c r="G1259" s="149"/>
      <c r="M1259" s="150"/>
      <c r="N1259" s="155"/>
      <c r="R1259" s="150" t="str">
        <f>IF($I1259="","",IF(COUNTIFS('2.Mini Orientation'!$C:$C,$I1259,'2.Mini Orientation'!$G:$G,"Yes")&gt;0,"Yes","No"))</f>
        <v/>
      </c>
      <c r="S1259" s="150"/>
      <c r="T1259"/>
    </row>
    <row r="1260" spans="1:20" ht="23.25" customHeight="1">
      <c r="A1260" s="150" t="str">
        <f t="shared" si="19"/>
        <v/>
      </c>
      <c r="B1260" s="153" t="str">
        <f>IF($I1260="","",IFERROR(IF(_xlfn.XLOOKUP($I1260,tbl_StartedStatus[Bold ID],tbl_StartedStatus[Started])="Started","Yes",IF(_xlfn.XLOOKUP($I1260,tbl_StartedStatus[Bold ID],tbl_StartedStatus[Started])="No Show","No Show","")),""))</f>
        <v/>
      </c>
      <c r="F1260" s="149"/>
      <c r="G1260" s="149"/>
      <c r="M1260" s="150"/>
      <c r="N1260" s="155"/>
      <c r="R1260" s="150" t="str">
        <f>IF($I1260="","",IF(COUNTIFS('2.Mini Orientation'!$C:$C,$I1260,'2.Mini Orientation'!$G:$G,"Yes")&gt;0,"Yes","No"))</f>
        <v/>
      </c>
      <c r="S1260" s="150"/>
      <c r="T1260"/>
    </row>
    <row r="1261" spans="1:20" ht="23.25" customHeight="1">
      <c r="A1261" s="150" t="str">
        <f t="shared" si="19"/>
        <v/>
      </c>
      <c r="B1261" s="153" t="str">
        <f>IF($I1261="","",IFERROR(IF(_xlfn.XLOOKUP($I1261,tbl_StartedStatus[Bold ID],tbl_StartedStatus[Started])="Started","Yes",IF(_xlfn.XLOOKUP($I1261,tbl_StartedStatus[Bold ID],tbl_StartedStatus[Started])="No Show","No Show","")),""))</f>
        <v/>
      </c>
      <c r="F1261" s="149"/>
      <c r="G1261" s="149"/>
      <c r="M1261" s="150"/>
      <c r="N1261" s="155"/>
      <c r="R1261" s="150" t="str">
        <f>IF($I1261="","",IF(COUNTIFS('2.Mini Orientation'!$C:$C,$I1261,'2.Mini Orientation'!$G:$G,"Yes")&gt;0,"Yes","No"))</f>
        <v/>
      </c>
      <c r="S1261" s="150"/>
      <c r="T1261"/>
    </row>
    <row r="1262" spans="1:20" ht="23.25" customHeight="1">
      <c r="A1262" s="150" t="str">
        <f t="shared" si="19"/>
        <v/>
      </c>
      <c r="B1262" s="153" t="str">
        <f>IF($I1262="","",IFERROR(IF(_xlfn.XLOOKUP($I1262,tbl_StartedStatus[Bold ID],tbl_StartedStatus[Started])="Started","Yes",IF(_xlfn.XLOOKUP($I1262,tbl_StartedStatus[Bold ID],tbl_StartedStatus[Started])="No Show","No Show","")),""))</f>
        <v/>
      </c>
      <c r="F1262" s="149"/>
      <c r="G1262" s="149"/>
      <c r="M1262" s="150"/>
      <c r="N1262" s="155"/>
      <c r="R1262" s="150" t="str">
        <f>IF($I1262="","",IF(COUNTIFS('2.Mini Orientation'!$C:$C,$I1262,'2.Mini Orientation'!$G:$G,"Yes")&gt;0,"Yes","No"))</f>
        <v/>
      </c>
      <c r="S1262" s="150"/>
      <c r="T1262"/>
    </row>
    <row r="1263" spans="1:20" ht="23.25" customHeight="1">
      <c r="A1263" s="150" t="str">
        <f t="shared" si="19"/>
        <v/>
      </c>
      <c r="B1263" s="153" t="str">
        <f>IF($I1263="","",IFERROR(IF(_xlfn.XLOOKUP($I1263,tbl_StartedStatus[Bold ID],tbl_StartedStatus[Started])="Started","Yes",IF(_xlfn.XLOOKUP($I1263,tbl_StartedStatus[Bold ID],tbl_StartedStatus[Started])="No Show","No Show","")),""))</f>
        <v/>
      </c>
      <c r="F1263" s="149"/>
      <c r="G1263" s="149"/>
      <c r="M1263" s="150"/>
      <c r="N1263" s="155"/>
      <c r="R1263" s="150" t="str">
        <f>IF($I1263="","",IF(COUNTIFS('2.Mini Orientation'!$C:$C,$I1263,'2.Mini Orientation'!$G:$G,"Yes")&gt;0,"Yes","No"))</f>
        <v/>
      </c>
      <c r="S1263" s="150"/>
      <c r="T1263"/>
    </row>
    <row r="1264" spans="1:20" ht="23.25" customHeight="1">
      <c r="A1264" s="150" t="str">
        <f t="shared" si="19"/>
        <v/>
      </c>
      <c r="B1264" s="153" t="str">
        <f>IF($I1264="","",IFERROR(IF(_xlfn.XLOOKUP($I1264,tbl_StartedStatus[Bold ID],tbl_StartedStatus[Started])="Started","Yes",IF(_xlfn.XLOOKUP($I1264,tbl_StartedStatus[Bold ID],tbl_StartedStatus[Started])="No Show","No Show","")),""))</f>
        <v/>
      </c>
      <c r="F1264" s="149"/>
      <c r="G1264" s="149"/>
      <c r="M1264" s="150"/>
      <c r="N1264" s="155"/>
      <c r="R1264" s="150" t="str">
        <f>IF($I1264="","",IF(COUNTIFS('2.Mini Orientation'!$C:$C,$I1264,'2.Mini Orientation'!$G:$G,"Yes")&gt;0,"Yes","No"))</f>
        <v/>
      </c>
      <c r="S1264" s="150"/>
      <c r="T1264"/>
    </row>
    <row r="1265" spans="1:20" ht="23.25" customHeight="1">
      <c r="A1265" s="150" t="str">
        <f t="shared" si="19"/>
        <v/>
      </c>
      <c r="B1265" s="153" t="str">
        <f>IF($I1265="","",IFERROR(IF(_xlfn.XLOOKUP($I1265,tbl_StartedStatus[Bold ID],tbl_StartedStatus[Started])="Started","Yes",IF(_xlfn.XLOOKUP($I1265,tbl_StartedStatus[Bold ID],tbl_StartedStatus[Started])="No Show","No Show","")),""))</f>
        <v/>
      </c>
      <c r="F1265" s="149"/>
      <c r="G1265" s="149"/>
      <c r="M1265" s="150"/>
      <c r="N1265" s="155"/>
      <c r="R1265" s="150" t="str">
        <f>IF($I1265="","",IF(COUNTIFS('2.Mini Orientation'!$C:$C,$I1265,'2.Mini Orientation'!$G:$G,"Yes")&gt;0,"Yes","No"))</f>
        <v/>
      </c>
      <c r="S1265" s="150"/>
      <c r="T1265"/>
    </row>
    <row r="1266" spans="1:20" ht="23.25" customHeight="1">
      <c r="A1266" s="150" t="str">
        <f t="shared" si="19"/>
        <v/>
      </c>
      <c r="B1266" s="153" t="str">
        <f>IF($I1266="","",IFERROR(IF(_xlfn.XLOOKUP($I1266,tbl_StartedStatus[Bold ID],tbl_StartedStatus[Started])="Started","Yes",IF(_xlfn.XLOOKUP($I1266,tbl_StartedStatus[Bold ID],tbl_StartedStatus[Started])="No Show","No Show","")),""))</f>
        <v/>
      </c>
      <c r="F1266" s="149"/>
      <c r="G1266" s="149"/>
      <c r="M1266" s="150"/>
      <c r="N1266" s="155"/>
      <c r="R1266" s="150" t="str">
        <f>IF($I1266="","",IF(COUNTIFS('2.Mini Orientation'!$C:$C,$I1266,'2.Mini Orientation'!$G:$G,"Yes")&gt;0,"Yes","No"))</f>
        <v/>
      </c>
      <c r="S1266" s="150"/>
      <c r="T1266"/>
    </row>
    <row r="1267" spans="1:20" ht="23.25" customHeight="1">
      <c r="A1267" s="150" t="str">
        <f t="shared" si="19"/>
        <v/>
      </c>
      <c r="B1267" s="153" t="str">
        <f>IF($I1267="","",IFERROR(IF(_xlfn.XLOOKUP($I1267,tbl_StartedStatus[Bold ID],tbl_StartedStatus[Started])="Started","Yes",IF(_xlfn.XLOOKUP($I1267,tbl_StartedStatus[Bold ID],tbl_StartedStatus[Started])="No Show","No Show","")),""))</f>
        <v/>
      </c>
      <c r="F1267" s="149"/>
      <c r="G1267" s="149"/>
      <c r="M1267" s="150"/>
      <c r="N1267" s="155"/>
      <c r="R1267" s="150" t="str">
        <f>IF($I1267="","",IF(COUNTIFS('2.Mini Orientation'!$C:$C,$I1267,'2.Mini Orientation'!$G:$G,"Yes")&gt;0,"Yes","No"))</f>
        <v/>
      </c>
      <c r="S1267" s="150"/>
      <c r="T1267"/>
    </row>
    <row r="1268" spans="1:20" ht="23.25" customHeight="1">
      <c r="A1268" s="150" t="str">
        <f t="shared" si="19"/>
        <v/>
      </c>
      <c r="B1268" s="153" t="str">
        <f>IF($I1268="","",IFERROR(IF(_xlfn.XLOOKUP($I1268,tbl_StartedStatus[Bold ID],tbl_StartedStatus[Started])="Started","Yes",IF(_xlfn.XLOOKUP($I1268,tbl_StartedStatus[Bold ID],tbl_StartedStatus[Started])="No Show","No Show","")),""))</f>
        <v/>
      </c>
      <c r="F1268" s="149"/>
      <c r="G1268" s="149"/>
      <c r="M1268" s="150"/>
      <c r="N1268" s="155"/>
      <c r="R1268" s="150" t="str">
        <f>IF($I1268="","",IF(COUNTIFS('2.Mini Orientation'!$C:$C,$I1268,'2.Mini Orientation'!$G:$G,"Yes")&gt;0,"Yes","No"))</f>
        <v/>
      </c>
      <c r="S1268" s="150"/>
      <c r="T1268"/>
    </row>
    <row r="1269" spans="1:20" ht="23.25" customHeight="1">
      <c r="A1269" s="150" t="str">
        <f t="shared" si="19"/>
        <v/>
      </c>
      <c r="B1269" s="153" t="str">
        <f>IF($I1269="","",IFERROR(IF(_xlfn.XLOOKUP($I1269,tbl_StartedStatus[Bold ID],tbl_StartedStatus[Started])="Started","Yes",IF(_xlfn.XLOOKUP($I1269,tbl_StartedStatus[Bold ID],tbl_StartedStatus[Started])="No Show","No Show","")),""))</f>
        <v/>
      </c>
      <c r="F1269" s="149"/>
      <c r="G1269" s="149"/>
      <c r="M1269" s="150"/>
      <c r="N1269" s="155"/>
      <c r="R1269" s="150" t="str">
        <f>IF($I1269="","",IF(COUNTIFS('2.Mini Orientation'!$C:$C,$I1269,'2.Mini Orientation'!$G:$G,"Yes")&gt;0,"Yes","No"))</f>
        <v/>
      </c>
      <c r="S1269" s="150"/>
      <c r="T1269"/>
    </row>
    <row r="1270" spans="1:20" ht="23.25" customHeight="1">
      <c r="A1270" s="150" t="str">
        <f t="shared" si="19"/>
        <v/>
      </c>
      <c r="B1270" s="153" t="str">
        <f>IF($I1270="","",IFERROR(IF(_xlfn.XLOOKUP($I1270,tbl_StartedStatus[Bold ID],tbl_StartedStatus[Started])="Started","Yes",IF(_xlfn.XLOOKUP($I1270,tbl_StartedStatus[Bold ID],tbl_StartedStatus[Started])="No Show","No Show","")),""))</f>
        <v/>
      </c>
      <c r="F1270" s="149"/>
      <c r="G1270" s="149"/>
      <c r="M1270" s="150"/>
      <c r="N1270" s="155"/>
      <c r="R1270" s="150" t="str">
        <f>IF($I1270="","",IF(COUNTIFS('2.Mini Orientation'!$C:$C,$I1270,'2.Mini Orientation'!$G:$G,"Yes")&gt;0,"Yes","No"))</f>
        <v/>
      </c>
      <c r="S1270" s="150"/>
      <c r="T1270"/>
    </row>
    <row r="1271" spans="1:20" ht="23.25" customHeight="1">
      <c r="A1271" s="150" t="str">
        <f t="shared" si="19"/>
        <v/>
      </c>
      <c r="B1271" s="153" t="str">
        <f>IF($I1271="","",IFERROR(IF(_xlfn.XLOOKUP($I1271,tbl_StartedStatus[Bold ID],tbl_StartedStatus[Started])="Started","Yes",IF(_xlfn.XLOOKUP($I1271,tbl_StartedStatus[Bold ID],tbl_StartedStatus[Started])="No Show","No Show","")),""))</f>
        <v/>
      </c>
      <c r="F1271" s="149"/>
      <c r="G1271" s="149"/>
      <c r="M1271" s="150"/>
      <c r="N1271" s="155"/>
      <c r="R1271" s="150" t="str">
        <f>IF($I1271="","",IF(COUNTIFS('2.Mini Orientation'!$C:$C,$I1271,'2.Mini Orientation'!$G:$G,"Yes")&gt;0,"Yes","No"))</f>
        <v/>
      </c>
      <c r="S1271" s="150"/>
      <c r="T1271"/>
    </row>
    <row r="1272" spans="1:20" ht="23.25" customHeight="1">
      <c r="A1272" s="150" t="str">
        <f t="shared" si="19"/>
        <v/>
      </c>
      <c r="B1272" s="153" t="str">
        <f>IF($I1272="","",IFERROR(IF(_xlfn.XLOOKUP($I1272,tbl_StartedStatus[Bold ID],tbl_StartedStatus[Started])="Started","Yes",IF(_xlfn.XLOOKUP($I1272,tbl_StartedStatus[Bold ID],tbl_StartedStatus[Started])="No Show","No Show","")),""))</f>
        <v/>
      </c>
      <c r="F1272" s="149"/>
      <c r="G1272" s="149"/>
      <c r="M1272" s="150"/>
      <c r="N1272" s="155"/>
      <c r="R1272" s="150" t="str">
        <f>IF($I1272="","",IF(COUNTIFS('2.Mini Orientation'!$C:$C,$I1272,'2.Mini Orientation'!$G:$G,"Yes")&gt;0,"Yes","No"))</f>
        <v/>
      </c>
      <c r="S1272" s="150"/>
      <c r="T1272"/>
    </row>
    <row r="1273" spans="1:20" ht="23.25" customHeight="1">
      <c r="A1273" s="150" t="str">
        <f t="shared" si="19"/>
        <v/>
      </c>
      <c r="B1273" s="153" t="str">
        <f>IF($I1273="","",IFERROR(IF(_xlfn.XLOOKUP($I1273,tbl_StartedStatus[Bold ID],tbl_StartedStatus[Started])="Started","Yes",IF(_xlfn.XLOOKUP($I1273,tbl_StartedStatus[Bold ID],tbl_StartedStatus[Started])="No Show","No Show","")),""))</f>
        <v/>
      </c>
      <c r="F1273" s="149"/>
      <c r="G1273" s="149"/>
      <c r="M1273" s="150"/>
      <c r="N1273" s="155"/>
      <c r="R1273" s="150" t="str">
        <f>IF($I1273="","",IF(COUNTIFS('2.Mini Orientation'!$C:$C,$I1273,'2.Mini Orientation'!$G:$G,"Yes")&gt;0,"Yes","No"))</f>
        <v/>
      </c>
      <c r="S1273" s="150"/>
      <c r="T1273"/>
    </row>
    <row r="1274" spans="1:20" ht="23.25" customHeight="1">
      <c r="A1274" s="150" t="str">
        <f t="shared" si="19"/>
        <v/>
      </c>
      <c r="B1274" s="153" t="str">
        <f>IF($I1274="","",IFERROR(IF(_xlfn.XLOOKUP($I1274,tbl_StartedStatus[Bold ID],tbl_StartedStatus[Started])="Started","Yes",IF(_xlfn.XLOOKUP($I1274,tbl_StartedStatus[Bold ID],tbl_StartedStatus[Started])="No Show","No Show","")),""))</f>
        <v/>
      </c>
      <c r="F1274" s="149"/>
      <c r="G1274" s="149"/>
      <c r="M1274" s="150"/>
      <c r="N1274" s="155"/>
      <c r="R1274" s="150" t="str">
        <f>IF($I1274="","",IF(COUNTIFS('2.Mini Orientation'!$C:$C,$I1274,'2.Mini Orientation'!$G:$G,"Yes")&gt;0,"Yes","No"))</f>
        <v/>
      </c>
      <c r="S1274" s="150"/>
      <c r="T1274"/>
    </row>
    <row r="1275" spans="1:20" ht="23.25" customHeight="1">
      <c r="A1275" s="150" t="str">
        <f t="shared" si="19"/>
        <v/>
      </c>
      <c r="B1275" s="153" t="str">
        <f>IF($I1275="","",IFERROR(IF(_xlfn.XLOOKUP($I1275,tbl_StartedStatus[Bold ID],tbl_StartedStatus[Started])="Started","Yes",IF(_xlfn.XLOOKUP($I1275,tbl_StartedStatus[Bold ID],tbl_StartedStatus[Started])="No Show","No Show","")),""))</f>
        <v/>
      </c>
      <c r="F1275" s="149"/>
      <c r="G1275" s="149"/>
      <c r="M1275" s="150"/>
      <c r="N1275" s="155"/>
      <c r="R1275" s="150" t="str">
        <f>IF($I1275="","",IF(COUNTIFS('2.Mini Orientation'!$C:$C,$I1275,'2.Mini Orientation'!$G:$G,"Yes")&gt;0,"Yes","No"))</f>
        <v/>
      </c>
      <c r="S1275" s="150"/>
      <c r="T1275"/>
    </row>
    <row r="1276" spans="1:20" ht="23.25" customHeight="1">
      <c r="A1276" s="150" t="str">
        <f t="shared" si="19"/>
        <v/>
      </c>
      <c r="B1276" s="153" t="str">
        <f>IF($I1276="","",IFERROR(IF(_xlfn.XLOOKUP($I1276,tbl_StartedStatus[Bold ID],tbl_StartedStatus[Started])="Started","Yes",IF(_xlfn.XLOOKUP($I1276,tbl_StartedStatus[Bold ID],tbl_StartedStatus[Started])="No Show","No Show","")),""))</f>
        <v/>
      </c>
      <c r="F1276" s="149"/>
      <c r="G1276" s="149"/>
      <c r="M1276" s="150"/>
      <c r="N1276" s="155"/>
      <c r="R1276" s="150" t="str">
        <f>IF($I1276="","",IF(COUNTIFS('2.Mini Orientation'!$C:$C,$I1276,'2.Mini Orientation'!$G:$G,"Yes")&gt;0,"Yes","No"))</f>
        <v/>
      </c>
      <c r="S1276" s="150"/>
      <c r="T1276"/>
    </row>
    <row r="1277" spans="1:20" ht="23.25" customHeight="1">
      <c r="A1277" s="150" t="str">
        <f t="shared" si="19"/>
        <v/>
      </c>
      <c r="B1277" s="153" t="str">
        <f>IF($I1277="","",IFERROR(IF(_xlfn.XLOOKUP($I1277,tbl_StartedStatus[Bold ID],tbl_StartedStatus[Started])="Started","Yes",IF(_xlfn.XLOOKUP($I1277,tbl_StartedStatus[Bold ID],tbl_StartedStatus[Started])="No Show","No Show","")),""))</f>
        <v/>
      </c>
      <c r="F1277" s="149"/>
      <c r="G1277" s="149"/>
      <c r="M1277" s="150"/>
      <c r="N1277" s="155"/>
      <c r="R1277" s="150" t="str">
        <f>IF($I1277="","",IF(COUNTIFS('2.Mini Orientation'!$C:$C,$I1277,'2.Mini Orientation'!$G:$G,"Yes")&gt;0,"Yes","No"))</f>
        <v/>
      </c>
      <c r="S1277" s="150"/>
      <c r="T1277"/>
    </row>
    <row r="1278" spans="1:20" ht="23.25" customHeight="1">
      <c r="A1278" s="150" t="str">
        <f t="shared" si="19"/>
        <v/>
      </c>
      <c r="B1278" s="153" t="str">
        <f>IF($I1278="","",IFERROR(IF(_xlfn.XLOOKUP($I1278,tbl_StartedStatus[Bold ID],tbl_StartedStatus[Started])="Started","Yes",IF(_xlfn.XLOOKUP($I1278,tbl_StartedStatus[Bold ID],tbl_StartedStatus[Started])="No Show","No Show","")),""))</f>
        <v/>
      </c>
      <c r="F1278" s="149"/>
      <c r="G1278" s="149"/>
      <c r="M1278" s="150"/>
      <c r="N1278" s="155"/>
      <c r="R1278" s="150" t="str">
        <f>IF($I1278="","",IF(COUNTIFS('2.Mini Orientation'!$C:$C,$I1278,'2.Mini Orientation'!$G:$G,"Yes")&gt;0,"Yes","No"))</f>
        <v/>
      </c>
      <c r="S1278" s="150"/>
      <c r="T1278"/>
    </row>
    <row r="1279" spans="1:20" ht="23.25" customHeight="1">
      <c r="A1279" s="150" t="str">
        <f t="shared" si="19"/>
        <v/>
      </c>
      <c r="B1279" s="153" t="str">
        <f>IF($I1279="","",IFERROR(IF(_xlfn.XLOOKUP($I1279,tbl_StartedStatus[Bold ID],tbl_StartedStatus[Started])="Started","Yes",IF(_xlfn.XLOOKUP($I1279,tbl_StartedStatus[Bold ID],tbl_StartedStatus[Started])="No Show","No Show","")),""))</f>
        <v/>
      </c>
      <c r="F1279" s="149"/>
      <c r="G1279" s="149"/>
      <c r="M1279" s="150"/>
      <c r="N1279" s="155"/>
      <c r="R1279" s="150" t="str">
        <f>IF($I1279="","",IF(COUNTIFS('2.Mini Orientation'!$C:$C,$I1279,'2.Mini Orientation'!$G:$G,"Yes")&gt;0,"Yes","No"))</f>
        <v/>
      </c>
      <c r="S1279" s="150"/>
      <c r="T1279"/>
    </row>
    <row r="1280" spans="1:20" ht="23.25" customHeight="1">
      <c r="A1280" s="150" t="str">
        <f t="shared" si="19"/>
        <v/>
      </c>
      <c r="B1280" s="153" t="str">
        <f>IF($I1280="","",IFERROR(IF(_xlfn.XLOOKUP($I1280,tbl_StartedStatus[Bold ID],tbl_StartedStatus[Started])="Started","Yes",IF(_xlfn.XLOOKUP($I1280,tbl_StartedStatus[Bold ID],tbl_StartedStatus[Started])="No Show","No Show","")),""))</f>
        <v/>
      </c>
      <c r="F1280" s="149"/>
      <c r="G1280" s="149"/>
      <c r="M1280" s="150"/>
      <c r="N1280" s="155"/>
      <c r="R1280" s="150" t="str">
        <f>IF($I1280="","",IF(COUNTIFS('2.Mini Orientation'!$C:$C,$I1280,'2.Mini Orientation'!$G:$G,"Yes")&gt;0,"Yes","No"))</f>
        <v/>
      </c>
      <c r="S1280" s="150"/>
      <c r="T1280"/>
    </row>
    <row r="1281" spans="1:20" ht="23.25" customHeight="1">
      <c r="A1281" s="150" t="str">
        <f t="shared" si="19"/>
        <v/>
      </c>
      <c r="B1281" s="153" t="str">
        <f>IF($I1281="","",IFERROR(IF(_xlfn.XLOOKUP($I1281,tbl_StartedStatus[Bold ID],tbl_StartedStatus[Started])="Started","Yes",IF(_xlfn.XLOOKUP($I1281,tbl_StartedStatus[Bold ID],tbl_StartedStatus[Started])="No Show","No Show","")),""))</f>
        <v/>
      </c>
      <c r="F1281" s="149"/>
      <c r="G1281" s="149"/>
      <c r="M1281" s="150"/>
      <c r="N1281" s="155"/>
      <c r="R1281" s="150" t="str">
        <f>IF($I1281="","",IF(COUNTIFS('2.Mini Orientation'!$C:$C,$I1281,'2.Mini Orientation'!$G:$G,"Yes")&gt;0,"Yes","No"))</f>
        <v/>
      </c>
      <c r="S1281" s="150"/>
      <c r="T1281"/>
    </row>
    <row r="1282" spans="1:20" ht="23.25" customHeight="1">
      <c r="A1282" s="150" t="str">
        <f t="shared" ref="A1282:A1345" si="20">IF($I1282="","",IF(AND($R1282="Yes",$O1282="Passed",$P1282="Passed",$Q1282="Passed"),"Yes","No"))</f>
        <v/>
      </c>
      <c r="B1282" s="153" t="str">
        <f>IF($I1282="","",IFERROR(IF(_xlfn.XLOOKUP($I1282,tbl_StartedStatus[Bold ID],tbl_StartedStatus[Started])="Started","Yes",IF(_xlfn.XLOOKUP($I1282,tbl_StartedStatus[Bold ID],tbl_StartedStatus[Started])="No Show","No Show","")),""))</f>
        <v/>
      </c>
      <c r="F1282" s="149"/>
      <c r="G1282" s="149"/>
      <c r="M1282" s="150"/>
      <c r="N1282" s="155"/>
      <c r="R1282" s="150" t="str">
        <f>IF($I1282="","",IF(COUNTIFS('2.Mini Orientation'!$C:$C,$I1282,'2.Mini Orientation'!$G:$G,"Yes")&gt;0,"Yes","No"))</f>
        <v/>
      </c>
      <c r="S1282" s="150"/>
      <c r="T1282"/>
    </row>
    <row r="1283" spans="1:20" ht="23.25" customHeight="1">
      <c r="A1283" s="150" t="str">
        <f t="shared" si="20"/>
        <v/>
      </c>
      <c r="B1283" s="153" t="str">
        <f>IF($I1283="","",IFERROR(IF(_xlfn.XLOOKUP($I1283,tbl_StartedStatus[Bold ID],tbl_StartedStatus[Started])="Started","Yes",IF(_xlfn.XLOOKUP($I1283,tbl_StartedStatus[Bold ID],tbl_StartedStatus[Started])="No Show","No Show","")),""))</f>
        <v/>
      </c>
      <c r="F1283" s="149"/>
      <c r="G1283" s="149"/>
      <c r="M1283" s="150"/>
      <c r="N1283" s="155"/>
      <c r="R1283" s="150" t="str">
        <f>IF($I1283="","",IF(COUNTIFS('2.Mini Orientation'!$C:$C,$I1283,'2.Mini Orientation'!$G:$G,"Yes")&gt;0,"Yes","No"))</f>
        <v/>
      </c>
      <c r="S1283" s="150"/>
      <c r="T1283"/>
    </row>
    <row r="1284" spans="1:20" ht="23.25" customHeight="1">
      <c r="A1284" s="150" t="str">
        <f t="shared" si="20"/>
        <v/>
      </c>
      <c r="B1284" s="153" t="str">
        <f>IF($I1284="","",IFERROR(IF(_xlfn.XLOOKUP($I1284,tbl_StartedStatus[Bold ID],tbl_StartedStatus[Started])="Started","Yes",IF(_xlfn.XLOOKUP($I1284,tbl_StartedStatus[Bold ID],tbl_StartedStatus[Started])="No Show","No Show","")),""))</f>
        <v/>
      </c>
      <c r="F1284" s="149"/>
      <c r="G1284" s="149"/>
      <c r="M1284" s="150"/>
      <c r="N1284" s="155"/>
      <c r="R1284" s="150" t="str">
        <f>IF($I1284="","",IF(COUNTIFS('2.Mini Orientation'!$C:$C,$I1284,'2.Mini Orientation'!$G:$G,"Yes")&gt;0,"Yes","No"))</f>
        <v/>
      </c>
      <c r="S1284" s="150"/>
      <c r="T1284"/>
    </row>
    <row r="1285" spans="1:20" ht="23.25" customHeight="1">
      <c r="A1285" s="150" t="str">
        <f t="shared" si="20"/>
        <v/>
      </c>
      <c r="B1285" s="153" t="str">
        <f>IF($I1285="","",IFERROR(IF(_xlfn.XLOOKUP($I1285,tbl_StartedStatus[Bold ID],tbl_StartedStatus[Started])="Started","Yes",IF(_xlfn.XLOOKUP($I1285,tbl_StartedStatus[Bold ID],tbl_StartedStatus[Started])="No Show","No Show","")),""))</f>
        <v/>
      </c>
      <c r="F1285" s="149"/>
      <c r="G1285" s="149"/>
      <c r="M1285" s="150"/>
      <c r="N1285" s="155"/>
      <c r="R1285" s="150" t="str">
        <f>IF($I1285="","",IF(COUNTIFS('2.Mini Orientation'!$C:$C,$I1285,'2.Mini Orientation'!$G:$G,"Yes")&gt;0,"Yes","No"))</f>
        <v/>
      </c>
      <c r="S1285" s="150"/>
      <c r="T1285"/>
    </row>
    <row r="1286" spans="1:20" ht="23.25" customHeight="1">
      <c r="A1286" s="150" t="str">
        <f t="shared" si="20"/>
        <v/>
      </c>
      <c r="B1286" s="153" t="str">
        <f>IF($I1286="","",IFERROR(IF(_xlfn.XLOOKUP($I1286,tbl_StartedStatus[Bold ID],tbl_StartedStatus[Started])="Started","Yes",IF(_xlfn.XLOOKUP($I1286,tbl_StartedStatus[Bold ID],tbl_StartedStatus[Started])="No Show","No Show","")),""))</f>
        <v/>
      </c>
      <c r="F1286" s="149"/>
      <c r="G1286" s="149"/>
      <c r="M1286" s="150"/>
      <c r="N1286" s="155"/>
      <c r="R1286" s="150" t="str">
        <f>IF($I1286="","",IF(COUNTIFS('2.Mini Orientation'!$C:$C,$I1286,'2.Mini Orientation'!$G:$G,"Yes")&gt;0,"Yes","No"))</f>
        <v/>
      </c>
      <c r="S1286" s="150"/>
      <c r="T1286"/>
    </row>
    <row r="1287" spans="1:20" ht="23.25" customHeight="1">
      <c r="A1287" s="150" t="str">
        <f t="shared" si="20"/>
        <v/>
      </c>
      <c r="B1287" s="153" t="str">
        <f>IF($I1287="","",IFERROR(IF(_xlfn.XLOOKUP($I1287,tbl_StartedStatus[Bold ID],tbl_StartedStatus[Started])="Started","Yes",IF(_xlfn.XLOOKUP($I1287,tbl_StartedStatus[Bold ID],tbl_StartedStatus[Started])="No Show","No Show","")),""))</f>
        <v/>
      </c>
      <c r="F1287" s="149"/>
      <c r="G1287" s="149"/>
      <c r="M1287" s="150"/>
      <c r="N1287" s="155"/>
      <c r="R1287" s="150" t="str">
        <f>IF($I1287="","",IF(COUNTIFS('2.Mini Orientation'!$C:$C,$I1287,'2.Mini Orientation'!$G:$G,"Yes")&gt;0,"Yes","No"))</f>
        <v/>
      </c>
      <c r="S1287" s="150"/>
      <c r="T1287"/>
    </row>
    <row r="1288" spans="1:20" ht="23.25" customHeight="1">
      <c r="A1288" s="150" t="str">
        <f t="shared" si="20"/>
        <v/>
      </c>
      <c r="B1288" s="153" t="str">
        <f>IF($I1288="","",IFERROR(IF(_xlfn.XLOOKUP($I1288,tbl_StartedStatus[Bold ID],tbl_StartedStatus[Started])="Started","Yes",IF(_xlfn.XLOOKUP($I1288,tbl_StartedStatus[Bold ID],tbl_StartedStatus[Started])="No Show","No Show","")),""))</f>
        <v/>
      </c>
      <c r="F1288" s="149"/>
      <c r="G1288" s="149"/>
      <c r="M1288" s="150"/>
      <c r="N1288" s="155"/>
      <c r="R1288" s="150" t="str">
        <f>IF($I1288="","",IF(COUNTIFS('2.Mini Orientation'!$C:$C,$I1288,'2.Mini Orientation'!$G:$G,"Yes")&gt;0,"Yes","No"))</f>
        <v/>
      </c>
      <c r="S1288" s="150"/>
      <c r="T1288"/>
    </row>
    <row r="1289" spans="1:20" ht="23.25" customHeight="1">
      <c r="A1289" s="150" t="str">
        <f t="shared" si="20"/>
        <v/>
      </c>
      <c r="B1289" s="153" t="str">
        <f>IF($I1289="","",IFERROR(IF(_xlfn.XLOOKUP($I1289,tbl_StartedStatus[Bold ID],tbl_StartedStatus[Started])="Started","Yes",IF(_xlfn.XLOOKUP($I1289,tbl_StartedStatus[Bold ID],tbl_StartedStatus[Started])="No Show","No Show","")),""))</f>
        <v/>
      </c>
      <c r="F1289" s="149"/>
      <c r="G1289" s="149"/>
      <c r="M1289" s="150"/>
      <c r="N1289" s="155"/>
      <c r="R1289" s="150" t="str">
        <f>IF($I1289="","",IF(COUNTIFS('2.Mini Orientation'!$C:$C,$I1289,'2.Mini Orientation'!$G:$G,"Yes")&gt;0,"Yes","No"))</f>
        <v/>
      </c>
      <c r="S1289" s="150"/>
      <c r="T1289"/>
    </row>
    <row r="1290" spans="1:20" ht="23.25" customHeight="1">
      <c r="A1290" s="150" t="str">
        <f t="shared" si="20"/>
        <v/>
      </c>
      <c r="B1290" s="153" t="str">
        <f>IF($I1290="","",IFERROR(IF(_xlfn.XLOOKUP($I1290,tbl_StartedStatus[Bold ID],tbl_StartedStatus[Started])="Started","Yes",IF(_xlfn.XLOOKUP($I1290,tbl_StartedStatus[Bold ID],tbl_StartedStatus[Started])="No Show","No Show","")),""))</f>
        <v/>
      </c>
      <c r="F1290" s="149"/>
      <c r="G1290" s="149"/>
      <c r="M1290" s="150"/>
      <c r="N1290" s="155"/>
      <c r="R1290" s="150" t="str">
        <f>IF($I1290="","",IF(COUNTIFS('2.Mini Orientation'!$C:$C,$I1290,'2.Mini Orientation'!$G:$G,"Yes")&gt;0,"Yes","No"))</f>
        <v/>
      </c>
      <c r="S1290" s="150"/>
      <c r="T1290"/>
    </row>
    <row r="1291" spans="1:20" ht="23.25" customHeight="1">
      <c r="A1291" s="150" t="str">
        <f t="shared" si="20"/>
        <v/>
      </c>
      <c r="B1291" s="153" t="str">
        <f>IF($I1291="","",IFERROR(IF(_xlfn.XLOOKUP($I1291,tbl_StartedStatus[Bold ID],tbl_StartedStatus[Started])="Started","Yes",IF(_xlfn.XLOOKUP($I1291,tbl_StartedStatus[Bold ID],tbl_StartedStatus[Started])="No Show","No Show","")),""))</f>
        <v/>
      </c>
      <c r="F1291" s="149"/>
      <c r="G1291" s="149"/>
      <c r="M1291" s="150"/>
      <c r="N1291" s="155"/>
      <c r="R1291" s="150" t="str">
        <f>IF($I1291="","",IF(COUNTIFS('2.Mini Orientation'!$C:$C,$I1291,'2.Mini Orientation'!$G:$G,"Yes")&gt;0,"Yes","No"))</f>
        <v/>
      </c>
      <c r="S1291" s="150"/>
      <c r="T1291"/>
    </row>
    <row r="1292" spans="1:20" ht="23.25" customHeight="1">
      <c r="A1292" s="150" t="str">
        <f t="shared" si="20"/>
        <v/>
      </c>
      <c r="B1292" s="153" t="str">
        <f>IF($I1292="","",IFERROR(IF(_xlfn.XLOOKUP($I1292,tbl_StartedStatus[Bold ID],tbl_StartedStatus[Started])="Started","Yes",IF(_xlfn.XLOOKUP($I1292,tbl_StartedStatus[Bold ID],tbl_StartedStatus[Started])="No Show","No Show","")),""))</f>
        <v/>
      </c>
      <c r="F1292" s="149"/>
      <c r="G1292" s="149"/>
      <c r="M1292" s="150"/>
      <c r="N1292" s="155"/>
      <c r="R1292" s="150" t="str">
        <f>IF($I1292="","",IF(COUNTIFS('2.Mini Orientation'!$C:$C,$I1292,'2.Mini Orientation'!$G:$G,"Yes")&gt;0,"Yes","No"))</f>
        <v/>
      </c>
      <c r="S1292" s="150"/>
      <c r="T1292"/>
    </row>
    <row r="1293" spans="1:20" ht="23.25" customHeight="1">
      <c r="A1293" s="150" t="str">
        <f t="shared" si="20"/>
        <v/>
      </c>
      <c r="B1293" s="153" t="str">
        <f>IF($I1293="","",IFERROR(IF(_xlfn.XLOOKUP($I1293,tbl_StartedStatus[Bold ID],tbl_StartedStatus[Started])="Started","Yes",IF(_xlfn.XLOOKUP($I1293,tbl_StartedStatus[Bold ID],tbl_StartedStatus[Started])="No Show","No Show","")),""))</f>
        <v/>
      </c>
      <c r="F1293" s="149"/>
      <c r="G1293" s="149"/>
      <c r="M1293" s="150"/>
      <c r="N1293" s="155"/>
      <c r="R1293" s="150" t="str">
        <f>IF($I1293="","",IF(COUNTIFS('2.Mini Orientation'!$C:$C,$I1293,'2.Mini Orientation'!$G:$G,"Yes")&gt;0,"Yes","No"))</f>
        <v/>
      </c>
      <c r="S1293" s="150"/>
      <c r="T1293"/>
    </row>
    <row r="1294" spans="1:20" ht="23.25" customHeight="1">
      <c r="A1294" s="150" t="str">
        <f t="shared" si="20"/>
        <v/>
      </c>
      <c r="B1294" s="153" t="str">
        <f>IF($I1294="","",IFERROR(IF(_xlfn.XLOOKUP($I1294,tbl_StartedStatus[Bold ID],tbl_StartedStatus[Started])="Started","Yes",IF(_xlfn.XLOOKUP($I1294,tbl_StartedStatus[Bold ID],tbl_StartedStatus[Started])="No Show","No Show","")),""))</f>
        <v/>
      </c>
      <c r="F1294" s="149"/>
      <c r="G1294" s="149"/>
      <c r="M1294" s="150"/>
      <c r="N1294" s="155"/>
      <c r="R1294" s="150" t="str">
        <f>IF($I1294="","",IF(COUNTIFS('2.Mini Orientation'!$C:$C,$I1294,'2.Mini Orientation'!$G:$G,"Yes")&gt;0,"Yes","No"))</f>
        <v/>
      </c>
      <c r="S1294" s="150"/>
      <c r="T1294"/>
    </row>
    <row r="1295" spans="1:20" ht="23.25" customHeight="1">
      <c r="A1295" s="150" t="str">
        <f t="shared" si="20"/>
        <v/>
      </c>
      <c r="B1295" s="153" t="str">
        <f>IF($I1295="","",IFERROR(IF(_xlfn.XLOOKUP($I1295,tbl_StartedStatus[Bold ID],tbl_StartedStatus[Started])="Started","Yes",IF(_xlfn.XLOOKUP($I1295,tbl_StartedStatus[Bold ID],tbl_StartedStatus[Started])="No Show","No Show","")),""))</f>
        <v/>
      </c>
      <c r="F1295" s="149"/>
      <c r="G1295" s="149"/>
      <c r="M1295" s="150"/>
      <c r="N1295" s="155"/>
      <c r="R1295" s="150" t="str">
        <f>IF($I1295="","",IF(COUNTIFS('2.Mini Orientation'!$C:$C,$I1295,'2.Mini Orientation'!$G:$G,"Yes")&gt;0,"Yes","No"))</f>
        <v/>
      </c>
      <c r="S1295" s="150"/>
      <c r="T1295"/>
    </row>
    <row r="1296" spans="1:20" ht="23.25" customHeight="1">
      <c r="A1296" s="150" t="str">
        <f t="shared" si="20"/>
        <v/>
      </c>
      <c r="B1296" s="153" t="str">
        <f>IF($I1296="","",IFERROR(IF(_xlfn.XLOOKUP($I1296,tbl_StartedStatus[Bold ID],tbl_StartedStatus[Started])="Started","Yes",IF(_xlfn.XLOOKUP($I1296,tbl_StartedStatus[Bold ID],tbl_StartedStatus[Started])="No Show","No Show","")),""))</f>
        <v/>
      </c>
      <c r="F1296" s="149"/>
      <c r="G1296" s="149"/>
      <c r="M1296" s="150"/>
      <c r="N1296" s="155"/>
      <c r="R1296" s="150" t="str">
        <f>IF($I1296="","",IF(COUNTIFS('2.Mini Orientation'!$C:$C,$I1296,'2.Mini Orientation'!$G:$G,"Yes")&gt;0,"Yes","No"))</f>
        <v/>
      </c>
      <c r="S1296" s="150"/>
      <c r="T1296"/>
    </row>
    <row r="1297" spans="1:20" ht="23.25" customHeight="1">
      <c r="A1297" s="150" t="str">
        <f t="shared" si="20"/>
        <v/>
      </c>
      <c r="B1297" s="153" t="str">
        <f>IF($I1297="","",IFERROR(IF(_xlfn.XLOOKUP($I1297,tbl_StartedStatus[Bold ID],tbl_StartedStatus[Started])="Started","Yes",IF(_xlfn.XLOOKUP($I1297,tbl_StartedStatus[Bold ID],tbl_StartedStatus[Started])="No Show","No Show","")),""))</f>
        <v/>
      </c>
      <c r="F1297" s="149"/>
      <c r="G1297" s="149"/>
      <c r="M1297" s="150"/>
      <c r="N1297" s="155"/>
      <c r="R1297" s="150" t="str">
        <f>IF($I1297="","",IF(COUNTIFS('2.Mini Orientation'!$C:$C,$I1297,'2.Mini Orientation'!$G:$G,"Yes")&gt;0,"Yes","No"))</f>
        <v/>
      </c>
      <c r="S1297" s="150"/>
      <c r="T1297"/>
    </row>
    <row r="1298" spans="1:20" ht="23.25" customHeight="1">
      <c r="A1298" s="150" t="str">
        <f t="shared" si="20"/>
        <v/>
      </c>
      <c r="B1298" s="153" t="str">
        <f>IF($I1298="","",IFERROR(IF(_xlfn.XLOOKUP($I1298,tbl_StartedStatus[Bold ID],tbl_StartedStatus[Started])="Started","Yes",IF(_xlfn.XLOOKUP($I1298,tbl_StartedStatus[Bold ID],tbl_StartedStatus[Started])="No Show","No Show","")),""))</f>
        <v/>
      </c>
      <c r="F1298" s="149"/>
      <c r="G1298" s="149"/>
      <c r="M1298" s="150"/>
      <c r="N1298" s="155"/>
      <c r="R1298" s="150" t="str">
        <f>IF($I1298="","",IF(COUNTIFS('2.Mini Orientation'!$C:$C,$I1298,'2.Mini Orientation'!$G:$G,"Yes")&gt;0,"Yes","No"))</f>
        <v/>
      </c>
      <c r="S1298" s="150"/>
      <c r="T1298"/>
    </row>
    <row r="1299" spans="1:20" ht="23.25" customHeight="1">
      <c r="A1299" s="150" t="str">
        <f t="shared" si="20"/>
        <v/>
      </c>
      <c r="B1299" s="153" t="str">
        <f>IF($I1299="","",IFERROR(IF(_xlfn.XLOOKUP($I1299,tbl_StartedStatus[Bold ID],tbl_StartedStatus[Started])="Started","Yes",IF(_xlfn.XLOOKUP($I1299,tbl_StartedStatus[Bold ID],tbl_StartedStatus[Started])="No Show","No Show","")),""))</f>
        <v/>
      </c>
      <c r="F1299" s="149"/>
      <c r="G1299" s="149"/>
      <c r="M1299" s="150"/>
      <c r="N1299" s="155"/>
      <c r="R1299" s="150" t="str">
        <f>IF($I1299="","",IF(COUNTIFS('2.Mini Orientation'!$C:$C,$I1299,'2.Mini Orientation'!$G:$G,"Yes")&gt;0,"Yes","No"))</f>
        <v/>
      </c>
      <c r="S1299" s="150"/>
      <c r="T1299"/>
    </row>
    <row r="1300" spans="1:20" ht="23.25" customHeight="1">
      <c r="A1300" s="150" t="str">
        <f t="shared" si="20"/>
        <v/>
      </c>
      <c r="B1300" s="153" t="str">
        <f>IF($I1300="","",IFERROR(IF(_xlfn.XLOOKUP($I1300,tbl_StartedStatus[Bold ID],tbl_StartedStatus[Started])="Started","Yes",IF(_xlfn.XLOOKUP($I1300,tbl_StartedStatus[Bold ID],tbl_StartedStatus[Started])="No Show","No Show","")),""))</f>
        <v/>
      </c>
      <c r="F1300" s="149"/>
      <c r="G1300" s="149"/>
      <c r="M1300" s="150"/>
      <c r="N1300" s="155"/>
      <c r="R1300" s="150" t="str">
        <f>IF($I1300="","",IF(COUNTIFS('2.Mini Orientation'!$C:$C,$I1300,'2.Mini Orientation'!$G:$G,"Yes")&gt;0,"Yes","No"))</f>
        <v/>
      </c>
      <c r="S1300" s="150"/>
      <c r="T1300"/>
    </row>
    <row r="1301" spans="1:20" ht="23.25" customHeight="1">
      <c r="A1301" s="150" t="str">
        <f t="shared" si="20"/>
        <v/>
      </c>
      <c r="B1301" s="153" t="str">
        <f>IF($I1301="","",IFERROR(IF(_xlfn.XLOOKUP($I1301,tbl_StartedStatus[Bold ID],tbl_StartedStatus[Started])="Started","Yes",IF(_xlfn.XLOOKUP($I1301,tbl_StartedStatus[Bold ID],tbl_StartedStatus[Started])="No Show","No Show","")),""))</f>
        <v/>
      </c>
      <c r="F1301" s="149"/>
      <c r="G1301" s="149"/>
      <c r="M1301" s="150"/>
      <c r="N1301" s="155"/>
      <c r="R1301" s="150" t="str">
        <f>IF($I1301="","",IF(COUNTIFS('2.Mini Orientation'!$C:$C,$I1301,'2.Mini Orientation'!$G:$G,"Yes")&gt;0,"Yes","No"))</f>
        <v/>
      </c>
      <c r="S1301" s="150"/>
      <c r="T1301"/>
    </row>
    <row r="1302" spans="1:20" ht="23.25" customHeight="1">
      <c r="A1302" s="150" t="str">
        <f t="shared" si="20"/>
        <v/>
      </c>
      <c r="B1302" s="153" t="str">
        <f>IF($I1302="","",IFERROR(IF(_xlfn.XLOOKUP($I1302,tbl_StartedStatus[Bold ID],tbl_StartedStatus[Started])="Started","Yes",IF(_xlfn.XLOOKUP($I1302,tbl_StartedStatus[Bold ID],tbl_StartedStatus[Started])="No Show","No Show","")),""))</f>
        <v/>
      </c>
      <c r="F1302" s="149"/>
      <c r="G1302" s="149"/>
      <c r="M1302" s="150"/>
      <c r="N1302" s="155"/>
      <c r="R1302" s="150" t="str">
        <f>IF($I1302="","",IF(COUNTIFS('2.Mini Orientation'!$C:$C,$I1302,'2.Mini Orientation'!$G:$G,"Yes")&gt;0,"Yes","No"))</f>
        <v/>
      </c>
      <c r="S1302" s="150"/>
      <c r="T1302"/>
    </row>
    <row r="1303" spans="1:20" ht="23.25" customHeight="1">
      <c r="A1303" s="150" t="str">
        <f t="shared" si="20"/>
        <v/>
      </c>
      <c r="B1303" s="153" t="str">
        <f>IF($I1303="","",IFERROR(IF(_xlfn.XLOOKUP($I1303,tbl_StartedStatus[Bold ID],tbl_StartedStatus[Started])="Started","Yes",IF(_xlfn.XLOOKUP($I1303,tbl_StartedStatus[Bold ID],tbl_StartedStatus[Started])="No Show","No Show","")),""))</f>
        <v/>
      </c>
      <c r="F1303" s="149"/>
      <c r="G1303" s="149"/>
      <c r="M1303" s="150"/>
      <c r="N1303" s="155"/>
      <c r="R1303" s="150" t="str">
        <f>IF($I1303="","",IF(COUNTIFS('2.Mini Orientation'!$C:$C,$I1303,'2.Mini Orientation'!$G:$G,"Yes")&gt;0,"Yes","No"))</f>
        <v/>
      </c>
      <c r="S1303" s="150"/>
      <c r="T1303"/>
    </row>
    <row r="1304" spans="1:20" ht="23.25" customHeight="1">
      <c r="A1304" s="150" t="str">
        <f t="shared" si="20"/>
        <v/>
      </c>
      <c r="B1304" s="153" t="str">
        <f>IF($I1304="","",IFERROR(IF(_xlfn.XLOOKUP($I1304,tbl_StartedStatus[Bold ID],tbl_StartedStatus[Started])="Started","Yes",IF(_xlfn.XLOOKUP($I1304,tbl_StartedStatus[Bold ID],tbl_StartedStatus[Started])="No Show","No Show","")),""))</f>
        <v/>
      </c>
      <c r="F1304" s="149"/>
      <c r="G1304" s="149"/>
      <c r="M1304" s="150"/>
      <c r="N1304" s="155"/>
      <c r="R1304" s="150" t="str">
        <f>IF($I1304="","",IF(COUNTIFS('2.Mini Orientation'!$C:$C,$I1304,'2.Mini Orientation'!$G:$G,"Yes")&gt;0,"Yes","No"))</f>
        <v/>
      </c>
      <c r="S1304" s="150"/>
      <c r="T1304"/>
    </row>
    <row r="1305" spans="1:20" ht="23.25" customHeight="1">
      <c r="A1305" s="150" t="str">
        <f t="shared" si="20"/>
        <v/>
      </c>
      <c r="B1305" s="153" t="str">
        <f>IF($I1305="","",IFERROR(IF(_xlfn.XLOOKUP($I1305,tbl_StartedStatus[Bold ID],tbl_StartedStatus[Started])="Started","Yes",IF(_xlfn.XLOOKUP($I1305,tbl_StartedStatus[Bold ID],tbl_StartedStatus[Started])="No Show","No Show","")),""))</f>
        <v/>
      </c>
      <c r="F1305" s="149"/>
      <c r="G1305" s="149"/>
      <c r="M1305" s="150"/>
      <c r="N1305" s="155"/>
      <c r="R1305" s="150" t="str">
        <f>IF($I1305="","",IF(COUNTIFS('2.Mini Orientation'!$C:$C,$I1305,'2.Mini Orientation'!$G:$G,"Yes")&gt;0,"Yes","No"))</f>
        <v/>
      </c>
      <c r="S1305" s="150"/>
      <c r="T1305"/>
    </row>
    <row r="1306" spans="1:20" ht="23.25" customHeight="1">
      <c r="A1306" s="150" t="str">
        <f t="shared" si="20"/>
        <v/>
      </c>
      <c r="B1306" s="153" t="str">
        <f>IF($I1306="","",IFERROR(IF(_xlfn.XLOOKUP($I1306,tbl_StartedStatus[Bold ID],tbl_StartedStatus[Started])="Started","Yes",IF(_xlfn.XLOOKUP($I1306,tbl_StartedStatus[Bold ID],tbl_StartedStatus[Started])="No Show","No Show","")),""))</f>
        <v/>
      </c>
      <c r="F1306" s="149"/>
      <c r="G1306" s="149"/>
      <c r="M1306" s="150"/>
      <c r="N1306" s="155"/>
      <c r="R1306" s="150" t="str">
        <f>IF($I1306="","",IF(COUNTIFS('2.Mini Orientation'!$C:$C,$I1306,'2.Mini Orientation'!$G:$G,"Yes")&gt;0,"Yes","No"))</f>
        <v/>
      </c>
      <c r="S1306" s="150"/>
      <c r="T1306"/>
    </row>
    <row r="1307" spans="1:20" ht="23.25" customHeight="1">
      <c r="A1307" s="150" t="str">
        <f t="shared" si="20"/>
        <v/>
      </c>
      <c r="B1307" s="153" t="str">
        <f>IF($I1307="","",IFERROR(IF(_xlfn.XLOOKUP($I1307,tbl_StartedStatus[Bold ID],tbl_StartedStatus[Started])="Started","Yes",IF(_xlfn.XLOOKUP($I1307,tbl_StartedStatus[Bold ID],tbl_StartedStatus[Started])="No Show","No Show","")),""))</f>
        <v/>
      </c>
      <c r="F1307" s="149"/>
      <c r="G1307" s="149"/>
      <c r="M1307" s="150"/>
      <c r="N1307" s="155"/>
      <c r="R1307" s="150" t="str">
        <f>IF($I1307="","",IF(COUNTIFS('2.Mini Orientation'!$C:$C,$I1307,'2.Mini Orientation'!$G:$G,"Yes")&gt;0,"Yes","No"))</f>
        <v/>
      </c>
      <c r="S1307" s="150"/>
      <c r="T1307"/>
    </row>
    <row r="1308" spans="1:20" ht="23.25" customHeight="1">
      <c r="A1308" s="150" t="str">
        <f t="shared" si="20"/>
        <v/>
      </c>
      <c r="B1308" s="153" t="str">
        <f>IF($I1308="","",IFERROR(IF(_xlfn.XLOOKUP($I1308,tbl_StartedStatus[Bold ID],tbl_StartedStatus[Started])="Started","Yes",IF(_xlfn.XLOOKUP($I1308,tbl_StartedStatus[Bold ID],tbl_StartedStatus[Started])="No Show","No Show","")),""))</f>
        <v/>
      </c>
      <c r="F1308" s="149"/>
      <c r="G1308" s="149"/>
      <c r="M1308" s="150"/>
      <c r="N1308" s="155"/>
      <c r="R1308" s="150" t="str">
        <f>IF($I1308="","",IF(COUNTIFS('2.Mini Orientation'!$C:$C,$I1308,'2.Mini Orientation'!$G:$G,"Yes")&gt;0,"Yes","No"))</f>
        <v/>
      </c>
      <c r="S1308" s="150"/>
      <c r="T1308"/>
    </row>
    <row r="1309" spans="1:20" ht="23.25" customHeight="1">
      <c r="A1309" s="150" t="str">
        <f t="shared" si="20"/>
        <v/>
      </c>
      <c r="B1309" s="153" t="str">
        <f>IF($I1309="","",IFERROR(IF(_xlfn.XLOOKUP($I1309,tbl_StartedStatus[Bold ID],tbl_StartedStatus[Started])="Started","Yes",IF(_xlfn.XLOOKUP($I1309,tbl_StartedStatus[Bold ID],tbl_StartedStatus[Started])="No Show","No Show","")),""))</f>
        <v/>
      </c>
      <c r="F1309" s="149"/>
      <c r="G1309" s="149"/>
      <c r="M1309" s="150"/>
      <c r="N1309" s="155"/>
      <c r="R1309" s="150" t="str">
        <f>IF($I1309="","",IF(COUNTIFS('2.Mini Orientation'!$C:$C,$I1309,'2.Mini Orientation'!$G:$G,"Yes")&gt;0,"Yes","No"))</f>
        <v/>
      </c>
      <c r="S1309" s="150"/>
      <c r="T1309"/>
    </row>
    <row r="1310" spans="1:20" ht="23.25" customHeight="1">
      <c r="A1310" s="150" t="str">
        <f t="shared" si="20"/>
        <v/>
      </c>
      <c r="B1310" s="153" t="str">
        <f>IF($I1310="","",IFERROR(IF(_xlfn.XLOOKUP($I1310,tbl_StartedStatus[Bold ID],tbl_StartedStatus[Started])="Started","Yes",IF(_xlfn.XLOOKUP($I1310,tbl_StartedStatus[Bold ID],tbl_StartedStatus[Started])="No Show","No Show","")),""))</f>
        <v/>
      </c>
      <c r="F1310" s="149"/>
      <c r="G1310" s="149"/>
      <c r="M1310" s="150"/>
      <c r="N1310" s="155"/>
      <c r="R1310" s="150" t="str">
        <f>IF($I1310="","",IF(COUNTIFS('2.Mini Orientation'!$C:$C,$I1310,'2.Mini Orientation'!$G:$G,"Yes")&gt;0,"Yes","No"))</f>
        <v/>
      </c>
      <c r="S1310" s="150"/>
      <c r="T1310"/>
    </row>
    <row r="1311" spans="1:20" ht="23.25" customHeight="1">
      <c r="A1311" s="150" t="str">
        <f t="shared" si="20"/>
        <v/>
      </c>
      <c r="B1311" s="153" t="str">
        <f>IF($I1311="","",IFERROR(IF(_xlfn.XLOOKUP($I1311,tbl_StartedStatus[Bold ID],tbl_StartedStatus[Started])="Started","Yes",IF(_xlfn.XLOOKUP($I1311,tbl_StartedStatus[Bold ID],tbl_StartedStatus[Started])="No Show","No Show","")),""))</f>
        <v/>
      </c>
      <c r="F1311" s="149"/>
      <c r="G1311" s="149"/>
      <c r="M1311" s="150"/>
      <c r="N1311" s="155"/>
      <c r="R1311" s="150" t="str">
        <f>IF($I1311="","",IF(COUNTIFS('2.Mini Orientation'!$C:$C,$I1311,'2.Mini Orientation'!$G:$G,"Yes")&gt;0,"Yes","No"))</f>
        <v/>
      </c>
      <c r="S1311" s="150"/>
      <c r="T1311"/>
    </row>
    <row r="1312" spans="1:20" ht="23.25" customHeight="1">
      <c r="A1312" s="150" t="str">
        <f t="shared" si="20"/>
        <v/>
      </c>
      <c r="B1312" s="153" t="str">
        <f>IF($I1312="","",IFERROR(IF(_xlfn.XLOOKUP($I1312,tbl_StartedStatus[Bold ID],tbl_StartedStatus[Started])="Started","Yes",IF(_xlfn.XLOOKUP($I1312,tbl_StartedStatus[Bold ID],tbl_StartedStatus[Started])="No Show","No Show","")),""))</f>
        <v/>
      </c>
      <c r="F1312" s="149"/>
      <c r="G1312" s="149"/>
      <c r="M1312" s="150"/>
      <c r="N1312" s="155"/>
      <c r="R1312" s="150" t="str">
        <f>IF($I1312="","",IF(COUNTIFS('2.Mini Orientation'!$C:$C,$I1312,'2.Mini Orientation'!$G:$G,"Yes")&gt;0,"Yes","No"))</f>
        <v/>
      </c>
      <c r="S1312" s="150"/>
      <c r="T1312"/>
    </row>
    <row r="1313" spans="1:20" ht="23.25" customHeight="1">
      <c r="A1313" s="150" t="str">
        <f t="shared" si="20"/>
        <v/>
      </c>
      <c r="B1313" s="153" t="str">
        <f>IF($I1313="","",IFERROR(IF(_xlfn.XLOOKUP($I1313,tbl_StartedStatus[Bold ID],tbl_StartedStatus[Started])="Started","Yes",IF(_xlfn.XLOOKUP($I1313,tbl_StartedStatus[Bold ID],tbl_StartedStatus[Started])="No Show","No Show","")),""))</f>
        <v/>
      </c>
      <c r="F1313" s="149"/>
      <c r="G1313" s="149"/>
      <c r="M1313" s="150"/>
      <c r="N1313" s="155"/>
      <c r="R1313" s="150" t="str">
        <f>IF($I1313="","",IF(COUNTIFS('2.Mini Orientation'!$C:$C,$I1313,'2.Mini Orientation'!$G:$G,"Yes")&gt;0,"Yes","No"))</f>
        <v/>
      </c>
      <c r="S1313" s="150"/>
      <c r="T1313"/>
    </row>
    <row r="1314" spans="1:20" ht="23.25" customHeight="1">
      <c r="A1314" s="150" t="str">
        <f t="shared" si="20"/>
        <v/>
      </c>
      <c r="B1314" s="153" t="str">
        <f>IF($I1314="","",IFERROR(IF(_xlfn.XLOOKUP($I1314,tbl_StartedStatus[Bold ID],tbl_StartedStatus[Started])="Started","Yes",IF(_xlfn.XLOOKUP($I1314,tbl_StartedStatus[Bold ID],tbl_StartedStatus[Started])="No Show","No Show","")),""))</f>
        <v/>
      </c>
      <c r="F1314" s="149"/>
      <c r="G1314" s="149"/>
      <c r="M1314" s="150"/>
      <c r="N1314" s="155"/>
      <c r="R1314" s="150" t="str">
        <f>IF($I1314="","",IF(COUNTIFS('2.Mini Orientation'!$C:$C,$I1314,'2.Mini Orientation'!$G:$G,"Yes")&gt;0,"Yes","No"))</f>
        <v/>
      </c>
      <c r="S1314" s="150"/>
      <c r="T1314"/>
    </row>
    <row r="1315" spans="1:20" ht="23.25" customHeight="1">
      <c r="A1315" s="150" t="str">
        <f t="shared" si="20"/>
        <v/>
      </c>
      <c r="B1315" s="153" t="str">
        <f>IF($I1315="","",IFERROR(IF(_xlfn.XLOOKUP($I1315,tbl_StartedStatus[Bold ID],tbl_StartedStatus[Started])="Started","Yes",IF(_xlfn.XLOOKUP($I1315,tbl_StartedStatus[Bold ID],tbl_StartedStatus[Started])="No Show","No Show","")),""))</f>
        <v/>
      </c>
      <c r="F1315" s="149"/>
      <c r="G1315" s="149"/>
      <c r="M1315" s="150"/>
      <c r="N1315" s="155"/>
      <c r="R1315" s="150" t="str">
        <f>IF($I1315="","",IF(COUNTIFS('2.Mini Orientation'!$C:$C,$I1315,'2.Mini Orientation'!$G:$G,"Yes")&gt;0,"Yes","No"))</f>
        <v/>
      </c>
      <c r="S1315" s="150"/>
      <c r="T1315"/>
    </row>
    <row r="1316" spans="1:20" ht="23.25" customHeight="1">
      <c r="A1316" s="150" t="str">
        <f t="shared" si="20"/>
        <v/>
      </c>
      <c r="B1316" s="153" t="str">
        <f>IF($I1316="","",IFERROR(IF(_xlfn.XLOOKUP($I1316,tbl_StartedStatus[Bold ID],tbl_StartedStatus[Started])="Started","Yes",IF(_xlfn.XLOOKUP($I1316,tbl_StartedStatus[Bold ID],tbl_StartedStatus[Started])="No Show","No Show","")),""))</f>
        <v/>
      </c>
      <c r="F1316" s="149"/>
      <c r="G1316" s="149"/>
      <c r="M1316" s="150"/>
      <c r="N1316" s="155"/>
      <c r="R1316" s="150" t="str">
        <f>IF($I1316="","",IF(COUNTIFS('2.Mini Orientation'!$C:$C,$I1316,'2.Mini Orientation'!$G:$G,"Yes")&gt;0,"Yes","No"))</f>
        <v/>
      </c>
      <c r="S1316" s="150"/>
      <c r="T1316"/>
    </row>
    <row r="1317" spans="1:20" ht="23.25" customHeight="1">
      <c r="A1317" s="150" t="str">
        <f t="shared" si="20"/>
        <v/>
      </c>
      <c r="B1317" s="153" t="str">
        <f>IF($I1317="","",IFERROR(IF(_xlfn.XLOOKUP($I1317,tbl_StartedStatus[Bold ID],tbl_StartedStatus[Started])="Started","Yes",IF(_xlfn.XLOOKUP($I1317,tbl_StartedStatus[Bold ID],tbl_StartedStatus[Started])="No Show","No Show","")),""))</f>
        <v/>
      </c>
      <c r="F1317" s="149"/>
      <c r="G1317" s="149"/>
      <c r="M1317" s="150"/>
      <c r="N1317" s="155"/>
      <c r="R1317" s="150" t="str">
        <f>IF($I1317="","",IF(COUNTIFS('2.Mini Orientation'!$C:$C,$I1317,'2.Mini Orientation'!$G:$G,"Yes")&gt;0,"Yes","No"))</f>
        <v/>
      </c>
      <c r="S1317" s="150"/>
      <c r="T1317"/>
    </row>
    <row r="1318" spans="1:20" ht="23.25" customHeight="1">
      <c r="A1318" s="150" t="str">
        <f t="shared" si="20"/>
        <v/>
      </c>
      <c r="B1318" s="153" t="str">
        <f>IF($I1318="","",IFERROR(IF(_xlfn.XLOOKUP($I1318,tbl_StartedStatus[Bold ID],tbl_StartedStatus[Started])="Started","Yes",IF(_xlfn.XLOOKUP($I1318,tbl_StartedStatus[Bold ID],tbl_StartedStatus[Started])="No Show","No Show","")),""))</f>
        <v/>
      </c>
      <c r="F1318" s="149"/>
      <c r="G1318" s="149"/>
      <c r="M1318" s="150"/>
      <c r="N1318" s="155"/>
      <c r="R1318" s="150" t="str">
        <f>IF($I1318="","",IF(COUNTIFS('2.Mini Orientation'!$C:$C,$I1318,'2.Mini Orientation'!$G:$G,"Yes")&gt;0,"Yes","No"))</f>
        <v/>
      </c>
      <c r="S1318" s="150"/>
      <c r="T1318"/>
    </row>
    <row r="1319" spans="1:20" ht="23.25" customHeight="1">
      <c r="A1319" s="150" t="str">
        <f t="shared" si="20"/>
        <v/>
      </c>
      <c r="B1319" s="153" t="str">
        <f>IF($I1319="","",IFERROR(IF(_xlfn.XLOOKUP($I1319,tbl_StartedStatus[Bold ID],tbl_StartedStatus[Started])="Started","Yes",IF(_xlfn.XLOOKUP($I1319,tbl_StartedStatus[Bold ID],tbl_StartedStatus[Started])="No Show","No Show","")),""))</f>
        <v/>
      </c>
      <c r="F1319" s="149"/>
      <c r="G1319" s="149"/>
      <c r="M1319" s="150"/>
      <c r="N1319" s="155"/>
      <c r="R1319" s="150" t="str">
        <f>IF($I1319="","",IF(COUNTIFS('2.Mini Orientation'!$C:$C,$I1319,'2.Mini Orientation'!$G:$G,"Yes")&gt;0,"Yes","No"))</f>
        <v/>
      </c>
      <c r="S1319" s="150"/>
      <c r="T1319"/>
    </row>
    <row r="1320" spans="1:20" ht="23.25" customHeight="1">
      <c r="A1320" s="150" t="str">
        <f t="shared" si="20"/>
        <v/>
      </c>
      <c r="B1320" s="153" t="str">
        <f>IF($I1320="","",IFERROR(IF(_xlfn.XLOOKUP($I1320,tbl_StartedStatus[Bold ID],tbl_StartedStatus[Started])="Started","Yes",IF(_xlfn.XLOOKUP($I1320,tbl_StartedStatus[Bold ID],tbl_StartedStatus[Started])="No Show","No Show","")),""))</f>
        <v/>
      </c>
      <c r="F1320" s="149"/>
      <c r="G1320" s="149"/>
      <c r="M1320" s="150"/>
      <c r="N1320" s="155"/>
      <c r="R1320" s="150" t="str">
        <f>IF($I1320="","",IF(COUNTIFS('2.Mini Orientation'!$C:$C,$I1320,'2.Mini Orientation'!$G:$G,"Yes")&gt;0,"Yes","No"))</f>
        <v/>
      </c>
      <c r="S1320" s="150"/>
      <c r="T1320"/>
    </row>
    <row r="1321" spans="1:20" ht="23.25" customHeight="1">
      <c r="A1321" s="150" t="str">
        <f t="shared" si="20"/>
        <v/>
      </c>
      <c r="B1321" s="153" t="str">
        <f>IF($I1321="","",IFERROR(IF(_xlfn.XLOOKUP($I1321,tbl_StartedStatus[Bold ID],tbl_StartedStatus[Started])="Started","Yes",IF(_xlfn.XLOOKUP($I1321,tbl_StartedStatus[Bold ID],tbl_StartedStatus[Started])="No Show","No Show","")),""))</f>
        <v/>
      </c>
      <c r="F1321" s="149"/>
      <c r="G1321" s="149"/>
      <c r="M1321" s="150"/>
      <c r="N1321" s="155"/>
      <c r="R1321" s="150" t="str">
        <f>IF($I1321="","",IF(COUNTIFS('2.Mini Orientation'!$C:$C,$I1321,'2.Mini Orientation'!$G:$G,"Yes")&gt;0,"Yes","No"))</f>
        <v/>
      </c>
      <c r="S1321" s="150"/>
      <c r="T1321"/>
    </row>
    <row r="1322" spans="1:20" ht="23.25" customHeight="1">
      <c r="A1322" s="150" t="str">
        <f t="shared" si="20"/>
        <v/>
      </c>
      <c r="B1322" s="153" t="str">
        <f>IF($I1322="","",IFERROR(IF(_xlfn.XLOOKUP($I1322,tbl_StartedStatus[Bold ID],tbl_StartedStatus[Started])="Started","Yes",IF(_xlfn.XLOOKUP($I1322,tbl_StartedStatus[Bold ID],tbl_StartedStatus[Started])="No Show","No Show","")),""))</f>
        <v/>
      </c>
      <c r="F1322" s="149"/>
      <c r="G1322" s="149"/>
      <c r="M1322" s="150"/>
      <c r="N1322" s="155"/>
      <c r="R1322" s="150" t="str">
        <f>IF($I1322="","",IF(COUNTIFS('2.Mini Orientation'!$C:$C,$I1322,'2.Mini Orientation'!$G:$G,"Yes")&gt;0,"Yes","No"))</f>
        <v/>
      </c>
      <c r="S1322" s="150"/>
      <c r="T1322"/>
    </row>
    <row r="1323" spans="1:20" ht="23.25" customHeight="1">
      <c r="A1323" s="150" t="str">
        <f t="shared" si="20"/>
        <v/>
      </c>
      <c r="B1323" s="153" t="str">
        <f>IF($I1323="","",IFERROR(IF(_xlfn.XLOOKUP($I1323,tbl_StartedStatus[Bold ID],tbl_StartedStatus[Started])="Started","Yes",IF(_xlfn.XLOOKUP($I1323,tbl_StartedStatus[Bold ID],tbl_StartedStatus[Started])="No Show","No Show","")),""))</f>
        <v/>
      </c>
      <c r="F1323" s="149"/>
      <c r="G1323" s="149"/>
      <c r="M1323" s="150"/>
      <c r="N1323" s="155"/>
      <c r="R1323" s="150" t="str">
        <f>IF($I1323="","",IF(COUNTIFS('2.Mini Orientation'!$C:$C,$I1323,'2.Mini Orientation'!$G:$G,"Yes")&gt;0,"Yes","No"))</f>
        <v/>
      </c>
      <c r="S1323" s="150"/>
      <c r="T1323"/>
    </row>
    <row r="1324" spans="1:20" ht="23.25" customHeight="1">
      <c r="A1324" s="150" t="str">
        <f t="shared" si="20"/>
        <v/>
      </c>
      <c r="B1324" s="153" t="str">
        <f>IF($I1324="","",IFERROR(IF(_xlfn.XLOOKUP($I1324,tbl_StartedStatus[Bold ID],tbl_StartedStatus[Started])="Started","Yes",IF(_xlfn.XLOOKUP($I1324,tbl_StartedStatus[Bold ID],tbl_StartedStatus[Started])="No Show","No Show","")),""))</f>
        <v/>
      </c>
      <c r="F1324" s="149"/>
      <c r="G1324" s="149"/>
      <c r="M1324" s="150"/>
      <c r="N1324" s="155"/>
      <c r="R1324" s="150" t="str">
        <f>IF($I1324="","",IF(COUNTIFS('2.Mini Orientation'!$C:$C,$I1324,'2.Mini Orientation'!$G:$G,"Yes")&gt;0,"Yes","No"))</f>
        <v/>
      </c>
      <c r="S1324" s="150"/>
      <c r="T1324"/>
    </row>
    <row r="1325" spans="1:20" ht="23.25" customHeight="1">
      <c r="A1325" s="150" t="str">
        <f t="shared" si="20"/>
        <v/>
      </c>
      <c r="B1325" s="153" t="str">
        <f>IF($I1325="","",IFERROR(IF(_xlfn.XLOOKUP($I1325,tbl_StartedStatus[Bold ID],tbl_StartedStatus[Started])="Started","Yes",IF(_xlfn.XLOOKUP($I1325,tbl_StartedStatus[Bold ID],tbl_StartedStatus[Started])="No Show","No Show","")),""))</f>
        <v/>
      </c>
      <c r="F1325" s="149"/>
      <c r="G1325" s="149"/>
      <c r="M1325" s="150"/>
      <c r="N1325" s="155"/>
      <c r="R1325" s="150" t="str">
        <f>IF($I1325="","",IF(COUNTIFS('2.Mini Orientation'!$C:$C,$I1325,'2.Mini Orientation'!$G:$G,"Yes")&gt;0,"Yes","No"))</f>
        <v/>
      </c>
      <c r="S1325" s="150"/>
      <c r="T1325"/>
    </row>
    <row r="1326" spans="1:20" ht="23.25" customHeight="1">
      <c r="A1326" s="150" t="str">
        <f t="shared" si="20"/>
        <v/>
      </c>
      <c r="B1326" s="153" t="str">
        <f>IF($I1326="","",IFERROR(IF(_xlfn.XLOOKUP($I1326,tbl_StartedStatus[Bold ID],tbl_StartedStatus[Started])="Started","Yes",IF(_xlfn.XLOOKUP($I1326,tbl_StartedStatus[Bold ID],tbl_StartedStatus[Started])="No Show","No Show","")),""))</f>
        <v/>
      </c>
      <c r="F1326" s="149"/>
      <c r="G1326" s="149"/>
      <c r="M1326" s="150"/>
      <c r="N1326" s="155"/>
      <c r="R1326" s="150" t="str">
        <f>IF($I1326="","",IF(COUNTIFS('2.Mini Orientation'!$C:$C,$I1326,'2.Mini Orientation'!$G:$G,"Yes")&gt;0,"Yes","No"))</f>
        <v/>
      </c>
      <c r="S1326" s="150"/>
      <c r="T1326"/>
    </row>
    <row r="1327" spans="1:20" ht="23.25" customHeight="1">
      <c r="A1327" s="150" t="str">
        <f t="shared" si="20"/>
        <v/>
      </c>
      <c r="B1327" s="153" t="str">
        <f>IF($I1327="","",IFERROR(IF(_xlfn.XLOOKUP($I1327,tbl_StartedStatus[Bold ID],tbl_StartedStatus[Started])="Started","Yes",IF(_xlfn.XLOOKUP($I1327,tbl_StartedStatus[Bold ID],tbl_StartedStatus[Started])="No Show","No Show","")),""))</f>
        <v/>
      </c>
      <c r="F1327" s="149"/>
      <c r="G1327" s="149"/>
      <c r="M1327" s="150"/>
      <c r="N1327" s="155"/>
      <c r="R1327" s="150" t="str">
        <f>IF($I1327="","",IF(COUNTIFS('2.Mini Orientation'!$C:$C,$I1327,'2.Mini Orientation'!$G:$G,"Yes")&gt;0,"Yes","No"))</f>
        <v/>
      </c>
      <c r="S1327" s="150"/>
      <c r="T1327"/>
    </row>
    <row r="1328" spans="1:20" ht="23.25" customHeight="1">
      <c r="A1328" s="150" t="str">
        <f t="shared" si="20"/>
        <v/>
      </c>
      <c r="B1328" s="153" t="str">
        <f>IF($I1328="","",IFERROR(IF(_xlfn.XLOOKUP($I1328,tbl_StartedStatus[Bold ID],tbl_StartedStatus[Started])="Started","Yes",IF(_xlfn.XLOOKUP($I1328,tbl_StartedStatus[Bold ID],tbl_StartedStatus[Started])="No Show","No Show","")),""))</f>
        <v/>
      </c>
      <c r="F1328" s="149"/>
      <c r="G1328" s="149"/>
      <c r="M1328" s="150"/>
      <c r="N1328" s="155"/>
      <c r="R1328" s="150" t="str">
        <f>IF($I1328="","",IF(COUNTIFS('2.Mini Orientation'!$C:$C,$I1328,'2.Mini Orientation'!$G:$G,"Yes")&gt;0,"Yes","No"))</f>
        <v/>
      </c>
      <c r="S1328" s="150"/>
      <c r="T1328"/>
    </row>
    <row r="1329" spans="1:20" ht="23.25" customHeight="1">
      <c r="A1329" s="150" t="str">
        <f t="shared" si="20"/>
        <v/>
      </c>
      <c r="B1329" s="153" t="str">
        <f>IF($I1329="","",IFERROR(IF(_xlfn.XLOOKUP($I1329,tbl_StartedStatus[Bold ID],tbl_StartedStatus[Started])="Started","Yes",IF(_xlfn.XLOOKUP($I1329,tbl_StartedStatus[Bold ID],tbl_StartedStatus[Started])="No Show","No Show","")),""))</f>
        <v/>
      </c>
      <c r="F1329" s="149"/>
      <c r="G1329" s="149"/>
      <c r="M1329" s="150"/>
      <c r="N1329" s="155"/>
      <c r="R1329" s="150" t="str">
        <f>IF($I1329="","",IF(COUNTIFS('2.Mini Orientation'!$C:$C,$I1329,'2.Mini Orientation'!$G:$G,"Yes")&gt;0,"Yes","No"))</f>
        <v/>
      </c>
      <c r="S1329" s="150"/>
      <c r="T1329"/>
    </row>
    <row r="1330" spans="1:20" ht="23.25" customHeight="1">
      <c r="A1330" s="150" t="str">
        <f t="shared" si="20"/>
        <v/>
      </c>
      <c r="B1330" s="153" t="str">
        <f>IF($I1330="","",IFERROR(IF(_xlfn.XLOOKUP($I1330,tbl_StartedStatus[Bold ID],tbl_StartedStatus[Started])="Started","Yes",IF(_xlfn.XLOOKUP($I1330,tbl_StartedStatus[Bold ID],tbl_StartedStatus[Started])="No Show","No Show","")),""))</f>
        <v/>
      </c>
      <c r="F1330" s="149"/>
      <c r="G1330" s="149"/>
      <c r="M1330" s="150"/>
      <c r="N1330" s="155"/>
      <c r="R1330" s="150" t="str">
        <f>IF($I1330="","",IF(COUNTIFS('2.Mini Orientation'!$C:$C,$I1330,'2.Mini Orientation'!$G:$G,"Yes")&gt;0,"Yes","No"))</f>
        <v/>
      </c>
      <c r="S1330" s="150"/>
      <c r="T1330"/>
    </row>
    <row r="1331" spans="1:20" ht="23.25" customHeight="1">
      <c r="A1331" s="150" t="str">
        <f t="shared" si="20"/>
        <v/>
      </c>
      <c r="B1331" s="153" t="str">
        <f>IF($I1331="","",IFERROR(IF(_xlfn.XLOOKUP($I1331,tbl_StartedStatus[Bold ID],tbl_StartedStatus[Started])="Started","Yes",IF(_xlfn.XLOOKUP($I1331,tbl_StartedStatus[Bold ID],tbl_StartedStatus[Started])="No Show","No Show","")),""))</f>
        <v/>
      </c>
      <c r="F1331" s="149"/>
      <c r="G1331" s="149"/>
      <c r="M1331" s="150"/>
      <c r="N1331" s="155"/>
      <c r="R1331" s="150" t="str">
        <f>IF($I1331="","",IF(COUNTIFS('2.Mini Orientation'!$C:$C,$I1331,'2.Mini Orientation'!$G:$G,"Yes")&gt;0,"Yes","No"))</f>
        <v/>
      </c>
      <c r="S1331" s="150"/>
      <c r="T1331"/>
    </row>
    <row r="1332" spans="1:20" ht="23.25" customHeight="1">
      <c r="A1332" s="150" t="str">
        <f t="shared" si="20"/>
        <v/>
      </c>
      <c r="B1332" s="153" t="str">
        <f>IF($I1332="","",IFERROR(IF(_xlfn.XLOOKUP($I1332,tbl_StartedStatus[Bold ID],tbl_StartedStatus[Started])="Started","Yes",IF(_xlfn.XLOOKUP($I1332,tbl_StartedStatus[Bold ID],tbl_StartedStatus[Started])="No Show","No Show","")),""))</f>
        <v/>
      </c>
      <c r="F1332" s="149"/>
      <c r="G1332" s="149"/>
      <c r="M1332" s="150"/>
      <c r="N1332" s="155"/>
      <c r="R1332" s="150" t="str">
        <f>IF($I1332="","",IF(COUNTIFS('2.Mini Orientation'!$C:$C,$I1332,'2.Mini Orientation'!$G:$G,"Yes")&gt;0,"Yes","No"))</f>
        <v/>
      </c>
      <c r="S1332" s="150"/>
      <c r="T1332"/>
    </row>
    <row r="1333" spans="1:20" ht="23.25" customHeight="1">
      <c r="A1333" s="150" t="str">
        <f t="shared" si="20"/>
        <v/>
      </c>
      <c r="B1333" s="153" t="str">
        <f>IF($I1333="","",IFERROR(IF(_xlfn.XLOOKUP($I1333,tbl_StartedStatus[Bold ID],tbl_StartedStatus[Started])="Started","Yes",IF(_xlfn.XLOOKUP($I1333,tbl_StartedStatus[Bold ID],tbl_StartedStatus[Started])="No Show","No Show","")),""))</f>
        <v/>
      </c>
      <c r="F1333" s="149"/>
      <c r="G1333" s="149"/>
      <c r="M1333" s="150"/>
      <c r="N1333" s="155"/>
      <c r="R1333" s="150" t="str">
        <f>IF($I1333="","",IF(COUNTIFS('2.Mini Orientation'!$C:$C,$I1333,'2.Mini Orientation'!$G:$G,"Yes")&gt;0,"Yes","No"))</f>
        <v/>
      </c>
      <c r="S1333" s="150"/>
      <c r="T1333"/>
    </row>
    <row r="1334" spans="1:20" ht="23.25" customHeight="1">
      <c r="A1334" s="150" t="str">
        <f t="shared" si="20"/>
        <v/>
      </c>
      <c r="B1334" s="153" t="str">
        <f>IF($I1334="","",IFERROR(IF(_xlfn.XLOOKUP($I1334,tbl_StartedStatus[Bold ID],tbl_StartedStatus[Started])="Started","Yes",IF(_xlfn.XLOOKUP($I1334,tbl_StartedStatus[Bold ID],tbl_StartedStatus[Started])="No Show","No Show","")),""))</f>
        <v/>
      </c>
      <c r="F1334" s="149"/>
      <c r="G1334" s="149"/>
      <c r="M1334" s="150"/>
      <c r="N1334" s="155"/>
      <c r="R1334" s="150" t="str">
        <f>IF($I1334="","",IF(COUNTIFS('2.Mini Orientation'!$C:$C,$I1334,'2.Mini Orientation'!$G:$G,"Yes")&gt;0,"Yes","No"))</f>
        <v/>
      </c>
      <c r="S1334" s="150"/>
      <c r="T1334"/>
    </row>
    <row r="1335" spans="1:20" ht="23.25" customHeight="1">
      <c r="A1335" s="150" t="str">
        <f t="shared" si="20"/>
        <v/>
      </c>
      <c r="B1335" s="153" t="str">
        <f>IF($I1335="","",IFERROR(IF(_xlfn.XLOOKUP($I1335,tbl_StartedStatus[Bold ID],tbl_StartedStatus[Started])="Started","Yes",IF(_xlfn.XLOOKUP($I1335,tbl_StartedStatus[Bold ID],tbl_StartedStatus[Started])="No Show","No Show","")),""))</f>
        <v/>
      </c>
      <c r="F1335" s="149"/>
      <c r="G1335" s="149"/>
      <c r="M1335" s="150"/>
      <c r="N1335" s="155"/>
      <c r="R1335" s="150" t="str">
        <f>IF($I1335="","",IF(COUNTIFS('2.Mini Orientation'!$C:$C,$I1335,'2.Mini Orientation'!$G:$G,"Yes")&gt;0,"Yes","No"))</f>
        <v/>
      </c>
      <c r="S1335" s="150"/>
      <c r="T1335"/>
    </row>
    <row r="1336" spans="1:20" ht="23.25" customHeight="1">
      <c r="A1336" s="150" t="str">
        <f t="shared" si="20"/>
        <v/>
      </c>
      <c r="B1336" s="153" t="str">
        <f>IF($I1336="","",IFERROR(IF(_xlfn.XLOOKUP($I1336,tbl_StartedStatus[Bold ID],tbl_StartedStatus[Started])="Started","Yes",IF(_xlfn.XLOOKUP($I1336,tbl_StartedStatus[Bold ID],tbl_StartedStatus[Started])="No Show","No Show","")),""))</f>
        <v/>
      </c>
      <c r="F1336" s="149"/>
      <c r="G1336" s="149"/>
      <c r="M1336" s="150"/>
      <c r="N1336" s="155"/>
      <c r="R1336" s="150" t="str">
        <f>IF($I1336="","",IF(COUNTIFS('2.Mini Orientation'!$C:$C,$I1336,'2.Mini Orientation'!$G:$G,"Yes")&gt;0,"Yes","No"))</f>
        <v/>
      </c>
      <c r="S1336" s="150"/>
      <c r="T1336"/>
    </row>
    <row r="1337" spans="1:20" ht="23.25" customHeight="1">
      <c r="A1337" s="150" t="str">
        <f t="shared" si="20"/>
        <v/>
      </c>
      <c r="B1337" s="153" t="str">
        <f>IF($I1337="","",IFERROR(IF(_xlfn.XLOOKUP($I1337,tbl_StartedStatus[Bold ID],tbl_StartedStatus[Started])="Started","Yes",IF(_xlfn.XLOOKUP($I1337,tbl_StartedStatus[Bold ID],tbl_StartedStatus[Started])="No Show","No Show","")),""))</f>
        <v/>
      </c>
      <c r="F1337" s="149"/>
      <c r="G1337" s="149"/>
      <c r="M1337" s="150"/>
      <c r="N1337" s="155"/>
      <c r="R1337" s="150" t="str">
        <f>IF($I1337="","",IF(COUNTIFS('2.Mini Orientation'!$C:$C,$I1337,'2.Mini Orientation'!$G:$G,"Yes")&gt;0,"Yes","No"))</f>
        <v/>
      </c>
      <c r="S1337" s="150"/>
      <c r="T1337"/>
    </row>
    <row r="1338" spans="1:20" ht="23.25" customHeight="1">
      <c r="A1338" s="150" t="str">
        <f t="shared" si="20"/>
        <v/>
      </c>
      <c r="B1338" s="153" t="str">
        <f>IF($I1338="","",IFERROR(IF(_xlfn.XLOOKUP($I1338,tbl_StartedStatus[Bold ID],tbl_StartedStatus[Started])="Started","Yes",IF(_xlfn.XLOOKUP($I1338,tbl_StartedStatus[Bold ID],tbl_StartedStatus[Started])="No Show","No Show","")),""))</f>
        <v/>
      </c>
      <c r="F1338" s="149"/>
      <c r="G1338" s="149"/>
      <c r="M1338" s="150"/>
      <c r="N1338" s="155"/>
      <c r="R1338" s="150" t="str">
        <f>IF($I1338="","",IF(COUNTIFS('2.Mini Orientation'!$C:$C,$I1338,'2.Mini Orientation'!$G:$G,"Yes")&gt;0,"Yes","No"))</f>
        <v/>
      </c>
      <c r="S1338" s="150"/>
      <c r="T1338"/>
    </row>
    <row r="1339" spans="1:20" ht="23.25" customHeight="1">
      <c r="A1339" s="150" t="str">
        <f t="shared" si="20"/>
        <v/>
      </c>
      <c r="B1339" s="153" t="str">
        <f>IF($I1339="","",IFERROR(IF(_xlfn.XLOOKUP($I1339,tbl_StartedStatus[Bold ID],tbl_StartedStatus[Started])="Started","Yes",IF(_xlfn.XLOOKUP($I1339,tbl_StartedStatus[Bold ID],tbl_StartedStatus[Started])="No Show","No Show","")),""))</f>
        <v/>
      </c>
      <c r="F1339" s="149"/>
      <c r="G1339" s="149"/>
      <c r="M1339" s="150"/>
      <c r="N1339" s="155"/>
      <c r="R1339" s="150" t="str">
        <f>IF($I1339="","",IF(COUNTIFS('2.Mini Orientation'!$C:$C,$I1339,'2.Mini Orientation'!$G:$G,"Yes")&gt;0,"Yes","No"))</f>
        <v/>
      </c>
      <c r="S1339" s="150"/>
      <c r="T1339"/>
    </row>
    <row r="1340" spans="1:20" ht="23.25" customHeight="1">
      <c r="A1340" s="150" t="str">
        <f t="shared" si="20"/>
        <v/>
      </c>
      <c r="B1340" s="153" t="str">
        <f>IF($I1340="","",IFERROR(IF(_xlfn.XLOOKUP($I1340,tbl_StartedStatus[Bold ID],tbl_StartedStatus[Started])="Started","Yes",IF(_xlfn.XLOOKUP($I1340,tbl_StartedStatus[Bold ID],tbl_StartedStatus[Started])="No Show","No Show","")),""))</f>
        <v/>
      </c>
      <c r="F1340" s="149"/>
      <c r="G1340" s="149"/>
      <c r="M1340" s="150"/>
      <c r="N1340" s="155"/>
      <c r="R1340" s="150" t="str">
        <f>IF($I1340="","",IF(COUNTIFS('2.Mini Orientation'!$C:$C,$I1340,'2.Mini Orientation'!$G:$G,"Yes")&gt;0,"Yes","No"))</f>
        <v/>
      </c>
      <c r="S1340" s="150"/>
      <c r="T1340"/>
    </row>
    <row r="1341" spans="1:20" ht="23.25" customHeight="1">
      <c r="A1341" s="150" t="str">
        <f t="shared" si="20"/>
        <v/>
      </c>
      <c r="B1341" s="153" t="str">
        <f>IF($I1341="","",IFERROR(IF(_xlfn.XLOOKUP($I1341,tbl_StartedStatus[Bold ID],tbl_StartedStatus[Started])="Started","Yes",IF(_xlfn.XLOOKUP($I1341,tbl_StartedStatus[Bold ID],tbl_StartedStatus[Started])="No Show","No Show","")),""))</f>
        <v/>
      </c>
      <c r="F1341" s="149"/>
      <c r="G1341" s="149"/>
      <c r="M1341" s="150"/>
      <c r="N1341" s="155"/>
      <c r="R1341" s="150" t="str">
        <f>IF($I1341="","",IF(COUNTIFS('2.Mini Orientation'!$C:$C,$I1341,'2.Mini Orientation'!$G:$G,"Yes")&gt;0,"Yes","No"))</f>
        <v/>
      </c>
      <c r="S1341" s="150"/>
      <c r="T1341"/>
    </row>
    <row r="1342" spans="1:20" ht="23.25" customHeight="1">
      <c r="A1342" s="150" t="str">
        <f t="shared" si="20"/>
        <v/>
      </c>
      <c r="B1342" s="153" t="str">
        <f>IF($I1342="","",IFERROR(IF(_xlfn.XLOOKUP($I1342,tbl_StartedStatus[Bold ID],tbl_StartedStatus[Started])="Started","Yes",IF(_xlfn.XLOOKUP($I1342,tbl_StartedStatus[Bold ID],tbl_StartedStatus[Started])="No Show","No Show","")),""))</f>
        <v/>
      </c>
      <c r="F1342" s="149"/>
      <c r="G1342" s="149"/>
      <c r="M1342" s="150"/>
      <c r="N1342" s="155"/>
      <c r="R1342" s="150" t="str">
        <f>IF($I1342="","",IF(COUNTIFS('2.Mini Orientation'!$C:$C,$I1342,'2.Mini Orientation'!$G:$G,"Yes")&gt;0,"Yes","No"))</f>
        <v/>
      </c>
      <c r="S1342" s="150"/>
      <c r="T1342"/>
    </row>
    <row r="1343" spans="1:20" ht="23.25" customHeight="1">
      <c r="A1343" s="150" t="str">
        <f t="shared" si="20"/>
        <v/>
      </c>
      <c r="B1343" s="153" t="str">
        <f>IF($I1343="","",IFERROR(IF(_xlfn.XLOOKUP($I1343,tbl_StartedStatus[Bold ID],tbl_StartedStatus[Started])="Started","Yes",IF(_xlfn.XLOOKUP($I1343,tbl_StartedStatus[Bold ID],tbl_StartedStatus[Started])="No Show","No Show","")),""))</f>
        <v/>
      </c>
      <c r="F1343" s="149"/>
      <c r="G1343" s="149"/>
      <c r="M1343" s="150"/>
      <c r="N1343" s="155"/>
      <c r="R1343" s="150" t="str">
        <f>IF($I1343="","",IF(COUNTIFS('2.Mini Orientation'!$C:$C,$I1343,'2.Mini Orientation'!$G:$G,"Yes")&gt;0,"Yes","No"))</f>
        <v/>
      </c>
      <c r="S1343" s="150"/>
      <c r="T1343"/>
    </row>
    <row r="1344" spans="1:20" ht="23.25" customHeight="1">
      <c r="A1344" s="150" t="str">
        <f t="shared" si="20"/>
        <v/>
      </c>
      <c r="B1344" s="153" t="str">
        <f>IF($I1344="","",IFERROR(IF(_xlfn.XLOOKUP($I1344,tbl_StartedStatus[Bold ID],tbl_StartedStatus[Started])="Started","Yes",IF(_xlfn.XLOOKUP($I1344,tbl_StartedStatus[Bold ID],tbl_StartedStatus[Started])="No Show","No Show","")),""))</f>
        <v/>
      </c>
      <c r="F1344" s="149"/>
      <c r="G1344" s="149"/>
      <c r="M1344" s="150"/>
      <c r="N1344" s="155"/>
      <c r="R1344" s="150" t="str">
        <f>IF($I1344="","",IF(COUNTIFS('2.Mini Orientation'!$C:$C,$I1344,'2.Mini Orientation'!$G:$G,"Yes")&gt;0,"Yes","No"))</f>
        <v/>
      </c>
      <c r="S1344" s="150"/>
      <c r="T1344"/>
    </row>
    <row r="1345" spans="1:20" ht="23.25" customHeight="1">
      <c r="A1345" s="150" t="str">
        <f t="shared" si="20"/>
        <v/>
      </c>
      <c r="B1345" s="153" t="str">
        <f>IF($I1345="","",IFERROR(IF(_xlfn.XLOOKUP($I1345,tbl_StartedStatus[Bold ID],tbl_StartedStatus[Started])="Started","Yes",IF(_xlfn.XLOOKUP($I1345,tbl_StartedStatus[Bold ID],tbl_StartedStatus[Started])="No Show","No Show","")),""))</f>
        <v/>
      </c>
      <c r="F1345" s="149"/>
      <c r="G1345" s="149"/>
      <c r="M1345" s="150"/>
      <c r="N1345" s="155"/>
      <c r="R1345" s="150" t="str">
        <f>IF($I1345="","",IF(COUNTIFS('2.Mini Orientation'!$C:$C,$I1345,'2.Mini Orientation'!$G:$G,"Yes")&gt;0,"Yes","No"))</f>
        <v/>
      </c>
      <c r="S1345" s="150"/>
      <c r="T1345"/>
    </row>
    <row r="1346" spans="1:20" ht="23.25" customHeight="1">
      <c r="A1346" s="150" t="str">
        <f t="shared" ref="A1346:A1409" si="21">IF($I1346="","",IF(AND($R1346="Yes",$O1346="Passed",$P1346="Passed",$Q1346="Passed"),"Yes","No"))</f>
        <v/>
      </c>
      <c r="B1346" s="153" t="str">
        <f>IF($I1346="","",IFERROR(IF(_xlfn.XLOOKUP($I1346,tbl_StartedStatus[Bold ID],tbl_StartedStatus[Started])="Started","Yes",IF(_xlfn.XLOOKUP($I1346,tbl_StartedStatus[Bold ID],tbl_StartedStatus[Started])="No Show","No Show","")),""))</f>
        <v/>
      </c>
      <c r="F1346" s="149"/>
      <c r="G1346" s="149"/>
      <c r="M1346" s="150"/>
      <c r="N1346" s="155"/>
      <c r="R1346" s="150" t="str">
        <f>IF($I1346="","",IF(COUNTIFS('2.Mini Orientation'!$C:$C,$I1346,'2.Mini Orientation'!$G:$G,"Yes")&gt;0,"Yes","No"))</f>
        <v/>
      </c>
      <c r="S1346" s="150"/>
      <c r="T1346"/>
    </row>
    <row r="1347" spans="1:20" ht="23.25" customHeight="1">
      <c r="A1347" s="150" t="str">
        <f t="shared" si="21"/>
        <v/>
      </c>
      <c r="B1347" s="153" t="str">
        <f>IF($I1347="","",IFERROR(IF(_xlfn.XLOOKUP($I1347,tbl_StartedStatus[Bold ID],tbl_StartedStatus[Started])="Started","Yes",IF(_xlfn.XLOOKUP($I1347,tbl_StartedStatus[Bold ID],tbl_StartedStatus[Started])="No Show","No Show","")),""))</f>
        <v/>
      </c>
      <c r="F1347" s="149"/>
      <c r="G1347" s="149"/>
      <c r="M1347" s="150"/>
      <c r="N1347" s="155"/>
      <c r="R1347" s="150" t="str">
        <f>IF($I1347="","",IF(COUNTIFS('2.Mini Orientation'!$C:$C,$I1347,'2.Mini Orientation'!$G:$G,"Yes")&gt;0,"Yes","No"))</f>
        <v/>
      </c>
      <c r="S1347" s="150"/>
      <c r="T1347"/>
    </row>
    <row r="1348" spans="1:20" ht="23.25" customHeight="1">
      <c r="A1348" s="150" t="str">
        <f t="shared" si="21"/>
        <v/>
      </c>
      <c r="B1348" s="153" t="str">
        <f>IF($I1348="","",IFERROR(IF(_xlfn.XLOOKUP($I1348,tbl_StartedStatus[Bold ID],tbl_StartedStatus[Started])="Started","Yes",IF(_xlfn.XLOOKUP($I1348,tbl_StartedStatus[Bold ID],tbl_StartedStatus[Started])="No Show","No Show","")),""))</f>
        <v/>
      </c>
      <c r="F1348" s="149"/>
      <c r="G1348" s="149"/>
      <c r="M1348" s="150"/>
      <c r="N1348" s="155"/>
      <c r="R1348" s="150" t="str">
        <f>IF($I1348="","",IF(COUNTIFS('2.Mini Orientation'!$C:$C,$I1348,'2.Mini Orientation'!$G:$G,"Yes")&gt;0,"Yes","No"))</f>
        <v/>
      </c>
      <c r="S1348" s="150"/>
      <c r="T1348"/>
    </row>
    <row r="1349" spans="1:20" ht="23.25" customHeight="1">
      <c r="A1349" s="150" t="str">
        <f t="shared" si="21"/>
        <v/>
      </c>
      <c r="B1349" s="153" t="str">
        <f>IF($I1349="","",IFERROR(IF(_xlfn.XLOOKUP($I1349,tbl_StartedStatus[Bold ID],tbl_StartedStatus[Started])="Started","Yes",IF(_xlfn.XLOOKUP($I1349,tbl_StartedStatus[Bold ID],tbl_StartedStatus[Started])="No Show","No Show","")),""))</f>
        <v/>
      </c>
      <c r="F1349" s="149"/>
      <c r="G1349" s="149"/>
      <c r="M1349" s="150"/>
      <c r="N1349" s="155"/>
      <c r="R1349" s="150" t="str">
        <f>IF($I1349="","",IF(COUNTIFS('2.Mini Orientation'!$C:$C,$I1349,'2.Mini Orientation'!$G:$G,"Yes")&gt;0,"Yes","No"))</f>
        <v/>
      </c>
      <c r="S1349" s="150"/>
      <c r="T1349"/>
    </row>
    <row r="1350" spans="1:20" ht="23.25" customHeight="1">
      <c r="A1350" s="150" t="str">
        <f t="shared" si="21"/>
        <v/>
      </c>
      <c r="B1350" s="153" t="str">
        <f>IF($I1350="","",IFERROR(IF(_xlfn.XLOOKUP($I1350,tbl_StartedStatus[Bold ID],tbl_StartedStatus[Started])="Started","Yes",IF(_xlfn.XLOOKUP($I1350,tbl_StartedStatus[Bold ID],tbl_StartedStatus[Started])="No Show","No Show","")),""))</f>
        <v/>
      </c>
      <c r="F1350" s="149"/>
      <c r="G1350" s="149"/>
      <c r="M1350" s="150"/>
      <c r="N1350" s="155"/>
      <c r="R1350" s="150" t="str">
        <f>IF($I1350="","",IF(COUNTIFS('2.Mini Orientation'!$C:$C,$I1350,'2.Mini Orientation'!$G:$G,"Yes")&gt;0,"Yes","No"))</f>
        <v/>
      </c>
      <c r="S1350" s="150"/>
      <c r="T1350"/>
    </row>
    <row r="1351" spans="1:20" ht="23.25" customHeight="1">
      <c r="A1351" s="150" t="str">
        <f t="shared" si="21"/>
        <v/>
      </c>
      <c r="B1351" s="153" t="str">
        <f>IF($I1351="","",IFERROR(IF(_xlfn.XLOOKUP($I1351,tbl_StartedStatus[Bold ID],tbl_StartedStatus[Started])="Started","Yes",IF(_xlfn.XLOOKUP($I1351,tbl_StartedStatus[Bold ID],tbl_StartedStatus[Started])="No Show","No Show","")),""))</f>
        <v/>
      </c>
      <c r="F1351" s="149"/>
      <c r="G1351" s="149"/>
      <c r="M1351" s="150"/>
      <c r="N1351" s="155"/>
      <c r="R1351" s="150" t="str">
        <f>IF($I1351="","",IF(COUNTIFS('2.Mini Orientation'!$C:$C,$I1351,'2.Mini Orientation'!$G:$G,"Yes")&gt;0,"Yes","No"))</f>
        <v/>
      </c>
      <c r="S1351" s="150"/>
      <c r="T1351"/>
    </row>
    <row r="1352" spans="1:20" ht="23.25" customHeight="1">
      <c r="A1352" s="150" t="str">
        <f t="shared" si="21"/>
        <v/>
      </c>
      <c r="B1352" s="153" t="str">
        <f>IF($I1352="","",IFERROR(IF(_xlfn.XLOOKUP($I1352,tbl_StartedStatus[Bold ID],tbl_StartedStatus[Started])="Started","Yes",IF(_xlfn.XLOOKUP($I1352,tbl_StartedStatus[Bold ID],tbl_StartedStatus[Started])="No Show","No Show","")),""))</f>
        <v/>
      </c>
      <c r="F1352" s="149"/>
      <c r="G1352" s="149"/>
      <c r="M1352" s="150"/>
      <c r="N1352" s="155"/>
      <c r="R1352" s="150" t="str">
        <f>IF($I1352="","",IF(COUNTIFS('2.Mini Orientation'!$C:$C,$I1352,'2.Mini Orientation'!$G:$G,"Yes")&gt;0,"Yes","No"))</f>
        <v/>
      </c>
      <c r="S1352" s="150"/>
      <c r="T1352"/>
    </row>
    <row r="1353" spans="1:20" ht="23.25" customHeight="1">
      <c r="A1353" s="150" t="str">
        <f t="shared" si="21"/>
        <v/>
      </c>
      <c r="B1353" s="153" t="str">
        <f>IF($I1353="","",IFERROR(IF(_xlfn.XLOOKUP($I1353,tbl_StartedStatus[Bold ID],tbl_StartedStatus[Started])="Started","Yes",IF(_xlfn.XLOOKUP($I1353,tbl_StartedStatus[Bold ID],tbl_StartedStatus[Started])="No Show","No Show","")),""))</f>
        <v/>
      </c>
      <c r="F1353" s="149"/>
      <c r="G1353" s="149"/>
      <c r="M1353" s="150"/>
      <c r="N1353" s="155"/>
      <c r="R1353" s="150" t="str">
        <f>IF($I1353="","",IF(COUNTIFS('2.Mini Orientation'!$C:$C,$I1353,'2.Mini Orientation'!$G:$G,"Yes")&gt;0,"Yes","No"))</f>
        <v/>
      </c>
      <c r="S1353" s="150"/>
      <c r="T1353"/>
    </row>
    <row r="1354" spans="1:20" ht="23.25" customHeight="1">
      <c r="A1354" s="150" t="str">
        <f t="shared" si="21"/>
        <v/>
      </c>
      <c r="B1354" s="153" t="str">
        <f>IF($I1354="","",IFERROR(IF(_xlfn.XLOOKUP($I1354,tbl_StartedStatus[Bold ID],tbl_StartedStatus[Started])="Started","Yes",IF(_xlfn.XLOOKUP($I1354,tbl_StartedStatus[Bold ID],tbl_StartedStatus[Started])="No Show","No Show","")),""))</f>
        <v/>
      </c>
      <c r="F1354" s="149"/>
      <c r="G1354" s="149"/>
      <c r="M1354" s="150"/>
      <c r="N1354" s="155"/>
      <c r="R1354" s="150" t="str">
        <f>IF($I1354="","",IF(COUNTIFS('2.Mini Orientation'!$C:$C,$I1354,'2.Mini Orientation'!$G:$G,"Yes")&gt;0,"Yes","No"))</f>
        <v/>
      </c>
      <c r="S1354" s="150"/>
      <c r="T1354"/>
    </row>
    <row r="1355" spans="1:20" ht="23.25" customHeight="1">
      <c r="A1355" s="150" t="str">
        <f t="shared" si="21"/>
        <v/>
      </c>
      <c r="B1355" s="153" t="str">
        <f>IF($I1355="","",IFERROR(IF(_xlfn.XLOOKUP($I1355,tbl_StartedStatus[Bold ID],tbl_StartedStatus[Started])="Started","Yes",IF(_xlfn.XLOOKUP($I1355,tbl_StartedStatus[Bold ID],tbl_StartedStatus[Started])="No Show","No Show","")),""))</f>
        <v/>
      </c>
      <c r="F1355" s="149"/>
      <c r="G1355" s="149"/>
      <c r="M1355" s="150"/>
      <c r="N1355" s="155"/>
      <c r="R1355" s="150" t="str">
        <f>IF($I1355="","",IF(COUNTIFS('2.Mini Orientation'!$C:$C,$I1355,'2.Mini Orientation'!$G:$G,"Yes")&gt;0,"Yes","No"))</f>
        <v/>
      </c>
      <c r="S1355" s="150"/>
      <c r="T1355"/>
    </row>
    <row r="1356" spans="1:20" ht="23.25" customHeight="1">
      <c r="A1356" s="150" t="str">
        <f t="shared" si="21"/>
        <v/>
      </c>
      <c r="B1356" s="153" t="str">
        <f>IF($I1356="","",IFERROR(IF(_xlfn.XLOOKUP($I1356,tbl_StartedStatus[Bold ID],tbl_StartedStatus[Started])="Started","Yes",IF(_xlfn.XLOOKUP($I1356,tbl_StartedStatus[Bold ID],tbl_StartedStatus[Started])="No Show","No Show","")),""))</f>
        <v/>
      </c>
      <c r="F1356" s="149"/>
      <c r="G1356" s="149"/>
      <c r="M1356" s="150"/>
      <c r="N1356" s="155"/>
      <c r="R1356" s="150" t="str">
        <f>IF($I1356="","",IF(COUNTIFS('2.Mini Orientation'!$C:$C,$I1356,'2.Mini Orientation'!$G:$G,"Yes")&gt;0,"Yes","No"))</f>
        <v/>
      </c>
      <c r="S1356" s="150"/>
      <c r="T1356"/>
    </row>
    <row r="1357" spans="1:20" ht="23.25" customHeight="1">
      <c r="A1357" s="150" t="str">
        <f t="shared" si="21"/>
        <v/>
      </c>
      <c r="B1357" s="153" t="str">
        <f>IF($I1357="","",IFERROR(IF(_xlfn.XLOOKUP($I1357,tbl_StartedStatus[Bold ID],tbl_StartedStatus[Started])="Started","Yes",IF(_xlfn.XLOOKUP($I1357,tbl_StartedStatus[Bold ID],tbl_StartedStatus[Started])="No Show","No Show","")),""))</f>
        <v/>
      </c>
      <c r="F1357" s="149"/>
      <c r="G1357" s="149"/>
      <c r="M1357" s="150"/>
      <c r="N1357" s="155"/>
      <c r="R1357" s="150" t="str">
        <f>IF($I1357="","",IF(COUNTIFS('2.Mini Orientation'!$C:$C,$I1357,'2.Mini Orientation'!$G:$G,"Yes")&gt;0,"Yes","No"))</f>
        <v/>
      </c>
      <c r="S1357" s="150"/>
      <c r="T1357"/>
    </row>
    <row r="1358" spans="1:20" ht="23.25" customHeight="1">
      <c r="A1358" s="150" t="str">
        <f t="shared" si="21"/>
        <v/>
      </c>
      <c r="B1358" s="153" t="str">
        <f>IF($I1358="","",IFERROR(IF(_xlfn.XLOOKUP($I1358,tbl_StartedStatus[Bold ID],tbl_StartedStatus[Started])="Started","Yes",IF(_xlfn.XLOOKUP($I1358,tbl_StartedStatus[Bold ID],tbl_StartedStatus[Started])="No Show","No Show","")),""))</f>
        <v/>
      </c>
      <c r="F1358" s="149"/>
      <c r="G1358" s="149"/>
      <c r="M1358" s="150"/>
      <c r="N1358" s="155"/>
      <c r="R1358" s="150" t="str">
        <f>IF($I1358="","",IF(COUNTIFS('2.Mini Orientation'!$C:$C,$I1358,'2.Mini Orientation'!$G:$G,"Yes")&gt;0,"Yes","No"))</f>
        <v/>
      </c>
      <c r="S1358" s="150"/>
      <c r="T1358"/>
    </row>
    <row r="1359" spans="1:20" ht="23.25" customHeight="1">
      <c r="A1359" s="150" t="str">
        <f t="shared" si="21"/>
        <v/>
      </c>
      <c r="B1359" s="153" t="str">
        <f>IF($I1359="","",IFERROR(IF(_xlfn.XLOOKUP($I1359,tbl_StartedStatus[Bold ID],tbl_StartedStatus[Started])="Started","Yes",IF(_xlfn.XLOOKUP($I1359,tbl_StartedStatus[Bold ID],tbl_StartedStatus[Started])="No Show","No Show","")),""))</f>
        <v/>
      </c>
      <c r="F1359" s="149"/>
      <c r="G1359" s="149"/>
      <c r="M1359" s="150"/>
      <c r="N1359" s="155"/>
      <c r="R1359" s="150" t="str">
        <f>IF($I1359="","",IF(COUNTIFS('2.Mini Orientation'!$C:$C,$I1359,'2.Mini Orientation'!$G:$G,"Yes")&gt;0,"Yes","No"))</f>
        <v/>
      </c>
      <c r="S1359" s="150"/>
      <c r="T1359"/>
    </row>
    <row r="1360" spans="1:20" ht="23.25" customHeight="1">
      <c r="A1360" s="150" t="str">
        <f t="shared" si="21"/>
        <v/>
      </c>
      <c r="B1360" s="153" t="str">
        <f>IF($I1360="","",IFERROR(IF(_xlfn.XLOOKUP($I1360,tbl_StartedStatus[Bold ID],tbl_StartedStatus[Started])="Started","Yes",IF(_xlfn.XLOOKUP($I1360,tbl_StartedStatus[Bold ID],tbl_StartedStatus[Started])="No Show","No Show","")),""))</f>
        <v/>
      </c>
      <c r="F1360" s="149"/>
      <c r="G1360" s="149"/>
      <c r="M1360" s="150"/>
      <c r="N1360" s="155"/>
      <c r="R1360" s="150" t="str">
        <f>IF($I1360="","",IF(COUNTIFS('2.Mini Orientation'!$C:$C,$I1360,'2.Mini Orientation'!$G:$G,"Yes")&gt;0,"Yes","No"))</f>
        <v/>
      </c>
      <c r="S1360" s="150"/>
      <c r="T1360"/>
    </row>
    <row r="1361" spans="1:20" ht="23.25" customHeight="1">
      <c r="A1361" s="150" t="str">
        <f t="shared" si="21"/>
        <v/>
      </c>
      <c r="B1361" s="153" t="str">
        <f>IF($I1361="","",IFERROR(IF(_xlfn.XLOOKUP($I1361,tbl_StartedStatus[Bold ID],tbl_StartedStatus[Started])="Started","Yes",IF(_xlfn.XLOOKUP($I1361,tbl_StartedStatus[Bold ID],tbl_StartedStatus[Started])="No Show","No Show","")),""))</f>
        <v/>
      </c>
      <c r="F1361" s="149"/>
      <c r="G1361" s="149"/>
      <c r="M1361" s="150"/>
      <c r="N1361" s="155"/>
      <c r="R1361" s="150" t="str">
        <f>IF($I1361="","",IF(COUNTIFS('2.Mini Orientation'!$C:$C,$I1361,'2.Mini Orientation'!$G:$G,"Yes")&gt;0,"Yes","No"))</f>
        <v/>
      </c>
      <c r="S1361" s="150"/>
      <c r="T1361"/>
    </row>
    <row r="1362" spans="1:20" ht="23.25" customHeight="1">
      <c r="A1362" s="150" t="str">
        <f t="shared" si="21"/>
        <v/>
      </c>
      <c r="B1362" s="153" t="str">
        <f>IF($I1362="","",IFERROR(IF(_xlfn.XLOOKUP($I1362,tbl_StartedStatus[Bold ID],tbl_StartedStatus[Started])="Started","Yes",IF(_xlfn.XLOOKUP($I1362,tbl_StartedStatus[Bold ID],tbl_StartedStatus[Started])="No Show","No Show","")),""))</f>
        <v/>
      </c>
      <c r="F1362" s="149"/>
      <c r="G1362" s="149"/>
      <c r="M1362" s="150"/>
      <c r="N1362" s="155"/>
      <c r="R1362" s="150" t="str">
        <f>IF($I1362="","",IF(COUNTIFS('2.Mini Orientation'!$C:$C,$I1362,'2.Mini Orientation'!$G:$G,"Yes")&gt;0,"Yes","No"))</f>
        <v/>
      </c>
      <c r="S1362" s="150"/>
      <c r="T1362"/>
    </row>
    <row r="1363" spans="1:20" ht="23.25" customHeight="1">
      <c r="A1363" s="150" t="str">
        <f t="shared" si="21"/>
        <v/>
      </c>
      <c r="B1363" s="153" t="str">
        <f>IF($I1363="","",IFERROR(IF(_xlfn.XLOOKUP($I1363,tbl_StartedStatus[Bold ID],tbl_StartedStatus[Started])="Started","Yes",IF(_xlfn.XLOOKUP($I1363,tbl_StartedStatus[Bold ID],tbl_StartedStatus[Started])="No Show","No Show","")),""))</f>
        <v/>
      </c>
      <c r="F1363" s="149"/>
      <c r="G1363" s="149"/>
      <c r="M1363" s="150"/>
      <c r="N1363" s="155"/>
      <c r="R1363" s="150" t="str">
        <f>IF($I1363="","",IF(COUNTIFS('2.Mini Orientation'!$C:$C,$I1363,'2.Mini Orientation'!$G:$G,"Yes")&gt;0,"Yes","No"))</f>
        <v/>
      </c>
      <c r="S1363" s="150"/>
      <c r="T1363"/>
    </row>
    <row r="1364" spans="1:20" ht="23.25" customHeight="1">
      <c r="A1364" s="150" t="str">
        <f t="shared" si="21"/>
        <v/>
      </c>
      <c r="B1364" s="153" t="str">
        <f>IF($I1364="","",IFERROR(IF(_xlfn.XLOOKUP($I1364,tbl_StartedStatus[Bold ID],tbl_StartedStatus[Started])="Started","Yes",IF(_xlfn.XLOOKUP($I1364,tbl_StartedStatus[Bold ID],tbl_StartedStatus[Started])="No Show","No Show","")),""))</f>
        <v/>
      </c>
      <c r="F1364" s="149"/>
      <c r="G1364" s="149"/>
      <c r="M1364" s="150"/>
      <c r="N1364" s="155"/>
      <c r="R1364" s="150" t="str">
        <f>IF($I1364="","",IF(COUNTIFS('2.Mini Orientation'!$C:$C,$I1364,'2.Mini Orientation'!$G:$G,"Yes")&gt;0,"Yes","No"))</f>
        <v/>
      </c>
      <c r="S1364" s="150"/>
      <c r="T1364"/>
    </row>
    <row r="1365" spans="1:20" ht="23.25" customHeight="1">
      <c r="A1365" s="150" t="str">
        <f t="shared" si="21"/>
        <v/>
      </c>
      <c r="B1365" s="153" t="str">
        <f>IF($I1365="","",IFERROR(IF(_xlfn.XLOOKUP($I1365,tbl_StartedStatus[Bold ID],tbl_StartedStatus[Started])="Started","Yes",IF(_xlfn.XLOOKUP($I1365,tbl_StartedStatus[Bold ID],tbl_StartedStatus[Started])="No Show","No Show","")),""))</f>
        <v/>
      </c>
      <c r="F1365" s="149"/>
      <c r="G1365" s="149"/>
      <c r="M1365" s="150"/>
      <c r="N1365" s="155"/>
      <c r="R1365" s="150" t="str">
        <f>IF($I1365="","",IF(COUNTIFS('2.Mini Orientation'!$C:$C,$I1365,'2.Mini Orientation'!$G:$G,"Yes")&gt;0,"Yes","No"))</f>
        <v/>
      </c>
      <c r="S1365" s="150"/>
      <c r="T1365"/>
    </row>
    <row r="1366" spans="1:20" ht="23.25" customHeight="1">
      <c r="A1366" s="150" t="str">
        <f t="shared" si="21"/>
        <v/>
      </c>
      <c r="B1366" s="153" t="str">
        <f>IF($I1366="","",IFERROR(IF(_xlfn.XLOOKUP($I1366,tbl_StartedStatus[Bold ID],tbl_StartedStatus[Started])="Started","Yes",IF(_xlfn.XLOOKUP($I1366,tbl_StartedStatus[Bold ID],tbl_StartedStatus[Started])="No Show","No Show","")),""))</f>
        <v/>
      </c>
      <c r="F1366" s="149"/>
      <c r="G1366" s="149"/>
      <c r="M1366" s="150"/>
      <c r="N1366" s="155"/>
      <c r="R1366" s="150" t="str">
        <f>IF($I1366="","",IF(COUNTIFS('2.Mini Orientation'!$C:$C,$I1366,'2.Mini Orientation'!$G:$G,"Yes")&gt;0,"Yes","No"))</f>
        <v/>
      </c>
      <c r="S1366" s="150"/>
      <c r="T1366"/>
    </row>
    <row r="1367" spans="1:20" ht="23.25" customHeight="1">
      <c r="A1367" s="150" t="str">
        <f t="shared" si="21"/>
        <v/>
      </c>
      <c r="B1367" s="153" t="str">
        <f>IF($I1367="","",IFERROR(IF(_xlfn.XLOOKUP($I1367,tbl_StartedStatus[Bold ID],tbl_StartedStatus[Started])="Started","Yes",IF(_xlfn.XLOOKUP($I1367,tbl_StartedStatus[Bold ID],tbl_StartedStatus[Started])="No Show","No Show","")),""))</f>
        <v/>
      </c>
      <c r="F1367" s="149"/>
      <c r="G1367" s="149"/>
      <c r="M1367" s="150"/>
      <c r="N1367" s="155"/>
      <c r="R1367" s="150" t="str">
        <f>IF($I1367="","",IF(COUNTIFS('2.Mini Orientation'!$C:$C,$I1367,'2.Mini Orientation'!$G:$G,"Yes")&gt;0,"Yes","No"))</f>
        <v/>
      </c>
      <c r="S1367" s="150"/>
      <c r="T1367"/>
    </row>
    <row r="1368" spans="1:20" ht="23.25" customHeight="1">
      <c r="A1368" s="150" t="str">
        <f t="shared" si="21"/>
        <v/>
      </c>
      <c r="B1368" s="153" t="str">
        <f>IF($I1368="","",IFERROR(IF(_xlfn.XLOOKUP($I1368,tbl_StartedStatus[Bold ID],tbl_StartedStatus[Started])="Started","Yes",IF(_xlfn.XLOOKUP($I1368,tbl_StartedStatus[Bold ID],tbl_StartedStatus[Started])="No Show","No Show","")),""))</f>
        <v/>
      </c>
      <c r="F1368" s="149"/>
      <c r="G1368" s="149"/>
      <c r="M1368" s="150"/>
      <c r="N1368" s="155"/>
      <c r="R1368" s="150" t="str">
        <f>IF($I1368="","",IF(COUNTIFS('2.Mini Orientation'!$C:$C,$I1368,'2.Mini Orientation'!$G:$G,"Yes")&gt;0,"Yes","No"))</f>
        <v/>
      </c>
      <c r="S1368" s="150"/>
      <c r="T1368"/>
    </row>
    <row r="1369" spans="1:20" ht="23.25" customHeight="1">
      <c r="A1369" s="150" t="str">
        <f t="shared" si="21"/>
        <v/>
      </c>
      <c r="B1369" s="153" t="str">
        <f>IF($I1369="","",IFERROR(IF(_xlfn.XLOOKUP($I1369,tbl_StartedStatus[Bold ID],tbl_StartedStatus[Started])="Started","Yes",IF(_xlfn.XLOOKUP($I1369,tbl_StartedStatus[Bold ID],tbl_StartedStatus[Started])="No Show","No Show","")),""))</f>
        <v/>
      </c>
      <c r="F1369" s="149"/>
      <c r="G1369" s="149"/>
      <c r="M1369" s="150"/>
      <c r="N1369" s="155"/>
      <c r="R1369" s="150" t="str">
        <f>IF($I1369="","",IF(COUNTIFS('2.Mini Orientation'!$C:$C,$I1369,'2.Mini Orientation'!$G:$G,"Yes")&gt;0,"Yes","No"))</f>
        <v/>
      </c>
      <c r="S1369" s="150"/>
      <c r="T1369"/>
    </row>
    <row r="1370" spans="1:20" ht="23.25" customHeight="1">
      <c r="A1370" s="150" t="str">
        <f t="shared" si="21"/>
        <v/>
      </c>
      <c r="B1370" s="153" t="str">
        <f>IF($I1370="","",IFERROR(IF(_xlfn.XLOOKUP($I1370,tbl_StartedStatus[Bold ID],tbl_StartedStatus[Started])="Started","Yes",IF(_xlfn.XLOOKUP($I1370,tbl_StartedStatus[Bold ID],tbl_StartedStatus[Started])="No Show","No Show","")),""))</f>
        <v/>
      </c>
      <c r="F1370" s="149"/>
      <c r="G1370" s="149"/>
      <c r="M1370" s="150"/>
      <c r="N1370" s="155"/>
      <c r="R1370" s="150" t="str">
        <f>IF($I1370="","",IF(COUNTIFS('2.Mini Orientation'!$C:$C,$I1370,'2.Mini Orientation'!$G:$G,"Yes")&gt;0,"Yes","No"))</f>
        <v/>
      </c>
      <c r="S1370" s="150"/>
      <c r="T1370"/>
    </row>
    <row r="1371" spans="1:20" ht="23.25" customHeight="1">
      <c r="A1371" s="150" t="str">
        <f t="shared" si="21"/>
        <v/>
      </c>
      <c r="B1371" s="153" t="str">
        <f>IF($I1371="","",IFERROR(IF(_xlfn.XLOOKUP($I1371,tbl_StartedStatus[Bold ID],tbl_StartedStatus[Started])="Started","Yes",IF(_xlfn.XLOOKUP($I1371,tbl_StartedStatus[Bold ID],tbl_StartedStatus[Started])="No Show","No Show","")),""))</f>
        <v/>
      </c>
      <c r="F1371" s="149"/>
      <c r="G1371" s="149"/>
      <c r="M1371" s="150"/>
      <c r="N1371" s="155"/>
      <c r="R1371" s="150" t="str">
        <f>IF($I1371="","",IF(COUNTIFS('2.Mini Orientation'!$C:$C,$I1371,'2.Mini Orientation'!$G:$G,"Yes")&gt;0,"Yes","No"))</f>
        <v/>
      </c>
      <c r="S1371" s="150"/>
      <c r="T1371"/>
    </row>
    <row r="1372" spans="1:20" ht="23.25" customHeight="1">
      <c r="A1372" s="150" t="str">
        <f t="shared" si="21"/>
        <v/>
      </c>
      <c r="B1372" s="153" t="str">
        <f>IF($I1372="","",IFERROR(IF(_xlfn.XLOOKUP($I1372,tbl_StartedStatus[Bold ID],tbl_StartedStatus[Started])="Started","Yes",IF(_xlfn.XLOOKUP($I1372,tbl_StartedStatus[Bold ID],tbl_StartedStatus[Started])="No Show","No Show","")),""))</f>
        <v/>
      </c>
      <c r="F1372" s="149"/>
      <c r="G1372" s="149"/>
      <c r="M1372" s="150"/>
      <c r="N1372" s="155"/>
      <c r="R1372" s="150" t="str">
        <f>IF($I1372="","",IF(COUNTIFS('2.Mini Orientation'!$C:$C,$I1372,'2.Mini Orientation'!$G:$G,"Yes")&gt;0,"Yes","No"))</f>
        <v/>
      </c>
      <c r="S1372" s="150"/>
      <c r="T1372"/>
    </row>
    <row r="1373" spans="1:20" ht="23.25" customHeight="1">
      <c r="A1373" s="150" t="str">
        <f t="shared" si="21"/>
        <v/>
      </c>
      <c r="B1373" s="153" t="str">
        <f>IF($I1373="","",IFERROR(IF(_xlfn.XLOOKUP($I1373,tbl_StartedStatus[Bold ID],tbl_StartedStatus[Started])="Started","Yes",IF(_xlfn.XLOOKUP($I1373,tbl_StartedStatus[Bold ID],tbl_StartedStatus[Started])="No Show","No Show","")),""))</f>
        <v/>
      </c>
      <c r="F1373" s="149"/>
      <c r="G1373" s="149"/>
      <c r="M1373" s="150"/>
      <c r="N1373" s="155"/>
      <c r="R1373" s="150" t="str">
        <f>IF($I1373="","",IF(COUNTIFS('2.Mini Orientation'!$C:$C,$I1373,'2.Mini Orientation'!$G:$G,"Yes")&gt;0,"Yes","No"))</f>
        <v/>
      </c>
      <c r="S1373" s="150"/>
      <c r="T1373"/>
    </row>
    <row r="1374" spans="1:20" ht="23.25" customHeight="1">
      <c r="A1374" s="150" t="str">
        <f t="shared" si="21"/>
        <v/>
      </c>
      <c r="B1374" s="153" t="str">
        <f>IF($I1374="","",IFERROR(IF(_xlfn.XLOOKUP($I1374,tbl_StartedStatus[Bold ID],tbl_StartedStatus[Started])="Started","Yes",IF(_xlfn.XLOOKUP($I1374,tbl_StartedStatus[Bold ID],tbl_StartedStatus[Started])="No Show","No Show","")),""))</f>
        <v/>
      </c>
      <c r="F1374" s="149"/>
      <c r="G1374" s="149"/>
      <c r="M1374" s="150"/>
      <c r="N1374" s="155"/>
      <c r="R1374" s="150" t="str">
        <f>IF($I1374="","",IF(COUNTIFS('2.Mini Orientation'!$C:$C,$I1374,'2.Mini Orientation'!$G:$G,"Yes")&gt;0,"Yes","No"))</f>
        <v/>
      </c>
      <c r="S1374" s="150"/>
      <c r="T1374"/>
    </row>
    <row r="1375" spans="1:20" ht="23.25" customHeight="1">
      <c r="A1375" s="150" t="str">
        <f t="shared" si="21"/>
        <v/>
      </c>
      <c r="B1375" s="153" t="str">
        <f>IF($I1375="","",IFERROR(IF(_xlfn.XLOOKUP($I1375,tbl_StartedStatus[Bold ID],tbl_StartedStatus[Started])="Started","Yes",IF(_xlfn.XLOOKUP($I1375,tbl_StartedStatus[Bold ID],tbl_StartedStatus[Started])="No Show","No Show","")),""))</f>
        <v/>
      </c>
      <c r="F1375" s="149"/>
      <c r="G1375" s="149"/>
      <c r="M1375" s="150"/>
      <c r="N1375" s="155"/>
      <c r="R1375" s="150" t="str">
        <f>IF($I1375="","",IF(COUNTIFS('2.Mini Orientation'!$C:$C,$I1375,'2.Mini Orientation'!$G:$G,"Yes")&gt;0,"Yes","No"))</f>
        <v/>
      </c>
      <c r="S1375" s="150"/>
      <c r="T1375"/>
    </row>
    <row r="1376" spans="1:20" ht="23.25" customHeight="1">
      <c r="A1376" s="150" t="str">
        <f t="shared" si="21"/>
        <v/>
      </c>
      <c r="B1376" s="153" t="str">
        <f>IF($I1376="","",IFERROR(IF(_xlfn.XLOOKUP($I1376,tbl_StartedStatus[Bold ID],tbl_StartedStatus[Started])="Started","Yes",IF(_xlfn.XLOOKUP($I1376,tbl_StartedStatus[Bold ID],tbl_StartedStatus[Started])="No Show","No Show","")),""))</f>
        <v/>
      </c>
      <c r="F1376" s="149"/>
      <c r="G1376" s="149"/>
      <c r="M1376" s="150"/>
      <c r="N1376" s="155"/>
      <c r="R1376" s="150" t="str">
        <f>IF($I1376="","",IF(COUNTIFS('2.Mini Orientation'!$C:$C,$I1376,'2.Mini Orientation'!$G:$G,"Yes")&gt;0,"Yes","No"))</f>
        <v/>
      </c>
      <c r="S1376" s="150"/>
      <c r="T1376"/>
    </row>
    <row r="1377" spans="1:20" ht="23.25" customHeight="1">
      <c r="A1377" s="150" t="str">
        <f t="shared" si="21"/>
        <v/>
      </c>
      <c r="B1377" s="153" t="str">
        <f>IF($I1377="","",IFERROR(IF(_xlfn.XLOOKUP($I1377,tbl_StartedStatus[Bold ID],tbl_StartedStatus[Started])="Started","Yes",IF(_xlfn.XLOOKUP($I1377,tbl_StartedStatus[Bold ID],tbl_StartedStatus[Started])="No Show","No Show","")),""))</f>
        <v/>
      </c>
      <c r="F1377" s="149"/>
      <c r="G1377" s="149"/>
      <c r="M1377" s="150"/>
      <c r="N1377" s="155"/>
      <c r="R1377" s="150" t="str">
        <f>IF($I1377="","",IF(COUNTIFS('2.Mini Orientation'!$C:$C,$I1377,'2.Mini Orientation'!$G:$G,"Yes")&gt;0,"Yes","No"))</f>
        <v/>
      </c>
      <c r="S1377" s="150"/>
      <c r="T1377"/>
    </row>
    <row r="1378" spans="1:20" ht="23.25" customHeight="1">
      <c r="A1378" s="150" t="str">
        <f t="shared" si="21"/>
        <v/>
      </c>
      <c r="B1378" s="153" t="str">
        <f>IF($I1378="","",IFERROR(IF(_xlfn.XLOOKUP($I1378,tbl_StartedStatus[Bold ID],tbl_StartedStatus[Started])="Started","Yes",IF(_xlfn.XLOOKUP($I1378,tbl_StartedStatus[Bold ID],tbl_StartedStatus[Started])="No Show","No Show","")),""))</f>
        <v/>
      </c>
      <c r="F1378" s="149"/>
      <c r="G1378" s="149"/>
      <c r="M1378" s="150"/>
      <c r="N1378" s="155"/>
      <c r="R1378" s="150" t="str">
        <f>IF($I1378="","",IF(COUNTIFS('2.Mini Orientation'!$C:$C,$I1378,'2.Mini Orientation'!$G:$G,"Yes")&gt;0,"Yes","No"))</f>
        <v/>
      </c>
      <c r="S1378" s="150"/>
      <c r="T1378"/>
    </row>
    <row r="1379" spans="1:20" ht="23.25" customHeight="1">
      <c r="A1379" s="150" t="str">
        <f t="shared" si="21"/>
        <v/>
      </c>
      <c r="B1379" s="153" t="str">
        <f>IF($I1379="","",IFERROR(IF(_xlfn.XLOOKUP($I1379,tbl_StartedStatus[Bold ID],tbl_StartedStatus[Started])="Started","Yes",IF(_xlfn.XLOOKUP($I1379,tbl_StartedStatus[Bold ID],tbl_StartedStatus[Started])="No Show","No Show","")),""))</f>
        <v/>
      </c>
      <c r="F1379" s="149"/>
      <c r="G1379" s="149"/>
      <c r="M1379" s="150"/>
      <c r="N1379" s="155"/>
      <c r="R1379" s="150" t="str">
        <f>IF($I1379="","",IF(COUNTIFS('2.Mini Orientation'!$C:$C,$I1379,'2.Mini Orientation'!$G:$G,"Yes")&gt;0,"Yes","No"))</f>
        <v/>
      </c>
      <c r="S1379" s="150"/>
      <c r="T1379"/>
    </row>
    <row r="1380" spans="1:20" ht="23.25" customHeight="1">
      <c r="A1380" s="150" t="str">
        <f t="shared" si="21"/>
        <v/>
      </c>
      <c r="B1380" s="153" t="str">
        <f>IF($I1380="","",IFERROR(IF(_xlfn.XLOOKUP($I1380,tbl_StartedStatus[Bold ID],tbl_StartedStatus[Started])="Started","Yes",IF(_xlfn.XLOOKUP($I1380,tbl_StartedStatus[Bold ID],tbl_StartedStatus[Started])="No Show","No Show","")),""))</f>
        <v/>
      </c>
      <c r="F1380" s="149"/>
      <c r="G1380" s="149"/>
      <c r="M1380" s="150"/>
      <c r="N1380" s="155"/>
      <c r="R1380" s="150" t="str">
        <f>IF($I1380="","",IF(COUNTIFS('2.Mini Orientation'!$C:$C,$I1380,'2.Mini Orientation'!$G:$G,"Yes")&gt;0,"Yes","No"))</f>
        <v/>
      </c>
      <c r="S1380" s="150"/>
      <c r="T1380"/>
    </row>
    <row r="1381" spans="1:20" ht="23.25" customHeight="1">
      <c r="A1381" s="150" t="str">
        <f t="shared" si="21"/>
        <v/>
      </c>
      <c r="B1381" s="153" t="str">
        <f>IF($I1381="","",IFERROR(IF(_xlfn.XLOOKUP($I1381,tbl_StartedStatus[Bold ID],tbl_StartedStatus[Started])="Started","Yes",IF(_xlfn.XLOOKUP($I1381,tbl_StartedStatus[Bold ID],tbl_StartedStatus[Started])="No Show","No Show","")),""))</f>
        <v/>
      </c>
      <c r="F1381" s="149"/>
      <c r="G1381" s="149"/>
      <c r="M1381" s="150"/>
      <c r="N1381" s="155"/>
      <c r="R1381" s="150" t="str">
        <f>IF($I1381="","",IF(COUNTIFS('2.Mini Orientation'!$C:$C,$I1381,'2.Mini Orientation'!$G:$G,"Yes")&gt;0,"Yes","No"))</f>
        <v/>
      </c>
      <c r="S1381" s="150"/>
      <c r="T1381"/>
    </row>
    <row r="1382" spans="1:20" ht="23.25" customHeight="1">
      <c r="A1382" s="150" t="str">
        <f t="shared" si="21"/>
        <v/>
      </c>
      <c r="B1382" s="153" t="str">
        <f>IF($I1382="","",IFERROR(IF(_xlfn.XLOOKUP($I1382,tbl_StartedStatus[Bold ID],tbl_StartedStatus[Started])="Started","Yes",IF(_xlfn.XLOOKUP($I1382,tbl_StartedStatus[Bold ID],tbl_StartedStatus[Started])="No Show","No Show","")),""))</f>
        <v/>
      </c>
      <c r="F1382" s="149"/>
      <c r="G1382" s="149"/>
      <c r="M1382" s="150"/>
      <c r="N1382" s="155"/>
      <c r="R1382" s="150" t="str">
        <f>IF($I1382="","",IF(COUNTIFS('2.Mini Orientation'!$C:$C,$I1382,'2.Mini Orientation'!$G:$G,"Yes")&gt;0,"Yes","No"))</f>
        <v/>
      </c>
      <c r="S1382" s="150"/>
      <c r="T1382"/>
    </row>
    <row r="1383" spans="1:20" ht="23.25" customHeight="1">
      <c r="A1383" s="150" t="str">
        <f t="shared" si="21"/>
        <v/>
      </c>
      <c r="B1383" s="153" t="str">
        <f>IF($I1383="","",IFERROR(IF(_xlfn.XLOOKUP($I1383,tbl_StartedStatus[Bold ID],tbl_StartedStatus[Started])="Started","Yes",IF(_xlfn.XLOOKUP($I1383,tbl_StartedStatus[Bold ID],tbl_StartedStatus[Started])="No Show","No Show","")),""))</f>
        <v/>
      </c>
      <c r="F1383" s="149"/>
      <c r="G1383" s="149"/>
      <c r="M1383" s="150"/>
      <c r="N1383" s="155"/>
      <c r="R1383" s="150" t="str">
        <f>IF($I1383="","",IF(COUNTIFS('2.Mini Orientation'!$C:$C,$I1383,'2.Mini Orientation'!$G:$G,"Yes")&gt;0,"Yes","No"))</f>
        <v/>
      </c>
      <c r="S1383" s="150"/>
      <c r="T1383"/>
    </row>
    <row r="1384" spans="1:20" ht="23.25" customHeight="1">
      <c r="A1384" s="150" t="str">
        <f t="shared" si="21"/>
        <v/>
      </c>
      <c r="B1384" s="153" t="str">
        <f>IF($I1384="","",IFERROR(IF(_xlfn.XLOOKUP($I1384,tbl_StartedStatus[Bold ID],tbl_StartedStatus[Started])="Started","Yes",IF(_xlfn.XLOOKUP($I1384,tbl_StartedStatus[Bold ID],tbl_StartedStatus[Started])="No Show","No Show","")),""))</f>
        <v/>
      </c>
      <c r="F1384" s="149"/>
      <c r="G1384" s="149"/>
      <c r="M1384" s="150"/>
      <c r="N1384" s="155"/>
      <c r="R1384" s="150" t="str">
        <f>IF($I1384="","",IF(COUNTIFS('2.Mini Orientation'!$C:$C,$I1384,'2.Mini Orientation'!$G:$G,"Yes")&gt;0,"Yes","No"))</f>
        <v/>
      </c>
      <c r="S1384" s="150"/>
      <c r="T1384"/>
    </row>
    <row r="1385" spans="1:20" ht="23.25" customHeight="1">
      <c r="A1385" s="150" t="str">
        <f t="shared" si="21"/>
        <v/>
      </c>
      <c r="B1385" s="153" t="str">
        <f>IF($I1385="","",IFERROR(IF(_xlfn.XLOOKUP($I1385,tbl_StartedStatus[Bold ID],tbl_StartedStatus[Started])="Started","Yes",IF(_xlfn.XLOOKUP($I1385,tbl_StartedStatus[Bold ID],tbl_StartedStatus[Started])="No Show","No Show","")),""))</f>
        <v/>
      </c>
      <c r="F1385" s="149"/>
      <c r="G1385" s="149"/>
      <c r="M1385" s="150"/>
      <c r="N1385" s="155"/>
      <c r="R1385" s="150" t="str">
        <f>IF($I1385="","",IF(COUNTIFS('2.Mini Orientation'!$C:$C,$I1385,'2.Mini Orientation'!$G:$G,"Yes")&gt;0,"Yes","No"))</f>
        <v/>
      </c>
      <c r="S1385" s="150"/>
      <c r="T1385"/>
    </row>
    <row r="1386" spans="1:20" ht="23.25" customHeight="1">
      <c r="A1386" s="150" t="str">
        <f t="shared" si="21"/>
        <v/>
      </c>
      <c r="B1386" s="153" t="str">
        <f>IF($I1386="","",IFERROR(IF(_xlfn.XLOOKUP($I1386,tbl_StartedStatus[Bold ID],tbl_StartedStatus[Started])="Started","Yes",IF(_xlfn.XLOOKUP($I1386,tbl_StartedStatus[Bold ID],tbl_StartedStatus[Started])="No Show","No Show","")),""))</f>
        <v/>
      </c>
      <c r="F1386" s="149"/>
      <c r="G1386" s="149"/>
      <c r="M1386" s="150"/>
      <c r="N1386" s="155"/>
      <c r="R1386" s="150" t="str">
        <f>IF($I1386="","",IF(COUNTIFS('2.Mini Orientation'!$C:$C,$I1386,'2.Mini Orientation'!$G:$G,"Yes")&gt;0,"Yes","No"))</f>
        <v/>
      </c>
      <c r="S1386" s="150"/>
      <c r="T1386"/>
    </row>
    <row r="1387" spans="1:20" ht="23.25" customHeight="1">
      <c r="A1387" s="150" t="str">
        <f t="shared" si="21"/>
        <v/>
      </c>
      <c r="B1387" s="153" t="str">
        <f>IF($I1387="","",IFERROR(IF(_xlfn.XLOOKUP($I1387,tbl_StartedStatus[Bold ID],tbl_StartedStatus[Started])="Started","Yes",IF(_xlfn.XLOOKUP($I1387,tbl_StartedStatus[Bold ID],tbl_StartedStatus[Started])="No Show","No Show","")),""))</f>
        <v/>
      </c>
      <c r="F1387" s="149"/>
      <c r="G1387" s="149"/>
      <c r="M1387" s="150"/>
      <c r="N1387" s="155"/>
      <c r="R1387" s="150" t="str">
        <f>IF($I1387="","",IF(COUNTIFS('2.Mini Orientation'!$C:$C,$I1387,'2.Mini Orientation'!$G:$G,"Yes")&gt;0,"Yes","No"))</f>
        <v/>
      </c>
      <c r="S1387" s="150"/>
      <c r="T1387"/>
    </row>
    <row r="1388" spans="1:20" ht="23.25" customHeight="1">
      <c r="A1388" s="150" t="str">
        <f t="shared" si="21"/>
        <v/>
      </c>
      <c r="B1388" s="153" t="str">
        <f>IF($I1388="","",IFERROR(IF(_xlfn.XLOOKUP($I1388,tbl_StartedStatus[Bold ID],tbl_StartedStatus[Started])="Started","Yes",IF(_xlfn.XLOOKUP($I1388,tbl_StartedStatus[Bold ID],tbl_StartedStatus[Started])="No Show","No Show","")),""))</f>
        <v/>
      </c>
      <c r="F1388" s="149"/>
      <c r="G1388" s="149"/>
      <c r="M1388" s="150"/>
      <c r="N1388" s="155"/>
      <c r="R1388" s="150" t="str">
        <f>IF($I1388="","",IF(COUNTIFS('2.Mini Orientation'!$C:$C,$I1388,'2.Mini Orientation'!$G:$G,"Yes")&gt;0,"Yes","No"))</f>
        <v/>
      </c>
      <c r="S1388" s="150"/>
      <c r="T1388"/>
    </row>
    <row r="1389" spans="1:20" ht="23.25" customHeight="1">
      <c r="A1389" s="150" t="str">
        <f t="shared" si="21"/>
        <v/>
      </c>
      <c r="B1389" s="153" t="str">
        <f>IF($I1389="","",IFERROR(IF(_xlfn.XLOOKUP($I1389,tbl_StartedStatus[Bold ID],tbl_StartedStatus[Started])="Started","Yes",IF(_xlfn.XLOOKUP($I1389,tbl_StartedStatus[Bold ID],tbl_StartedStatus[Started])="No Show","No Show","")),""))</f>
        <v/>
      </c>
      <c r="F1389" s="149"/>
      <c r="G1389" s="149"/>
      <c r="M1389" s="150"/>
      <c r="N1389" s="155"/>
      <c r="R1389" s="150" t="str">
        <f>IF($I1389="","",IF(COUNTIFS('2.Mini Orientation'!$C:$C,$I1389,'2.Mini Orientation'!$G:$G,"Yes")&gt;0,"Yes","No"))</f>
        <v/>
      </c>
      <c r="S1389" s="150"/>
      <c r="T1389"/>
    </row>
    <row r="1390" spans="1:20" ht="23.25" customHeight="1">
      <c r="A1390" s="150" t="str">
        <f t="shared" si="21"/>
        <v/>
      </c>
      <c r="B1390" s="153" t="str">
        <f>IF($I1390="","",IFERROR(IF(_xlfn.XLOOKUP($I1390,tbl_StartedStatus[Bold ID],tbl_StartedStatus[Started])="Started","Yes",IF(_xlfn.XLOOKUP($I1390,tbl_StartedStatus[Bold ID],tbl_StartedStatus[Started])="No Show","No Show","")),""))</f>
        <v/>
      </c>
      <c r="F1390" s="149"/>
      <c r="G1390" s="149"/>
      <c r="M1390" s="150"/>
      <c r="N1390" s="155"/>
      <c r="R1390" s="150" t="str">
        <f>IF($I1390="","",IF(COUNTIFS('2.Mini Orientation'!$C:$C,$I1390,'2.Mini Orientation'!$G:$G,"Yes")&gt;0,"Yes","No"))</f>
        <v/>
      </c>
      <c r="S1390" s="150"/>
      <c r="T1390"/>
    </row>
    <row r="1391" spans="1:20" ht="23.25" customHeight="1">
      <c r="A1391" s="150" t="str">
        <f t="shared" si="21"/>
        <v/>
      </c>
      <c r="B1391" s="153" t="str">
        <f>IF($I1391="","",IFERROR(IF(_xlfn.XLOOKUP($I1391,tbl_StartedStatus[Bold ID],tbl_StartedStatus[Started])="Started","Yes",IF(_xlfn.XLOOKUP($I1391,tbl_StartedStatus[Bold ID],tbl_StartedStatus[Started])="No Show","No Show","")),""))</f>
        <v/>
      </c>
      <c r="F1391" s="149"/>
      <c r="G1391" s="149"/>
      <c r="M1391" s="150"/>
      <c r="N1391" s="155"/>
      <c r="R1391" s="150" t="str">
        <f>IF($I1391="","",IF(COUNTIFS('2.Mini Orientation'!$C:$C,$I1391,'2.Mini Orientation'!$G:$G,"Yes")&gt;0,"Yes","No"))</f>
        <v/>
      </c>
      <c r="S1391" s="150"/>
      <c r="T1391"/>
    </row>
    <row r="1392" spans="1:20" ht="23.25" customHeight="1">
      <c r="A1392" s="150" t="str">
        <f t="shared" si="21"/>
        <v/>
      </c>
      <c r="B1392" s="153" t="str">
        <f>IF($I1392="","",IFERROR(IF(_xlfn.XLOOKUP($I1392,tbl_StartedStatus[Bold ID],tbl_StartedStatus[Started])="Started","Yes",IF(_xlfn.XLOOKUP($I1392,tbl_StartedStatus[Bold ID],tbl_StartedStatus[Started])="No Show","No Show","")),""))</f>
        <v/>
      </c>
      <c r="F1392" s="149"/>
      <c r="G1392" s="149"/>
      <c r="M1392" s="150"/>
      <c r="N1392" s="155"/>
      <c r="R1392" s="150" t="str">
        <f>IF($I1392="","",IF(COUNTIFS('2.Mini Orientation'!$C:$C,$I1392,'2.Mini Orientation'!$G:$G,"Yes")&gt;0,"Yes","No"))</f>
        <v/>
      </c>
      <c r="S1392" s="150"/>
      <c r="T1392"/>
    </row>
    <row r="1393" spans="1:20" ht="23.25" customHeight="1">
      <c r="A1393" s="150" t="str">
        <f t="shared" si="21"/>
        <v/>
      </c>
      <c r="B1393" s="153" t="str">
        <f>IF($I1393="","",IFERROR(IF(_xlfn.XLOOKUP($I1393,tbl_StartedStatus[Bold ID],tbl_StartedStatus[Started])="Started","Yes",IF(_xlfn.XLOOKUP($I1393,tbl_StartedStatus[Bold ID],tbl_StartedStatus[Started])="No Show","No Show","")),""))</f>
        <v/>
      </c>
      <c r="F1393" s="149"/>
      <c r="G1393" s="149"/>
      <c r="M1393" s="150"/>
      <c r="N1393" s="155"/>
      <c r="R1393" s="150" t="str">
        <f>IF($I1393="","",IF(COUNTIFS('2.Mini Orientation'!$C:$C,$I1393,'2.Mini Orientation'!$G:$G,"Yes")&gt;0,"Yes","No"))</f>
        <v/>
      </c>
      <c r="S1393" s="150"/>
      <c r="T1393"/>
    </row>
    <row r="1394" spans="1:20" ht="23.25" customHeight="1">
      <c r="A1394" s="150" t="str">
        <f t="shared" si="21"/>
        <v/>
      </c>
      <c r="B1394" s="153" t="str">
        <f>IF($I1394="","",IFERROR(IF(_xlfn.XLOOKUP($I1394,tbl_StartedStatus[Bold ID],tbl_StartedStatus[Started])="Started","Yes",IF(_xlfn.XLOOKUP($I1394,tbl_StartedStatus[Bold ID],tbl_StartedStatus[Started])="No Show","No Show","")),""))</f>
        <v/>
      </c>
      <c r="F1394" s="149"/>
      <c r="G1394" s="149"/>
      <c r="M1394" s="150"/>
      <c r="N1394" s="155"/>
      <c r="R1394" s="150" t="str">
        <f>IF($I1394="","",IF(COUNTIFS('2.Mini Orientation'!$C:$C,$I1394,'2.Mini Orientation'!$G:$G,"Yes")&gt;0,"Yes","No"))</f>
        <v/>
      </c>
      <c r="S1394" s="150"/>
      <c r="T1394"/>
    </row>
    <row r="1395" spans="1:20" ht="23.25" customHeight="1">
      <c r="A1395" s="150" t="str">
        <f t="shared" si="21"/>
        <v/>
      </c>
      <c r="B1395" s="153" t="str">
        <f>IF($I1395="","",IFERROR(IF(_xlfn.XLOOKUP($I1395,tbl_StartedStatus[Bold ID],tbl_StartedStatus[Started])="Started","Yes",IF(_xlfn.XLOOKUP($I1395,tbl_StartedStatus[Bold ID],tbl_StartedStatus[Started])="No Show","No Show","")),""))</f>
        <v/>
      </c>
      <c r="F1395" s="149"/>
      <c r="G1395" s="149"/>
      <c r="M1395" s="150"/>
      <c r="N1395" s="155"/>
      <c r="R1395" s="150" t="str">
        <f>IF($I1395="","",IF(COUNTIFS('2.Mini Orientation'!$C:$C,$I1395,'2.Mini Orientation'!$G:$G,"Yes")&gt;0,"Yes","No"))</f>
        <v/>
      </c>
      <c r="S1395" s="150"/>
      <c r="T1395"/>
    </row>
    <row r="1396" spans="1:20" ht="23.25" customHeight="1">
      <c r="A1396" s="150" t="str">
        <f t="shared" si="21"/>
        <v/>
      </c>
      <c r="B1396" s="153" t="str">
        <f>IF($I1396="","",IFERROR(IF(_xlfn.XLOOKUP($I1396,tbl_StartedStatus[Bold ID],tbl_StartedStatus[Started])="Started","Yes",IF(_xlfn.XLOOKUP($I1396,tbl_StartedStatus[Bold ID],tbl_StartedStatus[Started])="No Show","No Show","")),""))</f>
        <v/>
      </c>
      <c r="F1396" s="149"/>
      <c r="G1396" s="149"/>
      <c r="M1396" s="150"/>
      <c r="N1396" s="155"/>
      <c r="R1396" s="150" t="str">
        <f>IF($I1396="","",IF(COUNTIFS('2.Mini Orientation'!$C:$C,$I1396,'2.Mini Orientation'!$G:$G,"Yes")&gt;0,"Yes","No"))</f>
        <v/>
      </c>
      <c r="S1396" s="150"/>
      <c r="T1396"/>
    </row>
    <row r="1397" spans="1:20" ht="23.25" customHeight="1">
      <c r="A1397" s="150" t="str">
        <f t="shared" si="21"/>
        <v/>
      </c>
      <c r="B1397" s="153" t="str">
        <f>IF($I1397="","",IFERROR(IF(_xlfn.XLOOKUP($I1397,tbl_StartedStatus[Bold ID],tbl_StartedStatus[Started])="Started","Yes",IF(_xlfn.XLOOKUP($I1397,tbl_StartedStatus[Bold ID],tbl_StartedStatus[Started])="No Show","No Show","")),""))</f>
        <v/>
      </c>
      <c r="F1397" s="149"/>
      <c r="G1397" s="149"/>
      <c r="M1397" s="150"/>
      <c r="N1397" s="155"/>
      <c r="R1397" s="150" t="str">
        <f>IF($I1397="","",IF(COUNTIFS('2.Mini Orientation'!$C:$C,$I1397,'2.Mini Orientation'!$G:$G,"Yes")&gt;0,"Yes","No"))</f>
        <v/>
      </c>
      <c r="S1397" s="150"/>
      <c r="T1397"/>
    </row>
    <row r="1398" spans="1:20" ht="23.25" customHeight="1">
      <c r="A1398" s="150" t="str">
        <f t="shared" si="21"/>
        <v/>
      </c>
      <c r="B1398" s="153" t="str">
        <f>IF($I1398="","",IFERROR(IF(_xlfn.XLOOKUP($I1398,tbl_StartedStatus[Bold ID],tbl_StartedStatus[Started])="Started","Yes",IF(_xlfn.XLOOKUP($I1398,tbl_StartedStatus[Bold ID],tbl_StartedStatus[Started])="No Show","No Show","")),""))</f>
        <v/>
      </c>
      <c r="F1398" s="149"/>
      <c r="G1398" s="149"/>
      <c r="M1398" s="150"/>
      <c r="N1398" s="155"/>
      <c r="R1398" s="150" t="str">
        <f>IF($I1398="","",IF(COUNTIFS('2.Mini Orientation'!$C:$C,$I1398,'2.Mini Orientation'!$G:$G,"Yes")&gt;0,"Yes","No"))</f>
        <v/>
      </c>
      <c r="S1398" s="150"/>
      <c r="T1398"/>
    </row>
    <row r="1399" spans="1:20" ht="23.25" customHeight="1">
      <c r="A1399" s="150" t="str">
        <f t="shared" si="21"/>
        <v/>
      </c>
      <c r="B1399" s="153" t="str">
        <f>IF($I1399="","",IFERROR(IF(_xlfn.XLOOKUP($I1399,tbl_StartedStatus[Bold ID],tbl_StartedStatus[Started])="Started","Yes",IF(_xlfn.XLOOKUP($I1399,tbl_StartedStatus[Bold ID],tbl_StartedStatus[Started])="No Show","No Show","")),""))</f>
        <v/>
      </c>
      <c r="F1399" s="149"/>
      <c r="G1399" s="149"/>
      <c r="M1399" s="150"/>
      <c r="N1399" s="155"/>
      <c r="R1399" s="150" t="str">
        <f>IF($I1399="","",IF(COUNTIFS('2.Mini Orientation'!$C:$C,$I1399,'2.Mini Orientation'!$G:$G,"Yes")&gt;0,"Yes","No"))</f>
        <v/>
      </c>
      <c r="S1399" s="150"/>
      <c r="T1399"/>
    </row>
    <row r="1400" spans="1:20" ht="23.25" customHeight="1">
      <c r="A1400" s="150" t="str">
        <f t="shared" si="21"/>
        <v/>
      </c>
      <c r="B1400" s="153" t="str">
        <f>IF($I1400="","",IFERROR(IF(_xlfn.XLOOKUP($I1400,tbl_StartedStatus[Bold ID],tbl_StartedStatus[Started])="Started","Yes",IF(_xlfn.XLOOKUP($I1400,tbl_StartedStatus[Bold ID],tbl_StartedStatus[Started])="No Show","No Show","")),""))</f>
        <v/>
      </c>
      <c r="F1400" s="149"/>
      <c r="G1400" s="149"/>
      <c r="M1400" s="150"/>
      <c r="N1400" s="155"/>
      <c r="R1400" s="150" t="str">
        <f>IF($I1400="","",IF(COUNTIFS('2.Mini Orientation'!$C:$C,$I1400,'2.Mini Orientation'!$G:$G,"Yes")&gt;0,"Yes","No"))</f>
        <v/>
      </c>
      <c r="S1400" s="150"/>
      <c r="T1400"/>
    </row>
    <row r="1401" spans="1:20" ht="23.25" customHeight="1">
      <c r="A1401" s="150" t="str">
        <f t="shared" si="21"/>
        <v/>
      </c>
      <c r="B1401" s="153" t="str">
        <f>IF($I1401="","",IFERROR(IF(_xlfn.XLOOKUP($I1401,tbl_StartedStatus[Bold ID],tbl_StartedStatus[Started])="Started","Yes",IF(_xlfn.XLOOKUP($I1401,tbl_StartedStatus[Bold ID],tbl_StartedStatus[Started])="No Show","No Show","")),""))</f>
        <v/>
      </c>
      <c r="F1401" s="149"/>
      <c r="G1401" s="149"/>
      <c r="M1401" s="150"/>
      <c r="N1401" s="155"/>
      <c r="R1401" s="150" t="str">
        <f>IF($I1401="","",IF(COUNTIFS('2.Mini Orientation'!$C:$C,$I1401,'2.Mini Orientation'!$G:$G,"Yes")&gt;0,"Yes","No"))</f>
        <v/>
      </c>
      <c r="S1401" s="150"/>
      <c r="T1401"/>
    </row>
    <row r="1402" spans="1:20" ht="23.25" customHeight="1">
      <c r="A1402" s="150" t="str">
        <f t="shared" si="21"/>
        <v/>
      </c>
      <c r="B1402" s="153" t="str">
        <f>IF($I1402="","",IFERROR(IF(_xlfn.XLOOKUP($I1402,tbl_StartedStatus[Bold ID],tbl_StartedStatus[Started])="Started","Yes",IF(_xlfn.XLOOKUP($I1402,tbl_StartedStatus[Bold ID],tbl_StartedStatus[Started])="No Show","No Show","")),""))</f>
        <v/>
      </c>
      <c r="F1402" s="149"/>
      <c r="G1402" s="149"/>
      <c r="M1402" s="150"/>
      <c r="N1402" s="155"/>
      <c r="R1402" s="150" t="str">
        <f>IF($I1402="","",IF(COUNTIFS('2.Mini Orientation'!$C:$C,$I1402,'2.Mini Orientation'!$G:$G,"Yes")&gt;0,"Yes","No"))</f>
        <v/>
      </c>
      <c r="S1402" s="150"/>
      <c r="T1402"/>
    </row>
    <row r="1403" spans="1:20" ht="23.25" customHeight="1">
      <c r="A1403" s="150" t="str">
        <f t="shared" si="21"/>
        <v/>
      </c>
      <c r="B1403" s="153" t="str">
        <f>IF($I1403="","",IFERROR(IF(_xlfn.XLOOKUP($I1403,tbl_StartedStatus[Bold ID],tbl_StartedStatus[Started])="Started","Yes",IF(_xlfn.XLOOKUP($I1403,tbl_StartedStatus[Bold ID],tbl_StartedStatus[Started])="No Show","No Show","")),""))</f>
        <v/>
      </c>
      <c r="F1403" s="149"/>
      <c r="G1403" s="149"/>
      <c r="M1403" s="150"/>
      <c r="N1403" s="155"/>
      <c r="R1403" s="150" t="str">
        <f>IF($I1403="","",IF(COUNTIFS('2.Mini Orientation'!$C:$C,$I1403,'2.Mini Orientation'!$G:$G,"Yes")&gt;0,"Yes","No"))</f>
        <v/>
      </c>
      <c r="S1403" s="150"/>
      <c r="T1403"/>
    </row>
    <row r="1404" spans="1:20" ht="23.25" customHeight="1">
      <c r="A1404" s="150" t="str">
        <f t="shared" si="21"/>
        <v/>
      </c>
      <c r="B1404" s="153" t="str">
        <f>IF($I1404="","",IFERROR(IF(_xlfn.XLOOKUP($I1404,tbl_StartedStatus[Bold ID],tbl_StartedStatus[Started])="Started","Yes",IF(_xlfn.XLOOKUP($I1404,tbl_StartedStatus[Bold ID],tbl_StartedStatus[Started])="No Show","No Show","")),""))</f>
        <v/>
      </c>
      <c r="F1404" s="149"/>
      <c r="G1404" s="149"/>
      <c r="M1404" s="150"/>
      <c r="N1404" s="155"/>
      <c r="R1404" s="150" t="str">
        <f>IF($I1404="","",IF(COUNTIFS('2.Mini Orientation'!$C:$C,$I1404,'2.Mini Orientation'!$G:$G,"Yes")&gt;0,"Yes","No"))</f>
        <v/>
      </c>
      <c r="S1404" s="150"/>
      <c r="T1404"/>
    </row>
    <row r="1405" spans="1:20" ht="23.25" customHeight="1">
      <c r="A1405" s="150" t="str">
        <f t="shared" si="21"/>
        <v/>
      </c>
      <c r="B1405" s="153" t="str">
        <f>IF($I1405="","",IFERROR(IF(_xlfn.XLOOKUP($I1405,tbl_StartedStatus[Bold ID],tbl_StartedStatus[Started])="Started","Yes",IF(_xlfn.XLOOKUP($I1405,tbl_StartedStatus[Bold ID],tbl_StartedStatus[Started])="No Show","No Show","")),""))</f>
        <v/>
      </c>
      <c r="F1405" s="149"/>
      <c r="G1405" s="149"/>
      <c r="M1405" s="150"/>
      <c r="N1405" s="155"/>
      <c r="R1405" s="150" t="str">
        <f>IF($I1405="","",IF(COUNTIFS('2.Mini Orientation'!$C:$C,$I1405,'2.Mini Orientation'!$G:$G,"Yes")&gt;0,"Yes","No"))</f>
        <v/>
      </c>
      <c r="S1405" s="150"/>
      <c r="T1405"/>
    </row>
    <row r="1406" spans="1:20" ht="23.25" customHeight="1">
      <c r="A1406" s="150" t="str">
        <f t="shared" si="21"/>
        <v/>
      </c>
      <c r="B1406" s="153" t="str">
        <f>IF($I1406="","",IFERROR(IF(_xlfn.XLOOKUP($I1406,tbl_StartedStatus[Bold ID],tbl_StartedStatus[Started])="Started","Yes",IF(_xlfn.XLOOKUP($I1406,tbl_StartedStatus[Bold ID],tbl_StartedStatus[Started])="No Show","No Show","")),""))</f>
        <v/>
      </c>
      <c r="F1406" s="149"/>
      <c r="G1406" s="149"/>
      <c r="M1406" s="150"/>
      <c r="N1406" s="155"/>
      <c r="R1406" s="150" t="str">
        <f>IF($I1406="","",IF(COUNTIFS('2.Mini Orientation'!$C:$C,$I1406,'2.Mini Orientation'!$G:$G,"Yes")&gt;0,"Yes","No"))</f>
        <v/>
      </c>
      <c r="S1406" s="150"/>
      <c r="T1406"/>
    </row>
    <row r="1407" spans="1:20" ht="23.25" customHeight="1">
      <c r="A1407" s="150" t="str">
        <f t="shared" si="21"/>
        <v/>
      </c>
      <c r="B1407" s="153" t="str">
        <f>IF($I1407="","",IFERROR(IF(_xlfn.XLOOKUP($I1407,tbl_StartedStatus[Bold ID],tbl_StartedStatus[Started])="Started","Yes",IF(_xlfn.XLOOKUP($I1407,tbl_StartedStatus[Bold ID],tbl_StartedStatus[Started])="No Show","No Show","")),""))</f>
        <v/>
      </c>
      <c r="F1407" s="149"/>
      <c r="G1407" s="149"/>
      <c r="M1407" s="150"/>
      <c r="N1407" s="155"/>
      <c r="R1407" s="150" t="str">
        <f>IF($I1407="","",IF(COUNTIFS('2.Mini Orientation'!$C:$C,$I1407,'2.Mini Orientation'!$G:$G,"Yes")&gt;0,"Yes","No"))</f>
        <v/>
      </c>
      <c r="S1407" s="150"/>
      <c r="T1407"/>
    </row>
    <row r="1408" spans="1:20" ht="23.25" customHeight="1">
      <c r="A1408" s="150" t="str">
        <f t="shared" si="21"/>
        <v/>
      </c>
      <c r="B1408" s="153" t="str">
        <f>IF($I1408="","",IFERROR(IF(_xlfn.XLOOKUP($I1408,tbl_StartedStatus[Bold ID],tbl_StartedStatus[Started])="Started","Yes",IF(_xlfn.XLOOKUP($I1408,tbl_StartedStatus[Bold ID],tbl_StartedStatus[Started])="No Show","No Show","")),""))</f>
        <v/>
      </c>
      <c r="F1408" s="149"/>
      <c r="G1408" s="149"/>
      <c r="M1408" s="150"/>
      <c r="N1408" s="155"/>
      <c r="R1408" s="150" t="str">
        <f>IF($I1408="","",IF(COUNTIFS('2.Mini Orientation'!$C:$C,$I1408,'2.Mini Orientation'!$G:$G,"Yes")&gt;0,"Yes","No"))</f>
        <v/>
      </c>
      <c r="S1408" s="150"/>
      <c r="T1408"/>
    </row>
    <row r="1409" spans="1:20" ht="23.25" customHeight="1">
      <c r="A1409" s="150" t="str">
        <f t="shared" si="21"/>
        <v/>
      </c>
      <c r="B1409" s="153" t="str">
        <f>IF($I1409="","",IFERROR(IF(_xlfn.XLOOKUP($I1409,tbl_StartedStatus[Bold ID],tbl_StartedStatus[Started])="Started","Yes",IF(_xlfn.XLOOKUP($I1409,tbl_StartedStatus[Bold ID],tbl_StartedStatus[Started])="No Show","No Show","")),""))</f>
        <v/>
      </c>
      <c r="F1409" s="149"/>
      <c r="G1409" s="149"/>
      <c r="M1409" s="150"/>
      <c r="N1409" s="155"/>
      <c r="R1409" s="150" t="str">
        <f>IF($I1409="","",IF(COUNTIFS('2.Mini Orientation'!$C:$C,$I1409,'2.Mini Orientation'!$G:$G,"Yes")&gt;0,"Yes","No"))</f>
        <v/>
      </c>
      <c r="S1409" s="150"/>
      <c r="T1409"/>
    </row>
    <row r="1410" spans="1:20" ht="23.25" customHeight="1">
      <c r="A1410" s="150" t="str">
        <f t="shared" ref="A1410:A1473" si="22">IF($I1410="","",IF(AND($R1410="Yes",$O1410="Passed",$P1410="Passed",$Q1410="Passed"),"Yes","No"))</f>
        <v/>
      </c>
      <c r="B1410" s="153" t="str">
        <f>IF($I1410="","",IFERROR(IF(_xlfn.XLOOKUP($I1410,tbl_StartedStatus[Bold ID],tbl_StartedStatus[Started])="Started","Yes",IF(_xlfn.XLOOKUP($I1410,tbl_StartedStatus[Bold ID],tbl_StartedStatus[Started])="No Show","No Show","")),""))</f>
        <v/>
      </c>
      <c r="F1410" s="149"/>
      <c r="G1410" s="149"/>
      <c r="M1410" s="150"/>
      <c r="N1410" s="155"/>
      <c r="R1410" s="150" t="str">
        <f>IF($I1410="","",IF(COUNTIFS('2.Mini Orientation'!$C:$C,$I1410,'2.Mini Orientation'!$G:$G,"Yes")&gt;0,"Yes","No"))</f>
        <v/>
      </c>
      <c r="S1410" s="150"/>
      <c r="T1410"/>
    </row>
    <row r="1411" spans="1:20" ht="23.25" customHeight="1">
      <c r="A1411" s="150" t="str">
        <f t="shared" si="22"/>
        <v/>
      </c>
      <c r="B1411" s="153" t="str">
        <f>IF($I1411="","",IFERROR(IF(_xlfn.XLOOKUP($I1411,tbl_StartedStatus[Bold ID],tbl_StartedStatus[Started])="Started","Yes",IF(_xlfn.XLOOKUP($I1411,tbl_StartedStatus[Bold ID],tbl_StartedStatus[Started])="No Show","No Show","")),""))</f>
        <v/>
      </c>
      <c r="F1411" s="149"/>
      <c r="G1411" s="149"/>
      <c r="M1411" s="150"/>
      <c r="N1411" s="155"/>
      <c r="R1411" s="150" t="str">
        <f>IF($I1411="","",IF(COUNTIFS('2.Mini Orientation'!$C:$C,$I1411,'2.Mini Orientation'!$G:$G,"Yes")&gt;0,"Yes","No"))</f>
        <v/>
      </c>
      <c r="S1411" s="150"/>
      <c r="T1411"/>
    </row>
    <row r="1412" spans="1:20" ht="23.25" customHeight="1">
      <c r="A1412" s="150" t="str">
        <f t="shared" si="22"/>
        <v/>
      </c>
      <c r="B1412" s="153" t="str">
        <f>IF($I1412="","",IFERROR(IF(_xlfn.XLOOKUP($I1412,tbl_StartedStatus[Bold ID],tbl_StartedStatus[Started])="Started","Yes",IF(_xlfn.XLOOKUP($I1412,tbl_StartedStatus[Bold ID],tbl_StartedStatus[Started])="No Show","No Show","")),""))</f>
        <v/>
      </c>
      <c r="F1412" s="149"/>
      <c r="G1412" s="149"/>
      <c r="M1412" s="150"/>
      <c r="N1412" s="155"/>
      <c r="R1412" s="150" t="str">
        <f>IF($I1412="","",IF(COUNTIFS('2.Mini Orientation'!$C:$C,$I1412,'2.Mini Orientation'!$G:$G,"Yes")&gt;0,"Yes","No"))</f>
        <v/>
      </c>
      <c r="S1412" s="150"/>
      <c r="T1412"/>
    </row>
    <row r="1413" spans="1:20" ht="23.25" customHeight="1">
      <c r="A1413" s="150" t="str">
        <f t="shared" si="22"/>
        <v/>
      </c>
      <c r="B1413" s="153" t="str">
        <f>IF($I1413="","",IFERROR(IF(_xlfn.XLOOKUP($I1413,tbl_StartedStatus[Bold ID],tbl_StartedStatus[Started])="Started","Yes",IF(_xlfn.XLOOKUP($I1413,tbl_StartedStatus[Bold ID],tbl_StartedStatus[Started])="No Show","No Show","")),""))</f>
        <v/>
      </c>
      <c r="F1413" s="149"/>
      <c r="G1413" s="149"/>
      <c r="M1413" s="150"/>
      <c r="N1413" s="155"/>
      <c r="R1413" s="150" t="str">
        <f>IF($I1413="","",IF(COUNTIFS('2.Mini Orientation'!$C:$C,$I1413,'2.Mini Orientation'!$G:$G,"Yes")&gt;0,"Yes","No"))</f>
        <v/>
      </c>
      <c r="S1413" s="150"/>
      <c r="T1413"/>
    </row>
    <row r="1414" spans="1:20" ht="23.25" customHeight="1">
      <c r="A1414" s="150" t="str">
        <f t="shared" si="22"/>
        <v/>
      </c>
      <c r="B1414" s="153" t="str">
        <f>IF($I1414="","",IFERROR(IF(_xlfn.XLOOKUP($I1414,tbl_StartedStatus[Bold ID],tbl_StartedStatus[Started])="Started","Yes",IF(_xlfn.XLOOKUP($I1414,tbl_StartedStatus[Bold ID],tbl_StartedStatus[Started])="No Show","No Show","")),""))</f>
        <v/>
      </c>
      <c r="F1414" s="149"/>
      <c r="G1414" s="149"/>
      <c r="M1414" s="150"/>
      <c r="N1414" s="155"/>
      <c r="R1414" s="150" t="str">
        <f>IF($I1414="","",IF(COUNTIFS('2.Mini Orientation'!$C:$C,$I1414,'2.Mini Orientation'!$G:$G,"Yes")&gt;0,"Yes","No"))</f>
        <v/>
      </c>
      <c r="S1414" s="150"/>
      <c r="T1414"/>
    </row>
    <row r="1415" spans="1:20" ht="23.25" customHeight="1">
      <c r="A1415" s="150" t="str">
        <f t="shared" si="22"/>
        <v/>
      </c>
      <c r="B1415" s="153" t="str">
        <f>IF($I1415="","",IFERROR(IF(_xlfn.XLOOKUP($I1415,tbl_StartedStatus[Bold ID],tbl_StartedStatus[Started])="Started","Yes",IF(_xlfn.XLOOKUP($I1415,tbl_StartedStatus[Bold ID],tbl_StartedStatus[Started])="No Show","No Show","")),""))</f>
        <v/>
      </c>
      <c r="F1415" s="149"/>
      <c r="G1415" s="149"/>
      <c r="M1415" s="150"/>
      <c r="N1415" s="155"/>
      <c r="R1415" s="150" t="str">
        <f>IF($I1415="","",IF(COUNTIFS('2.Mini Orientation'!$C:$C,$I1415,'2.Mini Orientation'!$G:$G,"Yes")&gt;0,"Yes","No"))</f>
        <v/>
      </c>
      <c r="S1415" s="150"/>
      <c r="T1415"/>
    </row>
    <row r="1416" spans="1:20" ht="23.25" customHeight="1">
      <c r="A1416" s="150" t="str">
        <f t="shared" si="22"/>
        <v/>
      </c>
      <c r="B1416" s="153" t="str">
        <f>IF($I1416="","",IFERROR(IF(_xlfn.XLOOKUP($I1416,tbl_StartedStatus[Bold ID],tbl_StartedStatus[Started])="Started","Yes",IF(_xlfn.XLOOKUP($I1416,tbl_StartedStatus[Bold ID],tbl_StartedStatus[Started])="No Show","No Show","")),""))</f>
        <v/>
      </c>
      <c r="F1416" s="149"/>
      <c r="G1416" s="149"/>
      <c r="M1416" s="150"/>
      <c r="N1416" s="155"/>
      <c r="R1416" s="150" t="str">
        <f>IF($I1416="","",IF(COUNTIFS('2.Mini Orientation'!$C:$C,$I1416,'2.Mini Orientation'!$G:$G,"Yes")&gt;0,"Yes","No"))</f>
        <v/>
      </c>
      <c r="S1416" s="150"/>
      <c r="T1416"/>
    </row>
    <row r="1417" spans="1:20" ht="23.25" customHeight="1">
      <c r="A1417" s="150" t="str">
        <f t="shared" si="22"/>
        <v/>
      </c>
      <c r="B1417" s="153" t="str">
        <f>IF($I1417="","",IFERROR(IF(_xlfn.XLOOKUP($I1417,tbl_StartedStatus[Bold ID],tbl_StartedStatus[Started])="Started","Yes",IF(_xlfn.XLOOKUP($I1417,tbl_StartedStatus[Bold ID],tbl_StartedStatus[Started])="No Show","No Show","")),""))</f>
        <v/>
      </c>
      <c r="F1417" s="149"/>
      <c r="G1417" s="149"/>
      <c r="M1417" s="150"/>
      <c r="N1417" s="155"/>
      <c r="R1417" s="150" t="str">
        <f>IF($I1417="","",IF(COUNTIFS('2.Mini Orientation'!$C:$C,$I1417,'2.Mini Orientation'!$G:$G,"Yes")&gt;0,"Yes","No"))</f>
        <v/>
      </c>
      <c r="S1417" s="150"/>
      <c r="T1417"/>
    </row>
    <row r="1418" spans="1:20" ht="23.25" customHeight="1">
      <c r="A1418" s="150" t="str">
        <f t="shared" si="22"/>
        <v/>
      </c>
      <c r="B1418" s="153" t="str">
        <f>IF($I1418="","",IFERROR(IF(_xlfn.XLOOKUP($I1418,tbl_StartedStatus[Bold ID],tbl_StartedStatus[Started])="Started","Yes",IF(_xlfn.XLOOKUP($I1418,tbl_StartedStatus[Bold ID],tbl_StartedStatus[Started])="No Show","No Show","")),""))</f>
        <v/>
      </c>
      <c r="F1418" s="149"/>
      <c r="G1418" s="149"/>
      <c r="M1418" s="150"/>
      <c r="N1418" s="155"/>
      <c r="R1418" s="150" t="str">
        <f>IF($I1418="","",IF(COUNTIFS('2.Mini Orientation'!$C:$C,$I1418,'2.Mini Orientation'!$G:$G,"Yes")&gt;0,"Yes","No"))</f>
        <v/>
      </c>
      <c r="S1418" s="150"/>
      <c r="T1418"/>
    </row>
    <row r="1419" spans="1:20" ht="23.25" customHeight="1">
      <c r="A1419" s="150" t="str">
        <f t="shared" si="22"/>
        <v/>
      </c>
      <c r="B1419" s="153" t="str">
        <f>IF($I1419="","",IFERROR(IF(_xlfn.XLOOKUP($I1419,tbl_StartedStatus[Bold ID],tbl_StartedStatus[Started])="Started","Yes",IF(_xlfn.XLOOKUP($I1419,tbl_StartedStatus[Bold ID],tbl_StartedStatus[Started])="No Show","No Show","")),""))</f>
        <v/>
      </c>
      <c r="F1419" s="149"/>
      <c r="G1419" s="149"/>
      <c r="M1419" s="150"/>
      <c r="N1419" s="155"/>
      <c r="R1419" s="150" t="str">
        <f>IF($I1419="","",IF(COUNTIFS('2.Mini Orientation'!$C:$C,$I1419,'2.Mini Orientation'!$G:$G,"Yes")&gt;0,"Yes","No"))</f>
        <v/>
      </c>
      <c r="S1419" s="150"/>
      <c r="T1419"/>
    </row>
    <row r="1420" spans="1:20" ht="23.25" customHeight="1">
      <c r="A1420" s="150" t="str">
        <f t="shared" si="22"/>
        <v/>
      </c>
      <c r="B1420" s="153" t="str">
        <f>IF($I1420="","",IFERROR(IF(_xlfn.XLOOKUP($I1420,tbl_StartedStatus[Bold ID],tbl_StartedStatus[Started])="Started","Yes",IF(_xlfn.XLOOKUP($I1420,tbl_StartedStatus[Bold ID],tbl_StartedStatus[Started])="No Show","No Show","")),""))</f>
        <v/>
      </c>
      <c r="F1420" s="149"/>
      <c r="G1420" s="149"/>
      <c r="M1420" s="150"/>
      <c r="N1420" s="155"/>
      <c r="R1420" s="150" t="str">
        <f>IF($I1420="","",IF(COUNTIFS('2.Mini Orientation'!$C:$C,$I1420,'2.Mini Orientation'!$G:$G,"Yes")&gt;0,"Yes","No"))</f>
        <v/>
      </c>
      <c r="S1420" s="150"/>
      <c r="T1420"/>
    </row>
    <row r="1421" spans="1:20" ht="23.25" customHeight="1">
      <c r="A1421" s="150" t="str">
        <f t="shared" si="22"/>
        <v/>
      </c>
      <c r="B1421" s="153" t="str">
        <f>IF($I1421="","",IFERROR(IF(_xlfn.XLOOKUP($I1421,tbl_StartedStatus[Bold ID],tbl_StartedStatus[Started])="Started","Yes",IF(_xlfn.XLOOKUP($I1421,tbl_StartedStatus[Bold ID],tbl_StartedStatus[Started])="No Show","No Show","")),""))</f>
        <v/>
      </c>
      <c r="F1421" s="149"/>
      <c r="G1421" s="149"/>
      <c r="M1421" s="150"/>
      <c r="N1421" s="155"/>
      <c r="R1421" s="150" t="str">
        <f>IF($I1421="","",IF(COUNTIFS('2.Mini Orientation'!$C:$C,$I1421,'2.Mini Orientation'!$G:$G,"Yes")&gt;0,"Yes","No"))</f>
        <v/>
      </c>
      <c r="S1421" s="150"/>
      <c r="T1421"/>
    </row>
    <row r="1422" spans="1:20" ht="23.25" customHeight="1">
      <c r="A1422" s="150" t="str">
        <f t="shared" si="22"/>
        <v/>
      </c>
      <c r="B1422" s="153" t="str">
        <f>IF($I1422="","",IFERROR(IF(_xlfn.XLOOKUP($I1422,tbl_StartedStatus[Bold ID],tbl_StartedStatus[Started])="Started","Yes",IF(_xlfn.XLOOKUP($I1422,tbl_StartedStatus[Bold ID],tbl_StartedStatus[Started])="No Show","No Show","")),""))</f>
        <v/>
      </c>
      <c r="F1422" s="149"/>
      <c r="G1422" s="149"/>
      <c r="M1422" s="150"/>
      <c r="N1422" s="155"/>
      <c r="R1422" s="150" t="str">
        <f>IF($I1422="","",IF(COUNTIFS('2.Mini Orientation'!$C:$C,$I1422,'2.Mini Orientation'!$G:$G,"Yes")&gt;0,"Yes","No"))</f>
        <v/>
      </c>
      <c r="S1422" s="150"/>
      <c r="T1422"/>
    </row>
    <row r="1423" spans="1:20" ht="23.25" customHeight="1">
      <c r="A1423" s="150" t="str">
        <f t="shared" si="22"/>
        <v/>
      </c>
      <c r="B1423" s="153" t="str">
        <f>IF($I1423="","",IFERROR(IF(_xlfn.XLOOKUP($I1423,tbl_StartedStatus[Bold ID],tbl_StartedStatus[Started])="Started","Yes",IF(_xlfn.XLOOKUP($I1423,tbl_StartedStatus[Bold ID],tbl_StartedStatus[Started])="No Show","No Show","")),""))</f>
        <v/>
      </c>
      <c r="F1423" s="149"/>
      <c r="G1423" s="149"/>
      <c r="M1423" s="150"/>
      <c r="N1423" s="155"/>
      <c r="R1423" s="150" t="str">
        <f>IF($I1423="","",IF(COUNTIFS('2.Mini Orientation'!$C:$C,$I1423,'2.Mini Orientation'!$G:$G,"Yes")&gt;0,"Yes","No"))</f>
        <v/>
      </c>
      <c r="S1423" s="150"/>
      <c r="T1423"/>
    </row>
    <row r="1424" spans="1:20" ht="23.25" customHeight="1">
      <c r="A1424" s="150" t="str">
        <f t="shared" si="22"/>
        <v/>
      </c>
      <c r="B1424" s="153" t="str">
        <f>IF($I1424="","",IFERROR(IF(_xlfn.XLOOKUP($I1424,tbl_StartedStatus[Bold ID],tbl_StartedStatus[Started])="Started","Yes",IF(_xlfn.XLOOKUP($I1424,tbl_StartedStatus[Bold ID],tbl_StartedStatus[Started])="No Show","No Show","")),""))</f>
        <v/>
      </c>
      <c r="F1424" s="149"/>
      <c r="G1424" s="149"/>
      <c r="M1424" s="150"/>
      <c r="N1424" s="155"/>
      <c r="R1424" s="150" t="str">
        <f>IF($I1424="","",IF(COUNTIFS('2.Mini Orientation'!$C:$C,$I1424,'2.Mini Orientation'!$G:$G,"Yes")&gt;0,"Yes","No"))</f>
        <v/>
      </c>
      <c r="S1424" s="150"/>
      <c r="T1424"/>
    </row>
    <row r="1425" spans="1:20" ht="23.25" customHeight="1">
      <c r="A1425" s="150" t="str">
        <f t="shared" si="22"/>
        <v/>
      </c>
      <c r="B1425" s="153" t="str">
        <f>IF($I1425="","",IFERROR(IF(_xlfn.XLOOKUP($I1425,tbl_StartedStatus[Bold ID],tbl_StartedStatus[Started])="Started","Yes",IF(_xlfn.XLOOKUP($I1425,tbl_StartedStatus[Bold ID],tbl_StartedStatus[Started])="No Show","No Show","")),""))</f>
        <v/>
      </c>
      <c r="F1425" s="149"/>
      <c r="G1425" s="149"/>
      <c r="M1425" s="150"/>
      <c r="N1425" s="155"/>
      <c r="R1425" s="150" t="str">
        <f>IF($I1425="","",IF(COUNTIFS('2.Mini Orientation'!$C:$C,$I1425,'2.Mini Orientation'!$G:$G,"Yes")&gt;0,"Yes","No"))</f>
        <v/>
      </c>
      <c r="S1425" s="150"/>
      <c r="T1425"/>
    </row>
    <row r="1426" spans="1:20" ht="23.25" customHeight="1">
      <c r="A1426" s="150" t="str">
        <f t="shared" si="22"/>
        <v/>
      </c>
      <c r="B1426" s="153" t="str">
        <f>IF($I1426="","",IFERROR(IF(_xlfn.XLOOKUP($I1426,tbl_StartedStatus[Bold ID],tbl_StartedStatus[Started])="Started","Yes",IF(_xlfn.XLOOKUP($I1426,tbl_StartedStatus[Bold ID],tbl_StartedStatus[Started])="No Show","No Show","")),""))</f>
        <v/>
      </c>
      <c r="F1426" s="149"/>
      <c r="G1426" s="149"/>
      <c r="M1426" s="150"/>
      <c r="N1426" s="155"/>
      <c r="R1426" s="150" t="str">
        <f>IF($I1426="","",IF(COUNTIFS('2.Mini Orientation'!$C:$C,$I1426,'2.Mini Orientation'!$G:$G,"Yes")&gt;0,"Yes","No"))</f>
        <v/>
      </c>
      <c r="S1426" s="150"/>
      <c r="T1426"/>
    </row>
    <row r="1427" spans="1:20" ht="23.25" customHeight="1">
      <c r="A1427" s="150" t="str">
        <f t="shared" si="22"/>
        <v/>
      </c>
      <c r="B1427" s="153" t="str">
        <f>IF($I1427="","",IFERROR(IF(_xlfn.XLOOKUP($I1427,tbl_StartedStatus[Bold ID],tbl_StartedStatus[Started])="Started","Yes",IF(_xlfn.XLOOKUP($I1427,tbl_StartedStatus[Bold ID],tbl_StartedStatus[Started])="No Show","No Show","")),""))</f>
        <v/>
      </c>
      <c r="F1427" s="149"/>
      <c r="G1427" s="149"/>
      <c r="M1427" s="150"/>
      <c r="N1427" s="155"/>
      <c r="R1427" s="150" t="str">
        <f>IF($I1427="","",IF(COUNTIFS('2.Mini Orientation'!$C:$C,$I1427,'2.Mini Orientation'!$G:$G,"Yes")&gt;0,"Yes","No"))</f>
        <v/>
      </c>
      <c r="S1427" s="150"/>
      <c r="T1427"/>
    </row>
    <row r="1428" spans="1:20" ht="23.25" customHeight="1">
      <c r="A1428" s="150" t="str">
        <f t="shared" si="22"/>
        <v/>
      </c>
      <c r="B1428" s="153" t="str">
        <f>IF($I1428="","",IFERROR(IF(_xlfn.XLOOKUP($I1428,tbl_StartedStatus[Bold ID],tbl_StartedStatus[Started])="Started","Yes",IF(_xlfn.XLOOKUP($I1428,tbl_StartedStatus[Bold ID],tbl_StartedStatus[Started])="No Show","No Show","")),""))</f>
        <v/>
      </c>
      <c r="F1428" s="149"/>
      <c r="G1428" s="149"/>
      <c r="M1428" s="150"/>
      <c r="N1428" s="155"/>
      <c r="R1428" s="150" t="str">
        <f>IF($I1428="","",IF(COUNTIFS('2.Mini Orientation'!$C:$C,$I1428,'2.Mini Orientation'!$G:$G,"Yes")&gt;0,"Yes","No"))</f>
        <v/>
      </c>
      <c r="S1428" s="150"/>
      <c r="T1428"/>
    </row>
    <row r="1429" spans="1:20" ht="23.25" customHeight="1">
      <c r="A1429" s="150" t="str">
        <f t="shared" si="22"/>
        <v/>
      </c>
      <c r="B1429" s="153" t="str">
        <f>IF($I1429="","",IFERROR(IF(_xlfn.XLOOKUP($I1429,tbl_StartedStatus[Bold ID],tbl_StartedStatus[Started])="Started","Yes",IF(_xlfn.XLOOKUP($I1429,tbl_StartedStatus[Bold ID],tbl_StartedStatus[Started])="No Show","No Show","")),""))</f>
        <v/>
      </c>
      <c r="F1429" s="149"/>
      <c r="G1429" s="149"/>
      <c r="M1429" s="150"/>
      <c r="N1429" s="155"/>
      <c r="R1429" s="150" t="str">
        <f>IF($I1429="","",IF(COUNTIFS('2.Mini Orientation'!$C:$C,$I1429,'2.Mini Orientation'!$G:$G,"Yes")&gt;0,"Yes","No"))</f>
        <v/>
      </c>
      <c r="S1429" s="150"/>
      <c r="T1429"/>
    </row>
    <row r="1430" spans="1:20" ht="23.25" customHeight="1">
      <c r="A1430" s="150" t="str">
        <f t="shared" si="22"/>
        <v/>
      </c>
      <c r="B1430" s="153" t="str">
        <f>IF($I1430="","",IFERROR(IF(_xlfn.XLOOKUP($I1430,tbl_StartedStatus[Bold ID],tbl_StartedStatus[Started])="Started","Yes",IF(_xlfn.XLOOKUP($I1430,tbl_StartedStatus[Bold ID],tbl_StartedStatus[Started])="No Show","No Show","")),""))</f>
        <v/>
      </c>
      <c r="F1430" s="149"/>
      <c r="G1430" s="149"/>
      <c r="M1430" s="150"/>
      <c r="N1430" s="155"/>
      <c r="R1430" s="150" t="str">
        <f>IF($I1430="","",IF(COUNTIFS('2.Mini Orientation'!$C:$C,$I1430,'2.Mini Orientation'!$G:$G,"Yes")&gt;0,"Yes","No"))</f>
        <v/>
      </c>
      <c r="S1430" s="150"/>
      <c r="T1430"/>
    </row>
    <row r="1431" spans="1:20" ht="23.25" customHeight="1">
      <c r="A1431" s="150" t="str">
        <f t="shared" si="22"/>
        <v/>
      </c>
      <c r="B1431" s="153" t="str">
        <f>IF($I1431="","",IFERROR(IF(_xlfn.XLOOKUP($I1431,tbl_StartedStatus[Bold ID],tbl_StartedStatus[Started])="Started","Yes",IF(_xlfn.XLOOKUP($I1431,tbl_StartedStatus[Bold ID],tbl_StartedStatus[Started])="No Show","No Show","")),""))</f>
        <v/>
      </c>
      <c r="F1431" s="149"/>
      <c r="G1431" s="149"/>
      <c r="M1431" s="150"/>
      <c r="N1431" s="155"/>
      <c r="R1431" s="150" t="str">
        <f>IF($I1431="","",IF(COUNTIFS('2.Mini Orientation'!$C:$C,$I1431,'2.Mini Orientation'!$G:$G,"Yes")&gt;0,"Yes","No"))</f>
        <v/>
      </c>
      <c r="S1431" s="150"/>
      <c r="T1431"/>
    </row>
    <row r="1432" spans="1:20" ht="23.25" customHeight="1">
      <c r="A1432" s="150" t="str">
        <f t="shared" si="22"/>
        <v/>
      </c>
      <c r="B1432" s="153" t="str">
        <f>IF($I1432="","",IFERROR(IF(_xlfn.XLOOKUP($I1432,tbl_StartedStatus[Bold ID],tbl_StartedStatus[Started])="Started","Yes",IF(_xlfn.XLOOKUP($I1432,tbl_StartedStatus[Bold ID],tbl_StartedStatus[Started])="No Show","No Show","")),""))</f>
        <v/>
      </c>
      <c r="F1432" s="149"/>
      <c r="G1432" s="149"/>
      <c r="M1432" s="150"/>
      <c r="N1432" s="155"/>
      <c r="R1432" s="150" t="str">
        <f>IF($I1432="","",IF(COUNTIFS('2.Mini Orientation'!$C:$C,$I1432,'2.Mini Orientation'!$G:$G,"Yes")&gt;0,"Yes","No"))</f>
        <v/>
      </c>
      <c r="S1432" s="150"/>
      <c r="T1432"/>
    </row>
    <row r="1433" spans="1:20" ht="23.25" customHeight="1">
      <c r="A1433" s="150" t="str">
        <f t="shared" si="22"/>
        <v/>
      </c>
      <c r="B1433" s="153" t="str">
        <f>IF($I1433="","",IFERROR(IF(_xlfn.XLOOKUP($I1433,tbl_StartedStatus[Bold ID],tbl_StartedStatus[Started])="Started","Yes",IF(_xlfn.XLOOKUP($I1433,tbl_StartedStatus[Bold ID],tbl_StartedStatus[Started])="No Show","No Show","")),""))</f>
        <v/>
      </c>
      <c r="F1433" s="149"/>
      <c r="G1433" s="149"/>
      <c r="M1433" s="150"/>
      <c r="N1433" s="155"/>
      <c r="R1433" s="150" t="str">
        <f>IF($I1433="","",IF(COUNTIFS('2.Mini Orientation'!$C:$C,$I1433,'2.Mini Orientation'!$G:$G,"Yes")&gt;0,"Yes","No"))</f>
        <v/>
      </c>
      <c r="S1433" s="150"/>
      <c r="T1433"/>
    </row>
    <row r="1434" spans="1:20" ht="23.25" customHeight="1">
      <c r="A1434" s="150" t="str">
        <f t="shared" si="22"/>
        <v/>
      </c>
      <c r="B1434" s="153" t="str">
        <f>IF($I1434="","",IFERROR(IF(_xlfn.XLOOKUP($I1434,tbl_StartedStatus[Bold ID],tbl_StartedStatus[Started])="Started","Yes",IF(_xlfn.XLOOKUP($I1434,tbl_StartedStatus[Bold ID],tbl_StartedStatus[Started])="No Show","No Show","")),""))</f>
        <v/>
      </c>
      <c r="F1434" s="149"/>
      <c r="G1434" s="149"/>
      <c r="M1434" s="150"/>
      <c r="N1434" s="155"/>
      <c r="R1434" s="150" t="str">
        <f>IF($I1434="","",IF(COUNTIFS('2.Mini Orientation'!$C:$C,$I1434,'2.Mini Orientation'!$G:$G,"Yes")&gt;0,"Yes","No"))</f>
        <v/>
      </c>
      <c r="S1434" s="150"/>
      <c r="T1434"/>
    </row>
    <row r="1435" spans="1:20" ht="23.25" customHeight="1">
      <c r="A1435" s="150" t="str">
        <f t="shared" si="22"/>
        <v/>
      </c>
      <c r="B1435" s="153" t="str">
        <f>IF($I1435="","",IFERROR(IF(_xlfn.XLOOKUP($I1435,tbl_StartedStatus[Bold ID],tbl_StartedStatus[Started])="Started","Yes",IF(_xlfn.XLOOKUP($I1435,tbl_StartedStatus[Bold ID],tbl_StartedStatus[Started])="No Show","No Show","")),""))</f>
        <v/>
      </c>
      <c r="F1435" s="149"/>
      <c r="G1435" s="149"/>
      <c r="M1435" s="150"/>
      <c r="N1435" s="155"/>
      <c r="R1435" s="150" t="str">
        <f>IF($I1435="","",IF(COUNTIFS('2.Mini Orientation'!$C:$C,$I1435,'2.Mini Orientation'!$G:$G,"Yes")&gt;0,"Yes","No"))</f>
        <v/>
      </c>
      <c r="S1435" s="150"/>
      <c r="T1435"/>
    </row>
    <row r="1436" spans="1:20" ht="23.25" customHeight="1">
      <c r="A1436" s="150" t="str">
        <f t="shared" si="22"/>
        <v/>
      </c>
      <c r="B1436" s="153" t="str">
        <f>IF($I1436="","",IFERROR(IF(_xlfn.XLOOKUP($I1436,tbl_StartedStatus[Bold ID],tbl_StartedStatus[Started])="Started","Yes",IF(_xlfn.XLOOKUP($I1436,tbl_StartedStatus[Bold ID],tbl_StartedStatus[Started])="No Show","No Show","")),""))</f>
        <v/>
      </c>
      <c r="F1436" s="149"/>
      <c r="G1436" s="149"/>
      <c r="M1436" s="150"/>
      <c r="N1436" s="155"/>
      <c r="R1436" s="150" t="str">
        <f>IF($I1436="","",IF(COUNTIFS('2.Mini Orientation'!$C:$C,$I1436,'2.Mini Orientation'!$G:$G,"Yes")&gt;0,"Yes","No"))</f>
        <v/>
      </c>
      <c r="S1436" s="150"/>
      <c r="T1436"/>
    </row>
    <row r="1437" spans="1:20" ht="23.25" customHeight="1">
      <c r="A1437" s="150" t="str">
        <f t="shared" si="22"/>
        <v/>
      </c>
      <c r="B1437" s="153" t="str">
        <f>IF($I1437="","",IFERROR(IF(_xlfn.XLOOKUP($I1437,tbl_StartedStatus[Bold ID],tbl_StartedStatus[Started])="Started","Yes",IF(_xlfn.XLOOKUP($I1437,tbl_StartedStatus[Bold ID],tbl_StartedStatus[Started])="No Show","No Show","")),""))</f>
        <v/>
      </c>
      <c r="F1437" s="149"/>
      <c r="G1437" s="149"/>
      <c r="M1437" s="150"/>
      <c r="N1437" s="155"/>
      <c r="R1437" s="150" t="str">
        <f>IF($I1437="","",IF(COUNTIFS('2.Mini Orientation'!$C:$C,$I1437,'2.Mini Orientation'!$G:$G,"Yes")&gt;0,"Yes","No"))</f>
        <v/>
      </c>
      <c r="S1437" s="150"/>
      <c r="T1437"/>
    </row>
    <row r="1438" spans="1:20" ht="23.25" customHeight="1">
      <c r="A1438" s="150" t="str">
        <f t="shared" si="22"/>
        <v/>
      </c>
      <c r="B1438" s="153" t="str">
        <f>IF($I1438="","",IFERROR(IF(_xlfn.XLOOKUP($I1438,tbl_StartedStatus[Bold ID],tbl_StartedStatus[Started])="Started","Yes",IF(_xlfn.XLOOKUP($I1438,tbl_StartedStatus[Bold ID],tbl_StartedStatus[Started])="No Show","No Show","")),""))</f>
        <v/>
      </c>
      <c r="F1438" s="149"/>
      <c r="G1438" s="149"/>
      <c r="M1438" s="150"/>
      <c r="N1438" s="155"/>
      <c r="R1438" s="150" t="str">
        <f>IF($I1438="","",IF(COUNTIFS('2.Mini Orientation'!$C:$C,$I1438,'2.Mini Orientation'!$G:$G,"Yes")&gt;0,"Yes","No"))</f>
        <v/>
      </c>
      <c r="S1438" s="150"/>
      <c r="T1438"/>
    </row>
    <row r="1439" spans="1:20" ht="23.25" customHeight="1">
      <c r="A1439" s="150" t="str">
        <f t="shared" si="22"/>
        <v/>
      </c>
      <c r="B1439" s="153" t="str">
        <f>IF($I1439="","",IFERROR(IF(_xlfn.XLOOKUP($I1439,tbl_StartedStatus[Bold ID],tbl_StartedStatus[Started])="Started","Yes",IF(_xlfn.XLOOKUP($I1439,tbl_StartedStatus[Bold ID],tbl_StartedStatus[Started])="No Show","No Show","")),""))</f>
        <v/>
      </c>
      <c r="F1439" s="149"/>
      <c r="G1439" s="149"/>
      <c r="M1439" s="150"/>
      <c r="N1439" s="155"/>
      <c r="R1439" s="150" t="str">
        <f>IF($I1439="","",IF(COUNTIFS('2.Mini Orientation'!$C:$C,$I1439,'2.Mini Orientation'!$G:$G,"Yes")&gt;0,"Yes","No"))</f>
        <v/>
      </c>
      <c r="S1439" s="150"/>
      <c r="T1439"/>
    </row>
    <row r="1440" spans="1:20" ht="23.25" customHeight="1">
      <c r="A1440" s="150" t="str">
        <f t="shared" si="22"/>
        <v/>
      </c>
      <c r="B1440" s="153" t="str">
        <f>IF($I1440="","",IFERROR(IF(_xlfn.XLOOKUP($I1440,tbl_StartedStatus[Bold ID],tbl_StartedStatus[Started])="Started","Yes",IF(_xlfn.XLOOKUP($I1440,tbl_StartedStatus[Bold ID],tbl_StartedStatus[Started])="No Show","No Show","")),""))</f>
        <v/>
      </c>
      <c r="F1440" s="149"/>
      <c r="G1440" s="149"/>
      <c r="M1440" s="150"/>
      <c r="N1440" s="155"/>
      <c r="R1440" s="150" t="str">
        <f>IF($I1440="","",IF(COUNTIFS('2.Mini Orientation'!$C:$C,$I1440,'2.Mini Orientation'!$G:$G,"Yes")&gt;0,"Yes","No"))</f>
        <v/>
      </c>
      <c r="S1440" s="150"/>
      <c r="T1440"/>
    </row>
    <row r="1441" spans="1:20" ht="23.25" customHeight="1">
      <c r="A1441" s="150" t="str">
        <f t="shared" si="22"/>
        <v/>
      </c>
      <c r="B1441" s="153" t="str">
        <f>IF($I1441="","",IFERROR(IF(_xlfn.XLOOKUP($I1441,tbl_StartedStatus[Bold ID],tbl_StartedStatus[Started])="Started","Yes",IF(_xlfn.XLOOKUP($I1441,tbl_StartedStatus[Bold ID],tbl_StartedStatus[Started])="No Show","No Show","")),""))</f>
        <v/>
      </c>
      <c r="F1441" s="149"/>
      <c r="G1441" s="149"/>
      <c r="M1441" s="150"/>
      <c r="N1441" s="155"/>
      <c r="R1441" s="150" t="str">
        <f>IF($I1441="","",IF(COUNTIFS('2.Mini Orientation'!$C:$C,$I1441,'2.Mini Orientation'!$G:$G,"Yes")&gt;0,"Yes","No"))</f>
        <v/>
      </c>
      <c r="S1441" s="150"/>
      <c r="T1441"/>
    </row>
    <row r="1442" spans="1:20" ht="23.25" customHeight="1">
      <c r="A1442" s="150" t="str">
        <f t="shared" si="22"/>
        <v/>
      </c>
      <c r="B1442" s="153" t="str">
        <f>IF($I1442="","",IFERROR(IF(_xlfn.XLOOKUP($I1442,tbl_StartedStatus[Bold ID],tbl_StartedStatus[Started])="Started","Yes",IF(_xlfn.XLOOKUP($I1442,tbl_StartedStatus[Bold ID],tbl_StartedStatus[Started])="No Show","No Show","")),""))</f>
        <v/>
      </c>
      <c r="F1442" s="149"/>
      <c r="G1442" s="149"/>
      <c r="M1442" s="150"/>
      <c r="N1442" s="155"/>
      <c r="R1442" s="150" t="str">
        <f>IF($I1442="","",IF(COUNTIFS('2.Mini Orientation'!$C:$C,$I1442,'2.Mini Orientation'!$G:$G,"Yes")&gt;0,"Yes","No"))</f>
        <v/>
      </c>
      <c r="S1442" s="150"/>
      <c r="T1442"/>
    </row>
    <row r="1443" spans="1:20" ht="23.25" customHeight="1">
      <c r="A1443" s="150" t="str">
        <f t="shared" si="22"/>
        <v/>
      </c>
      <c r="B1443" s="153" t="str">
        <f>IF($I1443="","",IFERROR(IF(_xlfn.XLOOKUP($I1443,tbl_StartedStatus[Bold ID],tbl_StartedStatus[Started])="Started","Yes",IF(_xlfn.XLOOKUP($I1443,tbl_StartedStatus[Bold ID],tbl_StartedStatus[Started])="No Show","No Show","")),""))</f>
        <v/>
      </c>
      <c r="F1443" s="149"/>
      <c r="G1443" s="149"/>
      <c r="M1443" s="150"/>
      <c r="N1443" s="155"/>
      <c r="R1443" s="150" t="str">
        <f>IF($I1443="","",IF(COUNTIFS('2.Mini Orientation'!$C:$C,$I1443,'2.Mini Orientation'!$G:$G,"Yes")&gt;0,"Yes","No"))</f>
        <v/>
      </c>
      <c r="S1443" s="150"/>
      <c r="T1443"/>
    </row>
    <row r="1444" spans="1:20" ht="23.25" customHeight="1">
      <c r="A1444" s="150" t="str">
        <f t="shared" si="22"/>
        <v/>
      </c>
      <c r="B1444" s="153" t="str">
        <f>IF($I1444="","",IFERROR(IF(_xlfn.XLOOKUP($I1444,tbl_StartedStatus[Bold ID],tbl_StartedStatus[Started])="Started","Yes",IF(_xlfn.XLOOKUP($I1444,tbl_StartedStatus[Bold ID],tbl_StartedStatus[Started])="No Show","No Show","")),""))</f>
        <v/>
      </c>
      <c r="F1444" s="149"/>
      <c r="G1444" s="149"/>
      <c r="M1444" s="150"/>
      <c r="N1444" s="155"/>
      <c r="R1444" s="150" t="str">
        <f>IF($I1444="","",IF(COUNTIFS('2.Mini Orientation'!$C:$C,$I1444,'2.Mini Orientation'!$G:$G,"Yes")&gt;0,"Yes","No"))</f>
        <v/>
      </c>
      <c r="S1444" s="150"/>
      <c r="T1444"/>
    </row>
    <row r="1445" spans="1:20" ht="23.25" customHeight="1">
      <c r="A1445" s="150" t="str">
        <f t="shared" si="22"/>
        <v/>
      </c>
      <c r="B1445" s="153" t="str">
        <f>IF($I1445="","",IFERROR(IF(_xlfn.XLOOKUP($I1445,tbl_StartedStatus[Bold ID],tbl_StartedStatus[Started])="Started","Yes",IF(_xlfn.XLOOKUP($I1445,tbl_StartedStatus[Bold ID],tbl_StartedStatus[Started])="No Show","No Show","")),""))</f>
        <v/>
      </c>
      <c r="F1445" s="149"/>
      <c r="G1445" s="149"/>
      <c r="M1445" s="150"/>
      <c r="N1445" s="155"/>
      <c r="R1445" s="150" t="str">
        <f>IF($I1445="","",IF(COUNTIFS('2.Mini Orientation'!$C:$C,$I1445,'2.Mini Orientation'!$G:$G,"Yes")&gt;0,"Yes","No"))</f>
        <v/>
      </c>
      <c r="S1445" s="150"/>
      <c r="T1445"/>
    </row>
    <row r="1446" spans="1:20" ht="23.25" customHeight="1">
      <c r="A1446" s="150" t="str">
        <f t="shared" si="22"/>
        <v/>
      </c>
      <c r="B1446" s="153" t="str">
        <f>IF($I1446="","",IFERROR(IF(_xlfn.XLOOKUP($I1446,tbl_StartedStatus[Bold ID],tbl_StartedStatus[Started])="Started","Yes",IF(_xlfn.XLOOKUP($I1446,tbl_StartedStatus[Bold ID],tbl_StartedStatus[Started])="No Show","No Show","")),""))</f>
        <v/>
      </c>
      <c r="F1446" s="149"/>
      <c r="G1446" s="149"/>
      <c r="M1446" s="150"/>
      <c r="N1446" s="155"/>
      <c r="R1446" s="150" t="str">
        <f>IF($I1446="","",IF(COUNTIFS('2.Mini Orientation'!$C:$C,$I1446,'2.Mini Orientation'!$G:$G,"Yes")&gt;0,"Yes","No"))</f>
        <v/>
      </c>
      <c r="S1446" s="150"/>
      <c r="T1446"/>
    </row>
    <row r="1447" spans="1:20" ht="23.25" customHeight="1">
      <c r="A1447" s="150" t="str">
        <f t="shared" si="22"/>
        <v/>
      </c>
      <c r="B1447" s="153" t="str">
        <f>IF($I1447="","",IFERROR(IF(_xlfn.XLOOKUP($I1447,tbl_StartedStatus[Bold ID],tbl_StartedStatus[Started])="Started","Yes",IF(_xlfn.XLOOKUP($I1447,tbl_StartedStatus[Bold ID],tbl_StartedStatus[Started])="No Show","No Show","")),""))</f>
        <v/>
      </c>
      <c r="F1447" s="149"/>
      <c r="G1447" s="149"/>
      <c r="M1447" s="150"/>
      <c r="N1447" s="155"/>
      <c r="R1447" s="150" t="str">
        <f>IF($I1447="","",IF(COUNTIFS('2.Mini Orientation'!$C:$C,$I1447,'2.Mini Orientation'!$G:$G,"Yes")&gt;0,"Yes","No"))</f>
        <v/>
      </c>
      <c r="S1447" s="150"/>
      <c r="T1447"/>
    </row>
    <row r="1448" spans="1:20" ht="23.25" customHeight="1">
      <c r="A1448" s="150" t="str">
        <f t="shared" si="22"/>
        <v/>
      </c>
      <c r="B1448" s="153" t="str">
        <f>IF($I1448="","",IFERROR(IF(_xlfn.XLOOKUP($I1448,tbl_StartedStatus[Bold ID],tbl_StartedStatus[Started])="Started","Yes",IF(_xlfn.XLOOKUP($I1448,tbl_StartedStatus[Bold ID],tbl_StartedStatus[Started])="No Show","No Show","")),""))</f>
        <v/>
      </c>
      <c r="F1448" s="149"/>
      <c r="G1448" s="149"/>
      <c r="M1448" s="150"/>
      <c r="N1448" s="155"/>
      <c r="R1448" s="150" t="str">
        <f>IF($I1448="","",IF(COUNTIFS('2.Mini Orientation'!$C:$C,$I1448,'2.Mini Orientation'!$G:$G,"Yes")&gt;0,"Yes","No"))</f>
        <v/>
      </c>
      <c r="S1448" s="150"/>
      <c r="T1448"/>
    </row>
    <row r="1449" spans="1:20" ht="23.25" customHeight="1">
      <c r="A1449" s="150" t="str">
        <f t="shared" si="22"/>
        <v/>
      </c>
      <c r="B1449" s="153" t="str">
        <f>IF($I1449="","",IFERROR(IF(_xlfn.XLOOKUP($I1449,tbl_StartedStatus[Bold ID],tbl_StartedStatus[Started])="Started","Yes",IF(_xlfn.XLOOKUP($I1449,tbl_StartedStatus[Bold ID],tbl_StartedStatus[Started])="No Show","No Show","")),""))</f>
        <v/>
      </c>
      <c r="F1449" s="149"/>
      <c r="G1449" s="149"/>
      <c r="M1449" s="150"/>
      <c r="N1449" s="155"/>
      <c r="R1449" s="150" t="str">
        <f>IF($I1449="","",IF(COUNTIFS('2.Mini Orientation'!$C:$C,$I1449,'2.Mini Orientation'!$G:$G,"Yes")&gt;0,"Yes","No"))</f>
        <v/>
      </c>
      <c r="S1449" s="150"/>
      <c r="T1449"/>
    </row>
    <row r="1450" spans="1:20" ht="23.25" customHeight="1">
      <c r="A1450" s="150" t="str">
        <f t="shared" si="22"/>
        <v/>
      </c>
      <c r="B1450" s="153" t="str">
        <f>IF($I1450="","",IFERROR(IF(_xlfn.XLOOKUP($I1450,tbl_StartedStatus[Bold ID],tbl_StartedStatus[Started])="Started","Yes",IF(_xlfn.XLOOKUP($I1450,tbl_StartedStatus[Bold ID],tbl_StartedStatus[Started])="No Show","No Show","")),""))</f>
        <v/>
      </c>
      <c r="F1450" s="149"/>
      <c r="G1450" s="149"/>
      <c r="M1450" s="150"/>
      <c r="N1450" s="155"/>
      <c r="R1450" s="150" t="str">
        <f>IF($I1450="","",IF(COUNTIFS('2.Mini Orientation'!$C:$C,$I1450,'2.Mini Orientation'!$G:$G,"Yes")&gt;0,"Yes","No"))</f>
        <v/>
      </c>
      <c r="S1450" s="150"/>
      <c r="T1450"/>
    </row>
    <row r="1451" spans="1:20" ht="23.25" customHeight="1">
      <c r="A1451" s="150" t="str">
        <f t="shared" si="22"/>
        <v/>
      </c>
      <c r="B1451" s="153" t="str">
        <f>IF($I1451="","",IFERROR(IF(_xlfn.XLOOKUP($I1451,tbl_StartedStatus[Bold ID],tbl_StartedStatus[Started])="Started","Yes",IF(_xlfn.XLOOKUP($I1451,tbl_StartedStatus[Bold ID],tbl_StartedStatus[Started])="No Show","No Show","")),""))</f>
        <v/>
      </c>
      <c r="F1451" s="149"/>
      <c r="G1451" s="149"/>
      <c r="M1451" s="150"/>
      <c r="N1451" s="155"/>
      <c r="R1451" s="150" t="str">
        <f>IF($I1451="","",IF(COUNTIFS('2.Mini Orientation'!$C:$C,$I1451,'2.Mini Orientation'!$G:$G,"Yes")&gt;0,"Yes","No"))</f>
        <v/>
      </c>
      <c r="S1451" s="150"/>
      <c r="T1451"/>
    </row>
    <row r="1452" spans="1:20" ht="23.25" customHeight="1">
      <c r="A1452" s="150" t="str">
        <f t="shared" si="22"/>
        <v/>
      </c>
      <c r="B1452" s="153" t="str">
        <f>IF($I1452="","",IFERROR(IF(_xlfn.XLOOKUP($I1452,tbl_StartedStatus[Bold ID],tbl_StartedStatus[Started])="Started","Yes",IF(_xlfn.XLOOKUP($I1452,tbl_StartedStatus[Bold ID],tbl_StartedStatus[Started])="No Show","No Show","")),""))</f>
        <v/>
      </c>
      <c r="F1452" s="149"/>
      <c r="G1452" s="149"/>
      <c r="M1452" s="150"/>
      <c r="N1452" s="155"/>
      <c r="R1452" s="150" t="str">
        <f>IF($I1452="","",IF(COUNTIFS('2.Mini Orientation'!$C:$C,$I1452,'2.Mini Orientation'!$G:$G,"Yes")&gt;0,"Yes","No"))</f>
        <v/>
      </c>
      <c r="S1452" s="150"/>
      <c r="T1452"/>
    </row>
    <row r="1453" spans="1:20" ht="23.25" customHeight="1">
      <c r="A1453" s="150" t="str">
        <f t="shared" si="22"/>
        <v/>
      </c>
      <c r="B1453" s="153" t="str">
        <f>IF($I1453="","",IFERROR(IF(_xlfn.XLOOKUP($I1453,tbl_StartedStatus[Bold ID],tbl_StartedStatus[Started])="Started","Yes",IF(_xlfn.XLOOKUP($I1453,tbl_StartedStatus[Bold ID],tbl_StartedStatus[Started])="No Show","No Show","")),""))</f>
        <v/>
      </c>
      <c r="F1453" s="149"/>
      <c r="G1453" s="149"/>
      <c r="M1453" s="150"/>
      <c r="N1453" s="155"/>
      <c r="R1453" s="150" t="str">
        <f>IF($I1453="","",IF(COUNTIFS('2.Mini Orientation'!$C:$C,$I1453,'2.Mini Orientation'!$G:$G,"Yes")&gt;0,"Yes","No"))</f>
        <v/>
      </c>
      <c r="S1453" s="150"/>
      <c r="T1453"/>
    </row>
    <row r="1454" spans="1:20" ht="23.25" customHeight="1">
      <c r="A1454" s="150" t="str">
        <f t="shared" si="22"/>
        <v/>
      </c>
      <c r="B1454" s="153" t="str">
        <f>IF($I1454="","",IFERROR(IF(_xlfn.XLOOKUP($I1454,tbl_StartedStatus[Bold ID],tbl_StartedStatus[Started])="Started","Yes",IF(_xlfn.XLOOKUP($I1454,tbl_StartedStatus[Bold ID],tbl_StartedStatus[Started])="No Show","No Show","")),""))</f>
        <v/>
      </c>
      <c r="F1454" s="149"/>
      <c r="G1454" s="149"/>
      <c r="M1454" s="150"/>
      <c r="N1454" s="155"/>
      <c r="R1454" s="150" t="str">
        <f>IF($I1454="","",IF(COUNTIFS('2.Mini Orientation'!$C:$C,$I1454,'2.Mini Orientation'!$G:$G,"Yes")&gt;0,"Yes","No"))</f>
        <v/>
      </c>
      <c r="S1454" s="150"/>
      <c r="T1454"/>
    </row>
    <row r="1455" spans="1:20" ht="23.25" customHeight="1">
      <c r="A1455" s="150" t="str">
        <f t="shared" si="22"/>
        <v/>
      </c>
      <c r="B1455" s="153" t="str">
        <f>IF($I1455="","",IFERROR(IF(_xlfn.XLOOKUP($I1455,tbl_StartedStatus[Bold ID],tbl_StartedStatus[Started])="Started","Yes",IF(_xlfn.XLOOKUP($I1455,tbl_StartedStatus[Bold ID],tbl_StartedStatus[Started])="No Show","No Show","")),""))</f>
        <v/>
      </c>
      <c r="F1455" s="149"/>
      <c r="G1455" s="149"/>
      <c r="M1455" s="150"/>
      <c r="N1455" s="155"/>
      <c r="R1455" s="150" t="str">
        <f>IF($I1455="","",IF(COUNTIFS('2.Mini Orientation'!$C:$C,$I1455,'2.Mini Orientation'!$G:$G,"Yes")&gt;0,"Yes","No"))</f>
        <v/>
      </c>
      <c r="S1455" s="150"/>
      <c r="T1455"/>
    </row>
    <row r="1456" spans="1:20" ht="23.25" customHeight="1">
      <c r="A1456" s="150" t="str">
        <f t="shared" si="22"/>
        <v/>
      </c>
      <c r="B1456" s="153" t="str">
        <f>IF($I1456="","",IFERROR(IF(_xlfn.XLOOKUP($I1456,tbl_StartedStatus[Bold ID],tbl_StartedStatus[Started])="Started","Yes",IF(_xlfn.XLOOKUP($I1456,tbl_StartedStatus[Bold ID],tbl_StartedStatus[Started])="No Show","No Show","")),""))</f>
        <v/>
      </c>
      <c r="F1456" s="149"/>
      <c r="G1456" s="149"/>
      <c r="M1456" s="150"/>
      <c r="N1456" s="155"/>
      <c r="R1456" s="150" t="str">
        <f>IF($I1456="","",IF(COUNTIFS('2.Mini Orientation'!$C:$C,$I1456,'2.Mini Orientation'!$G:$G,"Yes")&gt;0,"Yes","No"))</f>
        <v/>
      </c>
      <c r="S1456" s="150"/>
      <c r="T1456"/>
    </row>
    <row r="1457" spans="1:20" ht="23.25" customHeight="1">
      <c r="A1457" s="150" t="str">
        <f t="shared" si="22"/>
        <v/>
      </c>
      <c r="B1457" s="153" t="str">
        <f>IF($I1457="","",IFERROR(IF(_xlfn.XLOOKUP($I1457,tbl_StartedStatus[Bold ID],tbl_StartedStatus[Started])="Started","Yes",IF(_xlfn.XLOOKUP($I1457,tbl_StartedStatus[Bold ID],tbl_StartedStatus[Started])="No Show","No Show","")),""))</f>
        <v/>
      </c>
      <c r="F1457" s="149"/>
      <c r="G1457" s="149"/>
      <c r="M1457" s="150"/>
      <c r="N1457" s="155"/>
      <c r="R1457" s="150" t="str">
        <f>IF($I1457="","",IF(COUNTIFS('2.Mini Orientation'!$C:$C,$I1457,'2.Mini Orientation'!$G:$G,"Yes")&gt;0,"Yes","No"))</f>
        <v/>
      </c>
      <c r="S1457" s="150"/>
      <c r="T1457"/>
    </row>
    <row r="1458" spans="1:20" ht="23.25" customHeight="1">
      <c r="A1458" s="150" t="str">
        <f t="shared" si="22"/>
        <v/>
      </c>
      <c r="B1458" s="153" t="str">
        <f>IF($I1458="","",IFERROR(IF(_xlfn.XLOOKUP($I1458,tbl_StartedStatus[Bold ID],tbl_StartedStatus[Started])="Started","Yes",IF(_xlfn.XLOOKUP($I1458,tbl_StartedStatus[Bold ID],tbl_StartedStatus[Started])="No Show","No Show","")),""))</f>
        <v/>
      </c>
      <c r="F1458" s="149"/>
      <c r="G1458" s="149"/>
      <c r="M1458" s="150"/>
      <c r="N1458" s="155"/>
      <c r="R1458" s="150" t="str">
        <f>IF($I1458="","",IF(COUNTIFS('2.Mini Orientation'!$C:$C,$I1458,'2.Mini Orientation'!$G:$G,"Yes")&gt;0,"Yes","No"))</f>
        <v/>
      </c>
      <c r="S1458" s="150"/>
      <c r="T1458"/>
    </row>
    <row r="1459" spans="1:20" ht="23.25" customHeight="1">
      <c r="A1459" s="150" t="str">
        <f t="shared" si="22"/>
        <v/>
      </c>
      <c r="B1459" s="153" t="str">
        <f>IF($I1459="","",IFERROR(IF(_xlfn.XLOOKUP($I1459,tbl_StartedStatus[Bold ID],tbl_StartedStatus[Started])="Started","Yes",IF(_xlfn.XLOOKUP($I1459,tbl_StartedStatus[Bold ID],tbl_StartedStatus[Started])="No Show","No Show","")),""))</f>
        <v/>
      </c>
      <c r="F1459" s="149"/>
      <c r="G1459" s="149"/>
      <c r="M1459" s="150"/>
      <c r="N1459" s="155"/>
      <c r="R1459" s="150" t="str">
        <f>IF($I1459="","",IF(COUNTIFS('2.Mini Orientation'!$C:$C,$I1459,'2.Mini Orientation'!$G:$G,"Yes")&gt;0,"Yes","No"))</f>
        <v/>
      </c>
      <c r="S1459" s="150"/>
      <c r="T1459"/>
    </row>
    <row r="1460" spans="1:20" ht="23.25" customHeight="1">
      <c r="A1460" s="150" t="str">
        <f t="shared" si="22"/>
        <v/>
      </c>
      <c r="B1460" s="153" t="str">
        <f>IF($I1460="","",IFERROR(IF(_xlfn.XLOOKUP($I1460,tbl_StartedStatus[Bold ID],tbl_StartedStatus[Started])="Started","Yes",IF(_xlfn.XLOOKUP($I1460,tbl_StartedStatus[Bold ID],tbl_StartedStatus[Started])="No Show","No Show","")),""))</f>
        <v/>
      </c>
      <c r="F1460" s="149"/>
      <c r="G1460" s="149"/>
      <c r="M1460" s="150"/>
      <c r="N1460" s="155"/>
      <c r="R1460" s="150" t="str">
        <f>IF($I1460="","",IF(COUNTIFS('2.Mini Orientation'!$C:$C,$I1460,'2.Mini Orientation'!$G:$G,"Yes")&gt;0,"Yes","No"))</f>
        <v/>
      </c>
      <c r="S1460" s="150"/>
      <c r="T1460"/>
    </row>
    <row r="1461" spans="1:20" ht="23.25" customHeight="1">
      <c r="A1461" s="150" t="str">
        <f t="shared" si="22"/>
        <v/>
      </c>
      <c r="B1461" s="153" t="str">
        <f>IF($I1461="","",IFERROR(IF(_xlfn.XLOOKUP($I1461,tbl_StartedStatus[Bold ID],tbl_StartedStatus[Started])="Started","Yes",IF(_xlfn.XLOOKUP($I1461,tbl_StartedStatus[Bold ID],tbl_StartedStatus[Started])="No Show","No Show","")),""))</f>
        <v/>
      </c>
      <c r="F1461" s="149"/>
      <c r="G1461" s="149"/>
      <c r="M1461" s="150"/>
      <c r="N1461" s="155"/>
      <c r="R1461" s="150" t="str">
        <f>IF($I1461="","",IF(COUNTIFS('2.Mini Orientation'!$C:$C,$I1461,'2.Mini Orientation'!$G:$G,"Yes")&gt;0,"Yes","No"))</f>
        <v/>
      </c>
      <c r="S1461" s="150"/>
      <c r="T1461"/>
    </row>
    <row r="1462" spans="1:20" ht="23.25" customHeight="1">
      <c r="A1462" s="150" t="str">
        <f t="shared" si="22"/>
        <v/>
      </c>
      <c r="B1462" s="153" t="str">
        <f>IF($I1462="","",IFERROR(IF(_xlfn.XLOOKUP($I1462,tbl_StartedStatus[Bold ID],tbl_StartedStatus[Started])="Started","Yes",IF(_xlfn.XLOOKUP($I1462,tbl_StartedStatus[Bold ID],tbl_StartedStatus[Started])="No Show","No Show","")),""))</f>
        <v/>
      </c>
      <c r="F1462" s="149"/>
      <c r="G1462" s="149"/>
      <c r="M1462" s="150"/>
      <c r="N1462" s="155"/>
      <c r="R1462" s="150" t="str">
        <f>IF($I1462="","",IF(COUNTIFS('2.Mini Orientation'!$C:$C,$I1462,'2.Mini Orientation'!$G:$G,"Yes")&gt;0,"Yes","No"))</f>
        <v/>
      </c>
      <c r="S1462" s="150"/>
      <c r="T1462"/>
    </row>
    <row r="1463" spans="1:20" ht="23.25" customHeight="1">
      <c r="A1463" s="150" t="str">
        <f t="shared" si="22"/>
        <v/>
      </c>
      <c r="B1463" s="153" t="str">
        <f>IF($I1463="","",IFERROR(IF(_xlfn.XLOOKUP($I1463,tbl_StartedStatus[Bold ID],tbl_StartedStatus[Started])="Started","Yes",IF(_xlfn.XLOOKUP($I1463,tbl_StartedStatus[Bold ID],tbl_StartedStatus[Started])="No Show","No Show","")),""))</f>
        <v/>
      </c>
      <c r="F1463" s="149"/>
      <c r="G1463" s="149"/>
      <c r="M1463" s="150"/>
      <c r="N1463" s="155"/>
      <c r="R1463" s="150" t="str">
        <f>IF($I1463="","",IF(COUNTIFS('2.Mini Orientation'!$C:$C,$I1463,'2.Mini Orientation'!$G:$G,"Yes")&gt;0,"Yes","No"))</f>
        <v/>
      </c>
      <c r="S1463" s="150"/>
      <c r="T1463"/>
    </row>
    <row r="1464" spans="1:20" ht="23.25" customHeight="1">
      <c r="A1464" s="150" t="str">
        <f t="shared" si="22"/>
        <v/>
      </c>
      <c r="B1464" s="153" t="str">
        <f>IF($I1464="","",IFERROR(IF(_xlfn.XLOOKUP($I1464,tbl_StartedStatus[Bold ID],tbl_StartedStatus[Started])="Started","Yes",IF(_xlfn.XLOOKUP($I1464,tbl_StartedStatus[Bold ID],tbl_StartedStatus[Started])="No Show","No Show","")),""))</f>
        <v/>
      </c>
      <c r="F1464" s="149"/>
      <c r="G1464" s="149"/>
      <c r="M1464" s="150"/>
      <c r="N1464" s="155"/>
      <c r="R1464" s="150" t="str">
        <f>IF($I1464="","",IF(COUNTIFS('2.Mini Orientation'!$C:$C,$I1464,'2.Mini Orientation'!$G:$G,"Yes")&gt;0,"Yes","No"))</f>
        <v/>
      </c>
      <c r="S1464" s="150"/>
      <c r="T1464"/>
    </row>
    <row r="1465" spans="1:20" ht="23.25" customHeight="1">
      <c r="A1465" s="150" t="str">
        <f t="shared" si="22"/>
        <v/>
      </c>
      <c r="B1465" s="153" t="str">
        <f>IF($I1465="","",IFERROR(IF(_xlfn.XLOOKUP($I1465,tbl_StartedStatus[Bold ID],tbl_StartedStatus[Started])="Started","Yes",IF(_xlfn.XLOOKUP($I1465,tbl_StartedStatus[Bold ID],tbl_StartedStatus[Started])="No Show","No Show","")),""))</f>
        <v/>
      </c>
      <c r="F1465" s="149"/>
      <c r="G1465" s="149"/>
      <c r="M1465" s="150"/>
      <c r="N1465" s="155"/>
      <c r="R1465" s="150" t="str">
        <f>IF($I1465="","",IF(COUNTIFS('2.Mini Orientation'!$C:$C,$I1465,'2.Mini Orientation'!$G:$G,"Yes")&gt;0,"Yes","No"))</f>
        <v/>
      </c>
      <c r="S1465" s="150"/>
      <c r="T1465"/>
    </row>
    <row r="1466" spans="1:20" ht="23.25" customHeight="1">
      <c r="A1466" s="150" t="str">
        <f t="shared" si="22"/>
        <v/>
      </c>
      <c r="B1466" s="153" t="str">
        <f>IF($I1466="","",IFERROR(IF(_xlfn.XLOOKUP($I1466,tbl_StartedStatus[Bold ID],tbl_StartedStatus[Started])="Started","Yes",IF(_xlfn.XLOOKUP($I1466,tbl_StartedStatus[Bold ID],tbl_StartedStatus[Started])="No Show","No Show","")),""))</f>
        <v/>
      </c>
      <c r="F1466" s="149"/>
      <c r="G1466" s="149"/>
      <c r="M1466" s="150"/>
      <c r="N1466" s="155"/>
      <c r="R1466" s="150" t="str">
        <f>IF($I1466="","",IF(COUNTIFS('2.Mini Orientation'!$C:$C,$I1466,'2.Mini Orientation'!$G:$G,"Yes")&gt;0,"Yes","No"))</f>
        <v/>
      </c>
      <c r="S1466" s="150"/>
      <c r="T1466"/>
    </row>
    <row r="1467" spans="1:20" ht="23.25" customHeight="1">
      <c r="A1467" s="150" t="str">
        <f t="shared" si="22"/>
        <v/>
      </c>
      <c r="B1467" s="153" t="str">
        <f>IF($I1467="","",IFERROR(IF(_xlfn.XLOOKUP($I1467,tbl_StartedStatus[Bold ID],tbl_StartedStatus[Started])="Started","Yes",IF(_xlfn.XLOOKUP($I1467,tbl_StartedStatus[Bold ID],tbl_StartedStatus[Started])="No Show","No Show","")),""))</f>
        <v/>
      </c>
      <c r="F1467" s="149"/>
      <c r="G1467" s="149"/>
      <c r="M1467" s="150"/>
      <c r="N1467" s="155"/>
      <c r="R1467" s="150" t="str">
        <f>IF($I1467="","",IF(COUNTIFS('2.Mini Orientation'!$C:$C,$I1467,'2.Mini Orientation'!$G:$G,"Yes")&gt;0,"Yes","No"))</f>
        <v/>
      </c>
      <c r="S1467" s="150"/>
      <c r="T1467"/>
    </row>
    <row r="1468" spans="1:20" ht="23.25" customHeight="1">
      <c r="A1468" s="150" t="str">
        <f t="shared" si="22"/>
        <v/>
      </c>
      <c r="B1468" s="153" t="str">
        <f>IF($I1468="","",IFERROR(IF(_xlfn.XLOOKUP($I1468,tbl_StartedStatus[Bold ID],tbl_StartedStatus[Started])="Started","Yes",IF(_xlfn.XLOOKUP($I1468,tbl_StartedStatus[Bold ID],tbl_StartedStatus[Started])="No Show","No Show","")),""))</f>
        <v/>
      </c>
      <c r="F1468" s="149"/>
      <c r="G1468" s="149"/>
      <c r="M1468" s="150"/>
      <c r="N1468" s="155"/>
      <c r="R1468" s="150" t="str">
        <f>IF($I1468="","",IF(COUNTIFS('2.Mini Orientation'!$C:$C,$I1468,'2.Mini Orientation'!$G:$G,"Yes")&gt;0,"Yes","No"))</f>
        <v/>
      </c>
      <c r="S1468" s="150"/>
      <c r="T1468"/>
    </row>
    <row r="1469" spans="1:20" ht="23.25" customHeight="1">
      <c r="A1469" s="150" t="str">
        <f t="shared" si="22"/>
        <v/>
      </c>
      <c r="B1469" s="153" t="str">
        <f>IF($I1469="","",IFERROR(IF(_xlfn.XLOOKUP($I1469,tbl_StartedStatus[Bold ID],tbl_StartedStatus[Started])="Started","Yes",IF(_xlfn.XLOOKUP($I1469,tbl_StartedStatus[Bold ID],tbl_StartedStatus[Started])="No Show","No Show","")),""))</f>
        <v/>
      </c>
      <c r="F1469" s="149"/>
      <c r="G1469" s="149"/>
      <c r="M1469" s="150"/>
      <c r="N1469" s="155"/>
      <c r="R1469" s="150" t="str">
        <f>IF($I1469="","",IF(COUNTIFS('2.Mini Orientation'!$C:$C,$I1469,'2.Mini Orientation'!$G:$G,"Yes")&gt;0,"Yes","No"))</f>
        <v/>
      </c>
      <c r="S1469" s="150"/>
      <c r="T1469"/>
    </row>
    <row r="1470" spans="1:20" ht="23.25" customHeight="1">
      <c r="A1470" s="150" t="str">
        <f t="shared" si="22"/>
        <v/>
      </c>
      <c r="B1470" s="153" t="str">
        <f>IF($I1470="","",IFERROR(IF(_xlfn.XLOOKUP($I1470,tbl_StartedStatus[Bold ID],tbl_StartedStatus[Started])="Started","Yes",IF(_xlfn.XLOOKUP($I1470,tbl_StartedStatus[Bold ID],tbl_StartedStatus[Started])="No Show","No Show","")),""))</f>
        <v/>
      </c>
      <c r="F1470" s="149"/>
      <c r="G1470" s="149"/>
      <c r="M1470" s="150"/>
      <c r="N1470" s="155"/>
      <c r="R1470" s="150" t="str">
        <f>IF($I1470="","",IF(COUNTIFS('2.Mini Orientation'!$C:$C,$I1470,'2.Mini Orientation'!$G:$G,"Yes")&gt;0,"Yes","No"))</f>
        <v/>
      </c>
      <c r="S1470" s="150"/>
      <c r="T1470"/>
    </row>
    <row r="1471" spans="1:20" ht="23.25" customHeight="1">
      <c r="A1471" s="150" t="str">
        <f t="shared" si="22"/>
        <v/>
      </c>
      <c r="B1471" s="153" t="str">
        <f>IF($I1471="","",IFERROR(IF(_xlfn.XLOOKUP($I1471,tbl_StartedStatus[Bold ID],tbl_StartedStatus[Started])="Started","Yes",IF(_xlfn.XLOOKUP($I1471,tbl_StartedStatus[Bold ID],tbl_StartedStatus[Started])="No Show","No Show","")),""))</f>
        <v/>
      </c>
      <c r="F1471" s="149"/>
      <c r="G1471" s="149"/>
      <c r="M1471" s="150"/>
      <c r="N1471" s="155"/>
      <c r="R1471" s="150" t="str">
        <f>IF($I1471="","",IF(COUNTIFS('2.Mini Orientation'!$C:$C,$I1471,'2.Mini Orientation'!$G:$G,"Yes")&gt;0,"Yes","No"))</f>
        <v/>
      </c>
      <c r="S1471" s="150"/>
      <c r="T1471"/>
    </row>
    <row r="1472" spans="1:20" ht="23.25" customHeight="1">
      <c r="A1472" s="150" t="str">
        <f t="shared" si="22"/>
        <v/>
      </c>
      <c r="B1472" s="153" t="str">
        <f>IF($I1472="","",IFERROR(IF(_xlfn.XLOOKUP($I1472,tbl_StartedStatus[Bold ID],tbl_StartedStatus[Started])="Started","Yes",IF(_xlfn.XLOOKUP($I1472,tbl_StartedStatus[Bold ID],tbl_StartedStatus[Started])="No Show","No Show","")),""))</f>
        <v/>
      </c>
      <c r="F1472" s="149"/>
      <c r="G1472" s="149"/>
      <c r="M1472" s="150"/>
      <c r="N1472" s="155"/>
      <c r="R1472" s="150" t="str">
        <f>IF($I1472="","",IF(COUNTIFS('2.Mini Orientation'!$C:$C,$I1472,'2.Mini Orientation'!$G:$G,"Yes")&gt;0,"Yes","No"))</f>
        <v/>
      </c>
      <c r="S1472" s="150"/>
      <c r="T1472"/>
    </row>
    <row r="1473" spans="1:20" ht="23.25" customHeight="1">
      <c r="A1473" s="150" t="str">
        <f t="shared" si="22"/>
        <v/>
      </c>
      <c r="B1473" s="153" t="str">
        <f>IF($I1473="","",IFERROR(IF(_xlfn.XLOOKUP($I1473,tbl_StartedStatus[Bold ID],tbl_StartedStatus[Started])="Started","Yes",IF(_xlfn.XLOOKUP($I1473,tbl_StartedStatus[Bold ID],tbl_StartedStatus[Started])="No Show","No Show","")),""))</f>
        <v/>
      </c>
      <c r="F1473" s="149"/>
      <c r="G1473" s="149"/>
      <c r="M1473" s="150"/>
      <c r="N1473" s="155"/>
      <c r="R1473" s="150" t="str">
        <f>IF($I1473="","",IF(COUNTIFS('2.Mini Orientation'!$C:$C,$I1473,'2.Mini Orientation'!$G:$G,"Yes")&gt;0,"Yes","No"))</f>
        <v/>
      </c>
      <c r="S1473" s="150"/>
      <c r="T1473"/>
    </row>
    <row r="1474" spans="1:20" ht="23.25" customHeight="1">
      <c r="A1474" s="150" t="str">
        <f t="shared" ref="A1474:A1500" si="23">IF($I1474="","",IF(AND($R1474="Yes",$O1474="Passed",$P1474="Passed",$Q1474="Passed"),"Yes","No"))</f>
        <v/>
      </c>
      <c r="B1474" s="153" t="str">
        <f>IF($I1474="","",IFERROR(IF(_xlfn.XLOOKUP($I1474,tbl_StartedStatus[Bold ID],tbl_StartedStatus[Started])="Started","Yes",IF(_xlfn.XLOOKUP($I1474,tbl_StartedStatus[Bold ID],tbl_StartedStatus[Started])="No Show","No Show","")),""))</f>
        <v/>
      </c>
      <c r="F1474" s="149"/>
      <c r="G1474" s="149"/>
      <c r="M1474" s="150"/>
      <c r="N1474" s="155"/>
      <c r="R1474" s="150" t="str">
        <f>IF($I1474="","",IF(COUNTIFS('2.Mini Orientation'!$C:$C,$I1474,'2.Mini Orientation'!$G:$G,"Yes")&gt;0,"Yes","No"))</f>
        <v/>
      </c>
      <c r="S1474" s="150"/>
      <c r="T1474"/>
    </row>
    <row r="1475" spans="1:20" ht="23.25" customHeight="1">
      <c r="A1475" s="150" t="str">
        <f t="shared" si="23"/>
        <v/>
      </c>
      <c r="B1475" s="153" t="str">
        <f>IF($I1475="","",IFERROR(IF(_xlfn.XLOOKUP($I1475,tbl_StartedStatus[Bold ID],tbl_StartedStatus[Started])="Started","Yes",IF(_xlfn.XLOOKUP($I1475,tbl_StartedStatus[Bold ID],tbl_StartedStatus[Started])="No Show","No Show","")),""))</f>
        <v/>
      </c>
      <c r="F1475" s="149"/>
      <c r="G1475" s="149"/>
      <c r="M1475" s="150"/>
      <c r="N1475" s="155"/>
      <c r="R1475" s="150" t="str">
        <f>IF($I1475="","",IF(COUNTIFS('2.Mini Orientation'!$C:$C,$I1475,'2.Mini Orientation'!$G:$G,"Yes")&gt;0,"Yes","No"))</f>
        <v/>
      </c>
      <c r="S1475" s="150"/>
      <c r="T1475"/>
    </row>
    <row r="1476" spans="1:20" ht="23.25" customHeight="1">
      <c r="A1476" s="150" t="str">
        <f t="shared" si="23"/>
        <v/>
      </c>
      <c r="B1476" s="153" t="str">
        <f>IF($I1476="","",IFERROR(IF(_xlfn.XLOOKUP($I1476,tbl_StartedStatus[Bold ID],tbl_StartedStatus[Started])="Started","Yes",IF(_xlfn.XLOOKUP($I1476,tbl_StartedStatus[Bold ID],tbl_StartedStatus[Started])="No Show","No Show","")),""))</f>
        <v/>
      </c>
      <c r="F1476" s="149"/>
      <c r="G1476" s="149"/>
      <c r="M1476" s="150"/>
      <c r="N1476" s="155"/>
      <c r="R1476" s="150" t="str">
        <f>IF($I1476="","",IF(COUNTIFS('2.Mini Orientation'!$C:$C,$I1476,'2.Mini Orientation'!$G:$G,"Yes")&gt;0,"Yes","No"))</f>
        <v/>
      </c>
      <c r="S1476" s="150"/>
      <c r="T1476"/>
    </row>
    <row r="1477" spans="1:20" ht="23.25" customHeight="1">
      <c r="A1477" s="150" t="str">
        <f t="shared" si="23"/>
        <v/>
      </c>
      <c r="B1477" s="153" t="str">
        <f>IF($I1477="","",IFERROR(IF(_xlfn.XLOOKUP($I1477,tbl_StartedStatus[Bold ID],tbl_StartedStatus[Started])="Started","Yes",IF(_xlfn.XLOOKUP($I1477,tbl_StartedStatus[Bold ID],tbl_StartedStatus[Started])="No Show","No Show","")),""))</f>
        <v/>
      </c>
      <c r="F1477" s="149"/>
      <c r="G1477" s="149"/>
      <c r="M1477" s="150"/>
      <c r="N1477" s="155"/>
      <c r="R1477" s="150" t="str">
        <f>IF($I1477="","",IF(COUNTIFS('2.Mini Orientation'!$C:$C,$I1477,'2.Mini Orientation'!$G:$G,"Yes")&gt;0,"Yes","No"))</f>
        <v/>
      </c>
      <c r="S1477" s="150"/>
      <c r="T1477"/>
    </row>
    <row r="1478" spans="1:20" ht="23.25" customHeight="1">
      <c r="A1478" s="150" t="str">
        <f t="shared" si="23"/>
        <v/>
      </c>
      <c r="B1478" s="153" t="str">
        <f>IF($I1478="","",IFERROR(IF(_xlfn.XLOOKUP($I1478,tbl_StartedStatus[Bold ID],tbl_StartedStatus[Started])="Started","Yes",IF(_xlfn.XLOOKUP($I1478,tbl_StartedStatus[Bold ID],tbl_StartedStatus[Started])="No Show","No Show","")),""))</f>
        <v/>
      </c>
      <c r="F1478" s="149"/>
      <c r="G1478" s="149"/>
      <c r="M1478" s="150"/>
      <c r="N1478" s="155"/>
      <c r="R1478" s="150" t="str">
        <f>IF($I1478="","",IF(COUNTIFS('2.Mini Orientation'!$C:$C,$I1478,'2.Mini Orientation'!$G:$G,"Yes")&gt;0,"Yes","No"))</f>
        <v/>
      </c>
      <c r="S1478" s="150"/>
      <c r="T1478"/>
    </row>
    <row r="1479" spans="1:20" ht="23.25" customHeight="1">
      <c r="A1479" s="150" t="str">
        <f t="shared" si="23"/>
        <v/>
      </c>
      <c r="B1479" s="153" t="str">
        <f>IF($I1479="","",IFERROR(IF(_xlfn.XLOOKUP($I1479,tbl_StartedStatus[Bold ID],tbl_StartedStatus[Started])="Started","Yes",IF(_xlfn.XLOOKUP($I1479,tbl_StartedStatus[Bold ID],tbl_StartedStatus[Started])="No Show","No Show","")),""))</f>
        <v/>
      </c>
      <c r="F1479" s="149"/>
      <c r="G1479" s="149"/>
      <c r="M1479" s="150"/>
      <c r="N1479" s="155"/>
      <c r="R1479" s="150" t="str">
        <f>IF($I1479="","",IF(COUNTIFS('2.Mini Orientation'!$C:$C,$I1479,'2.Mini Orientation'!$G:$G,"Yes")&gt;0,"Yes","No"))</f>
        <v/>
      </c>
      <c r="S1479" s="150"/>
      <c r="T1479"/>
    </row>
    <row r="1480" spans="1:20" ht="23.25" customHeight="1">
      <c r="A1480" s="150" t="str">
        <f t="shared" si="23"/>
        <v/>
      </c>
      <c r="B1480" s="153" t="str">
        <f>IF($I1480="","",IFERROR(IF(_xlfn.XLOOKUP($I1480,tbl_StartedStatus[Bold ID],tbl_StartedStatus[Started])="Started","Yes",IF(_xlfn.XLOOKUP($I1480,tbl_StartedStatus[Bold ID],tbl_StartedStatus[Started])="No Show","No Show","")),""))</f>
        <v/>
      </c>
      <c r="F1480" s="149"/>
      <c r="G1480" s="149"/>
      <c r="M1480" s="150"/>
      <c r="N1480" s="155"/>
      <c r="R1480" s="150" t="str">
        <f>IF($I1480="","",IF(COUNTIFS('2.Mini Orientation'!$C:$C,$I1480,'2.Mini Orientation'!$G:$G,"Yes")&gt;0,"Yes","No"))</f>
        <v/>
      </c>
      <c r="S1480" s="150"/>
      <c r="T1480"/>
    </row>
    <row r="1481" spans="1:20" ht="23.25" customHeight="1">
      <c r="A1481" s="150" t="str">
        <f t="shared" si="23"/>
        <v/>
      </c>
      <c r="B1481" s="153" t="str">
        <f>IF($I1481="","",IFERROR(IF(_xlfn.XLOOKUP($I1481,tbl_StartedStatus[Bold ID],tbl_StartedStatus[Started])="Started","Yes",IF(_xlfn.XLOOKUP($I1481,tbl_StartedStatus[Bold ID],tbl_StartedStatus[Started])="No Show","No Show","")),""))</f>
        <v/>
      </c>
      <c r="F1481" s="149"/>
      <c r="G1481" s="149"/>
      <c r="M1481" s="150"/>
      <c r="N1481" s="155"/>
      <c r="R1481" s="150" t="str">
        <f>IF($I1481="","",IF(COUNTIFS('2.Mini Orientation'!$C:$C,$I1481,'2.Mini Orientation'!$G:$G,"Yes")&gt;0,"Yes","No"))</f>
        <v/>
      </c>
      <c r="S1481" s="150"/>
      <c r="T1481"/>
    </row>
    <row r="1482" spans="1:20" ht="23.25" customHeight="1">
      <c r="A1482" s="150" t="str">
        <f t="shared" si="23"/>
        <v/>
      </c>
      <c r="B1482" s="153" t="str">
        <f>IF($I1482="","",IFERROR(IF(_xlfn.XLOOKUP($I1482,tbl_StartedStatus[Bold ID],tbl_StartedStatus[Started])="Started","Yes",IF(_xlfn.XLOOKUP($I1482,tbl_StartedStatus[Bold ID],tbl_StartedStatus[Started])="No Show","No Show","")),""))</f>
        <v/>
      </c>
      <c r="F1482" s="149"/>
      <c r="G1482" s="149"/>
      <c r="M1482" s="150"/>
      <c r="N1482" s="155"/>
      <c r="R1482" s="150" t="str">
        <f>IF($I1482="","",IF(COUNTIFS('2.Mini Orientation'!$C:$C,$I1482,'2.Mini Orientation'!$G:$G,"Yes")&gt;0,"Yes","No"))</f>
        <v/>
      </c>
      <c r="S1482" s="150"/>
      <c r="T1482"/>
    </row>
    <row r="1483" spans="1:20" ht="23.25" customHeight="1">
      <c r="A1483" s="150" t="str">
        <f t="shared" si="23"/>
        <v/>
      </c>
      <c r="B1483" s="153" t="str">
        <f>IF($I1483="","",IFERROR(IF(_xlfn.XLOOKUP($I1483,tbl_StartedStatus[Bold ID],tbl_StartedStatus[Started])="Started","Yes",IF(_xlfn.XLOOKUP($I1483,tbl_StartedStatus[Bold ID],tbl_StartedStatus[Started])="No Show","No Show","")),""))</f>
        <v/>
      </c>
      <c r="F1483" s="149"/>
      <c r="G1483" s="149"/>
      <c r="M1483" s="150"/>
      <c r="N1483" s="155"/>
      <c r="R1483" s="150" t="str">
        <f>IF($I1483="","",IF(COUNTIFS('2.Mini Orientation'!$C:$C,$I1483,'2.Mini Orientation'!$G:$G,"Yes")&gt;0,"Yes","No"))</f>
        <v/>
      </c>
      <c r="S1483" s="150"/>
      <c r="T1483"/>
    </row>
    <row r="1484" spans="1:20" ht="23.25" customHeight="1">
      <c r="A1484" s="150" t="str">
        <f t="shared" si="23"/>
        <v/>
      </c>
      <c r="B1484" s="153" t="str">
        <f>IF($I1484="","",IFERROR(IF(_xlfn.XLOOKUP($I1484,tbl_StartedStatus[Bold ID],tbl_StartedStatus[Started])="Started","Yes",IF(_xlfn.XLOOKUP($I1484,tbl_StartedStatus[Bold ID],tbl_StartedStatus[Started])="No Show","No Show","")),""))</f>
        <v/>
      </c>
      <c r="F1484" s="149"/>
      <c r="G1484" s="149"/>
      <c r="M1484" s="150"/>
      <c r="N1484" s="155"/>
      <c r="R1484" s="150" t="str">
        <f>IF($I1484="","",IF(COUNTIFS('2.Mini Orientation'!$C:$C,$I1484,'2.Mini Orientation'!$G:$G,"Yes")&gt;0,"Yes","No"))</f>
        <v/>
      </c>
      <c r="S1484" s="150"/>
      <c r="T1484"/>
    </row>
    <row r="1485" spans="1:20" ht="23.25" customHeight="1">
      <c r="A1485" s="150" t="str">
        <f t="shared" si="23"/>
        <v/>
      </c>
      <c r="B1485" s="153" t="str">
        <f>IF($I1485="","",IFERROR(IF(_xlfn.XLOOKUP($I1485,tbl_StartedStatus[Bold ID],tbl_StartedStatus[Started])="Started","Yes",IF(_xlfn.XLOOKUP($I1485,tbl_StartedStatus[Bold ID],tbl_StartedStatus[Started])="No Show","No Show","")),""))</f>
        <v/>
      </c>
      <c r="F1485" s="149"/>
      <c r="G1485" s="149"/>
      <c r="M1485" s="150"/>
      <c r="N1485" s="155"/>
      <c r="R1485" s="150" t="str">
        <f>IF($I1485="","",IF(COUNTIFS('2.Mini Orientation'!$C:$C,$I1485,'2.Mini Orientation'!$G:$G,"Yes")&gt;0,"Yes","No"))</f>
        <v/>
      </c>
      <c r="S1485" s="150"/>
      <c r="T1485"/>
    </row>
    <row r="1486" spans="1:20" ht="23.25" customHeight="1">
      <c r="A1486" s="150" t="str">
        <f t="shared" si="23"/>
        <v/>
      </c>
      <c r="B1486" s="153" t="str">
        <f>IF($I1486="","",IFERROR(IF(_xlfn.XLOOKUP($I1486,tbl_StartedStatus[Bold ID],tbl_StartedStatus[Started])="Started","Yes",IF(_xlfn.XLOOKUP($I1486,tbl_StartedStatus[Bold ID],tbl_StartedStatus[Started])="No Show","No Show","")),""))</f>
        <v/>
      </c>
      <c r="F1486" s="149"/>
      <c r="G1486" s="149"/>
      <c r="M1486" s="150"/>
      <c r="N1486" s="155"/>
      <c r="R1486" s="150" t="str">
        <f>IF($I1486="","",IF(COUNTIFS('2.Mini Orientation'!$C:$C,$I1486,'2.Mini Orientation'!$G:$G,"Yes")&gt;0,"Yes","No"))</f>
        <v/>
      </c>
      <c r="S1486" s="150"/>
      <c r="T1486"/>
    </row>
    <row r="1487" spans="1:20" ht="23.25" customHeight="1">
      <c r="A1487" s="150" t="str">
        <f t="shared" si="23"/>
        <v/>
      </c>
      <c r="B1487" s="153" t="str">
        <f>IF($I1487="","",IFERROR(IF(_xlfn.XLOOKUP($I1487,tbl_StartedStatus[Bold ID],tbl_StartedStatus[Started])="Started","Yes",IF(_xlfn.XLOOKUP($I1487,tbl_StartedStatus[Bold ID],tbl_StartedStatus[Started])="No Show","No Show","")),""))</f>
        <v/>
      </c>
      <c r="F1487" s="149"/>
      <c r="G1487" s="149"/>
      <c r="M1487" s="150"/>
      <c r="N1487" s="155"/>
      <c r="R1487" s="150" t="str">
        <f>IF($I1487="","",IF(COUNTIFS('2.Mini Orientation'!$C:$C,$I1487,'2.Mini Orientation'!$G:$G,"Yes")&gt;0,"Yes","No"))</f>
        <v/>
      </c>
      <c r="S1487" s="150"/>
      <c r="T1487"/>
    </row>
    <row r="1488" spans="1:20" ht="23.25" customHeight="1">
      <c r="A1488" s="150" t="str">
        <f t="shared" si="23"/>
        <v/>
      </c>
      <c r="B1488" s="153" t="str">
        <f>IF($I1488="","",IFERROR(IF(_xlfn.XLOOKUP($I1488,tbl_StartedStatus[Bold ID],tbl_StartedStatus[Started])="Started","Yes",IF(_xlfn.XLOOKUP($I1488,tbl_StartedStatus[Bold ID],tbl_StartedStatus[Started])="No Show","No Show","")),""))</f>
        <v/>
      </c>
      <c r="F1488" s="149"/>
      <c r="G1488" s="149"/>
      <c r="M1488" s="150"/>
      <c r="N1488" s="155"/>
      <c r="R1488" s="150" t="str">
        <f>IF($I1488="","",IF(COUNTIFS('2.Mini Orientation'!$C:$C,$I1488,'2.Mini Orientation'!$G:$G,"Yes")&gt;0,"Yes","No"))</f>
        <v/>
      </c>
      <c r="S1488" s="150"/>
      <c r="T1488"/>
    </row>
    <row r="1489" spans="1:20" ht="23.25" customHeight="1">
      <c r="A1489" s="150" t="str">
        <f t="shared" si="23"/>
        <v/>
      </c>
      <c r="B1489" s="153" t="str">
        <f>IF($I1489="","",IFERROR(IF(_xlfn.XLOOKUP($I1489,tbl_StartedStatus[Bold ID],tbl_StartedStatus[Started])="Started","Yes",IF(_xlfn.XLOOKUP($I1489,tbl_StartedStatus[Bold ID],tbl_StartedStatus[Started])="No Show","No Show","")),""))</f>
        <v/>
      </c>
      <c r="F1489" s="149"/>
      <c r="G1489" s="149"/>
      <c r="M1489" s="150"/>
      <c r="N1489" s="155"/>
      <c r="R1489" s="150" t="str">
        <f>IF($I1489="","",IF(COUNTIFS('2.Mini Orientation'!$C:$C,$I1489,'2.Mini Orientation'!$G:$G,"Yes")&gt;0,"Yes","No"))</f>
        <v/>
      </c>
      <c r="S1489" s="150"/>
      <c r="T1489"/>
    </row>
    <row r="1490" spans="1:20" ht="23.25" customHeight="1">
      <c r="A1490" s="150" t="str">
        <f t="shared" si="23"/>
        <v/>
      </c>
      <c r="B1490" s="153" t="str">
        <f>IF($I1490="","",IFERROR(IF(_xlfn.XLOOKUP($I1490,tbl_StartedStatus[Bold ID],tbl_StartedStatus[Started])="Started","Yes",IF(_xlfn.XLOOKUP($I1490,tbl_StartedStatus[Bold ID],tbl_StartedStatus[Started])="No Show","No Show","")),""))</f>
        <v/>
      </c>
      <c r="F1490" s="149"/>
      <c r="G1490" s="149"/>
      <c r="M1490" s="150"/>
      <c r="N1490" s="155"/>
      <c r="R1490" s="150" t="str">
        <f>IF($I1490="","",IF(COUNTIFS('2.Mini Orientation'!$C:$C,$I1490,'2.Mini Orientation'!$G:$G,"Yes")&gt;0,"Yes","No"))</f>
        <v/>
      </c>
      <c r="S1490" s="150"/>
      <c r="T1490"/>
    </row>
    <row r="1491" spans="1:20" ht="23.25" customHeight="1">
      <c r="A1491" s="150" t="str">
        <f t="shared" si="23"/>
        <v/>
      </c>
      <c r="B1491" s="153" t="str">
        <f>IF($I1491="","",IFERROR(IF(_xlfn.XLOOKUP($I1491,tbl_StartedStatus[Bold ID],tbl_StartedStatus[Started])="Started","Yes",IF(_xlfn.XLOOKUP($I1491,tbl_StartedStatus[Bold ID],tbl_StartedStatus[Started])="No Show","No Show","")),""))</f>
        <v/>
      </c>
      <c r="F1491" s="149"/>
      <c r="G1491" s="149"/>
      <c r="M1491" s="150"/>
      <c r="N1491" s="155"/>
      <c r="R1491" s="150" t="str">
        <f>IF($I1491="","",IF(COUNTIFS('2.Mini Orientation'!$C:$C,$I1491,'2.Mini Orientation'!$G:$G,"Yes")&gt;0,"Yes","No"))</f>
        <v/>
      </c>
      <c r="S1491" s="150"/>
      <c r="T1491"/>
    </row>
    <row r="1492" spans="1:20" ht="23.25" customHeight="1">
      <c r="A1492" s="150" t="str">
        <f t="shared" si="23"/>
        <v/>
      </c>
      <c r="B1492" s="153" t="str">
        <f>IF($I1492="","",IFERROR(IF(_xlfn.XLOOKUP($I1492,tbl_StartedStatus[Bold ID],tbl_StartedStatus[Started])="Started","Yes",IF(_xlfn.XLOOKUP($I1492,tbl_StartedStatus[Bold ID],tbl_StartedStatus[Started])="No Show","No Show","")),""))</f>
        <v/>
      </c>
      <c r="F1492" s="149"/>
      <c r="G1492" s="149"/>
      <c r="M1492" s="150"/>
      <c r="N1492" s="155"/>
      <c r="R1492" s="150" t="str">
        <f>IF($I1492="","",IF(COUNTIFS('2.Mini Orientation'!$C:$C,$I1492,'2.Mini Orientation'!$G:$G,"Yes")&gt;0,"Yes","No"))</f>
        <v/>
      </c>
      <c r="S1492" s="150"/>
      <c r="T1492"/>
    </row>
    <row r="1493" spans="1:20" ht="23.25" customHeight="1">
      <c r="A1493" s="150" t="str">
        <f t="shared" si="23"/>
        <v/>
      </c>
      <c r="B1493" s="153" t="str">
        <f>IF($I1493="","",IFERROR(IF(_xlfn.XLOOKUP($I1493,tbl_StartedStatus[Bold ID],tbl_StartedStatus[Started])="Started","Yes",IF(_xlfn.XLOOKUP($I1493,tbl_StartedStatus[Bold ID],tbl_StartedStatus[Started])="No Show","No Show","")),""))</f>
        <v/>
      </c>
      <c r="F1493" s="149"/>
      <c r="G1493" s="149"/>
      <c r="M1493" s="150"/>
      <c r="N1493" s="155"/>
      <c r="R1493" s="150" t="str">
        <f>IF($I1493="","",IF(COUNTIFS('2.Mini Orientation'!$C:$C,$I1493,'2.Mini Orientation'!$G:$G,"Yes")&gt;0,"Yes","No"))</f>
        <v/>
      </c>
      <c r="S1493" s="150"/>
      <c r="T1493"/>
    </row>
    <row r="1494" spans="1:20" ht="23.25" customHeight="1">
      <c r="A1494" s="150" t="str">
        <f t="shared" si="23"/>
        <v/>
      </c>
      <c r="B1494" s="153" t="str">
        <f>IF($I1494="","",IFERROR(IF(_xlfn.XLOOKUP($I1494,tbl_StartedStatus[Bold ID],tbl_StartedStatus[Started])="Started","Yes",IF(_xlfn.XLOOKUP($I1494,tbl_StartedStatus[Bold ID],tbl_StartedStatus[Started])="No Show","No Show","")),""))</f>
        <v/>
      </c>
      <c r="F1494" s="149"/>
      <c r="G1494" s="149"/>
      <c r="M1494" s="150"/>
      <c r="N1494" s="155"/>
      <c r="R1494" s="150" t="str">
        <f>IF($I1494="","",IF(COUNTIFS('2.Mini Orientation'!$C:$C,$I1494,'2.Mini Orientation'!$G:$G,"Yes")&gt;0,"Yes","No"))</f>
        <v/>
      </c>
      <c r="S1494" s="150"/>
      <c r="T1494"/>
    </row>
    <row r="1495" spans="1:20" ht="23.25" customHeight="1">
      <c r="A1495" s="150" t="str">
        <f t="shared" si="23"/>
        <v/>
      </c>
      <c r="B1495" s="153" t="str">
        <f>IF($I1495="","",IFERROR(IF(_xlfn.XLOOKUP($I1495,tbl_StartedStatus[Bold ID],tbl_StartedStatus[Started])="Started","Yes",IF(_xlfn.XLOOKUP($I1495,tbl_StartedStatus[Bold ID],tbl_StartedStatus[Started])="No Show","No Show","")),""))</f>
        <v/>
      </c>
      <c r="F1495" s="149"/>
      <c r="G1495" s="149"/>
      <c r="M1495" s="150"/>
      <c r="N1495" s="155"/>
      <c r="R1495" s="150" t="str">
        <f>IF($I1495="","",IF(COUNTIFS('2.Mini Orientation'!$C:$C,$I1495,'2.Mini Orientation'!$G:$G,"Yes")&gt;0,"Yes","No"))</f>
        <v/>
      </c>
      <c r="S1495" s="150"/>
      <c r="T1495"/>
    </row>
    <row r="1496" spans="1:20" ht="23.25" customHeight="1">
      <c r="A1496" s="150" t="str">
        <f t="shared" si="23"/>
        <v/>
      </c>
      <c r="B1496" s="153" t="str">
        <f>IF($I1496="","",IFERROR(IF(_xlfn.XLOOKUP($I1496,tbl_StartedStatus[Bold ID],tbl_StartedStatus[Started])="Started","Yes",IF(_xlfn.XLOOKUP($I1496,tbl_StartedStatus[Bold ID],tbl_StartedStatus[Started])="No Show","No Show","")),""))</f>
        <v/>
      </c>
      <c r="F1496" s="149"/>
      <c r="G1496" s="149"/>
      <c r="M1496" s="150"/>
      <c r="N1496" s="155"/>
      <c r="R1496" s="150" t="str">
        <f>IF($I1496="","",IF(COUNTIFS('2.Mini Orientation'!$C:$C,$I1496,'2.Mini Orientation'!$G:$G,"Yes")&gt;0,"Yes","No"))</f>
        <v/>
      </c>
      <c r="S1496" s="150"/>
      <c r="T1496"/>
    </row>
    <row r="1497" spans="1:20" ht="23.25" customHeight="1">
      <c r="A1497" s="150" t="str">
        <f t="shared" si="23"/>
        <v/>
      </c>
      <c r="B1497" s="153" t="str">
        <f>IF($I1497="","",IFERROR(IF(_xlfn.XLOOKUP($I1497,tbl_StartedStatus[Bold ID],tbl_StartedStatus[Started])="Started","Yes",IF(_xlfn.XLOOKUP($I1497,tbl_StartedStatus[Bold ID],tbl_StartedStatus[Started])="No Show","No Show","")),""))</f>
        <v/>
      </c>
      <c r="F1497" s="149"/>
      <c r="G1497" s="149"/>
      <c r="M1497" s="150"/>
      <c r="N1497" s="155"/>
      <c r="R1497" s="150" t="str">
        <f>IF($I1497="","",IF(COUNTIFS('2.Mini Orientation'!$C:$C,$I1497,'2.Mini Orientation'!$G:$G,"Yes")&gt;0,"Yes","No"))</f>
        <v/>
      </c>
      <c r="S1497" s="150"/>
      <c r="T1497"/>
    </row>
    <row r="1498" spans="1:20" ht="23.25" customHeight="1">
      <c r="A1498" s="150" t="str">
        <f t="shared" si="23"/>
        <v/>
      </c>
      <c r="B1498" s="153" t="str">
        <f>IF($I1498="","",IFERROR(IF(_xlfn.XLOOKUP($I1498,tbl_StartedStatus[Bold ID],tbl_StartedStatus[Started])="Started","Yes",IF(_xlfn.XLOOKUP($I1498,tbl_StartedStatus[Bold ID],tbl_StartedStatus[Started])="No Show","No Show","")),""))</f>
        <v/>
      </c>
      <c r="F1498" s="149"/>
      <c r="G1498" s="149"/>
      <c r="M1498" s="150"/>
      <c r="N1498" s="155"/>
      <c r="R1498" s="150" t="str">
        <f>IF($I1498="","",IF(COUNTIFS('2.Mini Orientation'!$C:$C,$I1498,'2.Mini Orientation'!$G:$G,"Yes")&gt;0,"Yes","No"))</f>
        <v/>
      </c>
      <c r="S1498" s="150"/>
      <c r="T1498"/>
    </row>
    <row r="1499" spans="1:20" ht="23.25" customHeight="1">
      <c r="A1499" s="150" t="str">
        <f t="shared" si="23"/>
        <v/>
      </c>
      <c r="B1499" s="153" t="str">
        <f>IF($I1499="","",IFERROR(IF(_xlfn.XLOOKUP($I1499,tbl_StartedStatus[Bold ID],tbl_StartedStatus[Started])="Started","Yes",IF(_xlfn.XLOOKUP($I1499,tbl_StartedStatus[Bold ID],tbl_StartedStatus[Started])="No Show","No Show","")),""))</f>
        <v/>
      </c>
      <c r="F1499" s="149"/>
      <c r="G1499" s="149"/>
      <c r="M1499" s="150"/>
      <c r="N1499" s="155"/>
      <c r="R1499" s="150" t="str">
        <f>IF($I1499="","",IF(COUNTIFS('2.Mini Orientation'!$C:$C,$I1499,'2.Mini Orientation'!$G:$G,"Yes")&gt;0,"Yes","No"))</f>
        <v/>
      </c>
      <c r="S1499" s="150"/>
      <c r="T1499"/>
    </row>
    <row r="1500" spans="1:20" ht="23.25" customHeight="1">
      <c r="A1500" s="150" t="str">
        <f t="shared" si="23"/>
        <v/>
      </c>
      <c r="B1500" s="153" t="str">
        <f>IF($I1500="","",IFERROR(IF(_xlfn.XLOOKUP($I1500,tbl_StartedStatus[Bold ID],tbl_StartedStatus[Started])="Started","Yes",IF(_xlfn.XLOOKUP($I1500,tbl_StartedStatus[Bold ID],tbl_StartedStatus[Started])="No Show","No Show","")),""))</f>
        <v/>
      </c>
      <c r="F1500" s="149"/>
      <c r="G1500" s="149"/>
      <c r="M1500" s="150"/>
      <c r="N1500" s="155"/>
      <c r="R1500" s="150" t="str">
        <f>IF($I1500="","",IF(COUNTIFS('2.Mini Orientation'!$C:$C,$I1500,'2.Mini Orientation'!$G:$G,"Yes")&gt;0,"Yes","No"))</f>
        <v/>
      </c>
      <c r="S1500" s="150"/>
      <c r="T1500"/>
    </row>
  </sheetData>
  <conditionalFormatting sqref="A2:A1500">
    <cfRule type="expression" dxfId="358" priority="5221" stopIfTrue="1">
      <formula>$A2="Yes"</formula>
    </cfRule>
    <cfRule type="expression" dxfId="357" priority="5222" stopIfTrue="1">
      <formula>$A2="No"</formula>
    </cfRule>
  </conditionalFormatting>
  <conditionalFormatting sqref="B2:S1500">
    <cfRule type="expression" dxfId="356" priority="5223" stopIfTrue="1">
      <formula>$B2="No Show"</formula>
    </cfRule>
    <cfRule type="expression" dxfId="355" priority="5224" stopIfTrue="1">
      <formula>AND($R2="Yes",$B2&lt;&gt;"Yes",$B2&lt;&gt;"No Show")</formula>
    </cfRule>
    <cfRule type="expression" dxfId="354" priority="5225" stopIfTrue="1">
      <formula>$B2="Yes"</formula>
    </cfRule>
  </conditionalFormatting>
  <conditionalFormatting sqref="E2:E1500">
    <cfRule type="expression" dxfId="353" priority="5226" stopIfTrue="1">
      <formula>$E2="Yes"</formula>
    </cfRule>
    <cfRule type="expression" dxfId="352" priority="5227" stopIfTrue="1">
      <formula>$E2="No"</formula>
    </cfRule>
    <cfRule type="expression" dxfId="351" priority="5228" stopIfTrue="1">
      <formula>$E2="Pending Approval"</formula>
    </cfRule>
  </conditionalFormatting>
  <conditionalFormatting sqref="E1501:F1048576">
    <cfRule type="containsText" dxfId="350" priority="114" operator="containsText" text="Bilingual">
      <formula>NOT(ISERROR(SEARCH("Bilingual",E1501)))</formula>
    </cfRule>
    <cfRule type="containsText" dxfId="349" priority="117" operator="containsText" text="English">
      <formula>NOT(ISERROR(SEARCH("English",E1501)))</formula>
    </cfRule>
    <cfRule type="containsText" dxfId="348" priority="210" operator="containsText" text="Spanish">
      <formula>NOT(ISERROR(SEARCH("Spanish",E1501)))</formula>
    </cfRule>
  </conditionalFormatting>
  <conditionalFormatting sqref="H1501:H1048576">
    <cfRule type="duplicateValues" dxfId="347" priority="55"/>
    <cfRule type="duplicateValues" dxfId="346" priority="107"/>
  </conditionalFormatting>
  <conditionalFormatting sqref="I1 H1501:H1048576">
    <cfRule type="duplicateValues" dxfId="345" priority="40"/>
  </conditionalFormatting>
  <conditionalFormatting sqref="N1501:N1048576">
    <cfRule type="containsText" dxfId="344" priority="254" operator="containsText" text="Failed">
      <formula>NOT(ISERROR(SEARCH("Failed",N1501)))</formula>
    </cfRule>
  </conditionalFormatting>
  <conditionalFormatting sqref="N1501:P1048576 O1:Q1">
    <cfRule type="containsText" dxfId="343" priority="260" operator="containsText" text="Pending">
      <formula>NOT(ISERROR(SEARCH("Pending",N1)))</formula>
    </cfRule>
  </conditionalFormatting>
  <conditionalFormatting sqref="N1501:P1048576">
    <cfRule type="containsBlanks" dxfId="342" priority="255">
      <formula>LEN(TRIM(N1501))=0</formula>
    </cfRule>
    <cfRule type="containsText" dxfId="341" priority="259" operator="containsText" text="Passed">
      <formula>NOT(ISERROR(SEARCH("Passed",N1501)))</formula>
    </cfRule>
  </conditionalFormatting>
  <conditionalFormatting sqref="O1 N1501:N1048576">
    <cfRule type="containsText" dxfId="340" priority="108" operator="containsText" text="Not Ran">
      <formula>NOT(ISERROR(SEARCH("Not Ran",N1)))</formula>
    </cfRule>
    <cfRule type="containsText" dxfId="339" priority="109" operator="containsText" text="Review">
      <formula>NOT(ISERROR(SEARCH("Review",N1)))</formula>
    </cfRule>
  </conditionalFormatting>
  <conditionalFormatting sqref="O1501:P1048576">
    <cfRule type="containsText" dxfId="338" priority="174" operator="containsText" text="Yes">
      <formula>NOT(ISERROR(SEARCH("Yes",O1501)))</formula>
    </cfRule>
  </conditionalFormatting>
  <conditionalFormatting sqref="R1501:R1048576">
    <cfRule type="containsText" dxfId="337" priority="265" operator="containsText" text="Yes">
      <formula>NOT(ISERROR(SEARCH("Yes",R1501)))</formula>
    </cfRule>
    <cfRule type="containsText" dxfId="336" priority="266" operator="containsText" text="No">
      <formula>NOT(ISERROR(SEARCH("No",R1501)))</formula>
    </cfRule>
  </conditionalFormatting>
  <dataValidations count="12">
    <dataValidation allowBlank="1" showInputMessage="1" showErrorMessage="1" sqref="M1501:M1048576 L1:S1 C1:J1 S2:S1500 R1501:R1048576" xr:uid="{79B92E78-26DC-4CCC-BF49-5660A9D19822}"/>
    <dataValidation type="list" allowBlank="1" showInputMessage="1" showErrorMessage="1" sqref="S207 R2:R1500 Q1501:Q1048576" xr:uid="{1A80D58D-AAB9-4F5F-A29F-46CBA3BC801D}">
      <formula1>"Yes, No, Pending"</formula1>
    </dataValidation>
    <dataValidation type="list" allowBlank="1" showInputMessage="1" showErrorMessage="1" sqref="Q315 Q335 O376 P316:P375 P2:P314 P377:P1500 O1501:O1048576" xr:uid="{EEAE1C3D-57CA-4005-BD54-6513340AD6F1}">
      <formula1>"Passed, Failed"</formula1>
    </dataValidation>
    <dataValidation type="list" allowBlank="1" showInputMessage="1" showErrorMessage="1" sqref="Q2:Q334 Q336:Q1500 P1501:P1048576" xr:uid="{DD967844-7071-46B9-8501-4D9209192E15}">
      <formula1>"Sent, Passed, Failed"</formula1>
    </dataValidation>
    <dataValidation type="list" allowBlank="1" showInputMessage="1" showErrorMessage="1" sqref="K1 J1501:J1048576" xr:uid="{F5DC8D26-3E52-43E4-A4AF-B3F0AED66F2B}">
      <formula1>"Day Shift, Night Shift, A, B, C, D, "</formula1>
    </dataValidation>
    <dataValidation type="list" allowBlank="1" showInputMessage="1" showErrorMessage="1" sqref="K2:K1500" xr:uid="{C0154265-BB45-469D-AEF2-8C26CE57F935}">
      <formula1>"A/C,B/D,A,B,C,D"</formula1>
    </dataValidation>
    <dataValidation type="list" allowBlank="1" showInputMessage="1" showErrorMessage="1" sqref="K1501:K1048576" xr:uid="{EAD758D7-796A-4C05-82C9-7FA988D69D94}">
      <formula1>"Mechanical Assembly,Materials,Rack Assembly,IT Support,Delivery Systems Analyst,Quality,Test Operator,Debug,"</formula1>
    </dataValidation>
    <dataValidation type="list" allowBlank="1" showInputMessage="1" showErrorMessage="1" sqref="L1501:L1048576" xr:uid="{72DD42D7-E06C-442D-A10C-1F2064836327}">
      <formula1>"WVC, WJ, NSL"</formula1>
    </dataValidation>
    <dataValidation type="list" allowBlank="1" showInputMessage="1" showErrorMessage="1" sqref="N1501:N1048576 O2:O1500" xr:uid="{47BDFFCE-2B31-45C5-8C8D-62884C3A57B6}">
      <formula1>"Passed, Fail, Review, Pending, Not Ran,"</formula1>
    </dataValidation>
    <dataValidation type="list" allowBlank="1" showInputMessage="1" showErrorMessage="1" sqref="E1501:F1048576 F2:G1500" xr:uid="{477292C0-38C4-43DD-8D40-753F6DAB42A7}">
      <formula1>"English, Spanish, Bilingual"</formula1>
    </dataValidation>
    <dataValidation type="list" allowBlank="1" showInputMessage="1" showErrorMessage="1" sqref="D1501:D1048576 F1:F1500" xr:uid="{203516F5-AEEC-4AB9-8DEC-01C23A8A6801}">
      <formula1>"Contacted, not contacted"</formula1>
    </dataValidation>
    <dataValidation type="list" allowBlank="1" showInputMessage="1" showErrorMessage="1" promptTitle="Rehire" prompt="Select the candidate's rehire eligibility." sqref="E2:E1500" xr:uid="{CCA81E7B-A7F9-4DBC-9C48-F0F824DB2123}">
      <formula1>"Yes,No,Pending Approval"</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promptTitle="Recruiter" prompt="Choose the recruiter code from the dropdown. Must match a code listed on Recruiter Scorecard." xr:uid="{5423C75F-04DB-480D-9F16-BB0F77514065}">
          <x14:formula1>
            <xm:f>Scorecard!$A$4:$A$17</xm:f>
          </x14:formula1>
          <xm:sqref>N2:N1500</xm:sqref>
        </x14:dataValidation>
        <x14:dataValidation type="list" allowBlank="1" showInputMessage="1" showErrorMessage="1" xr:uid="{8B9FEE1E-6796-4A12-AB5B-9B61A4113319}">
          <x14:formula1>
            <xm:f>Scorecard!$H$4:$H$6</xm:f>
          </x14:formula1>
          <xm:sqref>M2:M1500</xm:sqref>
        </x14:dataValidation>
        <x14:dataValidation type="list" allowBlank="1" showInputMessage="1" showErrorMessage="1" xr:uid="{E2C8D8C1-52E2-419D-9004-B028665CA013}">
          <x14:formula1>
            <xm:f>Scorecard!$O$2:$O$9</xm:f>
          </x14:formula1>
          <xm:sqref>L2:L1500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76BE1-F643-4548-BCD9-47E80B9105B2}">
  <sheetPr>
    <tabColor rgb="FF00B0F0"/>
  </sheetPr>
  <dimension ref="A1:I10000"/>
  <sheetViews>
    <sheetView workbookViewId="0">
      <pane xSplit="3" ySplit="2" topLeftCell="D454" activePane="bottomRight" state="frozen"/>
      <selection pane="topRight" activeCell="D1" sqref="D1"/>
      <selection pane="bottomLeft" activeCell="A3" sqref="A3"/>
      <selection pane="bottomRight" activeCell="B985" sqref="B985"/>
    </sheetView>
  </sheetViews>
  <sheetFormatPr defaultColWidth="9.1796875" defaultRowHeight="15" customHeight="1"/>
  <cols>
    <col min="1" max="1" width="26.26953125" style="38" customWidth="1"/>
    <col min="2" max="2" width="48.453125" style="638" customWidth="1"/>
    <col min="3" max="3" width="13.81640625" style="638" customWidth="1"/>
    <col min="4" max="4" width="25.81640625" style="638" customWidth="1"/>
    <col min="5" max="5" width="9.1796875" style="638" bestFit="1" customWidth="1"/>
    <col min="6" max="7" width="9.1796875" style="638" customWidth="1"/>
    <col min="8" max="8" width="9.1796875" style="638" bestFit="1" customWidth="1"/>
    <col min="9" max="9" width="50" style="638" customWidth="1"/>
    <col min="10" max="43" width="9.1796875" style="638" bestFit="1" customWidth="1"/>
    <col min="44" max="16381" width="9.1796875" style="638"/>
    <col min="16382" max="16383" width="9.1796875" style="638" bestFit="1" customWidth="1"/>
    <col min="16384" max="16384" width="9.1796875" style="638"/>
  </cols>
  <sheetData>
    <row r="1" spans="1:9" ht="15" customHeight="1">
      <c r="A1" s="52" t="s">
        <v>917</v>
      </c>
      <c r="B1" s="645" t="s">
        <v>918</v>
      </c>
      <c r="C1" s="646" t="s">
        <v>919</v>
      </c>
      <c r="D1" s="647" t="s">
        <v>920</v>
      </c>
      <c r="E1" s="648"/>
      <c r="F1" s="649"/>
      <c r="G1" s="649"/>
      <c r="H1" s="649"/>
      <c r="I1" s="650"/>
    </row>
    <row r="2" spans="1:9" ht="15" customHeight="1">
      <c r="A2" s="52" t="s">
        <v>921</v>
      </c>
      <c r="B2" s="651" t="s">
        <v>922</v>
      </c>
      <c r="C2" s="652" t="s">
        <v>923</v>
      </c>
      <c r="D2" s="653" t="s">
        <v>924</v>
      </c>
      <c r="E2" s="653" t="s">
        <v>497</v>
      </c>
      <c r="F2" s="654" t="s">
        <v>925</v>
      </c>
      <c r="G2" s="654" t="s">
        <v>926</v>
      </c>
      <c r="H2" s="654" t="s">
        <v>5473</v>
      </c>
      <c r="I2" s="655" t="s">
        <v>455</v>
      </c>
    </row>
    <row r="3" spans="1:9" ht="15" customHeight="1">
      <c r="A3" s="52"/>
      <c r="B3" s="153" t="s">
        <v>927</v>
      </c>
      <c r="C3" s="153">
        <v>112007733</v>
      </c>
      <c r="D3" s="153" t="s">
        <v>928</v>
      </c>
      <c r="E3" s="255" t="s">
        <v>510</v>
      </c>
      <c r="F3" s="255" t="s">
        <v>5480</v>
      </c>
      <c r="G3" s="255" t="s">
        <v>508</v>
      </c>
      <c r="H3" s="255" t="str">
        <f>IF($C3="","",IFERROR(IF(_xlfn.XLOOKUP($C3,tbl_StartedStatus[Bold ID],tbl_StartedStatus[Started])="Started","Yes",IF(_xlfn.XLOOKUP($C3,tbl_StartedStatus[Bold ID],tbl_StartedStatus[Started])="No Show","No Show","")),""))</f>
        <v/>
      </c>
      <c r="I3" s="656" t="s">
        <v>742</v>
      </c>
    </row>
    <row r="4" spans="1:9" ht="15" customHeight="1">
      <c r="A4" s="52" t="s">
        <v>930</v>
      </c>
      <c r="B4" s="498" t="s">
        <v>931</v>
      </c>
      <c r="C4" s="153">
        <v>115655543</v>
      </c>
      <c r="D4" s="153" t="s">
        <v>932</v>
      </c>
      <c r="E4" s="255" t="s">
        <v>505</v>
      </c>
      <c r="F4" s="255" t="s">
        <v>5481</v>
      </c>
      <c r="G4" s="255" t="s">
        <v>735</v>
      </c>
      <c r="H4" s="255" t="str">
        <f>IF($C4="","",IFERROR(IF(_xlfn.XLOOKUP($C4,tbl_StartedStatus[Bold ID],tbl_StartedStatus[Started])="Started","Yes",IF(_xlfn.XLOOKUP($C4,tbl_StartedStatus[Bold ID],tbl_StartedStatus[Started])="No Show","No Show","")),""))</f>
        <v/>
      </c>
      <c r="I4" s="656"/>
    </row>
    <row r="5" spans="1:9" ht="15" customHeight="1">
      <c r="A5" s="52"/>
      <c r="B5" s="498" t="s">
        <v>934</v>
      </c>
      <c r="C5" s="153">
        <v>226544093</v>
      </c>
      <c r="D5" s="153">
        <v>3038886330</v>
      </c>
      <c r="E5" s="255" t="s">
        <v>510</v>
      </c>
      <c r="F5" s="255" t="s">
        <v>5480</v>
      </c>
      <c r="G5" s="255" t="s">
        <v>508</v>
      </c>
      <c r="H5" s="255" t="str">
        <f>IF($C5="","",IFERROR(IF(_xlfn.XLOOKUP($C5,tbl_StartedStatus[Bold ID],tbl_StartedStatus[Started])="Started","Yes",IF(_xlfn.XLOOKUP($C5,tbl_StartedStatus[Bold ID],tbl_StartedStatus[Started])="No Show","No Show","")),""))</f>
        <v/>
      </c>
      <c r="I5" s="656" t="s">
        <v>935</v>
      </c>
    </row>
    <row r="6" spans="1:9" ht="15" customHeight="1">
      <c r="A6" s="52"/>
      <c r="B6" s="153" t="s">
        <v>936</v>
      </c>
      <c r="C6" s="153">
        <v>190427449</v>
      </c>
      <c r="D6" s="153">
        <v>2678893261</v>
      </c>
      <c r="E6" s="255" t="s">
        <v>521</v>
      </c>
      <c r="F6" s="255" t="s">
        <v>5480</v>
      </c>
      <c r="G6" s="255" t="s">
        <v>508</v>
      </c>
      <c r="H6" s="255" t="str">
        <f>IF($C6="","",IFERROR(IF(_xlfn.XLOOKUP($C6,tbl_StartedStatus[Bold ID],tbl_StartedStatus[Started])="Started","Yes",IF(_xlfn.XLOOKUP($C6,tbl_StartedStatus[Bold ID],tbl_StartedStatus[Started])="No Show","No Show","")),""))</f>
        <v/>
      </c>
      <c r="I6" s="656" t="s">
        <v>937</v>
      </c>
    </row>
    <row r="7" spans="1:9" ht="15" customHeight="1">
      <c r="A7" s="52"/>
      <c r="B7" s="153" t="s">
        <v>938</v>
      </c>
      <c r="C7" s="153">
        <v>95676314</v>
      </c>
      <c r="D7" s="153" t="s">
        <v>939</v>
      </c>
      <c r="E7" s="255" t="s">
        <v>521</v>
      </c>
      <c r="F7" s="255" t="s">
        <v>5480</v>
      </c>
      <c r="G7" s="255" t="s">
        <v>508</v>
      </c>
      <c r="H7" s="255" t="str">
        <f>IF($C7="","",IFERROR(IF(_xlfn.XLOOKUP($C7,tbl_StartedStatus[Bold ID],tbl_StartedStatus[Started])="Started","Yes",IF(_xlfn.XLOOKUP($C7,tbl_StartedStatus[Bold ID],tbl_StartedStatus[Started])="No Show","No Show","")),""))</f>
        <v/>
      </c>
      <c r="I7" s="656"/>
    </row>
    <row r="8" spans="1:9" ht="15" customHeight="1">
      <c r="A8" s="52" t="s">
        <v>940</v>
      </c>
      <c r="B8" s="657" t="s">
        <v>941</v>
      </c>
      <c r="C8" s="153">
        <v>209195517</v>
      </c>
      <c r="D8" s="153">
        <v>3852821517</v>
      </c>
      <c r="E8" s="255" t="s">
        <v>516</v>
      </c>
      <c r="F8" s="255" t="s">
        <v>5481</v>
      </c>
      <c r="G8" s="255" t="s">
        <v>508</v>
      </c>
      <c r="H8" s="255" t="str">
        <f>IF($C8="","",IFERROR(IF(_xlfn.XLOOKUP($C8,tbl_StartedStatus[Bold ID],tbl_StartedStatus[Started])="Started","Yes",IF(_xlfn.XLOOKUP($C8,tbl_StartedStatus[Bold ID],tbl_StartedStatus[Started])="No Show","No Show","")),""))</f>
        <v/>
      </c>
      <c r="I8" s="656"/>
    </row>
    <row r="9" spans="1:9" ht="15" customHeight="1">
      <c r="A9" s="52" t="s">
        <v>942</v>
      </c>
      <c r="B9" s="153" t="s">
        <v>943</v>
      </c>
      <c r="C9" s="153">
        <v>115744726</v>
      </c>
      <c r="D9" s="153">
        <v>3474758685</v>
      </c>
      <c r="E9" s="255" t="s">
        <v>516</v>
      </c>
      <c r="F9" s="255" t="s">
        <v>5480</v>
      </c>
      <c r="G9" s="255" t="s">
        <v>508</v>
      </c>
      <c r="H9" s="255" t="str">
        <f>IF($C9="","",IFERROR(IF(_xlfn.XLOOKUP($C9,tbl_StartedStatus[Bold ID],tbl_StartedStatus[Started])="Started","Yes",IF(_xlfn.XLOOKUP($C9,tbl_StartedStatus[Bold ID],tbl_StartedStatus[Started])="No Show","No Show","")),""))</f>
        <v/>
      </c>
      <c r="I9" s="656"/>
    </row>
    <row r="10" spans="1:9" ht="15" customHeight="1">
      <c r="A10" s="52" t="str">
        <f>IF($C10="","",IFERROR(_xlfn.XLOOKUP($C10,'1.PrepList'!$I$2:$I$1500,'1.PrepList'!$G$2:$G$1500,"")&amp;"",""))</f>
        <v/>
      </c>
      <c r="B10" s="153" t="str">
        <f>IF($C10="","",IFERROR(_xlfn.XLOOKUP($C10,'1.PrepList'!$I$2:$I$1500,'1.PrepList'!$H$2:$H$1500,"")&amp;"",""))</f>
        <v/>
      </c>
      <c r="C10" s="153"/>
      <c r="D10" s="153" t="str">
        <f>IF($C10="","",IFERROR(_xlfn.XLOOKUP($C10,'1.PrepList'!$I$2:$I$1500,'1.PrepList'!$J$2:$J$1500,"")&amp;"",""))</f>
        <v/>
      </c>
      <c r="E10" s="255" t="str">
        <f>IF($C10="","",IFERROR(_xlfn.XLOOKUP($C10,'1.PrepList'!$I$2:$I$1500,'1.PrepList'!$N$2:$N$1500,"")&amp;"",""))</f>
        <v/>
      </c>
      <c r="F10" s="255" t="str">
        <f>IF($C10="","",IFERROR(_xlfn.XLOOKUP($C10,'1.PrepList'!$I$2:$I$1500,'1.PrepList'!$K$2:$K$1500,"")&amp;"",""))</f>
        <v/>
      </c>
      <c r="G10" s="255"/>
      <c r="H10" s="255" t="str">
        <f>IF($C10="","",IFERROR(IF(_xlfn.XLOOKUP($C10,tbl_StartedStatus[Bold ID],tbl_StartedStatus[Started])="Started","Yes",IF(_xlfn.XLOOKUP($C10,tbl_StartedStatus[Bold ID],tbl_StartedStatus[Started])="No Show","No Show","")),""))</f>
        <v/>
      </c>
      <c r="I10" s="656"/>
    </row>
    <row r="11" spans="1:9" ht="15" customHeight="1">
      <c r="A11" s="52" t="s">
        <v>944</v>
      </c>
      <c r="B11" s="292" t="s">
        <v>945</v>
      </c>
      <c r="C11" s="277">
        <v>146966394</v>
      </c>
      <c r="D11" s="277">
        <v>3855569276</v>
      </c>
      <c r="E11" s="255" t="s">
        <v>505</v>
      </c>
      <c r="F11" s="255" t="s">
        <v>5480</v>
      </c>
      <c r="G11" s="255" t="s">
        <v>508</v>
      </c>
      <c r="H11" s="255" t="str">
        <f>IF($C11="","",IFERROR(IF(_xlfn.XLOOKUP($C11,tbl_StartedStatus[Bold ID],tbl_StartedStatus[Started])="Started","Yes",IF(_xlfn.XLOOKUP($C11,tbl_StartedStatus[Bold ID],tbl_StartedStatus[Started])="No Show","No Show","")),""))</f>
        <v/>
      </c>
      <c r="I11" s="656"/>
    </row>
    <row r="12" spans="1:9" ht="15" customHeight="1">
      <c r="A12" s="52" t="s">
        <v>946</v>
      </c>
      <c r="B12" s="292" t="s">
        <v>947</v>
      </c>
      <c r="C12" s="255">
        <v>139298190</v>
      </c>
      <c r="D12" s="255" t="s">
        <v>948</v>
      </c>
      <c r="E12" s="255" t="s">
        <v>741</v>
      </c>
      <c r="F12" s="255" t="s">
        <v>5480</v>
      </c>
      <c r="G12" s="255" t="s">
        <v>508</v>
      </c>
      <c r="H12" s="255" t="str">
        <f>IF($C12="","",IFERROR(IF(_xlfn.XLOOKUP($C12,tbl_StartedStatus[Bold ID],tbl_StartedStatus[Started])="Started","Yes",IF(_xlfn.XLOOKUP($C12,tbl_StartedStatus[Bold ID],tbl_StartedStatus[Started])="No Show","No Show","")),""))</f>
        <v/>
      </c>
      <c r="I12" s="656" t="s">
        <v>949</v>
      </c>
    </row>
    <row r="13" spans="1:9" ht="15" customHeight="1">
      <c r="A13" s="52" t="s">
        <v>950</v>
      </c>
      <c r="B13" s="498" t="s">
        <v>951</v>
      </c>
      <c r="C13" s="153">
        <v>228805148</v>
      </c>
      <c r="D13" s="153">
        <v>3853026775</v>
      </c>
      <c r="E13" s="255" t="s">
        <v>505</v>
      </c>
      <c r="F13" s="255" t="s">
        <v>5480</v>
      </c>
      <c r="G13" s="255" t="s">
        <v>952</v>
      </c>
      <c r="H13" s="255" t="str">
        <f>IF($C13="","",IFERROR(IF(_xlfn.XLOOKUP($C13,tbl_StartedStatus[Bold ID],tbl_StartedStatus[Started])="Started","Yes",IF(_xlfn.XLOOKUP($C13,tbl_StartedStatus[Bold ID],tbl_StartedStatus[Started])="No Show","No Show","")),""))</f>
        <v/>
      </c>
      <c r="I13" s="656"/>
    </row>
    <row r="14" spans="1:9" ht="15" customHeight="1">
      <c r="A14" s="52" t="str">
        <f>IF($C14="","",IFERROR(_xlfn.XLOOKUP($C14,'1.PrepList'!$I$2:$I$1500,'1.PrepList'!$G$2:$G$1500,"")&amp;"",""))</f>
        <v/>
      </c>
      <c r="B14" s="153" t="str">
        <f>IF($C14="","",IFERROR(_xlfn.XLOOKUP($C14,'1.PrepList'!$I$2:$I$1500,'1.PrepList'!$H$2:$H$1500,"")&amp;"",""))</f>
        <v/>
      </c>
      <c r="C14" s="153"/>
      <c r="D14" s="153" t="str">
        <f>IF($C14="","",IFERROR(_xlfn.XLOOKUP($C14,'1.PrepList'!$I$2:$I$1500,'1.PrepList'!$J$2:$J$1500,"")&amp;"",""))</f>
        <v/>
      </c>
      <c r="E14" s="255" t="str">
        <f>IF($C14="","",IFERROR(_xlfn.XLOOKUP($C14,'1.PrepList'!$I$2:$I$1500,'1.PrepList'!$N$2:$N$1500,"")&amp;"",""))</f>
        <v/>
      </c>
      <c r="F14" s="255" t="str">
        <f>IF($C14="","",IFERROR(_xlfn.XLOOKUP($C14,'1.PrepList'!$I$2:$I$1500,'1.PrepList'!$K$2:$K$1500,"")&amp;"",""))</f>
        <v/>
      </c>
      <c r="G14" s="255"/>
      <c r="H14" s="255" t="str">
        <f>IF($C14="","",IFERROR(IF(_xlfn.XLOOKUP($C14,tbl_StartedStatus[Bold ID],tbl_StartedStatus[Started])="Started","Yes",IF(_xlfn.XLOOKUP($C14,tbl_StartedStatus[Bold ID],tbl_StartedStatus[Started])="No Show","No Show","")),""))</f>
        <v/>
      </c>
      <c r="I14" s="656"/>
    </row>
    <row r="15" spans="1:9" ht="15" customHeight="1">
      <c r="A15" s="52" t="str">
        <f>IF($C15="","",IFERROR(_xlfn.XLOOKUP($C15,'1.PrepList'!$I$2:$I$1500,'1.PrepList'!$G$2:$G$1500,"")&amp;"",""))</f>
        <v/>
      </c>
      <c r="B15" s="153" t="str">
        <f>IF($C15="","",IFERROR(_xlfn.XLOOKUP($C15,'1.PrepList'!$I$2:$I$1500,'1.PrepList'!$H$2:$H$1500,"")&amp;"",""))</f>
        <v/>
      </c>
      <c r="C15" s="153"/>
      <c r="D15" s="153" t="str">
        <f>IF($C15="","",IFERROR(_xlfn.XLOOKUP($C15,'1.PrepList'!$I$2:$I$1500,'1.PrepList'!$J$2:$J$1500,"")&amp;"",""))</f>
        <v/>
      </c>
      <c r="E15" s="255" t="str">
        <f>IF($C15="","",IFERROR(_xlfn.XLOOKUP($C15,'1.PrepList'!$I$2:$I$1500,'1.PrepList'!$N$2:$N$1500,"")&amp;"",""))</f>
        <v/>
      </c>
      <c r="F15" s="255" t="str">
        <f>IF($C15="","",IFERROR(_xlfn.XLOOKUP($C15,'1.PrepList'!$I$2:$I$1500,'1.PrepList'!$K$2:$K$1500,"")&amp;"",""))</f>
        <v/>
      </c>
      <c r="G15" s="255"/>
      <c r="H15" s="255" t="str">
        <f>IF($C15="","",IFERROR(IF(_xlfn.XLOOKUP($C15,tbl_StartedStatus[Bold ID],tbl_StartedStatus[Started])="Started","Yes",IF(_xlfn.XLOOKUP($C15,tbl_StartedStatus[Bold ID],tbl_StartedStatus[Started])="No Show","No Show","")),""))</f>
        <v/>
      </c>
      <c r="I15" s="656"/>
    </row>
    <row r="16" spans="1:9" ht="15" customHeight="1">
      <c r="A16" s="52" t="str">
        <f>IF($C16="","",IFERROR(_xlfn.XLOOKUP($C16,'1.PrepList'!$I$2:$I$1500,'1.PrepList'!$G$2:$G$1500,"")&amp;"",""))</f>
        <v/>
      </c>
      <c r="B16" s="153" t="str">
        <f>IF($C16="","",IFERROR(_xlfn.XLOOKUP($C16,'1.PrepList'!$I$2:$I$1500,'1.PrepList'!$H$2:$H$1500,"")&amp;"",""))</f>
        <v/>
      </c>
      <c r="C16" s="153"/>
      <c r="D16" s="153" t="str">
        <f>IF($C16="","",IFERROR(_xlfn.XLOOKUP($C16,'1.PrepList'!$I$2:$I$1500,'1.PrepList'!$J$2:$J$1500,"")&amp;"",""))</f>
        <v/>
      </c>
      <c r="E16" s="255" t="str">
        <f>IF($C16="","",IFERROR(_xlfn.XLOOKUP($C16,'1.PrepList'!$I$2:$I$1500,'1.PrepList'!$N$2:$N$1500,"")&amp;"",""))</f>
        <v/>
      </c>
      <c r="F16" s="255" t="str">
        <f>IF($C16="","",IFERROR(_xlfn.XLOOKUP($C16,'1.PrepList'!$I$2:$I$1500,'1.PrepList'!$K$2:$K$1500,"")&amp;"",""))</f>
        <v/>
      </c>
      <c r="G16" s="255"/>
      <c r="H16" s="255" t="str">
        <f>IF($C16="","",IFERROR(IF(_xlfn.XLOOKUP($C16,tbl_StartedStatus[Bold ID],tbl_StartedStatus[Started])="Started","Yes",IF(_xlfn.XLOOKUP($C16,tbl_StartedStatus[Bold ID],tbl_StartedStatus[Started])="No Show","No Show","")),""))</f>
        <v/>
      </c>
      <c r="I16" s="656"/>
    </row>
    <row r="17" spans="1:9" ht="15" customHeight="1">
      <c r="A17" s="52" t="str">
        <f>IF($C17="","",IFERROR(_xlfn.XLOOKUP($C17,'1.PrepList'!$I$2:$I$1500,'1.PrepList'!$G$2:$G$1500,"")&amp;"",""))</f>
        <v/>
      </c>
      <c r="B17" s="153" t="str">
        <f>IF($C17="","",IFERROR(_xlfn.XLOOKUP($C17,'1.PrepList'!$I$2:$I$1500,'1.PrepList'!$H$2:$H$1500,"")&amp;"",""))</f>
        <v/>
      </c>
      <c r="C17" s="153"/>
      <c r="D17" s="153" t="str">
        <f>IF($C17="","",IFERROR(_xlfn.XLOOKUP($C17,'1.PrepList'!$I$2:$I$1500,'1.PrepList'!$J$2:$J$1500,"")&amp;"",""))</f>
        <v/>
      </c>
      <c r="E17" s="255" t="str">
        <f>IF($C17="","",IFERROR(_xlfn.XLOOKUP($C17,'1.PrepList'!$I$2:$I$1500,'1.PrepList'!$N$2:$N$1500,"")&amp;"",""))</f>
        <v/>
      </c>
      <c r="F17" s="255" t="str">
        <f>IF($C17="","",IFERROR(_xlfn.XLOOKUP($C17,'1.PrepList'!$I$2:$I$1500,'1.PrepList'!$K$2:$K$1500,"")&amp;"",""))</f>
        <v/>
      </c>
      <c r="G17" s="255"/>
      <c r="H17" s="255" t="str">
        <f>IF($C17="","",IFERROR(IF(_xlfn.XLOOKUP($C17,tbl_StartedStatus[Bold ID],tbl_StartedStatus[Started])="Started","Yes",IF(_xlfn.XLOOKUP($C17,tbl_StartedStatus[Bold ID],tbl_StartedStatus[Started])="No Show","No Show","")),""))</f>
        <v/>
      </c>
      <c r="I17" s="656"/>
    </row>
    <row r="18" spans="1:9" ht="15" customHeight="1">
      <c r="A18" s="52" t="str">
        <f>IF($C18="","",IFERROR(_xlfn.XLOOKUP($C18,'1.PrepList'!$I$2:$I$1500,'1.PrepList'!$G$2:$G$1500,"")&amp;"",""))</f>
        <v/>
      </c>
      <c r="B18" s="153" t="str">
        <f>IF($C18="","",IFERROR(_xlfn.XLOOKUP($C18,'1.PrepList'!$I$2:$I$1500,'1.PrepList'!$H$2:$H$1500,"")&amp;"",""))</f>
        <v/>
      </c>
      <c r="C18" s="153"/>
      <c r="D18" s="153" t="str">
        <f>IF($C18="","",IFERROR(_xlfn.XLOOKUP($C18,'1.PrepList'!$I$2:$I$1500,'1.PrepList'!$J$2:$J$1500,"")&amp;"",""))</f>
        <v/>
      </c>
      <c r="E18" s="255" t="str">
        <f>IF($C18="","",IFERROR(_xlfn.XLOOKUP($C18,'1.PrepList'!$I$2:$I$1500,'1.PrepList'!$N$2:$N$1500,"")&amp;"",""))</f>
        <v/>
      </c>
      <c r="F18" s="255" t="str">
        <f>IF($C18="","",IFERROR(_xlfn.XLOOKUP($C18,'1.PrepList'!$I$2:$I$1500,'1.PrepList'!$K$2:$K$1500,"")&amp;"",""))</f>
        <v/>
      </c>
      <c r="G18" s="255"/>
      <c r="H18" s="255" t="str">
        <f>IF($C18="","",IFERROR(IF(_xlfn.XLOOKUP($C18,tbl_StartedStatus[Bold ID],tbl_StartedStatus[Started])="Started","Yes",IF(_xlfn.XLOOKUP($C18,tbl_StartedStatus[Bold ID],tbl_StartedStatus[Started])="No Show","No Show","")),""))</f>
        <v/>
      </c>
      <c r="I18" s="656"/>
    </row>
    <row r="19" spans="1:9" ht="15" customHeight="1">
      <c r="A19" s="52" t="str">
        <f>IF($C19="","",IFERROR(_xlfn.XLOOKUP($C19,'1.PrepList'!$I$2:$I$1500,'1.PrepList'!$G$2:$G$1500,"")&amp;"",""))</f>
        <v/>
      </c>
      <c r="B19" s="153" t="str">
        <f>IF($C19="","",IFERROR(_xlfn.XLOOKUP($C19,'1.PrepList'!$I$2:$I$1500,'1.PrepList'!$H$2:$H$1500,"")&amp;"",""))</f>
        <v/>
      </c>
      <c r="C19" s="153"/>
      <c r="D19" s="153" t="str">
        <f>IF($C19="","",IFERROR(_xlfn.XLOOKUP($C19,'1.PrepList'!$I$2:$I$1500,'1.PrepList'!$J$2:$J$1500,"")&amp;"",""))</f>
        <v/>
      </c>
      <c r="E19" s="255" t="str">
        <f>IF($C19="","",IFERROR(_xlfn.XLOOKUP($C19,'1.PrepList'!$I$2:$I$1500,'1.PrepList'!$N$2:$N$1500,"")&amp;"",""))</f>
        <v/>
      </c>
      <c r="F19" s="255" t="str">
        <f>IF($C19="","",IFERROR(_xlfn.XLOOKUP($C19,'1.PrepList'!$I$2:$I$1500,'1.PrepList'!$K$2:$K$1500,"")&amp;"",""))</f>
        <v/>
      </c>
      <c r="G19" s="255"/>
      <c r="H19" s="255" t="str">
        <f>IF($C19="","",IFERROR(IF(_xlfn.XLOOKUP($C19,tbl_StartedStatus[Bold ID],tbl_StartedStatus[Started])="Started","Yes",IF(_xlfn.XLOOKUP($C19,tbl_StartedStatus[Bold ID],tbl_StartedStatus[Started])="No Show","No Show","")),""))</f>
        <v/>
      </c>
      <c r="I19" s="656"/>
    </row>
    <row r="20" spans="1:9" ht="15" customHeight="1">
      <c r="A20" s="52" t="s">
        <v>953</v>
      </c>
      <c r="B20" s="658" t="s">
        <v>918</v>
      </c>
      <c r="C20" s="308" t="s">
        <v>919</v>
      </c>
      <c r="D20" s="659" t="s">
        <v>920</v>
      </c>
      <c r="E20" s="310"/>
      <c r="F20" s="311"/>
      <c r="G20" s="311"/>
      <c r="H20" s="311" t="str">
        <f>IF($C20="","",IFERROR(IF(_xlfn.XLOOKUP($C20,tbl_StartedStatus[Bold ID],tbl_StartedStatus[Started])="Started","Yes",IF(_xlfn.XLOOKUP($C20,tbl_StartedStatus[Bold ID],tbl_StartedStatus[Started])="No Show","No Show","")),""))</f>
        <v/>
      </c>
      <c r="I20" s="660"/>
    </row>
    <row r="21" spans="1:9" ht="15" customHeight="1" thickBot="1">
      <c r="A21" s="52" t="s">
        <v>921</v>
      </c>
      <c r="B21" s="651" t="s">
        <v>922</v>
      </c>
      <c r="C21" s="652" t="s">
        <v>923</v>
      </c>
      <c r="D21" s="653" t="s">
        <v>924</v>
      </c>
      <c r="E21" s="653" t="s">
        <v>497</v>
      </c>
      <c r="F21" s="654" t="s">
        <v>925</v>
      </c>
      <c r="G21" s="654" t="s">
        <v>926</v>
      </c>
      <c r="H21" s="654" t="s">
        <v>5473</v>
      </c>
      <c r="I21" s="655" t="s">
        <v>455</v>
      </c>
    </row>
    <row r="22" spans="1:9" ht="15" customHeight="1">
      <c r="A22" s="52" t="s">
        <v>954</v>
      </c>
      <c r="B22" s="661" t="s">
        <v>955</v>
      </c>
      <c r="C22" s="661">
        <v>121712371</v>
      </c>
      <c r="D22" s="661">
        <v>8018153036</v>
      </c>
      <c r="E22" s="662" t="s">
        <v>536</v>
      </c>
      <c r="F22" s="662" t="s">
        <v>5480</v>
      </c>
      <c r="G22" s="662" t="s">
        <v>508</v>
      </c>
      <c r="H22" s="662" t="str">
        <f>IF($C22="","",IFERROR(IF(_xlfn.XLOOKUP($C22,tbl_StartedStatus[Bold ID],tbl_StartedStatus[Started])="Started","Yes",IF(_xlfn.XLOOKUP($C22,tbl_StartedStatus[Bold ID],tbl_StartedStatus[Started])="No Show","No Show","")),""))</f>
        <v/>
      </c>
      <c r="I22" s="663"/>
    </row>
    <row r="23" spans="1:9" ht="15" customHeight="1">
      <c r="A23" s="52"/>
      <c r="B23" s="153" t="s">
        <v>956</v>
      </c>
      <c r="C23" s="153">
        <v>217675488</v>
      </c>
      <c r="D23" s="153">
        <v>3855482730</v>
      </c>
      <c r="E23" s="255" t="s">
        <v>516</v>
      </c>
      <c r="F23" s="255" t="s">
        <v>5480</v>
      </c>
      <c r="G23" s="255" t="s">
        <v>508</v>
      </c>
      <c r="H23" s="255" t="str">
        <f>IF($C23="","",IFERROR(IF(_xlfn.XLOOKUP($C23,tbl_StartedStatus[Bold ID],tbl_StartedStatus[Started])="Started","Yes",IF(_xlfn.XLOOKUP($C23,tbl_StartedStatus[Bold ID],tbl_StartedStatus[Started])="No Show","No Show","")),""))</f>
        <v/>
      </c>
      <c r="I23" s="656"/>
    </row>
    <row r="24" spans="1:9" ht="15" customHeight="1">
      <c r="A24" s="52" t="s">
        <v>957</v>
      </c>
      <c r="B24" s="153" t="s">
        <v>958</v>
      </c>
      <c r="C24" s="153">
        <v>95659911</v>
      </c>
      <c r="D24" s="153" t="s">
        <v>743</v>
      </c>
      <c r="E24" s="255" t="s">
        <v>536</v>
      </c>
      <c r="F24" s="255" t="s">
        <v>5480</v>
      </c>
      <c r="G24" s="255"/>
      <c r="H24" s="255" t="str">
        <f>IF($C24="","",IFERROR(IF(_xlfn.XLOOKUP($C24,tbl_StartedStatus[Bold ID],tbl_StartedStatus[Started])="Started","Yes",IF(_xlfn.XLOOKUP($C24,tbl_StartedStatus[Bold ID],tbl_StartedStatus[Started])="No Show","No Show","")),""))</f>
        <v/>
      </c>
      <c r="I24" s="656" t="s">
        <v>959</v>
      </c>
    </row>
    <row r="25" spans="1:9" ht="15" customHeight="1">
      <c r="A25" s="52" t="s">
        <v>950</v>
      </c>
      <c r="B25" s="153" t="s">
        <v>951</v>
      </c>
      <c r="C25" s="153">
        <v>228805148</v>
      </c>
      <c r="D25" s="153">
        <v>3853026775</v>
      </c>
      <c r="E25" s="255" t="s">
        <v>505</v>
      </c>
      <c r="F25" s="255" t="s">
        <v>5480</v>
      </c>
      <c r="G25" s="255" t="s">
        <v>508</v>
      </c>
      <c r="H25" s="255" t="str">
        <f>IF($C25="","",IFERROR(IF(_xlfn.XLOOKUP($C25,tbl_StartedStatus[Bold ID],tbl_StartedStatus[Started])="Started","Yes",IF(_xlfn.XLOOKUP($C25,tbl_StartedStatus[Bold ID],tbl_StartedStatus[Started])="No Show","No Show","")),""))</f>
        <v/>
      </c>
      <c r="I25" s="656"/>
    </row>
    <row r="26" spans="1:9" ht="15" customHeight="1">
      <c r="A26" s="52"/>
      <c r="B26" s="153" t="s">
        <v>960</v>
      </c>
      <c r="C26" s="153">
        <v>120736470</v>
      </c>
      <c r="D26" s="153">
        <v>3854362422</v>
      </c>
      <c r="E26" s="255" t="s">
        <v>516</v>
      </c>
      <c r="F26" s="255" t="s">
        <v>5480</v>
      </c>
      <c r="G26" s="255" t="s">
        <v>508</v>
      </c>
      <c r="H26" s="255" t="str">
        <f>IF($C26="","",IFERROR(IF(_xlfn.XLOOKUP($C26,tbl_StartedStatus[Bold ID],tbl_StartedStatus[Started])="Started","Yes",IF(_xlfn.XLOOKUP($C26,tbl_StartedStatus[Bold ID],tbl_StartedStatus[Started])="No Show","No Show","")),""))</f>
        <v/>
      </c>
      <c r="I26" s="656"/>
    </row>
    <row r="27" spans="1:9" ht="15" customHeight="1">
      <c r="A27" s="52" t="s">
        <v>961</v>
      </c>
      <c r="B27" s="153" t="s">
        <v>962</v>
      </c>
      <c r="C27" s="153">
        <v>227227008</v>
      </c>
      <c r="D27" s="153">
        <v>3854183056</v>
      </c>
      <c r="E27" s="255" t="s">
        <v>505</v>
      </c>
      <c r="F27" s="255" t="s">
        <v>5480</v>
      </c>
      <c r="G27" s="255" t="s">
        <v>508</v>
      </c>
      <c r="H27" s="255" t="str">
        <f>IF($C27="","",IFERROR(IF(_xlfn.XLOOKUP($C27,tbl_StartedStatus[Bold ID],tbl_StartedStatus[Started])="Started","Yes",IF(_xlfn.XLOOKUP($C27,tbl_StartedStatus[Bold ID],tbl_StartedStatus[Started])="No Show","No Show","")),""))</f>
        <v/>
      </c>
      <c r="I27" s="656"/>
    </row>
    <row r="28" spans="1:9" ht="15" customHeight="1">
      <c r="A28" s="52"/>
      <c r="B28" s="153" t="s">
        <v>963</v>
      </c>
      <c r="C28" s="153">
        <v>224736795</v>
      </c>
      <c r="D28" s="153">
        <v>9294971616</v>
      </c>
      <c r="E28" s="255" t="s">
        <v>516</v>
      </c>
      <c r="F28" s="255" t="s">
        <v>5480</v>
      </c>
      <c r="G28" s="255" t="s">
        <v>508</v>
      </c>
      <c r="H28" s="255" t="str">
        <f>IF($C28="","",IFERROR(IF(_xlfn.XLOOKUP($C28,tbl_StartedStatus[Bold ID],tbl_StartedStatus[Started])="Started","Yes",IF(_xlfn.XLOOKUP($C28,tbl_StartedStatus[Bold ID],tbl_StartedStatus[Started])="No Show","No Show","")),""))</f>
        <v/>
      </c>
      <c r="I28" s="656"/>
    </row>
    <row r="29" spans="1:9" ht="15" customHeight="1">
      <c r="A29" s="52"/>
      <c r="B29" s="504" t="s">
        <v>745</v>
      </c>
      <c r="C29" s="153">
        <v>225305567</v>
      </c>
      <c r="D29" s="664">
        <v>3465463544</v>
      </c>
      <c r="E29" s="255" t="s">
        <v>516</v>
      </c>
      <c r="F29" s="255" t="s">
        <v>5480</v>
      </c>
      <c r="G29" s="255" t="s">
        <v>508</v>
      </c>
      <c r="H29" s="255" t="str">
        <f>IF($C29="","",IFERROR(IF(_xlfn.XLOOKUP($C29,tbl_StartedStatus[Bold ID],tbl_StartedStatus[Started])="Started","Yes",IF(_xlfn.XLOOKUP($C29,tbl_StartedStatus[Bold ID],tbl_StartedStatus[Started])="No Show","No Show","")),""))</f>
        <v/>
      </c>
      <c r="I29" s="656"/>
    </row>
    <row r="30" spans="1:9" ht="15" customHeight="1">
      <c r="A30" s="52" t="s">
        <v>964</v>
      </c>
      <c r="B30" s="153" t="s">
        <v>739</v>
      </c>
      <c r="C30" s="153">
        <v>230183012</v>
      </c>
      <c r="D30" s="153" t="s">
        <v>965</v>
      </c>
      <c r="E30" s="255" t="s">
        <v>516</v>
      </c>
      <c r="F30" s="255" t="s">
        <v>5480</v>
      </c>
      <c r="G30" s="255" t="s">
        <v>508</v>
      </c>
      <c r="H30" s="255" t="str">
        <f>IF($C30="","",IFERROR(IF(_xlfn.XLOOKUP($C30,tbl_StartedStatus[Bold ID],tbl_StartedStatus[Started])="Started","Yes",IF(_xlfn.XLOOKUP($C30,tbl_StartedStatus[Bold ID],tbl_StartedStatus[Started])="No Show","No Show","")),""))</f>
        <v/>
      </c>
      <c r="I30" s="656"/>
    </row>
    <row r="31" spans="1:9" ht="15" customHeight="1">
      <c r="A31" s="52" t="s">
        <v>966</v>
      </c>
      <c r="B31" s="153" t="s">
        <v>738</v>
      </c>
      <c r="C31" s="153">
        <v>229512238</v>
      </c>
      <c r="D31" s="153">
        <v>8019704852</v>
      </c>
      <c r="E31" s="255" t="s">
        <v>510</v>
      </c>
      <c r="F31" s="255" t="s">
        <v>5480</v>
      </c>
      <c r="G31" s="255"/>
      <c r="H31" s="255" t="str">
        <f>IF($C31="","",IFERROR(IF(_xlfn.XLOOKUP($C31,tbl_StartedStatus[Bold ID],tbl_StartedStatus[Started])="Started","Yes",IF(_xlfn.XLOOKUP($C31,tbl_StartedStatus[Bold ID],tbl_StartedStatus[Started])="No Show","No Show","")),""))</f>
        <v/>
      </c>
      <c r="I31" s="656"/>
    </row>
    <row r="32" spans="1:9" ht="15" customHeight="1">
      <c r="A32" s="52" t="str">
        <f>IF($C32="","",IFERROR(_xlfn.XLOOKUP($C32,'1.PrepList'!$I$2:$I$1500,'1.PrepList'!$G$2:$G$1500,"")&amp;"",""))</f>
        <v/>
      </c>
      <c r="B32" s="665" t="str">
        <f>IF($C32="","",IFERROR(_xlfn.XLOOKUP($C32,'1.PrepList'!$I$2:$I$1500,'1.PrepList'!$H$2:$H$1500,"")&amp;"",""))</f>
        <v/>
      </c>
      <c r="C32" s="153"/>
      <c r="D32" s="153" t="str">
        <f>IF($C32="","",IFERROR(_xlfn.XLOOKUP($C32,'1.PrepList'!$I$2:$I$1500,'1.PrepList'!$J$2:$J$1500,"")&amp;"",""))</f>
        <v/>
      </c>
      <c r="E32" s="665" t="str">
        <f>IF($C32="","",IFERROR(_xlfn.XLOOKUP($C32,'1.PrepList'!$I$2:$I$1500,'1.PrepList'!$N$2:$N$1500,"")&amp;"",""))</f>
        <v/>
      </c>
      <c r="F32" s="666" t="str">
        <f>IF($C32="","",IFERROR(_xlfn.XLOOKUP($C32,'1.PrepList'!$I$2:$I$1500,'1.PrepList'!$K$2:$K$1500,"")&amp;"",""))</f>
        <v/>
      </c>
      <c r="G32" s="255"/>
      <c r="H32" s="255" t="str">
        <f>IF($C32="","",IFERROR(IF(_xlfn.XLOOKUP($C32,tbl_StartedStatus[Bold ID],tbl_StartedStatus[Started])="Started","Yes",IF(_xlfn.XLOOKUP($C32,tbl_StartedStatus[Bold ID],tbl_StartedStatus[Started])="No Show","No Show","")),""))</f>
        <v/>
      </c>
      <c r="I32" s="656" t="s">
        <v>968</v>
      </c>
    </row>
    <row r="33" spans="1:9" ht="15" customHeight="1">
      <c r="A33" s="52" t="s">
        <v>969</v>
      </c>
      <c r="B33" s="153" t="s">
        <v>970</v>
      </c>
      <c r="C33" s="153">
        <v>215128480</v>
      </c>
      <c r="D33" s="277">
        <v>5598714822</v>
      </c>
      <c r="E33" s="255" t="s">
        <v>747</v>
      </c>
      <c r="F33" s="255" t="s">
        <v>5481</v>
      </c>
      <c r="G33" s="255" t="s">
        <v>508</v>
      </c>
      <c r="H33" s="255" t="str">
        <f>IF($C33="","",IFERROR(IF(_xlfn.XLOOKUP($C33,tbl_StartedStatus[Bold ID],tbl_StartedStatus[Started])="Started","Yes",IF(_xlfn.XLOOKUP($C33,tbl_StartedStatus[Bold ID],tbl_StartedStatus[Started])="No Show","No Show","")),""))</f>
        <v/>
      </c>
      <c r="I33" s="656"/>
    </row>
    <row r="34" spans="1:9" ht="15" customHeight="1">
      <c r="A34" s="52"/>
      <c r="B34" s="153" t="s">
        <v>971</v>
      </c>
      <c r="C34" s="153">
        <v>199432485</v>
      </c>
      <c r="D34" s="277" t="s">
        <v>972</v>
      </c>
      <c r="E34" s="255" t="s">
        <v>805</v>
      </c>
      <c r="F34" s="255" t="s">
        <v>5480</v>
      </c>
      <c r="G34" s="255" t="s">
        <v>508</v>
      </c>
      <c r="H34" s="255" t="str">
        <f>IF($C34="","",IFERROR(IF(_xlfn.XLOOKUP($C34,tbl_StartedStatus[Bold ID],tbl_StartedStatus[Started])="Started","Yes",IF(_xlfn.XLOOKUP($C34,tbl_StartedStatus[Bold ID],tbl_StartedStatus[Started])="No Show","No Show","")),""))</f>
        <v/>
      </c>
      <c r="I34" s="656"/>
    </row>
    <row r="35" spans="1:9" ht="15" customHeight="1">
      <c r="A35" s="52" t="s">
        <v>973</v>
      </c>
      <c r="B35" s="277" t="s">
        <v>974</v>
      </c>
      <c r="C35" s="277">
        <v>230399050</v>
      </c>
      <c r="D35" s="277">
        <v>3855089565</v>
      </c>
      <c r="E35" s="255" t="s">
        <v>516</v>
      </c>
      <c r="F35" s="255" t="s">
        <v>5480</v>
      </c>
      <c r="G35" s="255" t="s">
        <v>508</v>
      </c>
      <c r="H35" s="255" t="str">
        <f>IF($C35="","",IFERROR(IF(_xlfn.XLOOKUP($C35,tbl_StartedStatus[Bold ID],tbl_StartedStatus[Started])="Started","Yes",IF(_xlfn.XLOOKUP($C35,tbl_StartedStatus[Bold ID],tbl_StartedStatus[Started])="No Show","No Show","")),""))</f>
        <v/>
      </c>
      <c r="I35" s="656"/>
    </row>
    <row r="36" spans="1:9" ht="15" customHeight="1">
      <c r="A36" s="52"/>
      <c r="B36" s="153" t="s">
        <v>748</v>
      </c>
      <c r="C36" s="153">
        <v>230400373</v>
      </c>
      <c r="D36" s="153">
        <v>8016046577</v>
      </c>
      <c r="E36" s="255" t="s">
        <v>510</v>
      </c>
      <c r="F36" s="255" t="s">
        <v>5480</v>
      </c>
      <c r="G36" s="255"/>
      <c r="H36" s="255" t="str">
        <f>IF($C36="","",IFERROR(IF(_xlfn.XLOOKUP($C36,tbl_StartedStatus[Bold ID],tbl_StartedStatus[Started])="Started","Yes",IF(_xlfn.XLOOKUP($C36,tbl_StartedStatus[Bold ID],tbl_StartedStatus[Started])="No Show","No Show","")),""))</f>
        <v/>
      </c>
      <c r="I36" s="656"/>
    </row>
    <row r="37" spans="1:9" ht="15" customHeight="1">
      <c r="A37" s="52"/>
      <c r="B37" s="153" t="s">
        <v>749</v>
      </c>
      <c r="C37" s="153">
        <v>230400380</v>
      </c>
      <c r="D37" s="153">
        <v>3854348866</v>
      </c>
      <c r="E37" s="255" t="s">
        <v>510</v>
      </c>
      <c r="F37" s="255" t="s">
        <v>5480</v>
      </c>
      <c r="G37" s="255"/>
      <c r="H37" s="255" t="str">
        <f>IF($C37="","",IFERROR(IF(_xlfn.XLOOKUP($C37,tbl_StartedStatus[Bold ID],tbl_StartedStatus[Started])="Started","Yes",IF(_xlfn.XLOOKUP($C37,tbl_StartedStatus[Bold ID],tbl_StartedStatus[Started])="No Show","No Show","")),""))</f>
        <v/>
      </c>
      <c r="I37" s="656"/>
    </row>
    <row r="38" spans="1:9" ht="15" customHeight="1">
      <c r="A38" s="52"/>
      <c r="B38" s="153" t="s">
        <v>975</v>
      </c>
      <c r="C38" s="153">
        <v>230208470</v>
      </c>
      <c r="D38" s="153">
        <v>8015741147</v>
      </c>
      <c r="E38" s="255" t="s">
        <v>516</v>
      </c>
      <c r="F38" s="255" t="s">
        <v>5480</v>
      </c>
      <c r="G38" s="255" t="s">
        <v>508</v>
      </c>
      <c r="H38" s="255" t="str">
        <f>IF($C38="","",IFERROR(IF(_xlfn.XLOOKUP($C38,tbl_StartedStatus[Bold ID],tbl_StartedStatus[Started])="Started","Yes",IF(_xlfn.XLOOKUP($C38,tbl_StartedStatus[Bold ID],tbl_StartedStatus[Started])="No Show","No Show","")),""))</f>
        <v/>
      </c>
      <c r="I38" s="656"/>
    </row>
    <row r="39" spans="1:9" ht="15" customHeight="1">
      <c r="A39" s="52"/>
      <c r="B39" s="153" t="s">
        <v>976</v>
      </c>
      <c r="C39" s="153">
        <v>145002751</v>
      </c>
      <c r="D39" s="153">
        <v>3853387095</v>
      </c>
      <c r="E39" s="255" t="s">
        <v>516</v>
      </c>
      <c r="F39" s="255" t="s">
        <v>5480</v>
      </c>
      <c r="G39" s="255" t="s">
        <v>508</v>
      </c>
      <c r="H39" s="255" t="str">
        <f>IF($C39="","",IFERROR(IF(_xlfn.XLOOKUP($C39,tbl_StartedStatus[Bold ID],tbl_StartedStatus[Started])="Started","Yes",IF(_xlfn.XLOOKUP($C39,tbl_StartedStatus[Bold ID],tbl_StartedStatus[Started])="No Show","No Show","")),""))</f>
        <v/>
      </c>
      <c r="I39" s="656"/>
    </row>
    <row r="40" spans="1:9" ht="15" customHeight="1">
      <c r="A40" s="52"/>
      <c r="B40" s="153" t="s">
        <v>977</v>
      </c>
      <c r="C40" s="153">
        <v>230401816</v>
      </c>
      <c r="D40" s="153">
        <v>8016349052</v>
      </c>
      <c r="E40" s="255" t="s">
        <v>516</v>
      </c>
      <c r="F40" s="255" t="s">
        <v>5480</v>
      </c>
      <c r="G40" s="255" t="s">
        <v>508</v>
      </c>
      <c r="H40" s="255" t="str">
        <f>IF($C40="","",IFERROR(IF(_xlfn.XLOOKUP($C40,tbl_StartedStatus[Bold ID],tbl_StartedStatus[Started])="Started","Yes",IF(_xlfn.XLOOKUP($C40,tbl_StartedStatus[Bold ID],tbl_StartedStatus[Started])="No Show","No Show","")),""))</f>
        <v/>
      </c>
      <c r="I40" s="656"/>
    </row>
    <row r="41" spans="1:9" ht="15" customHeight="1">
      <c r="A41" s="52" t="s">
        <v>978</v>
      </c>
      <c r="B41" s="153" t="s">
        <v>967</v>
      </c>
      <c r="C41" s="153">
        <v>228896924</v>
      </c>
      <c r="D41" s="153" t="s">
        <v>979</v>
      </c>
      <c r="E41" s="255" t="s">
        <v>516</v>
      </c>
      <c r="F41" s="255" t="s">
        <v>5481</v>
      </c>
      <c r="G41" s="255"/>
      <c r="H41" s="255" t="str">
        <f>IF($C41="","",IFERROR(IF(_xlfn.XLOOKUP($C41,tbl_StartedStatus[Bold ID],tbl_StartedStatus[Started])="Started","Yes",IF(_xlfn.XLOOKUP($C41,tbl_StartedStatus[Bold ID],tbl_StartedStatus[Started])="No Show","No Show","")),""))</f>
        <v/>
      </c>
      <c r="I41" s="656"/>
    </row>
    <row r="42" spans="1:9" ht="15" customHeight="1" thickBot="1">
      <c r="A42" s="52"/>
      <c r="B42" s="393" t="s">
        <v>980</v>
      </c>
      <c r="C42" s="393">
        <v>95682428</v>
      </c>
      <c r="D42" s="393" t="s">
        <v>751</v>
      </c>
      <c r="E42" s="328" t="s">
        <v>505</v>
      </c>
      <c r="F42" s="328" t="s">
        <v>5480</v>
      </c>
      <c r="G42" s="328"/>
      <c r="H42" s="328" t="str">
        <f>IF($C42="","",IFERROR(IF(_xlfn.XLOOKUP($C42,tbl_StartedStatus[Bold ID],tbl_StartedStatus[Started])="Started","Yes",IF(_xlfn.XLOOKUP($C42,tbl_StartedStatus[Bold ID],tbl_StartedStatus[Started])="No Show","No Show","")),""))</f>
        <v/>
      </c>
      <c r="I42" s="667" t="s">
        <v>752</v>
      </c>
    </row>
    <row r="43" spans="1:9" ht="15" customHeight="1">
      <c r="A43" s="52" t="s">
        <v>981</v>
      </c>
      <c r="B43" s="658" t="s">
        <v>918</v>
      </c>
      <c r="C43" s="308" t="s">
        <v>919</v>
      </c>
      <c r="D43" s="659" t="s">
        <v>920</v>
      </c>
      <c r="E43" s="310"/>
      <c r="F43" s="311"/>
      <c r="G43" s="311"/>
      <c r="H43" s="311" t="str">
        <f>IF($C43="","",IFERROR(IF(_xlfn.XLOOKUP($C43,tbl_StartedStatus[Bold ID],tbl_StartedStatus[Started])="Started","Yes",IF(_xlfn.XLOOKUP($C43,tbl_StartedStatus[Bold ID],tbl_StartedStatus[Started])="No Show","No Show","")),""))</f>
        <v/>
      </c>
      <c r="I43" s="660"/>
    </row>
    <row r="44" spans="1:9" ht="15" customHeight="1" thickBot="1">
      <c r="A44" s="52" t="s">
        <v>921</v>
      </c>
      <c r="B44" s="651" t="s">
        <v>922</v>
      </c>
      <c r="C44" s="652" t="s">
        <v>923</v>
      </c>
      <c r="D44" s="653" t="s">
        <v>924</v>
      </c>
      <c r="E44" s="653" t="s">
        <v>497</v>
      </c>
      <c r="F44" s="654" t="s">
        <v>925</v>
      </c>
      <c r="G44" s="654" t="s">
        <v>926</v>
      </c>
      <c r="H44" s="654" t="s">
        <v>5473</v>
      </c>
      <c r="I44" s="655" t="s">
        <v>455</v>
      </c>
    </row>
    <row r="45" spans="1:9" ht="15" customHeight="1" thickBot="1">
      <c r="A45" s="52">
        <v>204734859</v>
      </c>
      <c r="B45" s="661" t="s">
        <v>982</v>
      </c>
      <c r="C45" s="661">
        <v>223463547</v>
      </c>
      <c r="D45" s="661">
        <v>8013478780</v>
      </c>
      <c r="E45" s="662" t="s">
        <v>733</v>
      </c>
      <c r="F45" s="662" t="s">
        <v>5480</v>
      </c>
      <c r="G45" s="662"/>
      <c r="H45" s="662" t="str">
        <f>IF($C45="","",IFERROR(IF(_xlfn.XLOOKUP($C45,tbl_StartedStatus[Bold ID],tbl_StartedStatus[Started])="Started","Yes",IF(_xlfn.XLOOKUP($C45,tbl_StartedStatus[Bold ID],tbl_StartedStatus[Started])="No Show","No Show","")),""))</f>
        <v/>
      </c>
      <c r="I45" s="663"/>
    </row>
    <row r="46" spans="1:9" ht="15" customHeight="1">
      <c r="A46" s="52">
        <v>820038147</v>
      </c>
      <c r="B46" s="661" t="s">
        <v>983</v>
      </c>
      <c r="C46" s="661">
        <v>185852924</v>
      </c>
      <c r="D46" s="661">
        <v>3854794854</v>
      </c>
      <c r="E46" s="662" t="s">
        <v>684</v>
      </c>
      <c r="F46" s="662" t="s">
        <v>909</v>
      </c>
      <c r="G46" s="255"/>
      <c r="H46" s="255" t="str">
        <f>IF($C46="","",IFERROR(IF(_xlfn.XLOOKUP($C46,tbl_StartedStatus[Bold ID],tbl_StartedStatus[Started])="Started","Yes",IF(_xlfn.XLOOKUP($C46,tbl_StartedStatus[Bold ID],tbl_StartedStatus[Started])="No Show","No Show","")),""))</f>
        <v/>
      </c>
      <c r="I46" s="656" t="s">
        <v>984</v>
      </c>
    </row>
    <row r="47" spans="1:9" ht="15" customHeight="1">
      <c r="A47" s="52" t="s">
        <v>985</v>
      </c>
      <c r="B47" s="153" t="s">
        <v>986</v>
      </c>
      <c r="C47" s="153">
        <v>114717224</v>
      </c>
      <c r="D47" s="153">
        <v>3852967913</v>
      </c>
      <c r="E47" s="255" t="s">
        <v>505</v>
      </c>
      <c r="F47" s="255" t="s">
        <v>987</v>
      </c>
      <c r="G47" s="255"/>
      <c r="H47" s="255" t="str">
        <f>IF($C47="","",IFERROR(IF(_xlfn.XLOOKUP($C47,tbl_StartedStatus[Bold ID],tbl_StartedStatus[Started])="Started","Yes",IF(_xlfn.XLOOKUP($C47,tbl_StartedStatus[Bold ID],tbl_StartedStatus[Started])="No Show","No Show","")),""))</f>
        <v/>
      </c>
      <c r="I47" s="656" t="s">
        <v>988</v>
      </c>
    </row>
    <row r="48" spans="1:9" ht="15" customHeight="1">
      <c r="A48" s="52" t="s">
        <v>989</v>
      </c>
      <c r="B48" s="153" t="s">
        <v>753</v>
      </c>
      <c r="C48" s="153">
        <v>112487887</v>
      </c>
      <c r="D48" s="153">
        <v>3852967573</v>
      </c>
      <c r="E48" s="255" t="s">
        <v>505</v>
      </c>
      <c r="F48" s="255" t="s">
        <v>987</v>
      </c>
      <c r="G48" s="255"/>
      <c r="H48" s="255" t="str">
        <f>IF($C48="","",IFERROR(IF(_xlfn.XLOOKUP($C48,tbl_StartedStatus[Bold ID],tbl_StartedStatus[Started])="Started","Yes",IF(_xlfn.XLOOKUP($C48,tbl_StartedStatus[Bold ID],tbl_StartedStatus[Started])="No Show","No Show","")),""))</f>
        <v/>
      </c>
      <c r="I48" s="656" t="s">
        <v>988</v>
      </c>
    </row>
    <row r="49" spans="1:9" ht="15" customHeight="1">
      <c r="A49" s="52">
        <v>730120557</v>
      </c>
      <c r="B49" s="153" t="s">
        <v>990</v>
      </c>
      <c r="C49" s="153">
        <v>230402628</v>
      </c>
      <c r="D49" s="153">
        <v>3474458703</v>
      </c>
      <c r="E49" s="255" t="s">
        <v>991</v>
      </c>
      <c r="F49" s="255" t="s">
        <v>5480</v>
      </c>
      <c r="G49" s="255"/>
      <c r="H49" s="255" t="str">
        <f>IF($C49="","",IFERROR(IF(_xlfn.XLOOKUP($C49,tbl_StartedStatus[Bold ID],tbl_StartedStatus[Started])="Started","Yes",IF(_xlfn.XLOOKUP($C49,tbl_StartedStatus[Bold ID],tbl_StartedStatus[Started])="No Show","No Show","")),""))</f>
        <v/>
      </c>
      <c r="I49" s="656"/>
    </row>
    <row r="50" spans="1:9" ht="15" customHeight="1">
      <c r="A50" s="52"/>
      <c r="B50" s="153" t="s">
        <v>992</v>
      </c>
      <c r="C50" s="153">
        <v>176555735</v>
      </c>
      <c r="D50" s="157">
        <v>8014144233</v>
      </c>
      <c r="E50" s="255" t="s">
        <v>805</v>
      </c>
      <c r="F50" s="255" t="s">
        <v>5480</v>
      </c>
      <c r="G50" s="255"/>
      <c r="H50" s="255" t="str">
        <f>IF($C50="","",IFERROR(IF(_xlfn.XLOOKUP($C50,tbl_StartedStatus[Bold ID],tbl_StartedStatus[Started])="Started","Yes",IF(_xlfn.XLOOKUP($C50,tbl_StartedStatus[Bold ID],tbl_StartedStatus[Started])="No Show","No Show","")),""))</f>
        <v/>
      </c>
      <c r="I50" s="656"/>
    </row>
    <row r="51" spans="1:9" ht="15" customHeight="1">
      <c r="A51" s="52"/>
      <c r="B51" s="153" t="s">
        <v>993</v>
      </c>
      <c r="C51" s="153">
        <v>222929727</v>
      </c>
      <c r="D51" s="153">
        <v>3853782924</v>
      </c>
      <c r="E51" s="255" t="s">
        <v>516</v>
      </c>
      <c r="F51" s="255" t="s">
        <v>5480</v>
      </c>
      <c r="G51" s="255"/>
      <c r="H51" s="255" t="str">
        <f>IF($C51="","",IFERROR(IF(_xlfn.XLOOKUP($C51,tbl_StartedStatus[Bold ID],tbl_StartedStatus[Started])="Started","Yes",IF(_xlfn.XLOOKUP($C51,tbl_StartedStatus[Bold ID],tbl_StartedStatus[Started])="No Show","No Show","")),""))</f>
        <v/>
      </c>
      <c r="I51" s="656"/>
    </row>
    <row r="52" spans="1:9" ht="15" customHeight="1">
      <c r="A52" s="52"/>
      <c r="B52" s="153" t="s">
        <v>994</v>
      </c>
      <c r="C52" s="153">
        <v>222930709</v>
      </c>
      <c r="D52" s="153">
        <v>3854857934</v>
      </c>
      <c r="E52" s="255" t="s">
        <v>516</v>
      </c>
      <c r="F52" s="255" t="s">
        <v>5480</v>
      </c>
      <c r="G52" s="255"/>
      <c r="H52" s="255" t="str">
        <f>IF($C52="","",IFERROR(IF(_xlfn.XLOOKUP($C52,tbl_StartedStatus[Bold ID],tbl_StartedStatus[Started])="Started","Yes",IF(_xlfn.XLOOKUP($C52,tbl_StartedStatus[Bold ID],tbl_StartedStatus[Started])="No Show","No Show","")),""))</f>
        <v/>
      </c>
      <c r="I52" s="656"/>
    </row>
    <row r="53" spans="1:9" ht="15" customHeight="1">
      <c r="A53" s="52"/>
      <c r="B53" s="153" t="s">
        <v>750</v>
      </c>
      <c r="C53" s="153">
        <v>225938848</v>
      </c>
      <c r="D53" s="153">
        <v>3856300714</v>
      </c>
      <c r="E53" s="255" t="s">
        <v>747</v>
      </c>
      <c r="F53" s="255" t="s">
        <v>987</v>
      </c>
      <c r="G53" s="255"/>
      <c r="H53" s="255" t="str">
        <f>IF($C53="","",IFERROR(IF(_xlfn.XLOOKUP($C53,tbl_StartedStatus[Bold ID],tbl_StartedStatus[Started])="Started","Yes",IF(_xlfn.XLOOKUP($C53,tbl_StartedStatus[Bold ID],tbl_StartedStatus[Started])="No Show","No Show","")),""))</f>
        <v/>
      </c>
      <c r="I53" s="656" t="s">
        <v>988</v>
      </c>
    </row>
    <row r="54" spans="1:9" ht="15" customHeight="1">
      <c r="A54" s="52"/>
      <c r="B54" s="153" t="s">
        <v>995</v>
      </c>
      <c r="C54" s="153">
        <v>142410292</v>
      </c>
      <c r="D54" s="153">
        <v>3854867281</v>
      </c>
      <c r="E54" s="255" t="s">
        <v>747</v>
      </c>
      <c r="F54" s="255" t="s">
        <v>987</v>
      </c>
      <c r="G54" s="255"/>
      <c r="H54" s="255" t="str">
        <f>IF($C54="","",IFERROR(IF(_xlfn.XLOOKUP($C54,tbl_StartedStatus[Bold ID],tbl_StartedStatus[Started])="Started","Yes",IF(_xlfn.XLOOKUP($C54,tbl_StartedStatus[Bold ID],tbl_StartedStatus[Started])="No Show","No Show","")),""))</f>
        <v/>
      </c>
      <c r="I54" s="656" t="s">
        <v>988</v>
      </c>
    </row>
    <row r="55" spans="1:9" ht="15" customHeight="1">
      <c r="A55" s="52"/>
      <c r="B55" s="665" t="s">
        <v>996</v>
      </c>
      <c r="C55" s="153">
        <v>146845543</v>
      </c>
      <c r="D55" s="153">
        <v>3856300378</v>
      </c>
      <c r="E55" s="665" t="s">
        <v>747</v>
      </c>
      <c r="F55" s="666" t="s">
        <v>987</v>
      </c>
      <c r="G55" s="255"/>
      <c r="H55" s="255" t="str">
        <f>IF($C55="","",IFERROR(IF(_xlfn.XLOOKUP($C55,tbl_StartedStatus[Bold ID],tbl_StartedStatus[Started])="Started","Yes",IF(_xlfn.XLOOKUP($C55,tbl_StartedStatus[Bold ID],tbl_StartedStatus[Started])="No Show","No Show","")),""))</f>
        <v/>
      </c>
      <c r="I55" s="656" t="s">
        <v>988</v>
      </c>
    </row>
    <row r="56" spans="1:9" ht="15" customHeight="1">
      <c r="A56" s="52" t="str">
        <f>IF($C56="","",IFERROR(_xlfn.XLOOKUP($C56,'1.PrepList'!$I$2:$I$1500,'1.PrepList'!$G$2:$G$1500,"")&amp;"",""))</f>
        <v/>
      </c>
      <c r="B56" s="153" t="str">
        <f>IF($C56="","",IFERROR(_xlfn.XLOOKUP($C56,'1.PrepList'!$I$2:$I$1500,'1.PrepList'!$H$2:$H$1500,"")&amp;"",""))</f>
        <v/>
      </c>
      <c r="C56" s="153"/>
      <c r="D56" s="277" t="str">
        <f>IF($C56="","",IFERROR(_xlfn.XLOOKUP($C56,'1.PrepList'!$I$2:$I$1500,'1.PrepList'!$J$2:$J$1500,"")&amp;"",""))</f>
        <v/>
      </c>
      <c r="E56" s="255" t="str">
        <f>IF($C56="","",IFERROR(_xlfn.XLOOKUP($C56,'1.PrepList'!$I$2:$I$1500,'1.PrepList'!$N$2:$N$1500,"")&amp;"",""))</f>
        <v/>
      </c>
      <c r="F56" s="255" t="str">
        <f>IF($C56="","",IFERROR(_xlfn.XLOOKUP($C56,'1.PrepList'!$I$2:$I$1500,'1.PrepList'!$K$2:$K$1500,"")&amp;"",""))</f>
        <v/>
      </c>
      <c r="G56" s="255"/>
      <c r="H56" s="255" t="str">
        <f>IF($C56="","",IFERROR(IF(_xlfn.XLOOKUP($C56,tbl_StartedStatus[Bold ID],tbl_StartedStatus[Started])="Started","Yes",IF(_xlfn.XLOOKUP($C56,tbl_StartedStatus[Bold ID],tbl_StartedStatus[Started])="No Show","No Show","")),""))</f>
        <v/>
      </c>
      <c r="I56" s="656"/>
    </row>
    <row r="57" spans="1:9" ht="15" customHeight="1">
      <c r="A57" s="52" t="str">
        <f>IF($C57="","",IFERROR(_xlfn.XLOOKUP($C57,'1.PrepList'!$I$2:$I$1500,'1.PrepList'!$G$2:$G$1500,"")&amp;"",""))</f>
        <v/>
      </c>
      <c r="B57" s="153" t="str">
        <f>IF($C57="","",IFERROR(_xlfn.XLOOKUP($C57,'1.PrepList'!$I$2:$I$1500,'1.PrepList'!$H$2:$H$1500,"")&amp;"",""))</f>
        <v/>
      </c>
      <c r="C57" s="153"/>
      <c r="D57" s="57" t="str">
        <f>IF($C57="","",IFERROR(_xlfn.XLOOKUP($C57,'1.PrepList'!$I$2:$I$1500,'1.PrepList'!$J$2:$J$1500,"")&amp;"",""))</f>
        <v/>
      </c>
      <c r="E57" s="255" t="str">
        <f>IF($C57="","",IFERROR(_xlfn.XLOOKUP($C57,'1.PrepList'!$I$2:$I$1500,'1.PrepList'!$N$2:$N$1500,"")&amp;"",""))</f>
        <v/>
      </c>
      <c r="F57" s="255" t="str">
        <f>IF($C57="","",IFERROR(_xlfn.XLOOKUP($C57,'1.PrepList'!$I$2:$I$1500,'1.PrepList'!$K$2:$K$1500,"")&amp;"",""))</f>
        <v/>
      </c>
      <c r="G57" s="255"/>
      <c r="H57" s="255" t="str">
        <f>IF($C57="","",IFERROR(IF(_xlfn.XLOOKUP($C57,tbl_StartedStatus[Bold ID],tbl_StartedStatus[Started])="Started","Yes",IF(_xlfn.XLOOKUP($C57,tbl_StartedStatus[Bold ID],tbl_StartedStatus[Started])="No Show","No Show","")),""))</f>
        <v/>
      </c>
      <c r="I57" s="656"/>
    </row>
    <row r="58" spans="1:9" ht="15" customHeight="1">
      <c r="A58" s="52" t="str">
        <f>IF($C58="","",IFERROR(_xlfn.XLOOKUP($C58,'1.PrepList'!$I$2:$I$1500,'1.PrepList'!$G$2:$G$1500,"")&amp;"",""))</f>
        <v/>
      </c>
      <c r="B58" s="277" t="str">
        <f>IF($C58="","",IFERROR(_xlfn.XLOOKUP($C58,'1.PrepList'!$I$2:$I$1500,'1.PrepList'!$H$2:$H$1500,"")&amp;"",""))</f>
        <v/>
      </c>
      <c r="C58" s="277"/>
      <c r="D58" s="277" t="str">
        <f>IF($C58="","",IFERROR(_xlfn.XLOOKUP($C58,'1.PrepList'!$I$2:$I$1500,'1.PrepList'!$J$2:$J$1500,"")&amp;"",""))</f>
        <v/>
      </c>
      <c r="E58" s="255" t="str">
        <f>IF($C58="","",IFERROR(_xlfn.XLOOKUP($C58,'1.PrepList'!$I$2:$I$1500,'1.PrepList'!$N$2:$N$1500,"")&amp;"",""))</f>
        <v/>
      </c>
      <c r="F58" s="255" t="str">
        <f>IF($C58="","",IFERROR(_xlfn.XLOOKUP($C58,'1.PrepList'!$I$2:$I$1500,'1.PrepList'!$K$2:$K$1500,"")&amp;"",""))</f>
        <v/>
      </c>
      <c r="G58" s="255"/>
      <c r="H58" s="255" t="str">
        <f>IF($C58="","",IFERROR(IF(_xlfn.XLOOKUP($C58,tbl_StartedStatus[Bold ID],tbl_StartedStatus[Started])="Started","Yes",IF(_xlfn.XLOOKUP($C58,tbl_StartedStatus[Bold ID],tbl_StartedStatus[Started])="No Show","No Show","")),""))</f>
        <v/>
      </c>
      <c r="I58" s="656"/>
    </row>
    <row r="59" spans="1:9" ht="15" customHeight="1">
      <c r="A59" s="52" t="str">
        <f>IF($C59="","",IFERROR(_xlfn.XLOOKUP($C59,'1.PrepList'!$I$2:$I$1500,'1.PrepList'!$G$2:$G$1500,"")&amp;"",""))</f>
        <v/>
      </c>
      <c r="B59" s="153" t="str">
        <f>IF($C59="","",IFERROR(_xlfn.XLOOKUP($C59,'1.PrepList'!$I$2:$I$1500,'1.PrepList'!$H$2:$H$1500,"")&amp;"",""))</f>
        <v/>
      </c>
      <c r="C59" s="153"/>
      <c r="D59" s="153" t="str">
        <f>IF($C59="","",IFERROR(_xlfn.XLOOKUP($C59,'1.PrepList'!$I$2:$I$1500,'1.PrepList'!$J$2:$J$1500,"")&amp;"",""))</f>
        <v/>
      </c>
      <c r="E59" s="255" t="str">
        <f>IF($C59="","",IFERROR(_xlfn.XLOOKUP($C59,'1.PrepList'!$I$2:$I$1500,'1.PrepList'!$N$2:$N$1500,"")&amp;"",""))</f>
        <v/>
      </c>
      <c r="F59" s="255" t="str">
        <f>IF($C59="","",IFERROR(_xlfn.XLOOKUP($C59,'1.PrepList'!$I$2:$I$1500,'1.PrepList'!$K$2:$K$1500,"")&amp;"",""))</f>
        <v/>
      </c>
      <c r="G59" s="255"/>
      <c r="H59" s="255" t="str">
        <f>IF($C59="","",IFERROR(IF(_xlfn.XLOOKUP($C59,tbl_StartedStatus[Bold ID],tbl_StartedStatus[Started])="Started","Yes",IF(_xlfn.XLOOKUP($C59,tbl_StartedStatus[Bold ID],tbl_StartedStatus[Started])="No Show","No Show","")),""))</f>
        <v/>
      </c>
      <c r="I59" s="656" t="s">
        <v>988</v>
      </c>
    </row>
    <row r="60" spans="1:9" ht="15" customHeight="1">
      <c r="A60" s="52" t="str">
        <f>IF($C60="","",IFERROR(_xlfn.XLOOKUP($C60,'1.PrepList'!$I$2:$I$1500,'1.PrepList'!$G$2:$G$1500,"")&amp;"",""))</f>
        <v/>
      </c>
      <c r="B60" s="153" t="str">
        <f>IF($C60="","",IFERROR(_xlfn.XLOOKUP($C60,'1.PrepList'!$I$2:$I$1500,'1.PrepList'!$H$2:$H$1500,"")&amp;"",""))</f>
        <v/>
      </c>
      <c r="C60" s="153"/>
      <c r="D60" s="153" t="str">
        <f>IF($C60="","",IFERROR(_xlfn.XLOOKUP($C60,'1.PrepList'!$I$2:$I$1500,'1.PrepList'!$J$2:$J$1500,"")&amp;"",""))</f>
        <v/>
      </c>
      <c r="E60" s="255" t="str">
        <f>IF($C60="","",IFERROR(_xlfn.XLOOKUP($C60,'1.PrepList'!$I$2:$I$1500,'1.PrepList'!$N$2:$N$1500,"")&amp;"",""))</f>
        <v/>
      </c>
      <c r="F60" s="255" t="str">
        <f>IF($C60="","",IFERROR(_xlfn.XLOOKUP($C60,'1.PrepList'!$I$2:$I$1500,'1.PrepList'!$K$2:$K$1500,"")&amp;"",""))</f>
        <v/>
      </c>
      <c r="G60" s="255"/>
      <c r="H60" s="255" t="str">
        <f>IF($C60="","",IFERROR(IF(_xlfn.XLOOKUP($C60,tbl_StartedStatus[Bold ID],tbl_StartedStatus[Started])="Started","Yes",IF(_xlfn.XLOOKUP($C60,tbl_StartedStatus[Bold ID],tbl_StartedStatus[Started])="No Show","No Show","")),""))</f>
        <v/>
      </c>
      <c r="I60" s="656" t="s">
        <v>988</v>
      </c>
    </row>
    <row r="61" spans="1:9" ht="15" customHeight="1">
      <c r="A61" s="52" t="str">
        <f>IF($C61="","",IFERROR(_xlfn.XLOOKUP($C61,'1.PrepList'!$I$2:$I$1500,'1.PrepList'!$G$2:$G$1500,"")&amp;"",""))</f>
        <v/>
      </c>
      <c r="B61" s="153" t="str">
        <f>IF($C61="","",IFERROR(_xlfn.XLOOKUP($C61,'1.PrepList'!$I$2:$I$1500,'1.PrepList'!$H$2:$H$1500,"")&amp;"",""))</f>
        <v/>
      </c>
      <c r="C61" s="153"/>
      <c r="D61" s="57" t="str">
        <f>IF($C61="","",IFERROR(_xlfn.XLOOKUP($C61,'1.PrepList'!$I$2:$I$1500,'1.PrepList'!$J$2:$J$1500,"")&amp;"",""))</f>
        <v/>
      </c>
      <c r="E61" s="255" t="str">
        <f>IF($C61="","",IFERROR(_xlfn.XLOOKUP($C61,'1.PrepList'!$I$2:$I$1500,'1.PrepList'!$N$2:$N$1500,"")&amp;"",""))</f>
        <v/>
      </c>
      <c r="F61" s="255" t="str">
        <f>IF($C61="","",IFERROR(_xlfn.XLOOKUP($C61,'1.PrepList'!$I$2:$I$1500,'1.PrepList'!$K$2:$K$1500,"")&amp;"",""))</f>
        <v/>
      </c>
      <c r="G61" s="255"/>
      <c r="H61" s="255" t="str">
        <f>IF($C61="","",IFERROR(IF(_xlfn.XLOOKUP($C61,tbl_StartedStatus[Bold ID],tbl_StartedStatus[Started])="Started","Yes",IF(_xlfn.XLOOKUP($C61,tbl_StartedStatus[Bold ID],tbl_StartedStatus[Started])="No Show","No Show","")),""))</f>
        <v/>
      </c>
      <c r="I61" s="656"/>
    </row>
    <row r="62" spans="1:9" ht="15" customHeight="1">
      <c r="A62" s="52"/>
      <c r="B62" s="153" t="s">
        <v>998</v>
      </c>
      <c r="C62" s="153">
        <v>1.9006902319006899E+17</v>
      </c>
      <c r="D62" s="153">
        <v>3853107722</v>
      </c>
      <c r="E62" s="255" t="s">
        <v>521</v>
      </c>
      <c r="F62" s="255" t="s">
        <v>5481</v>
      </c>
      <c r="G62" s="255"/>
      <c r="H62" s="255" t="str">
        <f>IF($C62="","",IFERROR(IF(_xlfn.XLOOKUP($C62,tbl_StartedStatus[Bold ID],tbl_StartedStatus[Started])="Started","Yes",IF(_xlfn.XLOOKUP($C62,tbl_StartedStatus[Bold ID],tbl_StartedStatus[Started])="No Show","No Show","")),""))</f>
        <v/>
      </c>
      <c r="I62" s="656"/>
    </row>
    <row r="63" spans="1:9" ht="15" customHeight="1">
      <c r="A63" s="52"/>
      <c r="B63" s="153" t="s">
        <v>748</v>
      </c>
      <c r="C63" s="153">
        <v>230400373</v>
      </c>
      <c r="D63" s="153">
        <v>8016046577</v>
      </c>
      <c r="E63" s="255" t="s">
        <v>510</v>
      </c>
      <c r="F63" s="255" t="s">
        <v>5480</v>
      </c>
      <c r="G63" s="255"/>
      <c r="H63" s="255" t="str">
        <f>IF($C63="","",IFERROR(IF(_xlfn.XLOOKUP($C63,tbl_StartedStatus[Bold ID],tbl_StartedStatus[Started])="Started","Yes",IF(_xlfn.XLOOKUP($C63,tbl_StartedStatus[Bold ID],tbl_StartedStatus[Started])="No Show","No Show","")),""))</f>
        <v/>
      </c>
      <c r="I63" s="656"/>
    </row>
    <row r="64" spans="1:9" ht="15" customHeight="1" thickBot="1">
      <c r="A64" s="52"/>
      <c r="B64" s="153" t="s">
        <v>749</v>
      </c>
      <c r="C64" s="153">
        <v>230400380</v>
      </c>
      <c r="D64" s="153">
        <v>3854348866</v>
      </c>
      <c r="E64" s="255" t="s">
        <v>510</v>
      </c>
      <c r="F64" s="255" t="s">
        <v>5480</v>
      </c>
      <c r="G64" s="328"/>
      <c r="H64" s="328" t="str">
        <f>IF($C64="","",IFERROR(IF(_xlfn.XLOOKUP($C64,tbl_StartedStatus[Bold ID],tbl_StartedStatus[Started])="Started","Yes",IF(_xlfn.XLOOKUP($C64,tbl_StartedStatus[Bold ID],tbl_StartedStatus[Started])="No Show","No Show","")),""))</f>
        <v/>
      </c>
      <c r="I64" s="667"/>
    </row>
    <row r="65" spans="1:9" ht="15" customHeight="1">
      <c r="A65" s="52" t="s">
        <v>999</v>
      </c>
      <c r="B65" s="658" t="s">
        <v>918</v>
      </c>
      <c r="C65" s="308" t="s">
        <v>919</v>
      </c>
      <c r="D65" s="659" t="s">
        <v>920</v>
      </c>
      <c r="E65" s="310"/>
      <c r="F65" s="311"/>
      <c r="G65" s="311"/>
      <c r="H65" s="311" t="str">
        <f>IF($C65="","",IFERROR(IF(_xlfn.XLOOKUP($C65,tbl_StartedStatus[Bold ID],tbl_StartedStatus[Started])="Started","Yes",IF(_xlfn.XLOOKUP($C65,tbl_StartedStatus[Bold ID],tbl_StartedStatus[Started])="No Show","No Show","")),""))</f>
        <v/>
      </c>
      <c r="I65" s="660"/>
    </row>
    <row r="66" spans="1:9" ht="15" customHeight="1" thickBot="1">
      <c r="A66" s="52" t="s">
        <v>921</v>
      </c>
      <c r="B66" s="651" t="s">
        <v>922</v>
      </c>
      <c r="C66" s="652" t="s">
        <v>923</v>
      </c>
      <c r="D66" s="653" t="s">
        <v>924</v>
      </c>
      <c r="E66" s="653" t="s">
        <v>497</v>
      </c>
      <c r="F66" s="654" t="s">
        <v>925</v>
      </c>
      <c r="G66" s="654" t="s">
        <v>926</v>
      </c>
      <c r="H66" s="654" t="s">
        <v>5473</v>
      </c>
      <c r="I66" s="655" t="s">
        <v>455</v>
      </c>
    </row>
    <row r="67" spans="1:9" ht="15" customHeight="1">
      <c r="A67" s="52" t="s">
        <v>954</v>
      </c>
      <c r="B67" s="661" t="s">
        <v>955</v>
      </c>
      <c r="C67" s="661">
        <v>121712371</v>
      </c>
      <c r="D67" s="661">
        <v>8018153036</v>
      </c>
      <c r="E67" s="662" t="s">
        <v>536</v>
      </c>
      <c r="F67" s="662" t="s">
        <v>5480</v>
      </c>
      <c r="G67" s="662"/>
      <c r="H67" s="662" t="str">
        <f>IF($C67="","",IFERROR(IF(_xlfn.XLOOKUP($C67,tbl_StartedStatus[Bold ID],tbl_StartedStatus[Started])="Started","Yes",IF(_xlfn.XLOOKUP($C67,tbl_StartedStatus[Bold ID],tbl_StartedStatus[Started])="No Show","No Show","")),""))</f>
        <v/>
      </c>
      <c r="I67" s="663"/>
    </row>
    <row r="68" spans="1:9" ht="15" customHeight="1">
      <c r="A68" s="52">
        <v>733036301</v>
      </c>
      <c r="B68" s="153" t="s">
        <v>1000</v>
      </c>
      <c r="C68" s="153">
        <v>226997062</v>
      </c>
      <c r="D68" s="447">
        <v>3852662386</v>
      </c>
      <c r="E68" s="255" t="s">
        <v>991</v>
      </c>
      <c r="F68" s="255" t="s">
        <v>5481</v>
      </c>
      <c r="G68" s="255"/>
      <c r="H68" s="255" t="str">
        <f>IF($C68="","",IFERROR(IF(_xlfn.XLOOKUP($C68,tbl_StartedStatus[Bold ID],tbl_StartedStatus[Started])="Started","Yes",IF(_xlfn.XLOOKUP($C68,tbl_StartedStatus[Bold ID],tbl_StartedStatus[Started])="No Show","No Show","")),""))</f>
        <v/>
      </c>
      <c r="I68" s="656"/>
    </row>
    <row r="69" spans="1:9" ht="15" customHeight="1">
      <c r="A69" s="52"/>
      <c r="B69" s="255" t="s">
        <v>967</v>
      </c>
      <c r="C69" s="153">
        <v>22889624</v>
      </c>
      <c r="D69" s="153">
        <v>3854187532</v>
      </c>
      <c r="E69" s="255" t="s">
        <v>747</v>
      </c>
      <c r="F69" s="255" t="s">
        <v>987</v>
      </c>
      <c r="G69" s="255" t="s">
        <v>508</v>
      </c>
      <c r="H69" s="255" t="str">
        <f>IF($C69="","",IFERROR(IF(_xlfn.XLOOKUP($C69,tbl_StartedStatus[Bold ID],tbl_StartedStatus[Started])="Started","Yes",IF(_xlfn.XLOOKUP($C69,tbl_StartedStatus[Bold ID],tbl_StartedStatus[Started])="No Show","No Show","")),""))</f>
        <v/>
      </c>
      <c r="I69" s="656" t="s">
        <v>1001</v>
      </c>
    </row>
    <row r="70" spans="1:9" ht="15" customHeight="1">
      <c r="A70" s="52">
        <v>102493872</v>
      </c>
      <c r="B70" s="153" t="s">
        <v>1002</v>
      </c>
      <c r="C70" s="153">
        <v>222806603</v>
      </c>
      <c r="D70" s="153">
        <v>8016498875</v>
      </c>
      <c r="E70" s="255" t="s">
        <v>733</v>
      </c>
      <c r="F70" s="255" t="s">
        <v>5481</v>
      </c>
      <c r="G70" s="255"/>
      <c r="H70" s="255" t="str">
        <f>IF($C70="","",IFERROR(IF(_xlfn.XLOOKUP($C70,tbl_StartedStatus[Bold ID],tbl_StartedStatus[Started])="Started","Yes",IF(_xlfn.XLOOKUP($C70,tbl_StartedStatus[Bold ID],tbl_StartedStatus[Started])="No Show","No Show","")),""))</f>
        <v/>
      </c>
      <c r="I70" s="656"/>
    </row>
    <row r="71" spans="1:9" ht="15" customHeight="1">
      <c r="A71" s="52">
        <v>629758313</v>
      </c>
      <c r="B71" s="153" t="s">
        <v>755</v>
      </c>
      <c r="C71" s="153">
        <v>122873279</v>
      </c>
      <c r="D71" s="153">
        <v>8014037247</v>
      </c>
      <c r="E71" s="255" t="s">
        <v>756</v>
      </c>
      <c r="F71" s="255" t="s">
        <v>367</v>
      </c>
      <c r="G71" s="255"/>
      <c r="H71" s="255" t="str">
        <f>IF($C71="","",IFERROR(IF(_xlfn.XLOOKUP($C71,tbl_StartedStatus[Bold ID],tbl_StartedStatus[Started])="Started","Yes",IF(_xlfn.XLOOKUP($C71,tbl_StartedStatus[Bold ID],tbl_StartedStatus[Started])="No Show","No Show","")),""))</f>
        <v/>
      </c>
      <c r="I71" s="656" t="s">
        <v>1003</v>
      </c>
    </row>
    <row r="72" spans="1:9" ht="15" customHeight="1">
      <c r="A72" s="52"/>
      <c r="B72" s="153" t="s">
        <v>1004</v>
      </c>
      <c r="C72" s="153">
        <v>110697383</v>
      </c>
      <c r="D72" s="153">
        <v>3858673038</v>
      </c>
      <c r="E72" s="255" t="s">
        <v>521</v>
      </c>
      <c r="F72" s="255" t="s">
        <v>987</v>
      </c>
      <c r="G72" s="255" t="s">
        <v>508</v>
      </c>
      <c r="H72" s="255" t="str">
        <f>IF($C72="","",IFERROR(IF(_xlfn.XLOOKUP($C72,tbl_StartedStatus[Bold ID],tbl_StartedStatus[Started])="Started","Yes",IF(_xlfn.XLOOKUP($C72,tbl_StartedStatus[Bold ID],tbl_StartedStatus[Started])="No Show","No Show","")),""))</f>
        <v/>
      </c>
      <c r="I72" s="656" t="s">
        <v>804</v>
      </c>
    </row>
    <row r="73" spans="1:9" ht="15" customHeight="1">
      <c r="A73" s="52"/>
      <c r="B73" s="504" t="s">
        <v>514</v>
      </c>
      <c r="C73" s="153">
        <v>198303055</v>
      </c>
      <c r="D73" s="664">
        <v>3855410937</v>
      </c>
      <c r="E73" s="255" t="s">
        <v>521</v>
      </c>
      <c r="F73" s="255" t="s">
        <v>5480</v>
      </c>
      <c r="G73" s="255"/>
      <c r="H73" s="255" t="str">
        <f>IF($C73="","",IFERROR(IF(_xlfn.XLOOKUP($C73,tbl_StartedStatus[Bold ID],tbl_StartedStatus[Started])="Started","Yes",IF(_xlfn.XLOOKUP($C73,tbl_StartedStatus[Bold ID],tbl_StartedStatus[Started])="No Show","No Show","")),""))</f>
        <v/>
      </c>
      <c r="I73" s="656"/>
    </row>
    <row r="74" spans="1:9" ht="15" customHeight="1">
      <c r="A74" s="52"/>
      <c r="B74" s="153" t="s">
        <v>1005</v>
      </c>
      <c r="C74" s="153">
        <v>198318924</v>
      </c>
      <c r="D74" s="153">
        <v>4357141187</v>
      </c>
      <c r="E74" s="255" t="s">
        <v>521</v>
      </c>
      <c r="F74" s="255" t="s">
        <v>5480</v>
      </c>
      <c r="G74" s="255"/>
      <c r="H74" s="255" t="str">
        <f>IF($C74="","",IFERROR(IF(_xlfn.XLOOKUP($C74,tbl_StartedStatus[Bold ID],tbl_StartedStatus[Started])="Started","Yes",IF(_xlfn.XLOOKUP($C74,tbl_StartedStatus[Bold ID],tbl_StartedStatus[Started])="No Show","No Show","")),""))</f>
        <v/>
      </c>
      <c r="I74" s="656"/>
    </row>
    <row r="75" spans="1:9" ht="15" customHeight="1">
      <c r="A75" s="52"/>
      <c r="B75" s="153" t="s">
        <v>1006</v>
      </c>
      <c r="C75" s="153">
        <v>230405645</v>
      </c>
      <c r="D75" s="153">
        <v>8015021788</v>
      </c>
      <c r="E75" s="255" t="s">
        <v>684</v>
      </c>
      <c r="F75" s="255" t="s">
        <v>5480</v>
      </c>
      <c r="G75" s="255" t="s">
        <v>508</v>
      </c>
      <c r="H75" s="255" t="str">
        <f>IF($C75="","",IFERROR(IF(_xlfn.XLOOKUP($C75,tbl_StartedStatus[Bold ID],tbl_StartedStatus[Started])="Started","Yes",IF(_xlfn.XLOOKUP($C75,tbl_StartedStatus[Bold ID],tbl_StartedStatus[Started])="No Show","No Show","")),""))</f>
        <v/>
      </c>
      <c r="I75" s="656"/>
    </row>
    <row r="76" spans="1:9" ht="15" customHeight="1">
      <c r="A76" s="52">
        <v>350633793</v>
      </c>
      <c r="B76" s="665" t="s">
        <v>1007</v>
      </c>
      <c r="C76" s="153">
        <v>137450108</v>
      </c>
      <c r="D76" s="153">
        <v>9412416209</v>
      </c>
      <c r="E76" s="665" t="s">
        <v>741</v>
      </c>
      <c r="F76" s="668" t="s">
        <v>5481</v>
      </c>
      <c r="G76" s="255" t="s">
        <v>508</v>
      </c>
      <c r="H76" s="255" t="str">
        <f>IF($C76="","",IFERROR(IF(_xlfn.XLOOKUP($C76,tbl_StartedStatus[Bold ID],tbl_StartedStatus[Started])="Started","Yes",IF(_xlfn.XLOOKUP($C76,tbl_StartedStatus[Bold ID],tbl_StartedStatus[Started])="No Show","No Show","")),""))</f>
        <v/>
      </c>
      <c r="I76" s="656"/>
    </row>
    <row r="77" spans="1:9" ht="15" customHeight="1">
      <c r="A77" s="52"/>
      <c r="B77" s="153" t="s">
        <v>1008</v>
      </c>
      <c r="C77" s="153">
        <v>118877490</v>
      </c>
      <c r="D77" s="277">
        <v>3854573759</v>
      </c>
      <c r="E77" s="255" t="s">
        <v>684</v>
      </c>
      <c r="F77" s="255" t="s">
        <v>5480</v>
      </c>
      <c r="G77" s="255" t="s">
        <v>508</v>
      </c>
      <c r="H77" s="255" t="str">
        <f>IF($C77="","",IFERROR(IF(_xlfn.XLOOKUP($C77,tbl_StartedStatus[Bold ID],tbl_StartedStatus[Started])="Started","Yes",IF(_xlfn.XLOOKUP($C77,tbl_StartedStatus[Bold ID],tbl_StartedStatus[Started])="No Show","No Show","")),""))</f>
        <v/>
      </c>
      <c r="I77" s="656"/>
    </row>
    <row r="78" spans="1:9" ht="15" customHeight="1">
      <c r="A78" s="52" t="s">
        <v>1009</v>
      </c>
      <c r="B78" s="153" t="s">
        <v>758</v>
      </c>
      <c r="C78" s="153">
        <v>220548977</v>
      </c>
      <c r="D78" s="664">
        <v>8016349542</v>
      </c>
      <c r="E78" s="255" t="s">
        <v>510</v>
      </c>
      <c r="F78" s="255" t="s">
        <v>5480</v>
      </c>
      <c r="G78" s="255" t="s">
        <v>508</v>
      </c>
      <c r="H78" s="255" t="str">
        <f>IF($C78="","",IFERROR(IF(_xlfn.XLOOKUP($C78,tbl_StartedStatus[Bold ID],tbl_StartedStatus[Started])="Started","Yes",IF(_xlfn.XLOOKUP($C78,tbl_StartedStatus[Bold ID],tbl_StartedStatus[Started])="No Show","No Show","")),""))</f>
        <v/>
      </c>
      <c r="I78" s="656" t="s">
        <v>804</v>
      </c>
    </row>
    <row r="79" spans="1:9" ht="15" customHeight="1">
      <c r="A79" s="52"/>
      <c r="B79" s="153" t="s">
        <v>759</v>
      </c>
      <c r="C79" s="153">
        <v>193735754</v>
      </c>
      <c r="D79" s="153">
        <v>3853541243</v>
      </c>
      <c r="E79" s="255" t="s">
        <v>521</v>
      </c>
      <c r="F79" s="255" t="s">
        <v>5480</v>
      </c>
      <c r="G79" s="255" t="s">
        <v>508</v>
      </c>
      <c r="H79" s="255" t="str">
        <f>IF($C79="","",IFERROR(IF(_xlfn.XLOOKUP($C79,tbl_StartedStatus[Bold ID],tbl_StartedStatus[Started])="Started","Yes",IF(_xlfn.XLOOKUP($C79,tbl_StartedStatus[Bold ID],tbl_StartedStatus[Started])="No Show","No Show","")),""))</f>
        <v/>
      </c>
      <c r="I79" s="656"/>
    </row>
    <row r="80" spans="1:9" ht="15" customHeight="1">
      <c r="A80" s="52" t="s">
        <v>1010</v>
      </c>
      <c r="B80" s="153" t="s">
        <v>760</v>
      </c>
      <c r="C80" s="153">
        <v>182813001</v>
      </c>
      <c r="D80" s="153">
        <v>8014140597</v>
      </c>
      <c r="E80" s="255" t="s">
        <v>516</v>
      </c>
      <c r="F80" s="255" t="s">
        <v>5480</v>
      </c>
      <c r="G80" s="255" t="s">
        <v>508</v>
      </c>
      <c r="H80" s="255" t="str">
        <f>IF($C80="","",IFERROR(IF(_xlfn.XLOOKUP($C80,tbl_StartedStatus[Bold ID],tbl_StartedStatus[Started])="Started","Yes",IF(_xlfn.XLOOKUP($C80,tbl_StartedStatus[Bold ID],tbl_StartedStatus[Started])="No Show","No Show","")),""))</f>
        <v/>
      </c>
      <c r="I80" s="656" t="s">
        <v>804</v>
      </c>
    </row>
    <row r="81" spans="1:9" ht="15" customHeight="1">
      <c r="A81" s="52"/>
      <c r="B81" s="153" t="s">
        <v>1011</v>
      </c>
      <c r="C81" s="153">
        <v>167418299</v>
      </c>
      <c r="D81" s="153">
        <v>3859779848</v>
      </c>
      <c r="E81" s="255" t="s">
        <v>521</v>
      </c>
      <c r="F81" s="255" t="s">
        <v>5480</v>
      </c>
      <c r="G81" s="255" t="s">
        <v>508</v>
      </c>
      <c r="H81" s="255" t="str">
        <f>IF($C81="","",IFERROR(IF(_xlfn.XLOOKUP($C81,tbl_StartedStatus[Bold ID],tbl_StartedStatus[Started])="Started","Yes",IF(_xlfn.XLOOKUP($C81,tbl_StartedStatus[Bold ID],tbl_StartedStatus[Started])="No Show","No Show","")),""))</f>
        <v/>
      </c>
      <c r="I81" s="656"/>
    </row>
    <row r="82" spans="1:9" ht="15" customHeight="1">
      <c r="A82" s="52"/>
      <c r="B82" s="153" t="s">
        <v>1012</v>
      </c>
      <c r="C82" s="153">
        <v>147965238</v>
      </c>
      <c r="D82" s="153">
        <v>8018336023</v>
      </c>
      <c r="E82" s="255" t="s">
        <v>521</v>
      </c>
      <c r="F82" s="255" t="s">
        <v>5480</v>
      </c>
      <c r="G82" s="255" t="s">
        <v>508</v>
      </c>
      <c r="H82" s="255" t="str">
        <f>IF($C82="","",IFERROR(IF(_xlfn.XLOOKUP($C82,tbl_StartedStatus[Bold ID],tbl_StartedStatus[Started])="Started","Yes",IF(_xlfn.XLOOKUP($C82,tbl_StartedStatus[Bold ID],tbl_StartedStatus[Started])="No Show","No Show","")),""))</f>
        <v/>
      </c>
      <c r="I82" s="656"/>
    </row>
    <row r="83" spans="1:9" ht="15" customHeight="1">
      <c r="A83" s="52" t="s">
        <v>1013</v>
      </c>
      <c r="B83" s="153" t="s">
        <v>763</v>
      </c>
      <c r="C83" s="153">
        <v>230554382</v>
      </c>
      <c r="D83" s="153">
        <v>3847890329</v>
      </c>
      <c r="E83" s="255" t="s">
        <v>516</v>
      </c>
      <c r="F83" s="255" t="s">
        <v>5481</v>
      </c>
      <c r="G83" s="255" t="s">
        <v>508</v>
      </c>
      <c r="H83" s="255" t="str">
        <f>IF($C83="","",IFERROR(IF(_xlfn.XLOOKUP($C83,tbl_StartedStatus[Bold ID],tbl_StartedStatus[Started])="Started","Yes",IF(_xlfn.XLOOKUP($C83,tbl_StartedStatus[Bold ID],tbl_StartedStatus[Started])="No Show","No Show","")),""))</f>
        <v/>
      </c>
      <c r="I83" s="656"/>
    </row>
    <row r="84" spans="1:9" ht="15" customHeight="1">
      <c r="A84" s="52" t="s">
        <v>1014</v>
      </c>
      <c r="B84" s="153" t="s">
        <v>1015</v>
      </c>
      <c r="C84" s="153">
        <v>182863558</v>
      </c>
      <c r="D84" s="153">
        <v>3852239443</v>
      </c>
      <c r="E84" s="255" t="s">
        <v>505</v>
      </c>
      <c r="F84" s="255" t="s">
        <v>5480</v>
      </c>
      <c r="G84" s="255" t="s">
        <v>508</v>
      </c>
      <c r="H84" s="255" t="str">
        <f>IF($C84="","",IFERROR(IF(_xlfn.XLOOKUP($C84,tbl_StartedStatus[Bold ID],tbl_StartedStatus[Started])="Started","Yes",IF(_xlfn.XLOOKUP($C84,tbl_StartedStatus[Bold ID],tbl_StartedStatus[Started])="No Show","No Show","")),""))</f>
        <v/>
      </c>
      <c r="I84" s="656"/>
    </row>
    <row r="85" spans="1:9" ht="15" customHeight="1">
      <c r="A85" s="52"/>
      <c r="B85" s="153" t="s">
        <v>762</v>
      </c>
      <c r="C85" s="57">
        <v>205051457</v>
      </c>
      <c r="D85" s="153">
        <v>8189165469</v>
      </c>
      <c r="E85" s="255" t="s">
        <v>516</v>
      </c>
      <c r="F85" s="255" t="s">
        <v>5480</v>
      </c>
      <c r="G85" s="255"/>
      <c r="H85" s="255" t="str">
        <f>IF($C85="","",IFERROR(IF(_xlfn.XLOOKUP($C85,tbl_StartedStatus[Bold ID],tbl_StartedStatus[Started])="Started","Yes",IF(_xlfn.XLOOKUP($C85,tbl_StartedStatus[Bold ID],tbl_StartedStatus[Started])="No Show","No Show","")),""))</f>
        <v/>
      </c>
      <c r="I85" s="656"/>
    </row>
    <row r="86" spans="1:9" ht="15" customHeight="1">
      <c r="A86" s="52">
        <v>818165068</v>
      </c>
      <c r="B86" s="153" t="s">
        <v>1016</v>
      </c>
      <c r="C86" s="255">
        <v>228685650</v>
      </c>
      <c r="D86" s="153">
        <v>3857753267</v>
      </c>
      <c r="E86" s="255" t="s">
        <v>991</v>
      </c>
      <c r="F86" s="255" t="s">
        <v>5481</v>
      </c>
      <c r="G86" s="255" t="s">
        <v>508</v>
      </c>
      <c r="H86" s="255" t="str">
        <f>IF($C86="","",IFERROR(IF(_xlfn.XLOOKUP($C86,tbl_StartedStatus[Bold ID],tbl_StartedStatus[Started])="Started","Yes",IF(_xlfn.XLOOKUP($C86,tbl_StartedStatus[Bold ID],tbl_StartedStatus[Started])="No Show","No Show","")),""))</f>
        <v/>
      </c>
      <c r="I86" s="656"/>
    </row>
    <row r="87" spans="1:9" ht="15" customHeight="1" thickBot="1">
      <c r="A87" s="52">
        <v>149893674</v>
      </c>
      <c r="B87" s="393" t="s">
        <v>1017</v>
      </c>
      <c r="C87" s="153">
        <v>230557237</v>
      </c>
      <c r="D87" s="393">
        <v>3855233259</v>
      </c>
      <c r="E87" s="328" t="s">
        <v>733</v>
      </c>
      <c r="F87" s="328" t="s">
        <v>5481</v>
      </c>
      <c r="G87" s="328" t="s">
        <v>508</v>
      </c>
      <c r="H87" s="328" t="str">
        <f>IF($C87="","",IFERROR(IF(_xlfn.XLOOKUP($C87,tbl_StartedStatus[Bold ID],tbl_StartedStatus[Started])="Started","Yes",IF(_xlfn.XLOOKUP($C87,tbl_StartedStatus[Bold ID],tbl_StartedStatus[Started])="No Show","No Show","")),""))</f>
        <v/>
      </c>
      <c r="I87" s="667"/>
    </row>
    <row r="88" spans="1:9" ht="15" customHeight="1">
      <c r="A88" s="52" t="s">
        <v>1018</v>
      </c>
      <c r="B88" s="669" t="s">
        <v>1019</v>
      </c>
      <c r="C88" s="670" t="s">
        <v>1020</v>
      </c>
      <c r="D88" s="659" t="s">
        <v>920</v>
      </c>
      <c r="E88" s="671"/>
      <c r="F88" s="672"/>
      <c r="G88" s="672"/>
      <c r="H88" s="672" t="str">
        <f>IF($C88="","",IFERROR(IF(_xlfn.XLOOKUP($C88,tbl_StartedStatus[Bold ID],tbl_StartedStatus[Started])="Started","Yes",IF(_xlfn.XLOOKUP($C88,tbl_StartedStatus[Bold ID],tbl_StartedStatus[Started])="No Show","No Show","")),""))</f>
        <v/>
      </c>
      <c r="I88" s="673"/>
    </row>
    <row r="89" spans="1:9" ht="15" customHeight="1" thickBot="1">
      <c r="A89" s="52" t="s">
        <v>921</v>
      </c>
      <c r="B89" s="651" t="s">
        <v>922</v>
      </c>
      <c r="C89" s="652" t="s">
        <v>923</v>
      </c>
      <c r="D89" s="653" t="s">
        <v>924</v>
      </c>
      <c r="E89" s="653" t="s">
        <v>497</v>
      </c>
      <c r="F89" s="654" t="s">
        <v>925</v>
      </c>
      <c r="G89" s="654" t="s">
        <v>926</v>
      </c>
      <c r="H89" s="654" t="s">
        <v>5473</v>
      </c>
      <c r="I89" s="655" t="s">
        <v>455</v>
      </c>
    </row>
    <row r="90" spans="1:9" ht="15" customHeight="1">
      <c r="A90" s="52">
        <v>647987139</v>
      </c>
      <c r="B90" s="504" t="s">
        <v>1021</v>
      </c>
      <c r="C90" s="153">
        <v>227754054</v>
      </c>
      <c r="D90" s="153">
        <v>8014034364</v>
      </c>
      <c r="E90" s="662" t="s">
        <v>684</v>
      </c>
      <c r="F90" s="662" t="s">
        <v>5480</v>
      </c>
      <c r="G90" s="662" t="s">
        <v>508</v>
      </c>
      <c r="H90" s="674" t="str">
        <f>IF($C90="","",IFERROR(IF(_xlfn.XLOOKUP($C90,tbl_StartedStatus[Bold ID],tbl_StartedStatus[Started])="Started","Yes",IF(_xlfn.XLOOKUP($C90,tbl_StartedStatus[Bold ID],tbl_StartedStatus[Started])="No Show","No Show","")),""))</f>
        <v/>
      </c>
      <c r="I90" s="675" t="s">
        <v>736</v>
      </c>
    </row>
    <row r="91" spans="1:9" ht="15" customHeight="1">
      <c r="A91" s="52">
        <v>835296844</v>
      </c>
      <c r="B91" s="504" t="s">
        <v>777</v>
      </c>
      <c r="C91" s="153">
        <v>217233983</v>
      </c>
      <c r="D91" s="153">
        <v>3853541676</v>
      </c>
      <c r="E91" s="255" t="s">
        <v>741</v>
      </c>
      <c r="F91" s="255" t="s">
        <v>5480</v>
      </c>
      <c r="G91" s="255"/>
      <c r="H91" s="514" t="str">
        <f>IF($C91="","",IFERROR(IF(_xlfn.XLOOKUP($C91,tbl_StartedStatus[Bold ID],tbl_StartedStatus[Started])="Started","Yes",IF(_xlfn.XLOOKUP($C91,tbl_StartedStatus[Bold ID],tbl_StartedStatus[Started])="No Show","No Show","")),""))</f>
        <v/>
      </c>
      <c r="I91" s="676" t="s">
        <v>1022</v>
      </c>
    </row>
    <row r="92" spans="1:9" ht="15" customHeight="1">
      <c r="A92" s="52"/>
      <c r="B92" s="504" t="s">
        <v>1023</v>
      </c>
      <c r="C92" s="153">
        <v>201701566</v>
      </c>
      <c r="D92" s="153">
        <v>3854445090</v>
      </c>
      <c r="E92" s="255" t="s">
        <v>521</v>
      </c>
      <c r="F92" s="255" t="s">
        <v>5481</v>
      </c>
      <c r="G92" s="255" t="s">
        <v>508</v>
      </c>
      <c r="H92" s="514" t="str">
        <f>IF($C92="","",IFERROR(IF(_xlfn.XLOOKUP($C92,tbl_StartedStatus[Bold ID],tbl_StartedStatus[Started])="Started","Yes",IF(_xlfn.XLOOKUP($C92,tbl_StartedStatus[Bold ID],tbl_StartedStatus[Started])="No Show","No Show","")),""))</f>
        <v/>
      </c>
      <c r="I92" s="676" t="s">
        <v>1024</v>
      </c>
    </row>
    <row r="93" spans="1:9" ht="15" customHeight="1">
      <c r="A93" s="52"/>
      <c r="B93" s="504" t="s">
        <v>1025</v>
      </c>
      <c r="C93" s="153">
        <v>177934156</v>
      </c>
      <c r="D93" s="153" t="s">
        <v>1026</v>
      </c>
      <c r="E93" s="255" t="s">
        <v>521</v>
      </c>
      <c r="F93" s="255" t="s">
        <v>5481</v>
      </c>
      <c r="G93" s="255" t="s">
        <v>508</v>
      </c>
      <c r="H93" s="514" t="str">
        <f>IF($C93="","",IFERROR(IF(_xlfn.XLOOKUP($C93,tbl_StartedStatus[Bold ID],tbl_StartedStatus[Started])="Started","Yes",IF(_xlfn.XLOOKUP($C93,tbl_StartedStatus[Bold ID],tbl_StartedStatus[Started])="No Show","No Show","")),""))</f>
        <v/>
      </c>
      <c r="I93" s="676"/>
    </row>
    <row r="94" spans="1:9" ht="15" customHeight="1">
      <c r="A94" s="52"/>
      <c r="B94" s="504" t="s">
        <v>1027</v>
      </c>
      <c r="C94" s="153">
        <v>225274848</v>
      </c>
      <c r="D94" s="153" t="s">
        <v>1028</v>
      </c>
      <c r="E94" s="255" t="s">
        <v>521</v>
      </c>
      <c r="F94" s="255" t="s">
        <v>5481</v>
      </c>
      <c r="G94" s="255" t="s">
        <v>508</v>
      </c>
      <c r="H94" s="255" t="str">
        <f>IF($C94="","",IFERROR(IF(_xlfn.XLOOKUP($C94,tbl_StartedStatus[Bold ID],tbl_StartedStatus[Started])="Started","Yes",IF(_xlfn.XLOOKUP($C94,tbl_StartedStatus[Bold ID],tbl_StartedStatus[Started])="No Show","No Show","")),""))</f>
        <v/>
      </c>
      <c r="I94" s="656"/>
    </row>
    <row r="95" spans="1:9" ht="15" customHeight="1">
      <c r="A95" s="52" t="s">
        <v>1029</v>
      </c>
      <c r="B95" s="504" t="s">
        <v>1030</v>
      </c>
      <c r="C95" s="153">
        <v>230549728</v>
      </c>
      <c r="D95" s="153">
        <v>3854999817</v>
      </c>
      <c r="E95" s="255" t="s">
        <v>516</v>
      </c>
      <c r="F95" s="255" t="s">
        <v>5481</v>
      </c>
      <c r="G95" s="255" t="s">
        <v>508</v>
      </c>
      <c r="H95" s="255" t="str">
        <f>IF($C95="","",IFERROR(IF(_xlfn.XLOOKUP($C95,tbl_StartedStatus[Bold ID],tbl_StartedStatus[Started])="Started","Yes",IF(_xlfn.XLOOKUP($C95,tbl_StartedStatus[Bold ID],tbl_StartedStatus[Started])="No Show","No Show","")),""))</f>
        <v/>
      </c>
      <c r="I95" s="656"/>
    </row>
    <row r="96" spans="1:9" ht="15" customHeight="1">
      <c r="A96" s="52" t="s">
        <v>1031</v>
      </c>
      <c r="B96" s="504" t="s">
        <v>1032</v>
      </c>
      <c r="C96" s="153">
        <v>167453188</v>
      </c>
      <c r="D96" s="153">
        <v>8015746280</v>
      </c>
      <c r="E96" s="255" t="s">
        <v>516</v>
      </c>
      <c r="F96" s="255" t="s">
        <v>5481</v>
      </c>
      <c r="G96" s="255" t="s">
        <v>508</v>
      </c>
      <c r="H96" s="255" t="str">
        <f>IF($C96="","",IFERROR(IF(_xlfn.XLOOKUP($C96,tbl_StartedStatus[Bold ID],tbl_StartedStatus[Started])="Started","Yes",IF(_xlfn.XLOOKUP($C96,tbl_StartedStatus[Bold ID],tbl_StartedStatus[Started])="No Show","No Show","")),""))</f>
        <v/>
      </c>
      <c r="I96" s="656"/>
    </row>
    <row r="97" spans="1:9" ht="15" customHeight="1">
      <c r="A97" s="52" t="s">
        <v>1033</v>
      </c>
      <c r="B97" s="504" t="s">
        <v>1034</v>
      </c>
      <c r="C97" s="153">
        <v>95711490</v>
      </c>
      <c r="D97" s="153">
        <v>8019413095</v>
      </c>
      <c r="E97" s="255" t="s">
        <v>505</v>
      </c>
      <c r="F97" s="255" t="s">
        <v>5480</v>
      </c>
      <c r="G97" s="255"/>
      <c r="H97" s="255" t="str">
        <f>IF($C97="","",IFERROR(IF(_xlfn.XLOOKUP($C97,tbl_StartedStatus[Bold ID],tbl_StartedStatus[Started])="Started","Yes",IF(_xlfn.XLOOKUP($C97,tbl_StartedStatus[Bold ID],tbl_StartedStatus[Started])="No Show","No Show","")),""))</f>
        <v/>
      </c>
      <c r="I97" s="656"/>
    </row>
    <row r="98" spans="1:9" ht="15" customHeight="1">
      <c r="A98" s="52" t="s">
        <v>957</v>
      </c>
      <c r="B98" s="504" t="s">
        <v>958</v>
      </c>
      <c r="C98" s="153">
        <v>95659911</v>
      </c>
      <c r="D98" s="153" t="s">
        <v>743</v>
      </c>
      <c r="E98" s="255" t="s">
        <v>536</v>
      </c>
      <c r="F98" s="255" t="s">
        <v>5480</v>
      </c>
      <c r="G98" s="255" t="s">
        <v>952</v>
      </c>
      <c r="H98" s="255" t="str">
        <f>IF($C98="","",IFERROR(IF(_xlfn.XLOOKUP($C98,tbl_StartedStatus[Bold ID],tbl_StartedStatus[Started])="Started","Yes",IF(_xlfn.XLOOKUP($C98,tbl_StartedStatus[Bold ID],tbl_StartedStatus[Started])="No Show","No Show","")),""))</f>
        <v/>
      </c>
      <c r="I98" s="656"/>
    </row>
    <row r="99" spans="1:9" ht="15" customHeight="1">
      <c r="A99" s="52"/>
      <c r="B99" s="504" t="s">
        <v>762</v>
      </c>
      <c r="C99" s="153">
        <v>205051457</v>
      </c>
      <c r="D99" s="153">
        <v>8189165469</v>
      </c>
      <c r="E99" s="255" t="s">
        <v>510</v>
      </c>
      <c r="F99" s="255" t="s">
        <v>5480</v>
      </c>
      <c r="G99" s="255" t="s">
        <v>508</v>
      </c>
      <c r="H99" s="255" t="str">
        <f>IF($C99="","",IFERROR(IF(_xlfn.XLOOKUP($C99,tbl_StartedStatus[Bold ID],tbl_StartedStatus[Started])="Started","Yes",IF(_xlfn.XLOOKUP($C99,tbl_StartedStatus[Bold ID],tbl_StartedStatus[Started])="No Show","No Show","")),""))</f>
        <v/>
      </c>
      <c r="I99" s="656" t="s">
        <v>1035</v>
      </c>
    </row>
    <row r="100" spans="1:9" ht="15" customHeight="1">
      <c r="A100" s="52" t="s">
        <v>1036</v>
      </c>
      <c r="B100" s="504" t="s">
        <v>1037</v>
      </c>
      <c r="C100" s="153">
        <v>155276815</v>
      </c>
      <c r="D100" s="153">
        <v>8018670654</v>
      </c>
      <c r="E100" s="255" t="s">
        <v>505</v>
      </c>
      <c r="F100" s="255" t="s">
        <v>5480</v>
      </c>
      <c r="G100" s="255" t="s">
        <v>508</v>
      </c>
      <c r="H100" s="255" t="str">
        <f>IF($C100="","",IFERROR(IF(_xlfn.XLOOKUP($C100,tbl_StartedStatus[Bold ID],tbl_StartedStatus[Started])="Started","Yes",IF(_xlfn.XLOOKUP($C100,tbl_StartedStatus[Bold ID],tbl_StartedStatus[Started])="No Show","No Show","")),""))</f>
        <v/>
      </c>
      <c r="I100" s="656" t="s">
        <v>1038</v>
      </c>
    </row>
    <row r="101" spans="1:9" ht="15" customHeight="1">
      <c r="A101" s="52" t="s">
        <v>1039</v>
      </c>
      <c r="B101" s="504" t="s">
        <v>771</v>
      </c>
      <c r="C101" s="153">
        <v>225339373</v>
      </c>
      <c r="D101" s="153">
        <v>3852522735</v>
      </c>
      <c r="E101" s="255" t="s">
        <v>510</v>
      </c>
      <c r="F101" s="255" t="s">
        <v>5480</v>
      </c>
      <c r="G101" s="255"/>
      <c r="H101" s="255" t="str">
        <f>IF($C101="","",IFERROR(IF(_xlfn.XLOOKUP($C101,tbl_StartedStatus[Bold ID],tbl_StartedStatus[Started])="Started","Yes",IF(_xlfn.XLOOKUP($C101,tbl_StartedStatus[Bold ID],tbl_StartedStatus[Started])="No Show","No Show","")),""))</f>
        <v/>
      </c>
      <c r="I101" s="656"/>
    </row>
    <row r="102" spans="1:9" ht="15" customHeight="1">
      <c r="A102" s="52" t="s">
        <v>1040</v>
      </c>
      <c r="B102" s="504" t="s">
        <v>775</v>
      </c>
      <c r="C102" s="153">
        <v>95673500</v>
      </c>
      <c r="D102" s="153" t="s">
        <v>776</v>
      </c>
      <c r="E102" s="255" t="s">
        <v>536</v>
      </c>
      <c r="F102" s="255" t="s">
        <v>5481</v>
      </c>
      <c r="G102" s="255"/>
      <c r="H102" s="255" t="str">
        <f>IF($C102="","",IFERROR(IF(_xlfn.XLOOKUP($C102,tbl_StartedStatus[Bold ID],tbl_StartedStatus[Started])="Started","Yes",IF(_xlfn.XLOOKUP($C102,tbl_StartedStatus[Bold ID],tbl_StartedStatus[Started])="No Show","No Show","")),""))</f>
        <v/>
      </c>
      <c r="I102" s="656" t="s">
        <v>1041</v>
      </c>
    </row>
    <row r="103" spans="1:9" ht="15" customHeight="1">
      <c r="A103" s="52" t="s">
        <v>1042</v>
      </c>
      <c r="B103" s="504" t="s">
        <v>1043</v>
      </c>
      <c r="C103" s="153">
        <v>227168732</v>
      </c>
      <c r="D103" s="153" t="s">
        <v>1044</v>
      </c>
      <c r="E103" s="255" t="s">
        <v>536</v>
      </c>
      <c r="F103" s="255" t="s">
        <v>5481</v>
      </c>
      <c r="G103" s="255" t="s">
        <v>508</v>
      </c>
      <c r="H103" s="255" t="str">
        <f>IF($C103="","",IFERROR(IF(_xlfn.XLOOKUP($C103,tbl_StartedStatus[Bold ID],tbl_StartedStatus[Started])="Started","Yes",IF(_xlfn.XLOOKUP($C103,tbl_StartedStatus[Bold ID],tbl_StartedStatus[Started])="No Show","No Show","")),""))</f>
        <v/>
      </c>
      <c r="I103" s="656"/>
    </row>
    <row r="104" spans="1:9" ht="15" customHeight="1">
      <c r="A104" s="52" t="s">
        <v>1045</v>
      </c>
      <c r="B104" s="504" t="s">
        <v>1046</v>
      </c>
      <c r="C104" s="153">
        <v>230202685</v>
      </c>
      <c r="D104" s="153">
        <v>3853369802</v>
      </c>
      <c r="E104" s="255" t="s">
        <v>733</v>
      </c>
      <c r="F104" s="255" t="s">
        <v>5480</v>
      </c>
      <c r="G104" s="255" t="s">
        <v>508</v>
      </c>
      <c r="H104" s="255" t="str">
        <f>IF($C104="","",IFERROR(IF(_xlfn.XLOOKUP($C104,tbl_StartedStatus[Bold ID],tbl_StartedStatus[Started])="Started","Yes",IF(_xlfn.XLOOKUP($C104,tbl_StartedStatus[Bold ID],tbl_StartedStatus[Started])="No Show","No Show","")),""))</f>
        <v/>
      </c>
      <c r="I104" s="656" t="s">
        <v>1047</v>
      </c>
    </row>
    <row r="105" spans="1:9" ht="15" customHeight="1">
      <c r="A105" s="52"/>
      <c r="B105" s="504" t="s">
        <v>1048</v>
      </c>
      <c r="C105" s="153">
        <v>119451955</v>
      </c>
      <c r="D105" s="153">
        <v>8019000047</v>
      </c>
      <c r="E105" s="255" t="s">
        <v>516</v>
      </c>
      <c r="F105" s="255" t="s">
        <v>5481</v>
      </c>
      <c r="G105" s="514"/>
      <c r="H105" s="514" t="str">
        <f>IF($C105="","",IFERROR(IF(_xlfn.XLOOKUP($C105,tbl_StartedStatus[Bold ID],tbl_StartedStatus[Started])="Started","Yes",IF(_xlfn.XLOOKUP($C105,tbl_StartedStatus[Bold ID],tbl_StartedStatus[Started])="No Show","No Show","")),""))</f>
        <v/>
      </c>
      <c r="I105" s="676"/>
    </row>
    <row r="106" spans="1:9" ht="15" customHeight="1">
      <c r="A106" s="52"/>
      <c r="B106" s="504" t="s">
        <v>783</v>
      </c>
      <c r="C106" s="153">
        <v>228927969</v>
      </c>
      <c r="D106" s="153">
        <v>2816704894</v>
      </c>
      <c r="E106" s="255" t="s">
        <v>510</v>
      </c>
      <c r="F106" s="255" t="s">
        <v>5480</v>
      </c>
      <c r="G106" s="255" t="s">
        <v>508</v>
      </c>
      <c r="H106" s="255" t="str">
        <f>IF($C106="","",IFERROR(IF(_xlfn.XLOOKUP($C106,tbl_StartedStatus[Bold ID],tbl_StartedStatus[Started])="Started","Yes",IF(_xlfn.XLOOKUP($C106,tbl_StartedStatus[Bold ID],tbl_StartedStatus[Started])="No Show","No Show","")),""))</f>
        <v/>
      </c>
      <c r="I106" s="656" t="s">
        <v>1049</v>
      </c>
    </row>
    <row r="107" spans="1:9" ht="15" customHeight="1">
      <c r="A107" s="52"/>
      <c r="B107" s="504" t="s">
        <v>1050</v>
      </c>
      <c r="C107" s="153">
        <v>95649182</v>
      </c>
      <c r="D107" s="153">
        <v>3852663176</v>
      </c>
      <c r="E107" s="255" t="s">
        <v>741</v>
      </c>
      <c r="F107" s="255" t="s">
        <v>5481</v>
      </c>
      <c r="G107" s="255" t="s">
        <v>508</v>
      </c>
      <c r="H107" s="255" t="str">
        <f>IF($C107="","",IFERROR(IF(_xlfn.XLOOKUP($C107,tbl_StartedStatus[Bold ID],tbl_StartedStatus[Started])="Started","Yes",IF(_xlfn.XLOOKUP($C107,tbl_StartedStatus[Bold ID],tbl_StartedStatus[Started])="No Show","No Show","")),""))</f>
        <v/>
      </c>
      <c r="I107" s="656" t="s">
        <v>1051</v>
      </c>
    </row>
    <row r="108" spans="1:9" ht="15" customHeight="1">
      <c r="A108" s="52">
        <v>733036301</v>
      </c>
      <c r="B108" s="153" t="s">
        <v>1000</v>
      </c>
      <c r="C108" s="153">
        <v>226997062</v>
      </c>
      <c r="D108" s="447">
        <v>3852662386</v>
      </c>
      <c r="E108" s="255" t="s">
        <v>991</v>
      </c>
      <c r="F108" s="255" t="s">
        <v>5481</v>
      </c>
      <c r="G108" s="255"/>
      <c r="H108" s="255" t="str">
        <f>IF($C108="","",IFERROR(IF(_xlfn.XLOOKUP($C108,tbl_StartedStatus[Bold ID],tbl_StartedStatus[Started])="Started","Yes",IF(_xlfn.XLOOKUP($C108,tbl_StartedStatus[Bold ID],tbl_StartedStatus[Started])="No Show","No Show","")),""))</f>
        <v/>
      </c>
      <c r="I108" s="656"/>
    </row>
    <row r="109" spans="1:9" ht="15" customHeight="1" thickBot="1">
      <c r="A109" s="52" t="str">
        <f>IF($C109="","",IFERROR(_xlfn.XLOOKUP($C109,'1.PrepList'!$I$2:$I$1500,'1.PrepList'!$G$2:$G$1500,"")&amp;"",""))</f>
        <v/>
      </c>
      <c r="B109" s="328" t="str">
        <f>IF($C109="","",IFERROR(_xlfn.XLOOKUP($C109,'1.PrepList'!$I$2:$I$1500,'1.PrepList'!$H$2:$H$1500,"")&amp;"",""))</f>
        <v/>
      </c>
      <c r="C109" s="328"/>
      <c r="D109" s="328" t="str">
        <f>IF($C109="","",IFERROR(_xlfn.XLOOKUP($C109,'1.PrepList'!$I$2:$I$1500,'1.PrepList'!$J$2:$J$1500,"")&amp;"",""))</f>
        <v/>
      </c>
      <c r="E109" s="328" t="str">
        <f>IF($C109="","",IFERROR(_xlfn.XLOOKUP($C109,'1.PrepList'!$I$2:$I$1500,'1.PrepList'!$N$2:$N$1500,"")&amp;"",""))</f>
        <v/>
      </c>
      <c r="F109" s="328" t="str">
        <f>IF($C109="","",IFERROR(_xlfn.XLOOKUP($C109,'1.PrepList'!$I$2:$I$1500,'1.PrepList'!$K$2:$K$1500,"")&amp;"",""))</f>
        <v/>
      </c>
      <c r="G109" s="328"/>
      <c r="H109" s="328" t="str">
        <f>IF($C109="","",IFERROR(IF(_xlfn.XLOOKUP($C109,tbl_StartedStatus[Bold ID],tbl_StartedStatus[Started])="Started","Yes",IF(_xlfn.XLOOKUP($C109,tbl_StartedStatus[Bold ID],tbl_StartedStatus[Started])="No Show","No Show","")),""))</f>
        <v/>
      </c>
      <c r="I109" s="667"/>
    </row>
    <row r="110" spans="1:9" ht="15" customHeight="1">
      <c r="A110" s="52" t="s">
        <v>1052</v>
      </c>
      <c r="B110" s="669" t="s">
        <v>1019</v>
      </c>
      <c r="C110" s="670" t="s">
        <v>1020</v>
      </c>
      <c r="D110" s="659" t="s">
        <v>920</v>
      </c>
      <c r="E110" s="671"/>
      <c r="F110" s="672"/>
      <c r="G110" s="672"/>
      <c r="H110" s="672" t="str">
        <f>IF($C110="","",IFERROR(IF(_xlfn.XLOOKUP($C110,tbl_StartedStatus[Bold ID],tbl_StartedStatus[Started])="Started","Yes",IF(_xlfn.XLOOKUP($C110,tbl_StartedStatus[Bold ID],tbl_StartedStatus[Started])="No Show","No Show","")),""))</f>
        <v/>
      </c>
      <c r="I110" s="673"/>
    </row>
    <row r="111" spans="1:9" ht="15" customHeight="1" thickBot="1">
      <c r="A111" s="52" t="s">
        <v>921</v>
      </c>
      <c r="B111" s="651" t="s">
        <v>922</v>
      </c>
      <c r="C111" s="652" t="s">
        <v>923</v>
      </c>
      <c r="D111" s="653" t="s">
        <v>924</v>
      </c>
      <c r="E111" s="653" t="s">
        <v>497</v>
      </c>
      <c r="F111" s="654" t="s">
        <v>925</v>
      </c>
      <c r="G111" s="654" t="s">
        <v>926</v>
      </c>
      <c r="H111" s="654" t="s">
        <v>5473</v>
      </c>
      <c r="I111" s="655" t="s">
        <v>455</v>
      </c>
    </row>
    <row r="112" spans="1:9" ht="15" customHeight="1">
      <c r="A112" s="52"/>
      <c r="B112" s="153" t="s">
        <v>1053</v>
      </c>
      <c r="C112" s="661">
        <v>137909958</v>
      </c>
      <c r="D112" s="661">
        <v>5138785477</v>
      </c>
      <c r="E112" s="662" t="s">
        <v>684</v>
      </c>
      <c r="F112" s="662" t="s">
        <v>5480</v>
      </c>
      <c r="G112" s="662" t="s">
        <v>508</v>
      </c>
      <c r="H112" s="662" t="str">
        <f>IF($C112="","",IFERROR(IF(_xlfn.XLOOKUP($C112,tbl_StartedStatus[Bold ID],tbl_StartedStatus[Started])="Started","Yes",IF(_xlfn.XLOOKUP($C112,tbl_StartedStatus[Bold ID],tbl_StartedStatus[Started])="No Show","No Show","")),""))</f>
        <v/>
      </c>
      <c r="I112" s="677" t="s">
        <v>1054</v>
      </c>
    </row>
    <row r="113" spans="1:9" ht="15" customHeight="1">
      <c r="A113" s="52" t="s">
        <v>1055</v>
      </c>
      <c r="B113" s="153" t="s">
        <v>1056</v>
      </c>
      <c r="C113" s="153">
        <v>95626545</v>
      </c>
      <c r="D113" s="153" t="s">
        <v>1057</v>
      </c>
      <c r="E113" s="255" t="s">
        <v>1058</v>
      </c>
      <c r="F113" s="255" t="s">
        <v>5480</v>
      </c>
      <c r="G113" s="255"/>
      <c r="H113" s="255" t="str">
        <f>IF($C113="","",IFERROR(IF(_xlfn.XLOOKUP($C113,tbl_StartedStatus[Bold ID],tbl_StartedStatus[Started])="Started","Yes",IF(_xlfn.XLOOKUP($C113,tbl_StartedStatus[Bold ID],tbl_StartedStatus[Started])="No Show","No Show","")),""))</f>
        <v/>
      </c>
      <c r="I113" s="656" t="s">
        <v>1059</v>
      </c>
    </row>
    <row r="114" spans="1:9" ht="15" customHeight="1">
      <c r="A114" s="52">
        <v>528472587</v>
      </c>
      <c r="B114" s="153" t="s">
        <v>1050</v>
      </c>
      <c r="C114" s="255">
        <v>95649182</v>
      </c>
      <c r="D114" s="255">
        <v>3852663176</v>
      </c>
      <c r="E114" s="255" t="s">
        <v>741</v>
      </c>
      <c r="F114" s="255" t="s">
        <v>5481</v>
      </c>
      <c r="G114" s="255"/>
      <c r="H114" s="255" t="str">
        <f>IF($C114="","",IFERROR(IF(_xlfn.XLOOKUP($C114,tbl_StartedStatus[Bold ID],tbl_StartedStatus[Started])="Started","Yes",IF(_xlfn.XLOOKUP($C114,tbl_StartedStatus[Bold ID],tbl_StartedStatus[Started])="No Show","No Show","")),""))</f>
        <v/>
      </c>
      <c r="I114" s="656" t="s">
        <v>1060</v>
      </c>
    </row>
    <row r="115" spans="1:9" ht="15" customHeight="1">
      <c r="A115" s="52" t="s">
        <v>1061</v>
      </c>
      <c r="B115" s="153" t="s">
        <v>1062</v>
      </c>
      <c r="C115" s="153">
        <v>223360986</v>
      </c>
      <c r="D115" s="153" t="s">
        <v>1063</v>
      </c>
      <c r="E115" s="255" t="s">
        <v>521</v>
      </c>
      <c r="F115" s="255" t="s">
        <v>5480</v>
      </c>
      <c r="G115" s="255" t="s">
        <v>1064</v>
      </c>
      <c r="H115" s="255" t="str">
        <f>IF($C115="","",IFERROR(IF(_xlfn.XLOOKUP($C115,tbl_StartedStatus[Bold ID],tbl_StartedStatus[Started])="Started","Yes",IF(_xlfn.XLOOKUP($C115,tbl_StartedStatus[Bold ID],tbl_StartedStatus[Started])="No Show","No Show","")),""))</f>
        <v/>
      </c>
      <c r="I115" s="656"/>
    </row>
    <row r="116" spans="1:9" ht="15" customHeight="1">
      <c r="A116" s="52" t="s">
        <v>1065</v>
      </c>
      <c r="B116" s="153" t="s">
        <v>784</v>
      </c>
      <c r="C116" s="153">
        <v>218908297</v>
      </c>
      <c r="D116" s="153">
        <v>3853212566</v>
      </c>
      <c r="E116" s="255" t="s">
        <v>516</v>
      </c>
      <c r="F116" s="255" t="s">
        <v>5480</v>
      </c>
      <c r="G116" s="255" t="s">
        <v>508</v>
      </c>
      <c r="H116" s="255" t="str">
        <f>IF($C116="","",IFERROR(IF(_xlfn.XLOOKUP($C116,tbl_StartedStatus[Bold ID],tbl_StartedStatus[Started])="Started","Yes",IF(_xlfn.XLOOKUP($C116,tbl_StartedStatus[Bold ID],tbl_StartedStatus[Started])="No Show","No Show","")),""))</f>
        <v/>
      </c>
      <c r="I116" s="656" t="s">
        <v>1066</v>
      </c>
    </row>
    <row r="117" spans="1:9" ht="15" customHeight="1">
      <c r="A117" s="52"/>
      <c r="B117" s="504" t="s">
        <v>777</v>
      </c>
      <c r="C117" s="153">
        <v>217233983</v>
      </c>
      <c r="D117" s="153">
        <v>3853541676</v>
      </c>
      <c r="E117" s="255" t="s">
        <v>741</v>
      </c>
      <c r="F117" s="255" t="s">
        <v>5480</v>
      </c>
      <c r="G117" s="255" t="s">
        <v>508</v>
      </c>
      <c r="H117" s="255" t="str">
        <f>IF($C117="","",IFERROR(IF(_xlfn.XLOOKUP($C117,tbl_StartedStatus[Bold ID],tbl_StartedStatus[Started])="Started","Yes",IF(_xlfn.XLOOKUP($C117,tbl_StartedStatus[Bold ID],tbl_StartedStatus[Started])="No Show","No Show","")),""))</f>
        <v/>
      </c>
      <c r="I117" s="656"/>
    </row>
    <row r="118" spans="1:9" ht="15" customHeight="1">
      <c r="A118" s="52" t="s">
        <v>957</v>
      </c>
      <c r="B118" s="504" t="s">
        <v>958</v>
      </c>
      <c r="C118" s="153">
        <v>95659911</v>
      </c>
      <c r="D118" s="153" t="s">
        <v>743</v>
      </c>
      <c r="E118" s="255" t="s">
        <v>536</v>
      </c>
      <c r="F118" s="255" t="s">
        <v>5480</v>
      </c>
      <c r="G118" s="255" t="s">
        <v>508</v>
      </c>
      <c r="H118" s="255" t="str">
        <f>IF($C118="","",IFERROR(IF(_xlfn.XLOOKUP($C118,tbl_StartedStatus[Bold ID],tbl_StartedStatus[Started])="Started","Yes",IF(_xlfn.XLOOKUP($C118,tbl_StartedStatus[Bold ID],tbl_StartedStatus[Started])="No Show","No Show","")),""))</f>
        <v/>
      </c>
      <c r="I118" s="656"/>
    </row>
    <row r="119" spans="1:9" ht="15" customHeight="1">
      <c r="A119" s="52" t="s">
        <v>1067</v>
      </c>
      <c r="B119" s="504" t="s">
        <v>1068</v>
      </c>
      <c r="C119" s="153">
        <v>103450494</v>
      </c>
      <c r="D119" s="153">
        <v>8019492079</v>
      </c>
      <c r="E119" s="255" t="s">
        <v>536</v>
      </c>
      <c r="F119" s="255" t="s">
        <v>5481</v>
      </c>
      <c r="G119" s="255"/>
      <c r="H119" s="255" t="str">
        <f>IF($C119="","",IFERROR(IF(_xlfn.XLOOKUP($C119,tbl_StartedStatus[Bold ID],tbl_StartedStatus[Started])="Started","Yes",IF(_xlfn.XLOOKUP($C119,tbl_StartedStatus[Bold ID],tbl_StartedStatus[Started])="No Show","No Show","")),""))</f>
        <v/>
      </c>
      <c r="I119" s="656" t="s">
        <v>1069</v>
      </c>
    </row>
    <row r="120" spans="1:9" ht="15" customHeight="1">
      <c r="A120" s="52"/>
      <c r="B120" s="255" t="s">
        <v>755</v>
      </c>
      <c r="C120" s="153">
        <v>122873279</v>
      </c>
      <c r="D120" s="255">
        <v>8014037247</v>
      </c>
      <c r="E120" s="255"/>
      <c r="F120" s="255" t="s">
        <v>5481</v>
      </c>
      <c r="G120" s="255" t="s">
        <v>508</v>
      </c>
      <c r="H120" s="255" t="str">
        <f>IF($C120="","",IFERROR(IF(_xlfn.XLOOKUP($C120,tbl_StartedStatus[Bold ID],tbl_StartedStatus[Started])="Started","Yes",IF(_xlfn.XLOOKUP($C120,tbl_StartedStatus[Bold ID],tbl_StartedStatus[Started])="No Show","No Show","")),""))</f>
        <v/>
      </c>
      <c r="I120" s="656" t="s">
        <v>1070</v>
      </c>
    </row>
    <row r="121" spans="1:9" ht="15" customHeight="1">
      <c r="A121" s="52"/>
      <c r="B121" s="255" t="s">
        <v>807</v>
      </c>
      <c r="C121" s="255">
        <v>198493843</v>
      </c>
      <c r="D121" s="255" t="s">
        <v>808</v>
      </c>
      <c r="E121" s="255" t="s">
        <v>510</v>
      </c>
      <c r="F121" s="255" t="s">
        <v>5480</v>
      </c>
      <c r="G121" s="255" t="s">
        <v>1064</v>
      </c>
      <c r="H121" s="255" t="str">
        <f>IF($C121="","",IFERROR(IF(_xlfn.XLOOKUP($C121,tbl_StartedStatus[Bold ID],tbl_StartedStatus[Started])="Started","Yes",IF(_xlfn.XLOOKUP($C121,tbl_StartedStatus[Bold ID],tbl_StartedStatus[Started])="No Show","No Show","")),""))</f>
        <v/>
      </c>
      <c r="I121" s="656" t="s">
        <v>1071</v>
      </c>
    </row>
    <row r="122" spans="1:9" ht="15" customHeight="1">
      <c r="A122" s="52">
        <v>146599684</v>
      </c>
      <c r="B122" s="255" t="s">
        <v>1072</v>
      </c>
      <c r="C122" s="255">
        <v>149731745</v>
      </c>
      <c r="D122" s="255">
        <v>2176128184</v>
      </c>
      <c r="E122" s="255" t="s">
        <v>733</v>
      </c>
      <c r="F122" s="255" t="s">
        <v>5481</v>
      </c>
      <c r="G122" s="255" t="s">
        <v>1064</v>
      </c>
      <c r="H122" s="255" t="str">
        <f>IF($C122="","",IFERROR(IF(_xlfn.XLOOKUP($C122,tbl_StartedStatus[Bold ID],tbl_StartedStatus[Started])="Started","Yes",IF(_xlfn.XLOOKUP($C122,tbl_StartedStatus[Bold ID],tbl_StartedStatus[Started])="No Show","No Show","")),""))</f>
        <v/>
      </c>
      <c r="I122" s="656" t="s">
        <v>1073</v>
      </c>
    </row>
    <row r="123" spans="1:9" ht="15" customHeight="1">
      <c r="A123" s="52"/>
      <c r="B123" s="255" t="s">
        <v>1000</v>
      </c>
      <c r="C123" s="255">
        <v>226997062</v>
      </c>
      <c r="D123" s="255">
        <v>3852662386</v>
      </c>
      <c r="E123" s="255"/>
      <c r="F123" s="255" t="s">
        <v>5481</v>
      </c>
      <c r="G123" s="255" t="s">
        <v>508</v>
      </c>
      <c r="H123" s="255" t="str">
        <f>IF($C123="","",IFERROR(IF(_xlfn.XLOOKUP($C123,tbl_StartedStatus[Bold ID],tbl_StartedStatus[Started])="Started","Yes",IF(_xlfn.XLOOKUP($C123,tbl_StartedStatus[Bold ID],tbl_StartedStatus[Started])="No Show","No Show","")),""))</f>
        <v/>
      </c>
      <c r="I123" s="656" t="s">
        <v>1074</v>
      </c>
    </row>
    <row r="124" spans="1:9" ht="15" customHeight="1">
      <c r="A124" s="52" t="str">
        <f>IF($C124="","",IFERROR(_xlfn.XLOOKUP($C124,'1.PrepList'!$I$2:$I$1500,'1.PrepList'!$G$2:$G$1500,"")&amp;"",""))</f>
        <v/>
      </c>
      <c r="B124" s="255" t="str">
        <f>IF($C124="","",IFERROR(_xlfn.XLOOKUP($C124,'1.PrepList'!$I$2:$I$1500,'1.PrepList'!$H$2:$H$1500,"")&amp;"",""))</f>
        <v/>
      </c>
      <c r="C124" s="255"/>
      <c r="D124" s="255" t="str">
        <f>IF($C124="","",IFERROR(_xlfn.XLOOKUP($C124,'1.PrepList'!$I$2:$I$1500,'1.PrepList'!$J$2:$J$1500,"")&amp;"",""))</f>
        <v/>
      </c>
      <c r="E124" s="255" t="str">
        <f>IF($C124="","",IFERROR(_xlfn.XLOOKUP($C124,'1.PrepList'!$I$2:$I$1500,'1.PrepList'!$N$2:$N$1500,"")&amp;"",""))</f>
        <v/>
      </c>
      <c r="F124" s="255" t="str">
        <f>IF($C124="","",IFERROR(_xlfn.XLOOKUP($C124,'1.PrepList'!$I$2:$I$1500,'1.PrepList'!$K$2:$K$1500,"")&amp;"",""))</f>
        <v/>
      </c>
      <c r="G124" s="255"/>
      <c r="H124" s="255" t="str">
        <f>IF($C124="","",IFERROR(IF(_xlfn.XLOOKUP($C124,tbl_StartedStatus[Bold ID],tbl_StartedStatus[Started])="Started","Yes",IF(_xlfn.XLOOKUP($C124,tbl_StartedStatus[Bold ID],tbl_StartedStatus[Started])="No Show","No Show","")),""))</f>
        <v/>
      </c>
      <c r="I124" s="656"/>
    </row>
    <row r="125" spans="1:9" ht="15" customHeight="1">
      <c r="A125" s="52" t="str">
        <f>IF($C125="","",IFERROR(_xlfn.XLOOKUP($C125,'1.PrepList'!$I$2:$I$1500,'1.PrepList'!$G$2:$G$1500,"")&amp;"",""))</f>
        <v/>
      </c>
      <c r="B125" s="255" t="str">
        <f>IF($C125="","",IFERROR(_xlfn.XLOOKUP($C125,'1.PrepList'!$I$2:$I$1500,'1.PrepList'!$H$2:$H$1500,"")&amp;"",""))</f>
        <v/>
      </c>
      <c r="C125" s="255"/>
      <c r="D125" s="255" t="str">
        <f>IF($C125="","",IFERROR(_xlfn.XLOOKUP($C125,'1.PrepList'!$I$2:$I$1500,'1.PrepList'!$J$2:$J$1500,"")&amp;"",""))</f>
        <v/>
      </c>
      <c r="E125" s="255" t="str">
        <f>IF($C125="","",IFERROR(_xlfn.XLOOKUP($C125,'1.PrepList'!$I$2:$I$1500,'1.PrepList'!$N$2:$N$1500,"")&amp;"",""))</f>
        <v/>
      </c>
      <c r="F125" s="255" t="str">
        <f>IF($C125="","",IFERROR(_xlfn.XLOOKUP($C125,'1.PrepList'!$I$2:$I$1500,'1.PrepList'!$K$2:$K$1500,"")&amp;"",""))</f>
        <v/>
      </c>
      <c r="G125" s="255"/>
      <c r="H125" s="255" t="str">
        <f>IF($C125="","",IFERROR(IF(_xlfn.XLOOKUP($C125,tbl_StartedStatus[Bold ID],tbl_StartedStatus[Started])="Started","Yes",IF(_xlfn.XLOOKUP($C125,tbl_StartedStatus[Bold ID],tbl_StartedStatus[Started])="No Show","No Show","")),""))</f>
        <v/>
      </c>
      <c r="I125" s="656"/>
    </row>
    <row r="126" spans="1:9" ht="15" customHeight="1">
      <c r="A126" s="52" t="str">
        <f>IF($C126="","",IFERROR(_xlfn.XLOOKUP($C126,'1.PrepList'!$I$2:$I$1500,'1.PrepList'!$G$2:$G$1500,"")&amp;"",""))</f>
        <v/>
      </c>
      <c r="B126" s="255" t="str">
        <f>IF($C126="","",IFERROR(_xlfn.XLOOKUP($C126,'1.PrepList'!$I$2:$I$1500,'1.PrepList'!$H$2:$H$1500,"")&amp;"",""))</f>
        <v/>
      </c>
      <c r="C126" s="255"/>
      <c r="D126" s="255" t="str">
        <f>IF($C126="","",IFERROR(_xlfn.XLOOKUP($C126,'1.PrepList'!$I$2:$I$1500,'1.PrepList'!$J$2:$J$1500,"")&amp;"",""))</f>
        <v/>
      </c>
      <c r="E126" s="255" t="str">
        <f>IF($C126="","",IFERROR(_xlfn.XLOOKUP($C126,'1.PrepList'!$I$2:$I$1500,'1.PrepList'!$N$2:$N$1500,"")&amp;"",""))</f>
        <v/>
      </c>
      <c r="F126" s="255" t="str">
        <f>IF($C126="","",IFERROR(_xlfn.XLOOKUP($C126,'1.PrepList'!$I$2:$I$1500,'1.PrepList'!$K$2:$K$1500,"")&amp;"",""))</f>
        <v/>
      </c>
      <c r="G126" s="255"/>
      <c r="H126" s="255" t="str">
        <f>IF($C126="","",IFERROR(IF(_xlfn.XLOOKUP($C126,tbl_StartedStatus[Bold ID],tbl_StartedStatus[Started])="Started","Yes",IF(_xlfn.XLOOKUP($C126,tbl_StartedStatus[Bold ID],tbl_StartedStatus[Started])="No Show","No Show","")),""))</f>
        <v/>
      </c>
      <c r="I126" s="656"/>
    </row>
    <row r="127" spans="1:9" ht="15" customHeight="1">
      <c r="A127" s="52" t="str">
        <f>IF($C127="","",IFERROR(_xlfn.XLOOKUP($C127,'1.PrepList'!$I$2:$I$1500,'1.PrepList'!$G$2:$G$1500,"")&amp;"",""))</f>
        <v/>
      </c>
      <c r="B127" s="255" t="str">
        <f>IF($C127="","",IFERROR(_xlfn.XLOOKUP($C127,'1.PrepList'!$I$2:$I$1500,'1.PrepList'!$H$2:$H$1500,"")&amp;"",""))</f>
        <v/>
      </c>
      <c r="C127" s="255"/>
      <c r="D127" s="255" t="str">
        <f>IF($C127="","",IFERROR(_xlfn.XLOOKUP($C127,'1.PrepList'!$I$2:$I$1500,'1.PrepList'!$J$2:$J$1500,"")&amp;"",""))</f>
        <v/>
      </c>
      <c r="E127" s="255" t="str">
        <f>IF($C127="","",IFERROR(_xlfn.XLOOKUP($C127,'1.PrepList'!$I$2:$I$1500,'1.PrepList'!$N$2:$N$1500,"")&amp;"",""))</f>
        <v/>
      </c>
      <c r="F127" s="255" t="str">
        <f>IF($C127="","",IFERROR(_xlfn.XLOOKUP($C127,'1.PrepList'!$I$2:$I$1500,'1.PrepList'!$K$2:$K$1500,"")&amp;"",""))</f>
        <v/>
      </c>
      <c r="G127" s="255"/>
      <c r="H127" s="255" t="str">
        <f>IF($C127="","",IFERROR(IF(_xlfn.XLOOKUP($C127,tbl_StartedStatus[Bold ID],tbl_StartedStatus[Started])="Started","Yes",IF(_xlfn.XLOOKUP($C127,tbl_StartedStatus[Bold ID],tbl_StartedStatus[Started])="No Show","No Show","")),""))</f>
        <v/>
      </c>
      <c r="I127" s="656"/>
    </row>
    <row r="128" spans="1:9" ht="15" customHeight="1">
      <c r="A128" s="52" t="str">
        <f>IF($C128="","",IFERROR(_xlfn.XLOOKUP($C128,'1.PrepList'!$I$2:$I$1500,'1.PrepList'!$G$2:$G$1500,"")&amp;"",""))</f>
        <v/>
      </c>
      <c r="B128" s="255" t="str">
        <f>IF($C128="","",IFERROR(_xlfn.XLOOKUP($C128,'1.PrepList'!$I$2:$I$1500,'1.PrepList'!$H$2:$H$1500,"")&amp;"",""))</f>
        <v/>
      </c>
      <c r="C128" s="255"/>
      <c r="D128" s="255" t="str">
        <f>IF($C128="","",IFERROR(_xlfn.XLOOKUP($C128,'1.PrepList'!$I$2:$I$1500,'1.PrepList'!$J$2:$J$1500,"")&amp;"",""))</f>
        <v/>
      </c>
      <c r="E128" s="255" t="str">
        <f>IF($C128="","",IFERROR(_xlfn.XLOOKUP($C128,'1.PrepList'!$I$2:$I$1500,'1.PrepList'!$N$2:$N$1500,"")&amp;"",""))</f>
        <v/>
      </c>
      <c r="F128" s="255" t="str">
        <f>IF($C128="","",IFERROR(_xlfn.XLOOKUP($C128,'1.PrepList'!$I$2:$I$1500,'1.PrepList'!$K$2:$K$1500,"")&amp;"",""))</f>
        <v/>
      </c>
      <c r="G128" s="255"/>
      <c r="H128" s="255" t="str">
        <f>IF($C128="","",IFERROR(IF(_xlfn.XLOOKUP($C128,tbl_StartedStatus[Bold ID],tbl_StartedStatus[Started])="Started","Yes",IF(_xlfn.XLOOKUP($C128,tbl_StartedStatus[Bold ID],tbl_StartedStatus[Started])="No Show","No Show","")),""))</f>
        <v/>
      </c>
      <c r="I128" s="656"/>
    </row>
    <row r="129" spans="1:9" ht="15" customHeight="1">
      <c r="A129" s="52" t="str">
        <f>IF($C129="","",IFERROR(_xlfn.XLOOKUP($C129,'1.PrepList'!$I$2:$I$1500,'1.PrepList'!$G$2:$G$1500,"")&amp;"",""))</f>
        <v/>
      </c>
      <c r="B129" s="255" t="str">
        <f>IF($C129="","",IFERROR(_xlfn.XLOOKUP($C129,'1.PrepList'!$I$2:$I$1500,'1.PrepList'!$H$2:$H$1500,"")&amp;"",""))</f>
        <v/>
      </c>
      <c r="C129" s="255"/>
      <c r="D129" s="255" t="str">
        <f>IF($C129="","",IFERROR(_xlfn.XLOOKUP($C129,'1.PrepList'!$I$2:$I$1500,'1.PrepList'!$J$2:$J$1500,"")&amp;"",""))</f>
        <v/>
      </c>
      <c r="E129" s="255" t="str">
        <f>IF($C129="","",IFERROR(_xlfn.XLOOKUP($C129,'1.PrepList'!$I$2:$I$1500,'1.PrepList'!$N$2:$N$1500,"")&amp;"",""))</f>
        <v/>
      </c>
      <c r="F129" s="255" t="str">
        <f>IF($C129="","",IFERROR(_xlfn.XLOOKUP($C129,'1.PrepList'!$I$2:$I$1500,'1.PrepList'!$K$2:$K$1500,"")&amp;"",""))</f>
        <v/>
      </c>
      <c r="G129" s="255"/>
      <c r="H129" s="255" t="str">
        <f>IF($C129="","",IFERROR(IF(_xlfn.XLOOKUP($C129,tbl_StartedStatus[Bold ID],tbl_StartedStatus[Started])="Started","Yes",IF(_xlfn.XLOOKUP($C129,tbl_StartedStatus[Bold ID],tbl_StartedStatus[Started])="No Show","No Show","")),""))</f>
        <v/>
      </c>
      <c r="I129" s="656"/>
    </row>
    <row r="130" spans="1:9" ht="15" customHeight="1">
      <c r="A130" s="52" t="str">
        <f>IF($C130="","",IFERROR(_xlfn.XLOOKUP($C130,'1.PrepList'!$I$2:$I$1500,'1.PrepList'!$G$2:$G$1500,"")&amp;"",""))</f>
        <v/>
      </c>
      <c r="B130" s="255" t="str">
        <f>IF($C130="","",IFERROR(_xlfn.XLOOKUP($C130,'1.PrepList'!$I$2:$I$1500,'1.PrepList'!$H$2:$H$1500,"")&amp;"",""))</f>
        <v/>
      </c>
      <c r="C130" s="255"/>
      <c r="D130" s="255" t="str">
        <f>IF($C130="","",IFERROR(_xlfn.XLOOKUP($C130,'1.PrepList'!$I$2:$I$1500,'1.PrepList'!$J$2:$J$1500,"")&amp;"",""))</f>
        <v/>
      </c>
      <c r="E130" s="255" t="str">
        <f>IF($C130="","",IFERROR(_xlfn.XLOOKUP($C130,'1.PrepList'!$I$2:$I$1500,'1.PrepList'!$N$2:$N$1500,"")&amp;"",""))</f>
        <v/>
      </c>
      <c r="F130" s="255" t="str">
        <f>IF($C130="","",IFERROR(_xlfn.XLOOKUP($C130,'1.PrepList'!$I$2:$I$1500,'1.PrepList'!$K$2:$K$1500,"")&amp;"",""))</f>
        <v/>
      </c>
      <c r="G130" s="255"/>
      <c r="H130" s="255" t="str">
        <f>IF($C130="","",IFERROR(IF(_xlfn.XLOOKUP($C130,tbl_StartedStatus[Bold ID],tbl_StartedStatus[Started])="Started","Yes",IF(_xlfn.XLOOKUP($C130,tbl_StartedStatus[Bold ID],tbl_StartedStatus[Started])="No Show","No Show","")),""))</f>
        <v/>
      </c>
      <c r="I130" s="656"/>
    </row>
    <row r="131" spans="1:9" ht="15" customHeight="1" thickBot="1">
      <c r="A131" s="52" t="str">
        <f>IF($C131="","",IFERROR(_xlfn.XLOOKUP($C131,'1.PrepList'!$I$2:$I$1500,'1.PrepList'!$G$2:$G$1500,"")&amp;"",""))</f>
        <v/>
      </c>
      <c r="B131" s="328" t="str">
        <f>IF($C131="","",IFERROR(_xlfn.XLOOKUP($C131,'1.PrepList'!$I$2:$I$1500,'1.PrepList'!$H$2:$H$1500,"")&amp;"",""))</f>
        <v/>
      </c>
      <c r="C131" s="328"/>
      <c r="D131" s="328" t="str">
        <f>IF($C131="","",IFERROR(_xlfn.XLOOKUP($C131,'1.PrepList'!$I$2:$I$1500,'1.PrepList'!$J$2:$J$1500,"")&amp;"",""))</f>
        <v/>
      </c>
      <c r="E131" s="328" t="str">
        <f>IF($C131="","",IFERROR(_xlfn.XLOOKUP($C131,'1.PrepList'!$I$2:$I$1500,'1.PrepList'!$N$2:$N$1500,"")&amp;"",""))</f>
        <v/>
      </c>
      <c r="F131" s="328" t="str">
        <f>IF($C131="","",IFERROR(_xlfn.XLOOKUP($C131,'1.PrepList'!$I$2:$I$1500,'1.PrepList'!$K$2:$K$1500,"")&amp;"",""))</f>
        <v/>
      </c>
      <c r="G131" s="328"/>
      <c r="H131" s="328" t="str">
        <f>IF($C131="","",IFERROR(IF(_xlfn.XLOOKUP($C131,tbl_StartedStatus[Bold ID],tbl_StartedStatus[Started])="Started","Yes",IF(_xlfn.XLOOKUP($C131,tbl_StartedStatus[Bold ID],tbl_StartedStatus[Started])="No Show","No Show","")),""))</f>
        <v/>
      </c>
      <c r="I131" s="667"/>
    </row>
    <row r="132" spans="1:9" ht="15" customHeight="1">
      <c r="A132" s="52" t="s">
        <v>1075</v>
      </c>
      <c r="B132" s="658" t="s">
        <v>918</v>
      </c>
      <c r="C132" s="308" t="s">
        <v>919</v>
      </c>
      <c r="D132" s="659" t="s">
        <v>920</v>
      </c>
      <c r="E132" s="310"/>
      <c r="F132" s="311"/>
      <c r="G132" s="311"/>
      <c r="H132" s="311" t="str">
        <f>IF($C132="","",IFERROR(IF(_xlfn.XLOOKUP($C132,tbl_StartedStatus[Bold ID],tbl_StartedStatus[Started])="Started","Yes",IF(_xlfn.XLOOKUP($C132,tbl_StartedStatus[Bold ID],tbl_StartedStatus[Started])="No Show","No Show","")),""))</f>
        <v/>
      </c>
      <c r="I132" s="660"/>
    </row>
    <row r="133" spans="1:9" ht="15" customHeight="1" thickBot="1">
      <c r="A133" s="52" t="s">
        <v>921</v>
      </c>
      <c r="B133" s="651" t="s">
        <v>922</v>
      </c>
      <c r="C133" s="652" t="s">
        <v>923</v>
      </c>
      <c r="D133" s="653" t="s">
        <v>924</v>
      </c>
      <c r="E133" s="653" t="s">
        <v>497</v>
      </c>
      <c r="F133" s="654" t="s">
        <v>925</v>
      </c>
      <c r="G133" s="654" t="s">
        <v>926</v>
      </c>
      <c r="H133" s="654" t="s">
        <v>5473</v>
      </c>
      <c r="I133" s="655" t="s">
        <v>455</v>
      </c>
    </row>
    <row r="134" spans="1:9" ht="15" customHeight="1">
      <c r="A134" s="52">
        <v>102493872</v>
      </c>
      <c r="B134" s="661" t="s">
        <v>1076</v>
      </c>
      <c r="C134" s="661">
        <v>222806603</v>
      </c>
      <c r="D134" s="661">
        <v>8016498875</v>
      </c>
      <c r="E134" s="662" t="s">
        <v>684</v>
      </c>
      <c r="F134" s="662" t="s">
        <v>5481</v>
      </c>
      <c r="G134" s="662" t="s">
        <v>508</v>
      </c>
      <c r="H134" s="662" t="str">
        <f>IF($C134="","",IFERROR(IF(_xlfn.XLOOKUP($C134,tbl_StartedStatus[Bold ID],tbl_StartedStatus[Started])="Started","Yes",IF(_xlfn.XLOOKUP($C134,tbl_StartedStatus[Bold ID],tbl_StartedStatus[Started])="No Show","No Show","")),""))</f>
        <v/>
      </c>
      <c r="I134" s="677"/>
    </row>
    <row r="135" spans="1:9" ht="15" customHeight="1">
      <c r="A135" s="52" t="s">
        <v>1077</v>
      </c>
      <c r="B135" s="153" t="s">
        <v>1078</v>
      </c>
      <c r="C135" s="153">
        <v>193874161</v>
      </c>
      <c r="D135" s="447" t="s">
        <v>1079</v>
      </c>
      <c r="E135" s="255" t="s">
        <v>741</v>
      </c>
      <c r="F135" s="255" t="s">
        <v>5481</v>
      </c>
      <c r="G135" s="255" t="s">
        <v>508</v>
      </c>
      <c r="H135" s="255" t="str">
        <f>IF($C135="","",IFERROR(IF(_xlfn.XLOOKUP($C135,tbl_StartedStatus[Bold ID],tbl_StartedStatus[Started])="Started","Yes",IF(_xlfn.XLOOKUP($C135,tbl_StartedStatus[Bold ID],tbl_StartedStatus[Started])="No Show","No Show","")),""))</f>
        <v/>
      </c>
      <c r="I135" s="656"/>
    </row>
    <row r="136" spans="1:9" ht="15" customHeight="1">
      <c r="A136" s="52" t="s">
        <v>1080</v>
      </c>
      <c r="B136" s="153" t="s">
        <v>765</v>
      </c>
      <c r="C136" s="153">
        <v>185189813</v>
      </c>
      <c r="D136" s="153">
        <v>8017084571</v>
      </c>
      <c r="E136" s="255" t="s">
        <v>510</v>
      </c>
      <c r="F136" s="255" t="s">
        <v>5480</v>
      </c>
      <c r="G136" s="255" t="s">
        <v>508</v>
      </c>
      <c r="H136" s="255" t="str">
        <f>IF($C136="","",IFERROR(IF(_xlfn.XLOOKUP($C136,tbl_StartedStatus[Bold ID],tbl_StartedStatus[Started])="Started","Yes",IF(_xlfn.XLOOKUP($C136,tbl_StartedStatus[Bold ID],tbl_StartedStatus[Started])="No Show","No Show","")),""))</f>
        <v/>
      </c>
      <c r="I136" s="656" t="s">
        <v>1081</v>
      </c>
    </row>
    <row r="137" spans="1:9" ht="15" customHeight="1">
      <c r="A137" s="52" t="s">
        <v>1082</v>
      </c>
      <c r="B137" s="153" t="s">
        <v>767</v>
      </c>
      <c r="C137" s="153">
        <v>204837690</v>
      </c>
      <c r="D137" s="153">
        <v>3852963146</v>
      </c>
      <c r="E137" s="255" t="s">
        <v>505</v>
      </c>
      <c r="F137" s="255" t="s">
        <v>5480</v>
      </c>
      <c r="G137" s="255" t="s">
        <v>508</v>
      </c>
      <c r="H137" s="255" t="str">
        <f>IF($C137="","",IFERROR(IF(_xlfn.XLOOKUP($C137,tbl_StartedStatus[Bold ID],tbl_StartedStatus[Started])="Started","Yes",IF(_xlfn.XLOOKUP($C137,tbl_StartedStatus[Bold ID],tbl_StartedStatus[Started])="No Show","No Show","")),""))</f>
        <v/>
      </c>
      <c r="I137" s="656"/>
    </row>
    <row r="138" spans="1:9" ht="15" customHeight="1">
      <c r="A138" s="52" t="s">
        <v>1083</v>
      </c>
      <c r="B138" s="153" t="s">
        <v>1084</v>
      </c>
      <c r="C138" s="153">
        <v>221848397</v>
      </c>
      <c r="D138" s="153" t="s">
        <v>768</v>
      </c>
      <c r="E138" s="255" t="s">
        <v>505</v>
      </c>
      <c r="F138" s="255" t="s">
        <v>5480</v>
      </c>
      <c r="G138" s="255" t="s">
        <v>508</v>
      </c>
      <c r="H138" s="255" t="str">
        <f>IF($C138="","",IFERROR(IF(_xlfn.XLOOKUP($C138,tbl_StartedStatus[Bold ID],tbl_StartedStatus[Started])="Started","Yes",IF(_xlfn.XLOOKUP($C138,tbl_StartedStatus[Bold ID],tbl_StartedStatus[Started])="No Show","No Show","")),""))</f>
        <v/>
      </c>
      <c r="I138" s="656"/>
    </row>
    <row r="139" spans="1:9" ht="15" customHeight="1">
      <c r="A139" s="52" t="s">
        <v>1085</v>
      </c>
      <c r="B139" s="153" t="s">
        <v>769</v>
      </c>
      <c r="C139" s="153">
        <v>95669376</v>
      </c>
      <c r="D139" s="153" t="s">
        <v>770</v>
      </c>
      <c r="E139" s="255" t="s">
        <v>536</v>
      </c>
      <c r="F139" s="255" t="s">
        <v>5481</v>
      </c>
      <c r="G139" s="255" t="s">
        <v>508</v>
      </c>
      <c r="H139" s="255" t="str">
        <f>IF($C139="","",IFERROR(IF(_xlfn.XLOOKUP($C139,tbl_StartedStatus[Bold ID],tbl_StartedStatus[Started])="Started","Yes",IF(_xlfn.XLOOKUP($C139,tbl_StartedStatus[Bold ID],tbl_StartedStatus[Started])="No Show","No Show","")),""))</f>
        <v/>
      </c>
      <c r="I139" s="656"/>
    </row>
    <row r="140" spans="1:9" ht="15" customHeight="1">
      <c r="A140" s="52" t="s">
        <v>1086</v>
      </c>
      <c r="B140" s="504" t="s">
        <v>772</v>
      </c>
      <c r="C140" s="153">
        <v>185552802</v>
      </c>
      <c r="D140" s="57" t="s">
        <v>773</v>
      </c>
      <c r="E140" s="255" t="s">
        <v>505</v>
      </c>
      <c r="F140" s="255" t="s">
        <v>5480</v>
      </c>
      <c r="G140" s="255" t="s">
        <v>508</v>
      </c>
      <c r="H140" s="255" t="str">
        <f>IF($C140="","",IFERROR(IF(_xlfn.XLOOKUP($C140,tbl_StartedStatus[Bold ID],tbl_StartedStatus[Started])="Started","Yes",IF(_xlfn.XLOOKUP($C140,tbl_StartedStatus[Bold ID],tbl_StartedStatus[Started])="No Show","No Show","")),""))</f>
        <v/>
      </c>
      <c r="I140" s="656"/>
    </row>
    <row r="141" spans="1:9" ht="15" customHeight="1">
      <c r="A141" s="52" t="s">
        <v>1087</v>
      </c>
      <c r="B141" s="153" t="s">
        <v>774</v>
      </c>
      <c r="C141" s="153">
        <v>142411532</v>
      </c>
      <c r="D141" s="153">
        <v>3852315772</v>
      </c>
      <c r="E141" s="255" t="s">
        <v>505</v>
      </c>
      <c r="F141" s="255" t="s">
        <v>5480</v>
      </c>
      <c r="G141" s="255" t="s">
        <v>508</v>
      </c>
      <c r="H141" s="255" t="str">
        <f>IF($C141="","",IFERROR(IF(_xlfn.XLOOKUP($C141,tbl_StartedStatus[Bold ID],tbl_StartedStatus[Started])="Started","Yes",IF(_xlfn.XLOOKUP($C141,tbl_StartedStatus[Bold ID],tbl_StartedStatus[Started])="No Show","No Show","")),""))</f>
        <v/>
      </c>
      <c r="I141" s="656"/>
    </row>
    <row r="142" spans="1:9" ht="15" customHeight="1">
      <c r="A142" s="52"/>
      <c r="B142" s="153" t="s">
        <v>1088</v>
      </c>
      <c r="C142" s="153">
        <v>230543962</v>
      </c>
      <c r="D142" s="153" t="s">
        <v>1089</v>
      </c>
      <c r="E142" s="255" t="s">
        <v>521</v>
      </c>
      <c r="F142" s="255" t="s">
        <v>5481</v>
      </c>
      <c r="G142" s="255" t="s">
        <v>508</v>
      </c>
      <c r="H142" s="255" t="str">
        <f>IF($C142="","",IFERROR(IF(_xlfn.XLOOKUP($C142,tbl_StartedStatus[Bold ID],tbl_StartedStatus[Started])="Started","Yes",IF(_xlfn.XLOOKUP($C142,tbl_StartedStatus[Bold ID],tbl_StartedStatus[Started])="No Show","No Show","")),""))</f>
        <v/>
      </c>
      <c r="I142" s="656"/>
    </row>
    <row r="143" spans="1:9" ht="15" customHeight="1">
      <c r="A143" s="52"/>
      <c r="B143" s="153" t="s">
        <v>1090</v>
      </c>
      <c r="C143" s="153">
        <v>142446957</v>
      </c>
      <c r="D143" s="153" t="s">
        <v>1091</v>
      </c>
      <c r="E143" s="153" t="s">
        <v>521</v>
      </c>
      <c r="F143" s="678" t="s">
        <v>5480</v>
      </c>
      <c r="G143" s="255" t="s">
        <v>508</v>
      </c>
      <c r="H143" s="255" t="str">
        <f>IF($C143="","",IFERROR(IF(_xlfn.XLOOKUP($C143,tbl_StartedStatus[Bold ID],tbl_StartedStatus[Started])="Started","Yes",IF(_xlfn.XLOOKUP($C143,tbl_StartedStatus[Bold ID],tbl_StartedStatus[Started])="No Show","No Show","")),""))</f>
        <v/>
      </c>
      <c r="I143" s="656" t="s">
        <v>1092</v>
      </c>
    </row>
    <row r="144" spans="1:9" ht="15" customHeight="1">
      <c r="A144" s="52">
        <v>342135382</v>
      </c>
      <c r="B144" s="153" t="s">
        <v>1093</v>
      </c>
      <c r="C144" s="153">
        <v>95897214</v>
      </c>
      <c r="D144" s="153">
        <v>4159372742</v>
      </c>
      <c r="E144" s="255" t="s">
        <v>733</v>
      </c>
      <c r="F144" s="255" t="s">
        <v>5481</v>
      </c>
      <c r="G144" s="255" t="s">
        <v>508</v>
      </c>
      <c r="H144" s="255" t="str">
        <f>IF($C144="","",IFERROR(IF(_xlfn.XLOOKUP($C144,tbl_StartedStatus[Bold ID],tbl_StartedStatus[Started])="Started","Yes",IF(_xlfn.XLOOKUP($C144,tbl_StartedStatus[Bold ID],tbl_StartedStatus[Started])="No Show","No Show","")),""))</f>
        <v/>
      </c>
      <c r="I144" s="656" t="s">
        <v>1094</v>
      </c>
    </row>
    <row r="145" spans="1:9" ht="15" customHeight="1">
      <c r="A145" s="52"/>
      <c r="B145" s="153" t="s">
        <v>1095</v>
      </c>
      <c r="C145" s="153">
        <v>230565740</v>
      </c>
      <c r="D145" s="153">
        <v>8723684931</v>
      </c>
      <c r="E145" s="255" t="s">
        <v>521</v>
      </c>
      <c r="F145" s="255" t="s">
        <v>5481</v>
      </c>
      <c r="G145" s="255" t="s">
        <v>508</v>
      </c>
      <c r="H145" s="255" t="str">
        <f>IF($C145="","",IFERROR(IF(_xlfn.XLOOKUP($C145,tbl_StartedStatus[Bold ID],tbl_StartedStatus[Started])="Started","Yes",IF(_xlfn.XLOOKUP($C145,tbl_StartedStatus[Bold ID],tbl_StartedStatus[Started])="No Show","No Show","")),""))</f>
        <v/>
      </c>
      <c r="I145" s="656"/>
    </row>
    <row r="146" spans="1:9" ht="15" customHeight="1">
      <c r="A146" s="52" t="s">
        <v>1096</v>
      </c>
      <c r="B146" s="277" t="s">
        <v>779</v>
      </c>
      <c r="C146" s="277">
        <v>133925448</v>
      </c>
      <c r="D146" s="277">
        <v>8019494079</v>
      </c>
      <c r="E146" s="255" t="s">
        <v>516</v>
      </c>
      <c r="F146" s="255" t="s">
        <v>5480</v>
      </c>
      <c r="G146" s="255" t="s">
        <v>508</v>
      </c>
      <c r="H146" s="255" t="str">
        <f>IF($C146="","",IFERROR(IF(_xlfn.XLOOKUP($C146,tbl_StartedStatus[Bold ID],tbl_StartedStatus[Started])="Started","Yes",IF(_xlfn.XLOOKUP($C146,tbl_StartedStatus[Bold ID],tbl_StartedStatus[Started])="No Show","No Show","")),""))</f>
        <v/>
      </c>
      <c r="I146" s="656" t="s">
        <v>1097</v>
      </c>
    </row>
    <row r="147" spans="1:9" ht="15" customHeight="1">
      <c r="A147" s="52" t="s">
        <v>1098</v>
      </c>
      <c r="B147" s="153" t="s">
        <v>1099</v>
      </c>
      <c r="C147" s="153">
        <v>191898473</v>
      </c>
      <c r="D147" s="153">
        <v>8014715026</v>
      </c>
      <c r="E147" s="255" t="s">
        <v>505</v>
      </c>
      <c r="F147" s="255" t="s">
        <v>5480</v>
      </c>
      <c r="G147" s="255" t="s">
        <v>508</v>
      </c>
      <c r="H147" s="255" t="str">
        <f>IF($C147="","",IFERROR(IF(_xlfn.XLOOKUP($C147,tbl_StartedStatus[Bold ID],tbl_StartedStatus[Started])="Started","Yes",IF(_xlfn.XLOOKUP($C147,tbl_StartedStatus[Bold ID],tbl_StartedStatus[Started])="No Show","No Show","")),""))</f>
        <v/>
      </c>
      <c r="I147" s="656" t="s">
        <v>780</v>
      </c>
    </row>
    <row r="148" spans="1:9" ht="15" customHeight="1">
      <c r="A148" s="52"/>
      <c r="B148" s="153" t="s">
        <v>781</v>
      </c>
      <c r="C148" s="153">
        <v>223278587</v>
      </c>
      <c r="D148" s="153">
        <v>3856082433</v>
      </c>
      <c r="E148" s="255" t="s">
        <v>521</v>
      </c>
      <c r="F148" s="255" t="s">
        <v>5480</v>
      </c>
      <c r="G148" s="255" t="s">
        <v>508</v>
      </c>
      <c r="H148" s="255" t="str">
        <f>IF($C148="","",IFERROR(IF(_xlfn.XLOOKUP($C148,tbl_StartedStatus[Bold ID],tbl_StartedStatus[Started])="Started","Yes",IF(_xlfn.XLOOKUP($C148,tbl_StartedStatus[Bold ID],tbl_StartedStatus[Started])="No Show","No Show","")),""))</f>
        <v/>
      </c>
      <c r="I148" s="656"/>
    </row>
    <row r="149" spans="1:9" ht="15" customHeight="1">
      <c r="A149" s="52" t="s">
        <v>1100</v>
      </c>
      <c r="B149" s="153" t="s">
        <v>782</v>
      </c>
      <c r="C149" s="153">
        <v>161455496</v>
      </c>
      <c r="D149" s="153">
        <v>3855073267</v>
      </c>
      <c r="E149" s="255" t="s">
        <v>516</v>
      </c>
      <c r="F149" s="255" t="s">
        <v>5481</v>
      </c>
      <c r="G149" s="255"/>
      <c r="H149" s="255" t="str">
        <f>IF($C149="","",IFERROR(IF(_xlfn.XLOOKUP($C149,tbl_StartedStatus[Bold ID],tbl_StartedStatus[Started])="Started","Yes",IF(_xlfn.XLOOKUP($C149,tbl_StartedStatus[Bold ID],tbl_StartedStatus[Started])="No Show","No Show","")),""))</f>
        <v/>
      </c>
      <c r="I149" s="656" t="s">
        <v>1101</v>
      </c>
    </row>
    <row r="150" spans="1:9" ht="15" customHeight="1">
      <c r="A150" s="52" t="s">
        <v>1102</v>
      </c>
      <c r="B150" s="153" t="s">
        <v>787</v>
      </c>
      <c r="C150" s="153">
        <v>198483034</v>
      </c>
      <c r="D150" s="153">
        <v>3857709785</v>
      </c>
      <c r="E150" s="255" t="s">
        <v>510</v>
      </c>
      <c r="F150" s="255" t="s">
        <v>5480</v>
      </c>
      <c r="G150" s="255" t="s">
        <v>508</v>
      </c>
      <c r="H150" s="255" t="str">
        <f>IF($C150="","",IFERROR(IF(_xlfn.XLOOKUP($C150,tbl_StartedStatus[Bold ID],tbl_StartedStatus[Started])="Started","Yes",IF(_xlfn.XLOOKUP($C150,tbl_StartedStatus[Bold ID],tbl_StartedStatus[Started])="No Show","No Show","")),""))</f>
        <v/>
      </c>
      <c r="I150" s="656"/>
    </row>
    <row r="151" spans="1:9" ht="15" customHeight="1">
      <c r="A151" s="52" t="s">
        <v>1103</v>
      </c>
      <c r="B151" s="153" t="s">
        <v>1104</v>
      </c>
      <c r="C151" s="153">
        <v>218820032</v>
      </c>
      <c r="D151" s="153">
        <v>3857874254</v>
      </c>
      <c r="E151" s="255" t="s">
        <v>516</v>
      </c>
      <c r="F151" s="255" t="s">
        <v>5480</v>
      </c>
      <c r="G151" s="255" t="s">
        <v>508</v>
      </c>
      <c r="H151" s="255" t="str">
        <f>IF($C151="","",IFERROR(IF(_xlfn.XLOOKUP($C151,tbl_StartedStatus[Bold ID],tbl_StartedStatus[Started])="Started","Yes",IF(_xlfn.XLOOKUP($C151,tbl_StartedStatus[Bold ID],tbl_StartedStatus[Started])="No Show","No Show","")),""))</f>
        <v/>
      </c>
      <c r="I151" s="656" t="s">
        <v>766</v>
      </c>
    </row>
    <row r="152" spans="1:9" ht="15" customHeight="1">
      <c r="A152" s="52" t="s">
        <v>1105</v>
      </c>
      <c r="B152" s="153" t="s">
        <v>790</v>
      </c>
      <c r="C152" s="153">
        <v>134728013</v>
      </c>
      <c r="D152" s="153">
        <v>3855306349</v>
      </c>
      <c r="E152" s="255" t="s">
        <v>516</v>
      </c>
      <c r="F152" s="255" t="s">
        <v>5480</v>
      </c>
      <c r="G152" s="255" t="s">
        <v>508</v>
      </c>
      <c r="H152" s="255" t="str">
        <f>IF($C152="","",IFERROR(IF(_xlfn.XLOOKUP($C152,tbl_StartedStatus[Bold ID],tbl_StartedStatus[Started])="Started","Yes",IF(_xlfn.XLOOKUP($C152,tbl_StartedStatus[Bold ID],tbl_StartedStatus[Started])="No Show","No Show","")),""))</f>
        <v/>
      </c>
      <c r="I152" s="656"/>
    </row>
    <row r="153" spans="1:9" ht="15" customHeight="1">
      <c r="A153" s="52" t="s">
        <v>1106</v>
      </c>
      <c r="B153" s="153" t="s">
        <v>813</v>
      </c>
      <c r="C153" s="153">
        <v>161284558</v>
      </c>
      <c r="D153" s="153">
        <v>7867992591</v>
      </c>
      <c r="E153" s="255" t="s">
        <v>1107</v>
      </c>
      <c r="F153" s="255" t="s">
        <v>5480</v>
      </c>
      <c r="G153" s="255" t="s">
        <v>508</v>
      </c>
      <c r="H153" s="255" t="str">
        <f>IF($C153="","",IFERROR(IF(_xlfn.XLOOKUP($C153,tbl_StartedStatus[Bold ID],tbl_StartedStatus[Started])="Started","Yes",IF(_xlfn.XLOOKUP($C153,tbl_StartedStatus[Bold ID],tbl_StartedStatus[Started])="No Show","No Show","")),""))</f>
        <v/>
      </c>
      <c r="I153" s="656" t="s">
        <v>1108</v>
      </c>
    </row>
    <row r="154" spans="1:9" ht="15" customHeight="1" thickBot="1">
      <c r="A154" s="52" t="s">
        <v>1109</v>
      </c>
      <c r="B154" s="153" t="s">
        <v>788</v>
      </c>
      <c r="C154" s="153">
        <v>230683960</v>
      </c>
      <c r="D154" s="153">
        <v>3855568744</v>
      </c>
      <c r="E154" s="328" t="s">
        <v>516</v>
      </c>
      <c r="F154" s="328" t="s">
        <v>5480</v>
      </c>
      <c r="G154" s="328" t="s">
        <v>508</v>
      </c>
      <c r="H154" s="328" t="str">
        <f>IF($C154="","",IFERROR(IF(_xlfn.XLOOKUP($C154,tbl_StartedStatus[Bold ID],tbl_StartedStatus[Started])="Started","Yes",IF(_xlfn.XLOOKUP($C154,tbl_StartedStatus[Bold ID],tbl_StartedStatus[Started])="No Show","No Show","")),""))</f>
        <v/>
      </c>
      <c r="I154" s="656" t="s">
        <v>766</v>
      </c>
    </row>
    <row r="155" spans="1:9" ht="15" customHeight="1">
      <c r="A155" s="52" t="s">
        <v>1110</v>
      </c>
      <c r="B155" s="658" t="s">
        <v>918</v>
      </c>
      <c r="C155" s="308" t="s">
        <v>919</v>
      </c>
      <c r="D155" s="659" t="s">
        <v>920</v>
      </c>
      <c r="E155" s="310"/>
      <c r="F155" s="311"/>
      <c r="G155" s="311"/>
      <c r="H155" s="311" t="str">
        <f>IF($C155="","",IFERROR(IF(_xlfn.XLOOKUP($C155,tbl_StartedStatus[Bold ID],tbl_StartedStatus[Started])="Started","Yes",IF(_xlfn.XLOOKUP($C155,tbl_StartedStatus[Bold ID],tbl_StartedStatus[Started])="No Show","No Show","")),""))</f>
        <v/>
      </c>
      <c r="I155" s="660"/>
    </row>
    <row r="156" spans="1:9" ht="15" customHeight="1" thickBot="1">
      <c r="A156" s="52" t="s">
        <v>921</v>
      </c>
      <c r="B156" s="651" t="s">
        <v>922</v>
      </c>
      <c r="C156" s="652" t="s">
        <v>923</v>
      </c>
      <c r="D156" s="653" t="s">
        <v>924</v>
      </c>
      <c r="E156" s="653" t="s">
        <v>497</v>
      </c>
      <c r="F156" s="654" t="s">
        <v>925</v>
      </c>
      <c r="G156" s="654" t="s">
        <v>926</v>
      </c>
      <c r="H156" s="654" t="s">
        <v>5473</v>
      </c>
      <c r="I156" s="655" t="s">
        <v>455</v>
      </c>
    </row>
    <row r="157" spans="1:9" ht="15" customHeight="1">
      <c r="A157" s="52" t="s">
        <v>1111</v>
      </c>
      <c r="B157" s="661" t="s">
        <v>789</v>
      </c>
      <c r="C157" s="661">
        <v>230680035</v>
      </c>
      <c r="D157" s="661">
        <v>3852722316</v>
      </c>
      <c r="E157" s="662" t="s">
        <v>510</v>
      </c>
      <c r="F157" s="662" t="s">
        <v>5481</v>
      </c>
      <c r="G157" s="662" t="s">
        <v>508</v>
      </c>
      <c r="H157" s="662" t="str">
        <f>IF($C157="","",IFERROR(IF(_xlfn.XLOOKUP($C157,tbl_StartedStatus[Bold ID],tbl_StartedStatus[Started])="Started","Yes",IF(_xlfn.XLOOKUP($C157,tbl_StartedStatus[Bold ID],tbl_StartedStatus[Started])="No Show","No Show","")),""))</f>
        <v/>
      </c>
      <c r="I157" s="663"/>
    </row>
    <row r="158" spans="1:9" ht="15" customHeight="1">
      <c r="A158" s="52" t="s">
        <v>1112</v>
      </c>
      <c r="B158" s="153" t="s">
        <v>1113</v>
      </c>
      <c r="C158" s="153">
        <v>194468079</v>
      </c>
      <c r="D158" s="153">
        <v>3852850481</v>
      </c>
      <c r="E158" s="255" t="s">
        <v>505</v>
      </c>
      <c r="F158" s="255" t="s">
        <v>5480</v>
      </c>
      <c r="G158" s="255" t="s">
        <v>508</v>
      </c>
      <c r="H158" s="255" t="str">
        <f>IF($C158="","",IFERROR(IF(_xlfn.XLOOKUP($C158,tbl_StartedStatus[Bold ID],tbl_StartedStatus[Started])="Started","Yes",IF(_xlfn.XLOOKUP($C158,tbl_StartedStatus[Bold ID],tbl_StartedStatus[Started])="No Show","No Show","")),""))</f>
        <v/>
      </c>
      <c r="I158" s="656"/>
    </row>
    <row r="159" spans="1:9" ht="15" customHeight="1">
      <c r="A159" s="52"/>
      <c r="B159" s="255" t="s">
        <v>792</v>
      </c>
      <c r="C159" s="153">
        <v>215378397</v>
      </c>
      <c r="D159" s="153">
        <v>3855980936</v>
      </c>
      <c r="E159" s="255" t="s">
        <v>521</v>
      </c>
      <c r="F159" s="255" t="s">
        <v>5481</v>
      </c>
      <c r="G159" s="255" t="s">
        <v>508</v>
      </c>
      <c r="H159" s="255" t="str">
        <f>IF($C159="","",IFERROR(IF(_xlfn.XLOOKUP($C159,tbl_StartedStatus[Bold ID],tbl_StartedStatus[Started])="Started","Yes",IF(_xlfn.XLOOKUP($C159,tbl_StartedStatus[Bold ID],tbl_StartedStatus[Started])="No Show","No Show","")),""))</f>
        <v/>
      </c>
      <c r="I159" s="656"/>
    </row>
    <row r="160" spans="1:9" ht="15" customHeight="1">
      <c r="A160" s="52" t="s">
        <v>1114</v>
      </c>
      <c r="B160" s="153" t="s">
        <v>793</v>
      </c>
      <c r="C160" s="153">
        <v>133759259</v>
      </c>
      <c r="D160" s="153">
        <v>8017501509</v>
      </c>
      <c r="E160" s="255" t="s">
        <v>516</v>
      </c>
      <c r="F160" s="255" t="s">
        <v>5480</v>
      </c>
      <c r="G160" s="255" t="s">
        <v>508</v>
      </c>
      <c r="H160" s="255" t="str">
        <f>IF($C160="","",IFERROR(IF(_xlfn.XLOOKUP($C160,tbl_StartedStatus[Bold ID],tbl_StartedStatus[Started])="Started","Yes",IF(_xlfn.XLOOKUP($C160,tbl_StartedStatus[Bold ID],tbl_StartedStatus[Started])="No Show","No Show","")),""))</f>
        <v/>
      </c>
      <c r="I160" s="656" t="s">
        <v>754</v>
      </c>
    </row>
    <row r="161" spans="1:9" ht="15" customHeight="1">
      <c r="A161" s="52" t="s">
        <v>1115</v>
      </c>
      <c r="B161" s="153" t="s">
        <v>794</v>
      </c>
      <c r="C161" s="153">
        <v>136202294</v>
      </c>
      <c r="D161" s="153">
        <v>3855626805</v>
      </c>
      <c r="E161" s="255" t="s">
        <v>510</v>
      </c>
      <c r="F161" s="255" t="s">
        <v>5481</v>
      </c>
      <c r="G161" s="255" t="s">
        <v>508</v>
      </c>
      <c r="H161" s="255" t="str">
        <f>IF($C161="","",IFERROR(IF(_xlfn.XLOOKUP($C161,tbl_StartedStatus[Bold ID],tbl_StartedStatus[Started])="Started","Yes",IF(_xlfn.XLOOKUP($C161,tbl_StartedStatus[Bold ID],tbl_StartedStatus[Started])="No Show","No Show","")),""))</f>
        <v/>
      </c>
      <c r="I161" s="656"/>
    </row>
    <row r="162" spans="1:9" ht="15" customHeight="1">
      <c r="A162" s="52" t="s">
        <v>1116</v>
      </c>
      <c r="B162" s="153" t="s">
        <v>795</v>
      </c>
      <c r="C162" s="153">
        <v>220894063</v>
      </c>
      <c r="D162" s="153">
        <v>3855676958</v>
      </c>
      <c r="E162" s="255" t="s">
        <v>505</v>
      </c>
      <c r="F162" s="255" t="s">
        <v>5480</v>
      </c>
      <c r="G162" s="255" t="s">
        <v>508</v>
      </c>
      <c r="H162" s="255" t="str">
        <f>IF($C162="","",IFERROR(IF(_xlfn.XLOOKUP($C162,tbl_StartedStatus[Bold ID],tbl_StartedStatus[Started])="Started","Yes",IF(_xlfn.XLOOKUP($C162,tbl_StartedStatus[Bold ID],tbl_StartedStatus[Started])="No Show","No Show","")),""))</f>
        <v/>
      </c>
      <c r="I162" s="656"/>
    </row>
    <row r="163" spans="1:9" ht="15" customHeight="1">
      <c r="A163" s="52"/>
      <c r="B163" s="153" t="s">
        <v>798</v>
      </c>
      <c r="C163" s="153">
        <v>219954549</v>
      </c>
      <c r="D163" s="153">
        <v>3854162835</v>
      </c>
      <c r="E163" s="255" t="s">
        <v>521</v>
      </c>
      <c r="F163" s="255" t="s">
        <v>5480</v>
      </c>
      <c r="G163" s="255"/>
      <c r="H163" s="255" t="str">
        <f>IF($C163="","",IFERROR(IF(_xlfn.XLOOKUP($C163,tbl_StartedStatus[Bold ID],tbl_StartedStatus[Started])="Started","Yes",IF(_xlfn.XLOOKUP($C163,tbl_StartedStatus[Bold ID],tbl_StartedStatus[Started])="No Show","No Show","")),""))</f>
        <v/>
      </c>
      <c r="I163" s="656"/>
    </row>
    <row r="164" spans="1:9" ht="15" customHeight="1">
      <c r="A164" s="52" t="s">
        <v>1117</v>
      </c>
      <c r="B164" s="153" t="s">
        <v>796</v>
      </c>
      <c r="C164" s="153">
        <v>119129137</v>
      </c>
      <c r="D164" s="153" t="s">
        <v>797</v>
      </c>
      <c r="E164" s="255" t="s">
        <v>510</v>
      </c>
      <c r="F164" s="255" t="s">
        <v>5481</v>
      </c>
      <c r="G164" s="255" t="s">
        <v>508</v>
      </c>
      <c r="H164" s="255" t="str">
        <f>IF($C164="","",IFERROR(IF(_xlfn.XLOOKUP($C164,tbl_StartedStatus[Bold ID],tbl_StartedStatus[Started])="Started","Yes",IF(_xlfn.XLOOKUP($C164,tbl_StartedStatus[Bold ID],tbl_StartedStatus[Started])="No Show","No Show","")),""))</f>
        <v/>
      </c>
      <c r="I164" s="656"/>
    </row>
    <row r="165" spans="1:9" ht="15" customHeight="1">
      <c r="A165" s="52">
        <v>261367741</v>
      </c>
      <c r="B165" s="153" t="s">
        <v>1118</v>
      </c>
      <c r="C165" s="153">
        <v>230688754</v>
      </c>
      <c r="D165" s="153" t="s">
        <v>1119</v>
      </c>
      <c r="E165" s="255" t="s">
        <v>741</v>
      </c>
      <c r="F165" s="255" t="s">
        <v>987</v>
      </c>
      <c r="G165" s="255"/>
      <c r="H165" s="255" t="str">
        <f>IF($C165="","",IFERROR(IF(_xlfn.XLOOKUP($C165,tbl_StartedStatus[Bold ID],tbl_StartedStatus[Started])="Started","Yes",IF(_xlfn.XLOOKUP($C165,tbl_StartedStatus[Bold ID],tbl_StartedStatus[Started])="No Show","No Show","")),""))</f>
        <v/>
      </c>
      <c r="I165" s="656" t="s">
        <v>766</v>
      </c>
    </row>
    <row r="166" spans="1:9" ht="15" customHeight="1">
      <c r="A166" s="52"/>
      <c r="B166" s="153" t="s">
        <v>1120</v>
      </c>
      <c r="C166" s="153">
        <v>222950954</v>
      </c>
      <c r="D166" s="153">
        <v>3854007870</v>
      </c>
      <c r="E166" s="153" t="s">
        <v>521</v>
      </c>
      <c r="F166" s="255" t="s">
        <v>266</v>
      </c>
      <c r="G166" s="255" t="s">
        <v>508</v>
      </c>
      <c r="H166" s="255" t="str">
        <f>IF($C166="","",IFERROR(IF(_xlfn.XLOOKUP($C166,tbl_StartedStatus[Bold ID],tbl_StartedStatus[Started])="Started","Yes",IF(_xlfn.XLOOKUP($C166,tbl_StartedStatus[Bold ID],tbl_StartedStatus[Started])="No Show","No Show","")),""))</f>
        <v/>
      </c>
      <c r="I166" s="656" t="s">
        <v>780</v>
      </c>
    </row>
    <row r="167" spans="1:9" ht="15" customHeight="1">
      <c r="A167" s="52"/>
      <c r="B167" s="255" t="s">
        <v>1121</v>
      </c>
      <c r="C167" s="153">
        <v>223904253</v>
      </c>
      <c r="D167" s="153">
        <v>4355134558</v>
      </c>
      <c r="E167" s="255" t="s">
        <v>805</v>
      </c>
      <c r="F167" s="255" t="s">
        <v>5481</v>
      </c>
      <c r="G167" s="255" t="s">
        <v>508</v>
      </c>
      <c r="H167" s="255" t="str">
        <f>IF($C167="","",IFERROR(IF(_xlfn.XLOOKUP($C167,tbl_StartedStatus[Bold ID],tbl_StartedStatus[Started])="Started","Yes",IF(_xlfn.XLOOKUP($C167,tbl_StartedStatus[Bold ID],tbl_StartedStatus[Started])="No Show","No Show","")),""))</f>
        <v/>
      </c>
      <c r="I167" s="656"/>
    </row>
    <row r="168" spans="1:9" ht="15" customHeight="1">
      <c r="A168" s="52">
        <v>852223104</v>
      </c>
      <c r="B168" s="153" t="s">
        <v>1122</v>
      </c>
      <c r="C168" s="153">
        <v>230568678</v>
      </c>
      <c r="D168" s="153">
        <v>8018357759</v>
      </c>
      <c r="E168" s="255" t="s">
        <v>733</v>
      </c>
      <c r="F168" s="255" t="s">
        <v>266</v>
      </c>
      <c r="G168" s="255"/>
      <c r="H168" s="255" t="str">
        <f>IF($C168="","",IFERROR(IF(_xlfn.XLOOKUP($C168,tbl_StartedStatus[Bold ID],tbl_StartedStatus[Started])="Started","Yes",IF(_xlfn.XLOOKUP($C168,tbl_StartedStatus[Bold ID],tbl_StartedStatus[Started])="No Show","No Show","")),""))</f>
        <v/>
      </c>
      <c r="I168" s="656" t="s">
        <v>1024</v>
      </c>
    </row>
    <row r="169" spans="1:9" ht="15" customHeight="1">
      <c r="A169" s="52"/>
      <c r="B169" s="153" t="s">
        <v>800</v>
      </c>
      <c r="C169" s="153">
        <v>180366945</v>
      </c>
      <c r="D169" s="153">
        <v>3853387157</v>
      </c>
      <c r="E169" s="255" t="s">
        <v>516</v>
      </c>
      <c r="F169" s="255" t="s">
        <v>5480</v>
      </c>
      <c r="G169" s="255"/>
      <c r="H169" s="255" t="str">
        <f>IF($C169="","",IFERROR(IF(_xlfn.XLOOKUP($C169,tbl_StartedStatus[Bold ID],tbl_StartedStatus[Started])="Started","Yes",IF(_xlfn.XLOOKUP($C169,tbl_StartedStatus[Bold ID],tbl_StartedStatus[Started])="No Show","No Show","")),""))</f>
        <v/>
      </c>
      <c r="I169" s="656"/>
    </row>
    <row r="170" spans="1:9" ht="15" customHeight="1">
      <c r="A170" s="52"/>
      <c r="B170" s="153" t="s">
        <v>1123</v>
      </c>
      <c r="C170" s="153">
        <v>127763315</v>
      </c>
      <c r="D170" s="153">
        <v>3854889389</v>
      </c>
      <c r="E170" s="255" t="s">
        <v>516</v>
      </c>
      <c r="F170" s="255" t="s">
        <v>367</v>
      </c>
      <c r="G170" s="255" t="s">
        <v>508</v>
      </c>
      <c r="H170" s="255" t="str">
        <f>IF($C170="","",IFERROR(IF(_xlfn.XLOOKUP($C170,tbl_StartedStatus[Bold ID],tbl_StartedStatus[Started])="Started","Yes",IF(_xlfn.XLOOKUP($C170,tbl_StartedStatus[Bold ID],tbl_StartedStatus[Started])="No Show","No Show","")),""))</f>
        <v/>
      </c>
      <c r="I170" s="656" t="s">
        <v>1124</v>
      </c>
    </row>
    <row r="171" spans="1:9" ht="15" customHeight="1">
      <c r="A171" s="52"/>
      <c r="B171" s="153" t="s">
        <v>801</v>
      </c>
      <c r="C171" s="153">
        <v>121767865</v>
      </c>
      <c r="D171" s="153">
        <v>3853493323</v>
      </c>
      <c r="E171" s="255" t="s">
        <v>510</v>
      </c>
      <c r="F171" s="255" t="s">
        <v>266</v>
      </c>
      <c r="G171" s="255" t="s">
        <v>508</v>
      </c>
      <c r="H171" s="255" t="str">
        <f>IF($C171="","",IFERROR(IF(_xlfn.XLOOKUP($C171,tbl_StartedStatus[Bold ID],tbl_StartedStatus[Started])="Started","Yes",IF(_xlfn.XLOOKUP($C171,tbl_StartedStatus[Bold ID],tbl_StartedStatus[Started])="No Show","No Show","")),""))</f>
        <v/>
      </c>
      <c r="I171" s="656" t="s">
        <v>802</v>
      </c>
    </row>
    <row r="172" spans="1:9" ht="15" customHeight="1">
      <c r="A172" s="52"/>
      <c r="B172" s="153" t="s">
        <v>1125</v>
      </c>
      <c r="C172" s="153">
        <v>128553631</v>
      </c>
      <c r="D172" s="153" t="s">
        <v>803</v>
      </c>
      <c r="E172" s="255" t="s">
        <v>510</v>
      </c>
      <c r="F172" s="255" t="s">
        <v>987</v>
      </c>
      <c r="G172" s="255" t="s">
        <v>508</v>
      </c>
      <c r="H172" s="255" t="str">
        <f>IF($C172="","",IFERROR(IF(_xlfn.XLOOKUP($C172,tbl_StartedStatus[Bold ID],tbl_StartedStatus[Started])="Started","Yes",IF(_xlfn.XLOOKUP($C172,tbl_StartedStatus[Bold ID],tbl_StartedStatus[Started])="No Show","No Show","")),""))</f>
        <v/>
      </c>
      <c r="I172" s="656" t="s">
        <v>804</v>
      </c>
    </row>
    <row r="173" spans="1:9" ht="15" customHeight="1">
      <c r="A173" s="52" t="s">
        <v>1126</v>
      </c>
      <c r="B173" s="153" t="s">
        <v>806</v>
      </c>
      <c r="C173" s="153">
        <v>133415185</v>
      </c>
      <c r="D173" s="153">
        <v>3853410407</v>
      </c>
      <c r="E173" s="255" t="s">
        <v>516</v>
      </c>
      <c r="F173" s="255" t="s">
        <v>5480</v>
      </c>
      <c r="G173" s="255" t="s">
        <v>508</v>
      </c>
      <c r="H173" s="255" t="str">
        <f>IF($C173="","",IFERROR(IF(_xlfn.XLOOKUP($C173,tbl_StartedStatus[Bold ID],tbl_StartedStatus[Started])="Started","Yes",IF(_xlfn.XLOOKUP($C173,tbl_StartedStatus[Bold ID],tbl_StartedStatus[Started])="No Show","No Show","")),""))</f>
        <v/>
      </c>
      <c r="I173" s="656"/>
    </row>
    <row r="174" spans="1:9" ht="15" customHeight="1">
      <c r="A174" s="52" t="s">
        <v>1127</v>
      </c>
      <c r="B174" s="153" t="s">
        <v>816</v>
      </c>
      <c r="C174" s="153">
        <v>230678782</v>
      </c>
      <c r="D174" s="153">
        <v>3852564608</v>
      </c>
      <c r="E174" s="255" t="s">
        <v>516</v>
      </c>
      <c r="F174" s="255" t="s">
        <v>5480</v>
      </c>
      <c r="G174" s="255"/>
      <c r="H174" s="255" t="str">
        <f>IF($C174="","",IFERROR(IF(_xlfn.XLOOKUP($C174,tbl_StartedStatus[Bold ID],tbl_StartedStatus[Started])="Started","Yes",IF(_xlfn.XLOOKUP($C174,tbl_StartedStatus[Bold ID],tbl_StartedStatus[Started])="No Show","No Show","")),""))</f>
        <v/>
      </c>
      <c r="I174" s="656"/>
    </row>
    <row r="175" spans="1:9" ht="15" customHeight="1">
      <c r="A175" s="52"/>
      <c r="B175" s="153" t="s">
        <v>850</v>
      </c>
      <c r="C175" s="153">
        <v>230680572</v>
      </c>
      <c r="D175" s="153">
        <v>3853019480</v>
      </c>
      <c r="E175" s="255" t="s">
        <v>1107</v>
      </c>
      <c r="F175" s="255" t="s">
        <v>5480</v>
      </c>
      <c r="G175" s="255" t="s">
        <v>508</v>
      </c>
      <c r="H175" s="255" t="str">
        <f>IF($C175="","",IFERROR(IF(_xlfn.XLOOKUP($C175,tbl_StartedStatus[Bold ID],tbl_StartedStatus[Started])="Started","Yes",IF(_xlfn.XLOOKUP($C175,tbl_StartedStatus[Bold ID],tbl_StartedStatus[Started])="No Show","No Show","")),""))</f>
        <v/>
      </c>
      <c r="I175" s="656"/>
    </row>
    <row r="176" spans="1:9" ht="15" customHeight="1">
      <c r="A176" s="52"/>
      <c r="B176" s="153" t="s">
        <v>1128</v>
      </c>
      <c r="C176" s="153">
        <v>219128873</v>
      </c>
      <c r="D176" s="153">
        <v>8019401651</v>
      </c>
      <c r="E176" s="255" t="s">
        <v>805</v>
      </c>
      <c r="F176" s="255" t="s">
        <v>5481</v>
      </c>
      <c r="G176" s="255" t="s">
        <v>508</v>
      </c>
      <c r="H176" s="255" t="str">
        <f>IF($C176="","",IFERROR(IF(_xlfn.XLOOKUP($C176,tbl_StartedStatus[Bold ID],tbl_StartedStatus[Started])="Started","Yes",IF(_xlfn.XLOOKUP($C176,tbl_StartedStatus[Bold ID],tbl_StartedStatus[Started])="No Show","No Show","")),""))</f>
        <v/>
      </c>
      <c r="I176" s="656"/>
    </row>
    <row r="177" spans="1:9" ht="15" customHeight="1" thickBot="1">
      <c r="A177" s="52" t="s">
        <v>1129</v>
      </c>
      <c r="B177" s="393" t="s">
        <v>809</v>
      </c>
      <c r="C177" s="393">
        <v>230682377</v>
      </c>
      <c r="D177" s="393">
        <v>4094337409</v>
      </c>
      <c r="E177" s="328" t="s">
        <v>516</v>
      </c>
      <c r="F177" s="328" t="s">
        <v>5481</v>
      </c>
      <c r="G177" s="328" t="s">
        <v>508</v>
      </c>
      <c r="H177" s="328" t="str">
        <f>IF($C177="","",IFERROR(IF(_xlfn.XLOOKUP($C177,tbl_StartedStatus[Bold ID],tbl_StartedStatus[Started])="Started","Yes",IF(_xlfn.XLOOKUP($C177,tbl_StartedStatus[Bold ID],tbl_StartedStatus[Started])="No Show","No Show","")),""))</f>
        <v/>
      </c>
      <c r="I177" s="667" t="s">
        <v>1130</v>
      </c>
    </row>
    <row r="178" spans="1:9" ht="15" customHeight="1">
      <c r="A178" s="679" t="s">
        <v>1131</v>
      </c>
      <c r="B178" s="669" t="s">
        <v>1019</v>
      </c>
      <c r="C178" s="670" t="s">
        <v>1020</v>
      </c>
      <c r="D178" s="659" t="s">
        <v>920</v>
      </c>
      <c r="E178" s="671"/>
      <c r="F178" s="672"/>
      <c r="G178" s="672"/>
      <c r="H178" s="672" t="str">
        <f>IF($C178="","",IFERROR(IF(_xlfn.XLOOKUP($C178,tbl_StartedStatus[Bold ID],tbl_StartedStatus[Started])="Started","Yes",IF(_xlfn.XLOOKUP($C178,tbl_StartedStatus[Bold ID],tbl_StartedStatus[Started])="No Show","No Show","")),""))</f>
        <v/>
      </c>
      <c r="I178" s="673"/>
    </row>
    <row r="179" spans="1:9" ht="15" customHeight="1" thickBot="1">
      <c r="A179" s="679" t="s">
        <v>921</v>
      </c>
      <c r="B179" s="651" t="s">
        <v>922</v>
      </c>
      <c r="C179" s="652" t="s">
        <v>923</v>
      </c>
      <c r="D179" s="653" t="s">
        <v>924</v>
      </c>
      <c r="E179" s="653" t="s">
        <v>497</v>
      </c>
      <c r="F179" s="654" t="s">
        <v>925</v>
      </c>
      <c r="G179" s="654" t="s">
        <v>926</v>
      </c>
      <c r="H179" s="654" t="s">
        <v>5473</v>
      </c>
      <c r="I179" s="655" t="s">
        <v>455</v>
      </c>
    </row>
    <row r="180" spans="1:9" ht="15" customHeight="1">
      <c r="A180" s="52"/>
      <c r="B180" s="680" t="s">
        <v>777</v>
      </c>
      <c r="C180" s="661">
        <v>217233983</v>
      </c>
      <c r="D180" s="661">
        <v>3853541676</v>
      </c>
      <c r="E180" s="662" t="s">
        <v>741</v>
      </c>
      <c r="F180" s="680"/>
      <c r="G180" s="661"/>
      <c r="H180" s="661" t="str">
        <f>IF($C180="","",IFERROR(IF(_xlfn.XLOOKUP($C180,tbl_StartedStatus[Bold ID],tbl_StartedStatus[Started])="Started","Yes",IF(_xlfn.XLOOKUP($C180,tbl_StartedStatus[Bold ID],tbl_StartedStatus[Started])="No Show","No Show","")),""))</f>
        <v/>
      </c>
      <c r="I180" s="677"/>
    </row>
    <row r="181" spans="1:9" ht="15" customHeight="1">
      <c r="A181" s="52"/>
      <c r="B181" s="255" t="s">
        <v>811</v>
      </c>
      <c r="C181" s="255">
        <v>124766504</v>
      </c>
      <c r="D181" s="255" t="s">
        <v>812</v>
      </c>
      <c r="E181" s="255" t="s">
        <v>510</v>
      </c>
      <c r="F181" s="255" t="s">
        <v>987</v>
      </c>
      <c r="G181" s="255" t="s">
        <v>508</v>
      </c>
      <c r="H181" s="514" t="str">
        <f>IF($C181="","",IFERROR(IF(_xlfn.XLOOKUP($C181,tbl_StartedStatus[Bold ID],tbl_StartedStatus[Started])="Started","Yes",IF(_xlfn.XLOOKUP($C181,tbl_StartedStatus[Bold ID],tbl_StartedStatus[Started])="No Show","No Show","")),""))</f>
        <v/>
      </c>
      <c r="I181" s="656" t="s">
        <v>804</v>
      </c>
    </row>
    <row r="182" spans="1:9" ht="15" customHeight="1">
      <c r="A182" s="52"/>
      <c r="B182" s="153" t="s">
        <v>821</v>
      </c>
      <c r="C182" s="255">
        <v>215060132</v>
      </c>
      <c r="D182" s="57">
        <v>8018893037</v>
      </c>
      <c r="E182" s="255" t="s">
        <v>516</v>
      </c>
      <c r="F182" s="255" t="s">
        <v>5481</v>
      </c>
      <c r="G182" s="514"/>
      <c r="H182" s="514" t="str">
        <f>IF($C182="","",IFERROR(IF(_xlfn.XLOOKUP($C182,tbl_StartedStatus[Bold ID],tbl_StartedStatus[Started])="Started","Yes",IF(_xlfn.XLOOKUP($C182,tbl_StartedStatus[Bold ID],tbl_StartedStatus[Started])="No Show","No Show","")),""))</f>
        <v/>
      </c>
      <c r="I182" s="676"/>
    </row>
    <row r="183" spans="1:9" ht="15" customHeight="1">
      <c r="A183" s="52"/>
      <c r="B183" s="277" t="s">
        <v>864</v>
      </c>
      <c r="C183" s="255">
        <v>230693926</v>
      </c>
      <c r="D183" s="153">
        <v>8016618763</v>
      </c>
      <c r="E183" s="255" t="s">
        <v>684</v>
      </c>
      <c r="F183" s="255" t="s">
        <v>909</v>
      </c>
      <c r="G183" s="255" t="s">
        <v>508</v>
      </c>
      <c r="H183" s="514" t="str">
        <f>IF($C183="","",IFERROR(IF(_xlfn.XLOOKUP($C183,tbl_StartedStatus[Bold ID],tbl_StartedStatus[Started])="Started","Yes",IF(_xlfn.XLOOKUP($C183,tbl_StartedStatus[Bold ID],tbl_StartedStatus[Started])="No Show","No Show","")),""))</f>
        <v/>
      </c>
      <c r="I183" s="656" t="s">
        <v>1132</v>
      </c>
    </row>
    <row r="184" spans="1:9" ht="15" customHeight="1">
      <c r="A184" s="52"/>
      <c r="B184" s="153" t="s">
        <v>847</v>
      </c>
      <c r="C184" s="153">
        <v>229473437</v>
      </c>
      <c r="D184" s="153">
        <v>3855204321</v>
      </c>
      <c r="E184" s="255" t="s">
        <v>510</v>
      </c>
      <c r="F184" s="255" t="s">
        <v>5480</v>
      </c>
      <c r="G184" s="255"/>
      <c r="H184" s="255" t="str">
        <f>IF($C184="","",IFERROR(IF(_xlfn.XLOOKUP($C184,tbl_StartedStatus[Bold ID],tbl_StartedStatus[Started])="Started","Yes",IF(_xlfn.XLOOKUP($C184,tbl_StartedStatus[Bold ID],tbl_StartedStatus[Started])="No Show","No Show","")),""))</f>
        <v/>
      </c>
      <c r="I184" s="656"/>
    </row>
    <row r="185" spans="1:9" ht="15" customHeight="1">
      <c r="A185" s="52"/>
      <c r="B185" s="153" t="s">
        <v>851</v>
      </c>
      <c r="C185" s="153">
        <v>230553429</v>
      </c>
      <c r="D185" s="153">
        <v>3852962173</v>
      </c>
      <c r="E185" s="255" t="s">
        <v>516</v>
      </c>
      <c r="F185" s="255" t="s">
        <v>367</v>
      </c>
      <c r="G185" s="255" t="s">
        <v>508</v>
      </c>
      <c r="H185" s="255" t="str">
        <f>IF($C185="","",IFERROR(IF(_xlfn.XLOOKUP($C185,tbl_StartedStatus[Bold ID],tbl_StartedStatus[Started])="Started","Yes",IF(_xlfn.XLOOKUP($C185,tbl_StartedStatus[Bold ID],tbl_StartedStatus[Started])="No Show","No Show","")),""))</f>
        <v/>
      </c>
      <c r="I185" s="656" t="s">
        <v>1133</v>
      </c>
    </row>
    <row r="186" spans="1:9" ht="15" customHeight="1">
      <c r="A186" s="52"/>
      <c r="B186" s="153" t="s">
        <v>843</v>
      </c>
      <c r="C186" s="153">
        <v>235103783</v>
      </c>
      <c r="D186" s="153">
        <v>4326643931</v>
      </c>
      <c r="E186" s="255" t="s">
        <v>516</v>
      </c>
      <c r="F186" s="255" t="s">
        <v>5480</v>
      </c>
      <c r="G186" s="255" t="s">
        <v>508</v>
      </c>
      <c r="H186" s="255" t="str">
        <f>IF($C186="","",IFERROR(IF(_xlfn.XLOOKUP($C186,tbl_StartedStatus[Bold ID],tbl_StartedStatus[Started])="Started","Yes",IF(_xlfn.XLOOKUP($C186,tbl_StartedStatus[Bold ID],tbl_StartedStatus[Started])="No Show","No Show","")),""))</f>
        <v/>
      </c>
      <c r="I186" s="656"/>
    </row>
    <row r="187" spans="1:9" ht="15" customHeight="1">
      <c r="A187" s="52"/>
      <c r="B187" s="153" t="s">
        <v>855</v>
      </c>
      <c r="C187" s="153">
        <v>230689060</v>
      </c>
      <c r="D187" s="153">
        <v>9513994392</v>
      </c>
      <c r="E187" s="255" t="s">
        <v>684</v>
      </c>
      <c r="F187" s="255" t="s">
        <v>266</v>
      </c>
      <c r="G187" s="255" t="s">
        <v>508</v>
      </c>
      <c r="H187" s="255" t="str">
        <f>IF($C187="","",IFERROR(IF(_xlfn.XLOOKUP($C187,tbl_StartedStatus[Bold ID],tbl_StartedStatus[Started])="Started","Yes",IF(_xlfn.XLOOKUP($C187,tbl_StartedStatus[Bold ID],tbl_StartedStatus[Started])="No Show","No Show","")),""))</f>
        <v/>
      </c>
      <c r="I187" s="656" t="s">
        <v>1134</v>
      </c>
    </row>
    <row r="188" spans="1:9" ht="15" customHeight="1">
      <c r="A188" s="52"/>
      <c r="B188" s="255" t="s">
        <v>1135</v>
      </c>
      <c r="C188" s="255">
        <v>235337443</v>
      </c>
      <c r="D188" s="255">
        <v>8013479267</v>
      </c>
      <c r="E188" s="255" t="s">
        <v>684</v>
      </c>
      <c r="F188" s="255" t="s">
        <v>909</v>
      </c>
      <c r="G188" s="255" t="s">
        <v>508</v>
      </c>
      <c r="H188" s="255" t="str">
        <f>IF($C188="","",IFERROR(IF(_xlfn.XLOOKUP($C188,tbl_StartedStatus[Bold ID],tbl_StartedStatus[Started])="Started","Yes",IF(_xlfn.XLOOKUP($C188,tbl_StartedStatus[Bold ID],tbl_StartedStatus[Started])="No Show","No Show","")),""))</f>
        <v/>
      </c>
      <c r="I188" s="656" t="s">
        <v>1024</v>
      </c>
    </row>
    <row r="189" spans="1:9" ht="15" customHeight="1">
      <c r="A189" s="52"/>
      <c r="B189" s="255" t="s">
        <v>856</v>
      </c>
      <c r="C189" s="255">
        <v>235113308</v>
      </c>
      <c r="D189" s="255">
        <v>3366189053</v>
      </c>
      <c r="E189" s="255" t="s">
        <v>741</v>
      </c>
      <c r="F189" s="255" t="s">
        <v>987</v>
      </c>
      <c r="G189" s="255" t="s">
        <v>508</v>
      </c>
      <c r="H189" s="255" t="str">
        <f>IF($C189="","",IFERROR(IF(_xlfn.XLOOKUP($C189,tbl_StartedStatus[Bold ID],tbl_StartedStatus[Started])="Started","Yes",IF(_xlfn.XLOOKUP($C189,tbl_StartedStatus[Bold ID],tbl_StartedStatus[Started])="No Show","No Show","")),""))</f>
        <v/>
      </c>
      <c r="I189" s="656" t="s">
        <v>1136</v>
      </c>
    </row>
    <row r="190" spans="1:9" ht="15" customHeight="1">
      <c r="A190" s="52">
        <v>146599684</v>
      </c>
      <c r="B190" s="277" t="s">
        <v>1072</v>
      </c>
      <c r="C190" s="277">
        <v>149731745</v>
      </c>
      <c r="D190" s="255">
        <v>2176128184</v>
      </c>
      <c r="E190" s="255" t="s">
        <v>733</v>
      </c>
      <c r="F190" s="255" t="s">
        <v>5481</v>
      </c>
      <c r="G190" s="255" t="s">
        <v>508</v>
      </c>
      <c r="H190" s="255" t="str">
        <f>IF($C190="","",IFERROR(IF(_xlfn.XLOOKUP($C190,tbl_StartedStatus[Bold ID],tbl_StartedStatus[Started])="Started","Yes",IF(_xlfn.XLOOKUP($C190,tbl_StartedStatus[Bold ID],tbl_StartedStatus[Started])="No Show","No Show","")),""))</f>
        <v/>
      </c>
      <c r="I190" s="656"/>
    </row>
    <row r="191" spans="1:9" ht="15" customHeight="1">
      <c r="A191" s="52"/>
      <c r="B191" s="153" t="s">
        <v>857</v>
      </c>
      <c r="C191" s="153">
        <v>230749612</v>
      </c>
      <c r="D191" s="153">
        <v>7204212565</v>
      </c>
      <c r="E191" s="255" t="s">
        <v>684</v>
      </c>
      <c r="F191" s="255" t="s">
        <v>5481</v>
      </c>
      <c r="G191" s="255" t="s">
        <v>508</v>
      </c>
      <c r="H191" s="255" t="str">
        <f>IF($C191="","",IFERROR(IF(_xlfn.XLOOKUP($C191,tbl_StartedStatus[Bold ID],tbl_StartedStatus[Started])="Started","Yes",IF(_xlfn.XLOOKUP($C191,tbl_StartedStatus[Bold ID],tbl_StartedStatus[Started])="No Show","No Show","")),""))</f>
        <v/>
      </c>
      <c r="I191" s="656" t="s">
        <v>1137</v>
      </c>
    </row>
    <row r="192" spans="1:9" ht="15" customHeight="1">
      <c r="A192" s="52"/>
      <c r="B192" s="248" t="s">
        <v>1138</v>
      </c>
      <c r="C192" s="153">
        <v>114313745</v>
      </c>
      <c r="D192" s="153">
        <v>3853939363</v>
      </c>
      <c r="E192" s="255" t="s">
        <v>733</v>
      </c>
      <c r="F192" s="255" t="s">
        <v>5481</v>
      </c>
      <c r="G192" s="255"/>
      <c r="H192" s="255" t="str">
        <f>IF($C192="","",IFERROR(IF(_xlfn.XLOOKUP($C192,tbl_StartedStatus[Bold ID],tbl_StartedStatus[Started])="Started","Yes",IF(_xlfn.XLOOKUP($C192,tbl_StartedStatus[Bold ID],tbl_StartedStatus[Started])="No Show","No Show","")),""))</f>
        <v/>
      </c>
      <c r="I192" s="656"/>
    </row>
    <row r="193" spans="1:9" ht="15" customHeight="1">
      <c r="A193" s="52"/>
      <c r="B193" s="545" t="s">
        <v>860</v>
      </c>
      <c r="C193" s="153">
        <v>235368222</v>
      </c>
      <c r="D193" s="153">
        <v>3855363844</v>
      </c>
      <c r="E193" s="255" t="s">
        <v>516</v>
      </c>
      <c r="F193" s="255" t="s">
        <v>987</v>
      </c>
      <c r="G193" s="255" t="s">
        <v>508</v>
      </c>
      <c r="H193" s="255" t="str">
        <f>IF($C193="","",IFERROR(IF(_xlfn.XLOOKUP($C193,tbl_StartedStatus[Bold ID],tbl_StartedStatus[Started])="Started","Yes",IF(_xlfn.XLOOKUP($C193,tbl_StartedStatus[Bold ID],tbl_StartedStatus[Started])="No Show","No Show","")),""))</f>
        <v/>
      </c>
      <c r="I193" s="656" t="s">
        <v>1139</v>
      </c>
    </row>
    <row r="194" spans="1:9" ht="15" customHeight="1">
      <c r="A194" s="52"/>
      <c r="B194" s="255" t="s">
        <v>861</v>
      </c>
      <c r="C194" s="255">
        <v>191017674</v>
      </c>
      <c r="D194" s="255">
        <v>4044355328</v>
      </c>
      <c r="E194" s="255" t="s">
        <v>741</v>
      </c>
      <c r="F194" s="255" t="s">
        <v>367</v>
      </c>
      <c r="G194" s="255" t="s">
        <v>508</v>
      </c>
      <c r="H194" s="255" t="str">
        <f>IF($C194="","",IFERROR(IF(_xlfn.XLOOKUP($C194,tbl_StartedStatus[Bold ID],tbl_StartedStatus[Started])="Started","Yes",IF(_xlfn.XLOOKUP($C194,tbl_StartedStatus[Bold ID],tbl_StartedStatus[Started])="No Show","No Show","")),""))</f>
        <v/>
      </c>
      <c r="I194" s="656" t="s">
        <v>1140</v>
      </c>
    </row>
    <row r="195" spans="1:9" ht="15" customHeight="1">
      <c r="A195" s="52"/>
      <c r="B195" s="255" t="s">
        <v>1141</v>
      </c>
      <c r="C195" s="255">
        <v>103409638</v>
      </c>
      <c r="D195" s="255">
        <v>3853714779</v>
      </c>
      <c r="E195" s="255" t="s">
        <v>991</v>
      </c>
      <c r="F195" s="255" t="s">
        <v>987</v>
      </c>
      <c r="G195" s="255" t="s">
        <v>508</v>
      </c>
      <c r="H195" s="255" t="str">
        <f>IF($C195="","",IFERROR(IF(_xlfn.XLOOKUP($C195,tbl_StartedStatus[Bold ID],tbl_StartedStatus[Started])="Started","Yes",IF(_xlfn.XLOOKUP($C195,tbl_StartedStatus[Bold ID],tbl_StartedStatus[Started])="No Show","No Show","")),""))</f>
        <v/>
      </c>
      <c r="I195" s="656"/>
    </row>
    <row r="196" spans="1:9" ht="15" customHeight="1">
      <c r="A196" s="52"/>
      <c r="B196" s="153" t="s">
        <v>868</v>
      </c>
      <c r="C196" s="153">
        <v>218238140</v>
      </c>
      <c r="D196" s="153" t="s">
        <v>869</v>
      </c>
      <c r="E196" s="255" t="s">
        <v>516</v>
      </c>
      <c r="F196" s="255" t="s">
        <v>987</v>
      </c>
      <c r="G196" s="255" t="s">
        <v>508</v>
      </c>
      <c r="H196" s="255" t="str">
        <f>IF($C196="","",IFERROR(IF(_xlfn.XLOOKUP($C196,tbl_StartedStatus[Bold ID],tbl_StartedStatus[Started])="Started","Yes",IF(_xlfn.XLOOKUP($C196,tbl_StartedStatus[Bold ID],tbl_StartedStatus[Started])="No Show","No Show","")),""))</f>
        <v/>
      </c>
      <c r="I196" s="656" t="s">
        <v>1142</v>
      </c>
    </row>
    <row r="197" spans="1:9" ht="15" customHeight="1">
      <c r="A197" s="52" t="s">
        <v>1143</v>
      </c>
      <c r="B197" s="554" t="s">
        <v>1144</v>
      </c>
      <c r="C197" s="255">
        <v>122489044</v>
      </c>
      <c r="D197" s="255">
        <v>3854843374</v>
      </c>
      <c r="E197" s="255" t="s">
        <v>505</v>
      </c>
      <c r="F197" s="255" t="s">
        <v>5481</v>
      </c>
      <c r="G197" s="255" t="s">
        <v>508</v>
      </c>
      <c r="H197" s="255" t="str">
        <f>IF($C197="","",IFERROR(IF(_xlfn.XLOOKUP($C197,tbl_StartedStatus[Bold ID],tbl_StartedStatus[Started])="Started","Yes",IF(_xlfn.XLOOKUP($C197,tbl_StartedStatus[Bold ID],tbl_StartedStatus[Started])="No Show","No Show","")),""))</f>
        <v/>
      </c>
      <c r="I197" s="656" t="s">
        <v>1142</v>
      </c>
    </row>
    <row r="198" spans="1:9" ht="15" customHeight="1">
      <c r="A198" s="52"/>
      <c r="B198" s="255" t="s">
        <v>877</v>
      </c>
      <c r="C198" s="255">
        <v>198267631</v>
      </c>
      <c r="D198" s="255">
        <v>7205720125</v>
      </c>
      <c r="E198" s="255" t="s">
        <v>516</v>
      </c>
      <c r="F198" s="255" t="s">
        <v>5481</v>
      </c>
      <c r="G198" s="255"/>
      <c r="H198" s="255" t="str">
        <f>IF($C198="","",IFERROR(IF(_xlfn.XLOOKUP($C198,tbl_StartedStatus[Bold ID],tbl_StartedStatus[Started])="Started","Yes",IF(_xlfn.XLOOKUP($C198,tbl_StartedStatus[Bold ID],tbl_StartedStatus[Started])="No Show","No Show","")),""))</f>
        <v/>
      </c>
      <c r="I198" s="656"/>
    </row>
    <row r="199" spans="1:9" ht="15" customHeight="1">
      <c r="A199" s="52"/>
      <c r="B199" s="153" t="s">
        <v>1145</v>
      </c>
      <c r="C199" s="153">
        <v>235381721</v>
      </c>
      <c r="D199" s="153">
        <v>3107291724</v>
      </c>
      <c r="E199" s="255"/>
      <c r="F199" s="255" t="s">
        <v>909</v>
      </c>
      <c r="G199" s="255" t="s">
        <v>508</v>
      </c>
      <c r="H199" s="255" t="str">
        <f>IF($C199="","",IFERROR(IF(_xlfn.XLOOKUP($C199,tbl_StartedStatus[Bold ID],tbl_StartedStatus[Started])="Started","Yes",IF(_xlfn.XLOOKUP($C199,tbl_StartedStatus[Bold ID],tbl_StartedStatus[Started])="No Show","No Show","")),""))</f>
        <v/>
      </c>
      <c r="I199" s="656" t="s">
        <v>1142</v>
      </c>
    </row>
    <row r="200" spans="1:9" ht="15" customHeight="1" thickBot="1">
      <c r="A200" s="52"/>
      <c r="B200" s="681" t="s">
        <v>1146</v>
      </c>
      <c r="C200" s="328">
        <v>191017640</v>
      </c>
      <c r="D200" s="328">
        <v>6783149281</v>
      </c>
      <c r="E200" s="328" t="s">
        <v>741</v>
      </c>
      <c r="F200" s="328" t="s">
        <v>909</v>
      </c>
      <c r="G200" s="328" t="s">
        <v>508</v>
      </c>
      <c r="H200" s="328" t="str">
        <f>IF($C200="","",IFERROR(IF(_xlfn.XLOOKUP($C200,tbl_StartedStatus[Bold ID],tbl_StartedStatus[Started])="Started","Yes",IF(_xlfn.XLOOKUP($C200,tbl_StartedStatus[Bold ID],tbl_StartedStatus[Started])="No Show","No Show","")),""))</f>
        <v/>
      </c>
      <c r="I200" s="667" t="s">
        <v>1147</v>
      </c>
    </row>
    <row r="201" spans="1:9" ht="15" customHeight="1">
      <c r="A201" s="679" t="s">
        <v>1148</v>
      </c>
      <c r="B201" s="658" t="s">
        <v>918</v>
      </c>
      <c r="C201" s="308" t="s">
        <v>919</v>
      </c>
      <c r="D201" s="659" t="s">
        <v>920</v>
      </c>
      <c r="E201" s="310"/>
      <c r="F201" s="311"/>
      <c r="G201" s="311"/>
      <c r="H201" s="311" t="str">
        <f>IF($C201="","",IFERROR(IF(_xlfn.XLOOKUP($C201,tbl_StartedStatus[Bold ID],tbl_StartedStatus[Started])="Started","Yes",IF(_xlfn.XLOOKUP($C201,tbl_StartedStatus[Bold ID],tbl_StartedStatus[Started])="No Show","No Show","")),""))</f>
        <v/>
      </c>
      <c r="I201" s="660"/>
    </row>
    <row r="202" spans="1:9" ht="15" customHeight="1" thickBot="1">
      <c r="A202" s="679" t="s">
        <v>921</v>
      </c>
      <c r="B202" s="651" t="s">
        <v>1149</v>
      </c>
      <c r="C202" s="652" t="s">
        <v>923</v>
      </c>
      <c r="D202" s="653" t="s">
        <v>924</v>
      </c>
      <c r="E202" s="653" t="s">
        <v>497</v>
      </c>
      <c r="F202" s="654" t="s">
        <v>925</v>
      </c>
      <c r="G202" s="654" t="s">
        <v>926</v>
      </c>
      <c r="H202" s="654" t="s">
        <v>5473</v>
      </c>
      <c r="I202" s="655" t="s">
        <v>455</v>
      </c>
    </row>
    <row r="203" spans="1:9" ht="15" customHeight="1">
      <c r="A203" s="52"/>
      <c r="B203" s="153" t="s">
        <v>810</v>
      </c>
      <c r="C203" s="153">
        <v>160694935</v>
      </c>
      <c r="D203" s="153">
        <v>3465643262</v>
      </c>
      <c r="E203" s="662" t="s">
        <v>516</v>
      </c>
      <c r="F203" s="662" t="s">
        <v>5480</v>
      </c>
      <c r="G203" s="662" t="s">
        <v>508</v>
      </c>
      <c r="H203" s="662" t="str">
        <f>IF($C203="","",IFERROR(IF(_xlfn.XLOOKUP($C203,tbl_StartedStatus[Bold ID],tbl_StartedStatus[Started])="Started","Yes",IF(_xlfn.XLOOKUP($C203,tbl_StartedStatus[Bold ID],tbl_StartedStatus[Started])="No Show","No Show","")),""))</f>
        <v/>
      </c>
      <c r="I203" s="677"/>
    </row>
    <row r="204" spans="1:9" ht="15" customHeight="1">
      <c r="A204" s="52"/>
      <c r="B204" s="153" t="s">
        <v>1150</v>
      </c>
      <c r="C204" s="153">
        <v>230682475</v>
      </c>
      <c r="D204" s="447">
        <v>3465643793</v>
      </c>
      <c r="E204" s="255" t="s">
        <v>516</v>
      </c>
      <c r="F204" s="255" t="s">
        <v>5480</v>
      </c>
      <c r="G204" s="255" t="s">
        <v>508</v>
      </c>
      <c r="H204" s="255" t="str">
        <f>IF($C204="","",IFERROR(IF(_xlfn.XLOOKUP($C204,tbl_StartedStatus[Bold ID],tbl_StartedStatus[Started])="Started","Yes",IF(_xlfn.XLOOKUP($C204,tbl_StartedStatus[Bold ID],tbl_StartedStatus[Started])="No Show","No Show","")),""))</f>
        <v/>
      </c>
      <c r="I204" s="656"/>
    </row>
    <row r="205" spans="1:9" ht="15" customHeight="1">
      <c r="A205" s="52"/>
      <c r="B205" s="153" t="s">
        <v>1151</v>
      </c>
      <c r="C205" s="153">
        <v>120171149</v>
      </c>
      <c r="D205" s="57">
        <v>8016615217</v>
      </c>
      <c r="E205" s="255" t="s">
        <v>805</v>
      </c>
      <c r="F205" s="255" t="s">
        <v>5480</v>
      </c>
      <c r="G205" s="255"/>
      <c r="H205" s="255" t="str">
        <f>IF($C205="","",IFERROR(IF(_xlfn.XLOOKUP($C205,tbl_StartedStatus[Bold ID],tbl_StartedStatus[Started])="Started","Yes",IF(_xlfn.XLOOKUP($C205,tbl_StartedStatus[Bold ID],tbl_StartedStatus[Started])="No Show","No Show","")),""))</f>
        <v/>
      </c>
      <c r="I205" s="656"/>
    </row>
    <row r="206" spans="1:9" ht="15" customHeight="1">
      <c r="A206" s="52"/>
      <c r="B206" s="153" t="s">
        <v>818</v>
      </c>
      <c r="C206" s="153">
        <v>230565555</v>
      </c>
      <c r="D206" s="153">
        <v>3853783387</v>
      </c>
      <c r="E206" s="255" t="s">
        <v>521</v>
      </c>
      <c r="F206" s="255" t="s">
        <v>5480</v>
      </c>
      <c r="G206" s="255" t="s">
        <v>508</v>
      </c>
      <c r="H206" s="255" t="str">
        <f>IF($C206="","",IFERROR(IF(_xlfn.XLOOKUP($C206,tbl_StartedStatus[Bold ID],tbl_StartedStatus[Started])="Started","Yes",IF(_xlfn.XLOOKUP($C206,tbl_StartedStatus[Bold ID],tbl_StartedStatus[Started])="No Show","No Show","")),""))</f>
        <v/>
      </c>
      <c r="I206" s="656"/>
    </row>
    <row r="207" spans="1:9" ht="15" customHeight="1">
      <c r="A207" s="52"/>
      <c r="B207" s="153" t="s">
        <v>817</v>
      </c>
      <c r="C207" s="153">
        <v>129429839</v>
      </c>
      <c r="D207" s="153">
        <v>18058654890</v>
      </c>
      <c r="E207" s="255" t="s">
        <v>510</v>
      </c>
      <c r="F207" s="255" t="s">
        <v>5480</v>
      </c>
      <c r="G207" s="255" t="s">
        <v>508</v>
      </c>
      <c r="H207" s="255" t="str">
        <f>IF($C207="","",IFERROR(IF(_xlfn.XLOOKUP($C207,tbl_StartedStatus[Bold ID],tbl_StartedStatus[Started])="Started","Yes",IF(_xlfn.XLOOKUP($C207,tbl_StartedStatus[Bold ID],tbl_StartedStatus[Started])="No Show","No Show","")),""))</f>
        <v/>
      </c>
      <c r="I207" s="656" t="s">
        <v>5848</v>
      </c>
    </row>
    <row r="208" spans="1:9" ht="15" customHeight="1">
      <c r="A208" s="52"/>
      <c r="B208" s="153" t="s">
        <v>815</v>
      </c>
      <c r="C208" s="153">
        <v>95654028</v>
      </c>
      <c r="D208" s="153">
        <v>8016660661</v>
      </c>
      <c r="E208" s="255" t="s">
        <v>516</v>
      </c>
      <c r="F208" s="255" t="s">
        <v>5481</v>
      </c>
      <c r="G208" s="255" t="s">
        <v>508</v>
      </c>
      <c r="H208" s="255" t="str">
        <f>IF($C208="","",IFERROR(IF(_xlfn.XLOOKUP($C208,tbl_StartedStatus[Bold ID],tbl_StartedStatus[Started])="Started","Yes",IF(_xlfn.XLOOKUP($C208,tbl_StartedStatus[Bold ID],tbl_StartedStatus[Started])="No Show","No Show","")),""))</f>
        <v/>
      </c>
      <c r="I208" s="656"/>
    </row>
    <row r="209" spans="1:9" ht="15" customHeight="1">
      <c r="A209" s="52"/>
      <c r="B209" s="504" t="s">
        <v>819</v>
      </c>
      <c r="C209" s="153">
        <v>230691935</v>
      </c>
      <c r="D209" s="57">
        <v>3855869186</v>
      </c>
      <c r="E209" s="255" t="s">
        <v>510</v>
      </c>
      <c r="F209" s="255" t="s">
        <v>909</v>
      </c>
      <c r="G209" s="255" t="s">
        <v>508</v>
      </c>
      <c r="H209" s="255" t="str">
        <f>IF($C209="","",IFERROR(IF(_xlfn.XLOOKUP($C209,tbl_StartedStatus[Bold ID],tbl_StartedStatus[Started])="Started","Yes",IF(_xlfn.XLOOKUP($C209,tbl_StartedStatus[Bold ID],tbl_StartedStatus[Started])="No Show","No Show","")),""))</f>
        <v/>
      </c>
      <c r="I209" s="656" t="s">
        <v>764</v>
      </c>
    </row>
    <row r="210" spans="1:9" ht="15" customHeight="1">
      <c r="A210" s="52" t="s">
        <v>1152</v>
      </c>
      <c r="B210" s="153" t="s">
        <v>820</v>
      </c>
      <c r="C210" s="153">
        <v>177619328</v>
      </c>
      <c r="D210" s="153">
        <v>3852994181</v>
      </c>
      <c r="E210" s="255" t="s">
        <v>516</v>
      </c>
      <c r="F210" s="255" t="s">
        <v>5481</v>
      </c>
      <c r="G210" s="255" t="s">
        <v>508</v>
      </c>
      <c r="H210" s="255" t="str">
        <f>IF($C210="","",IFERROR(IF(_xlfn.XLOOKUP($C210,tbl_StartedStatus[Bold ID],tbl_StartedStatus[Started])="Started","Yes",IF(_xlfn.XLOOKUP($C210,tbl_StartedStatus[Bold ID],tbl_StartedStatus[Started])="No Show","No Show","")),""))</f>
        <v/>
      </c>
      <c r="I210" s="656"/>
    </row>
    <row r="211" spans="1:9" ht="15" customHeight="1">
      <c r="A211" s="52">
        <v>822442612</v>
      </c>
      <c r="B211" s="153" t="s">
        <v>1153</v>
      </c>
      <c r="C211" s="153">
        <v>230689870</v>
      </c>
      <c r="D211" s="153">
        <v>3852522460</v>
      </c>
      <c r="E211" s="255" t="s">
        <v>733</v>
      </c>
      <c r="F211" s="255" t="s">
        <v>987</v>
      </c>
      <c r="G211" s="255"/>
      <c r="H211" s="255" t="str">
        <f>IF($C211="","",IFERROR(IF(_xlfn.XLOOKUP($C211,tbl_StartedStatus[Bold ID],tbl_StartedStatus[Started])="Started","Yes",IF(_xlfn.XLOOKUP($C211,tbl_StartedStatus[Bold ID],tbl_StartedStatus[Started])="No Show","No Show","")),""))</f>
        <v/>
      </c>
      <c r="I211" s="656" t="s">
        <v>988</v>
      </c>
    </row>
    <row r="212" spans="1:9" ht="15" customHeight="1">
      <c r="A212" s="52"/>
      <c r="B212" s="153" t="s">
        <v>822</v>
      </c>
      <c r="C212" s="153">
        <v>213123630</v>
      </c>
      <c r="D212" s="153">
        <v>3859779021</v>
      </c>
      <c r="E212" s="665" t="s">
        <v>516</v>
      </c>
      <c r="F212" s="255" t="s">
        <v>367</v>
      </c>
      <c r="G212" s="255" t="s">
        <v>508</v>
      </c>
      <c r="H212" s="255" t="str">
        <f>IF($C212="","",IFERROR(IF(_xlfn.XLOOKUP($C212,tbl_StartedStatus[Bold ID],tbl_StartedStatus[Started])="Started","Yes",IF(_xlfn.XLOOKUP($C212,tbl_StartedStatus[Bold ID],tbl_StartedStatus[Started])="No Show","No Show","")),""))</f>
        <v/>
      </c>
      <c r="I212" s="656"/>
    </row>
    <row r="213" spans="1:9" ht="15" customHeight="1">
      <c r="A213" s="52"/>
      <c r="B213" s="153" t="s">
        <v>824</v>
      </c>
      <c r="C213" s="153">
        <v>134063757</v>
      </c>
      <c r="D213" s="277" t="s">
        <v>825</v>
      </c>
      <c r="E213" s="255" t="s">
        <v>510</v>
      </c>
      <c r="F213" s="255" t="s">
        <v>5481</v>
      </c>
      <c r="G213" s="255"/>
      <c r="H213" s="255" t="str">
        <f>IF($C213="","",IFERROR(IF(_xlfn.XLOOKUP($C213,tbl_StartedStatus[Bold ID],tbl_StartedStatus[Started])="Started","Yes",IF(_xlfn.XLOOKUP($C213,tbl_StartedStatus[Bold ID],tbl_StartedStatus[Started])="No Show","No Show","")),""))</f>
        <v/>
      </c>
      <c r="I213" s="656"/>
    </row>
    <row r="214" spans="1:9" ht="15" customHeight="1">
      <c r="A214" s="52"/>
      <c r="B214" s="153" t="s">
        <v>828</v>
      </c>
      <c r="C214" s="153">
        <v>176312661</v>
      </c>
      <c r="D214" s="57">
        <v>3855567585</v>
      </c>
      <c r="E214" s="255" t="s">
        <v>510</v>
      </c>
      <c r="F214" s="255" t="s">
        <v>5480</v>
      </c>
      <c r="G214" s="255" t="s">
        <v>508</v>
      </c>
      <c r="H214" s="255" t="str">
        <f>IF($C214="","",IFERROR(IF(_xlfn.XLOOKUP($C214,tbl_StartedStatus[Bold ID],tbl_StartedStatus[Started])="Started","Yes",IF(_xlfn.XLOOKUP($C214,tbl_StartedStatus[Bold ID],tbl_StartedStatus[Started])="No Show","No Show","")),""))</f>
        <v/>
      </c>
      <c r="I214" s="656"/>
    </row>
    <row r="215" spans="1:9" ht="15" customHeight="1">
      <c r="A215" s="52"/>
      <c r="B215" s="277" t="s">
        <v>826</v>
      </c>
      <c r="C215" s="277">
        <v>152251119</v>
      </c>
      <c r="D215" s="277">
        <v>3855766809</v>
      </c>
      <c r="E215" s="255" t="s">
        <v>516</v>
      </c>
      <c r="F215" s="255" t="s">
        <v>909</v>
      </c>
      <c r="G215" s="255" t="s">
        <v>508</v>
      </c>
      <c r="H215" s="255" t="str">
        <f>IF($C215="","",IFERROR(IF(_xlfn.XLOOKUP($C215,tbl_StartedStatus[Bold ID],tbl_StartedStatus[Started])="Started","Yes",IF(_xlfn.XLOOKUP($C215,tbl_StartedStatus[Bold ID],tbl_StartedStatus[Started])="No Show","No Show","")),""))</f>
        <v/>
      </c>
      <c r="I215" s="656" t="s">
        <v>1024</v>
      </c>
    </row>
    <row r="216" spans="1:9" ht="15" customHeight="1">
      <c r="A216" s="52" t="s">
        <v>1154</v>
      </c>
      <c r="B216" s="153" t="s">
        <v>827</v>
      </c>
      <c r="C216" s="153">
        <v>133464827</v>
      </c>
      <c r="D216" s="153">
        <v>3855478374</v>
      </c>
      <c r="E216" s="255" t="s">
        <v>516</v>
      </c>
      <c r="F216" s="255" t="s">
        <v>5480</v>
      </c>
      <c r="G216" s="255" t="s">
        <v>508</v>
      </c>
      <c r="H216" s="255" t="str">
        <f>IF($C216="","",IFERROR(IF(_xlfn.XLOOKUP($C216,tbl_StartedStatus[Bold ID],tbl_StartedStatus[Started])="Started","Yes",IF(_xlfn.XLOOKUP($C216,tbl_StartedStatus[Bold ID],tbl_StartedStatus[Started])="No Show","No Show","")),""))</f>
        <v/>
      </c>
      <c r="I216" s="656"/>
    </row>
    <row r="217" spans="1:9" ht="15" customHeight="1">
      <c r="A217" s="52"/>
      <c r="B217" s="153" t="s">
        <v>899</v>
      </c>
      <c r="C217" s="153">
        <v>148860351</v>
      </c>
      <c r="D217" s="153" t="s">
        <v>1155</v>
      </c>
      <c r="E217" s="255" t="s">
        <v>741</v>
      </c>
      <c r="F217" s="255" t="s">
        <v>5481</v>
      </c>
      <c r="G217" s="255" t="s">
        <v>508</v>
      </c>
      <c r="H217" s="255" t="str">
        <f>IF($C217="","",IFERROR(IF(_xlfn.XLOOKUP($C217,tbl_StartedStatus[Bold ID],tbl_StartedStatus[Started])="Started","Yes",IF(_xlfn.XLOOKUP($C217,tbl_StartedStatus[Bold ID],tbl_StartedStatus[Started])="No Show","No Show","")),""))</f>
        <v/>
      </c>
      <c r="I217" s="656" t="s">
        <v>764</v>
      </c>
    </row>
    <row r="218" spans="1:9" ht="15" customHeight="1">
      <c r="A218" s="52"/>
      <c r="B218" s="153" t="s">
        <v>828</v>
      </c>
      <c r="C218" s="153">
        <v>176312661</v>
      </c>
      <c r="D218" s="153">
        <v>3855567585</v>
      </c>
      <c r="E218" s="255" t="s">
        <v>510</v>
      </c>
      <c r="F218" s="255" t="s">
        <v>5480</v>
      </c>
      <c r="G218" s="255"/>
      <c r="H218" s="255" t="str">
        <f>IF($C218="","",IFERROR(IF(_xlfn.XLOOKUP($C218,tbl_StartedStatus[Bold ID],tbl_StartedStatus[Started])="Started","Yes",IF(_xlfn.XLOOKUP($C218,tbl_StartedStatus[Bold ID],tbl_StartedStatus[Started])="No Show","No Show","")),""))</f>
        <v/>
      </c>
      <c r="I218" s="656"/>
    </row>
    <row r="219" spans="1:9" ht="15" customHeight="1">
      <c r="A219" s="52"/>
      <c r="B219" s="153" t="s">
        <v>1156</v>
      </c>
      <c r="C219" s="153">
        <v>123853392</v>
      </c>
      <c r="D219" s="153">
        <v>3855490972</v>
      </c>
      <c r="E219" s="255" t="s">
        <v>991</v>
      </c>
      <c r="F219" s="255" t="s">
        <v>5480</v>
      </c>
      <c r="G219" s="255" t="s">
        <v>508</v>
      </c>
      <c r="H219" s="255" t="str">
        <f>IF($C219="","",IFERROR(IF(_xlfn.XLOOKUP($C219,tbl_StartedStatus[Bold ID],tbl_StartedStatus[Started])="Started","Yes",IF(_xlfn.XLOOKUP($C219,tbl_StartedStatus[Bold ID],tbl_StartedStatus[Started])="No Show","No Show","")),""))</f>
        <v/>
      </c>
      <c r="I219" s="656"/>
    </row>
    <row r="220" spans="1:9" ht="15" customHeight="1">
      <c r="A220" s="52" t="s">
        <v>1157</v>
      </c>
      <c r="B220" s="153" t="s">
        <v>829</v>
      </c>
      <c r="C220" s="57">
        <v>230744602</v>
      </c>
      <c r="D220" s="153">
        <v>3852673454</v>
      </c>
      <c r="E220" s="255" t="s">
        <v>516</v>
      </c>
      <c r="F220" s="255" t="s">
        <v>5481</v>
      </c>
      <c r="G220" s="255" t="s">
        <v>508</v>
      </c>
      <c r="H220" s="255" t="str">
        <f>IF($C220="","",IFERROR(IF(_xlfn.XLOOKUP($C220,tbl_StartedStatus[Bold ID],tbl_StartedStatus[Started])="Started","Yes",IF(_xlfn.XLOOKUP($C220,tbl_StartedStatus[Bold ID],tbl_StartedStatus[Started])="No Show","No Show","")),""))</f>
        <v/>
      </c>
      <c r="I220" s="656"/>
    </row>
    <row r="221" spans="1:9" ht="15" customHeight="1">
      <c r="A221" s="52"/>
      <c r="B221" s="153" t="s">
        <v>881</v>
      </c>
      <c r="C221" s="57">
        <v>213123335</v>
      </c>
      <c r="D221" s="153">
        <v>2087519559</v>
      </c>
      <c r="E221" s="682" t="s">
        <v>510</v>
      </c>
      <c r="F221" s="255" t="s">
        <v>367</v>
      </c>
      <c r="G221" s="255" t="s">
        <v>508</v>
      </c>
      <c r="H221" s="255" t="str">
        <f>IF($C221="","",IFERROR(IF(_xlfn.XLOOKUP($C221,tbl_StartedStatus[Bold ID],tbl_StartedStatus[Started])="Started","Yes",IF(_xlfn.XLOOKUP($C221,tbl_StartedStatus[Bold ID],tbl_StartedStatus[Started])="No Show","No Show","")),""))</f>
        <v/>
      </c>
      <c r="I221" s="656"/>
    </row>
    <row r="222" spans="1:9" ht="15" customHeight="1">
      <c r="A222" s="52"/>
      <c r="B222" s="153" t="s">
        <v>889</v>
      </c>
      <c r="C222" s="57">
        <v>177691648</v>
      </c>
      <c r="D222" s="153">
        <v>3853782163</v>
      </c>
      <c r="E222" s="682" t="s">
        <v>516</v>
      </c>
      <c r="F222" s="255" t="s">
        <v>5480</v>
      </c>
      <c r="G222" s="255" t="s">
        <v>508</v>
      </c>
      <c r="H222" s="255" t="str">
        <f>IF($C222="","",IFERROR(IF(_xlfn.XLOOKUP($C222,tbl_StartedStatus[Bold ID],tbl_StartedStatus[Started])="Started","Yes",IF(_xlfn.XLOOKUP($C222,tbl_StartedStatus[Bold ID],tbl_StartedStatus[Started])="No Show","No Show","")),""))</f>
        <v/>
      </c>
      <c r="I222" s="656"/>
    </row>
    <row r="223" spans="1:9" ht="15" customHeight="1" thickBot="1">
      <c r="A223" s="52"/>
      <c r="B223" s="153" t="s">
        <v>830</v>
      </c>
      <c r="C223" s="153">
        <v>218398919</v>
      </c>
      <c r="D223" s="153" t="s">
        <v>831</v>
      </c>
      <c r="E223" s="328" t="s">
        <v>516</v>
      </c>
      <c r="F223" s="328" t="s">
        <v>5480</v>
      </c>
      <c r="G223" s="328"/>
      <c r="H223" s="328" t="str">
        <f>IF($C223="","",IFERROR(IF(_xlfn.XLOOKUP($C223,tbl_StartedStatus[Bold ID],tbl_StartedStatus[Started])="Started","Yes",IF(_xlfn.XLOOKUP($C223,tbl_StartedStatus[Bold ID],tbl_StartedStatus[Started])="No Show","No Show","")),""))</f>
        <v/>
      </c>
      <c r="I223" s="667"/>
    </row>
    <row r="224" spans="1:9" ht="15" customHeight="1">
      <c r="A224" s="679" t="s">
        <v>1158</v>
      </c>
      <c r="B224" s="658" t="s">
        <v>918</v>
      </c>
      <c r="C224" s="308" t="s">
        <v>919</v>
      </c>
      <c r="D224" s="659" t="s">
        <v>920</v>
      </c>
      <c r="E224" s="310"/>
      <c r="F224" s="311"/>
      <c r="G224" s="311"/>
      <c r="H224" s="311" t="str">
        <f>IF($C224="","",IFERROR(IF(_xlfn.XLOOKUP($C224,tbl_StartedStatus[Bold ID],tbl_StartedStatus[Started])="Started","Yes",IF(_xlfn.XLOOKUP($C224,tbl_StartedStatus[Bold ID],tbl_StartedStatus[Started])="No Show","No Show","")),""))</f>
        <v/>
      </c>
      <c r="I224" s="660"/>
    </row>
    <row r="225" spans="1:9" ht="15" customHeight="1" thickBot="1">
      <c r="A225" s="679" t="s">
        <v>921</v>
      </c>
      <c r="B225" s="651" t="s">
        <v>922</v>
      </c>
      <c r="C225" s="652" t="s">
        <v>923</v>
      </c>
      <c r="D225" s="653" t="s">
        <v>924</v>
      </c>
      <c r="E225" s="653" t="s">
        <v>497</v>
      </c>
      <c r="F225" s="654" t="s">
        <v>925</v>
      </c>
      <c r="G225" s="654" t="s">
        <v>926</v>
      </c>
      <c r="H225" s="654" t="s">
        <v>5473</v>
      </c>
      <c r="I225" s="655" t="s">
        <v>455</v>
      </c>
    </row>
    <row r="226" spans="1:9" ht="15" customHeight="1">
      <c r="A226" s="52" t="s">
        <v>1159</v>
      </c>
      <c r="B226" s="153" t="s">
        <v>814</v>
      </c>
      <c r="C226" s="153">
        <v>230680555</v>
      </c>
      <c r="D226" s="153">
        <v>7722066737</v>
      </c>
      <c r="E226" s="662" t="s">
        <v>516</v>
      </c>
      <c r="F226" s="662" t="s">
        <v>5480</v>
      </c>
      <c r="G226" s="662"/>
      <c r="H226" s="662" t="str">
        <f>IF($C226="","",IFERROR(IF(_xlfn.XLOOKUP($C226,tbl_StartedStatus[Bold ID],tbl_StartedStatus[Started])="Started","Yes",IF(_xlfn.XLOOKUP($C226,tbl_StartedStatus[Bold ID],tbl_StartedStatus[Started])="No Show","No Show","")),""))</f>
        <v/>
      </c>
      <c r="I226" s="663" t="s">
        <v>5849</v>
      </c>
    </row>
    <row r="227" spans="1:9" ht="15" customHeight="1">
      <c r="A227" s="52" t="s">
        <v>1160</v>
      </c>
      <c r="B227" s="153" t="s">
        <v>834</v>
      </c>
      <c r="C227" s="153">
        <v>230752878</v>
      </c>
      <c r="D227" s="153">
        <v>2109657128</v>
      </c>
      <c r="E227" s="255" t="s">
        <v>516</v>
      </c>
      <c r="F227" s="255" t="s">
        <v>5480</v>
      </c>
      <c r="G227" s="255" t="s">
        <v>508</v>
      </c>
      <c r="H227" s="255" t="str">
        <f>IF($C227="","",IFERROR(IF(_xlfn.XLOOKUP($C227,tbl_StartedStatus[Bold ID],tbl_StartedStatus[Started])="Started","Yes",IF(_xlfn.XLOOKUP($C227,tbl_StartedStatus[Bold ID],tbl_StartedStatus[Started])="No Show","No Show","")),""))</f>
        <v/>
      </c>
      <c r="I227" s="656"/>
    </row>
    <row r="228" spans="1:9" ht="15" customHeight="1">
      <c r="A228" s="52">
        <v>64836664</v>
      </c>
      <c r="B228" s="255" t="s">
        <v>835</v>
      </c>
      <c r="C228" s="153">
        <v>227080668</v>
      </c>
      <c r="D228" s="153">
        <v>3855623060</v>
      </c>
      <c r="E228" s="255" t="s">
        <v>733</v>
      </c>
      <c r="F228" s="255" t="s">
        <v>266</v>
      </c>
      <c r="G228" s="255" t="s">
        <v>508</v>
      </c>
      <c r="H228" s="255" t="str">
        <f>IF($C228="","",IFERROR(IF(_xlfn.XLOOKUP($C228,tbl_StartedStatus[Bold ID],tbl_StartedStatus[Started])="Started","Yes",IF(_xlfn.XLOOKUP($C228,tbl_StartedStatus[Bold ID],tbl_StartedStatus[Started])="No Show","No Show","")),""))</f>
        <v/>
      </c>
      <c r="I228" s="656" t="s">
        <v>836</v>
      </c>
    </row>
    <row r="229" spans="1:9" ht="15" customHeight="1">
      <c r="A229" s="52" t="s">
        <v>1161</v>
      </c>
      <c r="B229" s="153" t="s">
        <v>837</v>
      </c>
      <c r="C229" s="153">
        <v>217473091</v>
      </c>
      <c r="D229" s="153">
        <v>3855889982</v>
      </c>
      <c r="E229" s="255" t="s">
        <v>510</v>
      </c>
      <c r="F229" s="255" t="s">
        <v>5480</v>
      </c>
      <c r="G229" s="255" t="s">
        <v>508</v>
      </c>
      <c r="H229" s="255" t="str">
        <f>IF($C229="","",IFERROR(IF(_xlfn.XLOOKUP($C229,tbl_StartedStatus[Bold ID],tbl_StartedStatus[Started])="Started","Yes",IF(_xlfn.XLOOKUP($C229,tbl_StartedStatus[Bold ID],tbl_StartedStatus[Started])="No Show","No Show","")),""))</f>
        <v/>
      </c>
      <c r="I229" s="656"/>
    </row>
    <row r="230" spans="1:9" ht="15" customHeight="1">
      <c r="A230" s="52">
        <v>941719150</v>
      </c>
      <c r="B230" s="153" t="s">
        <v>1162</v>
      </c>
      <c r="C230" s="153">
        <v>182809296</v>
      </c>
      <c r="D230" s="153">
        <v>3856126738</v>
      </c>
      <c r="E230" s="255" t="s">
        <v>684</v>
      </c>
      <c r="F230" s="255" t="s">
        <v>5480</v>
      </c>
      <c r="G230" s="255"/>
      <c r="H230" s="255" t="str">
        <f>IF($C230="","",IFERROR(IF(_xlfn.XLOOKUP($C230,tbl_StartedStatus[Bold ID],tbl_StartedStatus[Started])="Started","Yes",IF(_xlfn.XLOOKUP($C230,tbl_StartedStatus[Bold ID],tbl_StartedStatus[Started])="No Show","No Show","")),""))</f>
        <v/>
      </c>
      <c r="I230" s="656"/>
    </row>
    <row r="231" spans="1:9" ht="15" customHeight="1">
      <c r="A231" s="52"/>
      <c r="B231" s="153" t="s">
        <v>1163</v>
      </c>
      <c r="C231" s="255">
        <v>221045047</v>
      </c>
      <c r="D231" s="153">
        <v>7126386003</v>
      </c>
      <c r="E231" s="255" t="s">
        <v>991</v>
      </c>
      <c r="F231" s="255" t="s">
        <v>5480</v>
      </c>
      <c r="G231" s="255" t="s">
        <v>508</v>
      </c>
      <c r="H231" s="255" t="str">
        <f>IF($C231="","",IFERROR(IF(_xlfn.XLOOKUP($C231,tbl_StartedStatus[Bold ID],tbl_StartedStatus[Started])="Started","Yes",IF(_xlfn.XLOOKUP($C231,tbl_StartedStatus[Bold ID],tbl_StartedStatus[Started])="No Show","No Show","")),""))</f>
        <v/>
      </c>
      <c r="I231" s="656"/>
    </row>
    <row r="232" spans="1:9" ht="15" customHeight="1">
      <c r="A232" s="52" t="s">
        <v>1164</v>
      </c>
      <c r="B232" s="153" t="s">
        <v>838</v>
      </c>
      <c r="C232" s="153">
        <v>228723906</v>
      </c>
      <c r="D232" s="153">
        <v>9292299277</v>
      </c>
      <c r="E232" s="255" t="s">
        <v>516</v>
      </c>
      <c r="F232" s="255" t="s">
        <v>5481</v>
      </c>
      <c r="G232" s="255"/>
      <c r="H232" s="255" t="str">
        <f>IF($C232="","",IFERROR(IF(_xlfn.XLOOKUP($C232,tbl_StartedStatus[Bold ID],tbl_StartedStatus[Started])="Started","Yes",IF(_xlfn.XLOOKUP($C232,tbl_StartedStatus[Bold ID],tbl_StartedStatus[Started])="No Show","No Show","")),""))</f>
        <v/>
      </c>
      <c r="I232" s="656"/>
    </row>
    <row r="233" spans="1:9" ht="15" customHeight="1">
      <c r="A233" s="52"/>
      <c r="B233" s="153" t="s">
        <v>839</v>
      </c>
      <c r="C233" s="153">
        <v>202179153</v>
      </c>
      <c r="D233" s="153">
        <v>3858319211</v>
      </c>
      <c r="E233" s="255" t="s">
        <v>521</v>
      </c>
      <c r="F233" s="255" t="s">
        <v>5481</v>
      </c>
      <c r="G233" s="255"/>
      <c r="H233" s="255" t="str">
        <f>IF($C233="","",IFERROR(IF(_xlfn.XLOOKUP($C233,tbl_StartedStatus[Bold ID],tbl_StartedStatus[Started])="Started","Yes",IF(_xlfn.XLOOKUP($C233,tbl_StartedStatus[Bold ID],tbl_StartedStatus[Started])="No Show","No Show","")),""))</f>
        <v/>
      </c>
      <c r="I233" s="656"/>
    </row>
    <row r="234" spans="1:9" ht="15" customHeight="1">
      <c r="A234" s="52"/>
      <c r="B234" s="153" t="s">
        <v>884</v>
      </c>
      <c r="C234" s="153">
        <v>221049156</v>
      </c>
      <c r="D234" s="153"/>
      <c r="E234" s="255" t="s">
        <v>516</v>
      </c>
      <c r="F234" s="255"/>
      <c r="G234" s="255"/>
      <c r="H234" s="255" t="str">
        <f>IF($C234="","",IFERROR(IF(_xlfn.XLOOKUP($C234,tbl_StartedStatus[Bold ID],tbl_StartedStatus[Started])="Started","Yes",IF(_xlfn.XLOOKUP($C234,tbl_StartedStatus[Bold ID],tbl_StartedStatus[Started])="No Show","No Show","")),""))</f>
        <v/>
      </c>
      <c r="I234" s="656"/>
    </row>
    <row r="235" spans="1:9" ht="15" customHeight="1">
      <c r="A235" s="52"/>
      <c r="B235" s="153" t="s">
        <v>840</v>
      </c>
      <c r="C235" s="153">
        <v>235105593</v>
      </c>
      <c r="D235" s="153">
        <v>3853436566</v>
      </c>
      <c r="E235" s="153" t="s">
        <v>510</v>
      </c>
      <c r="F235" s="255" t="s">
        <v>5480</v>
      </c>
      <c r="G235" s="255" t="s">
        <v>508</v>
      </c>
      <c r="H235" s="255" t="str">
        <f>IF($C235="","",IFERROR(IF(_xlfn.XLOOKUP($C235,tbl_StartedStatus[Bold ID],tbl_StartedStatus[Started])="Started","Yes",IF(_xlfn.XLOOKUP($C235,tbl_StartedStatus[Bold ID],tbl_StartedStatus[Started])="No Show","No Show","")),""))</f>
        <v/>
      </c>
      <c r="I235" s="656"/>
    </row>
    <row r="236" spans="1:9" ht="15" customHeight="1">
      <c r="A236" s="52"/>
      <c r="B236" s="255" t="s">
        <v>1165</v>
      </c>
      <c r="C236" s="153">
        <v>225319346</v>
      </c>
      <c r="D236" s="57">
        <v>3856127453</v>
      </c>
      <c r="E236" s="255" t="s">
        <v>991</v>
      </c>
      <c r="F236" s="255" t="s">
        <v>5480</v>
      </c>
      <c r="G236" s="255"/>
      <c r="H236" s="255" t="str">
        <f>IF($C236="","",IFERROR(IF(_xlfn.XLOOKUP($C236,tbl_StartedStatus[Bold ID],tbl_StartedStatus[Started])="Started","Yes",IF(_xlfn.XLOOKUP($C236,tbl_StartedStatus[Bold ID],tbl_StartedStatus[Started])="No Show","No Show","")),""))</f>
        <v/>
      </c>
      <c r="I236" s="656"/>
    </row>
    <row r="237" spans="1:9" ht="15" customHeight="1">
      <c r="A237" s="52"/>
      <c r="B237" s="153" t="s">
        <v>1166</v>
      </c>
      <c r="C237" s="153">
        <v>142654006</v>
      </c>
      <c r="D237" s="57">
        <v>7739468807</v>
      </c>
      <c r="E237" s="255" t="s">
        <v>521</v>
      </c>
      <c r="F237" s="255" t="s">
        <v>987</v>
      </c>
      <c r="G237" s="255" t="s">
        <v>508</v>
      </c>
      <c r="H237" s="255" t="str">
        <f>IF($C237="","",IFERROR(IF(_xlfn.XLOOKUP($C237,tbl_StartedStatus[Bold ID],tbl_StartedStatus[Started])="Started","Yes",IF(_xlfn.XLOOKUP($C237,tbl_StartedStatus[Bold ID],tbl_StartedStatus[Started])="No Show","No Show","")),""))</f>
        <v/>
      </c>
      <c r="I237" s="656" t="s">
        <v>988</v>
      </c>
    </row>
    <row r="238" spans="1:9" ht="15" customHeight="1">
      <c r="A238" s="52"/>
      <c r="B238" s="153" t="s">
        <v>1167</v>
      </c>
      <c r="C238" s="153">
        <v>134428610</v>
      </c>
      <c r="D238" s="153">
        <v>8018353409</v>
      </c>
      <c r="E238" s="255" t="s">
        <v>733</v>
      </c>
      <c r="F238" s="255" t="s">
        <v>5480</v>
      </c>
      <c r="G238" s="255"/>
      <c r="H238" s="255" t="str">
        <f>IF($C238="","",IFERROR(IF(_xlfn.XLOOKUP($C238,tbl_StartedStatus[Bold ID],tbl_StartedStatus[Started])="Started","Yes",IF(_xlfn.XLOOKUP($C238,tbl_StartedStatus[Bold ID],tbl_StartedStatus[Started])="No Show","No Show","")),""))</f>
        <v/>
      </c>
      <c r="I238" s="656"/>
    </row>
    <row r="239" spans="1:9" ht="15" customHeight="1">
      <c r="A239" s="52"/>
      <c r="B239" s="153" t="s">
        <v>844</v>
      </c>
      <c r="C239" s="153">
        <v>198511675</v>
      </c>
      <c r="D239" s="153" t="s">
        <v>845</v>
      </c>
      <c r="E239" s="255" t="s">
        <v>510</v>
      </c>
      <c r="F239" s="255" t="s">
        <v>5480</v>
      </c>
      <c r="G239" s="255" t="s">
        <v>508</v>
      </c>
      <c r="H239" s="255" t="str">
        <f>IF($C239="","",IFERROR(IF(_xlfn.XLOOKUP($C239,tbl_StartedStatus[Bold ID],tbl_StartedStatus[Started])="Started","Yes",IF(_xlfn.XLOOKUP($C239,tbl_StartedStatus[Bold ID],tbl_StartedStatus[Started])="No Show","No Show","")),""))</f>
        <v/>
      </c>
      <c r="I239" s="656"/>
    </row>
    <row r="240" spans="1:9" ht="15" customHeight="1">
      <c r="A240" s="52"/>
      <c r="B240" s="153" t="s">
        <v>846</v>
      </c>
      <c r="C240" s="153">
        <v>183353645</v>
      </c>
      <c r="D240" s="153">
        <v>4356317742</v>
      </c>
      <c r="E240" s="255" t="s">
        <v>516</v>
      </c>
      <c r="F240" s="255" t="s">
        <v>5480</v>
      </c>
      <c r="G240" s="255"/>
      <c r="H240" s="255" t="str">
        <f>IF($C240="","",IFERROR(IF(_xlfn.XLOOKUP($C240,tbl_StartedStatus[Bold ID],tbl_StartedStatus[Started])="Started","Yes",IF(_xlfn.XLOOKUP($C240,tbl_StartedStatus[Bold ID],tbl_StartedStatus[Started])="No Show","No Show","")),""))</f>
        <v/>
      </c>
      <c r="I240" s="656"/>
    </row>
    <row r="241" spans="1:9" ht="15" customHeight="1">
      <c r="A241" s="52"/>
      <c r="B241" s="153" t="s">
        <v>848</v>
      </c>
      <c r="C241" s="153">
        <v>230693948</v>
      </c>
      <c r="D241" s="153">
        <v>3855427812</v>
      </c>
      <c r="E241" s="255" t="s">
        <v>510</v>
      </c>
      <c r="F241" s="255" t="s">
        <v>987</v>
      </c>
      <c r="G241" s="255" t="s">
        <v>508</v>
      </c>
      <c r="H241" s="255" t="str">
        <f>IF($C241="","",IFERROR(IF(_xlfn.XLOOKUP($C241,tbl_StartedStatus[Bold ID],tbl_StartedStatus[Started])="Started","Yes",IF(_xlfn.XLOOKUP($C241,tbl_StartedStatus[Bold ID],tbl_StartedStatus[Started])="No Show","No Show","")),""))</f>
        <v/>
      </c>
      <c r="I241" s="656" t="s">
        <v>1168</v>
      </c>
    </row>
    <row r="242" spans="1:9" ht="15" customHeight="1">
      <c r="A242" s="52"/>
      <c r="B242" s="153" t="s">
        <v>849</v>
      </c>
      <c r="C242" s="153">
        <v>230756189</v>
      </c>
      <c r="D242" s="153">
        <v>8016080878</v>
      </c>
      <c r="E242" s="255" t="s">
        <v>516</v>
      </c>
      <c r="F242" s="255" t="s">
        <v>5480</v>
      </c>
      <c r="G242" s="255" t="s">
        <v>508</v>
      </c>
      <c r="H242" s="255" t="str">
        <f>IF($C242="","",IFERROR(IF(_xlfn.XLOOKUP($C242,tbl_StartedStatus[Bold ID],tbl_StartedStatus[Started])="Started","Yes",IF(_xlfn.XLOOKUP($C242,tbl_StartedStatus[Bold ID],tbl_StartedStatus[Started])="No Show","No Show","")),""))</f>
        <v/>
      </c>
      <c r="I242" s="656"/>
    </row>
    <row r="243" spans="1:9" ht="15" customHeight="1">
      <c r="A243" s="52"/>
      <c r="B243" s="153" t="s">
        <v>852</v>
      </c>
      <c r="C243" s="153">
        <v>235113580</v>
      </c>
      <c r="D243" s="153">
        <v>3852971403</v>
      </c>
      <c r="E243" s="255" t="s">
        <v>516</v>
      </c>
      <c r="F243" s="255" t="s">
        <v>5481</v>
      </c>
      <c r="G243" s="255" t="s">
        <v>508</v>
      </c>
      <c r="H243" s="255" t="str">
        <f>IF($C243="","",IFERROR(IF(_xlfn.XLOOKUP($C243,tbl_StartedStatus[Bold ID],tbl_StartedStatus[Started])="Started","Yes",IF(_xlfn.XLOOKUP($C243,tbl_StartedStatus[Bold ID],tbl_StartedStatus[Started])="No Show","No Show","")),""))</f>
        <v/>
      </c>
      <c r="I243" s="656"/>
    </row>
    <row r="244" spans="1:9" ht="15" customHeight="1">
      <c r="A244" s="52"/>
      <c r="B244" s="153" t="s">
        <v>880</v>
      </c>
      <c r="C244" s="153">
        <v>230564899</v>
      </c>
      <c r="D244" s="153">
        <v>3854576673</v>
      </c>
      <c r="E244" s="255" t="s">
        <v>516</v>
      </c>
      <c r="F244" s="255" t="s">
        <v>5481</v>
      </c>
      <c r="G244" s="255" t="s">
        <v>508</v>
      </c>
      <c r="H244" s="255" t="str">
        <f>IF($C244="","",IFERROR(IF(_xlfn.XLOOKUP($C244,tbl_StartedStatus[Bold ID],tbl_StartedStatus[Started])="Started","Yes",IF(_xlfn.XLOOKUP($C244,tbl_StartedStatus[Bold ID],tbl_StartedStatus[Started])="No Show","No Show","")),""))</f>
        <v/>
      </c>
      <c r="I244" s="656"/>
    </row>
    <row r="245" spans="1:9" ht="15" customHeight="1">
      <c r="A245" s="52"/>
      <c r="B245" s="153" t="s">
        <v>853</v>
      </c>
      <c r="C245" s="153">
        <v>129963001</v>
      </c>
      <c r="D245" s="153">
        <v>3854906131</v>
      </c>
      <c r="E245" s="255" t="s">
        <v>516</v>
      </c>
      <c r="F245" s="255" t="s">
        <v>5480</v>
      </c>
      <c r="G245" s="255" t="s">
        <v>508</v>
      </c>
      <c r="H245" s="255" t="str">
        <f>IF($C245="","",IFERROR(IF(_xlfn.XLOOKUP($C245,tbl_StartedStatus[Bold ID],tbl_StartedStatus[Started])="Started","Yes",IF(_xlfn.XLOOKUP($C245,tbl_StartedStatus[Bold ID],tbl_StartedStatus[Started])="No Show","No Show","")),""))</f>
        <v/>
      </c>
      <c r="I245" s="656"/>
    </row>
    <row r="246" spans="1:9" ht="15" customHeight="1" thickBot="1">
      <c r="A246" s="52"/>
      <c r="B246" s="153" t="s">
        <v>854</v>
      </c>
      <c r="C246" s="153">
        <v>230752871</v>
      </c>
      <c r="D246" s="153">
        <v>2109684063</v>
      </c>
      <c r="E246" s="328" t="s">
        <v>516</v>
      </c>
      <c r="F246" s="328" t="s">
        <v>5481</v>
      </c>
      <c r="G246" s="328" t="s">
        <v>508</v>
      </c>
      <c r="H246" s="328" t="str">
        <f>IF($C246="","",IFERROR(IF(_xlfn.XLOOKUP($C246,tbl_StartedStatus[Bold ID],tbl_StartedStatus[Started])="Started","Yes",IF(_xlfn.XLOOKUP($C246,tbl_StartedStatus[Bold ID],tbl_StartedStatus[Started])="No Show","No Show","")),""))</f>
        <v/>
      </c>
      <c r="I246" s="667"/>
    </row>
    <row r="247" spans="1:9" ht="15" customHeight="1">
      <c r="A247" s="679" t="s">
        <v>1169</v>
      </c>
      <c r="B247" s="669" t="s">
        <v>1019</v>
      </c>
      <c r="C247" s="670" t="s">
        <v>1020</v>
      </c>
      <c r="D247" s="659" t="s">
        <v>920</v>
      </c>
      <c r="E247" s="671"/>
      <c r="F247" s="672"/>
      <c r="G247" s="672"/>
      <c r="H247" s="672" t="str">
        <f>IF($C247="","",IFERROR(IF(_xlfn.XLOOKUP($C247,tbl_StartedStatus[Bold ID],tbl_StartedStatus[Started])="Started","Yes",IF(_xlfn.XLOOKUP($C247,tbl_StartedStatus[Bold ID],tbl_StartedStatus[Started])="No Show","No Show","")),""))</f>
        <v/>
      </c>
      <c r="I247" s="673"/>
    </row>
    <row r="248" spans="1:9" ht="15" customHeight="1">
      <c r="A248" s="679" t="s">
        <v>921</v>
      </c>
      <c r="B248" s="651" t="s">
        <v>922</v>
      </c>
      <c r="C248" s="652" t="s">
        <v>923</v>
      </c>
      <c r="D248" s="653" t="s">
        <v>924</v>
      </c>
      <c r="E248" s="653" t="s">
        <v>497</v>
      </c>
      <c r="F248" s="654" t="s">
        <v>925</v>
      </c>
      <c r="G248" s="654" t="s">
        <v>926</v>
      </c>
      <c r="H248" s="654" t="s">
        <v>5473</v>
      </c>
      <c r="I248" s="655" t="s">
        <v>455</v>
      </c>
    </row>
    <row r="249" spans="1:9" ht="15" customHeight="1">
      <c r="A249" s="52" t="s">
        <v>5850</v>
      </c>
      <c r="B249" s="504" t="s">
        <v>1170</v>
      </c>
      <c r="C249" s="153">
        <v>95629297</v>
      </c>
      <c r="D249" s="153">
        <v>3855036893</v>
      </c>
      <c r="E249" s="255" t="s">
        <v>805</v>
      </c>
      <c r="F249" s="504" t="s">
        <v>987</v>
      </c>
      <c r="G249" s="153" t="s">
        <v>1332</v>
      </c>
      <c r="H249" s="153" t="str">
        <f>IF($C249="","",IFERROR(IF(_xlfn.XLOOKUP($C249,tbl_StartedStatus[Bold ID],tbl_StartedStatus[Started])="Started","Yes",IF(_xlfn.XLOOKUP($C249,tbl_StartedStatus[Bold ID],tbl_StartedStatus[Started])="No Show","No Show","")),""))</f>
        <v/>
      </c>
      <c r="I249" s="255" t="s">
        <v>5851</v>
      </c>
    </row>
    <row r="250" spans="1:9" ht="15" customHeight="1">
      <c r="A250" s="52" t="s">
        <v>1171</v>
      </c>
      <c r="B250" s="255" t="s">
        <v>887</v>
      </c>
      <c r="C250" s="255">
        <v>126814436</v>
      </c>
      <c r="D250" s="255">
        <v>3852674636</v>
      </c>
      <c r="E250" s="255" t="s">
        <v>536</v>
      </c>
      <c r="F250" s="255" t="s">
        <v>367</v>
      </c>
      <c r="G250" s="255" t="s">
        <v>508</v>
      </c>
      <c r="H250" s="255" t="str">
        <f>IF($C250="","",IFERROR(IF(_xlfn.XLOOKUP($C250,tbl_StartedStatus[Bold ID],tbl_StartedStatus[Started])="Started","Yes",IF(_xlfn.XLOOKUP($C250,tbl_StartedStatus[Bold ID],tbl_StartedStatus[Started])="No Show","No Show","")),""))</f>
        <v/>
      </c>
      <c r="I250" s="255" t="s">
        <v>5852</v>
      </c>
    </row>
    <row r="251" spans="1:9" ht="15" customHeight="1">
      <c r="A251" s="52" t="s">
        <v>1172</v>
      </c>
      <c r="B251" s="153" t="s">
        <v>5853</v>
      </c>
      <c r="C251" s="255">
        <v>235353112</v>
      </c>
      <c r="D251" s="255" t="s">
        <v>891</v>
      </c>
      <c r="E251" s="255" t="s">
        <v>536</v>
      </c>
      <c r="F251" s="255" t="s">
        <v>5481</v>
      </c>
      <c r="G251" s="255" t="s">
        <v>508</v>
      </c>
      <c r="H251" s="255" t="str">
        <f>IF($C251="","",IFERROR(IF(_xlfn.XLOOKUP($C251,tbl_StartedStatus[Bold ID],tbl_StartedStatus[Started])="Started","Yes",IF(_xlfn.XLOOKUP($C251,tbl_StartedStatus[Bold ID],tbl_StartedStatus[Started])="No Show","No Show","")),""))</f>
        <v/>
      </c>
      <c r="I251" s="656"/>
    </row>
    <row r="252" spans="1:9" ht="15" customHeight="1">
      <c r="A252" s="52" t="s">
        <v>1173</v>
      </c>
      <c r="B252" s="277" t="s">
        <v>897</v>
      </c>
      <c r="C252" s="255">
        <v>235113932</v>
      </c>
      <c r="D252" s="255">
        <v>235113932</v>
      </c>
      <c r="E252" s="255" t="s">
        <v>536</v>
      </c>
      <c r="F252" s="255" t="s">
        <v>266</v>
      </c>
      <c r="G252" s="255" t="s">
        <v>508</v>
      </c>
      <c r="H252" s="255" t="str">
        <f>IF($C252="","",IFERROR(IF(_xlfn.XLOOKUP($C252,tbl_StartedStatus[Bold ID],tbl_StartedStatus[Started])="Started","Yes",IF(_xlfn.XLOOKUP($C252,tbl_StartedStatus[Bold ID],tbl_StartedStatus[Started])="No Show","No Show","")),""))</f>
        <v/>
      </c>
      <c r="I252" s="656" t="s">
        <v>5854</v>
      </c>
    </row>
    <row r="253" spans="1:9" ht="15" customHeight="1">
      <c r="A253" s="52" t="s">
        <v>1174</v>
      </c>
      <c r="B253" s="153" t="s">
        <v>1175</v>
      </c>
      <c r="C253" s="153">
        <v>235452364</v>
      </c>
      <c r="D253" s="153" t="s">
        <v>900</v>
      </c>
      <c r="E253" s="255" t="s">
        <v>505</v>
      </c>
      <c r="F253" s="255" t="s">
        <v>5480</v>
      </c>
      <c r="G253" s="255" t="s">
        <v>508</v>
      </c>
      <c r="H253" s="255" t="str">
        <f>IF($C253="","",IFERROR(IF(_xlfn.XLOOKUP($C253,tbl_StartedStatus[Bold ID],tbl_StartedStatus[Started])="Started","Yes",IF(_xlfn.XLOOKUP($C253,tbl_StartedStatus[Bold ID],tbl_StartedStatus[Started])="No Show","No Show","")),""))</f>
        <v/>
      </c>
      <c r="I253" s="656"/>
    </row>
    <row r="254" spans="1:9" ht="15" customHeight="1">
      <c r="A254" s="52">
        <v>625501976</v>
      </c>
      <c r="B254" s="153" t="s">
        <v>903</v>
      </c>
      <c r="C254" s="153">
        <v>120773004</v>
      </c>
      <c r="D254" s="153">
        <v>3853332952</v>
      </c>
      <c r="E254" s="255" t="s">
        <v>733</v>
      </c>
      <c r="F254" s="255" t="s">
        <v>367</v>
      </c>
      <c r="G254" s="255" t="s">
        <v>508</v>
      </c>
      <c r="H254" s="255" t="str">
        <f>IF($C254="","",IFERROR(IF(_xlfn.XLOOKUP($C254,tbl_StartedStatus[Bold ID],tbl_StartedStatus[Started])="Started","Yes",IF(_xlfn.XLOOKUP($C254,tbl_StartedStatus[Bold ID],tbl_StartedStatus[Started])="No Show","No Show","")),""))</f>
        <v/>
      </c>
      <c r="I254" s="656" t="s">
        <v>5855</v>
      </c>
    </row>
    <row r="255" spans="1:9" ht="15" customHeight="1">
      <c r="A255" s="52">
        <v>618431341</v>
      </c>
      <c r="B255" s="153" t="s">
        <v>5776</v>
      </c>
      <c r="C255" s="153">
        <v>235116892</v>
      </c>
      <c r="D255" s="153">
        <v>3855287052</v>
      </c>
      <c r="E255" s="255" t="s">
        <v>756</v>
      </c>
      <c r="F255" s="255" t="s">
        <v>909</v>
      </c>
      <c r="G255" s="255" t="s">
        <v>508</v>
      </c>
      <c r="H255" s="255" t="str">
        <f>IF($C255="","",IFERROR(IF(_xlfn.XLOOKUP($C255,tbl_StartedStatus[Bold ID],tbl_StartedStatus[Started])="Started","Yes",IF(_xlfn.XLOOKUP($C255,tbl_StartedStatus[Bold ID],tbl_StartedStatus[Started])="No Show","No Show","")),""))</f>
        <v/>
      </c>
      <c r="I255" s="656" t="s">
        <v>5777</v>
      </c>
    </row>
    <row r="256" spans="1:9" ht="15" customHeight="1">
      <c r="A256" s="52">
        <v>835705282</v>
      </c>
      <c r="B256" s="153" t="s">
        <v>5778</v>
      </c>
      <c r="C256" s="153">
        <v>235467893</v>
      </c>
      <c r="D256" s="153">
        <v>8013857262</v>
      </c>
      <c r="E256" s="255" t="s">
        <v>733</v>
      </c>
      <c r="F256" s="255" t="s">
        <v>367</v>
      </c>
      <c r="G256" s="255" t="s">
        <v>508</v>
      </c>
      <c r="H256" s="255" t="str">
        <f>IF($C256="","",IFERROR(IF(_xlfn.XLOOKUP($C256,tbl_StartedStatus[Bold ID],tbl_StartedStatus[Started])="Started","Yes",IF(_xlfn.XLOOKUP($C256,tbl_StartedStatus[Bold ID],tbl_StartedStatus[Started])="No Show","No Show","")),""))</f>
        <v/>
      </c>
      <c r="I256" s="656" t="s">
        <v>5779</v>
      </c>
    </row>
    <row r="257" spans="1:9" ht="15" customHeight="1">
      <c r="A257" s="52" t="s">
        <v>5780</v>
      </c>
      <c r="B257" s="153" t="s">
        <v>5781</v>
      </c>
      <c r="C257" s="255">
        <v>180374830</v>
      </c>
      <c r="D257" s="255">
        <v>6692389554</v>
      </c>
      <c r="E257" s="255" t="s">
        <v>505</v>
      </c>
      <c r="F257" s="255" t="s">
        <v>266</v>
      </c>
      <c r="G257" s="255" t="s">
        <v>508</v>
      </c>
      <c r="H257" s="255" t="str">
        <f>IF($C257="","",IFERROR(IF(_xlfn.XLOOKUP($C257,tbl_StartedStatus[Bold ID],tbl_StartedStatus[Started])="Started","Yes",IF(_xlfn.XLOOKUP($C257,tbl_StartedStatus[Bold ID],tbl_StartedStatus[Started])="No Show","No Show","")),""))</f>
        <v/>
      </c>
      <c r="I257" s="656" t="s">
        <v>5782</v>
      </c>
    </row>
    <row r="258" spans="1:9" ht="15" customHeight="1">
      <c r="A258" s="52">
        <v>704514797</v>
      </c>
      <c r="B258" s="255" t="s">
        <v>5783</v>
      </c>
      <c r="C258" s="255">
        <v>235499527</v>
      </c>
      <c r="D258" s="255">
        <v>3855072816</v>
      </c>
      <c r="E258" s="255" t="s">
        <v>733</v>
      </c>
      <c r="F258" s="255" t="s">
        <v>367</v>
      </c>
      <c r="G258" s="255" t="s">
        <v>508</v>
      </c>
      <c r="H258" s="255" t="str">
        <f>IF($C258="","",IFERROR(IF(_xlfn.XLOOKUP($C258,tbl_StartedStatus[Bold ID],tbl_StartedStatus[Started])="Started","Yes",IF(_xlfn.XLOOKUP($C258,tbl_StartedStatus[Bold ID],tbl_StartedStatus[Started])="No Show","No Show","")),""))</f>
        <v/>
      </c>
      <c r="I258" s="656"/>
    </row>
    <row r="259" spans="1:9" ht="15" customHeight="1">
      <c r="A259" s="52" t="s">
        <v>5784</v>
      </c>
      <c r="B259" s="277" t="s">
        <v>5785</v>
      </c>
      <c r="C259" s="277">
        <v>201710794</v>
      </c>
      <c r="D259" s="255">
        <v>3853778168</v>
      </c>
      <c r="E259" s="255" t="s">
        <v>505</v>
      </c>
      <c r="F259" s="255" t="s">
        <v>5481</v>
      </c>
      <c r="G259" s="255" t="s">
        <v>508</v>
      </c>
      <c r="H259" s="255" t="str">
        <f>IF($C259="","",IFERROR(IF(_xlfn.XLOOKUP($C259,tbl_StartedStatus[Bold ID],tbl_StartedStatus[Started])="Started","Yes",IF(_xlfn.XLOOKUP($C259,tbl_StartedStatus[Bold ID],tbl_StartedStatus[Started])="No Show","No Show","")),""))</f>
        <v/>
      </c>
      <c r="I259" s="656"/>
    </row>
    <row r="260" spans="1:9" ht="15" customHeight="1">
      <c r="A260" s="52" t="s">
        <v>5786</v>
      </c>
      <c r="B260" s="153" t="s">
        <v>5629</v>
      </c>
      <c r="C260" s="153">
        <v>235426243</v>
      </c>
      <c r="D260" s="153" t="s">
        <v>5713</v>
      </c>
      <c r="E260" s="255" t="s">
        <v>536</v>
      </c>
      <c r="F260" s="255" t="s">
        <v>5481</v>
      </c>
      <c r="G260" s="255"/>
      <c r="H260" s="255" t="str">
        <f>IF($C260="","",IFERROR(IF(_xlfn.XLOOKUP($C260,tbl_StartedStatus[Bold ID],tbl_StartedStatus[Started])="Started","Yes",IF(_xlfn.XLOOKUP($C260,tbl_StartedStatus[Bold ID],tbl_StartedStatus[Started])="No Show","No Show","")),""))</f>
        <v/>
      </c>
      <c r="I260" s="656"/>
    </row>
    <row r="261" spans="1:9" ht="15" customHeight="1">
      <c r="A261" s="52">
        <v>646188186</v>
      </c>
      <c r="B261" s="248" t="s">
        <v>5628</v>
      </c>
      <c r="C261" s="153">
        <v>95703420</v>
      </c>
      <c r="D261" s="153">
        <v>8014715727</v>
      </c>
      <c r="E261" s="255" t="s">
        <v>741</v>
      </c>
      <c r="F261" s="255" t="s">
        <v>367</v>
      </c>
      <c r="G261" s="255" t="s">
        <v>508</v>
      </c>
      <c r="H261" s="255" t="str">
        <f>IF($C261="","",IFERROR(IF(_xlfn.XLOOKUP($C261,tbl_StartedStatus[Bold ID],tbl_StartedStatus[Started])="Started","Yes",IF(_xlfn.XLOOKUP($C261,tbl_StartedStatus[Bold ID],tbl_StartedStatus[Started])="No Show","No Show","")),""))</f>
        <v/>
      </c>
      <c r="I261" s="656" t="s">
        <v>5787</v>
      </c>
    </row>
    <row r="262" spans="1:9" ht="15" customHeight="1">
      <c r="A262" s="52"/>
      <c r="B262" s="255" t="s">
        <v>5610</v>
      </c>
      <c r="C262" s="255">
        <v>109088014</v>
      </c>
      <c r="D262" s="255" t="s">
        <v>5788</v>
      </c>
      <c r="E262" s="255" t="s">
        <v>516</v>
      </c>
      <c r="F262" s="255" t="s">
        <v>266</v>
      </c>
      <c r="G262" s="255" t="s">
        <v>508</v>
      </c>
      <c r="H262" s="255" t="str">
        <f>IF($C262="","",IFERROR(IF(_xlfn.XLOOKUP($C262,tbl_StartedStatus[Bold ID],tbl_StartedStatus[Started])="Started","Yes",IF(_xlfn.XLOOKUP($C262,tbl_StartedStatus[Bold ID],tbl_StartedStatus[Started])="No Show","No Show","")),""))</f>
        <v/>
      </c>
      <c r="I262" s="656" t="s">
        <v>5789</v>
      </c>
    </row>
    <row r="263" spans="1:9" ht="15" customHeight="1">
      <c r="A263" s="52" t="str">
        <f>IF($C263="","",IFERROR(_xlfn.XLOOKUP($C263,'1.PrepList'!$I$2:$I$1500,'1.PrepList'!$G$2:$G$1500,"")&amp;"",""))</f>
        <v/>
      </c>
      <c r="B263" s="255" t="str">
        <f>IF($C263="","",IFERROR(_xlfn.XLOOKUP($C263,'1.PrepList'!$I$2:$I$1500,'1.PrepList'!$H$2:$H$1500,"")&amp;"",""))</f>
        <v/>
      </c>
      <c r="C263" s="255"/>
      <c r="D263" s="255" t="str">
        <f>IF($C263="","",IFERROR(_xlfn.XLOOKUP($C263,'1.PrepList'!$I$2:$I$1500,'1.PrepList'!$J$2:$J$1500,"")&amp;"",""))</f>
        <v/>
      </c>
      <c r="E263" s="255" t="str">
        <f>IF($C263="","",IFERROR(_xlfn.XLOOKUP($C263,'1.PrepList'!$I$2:$I$1500,'1.PrepList'!$N$2:$N$1500,"")&amp;"",""))</f>
        <v/>
      </c>
      <c r="F263" s="255" t="str">
        <f>IF($C263="","",IFERROR(_xlfn.XLOOKUP($C263,'1.PrepList'!$I$2:$I$1500,'1.PrepList'!$K$2:$K$1500,"")&amp;"",""))</f>
        <v/>
      </c>
      <c r="G263" s="255"/>
      <c r="H263" s="255" t="str">
        <f>IF($C263="","",IFERROR(IF(_xlfn.XLOOKUP($C263,tbl_StartedStatus[Bold ID],tbl_StartedStatus[Started])="Started","Yes",IF(_xlfn.XLOOKUP($C263,tbl_StartedStatus[Bold ID],tbl_StartedStatus[Started])="No Show","No Show","")),""))</f>
        <v/>
      </c>
      <c r="I263" s="656"/>
    </row>
    <row r="264" spans="1:9" ht="15" customHeight="1">
      <c r="A264" s="52" t="str">
        <f>IF($C264="","",IFERROR(_xlfn.XLOOKUP($C264,'1.PrepList'!$I$2:$I$1500,'1.PrepList'!$G$2:$G$1500,"")&amp;"",""))</f>
        <v/>
      </c>
      <c r="B264" s="255" t="str">
        <f>IF($C264="","",IFERROR(_xlfn.XLOOKUP($C264,'1.PrepList'!$I$2:$I$1500,'1.PrepList'!$H$2:$H$1500,"")&amp;"",""))</f>
        <v/>
      </c>
      <c r="C264" s="255"/>
      <c r="D264" s="255" t="str">
        <f>IF($C264="","",IFERROR(_xlfn.XLOOKUP($C264,'1.PrepList'!$I$2:$I$1500,'1.PrepList'!$J$2:$J$1500,"")&amp;"",""))</f>
        <v/>
      </c>
      <c r="E264" s="255" t="str">
        <f>IF($C264="","",IFERROR(_xlfn.XLOOKUP($C264,'1.PrepList'!$I$2:$I$1500,'1.PrepList'!$N$2:$N$1500,"")&amp;"",""))</f>
        <v/>
      </c>
      <c r="F264" s="255" t="str">
        <f>IF($C264="","",IFERROR(_xlfn.XLOOKUP($C264,'1.PrepList'!$I$2:$I$1500,'1.PrepList'!$K$2:$K$1500,"")&amp;"",""))</f>
        <v/>
      </c>
      <c r="G264" s="255"/>
      <c r="H264" s="255" t="str">
        <f>IF($C264="","",IFERROR(IF(_xlfn.XLOOKUP($C264,tbl_StartedStatus[Bold ID],tbl_StartedStatus[Started])="Started","Yes",IF(_xlfn.XLOOKUP($C264,tbl_StartedStatus[Bold ID],tbl_StartedStatus[Started])="No Show","No Show","")),""))</f>
        <v/>
      </c>
      <c r="I264" s="656"/>
    </row>
    <row r="265" spans="1:9" ht="15" customHeight="1">
      <c r="A265" s="52" t="str">
        <f>IF($C265="","",IFERROR(_xlfn.XLOOKUP($C265,'1.PrepList'!$I$2:$I$1500,'1.PrepList'!$G$2:$G$1500,"")&amp;"",""))</f>
        <v/>
      </c>
      <c r="B265" s="255" t="str">
        <f>IF($C265="","",IFERROR(_xlfn.XLOOKUP($C265,'1.PrepList'!$I$2:$I$1500,'1.PrepList'!$H$2:$H$1500,"")&amp;"",""))</f>
        <v/>
      </c>
      <c r="C265" s="255"/>
      <c r="D265" s="255" t="str">
        <f>IF($C265="","",IFERROR(_xlfn.XLOOKUP($C265,'1.PrepList'!$I$2:$I$1500,'1.PrepList'!$J$2:$J$1500,"")&amp;"",""))</f>
        <v/>
      </c>
      <c r="E265" s="255" t="str">
        <f>IF($C265="","",IFERROR(_xlfn.XLOOKUP($C265,'1.PrepList'!$I$2:$I$1500,'1.PrepList'!$N$2:$N$1500,"")&amp;"",""))</f>
        <v/>
      </c>
      <c r="F265" s="255" t="str">
        <f>IF($C265="","",IFERROR(_xlfn.XLOOKUP($C265,'1.PrepList'!$I$2:$I$1500,'1.PrepList'!$K$2:$K$1500,"")&amp;"",""))</f>
        <v/>
      </c>
      <c r="G265" s="255"/>
      <c r="H265" s="255" t="str">
        <f>IF($C265="","",IFERROR(IF(_xlfn.XLOOKUP($C265,tbl_StartedStatus[Bold ID],tbl_StartedStatus[Started])="Started","Yes",IF(_xlfn.XLOOKUP($C265,tbl_StartedStatus[Bold ID],tbl_StartedStatus[Started])="No Show","No Show","")),""))</f>
        <v/>
      </c>
      <c r="I265" s="656"/>
    </row>
    <row r="266" spans="1:9" ht="15" customHeight="1">
      <c r="A266" s="52" t="str">
        <f>IF($C266="","",IFERROR(_xlfn.XLOOKUP($C266,'1.PrepList'!$I$2:$I$1500,'1.PrepList'!$G$2:$G$1500,"")&amp;"",""))</f>
        <v/>
      </c>
      <c r="B266" s="255" t="str">
        <f>IF($C266="","",IFERROR(_xlfn.XLOOKUP($C266,'1.PrepList'!$I$2:$I$1500,'1.PrepList'!$H$2:$H$1500,"")&amp;"",""))</f>
        <v/>
      </c>
      <c r="C266" s="255"/>
      <c r="D266" s="255" t="str">
        <f>IF($C266="","",IFERROR(_xlfn.XLOOKUP($C266,'1.PrepList'!$I$2:$I$1500,'1.PrepList'!$J$2:$J$1500,"")&amp;"",""))</f>
        <v/>
      </c>
      <c r="E266" s="255" t="str">
        <f>IF($C266="","",IFERROR(_xlfn.XLOOKUP($C266,'1.PrepList'!$I$2:$I$1500,'1.PrepList'!$N$2:$N$1500,"")&amp;"",""))</f>
        <v/>
      </c>
      <c r="F266" s="255" t="str">
        <f>IF($C266="","",IFERROR(_xlfn.XLOOKUP($C266,'1.PrepList'!$I$2:$I$1500,'1.PrepList'!$K$2:$K$1500,"")&amp;"",""))</f>
        <v/>
      </c>
      <c r="G266" s="255"/>
      <c r="H266" s="255" t="str">
        <f>IF($C266="","",IFERROR(IF(_xlfn.XLOOKUP($C266,tbl_StartedStatus[Bold ID],tbl_StartedStatus[Started])="Started","Yes",IF(_xlfn.XLOOKUP($C266,tbl_StartedStatus[Bold ID],tbl_StartedStatus[Started])="No Show","No Show","")),""))</f>
        <v/>
      </c>
      <c r="I266" s="656"/>
    </row>
    <row r="267" spans="1:9" ht="15" customHeight="1">
      <c r="A267" s="52" t="str">
        <f>IF($C267="","",IFERROR(_xlfn.XLOOKUP($C267,'1.PrepList'!$I$2:$I$1500,'1.PrepList'!$G$2:$G$1500,"")&amp;"",""))</f>
        <v/>
      </c>
      <c r="B267" s="255" t="str">
        <f>IF($C267="","",IFERROR(_xlfn.XLOOKUP($C267,'1.PrepList'!$I$2:$I$1500,'1.PrepList'!$H$2:$H$1500,"")&amp;"",""))</f>
        <v/>
      </c>
      <c r="C267" s="255"/>
      <c r="D267" s="255" t="str">
        <f>IF($C267="","",IFERROR(_xlfn.XLOOKUP($C267,'1.PrepList'!$I$2:$I$1500,'1.PrepList'!$J$2:$J$1500,"")&amp;"",""))</f>
        <v/>
      </c>
      <c r="E267" s="255" t="str">
        <f>IF($C267="","",IFERROR(_xlfn.XLOOKUP($C267,'1.PrepList'!$I$2:$I$1500,'1.PrepList'!$N$2:$N$1500,"")&amp;"",""))</f>
        <v/>
      </c>
      <c r="F267" s="255" t="str">
        <f>IF($C267="","",IFERROR(_xlfn.XLOOKUP($C267,'1.PrepList'!$I$2:$I$1500,'1.PrepList'!$K$2:$K$1500,"")&amp;"",""))</f>
        <v/>
      </c>
      <c r="G267" s="255"/>
      <c r="H267" s="255" t="str">
        <f>IF($C267="","",IFERROR(IF(_xlfn.XLOOKUP($C267,tbl_StartedStatus[Bold ID],tbl_StartedStatus[Started])="Started","Yes",IF(_xlfn.XLOOKUP($C267,tbl_StartedStatus[Bold ID],tbl_StartedStatus[Started])="No Show","No Show","")),""))</f>
        <v/>
      </c>
      <c r="I267" s="656"/>
    </row>
    <row r="268" spans="1:9" ht="15" customHeight="1" thickBot="1">
      <c r="A268" s="52" t="str">
        <f>IF($C268="","",IFERROR(_xlfn.XLOOKUP($C268,'1.PrepList'!$I$2:$I$1500,'1.PrepList'!$G$2:$G$1500,"")&amp;"",""))</f>
        <v/>
      </c>
      <c r="B268" s="255" t="str">
        <f>IF($C268="","",IFERROR(_xlfn.XLOOKUP($C268,'1.PrepList'!$I$2:$I$1500,'1.PrepList'!$H$2:$H$1500,"")&amp;"",""))</f>
        <v/>
      </c>
      <c r="C268" s="255"/>
      <c r="D268" s="255" t="str">
        <f>IF($C268="","",IFERROR(_xlfn.XLOOKUP($C268,'1.PrepList'!$I$2:$I$1500,'1.PrepList'!$J$2:$J$1500,"")&amp;"",""))</f>
        <v/>
      </c>
      <c r="E268" s="255" t="str">
        <f>IF($C268="","",IFERROR(_xlfn.XLOOKUP($C268,'1.PrepList'!$I$2:$I$1500,'1.PrepList'!$N$2:$N$1500,"")&amp;"",""))</f>
        <v/>
      </c>
      <c r="F268" s="255" t="str">
        <f>IF($C268="","",IFERROR(_xlfn.XLOOKUP($C268,'1.PrepList'!$I$2:$I$1500,'1.PrepList'!$K$2:$K$1500,"")&amp;"",""))</f>
        <v/>
      </c>
      <c r="G268" s="255"/>
      <c r="H268" s="255" t="str">
        <f>IF($C268="","",IFERROR(IF(_xlfn.XLOOKUP($C268,tbl_StartedStatus[Bold ID],tbl_StartedStatus[Started])="Started","Yes",IF(_xlfn.XLOOKUP($C268,tbl_StartedStatus[Bold ID],tbl_StartedStatus[Started])="No Show","No Show","")),""))</f>
        <v/>
      </c>
      <c r="I268" s="656"/>
    </row>
    <row r="269" spans="1:9" ht="15" customHeight="1">
      <c r="A269" s="683" t="s">
        <v>1176</v>
      </c>
      <c r="B269" s="645" t="s">
        <v>918</v>
      </c>
      <c r="C269" s="646" t="s">
        <v>919</v>
      </c>
      <c r="D269" s="647" t="s">
        <v>920</v>
      </c>
      <c r="E269" s="648"/>
      <c r="F269" s="649"/>
      <c r="G269" s="649"/>
      <c r="H269" s="649" t="str">
        <f>IF($C269="","",IFERROR(IF(_xlfn.XLOOKUP($C269,tbl_StartedStatus[Bold ID],tbl_StartedStatus[Started])="Started","Yes",IF(_xlfn.XLOOKUP($C269,tbl_StartedStatus[Bold ID],tbl_StartedStatus[Started])="No Show","No Show","")),""))</f>
        <v/>
      </c>
      <c r="I269" s="650"/>
    </row>
    <row r="270" spans="1:9" ht="15" customHeight="1" thickBot="1">
      <c r="A270" s="684" t="s">
        <v>921</v>
      </c>
      <c r="B270" s="651" t="s">
        <v>922</v>
      </c>
      <c r="C270" s="652" t="s">
        <v>923</v>
      </c>
      <c r="D270" s="653" t="s">
        <v>924</v>
      </c>
      <c r="E270" s="653" t="s">
        <v>497</v>
      </c>
      <c r="F270" s="654" t="s">
        <v>925</v>
      </c>
      <c r="G270" s="654" t="s">
        <v>926</v>
      </c>
      <c r="H270" s="654" t="s">
        <v>5473</v>
      </c>
      <c r="I270" s="655" t="s">
        <v>455</v>
      </c>
    </row>
    <row r="271" spans="1:9" ht="15" customHeight="1">
      <c r="A271" s="685" t="s">
        <v>3567</v>
      </c>
      <c r="B271" s="153" t="s">
        <v>1177</v>
      </c>
      <c r="C271" s="153">
        <v>220976169</v>
      </c>
      <c r="D271" s="153">
        <v>3854904989</v>
      </c>
      <c r="E271" s="662" t="s">
        <v>521</v>
      </c>
      <c r="F271" s="662" t="s">
        <v>5480</v>
      </c>
      <c r="G271" s="662"/>
      <c r="H271" s="662" t="str">
        <f>IF($C271="","",IFERROR(IF(_xlfn.XLOOKUP($C271,tbl_StartedStatus[Bold ID],tbl_StartedStatus[Started])="Started","Yes",IF(_xlfn.XLOOKUP($C271,tbl_StartedStatus[Bold ID],tbl_StartedStatus[Started])="No Show","No Show","")),""))</f>
        <v/>
      </c>
      <c r="I271" s="677"/>
    </row>
    <row r="272" spans="1:9" ht="15" customHeight="1">
      <c r="A272" s="685" t="s">
        <v>5856</v>
      </c>
      <c r="B272" s="153" t="s">
        <v>859</v>
      </c>
      <c r="C272" s="153">
        <v>133409736</v>
      </c>
      <c r="D272" s="153">
        <v>3852674628</v>
      </c>
      <c r="E272" s="255" t="s">
        <v>516</v>
      </c>
      <c r="F272" s="255" t="s">
        <v>367</v>
      </c>
      <c r="G272" s="255" t="s">
        <v>508</v>
      </c>
      <c r="H272" s="255" t="str">
        <f>IF($C272="","",IFERROR(IF(_xlfn.XLOOKUP($C272,tbl_StartedStatus[Bold ID],tbl_StartedStatus[Started])="Started","Yes",IF(_xlfn.XLOOKUP($C272,tbl_StartedStatus[Bold ID],tbl_StartedStatus[Started])="No Show","No Show","")),""))</f>
        <v/>
      </c>
      <c r="I272" s="656" t="s">
        <v>5857</v>
      </c>
    </row>
    <row r="273" spans="1:9" ht="15" customHeight="1">
      <c r="A273" s="685" t="s">
        <v>5790</v>
      </c>
      <c r="B273" s="153" t="s">
        <v>5601</v>
      </c>
      <c r="C273" s="153">
        <v>119560478</v>
      </c>
      <c r="D273" s="153" t="s">
        <v>5712</v>
      </c>
      <c r="E273" s="255" t="s">
        <v>505</v>
      </c>
      <c r="F273" s="255" t="s">
        <v>266</v>
      </c>
      <c r="G273" s="255" t="s">
        <v>508</v>
      </c>
      <c r="H273" s="255" t="str">
        <f>IF($C273="","",IFERROR(IF(_xlfn.XLOOKUP($C273,tbl_StartedStatus[Bold ID],tbl_StartedStatus[Started])="Started","Yes",IF(_xlfn.XLOOKUP($C273,tbl_StartedStatus[Bold ID],tbl_StartedStatus[Started])="No Show","No Show","")),""))</f>
        <v/>
      </c>
      <c r="I273" s="656" t="s">
        <v>5791</v>
      </c>
    </row>
    <row r="274" spans="1:9" ht="15" customHeight="1">
      <c r="A274" s="685"/>
      <c r="B274" s="153" t="s">
        <v>1178</v>
      </c>
      <c r="C274" s="153">
        <v>206246166</v>
      </c>
      <c r="D274" s="57" t="s">
        <v>1179</v>
      </c>
      <c r="E274" s="255" t="s">
        <v>805</v>
      </c>
      <c r="F274" s="255" t="s">
        <v>266</v>
      </c>
      <c r="G274" s="255" t="s">
        <v>508</v>
      </c>
      <c r="H274" s="255" t="str">
        <f>IF($C274="","",IFERROR(IF(_xlfn.XLOOKUP($C274,tbl_StartedStatus[Bold ID],tbl_StartedStatus[Started])="Started","Yes",IF(_xlfn.XLOOKUP($C274,tbl_StartedStatus[Bold ID],tbl_StartedStatus[Started])="No Show","No Show","")),""))</f>
        <v/>
      </c>
      <c r="I274" s="656" t="s">
        <v>1180</v>
      </c>
    </row>
    <row r="275" spans="1:9" ht="15" customHeight="1">
      <c r="A275" s="685"/>
      <c r="B275" s="153" t="s">
        <v>1181</v>
      </c>
      <c r="C275" s="428">
        <v>176312644</v>
      </c>
      <c r="D275" s="173">
        <v>3854636039</v>
      </c>
      <c r="E275" s="255" t="s">
        <v>741</v>
      </c>
      <c r="F275" s="255" t="s">
        <v>5480</v>
      </c>
      <c r="G275" s="255" t="s">
        <v>508</v>
      </c>
      <c r="H275" s="255" t="str">
        <f>IF($C275="","",IFERROR(IF(_xlfn.XLOOKUP($C275,tbl_StartedStatus[Bold ID],tbl_StartedStatus[Started])="Started","Yes",IF(_xlfn.XLOOKUP($C275,tbl_StartedStatus[Bold ID],tbl_StartedStatus[Started])="No Show","No Show","")),""))</f>
        <v/>
      </c>
      <c r="I275" s="656" t="s">
        <v>5858</v>
      </c>
    </row>
    <row r="276" spans="1:9" ht="15" customHeight="1">
      <c r="A276" s="685"/>
      <c r="B276" s="153" t="s">
        <v>863</v>
      </c>
      <c r="C276" s="153">
        <v>227786810</v>
      </c>
      <c r="D276" s="153">
        <v>8016808747</v>
      </c>
      <c r="E276" s="255" t="s">
        <v>516</v>
      </c>
      <c r="F276" s="255" t="s">
        <v>367</v>
      </c>
      <c r="G276" s="255" t="s">
        <v>508</v>
      </c>
      <c r="H276" s="255" t="str">
        <f>IF($C276="","",IFERROR(IF(_xlfn.XLOOKUP($C276,tbl_StartedStatus[Bold ID],tbl_StartedStatus[Started])="Started","Yes",IF(_xlfn.XLOOKUP($C276,tbl_StartedStatus[Bold ID],tbl_StartedStatus[Started])="No Show","No Show","")),""))</f>
        <v/>
      </c>
      <c r="I276" s="656" t="s">
        <v>5859</v>
      </c>
    </row>
    <row r="277" spans="1:9" ht="15" customHeight="1">
      <c r="A277" s="685"/>
      <c r="B277" s="153" t="s">
        <v>862</v>
      </c>
      <c r="C277" s="153">
        <v>111777959</v>
      </c>
      <c r="D277" s="153">
        <v>3853387654</v>
      </c>
      <c r="E277" s="255" t="s">
        <v>516</v>
      </c>
      <c r="F277" s="255" t="s">
        <v>266</v>
      </c>
      <c r="G277" s="255"/>
      <c r="H277" s="255" t="str">
        <f>IF($C277="","",IFERROR(IF(_xlfn.XLOOKUP($C277,tbl_StartedStatus[Bold ID],tbl_StartedStatus[Started])="Started","Yes",IF(_xlfn.XLOOKUP($C277,tbl_StartedStatus[Bold ID],tbl_StartedStatus[Started])="No Show","No Show","")),""))</f>
        <v/>
      </c>
      <c r="I277" s="656" t="s">
        <v>5787</v>
      </c>
    </row>
    <row r="278" spans="1:9" ht="15" customHeight="1">
      <c r="A278" s="685"/>
      <c r="B278" s="504" t="s">
        <v>1182</v>
      </c>
      <c r="C278" s="153">
        <v>235332711</v>
      </c>
      <c r="D278" s="57">
        <v>7204181428</v>
      </c>
      <c r="E278" s="255" t="s">
        <v>805</v>
      </c>
      <c r="F278" s="255" t="s">
        <v>5481</v>
      </c>
      <c r="G278" s="255"/>
      <c r="H278" s="255" t="str">
        <f>IF($C278="","",IFERROR(IF(_xlfn.XLOOKUP($C278,tbl_StartedStatus[Bold ID],tbl_StartedStatus[Started])="Started","Yes",IF(_xlfn.XLOOKUP($C278,tbl_StartedStatus[Bold ID],tbl_StartedStatus[Started])="No Show","No Show","")),""))</f>
        <v/>
      </c>
      <c r="I278" s="656"/>
    </row>
    <row r="279" spans="1:9" ht="15" customHeight="1">
      <c r="A279" s="685"/>
      <c r="B279" s="153" t="s">
        <v>865</v>
      </c>
      <c r="C279" s="153">
        <v>217301435</v>
      </c>
      <c r="D279" s="153">
        <v>3855073216</v>
      </c>
      <c r="E279" s="255" t="s">
        <v>510</v>
      </c>
      <c r="F279" s="255" t="s">
        <v>5481</v>
      </c>
      <c r="G279" s="255" t="s">
        <v>508</v>
      </c>
      <c r="H279" s="255" t="str">
        <f>IF($C279="","",IFERROR(IF(_xlfn.XLOOKUP($C279,tbl_StartedStatus[Bold ID],tbl_StartedStatus[Started])="Started","Yes",IF(_xlfn.XLOOKUP($C279,tbl_StartedStatus[Bold ID],tbl_StartedStatus[Started])="No Show","No Show","")),""))</f>
        <v/>
      </c>
      <c r="I279" s="656" t="s">
        <v>5860</v>
      </c>
    </row>
    <row r="280" spans="1:9" ht="15" customHeight="1">
      <c r="A280" s="685"/>
      <c r="B280" s="153" t="s">
        <v>1183</v>
      </c>
      <c r="C280" s="153">
        <v>157171547</v>
      </c>
      <c r="D280" s="153">
        <v>13854905344</v>
      </c>
      <c r="E280" s="255" t="s">
        <v>516</v>
      </c>
      <c r="F280" s="255" t="s">
        <v>987</v>
      </c>
      <c r="G280" s="255" t="s">
        <v>508</v>
      </c>
      <c r="H280" s="255" t="str">
        <f>IF($C280="","",IFERROR(IF(_xlfn.XLOOKUP($C280,tbl_StartedStatus[Bold ID],tbl_StartedStatus[Started])="Started","Yes",IF(_xlfn.XLOOKUP($C280,tbl_StartedStatus[Bold ID],tbl_StartedStatus[Started])="No Show","No Show","")),""))</f>
        <v/>
      </c>
      <c r="I280" s="656" t="s">
        <v>5861</v>
      </c>
    </row>
    <row r="281" spans="1:9" ht="15" customHeight="1">
      <c r="A281" s="685"/>
      <c r="B281" s="153" t="s">
        <v>1184</v>
      </c>
      <c r="C281" s="153">
        <v>230571525</v>
      </c>
      <c r="D281" s="153">
        <v>4352432156</v>
      </c>
      <c r="E281" s="255" t="s">
        <v>733</v>
      </c>
      <c r="F281" s="255" t="s">
        <v>987</v>
      </c>
      <c r="G281" s="255"/>
      <c r="H281" s="255" t="str">
        <f>IF($C281="","",IFERROR(IF(_xlfn.XLOOKUP($C281,tbl_StartedStatus[Bold ID],tbl_StartedStatus[Started])="Started","Yes",IF(_xlfn.XLOOKUP($C281,tbl_StartedStatus[Bold ID],tbl_StartedStatus[Started])="No Show","No Show","")),""))</f>
        <v/>
      </c>
      <c r="I281" s="656" t="s">
        <v>988</v>
      </c>
    </row>
    <row r="282" spans="1:9" ht="15" customHeight="1">
      <c r="A282" s="685"/>
      <c r="B282" s="665" t="s">
        <v>1185</v>
      </c>
      <c r="C282" s="153">
        <v>169009684</v>
      </c>
      <c r="D282" s="57">
        <v>3853073984</v>
      </c>
      <c r="E282" s="665" t="s">
        <v>805</v>
      </c>
      <c r="F282" s="665" t="s">
        <v>5480</v>
      </c>
      <c r="G282" s="255" t="s">
        <v>508</v>
      </c>
      <c r="H282" s="255" t="str">
        <f>IF($C282="","",IFERROR(IF(_xlfn.XLOOKUP($C282,tbl_StartedStatus[Bold ID],tbl_StartedStatus[Started])="Started","Yes",IF(_xlfn.XLOOKUP($C282,tbl_StartedStatus[Bold ID],tbl_StartedStatus[Started])="No Show","No Show","")),""))</f>
        <v/>
      </c>
      <c r="I282" s="656" t="s">
        <v>5862</v>
      </c>
    </row>
    <row r="283" spans="1:9" ht="15" customHeight="1">
      <c r="A283" s="685"/>
      <c r="B283" s="153" t="s">
        <v>867</v>
      </c>
      <c r="C283" s="153">
        <v>235108999</v>
      </c>
      <c r="D283" s="153">
        <v>3855907387</v>
      </c>
      <c r="E283" s="255" t="s">
        <v>516</v>
      </c>
      <c r="F283" s="255" t="s">
        <v>367</v>
      </c>
      <c r="G283" s="255" t="s">
        <v>508</v>
      </c>
      <c r="H283" s="255" t="str">
        <f>IF($C283="","",IFERROR(IF(_xlfn.XLOOKUP($C283,tbl_StartedStatus[Bold ID],tbl_StartedStatus[Started])="Started","Yes",IF(_xlfn.XLOOKUP($C283,tbl_StartedStatus[Bold ID],tbl_StartedStatus[Started])="No Show","No Show","")),""))</f>
        <v/>
      </c>
      <c r="I283" s="656" t="s">
        <v>5863</v>
      </c>
    </row>
    <row r="284" spans="1:9" ht="15" customHeight="1">
      <c r="A284" s="685"/>
      <c r="B284" s="153" t="s">
        <v>866</v>
      </c>
      <c r="C284" s="153">
        <v>122780693</v>
      </c>
      <c r="D284" s="57">
        <v>8013018215</v>
      </c>
      <c r="E284" s="255" t="s">
        <v>510</v>
      </c>
      <c r="F284" s="255" t="s">
        <v>5480</v>
      </c>
      <c r="G284" s="255" t="s">
        <v>508</v>
      </c>
      <c r="H284" s="255" t="str">
        <f>IF($C284="","",IFERROR(IF(_xlfn.XLOOKUP($C284,tbl_StartedStatus[Bold ID],tbl_StartedStatus[Started])="Started","Yes",IF(_xlfn.XLOOKUP($C284,tbl_StartedStatus[Bold ID],tbl_StartedStatus[Started])="No Show","No Show","")),""))</f>
        <v/>
      </c>
      <c r="I284" s="656"/>
    </row>
    <row r="285" spans="1:9" ht="15" customHeight="1">
      <c r="A285" s="685"/>
      <c r="B285" s="153" t="s">
        <v>870</v>
      </c>
      <c r="C285" s="153">
        <v>182841096</v>
      </c>
      <c r="D285" s="153">
        <v>6892693006</v>
      </c>
      <c r="E285" s="255" t="s">
        <v>516</v>
      </c>
      <c r="F285" s="255" t="s">
        <v>5480</v>
      </c>
      <c r="G285" s="255"/>
      <c r="H285" s="255" t="str">
        <f>IF($C285="","",IFERROR(IF(_xlfn.XLOOKUP($C285,tbl_StartedStatus[Bold ID],tbl_StartedStatus[Started])="Started","Yes",IF(_xlfn.XLOOKUP($C285,tbl_StartedStatus[Bold ID],tbl_StartedStatus[Started])="No Show","No Show","")),""))</f>
        <v/>
      </c>
      <c r="I285" s="656"/>
    </row>
    <row r="286" spans="1:9" ht="15" customHeight="1">
      <c r="A286" s="685"/>
      <c r="B286" s="153" t="s">
        <v>871</v>
      </c>
      <c r="C286" s="153">
        <v>116716943</v>
      </c>
      <c r="D286" s="153">
        <v>6892208499</v>
      </c>
      <c r="E286" s="255" t="s">
        <v>510</v>
      </c>
      <c r="F286" s="255" t="s">
        <v>5481</v>
      </c>
      <c r="G286" s="255"/>
      <c r="H286" s="255" t="str">
        <f>IF($C286="","",IFERROR(IF(_xlfn.XLOOKUP($C286,tbl_StartedStatus[Bold ID],tbl_StartedStatus[Started])="Started","Yes",IF(_xlfn.XLOOKUP($C286,tbl_StartedStatus[Bold ID],tbl_StartedStatus[Started])="No Show","No Show","")),""))</f>
        <v/>
      </c>
      <c r="I286" s="656"/>
    </row>
    <row r="287" spans="1:9" ht="15" customHeight="1">
      <c r="A287" s="685"/>
      <c r="B287" s="153" t="s">
        <v>872</v>
      </c>
      <c r="C287" s="153">
        <v>155397647</v>
      </c>
      <c r="D287" s="153" t="s">
        <v>873</v>
      </c>
      <c r="E287" s="255" t="s">
        <v>510</v>
      </c>
      <c r="F287" s="255" t="s">
        <v>987</v>
      </c>
      <c r="G287" s="255" t="s">
        <v>508</v>
      </c>
      <c r="H287" s="255" t="str">
        <f>IF($C287="","",IFERROR(IF(_xlfn.XLOOKUP($C287,tbl_StartedStatus[Bold ID],tbl_StartedStatus[Started])="Started","Yes",IF(_xlfn.XLOOKUP($C287,tbl_StartedStatus[Bold ID],tbl_StartedStatus[Started])="No Show","No Show","")),""))</f>
        <v/>
      </c>
      <c r="I287" s="656" t="s">
        <v>5858</v>
      </c>
    </row>
    <row r="288" spans="1:9" ht="15" customHeight="1">
      <c r="A288" s="685"/>
      <c r="B288" s="153" t="s">
        <v>874</v>
      </c>
      <c r="C288" s="153">
        <v>114596309</v>
      </c>
      <c r="D288" s="153">
        <v>3852105574</v>
      </c>
      <c r="E288" s="255" t="s">
        <v>516</v>
      </c>
      <c r="F288" s="255" t="s">
        <v>5480</v>
      </c>
      <c r="G288" s="255"/>
      <c r="H288" s="255" t="str">
        <f>IF($C288="","",IFERROR(IF(_xlfn.XLOOKUP($C288,tbl_StartedStatus[Bold ID],tbl_StartedStatus[Started])="Started","Yes",IF(_xlfn.XLOOKUP($C288,tbl_StartedStatus[Bold ID],tbl_StartedStatus[Started])="No Show","No Show","")),""))</f>
        <v/>
      </c>
      <c r="I288" s="656"/>
    </row>
    <row r="289" spans="1:9" ht="15" customHeight="1">
      <c r="A289" s="685"/>
      <c r="B289" s="153" t="s">
        <v>876</v>
      </c>
      <c r="C289" s="153">
        <v>222972421</v>
      </c>
      <c r="D289" s="153">
        <v>3856096469</v>
      </c>
      <c r="E289" s="255" t="s">
        <v>510</v>
      </c>
      <c r="F289" s="255" t="s">
        <v>987</v>
      </c>
      <c r="G289" s="255" t="s">
        <v>508</v>
      </c>
      <c r="H289" s="255" t="str">
        <f>IF($C289="","",IFERROR(IF(_xlfn.XLOOKUP($C289,tbl_StartedStatus[Bold ID],tbl_StartedStatus[Started])="Started","Yes",IF(_xlfn.XLOOKUP($C289,tbl_StartedStatus[Bold ID],tbl_StartedStatus[Started])="No Show","No Show","")),""))</f>
        <v/>
      </c>
      <c r="I289" s="656" t="s">
        <v>804</v>
      </c>
    </row>
    <row r="290" spans="1:9" ht="15" customHeight="1">
      <c r="A290" s="685"/>
      <c r="B290" s="153" t="s">
        <v>1186</v>
      </c>
      <c r="C290" s="153">
        <v>185173351</v>
      </c>
      <c r="D290" s="57" t="s">
        <v>1187</v>
      </c>
      <c r="E290" s="255" t="s">
        <v>805</v>
      </c>
      <c r="F290" s="255" t="s">
        <v>5480</v>
      </c>
      <c r="G290" s="255" t="s">
        <v>508</v>
      </c>
      <c r="H290" s="255" t="str">
        <f>IF($C290="","",IFERROR(IF(_xlfn.XLOOKUP($C290,tbl_StartedStatus[Bold ID],tbl_StartedStatus[Started])="Started","Yes",IF(_xlfn.XLOOKUP($C290,tbl_StartedStatus[Bold ID],tbl_StartedStatus[Started])="No Show","No Show","")),""))</f>
        <v/>
      </c>
      <c r="I290" s="656" t="s">
        <v>5858</v>
      </c>
    </row>
    <row r="291" spans="1:9" ht="15" customHeight="1">
      <c r="A291" s="685"/>
      <c r="B291" s="153" t="s">
        <v>879</v>
      </c>
      <c r="C291" s="153">
        <v>235112264</v>
      </c>
      <c r="D291" s="153">
        <v>6892729889</v>
      </c>
      <c r="E291" s="255" t="s">
        <v>516</v>
      </c>
      <c r="F291" s="255" t="s">
        <v>5481</v>
      </c>
      <c r="G291" s="255"/>
      <c r="H291" s="255" t="str">
        <f>IF($C291="","",IFERROR(IF(_xlfn.XLOOKUP($C291,tbl_StartedStatus[Bold ID],tbl_StartedStatus[Started])="Started","Yes",IF(_xlfn.XLOOKUP($C291,tbl_StartedStatus[Bold ID],tbl_StartedStatus[Started])="No Show","No Show","")),""))</f>
        <v/>
      </c>
      <c r="I291" s="656" t="s">
        <v>786</v>
      </c>
    </row>
    <row r="292" spans="1:9" ht="15" customHeight="1">
      <c r="A292" s="685"/>
      <c r="B292" s="153" t="s">
        <v>878</v>
      </c>
      <c r="C292" s="153">
        <v>154418577</v>
      </c>
      <c r="D292" s="57">
        <v>3854843322</v>
      </c>
      <c r="E292" s="255" t="s">
        <v>516</v>
      </c>
      <c r="F292" s="255" t="s">
        <v>367</v>
      </c>
      <c r="G292" s="255" t="s">
        <v>508</v>
      </c>
      <c r="H292" s="255" t="str">
        <f>IF($C292="","",IFERROR(IF(_xlfn.XLOOKUP($C292,tbl_StartedStatus[Bold ID],tbl_StartedStatus[Started])="Started","Yes",IF(_xlfn.XLOOKUP($C292,tbl_StartedStatus[Bold ID],tbl_StartedStatus[Started])="No Show","No Show","")),""))</f>
        <v/>
      </c>
      <c r="I292" s="656"/>
    </row>
    <row r="293" spans="1:9" ht="15" customHeight="1" thickBot="1">
      <c r="A293" s="686"/>
      <c r="B293" s="393" t="s">
        <v>1188</v>
      </c>
      <c r="C293" s="393">
        <v>235396230</v>
      </c>
      <c r="D293" s="393">
        <v>2149710607</v>
      </c>
      <c r="E293" s="328" t="s">
        <v>516</v>
      </c>
      <c r="F293" s="328" t="s">
        <v>5481</v>
      </c>
      <c r="G293" s="328" t="s">
        <v>508</v>
      </c>
      <c r="H293" s="328" t="str">
        <f>IF($C293="","",IFERROR(IF(_xlfn.XLOOKUP($C293,tbl_StartedStatus[Bold ID],tbl_StartedStatus[Started])="Started","Yes",IF(_xlfn.XLOOKUP($C293,tbl_StartedStatus[Bold ID],tbl_StartedStatus[Started])="No Show","No Show","")),""))</f>
        <v/>
      </c>
      <c r="I293" s="667"/>
    </row>
    <row r="294" spans="1:9" ht="15" customHeight="1">
      <c r="A294" s="684" t="s">
        <v>1189</v>
      </c>
      <c r="B294" s="658" t="s">
        <v>918</v>
      </c>
      <c r="C294" s="308" t="s">
        <v>919</v>
      </c>
      <c r="D294" s="659" t="s">
        <v>920</v>
      </c>
      <c r="E294" s="310"/>
      <c r="F294" s="311"/>
      <c r="G294" s="311"/>
      <c r="H294" s="311" t="str">
        <f>IF($C294="","",IFERROR(IF(_xlfn.XLOOKUP($C294,tbl_StartedStatus[Bold ID],tbl_StartedStatus[Started])="Started","Yes",IF(_xlfn.XLOOKUP($C294,tbl_StartedStatus[Bold ID],tbl_StartedStatus[Started])="No Show","No Show","")),""))</f>
        <v/>
      </c>
      <c r="I294" s="660"/>
    </row>
    <row r="295" spans="1:9" ht="15" customHeight="1" thickBot="1">
      <c r="A295" s="684" t="s">
        <v>921</v>
      </c>
      <c r="B295" s="651" t="s">
        <v>922</v>
      </c>
      <c r="C295" s="652" t="s">
        <v>923</v>
      </c>
      <c r="D295" s="653" t="s">
        <v>924</v>
      </c>
      <c r="E295" s="653" t="s">
        <v>497</v>
      </c>
      <c r="F295" s="654" t="s">
        <v>925</v>
      </c>
      <c r="G295" s="654" t="s">
        <v>926</v>
      </c>
      <c r="H295" s="654" t="s">
        <v>5473</v>
      </c>
      <c r="I295" s="655" t="s">
        <v>455</v>
      </c>
    </row>
    <row r="296" spans="1:9" ht="15" customHeight="1">
      <c r="A296" s="685" t="s">
        <v>5864</v>
      </c>
      <c r="B296" s="153" t="s">
        <v>884</v>
      </c>
      <c r="C296" s="153">
        <v>221049156</v>
      </c>
      <c r="D296" s="153">
        <v>8014038090</v>
      </c>
      <c r="E296" s="662" t="s">
        <v>516</v>
      </c>
      <c r="F296" s="662" t="s">
        <v>367</v>
      </c>
      <c r="G296" s="662" t="s">
        <v>508</v>
      </c>
      <c r="H296" s="662" t="str">
        <f>IF($C296="","",IFERROR(IF(_xlfn.XLOOKUP($C296,tbl_StartedStatus[Bold ID],tbl_StartedStatus[Started])="Started","Yes",IF(_xlfn.XLOOKUP($C296,tbl_StartedStatus[Bold ID],tbl_StartedStatus[Started])="No Show","No Show","")),""))</f>
        <v/>
      </c>
      <c r="I296" s="663" t="s">
        <v>5865</v>
      </c>
    </row>
    <row r="297" spans="1:9" ht="15" customHeight="1">
      <c r="A297" s="685" t="s">
        <v>5866</v>
      </c>
      <c r="B297" s="153" t="s">
        <v>841</v>
      </c>
      <c r="C297" s="153">
        <v>132955230</v>
      </c>
      <c r="D297" s="153">
        <v>4359622913</v>
      </c>
      <c r="E297" s="255" t="s">
        <v>516</v>
      </c>
      <c r="F297" s="255" t="s">
        <v>367</v>
      </c>
      <c r="G297" s="255" t="s">
        <v>508</v>
      </c>
      <c r="H297" s="255" t="str">
        <f>IF($C297="","",IFERROR(IF(_xlfn.XLOOKUP($C297,tbl_StartedStatus[Bold ID],tbl_StartedStatus[Started])="Started","Yes",IF(_xlfn.XLOOKUP($C297,tbl_StartedStatus[Bold ID],tbl_StartedStatus[Started])="No Show","No Show","")),""))</f>
        <v/>
      </c>
      <c r="I297" s="656" t="s">
        <v>786</v>
      </c>
    </row>
    <row r="298" spans="1:9" ht="15" customHeight="1">
      <c r="A298" s="685" t="s">
        <v>5867</v>
      </c>
      <c r="B298" s="255" t="s">
        <v>883</v>
      </c>
      <c r="C298" s="255">
        <v>235341968</v>
      </c>
      <c r="D298" s="153">
        <v>2108254374</v>
      </c>
      <c r="E298" s="255" t="s">
        <v>684</v>
      </c>
      <c r="F298" s="255" t="s">
        <v>367</v>
      </c>
      <c r="G298" s="255" t="s">
        <v>508</v>
      </c>
      <c r="H298" s="255" t="str">
        <f>IF($C298="","",IFERROR(IF(_xlfn.XLOOKUP($C298,tbl_StartedStatus[Bold ID],tbl_StartedStatus[Started])="Started","Yes",IF(_xlfn.XLOOKUP($C298,tbl_StartedStatus[Bold ID],tbl_StartedStatus[Started])="No Show","No Show","")),""))</f>
        <v/>
      </c>
      <c r="I298" s="656" t="s">
        <v>5868</v>
      </c>
    </row>
    <row r="299" spans="1:9" ht="15" customHeight="1">
      <c r="A299" s="685" t="s">
        <v>5869</v>
      </c>
      <c r="B299" s="153" t="s">
        <v>1190</v>
      </c>
      <c r="C299" s="153">
        <v>235341977</v>
      </c>
      <c r="D299" s="153">
        <v>6789954442</v>
      </c>
      <c r="E299" s="255" t="s">
        <v>684</v>
      </c>
      <c r="F299" s="255" t="s">
        <v>367</v>
      </c>
      <c r="G299" s="255" t="s">
        <v>508</v>
      </c>
      <c r="H299" s="255" t="str">
        <f>IF($C299="","",IFERROR(IF(_xlfn.XLOOKUP($C299,tbl_StartedStatus[Bold ID],tbl_StartedStatus[Started])="Started","Yes",IF(_xlfn.XLOOKUP($C299,tbl_StartedStatus[Bold ID],tbl_StartedStatus[Started])="No Show","No Show","")),""))</f>
        <v/>
      </c>
      <c r="I299" s="656" t="s">
        <v>5868</v>
      </c>
    </row>
    <row r="300" spans="1:9" ht="15" customHeight="1">
      <c r="A300" s="685">
        <v>87495642</v>
      </c>
      <c r="B300" s="153" t="s">
        <v>1191</v>
      </c>
      <c r="C300" s="255">
        <v>235424808</v>
      </c>
      <c r="D300" s="153">
        <v>9295194494</v>
      </c>
      <c r="E300" s="255" t="s">
        <v>733</v>
      </c>
      <c r="F300" s="255" t="s">
        <v>5480</v>
      </c>
      <c r="G300" s="255" t="s">
        <v>508</v>
      </c>
      <c r="H300" s="255" t="str">
        <f>IF($C300="","",IFERROR(IF(_xlfn.XLOOKUP($C300,tbl_StartedStatus[Bold ID],tbl_StartedStatus[Started])="Started","Yes",IF(_xlfn.XLOOKUP($C300,tbl_StartedStatus[Bold ID],tbl_StartedStatus[Started])="No Show","No Show","")),""))</f>
        <v/>
      </c>
      <c r="I300" s="656" t="s">
        <v>1192</v>
      </c>
    </row>
    <row r="301" spans="1:9" ht="15" customHeight="1">
      <c r="A301" s="685" t="s">
        <v>5870</v>
      </c>
      <c r="B301" s="153" t="s">
        <v>885</v>
      </c>
      <c r="C301" s="153">
        <v>235337772</v>
      </c>
      <c r="D301" s="153">
        <v>3855510692</v>
      </c>
      <c r="E301" s="255" t="s">
        <v>510</v>
      </c>
      <c r="F301" s="255" t="s">
        <v>909</v>
      </c>
      <c r="G301" s="255" t="s">
        <v>508</v>
      </c>
      <c r="H301" s="255" t="str">
        <f>IF($C301="","",IFERROR(IF(_xlfn.XLOOKUP($C301,tbl_StartedStatus[Bold ID],tbl_StartedStatus[Started])="Started","Yes",IF(_xlfn.XLOOKUP($C301,tbl_StartedStatus[Bold ID],tbl_StartedStatus[Started])="No Show","No Show","")),""))</f>
        <v/>
      </c>
      <c r="I301" s="656" t="s">
        <v>5857</v>
      </c>
    </row>
    <row r="302" spans="1:9" ht="15" customHeight="1">
      <c r="A302" s="685" t="s">
        <v>3419</v>
      </c>
      <c r="B302" s="153" t="s">
        <v>886</v>
      </c>
      <c r="C302" s="153">
        <v>218825733</v>
      </c>
      <c r="D302" s="153">
        <v>8016803628</v>
      </c>
      <c r="E302" s="255" t="s">
        <v>510</v>
      </c>
      <c r="F302" s="255" t="s">
        <v>909</v>
      </c>
      <c r="G302" s="255" t="s">
        <v>508</v>
      </c>
      <c r="H302" s="255" t="str">
        <f>IF($C302="","",IFERROR(IF(_xlfn.XLOOKUP($C302,tbl_StartedStatus[Bold ID],tbl_StartedStatus[Started])="Started","Yes",IF(_xlfn.XLOOKUP($C302,tbl_StartedStatus[Bold ID],tbl_StartedStatus[Started])="No Show","No Show","")),""))</f>
        <v/>
      </c>
      <c r="I302" s="656" t="s">
        <v>5871</v>
      </c>
    </row>
    <row r="303" spans="1:9" ht="15" customHeight="1">
      <c r="A303" s="685" t="s">
        <v>5872</v>
      </c>
      <c r="B303" s="153" t="s">
        <v>1193</v>
      </c>
      <c r="C303" s="153">
        <v>235408555</v>
      </c>
      <c r="D303" s="153">
        <v>3854187762</v>
      </c>
      <c r="E303" s="255" t="s">
        <v>505</v>
      </c>
      <c r="F303" s="255" t="s">
        <v>5480</v>
      </c>
      <c r="G303" s="255" t="s">
        <v>508</v>
      </c>
      <c r="H303" s="255" t="str">
        <f>IF($C303="","",IFERROR(IF(_xlfn.XLOOKUP($C303,tbl_StartedStatus[Bold ID],tbl_StartedStatus[Started])="Started","Yes",IF(_xlfn.XLOOKUP($C303,tbl_StartedStatus[Bold ID],tbl_StartedStatus[Started])="No Show","No Show","")),""))</f>
        <v/>
      </c>
      <c r="I303" s="656"/>
    </row>
    <row r="304" spans="1:9" ht="15" customHeight="1">
      <c r="A304" s="685" t="s">
        <v>1194</v>
      </c>
      <c r="B304" s="153" t="s">
        <v>1195</v>
      </c>
      <c r="C304" s="153">
        <v>235408535</v>
      </c>
      <c r="D304" s="153">
        <v>3854187761</v>
      </c>
      <c r="E304" s="255" t="s">
        <v>505</v>
      </c>
      <c r="F304" s="255" t="s">
        <v>5480</v>
      </c>
      <c r="G304" s="255" t="s">
        <v>508</v>
      </c>
      <c r="H304" s="255" t="str">
        <f>IF($C304="","",IFERROR(IF(_xlfn.XLOOKUP($C304,tbl_StartedStatus[Bold ID],tbl_StartedStatus[Started])="Started","Yes",IF(_xlfn.XLOOKUP($C304,tbl_StartedStatus[Bold ID],tbl_StartedStatus[Started])="No Show","No Show","")),""))</f>
        <v/>
      </c>
      <c r="I304" s="656"/>
    </row>
    <row r="305" spans="1:9" ht="15" customHeight="1">
      <c r="A305" s="685" t="s">
        <v>5873</v>
      </c>
      <c r="B305" s="153" t="s">
        <v>882</v>
      </c>
      <c r="C305" s="153">
        <v>185553773</v>
      </c>
      <c r="D305" s="153">
        <v>3855623513</v>
      </c>
      <c r="E305" s="153" t="s">
        <v>516</v>
      </c>
      <c r="F305" s="255" t="s">
        <v>5481</v>
      </c>
      <c r="G305" s="255"/>
      <c r="H305" s="255" t="str">
        <f>IF($C305="","",IFERROR(IF(_xlfn.XLOOKUP($C305,tbl_StartedStatus[Bold ID],tbl_StartedStatus[Started])="Started","Yes",IF(_xlfn.XLOOKUP($C305,tbl_StartedStatus[Bold ID],tbl_StartedStatus[Started])="No Show","No Show","")),""))</f>
        <v/>
      </c>
      <c r="I305" s="656"/>
    </row>
    <row r="306" spans="1:9" ht="15" customHeight="1">
      <c r="A306" s="685">
        <v>235874994</v>
      </c>
      <c r="B306" s="255" t="s">
        <v>1196</v>
      </c>
      <c r="C306" s="153">
        <v>235406041</v>
      </c>
      <c r="D306" s="57">
        <v>8015776434</v>
      </c>
      <c r="E306" s="255" t="s">
        <v>741</v>
      </c>
      <c r="F306" s="255" t="s">
        <v>5480</v>
      </c>
      <c r="G306" s="255"/>
      <c r="H306" s="255" t="str">
        <f>IF($C306="","",IFERROR(IF(_xlfn.XLOOKUP($C306,tbl_StartedStatus[Bold ID],tbl_StartedStatus[Started])="Started","Yes",IF(_xlfn.XLOOKUP($C306,tbl_StartedStatus[Bold ID],tbl_StartedStatus[Started])="No Show","No Show","")),""))</f>
        <v/>
      </c>
      <c r="I306" s="656" t="s">
        <v>1197</v>
      </c>
    </row>
    <row r="307" spans="1:9" ht="15" customHeight="1">
      <c r="A307" s="685" t="s">
        <v>5874</v>
      </c>
      <c r="B307" s="153" t="s">
        <v>892</v>
      </c>
      <c r="C307" s="153">
        <v>167447197</v>
      </c>
      <c r="D307" s="57">
        <v>3855890585</v>
      </c>
      <c r="E307" s="255" t="s">
        <v>510</v>
      </c>
      <c r="F307" s="255" t="s">
        <v>5480</v>
      </c>
      <c r="G307" s="255" t="s">
        <v>508</v>
      </c>
      <c r="H307" s="255" t="str">
        <f>IF($C307="","",IFERROR(IF(_xlfn.XLOOKUP($C307,tbl_StartedStatus[Bold ID],tbl_StartedStatus[Started])="Started","Yes",IF(_xlfn.XLOOKUP($C307,tbl_StartedStatus[Bold ID],tbl_StartedStatus[Started])="No Show","No Show","")),""))</f>
        <v/>
      </c>
      <c r="I307" s="656"/>
    </row>
    <row r="308" spans="1:9" ht="15" customHeight="1">
      <c r="A308" s="685">
        <v>199595913</v>
      </c>
      <c r="B308" s="153" t="s">
        <v>901</v>
      </c>
      <c r="C308" s="153">
        <v>133447638</v>
      </c>
      <c r="D308" s="153">
        <v>8019300366</v>
      </c>
      <c r="E308" s="255" t="s">
        <v>733</v>
      </c>
      <c r="F308" s="255" t="s">
        <v>5480</v>
      </c>
      <c r="G308" s="255" t="s">
        <v>508</v>
      </c>
      <c r="H308" s="255" t="str">
        <f>IF($C308="","",IFERROR(IF(_xlfn.XLOOKUP($C308,tbl_StartedStatus[Bold ID],tbl_StartedStatus[Started])="Started","Yes",IF(_xlfn.XLOOKUP($C308,tbl_StartedStatus[Bold ID],tbl_StartedStatus[Started])="No Show","No Show","")),""))</f>
        <v/>
      </c>
      <c r="I308" s="656" t="s">
        <v>1197</v>
      </c>
    </row>
    <row r="309" spans="1:9" ht="15" customHeight="1">
      <c r="A309" s="685" t="s">
        <v>5875</v>
      </c>
      <c r="B309" s="150" t="s">
        <v>894</v>
      </c>
      <c r="C309" s="150">
        <v>221026763</v>
      </c>
      <c r="D309" s="47">
        <v>3854715918</v>
      </c>
      <c r="E309" s="255" t="s">
        <v>516</v>
      </c>
      <c r="F309" s="255" t="s">
        <v>5480</v>
      </c>
      <c r="G309" s="255" t="s">
        <v>508</v>
      </c>
      <c r="H309" s="255" t="str">
        <f>IF($C309="","",IFERROR(IF(_xlfn.XLOOKUP($C309,tbl_StartedStatus[Bold ID],tbl_StartedStatus[Started])="Started","Yes",IF(_xlfn.XLOOKUP($C309,tbl_StartedStatus[Bold ID],tbl_StartedStatus[Started])="No Show","No Show","")),""))</f>
        <v/>
      </c>
      <c r="I309" s="656" t="s">
        <v>5876</v>
      </c>
    </row>
    <row r="310" spans="1:9" ht="15" customHeight="1">
      <c r="A310" s="685" t="s">
        <v>5877</v>
      </c>
      <c r="B310" s="150" t="s">
        <v>895</v>
      </c>
      <c r="C310" s="150">
        <v>228647665</v>
      </c>
      <c r="D310" s="150" t="s">
        <v>896</v>
      </c>
      <c r="E310" s="255" t="s">
        <v>516</v>
      </c>
      <c r="F310" s="255" t="s">
        <v>5480</v>
      </c>
      <c r="G310" s="255" t="s">
        <v>508</v>
      </c>
      <c r="H310" s="255" t="str">
        <f>IF($C310="","",IFERROR(IF(_xlfn.XLOOKUP($C310,tbl_StartedStatus[Bold ID],tbl_StartedStatus[Started])="Started","Yes",IF(_xlfn.XLOOKUP($C310,tbl_StartedStatus[Bold ID],tbl_StartedStatus[Started])="No Show","No Show","")),""))</f>
        <v/>
      </c>
      <c r="I310" s="656" t="s">
        <v>5878</v>
      </c>
    </row>
    <row r="311" spans="1:9" ht="15" customHeight="1">
      <c r="A311" s="685" t="s">
        <v>5879</v>
      </c>
      <c r="B311" s="150" t="s">
        <v>898</v>
      </c>
      <c r="C311" s="150">
        <v>136691398</v>
      </c>
      <c r="D311" s="150">
        <v>8016803565</v>
      </c>
      <c r="E311" s="255" t="s">
        <v>516</v>
      </c>
      <c r="F311" s="255" t="s">
        <v>909</v>
      </c>
      <c r="G311" s="255" t="s">
        <v>508</v>
      </c>
      <c r="H311" s="255" t="str">
        <f>IF($C311="","",IFERROR(IF(_xlfn.XLOOKUP($C311,tbl_StartedStatus[Bold ID],tbl_StartedStatus[Started])="Started","Yes",IF(_xlfn.XLOOKUP($C311,tbl_StartedStatus[Bold ID],tbl_StartedStatus[Started])="No Show","No Show","")),""))</f>
        <v/>
      </c>
      <c r="I311" s="656" t="s">
        <v>5880</v>
      </c>
    </row>
    <row r="312" spans="1:9" ht="15" customHeight="1">
      <c r="A312" s="685" t="s">
        <v>1198</v>
      </c>
      <c r="B312" s="153" t="s">
        <v>1199</v>
      </c>
      <c r="C312" s="153">
        <v>230129300</v>
      </c>
      <c r="D312" s="153">
        <v>3852141990</v>
      </c>
      <c r="E312" s="255" t="s">
        <v>505</v>
      </c>
      <c r="F312" s="255" t="s">
        <v>5481</v>
      </c>
      <c r="G312" s="255"/>
      <c r="H312" s="255" t="str">
        <f>IF($C312="","",IFERROR(IF(_xlfn.XLOOKUP($C312,tbl_StartedStatus[Bold ID],tbl_StartedStatus[Started])="Started","Yes",IF(_xlfn.XLOOKUP($C312,tbl_StartedStatus[Bold ID],tbl_StartedStatus[Started])="No Show","No Show","")),""))</f>
        <v/>
      </c>
      <c r="I312" s="656"/>
    </row>
    <row r="313" spans="1:9" ht="15" customHeight="1">
      <c r="A313" s="685"/>
      <c r="B313" s="153" t="s">
        <v>1200</v>
      </c>
      <c r="C313" s="153">
        <v>235341426</v>
      </c>
      <c r="D313" s="153">
        <v>3852550980</v>
      </c>
      <c r="E313" s="255" t="s">
        <v>505</v>
      </c>
      <c r="F313" s="255" t="s">
        <v>5481</v>
      </c>
      <c r="G313" s="255" t="s">
        <v>508</v>
      </c>
      <c r="H313" s="255" t="str">
        <f>IF($C313="","",IFERROR(IF(_xlfn.XLOOKUP($C313,tbl_StartedStatus[Bold ID],tbl_StartedStatus[Started])="Started","Yes",IF(_xlfn.XLOOKUP($C313,tbl_StartedStatus[Bold ID],tbl_StartedStatus[Started])="No Show","No Show","")),""))</f>
        <v/>
      </c>
      <c r="I313" s="656"/>
    </row>
    <row r="314" spans="1:9" ht="15" customHeight="1">
      <c r="A314" s="685"/>
      <c r="B314" s="153" t="s">
        <v>902</v>
      </c>
      <c r="C314" s="153">
        <v>235455544</v>
      </c>
      <c r="D314" s="153">
        <v>8015746699</v>
      </c>
      <c r="E314" s="255" t="s">
        <v>516</v>
      </c>
      <c r="F314" s="255" t="s">
        <v>5480</v>
      </c>
      <c r="G314" s="255" t="s">
        <v>508</v>
      </c>
      <c r="H314" s="255" t="str">
        <f>IF($C314="","",IFERROR(IF(_xlfn.XLOOKUP($C314,tbl_StartedStatus[Bold ID],tbl_StartedStatus[Started])="Started","Yes",IF(_xlfn.XLOOKUP($C314,tbl_StartedStatus[Bold ID],tbl_StartedStatus[Started])="No Show","No Show","")),""))</f>
        <v/>
      </c>
      <c r="I314" s="656" t="s">
        <v>5880</v>
      </c>
    </row>
    <row r="315" spans="1:9" ht="15" customHeight="1">
      <c r="A315" s="52"/>
      <c r="B315" s="153" t="s">
        <v>1151</v>
      </c>
      <c r="C315" s="153">
        <v>120171149</v>
      </c>
      <c r="D315" s="57">
        <v>8016615217</v>
      </c>
      <c r="E315" s="255" t="s">
        <v>805</v>
      </c>
      <c r="F315" s="255" t="s">
        <v>5480</v>
      </c>
      <c r="G315" s="255" t="s">
        <v>508</v>
      </c>
      <c r="H315" s="255" t="str">
        <f>IF($C315="","",IFERROR(IF(_xlfn.XLOOKUP($C315,tbl_StartedStatus[Bold ID],tbl_StartedStatus[Started])="Started","Yes",IF(_xlfn.XLOOKUP($C315,tbl_StartedStatus[Bold ID],tbl_StartedStatus[Started])="No Show","No Show","")),""))</f>
        <v/>
      </c>
      <c r="I315" s="656" t="s">
        <v>5881</v>
      </c>
    </row>
    <row r="316" spans="1:9" ht="15" customHeight="1">
      <c r="A316" s="52"/>
      <c r="B316" s="150" t="s">
        <v>5595</v>
      </c>
      <c r="C316" s="150">
        <v>228809893</v>
      </c>
      <c r="D316" s="150">
        <v>4075351348</v>
      </c>
      <c r="E316" s="255" t="s">
        <v>516</v>
      </c>
      <c r="F316" s="255" t="s">
        <v>5480</v>
      </c>
      <c r="G316" s="255" t="s">
        <v>508</v>
      </c>
      <c r="H316" s="255" t="str">
        <f>IF($C316="","",IFERROR(IF(_xlfn.XLOOKUP($C316,tbl_StartedStatus[Bold ID],tbl_StartedStatus[Started])="Started","Yes",IF(_xlfn.XLOOKUP($C316,tbl_StartedStatus[Bold ID],tbl_StartedStatus[Started])="No Show","No Show","")),""))</f>
        <v/>
      </c>
      <c r="I316" s="656" t="s">
        <v>5792</v>
      </c>
    </row>
    <row r="317" spans="1:9" ht="15" customHeight="1" thickBot="1">
      <c r="A317" s="685"/>
      <c r="B317" s="153" t="s">
        <v>904</v>
      </c>
      <c r="C317" s="255">
        <v>235116300</v>
      </c>
      <c r="D317" s="153">
        <v>3854439539</v>
      </c>
      <c r="E317" s="255" t="s">
        <v>1201</v>
      </c>
      <c r="F317" s="255" t="s">
        <v>5480</v>
      </c>
      <c r="G317" s="255" t="s">
        <v>508</v>
      </c>
      <c r="H317" s="255" t="str">
        <f>IF($C317="","",IFERROR(IF(_xlfn.XLOOKUP($C317,tbl_StartedStatus[Bold ID],tbl_StartedStatus[Started])="Started","Yes",IF(_xlfn.XLOOKUP($C317,tbl_StartedStatus[Bold ID],tbl_StartedStatus[Started])="No Show","No Show","")),""))</f>
        <v/>
      </c>
      <c r="I317" s="656"/>
    </row>
    <row r="318" spans="1:9" ht="15" customHeight="1">
      <c r="A318" s="687" t="s">
        <v>1202</v>
      </c>
      <c r="B318" s="688" t="s">
        <v>1019</v>
      </c>
      <c r="C318" s="689" t="s">
        <v>1020</v>
      </c>
      <c r="D318" s="647" t="s">
        <v>920</v>
      </c>
      <c r="E318" s="690"/>
      <c r="F318" s="691"/>
      <c r="G318" s="691"/>
      <c r="H318" s="691" t="str">
        <f>IF($C318="","",IFERROR(IF(_xlfn.XLOOKUP($C318,tbl_StartedStatus[Bold ID],tbl_StartedStatus[Started])="Started","Yes",IF(_xlfn.XLOOKUP($C318,tbl_StartedStatus[Bold ID],tbl_StartedStatus[Started])="No Show","No Show","")),""))</f>
        <v/>
      </c>
      <c r="I318" s="692"/>
    </row>
    <row r="319" spans="1:9" ht="15" customHeight="1" thickBot="1">
      <c r="A319" s="693" t="s">
        <v>921</v>
      </c>
      <c r="B319" s="694" t="s">
        <v>922</v>
      </c>
      <c r="C319" s="695" t="s">
        <v>923</v>
      </c>
      <c r="D319" s="696" t="s">
        <v>924</v>
      </c>
      <c r="E319" s="696" t="s">
        <v>497</v>
      </c>
      <c r="F319" s="697" t="s">
        <v>925</v>
      </c>
      <c r="G319" s="697" t="s">
        <v>926</v>
      </c>
      <c r="H319" s="697" t="s">
        <v>5473</v>
      </c>
      <c r="I319" s="698" t="s">
        <v>455</v>
      </c>
    </row>
    <row r="320" spans="1:9" ht="15" customHeight="1">
      <c r="A320" s="685"/>
      <c r="B320" s="504" t="s">
        <v>1170</v>
      </c>
      <c r="C320" s="153">
        <v>95629297</v>
      </c>
      <c r="D320" s="153">
        <v>3855036893</v>
      </c>
      <c r="E320" s="255" t="s">
        <v>805</v>
      </c>
      <c r="F320" s="504" t="s">
        <v>5480</v>
      </c>
      <c r="G320" s="153"/>
      <c r="H320" s="153" t="str">
        <f>IF($C320="","",IFERROR(IF(_xlfn.XLOOKUP($C320,tbl_StartedStatus[Bold ID],tbl_StartedStatus[Started])="Started","Yes",IF(_xlfn.XLOOKUP($C320,tbl_StartedStatus[Bold ID],tbl_StartedStatus[Started])="No Show","No Show","")),""))</f>
        <v/>
      </c>
      <c r="I320" s="656"/>
    </row>
    <row r="321" spans="1:9" ht="15" customHeight="1">
      <c r="A321" s="685"/>
      <c r="B321" s="153" t="s">
        <v>5633</v>
      </c>
      <c r="C321" s="153">
        <v>194759620</v>
      </c>
      <c r="D321" s="153" t="s">
        <v>5714</v>
      </c>
      <c r="E321" s="255" t="s">
        <v>516</v>
      </c>
      <c r="F321" s="255" t="s">
        <v>5480</v>
      </c>
      <c r="G321" s="514"/>
      <c r="H321" s="514" t="str">
        <f>IF($C321="","",IFERROR(IF(_xlfn.XLOOKUP($C321,tbl_StartedStatus[Bold ID],tbl_StartedStatus[Started])="Started","Yes",IF(_xlfn.XLOOKUP($C321,tbl_StartedStatus[Bold ID],tbl_StartedStatus[Started])="No Show","No Show","")),""))</f>
        <v/>
      </c>
      <c r="I321" s="656"/>
    </row>
    <row r="322" spans="1:9" ht="15" customHeight="1">
      <c r="A322" s="685"/>
      <c r="B322" s="153" t="s">
        <v>5636</v>
      </c>
      <c r="C322" s="255">
        <v>216385358</v>
      </c>
      <c r="D322" s="57" t="s">
        <v>5715</v>
      </c>
      <c r="E322" s="255" t="s">
        <v>1201</v>
      </c>
      <c r="F322" s="255" t="s">
        <v>266</v>
      </c>
      <c r="G322" s="255" t="s">
        <v>508</v>
      </c>
      <c r="H322" s="514" t="str">
        <f>IF($C322="","",IFERROR(IF(_xlfn.XLOOKUP($C322,tbl_StartedStatus[Bold ID],tbl_StartedStatus[Started])="Started","Yes",IF(_xlfn.XLOOKUP($C322,tbl_StartedStatus[Bold ID],tbl_StartedStatus[Started])="No Show","No Show","")),""))</f>
        <v/>
      </c>
      <c r="I322" s="676"/>
    </row>
    <row r="323" spans="1:9" ht="15" customHeight="1">
      <c r="A323" s="685" t="s">
        <v>5793</v>
      </c>
      <c r="B323" s="153" t="s">
        <v>5647</v>
      </c>
      <c r="C323" s="153">
        <v>95705632</v>
      </c>
      <c r="D323" s="153">
        <v>8013901283</v>
      </c>
      <c r="E323" s="255" t="s">
        <v>536</v>
      </c>
      <c r="F323" s="255" t="s">
        <v>987</v>
      </c>
      <c r="G323" s="255" t="s">
        <v>508</v>
      </c>
      <c r="H323" s="255" t="str">
        <f>IF($C323="","",IFERROR(IF(_xlfn.XLOOKUP($C323,tbl_StartedStatus[Bold ID],tbl_StartedStatus[Started])="Started","Yes",IF(_xlfn.XLOOKUP($C323,tbl_StartedStatus[Bold ID],tbl_StartedStatus[Started])="No Show","No Show","")),""))</f>
        <v/>
      </c>
      <c r="I323" s="656"/>
    </row>
    <row r="324" spans="1:9" ht="15" customHeight="1">
      <c r="A324" s="685"/>
      <c r="B324" s="150" t="s">
        <v>5650</v>
      </c>
      <c r="C324" s="150">
        <v>153641483</v>
      </c>
      <c r="D324" s="150">
        <v>3853370978</v>
      </c>
      <c r="E324" s="255" t="s">
        <v>516</v>
      </c>
      <c r="F324" s="255" t="s">
        <v>266</v>
      </c>
      <c r="G324" s="255" t="s">
        <v>508</v>
      </c>
      <c r="H324" s="255" t="str">
        <f>IF($C324="","",IFERROR(IF(_xlfn.XLOOKUP($C324,tbl_StartedStatus[Bold ID],tbl_StartedStatus[Started])="Started","Yes",IF(_xlfn.XLOOKUP($C324,tbl_StartedStatus[Bold ID],tbl_StartedStatus[Started])="No Show","No Show","")),""))</f>
        <v/>
      </c>
      <c r="I324" s="656" t="s">
        <v>5794</v>
      </c>
    </row>
    <row r="325" spans="1:9" ht="15" customHeight="1">
      <c r="A325" s="685"/>
      <c r="B325" s="150" t="s">
        <v>5795</v>
      </c>
      <c r="C325" s="150">
        <v>95704029</v>
      </c>
      <c r="D325" s="150">
        <v>3853370362</v>
      </c>
      <c r="E325" s="255" t="s">
        <v>516</v>
      </c>
      <c r="F325" s="255" t="s">
        <v>266</v>
      </c>
      <c r="G325" s="255" t="s">
        <v>508</v>
      </c>
      <c r="H325" s="255" t="str">
        <f>IF($C325="","",IFERROR(IF(_xlfn.XLOOKUP($C325,tbl_StartedStatus[Bold ID],tbl_StartedStatus[Started])="Started","Yes",IF(_xlfn.XLOOKUP($C325,tbl_StartedStatus[Bold ID],tbl_StartedStatus[Started])="No Show","No Show","")),""))</f>
        <v/>
      </c>
      <c r="I325" s="656" t="s">
        <v>5796</v>
      </c>
    </row>
    <row r="326" spans="1:9" ht="15" customHeight="1">
      <c r="A326" s="685"/>
      <c r="B326" s="682" t="s">
        <v>5797</v>
      </c>
      <c r="C326" s="255">
        <v>226473056</v>
      </c>
      <c r="D326" s="255">
        <v>8019070091</v>
      </c>
      <c r="E326" s="255" t="s">
        <v>741</v>
      </c>
      <c r="F326" s="255" t="s">
        <v>266</v>
      </c>
      <c r="G326" s="255" t="s">
        <v>508</v>
      </c>
      <c r="H326" s="255" t="str">
        <f>IF($C326="","",IFERROR(IF(_xlfn.XLOOKUP($C326,tbl_StartedStatus[Bold ID],tbl_StartedStatus[Started])="Started","Yes",IF(_xlfn.XLOOKUP($C326,tbl_StartedStatus[Bold ID],tbl_StartedStatus[Started])="No Show","No Show","")),""))</f>
        <v/>
      </c>
      <c r="I326" s="656" t="s">
        <v>5796</v>
      </c>
    </row>
    <row r="327" spans="1:9" ht="15" customHeight="1">
      <c r="A327" s="685"/>
      <c r="B327" s="255" t="s">
        <v>5655</v>
      </c>
      <c r="C327" s="277">
        <v>235518922</v>
      </c>
      <c r="D327" s="153" t="s">
        <v>5717</v>
      </c>
      <c r="E327" s="255" t="s">
        <v>1201</v>
      </c>
      <c r="F327" s="255" t="s">
        <v>367</v>
      </c>
      <c r="G327" s="255" t="s">
        <v>508</v>
      </c>
      <c r="H327" s="255" t="str">
        <f>IF($C327="","",IFERROR(IF(_xlfn.XLOOKUP($C327,tbl_StartedStatus[Bold ID],tbl_StartedStatus[Started])="Started","Yes",IF(_xlfn.XLOOKUP($C327,tbl_StartedStatus[Bold ID],tbl_StartedStatus[Started])="No Show","No Show","")),""))</f>
        <v/>
      </c>
      <c r="I327" s="656"/>
    </row>
    <row r="328" spans="1:9" ht="15" customHeight="1">
      <c r="A328" s="685"/>
      <c r="B328" s="150" t="s">
        <v>5658</v>
      </c>
      <c r="C328" s="150">
        <v>237792683</v>
      </c>
      <c r="D328" s="150">
        <v>3855298606</v>
      </c>
      <c r="E328" s="255" t="s">
        <v>516</v>
      </c>
      <c r="F328" s="255" t="s">
        <v>909</v>
      </c>
      <c r="G328" s="255" t="s">
        <v>508</v>
      </c>
      <c r="H328" s="255" t="str">
        <f>IF($C328="","",IFERROR(IF(_xlfn.XLOOKUP($C328,tbl_StartedStatus[Bold ID],tbl_StartedStatus[Started])="Started","Yes",IF(_xlfn.XLOOKUP($C328,tbl_StartedStatus[Bold ID],tbl_StartedStatus[Started])="No Show","No Show","")),""))</f>
        <v/>
      </c>
      <c r="I328" s="656"/>
    </row>
    <row r="329" spans="1:9" ht="15" customHeight="1">
      <c r="A329" s="685"/>
      <c r="B329" s="153" t="s">
        <v>5798</v>
      </c>
      <c r="C329" s="153">
        <v>95611630</v>
      </c>
      <c r="D329" s="153">
        <v>8019318899</v>
      </c>
      <c r="E329" s="255" t="s">
        <v>5799</v>
      </c>
      <c r="F329" s="255" t="s">
        <v>5480</v>
      </c>
      <c r="G329" s="255"/>
      <c r="H329" s="255" t="str">
        <f>IF($C329="","",IFERROR(IF(_xlfn.XLOOKUP($C329,tbl_StartedStatus[Bold ID],tbl_StartedStatus[Started])="Started","Yes",IF(_xlfn.XLOOKUP($C329,tbl_StartedStatus[Bold ID],tbl_StartedStatus[Started])="No Show","No Show","")),""))</f>
        <v/>
      </c>
      <c r="I329" s="656"/>
    </row>
    <row r="330" spans="1:9" ht="15" customHeight="1">
      <c r="A330" s="685"/>
      <c r="B330" s="153" t="s">
        <v>5662</v>
      </c>
      <c r="C330" s="153">
        <v>235407142</v>
      </c>
      <c r="D330" s="153">
        <v>3852854721</v>
      </c>
      <c r="E330" s="255" t="s">
        <v>1201</v>
      </c>
      <c r="F330" s="255" t="s">
        <v>987</v>
      </c>
      <c r="G330" s="255" t="s">
        <v>508</v>
      </c>
      <c r="H330" s="255" t="str">
        <f>IF($C330="","",IFERROR(IF(_xlfn.XLOOKUP($C330,tbl_StartedStatus[Bold ID],tbl_StartedStatus[Started])="Started","Yes",IF(_xlfn.XLOOKUP($C330,tbl_StartedStatus[Bold ID],tbl_StartedStatus[Started])="No Show","No Show","")),""))</f>
        <v/>
      </c>
      <c r="I330" s="656" t="s">
        <v>5800</v>
      </c>
    </row>
    <row r="331" spans="1:9" ht="15" customHeight="1">
      <c r="A331" s="685" t="s">
        <v>5801</v>
      </c>
      <c r="B331" s="255" t="s">
        <v>5666</v>
      </c>
      <c r="C331" s="255">
        <v>95679071</v>
      </c>
      <c r="D331" s="255" t="s">
        <v>5718</v>
      </c>
      <c r="E331" s="255" t="s">
        <v>505</v>
      </c>
      <c r="F331" s="255" t="s">
        <v>367</v>
      </c>
      <c r="G331" s="255" t="s">
        <v>508</v>
      </c>
      <c r="H331" s="255" t="str">
        <f>IF($C331="","",IFERROR(IF(_xlfn.XLOOKUP($C331,tbl_StartedStatus[Bold ID],tbl_StartedStatus[Started])="Started","Yes",IF(_xlfn.XLOOKUP($C331,tbl_StartedStatus[Bold ID],tbl_StartedStatus[Started])="No Show","No Show","")),""))</f>
        <v/>
      </c>
      <c r="I331" s="656"/>
    </row>
    <row r="332" spans="1:9" ht="15" customHeight="1">
      <c r="A332" s="685"/>
      <c r="B332" s="255" t="s">
        <v>5669</v>
      </c>
      <c r="C332" s="255">
        <v>235453349</v>
      </c>
      <c r="D332" s="255" t="s">
        <v>5720</v>
      </c>
      <c r="E332" s="255" t="s">
        <v>1201</v>
      </c>
      <c r="F332" s="255" t="s">
        <v>5480</v>
      </c>
      <c r="G332" s="255" t="s">
        <v>508</v>
      </c>
      <c r="H332" s="255" t="str">
        <f>IF($C332="","",IFERROR(IF(_xlfn.XLOOKUP($C332,tbl_StartedStatus[Bold ID],tbl_StartedStatus[Started])="Started","Yes",IF(_xlfn.XLOOKUP($C332,tbl_StartedStatus[Bold ID],tbl_StartedStatus[Started])="No Show","No Show","")),""))</f>
        <v/>
      </c>
      <c r="I332" s="656"/>
    </row>
    <row r="333" spans="1:9" ht="15" customHeight="1">
      <c r="A333" s="685" t="str">
        <f>IF($C333="","",IFERROR(_xlfn.XLOOKUP($C333,'1.PrepList'!$I$2:$I$1500,'1.PrepList'!$G$2:$G$1500,"")&amp;"",""))</f>
        <v/>
      </c>
      <c r="B333" s="150" t="str">
        <f>IF($C333="","",IFERROR(_xlfn.XLOOKUP($C333,'1.PrepList'!$I$2:$I$1500,'1.PrepList'!$H$2:$H$1500,"")&amp;"",""))</f>
        <v/>
      </c>
      <c r="C333" s="150"/>
      <c r="D333" s="150" t="str">
        <f>IF($C333="","",IFERROR(_xlfn.XLOOKUP($C333,'1.PrepList'!$I$2:$I$1500,'1.PrepList'!$J$2:$J$1500,"")&amp;"",""))</f>
        <v/>
      </c>
      <c r="E333" s="255" t="str">
        <f>IF($C333="","",IFERROR(_xlfn.XLOOKUP($C333,'1.PrepList'!$I$2:$I$1500,'1.PrepList'!$N$2:$N$1500,"")&amp;"",""))</f>
        <v/>
      </c>
      <c r="F333" s="255" t="str">
        <f>IF($C333="","",IFERROR(_xlfn.XLOOKUP($C333,'1.PrepList'!$I$2:$I$1500,'1.PrepList'!$K$2:$K$1500,"")&amp;"",""))</f>
        <v/>
      </c>
      <c r="G333" s="255" t="s">
        <v>508</v>
      </c>
      <c r="H333" s="255" t="str">
        <f>IF($C333="","",IFERROR(IF(_xlfn.XLOOKUP($C333,tbl_StartedStatus[Bold ID],tbl_StartedStatus[Started])="Started","Yes",IF(_xlfn.XLOOKUP($C333,tbl_StartedStatus[Bold ID],tbl_StartedStatus[Started])="No Show","No Show","")),""))</f>
        <v/>
      </c>
      <c r="I333" s="656" t="s">
        <v>5882</v>
      </c>
    </row>
    <row r="334" spans="1:9" ht="15" customHeight="1">
      <c r="A334" s="685" t="str">
        <f>IF($C334="","",IFERROR(_xlfn.XLOOKUP($C334,'1.PrepList'!$I$2:$I$1500,'1.PrepList'!$G$2:$G$1500,"")&amp;"",""))</f>
        <v/>
      </c>
      <c r="B334" s="255" t="str">
        <f>IF($C334="","",IFERROR(_xlfn.XLOOKUP($C334,'1.PrepList'!$I$2:$I$1500,'1.PrepList'!$H$2:$H$1500,"")&amp;"",""))</f>
        <v/>
      </c>
      <c r="C334" s="255"/>
      <c r="D334" s="255" t="str">
        <f>IF($C334="","",IFERROR(_xlfn.XLOOKUP($C334,'1.PrepList'!$I$2:$I$1500,'1.PrepList'!$J$2:$J$1500,"")&amp;"",""))</f>
        <v/>
      </c>
      <c r="E334" s="255" t="str">
        <f>IF($C334="","",IFERROR(_xlfn.XLOOKUP($C334,'1.PrepList'!$I$2:$I$1500,'1.PrepList'!$N$2:$N$1500,"")&amp;"",""))</f>
        <v/>
      </c>
      <c r="F334" s="255" t="str">
        <f>IF($C334="","",IFERROR(_xlfn.XLOOKUP($C334,'1.PrepList'!$I$2:$I$1500,'1.PrepList'!$K$2:$K$1500,"")&amp;"",""))</f>
        <v/>
      </c>
      <c r="G334" s="255"/>
      <c r="H334" s="255" t="str">
        <f>IF($C334="","",IFERROR(IF(_xlfn.XLOOKUP($C334,tbl_StartedStatus[Bold ID],tbl_StartedStatus[Started])="Started","Yes",IF(_xlfn.XLOOKUP($C334,tbl_StartedStatus[Bold ID],tbl_StartedStatus[Started])="No Show","No Show","")),""))</f>
        <v/>
      </c>
      <c r="I334" s="656"/>
    </row>
    <row r="335" spans="1:9" ht="15" customHeight="1">
      <c r="A335" s="685" t="str">
        <f>IF($C335="","",IFERROR(_xlfn.XLOOKUP($C335,'1.PrepList'!$I$2:$I$1500,'1.PrepList'!$G$2:$G$1500,"")&amp;"",""))</f>
        <v/>
      </c>
      <c r="B335" s="255" t="str">
        <f>IF($C335="","",IFERROR(_xlfn.XLOOKUP($C335,'1.PrepList'!$I$2:$I$1500,'1.PrepList'!$H$2:$H$1500,"")&amp;"",""))</f>
        <v/>
      </c>
      <c r="C335" s="255"/>
      <c r="D335" s="255" t="str">
        <f>IF($C335="","",IFERROR(_xlfn.XLOOKUP($C335,'1.PrepList'!$I$2:$I$1500,'1.PrepList'!$J$2:$J$1500,"")&amp;"",""))</f>
        <v/>
      </c>
      <c r="E335" s="255" t="str">
        <f>IF($C335="","",IFERROR(_xlfn.XLOOKUP($C335,'1.PrepList'!$I$2:$I$1500,'1.PrepList'!$N$2:$N$1500,"")&amp;"",""))</f>
        <v/>
      </c>
      <c r="F335" s="255" t="str">
        <f>IF($C335="","",IFERROR(_xlfn.XLOOKUP($C335,'1.PrepList'!$I$2:$I$1500,'1.PrepList'!$K$2:$K$1500,"")&amp;"",""))</f>
        <v/>
      </c>
      <c r="G335" s="255"/>
      <c r="H335" s="255" t="str">
        <f>IF($C335="","",IFERROR(IF(_xlfn.XLOOKUP($C335,tbl_StartedStatus[Bold ID],tbl_StartedStatus[Started])="Started","Yes",IF(_xlfn.XLOOKUP($C335,tbl_StartedStatus[Bold ID],tbl_StartedStatus[Started])="No Show","No Show","")),""))</f>
        <v/>
      </c>
      <c r="I335" s="656"/>
    </row>
    <row r="336" spans="1:9" ht="15" customHeight="1">
      <c r="A336" s="685" t="str">
        <f>IF($C336="","",IFERROR(_xlfn.XLOOKUP($C336,'1.PrepList'!$I$2:$I$1500,'1.PrepList'!$G$2:$G$1500,"")&amp;"",""))</f>
        <v/>
      </c>
      <c r="B336" s="255" t="str">
        <f>IF($C336="","",IFERROR(_xlfn.XLOOKUP($C336,'1.PrepList'!$I$2:$I$1500,'1.PrepList'!$H$2:$H$1500,"")&amp;"",""))</f>
        <v/>
      </c>
      <c r="C336" s="255"/>
      <c r="D336" s="255" t="str">
        <f>IF($C336="","",IFERROR(_xlfn.XLOOKUP($C336,'1.PrepList'!$I$2:$I$1500,'1.PrepList'!$J$2:$J$1500,"")&amp;"",""))</f>
        <v/>
      </c>
      <c r="E336" s="255" t="str">
        <f>IF($C336="","",IFERROR(_xlfn.XLOOKUP($C336,'1.PrepList'!$I$2:$I$1500,'1.PrepList'!$N$2:$N$1500,"")&amp;"",""))</f>
        <v/>
      </c>
      <c r="F336" s="255" t="str">
        <f>IF($C336="","",IFERROR(_xlfn.XLOOKUP($C336,'1.PrepList'!$I$2:$I$1500,'1.PrepList'!$K$2:$K$1500,"")&amp;"",""))</f>
        <v/>
      </c>
      <c r="G336" s="255"/>
      <c r="H336" s="255" t="str">
        <f>IF($C336="","",IFERROR(IF(_xlfn.XLOOKUP($C336,tbl_StartedStatus[Bold ID],tbl_StartedStatus[Started])="Started","Yes",IF(_xlfn.XLOOKUP($C336,tbl_StartedStatus[Bold ID],tbl_StartedStatus[Started])="No Show","No Show","")),""))</f>
        <v/>
      </c>
      <c r="I336" s="656"/>
    </row>
    <row r="337" spans="1:9" ht="15" customHeight="1" thickBot="1">
      <c r="A337" s="685" t="str">
        <f>IF($C337="","",IFERROR(_xlfn.XLOOKUP($C337,'1.PrepList'!$I$2:$I$1500,'1.PrepList'!$G$2:$G$1500,"")&amp;"",""))</f>
        <v/>
      </c>
      <c r="B337" s="255" t="str">
        <f>IF($C337="","",IFERROR(_xlfn.XLOOKUP($C337,'1.PrepList'!$I$2:$I$1500,'1.PrepList'!$H$2:$H$1500,"")&amp;"",""))</f>
        <v/>
      </c>
      <c r="C337" s="255"/>
      <c r="D337" s="255" t="str">
        <f>IF($C337="","",IFERROR(_xlfn.XLOOKUP($C337,'1.PrepList'!$I$2:$I$1500,'1.PrepList'!$J$2:$J$1500,"")&amp;"",""))</f>
        <v/>
      </c>
      <c r="E337" s="255" t="str">
        <f>IF($C337="","",IFERROR(_xlfn.XLOOKUP($C337,'1.PrepList'!$I$2:$I$1500,'1.PrepList'!$N$2:$N$1500,"")&amp;"",""))</f>
        <v/>
      </c>
      <c r="F337" s="255" t="str">
        <f>IF($C337="","",IFERROR(_xlfn.XLOOKUP($C337,'1.PrepList'!$I$2:$I$1500,'1.PrepList'!$K$2:$K$1500,"")&amp;"",""))</f>
        <v/>
      </c>
      <c r="G337" s="255"/>
      <c r="H337" s="255" t="str">
        <f>IF($C337="","",IFERROR(IF(_xlfn.XLOOKUP($C337,tbl_StartedStatus[Bold ID],tbl_StartedStatus[Started])="Started","Yes",IF(_xlfn.XLOOKUP($C337,tbl_StartedStatus[Bold ID],tbl_StartedStatus[Started])="No Show","No Show","")),""))</f>
        <v/>
      </c>
      <c r="I337" s="656"/>
    </row>
    <row r="338" spans="1:9" ht="15" customHeight="1">
      <c r="A338" s="687" t="s">
        <v>5883</v>
      </c>
      <c r="B338" s="699" t="s">
        <v>918</v>
      </c>
      <c r="C338" s="646" t="s">
        <v>919</v>
      </c>
      <c r="D338" s="647" t="s">
        <v>920</v>
      </c>
      <c r="E338" s="648"/>
      <c r="F338" s="649"/>
      <c r="G338" s="649"/>
      <c r="H338" s="649" t="str">
        <f>IF($C338="","",IFERROR(IF(_xlfn.XLOOKUP($C338,tbl_StartedStatus[Bold ID],tbl_StartedStatus[Started])="Started","Yes",IF(_xlfn.XLOOKUP($C338,tbl_StartedStatus[Bold ID],tbl_StartedStatus[Started])="No Show","No Show","")),""))</f>
        <v/>
      </c>
      <c r="I338" s="650"/>
    </row>
    <row r="339" spans="1:9" ht="15" customHeight="1" thickBot="1">
      <c r="A339" s="700" t="s">
        <v>921</v>
      </c>
      <c r="B339" s="701" t="s">
        <v>922</v>
      </c>
      <c r="C339" s="652" t="s">
        <v>923</v>
      </c>
      <c r="D339" s="653" t="s">
        <v>924</v>
      </c>
      <c r="E339" s="653" t="s">
        <v>497</v>
      </c>
      <c r="F339" s="654" t="s">
        <v>925</v>
      </c>
      <c r="G339" s="654" t="s">
        <v>926</v>
      </c>
      <c r="H339" s="654" t="s">
        <v>5473</v>
      </c>
      <c r="I339" s="655" t="s">
        <v>455</v>
      </c>
    </row>
    <row r="340" spans="1:9" ht="15" customHeight="1">
      <c r="A340" s="702"/>
      <c r="B340" s="661" t="s">
        <v>905</v>
      </c>
      <c r="C340" s="661">
        <v>227794156</v>
      </c>
      <c r="D340" s="661">
        <v>8018793874</v>
      </c>
      <c r="E340" s="662" t="s">
        <v>1201</v>
      </c>
      <c r="F340" s="662" t="s">
        <v>5481</v>
      </c>
      <c r="G340" s="662" t="s">
        <v>508</v>
      </c>
      <c r="H340" s="662" t="str">
        <f>IF($C340="","",IFERROR(IF(_xlfn.XLOOKUP($C340,tbl_StartedStatus[Bold ID],tbl_StartedStatus[Started])="Started","Yes",IF(_xlfn.XLOOKUP($C340,tbl_StartedStatus[Bold ID],tbl_StartedStatus[Started])="No Show","No Show","")),""))</f>
        <v/>
      </c>
      <c r="I340" s="677"/>
    </row>
    <row r="341" spans="1:9" ht="15" customHeight="1">
      <c r="A341" s="685"/>
      <c r="B341" s="150" t="s">
        <v>906</v>
      </c>
      <c r="C341" s="150">
        <v>181329165</v>
      </c>
      <c r="D341" s="150">
        <v>3855075196</v>
      </c>
      <c r="E341" s="255" t="s">
        <v>516</v>
      </c>
      <c r="F341" s="255" t="s">
        <v>5481</v>
      </c>
      <c r="G341" s="255" t="s">
        <v>508</v>
      </c>
      <c r="H341" s="255" t="str">
        <f>IF($C341="","",IFERROR(IF(_xlfn.XLOOKUP($C341,tbl_StartedStatus[Bold ID],tbl_StartedStatus[Started])="Started","Yes",IF(_xlfn.XLOOKUP($C341,tbl_StartedStatus[Bold ID],tbl_StartedStatus[Started])="No Show","No Show","")),""))</f>
        <v/>
      </c>
      <c r="I341" s="656"/>
    </row>
    <row r="342" spans="1:9" ht="15" customHeight="1">
      <c r="A342" s="685"/>
      <c r="B342" s="153" t="s">
        <v>908</v>
      </c>
      <c r="C342" s="428">
        <v>227166599</v>
      </c>
      <c r="D342" s="57">
        <v>8016313686</v>
      </c>
      <c r="E342" s="255" t="s">
        <v>684</v>
      </c>
      <c r="F342" s="255" t="s">
        <v>909</v>
      </c>
      <c r="G342" s="255" t="s">
        <v>508</v>
      </c>
      <c r="H342" s="255" t="str">
        <f>IF($C342="","",IFERROR(IF(_xlfn.XLOOKUP($C342,tbl_StartedStatus[Bold ID],tbl_StartedStatus[Started])="Started","Yes",IF(_xlfn.XLOOKUP($C342,tbl_StartedStatus[Bold ID],tbl_StartedStatus[Started])="No Show","No Show","")),""))</f>
        <v/>
      </c>
      <c r="I342" s="656"/>
    </row>
    <row r="343" spans="1:9" ht="15" customHeight="1">
      <c r="A343" s="685"/>
      <c r="B343" s="150" t="s">
        <v>907</v>
      </c>
      <c r="C343" s="150">
        <v>235350474</v>
      </c>
      <c r="D343" s="150">
        <v>3856258999</v>
      </c>
      <c r="E343" s="255" t="s">
        <v>516</v>
      </c>
      <c r="F343" s="255" t="s">
        <v>5480</v>
      </c>
      <c r="G343" s="255" t="s">
        <v>508</v>
      </c>
      <c r="H343" s="255" t="str">
        <f>IF($C343="","",IFERROR(IF(_xlfn.XLOOKUP($C343,tbl_StartedStatus[Bold ID],tbl_StartedStatus[Started])="Started","Yes",IF(_xlfn.XLOOKUP($C343,tbl_StartedStatus[Bold ID],tbl_StartedStatus[Started])="No Show","No Show","")),""))</f>
        <v/>
      </c>
      <c r="I343" s="656"/>
    </row>
    <row r="344" spans="1:9" ht="15" customHeight="1">
      <c r="A344" s="685"/>
      <c r="B344" s="153" t="s">
        <v>910</v>
      </c>
      <c r="C344" s="153">
        <v>227166643</v>
      </c>
      <c r="D344" s="153">
        <v>8125451246</v>
      </c>
      <c r="E344" s="255" t="s">
        <v>684</v>
      </c>
      <c r="F344" s="255" t="s">
        <v>909</v>
      </c>
      <c r="G344" s="255" t="s">
        <v>508</v>
      </c>
      <c r="H344" s="255" t="str">
        <f>IF($C344="","",IFERROR(IF(_xlfn.XLOOKUP($C344,tbl_StartedStatus[Bold ID],tbl_StartedStatus[Started])="Started","Yes",IF(_xlfn.XLOOKUP($C344,tbl_StartedStatus[Bold ID],tbl_StartedStatus[Started])="No Show","No Show","")),""))</f>
        <v/>
      </c>
      <c r="I344" s="656"/>
    </row>
    <row r="345" spans="1:9" ht="15" customHeight="1">
      <c r="A345" s="685"/>
      <c r="B345" s="150" t="s">
        <v>911</v>
      </c>
      <c r="C345" s="150">
        <v>235369077</v>
      </c>
      <c r="D345" s="150">
        <v>3854631654</v>
      </c>
      <c r="E345" s="255" t="s">
        <v>516</v>
      </c>
      <c r="F345" s="255" t="s">
        <v>5481</v>
      </c>
      <c r="G345" s="255" t="s">
        <v>508</v>
      </c>
      <c r="H345" s="255" t="str">
        <f>IF($C345="","",IFERROR(IF(_xlfn.XLOOKUP($C345,tbl_StartedStatus[Bold ID],tbl_StartedStatus[Started])="Started","Yes",IF(_xlfn.XLOOKUP($C345,tbl_StartedStatus[Bold ID],tbl_StartedStatus[Started])="No Show","No Show","")),""))</f>
        <v/>
      </c>
      <c r="I345" s="656"/>
    </row>
    <row r="346" spans="1:9" ht="15" customHeight="1">
      <c r="A346" s="685"/>
      <c r="B346" s="153" t="s">
        <v>912</v>
      </c>
      <c r="C346" s="153">
        <v>199199921</v>
      </c>
      <c r="D346" s="153">
        <v>8019418711</v>
      </c>
      <c r="E346" s="255" t="s">
        <v>1201</v>
      </c>
      <c r="F346" s="255" t="s">
        <v>5481</v>
      </c>
      <c r="G346" s="255"/>
      <c r="H346" s="255" t="str">
        <f>IF($C346="","",IFERROR(IF(_xlfn.XLOOKUP($C346,tbl_StartedStatus[Bold ID],tbl_StartedStatus[Started])="Started","Yes",IF(_xlfn.XLOOKUP($C346,tbl_StartedStatus[Bold ID],tbl_StartedStatus[Started])="No Show","No Show","")),""))</f>
        <v/>
      </c>
      <c r="I346" s="656"/>
    </row>
    <row r="347" spans="1:9" ht="15" customHeight="1">
      <c r="A347" s="685" t="s">
        <v>1203</v>
      </c>
      <c r="B347" s="153" t="s">
        <v>914</v>
      </c>
      <c r="C347" s="153">
        <v>235474567</v>
      </c>
      <c r="D347" s="153">
        <v>3852521888</v>
      </c>
      <c r="E347" s="255" t="s">
        <v>505</v>
      </c>
      <c r="F347" s="255" t="s">
        <v>5480</v>
      </c>
      <c r="G347" s="255" t="s">
        <v>508</v>
      </c>
      <c r="H347" s="255" t="str">
        <f>IF($C347="","",IFERROR(IF(_xlfn.XLOOKUP($C347,tbl_StartedStatus[Bold ID],tbl_StartedStatus[Started])="Started","Yes",IF(_xlfn.XLOOKUP($C347,tbl_StartedStatus[Bold ID],tbl_StartedStatus[Started])="No Show","No Show","")),""))</f>
        <v/>
      </c>
      <c r="I347" s="656"/>
    </row>
    <row r="348" spans="1:9" ht="15" customHeight="1">
      <c r="A348" s="685"/>
      <c r="B348" s="665" t="s">
        <v>1204</v>
      </c>
      <c r="C348" s="153">
        <v>230417539</v>
      </c>
      <c r="D348" s="57">
        <v>9863010191</v>
      </c>
      <c r="E348" s="665" t="s">
        <v>805</v>
      </c>
      <c r="F348" s="665" t="s">
        <v>5480</v>
      </c>
      <c r="G348" s="255"/>
      <c r="H348" s="255" t="str">
        <f>IF($C348="","",IFERROR(IF(_xlfn.XLOOKUP($C348,tbl_StartedStatus[Bold ID],tbl_StartedStatus[Started])="Started","Yes",IF(_xlfn.XLOOKUP($C348,tbl_StartedStatus[Bold ID],tbl_StartedStatus[Started])="No Show","No Show","")),""))</f>
        <v/>
      </c>
      <c r="I348" s="656"/>
    </row>
    <row r="349" spans="1:9" ht="15" customHeight="1">
      <c r="A349" s="685"/>
      <c r="B349" s="150" t="s">
        <v>915</v>
      </c>
      <c r="C349" s="150">
        <v>235341515</v>
      </c>
      <c r="D349" s="150">
        <v>3854619680</v>
      </c>
      <c r="E349" s="255" t="s">
        <v>516</v>
      </c>
      <c r="F349" s="255" t="s">
        <v>5481</v>
      </c>
      <c r="G349" s="255" t="s">
        <v>508</v>
      </c>
      <c r="H349" s="255" t="str">
        <f>IF($C349="","",IFERROR(IF(_xlfn.XLOOKUP($C349,tbl_StartedStatus[Bold ID],tbl_StartedStatus[Started])="Started","Yes",IF(_xlfn.XLOOKUP($C349,tbl_StartedStatus[Bold ID],tbl_StartedStatus[Started])="No Show","No Show","")),""))</f>
        <v/>
      </c>
      <c r="I349" s="656"/>
    </row>
    <row r="350" spans="1:9" ht="15" customHeight="1">
      <c r="A350" s="685"/>
      <c r="B350" s="150" t="s">
        <v>916</v>
      </c>
      <c r="C350" s="150">
        <v>235341514</v>
      </c>
      <c r="D350" s="150">
        <v>3852668283</v>
      </c>
      <c r="E350" s="255" t="s">
        <v>516</v>
      </c>
      <c r="F350" s="255" t="s">
        <v>5481</v>
      </c>
      <c r="G350" s="255" t="s">
        <v>508</v>
      </c>
      <c r="H350" s="255" t="str">
        <f>IF($C350="","",IFERROR(IF(_xlfn.XLOOKUP($C350,tbl_StartedStatus[Bold ID],tbl_StartedStatus[Started])="Started","Yes",IF(_xlfn.XLOOKUP($C350,tbl_StartedStatus[Bold ID],tbl_StartedStatus[Started])="No Show","No Show","")),""))</f>
        <v/>
      </c>
      <c r="I350" s="656"/>
    </row>
    <row r="351" spans="1:9" ht="15" customHeight="1">
      <c r="A351" s="685"/>
      <c r="B351" s="150" t="s">
        <v>5461</v>
      </c>
      <c r="C351" s="150">
        <v>164975070</v>
      </c>
      <c r="D351" s="150">
        <v>3853370291</v>
      </c>
      <c r="E351" s="255" t="s">
        <v>1201</v>
      </c>
      <c r="F351" s="255" t="s">
        <v>5481</v>
      </c>
      <c r="G351" s="255" t="s">
        <v>508</v>
      </c>
      <c r="H351" s="255" t="str">
        <f>IF($C351="","",IFERROR(IF(_xlfn.XLOOKUP($C351,tbl_StartedStatus[Bold ID],tbl_StartedStatus[Started])="Started","Yes",IF(_xlfn.XLOOKUP($C351,tbl_StartedStatus[Bold ID],tbl_StartedStatus[Started])="No Show","No Show","")),""))</f>
        <v/>
      </c>
      <c r="I351" s="656" t="s">
        <v>5775</v>
      </c>
    </row>
    <row r="352" spans="1:9" ht="15" customHeight="1">
      <c r="A352" s="685"/>
      <c r="B352" s="153" t="s">
        <v>5802</v>
      </c>
      <c r="C352" s="153">
        <v>213124096</v>
      </c>
      <c r="D352" s="153">
        <v>3855630605</v>
      </c>
      <c r="E352" s="255" t="s">
        <v>805</v>
      </c>
      <c r="F352" s="255" t="s">
        <v>5480</v>
      </c>
      <c r="G352" s="255" t="s">
        <v>508</v>
      </c>
      <c r="H352" s="255" t="str">
        <f>IF($C352="","",IFERROR(IF(_xlfn.XLOOKUP($C352,tbl_StartedStatus[Bold ID],tbl_StartedStatus[Started])="Started","Yes",IF(_xlfn.XLOOKUP($C352,tbl_StartedStatus[Bold ID],tbl_StartedStatus[Started])="No Show","No Show","")),""))</f>
        <v/>
      </c>
      <c r="I352" s="656"/>
    </row>
    <row r="353" spans="1:9" ht="15" customHeight="1">
      <c r="A353" s="685"/>
      <c r="B353" s="153" t="s">
        <v>3219</v>
      </c>
      <c r="C353" s="153">
        <v>199619132</v>
      </c>
      <c r="D353" s="153">
        <v>3852998500</v>
      </c>
      <c r="E353" s="255"/>
      <c r="F353" s="255" t="s">
        <v>5480</v>
      </c>
      <c r="G353" s="255" t="s">
        <v>508</v>
      </c>
      <c r="H353" s="255" t="str">
        <f>IF($C353="","",IFERROR(IF(_xlfn.XLOOKUP($C353,tbl_StartedStatus[Bold ID],tbl_StartedStatus[Started])="Started","Yes",IF(_xlfn.XLOOKUP($C353,tbl_StartedStatus[Bold ID],tbl_StartedStatus[Started])="No Show","No Show","")),""))</f>
        <v/>
      </c>
      <c r="I353" s="656"/>
    </row>
    <row r="354" spans="1:9" ht="15" customHeight="1">
      <c r="A354" s="685" t="s">
        <v>5803</v>
      </c>
      <c r="B354" s="153" t="s">
        <v>5615</v>
      </c>
      <c r="C354" s="153">
        <v>146200914</v>
      </c>
      <c r="D354" s="153">
        <v>3854366807</v>
      </c>
      <c r="E354" s="255" t="s">
        <v>505</v>
      </c>
      <c r="F354" s="255" t="s">
        <v>5480</v>
      </c>
      <c r="G354" s="255"/>
      <c r="H354" s="255" t="str">
        <f>IF($C354="","",IFERROR(IF(_xlfn.XLOOKUP($C354,tbl_StartedStatus[Bold ID],tbl_StartedStatus[Started])="Started","Yes",IF(_xlfn.XLOOKUP($C354,tbl_StartedStatus[Bold ID],tbl_StartedStatus[Started])="No Show","No Show","")),""))</f>
        <v/>
      </c>
      <c r="I354" s="656"/>
    </row>
    <row r="355" spans="1:9" ht="15" customHeight="1">
      <c r="A355" s="685" t="s">
        <v>5804</v>
      </c>
      <c r="B355" s="153" t="s">
        <v>5805</v>
      </c>
      <c r="C355" s="153">
        <v>235383052</v>
      </c>
      <c r="D355" s="153">
        <v>3854364515</v>
      </c>
      <c r="E355" s="255" t="s">
        <v>505</v>
      </c>
      <c r="F355" s="255" t="s">
        <v>5480</v>
      </c>
      <c r="G355" s="255"/>
      <c r="H355" s="255" t="str">
        <f>IF($C355="","",IFERROR(IF(_xlfn.XLOOKUP($C355,tbl_StartedStatus[Bold ID],tbl_StartedStatus[Started])="Started","Yes",IF(_xlfn.XLOOKUP($C355,tbl_StartedStatus[Bold ID],tbl_StartedStatus[Started])="No Show","No Show","")),""))</f>
        <v/>
      </c>
      <c r="I355" s="656"/>
    </row>
    <row r="356" spans="1:9" ht="15" customHeight="1">
      <c r="A356" s="685"/>
      <c r="B356" s="150" t="s">
        <v>5668</v>
      </c>
      <c r="C356" s="150">
        <v>235440775</v>
      </c>
      <c r="D356" s="150" t="s">
        <v>5719</v>
      </c>
      <c r="E356" s="255" t="s">
        <v>516</v>
      </c>
      <c r="F356" s="255" t="s">
        <v>5480</v>
      </c>
      <c r="G356" s="255" t="s">
        <v>508</v>
      </c>
      <c r="H356" s="255" t="str">
        <f>IF($C356="","",IFERROR(IF(_xlfn.XLOOKUP($C356,tbl_StartedStatus[Bold ID],tbl_StartedStatus[Started])="Started","Yes",IF(_xlfn.XLOOKUP($C356,tbl_StartedStatus[Bold ID],tbl_StartedStatus[Started])="No Show","No Show","")),""))</f>
        <v/>
      </c>
      <c r="I356" s="656"/>
    </row>
    <row r="357" spans="1:9" ht="15" customHeight="1">
      <c r="A357" s="685"/>
      <c r="B357" s="153" t="s">
        <v>5806</v>
      </c>
      <c r="C357" s="153">
        <v>221143262</v>
      </c>
      <c r="D357" s="153">
        <v>3854576486</v>
      </c>
      <c r="E357" s="255" t="s">
        <v>521</v>
      </c>
      <c r="F357" s="255" t="s">
        <v>5480</v>
      </c>
      <c r="G357" s="255"/>
      <c r="H357" s="255" t="str">
        <f>IF($C357="","",IFERROR(IF(_xlfn.XLOOKUP($C357,tbl_StartedStatus[Bold ID],tbl_StartedStatus[Started])="Started","Yes",IF(_xlfn.XLOOKUP($C357,tbl_StartedStatus[Bold ID],tbl_StartedStatus[Started])="No Show","No Show","")),""))</f>
        <v/>
      </c>
      <c r="I357" s="656"/>
    </row>
    <row r="358" spans="1:9" ht="15" customHeight="1">
      <c r="A358" s="685"/>
      <c r="B358" s="153" t="s">
        <v>5807</v>
      </c>
      <c r="C358" s="153">
        <v>180287037</v>
      </c>
      <c r="D358" s="57" t="s">
        <v>5808</v>
      </c>
      <c r="E358" s="255" t="s">
        <v>805</v>
      </c>
      <c r="F358" s="255" t="s">
        <v>5480</v>
      </c>
      <c r="G358" s="255" t="s">
        <v>508</v>
      </c>
      <c r="H358" s="255" t="str">
        <f>IF($C358="","",IFERROR(IF(_xlfn.XLOOKUP($C358,tbl_StartedStatus[Bold ID],tbl_StartedStatus[Started])="Started","Yes",IF(_xlfn.XLOOKUP($C358,tbl_StartedStatus[Bold ID],tbl_StartedStatus[Started])="No Show","No Show","")),""))</f>
        <v/>
      </c>
      <c r="I358" s="656"/>
    </row>
    <row r="359" spans="1:9" ht="15" customHeight="1">
      <c r="A359" s="685"/>
      <c r="B359" s="153" t="s">
        <v>5620</v>
      </c>
      <c r="C359" s="153">
        <v>173043499</v>
      </c>
      <c r="D359" s="57">
        <v>3855513821</v>
      </c>
      <c r="E359" s="255" t="s">
        <v>1201</v>
      </c>
      <c r="F359" s="255" t="s">
        <v>5480</v>
      </c>
      <c r="G359" s="255"/>
      <c r="H359" s="255" t="str">
        <f>IF($C359="","",IFERROR(IF(_xlfn.XLOOKUP($C359,tbl_StartedStatus[Bold ID],tbl_StartedStatus[Started])="Started","Yes",IF(_xlfn.XLOOKUP($C359,tbl_StartedStatus[Bold ID],tbl_StartedStatus[Started])="No Show","No Show","")),""))</f>
        <v/>
      </c>
      <c r="I359" s="656"/>
    </row>
    <row r="360" spans="1:9" ht="15" customHeight="1">
      <c r="A360" s="685"/>
      <c r="B360" s="153" t="s">
        <v>5646</v>
      </c>
      <c r="C360" s="153">
        <v>235421905</v>
      </c>
      <c r="D360" s="57">
        <v>3854859198</v>
      </c>
      <c r="E360" s="255" t="s">
        <v>516</v>
      </c>
      <c r="F360" s="255" t="s">
        <v>5480</v>
      </c>
      <c r="G360" s="255" t="s">
        <v>508</v>
      </c>
      <c r="H360" s="255" t="str">
        <f>IF($C360="","",IFERROR(IF(_xlfn.XLOOKUP($C360,tbl_StartedStatus[Bold ID],tbl_StartedStatus[Started])="Started","Yes",IF(_xlfn.XLOOKUP($C360,tbl_StartedStatus[Bold ID],tbl_StartedStatus[Started])="No Show","No Show","")),""))</f>
        <v/>
      </c>
      <c r="I360" s="656"/>
    </row>
    <row r="361" spans="1:9" ht="15" customHeight="1" thickBot="1">
      <c r="A361" s="686"/>
      <c r="B361" s="393" t="s">
        <v>5622</v>
      </c>
      <c r="C361" s="328">
        <v>215464740</v>
      </c>
      <c r="D361" s="393">
        <v>3855488807</v>
      </c>
      <c r="E361" s="328" t="s">
        <v>1201</v>
      </c>
      <c r="F361" s="328" t="s">
        <v>5480</v>
      </c>
      <c r="G361" s="328" t="s">
        <v>508</v>
      </c>
      <c r="H361" s="328" t="str">
        <f>IF($C361="","",IFERROR(IF(_xlfn.XLOOKUP($C361,tbl_StartedStatus[Bold ID],tbl_StartedStatus[Started])="Started","Yes",IF(_xlfn.XLOOKUP($C361,tbl_StartedStatus[Bold ID],tbl_StartedStatus[Started])="No Show","No Show","")),""))</f>
        <v/>
      </c>
      <c r="I361" s="667"/>
    </row>
    <row r="362" spans="1:9" ht="15" customHeight="1">
      <c r="A362" s="684" t="s">
        <v>5884</v>
      </c>
      <c r="B362" s="658" t="s">
        <v>918</v>
      </c>
      <c r="C362" s="308" t="s">
        <v>919</v>
      </c>
      <c r="D362" s="659" t="s">
        <v>920</v>
      </c>
      <c r="E362" s="310"/>
      <c r="F362" s="311"/>
      <c r="G362" s="311"/>
      <c r="H362" s="311" t="str">
        <f>IF($C362="","",IFERROR(IF(_xlfn.XLOOKUP($C362,tbl_StartedStatus[Bold ID],tbl_StartedStatus[Started])="Started","Yes",IF(_xlfn.XLOOKUP($C362,tbl_StartedStatus[Bold ID],tbl_StartedStatus[Started])="No Show","No Show","")),""))</f>
        <v/>
      </c>
      <c r="I362" s="660"/>
    </row>
    <row r="363" spans="1:9" ht="15" customHeight="1" thickBot="1">
      <c r="A363" s="684" t="s">
        <v>921</v>
      </c>
      <c r="B363" s="651" t="s">
        <v>922</v>
      </c>
      <c r="C363" s="652" t="s">
        <v>923</v>
      </c>
      <c r="D363" s="653" t="s">
        <v>924</v>
      </c>
      <c r="E363" s="653" t="s">
        <v>497</v>
      </c>
      <c r="F363" s="654" t="s">
        <v>925</v>
      </c>
      <c r="G363" s="654" t="s">
        <v>926</v>
      </c>
      <c r="H363" s="654" t="s">
        <v>5473</v>
      </c>
      <c r="I363" s="655" t="s">
        <v>455</v>
      </c>
    </row>
    <row r="364" spans="1:9" ht="15" customHeight="1">
      <c r="A364" s="685">
        <v>889154420</v>
      </c>
      <c r="B364" s="153" t="s">
        <v>5809</v>
      </c>
      <c r="C364" s="153">
        <v>129468753</v>
      </c>
      <c r="D364" s="153">
        <v>7703346137</v>
      </c>
      <c r="E364" s="662" t="s">
        <v>741</v>
      </c>
      <c r="F364" s="662" t="s">
        <v>5480</v>
      </c>
      <c r="G364" s="662" t="s">
        <v>508</v>
      </c>
      <c r="H364" s="662" t="str">
        <f>IF($C364="","",IFERROR(IF(_xlfn.XLOOKUP($C364,tbl_StartedStatus[Bold ID],tbl_StartedStatus[Started])="Started","Yes",IF(_xlfn.XLOOKUP($C364,tbl_StartedStatus[Bold ID],tbl_StartedStatus[Started])="No Show","No Show","")),""))</f>
        <v/>
      </c>
      <c r="I364" s="663"/>
    </row>
    <row r="365" spans="1:9" ht="15" customHeight="1">
      <c r="A365" s="685"/>
      <c r="B365" s="153" t="s">
        <v>5626</v>
      </c>
      <c r="C365" s="153">
        <v>235456365</v>
      </c>
      <c r="D365" s="153">
        <v>3852672778</v>
      </c>
      <c r="E365" s="255" t="s">
        <v>733</v>
      </c>
      <c r="F365" s="255" t="s">
        <v>5480</v>
      </c>
      <c r="G365" s="255" t="s">
        <v>508</v>
      </c>
      <c r="H365" s="255" t="str">
        <f>IF($C365="","",IFERROR(IF(_xlfn.XLOOKUP($C365,tbl_StartedStatus[Bold ID],tbl_StartedStatus[Started])="Started","Yes",IF(_xlfn.XLOOKUP($C365,tbl_StartedStatus[Bold ID],tbl_StartedStatus[Started])="No Show","No Show","")),""))</f>
        <v/>
      </c>
      <c r="I365" s="656" t="s">
        <v>5767</v>
      </c>
    </row>
    <row r="366" spans="1:9" ht="15" customHeight="1">
      <c r="A366" s="685"/>
      <c r="B366" s="255" t="s">
        <v>5810</v>
      </c>
      <c r="C366" s="255">
        <v>144219420</v>
      </c>
      <c r="D366" s="153">
        <v>3852673665</v>
      </c>
      <c r="E366" s="255" t="s">
        <v>741</v>
      </c>
      <c r="F366" s="255" t="s">
        <v>5480</v>
      </c>
      <c r="G366" s="255" t="s">
        <v>508</v>
      </c>
      <c r="H366" s="255" t="str">
        <f>IF($C366="","",IFERROR(IF(_xlfn.XLOOKUP($C366,tbl_StartedStatus[Bold ID],tbl_StartedStatus[Started])="Started","Yes",IF(_xlfn.XLOOKUP($C366,tbl_StartedStatus[Bold ID],tbl_StartedStatus[Started])="No Show","No Show","")),""))</f>
        <v/>
      </c>
      <c r="I366" s="656" t="s">
        <v>5811</v>
      </c>
    </row>
    <row r="367" spans="1:9" ht="15" customHeight="1">
      <c r="A367" s="685"/>
      <c r="B367" s="153" t="s">
        <v>5812</v>
      </c>
      <c r="C367" s="153">
        <v>95713496</v>
      </c>
      <c r="D367" s="153">
        <v>8019061006</v>
      </c>
      <c r="E367" s="255" t="s">
        <v>684</v>
      </c>
      <c r="F367" s="255" t="s">
        <v>266</v>
      </c>
      <c r="G367" s="255"/>
      <c r="H367" s="255" t="str">
        <f>IF($C367="","",IFERROR(IF(_xlfn.XLOOKUP($C367,tbl_StartedStatus[Bold ID],tbl_StartedStatus[Started])="Started","Yes",IF(_xlfn.XLOOKUP($C367,tbl_StartedStatus[Bold ID],tbl_StartedStatus[Started])="No Show","No Show","")),""))</f>
        <v/>
      </c>
      <c r="I367" s="656"/>
    </row>
    <row r="368" spans="1:9" ht="15" customHeight="1">
      <c r="A368" s="685"/>
      <c r="B368" s="153" t="s">
        <v>5813</v>
      </c>
      <c r="C368" s="255">
        <v>235511583</v>
      </c>
      <c r="D368" s="153">
        <v>3854576754</v>
      </c>
      <c r="E368" s="255" t="s">
        <v>991</v>
      </c>
      <c r="F368" s="255" t="s">
        <v>367</v>
      </c>
      <c r="G368" s="255"/>
      <c r="H368" s="255" t="str">
        <f>IF($C368="","",IFERROR(IF(_xlfn.XLOOKUP($C368,tbl_StartedStatus[Bold ID],tbl_StartedStatus[Started])="Started","Yes",IF(_xlfn.XLOOKUP($C368,tbl_StartedStatus[Bold ID],tbl_StartedStatus[Started])="No Show","No Show","")),""))</f>
        <v/>
      </c>
      <c r="I368" s="656"/>
    </row>
    <row r="369" spans="1:9" ht="15" customHeight="1">
      <c r="A369" s="685" t="s">
        <v>5873</v>
      </c>
      <c r="B369" s="153" t="s">
        <v>5885</v>
      </c>
      <c r="C369" s="255">
        <v>185553773</v>
      </c>
      <c r="D369" s="153">
        <v>3855623513</v>
      </c>
      <c r="E369" s="255" t="s">
        <v>505</v>
      </c>
      <c r="F369" s="255" t="s">
        <v>5480</v>
      </c>
      <c r="G369" s="255" t="s">
        <v>508</v>
      </c>
      <c r="H369" s="255" t="str">
        <f>IF($C369="","",IFERROR(IF(_xlfn.XLOOKUP($C369,tbl_StartedStatus[Bold ID],tbl_StartedStatus[Started])="Started","Yes",IF(_xlfn.XLOOKUP($C369,tbl_StartedStatus[Bold ID],tbl_StartedStatus[Started])="No Show","No Show","")),""))</f>
        <v/>
      </c>
      <c r="I369" s="656"/>
    </row>
    <row r="370" spans="1:9" ht="15" customHeight="1">
      <c r="A370" s="685"/>
      <c r="B370" s="153" t="s">
        <v>5814</v>
      </c>
      <c r="C370" s="703">
        <v>122713437</v>
      </c>
      <c r="D370" s="277">
        <v>3855882506</v>
      </c>
      <c r="E370" s="255" t="s">
        <v>5799</v>
      </c>
      <c r="F370" s="255" t="s">
        <v>5480</v>
      </c>
      <c r="G370" s="255" t="s">
        <v>508</v>
      </c>
      <c r="H370" s="255" t="str">
        <f>IF($C370="","",IFERROR(IF(_xlfn.XLOOKUP($C370,tbl_StartedStatus[Bold ID],tbl_StartedStatus[Started])="Started","Yes",IF(_xlfn.XLOOKUP($C370,tbl_StartedStatus[Bold ID],tbl_StartedStatus[Started])="No Show","No Show","")),""))</f>
        <v/>
      </c>
      <c r="I370" s="656"/>
    </row>
    <row r="371" spans="1:9" ht="15" customHeight="1">
      <c r="A371" s="685"/>
      <c r="B371" s="153" t="s">
        <v>5815</v>
      </c>
      <c r="C371" s="277">
        <v>235479523</v>
      </c>
      <c r="D371" s="153">
        <v>3853025904</v>
      </c>
      <c r="E371" s="255" t="s">
        <v>5799</v>
      </c>
      <c r="F371" s="255" t="s">
        <v>5480</v>
      </c>
      <c r="G371" s="255" t="s">
        <v>508</v>
      </c>
      <c r="H371" s="255" t="str">
        <f>IF($C371="","",IFERROR(IF(_xlfn.XLOOKUP($C371,tbl_StartedStatus[Bold ID],tbl_StartedStatus[Started])="Started","Yes",IF(_xlfn.XLOOKUP($C371,tbl_StartedStatus[Bold ID],tbl_StartedStatus[Started])="No Show","No Show","")),""))</f>
        <v/>
      </c>
      <c r="I371" s="656"/>
    </row>
    <row r="372" spans="1:9" ht="15" customHeight="1">
      <c r="A372" s="685"/>
      <c r="B372" s="153" t="s">
        <v>5816</v>
      </c>
      <c r="C372" s="153">
        <v>95706357</v>
      </c>
      <c r="D372" s="153">
        <v>3854647843</v>
      </c>
      <c r="E372" s="255" t="s">
        <v>741</v>
      </c>
      <c r="F372" s="255" t="s">
        <v>5480</v>
      </c>
      <c r="G372" s="255" t="s">
        <v>508</v>
      </c>
      <c r="H372" s="255" t="str">
        <f>IF($C372="","",IFERROR(IF(_xlfn.XLOOKUP($C372,tbl_StartedStatus[Bold ID],tbl_StartedStatus[Started])="Started","Yes",IF(_xlfn.XLOOKUP($C372,tbl_StartedStatus[Bold ID],tbl_StartedStatus[Started])="No Show","No Show","")),""))</f>
        <v/>
      </c>
      <c r="I372" s="656" t="s">
        <v>752</v>
      </c>
    </row>
    <row r="373" spans="1:9" ht="15" customHeight="1">
      <c r="A373" s="685"/>
      <c r="B373" s="153" t="s">
        <v>5630</v>
      </c>
      <c r="C373" s="153">
        <v>237704234</v>
      </c>
      <c r="D373" s="153">
        <v>3852087029</v>
      </c>
      <c r="E373" s="153" t="s">
        <v>741</v>
      </c>
      <c r="F373" s="255" t="s">
        <v>5480</v>
      </c>
      <c r="G373" s="255"/>
      <c r="H373" s="255" t="str">
        <f>IF($C373="","",IFERROR(IF(_xlfn.XLOOKUP($C373,tbl_StartedStatus[Bold ID],tbl_StartedStatus[Started])="Started","Yes",IF(_xlfn.XLOOKUP($C373,tbl_StartedStatus[Bold ID],tbl_StartedStatus[Started])="No Show","No Show","")),""))</f>
        <v/>
      </c>
      <c r="I373" s="656" t="s">
        <v>935</v>
      </c>
    </row>
    <row r="374" spans="1:9" ht="15" customHeight="1">
      <c r="A374" s="685"/>
      <c r="B374" s="255" t="s">
        <v>5631</v>
      </c>
      <c r="C374" s="153">
        <v>237704296</v>
      </c>
      <c r="D374" s="153">
        <v>9452643673</v>
      </c>
      <c r="E374" s="255" t="s">
        <v>733</v>
      </c>
      <c r="F374" s="255" t="s">
        <v>5480</v>
      </c>
      <c r="G374" s="255"/>
      <c r="H374" s="255" t="str">
        <f>IF($C374="","",IFERROR(IF(_xlfn.XLOOKUP($C374,tbl_StartedStatus[Bold ID],tbl_StartedStatus[Started])="Started","Yes",IF(_xlfn.XLOOKUP($C374,tbl_StartedStatus[Bold ID],tbl_StartedStatus[Started])="No Show","No Show","")),""))</f>
        <v/>
      </c>
      <c r="I374" s="656"/>
    </row>
    <row r="375" spans="1:9" ht="15" customHeight="1">
      <c r="A375" s="685"/>
      <c r="B375" s="153" t="s">
        <v>5632</v>
      </c>
      <c r="C375" s="153">
        <v>235392966</v>
      </c>
      <c r="D375" s="153">
        <v>3854889966</v>
      </c>
      <c r="E375" s="255" t="s">
        <v>1201</v>
      </c>
      <c r="F375" s="255" t="s">
        <v>5480</v>
      </c>
      <c r="G375" s="255" t="s">
        <v>508</v>
      </c>
      <c r="H375" s="255" t="str">
        <f>IF($C375="","",IFERROR(IF(_xlfn.XLOOKUP($C375,tbl_StartedStatus[Bold ID],tbl_StartedStatus[Started])="Started","Yes",IF(_xlfn.XLOOKUP($C375,tbl_StartedStatus[Bold ID],tbl_StartedStatus[Started])="No Show","No Show","")),""))</f>
        <v/>
      </c>
      <c r="I375" s="656"/>
    </row>
    <row r="376" spans="1:9" ht="15" customHeight="1">
      <c r="A376" s="685"/>
      <c r="B376" s="704"/>
      <c r="C376" s="153">
        <v>165776577</v>
      </c>
      <c r="D376" s="153">
        <v>3855897522</v>
      </c>
      <c r="E376" s="255" t="s">
        <v>684</v>
      </c>
      <c r="F376" s="255" t="s">
        <v>5480</v>
      </c>
      <c r="G376" s="255" t="s">
        <v>508</v>
      </c>
      <c r="H376" s="255" t="str">
        <f>IF($C376="","",IFERROR(IF(_xlfn.XLOOKUP($C376,tbl_StartedStatus[Bold ID],tbl_StartedStatus[Started])="Started","Yes",IF(_xlfn.XLOOKUP($C376,tbl_StartedStatus[Bold ID],tbl_StartedStatus[Started])="No Show","No Show","")),""))</f>
        <v/>
      </c>
      <c r="I376" s="656"/>
    </row>
    <row r="377" spans="1:9" ht="15" customHeight="1">
      <c r="A377" s="685"/>
      <c r="B377" s="704"/>
      <c r="C377" s="153">
        <v>235395696</v>
      </c>
      <c r="D377" s="153">
        <v>8013309594</v>
      </c>
      <c r="E377" s="255" t="s">
        <v>516</v>
      </c>
      <c r="F377" s="255" t="s">
        <v>5481</v>
      </c>
      <c r="G377" s="255" t="s">
        <v>508</v>
      </c>
      <c r="H377" s="255" t="str">
        <f>IF($C377="","",IFERROR(IF(_xlfn.XLOOKUP($C377,tbl_StartedStatus[Bold ID],tbl_StartedStatus[Started])="Started","Yes",IF(_xlfn.XLOOKUP($C377,tbl_StartedStatus[Bold ID],tbl_StartedStatus[Started])="No Show","No Show","")),""))</f>
        <v/>
      </c>
      <c r="I377" s="656"/>
    </row>
    <row r="378" spans="1:9" ht="15" customHeight="1">
      <c r="A378" s="685"/>
      <c r="B378" s="704"/>
      <c r="C378" s="153">
        <v>185015627</v>
      </c>
      <c r="D378" s="153">
        <v>5623874738</v>
      </c>
      <c r="E378" s="255" t="s">
        <v>5799</v>
      </c>
      <c r="F378" s="255" t="s">
        <v>5480</v>
      </c>
      <c r="G378" s="255" t="s">
        <v>508</v>
      </c>
      <c r="H378" s="255" t="str">
        <f>IF($C378="","",IFERROR(IF(_xlfn.XLOOKUP($C378,tbl_StartedStatus[Bold ID],tbl_StartedStatus[Started])="Started","Yes",IF(_xlfn.XLOOKUP($C378,tbl_StartedStatus[Bold ID],tbl_StartedStatus[Started])="No Show","No Show","")),""))</f>
        <v/>
      </c>
      <c r="I378" s="656"/>
    </row>
    <row r="379" spans="1:9" ht="15" customHeight="1">
      <c r="A379" s="685"/>
      <c r="B379" s="153" t="s">
        <v>5817</v>
      </c>
      <c r="C379" s="153">
        <v>235516677</v>
      </c>
      <c r="D379" s="57">
        <v>3852673989</v>
      </c>
      <c r="E379" s="255" t="s">
        <v>521</v>
      </c>
      <c r="F379" s="255" t="s">
        <v>5480</v>
      </c>
      <c r="G379" s="255" t="s">
        <v>508</v>
      </c>
      <c r="H379" s="255" t="str">
        <f>IF($C379="","",IFERROR(IF(_xlfn.XLOOKUP($C379,tbl_StartedStatus[Bold ID],tbl_StartedStatus[Started])="Started","Yes",IF(_xlfn.XLOOKUP($C379,tbl_StartedStatus[Bold ID],tbl_StartedStatus[Started])="No Show","No Show","")),""))</f>
        <v/>
      </c>
      <c r="I379" s="656"/>
    </row>
    <row r="380" spans="1:9" ht="15" customHeight="1">
      <c r="A380" s="685"/>
      <c r="B380" s="153" t="s">
        <v>5637</v>
      </c>
      <c r="C380" s="153">
        <v>128704181</v>
      </c>
      <c r="D380" s="153">
        <v>3853789776</v>
      </c>
      <c r="E380" s="255" t="s">
        <v>516</v>
      </c>
      <c r="F380" s="255" t="s">
        <v>5480</v>
      </c>
      <c r="G380" s="255" t="s">
        <v>508</v>
      </c>
      <c r="H380" s="255" t="str">
        <f>IF($C380="","",IFERROR(IF(_xlfn.XLOOKUP($C380,tbl_StartedStatus[Bold ID],tbl_StartedStatus[Started])="Started","Yes",IF(_xlfn.XLOOKUP($C380,tbl_StartedStatus[Bold ID],tbl_StartedStatus[Started])="No Show","No Show","")),""))</f>
        <v/>
      </c>
      <c r="I380" s="656"/>
    </row>
    <row r="381" spans="1:9" ht="15" customHeight="1">
      <c r="A381" s="685"/>
      <c r="B381" s="153" t="s">
        <v>5818</v>
      </c>
      <c r="C381" s="153">
        <v>187401586</v>
      </c>
      <c r="D381" s="153">
        <v>9545995067</v>
      </c>
      <c r="E381" s="255" t="s">
        <v>991</v>
      </c>
      <c r="F381" s="255" t="s">
        <v>5481</v>
      </c>
      <c r="G381" s="255" t="s">
        <v>508</v>
      </c>
      <c r="H381" s="255" t="str">
        <f>IF($C381="","",IFERROR(IF(_xlfn.XLOOKUP($C381,tbl_StartedStatus[Bold ID],tbl_StartedStatus[Started])="Started","Yes",IF(_xlfn.XLOOKUP($C381,tbl_StartedStatus[Bold ID],tbl_StartedStatus[Started])="No Show","No Show","")),""))</f>
        <v/>
      </c>
      <c r="I381" s="656"/>
    </row>
    <row r="382" spans="1:9" ht="15" customHeight="1">
      <c r="A382" s="685"/>
      <c r="B382" s="153" t="s">
        <v>5638</v>
      </c>
      <c r="C382" s="153">
        <v>235384234</v>
      </c>
      <c r="D382" s="153">
        <v>3852678604</v>
      </c>
      <c r="E382" s="255" t="s">
        <v>1201</v>
      </c>
      <c r="F382" s="255" t="s">
        <v>987</v>
      </c>
      <c r="G382" s="255" t="s">
        <v>508</v>
      </c>
      <c r="H382" s="255" t="str">
        <f>IF($C382="","",IFERROR(IF(_xlfn.XLOOKUP($C382,tbl_StartedStatus[Bold ID],tbl_StartedStatus[Started])="Started","Yes",IF(_xlfn.XLOOKUP($C382,tbl_StartedStatus[Bold ID],tbl_StartedStatus[Started])="No Show","No Show","")),""))</f>
        <v/>
      </c>
      <c r="I382" s="656"/>
    </row>
    <row r="383" spans="1:9" ht="15" customHeight="1">
      <c r="A383" s="52"/>
      <c r="B383" s="153" t="s">
        <v>5640</v>
      </c>
      <c r="C383" s="153">
        <v>227058393</v>
      </c>
      <c r="D383" s="57" t="s">
        <v>5716</v>
      </c>
      <c r="E383" s="255" t="s">
        <v>1201</v>
      </c>
      <c r="F383" s="255" t="s">
        <v>5480</v>
      </c>
      <c r="G383" s="255"/>
      <c r="H383" s="255" t="str">
        <f>IF($C383="","",IFERROR(IF(_xlfn.XLOOKUP($C383,tbl_StartedStatus[Bold ID],tbl_StartedStatus[Started])="Started","Yes",IF(_xlfn.XLOOKUP($C383,tbl_StartedStatus[Bold ID],tbl_StartedStatus[Started])="No Show","No Show","")),""))</f>
        <v/>
      </c>
      <c r="I383" s="656" t="s">
        <v>935</v>
      </c>
    </row>
    <row r="384" spans="1:9" ht="15" customHeight="1">
      <c r="A384" s="52"/>
      <c r="B384" s="153" t="s">
        <v>5641</v>
      </c>
      <c r="C384" s="153">
        <v>137903485</v>
      </c>
      <c r="D384" s="57">
        <v>3854904613</v>
      </c>
      <c r="E384" s="255" t="s">
        <v>516</v>
      </c>
      <c r="F384" s="255" t="s">
        <v>5480</v>
      </c>
      <c r="G384" s="255" t="s">
        <v>508</v>
      </c>
      <c r="H384" s="255" t="str">
        <f>IF($C384="","",IFERROR(IF(_xlfn.XLOOKUP($C384,tbl_StartedStatus[Bold ID],tbl_StartedStatus[Started])="Started","Yes",IF(_xlfn.XLOOKUP($C384,tbl_StartedStatus[Bold ID],tbl_StartedStatus[Started])="No Show","No Show","")),""))</f>
        <v/>
      </c>
      <c r="I384" s="656"/>
    </row>
    <row r="385" spans="1:9" ht="15" customHeight="1">
      <c r="A385" s="52"/>
      <c r="B385" s="153" t="s">
        <v>5673</v>
      </c>
      <c r="C385" s="153">
        <v>235340040</v>
      </c>
      <c r="D385" s="57">
        <v>2065787447</v>
      </c>
      <c r="E385" s="255" t="s">
        <v>1201</v>
      </c>
      <c r="F385" s="255" t="s">
        <v>5480</v>
      </c>
      <c r="G385" s="255" t="s">
        <v>508</v>
      </c>
      <c r="H385" s="255" t="str">
        <f>IF($C385="","",IFERROR(IF(_xlfn.XLOOKUP($C385,tbl_StartedStatus[Bold ID],tbl_StartedStatus[Started])="Started","Yes",IF(_xlfn.XLOOKUP($C385,tbl_StartedStatus[Bold ID],tbl_StartedStatus[Started])="No Show","No Show","")),""))</f>
        <v/>
      </c>
      <c r="I385" s="656"/>
    </row>
    <row r="386" spans="1:9" ht="15" customHeight="1" thickBot="1">
      <c r="A386" s="685"/>
      <c r="B386" s="150" t="s">
        <v>5639</v>
      </c>
      <c r="C386" s="153">
        <v>237747968</v>
      </c>
      <c r="D386" s="150">
        <v>3853267120</v>
      </c>
      <c r="E386" s="255" t="s">
        <v>516</v>
      </c>
      <c r="F386" s="255" t="s">
        <v>5480</v>
      </c>
      <c r="G386" s="255" t="s">
        <v>508</v>
      </c>
      <c r="H386" s="255" t="str">
        <f>IF($C386="","",IFERROR(IF(_xlfn.XLOOKUP($C386,tbl_StartedStatus[Bold ID],tbl_StartedStatus[Started])="Started","Yes",IF(_xlfn.XLOOKUP($C386,tbl_StartedStatus[Bold ID],tbl_StartedStatus[Started])="No Show","No Show","")),""))</f>
        <v/>
      </c>
      <c r="I386" s="656"/>
    </row>
    <row r="387" spans="1:9" ht="15" customHeight="1">
      <c r="A387" s="687" t="s">
        <v>5886</v>
      </c>
      <c r="B387" s="688" t="s">
        <v>1019</v>
      </c>
      <c r="C387" s="689" t="s">
        <v>1020</v>
      </c>
      <c r="D387" s="647" t="s">
        <v>920</v>
      </c>
      <c r="E387" s="690"/>
      <c r="F387" s="691"/>
      <c r="G387" s="691"/>
      <c r="H387" s="691" t="str">
        <f>IF($C387="","",IFERROR(IF(_xlfn.XLOOKUP($C387,tbl_StartedStatus[Bold ID],tbl_StartedStatus[Started])="Started","Yes",IF(_xlfn.XLOOKUP($C387,tbl_StartedStatus[Bold ID],tbl_StartedStatus[Started])="No Show","No Show","")),""))</f>
        <v/>
      </c>
      <c r="I387" s="692"/>
    </row>
    <row r="388" spans="1:9" ht="15" customHeight="1" thickBot="1">
      <c r="A388" s="693" t="s">
        <v>921</v>
      </c>
      <c r="B388" s="694" t="s">
        <v>922</v>
      </c>
      <c r="C388" s="695" t="s">
        <v>923</v>
      </c>
      <c r="D388" s="696" t="s">
        <v>924</v>
      </c>
      <c r="E388" s="696" t="s">
        <v>497</v>
      </c>
      <c r="F388" s="697" t="s">
        <v>925</v>
      </c>
      <c r="G388" s="697" t="s">
        <v>926</v>
      </c>
      <c r="H388" s="697" t="s">
        <v>5473</v>
      </c>
      <c r="I388" s="698" t="s">
        <v>455</v>
      </c>
    </row>
    <row r="389" spans="1:9" ht="15" customHeight="1">
      <c r="A389" s="685"/>
      <c r="B389" s="504" t="s">
        <v>5819</v>
      </c>
      <c r="C389" s="153">
        <v>237742375</v>
      </c>
      <c r="D389" s="153">
        <v>3853715206</v>
      </c>
      <c r="E389" s="255" t="s">
        <v>741</v>
      </c>
      <c r="F389" s="504" t="s">
        <v>987</v>
      </c>
      <c r="G389" s="153"/>
      <c r="H389" s="153" t="str">
        <f>IF($C389="","",IFERROR(IF(_xlfn.XLOOKUP($C389,tbl_StartedStatus[Bold ID],tbl_StartedStatus[Started])="Started","Yes",IF(_xlfn.XLOOKUP($C389,tbl_StartedStatus[Bold ID],tbl_StartedStatus[Started])="No Show","No Show","")),""))</f>
        <v/>
      </c>
      <c r="I389" s="656"/>
    </row>
    <row r="390" spans="1:9" ht="15" customHeight="1">
      <c r="A390" s="685"/>
      <c r="B390" s="277" t="s">
        <v>5820</v>
      </c>
      <c r="C390" s="153">
        <v>201741486</v>
      </c>
      <c r="D390" s="57">
        <v>3855928166</v>
      </c>
      <c r="E390" s="255" t="s">
        <v>991</v>
      </c>
      <c r="F390" s="255" t="s">
        <v>5481</v>
      </c>
      <c r="G390" s="255" t="s">
        <v>508</v>
      </c>
      <c r="H390" s="514" t="str">
        <f>IF($C390="","",IFERROR(IF(_xlfn.XLOOKUP($C390,tbl_StartedStatus[Bold ID],tbl_StartedStatus[Started])="Started","Yes",IF(_xlfn.XLOOKUP($C390,tbl_StartedStatus[Bold ID],tbl_StartedStatus[Started])="No Show","No Show","")),""))</f>
        <v/>
      </c>
      <c r="I390" s="656" t="s">
        <v>5821</v>
      </c>
    </row>
    <row r="391" spans="1:9" ht="15" customHeight="1">
      <c r="A391" s="685"/>
      <c r="B391" s="153" t="s">
        <v>5645</v>
      </c>
      <c r="C391" s="153">
        <v>216891687</v>
      </c>
      <c r="D391" s="153">
        <v>8016387737</v>
      </c>
      <c r="E391" s="255" t="s">
        <v>516</v>
      </c>
      <c r="F391" s="255" t="s">
        <v>909</v>
      </c>
      <c r="G391" s="255" t="s">
        <v>508</v>
      </c>
      <c r="H391" s="255" t="str">
        <f>IF($C391="","",IFERROR(IF(_xlfn.XLOOKUP($C391,tbl_StartedStatus[Bold ID],tbl_StartedStatus[Started])="Started","Yes",IF(_xlfn.XLOOKUP($C391,tbl_StartedStatus[Bold ID],tbl_StartedStatus[Started])="No Show","No Show","")),""))</f>
        <v/>
      </c>
      <c r="I391" s="656"/>
    </row>
    <row r="392" spans="1:9" ht="15" customHeight="1">
      <c r="A392" s="685"/>
      <c r="B392" s="150" t="s">
        <v>5822</v>
      </c>
      <c r="C392" s="150">
        <v>228673889</v>
      </c>
      <c r="D392" s="150">
        <v>3853671476</v>
      </c>
      <c r="E392" s="255" t="s">
        <v>516</v>
      </c>
      <c r="F392" s="255" t="s">
        <v>5481</v>
      </c>
      <c r="G392" s="514" t="s">
        <v>735</v>
      </c>
      <c r="H392" s="514" t="str">
        <f>IF($C392="","",IFERROR(IF(_xlfn.XLOOKUP($C392,tbl_StartedStatus[Bold ID],tbl_StartedStatus[Started])="Started","Yes",IF(_xlfn.XLOOKUP($C392,tbl_StartedStatus[Bold ID],tbl_StartedStatus[Started])="No Show","No Show","")),""))</f>
        <v/>
      </c>
      <c r="I392" s="676"/>
    </row>
    <row r="393" spans="1:9" ht="15" customHeight="1">
      <c r="A393" s="685"/>
      <c r="B393" s="153" t="s">
        <v>5823</v>
      </c>
      <c r="C393" s="153">
        <v>238789322</v>
      </c>
      <c r="D393" s="153" t="s">
        <v>5724</v>
      </c>
      <c r="E393" s="255" t="s">
        <v>516</v>
      </c>
      <c r="F393" s="255" t="s">
        <v>909</v>
      </c>
      <c r="G393" s="255" t="s">
        <v>508</v>
      </c>
      <c r="H393" s="255" t="str">
        <f>IF($C393="","",IFERROR(IF(_xlfn.XLOOKUP($C393,tbl_StartedStatus[Bold ID],tbl_StartedStatus[Started])="Started","Yes",IF(_xlfn.XLOOKUP($C393,tbl_StartedStatus[Bold ID],tbl_StartedStatus[Started])="No Show","No Show","")),""))</f>
        <v/>
      </c>
      <c r="I393" s="656"/>
    </row>
    <row r="394" spans="1:9" ht="15" customHeight="1">
      <c r="A394" s="685"/>
      <c r="B394" s="153" t="s">
        <v>5682</v>
      </c>
      <c r="C394" s="153">
        <v>238789304</v>
      </c>
      <c r="D394" s="153">
        <v>3853436922</v>
      </c>
      <c r="E394" s="255" t="s">
        <v>516</v>
      </c>
      <c r="F394" s="255" t="s">
        <v>909</v>
      </c>
      <c r="G394" s="255" t="s">
        <v>508</v>
      </c>
      <c r="H394" s="255" t="str">
        <f>IF($C394="","",IFERROR(IF(_xlfn.XLOOKUP($C394,tbl_StartedStatus[Bold ID],tbl_StartedStatus[Started])="Started","Yes",IF(_xlfn.XLOOKUP($C394,tbl_StartedStatus[Bold ID],tbl_StartedStatus[Started])="No Show","No Show","")),""))</f>
        <v/>
      </c>
      <c r="I394" s="656"/>
    </row>
    <row r="395" spans="1:9" ht="15" customHeight="1">
      <c r="A395" s="685"/>
      <c r="B395" s="150" t="s">
        <v>5684</v>
      </c>
      <c r="C395" s="150">
        <v>238807887</v>
      </c>
      <c r="D395" s="150" t="s">
        <v>5725</v>
      </c>
      <c r="E395" s="255" t="s">
        <v>516</v>
      </c>
      <c r="F395" s="255" t="s">
        <v>909</v>
      </c>
      <c r="G395" s="255" t="s">
        <v>508</v>
      </c>
      <c r="H395" s="255" t="str">
        <f>IF($C395="","",IFERROR(IF(_xlfn.XLOOKUP($C395,tbl_StartedStatus[Bold ID],tbl_StartedStatus[Started])="Started","Yes",IF(_xlfn.XLOOKUP($C395,tbl_StartedStatus[Bold ID],tbl_StartedStatus[Started])="No Show","No Show","")),""))</f>
        <v/>
      </c>
      <c r="I395" s="656"/>
    </row>
    <row r="396" spans="1:9" ht="15" customHeight="1">
      <c r="A396" s="685"/>
      <c r="B396" s="150" t="s">
        <v>5685</v>
      </c>
      <c r="C396" s="150">
        <v>238807955</v>
      </c>
      <c r="D396" s="150">
        <v>3854786045</v>
      </c>
      <c r="E396" s="255" t="s">
        <v>516</v>
      </c>
      <c r="F396" s="255" t="s">
        <v>909</v>
      </c>
      <c r="G396" s="255" t="s">
        <v>508</v>
      </c>
      <c r="H396" s="255" t="str">
        <f>IF($C396="","",IFERROR(IF(_xlfn.XLOOKUP($C396,tbl_StartedStatus[Bold ID],tbl_StartedStatus[Started])="Started","Yes",IF(_xlfn.XLOOKUP($C396,tbl_StartedStatus[Bold ID],tbl_StartedStatus[Started])="No Show","No Show","")),""))</f>
        <v/>
      </c>
      <c r="I396" s="656"/>
    </row>
    <row r="397" spans="1:9" ht="15" customHeight="1">
      <c r="A397" s="685"/>
      <c r="B397" s="153" t="s">
        <v>5688</v>
      </c>
      <c r="C397" s="153">
        <v>238816570</v>
      </c>
      <c r="D397" s="153">
        <v>8016660725</v>
      </c>
      <c r="E397" s="255" t="s">
        <v>516</v>
      </c>
      <c r="F397" s="255" t="s">
        <v>367</v>
      </c>
      <c r="G397" s="255" t="s">
        <v>508</v>
      </c>
      <c r="H397" s="255" t="str">
        <f>IF($C397="","",IFERROR(IF(_xlfn.XLOOKUP($C397,tbl_StartedStatus[Bold ID],tbl_StartedStatus[Started])="Started","Yes",IF(_xlfn.XLOOKUP($C397,tbl_StartedStatus[Bold ID],tbl_StartedStatus[Started])="No Show","No Show","")),""))</f>
        <v/>
      </c>
      <c r="I397" s="656"/>
    </row>
    <row r="398" spans="1:9" ht="15" customHeight="1">
      <c r="A398" s="685"/>
      <c r="B398" s="255" t="s">
        <v>5689</v>
      </c>
      <c r="C398" s="277">
        <v>238817350</v>
      </c>
      <c r="D398" s="255">
        <v>3855482798</v>
      </c>
      <c r="E398" s="255" t="s">
        <v>1201</v>
      </c>
      <c r="F398" s="255" t="s">
        <v>909</v>
      </c>
      <c r="G398" s="255" t="s">
        <v>508</v>
      </c>
      <c r="H398" s="255" t="str">
        <f>IF($C398="","",IFERROR(IF(_xlfn.XLOOKUP($C398,tbl_StartedStatus[Bold ID],tbl_StartedStatus[Started])="Started","Yes",IF(_xlfn.XLOOKUP($C398,tbl_StartedStatus[Bold ID],tbl_StartedStatus[Started])="No Show","No Show","")),""))</f>
        <v/>
      </c>
      <c r="I398" s="656"/>
    </row>
    <row r="399" spans="1:9" ht="15" customHeight="1">
      <c r="A399" s="685" t="s">
        <v>5824</v>
      </c>
      <c r="B399" s="277" t="s">
        <v>5692</v>
      </c>
      <c r="C399" s="153">
        <v>235517686</v>
      </c>
      <c r="D399" s="255">
        <v>8014147726</v>
      </c>
      <c r="E399" s="255" t="s">
        <v>505</v>
      </c>
      <c r="F399" s="255" t="s">
        <v>266</v>
      </c>
      <c r="G399" s="255" t="s">
        <v>508</v>
      </c>
      <c r="H399" s="255" t="str">
        <f>IF($C399="","",IFERROR(IF(_xlfn.XLOOKUP($C399,tbl_StartedStatus[Bold ID],tbl_StartedStatus[Started])="Started","Yes",IF(_xlfn.XLOOKUP($C399,tbl_StartedStatus[Bold ID],tbl_StartedStatus[Started])="No Show","No Show","")),""))</f>
        <v/>
      </c>
      <c r="I399" s="656"/>
    </row>
    <row r="400" spans="1:9" ht="15" customHeight="1">
      <c r="A400" s="52"/>
      <c r="B400" s="153" t="s">
        <v>5640</v>
      </c>
      <c r="C400" s="153">
        <v>227058393</v>
      </c>
      <c r="D400" s="57" t="s">
        <v>5716</v>
      </c>
      <c r="E400" s="255" t="s">
        <v>1201</v>
      </c>
      <c r="F400" s="255" t="s">
        <v>266</v>
      </c>
      <c r="G400" s="255" t="s">
        <v>508</v>
      </c>
      <c r="H400" s="255" t="str">
        <f>IF($C400="","",IFERROR(IF(_xlfn.XLOOKUP($C400,tbl_StartedStatus[Bold ID],tbl_StartedStatus[Started])="Started","Yes",IF(_xlfn.XLOOKUP($C400,tbl_StartedStatus[Bold ID],tbl_StartedStatus[Started])="No Show","No Show","")),""))</f>
        <v/>
      </c>
      <c r="I400" s="656"/>
    </row>
    <row r="401" spans="1:9" ht="15" customHeight="1">
      <c r="A401" s="685" t="s">
        <v>5825</v>
      </c>
      <c r="B401" s="248" t="s">
        <v>5695</v>
      </c>
      <c r="C401" s="255">
        <v>237699426</v>
      </c>
      <c r="D401" s="153" t="s">
        <v>5727</v>
      </c>
      <c r="E401" s="255" t="s">
        <v>536</v>
      </c>
      <c r="F401" s="255" t="s">
        <v>266</v>
      </c>
      <c r="G401" s="255" t="s">
        <v>508</v>
      </c>
      <c r="H401" s="255" t="str">
        <f>IF($C401="","",IFERROR(IF(_xlfn.XLOOKUP($C401,tbl_StartedStatus[Bold ID],tbl_StartedStatus[Started])="Started","Yes",IF(_xlfn.XLOOKUP($C401,tbl_StartedStatus[Bold ID],tbl_StartedStatus[Started])="No Show","No Show","")),""))</f>
        <v/>
      </c>
      <c r="I401" s="656"/>
    </row>
    <row r="402" spans="1:9" ht="15" customHeight="1">
      <c r="A402" s="685" t="str">
        <f>IF($C402="","",IFERROR(_xlfn.XLOOKUP($C402,'1.PrepList'!$I$2:$I$1500,'1.PrepList'!$G$2:$G$1500,"")&amp;"",""))</f>
        <v/>
      </c>
      <c r="B402" s="255" t="str">
        <f>IF($C402="","",IFERROR(_xlfn.XLOOKUP($C402,'1.PrepList'!$I$2:$I$1500,'1.PrepList'!$H$2:$H$1500,"")&amp;"",""))</f>
        <v/>
      </c>
      <c r="C402" s="255"/>
      <c r="D402" s="255" t="str">
        <f>IF($C402="","",IFERROR(_xlfn.XLOOKUP($C402,'1.PrepList'!$I$2:$I$1500,'1.PrepList'!$J$2:$J$1500,"")&amp;"",""))</f>
        <v/>
      </c>
      <c r="E402" s="255" t="str">
        <f>IF($C402="","",IFERROR(_xlfn.XLOOKUP($C402,'1.PrepList'!$I$2:$I$1500,'1.PrepList'!$N$2:$N$1500,"")&amp;"",""))</f>
        <v/>
      </c>
      <c r="F402" s="255" t="str">
        <f>IF($C402="","",IFERROR(_xlfn.XLOOKUP($C402,'1.PrepList'!$I$2:$I$1500,'1.PrepList'!$K$2:$K$1500,"")&amp;"",""))</f>
        <v/>
      </c>
      <c r="G402" s="255"/>
      <c r="H402" s="255" t="str">
        <f>IF($C402="","",IFERROR(IF(_xlfn.XLOOKUP($C402,tbl_StartedStatus[Bold ID],tbl_StartedStatus[Started])="Started","Yes",IF(_xlfn.XLOOKUP($C402,tbl_StartedStatus[Bold ID],tbl_StartedStatus[Started])="No Show","No Show","")),""))</f>
        <v/>
      </c>
      <c r="I402" s="656"/>
    </row>
    <row r="403" spans="1:9" ht="15" customHeight="1">
      <c r="A403" s="685" t="str">
        <f>IF($C403="","",IFERROR(_xlfn.XLOOKUP($C403,'1.PrepList'!$I$2:$I$1500,'1.PrepList'!$G$2:$G$1500,"")&amp;"",""))</f>
        <v/>
      </c>
      <c r="B403" s="255" t="str">
        <f>IF($C403="","",IFERROR(_xlfn.XLOOKUP($C403,'1.PrepList'!$I$2:$I$1500,'1.PrepList'!$H$2:$H$1500,"")&amp;"",""))</f>
        <v/>
      </c>
      <c r="C403" s="255"/>
      <c r="D403" s="255" t="str">
        <f>IF($C403="","",IFERROR(_xlfn.XLOOKUP($C403,'1.PrepList'!$I$2:$I$1500,'1.PrepList'!$J$2:$J$1500,"")&amp;"",""))</f>
        <v/>
      </c>
      <c r="E403" s="255" t="str">
        <f>IF($C403="","",IFERROR(_xlfn.XLOOKUP($C403,'1.PrepList'!$I$2:$I$1500,'1.PrepList'!$N$2:$N$1500,"")&amp;"",""))</f>
        <v/>
      </c>
      <c r="F403" s="255" t="str">
        <f>IF($C403="","",IFERROR(_xlfn.XLOOKUP($C403,'1.PrepList'!$I$2:$I$1500,'1.PrepList'!$K$2:$K$1500,"")&amp;"",""))</f>
        <v/>
      </c>
      <c r="G403" s="255"/>
      <c r="H403" s="255" t="str">
        <f>IF($C403="","",IFERROR(IF(_xlfn.XLOOKUP($C403,tbl_StartedStatus[Bold ID],tbl_StartedStatus[Started])="Started","Yes",IF(_xlfn.XLOOKUP($C403,tbl_StartedStatus[Bold ID],tbl_StartedStatus[Started])="No Show","No Show","")),""))</f>
        <v/>
      </c>
      <c r="I403" s="656"/>
    </row>
    <row r="404" spans="1:9" ht="15" customHeight="1">
      <c r="A404" s="685" t="str">
        <f>IF($C404="","",IFERROR(_xlfn.XLOOKUP($C404,'1.PrepList'!$I$2:$I$1500,'1.PrepList'!$G$2:$G$1500,"")&amp;"",""))</f>
        <v/>
      </c>
      <c r="B404" s="255" t="str">
        <f>IF($C404="","",IFERROR(_xlfn.XLOOKUP($C404,'1.PrepList'!$I$2:$I$1500,'1.PrepList'!$H$2:$H$1500,"")&amp;"",""))</f>
        <v/>
      </c>
      <c r="C404" s="255"/>
      <c r="D404" s="255" t="str">
        <f>IF($C404="","",IFERROR(_xlfn.XLOOKUP($C404,'1.PrepList'!$I$2:$I$1500,'1.PrepList'!$J$2:$J$1500,"")&amp;"",""))</f>
        <v/>
      </c>
      <c r="E404" s="255" t="str">
        <f>IF($C404="","",IFERROR(_xlfn.XLOOKUP($C404,'1.PrepList'!$I$2:$I$1500,'1.PrepList'!$N$2:$N$1500,"")&amp;"",""))</f>
        <v/>
      </c>
      <c r="F404" s="255" t="str">
        <f>IF($C404="","",IFERROR(_xlfn.XLOOKUP($C404,'1.PrepList'!$I$2:$I$1500,'1.PrepList'!$K$2:$K$1500,"")&amp;"",""))</f>
        <v/>
      </c>
      <c r="G404" s="255"/>
      <c r="H404" s="255" t="str">
        <f>IF($C404="","",IFERROR(IF(_xlfn.XLOOKUP($C404,tbl_StartedStatus[Bold ID],tbl_StartedStatus[Started])="Started","Yes",IF(_xlfn.XLOOKUP($C404,tbl_StartedStatus[Bold ID],tbl_StartedStatus[Started])="No Show","No Show","")),""))</f>
        <v/>
      </c>
      <c r="I404" s="656"/>
    </row>
    <row r="405" spans="1:9" ht="15" customHeight="1">
      <c r="A405" s="685" t="str">
        <f>IF($C405="","",IFERROR(_xlfn.XLOOKUP($C405,'1.PrepList'!$I$2:$I$1500,'1.PrepList'!$G$2:$G$1500,"")&amp;"",""))</f>
        <v/>
      </c>
      <c r="B405" s="255" t="str">
        <f>IF($C405="","",IFERROR(_xlfn.XLOOKUP($C405,'1.PrepList'!$I$2:$I$1500,'1.PrepList'!$H$2:$H$1500,"")&amp;"",""))</f>
        <v/>
      </c>
      <c r="C405" s="255"/>
      <c r="D405" s="255" t="str">
        <f>IF($C405="","",IFERROR(_xlfn.XLOOKUP($C405,'1.PrepList'!$I$2:$I$1500,'1.PrepList'!$J$2:$J$1500,"")&amp;"",""))</f>
        <v/>
      </c>
      <c r="E405" s="255" t="str">
        <f>IF($C405="","",IFERROR(_xlfn.XLOOKUP($C405,'1.PrepList'!$I$2:$I$1500,'1.PrepList'!$N$2:$N$1500,"")&amp;"",""))</f>
        <v/>
      </c>
      <c r="F405" s="255" t="str">
        <f>IF($C405="","",IFERROR(_xlfn.XLOOKUP($C405,'1.PrepList'!$I$2:$I$1500,'1.PrepList'!$K$2:$K$1500,"")&amp;"",""))</f>
        <v/>
      </c>
      <c r="G405" s="255"/>
      <c r="H405" s="255" t="str">
        <f>IF($C405="","",IFERROR(IF(_xlfn.XLOOKUP($C405,tbl_StartedStatus[Bold ID],tbl_StartedStatus[Started])="Started","Yes",IF(_xlfn.XLOOKUP($C405,tbl_StartedStatus[Bold ID],tbl_StartedStatus[Started])="No Show","No Show","")),""))</f>
        <v/>
      </c>
      <c r="I405" s="656"/>
    </row>
    <row r="406" spans="1:9" ht="15" customHeight="1">
      <c r="A406" s="685" t="str">
        <f>IF($C406="","",IFERROR(_xlfn.XLOOKUP($C406,'1.PrepList'!$I$2:$I$1500,'1.PrepList'!$G$2:$G$1500,"")&amp;"",""))</f>
        <v/>
      </c>
      <c r="B406" s="255" t="str">
        <f>IF($C406="","",IFERROR(_xlfn.XLOOKUP($C406,'1.PrepList'!$I$2:$I$1500,'1.PrepList'!$H$2:$H$1500,"")&amp;"",""))</f>
        <v/>
      </c>
      <c r="C406" s="255"/>
      <c r="D406" s="255" t="str">
        <f>IF($C406="","",IFERROR(_xlfn.XLOOKUP($C406,'1.PrepList'!$I$2:$I$1500,'1.PrepList'!$J$2:$J$1500,"")&amp;"",""))</f>
        <v/>
      </c>
      <c r="E406" s="255" t="str">
        <f>IF($C406="","",IFERROR(_xlfn.XLOOKUP($C406,'1.PrepList'!$I$2:$I$1500,'1.PrepList'!$N$2:$N$1500,"")&amp;"",""))</f>
        <v/>
      </c>
      <c r="F406" s="255" t="str">
        <f>IF($C406="","",IFERROR(_xlfn.XLOOKUP($C406,'1.PrepList'!$I$2:$I$1500,'1.PrepList'!$K$2:$K$1500,"")&amp;"",""))</f>
        <v/>
      </c>
      <c r="G406" s="255"/>
      <c r="H406" s="255" t="str">
        <f>IF($C406="","",IFERROR(IF(_xlfn.XLOOKUP($C406,tbl_StartedStatus[Bold ID],tbl_StartedStatus[Started])="Started","Yes",IF(_xlfn.XLOOKUP($C406,tbl_StartedStatus[Bold ID],tbl_StartedStatus[Started])="No Show","No Show","")),""))</f>
        <v/>
      </c>
      <c r="I406" s="656"/>
    </row>
    <row r="407" spans="1:9" ht="15" customHeight="1">
      <c r="A407" s="685" t="str">
        <f>IF($C407="","",IFERROR(_xlfn.XLOOKUP($C407,'1.PrepList'!$I$2:$I$1500,'1.PrepList'!$G$2:$G$1500,"")&amp;"",""))</f>
        <v/>
      </c>
      <c r="B407" s="255" t="str">
        <f>IF($C407="","",IFERROR(_xlfn.XLOOKUP($C407,'1.PrepList'!$I$2:$I$1500,'1.PrepList'!$H$2:$H$1500,"")&amp;"",""))</f>
        <v/>
      </c>
      <c r="C407" s="255"/>
      <c r="D407" s="255" t="str">
        <f>IF($C407="","",IFERROR(_xlfn.XLOOKUP($C407,'1.PrepList'!$I$2:$I$1500,'1.PrepList'!$J$2:$J$1500,"")&amp;"",""))</f>
        <v/>
      </c>
      <c r="E407" s="255" t="str">
        <f>IF($C407="","",IFERROR(_xlfn.XLOOKUP($C407,'1.PrepList'!$I$2:$I$1500,'1.PrepList'!$N$2:$N$1500,"")&amp;"",""))</f>
        <v/>
      </c>
      <c r="F407" s="255" t="str">
        <f>IF($C407="","",IFERROR(_xlfn.XLOOKUP($C407,'1.PrepList'!$I$2:$I$1500,'1.PrepList'!$K$2:$K$1500,"")&amp;"",""))</f>
        <v/>
      </c>
      <c r="G407" s="255"/>
      <c r="H407" s="255" t="str">
        <f>IF($C407="","",IFERROR(IF(_xlfn.XLOOKUP($C407,tbl_StartedStatus[Bold ID],tbl_StartedStatus[Started])="Started","Yes",IF(_xlfn.XLOOKUP($C407,tbl_StartedStatus[Bold ID],tbl_StartedStatus[Started])="No Show","No Show","")),""))</f>
        <v/>
      </c>
      <c r="I407" s="656"/>
    </row>
    <row r="408" spans="1:9" ht="15" customHeight="1" thickBot="1">
      <c r="A408" s="685" t="str">
        <f>IF($C408="","",IFERROR(_xlfn.XLOOKUP($C408,'1.PrepList'!$I$2:$I$1500,'1.PrepList'!$G$2:$G$1500,"")&amp;"",""))</f>
        <v/>
      </c>
      <c r="B408" s="255" t="str">
        <f>IF($C408="","",IFERROR(_xlfn.XLOOKUP($C408,'1.PrepList'!$I$2:$I$1500,'1.PrepList'!$H$2:$H$1500,"")&amp;"",""))</f>
        <v/>
      </c>
      <c r="C408" s="255"/>
      <c r="D408" s="255" t="str">
        <f>IF($C408="","",IFERROR(_xlfn.XLOOKUP($C408,'1.PrepList'!$I$2:$I$1500,'1.PrepList'!$J$2:$J$1500,"")&amp;"",""))</f>
        <v/>
      </c>
      <c r="E408" s="255" t="str">
        <f>IF($C408="","",IFERROR(_xlfn.XLOOKUP($C408,'1.PrepList'!$I$2:$I$1500,'1.PrepList'!$N$2:$N$1500,"")&amp;"",""))</f>
        <v/>
      </c>
      <c r="F408" s="255" t="str">
        <f>IF($C408="","",IFERROR(_xlfn.XLOOKUP($C408,'1.PrepList'!$I$2:$I$1500,'1.PrepList'!$K$2:$K$1500,"")&amp;"",""))</f>
        <v/>
      </c>
      <c r="G408" s="255"/>
      <c r="H408" s="255" t="str">
        <f>IF($C408="","",IFERROR(IF(_xlfn.XLOOKUP($C408,tbl_StartedStatus[Bold ID],tbl_StartedStatus[Started])="Started","Yes",IF(_xlfn.XLOOKUP($C408,tbl_StartedStatus[Bold ID],tbl_StartedStatus[Started])="No Show","No Show","")),""))</f>
        <v/>
      </c>
      <c r="I408" s="656"/>
    </row>
    <row r="409" spans="1:9" ht="15" customHeight="1">
      <c r="A409" s="687" t="s">
        <v>5887</v>
      </c>
      <c r="B409" s="699" t="s">
        <v>918</v>
      </c>
      <c r="C409" s="646" t="s">
        <v>919</v>
      </c>
      <c r="D409" s="647" t="s">
        <v>920</v>
      </c>
      <c r="E409" s="648"/>
      <c r="F409" s="649"/>
      <c r="G409" s="649"/>
      <c r="H409" s="649" t="str">
        <f>IF($C409="","",IFERROR(IF(_xlfn.XLOOKUP($C409,tbl_StartedStatus[Bold ID],tbl_StartedStatus[Started])="Started","Yes",IF(_xlfn.XLOOKUP($C409,tbl_StartedStatus[Bold ID],tbl_StartedStatus[Started])="No Show","No Show","")),""))</f>
        <v/>
      </c>
      <c r="I409" s="650"/>
    </row>
    <row r="410" spans="1:9" ht="15" customHeight="1" thickBot="1">
      <c r="A410" s="700" t="s">
        <v>921</v>
      </c>
      <c r="B410" s="701" t="s">
        <v>922</v>
      </c>
      <c r="C410" s="652" t="s">
        <v>923</v>
      </c>
      <c r="D410" s="653" t="s">
        <v>924</v>
      </c>
      <c r="E410" s="653" t="s">
        <v>497</v>
      </c>
      <c r="F410" s="654" t="s">
        <v>925</v>
      </c>
      <c r="G410" s="654" t="s">
        <v>926</v>
      </c>
      <c r="H410" s="654" t="s">
        <v>5473</v>
      </c>
      <c r="I410" s="655" t="s">
        <v>455</v>
      </c>
    </row>
    <row r="411" spans="1:9" ht="15" customHeight="1">
      <c r="A411" s="702"/>
      <c r="B411" s="504" t="s">
        <v>5826</v>
      </c>
      <c r="C411" s="153">
        <v>163810867</v>
      </c>
      <c r="D411" s="153" t="s">
        <v>5827</v>
      </c>
      <c r="E411" s="662" t="s">
        <v>5799</v>
      </c>
      <c r="F411" s="662" t="s">
        <v>5480</v>
      </c>
      <c r="G411" s="662"/>
      <c r="H411" s="662" t="str">
        <f>IF($C411="","",IFERROR(IF(_xlfn.XLOOKUP($C411,tbl_StartedStatus[Bold ID],tbl_StartedStatus[Started])="Started","Yes",IF(_xlfn.XLOOKUP($C411,tbl_StartedStatus[Bold ID],tbl_StartedStatus[Started])="No Show","No Show","")),""))</f>
        <v/>
      </c>
      <c r="I411" s="677"/>
    </row>
    <row r="412" spans="1:9" ht="15" customHeight="1">
      <c r="A412" s="685"/>
      <c r="B412" s="153" t="s">
        <v>5642</v>
      </c>
      <c r="C412" s="153">
        <v>96885919</v>
      </c>
      <c r="D412" s="153">
        <v>8018986710</v>
      </c>
      <c r="E412" s="255" t="s">
        <v>1201</v>
      </c>
      <c r="F412" s="255" t="s">
        <v>5481</v>
      </c>
      <c r="G412" s="255"/>
      <c r="H412" s="255" t="str">
        <f>IF($C412="","",IFERROR(IF(_xlfn.XLOOKUP($C412,tbl_StartedStatus[Bold ID],tbl_StartedStatus[Started])="Started","Yes",IF(_xlfn.XLOOKUP($C412,tbl_StartedStatus[Bold ID],tbl_StartedStatus[Started])="No Show","No Show","")),""))</f>
        <v/>
      </c>
      <c r="I412" s="656"/>
    </row>
    <row r="413" spans="1:9" ht="15" customHeight="1">
      <c r="A413" s="685"/>
      <c r="B413" s="153" t="s">
        <v>5644</v>
      </c>
      <c r="C413" s="428">
        <v>213115499</v>
      </c>
      <c r="D413" s="153">
        <v>8014106112</v>
      </c>
      <c r="E413" s="255" t="s">
        <v>1201</v>
      </c>
      <c r="F413" s="255" t="s">
        <v>5480</v>
      </c>
      <c r="G413" s="255"/>
      <c r="H413" s="255" t="str">
        <f>IF($C413="","",IFERROR(IF(_xlfn.XLOOKUP($C413,tbl_StartedStatus[Bold ID],tbl_StartedStatus[Started])="Started","Yes",IF(_xlfn.XLOOKUP($C413,tbl_StartedStatus[Bold ID],tbl_StartedStatus[Started])="No Show","No Show","")),""))</f>
        <v/>
      </c>
      <c r="I413" s="656"/>
    </row>
    <row r="414" spans="1:9" ht="15" customHeight="1">
      <c r="A414" s="685"/>
      <c r="B414" s="153" t="s">
        <v>5828</v>
      </c>
      <c r="C414" s="153">
        <v>218402641</v>
      </c>
      <c r="D414" s="153">
        <v>9453230647</v>
      </c>
      <c r="E414" s="255" t="s">
        <v>805</v>
      </c>
      <c r="F414" s="255" t="s">
        <v>5481</v>
      </c>
      <c r="G414" s="255"/>
      <c r="H414" s="255" t="str">
        <f>IF($C414="","",IFERROR(IF(_xlfn.XLOOKUP($C414,tbl_StartedStatus[Bold ID],tbl_StartedStatus[Started])="Started","Yes",IF(_xlfn.XLOOKUP($C414,tbl_StartedStatus[Bold ID],tbl_StartedStatus[Started])="No Show","No Show","")),""))</f>
        <v/>
      </c>
      <c r="I414" s="656"/>
    </row>
    <row r="415" spans="1:9" ht="15" customHeight="1">
      <c r="A415" s="685"/>
      <c r="B415" s="153" t="s">
        <v>5829</v>
      </c>
      <c r="C415" s="153">
        <v>227000358</v>
      </c>
      <c r="D415" s="153"/>
      <c r="E415" s="255" t="s">
        <v>805</v>
      </c>
      <c r="F415" s="255" t="s">
        <v>5481</v>
      </c>
      <c r="G415" s="255"/>
      <c r="H415" s="255" t="str">
        <f>IF($C415="","",IFERROR(IF(_xlfn.XLOOKUP($C415,tbl_StartedStatus[Bold ID],tbl_StartedStatus[Started])="Started","Yes",IF(_xlfn.XLOOKUP($C415,tbl_StartedStatus[Bold ID],tbl_StartedStatus[Started])="No Show","No Show","")),""))</f>
        <v/>
      </c>
      <c r="I415" s="656"/>
    </row>
    <row r="416" spans="1:9" ht="15" customHeight="1">
      <c r="A416" s="685"/>
      <c r="B416" s="153" t="s">
        <v>5649</v>
      </c>
      <c r="C416" s="153">
        <v>237772196</v>
      </c>
      <c r="D416" s="153">
        <v>8017932852</v>
      </c>
      <c r="E416" s="255" t="s">
        <v>1201</v>
      </c>
      <c r="F416" s="255" t="s">
        <v>5481</v>
      </c>
      <c r="G416" s="255"/>
      <c r="H416" s="255" t="str">
        <f>IF($C416="","",IFERROR(IF(_xlfn.XLOOKUP($C416,tbl_StartedStatus[Bold ID],tbl_StartedStatus[Started])="Started","Yes",IF(_xlfn.XLOOKUP($C416,tbl_StartedStatus[Bold ID],tbl_StartedStatus[Started])="No Show","No Show","")),""))</f>
        <v/>
      </c>
      <c r="I416" s="656"/>
    </row>
    <row r="417" spans="1:9" ht="15" customHeight="1">
      <c r="A417" s="685" t="s">
        <v>5830</v>
      </c>
      <c r="B417" s="504" t="s">
        <v>5831</v>
      </c>
      <c r="C417" s="153">
        <v>152254349</v>
      </c>
      <c r="D417" s="153">
        <v>3853068589</v>
      </c>
      <c r="E417" s="255" t="s">
        <v>505</v>
      </c>
      <c r="F417" s="255" t="s">
        <v>5480</v>
      </c>
      <c r="G417" s="255"/>
      <c r="H417" s="255" t="str">
        <f>IF($C417="","",IFERROR(IF(_xlfn.XLOOKUP($C417,tbl_StartedStatus[Bold ID],tbl_StartedStatus[Started])="Started","Yes",IF(_xlfn.XLOOKUP($C417,tbl_StartedStatus[Bold ID],tbl_StartedStatus[Started])="No Show","No Show","")),""))</f>
        <v/>
      </c>
      <c r="I417" s="656"/>
    </row>
    <row r="418" spans="1:9" ht="15" customHeight="1">
      <c r="A418" s="685"/>
      <c r="B418" s="153" t="s">
        <v>5561</v>
      </c>
      <c r="C418" s="153">
        <v>221849117</v>
      </c>
      <c r="D418" s="153">
        <v>3853370602</v>
      </c>
      <c r="E418" s="255" t="s">
        <v>516</v>
      </c>
      <c r="F418" s="255" t="s">
        <v>5481</v>
      </c>
      <c r="G418" s="255"/>
      <c r="H418" s="255" t="str">
        <f>IF($C418="","",IFERROR(IF(_xlfn.XLOOKUP($C418,tbl_StartedStatus[Bold ID],tbl_StartedStatus[Started])="Started","Yes",IF(_xlfn.XLOOKUP($C418,tbl_StartedStatus[Bold ID],tbl_StartedStatus[Started])="No Show","No Show","")),""))</f>
        <v/>
      </c>
      <c r="I418" s="656"/>
    </row>
    <row r="419" spans="1:9" ht="15" customHeight="1">
      <c r="A419" s="685"/>
      <c r="B419" s="153" t="s">
        <v>5832</v>
      </c>
      <c r="C419" s="153">
        <v>230571526</v>
      </c>
      <c r="D419" s="153">
        <v>4352243563</v>
      </c>
      <c r="E419" s="255" t="s">
        <v>521</v>
      </c>
      <c r="F419" s="255" t="s">
        <v>987</v>
      </c>
      <c r="G419" s="255"/>
      <c r="H419" s="255" t="str">
        <f>IF($C419="","",IFERROR(IF(_xlfn.XLOOKUP($C419,tbl_StartedStatus[Bold ID],tbl_StartedStatus[Started])="Started","Yes",IF(_xlfn.XLOOKUP($C419,tbl_StartedStatus[Bold ID],tbl_StartedStatus[Started])="No Show","No Show","")),""))</f>
        <v/>
      </c>
      <c r="I419" s="656"/>
    </row>
    <row r="420" spans="1:9" ht="15" customHeight="1">
      <c r="A420" s="685"/>
      <c r="B420" s="665" t="s">
        <v>5654</v>
      </c>
      <c r="C420" s="153">
        <v>203347776</v>
      </c>
      <c r="D420" s="153">
        <v>3854630946</v>
      </c>
      <c r="E420" s="665" t="s">
        <v>1201</v>
      </c>
      <c r="F420" s="255" t="s">
        <v>5480</v>
      </c>
      <c r="G420" s="255"/>
      <c r="H420" s="255" t="str">
        <f>IF($C420="","",IFERROR(IF(_xlfn.XLOOKUP($C420,tbl_StartedStatus[Bold ID],tbl_StartedStatus[Started])="Started","Yes",IF(_xlfn.XLOOKUP($C420,tbl_StartedStatus[Bold ID],tbl_StartedStatus[Started])="No Show","No Show","")),""))</f>
        <v/>
      </c>
      <c r="I420" s="656"/>
    </row>
    <row r="421" spans="1:9" ht="15" customHeight="1">
      <c r="A421" s="685" t="s">
        <v>5833</v>
      </c>
      <c r="B421" s="153" t="s">
        <v>5656</v>
      </c>
      <c r="C421" s="153">
        <v>237788798</v>
      </c>
      <c r="D421" s="153">
        <v>8013849812</v>
      </c>
      <c r="E421" s="255" t="s">
        <v>505</v>
      </c>
      <c r="F421" s="255" t="s">
        <v>5480</v>
      </c>
      <c r="G421" s="255"/>
      <c r="H421" s="255" t="str">
        <f>IF($C421="","",IFERROR(IF(_xlfn.XLOOKUP($C421,tbl_StartedStatus[Bold ID],tbl_StartedStatus[Started])="Started","Yes",IF(_xlfn.XLOOKUP($C421,tbl_StartedStatus[Bold ID],tbl_StartedStatus[Started])="No Show","No Show","")),""))</f>
        <v/>
      </c>
      <c r="I421" s="656"/>
    </row>
    <row r="422" spans="1:9" ht="15" customHeight="1">
      <c r="A422" s="685"/>
      <c r="B422" s="705" t="s">
        <v>5528</v>
      </c>
      <c r="C422" s="705">
        <v>177626645</v>
      </c>
      <c r="D422" s="706" t="s">
        <v>5699</v>
      </c>
      <c r="E422" s="255" t="s">
        <v>516</v>
      </c>
      <c r="F422" s="255" t="s">
        <v>5480</v>
      </c>
      <c r="G422" s="255"/>
      <c r="H422" s="255" t="str">
        <f>IF($C422="","",IFERROR(IF(_xlfn.XLOOKUP($C422,tbl_StartedStatus[Bold ID],tbl_StartedStatus[Started])="Started","Yes",IF(_xlfn.XLOOKUP($C422,tbl_StartedStatus[Bold ID],tbl_StartedStatus[Started])="No Show","No Show","")),""))</f>
        <v/>
      </c>
      <c r="I422" s="656"/>
    </row>
    <row r="423" spans="1:9" ht="15" customHeight="1">
      <c r="A423" s="685"/>
      <c r="B423" s="153" t="s">
        <v>5657</v>
      </c>
      <c r="C423" s="153">
        <v>121354352</v>
      </c>
      <c r="D423" s="153">
        <v>4076863137</v>
      </c>
      <c r="E423" s="255" t="s">
        <v>1201</v>
      </c>
      <c r="F423" s="255" t="s">
        <v>5480</v>
      </c>
      <c r="G423" s="255"/>
      <c r="H423" s="255" t="str">
        <f>IF($C423="","",IFERROR(IF(_xlfn.XLOOKUP($C423,tbl_StartedStatus[Bold ID],tbl_StartedStatus[Started])="Started","Yes",IF(_xlfn.XLOOKUP($C423,tbl_StartedStatus[Bold ID],tbl_StartedStatus[Started])="No Show","No Show","")),""))</f>
        <v/>
      </c>
      <c r="I423" s="656"/>
    </row>
    <row r="424" spans="1:9" ht="15" customHeight="1">
      <c r="A424" s="685"/>
      <c r="B424" s="153" t="s">
        <v>5834</v>
      </c>
      <c r="C424" s="153">
        <v>235514482</v>
      </c>
      <c r="D424" s="153">
        <v>3855086148</v>
      </c>
      <c r="E424" s="255" t="s">
        <v>5799</v>
      </c>
      <c r="F424" s="255" t="s">
        <v>5481</v>
      </c>
      <c r="G424" s="255"/>
      <c r="H424" s="255" t="str">
        <f>IF($C424="","",IFERROR(IF(_xlfn.XLOOKUP($C424,tbl_StartedStatus[Bold ID],tbl_StartedStatus[Started])="Started","Yes",IF(_xlfn.XLOOKUP($C424,tbl_StartedStatus[Bold ID],tbl_StartedStatus[Started])="No Show","No Show","")),""))</f>
        <v/>
      </c>
      <c r="I424" s="656"/>
    </row>
    <row r="425" spans="1:9" ht="15" customHeight="1">
      <c r="A425" s="685"/>
      <c r="B425" s="153" t="s">
        <v>5659</v>
      </c>
      <c r="C425" s="153">
        <v>235431185</v>
      </c>
      <c r="D425" s="153">
        <v>9545499583</v>
      </c>
      <c r="E425" s="255" t="s">
        <v>1201</v>
      </c>
      <c r="F425" s="255" t="s">
        <v>5480</v>
      </c>
      <c r="G425" s="255"/>
      <c r="H425" s="255" t="str">
        <f>IF($C425="","",IFERROR(IF(_xlfn.XLOOKUP($C425,tbl_StartedStatus[Bold ID],tbl_StartedStatus[Started])="Started","Yes",IF(_xlfn.XLOOKUP($C425,tbl_StartedStatus[Bold ID],tbl_StartedStatus[Started])="No Show","No Show","")),""))</f>
        <v/>
      </c>
      <c r="I425" s="656"/>
    </row>
    <row r="426" spans="1:9" ht="15" customHeight="1">
      <c r="A426" s="685"/>
      <c r="B426" s="153" t="s">
        <v>5661</v>
      </c>
      <c r="C426" s="153">
        <v>226439233</v>
      </c>
      <c r="D426" s="153">
        <v>3856289553</v>
      </c>
      <c r="E426" s="255" t="s">
        <v>741</v>
      </c>
      <c r="F426" s="255" t="s">
        <v>5480</v>
      </c>
      <c r="G426" s="255"/>
      <c r="H426" s="255" t="str">
        <f>IF($C426="","",IFERROR(IF(_xlfn.XLOOKUP($C426,tbl_StartedStatus[Bold ID],tbl_StartedStatus[Started])="Started","Yes",IF(_xlfn.XLOOKUP($C426,tbl_StartedStatus[Bold ID],tbl_StartedStatus[Started])="No Show","No Show","")),""))</f>
        <v/>
      </c>
      <c r="I426" s="656"/>
    </row>
    <row r="427" spans="1:9" ht="15" customHeight="1">
      <c r="A427" s="685"/>
      <c r="B427" s="153" t="s">
        <v>5660</v>
      </c>
      <c r="C427" s="153">
        <v>227054599</v>
      </c>
      <c r="D427" s="153">
        <v>3854563547</v>
      </c>
      <c r="E427" s="255" t="s">
        <v>516</v>
      </c>
      <c r="F427" s="255" t="s">
        <v>5481</v>
      </c>
      <c r="G427" s="255"/>
      <c r="H427" s="255" t="str">
        <f>IF($C427="","",IFERROR(IF(_xlfn.XLOOKUP($C427,tbl_StartedStatus[Bold ID],tbl_StartedStatus[Started])="Started","Yes",IF(_xlfn.XLOOKUP($C427,tbl_StartedStatus[Bold ID],tbl_StartedStatus[Started])="No Show","No Show","")),""))</f>
        <v/>
      </c>
      <c r="I427" s="656"/>
    </row>
    <row r="428" spans="1:9" ht="15" customHeight="1">
      <c r="A428" s="685"/>
      <c r="B428" s="153" t="s">
        <v>5835</v>
      </c>
      <c r="C428" s="153">
        <v>182804122</v>
      </c>
      <c r="D428" s="57">
        <v>3854649791</v>
      </c>
      <c r="E428" s="255" t="s">
        <v>805</v>
      </c>
      <c r="F428" s="255" t="s">
        <v>5480</v>
      </c>
      <c r="G428" s="255"/>
      <c r="H428" s="255" t="str">
        <f>IF($C428="","",IFERROR(IF(_xlfn.XLOOKUP($C428,tbl_StartedStatus[Bold ID],tbl_StartedStatus[Started])="Started","Yes",IF(_xlfn.XLOOKUP($C428,tbl_StartedStatus[Bold ID],tbl_StartedStatus[Started])="No Show","No Show","")),""))</f>
        <v/>
      </c>
      <c r="I428" s="656"/>
    </row>
    <row r="429" spans="1:9" ht="15" customHeight="1">
      <c r="A429" s="685"/>
      <c r="B429" s="150" t="s">
        <v>5663</v>
      </c>
      <c r="C429" s="150">
        <v>237740283</v>
      </c>
      <c r="D429" s="150">
        <v>3854908742</v>
      </c>
      <c r="E429" s="255" t="s">
        <v>516</v>
      </c>
      <c r="F429" s="255" t="s">
        <v>5480</v>
      </c>
      <c r="G429" s="255"/>
      <c r="H429" s="255" t="str">
        <f>IF($C429="","",IFERROR(IF(_xlfn.XLOOKUP($C429,tbl_StartedStatus[Bold ID],tbl_StartedStatus[Started])="Started","Yes",IF(_xlfn.XLOOKUP($C429,tbl_StartedStatus[Bold ID],tbl_StartedStatus[Started])="No Show","No Show","")),""))</f>
        <v/>
      </c>
      <c r="I429" s="656"/>
    </row>
    <row r="430" spans="1:9" ht="15" customHeight="1">
      <c r="A430" s="685"/>
      <c r="B430" s="153" t="s">
        <v>5836</v>
      </c>
      <c r="C430" s="153">
        <v>238087024</v>
      </c>
      <c r="D430" s="57">
        <v>3314250807</v>
      </c>
      <c r="E430" s="255" t="s">
        <v>805</v>
      </c>
      <c r="F430" s="255" t="s">
        <v>5480</v>
      </c>
      <c r="G430" s="255"/>
      <c r="H430" s="255" t="str">
        <f>IF($C430="","",IFERROR(IF(_xlfn.XLOOKUP($C430,tbl_StartedStatus[Bold ID],tbl_StartedStatus[Started])="Started","Yes",IF(_xlfn.XLOOKUP($C430,tbl_StartedStatus[Bold ID],tbl_StartedStatus[Started])="No Show","No Show","")),""))</f>
        <v/>
      </c>
      <c r="I430" s="656"/>
    </row>
    <row r="431" spans="1:9" ht="15" customHeight="1" thickBot="1">
      <c r="A431" s="686"/>
      <c r="B431" s="153" t="s">
        <v>5664</v>
      </c>
      <c r="C431" s="153">
        <v>223924025</v>
      </c>
      <c r="D431" s="153">
        <v>7206422223</v>
      </c>
      <c r="E431" s="328" t="s">
        <v>516</v>
      </c>
      <c r="F431" s="328" t="s">
        <v>5480</v>
      </c>
      <c r="G431" s="328"/>
      <c r="H431" s="328" t="str">
        <f>IF($C431="","",IFERROR(IF(_xlfn.XLOOKUP($C431,tbl_StartedStatus[Bold ID],tbl_StartedStatus[Started])="Started","Yes",IF(_xlfn.XLOOKUP($C431,tbl_StartedStatus[Bold ID],tbl_StartedStatus[Started])="No Show","No Show","")),""))</f>
        <v/>
      </c>
      <c r="I431" s="667"/>
    </row>
    <row r="432" spans="1:9" ht="15" customHeight="1">
      <c r="A432" s="52">
        <v>76618501</v>
      </c>
      <c r="B432" s="255" t="s">
        <v>5667</v>
      </c>
      <c r="C432" s="255">
        <v>238053602</v>
      </c>
      <c r="D432" s="255">
        <v>8018828044</v>
      </c>
      <c r="E432" s="255" t="s">
        <v>733</v>
      </c>
      <c r="F432" s="255" t="s">
        <v>5480</v>
      </c>
      <c r="G432" s="255"/>
      <c r="H432" s="255" t="str">
        <f>IF($C432="","",IFERROR(IF(_xlfn.XLOOKUP($C432,tbl_StartedStatus[Bold ID],tbl_StartedStatus[Started])="Started","Yes",IF(_xlfn.XLOOKUP($C432,tbl_StartedStatus[Bold ID],tbl_StartedStatus[Started])="No Show","No Show","")),""))</f>
        <v/>
      </c>
      <c r="I432" s="255"/>
    </row>
    <row r="433" spans="1:9" ht="15" customHeight="1">
      <c r="A433" s="684" t="s">
        <v>5888</v>
      </c>
      <c r="B433" s="658" t="s">
        <v>918</v>
      </c>
      <c r="C433" s="308" t="s">
        <v>919</v>
      </c>
      <c r="D433" s="659" t="s">
        <v>920</v>
      </c>
      <c r="E433" s="310"/>
      <c r="F433" s="311"/>
      <c r="G433" s="311"/>
      <c r="H433" s="311" t="str">
        <f>IF($C433="","",IFERROR(IF(_xlfn.XLOOKUP($C433,tbl_StartedStatus[Bold ID],tbl_StartedStatus[Started])="Started","Yes",IF(_xlfn.XLOOKUP($C433,tbl_StartedStatus[Bold ID],tbl_StartedStatus[Started])="No Show","No Show","")),""))</f>
        <v/>
      </c>
      <c r="I433" s="660"/>
    </row>
    <row r="434" spans="1:9" ht="15" customHeight="1" thickBot="1">
      <c r="A434" s="684" t="s">
        <v>921</v>
      </c>
      <c r="B434" s="651" t="s">
        <v>922</v>
      </c>
      <c r="C434" s="652" t="s">
        <v>923</v>
      </c>
      <c r="D434" s="653" t="s">
        <v>924</v>
      </c>
      <c r="E434" s="653" t="s">
        <v>497</v>
      </c>
      <c r="F434" s="654" t="s">
        <v>925</v>
      </c>
      <c r="G434" s="654" t="s">
        <v>926</v>
      </c>
      <c r="H434" s="654" t="s">
        <v>5473</v>
      </c>
      <c r="I434" s="655" t="s">
        <v>455</v>
      </c>
    </row>
    <row r="435" spans="1:9" ht="15" customHeight="1">
      <c r="A435" s="685" t="s">
        <v>5837</v>
      </c>
      <c r="B435" s="153" t="s">
        <v>5675</v>
      </c>
      <c r="C435" s="153">
        <v>122821379</v>
      </c>
      <c r="D435" s="153" t="s">
        <v>5722</v>
      </c>
      <c r="E435" s="662" t="s">
        <v>505</v>
      </c>
      <c r="F435" s="662" t="s">
        <v>5480</v>
      </c>
      <c r="G435" s="662"/>
      <c r="H435" s="662" t="str">
        <f>IF($C435="","",IFERROR(IF(_xlfn.XLOOKUP($C435,tbl_StartedStatus[Bold ID],tbl_StartedStatus[Started])="Started","Yes",IF(_xlfn.XLOOKUP($C435,tbl_StartedStatus[Bold ID],tbl_StartedStatus[Started])="No Show","No Show","")),""))</f>
        <v/>
      </c>
      <c r="I435" s="663"/>
    </row>
    <row r="436" spans="1:9" ht="15" customHeight="1">
      <c r="A436" s="685" t="s">
        <v>5838</v>
      </c>
      <c r="B436" s="153" t="s">
        <v>5839</v>
      </c>
      <c r="C436" s="153">
        <v>226435664</v>
      </c>
      <c r="D436" s="153">
        <v>3852991931</v>
      </c>
      <c r="E436" s="255" t="s">
        <v>505</v>
      </c>
      <c r="F436" s="255" t="s">
        <v>5480</v>
      </c>
      <c r="G436" s="255"/>
      <c r="H436" s="255" t="str">
        <f>IF($C436="","",IFERROR(IF(_xlfn.XLOOKUP($C436,tbl_StartedStatus[Bold ID],tbl_StartedStatus[Started])="Started","Yes",IF(_xlfn.XLOOKUP($C436,tbl_StartedStatus[Bold ID],tbl_StartedStatus[Started])="No Show","No Show","")),""))</f>
        <v/>
      </c>
      <c r="I436" s="656"/>
    </row>
    <row r="437" spans="1:9" ht="15" customHeight="1">
      <c r="A437" s="685"/>
      <c r="B437" s="255" t="s">
        <v>5676</v>
      </c>
      <c r="C437" s="255">
        <v>235457491</v>
      </c>
      <c r="D437" s="153">
        <v>3854766938</v>
      </c>
      <c r="E437" s="255" t="s">
        <v>1201</v>
      </c>
      <c r="F437" s="255" t="s">
        <v>987</v>
      </c>
      <c r="G437" s="255"/>
      <c r="H437" s="255" t="str">
        <f>IF($C437="","",IFERROR(IF(_xlfn.XLOOKUP($C437,tbl_StartedStatus[Bold ID],tbl_StartedStatus[Started])="Started","Yes",IF(_xlfn.XLOOKUP($C437,tbl_StartedStatus[Bold ID],tbl_StartedStatus[Started])="No Show","No Show","")),""))</f>
        <v/>
      </c>
      <c r="I437" s="656"/>
    </row>
    <row r="438" spans="1:9" ht="15" customHeight="1">
      <c r="A438" s="685"/>
      <c r="B438" s="153" t="s">
        <v>5677</v>
      </c>
      <c r="C438" s="153">
        <v>160823267</v>
      </c>
      <c r="D438" s="153">
        <v>3855203317</v>
      </c>
      <c r="E438" s="255" t="s">
        <v>516</v>
      </c>
      <c r="F438" s="255" t="s">
        <v>5480</v>
      </c>
      <c r="G438" s="255"/>
      <c r="H438" s="255" t="str">
        <f>IF($C438="","",IFERROR(IF(_xlfn.XLOOKUP($C438,tbl_StartedStatus[Bold ID],tbl_StartedStatus[Started])="Started","Yes",IF(_xlfn.XLOOKUP($C438,tbl_StartedStatus[Bold ID],tbl_StartedStatus[Started])="No Show","No Show","")),""))</f>
        <v/>
      </c>
      <c r="I438" s="656"/>
    </row>
    <row r="439" spans="1:9" ht="15" customHeight="1">
      <c r="A439" s="685"/>
      <c r="B439" s="153" t="s">
        <v>5678</v>
      </c>
      <c r="C439" s="255">
        <v>160823267</v>
      </c>
      <c r="D439" s="153">
        <v>3855203316</v>
      </c>
      <c r="E439" s="255" t="s">
        <v>516</v>
      </c>
      <c r="F439" s="255" t="s">
        <v>5480</v>
      </c>
      <c r="G439" s="255"/>
      <c r="H439" s="255" t="str">
        <f>IF($C439="","",IFERROR(IF(_xlfn.XLOOKUP($C439,tbl_StartedStatus[Bold ID],tbl_StartedStatus[Started])="Started","Yes",IF(_xlfn.XLOOKUP($C439,tbl_StartedStatus[Bold ID],tbl_StartedStatus[Started])="No Show","No Show","")),""))</f>
        <v/>
      </c>
      <c r="I439" s="656"/>
    </row>
    <row r="440" spans="1:9" ht="15" customHeight="1">
      <c r="A440" s="685"/>
      <c r="B440" s="150" t="s">
        <v>5670</v>
      </c>
      <c r="C440" s="150">
        <v>204996125</v>
      </c>
      <c r="D440" s="150">
        <v>9542454258</v>
      </c>
      <c r="E440" s="255" t="s">
        <v>516</v>
      </c>
      <c r="F440" s="255" t="s">
        <v>5480</v>
      </c>
      <c r="G440" s="255"/>
      <c r="H440" s="255" t="str">
        <f>IF($C440="","",IFERROR(IF(_xlfn.XLOOKUP($C440,tbl_StartedStatus[Bold ID],tbl_StartedStatus[Started])="Started","Yes",IF(_xlfn.XLOOKUP($C440,tbl_StartedStatus[Bold ID],tbl_StartedStatus[Started])="No Show","No Show","")),""))</f>
        <v/>
      </c>
      <c r="I440" s="656"/>
    </row>
    <row r="441" spans="1:9" ht="15" customHeight="1">
      <c r="A441" s="685"/>
      <c r="B441" s="150" t="s">
        <v>5671</v>
      </c>
      <c r="C441" s="150">
        <v>204996221</v>
      </c>
      <c r="D441" s="150" t="s">
        <v>5721</v>
      </c>
      <c r="E441" s="255" t="s">
        <v>516</v>
      </c>
      <c r="F441" s="255" t="s">
        <v>5480</v>
      </c>
      <c r="G441" s="255"/>
      <c r="H441" s="255" t="str">
        <f>IF($C441="","",IFERROR(IF(_xlfn.XLOOKUP($C441,tbl_StartedStatus[Bold ID],tbl_StartedStatus[Started])="Started","Yes",IF(_xlfn.XLOOKUP($C441,tbl_StartedStatus[Bold ID],tbl_StartedStatus[Started])="No Show","No Show","")),""))</f>
        <v/>
      </c>
      <c r="I441" s="656"/>
    </row>
    <row r="442" spans="1:9" ht="15" customHeight="1">
      <c r="A442" s="685"/>
      <c r="B442" s="153" t="s">
        <v>5840</v>
      </c>
      <c r="C442" s="153">
        <v>235477056</v>
      </c>
      <c r="D442" s="157">
        <v>3854859780</v>
      </c>
      <c r="E442" s="255" t="s">
        <v>805</v>
      </c>
      <c r="F442" s="255" t="s">
        <v>5480</v>
      </c>
      <c r="G442" s="255"/>
      <c r="H442" s="255" t="str">
        <f>IF($C442="","",IFERROR(IF(_xlfn.XLOOKUP($C442,tbl_StartedStatus[Bold ID],tbl_StartedStatus[Started])="Started","Yes",IF(_xlfn.XLOOKUP($C442,tbl_StartedStatus[Bold ID],tbl_StartedStatus[Started])="No Show","No Show","")),""))</f>
        <v/>
      </c>
      <c r="I442" s="656" t="s">
        <v>5841</v>
      </c>
    </row>
    <row r="443" spans="1:9" ht="15" customHeight="1">
      <c r="A443" s="685"/>
      <c r="B443" s="153" t="s">
        <v>5842</v>
      </c>
      <c r="C443" s="153">
        <v>238104187</v>
      </c>
      <c r="D443" s="153">
        <v>7027419605</v>
      </c>
      <c r="E443" s="255" t="s">
        <v>521</v>
      </c>
      <c r="F443" s="255" t="s">
        <v>5480</v>
      </c>
      <c r="G443" s="255"/>
      <c r="H443" s="255" t="str">
        <f>IF($C443="","",IFERROR(IF(_xlfn.XLOOKUP($C443,tbl_StartedStatus[Bold ID],tbl_StartedStatus[Started])="Started","Yes",IF(_xlfn.XLOOKUP($C443,tbl_StartedStatus[Bold ID],tbl_StartedStatus[Started])="No Show","No Show","")),""))</f>
        <v/>
      </c>
      <c r="I443" s="656"/>
    </row>
    <row r="444" spans="1:9" ht="15" customHeight="1">
      <c r="A444" s="685"/>
      <c r="B444" s="153" t="s">
        <v>5679</v>
      </c>
      <c r="C444" s="153">
        <v>235468107</v>
      </c>
      <c r="D444" s="153" t="s">
        <v>5723</v>
      </c>
      <c r="E444" s="153" t="s">
        <v>1201</v>
      </c>
      <c r="F444" s="255" t="s">
        <v>5481</v>
      </c>
      <c r="G444" s="255"/>
      <c r="H444" s="255" t="str">
        <f>IF($C444="","",IFERROR(IF(_xlfn.XLOOKUP($C444,tbl_StartedStatus[Bold ID],tbl_StartedStatus[Started])="Started","Yes",IF(_xlfn.XLOOKUP($C444,tbl_StartedStatus[Bold ID],tbl_StartedStatus[Started])="No Show","No Show","")),""))</f>
        <v/>
      </c>
      <c r="I444" s="656"/>
    </row>
    <row r="445" spans="1:9" ht="15" customHeight="1">
      <c r="A445" s="685"/>
      <c r="B445" s="255" t="s">
        <v>5680</v>
      </c>
      <c r="C445" s="153">
        <v>235506791</v>
      </c>
      <c r="D445" s="153">
        <v>4359197943</v>
      </c>
      <c r="E445" s="255" t="s">
        <v>1201</v>
      </c>
      <c r="F445" s="255" t="s">
        <v>5480</v>
      </c>
      <c r="G445" s="255"/>
      <c r="H445" s="255" t="str">
        <f>IF($C445="","",IFERROR(IF(_xlfn.XLOOKUP($C445,tbl_StartedStatus[Bold ID],tbl_StartedStatus[Started])="Started","Yes",IF(_xlfn.XLOOKUP($C445,tbl_StartedStatus[Bold ID],tbl_StartedStatus[Started])="No Show","No Show","")),""))</f>
        <v/>
      </c>
      <c r="I445" s="656"/>
    </row>
    <row r="446" spans="1:9" ht="15" customHeight="1">
      <c r="A446" s="685"/>
      <c r="B446" s="150" t="s">
        <v>5683</v>
      </c>
      <c r="C446" s="150">
        <v>235112598</v>
      </c>
      <c r="D446" s="150">
        <v>3852301608</v>
      </c>
      <c r="E446" s="255" t="s">
        <v>516</v>
      </c>
      <c r="F446" s="255" t="s">
        <v>5480</v>
      </c>
      <c r="G446" s="255"/>
      <c r="H446" s="255" t="str">
        <f>IF($C446="","",IFERROR(IF(_xlfn.XLOOKUP($C446,tbl_StartedStatus[Bold ID],tbl_StartedStatus[Started])="Started","Yes",IF(_xlfn.XLOOKUP($C446,tbl_StartedStatus[Bold ID],tbl_StartedStatus[Started])="No Show","No Show","")),""))</f>
        <v/>
      </c>
      <c r="I446" s="656"/>
    </row>
    <row r="447" spans="1:9" ht="15" customHeight="1">
      <c r="A447" s="685"/>
      <c r="B447" s="153" t="s">
        <v>5686</v>
      </c>
      <c r="C447" s="153">
        <v>223070084</v>
      </c>
      <c r="D447" s="153">
        <v>3856013026</v>
      </c>
      <c r="E447" s="255" t="s">
        <v>1201</v>
      </c>
      <c r="F447" s="255" t="s">
        <v>5480</v>
      </c>
      <c r="G447" s="255"/>
      <c r="H447" s="255" t="str">
        <f>IF($C447="","",IFERROR(IF(_xlfn.XLOOKUP($C447,tbl_StartedStatus[Bold ID],tbl_StartedStatus[Started])="Started","Yes",IF(_xlfn.XLOOKUP($C447,tbl_StartedStatus[Bold ID],tbl_StartedStatus[Started])="No Show","No Show","")),""))</f>
        <v/>
      </c>
      <c r="I447" s="656"/>
    </row>
    <row r="448" spans="1:9" ht="15" customHeight="1">
      <c r="A448" s="685"/>
      <c r="B448" s="153" t="s">
        <v>5687</v>
      </c>
      <c r="C448" s="153">
        <v>235509438</v>
      </c>
      <c r="D448" s="153" t="s">
        <v>5726</v>
      </c>
      <c r="E448" s="255" t="s">
        <v>1201</v>
      </c>
      <c r="F448" s="255" t="s">
        <v>5481</v>
      </c>
      <c r="G448" s="255"/>
      <c r="H448" s="255" t="str">
        <f>IF($C448="","",IFERROR(IF(_xlfn.XLOOKUP($C448,tbl_StartedStatus[Bold ID],tbl_StartedStatus[Started])="Started","Yes",IF(_xlfn.XLOOKUP($C448,tbl_StartedStatus[Bold ID],tbl_StartedStatus[Started])="No Show","No Show","")),""))</f>
        <v/>
      </c>
      <c r="I448" s="656"/>
    </row>
    <row r="449" spans="1:9" ht="15" customHeight="1">
      <c r="A449" s="685"/>
      <c r="B449" s="255" t="s">
        <v>1441</v>
      </c>
      <c r="C449" s="153">
        <v>217221378</v>
      </c>
      <c r="D449" s="153">
        <v>9379778870</v>
      </c>
      <c r="E449" s="255" t="s">
        <v>733</v>
      </c>
      <c r="F449" s="255" t="s">
        <v>5480</v>
      </c>
      <c r="G449" s="255"/>
      <c r="H449" s="255" t="str">
        <f>IF($C449="","",IFERROR(IF(_xlfn.XLOOKUP($C449,tbl_StartedStatus[Bold ID],tbl_StartedStatus[Started])="Started","Yes",IF(_xlfn.XLOOKUP($C449,tbl_StartedStatus[Bold ID],tbl_StartedStatus[Started])="No Show","No Show","")),""))</f>
        <v/>
      </c>
      <c r="I449" s="656"/>
    </row>
    <row r="450" spans="1:9" ht="15" customHeight="1">
      <c r="A450" s="685" t="s">
        <v>5843</v>
      </c>
      <c r="B450" s="504" t="s">
        <v>5690</v>
      </c>
      <c r="C450" s="153">
        <v>203393790</v>
      </c>
      <c r="D450" s="153">
        <v>3852350632</v>
      </c>
      <c r="E450" s="255" t="s">
        <v>505</v>
      </c>
      <c r="F450" s="255" t="s">
        <v>5480</v>
      </c>
      <c r="G450" s="255"/>
      <c r="H450" s="255" t="str">
        <f>IF($C450="","",IFERROR(IF(_xlfn.XLOOKUP($C450,tbl_StartedStatus[Bold ID],tbl_StartedStatus[Started])="Started","Yes",IF(_xlfn.XLOOKUP($C450,tbl_StartedStatus[Bold ID],tbl_StartedStatus[Started])="No Show","No Show","")),""))</f>
        <v/>
      </c>
      <c r="I450" s="656"/>
    </row>
    <row r="451" spans="1:9" ht="15" customHeight="1">
      <c r="A451" s="685"/>
      <c r="B451" s="150" t="s">
        <v>5691</v>
      </c>
      <c r="C451" s="153">
        <v>115762767</v>
      </c>
      <c r="D451" s="150">
        <v>8013005097</v>
      </c>
      <c r="E451" s="255" t="s">
        <v>516</v>
      </c>
      <c r="F451" s="255" t="s">
        <v>5480</v>
      </c>
      <c r="G451" s="255"/>
      <c r="H451" s="255" t="str">
        <f>IF($C451="","",IFERROR(IF(_xlfn.XLOOKUP($C451,tbl_StartedStatus[Bold ID],tbl_StartedStatus[Started])="Started","Yes",IF(_xlfn.XLOOKUP($C451,tbl_StartedStatus[Bold ID],tbl_StartedStatus[Started])="No Show","No Show","")),""))</f>
        <v/>
      </c>
      <c r="I451" s="656"/>
    </row>
    <row r="452" spans="1:9" ht="15" customHeight="1">
      <c r="A452" s="685"/>
      <c r="B452" s="153" t="s">
        <v>5844</v>
      </c>
      <c r="C452" s="153">
        <v>219702459</v>
      </c>
      <c r="D452" s="150">
        <v>3854344976</v>
      </c>
      <c r="E452" s="255" t="s">
        <v>5799</v>
      </c>
      <c r="F452" s="255" t="s">
        <v>987</v>
      </c>
      <c r="G452" s="255"/>
      <c r="H452" s="255" t="str">
        <f>IF($C452="","",IFERROR(IF(_xlfn.XLOOKUP($C452,tbl_StartedStatus[Bold ID],tbl_StartedStatus[Started])="Started","Yes",IF(_xlfn.XLOOKUP($C452,tbl_StartedStatus[Bold ID],tbl_StartedStatus[Started])="No Show","No Show","")),""))</f>
        <v/>
      </c>
      <c r="I452" s="656" t="s">
        <v>5845</v>
      </c>
    </row>
    <row r="453" spans="1:9" ht="15" customHeight="1">
      <c r="A453" s="685"/>
      <c r="B453" s="153" t="s">
        <v>5693</v>
      </c>
      <c r="C453" s="153">
        <v>237700311</v>
      </c>
      <c r="D453" s="153">
        <v>9516657989</v>
      </c>
      <c r="E453" s="255" t="s">
        <v>1201</v>
      </c>
      <c r="F453" s="255" t="s">
        <v>5481</v>
      </c>
      <c r="G453" s="255"/>
      <c r="H453" s="255" t="str">
        <f>IF($C453="","",IFERROR(IF(_xlfn.XLOOKUP($C453,tbl_StartedStatus[Bold ID],tbl_StartedStatus[Started])="Started","Yes",IF(_xlfn.XLOOKUP($C453,tbl_StartedStatus[Bold ID],tbl_StartedStatus[Started])="No Show","No Show","")),""))</f>
        <v/>
      </c>
      <c r="I453" s="656"/>
    </row>
    <row r="454" spans="1:9" ht="15" customHeight="1">
      <c r="A454" s="52"/>
      <c r="B454" s="153" t="s">
        <v>5694</v>
      </c>
      <c r="C454" s="153">
        <v>237700285</v>
      </c>
      <c r="D454" s="153">
        <v>9512913344</v>
      </c>
      <c r="E454" s="255" t="s">
        <v>1201</v>
      </c>
      <c r="F454" s="255" t="s">
        <v>5481</v>
      </c>
      <c r="G454" s="255"/>
      <c r="H454" s="255" t="str">
        <f>IF($C454="","",IFERROR(IF(_xlfn.XLOOKUP($C454,tbl_StartedStatus[Bold ID],tbl_StartedStatus[Started])="Started","Yes",IF(_xlfn.XLOOKUP($C454,tbl_StartedStatus[Bold ID],tbl_StartedStatus[Started])="No Show","No Show","")),""))</f>
        <v/>
      </c>
      <c r="I454" s="656"/>
    </row>
    <row r="455" spans="1:9" ht="15" customHeight="1">
      <c r="A455" s="52"/>
      <c r="B455" s="153" t="s">
        <v>5696</v>
      </c>
      <c r="C455" s="153">
        <v>133899689</v>
      </c>
      <c r="D455" s="153">
        <v>3855189137</v>
      </c>
      <c r="E455" s="255" t="s">
        <v>5799</v>
      </c>
      <c r="F455" s="255" t="s">
        <v>5481</v>
      </c>
      <c r="G455" s="255"/>
      <c r="H455" s="255" t="str">
        <f>IF($C455="","",IFERROR(IF(_xlfn.XLOOKUP($C455,tbl_StartedStatus[Bold ID],tbl_StartedStatus[Started])="Started","Yes",IF(_xlfn.XLOOKUP($C455,tbl_StartedStatus[Bold ID],tbl_StartedStatus[Started])="No Show","No Show","")),""))</f>
        <v/>
      </c>
      <c r="I455" s="656"/>
    </row>
    <row r="456" spans="1:9" ht="15" customHeight="1">
      <c r="A456" s="52"/>
      <c r="B456" s="153" t="s">
        <v>5846</v>
      </c>
      <c r="C456" s="153">
        <v>128605371</v>
      </c>
      <c r="D456" s="57">
        <v>6163810998</v>
      </c>
      <c r="E456" s="255" t="s">
        <v>1201</v>
      </c>
      <c r="F456" s="255" t="s">
        <v>5481</v>
      </c>
      <c r="G456" s="255"/>
      <c r="H456" s="255" t="str">
        <f>IF($C456="","",IFERROR(IF(_xlfn.XLOOKUP($C456,tbl_StartedStatus[Bold ID],tbl_StartedStatus[Started])="Started","Yes",IF(_xlfn.XLOOKUP($C456,tbl_StartedStatus[Bold ID],tbl_StartedStatus[Started])="No Show","No Show","")),""))</f>
        <v/>
      </c>
      <c r="I456" s="656"/>
    </row>
    <row r="457" spans="1:9" ht="15" customHeight="1" thickBot="1">
      <c r="A457" s="685"/>
      <c r="B457" s="153" t="s">
        <v>5847</v>
      </c>
      <c r="C457" s="153">
        <v>218915802</v>
      </c>
      <c r="D457" s="47">
        <v>3852301204</v>
      </c>
      <c r="E457" s="255" t="s">
        <v>805</v>
      </c>
      <c r="F457" s="255" t="s">
        <v>5480</v>
      </c>
      <c r="G457" s="255"/>
      <c r="H457" s="255" t="str">
        <f>IF($C457="","",IFERROR(IF(_xlfn.XLOOKUP($C457,tbl_StartedStatus[Bold ID],tbl_StartedStatus[Started])="Started","Yes",IF(_xlfn.XLOOKUP($C457,tbl_StartedStatus[Bold ID],tbl_StartedStatus[Started])="No Show","No Show","")),""))</f>
        <v/>
      </c>
      <c r="I457" s="656"/>
    </row>
    <row r="458" spans="1:9" ht="15" customHeight="1">
      <c r="A458" s="687" t="s">
        <v>5889</v>
      </c>
      <c r="B458" s="688" t="s">
        <v>1019</v>
      </c>
      <c r="C458" s="689" t="s">
        <v>1020</v>
      </c>
      <c r="D458" s="647" t="s">
        <v>920</v>
      </c>
      <c r="E458" s="690"/>
      <c r="F458" s="691"/>
      <c r="G458" s="691"/>
      <c r="H458" s="691" t="str">
        <f>IF($C458="","",IFERROR(IF(_xlfn.XLOOKUP($C458,tbl_StartedStatus[Bold ID],tbl_StartedStatus[Started])="Started","Yes",IF(_xlfn.XLOOKUP($C458,tbl_StartedStatus[Bold ID],tbl_StartedStatus[Started])="No Show","No Show","")),""))</f>
        <v/>
      </c>
      <c r="I458" s="692"/>
    </row>
    <row r="459" spans="1:9" ht="15" customHeight="1" thickBot="1">
      <c r="A459" s="693" t="s">
        <v>921</v>
      </c>
      <c r="B459" s="694" t="s">
        <v>922</v>
      </c>
      <c r="C459" s="695" t="s">
        <v>923</v>
      </c>
      <c r="D459" s="696" t="s">
        <v>924</v>
      </c>
      <c r="E459" s="696" t="s">
        <v>497</v>
      </c>
      <c r="F459" s="697" t="s">
        <v>925</v>
      </c>
      <c r="G459" s="697" t="s">
        <v>926</v>
      </c>
      <c r="H459" s="697" t="s">
        <v>5473</v>
      </c>
      <c r="I459" s="698" t="s">
        <v>455</v>
      </c>
    </row>
    <row r="460" spans="1:9" ht="15" customHeight="1">
      <c r="A460" s="685" t="str">
        <f>IF($C460="","",IFERROR(_xlfn.XLOOKUP($C460,'1.PrepList'!$I$2:$I$1500,'1.PrepList'!$G$2:$G$1500,"")&amp;"",""))</f>
        <v/>
      </c>
      <c r="B460" s="504" t="str">
        <f>IF($C460="","",IFERROR(_xlfn.XLOOKUP($C460,'1.PrepList'!$I$2:$I$1500,'1.PrepList'!$H$2:$H$1500,"")&amp;"",""))</f>
        <v/>
      </c>
      <c r="C460" s="153"/>
      <c r="D460" s="153" t="str">
        <f>IF($C460="","",IFERROR(_xlfn.XLOOKUP($C460,'1.PrepList'!$I$2:$I$1500,'1.PrepList'!$J$2:$J$1500,"")&amp;"",""))</f>
        <v/>
      </c>
      <c r="E460" s="255" t="str">
        <f>IF($C460="","",IFERROR(_xlfn.XLOOKUP($C460,'1.PrepList'!$I$2:$I$1500,'1.PrepList'!$N$2:$N$1500,"")&amp;"",""))</f>
        <v/>
      </c>
      <c r="F460" s="504" t="str">
        <f>IF($C460="","",IFERROR(_xlfn.XLOOKUP($C460,'1.PrepList'!$I$2:$I$1500,'1.PrepList'!$K$2:$K$1500,"")&amp;"",""))</f>
        <v/>
      </c>
      <c r="G460" s="153"/>
      <c r="H460" s="153" t="str">
        <f>IF($C460="","",IFERROR(IF(_xlfn.XLOOKUP($C460,tbl_StartedStatus[Bold ID],tbl_StartedStatus[Started])="Started","Yes",IF(_xlfn.XLOOKUP($C460,tbl_StartedStatus[Bold ID],tbl_StartedStatus[Started])="No Show","No Show","")),""))</f>
        <v/>
      </c>
      <c r="I460" s="656"/>
    </row>
    <row r="461" spans="1:9" ht="15" customHeight="1">
      <c r="A461" s="685" t="str">
        <f>IF($C461="","",IFERROR(_xlfn.XLOOKUP($C461,'1.PrepList'!$I$2:$I$1500,'1.PrepList'!$G$2:$G$1500,"")&amp;"",""))</f>
        <v/>
      </c>
      <c r="B461" s="255" t="str">
        <f>IF($C461="","",IFERROR(_xlfn.XLOOKUP($C461,'1.PrepList'!$I$2:$I$1500,'1.PrepList'!$H$2:$H$1500,"")&amp;"",""))</f>
        <v/>
      </c>
      <c r="C461" s="255"/>
      <c r="D461" s="255" t="str">
        <f>IF($C461="","",IFERROR(_xlfn.XLOOKUP($C461,'1.PrepList'!$I$2:$I$1500,'1.PrepList'!$J$2:$J$1500,"")&amp;"",""))</f>
        <v/>
      </c>
      <c r="E461" s="255" t="str">
        <f>IF($C461="","",IFERROR(_xlfn.XLOOKUP($C461,'1.PrepList'!$I$2:$I$1500,'1.PrepList'!$N$2:$N$1500,"")&amp;"",""))</f>
        <v/>
      </c>
      <c r="F461" s="255" t="str">
        <f>IF($C461="","",IFERROR(_xlfn.XLOOKUP($C461,'1.PrepList'!$I$2:$I$1500,'1.PrepList'!$K$2:$K$1500,"")&amp;"",""))</f>
        <v/>
      </c>
      <c r="G461" s="514"/>
      <c r="H461" s="514" t="str">
        <f>IF($C461="","",IFERROR(IF(_xlfn.XLOOKUP($C461,tbl_StartedStatus[Bold ID],tbl_StartedStatus[Started])="Started","Yes",IF(_xlfn.XLOOKUP($C461,tbl_StartedStatus[Bold ID],tbl_StartedStatus[Started])="No Show","No Show","")),""))</f>
        <v/>
      </c>
      <c r="I461" s="656"/>
    </row>
    <row r="462" spans="1:9" ht="15" customHeight="1">
      <c r="A462" s="685" t="str">
        <f>IF($C462="","",IFERROR(_xlfn.XLOOKUP($C462,'1.PrepList'!$I$2:$I$1500,'1.PrepList'!$G$2:$G$1500,"")&amp;"",""))</f>
        <v/>
      </c>
      <c r="B462" s="153" t="str">
        <f>IF($C462="","",IFERROR(_xlfn.XLOOKUP($C462,'1.PrepList'!$I$2:$I$1500,'1.PrepList'!$H$2:$H$1500,"")&amp;"",""))</f>
        <v/>
      </c>
      <c r="C462" s="255"/>
      <c r="D462" s="57" t="str">
        <f>IF($C462="","",IFERROR(_xlfn.XLOOKUP($C462,'1.PrepList'!$I$2:$I$1500,'1.PrepList'!$J$2:$J$1500,"")&amp;"",""))</f>
        <v/>
      </c>
      <c r="E462" s="255" t="str">
        <f>IF($C462="","",IFERROR(_xlfn.XLOOKUP($C462,'1.PrepList'!$I$2:$I$1500,'1.PrepList'!$N$2:$N$1500,"")&amp;"",""))</f>
        <v/>
      </c>
      <c r="F462" s="255" t="str">
        <f>IF($C462="","",IFERROR(_xlfn.XLOOKUP($C462,'1.PrepList'!$I$2:$I$1500,'1.PrepList'!$K$2:$K$1500,"")&amp;"",""))</f>
        <v/>
      </c>
      <c r="G462" s="514"/>
      <c r="H462" s="514" t="str">
        <f>IF($C462="","",IFERROR(IF(_xlfn.XLOOKUP($C462,tbl_StartedStatus[Bold ID],tbl_StartedStatus[Started])="Started","Yes",IF(_xlfn.XLOOKUP($C462,tbl_StartedStatus[Bold ID],tbl_StartedStatus[Started])="No Show","No Show","")),""))</f>
        <v/>
      </c>
      <c r="I462" s="676"/>
    </row>
    <row r="463" spans="1:9" ht="15" customHeight="1">
      <c r="A463" s="685" t="str">
        <f>IF($C463="","",IFERROR(_xlfn.XLOOKUP($C463,'1.PrepList'!$I$2:$I$1500,'1.PrepList'!$G$2:$G$1500,"")&amp;"",""))</f>
        <v/>
      </c>
      <c r="B463" s="277" t="str">
        <f>IF($C463="","",IFERROR(_xlfn.XLOOKUP($C463,'1.PrepList'!$I$2:$I$1500,'1.PrepList'!$H$2:$H$1500,"")&amp;"",""))</f>
        <v/>
      </c>
      <c r="C463" s="153"/>
      <c r="D463" s="57" t="str">
        <f>IF($C463="","",IFERROR(_xlfn.XLOOKUP($C463,'1.PrepList'!$I$2:$I$1500,'1.PrepList'!$J$2:$J$1500,"")&amp;"",""))</f>
        <v/>
      </c>
      <c r="E463" s="255" t="str">
        <f>IF($C463="","",IFERROR(_xlfn.XLOOKUP($C463,'1.PrepList'!$I$2:$I$1500,'1.PrepList'!$N$2:$N$1500,"")&amp;"",""))</f>
        <v/>
      </c>
      <c r="F463" s="255" t="str">
        <f>IF($C463="","",IFERROR(_xlfn.XLOOKUP($C463,'1.PrepList'!$I$2:$I$1500,'1.PrepList'!$K$2:$K$1500,"")&amp;"",""))</f>
        <v/>
      </c>
      <c r="G463" s="514"/>
      <c r="H463" s="514" t="str">
        <f>IF($C463="","",IFERROR(IF(_xlfn.XLOOKUP($C463,tbl_StartedStatus[Bold ID],tbl_StartedStatus[Started])="Started","Yes",IF(_xlfn.XLOOKUP($C463,tbl_StartedStatus[Bold ID],tbl_StartedStatus[Started])="No Show","No Show","")),""))</f>
        <v/>
      </c>
      <c r="I463" s="676"/>
    </row>
    <row r="464" spans="1:9" ht="15" customHeight="1">
      <c r="A464" s="685" t="str">
        <f>IF($C464="","",IFERROR(_xlfn.XLOOKUP($C464,'1.PrepList'!$I$2:$I$1500,'1.PrepList'!$G$2:$G$1500,"")&amp;"",""))</f>
        <v/>
      </c>
      <c r="B464" s="153" t="str">
        <f>IF($C464="","",IFERROR(_xlfn.XLOOKUP($C464,'1.PrepList'!$I$2:$I$1500,'1.PrepList'!$H$2:$H$1500,"")&amp;"",""))</f>
        <v/>
      </c>
      <c r="C464" s="153"/>
      <c r="D464" s="153" t="str">
        <f>IF($C464="","",IFERROR(_xlfn.XLOOKUP($C464,'1.PrepList'!$I$2:$I$1500,'1.PrepList'!$J$2:$J$1500,"")&amp;"",""))</f>
        <v/>
      </c>
      <c r="E464" s="255" t="str">
        <f>IF($C464="","",IFERROR(_xlfn.XLOOKUP($C464,'1.PrepList'!$I$2:$I$1500,'1.PrepList'!$N$2:$N$1500,"")&amp;"",""))</f>
        <v/>
      </c>
      <c r="F464" s="255" t="str">
        <f>IF($C464="","",IFERROR(_xlfn.XLOOKUP($C464,'1.PrepList'!$I$2:$I$1500,'1.PrepList'!$K$2:$K$1500,"")&amp;"",""))</f>
        <v/>
      </c>
      <c r="G464" s="255"/>
      <c r="H464" s="255" t="str">
        <f>IF($C464="","",IFERROR(IF(_xlfn.XLOOKUP($C464,tbl_StartedStatus[Bold ID],tbl_StartedStatus[Started])="Started","Yes",IF(_xlfn.XLOOKUP($C464,tbl_StartedStatus[Bold ID],tbl_StartedStatus[Started])="No Show","No Show","")),""))</f>
        <v/>
      </c>
      <c r="I464" s="656"/>
    </row>
    <row r="465" spans="1:9" ht="15" customHeight="1">
      <c r="A465" s="685" t="str">
        <f>IF($C465="","",IFERROR(_xlfn.XLOOKUP($C465,'1.PrepList'!$I$2:$I$1500,'1.PrepList'!$G$2:$G$1500,"")&amp;"",""))</f>
        <v/>
      </c>
      <c r="B465" s="153" t="str">
        <f>IF($C465="","",IFERROR(_xlfn.XLOOKUP($C465,'1.PrepList'!$I$2:$I$1500,'1.PrepList'!$H$2:$H$1500,"")&amp;"",""))</f>
        <v/>
      </c>
      <c r="C465" s="153"/>
      <c r="D465" s="153" t="str">
        <f>IF($C465="","",IFERROR(_xlfn.XLOOKUP($C465,'1.PrepList'!$I$2:$I$1500,'1.PrepList'!$J$2:$J$1500,"")&amp;"",""))</f>
        <v/>
      </c>
      <c r="E465" s="255" t="str">
        <f>IF($C465="","",IFERROR(_xlfn.XLOOKUP($C465,'1.PrepList'!$I$2:$I$1500,'1.PrepList'!$N$2:$N$1500,"")&amp;"",""))</f>
        <v/>
      </c>
      <c r="F465" s="255" t="str">
        <f>IF($C465="","",IFERROR(_xlfn.XLOOKUP($C465,'1.PrepList'!$I$2:$I$1500,'1.PrepList'!$K$2:$K$1500,"")&amp;"",""))</f>
        <v/>
      </c>
      <c r="G465" s="255"/>
      <c r="H465" s="255" t="str">
        <f>IF($C465="","",IFERROR(IF(_xlfn.XLOOKUP($C465,tbl_StartedStatus[Bold ID],tbl_StartedStatus[Started])="Started","Yes",IF(_xlfn.XLOOKUP($C465,tbl_StartedStatus[Bold ID],tbl_StartedStatus[Started])="No Show","No Show","")),""))</f>
        <v/>
      </c>
      <c r="I465" s="656"/>
    </row>
    <row r="466" spans="1:9" ht="15" customHeight="1">
      <c r="A466" s="685" t="str">
        <f>IF($C466="","",IFERROR(_xlfn.XLOOKUP($C466,'1.PrepList'!$I$2:$I$1500,'1.PrepList'!$G$2:$G$1500,"")&amp;"",""))</f>
        <v/>
      </c>
      <c r="B466" s="153" t="str">
        <f>IF($C466="","",IFERROR(_xlfn.XLOOKUP($C466,'1.PrepList'!$I$2:$I$1500,'1.PrepList'!$H$2:$H$1500,"")&amp;"",""))</f>
        <v/>
      </c>
      <c r="C466" s="153"/>
      <c r="D466" s="153" t="str">
        <f>IF($C466="","",IFERROR(_xlfn.XLOOKUP($C466,'1.PrepList'!$I$2:$I$1500,'1.PrepList'!$J$2:$J$1500,"")&amp;"",""))</f>
        <v/>
      </c>
      <c r="E466" s="255" t="str">
        <f>IF($C466="","",IFERROR(_xlfn.XLOOKUP($C466,'1.PrepList'!$I$2:$I$1500,'1.PrepList'!$N$2:$N$1500,"")&amp;"",""))</f>
        <v/>
      </c>
      <c r="F466" s="255" t="str">
        <f>IF($C466="","",IFERROR(_xlfn.XLOOKUP($C466,'1.PrepList'!$I$2:$I$1500,'1.PrepList'!$K$2:$K$1500,"")&amp;"",""))</f>
        <v/>
      </c>
      <c r="G466" s="255"/>
      <c r="H466" s="255" t="str">
        <f>IF($C466="","",IFERROR(IF(_xlfn.XLOOKUP($C466,tbl_StartedStatus[Bold ID],tbl_StartedStatus[Started])="Started","Yes",IF(_xlfn.XLOOKUP($C466,tbl_StartedStatus[Bold ID],tbl_StartedStatus[Started])="No Show","No Show","")),""))</f>
        <v/>
      </c>
      <c r="I466" s="656"/>
    </row>
    <row r="467" spans="1:9" ht="15" customHeight="1">
      <c r="A467" s="685" t="str">
        <f>IF($C467="","",IFERROR(_xlfn.XLOOKUP($C467,'1.PrepList'!$I$2:$I$1500,'1.PrepList'!$G$2:$G$1500,"")&amp;"",""))</f>
        <v/>
      </c>
      <c r="B467" s="153" t="str">
        <f>IF($C467="","",IFERROR(_xlfn.XLOOKUP($C467,'1.PrepList'!$I$2:$I$1500,'1.PrepList'!$H$2:$H$1500,"")&amp;"",""))</f>
        <v/>
      </c>
      <c r="C467" s="255"/>
      <c r="D467" s="153" t="str">
        <f>IF($C467="","",IFERROR(_xlfn.XLOOKUP($C467,'1.PrepList'!$I$2:$I$1500,'1.PrepList'!$J$2:$J$1500,"")&amp;"",""))</f>
        <v/>
      </c>
      <c r="E467" s="255" t="str">
        <f>IF($C467="","",IFERROR(_xlfn.XLOOKUP($C467,'1.PrepList'!$I$2:$I$1500,'1.PrepList'!$N$2:$N$1500,"")&amp;"",""))</f>
        <v/>
      </c>
      <c r="F467" s="255" t="str">
        <f>IF($C467="","",IFERROR(_xlfn.XLOOKUP($C467,'1.PrepList'!$I$2:$I$1500,'1.PrepList'!$K$2:$K$1500,"")&amp;"",""))</f>
        <v/>
      </c>
      <c r="G467" s="255"/>
      <c r="H467" s="255" t="str">
        <f>IF($C467="","",IFERROR(IF(_xlfn.XLOOKUP($C467,tbl_StartedStatus[Bold ID],tbl_StartedStatus[Started])="Started","Yes",IF(_xlfn.XLOOKUP($C467,tbl_StartedStatus[Bold ID],tbl_StartedStatus[Started])="No Show","No Show","")),""))</f>
        <v/>
      </c>
      <c r="I467" s="656"/>
    </row>
    <row r="468" spans="1:9" ht="15" customHeight="1">
      <c r="A468" s="685" t="str">
        <f>IF($C468="","",IFERROR(_xlfn.XLOOKUP($C468,'1.PrepList'!$I$2:$I$1500,'1.PrepList'!$G$2:$G$1500,"")&amp;"",""))</f>
        <v/>
      </c>
      <c r="B468" s="707" t="str">
        <f>IF($C468="","",IFERROR(_xlfn.XLOOKUP($C468,'1.PrepList'!$I$2:$I$1500,'1.PrepList'!$H$2:$H$1500,"")&amp;"",""))</f>
        <v/>
      </c>
      <c r="C468" s="255"/>
      <c r="D468" s="255" t="str">
        <f>IF($C468="","",IFERROR(_xlfn.XLOOKUP($C468,'1.PrepList'!$I$2:$I$1500,'1.PrepList'!$J$2:$J$1500,"")&amp;"",""))</f>
        <v/>
      </c>
      <c r="E468" s="255" t="str">
        <f>IF($C468="","",IFERROR(_xlfn.XLOOKUP($C468,'1.PrepList'!$I$2:$I$1500,'1.PrepList'!$N$2:$N$1500,"")&amp;"",""))</f>
        <v/>
      </c>
      <c r="F468" s="255" t="str">
        <f>IF($C468="","",IFERROR(_xlfn.XLOOKUP($C468,'1.PrepList'!$I$2:$I$1500,'1.PrepList'!$K$2:$K$1500,"")&amp;"",""))</f>
        <v/>
      </c>
      <c r="G468" s="255"/>
      <c r="H468" s="255" t="str">
        <f>IF($C468="","",IFERROR(IF(_xlfn.XLOOKUP($C468,tbl_StartedStatus[Bold ID],tbl_StartedStatus[Started])="Started","Yes",IF(_xlfn.XLOOKUP($C468,tbl_StartedStatus[Bold ID],tbl_StartedStatus[Started])="No Show","No Show","")),""))</f>
        <v/>
      </c>
      <c r="I468" s="656"/>
    </row>
    <row r="469" spans="1:9" ht="15" customHeight="1">
      <c r="A469" s="685" t="str">
        <f>IF($C469="","",IFERROR(_xlfn.XLOOKUP($C469,'1.PrepList'!$I$2:$I$1500,'1.PrepList'!$G$2:$G$1500,"")&amp;"",""))</f>
        <v/>
      </c>
      <c r="B469" s="255" t="str">
        <f>IF($C469="","",IFERROR(_xlfn.XLOOKUP($C469,'1.PrepList'!$I$2:$I$1500,'1.PrepList'!$H$2:$H$1500,"")&amp;"",""))</f>
        <v/>
      </c>
      <c r="C469" s="277"/>
      <c r="D469" s="255" t="str">
        <f>IF($C469="","",IFERROR(_xlfn.XLOOKUP($C469,'1.PrepList'!$I$2:$I$1500,'1.PrepList'!$J$2:$J$1500,"")&amp;"",""))</f>
        <v/>
      </c>
      <c r="E469" s="255" t="str">
        <f>IF($C469="","",IFERROR(_xlfn.XLOOKUP($C469,'1.PrepList'!$I$2:$I$1500,'1.PrepList'!$N$2:$N$1500,"")&amp;"",""))</f>
        <v/>
      </c>
      <c r="F469" s="255" t="str">
        <f>IF($C469="","",IFERROR(_xlfn.XLOOKUP($C469,'1.PrepList'!$I$2:$I$1500,'1.PrepList'!$K$2:$K$1500,"")&amp;"",""))</f>
        <v/>
      </c>
      <c r="G469" s="255"/>
      <c r="H469" s="255" t="str">
        <f>IF($C469="","",IFERROR(IF(_xlfn.XLOOKUP($C469,tbl_StartedStatus[Bold ID],tbl_StartedStatus[Started])="Started","Yes",IF(_xlfn.XLOOKUP($C469,tbl_StartedStatus[Bold ID],tbl_StartedStatus[Started])="No Show","No Show","")),""))</f>
        <v/>
      </c>
      <c r="I469" s="656"/>
    </row>
    <row r="470" spans="1:9" ht="15" customHeight="1">
      <c r="A470" s="685" t="str">
        <f>IF($C470="","",IFERROR(_xlfn.XLOOKUP($C470,'1.PrepList'!$I$2:$I$1500,'1.PrepList'!$G$2:$G$1500,"")&amp;"",""))</f>
        <v/>
      </c>
      <c r="B470" s="277" t="str">
        <f>IF($C470="","",IFERROR(_xlfn.XLOOKUP($C470,'1.PrepList'!$I$2:$I$1500,'1.PrepList'!$H$2:$H$1500,"")&amp;"",""))</f>
        <v/>
      </c>
      <c r="C470" s="153"/>
      <c r="D470" s="255" t="str">
        <f>IF($C470="","",IFERROR(_xlfn.XLOOKUP($C470,'1.PrepList'!$I$2:$I$1500,'1.PrepList'!$J$2:$J$1500,"")&amp;"",""))</f>
        <v/>
      </c>
      <c r="E470" s="255" t="str">
        <f>IF($C470="","",IFERROR(_xlfn.XLOOKUP($C470,'1.PrepList'!$I$2:$I$1500,'1.PrepList'!$N$2:$N$1500,"")&amp;"",""))</f>
        <v/>
      </c>
      <c r="F470" s="255" t="str">
        <f>IF($C470="","",IFERROR(_xlfn.XLOOKUP($C470,'1.PrepList'!$I$2:$I$1500,'1.PrepList'!$K$2:$K$1500,"")&amp;"",""))</f>
        <v/>
      </c>
      <c r="G470" s="255"/>
      <c r="H470" s="255" t="str">
        <f>IF($C470="","",IFERROR(IF(_xlfn.XLOOKUP($C470,tbl_StartedStatus[Bold ID],tbl_StartedStatus[Started])="Started","Yes",IF(_xlfn.XLOOKUP($C470,tbl_StartedStatus[Bold ID],tbl_StartedStatus[Started])="No Show","No Show","")),""))</f>
        <v/>
      </c>
      <c r="I470" s="656"/>
    </row>
    <row r="471" spans="1:9" ht="15" customHeight="1">
      <c r="A471" s="685" t="str">
        <f>IF($C471="","",IFERROR(_xlfn.XLOOKUP($C471,'1.PrepList'!$I$2:$I$1500,'1.PrepList'!$G$2:$G$1500,"")&amp;"",""))</f>
        <v/>
      </c>
      <c r="B471" s="153" t="str">
        <f>IF($C471="","",IFERROR(_xlfn.XLOOKUP($C471,'1.PrepList'!$I$2:$I$1500,'1.PrepList'!$H$2:$H$1500,"")&amp;"",""))</f>
        <v/>
      </c>
      <c r="C471" s="153"/>
      <c r="D471" s="153" t="str">
        <f>IF($C471="","",IFERROR(_xlfn.XLOOKUP($C471,'1.PrepList'!$I$2:$I$1500,'1.PrepList'!$J$2:$J$1500,"")&amp;"",""))</f>
        <v/>
      </c>
      <c r="E471" s="255" t="str">
        <f>IF($C471="","",IFERROR(_xlfn.XLOOKUP($C471,'1.PrepList'!$I$2:$I$1500,'1.PrepList'!$N$2:$N$1500,"")&amp;"",""))</f>
        <v/>
      </c>
      <c r="F471" s="255" t="str">
        <f>IF($C471="","",IFERROR(_xlfn.XLOOKUP($C471,'1.PrepList'!$I$2:$I$1500,'1.PrepList'!$K$2:$K$1500,"")&amp;"",""))</f>
        <v/>
      </c>
      <c r="G471" s="255"/>
      <c r="H471" s="255" t="str">
        <f>IF($C471="","",IFERROR(IF(_xlfn.XLOOKUP($C471,tbl_StartedStatus[Bold ID],tbl_StartedStatus[Started])="Started","Yes",IF(_xlfn.XLOOKUP($C471,tbl_StartedStatus[Bold ID],tbl_StartedStatus[Started])="No Show","No Show","")),""))</f>
        <v/>
      </c>
      <c r="I471" s="656"/>
    </row>
    <row r="472" spans="1:9" ht="15" customHeight="1">
      <c r="A472" s="685" t="str">
        <f>IF($C472="","",IFERROR(_xlfn.XLOOKUP($C472,'1.PrepList'!$I$2:$I$1500,'1.PrepList'!$G$2:$G$1500,"")&amp;"",""))</f>
        <v/>
      </c>
      <c r="B472" s="248" t="str">
        <f>IF($C472="","",IFERROR(_xlfn.XLOOKUP($C472,'1.PrepList'!$I$2:$I$1500,'1.PrepList'!$H$2:$H$1500,"")&amp;"",""))</f>
        <v/>
      </c>
      <c r="C472" s="255"/>
      <c r="D472" s="153" t="str">
        <f>IF($C472="","",IFERROR(_xlfn.XLOOKUP($C472,'1.PrepList'!$I$2:$I$1500,'1.PrepList'!$J$2:$J$1500,"")&amp;"",""))</f>
        <v/>
      </c>
      <c r="E472" s="255" t="str">
        <f>IF($C472="","",IFERROR(_xlfn.XLOOKUP($C472,'1.PrepList'!$I$2:$I$1500,'1.PrepList'!$N$2:$N$1500,"")&amp;"",""))</f>
        <v/>
      </c>
      <c r="F472" s="255" t="str">
        <f>IF($C472="","",IFERROR(_xlfn.XLOOKUP($C472,'1.PrepList'!$I$2:$I$1500,'1.PrepList'!$K$2:$K$1500,"")&amp;"",""))</f>
        <v/>
      </c>
      <c r="G472" s="255"/>
      <c r="H472" s="255" t="str">
        <f>IF($C472="","",IFERROR(IF(_xlfn.XLOOKUP($C472,tbl_StartedStatus[Bold ID],tbl_StartedStatus[Started])="Started","Yes",IF(_xlfn.XLOOKUP($C472,tbl_StartedStatus[Bold ID],tbl_StartedStatus[Started])="No Show","No Show","")),""))</f>
        <v/>
      </c>
      <c r="I472" s="656"/>
    </row>
    <row r="473" spans="1:9" ht="15" customHeight="1">
      <c r="A473" s="685" t="str">
        <f>IF($C473="","",IFERROR(_xlfn.XLOOKUP($C473,'1.PrepList'!$I$2:$I$1500,'1.PrepList'!$G$2:$G$1500,"")&amp;"",""))</f>
        <v/>
      </c>
      <c r="B473" s="255" t="str">
        <f>IF($C473="","",IFERROR(_xlfn.XLOOKUP($C473,'1.PrepList'!$I$2:$I$1500,'1.PrepList'!$H$2:$H$1500,"")&amp;"",""))</f>
        <v/>
      </c>
      <c r="C473" s="255"/>
      <c r="D473" s="255" t="str">
        <f>IF($C473="","",IFERROR(_xlfn.XLOOKUP($C473,'1.PrepList'!$I$2:$I$1500,'1.PrepList'!$J$2:$J$1500,"")&amp;"",""))</f>
        <v/>
      </c>
      <c r="E473" s="255" t="str">
        <f>IF($C473="","",IFERROR(_xlfn.XLOOKUP($C473,'1.PrepList'!$I$2:$I$1500,'1.PrepList'!$N$2:$N$1500,"")&amp;"",""))</f>
        <v/>
      </c>
      <c r="F473" s="255" t="str">
        <f>IF($C473="","",IFERROR(_xlfn.XLOOKUP($C473,'1.PrepList'!$I$2:$I$1500,'1.PrepList'!$K$2:$K$1500,"")&amp;"",""))</f>
        <v/>
      </c>
      <c r="G473" s="255"/>
      <c r="H473" s="255" t="str">
        <f>IF($C473="","",IFERROR(IF(_xlfn.XLOOKUP($C473,tbl_StartedStatus[Bold ID],tbl_StartedStatus[Started])="Started","Yes",IF(_xlfn.XLOOKUP($C473,tbl_StartedStatus[Bold ID],tbl_StartedStatus[Started])="No Show","No Show","")),""))</f>
        <v/>
      </c>
      <c r="I473" s="656"/>
    </row>
    <row r="474" spans="1:9" ht="15" customHeight="1">
      <c r="A474" s="685" t="str">
        <f>IF($C474="","",IFERROR(_xlfn.XLOOKUP($C474,'1.PrepList'!$I$2:$I$1500,'1.PrepList'!$G$2:$G$1500,"")&amp;"",""))</f>
        <v/>
      </c>
      <c r="B474" s="255" t="str">
        <f>IF($C474="","",IFERROR(_xlfn.XLOOKUP($C474,'1.PrepList'!$I$2:$I$1500,'1.PrepList'!$H$2:$H$1500,"")&amp;"",""))</f>
        <v/>
      </c>
      <c r="C474" s="255"/>
      <c r="D474" s="255" t="str">
        <f>IF($C474="","",IFERROR(_xlfn.XLOOKUP($C474,'1.PrepList'!$I$2:$I$1500,'1.PrepList'!$J$2:$J$1500,"")&amp;"",""))</f>
        <v/>
      </c>
      <c r="E474" s="255" t="str">
        <f>IF($C474="","",IFERROR(_xlfn.XLOOKUP($C474,'1.PrepList'!$I$2:$I$1500,'1.PrepList'!$N$2:$N$1500,"")&amp;"",""))</f>
        <v/>
      </c>
      <c r="F474" s="255" t="str">
        <f>IF($C474="","",IFERROR(_xlfn.XLOOKUP($C474,'1.PrepList'!$I$2:$I$1500,'1.PrepList'!$K$2:$K$1500,"")&amp;"",""))</f>
        <v/>
      </c>
      <c r="G474" s="255"/>
      <c r="H474" s="255" t="str">
        <f>IF($C474="","",IFERROR(IF(_xlfn.XLOOKUP($C474,tbl_StartedStatus[Bold ID],tbl_StartedStatus[Started])="Started","Yes",IF(_xlfn.XLOOKUP($C474,tbl_StartedStatus[Bold ID],tbl_StartedStatus[Started])="No Show","No Show","")),""))</f>
        <v/>
      </c>
      <c r="I474" s="656"/>
    </row>
    <row r="475" spans="1:9" ht="15" customHeight="1">
      <c r="A475" s="685" t="str">
        <f>IF($C475="","",IFERROR(_xlfn.XLOOKUP($C475,'1.PrepList'!$I$2:$I$1500,'1.PrepList'!$G$2:$G$1500,"")&amp;"",""))</f>
        <v/>
      </c>
      <c r="B475" s="255" t="str">
        <f>IF($C475="","",IFERROR(_xlfn.XLOOKUP($C475,'1.PrepList'!$I$2:$I$1500,'1.PrepList'!$H$2:$H$1500,"")&amp;"",""))</f>
        <v/>
      </c>
      <c r="C475" s="255"/>
      <c r="D475" s="255" t="str">
        <f>IF($C475="","",IFERROR(_xlfn.XLOOKUP($C475,'1.PrepList'!$I$2:$I$1500,'1.PrepList'!$J$2:$J$1500,"")&amp;"",""))</f>
        <v/>
      </c>
      <c r="E475" s="255" t="str">
        <f>IF($C475="","",IFERROR(_xlfn.XLOOKUP($C475,'1.PrepList'!$I$2:$I$1500,'1.PrepList'!$N$2:$N$1500,"")&amp;"",""))</f>
        <v/>
      </c>
      <c r="F475" s="255" t="str">
        <f>IF($C475="","",IFERROR(_xlfn.XLOOKUP($C475,'1.PrepList'!$I$2:$I$1500,'1.PrepList'!$K$2:$K$1500,"")&amp;"",""))</f>
        <v/>
      </c>
      <c r="G475" s="255"/>
      <c r="H475" s="255" t="str">
        <f>IF($C475="","",IFERROR(IF(_xlfn.XLOOKUP($C475,tbl_StartedStatus[Bold ID],tbl_StartedStatus[Started])="Started","Yes",IF(_xlfn.XLOOKUP($C475,tbl_StartedStatus[Bold ID],tbl_StartedStatus[Started])="No Show","No Show","")),""))</f>
        <v/>
      </c>
      <c r="I475" s="656"/>
    </row>
    <row r="476" spans="1:9" ht="15" customHeight="1">
      <c r="A476" s="685" t="str">
        <f>IF($C476="","",IFERROR(_xlfn.XLOOKUP($C476,'1.PrepList'!$I$2:$I$1500,'1.PrepList'!$G$2:$G$1500,"")&amp;"",""))</f>
        <v/>
      </c>
      <c r="B476" s="255" t="str">
        <f>IF($C476="","",IFERROR(_xlfn.XLOOKUP($C476,'1.PrepList'!$I$2:$I$1500,'1.PrepList'!$H$2:$H$1500,"")&amp;"",""))</f>
        <v/>
      </c>
      <c r="C476" s="255"/>
      <c r="D476" s="255" t="str">
        <f>IF($C476="","",IFERROR(_xlfn.XLOOKUP($C476,'1.PrepList'!$I$2:$I$1500,'1.PrepList'!$J$2:$J$1500,"")&amp;"",""))</f>
        <v/>
      </c>
      <c r="E476" s="255" t="str">
        <f>IF($C476="","",IFERROR(_xlfn.XLOOKUP($C476,'1.PrepList'!$I$2:$I$1500,'1.PrepList'!$N$2:$N$1500,"")&amp;"",""))</f>
        <v/>
      </c>
      <c r="F476" s="255" t="str">
        <f>IF($C476="","",IFERROR(_xlfn.XLOOKUP($C476,'1.PrepList'!$I$2:$I$1500,'1.PrepList'!$K$2:$K$1500,"")&amp;"",""))</f>
        <v/>
      </c>
      <c r="G476" s="255"/>
      <c r="H476" s="255" t="str">
        <f>IF($C476="","",IFERROR(IF(_xlfn.XLOOKUP($C476,tbl_StartedStatus[Bold ID],tbl_StartedStatus[Started])="Started","Yes",IF(_xlfn.XLOOKUP($C476,tbl_StartedStatus[Bold ID],tbl_StartedStatus[Started])="No Show","No Show","")),""))</f>
        <v/>
      </c>
      <c r="I476" s="656"/>
    </row>
    <row r="477" spans="1:9" ht="15" customHeight="1">
      <c r="A477" s="685" t="str">
        <f>IF($C477="","",IFERROR(_xlfn.XLOOKUP($C477,'1.PrepList'!$I$2:$I$1500,'1.PrepList'!$G$2:$G$1500,"")&amp;"",""))</f>
        <v/>
      </c>
      <c r="B477" s="255" t="str">
        <f>IF($C477="","",IFERROR(_xlfn.XLOOKUP($C477,'1.PrepList'!$I$2:$I$1500,'1.PrepList'!$H$2:$H$1500,"")&amp;"",""))</f>
        <v/>
      </c>
      <c r="C477" s="255"/>
      <c r="D477" s="255" t="str">
        <f>IF($C477="","",IFERROR(_xlfn.XLOOKUP($C477,'1.PrepList'!$I$2:$I$1500,'1.PrepList'!$J$2:$J$1500,"")&amp;"",""))</f>
        <v/>
      </c>
      <c r="E477" s="255" t="str">
        <f>IF($C477="","",IFERROR(_xlfn.XLOOKUP($C477,'1.PrepList'!$I$2:$I$1500,'1.PrepList'!$N$2:$N$1500,"")&amp;"",""))</f>
        <v/>
      </c>
      <c r="F477" s="255" t="str">
        <f>IF($C477="","",IFERROR(_xlfn.XLOOKUP($C477,'1.PrepList'!$I$2:$I$1500,'1.PrepList'!$K$2:$K$1500,"")&amp;"",""))</f>
        <v/>
      </c>
      <c r="G477" s="255"/>
      <c r="H477" s="255" t="str">
        <f>IF($C477="","",IFERROR(IF(_xlfn.XLOOKUP($C477,tbl_StartedStatus[Bold ID],tbl_StartedStatus[Started])="Started","Yes",IF(_xlfn.XLOOKUP($C477,tbl_StartedStatus[Bold ID],tbl_StartedStatus[Started])="No Show","No Show","")),""))</f>
        <v/>
      </c>
      <c r="I477" s="656"/>
    </row>
    <row r="478" spans="1:9" ht="15" customHeight="1">
      <c r="A478" s="685" t="str">
        <f>IF($C478="","",IFERROR(_xlfn.XLOOKUP($C478,'1.PrepList'!$I$2:$I$1500,'1.PrepList'!$G$2:$G$1500,"")&amp;"",""))</f>
        <v/>
      </c>
      <c r="B478" s="255" t="str">
        <f>IF($C478="","",IFERROR(_xlfn.XLOOKUP($C478,'1.PrepList'!$I$2:$I$1500,'1.PrepList'!$H$2:$H$1500,"")&amp;"",""))</f>
        <v/>
      </c>
      <c r="C478" s="255"/>
      <c r="D478" s="255" t="str">
        <f>IF($C478="","",IFERROR(_xlfn.XLOOKUP($C478,'1.PrepList'!$I$2:$I$1500,'1.PrepList'!$J$2:$J$1500,"")&amp;"",""))</f>
        <v/>
      </c>
      <c r="E478" s="255" t="str">
        <f>IF($C478="","",IFERROR(_xlfn.XLOOKUP($C478,'1.PrepList'!$I$2:$I$1500,'1.PrepList'!$N$2:$N$1500,"")&amp;"",""))</f>
        <v/>
      </c>
      <c r="F478" s="255" t="str">
        <f>IF($C478="","",IFERROR(_xlfn.XLOOKUP($C478,'1.PrepList'!$I$2:$I$1500,'1.PrepList'!$K$2:$K$1500,"")&amp;"",""))</f>
        <v/>
      </c>
      <c r="G478" s="255"/>
      <c r="H478" s="255" t="str">
        <f>IF($C478="","",IFERROR(IF(_xlfn.XLOOKUP($C478,tbl_StartedStatus[Bold ID],tbl_StartedStatus[Started])="Started","Yes",IF(_xlfn.XLOOKUP($C478,tbl_StartedStatus[Bold ID],tbl_StartedStatus[Started])="No Show","No Show","")),""))</f>
        <v/>
      </c>
      <c r="I478" s="656"/>
    </row>
    <row r="479" spans="1:9" ht="15" customHeight="1" thickBot="1">
      <c r="A479" s="685" t="str">
        <f>IF($C479="","",IFERROR(_xlfn.XLOOKUP($C479,'1.PrepList'!$I$2:$I$1500,'1.PrepList'!$G$2:$G$1500,"")&amp;"",""))</f>
        <v/>
      </c>
      <c r="B479" s="255" t="str">
        <f>IF($C479="","",IFERROR(_xlfn.XLOOKUP($C479,'1.PrepList'!$I$2:$I$1500,'1.PrepList'!$H$2:$H$1500,"")&amp;"",""))</f>
        <v/>
      </c>
      <c r="C479" s="255"/>
      <c r="D479" s="255" t="str">
        <f>IF($C479="","",IFERROR(_xlfn.XLOOKUP($C479,'1.PrepList'!$I$2:$I$1500,'1.PrepList'!$J$2:$J$1500,"")&amp;"",""))</f>
        <v/>
      </c>
      <c r="E479" s="255" t="str">
        <f>IF($C479="","",IFERROR(_xlfn.XLOOKUP($C479,'1.PrepList'!$I$2:$I$1500,'1.PrepList'!$N$2:$N$1500,"")&amp;"",""))</f>
        <v/>
      </c>
      <c r="F479" s="255" t="str">
        <f>IF($C479="","",IFERROR(_xlfn.XLOOKUP($C479,'1.PrepList'!$I$2:$I$1500,'1.PrepList'!$K$2:$K$1500,"")&amp;"",""))</f>
        <v/>
      </c>
      <c r="G479" s="255"/>
      <c r="H479" s="255" t="str">
        <f>IF($C479="","",IFERROR(IF(_xlfn.XLOOKUP($C479,tbl_StartedStatus[Bold ID],tbl_StartedStatus[Started])="Started","Yes",IF(_xlfn.XLOOKUP($C479,tbl_StartedStatus[Bold ID],tbl_StartedStatus[Started])="No Show","No Show","")),""))</f>
        <v/>
      </c>
      <c r="I479" s="656"/>
    </row>
    <row r="480" spans="1:9" ht="15" customHeight="1">
      <c r="A480" s="687" t="s">
        <v>5890</v>
      </c>
      <c r="B480" s="699" t="s">
        <v>918</v>
      </c>
      <c r="C480" s="646" t="s">
        <v>919</v>
      </c>
      <c r="D480" s="647" t="s">
        <v>920</v>
      </c>
      <c r="E480" s="648"/>
      <c r="F480" s="649"/>
      <c r="G480" s="649"/>
      <c r="H480" s="649" t="str">
        <f>IF($C480="","",IFERROR(IF(_xlfn.XLOOKUP($C480,tbl_StartedStatus[Bold ID],tbl_StartedStatus[Started])="Started","Yes",IF(_xlfn.XLOOKUP($C480,tbl_StartedStatus[Bold ID],tbl_StartedStatus[Started])="No Show","No Show","")),""))</f>
        <v/>
      </c>
      <c r="I480" s="650"/>
    </row>
    <row r="481" spans="1:9" ht="15" customHeight="1" thickBot="1">
      <c r="A481" s="700" t="s">
        <v>921</v>
      </c>
      <c r="B481" s="701" t="s">
        <v>922</v>
      </c>
      <c r="C481" s="652" t="s">
        <v>923</v>
      </c>
      <c r="D481" s="653" t="s">
        <v>924</v>
      </c>
      <c r="E481" s="653" t="s">
        <v>497</v>
      </c>
      <c r="F481" s="654" t="s">
        <v>925</v>
      </c>
      <c r="G481" s="654" t="s">
        <v>926</v>
      </c>
      <c r="H481" s="654" t="s">
        <v>5473</v>
      </c>
      <c r="I481" s="655" t="s">
        <v>455</v>
      </c>
    </row>
    <row r="482" spans="1:9" ht="15" customHeight="1">
      <c r="A482" s="702" t="str">
        <f>IF($C482="","",IFERROR(_xlfn.XLOOKUP($C482,'1.PrepList'!$I$2:$I$1500,'1.PrepList'!$G$2:$G$1500,"")&amp;"",""))</f>
        <v/>
      </c>
      <c r="B482" s="680" t="str">
        <f>IF($C482="","",IFERROR(_xlfn.XLOOKUP($C482,'1.PrepList'!$I$2:$I$1500,'1.PrepList'!$H$2:$H$1500,"")&amp;"",""))</f>
        <v/>
      </c>
      <c r="C482" s="661"/>
      <c r="D482" s="661" t="str">
        <f>IF($C482="","",IFERROR(_xlfn.XLOOKUP($C482,'1.PrepList'!$I$2:$I$1500,'1.PrepList'!$J$2:$J$1500,"")&amp;"",""))</f>
        <v/>
      </c>
      <c r="E482" s="662" t="str">
        <f>IF($C482="","",IFERROR(_xlfn.XLOOKUP($C482,'1.PrepList'!$I$2:$I$1500,'1.PrepList'!$N$2:$N$1500,"")&amp;"",""))</f>
        <v/>
      </c>
      <c r="F482" s="662" t="str">
        <f>IF($C482="","",IFERROR(_xlfn.XLOOKUP($C482,'1.PrepList'!$I$2:$I$1500,'1.PrepList'!$K$2:$K$1500,"")&amp;"",""))</f>
        <v/>
      </c>
      <c r="G482" s="662"/>
      <c r="H482" s="662" t="str">
        <f>IF($C482="","",IFERROR(IF(_xlfn.XLOOKUP($C482,tbl_StartedStatus[Bold ID],tbl_StartedStatus[Started])="Started","Yes",IF(_xlfn.XLOOKUP($C482,tbl_StartedStatus[Bold ID],tbl_StartedStatus[Started])="No Show","No Show","")),""))</f>
        <v/>
      </c>
      <c r="I482" s="677"/>
    </row>
    <row r="483" spans="1:9" ht="15" customHeight="1">
      <c r="A483" s="685" t="str">
        <f>IF($C483="","",IFERROR(_xlfn.XLOOKUP($C483,'1.PrepList'!$I$2:$I$1500,'1.PrepList'!$G$2:$G$1500,"")&amp;"",""))</f>
        <v/>
      </c>
      <c r="B483" s="153" t="str">
        <f>IF($C483="","",IFERROR(_xlfn.XLOOKUP($C483,'1.PrepList'!$I$2:$I$1500,'1.PrepList'!$H$2:$H$1500,"")&amp;"",""))</f>
        <v/>
      </c>
      <c r="C483" s="153"/>
      <c r="D483" s="153" t="str">
        <f>IF($C483="","",IFERROR(_xlfn.XLOOKUP($C483,'1.PrepList'!$I$2:$I$1500,'1.PrepList'!$J$2:$J$1500,"")&amp;"",""))</f>
        <v/>
      </c>
      <c r="E483" s="255" t="str">
        <f>IF($C483="","",IFERROR(_xlfn.XLOOKUP($C483,'1.PrepList'!$I$2:$I$1500,'1.PrepList'!$N$2:$N$1500,"")&amp;"",""))</f>
        <v/>
      </c>
      <c r="F483" s="255" t="str">
        <f>IF($C483="","",IFERROR(_xlfn.XLOOKUP($C483,'1.PrepList'!$I$2:$I$1500,'1.PrepList'!$K$2:$K$1500,"")&amp;"",""))</f>
        <v/>
      </c>
      <c r="G483" s="255"/>
      <c r="H483" s="255" t="str">
        <f>IF($C483="","",IFERROR(IF(_xlfn.XLOOKUP($C483,tbl_StartedStatus[Bold ID],tbl_StartedStatus[Started])="Started","Yes",IF(_xlfn.XLOOKUP($C483,tbl_StartedStatus[Bold ID],tbl_StartedStatus[Started])="No Show","No Show","")),""))</f>
        <v/>
      </c>
      <c r="I483" s="656"/>
    </row>
    <row r="484" spans="1:9" ht="15" customHeight="1">
      <c r="A484" s="685" t="str">
        <f>IF($C484="","",IFERROR(_xlfn.XLOOKUP($C484,'1.PrepList'!$I$2:$I$1500,'1.PrepList'!$G$2:$G$1500,"")&amp;"",""))</f>
        <v/>
      </c>
      <c r="B484" s="153" t="str">
        <f>IF($C484="","",IFERROR(_xlfn.XLOOKUP($C484,'1.PrepList'!$I$2:$I$1500,'1.PrepList'!$H$2:$H$1500,"")&amp;"",""))</f>
        <v/>
      </c>
      <c r="C484" s="428"/>
      <c r="D484" s="153" t="str">
        <f>IF($C484="","",IFERROR(_xlfn.XLOOKUP($C484,'1.PrepList'!$I$2:$I$1500,'1.PrepList'!$J$2:$J$1500,"")&amp;"",""))</f>
        <v/>
      </c>
      <c r="E484" s="255" t="str">
        <f>IF($C484="","",IFERROR(_xlfn.XLOOKUP($C484,'1.PrepList'!$I$2:$I$1500,'1.PrepList'!$N$2:$N$1500,"")&amp;"",""))</f>
        <v/>
      </c>
      <c r="F484" s="255" t="str">
        <f>IF($C484="","",IFERROR(_xlfn.XLOOKUP($C484,'1.PrepList'!$I$2:$I$1500,'1.PrepList'!$K$2:$K$1500,"")&amp;"",""))</f>
        <v/>
      </c>
      <c r="G484" s="255"/>
      <c r="H484" s="255" t="str">
        <f>IF($C484="","",IFERROR(IF(_xlfn.XLOOKUP($C484,tbl_StartedStatus[Bold ID],tbl_StartedStatus[Started])="Started","Yes",IF(_xlfn.XLOOKUP($C484,tbl_StartedStatus[Bold ID],tbl_StartedStatus[Started])="No Show","No Show","")),""))</f>
        <v/>
      </c>
      <c r="I484" s="656"/>
    </row>
    <row r="485" spans="1:9" ht="15" customHeight="1">
      <c r="A485" s="685" t="str">
        <f>IF($C485="","",IFERROR(_xlfn.XLOOKUP($C485,'1.PrepList'!$I$2:$I$1500,'1.PrepList'!$G$2:$G$1500,"")&amp;"",""))</f>
        <v/>
      </c>
      <c r="B485" s="153" t="str">
        <f>IF($C485="","",IFERROR(_xlfn.XLOOKUP($C485,'1.PrepList'!$I$2:$I$1500,'1.PrepList'!$H$2:$H$1500,"")&amp;"",""))</f>
        <v/>
      </c>
      <c r="C485" s="153"/>
      <c r="D485" s="153" t="str">
        <f>IF($C485="","",IFERROR(_xlfn.XLOOKUP($C485,'1.PrepList'!$I$2:$I$1500,'1.PrepList'!$J$2:$J$1500,"")&amp;"",""))</f>
        <v/>
      </c>
      <c r="E485" s="255" t="str">
        <f>IF($C485="","",IFERROR(_xlfn.XLOOKUP($C485,'1.PrepList'!$I$2:$I$1500,'1.PrepList'!$N$2:$N$1500,"")&amp;"",""))</f>
        <v/>
      </c>
      <c r="F485" s="255" t="str">
        <f>IF($C485="","",IFERROR(_xlfn.XLOOKUP($C485,'1.PrepList'!$I$2:$I$1500,'1.PrepList'!$K$2:$K$1500,"")&amp;"",""))</f>
        <v/>
      </c>
      <c r="G485" s="255"/>
      <c r="H485" s="255" t="str">
        <f>IF($C485="","",IFERROR(IF(_xlfn.XLOOKUP($C485,tbl_StartedStatus[Bold ID],tbl_StartedStatus[Started])="Started","Yes",IF(_xlfn.XLOOKUP($C485,tbl_StartedStatus[Bold ID],tbl_StartedStatus[Started])="No Show","No Show","")),""))</f>
        <v/>
      </c>
      <c r="I485" s="656"/>
    </row>
    <row r="486" spans="1:9" ht="15" customHeight="1">
      <c r="A486" s="685" t="str">
        <f>IF($C486="","",IFERROR(_xlfn.XLOOKUP($C486,'1.PrepList'!$I$2:$I$1500,'1.PrepList'!$G$2:$G$1500,"")&amp;"",""))</f>
        <v/>
      </c>
      <c r="B486" s="153" t="str">
        <f>IF($C486="","",IFERROR(_xlfn.XLOOKUP($C486,'1.PrepList'!$I$2:$I$1500,'1.PrepList'!$H$2:$H$1500,"")&amp;"",""))</f>
        <v/>
      </c>
      <c r="C486" s="153"/>
      <c r="D486" s="153" t="str">
        <f>IF($C486="","",IFERROR(_xlfn.XLOOKUP($C486,'1.PrepList'!$I$2:$I$1500,'1.PrepList'!$J$2:$J$1500,"")&amp;"",""))</f>
        <v/>
      </c>
      <c r="E486" s="255" t="str">
        <f>IF($C486="","",IFERROR(_xlfn.XLOOKUP($C486,'1.PrepList'!$I$2:$I$1500,'1.PrepList'!$N$2:$N$1500,"")&amp;"",""))</f>
        <v/>
      </c>
      <c r="F486" s="255" t="str">
        <f>IF($C486="","",IFERROR(_xlfn.XLOOKUP($C486,'1.PrepList'!$I$2:$I$1500,'1.PrepList'!$K$2:$K$1500,"")&amp;"",""))</f>
        <v/>
      </c>
      <c r="G486" s="255"/>
      <c r="H486" s="255" t="str">
        <f>IF($C486="","",IFERROR(IF(_xlfn.XLOOKUP($C486,tbl_StartedStatus[Bold ID],tbl_StartedStatus[Started])="Started","Yes",IF(_xlfn.XLOOKUP($C486,tbl_StartedStatus[Bold ID],tbl_StartedStatus[Started])="No Show","No Show","")),""))</f>
        <v/>
      </c>
      <c r="I486" s="656"/>
    </row>
    <row r="487" spans="1:9" ht="15" customHeight="1">
      <c r="A487" s="685" t="str">
        <f>IF($C487="","",IFERROR(_xlfn.XLOOKUP($C487,'1.PrepList'!$I$2:$I$1500,'1.PrepList'!$G$2:$G$1500,"")&amp;"",""))</f>
        <v/>
      </c>
      <c r="B487" s="153" t="str">
        <f>IF($C487="","",IFERROR(_xlfn.XLOOKUP($C487,'1.PrepList'!$I$2:$I$1500,'1.PrepList'!$H$2:$H$1500,"")&amp;"",""))</f>
        <v/>
      </c>
      <c r="C487" s="153"/>
      <c r="D487" s="153" t="str">
        <f>IF($C487="","",IFERROR(_xlfn.XLOOKUP($C487,'1.PrepList'!$I$2:$I$1500,'1.PrepList'!$J$2:$J$1500,"")&amp;"",""))</f>
        <v/>
      </c>
      <c r="E487" s="255" t="str">
        <f>IF($C487="","",IFERROR(_xlfn.XLOOKUP($C487,'1.PrepList'!$I$2:$I$1500,'1.PrepList'!$N$2:$N$1500,"")&amp;"",""))</f>
        <v/>
      </c>
      <c r="F487" s="255" t="str">
        <f>IF($C487="","",IFERROR(_xlfn.XLOOKUP($C487,'1.PrepList'!$I$2:$I$1500,'1.PrepList'!$K$2:$K$1500,"")&amp;"",""))</f>
        <v/>
      </c>
      <c r="G487" s="255"/>
      <c r="H487" s="255" t="str">
        <f>IF($C487="","",IFERROR(IF(_xlfn.XLOOKUP($C487,tbl_StartedStatus[Bold ID],tbl_StartedStatus[Started])="Started","Yes",IF(_xlfn.XLOOKUP($C487,tbl_StartedStatus[Bold ID],tbl_StartedStatus[Started])="No Show","No Show","")),""))</f>
        <v/>
      </c>
      <c r="I487" s="656"/>
    </row>
    <row r="488" spans="1:9" ht="15" customHeight="1">
      <c r="A488" s="685" t="str">
        <f>IF($C488="","",IFERROR(_xlfn.XLOOKUP($C488,'1.PrepList'!$I$2:$I$1500,'1.PrepList'!$G$2:$G$1500,"")&amp;"",""))</f>
        <v/>
      </c>
      <c r="B488" s="504" t="str">
        <f>IF($C488="","",IFERROR(_xlfn.XLOOKUP($C488,'1.PrepList'!$I$2:$I$1500,'1.PrepList'!$H$2:$H$1500,"")&amp;"",""))</f>
        <v/>
      </c>
      <c r="C488" s="153"/>
      <c r="D488" s="153" t="str">
        <f>IF($C488="","",IFERROR(_xlfn.XLOOKUP($C488,'1.PrepList'!$I$2:$I$1500,'1.PrepList'!$J$2:$J$1500,"")&amp;"",""))</f>
        <v/>
      </c>
      <c r="E488" s="255" t="str">
        <f>IF($C488="","",IFERROR(_xlfn.XLOOKUP($C488,'1.PrepList'!$I$2:$I$1500,'1.PrepList'!$N$2:$N$1500,"")&amp;"",""))</f>
        <v/>
      </c>
      <c r="F488" s="255" t="str">
        <f>IF($C488="","",IFERROR(_xlfn.XLOOKUP($C488,'1.PrepList'!$I$2:$I$1500,'1.PrepList'!$K$2:$K$1500,"")&amp;"",""))</f>
        <v/>
      </c>
      <c r="G488" s="255"/>
      <c r="H488" s="255" t="str">
        <f>IF($C488="","",IFERROR(IF(_xlfn.XLOOKUP($C488,tbl_StartedStatus[Bold ID],tbl_StartedStatus[Started])="Started","Yes",IF(_xlfn.XLOOKUP($C488,tbl_StartedStatus[Bold ID],tbl_StartedStatus[Started])="No Show","No Show","")),""))</f>
        <v/>
      </c>
      <c r="I488" s="656"/>
    </row>
    <row r="489" spans="1:9" ht="15" customHeight="1">
      <c r="A489" s="685" t="str">
        <f>IF($C489="","",IFERROR(_xlfn.XLOOKUP($C489,'1.PrepList'!$I$2:$I$1500,'1.PrepList'!$G$2:$G$1500,"")&amp;"",""))</f>
        <v/>
      </c>
      <c r="B489" s="153" t="str">
        <f>IF($C489="","",IFERROR(_xlfn.XLOOKUP($C489,'1.PrepList'!$I$2:$I$1500,'1.PrepList'!$H$2:$H$1500,"")&amp;"",""))</f>
        <v/>
      </c>
      <c r="C489" s="153"/>
      <c r="D489" s="153" t="str">
        <f>IF($C489="","",IFERROR(_xlfn.XLOOKUP($C489,'1.PrepList'!$I$2:$I$1500,'1.PrepList'!$J$2:$J$1500,"")&amp;"",""))</f>
        <v/>
      </c>
      <c r="E489" s="255" t="str">
        <f>IF($C489="","",IFERROR(_xlfn.XLOOKUP($C489,'1.PrepList'!$I$2:$I$1500,'1.PrepList'!$N$2:$N$1500,"")&amp;"",""))</f>
        <v/>
      </c>
      <c r="F489" s="255" t="str">
        <f>IF($C489="","",IFERROR(_xlfn.XLOOKUP($C489,'1.PrepList'!$I$2:$I$1500,'1.PrepList'!$K$2:$K$1500,"")&amp;"",""))</f>
        <v/>
      </c>
      <c r="G489" s="255"/>
      <c r="H489" s="255" t="str">
        <f>IF($C489="","",IFERROR(IF(_xlfn.XLOOKUP($C489,tbl_StartedStatus[Bold ID],tbl_StartedStatus[Started])="Started","Yes",IF(_xlfn.XLOOKUP($C489,tbl_StartedStatus[Bold ID],tbl_StartedStatus[Started])="No Show","No Show","")),""))</f>
        <v/>
      </c>
      <c r="I489" s="656"/>
    </row>
    <row r="490" spans="1:9" ht="15" customHeight="1">
      <c r="A490" s="685" t="str">
        <f>IF($C490="","",IFERROR(_xlfn.XLOOKUP($C490,'1.PrepList'!$I$2:$I$1500,'1.PrepList'!$G$2:$G$1500,"")&amp;"",""))</f>
        <v/>
      </c>
      <c r="B490" s="153" t="str">
        <f>IF($C490="","",IFERROR(_xlfn.XLOOKUP($C490,'1.PrepList'!$I$2:$I$1500,'1.PrepList'!$H$2:$H$1500,"")&amp;"",""))</f>
        <v/>
      </c>
      <c r="C490" s="153"/>
      <c r="D490" s="153" t="str">
        <f>IF($C490="","",IFERROR(_xlfn.XLOOKUP($C490,'1.PrepList'!$I$2:$I$1500,'1.PrepList'!$J$2:$J$1500,"")&amp;"",""))</f>
        <v/>
      </c>
      <c r="E490" s="255" t="str">
        <f>IF($C490="","",IFERROR(_xlfn.XLOOKUP($C490,'1.PrepList'!$I$2:$I$1500,'1.PrepList'!$N$2:$N$1500,"")&amp;"",""))</f>
        <v/>
      </c>
      <c r="F490" s="255" t="str">
        <f>IF($C490="","",IFERROR(_xlfn.XLOOKUP($C490,'1.PrepList'!$I$2:$I$1500,'1.PrepList'!$K$2:$K$1500,"")&amp;"",""))</f>
        <v/>
      </c>
      <c r="G490" s="255"/>
      <c r="H490" s="255" t="str">
        <f>IF($C490="","",IFERROR(IF(_xlfn.XLOOKUP($C490,tbl_StartedStatus[Bold ID],tbl_StartedStatus[Started])="Started","Yes",IF(_xlfn.XLOOKUP($C490,tbl_StartedStatus[Bold ID],tbl_StartedStatus[Started])="No Show","No Show","")),""))</f>
        <v/>
      </c>
      <c r="I490" s="656"/>
    </row>
    <row r="491" spans="1:9" ht="15" customHeight="1">
      <c r="A491" s="685" t="str">
        <f>IF($C491="","",IFERROR(_xlfn.XLOOKUP($C491,'1.PrepList'!$I$2:$I$1500,'1.PrepList'!$G$2:$G$1500,"")&amp;"",""))</f>
        <v/>
      </c>
      <c r="B491" s="665" t="str">
        <f>IF($C491="","",IFERROR(_xlfn.XLOOKUP($C491,'1.PrepList'!$I$2:$I$1500,'1.PrepList'!$H$2:$H$1500,"")&amp;"",""))</f>
        <v/>
      </c>
      <c r="C491" s="153"/>
      <c r="D491" s="153" t="str">
        <f>IF($C491="","",IFERROR(_xlfn.XLOOKUP($C491,'1.PrepList'!$I$2:$I$1500,'1.PrepList'!$J$2:$J$1500,"")&amp;"",""))</f>
        <v/>
      </c>
      <c r="E491" s="665" t="str">
        <f>IF($C491="","",IFERROR(_xlfn.XLOOKUP($C491,'1.PrepList'!$I$2:$I$1500,'1.PrepList'!$N$2:$N$1500,"")&amp;"",""))</f>
        <v/>
      </c>
      <c r="F491" s="255" t="str">
        <f>IF($C491="","",IFERROR(_xlfn.XLOOKUP($C491,'1.PrepList'!$I$2:$I$1500,'1.PrepList'!$K$2:$K$1500,"")&amp;"",""))</f>
        <v/>
      </c>
      <c r="G491" s="255"/>
      <c r="H491" s="255" t="str">
        <f>IF($C491="","",IFERROR(IF(_xlfn.XLOOKUP($C491,tbl_StartedStatus[Bold ID],tbl_StartedStatus[Started])="Started","Yes",IF(_xlfn.XLOOKUP($C491,tbl_StartedStatus[Bold ID],tbl_StartedStatus[Started])="No Show","No Show","")),""))</f>
        <v/>
      </c>
      <c r="I491" s="656"/>
    </row>
    <row r="492" spans="1:9" ht="15" customHeight="1">
      <c r="A492" s="685" t="str">
        <f>IF($C492="","",IFERROR(_xlfn.XLOOKUP($C492,'1.PrepList'!$I$2:$I$1500,'1.PrepList'!$G$2:$G$1500,"")&amp;"",""))</f>
        <v/>
      </c>
      <c r="B492" s="153" t="str">
        <f>IF($C492="","",IFERROR(_xlfn.XLOOKUP($C492,'1.PrepList'!$I$2:$I$1500,'1.PrepList'!$H$2:$H$1500,"")&amp;"",""))</f>
        <v/>
      </c>
      <c r="C492" s="153"/>
      <c r="D492" s="153" t="str">
        <f>IF($C492="","",IFERROR(_xlfn.XLOOKUP($C492,'1.PrepList'!$I$2:$I$1500,'1.PrepList'!$J$2:$J$1500,"")&amp;"",""))</f>
        <v/>
      </c>
      <c r="E492" s="255" t="str">
        <f>IF($C492="","",IFERROR(_xlfn.XLOOKUP($C492,'1.PrepList'!$I$2:$I$1500,'1.PrepList'!$N$2:$N$1500,"")&amp;"",""))</f>
        <v/>
      </c>
      <c r="F492" s="255" t="str">
        <f>IF($C492="","",IFERROR(_xlfn.XLOOKUP($C492,'1.PrepList'!$I$2:$I$1500,'1.PrepList'!$K$2:$K$1500,"")&amp;"",""))</f>
        <v/>
      </c>
      <c r="G492" s="255"/>
      <c r="H492" s="255" t="str">
        <f>IF($C492="","",IFERROR(IF(_xlfn.XLOOKUP($C492,tbl_StartedStatus[Bold ID],tbl_StartedStatus[Started])="Started","Yes",IF(_xlfn.XLOOKUP($C492,tbl_StartedStatus[Bold ID],tbl_StartedStatus[Started])="No Show","No Show","")),""))</f>
        <v/>
      </c>
      <c r="I492" s="656"/>
    </row>
    <row r="493" spans="1:9" ht="15" customHeight="1">
      <c r="A493" s="685" t="str">
        <f>IF($C493="","",IFERROR(_xlfn.XLOOKUP($C493,'1.PrepList'!$I$2:$I$1500,'1.PrepList'!$G$2:$G$1500,"")&amp;"",""))</f>
        <v/>
      </c>
      <c r="B493" s="705" t="str">
        <f>IF($C493="","",IFERROR(_xlfn.XLOOKUP($C493,'1.PrepList'!$I$2:$I$1500,'1.PrepList'!$H$2:$H$1500,"")&amp;"",""))</f>
        <v/>
      </c>
      <c r="C493" s="705"/>
      <c r="D493" s="706" t="str">
        <f>IF($C493="","",IFERROR(_xlfn.XLOOKUP($C493,'1.PrepList'!$I$2:$I$1500,'1.PrepList'!$J$2:$J$1500,"")&amp;"",""))</f>
        <v/>
      </c>
      <c r="E493" s="255" t="str">
        <f>IF($C493="","",IFERROR(_xlfn.XLOOKUP($C493,'1.PrepList'!$I$2:$I$1500,'1.PrepList'!$N$2:$N$1500,"")&amp;"",""))</f>
        <v/>
      </c>
      <c r="F493" s="255" t="str">
        <f>IF($C493="","",IFERROR(_xlfn.XLOOKUP($C493,'1.PrepList'!$I$2:$I$1500,'1.PrepList'!$K$2:$K$1500,"")&amp;"",""))</f>
        <v/>
      </c>
      <c r="G493" s="255"/>
      <c r="H493" s="255" t="str">
        <f>IF($C493="","",IFERROR(IF(_xlfn.XLOOKUP($C493,tbl_StartedStatus[Bold ID],tbl_StartedStatus[Started])="Started","Yes",IF(_xlfn.XLOOKUP($C493,tbl_StartedStatus[Bold ID],tbl_StartedStatus[Started])="No Show","No Show","")),""))</f>
        <v/>
      </c>
      <c r="I493" s="656"/>
    </row>
    <row r="494" spans="1:9" ht="15" customHeight="1">
      <c r="A494" s="685" t="str">
        <f>IF($C494="","",IFERROR(_xlfn.XLOOKUP($C494,'1.PrepList'!$I$2:$I$1500,'1.PrepList'!$G$2:$G$1500,"")&amp;"",""))</f>
        <v/>
      </c>
      <c r="B494" s="153" t="str">
        <f>IF($C494="","",IFERROR(_xlfn.XLOOKUP($C494,'1.PrepList'!$I$2:$I$1500,'1.PrepList'!$H$2:$H$1500,"")&amp;"",""))</f>
        <v/>
      </c>
      <c r="C494" s="153"/>
      <c r="D494" s="153" t="str">
        <f>IF($C494="","",IFERROR(_xlfn.XLOOKUP($C494,'1.PrepList'!$I$2:$I$1500,'1.PrepList'!$J$2:$J$1500,"")&amp;"",""))</f>
        <v/>
      </c>
      <c r="E494" s="255" t="str">
        <f>IF($C494="","",IFERROR(_xlfn.XLOOKUP($C494,'1.PrepList'!$I$2:$I$1500,'1.PrepList'!$N$2:$N$1500,"")&amp;"",""))</f>
        <v/>
      </c>
      <c r="F494" s="255" t="str">
        <f>IF($C494="","",IFERROR(_xlfn.XLOOKUP($C494,'1.PrepList'!$I$2:$I$1500,'1.PrepList'!$K$2:$K$1500,"")&amp;"",""))</f>
        <v/>
      </c>
      <c r="G494" s="255"/>
      <c r="H494" s="255" t="str">
        <f>IF($C494="","",IFERROR(IF(_xlfn.XLOOKUP($C494,tbl_StartedStatus[Bold ID],tbl_StartedStatus[Started])="Started","Yes",IF(_xlfn.XLOOKUP($C494,tbl_StartedStatus[Bold ID],tbl_StartedStatus[Started])="No Show","No Show","")),""))</f>
        <v/>
      </c>
      <c r="I494" s="656"/>
    </row>
    <row r="495" spans="1:9" ht="15" customHeight="1">
      <c r="A495" s="685" t="str">
        <f>IF($C495="","",IFERROR(_xlfn.XLOOKUP($C495,'1.PrepList'!$I$2:$I$1500,'1.PrepList'!$G$2:$G$1500,"")&amp;"",""))</f>
        <v/>
      </c>
      <c r="B495" s="153" t="str">
        <f>IF($C495="","",IFERROR(_xlfn.XLOOKUP($C495,'1.PrepList'!$I$2:$I$1500,'1.PrepList'!$H$2:$H$1500,"")&amp;"",""))</f>
        <v/>
      </c>
      <c r="C495" s="153"/>
      <c r="D495" s="153" t="str">
        <f>IF($C495="","",IFERROR(_xlfn.XLOOKUP($C495,'1.PrepList'!$I$2:$I$1500,'1.PrepList'!$J$2:$J$1500,"")&amp;"",""))</f>
        <v/>
      </c>
      <c r="E495" s="255" t="str">
        <f>IF($C495="","",IFERROR(_xlfn.XLOOKUP($C495,'1.PrepList'!$I$2:$I$1500,'1.PrepList'!$N$2:$N$1500,"")&amp;"",""))</f>
        <v/>
      </c>
      <c r="F495" s="255" t="str">
        <f>IF($C495="","",IFERROR(_xlfn.XLOOKUP($C495,'1.PrepList'!$I$2:$I$1500,'1.PrepList'!$K$2:$K$1500,"")&amp;"",""))</f>
        <v/>
      </c>
      <c r="G495" s="255"/>
      <c r="H495" s="255" t="str">
        <f>IF($C495="","",IFERROR(IF(_xlfn.XLOOKUP($C495,tbl_StartedStatus[Bold ID],tbl_StartedStatus[Started])="Started","Yes",IF(_xlfn.XLOOKUP($C495,tbl_StartedStatus[Bold ID],tbl_StartedStatus[Started])="No Show","No Show","")),""))</f>
        <v/>
      </c>
      <c r="I495" s="656"/>
    </row>
    <row r="496" spans="1:9" ht="15" customHeight="1">
      <c r="A496" s="685" t="str">
        <f>IF($C496="","",IFERROR(_xlfn.XLOOKUP($C496,'1.PrepList'!$I$2:$I$1500,'1.PrepList'!$G$2:$G$1500,"")&amp;"",""))</f>
        <v/>
      </c>
      <c r="B496" s="153" t="str">
        <f>IF($C496="","",IFERROR(_xlfn.XLOOKUP($C496,'1.PrepList'!$I$2:$I$1500,'1.PrepList'!$H$2:$H$1500,"")&amp;"",""))</f>
        <v/>
      </c>
      <c r="C496" s="153"/>
      <c r="D496" s="153" t="str">
        <f>IF($C496="","",IFERROR(_xlfn.XLOOKUP($C496,'1.PrepList'!$I$2:$I$1500,'1.PrepList'!$J$2:$J$1500,"")&amp;"",""))</f>
        <v/>
      </c>
      <c r="E496" s="255" t="str">
        <f>IF($C496="","",IFERROR(_xlfn.XLOOKUP($C496,'1.PrepList'!$I$2:$I$1500,'1.PrepList'!$N$2:$N$1500,"")&amp;"",""))</f>
        <v/>
      </c>
      <c r="F496" s="255" t="str">
        <f>IF($C496="","",IFERROR(_xlfn.XLOOKUP($C496,'1.PrepList'!$I$2:$I$1500,'1.PrepList'!$K$2:$K$1500,"")&amp;"",""))</f>
        <v/>
      </c>
      <c r="G496" s="255"/>
      <c r="H496" s="255" t="str">
        <f>IF($C496="","",IFERROR(IF(_xlfn.XLOOKUP($C496,tbl_StartedStatus[Bold ID],tbl_StartedStatus[Started])="Started","Yes",IF(_xlfn.XLOOKUP($C496,tbl_StartedStatus[Bold ID],tbl_StartedStatus[Started])="No Show","No Show","")),""))</f>
        <v/>
      </c>
      <c r="I496" s="656"/>
    </row>
    <row r="497" spans="1:9" ht="15" customHeight="1">
      <c r="A497" s="685" t="str">
        <f>IF($C497="","",IFERROR(_xlfn.XLOOKUP($C497,'1.PrepList'!$I$2:$I$1500,'1.PrepList'!$G$2:$G$1500,"")&amp;"",""))</f>
        <v/>
      </c>
      <c r="B497" s="153" t="str">
        <f>IF($C497="","",IFERROR(_xlfn.XLOOKUP($C497,'1.PrepList'!$I$2:$I$1500,'1.PrepList'!$H$2:$H$1500,"")&amp;"",""))</f>
        <v/>
      </c>
      <c r="C497" s="153"/>
      <c r="D497" s="153" t="str">
        <f>IF($C497="","",IFERROR(_xlfn.XLOOKUP($C497,'1.PrepList'!$I$2:$I$1500,'1.PrepList'!$J$2:$J$1500,"")&amp;"",""))</f>
        <v/>
      </c>
      <c r="E497" s="255" t="str">
        <f>IF($C497="","",IFERROR(_xlfn.XLOOKUP($C497,'1.PrepList'!$I$2:$I$1500,'1.PrepList'!$N$2:$N$1500,"")&amp;"",""))</f>
        <v/>
      </c>
      <c r="F497" s="255" t="str">
        <f>IF($C497="","",IFERROR(_xlfn.XLOOKUP($C497,'1.PrepList'!$I$2:$I$1500,'1.PrepList'!$K$2:$K$1500,"")&amp;"",""))</f>
        <v/>
      </c>
      <c r="G497" s="255"/>
      <c r="H497" s="255" t="str">
        <f>IF($C497="","",IFERROR(IF(_xlfn.XLOOKUP($C497,tbl_StartedStatus[Bold ID],tbl_StartedStatus[Started])="Started","Yes",IF(_xlfn.XLOOKUP($C497,tbl_StartedStatus[Bold ID],tbl_StartedStatus[Started])="No Show","No Show","")),""))</f>
        <v/>
      </c>
      <c r="I497" s="656"/>
    </row>
    <row r="498" spans="1:9" ht="15" customHeight="1">
      <c r="A498" s="685" t="str">
        <f>IF($C498="","",IFERROR(_xlfn.XLOOKUP($C498,'1.PrepList'!$I$2:$I$1500,'1.PrepList'!$G$2:$G$1500,"")&amp;"",""))</f>
        <v/>
      </c>
      <c r="B498" s="153" t="str">
        <f>IF($C498="","",IFERROR(_xlfn.XLOOKUP($C498,'1.PrepList'!$I$2:$I$1500,'1.PrepList'!$H$2:$H$1500,"")&amp;"",""))</f>
        <v/>
      </c>
      <c r="C498" s="153"/>
      <c r="D498" s="153" t="str">
        <f>IF($C498="","",IFERROR(_xlfn.XLOOKUP($C498,'1.PrepList'!$I$2:$I$1500,'1.PrepList'!$J$2:$J$1500,"")&amp;"",""))</f>
        <v/>
      </c>
      <c r="E498" s="255" t="str">
        <f>IF($C498="","",IFERROR(_xlfn.XLOOKUP($C498,'1.PrepList'!$I$2:$I$1500,'1.PrepList'!$N$2:$N$1500,"")&amp;"",""))</f>
        <v/>
      </c>
      <c r="F498" s="255" t="str">
        <f>IF($C498="","",IFERROR(_xlfn.XLOOKUP($C498,'1.PrepList'!$I$2:$I$1500,'1.PrepList'!$K$2:$K$1500,"")&amp;"",""))</f>
        <v/>
      </c>
      <c r="G498" s="255"/>
      <c r="H498" s="255" t="str">
        <f>IF($C498="","",IFERROR(IF(_xlfn.XLOOKUP($C498,tbl_StartedStatus[Bold ID],tbl_StartedStatus[Started])="Started","Yes",IF(_xlfn.XLOOKUP($C498,tbl_StartedStatus[Bold ID],tbl_StartedStatus[Started])="No Show","No Show","")),""))</f>
        <v/>
      </c>
      <c r="I498" s="656"/>
    </row>
    <row r="499" spans="1:9" ht="15" customHeight="1">
      <c r="A499" s="685" t="str">
        <f>IF($C499="","",IFERROR(_xlfn.XLOOKUP($C499,'1.PrepList'!$I$2:$I$1500,'1.PrepList'!$G$2:$G$1500,"")&amp;"",""))</f>
        <v/>
      </c>
      <c r="B499" s="153" t="str">
        <f>IF($C499="","",IFERROR(_xlfn.XLOOKUP($C499,'1.PrepList'!$I$2:$I$1500,'1.PrepList'!$H$2:$H$1500,"")&amp;"",""))</f>
        <v/>
      </c>
      <c r="C499" s="153"/>
      <c r="D499" s="57" t="str">
        <f>IF($C499="","",IFERROR(_xlfn.XLOOKUP($C499,'1.PrepList'!$I$2:$I$1500,'1.PrepList'!$J$2:$J$1500,"")&amp;"",""))</f>
        <v/>
      </c>
      <c r="E499" s="255" t="str">
        <f>IF($C499="","",IFERROR(_xlfn.XLOOKUP($C499,'1.PrepList'!$I$2:$I$1500,'1.PrepList'!$N$2:$N$1500,"")&amp;"",""))</f>
        <v/>
      </c>
      <c r="F499" s="255" t="str">
        <f>IF($C499="","",IFERROR(_xlfn.XLOOKUP($C499,'1.PrepList'!$I$2:$I$1500,'1.PrepList'!$K$2:$K$1500,"")&amp;"",""))</f>
        <v/>
      </c>
      <c r="G499" s="255"/>
      <c r="H499" s="255" t="str">
        <f>IF($C499="","",IFERROR(IF(_xlfn.XLOOKUP($C499,tbl_StartedStatus[Bold ID],tbl_StartedStatus[Started])="Started","Yes",IF(_xlfn.XLOOKUP($C499,tbl_StartedStatus[Bold ID],tbl_StartedStatus[Started])="No Show","No Show","")),""))</f>
        <v/>
      </c>
      <c r="I499" s="656"/>
    </row>
    <row r="500" spans="1:9" ht="15" customHeight="1">
      <c r="A500" s="685" t="str">
        <f>IF($C500="","",IFERROR(_xlfn.XLOOKUP($C500,'1.PrepList'!$I$2:$I$1500,'1.PrepList'!$G$2:$G$1500,"")&amp;"",""))</f>
        <v/>
      </c>
      <c r="B500" s="153" t="str">
        <f>IF($C500="","",IFERROR(_xlfn.XLOOKUP($C500,'1.PrepList'!$I$2:$I$1500,'1.PrepList'!$H$2:$H$1500,"")&amp;"",""))</f>
        <v/>
      </c>
      <c r="C500" s="153"/>
      <c r="D500" s="153" t="str">
        <f>IF($C500="","",IFERROR(_xlfn.XLOOKUP($C500,'1.PrepList'!$I$2:$I$1500,'1.PrepList'!$J$2:$J$1500,"")&amp;"",""))</f>
        <v/>
      </c>
      <c r="E500" s="255" t="str">
        <f>IF($C500="","",IFERROR(_xlfn.XLOOKUP($C500,'1.PrepList'!$I$2:$I$1500,'1.PrepList'!$N$2:$N$1500,"")&amp;"",""))</f>
        <v/>
      </c>
      <c r="F500" s="255" t="str">
        <f>IF($C500="","",IFERROR(_xlfn.XLOOKUP($C500,'1.PrepList'!$I$2:$I$1500,'1.PrepList'!$K$2:$K$1500,"")&amp;"",""))</f>
        <v/>
      </c>
      <c r="G500" s="255"/>
      <c r="H500" s="255" t="str">
        <f>IF($C500="","",IFERROR(IF(_xlfn.XLOOKUP($C500,tbl_StartedStatus[Bold ID],tbl_StartedStatus[Started])="Started","Yes",IF(_xlfn.XLOOKUP($C500,tbl_StartedStatus[Bold ID],tbl_StartedStatus[Started])="No Show","No Show","")),""))</f>
        <v/>
      </c>
      <c r="I500" s="656"/>
    </row>
    <row r="501" spans="1:9" ht="15" customHeight="1">
      <c r="A501" s="685" t="str">
        <f>IF($C501="","",IFERROR(_xlfn.XLOOKUP($C501,'1.PrepList'!$I$2:$I$1500,'1.PrepList'!$G$2:$G$1500,"")&amp;"",""))</f>
        <v/>
      </c>
      <c r="B501" s="153" t="str">
        <f>IF($C501="","",IFERROR(_xlfn.XLOOKUP($C501,'1.PrepList'!$I$2:$I$1500,'1.PrepList'!$H$2:$H$1500,"")&amp;"",""))</f>
        <v/>
      </c>
      <c r="C501" s="153"/>
      <c r="D501" s="57" t="str">
        <f>IF($C501="","",IFERROR(_xlfn.XLOOKUP($C501,'1.PrepList'!$I$2:$I$1500,'1.PrepList'!$J$2:$J$1500,"")&amp;"",""))</f>
        <v/>
      </c>
      <c r="E501" s="255" t="str">
        <f>IF($C501="","",IFERROR(_xlfn.XLOOKUP($C501,'1.PrepList'!$I$2:$I$1500,'1.PrepList'!$N$2:$N$1500,"")&amp;"",""))</f>
        <v/>
      </c>
      <c r="F501" s="255" t="str">
        <f>IF($C501="","",IFERROR(_xlfn.XLOOKUP($C501,'1.PrepList'!$I$2:$I$1500,'1.PrepList'!$K$2:$K$1500,"")&amp;"",""))</f>
        <v/>
      </c>
      <c r="G501" s="255"/>
      <c r="H501" s="255" t="str">
        <f>IF($C501="","",IFERROR(IF(_xlfn.XLOOKUP($C501,tbl_StartedStatus[Bold ID],tbl_StartedStatus[Started])="Started","Yes",IF(_xlfn.XLOOKUP($C501,tbl_StartedStatus[Bold ID],tbl_StartedStatus[Started])="No Show","No Show","")),""))</f>
        <v/>
      </c>
      <c r="I501" s="656"/>
    </row>
    <row r="502" spans="1:9" ht="15" customHeight="1" thickBot="1">
      <c r="A502" s="686" t="str">
        <f>IF($C502="","",IFERROR(_xlfn.XLOOKUP($C502,'1.PrepList'!$I$2:$I$1500,'1.PrepList'!$G$2:$G$1500,"")&amp;"",""))</f>
        <v/>
      </c>
      <c r="B502" s="393" t="str">
        <f>IF($C502="","",IFERROR(_xlfn.XLOOKUP($C502,'1.PrepList'!$I$2:$I$1500,'1.PrepList'!$H$2:$H$1500,"")&amp;"",""))</f>
        <v/>
      </c>
      <c r="C502" s="393"/>
      <c r="D502" s="393" t="str">
        <f>IF($C502="","",IFERROR(_xlfn.XLOOKUP($C502,'1.PrepList'!$I$2:$I$1500,'1.PrepList'!$J$2:$J$1500,"")&amp;"",""))</f>
        <v/>
      </c>
      <c r="E502" s="328" t="str">
        <f>IF($C502="","",IFERROR(_xlfn.XLOOKUP($C502,'1.PrepList'!$I$2:$I$1500,'1.PrepList'!$N$2:$N$1500,"")&amp;"",""))</f>
        <v/>
      </c>
      <c r="F502" s="328" t="str">
        <f>IF($C502="","",IFERROR(_xlfn.XLOOKUP($C502,'1.PrepList'!$I$2:$I$1500,'1.PrepList'!$K$2:$K$1500,"")&amp;"",""))</f>
        <v/>
      </c>
      <c r="G502" s="328"/>
      <c r="H502" s="328" t="str">
        <f>IF($C502="","",IFERROR(IF(_xlfn.XLOOKUP($C502,tbl_StartedStatus[Bold ID],tbl_StartedStatus[Started])="Started","Yes",IF(_xlfn.XLOOKUP($C502,tbl_StartedStatus[Bold ID],tbl_StartedStatus[Started])="No Show","No Show","")),""))</f>
        <v/>
      </c>
      <c r="I502" s="667"/>
    </row>
    <row r="503" spans="1:9" ht="15" customHeight="1">
      <c r="A503" s="52"/>
      <c r="B503" s="255"/>
      <c r="C503" s="255"/>
      <c r="D503" s="255"/>
      <c r="E503" s="255"/>
      <c r="F503" s="255"/>
      <c r="G503" s="255"/>
      <c r="H503" s="255"/>
      <c r="I503" s="255"/>
    </row>
    <row r="504" spans="1:9" ht="15" customHeight="1">
      <c r="A504" s="52"/>
      <c r="B504" s="255"/>
      <c r="C504" s="255"/>
      <c r="D504" s="255"/>
      <c r="E504" s="255"/>
      <c r="F504" s="255"/>
      <c r="G504" s="255"/>
      <c r="H504" s="255"/>
      <c r="I504" s="255"/>
    </row>
    <row r="505" spans="1:9" ht="15" customHeight="1">
      <c r="A505" s="52"/>
      <c r="B505" s="255"/>
      <c r="C505" s="255"/>
      <c r="D505" s="255"/>
      <c r="E505" s="255"/>
      <c r="F505" s="255"/>
      <c r="G505" s="255"/>
      <c r="H505" s="255"/>
      <c r="I505" s="255"/>
    </row>
    <row r="506" spans="1:9" ht="15" customHeight="1">
      <c r="A506" s="52"/>
      <c r="B506" s="255"/>
      <c r="C506" s="255"/>
      <c r="D506" s="255"/>
      <c r="E506" s="255"/>
      <c r="F506" s="255"/>
      <c r="G506" s="255"/>
      <c r="H506" s="255"/>
      <c r="I506" s="255"/>
    </row>
    <row r="507" spans="1:9" ht="15" customHeight="1">
      <c r="A507" s="52"/>
      <c r="B507" s="255"/>
      <c r="C507" s="255"/>
      <c r="D507" s="255"/>
      <c r="E507" s="255"/>
      <c r="F507" s="255"/>
      <c r="G507" s="255"/>
      <c r="H507" s="255"/>
      <c r="I507" s="255"/>
    </row>
    <row r="508" spans="1:9" ht="15" customHeight="1">
      <c r="A508" s="52"/>
      <c r="B508" s="255"/>
      <c r="C508" s="255"/>
      <c r="D508" s="255"/>
      <c r="E508" s="255"/>
      <c r="F508" s="255"/>
      <c r="G508" s="255"/>
      <c r="H508" s="255"/>
      <c r="I508" s="255"/>
    </row>
    <row r="509" spans="1:9" ht="15" customHeight="1">
      <c r="A509" s="52"/>
      <c r="B509" s="255"/>
      <c r="C509" s="255"/>
      <c r="D509" s="255"/>
      <c r="E509" s="255"/>
      <c r="F509" s="255"/>
      <c r="G509" s="255"/>
      <c r="H509" s="255"/>
      <c r="I509" s="255"/>
    </row>
    <row r="510" spans="1:9" ht="15" customHeight="1" thickBot="1">
      <c r="A510" s="52"/>
      <c r="B510" s="255"/>
      <c r="C510" s="255"/>
      <c r="D510" s="255"/>
      <c r="E510" s="255"/>
      <c r="F510" s="255"/>
      <c r="G510" s="255"/>
      <c r="H510" s="255"/>
      <c r="I510" s="255"/>
    </row>
    <row r="511" spans="1:9" ht="15" customHeight="1" thickBot="1">
      <c r="A511" s="641" t="str">
        <f>IF($C511="","",IFERROR(_xlfn.XLOOKUP($C511,'1.PrepList'!$I$2:$I$1500,'1.PrepList'!$G$2:$G$1500,"")&amp;"",""))</f>
        <v/>
      </c>
      <c r="B511" s="425" t="str">
        <f>IF($C511="","",IFERROR(_xlfn.XLOOKUP($C511,'1.PrepList'!$I$2:$I$1500,'1.PrepList'!$H$2:$H$1500,"")&amp;"",""))</f>
        <v/>
      </c>
      <c r="D511" s="425" t="str">
        <f>IF($C511="","",IFERROR(_xlfn.XLOOKUP($C511,'1.PrepList'!$I$2:$I$1500,'1.PrepList'!$J$2:$J$1500,"")&amp;"",""))</f>
        <v/>
      </c>
      <c r="E511" s="638" t="str">
        <f>IF($C511="","",IFERROR(_xlfn.XLOOKUP($C511,'1.PrepList'!$I$2:$I$1500,'1.PrepList'!$N$2:$N$1500,"")&amp;"",""))</f>
        <v/>
      </c>
      <c r="F511" s="638" t="str">
        <f>IF($C511="","",IFERROR(_xlfn.XLOOKUP($C511,'1.PrepList'!$I$2:$I$1500,'1.PrepList'!$K$2:$K$1500,"")&amp;"",""))</f>
        <v/>
      </c>
      <c r="H511" s="644" t="str">
        <f>IF($C511="","",IFERROR(IF(_xlfn.XLOOKUP($C511,tbl_StartedStatus[Bold ID],tbl_StartedStatus[Started])="Started","Yes",IF(_xlfn.XLOOKUP($C511,tbl_StartedStatus[Bold ID],tbl_StartedStatus[Started])="No Show","No Show","")),""))</f>
        <v/>
      </c>
    </row>
    <row r="512" spans="1:9" ht="15" customHeight="1" thickBot="1">
      <c r="A512" s="641" t="str">
        <f>IF($C512="","",IFERROR(_xlfn.XLOOKUP($C512,'1.PrepList'!$I$2:$I$1500,'1.PrepList'!$G$2:$G$1500,"")&amp;"",""))</f>
        <v/>
      </c>
      <c r="B512" s="425" t="str">
        <f>IF($C512="","",IFERROR(_xlfn.XLOOKUP($C512,'1.PrepList'!$I$2:$I$1500,'1.PrepList'!$H$2:$H$1500,"")&amp;"",""))</f>
        <v/>
      </c>
      <c r="D512" s="425" t="str">
        <f>IF($C512="","",IFERROR(_xlfn.XLOOKUP($C512,'1.PrepList'!$I$2:$I$1500,'1.PrepList'!$J$2:$J$1500,"")&amp;"",""))</f>
        <v/>
      </c>
      <c r="E512" s="638" t="str">
        <f>IF($C512="","",IFERROR(_xlfn.XLOOKUP($C512,'1.PrepList'!$I$2:$I$1500,'1.PrepList'!$N$2:$N$1500,"")&amp;"",""))</f>
        <v/>
      </c>
      <c r="F512" s="638" t="str">
        <f>IF($C512="","",IFERROR(_xlfn.XLOOKUP($C512,'1.PrepList'!$I$2:$I$1500,'1.PrepList'!$K$2:$K$1500,"")&amp;"",""))</f>
        <v/>
      </c>
      <c r="H512" s="644" t="str">
        <f>IF($C512="","",IFERROR(IF(_xlfn.XLOOKUP($C512,tbl_StartedStatus[Bold ID],tbl_StartedStatus[Started])="Started","Yes",IF(_xlfn.XLOOKUP($C512,tbl_StartedStatus[Bold ID],tbl_StartedStatus[Started])="No Show","No Show","")),""))</f>
        <v/>
      </c>
    </row>
    <row r="513" spans="1:8" ht="15" customHeight="1" thickBot="1">
      <c r="A513" s="641" t="str">
        <f>IF($C513="","",IFERROR(_xlfn.XLOOKUP($C513,'1.PrepList'!$I$2:$I$1500,'1.PrepList'!$G$2:$G$1500,"")&amp;"",""))</f>
        <v/>
      </c>
      <c r="B513" s="425" t="str">
        <f>IF($C513="","",IFERROR(_xlfn.XLOOKUP($C513,'1.PrepList'!$I$2:$I$1500,'1.PrepList'!$H$2:$H$1500,"")&amp;"",""))</f>
        <v/>
      </c>
      <c r="D513" s="425" t="str">
        <f>IF($C513="","",IFERROR(_xlfn.XLOOKUP($C513,'1.PrepList'!$I$2:$I$1500,'1.PrepList'!$J$2:$J$1500,"")&amp;"",""))</f>
        <v/>
      </c>
      <c r="E513" s="638" t="str">
        <f>IF($C513="","",IFERROR(_xlfn.XLOOKUP($C513,'1.PrepList'!$I$2:$I$1500,'1.PrepList'!$N$2:$N$1500,"")&amp;"",""))</f>
        <v/>
      </c>
      <c r="F513" s="638" t="str">
        <f>IF($C513="","",IFERROR(_xlfn.XLOOKUP($C513,'1.PrepList'!$I$2:$I$1500,'1.PrepList'!$K$2:$K$1500,"")&amp;"",""))</f>
        <v/>
      </c>
      <c r="H513" s="644" t="str">
        <f>IF($C513="","",IFERROR(IF(_xlfn.XLOOKUP($C513,tbl_StartedStatus[Bold ID],tbl_StartedStatus[Started])="Started","Yes",IF(_xlfn.XLOOKUP($C513,tbl_StartedStatus[Bold ID],tbl_StartedStatus[Started])="No Show","No Show","")),""))</f>
        <v/>
      </c>
    </row>
    <row r="514" spans="1:8" ht="15" customHeight="1" thickBot="1">
      <c r="A514" s="641" t="str">
        <f>IF($C514="","",IFERROR(_xlfn.XLOOKUP($C514,'1.PrepList'!$I$2:$I$1500,'1.PrepList'!$G$2:$G$1500,"")&amp;"",""))</f>
        <v/>
      </c>
      <c r="B514" s="425" t="str">
        <f>IF($C514="","",IFERROR(_xlfn.XLOOKUP($C514,'1.PrepList'!$I$2:$I$1500,'1.PrepList'!$H$2:$H$1500,"")&amp;"",""))</f>
        <v/>
      </c>
      <c r="D514" s="425" t="str">
        <f>IF($C514="","",IFERROR(_xlfn.XLOOKUP($C514,'1.PrepList'!$I$2:$I$1500,'1.PrepList'!$J$2:$J$1500,"")&amp;"",""))</f>
        <v/>
      </c>
      <c r="E514" s="638" t="str">
        <f>IF($C514="","",IFERROR(_xlfn.XLOOKUP($C514,'1.PrepList'!$I$2:$I$1500,'1.PrepList'!$N$2:$N$1500,"")&amp;"",""))</f>
        <v/>
      </c>
      <c r="F514" s="638" t="str">
        <f>IF($C514="","",IFERROR(_xlfn.XLOOKUP($C514,'1.PrepList'!$I$2:$I$1500,'1.PrepList'!$K$2:$K$1500,"")&amp;"",""))</f>
        <v/>
      </c>
      <c r="H514" s="644" t="str">
        <f>IF($C514="","",IFERROR(IF(_xlfn.XLOOKUP($C514,tbl_StartedStatus[Bold ID],tbl_StartedStatus[Started])="Started","Yes",IF(_xlfn.XLOOKUP($C514,tbl_StartedStatus[Bold ID],tbl_StartedStatus[Started])="No Show","No Show","")),""))</f>
        <v/>
      </c>
    </row>
    <row r="515" spans="1:8" ht="15" customHeight="1" thickBot="1">
      <c r="A515" s="641" t="str">
        <f>IF($C515="","",IFERROR(_xlfn.XLOOKUP($C515,'1.PrepList'!$I$2:$I$1500,'1.PrepList'!$G$2:$G$1500,"")&amp;"",""))</f>
        <v/>
      </c>
      <c r="B515" s="425" t="str">
        <f>IF($C515="","",IFERROR(_xlfn.XLOOKUP($C515,'1.PrepList'!$I$2:$I$1500,'1.PrepList'!$H$2:$H$1500,"")&amp;"",""))</f>
        <v/>
      </c>
      <c r="D515" s="425" t="str">
        <f>IF($C515="","",IFERROR(_xlfn.XLOOKUP($C515,'1.PrepList'!$I$2:$I$1500,'1.PrepList'!$J$2:$J$1500,"")&amp;"",""))</f>
        <v/>
      </c>
      <c r="E515" s="638" t="str">
        <f>IF($C515="","",IFERROR(_xlfn.XLOOKUP($C515,'1.PrepList'!$I$2:$I$1500,'1.PrepList'!$N$2:$N$1500,"")&amp;"",""))</f>
        <v/>
      </c>
      <c r="F515" s="638" t="str">
        <f>IF($C515="","",IFERROR(_xlfn.XLOOKUP($C515,'1.PrepList'!$I$2:$I$1500,'1.PrepList'!$K$2:$K$1500,"")&amp;"",""))</f>
        <v/>
      </c>
      <c r="H515" s="644" t="str">
        <f>IF($C515="","",IFERROR(IF(_xlfn.XLOOKUP($C515,tbl_StartedStatus[Bold ID],tbl_StartedStatus[Started])="Started","Yes",IF(_xlfn.XLOOKUP($C515,tbl_StartedStatus[Bold ID],tbl_StartedStatus[Started])="No Show","No Show","")),""))</f>
        <v/>
      </c>
    </row>
    <row r="516" spans="1:8" ht="15" customHeight="1" thickBot="1">
      <c r="A516" s="641" t="str">
        <f>IF($C516="","",IFERROR(_xlfn.XLOOKUP($C516,'1.PrepList'!$I$2:$I$1500,'1.PrepList'!$G$2:$G$1500,"")&amp;"",""))</f>
        <v/>
      </c>
      <c r="B516" s="425" t="str">
        <f>IF($C516="","",IFERROR(_xlfn.XLOOKUP($C516,'1.PrepList'!$I$2:$I$1500,'1.PrepList'!$H$2:$H$1500,"")&amp;"",""))</f>
        <v/>
      </c>
      <c r="D516" s="425" t="str">
        <f>IF($C516="","",IFERROR(_xlfn.XLOOKUP($C516,'1.PrepList'!$I$2:$I$1500,'1.PrepList'!$J$2:$J$1500,"")&amp;"",""))</f>
        <v/>
      </c>
      <c r="E516" s="638" t="str">
        <f>IF($C516="","",IFERROR(_xlfn.XLOOKUP($C516,'1.PrepList'!$I$2:$I$1500,'1.PrepList'!$N$2:$N$1500,"")&amp;"",""))</f>
        <v/>
      </c>
      <c r="F516" s="638" t="str">
        <f>IF($C516="","",IFERROR(_xlfn.XLOOKUP($C516,'1.PrepList'!$I$2:$I$1500,'1.PrepList'!$K$2:$K$1500,"")&amp;"",""))</f>
        <v/>
      </c>
      <c r="H516" s="644" t="str">
        <f>IF($C516="","",IFERROR(IF(_xlfn.XLOOKUP($C516,tbl_StartedStatus[Bold ID],tbl_StartedStatus[Started])="Started","Yes",IF(_xlfn.XLOOKUP($C516,tbl_StartedStatus[Bold ID],tbl_StartedStatus[Started])="No Show","No Show","")),""))</f>
        <v/>
      </c>
    </row>
    <row r="517" spans="1:8" ht="15" customHeight="1" thickBot="1">
      <c r="A517" s="641" t="str">
        <f>IF($C517="","",IFERROR(_xlfn.XLOOKUP($C517,'1.PrepList'!$I$2:$I$1500,'1.PrepList'!$G$2:$G$1500,"")&amp;"",""))</f>
        <v/>
      </c>
      <c r="B517" s="425" t="str">
        <f>IF($C517="","",IFERROR(_xlfn.XLOOKUP($C517,'1.PrepList'!$I$2:$I$1500,'1.PrepList'!$H$2:$H$1500,"")&amp;"",""))</f>
        <v/>
      </c>
      <c r="D517" s="425" t="str">
        <f>IF($C517="","",IFERROR(_xlfn.XLOOKUP($C517,'1.PrepList'!$I$2:$I$1500,'1.PrepList'!$J$2:$J$1500,"")&amp;"",""))</f>
        <v/>
      </c>
      <c r="E517" s="638" t="str">
        <f>IF($C517="","",IFERROR(_xlfn.XLOOKUP($C517,'1.PrepList'!$I$2:$I$1500,'1.PrepList'!$N$2:$N$1500,"")&amp;"",""))</f>
        <v/>
      </c>
      <c r="F517" s="638" t="str">
        <f>IF($C517="","",IFERROR(_xlfn.XLOOKUP($C517,'1.PrepList'!$I$2:$I$1500,'1.PrepList'!$K$2:$K$1500,"")&amp;"",""))</f>
        <v/>
      </c>
      <c r="H517" s="644" t="str">
        <f>IF($C517="","",IFERROR(IF(_xlfn.XLOOKUP($C517,tbl_StartedStatus[Bold ID],tbl_StartedStatus[Started])="Started","Yes",IF(_xlfn.XLOOKUP($C517,tbl_StartedStatus[Bold ID],tbl_StartedStatus[Started])="No Show","No Show","")),""))</f>
        <v/>
      </c>
    </row>
    <row r="518" spans="1:8" ht="15" customHeight="1" thickBot="1">
      <c r="A518" s="641" t="str">
        <f>IF($C518="","",IFERROR(_xlfn.XLOOKUP($C518,'1.PrepList'!$I$2:$I$1500,'1.PrepList'!$G$2:$G$1500,"")&amp;"",""))</f>
        <v/>
      </c>
      <c r="B518" s="425" t="str">
        <f>IF($C518="","",IFERROR(_xlfn.XLOOKUP($C518,'1.PrepList'!$I$2:$I$1500,'1.PrepList'!$H$2:$H$1500,"")&amp;"",""))</f>
        <v/>
      </c>
      <c r="D518" s="425" t="str">
        <f>IF($C518="","",IFERROR(_xlfn.XLOOKUP($C518,'1.PrepList'!$I$2:$I$1500,'1.PrepList'!$J$2:$J$1500,"")&amp;"",""))</f>
        <v/>
      </c>
      <c r="E518" s="638" t="str">
        <f>IF($C518="","",IFERROR(_xlfn.XLOOKUP($C518,'1.PrepList'!$I$2:$I$1500,'1.PrepList'!$N$2:$N$1500,"")&amp;"",""))</f>
        <v/>
      </c>
      <c r="F518" s="638" t="str">
        <f>IF($C518="","",IFERROR(_xlfn.XLOOKUP($C518,'1.PrepList'!$I$2:$I$1500,'1.PrepList'!$K$2:$K$1500,"")&amp;"",""))</f>
        <v/>
      </c>
      <c r="H518" s="644" t="str">
        <f>IF($C518="","",IFERROR(IF(_xlfn.XLOOKUP($C518,tbl_StartedStatus[Bold ID],tbl_StartedStatus[Started])="Started","Yes",IF(_xlfn.XLOOKUP($C518,tbl_StartedStatus[Bold ID],tbl_StartedStatus[Started])="No Show","No Show","")),""))</f>
        <v/>
      </c>
    </row>
    <row r="519" spans="1:8" ht="15" customHeight="1" thickBot="1">
      <c r="A519" s="641" t="str">
        <f>IF($C519="","",IFERROR(_xlfn.XLOOKUP($C519,'1.PrepList'!$I$2:$I$1500,'1.PrepList'!$G$2:$G$1500,"")&amp;"",""))</f>
        <v/>
      </c>
      <c r="B519" s="425" t="str">
        <f>IF($C519="","",IFERROR(_xlfn.XLOOKUP($C519,'1.PrepList'!$I$2:$I$1500,'1.PrepList'!$H$2:$H$1500,"")&amp;"",""))</f>
        <v/>
      </c>
      <c r="D519" s="425" t="str">
        <f>IF($C519="","",IFERROR(_xlfn.XLOOKUP($C519,'1.PrepList'!$I$2:$I$1500,'1.PrepList'!$J$2:$J$1500,"")&amp;"",""))</f>
        <v/>
      </c>
      <c r="E519" s="638" t="str">
        <f>IF($C519="","",IFERROR(_xlfn.XLOOKUP($C519,'1.PrepList'!$I$2:$I$1500,'1.PrepList'!$N$2:$N$1500,"")&amp;"",""))</f>
        <v/>
      </c>
      <c r="F519" s="638" t="str">
        <f>IF($C519="","",IFERROR(_xlfn.XLOOKUP($C519,'1.PrepList'!$I$2:$I$1500,'1.PrepList'!$K$2:$K$1500,"")&amp;"",""))</f>
        <v/>
      </c>
      <c r="H519" s="644" t="str">
        <f>IF($C519="","",IFERROR(IF(_xlfn.XLOOKUP($C519,tbl_StartedStatus[Bold ID],tbl_StartedStatus[Started])="Started","Yes",IF(_xlfn.XLOOKUP($C519,tbl_StartedStatus[Bold ID],tbl_StartedStatus[Started])="No Show","No Show","")),""))</f>
        <v/>
      </c>
    </row>
    <row r="520" spans="1:8" ht="15" customHeight="1" thickBot="1">
      <c r="A520" s="641" t="str">
        <f>IF($C520="","",IFERROR(_xlfn.XLOOKUP($C520,'1.PrepList'!$I$2:$I$1500,'1.PrepList'!$G$2:$G$1500,"")&amp;"",""))</f>
        <v/>
      </c>
      <c r="B520" s="425" t="str">
        <f>IF($C520="","",IFERROR(_xlfn.XLOOKUP($C520,'1.PrepList'!$I$2:$I$1500,'1.PrepList'!$H$2:$H$1500,"")&amp;"",""))</f>
        <v/>
      </c>
      <c r="D520" s="425" t="str">
        <f>IF($C520="","",IFERROR(_xlfn.XLOOKUP($C520,'1.PrepList'!$I$2:$I$1500,'1.PrepList'!$J$2:$J$1500,"")&amp;"",""))</f>
        <v/>
      </c>
      <c r="E520" s="638" t="str">
        <f>IF($C520="","",IFERROR(_xlfn.XLOOKUP($C520,'1.PrepList'!$I$2:$I$1500,'1.PrepList'!$N$2:$N$1500,"")&amp;"",""))</f>
        <v/>
      </c>
      <c r="F520" s="638" t="str">
        <f>IF($C520="","",IFERROR(_xlfn.XLOOKUP($C520,'1.PrepList'!$I$2:$I$1500,'1.PrepList'!$K$2:$K$1500,"")&amp;"",""))</f>
        <v/>
      </c>
      <c r="H520" s="644" t="str">
        <f>IF($C520="","",IFERROR(IF(_xlfn.XLOOKUP($C520,tbl_StartedStatus[Bold ID],tbl_StartedStatus[Started])="Started","Yes",IF(_xlfn.XLOOKUP($C520,tbl_StartedStatus[Bold ID],tbl_StartedStatus[Started])="No Show","No Show","")),""))</f>
        <v/>
      </c>
    </row>
    <row r="521" spans="1:8" ht="15" customHeight="1" thickBot="1">
      <c r="A521" s="641" t="str">
        <f>IF($C521="","",IFERROR(_xlfn.XLOOKUP($C521,'1.PrepList'!$I$2:$I$1500,'1.PrepList'!$G$2:$G$1500,"")&amp;"",""))</f>
        <v/>
      </c>
      <c r="B521" s="425" t="str">
        <f>IF($C521="","",IFERROR(_xlfn.XLOOKUP($C521,'1.PrepList'!$I$2:$I$1500,'1.PrepList'!$H$2:$H$1500,"")&amp;"",""))</f>
        <v/>
      </c>
      <c r="D521" s="425" t="str">
        <f>IF($C521="","",IFERROR(_xlfn.XLOOKUP($C521,'1.PrepList'!$I$2:$I$1500,'1.PrepList'!$J$2:$J$1500,"")&amp;"",""))</f>
        <v/>
      </c>
      <c r="E521" s="638" t="str">
        <f>IF($C521="","",IFERROR(_xlfn.XLOOKUP($C521,'1.PrepList'!$I$2:$I$1500,'1.PrepList'!$N$2:$N$1500,"")&amp;"",""))</f>
        <v/>
      </c>
      <c r="F521" s="638" t="str">
        <f>IF($C521="","",IFERROR(_xlfn.XLOOKUP($C521,'1.PrepList'!$I$2:$I$1500,'1.PrepList'!$K$2:$K$1500,"")&amp;"",""))</f>
        <v/>
      </c>
      <c r="H521" s="644" t="str">
        <f>IF($C521="","",IFERROR(IF(_xlfn.XLOOKUP($C521,tbl_StartedStatus[Bold ID],tbl_StartedStatus[Started])="Started","Yes",IF(_xlfn.XLOOKUP($C521,tbl_StartedStatus[Bold ID],tbl_StartedStatus[Started])="No Show","No Show","")),""))</f>
        <v/>
      </c>
    </row>
    <row r="522" spans="1:8" ht="15" customHeight="1" thickBot="1">
      <c r="A522" s="641" t="str">
        <f>IF($C522="","",IFERROR(_xlfn.XLOOKUP($C522,'1.PrepList'!$I$2:$I$1500,'1.PrepList'!$G$2:$G$1500,"")&amp;"",""))</f>
        <v/>
      </c>
      <c r="B522" s="425" t="str">
        <f>IF($C522="","",IFERROR(_xlfn.XLOOKUP($C522,'1.PrepList'!$I$2:$I$1500,'1.PrepList'!$H$2:$H$1500,"")&amp;"",""))</f>
        <v/>
      </c>
      <c r="D522" s="425" t="str">
        <f>IF($C522="","",IFERROR(_xlfn.XLOOKUP($C522,'1.PrepList'!$I$2:$I$1500,'1.PrepList'!$J$2:$J$1500,"")&amp;"",""))</f>
        <v/>
      </c>
      <c r="E522" s="638" t="str">
        <f>IF($C522="","",IFERROR(_xlfn.XLOOKUP($C522,'1.PrepList'!$I$2:$I$1500,'1.PrepList'!$N$2:$N$1500,"")&amp;"",""))</f>
        <v/>
      </c>
      <c r="F522" s="638" t="str">
        <f>IF($C522="","",IFERROR(_xlfn.XLOOKUP($C522,'1.PrepList'!$I$2:$I$1500,'1.PrepList'!$K$2:$K$1500,"")&amp;"",""))</f>
        <v/>
      </c>
      <c r="H522" s="644" t="str">
        <f>IF($C522="","",IFERROR(IF(_xlfn.XLOOKUP($C522,tbl_StartedStatus[Bold ID],tbl_StartedStatus[Started])="Started","Yes",IF(_xlfn.XLOOKUP($C522,tbl_StartedStatus[Bold ID],tbl_StartedStatus[Started])="No Show","No Show","")),""))</f>
        <v/>
      </c>
    </row>
    <row r="523" spans="1:8" ht="15" customHeight="1" thickBot="1">
      <c r="A523" s="641" t="str">
        <f>IF($C523="","",IFERROR(_xlfn.XLOOKUP($C523,'1.PrepList'!$I$2:$I$1500,'1.PrepList'!$G$2:$G$1500,"")&amp;"",""))</f>
        <v/>
      </c>
      <c r="B523" s="425" t="str">
        <f>IF($C523="","",IFERROR(_xlfn.XLOOKUP($C523,'1.PrepList'!$I$2:$I$1500,'1.PrepList'!$H$2:$H$1500,"")&amp;"",""))</f>
        <v/>
      </c>
      <c r="D523" s="425" t="str">
        <f>IF($C523="","",IFERROR(_xlfn.XLOOKUP($C523,'1.PrepList'!$I$2:$I$1500,'1.PrepList'!$J$2:$J$1500,"")&amp;"",""))</f>
        <v/>
      </c>
      <c r="E523" s="638" t="str">
        <f>IF($C523="","",IFERROR(_xlfn.XLOOKUP($C523,'1.PrepList'!$I$2:$I$1500,'1.PrepList'!$N$2:$N$1500,"")&amp;"",""))</f>
        <v/>
      </c>
      <c r="F523" s="638" t="str">
        <f>IF($C523="","",IFERROR(_xlfn.XLOOKUP($C523,'1.PrepList'!$I$2:$I$1500,'1.PrepList'!$K$2:$K$1500,"")&amp;"",""))</f>
        <v/>
      </c>
      <c r="H523" s="644" t="str">
        <f>IF($C523="","",IFERROR(IF(_xlfn.XLOOKUP($C523,tbl_StartedStatus[Bold ID],tbl_StartedStatus[Started])="Started","Yes",IF(_xlfn.XLOOKUP($C523,tbl_StartedStatus[Bold ID],tbl_StartedStatus[Started])="No Show","No Show","")),""))</f>
        <v/>
      </c>
    </row>
    <row r="524" spans="1:8" ht="15" customHeight="1" thickBot="1">
      <c r="A524" s="641" t="str">
        <f>IF($C524="","",IFERROR(_xlfn.XLOOKUP($C524,'1.PrepList'!$I$2:$I$1500,'1.PrepList'!$G$2:$G$1500,"")&amp;"",""))</f>
        <v/>
      </c>
      <c r="B524" s="425" t="str">
        <f>IF($C524="","",IFERROR(_xlfn.XLOOKUP($C524,'1.PrepList'!$I$2:$I$1500,'1.PrepList'!$H$2:$H$1500,"")&amp;"",""))</f>
        <v/>
      </c>
      <c r="D524" s="425" t="str">
        <f>IF($C524="","",IFERROR(_xlfn.XLOOKUP($C524,'1.PrepList'!$I$2:$I$1500,'1.PrepList'!$J$2:$J$1500,"")&amp;"",""))</f>
        <v/>
      </c>
      <c r="E524" s="638" t="str">
        <f>IF($C524="","",IFERROR(_xlfn.XLOOKUP($C524,'1.PrepList'!$I$2:$I$1500,'1.PrepList'!$N$2:$N$1500,"")&amp;"",""))</f>
        <v/>
      </c>
      <c r="F524" s="638" t="str">
        <f>IF($C524="","",IFERROR(_xlfn.XLOOKUP($C524,'1.PrepList'!$I$2:$I$1500,'1.PrepList'!$K$2:$K$1500,"")&amp;"",""))</f>
        <v/>
      </c>
      <c r="H524" s="644" t="str">
        <f>IF($C524="","",IFERROR(IF(_xlfn.XLOOKUP($C524,tbl_StartedStatus[Bold ID],tbl_StartedStatus[Started])="Started","Yes",IF(_xlfn.XLOOKUP($C524,tbl_StartedStatus[Bold ID],tbl_StartedStatus[Started])="No Show","No Show","")),""))</f>
        <v/>
      </c>
    </row>
    <row r="525" spans="1:8" ht="15" customHeight="1" thickBot="1">
      <c r="A525" s="641" t="str">
        <f>IF($C525="","",IFERROR(_xlfn.XLOOKUP($C525,'1.PrepList'!$I$2:$I$1500,'1.PrepList'!$G$2:$G$1500,"")&amp;"",""))</f>
        <v/>
      </c>
      <c r="B525" s="425" t="str">
        <f>IF($C525="","",IFERROR(_xlfn.XLOOKUP($C525,'1.PrepList'!$I$2:$I$1500,'1.PrepList'!$H$2:$H$1500,"")&amp;"",""))</f>
        <v/>
      </c>
      <c r="D525" s="425" t="str">
        <f>IF($C525="","",IFERROR(_xlfn.XLOOKUP($C525,'1.PrepList'!$I$2:$I$1500,'1.PrepList'!$J$2:$J$1500,"")&amp;"",""))</f>
        <v/>
      </c>
      <c r="E525" s="638" t="str">
        <f>IF($C525="","",IFERROR(_xlfn.XLOOKUP($C525,'1.PrepList'!$I$2:$I$1500,'1.PrepList'!$N$2:$N$1500,"")&amp;"",""))</f>
        <v/>
      </c>
      <c r="F525" s="638" t="str">
        <f>IF($C525="","",IFERROR(_xlfn.XLOOKUP($C525,'1.PrepList'!$I$2:$I$1500,'1.PrepList'!$K$2:$K$1500,"")&amp;"",""))</f>
        <v/>
      </c>
      <c r="H525" s="644" t="str">
        <f>IF($C525="","",IFERROR(IF(_xlfn.XLOOKUP($C525,tbl_StartedStatus[Bold ID],tbl_StartedStatus[Started])="Started","Yes",IF(_xlfn.XLOOKUP($C525,tbl_StartedStatus[Bold ID],tbl_StartedStatus[Started])="No Show","No Show","")),""))</f>
        <v/>
      </c>
    </row>
    <row r="526" spans="1:8" ht="15" customHeight="1" thickBot="1">
      <c r="A526" s="641" t="str">
        <f>IF($C526="","",IFERROR(_xlfn.XLOOKUP($C526,'1.PrepList'!$I$2:$I$1500,'1.PrepList'!$G$2:$G$1500,"")&amp;"",""))</f>
        <v/>
      </c>
      <c r="B526" s="425" t="str">
        <f>IF($C526="","",IFERROR(_xlfn.XLOOKUP($C526,'1.PrepList'!$I$2:$I$1500,'1.PrepList'!$H$2:$H$1500,"")&amp;"",""))</f>
        <v/>
      </c>
      <c r="D526" s="425" t="str">
        <f>IF($C526="","",IFERROR(_xlfn.XLOOKUP($C526,'1.PrepList'!$I$2:$I$1500,'1.PrepList'!$J$2:$J$1500,"")&amp;"",""))</f>
        <v/>
      </c>
      <c r="E526" s="638" t="str">
        <f>IF($C526="","",IFERROR(_xlfn.XLOOKUP($C526,'1.PrepList'!$I$2:$I$1500,'1.PrepList'!$N$2:$N$1500,"")&amp;"",""))</f>
        <v/>
      </c>
      <c r="F526" s="638" t="str">
        <f>IF($C526="","",IFERROR(_xlfn.XLOOKUP($C526,'1.PrepList'!$I$2:$I$1500,'1.PrepList'!$K$2:$K$1500,"")&amp;"",""))</f>
        <v/>
      </c>
      <c r="H526" s="644" t="str">
        <f>IF($C526="","",IFERROR(IF(_xlfn.XLOOKUP($C526,tbl_StartedStatus[Bold ID],tbl_StartedStatus[Started])="Started","Yes",IF(_xlfn.XLOOKUP($C526,tbl_StartedStatus[Bold ID],tbl_StartedStatus[Started])="No Show","No Show","")),""))</f>
        <v/>
      </c>
    </row>
    <row r="527" spans="1:8" ht="15" customHeight="1" thickBot="1">
      <c r="A527" s="641" t="str">
        <f>IF($C527="","",IFERROR(_xlfn.XLOOKUP($C527,'1.PrepList'!$I$2:$I$1500,'1.PrepList'!$G$2:$G$1500,"")&amp;"",""))</f>
        <v/>
      </c>
      <c r="B527" s="425" t="str">
        <f>IF($C527="","",IFERROR(_xlfn.XLOOKUP($C527,'1.PrepList'!$I$2:$I$1500,'1.PrepList'!$H$2:$H$1500,"")&amp;"",""))</f>
        <v/>
      </c>
      <c r="D527" s="425" t="str">
        <f>IF($C527="","",IFERROR(_xlfn.XLOOKUP($C527,'1.PrepList'!$I$2:$I$1500,'1.PrepList'!$J$2:$J$1500,"")&amp;"",""))</f>
        <v/>
      </c>
      <c r="E527" s="638" t="str">
        <f>IF($C527="","",IFERROR(_xlfn.XLOOKUP($C527,'1.PrepList'!$I$2:$I$1500,'1.PrepList'!$N$2:$N$1500,"")&amp;"",""))</f>
        <v/>
      </c>
      <c r="F527" s="638" t="str">
        <f>IF($C527="","",IFERROR(_xlfn.XLOOKUP($C527,'1.PrepList'!$I$2:$I$1500,'1.PrepList'!$K$2:$K$1500,"")&amp;"",""))</f>
        <v/>
      </c>
      <c r="H527" s="644" t="str">
        <f>IF($C527="","",IFERROR(IF(_xlfn.XLOOKUP($C527,tbl_StartedStatus[Bold ID],tbl_StartedStatus[Started])="Started","Yes",IF(_xlfn.XLOOKUP($C527,tbl_StartedStatus[Bold ID],tbl_StartedStatus[Started])="No Show","No Show","")),""))</f>
        <v/>
      </c>
    </row>
    <row r="528" spans="1:8" ht="15" customHeight="1" thickBot="1">
      <c r="A528" s="641" t="str">
        <f>IF($C528="","",IFERROR(_xlfn.XLOOKUP($C528,'1.PrepList'!$I$2:$I$1500,'1.PrepList'!$G$2:$G$1500,"")&amp;"",""))</f>
        <v/>
      </c>
      <c r="B528" s="425" t="str">
        <f>IF($C528="","",IFERROR(_xlfn.XLOOKUP($C528,'1.PrepList'!$I$2:$I$1500,'1.PrepList'!$H$2:$H$1500,"")&amp;"",""))</f>
        <v/>
      </c>
      <c r="D528" s="425" t="str">
        <f>IF($C528="","",IFERROR(_xlfn.XLOOKUP($C528,'1.PrepList'!$I$2:$I$1500,'1.PrepList'!$J$2:$J$1500,"")&amp;"",""))</f>
        <v/>
      </c>
      <c r="E528" s="638" t="str">
        <f>IF($C528="","",IFERROR(_xlfn.XLOOKUP($C528,'1.PrepList'!$I$2:$I$1500,'1.PrepList'!$N$2:$N$1500,"")&amp;"",""))</f>
        <v/>
      </c>
      <c r="F528" s="638" t="str">
        <f>IF($C528="","",IFERROR(_xlfn.XLOOKUP($C528,'1.PrepList'!$I$2:$I$1500,'1.PrepList'!$K$2:$K$1500,"")&amp;"",""))</f>
        <v/>
      </c>
      <c r="H528" s="644" t="str">
        <f>IF($C528="","",IFERROR(IF(_xlfn.XLOOKUP($C528,tbl_StartedStatus[Bold ID],tbl_StartedStatus[Started])="Started","Yes",IF(_xlfn.XLOOKUP($C528,tbl_StartedStatus[Bold ID],tbl_StartedStatus[Started])="No Show","No Show","")),""))</f>
        <v/>
      </c>
    </row>
    <row r="529" spans="1:8" ht="15" customHeight="1" thickBot="1">
      <c r="A529" s="641" t="str">
        <f>IF($C529="","",IFERROR(_xlfn.XLOOKUP($C529,'1.PrepList'!$I$2:$I$1500,'1.PrepList'!$G$2:$G$1500,"")&amp;"",""))</f>
        <v/>
      </c>
      <c r="B529" s="425" t="str">
        <f>IF($C529="","",IFERROR(_xlfn.XLOOKUP($C529,'1.PrepList'!$I$2:$I$1500,'1.PrepList'!$H$2:$H$1500,"")&amp;"",""))</f>
        <v/>
      </c>
      <c r="D529" s="425" t="str">
        <f>IF($C529="","",IFERROR(_xlfn.XLOOKUP($C529,'1.PrepList'!$I$2:$I$1500,'1.PrepList'!$J$2:$J$1500,"")&amp;"",""))</f>
        <v/>
      </c>
      <c r="E529" s="638" t="str">
        <f>IF($C529="","",IFERROR(_xlfn.XLOOKUP($C529,'1.PrepList'!$I$2:$I$1500,'1.PrepList'!$N$2:$N$1500,"")&amp;"",""))</f>
        <v/>
      </c>
      <c r="F529" s="638" t="str">
        <f>IF($C529="","",IFERROR(_xlfn.XLOOKUP($C529,'1.PrepList'!$I$2:$I$1500,'1.PrepList'!$K$2:$K$1500,"")&amp;"",""))</f>
        <v/>
      </c>
      <c r="H529" s="644" t="str">
        <f>IF($C529="","",IFERROR(IF(_xlfn.XLOOKUP($C529,tbl_StartedStatus[Bold ID],tbl_StartedStatus[Started])="Started","Yes",IF(_xlfn.XLOOKUP($C529,tbl_StartedStatus[Bold ID],tbl_StartedStatus[Started])="No Show","No Show","")),""))</f>
        <v/>
      </c>
    </row>
    <row r="530" spans="1:8" ht="15" customHeight="1" thickBot="1">
      <c r="A530" s="641" t="str">
        <f>IF($C530="","",IFERROR(_xlfn.XLOOKUP($C530,'1.PrepList'!$I$2:$I$1500,'1.PrepList'!$G$2:$G$1500,"")&amp;"",""))</f>
        <v/>
      </c>
      <c r="B530" s="425" t="str">
        <f>IF($C530="","",IFERROR(_xlfn.XLOOKUP($C530,'1.PrepList'!$I$2:$I$1500,'1.PrepList'!$H$2:$H$1500,"")&amp;"",""))</f>
        <v/>
      </c>
      <c r="D530" s="425" t="str">
        <f>IF($C530="","",IFERROR(_xlfn.XLOOKUP($C530,'1.PrepList'!$I$2:$I$1500,'1.PrepList'!$J$2:$J$1500,"")&amp;"",""))</f>
        <v/>
      </c>
      <c r="E530" s="638" t="str">
        <f>IF($C530="","",IFERROR(_xlfn.XLOOKUP($C530,'1.PrepList'!$I$2:$I$1500,'1.PrepList'!$N$2:$N$1500,"")&amp;"",""))</f>
        <v/>
      </c>
      <c r="F530" s="638" t="str">
        <f>IF($C530="","",IFERROR(_xlfn.XLOOKUP($C530,'1.PrepList'!$I$2:$I$1500,'1.PrepList'!$K$2:$K$1500,"")&amp;"",""))</f>
        <v/>
      </c>
      <c r="H530" s="644" t="str">
        <f>IF($C530="","",IFERROR(IF(_xlfn.XLOOKUP($C530,tbl_StartedStatus[Bold ID],tbl_StartedStatus[Started])="Started","Yes",IF(_xlfn.XLOOKUP($C530,tbl_StartedStatus[Bold ID],tbl_StartedStatus[Started])="No Show","No Show","")),""))</f>
        <v/>
      </c>
    </row>
    <row r="531" spans="1:8" ht="15" customHeight="1" thickBot="1">
      <c r="A531" s="641" t="str">
        <f>IF($C531="","",IFERROR(_xlfn.XLOOKUP($C531,'1.PrepList'!$I$2:$I$1500,'1.PrepList'!$G$2:$G$1500,"")&amp;"",""))</f>
        <v/>
      </c>
      <c r="B531" s="425" t="str">
        <f>IF($C531="","",IFERROR(_xlfn.XLOOKUP($C531,'1.PrepList'!$I$2:$I$1500,'1.PrepList'!$H$2:$H$1500,"")&amp;"",""))</f>
        <v/>
      </c>
      <c r="D531" s="425" t="str">
        <f>IF($C531="","",IFERROR(_xlfn.XLOOKUP($C531,'1.PrepList'!$I$2:$I$1500,'1.PrepList'!$J$2:$J$1500,"")&amp;"",""))</f>
        <v/>
      </c>
      <c r="E531" s="638" t="str">
        <f>IF($C531="","",IFERROR(_xlfn.XLOOKUP($C531,'1.PrepList'!$I$2:$I$1500,'1.PrepList'!$N$2:$N$1500,"")&amp;"",""))</f>
        <v/>
      </c>
      <c r="F531" s="638" t="str">
        <f>IF($C531="","",IFERROR(_xlfn.XLOOKUP($C531,'1.PrepList'!$I$2:$I$1500,'1.PrepList'!$K$2:$K$1500,"")&amp;"",""))</f>
        <v/>
      </c>
      <c r="H531" s="644" t="str">
        <f>IF($C531="","",IFERROR(IF(_xlfn.XLOOKUP($C531,tbl_StartedStatus[Bold ID],tbl_StartedStatus[Started])="Started","Yes",IF(_xlfn.XLOOKUP($C531,tbl_StartedStatus[Bold ID],tbl_StartedStatus[Started])="No Show","No Show","")),""))</f>
        <v/>
      </c>
    </row>
    <row r="532" spans="1:8" ht="15" customHeight="1" thickBot="1">
      <c r="A532" s="641" t="str">
        <f>IF($C532="","",IFERROR(_xlfn.XLOOKUP($C532,'1.PrepList'!$I$2:$I$1500,'1.PrepList'!$G$2:$G$1500,"")&amp;"",""))</f>
        <v/>
      </c>
      <c r="B532" s="425" t="str">
        <f>IF($C532="","",IFERROR(_xlfn.XLOOKUP($C532,'1.PrepList'!$I$2:$I$1500,'1.PrepList'!$H$2:$H$1500,"")&amp;"",""))</f>
        <v/>
      </c>
      <c r="D532" s="425" t="str">
        <f>IF($C532="","",IFERROR(_xlfn.XLOOKUP($C532,'1.PrepList'!$I$2:$I$1500,'1.PrepList'!$J$2:$J$1500,"")&amp;"",""))</f>
        <v/>
      </c>
      <c r="E532" s="638" t="str">
        <f>IF($C532="","",IFERROR(_xlfn.XLOOKUP($C532,'1.PrepList'!$I$2:$I$1500,'1.PrepList'!$N$2:$N$1500,"")&amp;"",""))</f>
        <v/>
      </c>
      <c r="F532" s="638" t="str">
        <f>IF($C532="","",IFERROR(_xlfn.XLOOKUP($C532,'1.PrepList'!$I$2:$I$1500,'1.PrepList'!$K$2:$K$1500,"")&amp;"",""))</f>
        <v/>
      </c>
      <c r="H532" s="644" t="str">
        <f>IF($C532="","",IFERROR(IF(_xlfn.XLOOKUP($C532,tbl_StartedStatus[Bold ID],tbl_StartedStatus[Started])="Started","Yes",IF(_xlfn.XLOOKUP($C532,tbl_StartedStatus[Bold ID],tbl_StartedStatus[Started])="No Show","No Show","")),""))</f>
        <v/>
      </c>
    </row>
    <row r="533" spans="1:8" ht="15" customHeight="1" thickBot="1">
      <c r="A533" s="641" t="str">
        <f>IF($C533="","",IFERROR(_xlfn.XLOOKUP($C533,'1.PrepList'!$I$2:$I$1500,'1.PrepList'!$G$2:$G$1500,"")&amp;"",""))</f>
        <v/>
      </c>
      <c r="B533" s="425" t="str">
        <f>IF($C533="","",IFERROR(_xlfn.XLOOKUP($C533,'1.PrepList'!$I$2:$I$1500,'1.PrepList'!$H$2:$H$1500,"")&amp;"",""))</f>
        <v/>
      </c>
      <c r="D533" s="425" t="str">
        <f>IF($C533="","",IFERROR(_xlfn.XLOOKUP($C533,'1.PrepList'!$I$2:$I$1500,'1.PrepList'!$J$2:$J$1500,"")&amp;"",""))</f>
        <v/>
      </c>
      <c r="E533" s="638" t="str">
        <f>IF($C533="","",IFERROR(_xlfn.XLOOKUP($C533,'1.PrepList'!$I$2:$I$1500,'1.PrepList'!$N$2:$N$1500,"")&amp;"",""))</f>
        <v/>
      </c>
      <c r="F533" s="638" t="str">
        <f>IF($C533="","",IFERROR(_xlfn.XLOOKUP($C533,'1.PrepList'!$I$2:$I$1500,'1.PrepList'!$K$2:$K$1500,"")&amp;"",""))</f>
        <v/>
      </c>
      <c r="H533" s="644" t="str">
        <f>IF($C533="","",IFERROR(IF(_xlfn.XLOOKUP($C533,tbl_StartedStatus[Bold ID],tbl_StartedStatus[Started])="Started","Yes",IF(_xlfn.XLOOKUP($C533,tbl_StartedStatus[Bold ID],tbl_StartedStatus[Started])="No Show","No Show","")),""))</f>
        <v/>
      </c>
    </row>
    <row r="534" spans="1:8" ht="15" customHeight="1" thickBot="1">
      <c r="A534" s="641" t="str">
        <f>IF($C534="","",IFERROR(_xlfn.XLOOKUP($C534,'1.PrepList'!$I$2:$I$1500,'1.PrepList'!$G$2:$G$1500,"")&amp;"",""))</f>
        <v/>
      </c>
      <c r="B534" s="425" t="str">
        <f>IF($C534="","",IFERROR(_xlfn.XLOOKUP($C534,'1.PrepList'!$I$2:$I$1500,'1.PrepList'!$H$2:$H$1500,"")&amp;"",""))</f>
        <v/>
      </c>
      <c r="D534" s="425" t="str">
        <f>IF($C534="","",IFERROR(_xlfn.XLOOKUP($C534,'1.PrepList'!$I$2:$I$1500,'1.PrepList'!$J$2:$J$1500,"")&amp;"",""))</f>
        <v/>
      </c>
      <c r="E534" s="638" t="str">
        <f>IF($C534="","",IFERROR(_xlfn.XLOOKUP($C534,'1.PrepList'!$I$2:$I$1500,'1.PrepList'!$N$2:$N$1500,"")&amp;"",""))</f>
        <v/>
      </c>
      <c r="F534" s="638" t="str">
        <f>IF($C534="","",IFERROR(_xlfn.XLOOKUP($C534,'1.PrepList'!$I$2:$I$1500,'1.PrepList'!$K$2:$K$1500,"")&amp;"",""))</f>
        <v/>
      </c>
      <c r="H534" s="644" t="str">
        <f>IF($C534="","",IFERROR(IF(_xlfn.XLOOKUP($C534,tbl_StartedStatus[Bold ID],tbl_StartedStatus[Started])="Started","Yes",IF(_xlfn.XLOOKUP($C534,tbl_StartedStatus[Bold ID],tbl_StartedStatus[Started])="No Show","No Show","")),""))</f>
        <v/>
      </c>
    </row>
    <row r="535" spans="1:8" ht="15" customHeight="1" thickBot="1">
      <c r="A535" s="641" t="str">
        <f>IF($C535="","",IFERROR(_xlfn.XLOOKUP($C535,'1.PrepList'!$I$2:$I$1500,'1.PrepList'!$G$2:$G$1500,"")&amp;"",""))</f>
        <v/>
      </c>
      <c r="B535" s="425" t="str">
        <f>IF($C535="","",IFERROR(_xlfn.XLOOKUP($C535,'1.PrepList'!$I$2:$I$1500,'1.PrepList'!$H$2:$H$1500,"")&amp;"",""))</f>
        <v/>
      </c>
      <c r="D535" s="425" t="str">
        <f>IF($C535="","",IFERROR(_xlfn.XLOOKUP($C535,'1.PrepList'!$I$2:$I$1500,'1.PrepList'!$J$2:$J$1500,"")&amp;"",""))</f>
        <v/>
      </c>
      <c r="E535" s="638" t="str">
        <f>IF($C535="","",IFERROR(_xlfn.XLOOKUP($C535,'1.PrepList'!$I$2:$I$1500,'1.PrepList'!$N$2:$N$1500,"")&amp;"",""))</f>
        <v/>
      </c>
      <c r="F535" s="638" t="str">
        <f>IF($C535="","",IFERROR(_xlfn.XLOOKUP($C535,'1.PrepList'!$I$2:$I$1500,'1.PrepList'!$K$2:$K$1500,"")&amp;"",""))</f>
        <v/>
      </c>
      <c r="H535" s="644" t="str">
        <f>IF($C535="","",IFERROR(IF(_xlfn.XLOOKUP($C535,tbl_StartedStatus[Bold ID],tbl_StartedStatus[Started])="Started","Yes",IF(_xlfn.XLOOKUP($C535,tbl_StartedStatus[Bold ID],tbl_StartedStatus[Started])="No Show","No Show","")),""))</f>
        <v/>
      </c>
    </row>
    <row r="536" spans="1:8" ht="15" customHeight="1" thickBot="1">
      <c r="A536" s="641" t="str">
        <f>IF($C536="","",IFERROR(_xlfn.XLOOKUP($C536,'1.PrepList'!$I$2:$I$1500,'1.PrepList'!$G$2:$G$1500,"")&amp;"",""))</f>
        <v/>
      </c>
      <c r="B536" s="425" t="str">
        <f>IF($C536="","",IFERROR(_xlfn.XLOOKUP($C536,'1.PrepList'!$I$2:$I$1500,'1.PrepList'!$H$2:$H$1500,"")&amp;"",""))</f>
        <v/>
      </c>
      <c r="D536" s="425" t="str">
        <f>IF($C536="","",IFERROR(_xlfn.XLOOKUP($C536,'1.PrepList'!$I$2:$I$1500,'1.PrepList'!$J$2:$J$1500,"")&amp;"",""))</f>
        <v/>
      </c>
      <c r="E536" s="638" t="str">
        <f>IF($C536="","",IFERROR(_xlfn.XLOOKUP($C536,'1.PrepList'!$I$2:$I$1500,'1.PrepList'!$N$2:$N$1500,"")&amp;"",""))</f>
        <v/>
      </c>
      <c r="F536" s="638" t="str">
        <f>IF($C536="","",IFERROR(_xlfn.XLOOKUP($C536,'1.PrepList'!$I$2:$I$1500,'1.PrepList'!$K$2:$K$1500,"")&amp;"",""))</f>
        <v/>
      </c>
      <c r="H536" s="644" t="str">
        <f>IF($C536="","",IFERROR(IF(_xlfn.XLOOKUP($C536,tbl_StartedStatus[Bold ID],tbl_StartedStatus[Started])="Started","Yes",IF(_xlfn.XLOOKUP($C536,tbl_StartedStatus[Bold ID],tbl_StartedStatus[Started])="No Show","No Show","")),""))</f>
        <v/>
      </c>
    </row>
    <row r="537" spans="1:8" ht="15" customHeight="1" thickBot="1">
      <c r="A537" s="641" t="str">
        <f>IF($C537="","",IFERROR(_xlfn.XLOOKUP($C537,'1.PrepList'!$I$2:$I$1500,'1.PrepList'!$G$2:$G$1500,"")&amp;"",""))</f>
        <v/>
      </c>
      <c r="B537" s="425" t="str">
        <f>IF($C537="","",IFERROR(_xlfn.XLOOKUP($C537,'1.PrepList'!$I$2:$I$1500,'1.PrepList'!$H$2:$H$1500,"")&amp;"",""))</f>
        <v/>
      </c>
      <c r="D537" s="425" t="str">
        <f>IF($C537="","",IFERROR(_xlfn.XLOOKUP($C537,'1.PrepList'!$I$2:$I$1500,'1.PrepList'!$J$2:$J$1500,"")&amp;"",""))</f>
        <v/>
      </c>
      <c r="E537" s="638" t="str">
        <f>IF($C537="","",IFERROR(_xlfn.XLOOKUP($C537,'1.PrepList'!$I$2:$I$1500,'1.PrepList'!$N$2:$N$1500,"")&amp;"",""))</f>
        <v/>
      </c>
      <c r="F537" s="638" t="str">
        <f>IF($C537="","",IFERROR(_xlfn.XLOOKUP($C537,'1.PrepList'!$I$2:$I$1500,'1.PrepList'!$K$2:$K$1500,"")&amp;"",""))</f>
        <v/>
      </c>
      <c r="H537" s="644" t="str">
        <f>IF($C537="","",IFERROR(IF(_xlfn.XLOOKUP($C537,tbl_StartedStatus[Bold ID],tbl_StartedStatus[Started])="Started","Yes",IF(_xlfn.XLOOKUP($C537,tbl_StartedStatus[Bold ID],tbl_StartedStatus[Started])="No Show","No Show","")),""))</f>
        <v/>
      </c>
    </row>
    <row r="538" spans="1:8" ht="15" customHeight="1" thickBot="1">
      <c r="A538" s="641" t="str">
        <f>IF($C538="","",IFERROR(_xlfn.XLOOKUP($C538,'1.PrepList'!$I$2:$I$1500,'1.PrepList'!$G$2:$G$1500,"")&amp;"",""))</f>
        <v/>
      </c>
      <c r="B538" s="425" t="str">
        <f>IF($C538="","",IFERROR(_xlfn.XLOOKUP($C538,'1.PrepList'!$I$2:$I$1500,'1.PrepList'!$H$2:$H$1500,"")&amp;"",""))</f>
        <v/>
      </c>
      <c r="D538" s="425" t="str">
        <f>IF($C538="","",IFERROR(_xlfn.XLOOKUP($C538,'1.PrepList'!$I$2:$I$1500,'1.PrepList'!$J$2:$J$1500,"")&amp;"",""))</f>
        <v/>
      </c>
      <c r="E538" s="638" t="str">
        <f>IF($C538="","",IFERROR(_xlfn.XLOOKUP($C538,'1.PrepList'!$I$2:$I$1500,'1.PrepList'!$N$2:$N$1500,"")&amp;"",""))</f>
        <v/>
      </c>
      <c r="F538" s="638" t="str">
        <f>IF($C538="","",IFERROR(_xlfn.XLOOKUP($C538,'1.PrepList'!$I$2:$I$1500,'1.PrepList'!$K$2:$K$1500,"")&amp;"",""))</f>
        <v/>
      </c>
      <c r="H538" s="644" t="str">
        <f>IF($C538="","",IFERROR(IF(_xlfn.XLOOKUP($C538,tbl_StartedStatus[Bold ID],tbl_StartedStatus[Started])="Started","Yes",IF(_xlfn.XLOOKUP($C538,tbl_StartedStatus[Bold ID],tbl_StartedStatus[Started])="No Show","No Show","")),""))</f>
        <v/>
      </c>
    </row>
    <row r="539" spans="1:8" ht="15" customHeight="1" thickBot="1">
      <c r="A539" s="641" t="str">
        <f>IF($C539="","",IFERROR(_xlfn.XLOOKUP($C539,'1.PrepList'!$I$2:$I$1500,'1.PrepList'!$G$2:$G$1500,"")&amp;"",""))</f>
        <v/>
      </c>
      <c r="B539" s="425" t="str">
        <f>IF($C539="","",IFERROR(_xlfn.XLOOKUP($C539,'1.PrepList'!$I$2:$I$1500,'1.PrepList'!$H$2:$H$1500,"")&amp;"",""))</f>
        <v/>
      </c>
      <c r="D539" s="425" t="str">
        <f>IF($C539="","",IFERROR(_xlfn.XLOOKUP($C539,'1.PrepList'!$I$2:$I$1500,'1.PrepList'!$J$2:$J$1500,"")&amp;"",""))</f>
        <v/>
      </c>
      <c r="E539" s="638" t="str">
        <f>IF($C539="","",IFERROR(_xlfn.XLOOKUP($C539,'1.PrepList'!$I$2:$I$1500,'1.PrepList'!$N$2:$N$1500,"")&amp;"",""))</f>
        <v/>
      </c>
      <c r="F539" s="638" t="str">
        <f>IF($C539="","",IFERROR(_xlfn.XLOOKUP($C539,'1.PrepList'!$I$2:$I$1500,'1.PrepList'!$K$2:$K$1500,"")&amp;"",""))</f>
        <v/>
      </c>
      <c r="H539" s="644" t="str">
        <f>IF($C539="","",IFERROR(IF(_xlfn.XLOOKUP($C539,tbl_StartedStatus[Bold ID],tbl_StartedStatus[Started])="Started","Yes",IF(_xlfn.XLOOKUP($C539,tbl_StartedStatus[Bold ID],tbl_StartedStatus[Started])="No Show","No Show","")),""))</f>
        <v/>
      </c>
    </row>
    <row r="540" spans="1:8" ht="15" customHeight="1" thickBot="1">
      <c r="A540" s="641" t="str">
        <f>IF($C540="","",IFERROR(_xlfn.XLOOKUP($C540,'1.PrepList'!$I$2:$I$1500,'1.PrepList'!$G$2:$G$1500,"")&amp;"",""))</f>
        <v/>
      </c>
      <c r="B540" s="425" t="str">
        <f>IF($C540="","",IFERROR(_xlfn.XLOOKUP($C540,'1.PrepList'!$I$2:$I$1500,'1.PrepList'!$H$2:$H$1500,"")&amp;"",""))</f>
        <v/>
      </c>
      <c r="D540" s="425" t="str">
        <f>IF($C540="","",IFERROR(_xlfn.XLOOKUP($C540,'1.PrepList'!$I$2:$I$1500,'1.PrepList'!$J$2:$J$1500,"")&amp;"",""))</f>
        <v/>
      </c>
      <c r="E540" s="638" t="str">
        <f>IF($C540="","",IFERROR(_xlfn.XLOOKUP($C540,'1.PrepList'!$I$2:$I$1500,'1.PrepList'!$N$2:$N$1500,"")&amp;"",""))</f>
        <v/>
      </c>
      <c r="F540" s="638" t="str">
        <f>IF($C540="","",IFERROR(_xlfn.XLOOKUP($C540,'1.PrepList'!$I$2:$I$1500,'1.PrepList'!$K$2:$K$1500,"")&amp;"",""))</f>
        <v/>
      </c>
      <c r="H540" s="644" t="str">
        <f>IF($C540="","",IFERROR(IF(_xlfn.XLOOKUP($C540,tbl_StartedStatus[Bold ID],tbl_StartedStatus[Started])="Started","Yes",IF(_xlfn.XLOOKUP($C540,tbl_StartedStatus[Bold ID],tbl_StartedStatus[Started])="No Show","No Show","")),""))</f>
        <v/>
      </c>
    </row>
    <row r="541" spans="1:8" ht="15" customHeight="1" thickBot="1">
      <c r="A541" s="641" t="str">
        <f>IF($C541="","",IFERROR(_xlfn.XLOOKUP($C541,'1.PrepList'!$I$2:$I$1500,'1.PrepList'!$G$2:$G$1500,"")&amp;"",""))</f>
        <v/>
      </c>
      <c r="B541" s="425" t="str">
        <f>IF($C541="","",IFERROR(_xlfn.XLOOKUP($C541,'1.PrepList'!$I$2:$I$1500,'1.PrepList'!$H$2:$H$1500,"")&amp;"",""))</f>
        <v/>
      </c>
      <c r="D541" s="425" t="str">
        <f>IF($C541="","",IFERROR(_xlfn.XLOOKUP($C541,'1.PrepList'!$I$2:$I$1500,'1.PrepList'!$J$2:$J$1500,"")&amp;"",""))</f>
        <v/>
      </c>
      <c r="E541" s="638" t="str">
        <f>IF($C541="","",IFERROR(_xlfn.XLOOKUP($C541,'1.PrepList'!$I$2:$I$1500,'1.PrepList'!$N$2:$N$1500,"")&amp;"",""))</f>
        <v/>
      </c>
      <c r="F541" s="638" t="str">
        <f>IF($C541="","",IFERROR(_xlfn.XLOOKUP($C541,'1.PrepList'!$I$2:$I$1500,'1.PrepList'!$K$2:$K$1500,"")&amp;"",""))</f>
        <v/>
      </c>
      <c r="H541" s="644" t="str">
        <f>IF($C541="","",IFERROR(IF(_xlfn.XLOOKUP($C541,tbl_StartedStatus[Bold ID],tbl_StartedStatus[Started])="Started","Yes",IF(_xlfn.XLOOKUP($C541,tbl_StartedStatus[Bold ID],tbl_StartedStatus[Started])="No Show","No Show","")),""))</f>
        <v/>
      </c>
    </row>
    <row r="542" spans="1:8" ht="15" customHeight="1" thickBot="1">
      <c r="A542" s="641" t="str">
        <f>IF($C542="","",IFERROR(_xlfn.XLOOKUP($C542,'1.PrepList'!$I$2:$I$1500,'1.PrepList'!$G$2:$G$1500,"")&amp;"",""))</f>
        <v/>
      </c>
      <c r="B542" s="425" t="str">
        <f>IF($C542="","",IFERROR(_xlfn.XLOOKUP($C542,'1.PrepList'!$I$2:$I$1500,'1.PrepList'!$H$2:$H$1500,"")&amp;"",""))</f>
        <v/>
      </c>
      <c r="D542" s="425" t="str">
        <f>IF($C542="","",IFERROR(_xlfn.XLOOKUP($C542,'1.PrepList'!$I$2:$I$1500,'1.PrepList'!$J$2:$J$1500,"")&amp;"",""))</f>
        <v/>
      </c>
      <c r="E542" s="638" t="str">
        <f>IF($C542="","",IFERROR(_xlfn.XLOOKUP($C542,'1.PrepList'!$I$2:$I$1500,'1.PrepList'!$N$2:$N$1500,"")&amp;"",""))</f>
        <v/>
      </c>
      <c r="F542" s="638" t="str">
        <f>IF($C542="","",IFERROR(_xlfn.XLOOKUP($C542,'1.PrepList'!$I$2:$I$1500,'1.PrepList'!$K$2:$K$1500,"")&amp;"",""))</f>
        <v/>
      </c>
      <c r="H542" s="644" t="str">
        <f>IF($C542="","",IFERROR(IF(_xlfn.XLOOKUP($C542,tbl_StartedStatus[Bold ID],tbl_StartedStatus[Started])="Started","Yes",IF(_xlfn.XLOOKUP($C542,tbl_StartedStatus[Bold ID],tbl_StartedStatus[Started])="No Show","No Show","")),""))</f>
        <v/>
      </c>
    </row>
    <row r="543" spans="1:8" ht="15" customHeight="1" thickBot="1">
      <c r="A543" s="641" t="str">
        <f>IF($C543="","",IFERROR(_xlfn.XLOOKUP($C543,'1.PrepList'!$I$2:$I$1500,'1.PrepList'!$G$2:$G$1500,"")&amp;"",""))</f>
        <v/>
      </c>
      <c r="B543" s="425" t="str">
        <f>IF($C543="","",IFERROR(_xlfn.XLOOKUP($C543,'1.PrepList'!$I$2:$I$1500,'1.PrepList'!$H$2:$H$1500,"")&amp;"",""))</f>
        <v/>
      </c>
      <c r="D543" s="425" t="str">
        <f>IF($C543="","",IFERROR(_xlfn.XLOOKUP($C543,'1.PrepList'!$I$2:$I$1500,'1.PrepList'!$J$2:$J$1500,"")&amp;"",""))</f>
        <v/>
      </c>
      <c r="E543" s="638" t="str">
        <f>IF($C543="","",IFERROR(_xlfn.XLOOKUP($C543,'1.PrepList'!$I$2:$I$1500,'1.PrepList'!$N$2:$N$1500,"")&amp;"",""))</f>
        <v/>
      </c>
      <c r="F543" s="638" t="str">
        <f>IF($C543="","",IFERROR(_xlfn.XLOOKUP($C543,'1.PrepList'!$I$2:$I$1500,'1.PrepList'!$K$2:$K$1500,"")&amp;"",""))</f>
        <v/>
      </c>
      <c r="H543" s="644" t="str">
        <f>IF($C543="","",IFERROR(IF(_xlfn.XLOOKUP($C543,tbl_StartedStatus[Bold ID],tbl_StartedStatus[Started])="Started","Yes",IF(_xlfn.XLOOKUP($C543,tbl_StartedStatus[Bold ID],tbl_StartedStatus[Started])="No Show","No Show","")),""))</f>
        <v/>
      </c>
    </row>
    <row r="544" spans="1:8" ht="15" customHeight="1" thickBot="1">
      <c r="A544" s="641" t="str">
        <f>IF($C544="","",IFERROR(_xlfn.XLOOKUP($C544,'1.PrepList'!$I$2:$I$1500,'1.PrepList'!$G$2:$G$1500,"")&amp;"",""))</f>
        <v/>
      </c>
      <c r="B544" s="425" t="str">
        <f>IF($C544="","",IFERROR(_xlfn.XLOOKUP($C544,'1.PrepList'!$I$2:$I$1500,'1.PrepList'!$H$2:$H$1500,"")&amp;"",""))</f>
        <v/>
      </c>
      <c r="D544" s="425" t="str">
        <f>IF($C544="","",IFERROR(_xlfn.XLOOKUP($C544,'1.PrepList'!$I$2:$I$1500,'1.PrepList'!$J$2:$J$1500,"")&amp;"",""))</f>
        <v/>
      </c>
      <c r="E544" s="638" t="str">
        <f>IF($C544="","",IFERROR(_xlfn.XLOOKUP($C544,'1.PrepList'!$I$2:$I$1500,'1.PrepList'!$N$2:$N$1500,"")&amp;"",""))</f>
        <v/>
      </c>
      <c r="F544" s="638" t="str">
        <f>IF($C544="","",IFERROR(_xlfn.XLOOKUP($C544,'1.PrepList'!$I$2:$I$1500,'1.PrepList'!$K$2:$K$1500,"")&amp;"",""))</f>
        <v/>
      </c>
      <c r="H544" s="644" t="str">
        <f>IF($C544="","",IFERROR(IF(_xlfn.XLOOKUP($C544,tbl_StartedStatus[Bold ID],tbl_StartedStatus[Started])="Started","Yes",IF(_xlfn.XLOOKUP($C544,tbl_StartedStatus[Bold ID],tbl_StartedStatus[Started])="No Show","No Show","")),""))</f>
        <v/>
      </c>
    </row>
    <row r="545" spans="1:8" ht="15" customHeight="1" thickBot="1">
      <c r="A545" s="641" t="str">
        <f>IF($C545="","",IFERROR(_xlfn.XLOOKUP($C545,'1.PrepList'!$I$2:$I$1500,'1.PrepList'!$G$2:$G$1500,"")&amp;"",""))</f>
        <v/>
      </c>
      <c r="B545" s="425" t="str">
        <f>IF($C545="","",IFERROR(_xlfn.XLOOKUP($C545,'1.PrepList'!$I$2:$I$1500,'1.PrepList'!$H$2:$H$1500,"")&amp;"",""))</f>
        <v/>
      </c>
      <c r="D545" s="425" t="str">
        <f>IF($C545="","",IFERROR(_xlfn.XLOOKUP($C545,'1.PrepList'!$I$2:$I$1500,'1.PrepList'!$J$2:$J$1500,"")&amp;"",""))</f>
        <v/>
      </c>
      <c r="E545" s="638" t="str">
        <f>IF($C545="","",IFERROR(_xlfn.XLOOKUP($C545,'1.PrepList'!$I$2:$I$1500,'1.PrepList'!$N$2:$N$1500,"")&amp;"",""))</f>
        <v/>
      </c>
      <c r="F545" s="638" t="str">
        <f>IF($C545="","",IFERROR(_xlfn.XLOOKUP($C545,'1.PrepList'!$I$2:$I$1500,'1.PrepList'!$K$2:$K$1500,"")&amp;"",""))</f>
        <v/>
      </c>
      <c r="H545" s="644" t="str">
        <f>IF($C545="","",IFERROR(IF(_xlfn.XLOOKUP($C545,tbl_StartedStatus[Bold ID],tbl_StartedStatus[Started])="Started","Yes",IF(_xlfn.XLOOKUP($C545,tbl_StartedStatus[Bold ID],tbl_StartedStatus[Started])="No Show","No Show","")),""))</f>
        <v/>
      </c>
    </row>
    <row r="546" spans="1:8" ht="15" customHeight="1" thickBot="1">
      <c r="A546" s="641" t="str">
        <f>IF($C546="","",IFERROR(_xlfn.XLOOKUP($C546,'1.PrepList'!$I$2:$I$1500,'1.PrepList'!$G$2:$G$1500,"")&amp;"",""))</f>
        <v/>
      </c>
      <c r="B546" s="425" t="str">
        <f>IF($C546="","",IFERROR(_xlfn.XLOOKUP($C546,'1.PrepList'!$I$2:$I$1500,'1.PrepList'!$H$2:$H$1500,"")&amp;"",""))</f>
        <v/>
      </c>
      <c r="D546" s="425" t="str">
        <f>IF($C546="","",IFERROR(_xlfn.XLOOKUP($C546,'1.PrepList'!$I$2:$I$1500,'1.PrepList'!$J$2:$J$1500,"")&amp;"",""))</f>
        <v/>
      </c>
      <c r="E546" s="638" t="str">
        <f>IF($C546="","",IFERROR(_xlfn.XLOOKUP($C546,'1.PrepList'!$I$2:$I$1500,'1.PrepList'!$N$2:$N$1500,"")&amp;"",""))</f>
        <v/>
      </c>
      <c r="F546" s="638" t="str">
        <f>IF($C546="","",IFERROR(_xlfn.XLOOKUP($C546,'1.PrepList'!$I$2:$I$1500,'1.PrepList'!$K$2:$K$1500,"")&amp;"",""))</f>
        <v/>
      </c>
      <c r="H546" s="644" t="str">
        <f>IF($C546="","",IFERROR(IF(_xlfn.XLOOKUP($C546,tbl_StartedStatus[Bold ID],tbl_StartedStatus[Started])="Started","Yes",IF(_xlfn.XLOOKUP($C546,tbl_StartedStatus[Bold ID],tbl_StartedStatus[Started])="No Show","No Show","")),""))</f>
        <v/>
      </c>
    </row>
    <row r="547" spans="1:8" ht="15" customHeight="1" thickBot="1">
      <c r="A547" s="641" t="str">
        <f>IF($C547="","",IFERROR(_xlfn.XLOOKUP($C547,'1.PrepList'!$I$2:$I$1500,'1.PrepList'!$G$2:$G$1500,"")&amp;"",""))</f>
        <v/>
      </c>
      <c r="B547" s="425" t="str">
        <f>IF($C547="","",IFERROR(_xlfn.XLOOKUP($C547,'1.PrepList'!$I$2:$I$1500,'1.PrepList'!$H$2:$H$1500,"")&amp;"",""))</f>
        <v/>
      </c>
      <c r="D547" s="425" t="str">
        <f>IF($C547="","",IFERROR(_xlfn.XLOOKUP($C547,'1.PrepList'!$I$2:$I$1500,'1.PrepList'!$J$2:$J$1500,"")&amp;"",""))</f>
        <v/>
      </c>
      <c r="E547" s="638" t="str">
        <f>IF($C547="","",IFERROR(_xlfn.XLOOKUP($C547,'1.PrepList'!$I$2:$I$1500,'1.PrepList'!$N$2:$N$1500,"")&amp;"",""))</f>
        <v/>
      </c>
      <c r="F547" s="638" t="str">
        <f>IF($C547="","",IFERROR(_xlfn.XLOOKUP($C547,'1.PrepList'!$I$2:$I$1500,'1.PrepList'!$K$2:$K$1500,"")&amp;"",""))</f>
        <v/>
      </c>
      <c r="H547" s="644" t="str">
        <f>IF($C547="","",IFERROR(IF(_xlfn.XLOOKUP($C547,tbl_StartedStatus[Bold ID],tbl_StartedStatus[Started])="Started","Yes",IF(_xlfn.XLOOKUP($C547,tbl_StartedStatus[Bold ID],tbl_StartedStatus[Started])="No Show","No Show","")),""))</f>
        <v/>
      </c>
    </row>
    <row r="548" spans="1:8" ht="15" customHeight="1" thickBot="1">
      <c r="A548" s="641" t="str">
        <f>IF($C548="","",IFERROR(_xlfn.XLOOKUP($C548,'1.PrepList'!$I$2:$I$1500,'1.PrepList'!$G$2:$G$1500,"")&amp;"",""))</f>
        <v/>
      </c>
      <c r="B548" s="425" t="str">
        <f>IF($C548="","",IFERROR(_xlfn.XLOOKUP($C548,'1.PrepList'!$I$2:$I$1500,'1.PrepList'!$H$2:$H$1500,"")&amp;"",""))</f>
        <v/>
      </c>
      <c r="D548" s="425" t="str">
        <f>IF($C548="","",IFERROR(_xlfn.XLOOKUP($C548,'1.PrepList'!$I$2:$I$1500,'1.PrepList'!$J$2:$J$1500,"")&amp;"",""))</f>
        <v/>
      </c>
      <c r="E548" s="638" t="str">
        <f>IF($C548="","",IFERROR(_xlfn.XLOOKUP($C548,'1.PrepList'!$I$2:$I$1500,'1.PrepList'!$N$2:$N$1500,"")&amp;"",""))</f>
        <v/>
      </c>
      <c r="F548" s="638" t="str">
        <f>IF($C548="","",IFERROR(_xlfn.XLOOKUP($C548,'1.PrepList'!$I$2:$I$1500,'1.PrepList'!$K$2:$K$1500,"")&amp;"",""))</f>
        <v/>
      </c>
      <c r="H548" s="644" t="str">
        <f>IF($C548="","",IFERROR(IF(_xlfn.XLOOKUP($C548,tbl_StartedStatus[Bold ID],tbl_StartedStatus[Started])="Started","Yes",IF(_xlfn.XLOOKUP($C548,tbl_StartedStatus[Bold ID],tbl_StartedStatus[Started])="No Show","No Show","")),""))</f>
        <v/>
      </c>
    </row>
    <row r="549" spans="1:8" ht="15" customHeight="1" thickBot="1">
      <c r="A549" s="641" t="str">
        <f>IF($C549="","",IFERROR(_xlfn.XLOOKUP($C549,'1.PrepList'!$I$2:$I$1500,'1.PrepList'!$G$2:$G$1500,"")&amp;"",""))</f>
        <v/>
      </c>
      <c r="B549" s="425" t="str">
        <f>IF($C549="","",IFERROR(_xlfn.XLOOKUP($C549,'1.PrepList'!$I$2:$I$1500,'1.PrepList'!$H$2:$H$1500,"")&amp;"",""))</f>
        <v/>
      </c>
      <c r="D549" s="425" t="str">
        <f>IF($C549="","",IFERROR(_xlfn.XLOOKUP($C549,'1.PrepList'!$I$2:$I$1500,'1.PrepList'!$J$2:$J$1500,"")&amp;"",""))</f>
        <v/>
      </c>
      <c r="E549" s="638" t="str">
        <f>IF($C549="","",IFERROR(_xlfn.XLOOKUP($C549,'1.PrepList'!$I$2:$I$1500,'1.PrepList'!$N$2:$N$1500,"")&amp;"",""))</f>
        <v/>
      </c>
      <c r="F549" s="638" t="str">
        <f>IF($C549="","",IFERROR(_xlfn.XLOOKUP($C549,'1.PrepList'!$I$2:$I$1500,'1.PrepList'!$K$2:$K$1500,"")&amp;"",""))</f>
        <v/>
      </c>
      <c r="H549" s="644" t="str">
        <f>IF($C549="","",IFERROR(IF(_xlfn.XLOOKUP($C549,tbl_StartedStatus[Bold ID],tbl_StartedStatus[Started])="Started","Yes",IF(_xlfn.XLOOKUP($C549,tbl_StartedStatus[Bold ID],tbl_StartedStatus[Started])="No Show","No Show","")),""))</f>
        <v/>
      </c>
    </row>
    <row r="550" spans="1:8" ht="15" customHeight="1" thickBot="1">
      <c r="A550" s="641" t="str">
        <f>IF($C550="","",IFERROR(_xlfn.XLOOKUP($C550,'1.PrepList'!$I$2:$I$1500,'1.PrepList'!$G$2:$G$1500,"")&amp;"",""))</f>
        <v/>
      </c>
      <c r="B550" s="425" t="str">
        <f>IF($C550="","",IFERROR(_xlfn.XLOOKUP($C550,'1.PrepList'!$I$2:$I$1500,'1.PrepList'!$H$2:$H$1500,"")&amp;"",""))</f>
        <v/>
      </c>
      <c r="D550" s="425" t="str">
        <f>IF($C550="","",IFERROR(_xlfn.XLOOKUP($C550,'1.PrepList'!$I$2:$I$1500,'1.PrepList'!$J$2:$J$1500,"")&amp;"",""))</f>
        <v/>
      </c>
      <c r="E550" s="638" t="str">
        <f>IF($C550="","",IFERROR(_xlfn.XLOOKUP($C550,'1.PrepList'!$I$2:$I$1500,'1.PrepList'!$N$2:$N$1500,"")&amp;"",""))</f>
        <v/>
      </c>
      <c r="F550" s="638" t="str">
        <f>IF($C550="","",IFERROR(_xlfn.XLOOKUP($C550,'1.PrepList'!$I$2:$I$1500,'1.PrepList'!$K$2:$K$1500,"")&amp;"",""))</f>
        <v/>
      </c>
      <c r="H550" s="644" t="str">
        <f>IF($C550="","",IFERROR(IF(_xlfn.XLOOKUP($C550,tbl_StartedStatus[Bold ID],tbl_StartedStatus[Started])="Started","Yes",IF(_xlfn.XLOOKUP($C550,tbl_StartedStatus[Bold ID],tbl_StartedStatus[Started])="No Show","No Show","")),""))</f>
        <v/>
      </c>
    </row>
    <row r="551" spans="1:8" ht="15" customHeight="1" thickBot="1">
      <c r="A551" s="641" t="str">
        <f>IF($C551="","",IFERROR(_xlfn.XLOOKUP($C551,'1.PrepList'!$I$2:$I$1500,'1.PrepList'!$G$2:$G$1500,"")&amp;"",""))</f>
        <v/>
      </c>
      <c r="B551" s="425" t="str">
        <f>IF($C551="","",IFERROR(_xlfn.XLOOKUP($C551,'1.PrepList'!$I$2:$I$1500,'1.PrepList'!$H$2:$H$1500,"")&amp;"",""))</f>
        <v/>
      </c>
      <c r="D551" s="425" t="str">
        <f>IF($C551="","",IFERROR(_xlfn.XLOOKUP($C551,'1.PrepList'!$I$2:$I$1500,'1.PrepList'!$J$2:$J$1500,"")&amp;"",""))</f>
        <v/>
      </c>
      <c r="E551" s="638" t="str">
        <f>IF($C551="","",IFERROR(_xlfn.XLOOKUP($C551,'1.PrepList'!$I$2:$I$1500,'1.PrepList'!$N$2:$N$1500,"")&amp;"",""))</f>
        <v/>
      </c>
      <c r="F551" s="638" t="str">
        <f>IF($C551="","",IFERROR(_xlfn.XLOOKUP($C551,'1.PrepList'!$I$2:$I$1500,'1.PrepList'!$K$2:$K$1500,"")&amp;"",""))</f>
        <v/>
      </c>
      <c r="H551" s="644" t="str">
        <f>IF($C551="","",IFERROR(IF(_xlfn.XLOOKUP($C551,tbl_StartedStatus[Bold ID],tbl_StartedStatus[Started])="Started","Yes",IF(_xlfn.XLOOKUP($C551,tbl_StartedStatus[Bold ID],tbl_StartedStatus[Started])="No Show","No Show","")),""))</f>
        <v/>
      </c>
    </row>
    <row r="552" spans="1:8" ht="15" customHeight="1" thickBot="1">
      <c r="A552" s="641" t="str">
        <f>IF($C552="","",IFERROR(_xlfn.XLOOKUP($C552,'1.PrepList'!$I$2:$I$1500,'1.PrepList'!$G$2:$G$1500,"")&amp;"",""))</f>
        <v/>
      </c>
      <c r="B552" s="425" t="str">
        <f>IF($C552="","",IFERROR(_xlfn.XLOOKUP($C552,'1.PrepList'!$I$2:$I$1500,'1.PrepList'!$H$2:$H$1500,"")&amp;"",""))</f>
        <v/>
      </c>
      <c r="D552" s="425" t="str">
        <f>IF($C552="","",IFERROR(_xlfn.XLOOKUP($C552,'1.PrepList'!$I$2:$I$1500,'1.PrepList'!$J$2:$J$1500,"")&amp;"",""))</f>
        <v/>
      </c>
      <c r="E552" s="638" t="str">
        <f>IF($C552="","",IFERROR(_xlfn.XLOOKUP($C552,'1.PrepList'!$I$2:$I$1500,'1.PrepList'!$N$2:$N$1500,"")&amp;"",""))</f>
        <v/>
      </c>
      <c r="F552" s="638" t="str">
        <f>IF($C552="","",IFERROR(_xlfn.XLOOKUP($C552,'1.PrepList'!$I$2:$I$1500,'1.PrepList'!$K$2:$K$1500,"")&amp;"",""))</f>
        <v/>
      </c>
      <c r="H552" s="644" t="str">
        <f>IF($C552="","",IFERROR(IF(_xlfn.XLOOKUP($C552,tbl_StartedStatus[Bold ID],tbl_StartedStatus[Started])="Started","Yes",IF(_xlfn.XLOOKUP($C552,tbl_StartedStatus[Bold ID],tbl_StartedStatus[Started])="No Show","No Show","")),""))</f>
        <v/>
      </c>
    </row>
    <row r="553" spans="1:8" ht="15" customHeight="1" thickBot="1">
      <c r="A553" s="641" t="str">
        <f>IF($C553="","",IFERROR(_xlfn.XLOOKUP($C553,'1.PrepList'!$I$2:$I$1500,'1.PrepList'!$G$2:$G$1500,"")&amp;"",""))</f>
        <v/>
      </c>
      <c r="B553" s="425" t="str">
        <f>IF($C553="","",IFERROR(_xlfn.XLOOKUP($C553,'1.PrepList'!$I$2:$I$1500,'1.PrepList'!$H$2:$H$1500,"")&amp;"",""))</f>
        <v/>
      </c>
      <c r="D553" s="425" t="str">
        <f>IF($C553="","",IFERROR(_xlfn.XLOOKUP($C553,'1.PrepList'!$I$2:$I$1500,'1.PrepList'!$J$2:$J$1500,"")&amp;"",""))</f>
        <v/>
      </c>
      <c r="E553" s="638" t="str">
        <f>IF($C553="","",IFERROR(_xlfn.XLOOKUP($C553,'1.PrepList'!$I$2:$I$1500,'1.PrepList'!$N$2:$N$1500,"")&amp;"",""))</f>
        <v/>
      </c>
      <c r="F553" s="638" t="str">
        <f>IF($C553="","",IFERROR(_xlfn.XLOOKUP($C553,'1.PrepList'!$I$2:$I$1500,'1.PrepList'!$K$2:$K$1500,"")&amp;"",""))</f>
        <v/>
      </c>
      <c r="H553" s="644" t="str">
        <f>IF($C553="","",IFERROR(IF(_xlfn.XLOOKUP($C553,tbl_StartedStatus[Bold ID],tbl_StartedStatus[Started])="Started","Yes",IF(_xlfn.XLOOKUP($C553,tbl_StartedStatus[Bold ID],tbl_StartedStatus[Started])="No Show","No Show","")),""))</f>
        <v/>
      </c>
    </row>
    <row r="554" spans="1:8" ht="15" customHeight="1" thickBot="1">
      <c r="A554" s="641" t="str">
        <f>IF($C554="","",IFERROR(_xlfn.XLOOKUP($C554,'1.PrepList'!$I$2:$I$1500,'1.PrepList'!$G$2:$G$1500,"")&amp;"",""))</f>
        <v/>
      </c>
      <c r="B554" s="425" t="str">
        <f>IF($C554="","",IFERROR(_xlfn.XLOOKUP($C554,'1.PrepList'!$I$2:$I$1500,'1.PrepList'!$H$2:$H$1500,"")&amp;"",""))</f>
        <v/>
      </c>
      <c r="D554" s="425" t="str">
        <f>IF($C554="","",IFERROR(_xlfn.XLOOKUP($C554,'1.PrepList'!$I$2:$I$1500,'1.PrepList'!$J$2:$J$1500,"")&amp;"",""))</f>
        <v/>
      </c>
      <c r="E554" s="638" t="str">
        <f>IF($C554="","",IFERROR(_xlfn.XLOOKUP($C554,'1.PrepList'!$I$2:$I$1500,'1.PrepList'!$N$2:$N$1500,"")&amp;"",""))</f>
        <v/>
      </c>
      <c r="F554" s="638" t="str">
        <f>IF($C554="","",IFERROR(_xlfn.XLOOKUP($C554,'1.PrepList'!$I$2:$I$1500,'1.PrepList'!$K$2:$K$1500,"")&amp;"",""))</f>
        <v/>
      </c>
      <c r="H554" s="644" t="str">
        <f>IF($C554="","",IFERROR(IF(_xlfn.XLOOKUP($C554,tbl_StartedStatus[Bold ID],tbl_StartedStatus[Started])="Started","Yes",IF(_xlfn.XLOOKUP($C554,tbl_StartedStatus[Bold ID],tbl_StartedStatus[Started])="No Show","No Show","")),""))</f>
        <v/>
      </c>
    </row>
    <row r="555" spans="1:8" ht="15" customHeight="1" thickBot="1">
      <c r="A555" s="641" t="str">
        <f>IF($C555="","",IFERROR(_xlfn.XLOOKUP($C555,'1.PrepList'!$I$2:$I$1500,'1.PrepList'!$G$2:$G$1500,"")&amp;"",""))</f>
        <v/>
      </c>
      <c r="B555" s="425" t="str">
        <f>IF($C555="","",IFERROR(_xlfn.XLOOKUP($C555,'1.PrepList'!$I$2:$I$1500,'1.PrepList'!$H$2:$H$1500,"")&amp;"",""))</f>
        <v/>
      </c>
      <c r="D555" s="425" t="str">
        <f>IF($C555="","",IFERROR(_xlfn.XLOOKUP($C555,'1.PrepList'!$I$2:$I$1500,'1.PrepList'!$J$2:$J$1500,"")&amp;"",""))</f>
        <v/>
      </c>
      <c r="E555" s="638" t="str">
        <f>IF($C555="","",IFERROR(_xlfn.XLOOKUP($C555,'1.PrepList'!$I$2:$I$1500,'1.PrepList'!$N$2:$N$1500,"")&amp;"",""))</f>
        <v/>
      </c>
      <c r="F555" s="638" t="str">
        <f>IF($C555="","",IFERROR(_xlfn.XLOOKUP($C555,'1.PrepList'!$I$2:$I$1500,'1.PrepList'!$K$2:$K$1500,"")&amp;"",""))</f>
        <v/>
      </c>
      <c r="H555" s="644" t="str">
        <f>IF($C555="","",IFERROR(IF(_xlfn.XLOOKUP($C555,tbl_StartedStatus[Bold ID],tbl_StartedStatus[Started])="Started","Yes",IF(_xlfn.XLOOKUP($C555,tbl_StartedStatus[Bold ID],tbl_StartedStatus[Started])="No Show","No Show","")),""))</f>
        <v/>
      </c>
    </row>
    <row r="556" spans="1:8" ht="15" customHeight="1" thickBot="1">
      <c r="A556" s="641" t="str">
        <f>IF($C556="","",IFERROR(_xlfn.XLOOKUP($C556,'1.PrepList'!$I$2:$I$1500,'1.PrepList'!$G$2:$G$1500,"")&amp;"",""))</f>
        <v/>
      </c>
      <c r="B556" s="425" t="str">
        <f>IF($C556="","",IFERROR(_xlfn.XLOOKUP($C556,'1.PrepList'!$I$2:$I$1500,'1.PrepList'!$H$2:$H$1500,"")&amp;"",""))</f>
        <v/>
      </c>
      <c r="D556" s="425" t="str">
        <f>IF($C556="","",IFERROR(_xlfn.XLOOKUP($C556,'1.PrepList'!$I$2:$I$1500,'1.PrepList'!$J$2:$J$1500,"")&amp;"",""))</f>
        <v/>
      </c>
      <c r="E556" s="638" t="str">
        <f>IF($C556="","",IFERROR(_xlfn.XLOOKUP($C556,'1.PrepList'!$I$2:$I$1500,'1.PrepList'!$N$2:$N$1500,"")&amp;"",""))</f>
        <v/>
      </c>
      <c r="F556" s="638" t="str">
        <f>IF($C556="","",IFERROR(_xlfn.XLOOKUP($C556,'1.PrepList'!$I$2:$I$1500,'1.PrepList'!$K$2:$K$1500,"")&amp;"",""))</f>
        <v/>
      </c>
      <c r="H556" s="644" t="str">
        <f>IF($C556="","",IFERROR(IF(_xlfn.XLOOKUP($C556,tbl_StartedStatus[Bold ID],tbl_StartedStatus[Started])="Started","Yes",IF(_xlfn.XLOOKUP($C556,tbl_StartedStatus[Bold ID],tbl_StartedStatus[Started])="No Show","No Show","")),""))</f>
        <v/>
      </c>
    </row>
    <row r="557" spans="1:8" ht="15" customHeight="1" thickBot="1">
      <c r="A557" s="641" t="str">
        <f>IF($C557="","",IFERROR(_xlfn.XLOOKUP($C557,'1.PrepList'!$I$2:$I$1500,'1.PrepList'!$G$2:$G$1500,"")&amp;"",""))</f>
        <v/>
      </c>
      <c r="B557" s="425" t="str">
        <f>IF($C557="","",IFERROR(_xlfn.XLOOKUP($C557,'1.PrepList'!$I$2:$I$1500,'1.PrepList'!$H$2:$H$1500,"")&amp;"",""))</f>
        <v/>
      </c>
      <c r="D557" s="425" t="str">
        <f>IF($C557="","",IFERROR(_xlfn.XLOOKUP($C557,'1.PrepList'!$I$2:$I$1500,'1.PrepList'!$J$2:$J$1500,"")&amp;"",""))</f>
        <v/>
      </c>
      <c r="E557" s="638" t="str">
        <f>IF($C557="","",IFERROR(_xlfn.XLOOKUP($C557,'1.PrepList'!$I$2:$I$1500,'1.PrepList'!$N$2:$N$1500,"")&amp;"",""))</f>
        <v/>
      </c>
      <c r="F557" s="638" t="str">
        <f>IF($C557="","",IFERROR(_xlfn.XLOOKUP($C557,'1.PrepList'!$I$2:$I$1500,'1.PrepList'!$K$2:$K$1500,"")&amp;"",""))</f>
        <v/>
      </c>
      <c r="H557" s="644" t="str">
        <f>IF($C557="","",IFERROR(IF(_xlfn.XLOOKUP($C557,tbl_StartedStatus[Bold ID],tbl_StartedStatus[Started])="Started","Yes",IF(_xlfn.XLOOKUP($C557,tbl_StartedStatus[Bold ID],tbl_StartedStatus[Started])="No Show","No Show","")),""))</f>
        <v/>
      </c>
    </row>
    <row r="558" spans="1:8" ht="15" customHeight="1" thickBot="1">
      <c r="A558" s="641" t="str">
        <f>IF($C558="","",IFERROR(_xlfn.XLOOKUP($C558,'1.PrepList'!$I$2:$I$1500,'1.PrepList'!$G$2:$G$1500,"")&amp;"",""))</f>
        <v/>
      </c>
      <c r="B558" s="425" t="str">
        <f>IF($C558="","",IFERROR(_xlfn.XLOOKUP($C558,'1.PrepList'!$I$2:$I$1500,'1.PrepList'!$H$2:$H$1500,"")&amp;"",""))</f>
        <v/>
      </c>
      <c r="D558" s="425" t="str">
        <f>IF($C558="","",IFERROR(_xlfn.XLOOKUP($C558,'1.PrepList'!$I$2:$I$1500,'1.PrepList'!$J$2:$J$1500,"")&amp;"",""))</f>
        <v/>
      </c>
      <c r="E558" s="638" t="str">
        <f>IF($C558="","",IFERROR(_xlfn.XLOOKUP($C558,'1.PrepList'!$I$2:$I$1500,'1.PrepList'!$N$2:$N$1500,"")&amp;"",""))</f>
        <v/>
      </c>
      <c r="F558" s="638" t="str">
        <f>IF($C558="","",IFERROR(_xlfn.XLOOKUP($C558,'1.PrepList'!$I$2:$I$1500,'1.PrepList'!$K$2:$K$1500,"")&amp;"",""))</f>
        <v/>
      </c>
      <c r="H558" s="644" t="str">
        <f>IF($C558="","",IFERROR(IF(_xlfn.XLOOKUP($C558,tbl_StartedStatus[Bold ID],tbl_StartedStatus[Started])="Started","Yes",IF(_xlfn.XLOOKUP($C558,tbl_StartedStatus[Bold ID],tbl_StartedStatus[Started])="No Show","No Show","")),""))</f>
        <v/>
      </c>
    </row>
    <row r="559" spans="1:8" ht="15" customHeight="1" thickBot="1">
      <c r="A559" s="641" t="str">
        <f>IF($C559="","",IFERROR(_xlfn.XLOOKUP($C559,'1.PrepList'!$I$2:$I$1500,'1.PrepList'!$G$2:$G$1500,"")&amp;"",""))</f>
        <v/>
      </c>
      <c r="B559" s="425" t="str">
        <f>IF($C559="","",IFERROR(_xlfn.XLOOKUP($C559,'1.PrepList'!$I$2:$I$1500,'1.PrepList'!$H$2:$H$1500,"")&amp;"",""))</f>
        <v/>
      </c>
      <c r="D559" s="425" t="str">
        <f>IF($C559="","",IFERROR(_xlfn.XLOOKUP($C559,'1.PrepList'!$I$2:$I$1500,'1.PrepList'!$J$2:$J$1500,"")&amp;"",""))</f>
        <v/>
      </c>
      <c r="E559" s="638" t="str">
        <f>IF($C559="","",IFERROR(_xlfn.XLOOKUP($C559,'1.PrepList'!$I$2:$I$1500,'1.PrepList'!$N$2:$N$1500,"")&amp;"",""))</f>
        <v/>
      </c>
      <c r="F559" s="638" t="str">
        <f>IF($C559="","",IFERROR(_xlfn.XLOOKUP($C559,'1.PrepList'!$I$2:$I$1500,'1.PrepList'!$K$2:$K$1500,"")&amp;"",""))</f>
        <v/>
      </c>
      <c r="H559" s="644" t="str">
        <f>IF($C559="","",IFERROR(IF(_xlfn.XLOOKUP($C559,tbl_StartedStatus[Bold ID],tbl_StartedStatus[Started])="Started","Yes",IF(_xlfn.XLOOKUP($C559,tbl_StartedStatus[Bold ID],tbl_StartedStatus[Started])="No Show","No Show","")),""))</f>
        <v/>
      </c>
    </row>
    <row r="560" spans="1:8" ht="15" customHeight="1" thickBot="1">
      <c r="A560" s="641" t="str">
        <f>IF($C560="","",IFERROR(_xlfn.XLOOKUP($C560,'1.PrepList'!$I$2:$I$1500,'1.PrepList'!$G$2:$G$1500,"")&amp;"",""))</f>
        <v/>
      </c>
      <c r="B560" s="425" t="str">
        <f>IF($C560="","",IFERROR(_xlfn.XLOOKUP($C560,'1.PrepList'!$I$2:$I$1500,'1.PrepList'!$H$2:$H$1500,"")&amp;"",""))</f>
        <v/>
      </c>
      <c r="D560" s="425" t="str">
        <f>IF($C560="","",IFERROR(_xlfn.XLOOKUP($C560,'1.PrepList'!$I$2:$I$1500,'1.PrepList'!$J$2:$J$1500,"")&amp;"",""))</f>
        <v/>
      </c>
      <c r="E560" s="638" t="str">
        <f>IF($C560="","",IFERROR(_xlfn.XLOOKUP($C560,'1.PrepList'!$I$2:$I$1500,'1.PrepList'!$N$2:$N$1500,"")&amp;"",""))</f>
        <v/>
      </c>
      <c r="F560" s="638" t="str">
        <f>IF($C560="","",IFERROR(_xlfn.XLOOKUP($C560,'1.PrepList'!$I$2:$I$1500,'1.PrepList'!$K$2:$K$1500,"")&amp;"",""))</f>
        <v/>
      </c>
      <c r="H560" s="644" t="str">
        <f>IF($C560="","",IFERROR(IF(_xlfn.XLOOKUP($C560,tbl_StartedStatus[Bold ID],tbl_StartedStatus[Started])="Started","Yes",IF(_xlfn.XLOOKUP($C560,tbl_StartedStatus[Bold ID],tbl_StartedStatus[Started])="No Show","No Show","")),""))</f>
        <v/>
      </c>
    </row>
    <row r="561" spans="1:8" ht="15" customHeight="1" thickBot="1">
      <c r="A561" s="641" t="str">
        <f>IF($C561="","",IFERROR(_xlfn.XLOOKUP($C561,'1.PrepList'!$I$2:$I$1500,'1.PrepList'!$G$2:$G$1500,"")&amp;"",""))</f>
        <v/>
      </c>
      <c r="B561" s="425" t="str">
        <f>IF($C561="","",IFERROR(_xlfn.XLOOKUP($C561,'1.PrepList'!$I$2:$I$1500,'1.PrepList'!$H$2:$H$1500,"")&amp;"",""))</f>
        <v/>
      </c>
      <c r="D561" s="425" t="str">
        <f>IF($C561="","",IFERROR(_xlfn.XLOOKUP($C561,'1.PrepList'!$I$2:$I$1500,'1.PrepList'!$J$2:$J$1500,"")&amp;"",""))</f>
        <v/>
      </c>
      <c r="E561" s="638" t="str">
        <f>IF($C561="","",IFERROR(_xlfn.XLOOKUP($C561,'1.PrepList'!$I$2:$I$1500,'1.PrepList'!$N$2:$N$1500,"")&amp;"",""))</f>
        <v/>
      </c>
      <c r="F561" s="638" t="str">
        <f>IF($C561="","",IFERROR(_xlfn.XLOOKUP($C561,'1.PrepList'!$I$2:$I$1500,'1.PrepList'!$K$2:$K$1500,"")&amp;"",""))</f>
        <v/>
      </c>
      <c r="H561" s="644" t="str">
        <f>IF($C561="","",IFERROR(IF(_xlfn.XLOOKUP($C561,tbl_StartedStatus[Bold ID],tbl_StartedStatus[Started])="Started","Yes",IF(_xlfn.XLOOKUP($C561,tbl_StartedStatus[Bold ID],tbl_StartedStatus[Started])="No Show","No Show","")),""))</f>
        <v/>
      </c>
    </row>
    <row r="562" spans="1:8" ht="15" customHeight="1" thickBot="1">
      <c r="A562" s="641" t="str">
        <f>IF($C562="","",IFERROR(_xlfn.XLOOKUP($C562,'1.PrepList'!$I$2:$I$1500,'1.PrepList'!$G$2:$G$1500,"")&amp;"",""))</f>
        <v/>
      </c>
      <c r="B562" s="425" t="str">
        <f>IF($C562="","",IFERROR(_xlfn.XLOOKUP($C562,'1.PrepList'!$I$2:$I$1500,'1.PrepList'!$H$2:$H$1500,"")&amp;"",""))</f>
        <v/>
      </c>
      <c r="D562" s="425" t="str">
        <f>IF($C562="","",IFERROR(_xlfn.XLOOKUP($C562,'1.PrepList'!$I$2:$I$1500,'1.PrepList'!$J$2:$J$1500,"")&amp;"",""))</f>
        <v/>
      </c>
      <c r="E562" s="638" t="str">
        <f>IF($C562="","",IFERROR(_xlfn.XLOOKUP($C562,'1.PrepList'!$I$2:$I$1500,'1.PrepList'!$N$2:$N$1500,"")&amp;"",""))</f>
        <v/>
      </c>
      <c r="F562" s="638" t="str">
        <f>IF($C562="","",IFERROR(_xlfn.XLOOKUP($C562,'1.PrepList'!$I$2:$I$1500,'1.PrepList'!$K$2:$K$1500,"")&amp;"",""))</f>
        <v/>
      </c>
      <c r="H562" s="644" t="str">
        <f>IF($C562="","",IFERROR(IF(_xlfn.XLOOKUP($C562,tbl_StartedStatus[Bold ID],tbl_StartedStatus[Started])="Started","Yes",IF(_xlfn.XLOOKUP($C562,tbl_StartedStatus[Bold ID],tbl_StartedStatus[Started])="No Show","No Show","")),""))</f>
        <v/>
      </c>
    </row>
    <row r="563" spans="1:8" ht="15" customHeight="1" thickBot="1">
      <c r="A563" s="641" t="str">
        <f>IF($C563="","",IFERROR(_xlfn.XLOOKUP($C563,'1.PrepList'!$I$2:$I$1500,'1.PrepList'!$G$2:$G$1500,"")&amp;"",""))</f>
        <v/>
      </c>
      <c r="B563" s="425" t="str">
        <f>IF($C563="","",IFERROR(_xlfn.XLOOKUP($C563,'1.PrepList'!$I$2:$I$1500,'1.PrepList'!$H$2:$H$1500,"")&amp;"",""))</f>
        <v/>
      </c>
      <c r="D563" s="425" t="str">
        <f>IF($C563="","",IFERROR(_xlfn.XLOOKUP($C563,'1.PrepList'!$I$2:$I$1500,'1.PrepList'!$J$2:$J$1500,"")&amp;"",""))</f>
        <v/>
      </c>
      <c r="E563" s="638" t="str">
        <f>IF($C563="","",IFERROR(_xlfn.XLOOKUP($C563,'1.PrepList'!$I$2:$I$1500,'1.PrepList'!$N$2:$N$1500,"")&amp;"",""))</f>
        <v/>
      </c>
      <c r="F563" s="638" t="str">
        <f>IF($C563="","",IFERROR(_xlfn.XLOOKUP($C563,'1.PrepList'!$I$2:$I$1500,'1.PrepList'!$K$2:$K$1500,"")&amp;"",""))</f>
        <v/>
      </c>
      <c r="H563" s="644" t="str">
        <f>IF($C563="","",IFERROR(IF(_xlfn.XLOOKUP($C563,tbl_StartedStatus[Bold ID],tbl_StartedStatus[Started])="Started","Yes",IF(_xlfn.XLOOKUP($C563,tbl_StartedStatus[Bold ID],tbl_StartedStatus[Started])="No Show","No Show","")),""))</f>
        <v/>
      </c>
    </row>
    <row r="564" spans="1:8" ht="15" customHeight="1" thickBot="1">
      <c r="A564" s="641" t="str">
        <f>IF($C564="","",IFERROR(_xlfn.XLOOKUP($C564,'1.PrepList'!$I$2:$I$1500,'1.PrepList'!$G$2:$G$1500,"")&amp;"",""))</f>
        <v/>
      </c>
      <c r="B564" s="425" t="str">
        <f>IF($C564="","",IFERROR(_xlfn.XLOOKUP($C564,'1.PrepList'!$I$2:$I$1500,'1.PrepList'!$H$2:$H$1500,"")&amp;"",""))</f>
        <v/>
      </c>
      <c r="D564" s="425" t="str">
        <f>IF($C564="","",IFERROR(_xlfn.XLOOKUP($C564,'1.PrepList'!$I$2:$I$1500,'1.PrepList'!$J$2:$J$1500,"")&amp;"",""))</f>
        <v/>
      </c>
      <c r="E564" s="638" t="str">
        <f>IF($C564="","",IFERROR(_xlfn.XLOOKUP($C564,'1.PrepList'!$I$2:$I$1500,'1.PrepList'!$N$2:$N$1500,"")&amp;"",""))</f>
        <v/>
      </c>
      <c r="F564" s="638" t="str">
        <f>IF($C564="","",IFERROR(_xlfn.XLOOKUP($C564,'1.PrepList'!$I$2:$I$1500,'1.PrepList'!$K$2:$K$1500,"")&amp;"",""))</f>
        <v/>
      </c>
      <c r="H564" s="644" t="str">
        <f>IF($C564="","",IFERROR(IF(_xlfn.XLOOKUP($C564,tbl_StartedStatus[Bold ID],tbl_StartedStatus[Started])="Started","Yes",IF(_xlfn.XLOOKUP($C564,tbl_StartedStatus[Bold ID],tbl_StartedStatus[Started])="No Show","No Show","")),""))</f>
        <v/>
      </c>
    </row>
    <row r="565" spans="1:8" ht="15" customHeight="1" thickBot="1">
      <c r="A565" s="641" t="str">
        <f>IF($C565="","",IFERROR(_xlfn.XLOOKUP($C565,'1.PrepList'!$I$2:$I$1500,'1.PrepList'!$G$2:$G$1500,"")&amp;"",""))</f>
        <v/>
      </c>
      <c r="B565" s="425" t="str">
        <f>IF($C565="","",IFERROR(_xlfn.XLOOKUP($C565,'1.PrepList'!$I$2:$I$1500,'1.PrepList'!$H$2:$H$1500,"")&amp;"",""))</f>
        <v/>
      </c>
      <c r="D565" s="425" t="str">
        <f>IF($C565="","",IFERROR(_xlfn.XLOOKUP($C565,'1.PrepList'!$I$2:$I$1500,'1.PrepList'!$J$2:$J$1500,"")&amp;"",""))</f>
        <v/>
      </c>
      <c r="E565" s="638" t="str">
        <f>IF($C565="","",IFERROR(_xlfn.XLOOKUP($C565,'1.PrepList'!$I$2:$I$1500,'1.PrepList'!$N$2:$N$1500,"")&amp;"",""))</f>
        <v/>
      </c>
      <c r="F565" s="638" t="str">
        <f>IF($C565="","",IFERROR(_xlfn.XLOOKUP($C565,'1.PrepList'!$I$2:$I$1500,'1.PrepList'!$K$2:$K$1500,"")&amp;"",""))</f>
        <v/>
      </c>
      <c r="H565" s="644" t="str">
        <f>IF($C565="","",IFERROR(IF(_xlfn.XLOOKUP($C565,tbl_StartedStatus[Bold ID],tbl_StartedStatus[Started])="Started","Yes",IF(_xlfn.XLOOKUP($C565,tbl_StartedStatus[Bold ID],tbl_StartedStatus[Started])="No Show","No Show","")),""))</f>
        <v/>
      </c>
    </row>
    <row r="566" spans="1:8" ht="15" customHeight="1" thickBot="1">
      <c r="A566" s="641" t="str">
        <f>IF($C566="","",IFERROR(_xlfn.XLOOKUP($C566,'1.PrepList'!$I$2:$I$1500,'1.PrepList'!$G$2:$G$1500,"")&amp;"",""))</f>
        <v/>
      </c>
      <c r="B566" s="425" t="str">
        <f>IF($C566="","",IFERROR(_xlfn.XLOOKUP($C566,'1.PrepList'!$I$2:$I$1500,'1.PrepList'!$H$2:$H$1500,"")&amp;"",""))</f>
        <v/>
      </c>
      <c r="D566" s="425" t="str">
        <f>IF($C566="","",IFERROR(_xlfn.XLOOKUP($C566,'1.PrepList'!$I$2:$I$1500,'1.PrepList'!$J$2:$J$1500,"")&amp;"",""))</f>
        <v/>
      </c>
      <c r="E566" s="638" t="str">
        <f>IF($C566="","",IFERROR(_xlfn.XLOOKUP($C566,'1.PrepList'!$I$2:$I$1500,'1.PrepList'!$N$2:$N$1500,"")&amp;"",""))</f>
        <v/>
      </c>
      <c r="F566" s="638" t="str">
        <f>IF($C566="","",IFERROR(_xlfn.XLOOKUP($C566,'1.PrepList'!$I$2:$I$1500,'1.PrepList'!$K$2:$K$1500,"")&amp;"",""))</f>
        <v/>
      </c>
      <c r="H566" s="644" t="str">
        <f>IF($C566="","",IFERROR(IF(_xlfn.XLOOKUP($C566,tbl_StartedStatus[Bold ID],tbl_StartedStatus[Started])="Started","Yes",IF(_xlfn.XLOOKUP($C566,tbl_StartedStatus[Bold ID],tbl_StartedStatus[Started])="No Show","No Show","")),""))</f>
        <v/>
      </c>
    </row>
    <row r="567" spans="1:8" ht="15" customHeight="1" thickBot="1">
      <c r="A567" s="641" t="str">
        <f>IF($C567="","",IFERROR(_xlfn.XLOOKUP($C567,'1.PrepList'!$I$2:$I$1500,'1.PrepList'!$G$2:$G$1500,"")&amp;"",""))</f>
        <v/>
      </c>
      <c r="B567" s="425" t="str">
        <f>IF($C567="","",IFERROR(_xlfn.XLOOKUP($C567,'1.PrepList'!$I$2:$I$1500,'1.PrepList'!$H$2:$H$1500,"")&amp;"",""))</f>
        <v/>
      </c>
      <c r="D567" s="425" t="str">
        <f>IF($C567="","",IFERROR(_xlfn.XLOOKUP($C567,'1.PrepList'!$I$2:$I$1500,'1.PrepList'!$J$2:$J$1500,"")&amp;"",""))</f>
        <v/>
      </c>
      <c r="E567" s="638" t="str">
        <f>IF($C567="","",IFERROR(_xlfn.XLOOKUP($C567,'1.PrepList'!$I$2:$I$1500,'1.PrepList'!$N$2:$N$1500,"")&amp;"",""))</f>
        <v/>
      </c>
      <c r="F567" s="638" t="str">
        <f>IF($C567="","",IFERROR(_xlfn.XLOOKUP($C567,'1.PrepList'!$I$2:$I$1500,'1.PrepList'!$K$2:$K$1500,"")&amp;"",""))</f>
        <v/>
      </c>
      <c r="H567" s="644" t="str">
        <f>IF($C567="","",IFERROR(IF(_xlfn.XLOOKUP($C567,tbl_StartedStatus[Bold ID],tbl_StartedStatus[Started])="Started","Yes",IF(_xlfn.XLOOKUP($C567,tbl_StartedStatus[Bold ID],tbl_StartedStatus[Started])="No Show","No Show","")),""))</f>
        <v/>
      </c>
    </row>
    <row r="568" spans="1:8" ht="15" customHeight="1" thickBot="1">
      <c r="A568" s="641" t="str">
        <f>IF($C568="","",IFERROR(_xlfn.XLOOKUP($C568,'1.PrepList'!$I$2:$I$1500,'1.PrepList'!$G$2:$G$1500,"")&amp;"",""))</f>
        <v/>
      </c>
      <c r="B568" s="425" t="str">
        <f>IF($C568="","",IFERROR(_xlfn.XLOOKUP($C568,'1.PrepList'!$I$2:$I$1500,'1.PrepList'!$H$2:$H$1500,"")&amp;"",""))</f>
        <v/>
      </c>
      <c r="D568" s="425" t="str">
        <f>IF($C568="","",IFERROR(_xlfn.XLOOKUP($C568,'1.PrepList'!$I$2:$I$1500,'1.PrepList'!$J$2:$J$1500,"")&amp;"",""))</f>
        <v/>
      </c>
      <c r="E568" s="638" t="str">
        <f>IF($C568="","",IFERROR(_xlfn.XLOOKUP($C568,'1.PrepList'!$I$2:$I$1500,'1.PrepList'!$N$2:$N$1500,"")&amp;"",""))</f>
        <v/>
      </c>
      <c r="F568" s="638" t="str">
        <f>IF($C568="","",IFERROR(_xlfn.XLOOKUP($C568,'1.PrepList'!$I$2:$I$1500,'1.PrepList'!$K$2:$K$1500,"")&amp;"",""))</f>
        <v/>
      </c>
      <c r="H568" s="644" t="str">
        <f>IF($C568="","",IFERROR(IF(_xlfn.XLOOKUP($C568,tbl_StartedStatus[Bold ID],tbl_StartedStatus[Started])="Started","Yes",IF(_xlfn.XLOOKUP($C568,tbl_StartedStatus[Bold ID],tbl_StartedStatus[Started])="No Show","No Show","")),""))</f>
        <v/>
      </c>
    </row>
    <row r="569" spans="1:8" ht="15" customHeight="1" thickBot="1">
      <c r="A569" s="641" t="str">
        <f>IF($C569="","",IFERROR(_xlfn.XLOOKUP($C569,'1.PrepList'!$I$2:$I$1500,'1.PrepList'!$G$2:$G$1500,"")&amp;"",""))</f>
        <v/>
      </c>
      <c r="B569" s="425" t="str">
        <f>IF($C569="","",IFERROR(_xlfn.XLOOKUP($C569,'1.PrepList'!$I$2:$I$1500,'1.PrepList'!$H$2:$H$1500,"")&amp;"",""))</f>
        <v/>
      </c>
      <c r="D569" s="425" t="str">
        <f>IF($C569="","",IFERROR(_xlfn.XLOOKUP($C569,'1.PrepList'!$I$2:$I$1500,'1.PrepList'!$J$2:$J$1500,"")&amp;"",""))</f>
        <v/>
      </c>
      <c r="E569" s="638" t="str">
        <f>IF($C569="","",IFERROR(_xlfn.XLOOKUP($C569,'1.PrepList'!$I$2:$I$1500,'1.PrepList'!$N$2:$N$1500,"")&amp;"",""))</f>
        <v/>
      </c>
      <c r="F569" s="638" t="str">
        <f>IF($C569="","",IFERROR(_xlfn.XLOOKUP($C569,'1.PrepList'!$I$2:$I$1500,'1.PrepList'!$K$2:$K$1500,"")&amp;"",""))</f>
        <v/>
      </c>
      <c r="H569" s="644" t="str">
        <f>IF($C569="","",IFERROR(IF(_xlfn.XLOOKUP($C569,tbl_StartedStatus[Bold ID],tbl_StartedStatus[Started])="Started","Yes",IF(_xlfn.XLOOKUP($C569,tbl_StartedStatus[Bold ID],tbl_StartedStatus[Started])="No Show","No Show","")),""))</f>
        <v/>
      </c>
    </row>
    <row r="570" spans="1:8" ht="15" customHeight="1" thickBot="1">
      <c r="A570" s="641" t="str">
        <f>IF($C570="","",IFERROR(_xlfn.XLOOKUP($C570,'1.PrepList'!$I$2:$I$1500,'1.PrepList'!$G$2:$G$1500,"")&amp;"",""))</f>
        <v/>
      </c>
      <c r="B570" s="425" t="str">
        <f>IF($C570="","",IFERROR(_xlfn.XLOOKUP($C570,'1.PrepList'!$I$2:$I$1500,'1.PrepList'!$H$2:$H$1500,"")&amp;"",""))</f>
        <v/>
      </c>
      <c r="D570" s="425" t="str">
        <f>IF($C570="","",IFERROR(_xlfn.XLOOKUP($C570,'1.PrepList'!$I$2:$I$1500,'1.PrepList'!$J$2:$J$1500,"")&amp;"",""))</f>
        <v/>
      </c>
      <c r="E570" s="638" t="str">
        <f>IF($C570="","",IFERROR(_xlfn.XLOOKUP($C570,'1.PrepList'!$I$2:$I$1500,'1.PrepList'!$N$2:$N$1500,"")&amp;"",""))</f>
        <v/>
      </c>
      <c r="F570" s="638" t="str">
        <f>IF($C570="","",IFERROR(_xlfn.XLOOKUP($C570,'1.PrepList'!$I$2:$I$1500,'1.PrepList'!$K$2:$K$1500,"")&amp;"",""))</f>
        <v/>
      </c>
      <c r="H570" s="644" t="str">
        <f>IF($C570="","",IFERROR(IF(_xlfn.XLOOKUP($C570,tbl_StartedStatus[Bold ID],tbl_StartedStatus[Started])="Started","Yes",IF(_xlfn.XLOOKUP($C570,tbl_StartedStatus[Bold ID],tbl_StartedStatus[Started])="No Show","No Show","")),""))</f>
        <v/>
      </c>
    </row>
    <row r="571" spans="1:8" ht="15" customHeight="1" thickBot="1">
      <c r="A571" s="641" t="str">
        <f>IF($C571="","",IFERROR(_xlfn.XLOOKUP($C571,'1.PrepList'!$I$2:$I$1500,'1.PrepList'!$G$2:$G$1500,"")&amp;"",""))</f>
        <v/>
      </c>
      <c r="B571" s="425" t="str">
        <f>IF($C571="","",IFERROR(_xlfn.XLOOKUP($C571,'1.PrepList'!$I$2:$I$1500,'1.PrepList'!$H$2:$H$1500,"")&amp;"",""))</f>
        <v/>
      </c>
      <c r="D571" s="425" t="str">
        <f>IF($C571="","",IFERROR(_xlfn.XLOOKUP($C571,'1.PrepList'!$I$2:$I$1500,'1.PrepList'!$J$2:$J$1500,"")&amp;"",""))</f>
        <v/>
      </c>
      <c r="E571" s="638" t="str">
        <f>IF($C571="","",IFERROR(_xlfn.XLOOKUP($C571,'1.PrepList'!$I$2:$I$1500,'1.PrepList'!$N$2:$N$1500,"")&amp;"",""))</f>
        <v/>
      </c>
      <c r="F571" s="638" t="str">
        <f>IF($C571="","",IFERROR(_xlfn.XLOOKUP($C571,'1.PrepList'!$I$2:$I$1500,'1.PrepList'!$K$2:$K$1500,"")&amp;"",""))</f>
        <v/>
      </c>
      <c r="H571" s="644" t="str">
        <f>IF($C571="","",IFERROR(IF(_xlfn.XLOOKUP($C571,tbl_StartedStatus[Bold ID],tbl_StartedStatus[Started])="Started","Yes",IF(_xlfn.XLOOKUP($C571,tbl_StartedStatus[Bold ID],tbl_StartedStatus[Started])="No Show","No Show","")),""))</f>
        <v/>
      </c>
    </row>
    <row r="572" spans="1:8" ht="15" customHeight="1" thickBot="1">
      <c r="A572" s="641" t="str">
        <f>IF($C572="","",IFERROR(_xlfn.XLOOKUP($C572,'1.PrepList'!$I$2:$I$1500,'1.PrepList'!$G$2:$G$1500,"")&amp;"",""))</f>
        <v/>
      </c>
      <c r="B572" s="425" t="str">
        <f>IF($C572="","",IFERROR(_xlfn.XLOOKUP($C572,'1.PrepList'!$I$2:$I$1500,'1.PrepList'!$H$2:$H$1500,"")&amp;"",""))</f>
        <v/>
      </c>
      <c r="D572" s="425" t="str">
        <f>IF($C572="","",IFERROR(_xlfn.XLOOKUP($C572,'1.PrepList'!$I$2:$I$1500,'1.PrepList'!$J$2:$J$1500,"")&amp;"",""))</f>
        <v/>
      </c>
      <c r="E572" s="638" t="str">
        <f>IF($C572="","",IFERROR(_xlfn.XLOOKUP($C572,'1.PrepList'!$I$2:$I$1500,'1.PrepList'!$N$2:$N$1500,"")&amp;"",""))</f>
        <v/>
      </c>
      <c r="F572" s="638" t="str">
        <f>IF($C572="","",IFERROR(_xlfn.XLOOKUP($C572,'1.PrepList'!$I$2:$I$1500,'1.PrepList'!$K$2:$K$1500,"")&amp;"",""))</f>
        <v/>
      </c>
      <c r="H572" s="644" t="str">
        <f>IF($C572="","",IFERROR(IF(_xlfn.XLOOKUP($C572,tbl_StartedStatus[Bold ID],tbl_StartedStatus[Started])="Started","Yes",IF(_xlfn.XLOOKUP($C572,tbl_StartedStatus[Bold ID],tbl_StartedStatus[Started])="No Show","No Show","")),""))</f>
        <v/>
      </c>
    </row>
    <row r="573" spans="1:8" ht="15" customHeight="1" thickBot="1">
      <c r="A573" s="641" t="str">
        <f>IF($C573="","",IFERROR(_xlfn.XLOOKUP($C573,'1.PrepList'!$I$2:$I$1500,'1.PrepList'!$G$2:$G$1500,"")&amp;"",""))</f>
        <v/>
      </c>
      <c r="B573" s="425" t="str">
        <f>IF($C573="","",IFERROR(_xlfn.XLOOKUP($C573,'1.PrepList'!$I$2:$I$1500,'1.PrepList'!$H$2:$H$1500,"")&amp;"",""))</f>
        <v/>
      </c>
      <c r="D573" s="425" t="str">
        <f>IF($C573="","",IFERROR(_xlfn.XLOOKUP($C573,'1.PrepList'!$I$2:$I$1500,'1.PrepList'!$J$2:$J$1500,"")&amp;"",""))</f>
        <v/>
      </c>
      <c r="E573" s="638" t="str">
        <f>IF($C573="","",IFERROR(_xlfn.XLOOKUP($C573,'1.PrepList'!$I$2:$I$1500,'1.PrepList'!$N$2:$N$1500,"")&amp;"",""))</f>
        <v/>
      </c>
      <c r="F573" s="638" t="str">
        <f>IF($C573="","",IFERROR(_xlfn.XLOOKUP($C573,'1.PrepList'!$I$2:$I$1500,'1.PrepList'!$K$2:$K$1500,"")&amp;"",""))</f>
        <v/>
      </c>
      <c r="H573" s="644" t="str">
        <f>IF($C573="","",IFERROR(IF(_xlfn.XLOOKUP($C573,tbl_StartedStatus[Bold ID],tbl_StartedStatus[Started])="Started","Yes",IF(_xlfn.XLOOKUP($C573,tbl_StartedStatus[Bold ID],tbl_StartedStatus[Started])="No Show","No Show","")),""))</f>
        <v/>
      </c>
    </row>
    <row r="574" spans="1:8" ht="15" customHeight="1" thickBot="1">
      <c r="A574" s="641" t="str">
        <f>IF($C574="","",IFERROR(_xlfn.XLOOKUP($C574,'1.PrepList'!$I$2:$I$1500,'1.PrepList'!$G$2:$G$1500,"")&amp;"",""))</f>
        <v/>
      </c>
      <c r="B574" s="425" t="str">
        <f>IF($C574="","",IFERROR(_xlfn.XLOOKUP($C574,'1.PrepList'!$I$2:$I$1500,'1.PrepList'!$H$2:$H$1500,"")&amp;"",""))</f>
        <v/>
      </c>
      <c r="D574" s="425" t="str">
        <f>IF($C574="","",IFERROR(_xlfn.XLOOKUP($C574,'1.PrepList'!$I$2:$I$1500,'1.PrepList'!$J$2:$J$1500,"")&amp;"",""))</f>
        <v/>
      </c>
      <c r="E574" s="638" t="str">
        <f>IF($C574="","",IFERROR(_xlfn.XLOOKUP($C574,'1.PrepList'!$I$2:$I$1500,'1.PrepList'!$N$2:$N$1500,"")&amp;"",""))</f>
        <v/>
      </c>
      <c r="F574" s="638" t="str">
        <f>IF($C574="","",IFERROR(_xlfn.XLOOKUP($C574,'1.PrepList'!$I$2:$I$1500,'1.PrepList'!$K$2:$K$1500,"")&amp;"",""))</f>
        <v/>
      </c>
      <c r="H574" s="644" t="str">
        <f>IF($C574="","",IFERROR(IF(_xlfn.XLOOKUP($C574,tbl_StartedStatus[Bold ID],tbl_StartedStatus[Started])="Started","Yes",IF(_xlfn.XLOOKUP($C574,tbl_StartedStatus[Bold ID],tbl_StartedStatus[Started])="No Show","No Show","")),""))</f>
        <v/>
      </c>
    </row>
    <row r="575" spans="1:8" ht="15" customHeight="1" thickBot="1">
      <c r="A575" s="641" t="str">
        <f>IF($C575="","",IFERROR(_xlfn.XLOOKUP($C575,'1.PrepList'!$I$2:$I$1500,'1.PrepList'!$G$2:$G$1500,"")&amp;"",""))</f>
        <v/>
      </c>
      <c r="B575" s="425" t="str">
        <f>IF($C575="","",IFERROR(_xlfn.XLOOKUP($C575,'1.PrepList'!$I$2:$I$1500,'1.PrepList'!$H$2:$H$1500,"")&amp;"",""))</f>
        <v/>
      </c>
      <c r="D575" s="425" t="str">
        <f>IF($C575="","",IFERROR(_xlfn.XLOOKUP($C575,'1.PrepList'!$I$2:$I$1500,'1.PrepList'!$J$2:$J$1500,"")&amp;"",""))</f>
        <v/>
      </c>
      <c r="E575" s="638" t="str">
        <f>IF($C575="","",IFERROR(_xlfn.XLOOKUP($C575,'1.PrepList'!$I$2:$I$1500,'1.PrepList'!$N$2:$N$1500,"")&amp;"",""))</f>
        <v/>
      </c>
      <c r="F575" s="638" t="str">
        <f>IF($C575="","",IFERROR(_xlfn.XLOOKUP($C575,'1.PrepList'!$I$2:$I$1500,'1.PrepList'!$K$2:$K$1500,"")&amp;"",""))</f>
        <v/>
      </c>
      <c r="H575" s="644" t="str">
        <f>IF($C575="","",IFERROR(IF(_xlfn.XLOOKUP($C575,tbl_StartedStatus[Bold ID],tbl_StartedStatus[Started])="Started","Yes",IF(_xlfn.XLOOKUP($C575,tbl_StartedStatus[Bold ID],tbl_StartedStatus[Started])="No Show","No Show","")),""))</f>
        <v/>
      </c>
    </row>
    <row r="576" spans="1:8" ht="15" customHeight="1" thickBot="1">
      <c r="A576" s="641" t="str">
        <f>IF($C576="","",IFERROR(_xlfn.XLOOKUP($C576,'1.PrepList'!$I$2:$I$1500,'1.PrepList'!$G$2:$G$1500,"")&amp;"",""))</f>
        <v/>
      </c>
      <c r="B576" s="425" t="str">
        <f>IF($C576="","",IFERROR(_xlfn.XLOOKUP($C576,'1.PrepList'!$I$2:$I$1500,'1.PrepList'!$H$2:$H$1500,"")&amp;"",""))</f>
        <v/>
      </c>
      <c r="D576" s="425" t="str">
        <f>IF($C576="","",IFERROR(_xlfn.XLOOKUP($C576,'1.PrepList'!$I$2:$I$1500,'1.PrepList'!$J$2:$J$1500,"")&amp;"",""))</f>
        <v/>
      </c>
      <c r="E576" s="638" t="str">
        <f>IF($C576="","",IFERROR(_xlfn.XLOOKUP($C576,'1.PrepList'!$I$2:$I$1500,'1.PrepList'!$N$2:$N$1500,"")&amp;"",""))</f>
        <v/>
      </c>
      <c r="F576" s="638" t="str">
        <f>IF($C576="","",IFERROR(_xlfn.XLOOKUP($C576,'1.PrepList'!$I$2:$I$1500,'1.PrepList'!$K$2:$K$1500,"")&amp;"",""))</f>
        <v/>
      </c>
      <c r="H576" s="644" t="str">
        <f>IF($C576="","",IFERROR(IF(_xlfn.XLOOKUP($C576,tbl_StartedStatus[Bold ID],tbl_StartedStatus[Started])="Started","Yes",IF(_xlfn.XLOOKUP($C576,tbl_StartedStatus[Bold ID],tbl_StartedStatus[Started])="No Show","No Show","")),""))</f>
        <v/>
      </c>
    </row>
    <row r="577" spans="1:8" ht="15" customHeight="1" thickBot="1">
      <c r="A577" s="641" t="str">
        <f>IF($C577="","",IFERROR(_xlfn.XLOOKUP($C577,'1.PrepList'!$I$2:$I$1500,'1.PrepList'!$G$2:$G$1500,"")&amp;"",""))</f>
        <v/>
      </c>
      <c r="B577" s="425" t="str">
        <f>IF($C577="","",IFERROR(_xlfn.XLOOKUP($C577,'1.PrepList'!$I$2:$I$1500,'1.PrepList'!$H$2:$H$1500,"")&amp;"",""))</f>
        <v/>
      </c>
      <c r="D577" s="425" t="str">
        <f>IF($C577="","",IFERROR(_xlfn.XLOOKUP($C577,'1.PrepList'!$I$2:$I$1500,'1.PrepList'!$J$2:$J$1500,"")&amp;"",""))</f>
        <v/>
      </c>
      <c r="E577" s="638" t="str">
        <f>IF($C577="","",IFERROR(_xlfn.XLOOKUP($C577,'1.PrepList'!$I$2:$I$1500,'1.PrepList'!$N$2:$N$1500,"")&amp;"",""))</f>
        <v/>
      </c>
      <c r="F577" s="638" t="str">
        <f>IF($C577="","",IFERROR(_xlfn.XLOOKUP($C577,'1.PrepList'!$I$2:$I$1500,'1.PrepList'!$K$2:$K$1500,"")&amp;"",""))</f>
        <v/>
      </c>
      <c r="H577" s="644" t="str">
        <f>IF($C577="","",IFERROR(IF(_xlfn.XLOOKUP($C577,tbl_StartedStatus[Bold ID],tbl_StartedStatus[Started])="Started","Yes",IF(_xlfn.XLOOKUP($C577,tbl_StartedStatus[Bold ID],tbl_StartedStatus[Started])="No Show","No Show","")),""))</f>
        <v/>
      </c>
    </row>
    <row r="578" spans="1:8" ht="15" customHeight="1" thickBot="1">
      <c r="A578" s="641" t="str">
        <f>IF($C578="","",IFERROR(_xlfn.XLOOKUP($C578,'1.PrepList'!$I$2:$I$1500,'1.PrepList'!$G$2:$G$1500,"")&amp;"",""))</f>
        <v/>
      </c>
      <c r="B578" s="425" t="str">
        <f>IF($C578="","",IFERROR(_xlfn.XLOOKUP($C578,'1.PrepList'!$I$2:$I$1500,'1.PrepList'!$H$2:$H$1500,"")&amp;"",""))</f>
        <v/>
      </c>
      <c r="D578" s="425" t="str">
        <f>IF($C578="","",IFERROR(_xlfn.XLOOKUP($C578,'1.PrepList'!$I$2:$I$1500,'1.PrepList'!$J$2:$J$1500,"")&amp;"",""))</f>
        <v/>
      </c>
      <c r="E578" s="638" t="str">
        <f>IF($C578="","",IFERROR(_xlfn.XLOOKUP($C578,'1.PrepList'!$I$2:$I$1500,'1.PrepList'!$N$2:$N$1500,"")&amp;"",""))</f>
        <v/>
      </c>
      <c r="F578" s="638" t="str">
        <f>IF($C578="","",IFERROR(_xlfn.XLOOKUP($C578,'1.PrepList'!$I$2:$I$1500,'1.PrepList'!$K$2:$K$1500,"")&amp;"",""))</f>
        <v/>
      </c>
      <c r="H578" s="644" t="str">
        <f>IF($C578="","",IFERROR(IF(_xlfn.XLOOKUP($C578,tbl_StartedStatus[Bold ID],tbl_StartedStatus[Started])="Started","Yes",IF(_xlfn.XLOOKUP($C578,tbl_StartedStatus[Bold ID],tbl_StartedStatus[Started])="No Show","No Show","")),""))</f>
        <v/>
      </c>
    </row>
    <row r="579" spans="1:8" ht="15" customHeight="1" thickBot="1">
      <c r="A579" s="641" t="str">
        <f>IF($C579="","",IFERROR(_xlfn.XLOOKUP($C579,'1.PrepList'!$I$2:$I$1500,'1.PrepList'!$G$2:$G$1500,"")&amp;"",""))</f>
        <v/>
      </c>
      <c r="B579" s="425" t="str">
        <f>IF($C579="","",IFERROR(_xlfn.XLOOKUP($C579,'1.PrepList'!$I$2:$I$1500,'1.PrepList'!$H$2:$H$1500,"")&amp;"",""))</f>
        <v/>
      </c>
      <c r="D579" s="425" t="str">
        <f>IF($C579="","",IFERROR(_xlfn.XLOOKUP($C579,'1.PrepList'!$I$2:$I$1500,'1.PrepList'!$J$2:$J$1500,"")&amp;"",""))</f>
        <v/>
      </c>
      <c r="E579" s="638" t="str">
        <f>IF($C579="","",IFERROR(_xlfn.XLOOKUP($C579,'1.PrepList'!$I$2:$I$1500,'1.PrepList'!$N$2:$N$1500,"")&amp;"",""))</f>
        <v/>
      </c>
      <c r="F579" s="638" t="str">
        <f>IF($C579="","",IFERROR(_xlfn.XLOOKUP($C579,'1.PrepList'!$I$2:$I$1500,'1.PrepList'!$K$2:$K$1500,"")&amp;"",""))</f>
        <v/>
      </c>
      <c r="H579" s="644" t="str">
        <f>IF($C579="","",IFERROR(IF(_xlfn.XLOOKUP($C579,tbl_StartedStatus[Bold ID],tbl_StartedStatus[Started])="Started","Yes",IF(_xlfn.XLOOKUP($C579,tbl_StartedStatus[Bold ID],tbl_StartedStatus[Started])="No Show","No Show","")),""))</f>
        <v/>
      </c>
    </row>
    <row r="580" spans="1:8" ht="15" customHeight="1" thickBot="1">
      <c r="A580" s="641" t="str">
        <f>IF($C580="","",IFERROR(_xlfn.XLOOKUP($C580,'1.PrepList'!$I$2:$I$1500,'1.PrepList'!$G$2:$G$1500,"")&amp;"",""))</f>
        <v/>
      </c>
      <c r="B580" s="425" t="str">
        <f>IF($C580="","",IFERROR(_xlfn.XLOOKUP($C580,'1.PrepList'!$I$2:$I$1500,'1.PrepList'!$H$2:$H$1500,"")&amp;"",""))</f>
        <v/>
      </c>
      <c r="D580" s="425" t="str">
        <f>IF($C580="","",IFERROR(_xlfn.XLOOKUP($C580,'1.PrepList'!$I$2:$I$1500,'1.PrepList'!$J$2:$J$1500,"")&amp;"",""))</f>
        <v/>
      </c>
      <c r="E580" s="638" t="str">
        <f>IF($C580="","",IFERROR(_xlfn.XLOOKUP($C580,'1.PrepList'!$I$2:$I$1500,'1.PrepList'!$N$2:$N$1500,"")&amp;"",""))</f>
        <v/>
      </c>
      <c r="F580" s="638" t="str">
        <f>IF($C580="","",IFERROR(_xlfn.XLOOKUP($C580,'1.PrepList'!$I$2:$I$1500,'1.PrepList'!$K$2:$K$1500,"")&amp;"",""))</f>
        <v/>
      </c>
      <c r="H580" s="644" t="str">
        <f>IF($C580="","",IFERROR(IF(_xlfn.XLOOKUP($C580,tbl_StartedStatus[Bold ID],tbl_StartedStatus[Started])="Started","Yes",IF(_xlfn.XLOOKUP($C580,tbl_StartedStatus[Bold ID],tbl_StartedStatus[Started])="No Show","No Show","")),""))</f>
        <v/>
      </c>
    </row>
    <row r="581" spans="1:8" ht="15" customHeight="1" thickBot="1">
      <c r="A581" s="641" t="str">
        <f>IF($C581="","",IFERROR(_xlfn.XLOOKUP($C581,'1.PrepList'!$I$2:$I$1500,'1.PrepList'!$G$2:$G$1500,"")&amp;"",""))</f>
        <v/>
      </c>
      <c r="B581" s="425" t="str">
        <f>IF($C581="","",IFERROR(_xlfn.XLOOKUP($C581,'1.PrepList'!$I$2:$I$1500,'1.PrepList'!$H$2:$H$1500,"")&amp;"",""))</f>
        <v/>
      </c>
      <c r="D581" s="425" t="str">
        <f>IF($C581="","",IFERROR(_xlfn.XLOOKUP($C581,'1.PrepList'!$I$2:$I$1500,'1.PrepList'!$J$2:$J$1500,"")&amp;"",""))</f>
        <v/>
      </c>
      <c r="E581" s="638" t="str">
        <f>IF($C581="","",IFERROR(_xlfn.XLOOKUP($C581,'1.PrepList'!$I$2:$I$1500,'1.PrepList'!$N$2:$N$1500,"")&amp;"",""))</f>
        <v/>
      </c>
      <c r="F581" s="638" t="str">
        <f>IF($C581="","",IFERROR(_xlfn.XLOOKUP($C581,'1.PrepList'!$I$2:$I$1500,'1.PrepList'!$K$2:$K$1500,"")&amp;"",""))</f>
        <v/>
      </c>
      <c r="H581" s="644" t="str">
        <f>IF($C581="","",IFERROR(IF(_xlfn.XLOOKUP($C581,tbl_StartedStatus[Bold ID],tbl_StartedStatus[Started])="Started","Yes",IF(_xlfn.XLOOKUP($C581,tbl_StartedStatus[Bold ID],tbl_StartedStatus[Started])="No Show","No Show","")),""))</f>
        <v/>
      </c>
    </row>
    <row r="582" spans="1:8" ht="15" customHeight="1" thickBot="1">
      <c r="A582" s="641" t="str">
        <f>IF($C582="","",IFERROR(_xlfn.XLOOKUP($C582,'1.PrepList'!$I$2:$I$1500,'1.PrepList'!$G$2:$G$1500,"")&amp;"",""))</f>
        <v/>
      </c>
      <c r="B582" s="425" t="str">
        <f>IF($C582="","",IFERROR(_xlfn.XLOOKUP($C582,'1.PrepList'!$I$2:$I$1500,'1.PrepList'!$H$2:$H$1500,"")&amp;"",""))</f>
        <v/>
      </c>
      <c r="D582" s="425" t="str">
        <f>IF($C582="","",IFERROR(_xlfn.XLOOKUP($C582,'1.PrepList'!$I$2:$I$1500,'1.PrepList'!$J$2:$J$1500,"")&amp;"",""))</f>
        <v/>
      </c>
      <c r="E582" s="638" t="str">
        <f>IF($C582="","",IFERROR(_xlfn.XLOOKUP($C582,'1.PrepList'!$I$2:$I$1500,'1.PrepList'!$N$2:$N$1500,"")&amp;"",""))</f>
        <v/>
      </c>
      <c r="F582" s="638" t="str">
        <f>IF($C582="","",IFERROR(_xlfn.XLOOKUP($C582,'1.PrepList'!$I$2:$I$1500,'1.PrepList'!$K$2:$K$1500,"")&amp;"",""))</f>
        <v/>
      </c>
      <c r="H582" s="644" t="str">
        <f>IF($C582="","",IFERROR(IF(_xlfn.XLOOKUP($C582,tbl_StartedStatus[Bold ID],tbl_StartedStatus[Started])="Started","Yes",IF(_xlfn.XLOOKUP($C582,tbl_StartedStatus[Bold ID],tbl_StartedStatus[Started])="No Show","No Show","")),""))</f>
        <v/>
      </c>
    </row>
    <row r="583" spans="1:8" ht="15" customHeight="1" thickBot="1">
      <c r="A583" s="641" t="str">
        <f>IF($C583="","",IFERROR(_xlfn.XLOOKUP($C583,'1.PrepList'!$I$2:$I$1500,'1.PrepList'!$G$2:$G$1500,"")&amp;"",""))</f>
        <v/>
      </c>
      <c r="B583" s="425" t="str">
        <f>IF($C583="","",IFERROR(_xlfn.XLOOKUP($C583,'1.PrepList'!$I$2:$I$1500,'1.PrepList'!$H$2:$H$1500,"")&amp;"",""))</f>
        <v/>
      </c>
      <c r="D583" s="425" t="str">
        <f>IF($C583="","",IFERROR(_xlfn.XLOOKUP($C583,'1.PrepList'!$I$2:$I$1500,'1.PrepList'!$J$2:$J$1500,"")&amp;"",""))</f>
        <v/>
      </c>
      <c r="E583" s="638" t="str">
        <f>IF($C583="","",IFERROR(_xlfn.XLOOKUP($C583,'1.PrepList'!$I$2:$I$1500,'1.PrepList'!$N$2:$N$1500,"")&amp;"",""))</f>
        <v/>
      </c>
      <c r="F583" s="638" t="str">
        <f>IF($C583="","",IFERROR(_xlfn.XLOOKUP($C583,'1.PrepList'!$I$2:$I$1500,'1.PrepList'!$K$2:$K$1500,"")&amp;"",""))</f>
        <v/>
      </c>
      <c r="H583" s="644" t="str">
        <f>IF($C583="","",IFERROR(IF(_xlfn.XLOOKUP($C583,tbl_StartedStatus[Bold ID],tbl_StartedStatus[Started])="Started","Yes",IF(_xlfn.XLOOKUP($C583,tbl_StartedStatus[Bold ID],tbl_StartedStatus[Started])="No Show","No Show","")),""))</f>
        <v/>
      </c>
    </row>
    <row r="584" spans="1:8" ht="15" customHeight="1" thickBot="1">
      <c r="A584" s="641" t="str">
        <f>IF($C584="","",IFERROR(_xlfn.XLOOKUP($C584,'1.PrepList'!$I$2:$I$1500,'1.PrepList'!$G$2:$G$1500,"")&amp;"",""))</f>
        <v/>
      </c>
      <c r="B584" s="425" t="str">
        <f>IF($C584="","",IFERROR(_xlfn.XLOOKUP($C584,'1.PrepList'!$I$2:$I$1500,'1.PrepList'!$H$2:$H$1500,"")&amp;"",""))</f>
        <v/>
      </c>
      <c r="D584" s="425" t="str">
        <f>IF($C584="","",IFERROR(_xlfn.XLOOKUP($C584,'1.PrepList'!$I$2:$I$1500,'1.PrepList'!$J$2:$J$1500,"")&amp;"",""))</f>
        <v/>
      </c>
      <c r="E584" s="638" t="str">
        <f>IF($C584="","",IFERROR(_xlfn.XLOOKUP($C584,'1.PrepList'!$I$2:$I$1500,'1.PrepList'!$N$2:$N$1500,"")&amp;"",""))</f>
        <v/>
      </c>
      <c r="F584" s="638" t="str">
        <f>IF($C584="","",IFERROR(_xlfn.XLOOKUP($C584,'1.PrepList'!$I$2:$I$1500,'1.PrepList'!$K$2:$K$1500,"")&amp;"",""))</f>
        <v/>
      </c>
      <c r="H584" s="644" t="str">
        <f>IF($C584="","",IFERROR(IF(_xlfn.XLOOKUP($C584,tbl_StartedStatus[Bold ID],tbl_StartedStatus[Started])="Started","Yes",IF(_xlfn.XLOOKUP($C584,tbl_StartedStatus[Bold ID],tbl_StartedStatus[Started])="No Show","No Show","")),""))</f>
        <v/>
      </c>
    </row>
    <row r="585" spans="1:8" ht="15" customHeight="1" thickBot="1">
      <c r="A585" s="641" t="str">
        <f>IF($C585="","",IFERROR(_xlfn.XLOOKUP($C585,'1.PrepList'!$I$2:$I$1500,'1.PrepList'!$G$2:$G$1500,"")&amp;"",""))</f>
        <v/>
      </c>
      <c r="B585" s="425" t="str">
        <f>IF($C585="","",IFERROR(_xlfn.XLOOKUP($C585,'1.PrepList'!$I$2:$I$1500,'1.PrepList'!$H$2:$H$1500,"")&amp;"",""))</f>
        <v/>
      </c>
      <c r="D585" s="425" t="str">
        <f>IF($C585="","",IFERROR(_xlfn.XLOOKUP($C585,'1.PrepList'!$I$2:$I$1500,'1.PrepList'!$J$2:$J$1500,"")&amp;"",""))</f>
        <v/>
      </c>
      <c r="E585" s="638" t="str">
        <f>IF($C585="","",IFERROR(_xlfn.XLOOKUP($C585,'1.PrepList'!$I$2:$I$1500,'1.PrepList'!$N$2:$N$1500,"")&amp;"",""))</f>
        <v/>
      </c>
      <c r="F585" s="638" t="str">
        <f>IF($C585="","",IFERROR(_xlfn.XLOOKUP($C585,'1.PrepList'!$I$2:$I$1500,'1.PrepList'!$K$2:$K$1500,"")&amp;"",""))</f>
        <v/>
      </c>
      <c r="H585" s="644" t="str">
        <f>IF($C585="","",IFERROR(IF(_xlfn.XLOOKUP($C585,tbl_StartedStatus[Bold ID],tbl_StartedStatus[Started])="Started","Yes",IF(_xlfn.XLOOKUP($C585,tbl_StartedStatus[Bold ID],tbl_StartedStatus[Started])="No Show","No Show","")),""))</f>
        <v/>
      </c>
    </row>
    <row r="586" spans="1:8" ht="15" customHeight="1" thickBot="1">
      <c r="A586" s="641" t="str">
        <f>IF($C586="","",IFERROR(_xlfn.XLOOKUP($C586,'1.PrepList'!$I$2:$I$1500,'1.PrepList'!$G$2:$G$1500,"")&amp;"",""))</f>
        <v/>
      </c>
      <c r="B586" s="425" t="str">
        <f>IF($C586="","",IFERROR(_xlfn.XLOOKUP($C586,'1.PrepList'!$I$2:$I$1500,'1.PrepList'!$H$2:$H$1500,"")&amp;"",""))</f>
        <v/>
      </c>
      <c r="D586" s="425" t="str">
        <f>IF($C586="","",IFERROR(_xlfn.XLOOKUP($C586,'1.PrepList'!$I$2:$I$1500,'1.PrepList'!$J$2:$J$1500,"")&amp;"",""))</f>
        <v/>
      </c>
      <c r="E586" s="638" t="str">
        <f>IF($C586="","",IFERROR(_xlfn.XLOOKUP($C586,'1.PrepList'!$I$2:$I$1500,'1.PrepList'!$N$2:$N$1500,"")&amp;"",""))</f>
        <v/>
      </c>
      <c r="F586" s="638" t="str">
        <f>IF($C586="","",IFERROR(_xlfn.XLOOKUP($C586,'1.PrepList'!$I$2:$I$1500,'1.PrepList'!$K$2:$K$1500,"")&amp;"",""))</f>
        <v/>
      </c>
      <c r="H586" s="644" t="str">
        <f>IF($C586="","",IFERROR(IF(_xlfn.XLOOKUP($C586,tbl_StartedStatus[Bold ID],tbl_StartedStatus[Started])="Started","Yes",IF(_xlfn.XLOOKUP($C586,tbl_StartedStatus[Bold ID],tbl_StartedStatus[Started])="No Show","No Show","")),""))</f>
        <v/>
      </c>
    </row>
    <row r="587" spans="1:8" ht="15" customHeight="1" thickBot="1">
      <c r="A587" s="641" t="str">
        <f>IF($C587="","",IFERROR(_xlfn.XLOOKUP($C587,'1.PrepList'!$I$2:$I$1500,'1.PrepList'!$G$2:$G$1500,"")&amp;"",""))</f>
        <v/>
      </c>
      <c r="B587" s="425" t="str">
        <f>IF($C587="","",IFERROR(_xlfn.XLOOKUP($C587,'1.PrepList'!$I$2:$I$1500,'1.PrepList'!$H$2:$H$1500,"")&amp;"",""))</f>
        <v/>
      </c>
      <c r="D587" s="425" t="str">
        <f>IF($C587="","",IFERROR(_xlfn.XLOOKUP($C587,'1.PrepList'!$I$2:$I$1500,'1.PrepList'!$J$2:$J$1500,"")&amp;"",""))</f>
        <v/>
      </c>
      <c r="E587" s="638" t="str">
        <f>IF($C587="","",IFERROR(_xlfn.XLOOKUP($C587,'1.PrepList'!$I$2:$I$1500,'1.PrepList'!$N$2:$N$1500,"")&amp;"",""))</f>
        <v/>
      </c>
      <c r="F587" s="638" t="str">
        <f>IF($C587="","",IFERROR(_xlfn.XLOOKUP($C587,'1.PrepList'!$I$2:$I$1500,'1.PrepList'!$K$2:$K$1500,"")&amp;"",""))</f>
        <v/>
      </c>
      <c r="H587" s="644" t="str">
        <f>IF($C587="","",IFERROR(IF(_xlfn.XLOOKUP($C587,tbl_StartedStatus[Bold ID],tbl_StartedStatus[Started])="Started","Yes",IF(_xlfn.XLOOKUP($C587,tbl_StartedStatus[Bold ID],tbl_StartedStatus[Started])="No Show","No Show","")),""))</f>
        <v/>
      </c>
    </row>
    <row r="588" spans="1:8" ht="15" customHeight="1" thickBot="1">
      <c r="A588" s="641" t="str">
        <f>IF($C588="","",IFERROR(_xlfn.XLOOKUP($C588,'1.PrepList'!$I$2:$I$1500,'1.PrepList'!$G$2:$G$1500,"")&amp;"",""))</f>
        <v/>
      </c>
      <c r="B588" s="425" t="str">
        <f>IF($C588="","",IFERROR(_xlfn.XLOOKUP($C588,'1.PrepList'!$I$2:$I$1500,'1.PrepList'!$H$2:$H$1500,"")&amp;"",""))</f>
        <v/>
      </c>
      <c r="D588" s="425" t="str">
        <f>IF($C588="","",IFERROR(_xlfn.XLOOKUP($C588,'1.PrepList'!$I$2:$I$1500,'1.PrepList'!$J$2:$J$1500,"")&amp;"",""))</f>
        <v/>
      </c>
      <c r="E588" s="638" t="str">
        <f>IF($C588="","",IFERROR(_xlfn.XLOOKUP($C588,'1.PrepList'!$I$2:$I$1500,'1.PrepList'!$N$2:$N$1500,"")&amp;"",""))</f>
        <v/>
      </c>
      <c r="F588" s="638" t="str">
        <f>IF($C588="","",IFERROR(_xlfn.XLOOKUP($C588,'1.PrepList'!$I$2:$I$1500,'1.PrepList'!$K$2:$K$1500,"")&amp;"",""))</f>
        <v/>
      </c>
      <c r="H588" s="644" t="str">
        <f>IF($C588="","",IFERROR(IF(_xlfn.XLOOKUP($C588,tbl_StartedStatus[Bold ID],tbl_StartedStatus[Started])="Started","Yes",IF(_xlfn.XLOOKUP($C588,tbl_StartedStatus[Bold ID],tbl_StartedStatus[Started])="No Show","No Show","")),""))</f>
        <v/>
      </c>
    </row>
    <row r="589" spans="1:8" ht="15" customHeight="1" thickBot="1">
      <c r="A589" s="641" t="str">
        <f>IF($C589="","",IFERROR(_xlfn.XLOOKUP($C589,'1.PrepList'!$I$2:$I$1500,'1.PrepList'!$G$2:$G$1500,"")&amp;"",""))</f>
        <v/>
      </c>
      <c r="B589" s="425" t="str">
        <f>IF($C589="","",IFERROR(_xlfn.XLOOKUP($C589,'1.PrepList'!$I$2:$I$1500,'1.PrepList'!$H$2:$H$1500,"")&amp;"",""))</f>
        <v/>
      </c>
      <c r="D589" s="425" t="str">
        <f>IF($C589="","",IFERROR(_xlfn.XLOOKUP($C589,'1.PrepList'!$I$2:$I$1500,'1.PrepList'!$J$2:$J$1500,"")&amp;"",""))</f>
        <v/>
      </c>
      <c r="E589" s="638" t="str">
        <f>IF($C589="","",IFERROR(_xlfn.XLOOKUP($C589,'1.PrepList'!$I$2:$I$1500,'1.PrepList'!$N$2:$N$1500,"")&amp;"",""))</f>
        <v/>
      </c>
      <c r="F589" s="638" t="str">
        <f>IF($C589="","",IFERROR(_xlfn.XLOOKUP($C589,'1.PrepList'!$I$2:$I$1500,'1.PrepList'!$K$2:$K$1500,"")&amp;"",""))</f>
        <v/>
      </c>
      <c r="H589" s="644" t="str">
        <f>IF($C589="","",IFERROR(IF(_xlfn.XLOOKUP($C589,tbl_StartedStatus[Bold ID],tbl_StartedStatus[Started])="Started","Yes",IF(_xlfn.XLOOKUP($C589,tbl_StartedStatus[Bold ID],tbl_StartedStatus[Started])="No Show","No Show","")),""))</f>
        <v/>
      </c>
    </row>
    <row r="590" spans="1:8" ht="15" customHeight="1" thickBot="1">
      <c r="A590" s="641" t="str">
        <f>IF($C590="","",IFERROR(_xlfn.XLOOKUP($C590,'1.PrepList'!$I$2:$I$1500,'1.PrepList'!$G$2:$G$1500,"")&amp;"",""))</f>
        <v/>
      </c>
      <c r="B590" s="425" t="str">
        <f>IF($C590="","",IFERROR(_xlfn.XLOOKUP($C590,'1.PrepList'!$I$2:$I$1500,'1.PrepList'!$H$2:$H$1500,"")&amp;"",""))</f>
        <v/>
      </c>
      <c r="D590" s="425" t="str">
        <f>IF($C590="","",IFERROR(_xlfn.XLOOKUP($C590,'1.PrepList'!$I$2:$I$1500,'1.PrepList'!$J$2:$J$1500,"")&amp;"",""))</f>
        <v/>
      </c>
      <c r="E590" s="638" t="str">
        <f>IF($C590="","",IFERROR(_xlfn.XLOOKUP($C590,'1.PrepList'!$I$2:$I$1500,'1.PrepList'!$N$2:$N$1500,"")&amp;"",""))</f>
        <v/>
      </c>
      <c r="F590" s="638" t="str">
        <f>IF($C590="","",IFERROR(_xlfn.XLOOKUP($C590,'1.PrepList'!$I$2:$I$1500,'1.PrepList'!$K$2:$K$1500,"")&amp;"",""))</f>
        <v/>
      </c>
      <c r="H590" s="644" t="str">
        <f>IF($C590="","",IFERROR(IF(_xlfn.XLOOKUP($C590,tbl_StartedStatus[Bold ID],tbl_StartedStatus[Started])="Started","Yes",IF(_xlfn.XLOOKUP($C590,tbl_StartedStatus[Bold ID],tbl_StartedStatus[Started])="No Show","No Show","")),""))</f>
        <v/>
      </c>
    </row>
    <row r="591" spans="1:8" ht="15" customHeight="1" thickBot="1">
      <c r="A591" s="641" t="str">
        <f>IF($C591="","",IFERROR(_xlfn.XLOOKUP($C591,'1.PrepList'!$I$2:$I$1500,'1.PrepList'!$G$2:$G$1500,"")&amp;"",""))</f>
        <v/>
      </c>
      <c r="B591" s="425" t="str">
        <f>IF($C591="","",IFERROR(_xlfn.XLOOKUP($C591,'1.PrepList'!$I$2:$I$1500,'1.PrepList'!$H$2:$H$1500,"")&amp;"",""))</f>
        <v/>
      </c>
      <c r="D591" s="425" t="str">
        <f>IF($C591="","",IFERROR(_xlfn.XLOOKUP($C591,'1.PrepList'!$I$2:$I$1500,'1.PrepList'!$J$2:$J$1500,"")&amp;"",""))</f>
        <v/>
      </c>
      <c r="E591" s="638" t="str">
        <f>IF($C591="","",IFERROR(_xlfn.XLOOKUP($C591,'1.PrepList'!$I$2:$I$1500,'1.PrepList'!$N$2:$N$1500,"")&amp;"",""))</f>
        <v/>
      </c>
      <c r="F591" s="638" t="str">
        <f>IF($C591="","",IFERROR(_xlfn.XLOOKUP($C591,'1.PrepList'!$I$2:$I$1500,'1.PrepList'!$K$2:$K$1500,"")&amp;"",""))</f>
        <v/>
      </c>
      <c r="H591" s="644" t="str">
        <f>IF($C591="","",IFERROR(IF(_xlfn.XLOOKUP($C591,tbl_StartedStatus[Bold ID],tbl_StartedStatus[Started])="Started","Yes",IF(_xlfn.XLOOKUP($C591,tbl_StartedStatus[Bold ID],tbl_StartedStatus[Started])="No Show","No Show","")),""))</f>
        <v/>
      </c>
    </row>
    <row r="592" spans="1:8" ht="15" customHeight="1" thickBot="1">
      <c r="A592" s="641" t="str">
        <f>IF($C592="","",IFERROR(_xlfn.XLOOKUP($C592,'1.PrepList'!$I$2:$I$1500,'1.PrepList'!$G$2:$G$1500,"")&amp;"",""))</f>
        <v/>
      </c>
      <c r="B592" s="425" t="str">
        <f>IF($C592="","",IFERROR(_xlfn.XLOOKUP($C592,'1.PrepList'!$I$2:$I$1500,'1.PrepList'!$H$2:$H$1500,"")&amp;"",""))</f>
        <v/>
      </c>
      <c r="D592" s="425" t="str">
        <f>IF($C592="","",IFERROR(_xlfn.XLOOKUP($C592,'1.PrepList'!$I$2:$I$1500,'1.PrepList'!$J$2:$J$1500,"")&amp;"",""))</f>
        <v/>
      </c>
      <c r="E592" s="638" t="str">
        <f>IF($C592="","",IFERROR(_xlfn.XLOOKUP($C592,'1.PrepList'!$I$2:$I$1500,'1.PrepList'!$N$2:$N$1500,"")&amp;"",""))</f>
        <v/>
      </c>
      <c r="F592" s="638" t="str">
        <f>IF($C592="","",IFERROR(_xlfn.XLOOKUP($C592,'1.PrepList'!$I$2:$I$1500,'1.PrepList'!$K$2:$K$1500,"")&amp;"",""))</f>
        <v/>
      </c>
      <c r="H592" s="644" t="str">
        <f>IF($C592="","",IFERROR(IF(_xlfn.XLOOKUP($C592,tbl_StartedStatus[Bold ID],tbl_StartedStatus[Started])="Started","Yes",IF(_xlfn.XLOOKUP($C592,tbl_StartedStatus[Bold ID],tbl_StartedStatus[Started])="No Show","No Show","")),""))</f>
        <v/>
      </c>
    </row>
    <row r="593" spans="1:8" ht="15" customHeight="1" thickBot="1">
      <c r="A593" s="641" t="str">
        <f>IF($C593="","",IFERROR(_xlfn.XLOOKUP($C593,'1.PrepList'!$I$2:$I$1500,'1.PrepList'!$G$2:$G$1500,"")&amp;"",""))</f>
        <v/>
      </c>
      <c r="B593" s="425" t="str">
        <f>IF($C593="","",IFERROR(_xlfn.XLOOKUP($C593,'1.PrepList'!$I$2:$I$1500,'1.PrepList'!$H$2:$H$1500,"")&amp;"",""))</f>
        <v/>
      </c>
      <c r="D593" s="425" t="str">
        <f>IF($C593="","",IFERROR(_xlfn.XLOOKUP($C593,'1.PrepList'!$I$2:$I$1500,'1.PrepList'!$J$2:$J$1500,"")&amp;"",""))</f>
        <v/>
      </c>
      <c r="E593" s="638" t="str">
        <f>IF($C593="","",IFERROR(_xlfn.XLOOKUP($C593,'1.PrepList'!$I$2:$I$1500,'1.PrepList'!$N$2:$N$1500,"")&amp;"",""))</f>
        <v/>
      </c>
      <c r="F593" s="638" t="str">
        <f>IF($C593="","",IFERROR(_xlfn.XLOOKUP($C593,'1.PrepList'!$I$2:$I$1500,'1.PrepList'!$K$2:$K$1500,"")&amp;"",""))</f>
        <v/>
      </c>
      <c r="H593" s="644" t="str">
        <f>IF($C593="","",IFERROR(IF(_xlfn.XLOOKUP($C593,tbl_StartedStatus[Bold ID],tbl_StartedStatus[Started])="Started","Yes",IF(_xlfn.XLOOKUP($C593,tbl_StartedStatus[Bold ID],tbl_StartedStatus[Started])="No Show","No Show","")),""))</f>
        <v/>
      </c>
    </row>
    <row r="594" spans="1:8" ht="15" customHeight="1" thickBot="1">
      <c r="A594" s="641" t="str">
        <f>IF($C594="","",IFERROR(_xlfn.XLOOKUP($C594,'1.PrepList'!$I$2:$I$1500,'1.PrepList'!$G$2:$G$1500,"")&amp;"",""))</f>
        <v/>
      </c>
      <c r="B594" s="425" t="str">
        <f>IF($C594="","",IFERROR(_xlfn.XLOOKUP($C594,'1.PrepList'!$I$2:$I$1500,'1.PrepList'!$H$2:$H$1500,"")&amp;"",""))</f>
        <v/>
      </c>
      <c r="D594" s="425" t="str">
        <f>IF($C594="","",IFERROR(_xlfn.XLOOKUP($C594,'1.PrepList'!$I$2:$I$1500,'1.PrepList'!$J$2:$J$1500,"")&amp;"",""))</f>
        <v/>
      </c>
      <c r="E594" s="638" t="str">
        <f>IF($C594="","",IFERROR(_xlfn.XLOOKUP($C594,'1.PrepList'!$I$2:$I$1500,'1.PrepList'!$N$2:$N$1500,"")&amp;"",""))</f>
        <v/>
      </c>
      <c r="F594" s="638" t="str">
        <f>IF($C594="","",IFERROR(_xlfn.XLOOKUP($C594,'1.PrepList'!$I$2:$I$1500,'1.PrepList'!$K$2:$K$1500,"")&amp;"",""))</f>
        <v/>
      </c>
      <c r="H594" s="644" t="str">
        <f>IF($C594="","",IFERROR(IF(_xlfn.XLOOKUP($C594,tbl_StartedStatus[Bold ID],tbl_StartedStatus[Started])="Started","Yes",IF(_xlfn.XLOOKUP($C594,tbl_StartedStatus[Bold ID],tbl_StartedStatus[Started])="No Show","No Show","")),""))</f>
        <v/>
      </c>
    </row>
    <row r="595" spans="1:8" ht="15" customHeight="1" thickBot="1">
      <c r="A595" s="641" t="str">
        <f>IF($C595="","",IFERROR(_xlfn.XLOOKUP($C595,'1.PrepList'!$I$2:$I$1500,'1.PrepList'!$G$2:$G$1500,"")&amp;"",""))</f>
        <v/>
      </c>
      <c r="B595" s="425" t="str">
        <f>IF($C595="","",IFERROR(_xlfn.XLOOKUP($C595,'1.PrepList'!$I$2:$I$1500,'1.PrepList'!$H$2:$H$1500,"")&amp;"",""))</f>
        <v/>
      </c>
      <c r="D595" s="425" t="str">
        <f>IF($C595="","",IFERROR(_xlfn.XLOOKUP($C595,'1.PrepList'!$I$2:$I$1500,'1.PrepList'!$J$2:$J$1500,"")&amp;"",""))</f>
        <v/>
      </c>
      <c r="E595" s="638" t="str">
        <f>IF($C595="","",IFERROR(_xlfn.XLOOKUP($C595,'1.PrepList'!$I$2:$I$1500,'1.PrepList'!$N$2:$N$1500,"")&amp;"",""))</f>
        <v/>
      </c>
      <c r="F595" s="638" t="str">
        <f>IF($C595="","",IFERROR(_xlfn.XLOOKUP($C595,'1.PrepList'!$I$2:$I$1500,'1.PrepList'!$K$2:$K$1500,"")&amp;"",""))</f>
        <v/>
      </c>
      <c r="H595" s="644" t="str">
        <f>IF($C595="","",IFERROR(IF(_xlfn.XLOOKUP($C595,tbl_StartedStatus[Bold ID],tbl_StartedStatus[Started])="Started","Yes",IF(_xlfn.XLOOKUP($C595,tbl_StartedStatus[Bold ID],tbl_StartedStatus[Started])="No Show","No Show","")),""))</f>
        <v/>
      </c>
    </row>
    <row r="596" spans="1:8" ht="15" customHeight="1" thickBot="1">
      <c r="A596" s="641" t="str">
        <f>IF($C596="","",IFERROR(_xlfn.XLOOKUP($C596,'1.PrepList'!$I$2:$I$1500,'1.PrepList'!$G$2:$G$1500,"")&amp;"",""))</f>
        <v/>
      </c>
      <c r="B596" s="425" t="str">
        <f>IF($C596="","",IFERROR(_xlfn.XLOOKUP($C596,'1.PrepList'!$I$2:$I$1500,'1.PrepList'!$H$2:$H$1500,"")&amp;"",""))</f>
        <v/>
      </c>
      <c r="D596" s="425" t="str">
        <f>IF($C596="","",IFERROR(_xlfn.XLOOKUP($C596,'1.PrepList'!$I$2:$I$1500,'1.PrepList'!$J$2:$J$1500,"")&amp;"",""))</f>
        <v/>
      </c>
      <c r="E596" s="638" t="str">
        <f>IF($C596="","",IFERROR(_xlfn.XLOOKUP($C596,'1.PrepList'!$I$2:$I$1500,'1.PrepList'!$N$2:$N$1500,"")&amp;"",""))</f>
        <v/>
      </c>
      <c r="F596" s="638" t="str">
        <f>IF($C596="","",IFERROR(_xlfn.XLOOKUP($C596,'1.PrepList'!$I$2:$I$1500,'1.PrepList'!$K$2:$K$1500,"")&amp;"",""))</f>
        <v/>
      </c>
      <c r="H596" s="644" t="str">
        <f>IF($C596="","",IFERROR(IF(_xlfn.XLOOKUP($C596,tbl_StartedStatus[Bold ID],tbl_StartedStatus[Started])="Started","Yes",IF(_xlfn.XLOOKUP($C596,tbl_StartedStatus[Bold ID],tbl_StartedStatus[Started])="No Show","No Show","")),""))</f>
        <v/>
      </c>
    </row>
    <row r="597" spans="1:8" ht="15" customHeight="1" thickBot="1">
      <c r="A597" s="641" t="str">
        <f>IF($C597="","",IFERROR(_xlfn.XLOOKUP($C597,'1.PrepList'!$I$2:$I$1500,'1.PrepList'!$G$2:$G$1500,"")&amp;"",""))</f>
        <v/>
      </c>
      <c r="B597" s="425" t="str">
        <f>IF($C597="","",IFERROR(_xlfn.XLOOKUP($C597,'1.PrepList'!$I$2:$I$1500,'1.PrepList'!$H$2:$H$1500,"")&amp;"",""))</f>
        <v/>
      </c>
      <c r="D597" s="425" t="str">
        <f>IF($C597="","",IFERROR(_xlfn.XLOOKUP($C597,'1.PrepList'!$I$2:$I$1500,'1.PrepList'!$J$2:$J$1500,"")&amp;"",""))</f>
        <v/>
      </c>
      <c r="E597" s="638" t="str">
        <f>IF($C597="","",IFERROR(_xlfn.XLOOKUP($C597,'1.PrepList'!$I$2:$I$1500,'1.PrepList'!$N$2:$N$1500,"")&amp;"",""))</f>
        <v/>
      </c>
      <c r="F597" s="638" t="str">
        <f>IF($C597="","",IFERROR(_xlfn.XLOOKUP($C597,'1.PrepList'!$I$2:$I$1500,'1.PrepList'!$K$2:$K$1500,"")&amp;"",""))</f>
        <v/>
      </c>
      <c r="H597" s="644" t="str">
        <f>IF($C597="","",IFERROR(IF(_xlfn.XLOOKUP($C597,tbl_StartedStatus[Bold ID],tbl_StartedStatus[Started])="Started","Yes",IF(_xlfn.XLOOKUP($C597,tbl_StartedStatus[Bold ID],tbl_StartedStatus[Started])="No Show","No Show","")),""))</f>
        <v/>
      </c>
    </row>
    <row r="598" spans="1:8" ht="15" customHeight="1" thickBot="1">
      <c r="A598" s="641" t="str">
        <f>IF($C598="","",IFERROR(_xlfn.XLOOKUP($C598,'1.PrepList'!$I$2:$I$1500,'1.PrepList'!$G$2:$G$1500,"")&amp;"",""))</f>
        <v/>
      </c>
      <c r="B598" s="425" t="str">
        <f>IF($C598="","",IFERROR(_xlfn.XLOOKUP($C598,'1.PrepList'!$I$2:$I$1500,'1.PrepList'!$H$2:$H$1500,"")&amp;"",""))</f>
        <v/>
      </c>
      <c r="D598" s="425" t="str">
        <f>IF($C598="","",IFERROR(_xlfn.XLOOKUP($C598,'1.PrepList'!$I$2:$I$1500,'1.PrepList'!$J$2:$J$1500,"")&amp;"",""))</f>
        <v/>
      </c>
      <c r="E598" s="638" t="str">
        <f>IF($C598="","",IFERROR(_xlfn.XLOOKUP($C598,'1.PrepList'!$I$2:$I$1500,'1.PrepList'!$N$2:$N$1500,"")&amp;"",""))</f>
        <v/>
      </c>
      <c r="F598" s="638" t="str">
        <f>IF($C598="","",IFERROR(_xlfn.XLOOKUP($C598,'1.PrepList'!$I$2:$I$1500,'1.PrepList'!$K$2:$K$1500,"")&amp;"",""))</f>
        <v/>
      </c>
      <c r="H598" s="644" t="str">
        <f>IF($C598="","",IFERROR(IF(_xlfn.XLOOKUP($C598,tbl_StartedStatus[Bold ID],tbl_StartedStatus[Started])="Started","Yes",IF(_xlfn.XLOOKUP($C598,tbl_StartedStatus[Bold ID],tbl_StartedStatus[Started])="No Show","No Show","")),""))</f>
        <v/>
      </c>
    </row>
    <row r="599" spans="1:8" ht="15" customHeight="1" thickBot="1">
      <c r="A599" s="641" t="str">
        <f>IF($C599="","",IFERROR(_xlfn.XLOOKUP($C599,'1.PrepList'!$I$2:$I$1500,'1.PrepList'!$G$2:$G$1500,"")&amp;"",""))</f>
        <v/>
      </c>
      <c r="B599" s="425" t="str">
        <f>IF($C599="","",IFERROR(_xlfn.XLOOKUP($C599,'1.PrepList'!$I$2:$I$1500,'1.PrepList'!$H$2:$H$1500,"")&amp;"",""))</f>
        <v/>
      </c>
      <c r="D599" s="425" t="str">
        <f>IF($C599="","",IFERROR(_xlfn.XLOOKUP($C599,'1.PrepList'!$I$2:$I$1500,'1.PrepList'!$J$2:$J$1500,"")&amp;"",""))</f>
        <v/>
      </c>
      <c r="E599" s="638" t="str">
        <f>IF($C599="","",IFERROR(_xlfn.XLOOKUP($C599,'1.PrepList'!$I$2:$I$1500,'1.PrepList'!$N$2:$N$1500,"")&amp;"",""))</f>
        <v/>
      </c>
      <c r="F599" s="638" t="str">
        <f>IF($C599="","",IFERROR(_xlfn.XLOOKUP($C599,'1.PrepList'!$I$2:$I$1500,'1.PrepList'!$K$2:$K$1500,"")&amp;"",""))</f>
        <v/>
      </c>
      <c r="H599" s="644" t="str">
        <f>IF($C599="","",IFERROR(IF(_xlfn.XLOOKUP($C599,tbl_StartedStatus[Bold ID],tbl_StartedStatus[Started])="Started","Yes",IF(_xlfn.XLOOKUP($C599,tbl_StartedStatus[Bold ID],tbl_StartedStatus[Started])="No Show","No Show","")),""))</f>
        <v/>
      </c>
    </row>
    <row r="600" spans="1:8" ht="15" customHeight="1" thickBot="1">
      <c r="A600" s="641" t="str">
        <f>IF($C600="","",IFERROR(_xlfn.XLOOKUP($C600,'1.PrepList'!$I$2:$I$1500,'1.PrepList'!$G$2:$G$1500,"")&amp;"",""))</f>
        <v/>
      </c>
      <c r="B600" s="425" t="str">
        <f>IF($C600="","",IFERROR(_xlfn.XLOOKUP($C600,'1.PrepList'!$I$2:$I$1500,'1.PrepList'!$H$2:$H$1500,"")&amp;"",""))</f>
        <v/>
      </c>
      <c r="D600" s="425" t="str">
        <f>IF($C600="","",IFERROR(_xlfn.XLOOKUP($C600,'1.PrepList'!$I$2:$I$1500,'1.PrepList'!$J$2:$J$1500,"")&amp;"",""))</f>
        <v/>
      </c>
      <c r="E600" s="638" t="str">
        <f>IF($C600="","",IFERROR(_xlfn.XLOOKUP($C600,'1.PrepList'!$I$2:$I$1500,'1.PrepList'!$N$2:$N$1500,"")&amp;"",""))</f>
        <v/>
      </c>
      <c r="F600" s="638" t="str">
        <f>IF($C600="","",IFERROR(_xlfn.XLOOKUP($C600,'1.PrepList'!$I$2:$I$1500,'1.PrepList'!$K$2:$K$1500,"")&amp;"",""))</f>
        <v/>
      </c>
      <c r="H600" s="644" t="str">
        <f>IF($C600="","",IFERROR(IF(_xlfn.XLOOKUP($C600,tbl_StartedStatus[Bold ID],tbl_StartedStatus[Started])="Started","Yes",IF(_xlfn.XLOOKUP($C600,tbl_StartedStatus[Bold ID],tbl_StartedStatus[Started])="No Show","No Show","")),""))</f>
        <v/>
      </c>
    </row>
    <row r="601" spans="1:8" ht="15" customHeight="1" thickBot="1">
      <c r="A601" s="641" t="str">
        <f>IF($C601="","",IFERROR(_xlfn.XLOOKUP($C601,'1.PrepList'!$I$2:$I$1500,'1.PrepList'!$G$2:$G$1500,"")&amp;"",""))</f>
        <v/>
      </c>
      <c r="B601" s="425" t="str">
        <f>IF($C601="","",IFERROR(_xlfn.XLOOKUP($C601,'1.PrepList'!$I$2:$I$1500,'1.PrepList'!$H$2:$H$1500,"")&amp;"",""))</f>
        <v/>
      </c>
      <c r="D601" s="425" t="str">
        <f>IF($C601="","",IFERROR(_xlfn.XLOOKUP($C601,'1.PrepList'!$I$2:$I$1500,'1.PrepList'!$J$2:$J$1500,"")&amp;"",""))</f>
        <v/>
      </c>
      <c r="E601" s="638" t="str">
        <f>IF($C601="","",IFERROR(_xlfn.XLOOKUP($C601,'1.PrepList'!$I$2:$I$1500,'1.PrepList'!$N$2:$N$1500,"")&amp;"",""))</f>
        <v/>
      </c>
      <c r="F601" s="638" t="str">
        <f>IF($C601="","",IFERROR(_xlfn.XLOOKUP($C601,'1.PrepList'!$I$2:$I$1500,'1.PrepList'!$K$2:$K$1500,"")&amp;"",""))</f>
        <v/>
      </c>
      <c r="H601" s="644" t="str">
        <f>IF($C601="","",IFERROR(IF(_xlfn.XLOOKUP($C601,tbl_StartedStatus[Bold ID],tbl_StartedStatus[Started])="Started","Yes",IF(_xlfn.XLOOKUP($C601,tbl_StartedStatus[Bold ID],tbl_StartedStatus[Started])="No Show","No Show","")),""))</f>
        <v/>
      </c>
    </row>
    <row r="602" spans="1:8" ht="15" customHeight="1" thickBot="1">
      <c r="A602" s="641" t="str">
        <f>IF($C602="","",IFERROR(_xlfn.XLOOKUP($C602,'1.PrepList'!$I$2:$I$1500,'1.PrepList'!$G$2:$G$1500,"")&amp;"",""))</f>
        <v/>
      </c>
      <c r="B602" s="425" t="str">
        <f>IF($C602="","",IFERROR(_xlfn.XLOOKUP($C602,'1.PrepList'!$I$2:$I$1500,'1.PrepList'!$H$2:$H$1500,"")&amp;"",""))</f>
        <v/>
      </c>
      <c r="D602" s="425" t="str">
        <f>IF($C602="","",IFERROR(_xlfn.XLOOKUP($C602,'1.PrepList'!$I$2:$I$1500,'1.PrepList'!$J$2:$J$1500,"")&amp;"",""))</f>
        <v/>
      </c>
      <c r="E602" s="638" t="str">
        <f>IF($C602="","",IFERROR(_xlfn.XLOOKUP($C602,'1.PrepList'!$I$2:$I$1500,'1.PrepList'!$N$2:$N$1500,"")&amp;"",""))</f>
        <v/>
      </c>
      <c r="F602" s="638" t="str">
        <f>IF($C602="","",IFERROR(_xlfn.XLOOKUP($C602,'1.PrepList'!$I$2:$I$1500,'1.PrepList'!$K$2:$K$1500,"")&amp;"",""))</f>
        <v/>
      </c>
      <c r="H602" s="644" t="str">
        <f>IF($C602="","",IFERROR(IF(_xlfn.XLOOKUP($C602,tbl_StartedStatus[Bold ID],tbl_StartedStatus[Started])="Started","Yes",IF(_xlfn.XLOOKUP($C602,tbl_StartedStatus[Bold ID],tbl_StartedStatus[Started])="No Show","No Show","")),""))</f>
        <v/>
      </c>
    </row>
    <row r="603" spans="1:8" ht="15" customHeight="1" thickBot="1">
      <c r="A603" s="641" t="str">
        <f>IF($C603="","",IFERROR(_xlfn.XLOOKUP($C603,'1.PrepList'!$I$2:$I$1500,'1.PrepList'!$G$2:$G$1500,"")&amp;"",""))</f>
        <v/>
      </c>
      <c r="B603" s="425" t="str">
        <f>IF($C603="","",IFERROR(_xlfn.XLOOKUP($C603,'1.PrepList'!$I$2:$I$1500,'1.PrepList'!$H$2:$H$1500,"")&amp;"",""))</f>
        <v/>
      </c>
      <c r="D603" s="425" t="str">
        <f>IF($C603="","",IFERROR(_xlfn.XLOOKUP($C603,'1.PrepList'!$I$2:$I$1500,'1.PrepList'!$J$2:$J$1500,"")&amp;"",""))</f>
        <v/>
      </c>
      <c r="E603" s="638" t="str">
        <f>IF($C603="","",IFERROR(_xlfn.XLOOKUP($C603,'1.PrepList'!$I$2:$I$1500,'1.PrepList'!$N$2:$N$1500,"")&amp;"",""))</f>
        <v/>
      </c>
      <c r="F603" s="638" t="str">
        <f>IF($C603="","",IFERROR(_xlfn.XLOOKUP($C603,'1.PrepList'!$I$2:$I$1500,'1.PrepList'!$K$2:$K$1500,"")&amp;"",""))</f>
        <v/>
      </c>
      <c r="H603" s="644" t="str">
        <f>IF($C603="","",IFERROR(IF(_xlfn.XLOOKUP($C603,tbl_StartedStatus[Bold ID],tbl_StartedStatus[Started])="Started","Yes",IF(_xlfn.XLOOKUP($C603,tbl_StartedStatus[Bold ID],tbl_StartedStatus[Started])="No Show","No Show","")),""))</f>
        <v/>
      </c>
    </row>
    <row r="604" spans="1:8" ht="15" customHeight="1" thickBot="1">
      <c r="A604" s="641" t="str">
        <f>IF($C604="","",IFERROR(_xlfn.XLOOKUP($C604,'1.PrepList'!$I$2:$I$1500,'1.PrepList'!$G$2:$G$1500,"")&amp;"",""))</f>
        <v/>
      </c>
      <c r="B604" s="425" t="str">
        <f>IF($C604="","",IFERROR(_xlfn.XLOOKUP($C604,'1.PrepList'!$I$2:$I$1500,'1.PrepList'!$H$2:$H$1500,"")&amp;"",""))</f>
        <v/>
      </c>
      <c r="D604" s="425" t="str">
        <f>IF($C604="","",IFERROR(_xlfn.XLOOKUP($C604,'1.PrepList'!$I$2:$I$1500,'1.PrepList'!$J$2:$J$1500,"")&amp;"",""))</f>
        <v/>
      </c>
      <c r="E604" s="638" t="str">
        <f>IF($C604="","",IFERROR(_xlfn.XLOOKUP($C604,'1.PrepList'!$I$2:$I$1500,'1.PrepList'!$N$2:$N$1500,"")&amp;"",""))</f>
        <v/>
      </c>
      <c r="F604" s="638" t="str">
        <f>IF($C604="","",IFERROR(_xlfn.XLOOKUP($C604,'1.PrepList'!$I$2:$I$1500,'1.PrepList'!$K$2:$K$1500,"")&amp;"",""))</f>
        <v/>
      </c>
      <c r="H604" s="644" t="str">
        <f>IF($C604="","",IFERROR(IF(_xlfn.XLOOKUP($C604,tbl_StartedStatus[Bold ID],tbl_StartedStatus[Started])="Started","Yes",IF(_xlfn.XLOOKUP($C604,tbl_StartedStatus[Bold ID],tbl_StartedStatus[Started])="No Show","No Show","")),""))</f>
        <v/>
      </c>
    </row>
    <row r="605" spans="1:8" ht="15" customHeight="1" thickBot="1">
      <c r="A605" s="641" t="str">
        <f>IF($C605="","",IFERROR(_xlfn.XLOOKUP($C605,'1.PrepList'!$I$2:$I$1500,'1.PrepList'!$G$2:$G$1500,"")&amp;"",""))</f>
        <v/>
      </c>
      <c r="B605" s="425" t="str">
        <f>IF($C605="","",IFERROR(_xlfn.XLOOKUP($C605,'1.PrepList'!$I$2:$I$1500,'1.PrepList'!$H$2:$H$1500,"")&amp;"",""))</f>
        <v/>
      </c>
      <c r="D605" s="425" t="str">
        <f>IF($C605="","",IFERROR(_xlfn.XLOOKUP($C605,'1.PrepList'!$I$2:$I$1500,'1.PrepList'!$J$2:$J$1500,"")&amp;"",""))</f>
        <v/>
      </c>
      <c r="E605" s="638" t="str">
        <f>IF($C605="","",IFERROR(_xlfn.XLOOKUP($C605,'1.PrepList'!$I$2:$I$1500,'1.PrepList'!$N$2:$N$1500,"")&amp;"",""))</f>
        <v/>
      </c>
      <c r="F605" s="638" t="str">
        <f>IF($C605="","",IFERROR(_xlfn.XLOOKUP($C605,'1.PrepList'!$I$2:$I$1500,'1.PrepList'!$K$2:$K$1500,"")&amp;"",""))</f>
        <v/>
      </c>
      <c r="H605" s="644" t="str">
        <f>IF($C605="","",IFERROR(IF(_xlfn.XLOOKUP($C605,tbl_StartedStatus[Bold ID],tbl_StartedStatus[Started])="Started","Yes",IF(_xlfn.XLOOKUP($C605,tbl_StartedStatus[Bold ID],tbl_StartedStatus[Started])="No Show","No Show","")),""))</f>
        <v/>
      </c>
    </row>
    <row r="606" spans="1:8" ht="15" customHeight="1" thickBot="1">
      <c r="A606" s="641" t="str">
        <f>IF($C606="","",IFERROR(_xlfn.XLOOKUP($C606,'1.PrepList'!$I$2:$I$1500,'1.PrepList'!$G$2:$G$1500,"")&amp;"",""))</f>
        <v/>
      </c>
      <c r="B606" s="425" t="str">
        <f>IF($C606="","",IFERROR(_xlfn.XLOOKUP($C606,'1.PrepList'!$I$2:$I$1500,'1.PrepList'!$H$2:$H$1500,"")&amp;"",""))</f>
        <v/>
      </c>
      <c r="D606" s="425" t="str">
        <f>IF($C606="","",IFERROR(_xlfn.XLOOKUP($C606,'1.PrepList'!$I$2:$I$1500,'1.PrepList'!$J$2:$J$1500,"")&amp;"",""))</f>
        <v/>
      </c>
      <c r="E606" s="638" t="str">
        <f>IF($C606="","",IFERROR(_xlfn.XLOOKUP($C606,'1.PrepList'!$I$2:$I$1500,'1.PrepList'!$N$2:$N$1500,"")&amp;"",""))</f>
        <v/>
      </c>
      <c r="F606" s="638" t="str">
        <f>IF($C606="","",IFERROR(_xlfn.XLOOKUP($C606,'1.PrepList'!$I$2:$I$1500,'1.PrepList'!$K$2:$K$1500,"")&amp;"",""))</f>
        <v/>
      </c>
      <c r="H606" s="644" t="str">
        <f>IF($C606="","",IFERROR(IF(_xlfn.XLOOKUP($C606,tbl_StartedStatus[Bold ID],tbl_StartedStatus[Started])="Started","Yes",IF(_xlfn.XLOOKUP($C606,tbl_StartedStatus[Bold ID],tbl_StartedStatus[Started])="No Show","No Show","")),""))</f>
        <v/>
      </c>
    </row>
    <row r="607" spans="1:8" ht="15" customHeight="1" thickBot="1">
      <c r="A607" s="641" t="str">
        <f>IF($C607="","",IFERROR(_xlfn.XLOOKUP($C607,'1.PrepList'!$I$2:$I$1500,'1.PrepList'!$G$2:$G$1500,"")&amp;"",""))</f>
        <v/>
      </c>
      <c r="B607" s="425" t="str">
        <f>IF($C607="","",IFERROR(_xlfn.XLOOKUP($C607,'1.PrepList'!$I$2:$I$1500,'1.PrepList'!$H$2:$H$1500,"")&amp;"",""))</f>
        <v/>
      </c>
      <c r="D607" s="425" t="str">
        <f>IF($C607="","",IFERROR(_xlfn.XLOOKUP($C607,'1.PrepList'!$I$2:$I$1500,'1.PrepList'!$J$2:$J$1500,"")&amp;"",""))</f>
        <v/>
      </c>
      <c r="E607" s="638" t="str">
        <f>IF($C607="","",IFERROR(_xlfn.XLOOKUP($C607,'1.PrepList'!$I$2:$I$1500,'1.PrepList'!$N$2:$N$1500,"")&amp;"",""))</f>
        <v/>
      </c>
      <c r="F607" s="638" t="str">
        <f>IF($C607="","",IFERROR(_xlfn.XLOOKUP($C607,'1.PrepList'!$I$2:$I$1500,'1.PrepList'!$K$2:$K$1500,"")&amp;"",""))</f>
        <v/>
      </c>
      <c r="H607" s="644" t="str">
        <f>IF($C607="","",IFERROR(IF(_xlfn.XLOOKUP($C607,tbl_StartedStatus[Bold ID],tbl_StartedStatus[Started])="Started","Yes",IF(_xlfn.XLOOKUP($C607,tbl_StartedStatus[Bold ID],tbl_StartedStatus[Started])="No Show","No Show","")),""))</f>
        <v/>
      </c>
    </row>
    <row r="608" spans="1:8" ht="15" customHeight="1" thickBot="1">
      <c r="A608" s="641" t="str">
        <f>IF($C608="","",IFERROR(_xlfn.XLOOKUP($C608,'1.PrepList'!$I$2:$I$1500,'1.PrepList'!$G$2:$G$1500,"")&amp;"",""))</f>
        <v/>
      </c>
      <c r="B608" s="425" t="str">
        <f>IF($C608="","",IFERROR(_xlfn.XLOOKUP($C608,'1.PrepList'!$I$2:$I$1500,'1.PrepList'!$H$2:$H$1500,"")&amp;"",""))</f>
        <v/>
      </c>
      <c r="D608" s="425" t="str">
        <f>IF($C608="","",IFERROR(_xlfn.XLOOKUP($C608,'1.PrepList'!$I$2:$I$1500,'1.PrepList'!$J$2:$J$1500,"")&amp;"",""))</f>
        <v/>
      </c>
      <c r="E608" s="638" t="str">
        <f>IF($C608="","",IFERROR(_xlfn.XLOOKUP($C608,'1.PrepList'!$I$2:$I$1500,'1.PrepList'!$N$2:$N$1500,"")&amp;"",""))</f>
        <v/>
      </c>
      <c r="F608" s="638" t="str">
        <f>IF($C608="","",IFERROR(_xlfn.XLOOKUP($C608,'1.PrepList'!$I$2:$I$1500,'1.PrepList'!$K$2:$K$1500,"")&amp;"",""))</f>
        <v/>
      </c>
      <c r="H608" s="644" t="str">
        <f>IF($C608="","",IFERROR(IF(_xlfn.XLOOKUP($C608,tbl_StartedStatus[Bold ID],tbl_StartedStatus[Started])="Started","Yes",IF(_xlfn.XLOOKUP($C608,tbl_StartedStatus[Bold ID],tbl_StartedStatus[Started])="No Show","No Show","")),""))</f>
        <v/>
      </c>
    </row>
    <row r="609" spans="1:8" ht="15" customHeight="1" thickBot="1">
      <c r="A609" s="641" t="str">
        <f>IF($C609="","",IFERROR(_xlfn.XLOOKUP($C609,'1.PrepList'!$I$2:$I$1500,'1.PrepList'!$G$2:$G$1500,"")&amp;"",""))</f>
        <v/>
      </c>
      <c r="B609" s="425" t="str">
        <f>IF($C609="","",IFERROR(_xlfn.XLOOKUP($C609,'1.PrepList'!$I$2:$I$1500,'1.PrepList'!$H$2:$H$1500,"")&amp;"",""))</f>
        <v/>
      </c>
      <c r="D609" s="425" t="str">
        <f>IF($C609="","",IFERROR(_xlfn.XLOOKUP($C609,'1.PrepList'!$I$2:$I$1500,'1.PrepList'!$J$2:$J$1500,"")&amp;"",""))</f>
        <v/>
      </c>
      <c r="E609" s="638" t="str">
        <f>IF($C609="","",IFERROR(_xlfn.XLOOKUP($C609,'1.PrepList'!$I$2:$I$1500,'1.PrepList'!$N$2:$N$1500,"")&amp;"",""))</f>
        <v/>
      </c>
      <c r="F609" s="638" t="str">
        <f>IF($C609="","",IFERROR(_xlfn.XLOOKUP($C609,'1.PrepList'!$I$2:$I$1500,'1.PrepList'!$K$2:$K$1500,"")&amp;"",""))</f>
        <v/>
      </c>
      <c r="H609" s="644" t="str">
        <f>IF($C609="","",IFERROR(IF(_xlfn.XLOOKUP($C609,tbl_StartedStatus[Bold ID],tbl_StartedStatus[Started])="Started","Yes",IF(_xlfn.XLOOKUP($C609,tbl_StartedStatus[Bold ID],tbl_StartedStatus[Started])="No Show","No Show","")),""))</f>
        <v/>
      </c>
    </row>
    <row r="610" spans="1:8" ht="15" customHeight="1" thickBot="1">
      <c r="A610" s="641" t="str">
        <f>IF($C610="","",IFERROR(_xlfn.XLOOKUP($C610,'1.PrepList'!$I$2:$I$1500,'1.PrepList'!$G$2:$G$1500,"")&amp;"",""))</f>
        <v/>
      </c>
      <c r="B610" s="425" t="str">
        <f>IF($C610="","",IFERROR(_xlfn.XLOOKUP($C610,'1.PrepList'!$I$2:$I$1500,'1.PrepList'!$H$2:$H$1500,"")&amp;"",""))</f>
        <v/>
      </c>
      <c r="D610" s="425" t="str">
        <f>IF($C610="","",IFERROR(_xlfn.XLOOKUP($C610,'1.PrepList'!$I$2:$I$1500,'1.PrepList'!$J$2:$J$1500,"")&amp;"",""))</f>
        <v/>
      </c>
      <c r="E610" s="638" t="str">
        <f>IF($C610="","",IFERROR(_xlfn.XLOOKUP($C610,'1.PrepList'!$I$2:$I$1500,'1.PrepList'!$N$2:$N$1500,"")&amp;"",""))</f>
        <v/>
      </c>
      <c r="F610" s="638" t="str">
        <f>IF($C610="","",IFERROR(_xlfn.XLOOKUP($C610,'1.PrepList'!$I$2:$I$1500,'1.PrepList'!$K$2:$K$1500,"")&amp;"",""))</f>
        <v/>
      </c>
      <c r="H610" s="644" t="str">
        <f>IF($C610="","",IFERROR(IF(_xlfn.XLOOKUP($C610,tbl_StartedStatus[Bold ID],tbl_StartedStatus[Started])="Started","Yes",IF(_xlfn.XLOOKUP($C610,tbl_StartedStatus[Bold ID],tbl_StartedStatus[Started])="No Show","No Show","")),""))</f>
        <v/>
      </c>
    </row>
    <row r="611" spans="1:8" ht="15" customHeight="1" thickBot="1">
      <c r="A611" s="641" t="str">
        <f>IF($C611="","",IFERROR(_xlfn.XLOOKUP($C611,'1.PrepList'!$I$2:$I$1500,'1.PrepList'!$G$2:$G$1500,"")&amp;"",""))</f>
        <v/>
      </c>
      <c r="B611" s="425" t="str">
        <f>IF($C611="","",IFERROR(_xlfn.XLOOKUP($C611,'1.PrepList'!$I$2:$I$1500,'1.PrepList'!$H$2:$H$1500,"")&amp;"",""))</f>
        <v/>
      </c>
      <c r="D611" s="425" t="str">
        <f>IF($C611="","",IFERROR(_xlfn.XLOOKUP($C611,'1.PrepList'!$I$2:$I$1500,'1.PrepList'!$J$2:$J$1500,"")&amp;"",""))</f>
        <v/>
      </c>
      <c r="E611" s="638" t="str">
        <f>IF($C611="","",IFERROR(_xlfn.XLOOKUP($C611,'1.PrepList'!$I$2:$I$1500,'1.PrepList'!$N$2:$N$1500,"")&amp;"",""))</f>
        <v/>
      </c>
      <c r="F611" s="638" t="str">
        <f>IF($C611="","",IFERROR(_xlfn.XLOOKUP($C611,'1.PrepList'!$I$2:$I$1500,'1.PrepList'!$K$2:$K$1500,"")&amp;"",""))</f>
        <v/>
      </c>
      <c r="H611" s="644" t="str">
        <f>IF($C611="","",IFERROR(IF(_xlfn.XLOOKUP($C611,tbl_StartedStatus[Bold ID],tbl_StartedStatus[Started])="Started","Yes",IF(_xlfn.XLOOKUP($C611,tbl_StartedStatus[Bold ID],tbl_StartedStatus[Started])="No Show","No Show","")),""))</f>
        <v/>
      </c>
    </row>
    <row r="612" spans="1:8" ht="15" customHeight="1" thickBot="1">
      <c r="A612" s="641" t="str">
        <f>IF($C612="","",IFERROR(_xlfn.XLOOKUP($C612,'1.PrepList'!$I$2:$I$1500,'1.PrepList'!$G$2:$G$1500,"")&amp;"",""))</f>
        <v/>
      </c>
      <c r="B612" s="425" t="str">
        <f>IF($C612="","",IFERROR(_xlfn.XLOOKUP($C612,'1.PrepList'!$I$2:$I$1500,'1.PrepList'!$H$2:$H$1500,"")&amp;"",""))</f>
        <v/>
      </c>
      <c r="D612" s="425" t="str">
        <f>IF($C612="","",IFERROR(_xlfn.XLOOKUP($C612,'1.PrepList'!$I$2:$I$1500,'1.PrepList'!$J$2:$J$1500,"")&amp;"",""))</f>
        <v/>
      </c>
      <c r="E612" s="638" t="str">
        <f>IF($C612="","",IFERROR(_xlfn.XLOOKUP($C612,'1.PrepList'!$I$2:$I$1500,'1.PrepList'!$N$2:$N$1500,"")&amp;"",""))</f>
        <v/>
      </c>
      <c r="F612" s="638" t="str">
        <f>IF($C612="","",IFERROR(_xlfn.XLOOKUP($C612,'1.PrepList'!$I$2:$I$1500,'1.PrepList'!$K$2:$K$1500,"")&amp;"",""))</f>
        <v/>
      </c>
      <c r="H612" s="644" t="str">
        <f>IF($C612="","",IFERROR(IF(_xlfn.XLOOKUP($C612,tbl_StartedStatus[Bold ID],tbl_StartedStatus[Started])="Started","Yes",IF(_xlfn.XLOOKUP($C612,tbl_StartedStatus[Bold ID],tbl_StartedStatus[Started])="No Show","No Show","")),""))</f>
        <v/>
      </c>
    </row>
    <row r="613" spans="1:8" ht="15" customHeight="1" thickBot="1">
      <c r="A613" s="641" t="str">
        <f>IF($C613="","",IFERROR(_xlfn.XLOOKUP($C613,'1.PrepList'!$I$2:$I$1500,'1.PrepList'!$G$2:$G$1500,"")&amp;"",""))</f>
        <v/>
      </c>
      <c r="B613" s="425" t="str">
        <f>IF($C613="","",IFERROR(_xlfn.XLOOKUP($C613,'1.PrepList'!$I$2:$I$1500,'1.PrepList'!$H$2:$H$1500,"")&amp;"",""))</f>
        <v/>
      </c>
      <c r="D613" s="425" t="str">
        <f>IF($C613="","",IFERROR(_xlfn.XLOOKUP($C613,'1.PrepList'!$I$2:$I$1500,'1.PrepList'!$J$2:$J$1500,"")&amp;"",""))</f>
        <v/>
      </c>
      <c r="E613" s="638" t="str">
        <f>IF($C613="","",IFERROR(_xlfn.XLOOKUP($C613,'1.PrepList'!$I$2:$I$1500,'1.PrepList'!$N$2:$N$1500,"")&amp;"",""))</f>
        <v/>
      </c>
      <c r="F613" s="638" t="str">
        <f>IF($C613="","",IFERROR(_xlfn.XLOOKUP($C613,'1.PrepList'!$I$2:$I$1500,'1.PrepList'!$K$2:$K$1500,"")&amp;"",""))</f>
        <v/>
      </c>
      <c r="H613" s="644" t="str">
        <f>IF($C613="","",IFERROR(IF(_xlfn.XLOOKUP($C613,tbl_StartedStatus[Bold ID],tbl_StartedStatus[Started])="Started","Yes",IF(_xlfn.XLOOKUP($C613,tbl_StartedStatus[Bold ID],tbl_StartedStatus[Started])="No Show","No Show","")),""))</f>
        <v/>
      </c>
    </row>
    <row r="614" spans="1:8" ht="15" customHeight="1" thickBot="1">
      <c r="A614" s="641" t="str">
        <f>IF($C614="","",IFERROR(_xlfn.XLOOKUP($C614,'1.PrepList'!$I$2:$I$1500,'1.PrepList'!$G$2:$G$1500,"")&amp;"",""))</f>
        <v/>
      </c>
      <c r="B614" s="425" t="str">
        <f>IF($C614="","",IFERROR(_xlfn.XLOOKUP($C614,'1.PrepList'!$I$2:$I$1500,'1.PrepList'!$H$2:$H$1500,"")&amp;"",""))</f>
        <v/>
      </c>
      <c r="D614" s="425" t="str">
        <f>IF($C614="","",IFERROR(_xlfn.XLOOKUP($C614,'1.PrepList'!$I$2:$I$1500,'1.PrepList'!$J$2:$J$1500,"")&amp;"",""))</f>
        <v/>
      </c>
      <c r="E614" s="638" t="str">
        <f>IF($C614="","",IFERROR(_xlfn.XLOOKUP($C614,'1.PrepList'!$I$2:$I$1500,'1.PrepList'!$N$2:$N$1500,"")&amp;"",""))</f>
        <v/>
      </c>
      <c r="F614" s="638" t="str">
        <f>IF($C614="","",IFERROR(_xlfn.XLOOKUP($C614,'1.PrepList'!$I$2:$I$1500,'1.PrepList'!$K$2:$K$1500,"")&amp;"",""))</f>
        <v/>
      </c>
      <c r="H614" s="644" t="str">
        <f>IF($C614="","",IFERROR(IF(_xlfn.XLOOKUP($C614,tbl_StartedStatus[Bold ID],tbl_StartedStatus[Started])="Started","Yes",IF(_xlfn.XLOOKUP($C614,tbl_StartedStatus[Bold ID],tbl_StartedStatus[Started])="No Show","No Show","")),""))</f>
        <v/>
      </c>
    </row>
    <row r="615" spans="1:8" ht="15" customHeight="1" thickBot="1">
      <c r="A615" s="641" t="str">
        <f>IF($C615="","",IFERROR(_xlfn.XLOOKUP($C615,'1.PrepList'!$I$2:$I$1500,'1.PrepList'!$G$2:$G$1500,"")&amp;"",""))</f>
        <v/>
      </c>
      <c r="B615" s="425" t="str">
        <f>IF($C615="","",IFERROR(_xlfn.XLOOKUP($C615,'1.PrepList'!$I$2:$I$1500,'1.PrepList'!$H$2:$H$1500,"")&amp;"",""))</f>
        <v/>
      </c>
      <c r="D615" s="425" t="str">
        <f>IF($C615="","",IFERROR(_xlfn.XLOOKUP($C615,'1.PrepList'!$I$2:$I$1500,'1.PrepList'!$J$2:$J$1500,"")&amp;"",""))</f>
        <v/>
      </c>
      <c r="E615" s="638" t="str">
        <f>IF($C615="","",IFERROR(_xlfn.XLOOKUP($C615,'1.PrepList'!$I$2:$I$1500,'1.PrepList'!$N$2:$N$1500,"")&amp;"",""))</f>
        <v/>
      </c>
      <c r="F615" s="638" t="str">
        <f>IF($C615="","",IFERROR(_xlfn.XLOOKUP($C615,'1.PrepList'!$I$2:$I$1500,'1.PrepList'!$K$2:$K$1500,"")&amp;"",""))</f>
        <v/>
      </c>
      <c r="H615" s="644" t="str">
        <f>IF($C615="","",IFERROR(IF(_xlfn.XLOOKUP($C615,tbl_StartedStatus[Bold ID],tbl_StartedStatus[Started])="Started","Yes",IF(_xlfn.XLOOKUP($C615,tbl_StartedStatus[Bold ID],tbl_StartedStatus[Started])="No Show","No Show","")),""))</f>
        <v/>
      </c>
    </row>
    <row r="616" spans="1:8" ht="15" customHeight="1" thickBot="1">
      <c r="A616" s="641" t="str">
        <f>IF($C616="","",IFERROR(_xlfn.XLOOKUP($C616,'1.PrepList'!$I$2:$I$1500,'1.PrepList'!$G$2:$G$1500,"")&amp;"",""))</f>
        <v/>
      </c>
      <c r="B616" s="425" t="str">
        <f>IF($C616="","",IFERROR(_xlfn.XLOOKUP($C616,'1.PrepList'!$I$2:$I$1500,'1.PrepList'!$H$2:$H$1500,"")&amp;"",""))</f>
        <v/>
      </c>
      <c r="D616" s="425" t="str">
        <f>IF($C616="","",IFERROR(_xlfn.XLOOKUP($C616,'1.PrepList'!$I$2:$I$1500,'1.PrepList'!$J$2:$J$1500,"")&amp;"",""))</f>
        <v/>
      </c>
      <c r="E616" s="638" t="str">
        <f>IF($C616="","",IFERROR(_xlfn.XLOOKUP($C616,'1.PrepList'!$I$2:$I$1500,'1.PrepList'!$N$2:$N$1500,"")&amp;"",""))</f>
        <v/>
      </c>
      <c r="F616" s="638" t="str">
        <f>IF($C616="","",IFERROR(_xlfn.XLOOKUP($C616,'1.PrepList'!$I$2:$I$1500,'1.PrepList'!$K$2:$K$1500,"")&amp;"",""))</f>
        <v/>
      </c>
      <c r="H616" s="644" t="str">
        <f>IF($C616="","",IFERROR(IF(_xlfn.XLOOKUP($C616,tbl_StartedStatus[Bold ID],tbl_StartedStatus[Started])="Started","Yes",IF(_xlfn.XLOOKUP($C616,tbl_StartedStatus[Bold ID],tbl_StartedStatus[Started])="No Show","No Show","")),""))</f>
        <v/>
      </c>
    </row>
    <row r="617" spans="1:8" ht="15" customHeight="1" thickBot="1">
      <c r="A617" s="641" t="str">
        <f>IF($C617="","",IFERROR(_xlfn.XLOOKUP($C617,'1.PrepList'!$I$2:$I$1500,'1.PrepList'!$G$2:$G$1500,"")&amp;"",""))</f>
        <v/>
      </c>
      <c r="B617" s="425" t="str">
        <f>IF($C617="","",IFERROR(_xlfn.XLOOKUP($C617,'1.PrepList'!$I$2:$I$1500,'1.PrepList'!$H$2:$H$1500,"")&amp;"",""))</f>
        <v/>
      </c>
      <c r="D617" s="425" t="str">
        <f>IF($C617="","",IFERROR(_xlfn.XLOOKUP($C617,'1.PrepList'!$I$2:$I$1500,'1.PrepList'!$J$2:$J$1500,"")&amp;"",""))</f>
        <v/>
      </c>
      <c r="E617" s="638" t="str">
        <f>IF($C617="","",IFERROR(_xlfn.XLOOKUP($C617,'1.PrepList'!$I$2:$I$1500,'1.PrepList'!$N$2:$N$1500,"")&amp;"",""))</f>
        <v/>
      </c>
      <c r="F617" s="638" t="str">
        <f>IF($C617="","",IFERROR(_xlfn.XLOOKUP($C617,'1.PrepList'!$I$2:$I$1500,'1.PrepList'!$K$2:$K$1500,"")&amp;"",""))</f>
        <v/>
      </c>
      <c r="H617" s="644" t="str">
        <f>IF($C617="","",IFERROR(IF(_xlfn.XLOOKUP($C617,tbl_StartedStatus[Bold ID],tbl_StartedStatus[Started])="Started","Yes",IF(_xlfn.XLOOKUP($C617,tbl_StartedStatus[Bold ID],tbl_StartedStatus[Started])="No Show","No Show","")),""))</f>
        <v/>
      </c>
    </row>
    <row r="618" spans="1:8" ht="15" customHeight="1" thickBot="1">
      <c r="A618" s="641" t="str">
        <f>IF($C618="","",IFERROR(_xlfn.XLOOKUP($C618,'1.PrepList'!$I$2:$I$1500,'1.PrepList'!$G$2:$G$1500,"")&amp;"",""))</f>
        <v/>
      </c>
      <c r="B618" s="425" t="str">
        <f>IF($C618="","",IFERROR(_xlfn.XLOOKUP($C618,'1.PrepList'!$I$2:$I$1500,'1.PrepList'!$H$2:$H$1500,"")&amp;"",""))</f>
        <v/>
      </c>
      <c r="D618" s="425" t="str">
        <f>IF($C618="","",IFERROR(_xlfn.XLOOKUP($C618,'1.PrepList'!$I$2:$I$1500,'1.PrepList'!$J$2:$J$1500,"")&amp;"",""))</f>
        <v/>
      </c>
      <c r="E618" s="638" t="str">
        <f>IF($C618="","",IFERROR(_xlfn.XLOOKUP($C618,'1.PrepList'!$I$2:$I$1500,'1.PrepList'!$N$2:$N$1500,"")&amp;"",""))</f>
        <v/>
      </c>
      <c r="F618" s="638" t="str">
        <f>IF($C618="","",IFERROR(_xlfn.XLOOKUP($C618,'1.PrepList'!$I$2:$I$1500,'1.PrepList'!$K$2:$K$1500,"")&amp;"",""))</f>
        <v/>
      </c>
      <c r="H618" s="644" t="str">
        <f>IF($C618="","",IFERROR(IF(_xlfn.XLOOKUP($C618,tbl_StartedStatus[Bold ID],tbl_StartedStatus[Started])="Started","Yes",IF(_xlfn.XLOOKUP($C618,tbl_StartedStatus[Bold ID],tbl_StartedStatus[Started])="No Show","No Show","")),""))</f>
        <v/>
      </c>
    </row>
    <row r="619" spans="1:8" ht="15" customHeight="1" thickBot="1">
      <c r="A619" s="641" t="str">
        <f>IF($C619="","",IFERROR(_xlfn.XLOOKUP($C619,'1.PrepList'!$I$2:$I$1500,'1.PrepList'!$G$2:$G$1500,"")&amp;"",""))</f>
        <v/>
      </c>
      <c r="B619" s="425" t="str">
        <f>IF($C619="","",IFERROR(_xlfn.XLOOKUP($C619,'1.PrepList'!$I$2:$I$1500,'1.PrepList'!$H$2:$H$1500,"")&amp;"",""))</f>
        <v/>
      </c>
      <c r="D619" s="425" t="str">
        <f>IF($C619="","",IFERROR(_xlfn.XLOOKUP($C619,'1.PrepList'!$I$2:$I$1500,'1.PrepList'!$J$2:$J$1500,"")&amp;"",""))</f>
        <v/>
      </c>
      <c r="E619" s="638" t="str">
        <f>IF($C619="","",IFERROR(_xlfn.XLOOKUP($C619,'1.PrepList'!$I$2:$I$1500,'1.PrepList'!$N$2:$N$1500,"")&amp;"",""))</f>
        <v/>
      </c>
      <c r="F619" s="638" t="str">
        <f>IF($C619="","",IFERROR(_xlfn.XLOOKUP($C619,'1.PrepList'!$I$2:$I$1500,'1.PrepList'!$K$2:$K$1500,"")&amp;"",""))</f>
        <v/>
      </c>
      <c r="H619" s="644" t="str">
        <f>IF($C619="","",IFERROR(IF(_xlfn.XLOOKUP($C619,tbl_StartedStatus[Bold ID],tbl_StartedStatus[Started])="Started","Yes",IF(_xlfn.XLOOKUP($C619,tbl_StartedStatus[Bold ID],tbl_StartedStatus[Started])="No Show","No Show","")),""))</f>
        <v/>
      </c>
    </row>
    <row r="620" spans="1:8" ht="15" customHeight="1" thickBot="1">
      <c r="A620" s="641" t="str">
        <f>IF($C620="","",IFERROR(_xlfn.XLOOKUP($C620,'1.PrepList'!$I$2:$I$1500,'1.PrepList'!$G$2:$G$1500,"")&amp;"",""))</f>
        <v/>
      </c>
      <c r="B620" s="425" t="str">
        <f>IF($C620="","",IFERROR(_xlfn.XLOOKUP($C620,'1.PrepList'!$I$2:$I$1500,'1.PrepList'!$H$2:$H$1500,"")&amp;"",""))</f>
        <v/>
      </c>
      <c r="D620" s="425" t="str">
        <f>IF($C620="","",IFERROR(_xlfn.XLOOKUP($C620,'1.PrepList'!$I$2:$I$1500,'1.PrepList'!$J$2:$J$1500,"")&amp;"",""))</f>
        <v/>
      </c>
      <c r="E620" s="638" t="str">
        <f>IF($C620="","",IFERROR(_xlfn.XLOOKUP($C620,'1.PrepList'!$I$2:$I$1500,'1.PrepList'!$N$2:$N$1500,"")&amp;"",""))</f>
        <v/>
      </c>
      <c r="F620" s="638" t="str">
        <f>IF($C620="","",IFERROR(_xlfn.XLOOKUP($C620,'1.PrepList'!$I$2:$I$1500,'1.PrepList'!$K$2:$K$1500,"")&amp;"",""))</f>
        <v/>
      </c>
      <c r="H620" s="644" t="str">
        <f>IF($C620="","",IFERROR(IF(_xlfn.XLOOKUP($C620,tbl_StartedStatus[Bold ID],tbl_StartedStatus[Started])="Started","Yes",IF(_xlfn.XLOOKUP($C620,tbl_StartedStatus[Bold ID],tbl_StartedStatus[Started])="No Show","No Show","")),""))</f>
        <v/>
      </c>
    </row>
    <row r="621" spans="1:8" ht="15" customHeight="1" thickBot="1">
      <c r="A621" s="641" t="str">
        <f>IF($C621="","",IFERROR(_xlfn.XLOOKUP($C621,'1.PrepList'!$I$2:$I$1500,'1.PrepList'!$G$2:$G$1500,"")&amp;"",""))</f>
        <v/>
      </c>
      <c r="B621" s="425" t="str">
        <f>IF($C621="","",IFERROR(_xlfn.XLOOKUP($C621,'1.PrepList'!$I$2:$I$1500,'1.PrepList'!$H$2:$H$1500,"")&amp;"",""))</f>
        <v/>
      </c>
      <c r="D621" s="425" t="str">
        <f>IF($C621="","",IFERROR(_xlfn.XLOOKUP($C621,'1.PrepList'!$I$2:$I$1500,'1.PrepList'!$J$2:$J$1500,"")&amp;"",""))</f>
        <v/>
      </c>
      <c r="E621" s="638" t="str">
        <f>IF($C621="","",IFERROR(_xlfn.XLOOKUP($C621,'1.PrepList'!$I$2:$I$1500,'1.PrepList'!$N$2:$N$1500,"")&amp;"",""))</f>
        <v/>
      </c>
      <c r="F621" s="638" t="str">
        <f>IF($C621="","",IFERROR(_xlfn.XLOOKUP($C621,'1.PrepList'!$I$2:$I$1500,'1.PrepList'!$K$2:$K$1500,"")&amp;"",""))</f>
        <v/>
      </c>
      <c r="H621" s="644" t="str">
        <f>IF($C621="","",IFERROR(IF(_xlfn.XLOOKUP($C621,tbl_StartedStatus[Bold ID],tbl_StartedStatus[Started])="Started","Yes",IF(_xlfn.XLOOKUP($C621,tbl_StartedStatus[Bold ID],tbl_StartedStatus[Started])="No Show","No Show","")),""))</f>
        <v/>
      </c>
    </row>
    <row r="622" spans="1:8" ht="15" customHeight="1" thickBot="1">
      <c r="A622" s="641" t="str">
        <f>IF($C622="","",IFERROR(_xlfn.XLOOKUP($C622,'1.PrepList'!$I$2:$I$1500,'1.PrepList'!$G$2:$G$1500,"")&amp;"",""))</f>
        <v/>
      </c>
      <c r="B622" s="425" t="str">
        <f>IF($C622="","",IFERROR(_xlfn.XLOOKUP($C622,'1.PrepList'!$I$2:$I$1500,'1.PrepList'!$H$2:$H$1500,"")&amp;"",""))</f>
        <v/>
      </c>
      <c r="D622" s="425" t="str">
        <f>IF($C622="","",IFERROR(_xlfn.XLOOKUP($C622,'1.PrepList'!$I$2:$I$1500,'1.PrepList'!$J$2:$J$1500,"")&amp;"",""))</f>
        <v/>
      </c>
      <c r="E622" s="638" t="str">
        <f>IF($C622="","",IFERROR(_xlfn.XLOOKUP($C622,'1.PrepList'!$I$2:$I$1500,'1.PrepList'!$N$2:$N$1500,"")&amp;"",""))</f>
        <v/>
      </c>
      <c r="F622" s="638" t="str">
        <f>IF($C622="","",IFERROR(_xlfn.XLOOKUP($C622,'1.PrepList'!$I$2:$I$1500,'1.PrepList'!$K$2:$K$1500,"")&amp;"",""))</f>
        <v/>
      </c>
      <c r="H622" s="644" t="str">
        <f>IF($C622="","",IFERROR(IF(_xlfn.XLOOKUP($C622,tbl_StartedStatus[Bold ID],tbl_StartedStatus[Started])="Started","Yes",IF(_xlfn.XLOOKUP($C622,tbl_StartedStatus[Bold ID],tbl_StartedStatus[Started])="No Show","No Show","")),""))</f>
        <v/>
      </c>
    </row>
    <row r="623" spans="1:8" ht="15" customHeight="1" thickBot="1">
      <c r="A623" s="641" t="str">
        <f>IF($C623="","",IFERROR(_xlfn.XLOOKUP($C623,'1.PrepList'!$I$2:$I$1500,'1.PrepList'!$G$2:$G$1500,"")&amp;"",""))</f>
        <v/>
      </c>
      <c r="B623" s="425" t="str">
        <f>IF($C623="","",IFERROR(_xlfn.XLOOKUP($C623,'1.PrepList'!$I$2:$I$1500,'1.PrepList'!$H$2:$H$1500,"")&amp;"",""))</f>
        <v/>
      </c>
      <c r="D623" s="425" t="str">
        <f>IF($C623="","",IFERROR(_xlfn.XLOOKUP($C623,'1.PrepList'!$I$2:$I$1500,'1.PrepList'!$J$2:$J$1500,"")&amp;"",""))</f>
        <v/>
      </c>
      <c r="E623" s="638" t="str">
        <f>IF($C623="","",IFERROR(_xlfn.XLOOKUP($C623,'1.PrepList'!$I$2:$I$1500,'1.PrepList'!$N$2:$N$1500,"")&amp;"",""))</f>
        <v/>
      </c>
      <c r="F623" s="638" t="str">
        <f>IF($C623="","",IFERROR(_xlfn.XLOOKUP($C623,'1.PrepList'!$I$2:$I$1500,'1.PrepList'!$K$2:$K$1500,"")&amp;"",""))</f>
        <v/>
      </c>
      <c r="H623" s="644" t="str">
        <f>IF($C623="","",IFERROR(IF(_xlfn.XLOOKUP($C623,tbl_StartedStatus[Bold ID],tbl_StartedStatus[Started])="Started","Yes",IF(_xlfn.XLOOKUP($C623,tbl_StartedStatus[Bold ID],tbl_StartedStatus[Started])="No Show","No Show","")),""))</f>
        <v/>
      </c>
    </row>
    <row r="624" spans="1:8" ht="15" customHeight="1" thickBot="1">
      <c r="A624" s="641" t="str">
        <f>IF($C624="","",IFERROR(_xlfn.XLOOKUP($C624,'1.PrepList'!$I$2:$I$1500,'1.PrepList'!$G$2:$G$1500,"")&amp;"",""))</f>
        <v/>
      </c>
      <c r="B624" s="425" t="str">
        <f>IF($C624="","",IFERROR(_xlfn.XLOOKUP($C624,'1.PrepList'!$I$2:$I$1500,'1.PrepList'!$H$2:$H$1500,"")&amp;"",""))</f>
        <v/>
      </c>
      <c r="D624" s="425" t="str">
        <f>IF($C624="","",IFERROR(_xlfn.XLOOKUP($C624,'1.PrepList'!$I$2:$I$1500,'1.PrepList'!$J$2:$J$1500,"")&amp;"",""))</f>
        <v/>
      </c>
      <c r="E624" s="638" t="str">
        <f>IF($C624="","",IFERROR(_xlfn.XLOOKUP($C624,'1.PrepList'!$I$2:$I$1500,'1.PrepList'!$N$2:$N$1500,"")&amp;"",""))</f>
        <v/>
      </c>
      <c r="F624" s="638" t="str">
        <f>IF($C624="","",IFERROR(_xlfn.XLOOKUP($C624,'1.PrepList'!$I$2:$I$1500,'1.PrepList'!$K$2:$K$1500,"")&amp;"",""))</f>
        <v/>
      </c>
      <c r="H624" s="644" t="str">
        <f>IF($C624="","",IFERROR(IF(_xlfn.XLOOKUP($C624,tbl_StartedStatus[Bold ID],tbl_StartedStatus[Started])="Started","Yes",IF(_xlfn.XLOOKUP($C624,tbl_StartedStatus[Bold ID],tbl_StartedStatus[Started])="No Show","No Show","")),""))</f>
        <v/>
      </c>
    </row>
    <row r="625" spans="1:8" ht="15" customHeight="1" thickBot="1">
      <c r="A625" s="641" t="str">
        <f>IF($C625="","",IFERROR(_xlfn.XLOOKUP($C625,'1.PrepList'!$I$2:$I$1500,'1.PrepList'!$G$2:$G$1500,"")&amp;"",""))</f>
        <v/>
      </c>
      <c r="B625" s="425" t="str">
        <f>IF($C625="","",IFERROR(_xlfn.XLOOKUP($C625,'1.PrepList'!$I$2:$I$1500,'1.PrepList'!$H$2:$H$1500,"")&amp;"",""))</f>
        <v/>
      </c>
      <c r="D625" s="425" t="str">
        <f>IF($C625="","",IFERROR(_xlfn.XLOOKUP($C625,'1.PrepList'!$I$2:$I$1500,'1.PrepList'!$J$2:$J$1500,"")&amp;"",""))</f>
        <v/>
      </c>
      <c r="E625" s="638" t="str">
        <f>IF($C625="","",IFERROR(_xlfn.XLOOKUP($C625,'1.PrepList'!$I$2:$I$1500,'1.PrepList'!$N$2:$N$1500,"")&amp;"",""))</f>
        <v/>
      </c>
      <c r="F625" s="638" t="str">
        <f>IF($C625="","",IFERROR(_xlfn.XLOOKUP($C625,'1.PrepList'!$I$2:$I$1500,'1.PrepList'!$K$2:$K$1500,"")&amp;"",""))</f>
        <v/>
      </c>
      <c r="H625" s="644" t="str">
        <f>IF($C625="","",IFERROR(IF(_xlfn.XLOOKUP($C625,tbl_StartedStatus[Bold ID],tbl_StartedStatus[Started])="Started","Yes",IF(_xlfn.XLOOKUP($C625,tbl_StartedStatus[Bold ID],tbl_StartedStatus[Started])="No Show","No Show","")),""))</f>
        <v/>
      </c>
    </row>
    <row r="626" spans="1:8" ht="15" customHeight="1" thickBot="1">
      <c r="A626" s="641" t="str">
        <f>IF($C626="","",IFERROR(_xlfn.XLOOKUP($C626,'1.PrepList'!$I$2:$I$1500,'1.PrepList'!$G$2:$G$1500,"")&amp;"",""))</f>
        <v/>
      </c>
      <c r="B626" s="425" t="str">
        <f>IF($C626="","",IFERROR(_xlfn.XLOOKUP($C626,'1.PrepList'!$I$2:$I$1500,'1.PrepList'!$H$2:$H$1500,"")&amp;"",""))</f>
        <v/>
      </c>
      <c r="D626" s="425" t="str">
        <f>IF($C626="","",IFERROR(_xlfn.XLOOKUP($C626,'1.PrepList'!$I$2:$I$1500,'1.PrepList'!$J$2:$J$1500,"")&amp;"",""))</f>
        <v/>
      </c>
      <c r="E626" s="638" t="str">
        <f>IF($C626="","",IFERROR(_xlfn.XLOOKUP($C626,'1.PrepList'!$I$2:$I$1500,'1.PrepList'!$N$2:$N$1500,"")&amp;"",""))</f>
        <v/>
      </c>
      <c r="F626" s="638" t="str">
        <f>IF($C626="","",IFERROR(_xlfn.XLOOKUP($C626,'1.PrepList'!$I$2:$I$1500,'1.PrepList'!$K$2:$K$1500,"")&amp;"",""))</f>
        <v/>
      </c>
      <c r="H626" s="644" t="str">
        <f>IF($C626="","",IFERROR(IF(_xlfn.XLOOKUP($C626,tbl_StartedStatus[Bold ID],tbl_StartedStatus[Started])="Started","Yes",IF(_xlfn.XLOOKUP($C626,tbl_StartedStatus[Bold ID],tbl_StartedStatus[Started])="No Show","No Show","")),""))</f>
        <v/>
      </c>
    </row>
    <row r="627" spans="1:8" ht="15" customHeight="1" thickBot="1">
      <c r="A627" s="641" t="str">
        <f>IF($C627="","",IFERROR(_xlfn.XLOOKUP($C627,'1.PrepList'!$I$2:$I$1500,'1.PrepList'!$G$2:$G$1500,"")&amp;"",""))</f>
        <v/>
      </c>
      <c r="B627" s="425" t="str">
        <f>IF($C627="","",IFERROR(_xlfn.XLOOKUP($C627,'1.PrepList'!$I$2:$I$1500,'1.PrepList'!$H$2:$H$1500,"")&amp;"",""))</f>
        <v/>
      </c>
      <c r="D627" s="425" t="str">
        <f>IF($C627="","",IFERROR(_xlfn.XLOOKUP($C627,'1.PrepList'!$I$2:$I$1500,'1.PrepList'!$J$2:$J$1500,"")&amp;"",""))</f>
        <v/>
      </c>
      <c r="E627" s="638" t="str">
        <f>IF($C627="","",IFERROR(_xlfn.XLOOKUP($C627,'1.PrepList'!$I$2:$I$1500,'1.PrepList'!$N$2:$N$1500,"")&amp;"",""))</f>
        <v/>
      </c>
      <c r="F627" s="638" t="str">
        <f>IF($C627="","",IFERROR(_xlfn.XLOOKUP($C627,'1.PrepList'!$I$2:$I$1500,'1.PrepList'!$K$2:$K$1500,"")&amp;"",""))</f>
        <v/>
      </c>
      <c r="H627" s="644" t="str">
        <f>IF($C627="","",IFERROR(IF(_xlfn.XLOOKUP($C627,tbl_StartedStatus[Bold ID],tbl_StartedStatus[Started])="Started","Yes",IF(_xlfn.XLOOKUP($C627,tbl_StartedStatus[Bold ID],tbl_StartedStatus[Started])="No Show","No Show","")),""))</f>
        <v/>
      </c>
    </row>
    <row r="628" spans="1:8" ht="15" customHeight="1" thickBot="1">
      <c r="A628" s="641" t="str">
        <f>IF($C628="","",IFERROR(_xlfn.XLOOKUP($C628,'1.PrepList'!$I$2:$I$1500,'1.PrepList'!$G$2:$G$1500,"")&amp;"",""))</f>
        <v/>
      </c>
      <c r="B628" s="425" t="str">
        <f>IF($C628="","",IFERROR(_xlfn.XLOOKUP($C628,'1.PrepList'!$I$2:$I$1500,'1.PrepList'!$H$2:$H$1500,"")&amp;"",""))</f>
        <v/>
      </c>
      <c r="D628" s="425" t="str">
        <f>IF($C628="","",IFERROR(_xlfn.XLOOKUP($C628,'1.PrepList'!$I$2:$I$1500,'1.PrepList'!$J$2:$J$1500,"")&amp;"",""))</f>
        <v/>
      </c>
      <c r="E628" s="638" t="str">
        <f>IF($C628="","",IFERROR(_xlfn.XLOOKUP($C628,'1.PrepList'!$I$2:$I$1500,'1.PrepList'!$N$2:$N$1500,"")&amp;"",""))</f>
        <v/>
      </c>
      <c r="F628" s="638" t="str">
        <f>IF($C628="","",IFERROR(_xlfn.XLOOKUP($C628,'1.PrepList'!$I$2:$I$1500,'1.PrepList'!$K$2:$K$1500,"")&amp;"",""))</f>
        <v/>
      </c>
      <c r="H628" s="644" t="str">
        <f>IF($C628="","",IFERROR(IF(_xlfn.XLOOKUP($C628,tbl_StartedStatus[Bold ID],tbl_StartedStatus[Started])="Started","Yes",IF(_xlfn.XLOOKUP($C628,tbl_StartedStatus[Bold ID],tbl_StartedStatus[Started])="No Show","No Show","")),""))</f>
        <v/>
      </c>
    </row>
    <row r="629" spans="1:8" ht="15" customHeight="1" thickBot="1">
      <c r="A629" s="641" t="str">
        <f>IF($C629="","",IFERROR(_xlfn.XLOOKUP($C629,'1.PrepList'!$I$2:$I$1500,'1.PrepList'!$G$2:$G$1500,"")&amp;"",""))</f>
        <v/>
      </c>
      <c r="B629" s="425" t="str">
        <f>IF($C629="","",IFERROR(_xlfn.XLOOKUP($C629,'1.PrepList'!$I$2:$I$1500,'1.PrepList'!$H$2:$H$1500,"")&amp;"",""))</f>
        <v/>
      </c>
      <c r="D629" s="425" t="str">
        <f>IF($C629="","",IFERROR(_xlfn.XLOOKUP($C629,'1.PrepList'!$I$2:$I$1500,'1.PrepList'!$J$2:$J$1500,"")&amp;"",""))</f>
        <v/>
      </c>
      <c r="E629" s="638" t="str">
        <f>IF($C629="","",IFERROR(_xlfn.XLOOKUP($C629,'1.PrepList'!$I$2:$I$1500,'1.PrepList'!$N$2:$N$1500,"")&amp;"",""))</f>
        <v/>
      </c>
      <c r="F629" s="638" t="str">
        <f>IF($C629="","",IFERROR(_xlfn.XLOOKUP($C629,'1.PrepList'!$I$2:$I$1500,'1.PrepList'!$K$2:$K$1500,"")&amp;"",""))</f>
        <v/>
      </c>
      <c r="H629" s="644" t="str">
        <f>IF($C629="","",IFERROR(IF(_xlfn.XLOOKUP($C629,tbl_StartedStatus[Bold ID],tbl_StartedStatus[Started])="Started","Yes",IF(_xlfn.XLOOKUP($C629,tbl_StartedStatus[Bold ID],tbl_StartedStatus[Started])="No Show","No Show","")),""))</f>
        <v/>
      </c>
    </row>
    <row r="630" spans="1:8" ht="15" customHeight="1" thickBot="1">
      <c r="A630" s="641" t="str">
        <f>IF($C630="","",IFERROR(_xlfn.XLOOKUP($C630,'1.PrepList'!$I$2:$I$1500,'1.PrepList'!$G$2:$G$1500,"")&amp;"",""))</f>
        <v/>
      </c>
      <c r="B630" s="425" t="str">
        <f>IF($C630="","",IFERROR(_xlfn.XLOOKUP($C630,'1.PrepList'!$I$2:$I$1500,'1.PrepList'!$H$2:$H$1500,"")&amp;"",""))</f>
        <v/>
      </c>
      <c r="D630" s="425" t="str">
        <f>IF($C630="","",IFERROR(_xlfn.XLOOKUP($C630,'1.PrepList'!$I$2:$I$1500,'1.PrepList'!$J$2:$J$1500,"")&amp;"",""))</f>
        <v/>
      </c>
      <c r="E630" s="638" t="str">
        <f>IF($C630="","",IFERROR(_xlfn.XLOOKUP($C630,'1.PrepList'!$I$2:$I$1500,'1.PrepList'!$N$2:$N$1500,"")&amp;"",""))</f>
        <v/>
      </c>
      <c r="F630" s="638" t="str">
        <f>IF($C630="","",IFERROR(_xlfn.XLOOKUP($C630,'1.PrepList'!$I$2:$I$1500,'1.PrepList'!$K$2:$K$1500,"")&amp;"",""))</f>
        <v/>
      </c>
      <c r="H630" s="644" t="str">
        <f>IF($C630="","",IFERROR(IF(_xlfn.XLOOKUP($C630,tbl_StartedStatus[Bold ID],tbl_StartedStatus[Started])="Started","Yes",IF(_xlfn.XLOOKUP($C630,tbl_StartedStatus[Bold ID],tbl_StartedStatus[Started])="No Show","No Show","")),""))</f>
        <v/>
      </c>
    </row>
    <row r="631" spans="1:8" ht="15" customHeight="1" thickBot="1">
      <c r="A631" s="641" t="str">
        <f>IF($C631="","",IFERROR(_xlfn.XLOOKUP($C631,'1.PrepList'!$I$2:$I$1500,'1.PrepList'!$G$2:$G$1500,"")&amp;"",""))</f>
        <v/>
      </c>
      <c r="B631" s="425" t="str">
        <f>IF($C631="","",IFERROR(_xlfn.XLOOKUP($C631,'1.PrepList'!$I$2:$I$1500,'1.PrepList'!$H$2:$H$1500,"")&amp;"",""))</f>
        <v/>
      </c>
      <c r="D631" s="425" t="str">
        <f>IF($C631="","",IFERROR(_xlfn.XLOOKUP($C631,'1.PrepList'!$I$2:$I$1500,'1.PrepList'!$J$2:$J$1500,"")&amp;"",""))</f>
        <v/>
      </c>
      <c r="E631" s="638" t="str">
        <f>IF($C631="","",IFERROR(_xlfn.XLOOKUP($C631,'1.PrepList'!$I$2:$I$1500,'1.PrepList'!$N$2:$N$1500,"")&amp;"",""))</f>
        <v/>
      </c>
      <c r="F631" s="638" t="str">
        <f>IF($C631="","",IFERROR(_xlfn.XLOOKUP($C631,'1.PrepList'!$I$2:$I$1500,'1.PrepList'!$K$2:$K$1500,"")&amp;"",""))</f>
        <v/>
      </c>
      <c r="H631" s="644" t="str">
        <f>IF($C631="","",IFERROR(IF(_xlfn.XLOOKUP($C631,tbl_StartedStatus[Bold ID],tbl_StartedStatus[Started])="Started","Yes",IF(_xlfn.XLOOKUP($C631,tbl_StartedStatus[Bold ID],tbl_StartedStatus[Started])="No Show","No Show","")),""))</f>
        <v/>
      </c>
    </row>
    <row r="632" spans="1:8" ht="15" customHeight="1" thickBot="1">
      <c r="A632" s="641" t="str">
        <f>IF($C632="","",IFERROR(_xlfn.XLOOKUP($C632,'1.PrepList'!$I$2:$I$1500,'1.PrepList'!$G$2:$G$1500,"")&amp;"",""))</f>
        <v/>
      </c>
      <c r="B632" s="425" t="str">
        <f>IF($C632="","",IFERROR(_xlfn.XLOOKUP($C632,'1.PrepList'!$I$2:$I$1500,'1.PrepList'!$H$2:$H$1500,"")&amp;"",""))</f>
        <v/>
      </c>
      <c r="D632" s="425" t="str">
        <f>IF($C632="","",IFERROR(_xlfn.XLOOKUP($C632,'1.PrepList'!$I$2:$I$1500,'1.PrepList'!$J$2:$J$1500,"")&amp;"",""))</f>
        <v/>
      </c>
      <c r="E632" s="638" t="str">
        <f>IF($C632="","",IFERROR(_xlfn.XLOOKUP($C632,'1.PrepList'!$I$2:$I$1500,'1.PrepList'!$N$2:$N$1500,"")&amp;"",""))</f>
        <v/>
      </c>
      <c r="F632" s="638" t="str">
        <f>IF($C632="","",IFERROR(_xlfn.XLOOKUP($C632,'1.PrepList'!$I$2:$I$1500,'1.PrepList'!$K$2:$K$1500,"")&amp;"",""))</f>
        <v/>
      </c>
      <c r="H632" s="644" t="str">
        <f>IF($C632="","",IFERROR(IF(_xlfn.XLOOKUP($C632,tbl_StartedStatus[Bold ID],tbl_StartedStatus[Started])="Started","Yes",IF(_xlfn.XLOOKUP($C632,tbl_StartedStatus[Bold ID],tbl_StartedStatus[Started])="No Show","No Show","")),""))</f>
        <v/>
      </c>
    </row>
    <row r="633" spans="1:8" ht="15" customHeight="1" thickBot="1">
      <c r="A633" s="641" t="str">
        <f>IF($C633="","",IFERROR(_xlfn.XLOOKUP($C633,'1.PrepList'!$I$2:$I$1500,'1.PrepList'!$G$2:$G$1500,"")&amp;"",""))</f>
        <v/>
      </c>
      <c r="B633" s="425" t="str">
        <f>IF($C633="","",IFERROR(_xlfn.XLOOKUP($C633,'1.PrepList'!$I$2:$I$1500,'1.PrepList'!$H$2:$H$1500,"")&amp;"",""))</f>
        <v/>
      </c>
      <c r="D633" s="425" t="str">
        <f>IF($C633="","",IFERROR(_xlfn.XLOOKUP($C633,'1.PrepList'!$I$2:$I$1500,'1.PrepList'!$J$2:$J$1500,"")&amp;"",""))</f>
        <v/>
      </c>
      <c r="E633" s="638" t="str">
        <f>IF($C633="","",IFERROR(_xlfn.XLOOKUP($C633,'1.PrepList'!$I$2:$I$1500,'1.PrepList'!$N$2:$N$1500,"")&amp;"",""))</f>
        <v/>
      </c>
      <c r="F633" s="638" t="str">
        <f>IF($C633="","",IFERROR(_xlfn.XLOOKUP($C633,'1.PrepList'!$I$2:$I$1500,'1.PrepList'!$K$2:$K$1500,"")&amp;"",""))</f>
        <v/>
      </c>
      <c r="H633" s="644" t="str">
        <f>IF($C633="","",IFERROR(IF(_xlfn.XLOOKUP($C633,tbl_StartedStatus[Bold ID],tbl_StartedStatus[Started])="Started","Yes",IF(_xlfn.XLOOKUP($C633,tbl_StartedStatus[Bold ID],tbl_StartedStatus[Started])="No Show","No Show","")),""))</f>
        <v/>
      </c>
    </row>
    <row r="634" spans="1:8" ht="15" customHeight="1" thickBot="1">
      <c r="A634" s="641" t="str">
        <f>IF($C634="","",IFERROR(_xlfn.XLOOKUP($C634,'1.PrepList'!$I$2:$I$1500,'1.PrepList'!$G$2:$G$1500,"")&amp;"",""))</f>
        <v/>
      </c>
      <c r="B634" s="425" t="str">
        <f>IF($C634="","",IFERROR(_xlfn.XLOOKUP($C634,'1.PrepList'!$I$2:$I$1500,'1.PrepList'!$H$2:$H$1500,"")&amp;"",""))</f>
        <v/>
      </c>
      <c r="D634" s="425" t="str">
        <f>IF($C634="","",IFERROR(_xlfn.XLOOKUP($C634,'1.PrepList'!$I$2:$I$1500,'1.PrepList'!$J$2:$J$1500,"")&amp;"",""))</f>
        <v/>
      </c>
      <c r="E634" s="638" t="str">
        <f>IF($C634="","",IFERROR(_xlfn.XLOOKUP($C634,'1.PrepList'!$I$2:$I$1500,'1.PrepList'!$N$2:$N$1500,"")&amp;"",""))</f>
        <v/>
      </c>
      <c r="F634" s="638" t="str">
        <f>IF($C634="","",IFERROR(_xlfn.XLOOKUP($C634,'1.PrepList'!$I$2:$I$1500,'1.PrepList'!$K$2:$K$1500,"")&amp;"",""))</f>
        <v/>
      </c>
      <c r="H634" s="644" t="str">
        <f>IF($C634="","",IFERROR(IF(_xlfn.XLOOKUP($C634,tbl_StartedStatus[Bold ID],tbl_StartedStatus[Started])="Started","Yes",IF(_xlfn.XLOOKUP($C634,tbl_StartedStatus[Bold ID],tbl_StartedStatus[Started])="No Show","No Show","")),""))</f>
        <v/>
      </c>
    </row>
    <row r="635" spans="1:8" ht="15" customHeight="1" thickBot="1">
      <c r="A635" s="641" t="str">
        <f>IF($C635="","",IFERROR(_xlfn.XLOOKUP($C635,'1.PrepList'!$I$2:$I$1500,'1.PrepList'!$G$2:$G$1500,"")&amp;"",""))</f>
        <v/>
      </c>
      <c r="B635" s="425" t="str">
        <f>IF($C635="","",IFERROR(_xlfn.XLOOKUP($C635,'1.PrepList'!$I$2:$I$1500,'1.PrepList'!$H$2:$H$1500,"")&amp;"",""))</f>
        <v/>
      </c>
      <c r="D635" s="425" t="str">
        <f>IF($C635="","",IFERROR(_xlfn.XLOOKUP($C635,'1.PrepList'!$I$2:$I$1500,'1.PrepList'!$J$2:$J$1500,"")&amp;"",""))</f>
        <v/>
      </c>
      <c r="E635" s="638" t="str">
        <f>IF($C635="","",IFERROR(_xlfn.XLOOKUP($C635,'1.PrepList'!$I$2:$I$1500,'1.PrepList'!$N$2:$N$1500,"")&amp;"",""))</f>
        <v/>
      </c>
      <c r="F635" s="638" t="str">
        <f>IF($C635="","",IFERROR(_xlfn.XLOOKUP($C635,'1.PrepList'!$I$2:$I$1500,'1.PrepList'!$K$2:$K$1500,"")&amp;"",""))</f>
        <v/>
      </c>
      <c r="H635" s="644" t="str">
        <f>IF($C635="","",IFERROR(IF(_xlfn.XLOOKUP($C635,tbl_StartedStatus[Bold ID],tbl_StartedStatus[Started])="Started","Yes",IF(_xlfn.XLOOKUP($C635,tbl_StartedStatus[Bold ID],tbl_StartedStatus[Started])="No Show","No Show","")),""))</f>
        <v/>
      </c>
    </row>
    <row r="636" spans="1:8" ht="15" customHeight="1" thickBot="1">
      <c r="A636" s="641" t="str">
        <f>IF($C636="","",IFERROR(_xlfn.XLOOKUP($C636,'1.PrepList'!$I$2:$I$1500,'1.PrepList'!$G$2:$G$1500,"")&amp;"",""))</f>
        <v/>
      </c>
      <c r="B636" s="425" t="str">
        <f>IF($C636="","",IFERROR(_xlfn.XLOOKUP($C636,'1.PrepList'!$I$2:$I$1500,'1.PrepList'!$H$2:$H$1500,"")&amp;"",""))</f>
        <v/>
      </c>
      <c r="D636" s="425" t="str">
        <f>IF($C636="","",IFERROR(_xlfn.XLOOKUP($C636,'1.PrepList'!$I$2:$I$1500,'1.PrepList'!$J$2:$J$1500,"")&amp;"",""))</f>
        <v/>
      </c>
      <c r="E636" s="638" t="str">
        <f>IF($C636="","",IFERROR(_xlfn.XLOOKUP($C636,'1.PrepList'!$I$2:$I$1500,'1.PrepList'!$N$2:$N$1500,"")&amp;"",""))</f>
        <v/>
      </c>
      <c r="F636" s="638" t="str">
        <f>IF($C636="","",IFERROR(_xlfn.XLOOKUP($C636,'1.PrepList'!$I$2:$I$1500,'1.PrepList'!$K$2:$K$1500,"")&amp;"",""))</f>
        <v/>
      </c>
      <c r="H636" s="644" t="str">
        <f>IF($C636="","",IFERROR(IF(_xlfn.XLOOKUP($C636,tbl_StartedStatus[Bold ID],tbl_StartedStatus[Started])="Started","Yes",IF(_xlfn.XLOOKUP($C636,tbl_StartedStatus[Bold ID],tbl_StartedStatus[Started])="No Show","No Show","")),""))</f>
        <v/>
      </c>
    </row>
    <row r="637" spans="1:8" ht="15" customHeight="1" thickBot="1">
      <c r="A637" s="641" t="str">
        <f>IF($C637="","",IFERROR(_xlfn.XLOOKUP($C637,'1.PrepList'!$I$2:$I$1500,'1.PrepList'!$G$2:$G$1500,"")&amp;"",""))</f>
        <v/>
      </c>
      <c r="B637" s="425" t="str">
        <f>IF($C637="","",IFERROR(_xlfn.XLOOKUP($C637,'1.PrepList'!$I$2:$I$1500,'1.PrepList'!$H$2:$H$1500,"")&amp;"",""))</f>
        <v/>
      </c>
      <c r="D637" s="425" t="str">
        <f>IF($C637="","",IFERROR(_xlfn.XLOOKUP($C637,'1.PrepList'!$I$2:$I$1500,'1.PrepList'!$J$2:$J$1500,"")&amp;"",""))</f>
        <v/>
      </c>
      <c r="E637" s="638" t="str">
        <f>IF($C637="","",IFERROR(_xlfn.XLOOKUP($C637,'1.PrepList'!$I$2:$I$1500,'1.PrepList'!$N$2:$N$1500,"")&amp;"",""))</f>
        <v/>
      </c>
      <c r="F637" s="638" t="str">
        <f>IF($C637="","",IFERROR(_xlfn.XLOOKUP($C637,'1.PrepList'!$I$2:$I$1500,'1.PrepList'!$K$2:$K$1500,"")&amp;"",""))</f>
        <v/>
      </c>
      <c r="H637" s="644" t="str">
        <f>IF($C637="","",IFERROR(IF(_xlfn.XLOOKUP($C637,tbl_StartedStatus[Bold ID],tbl_StartedStatus[Started])="Started","Yes",IF(_xlfn.XLOOKUP($C637,tbl_StartedStatus[Bold ID],tbl_StartedStatus[Started])="No Show","No Show","")),""))</f>
        <v/>
      </c>
    </row>
    <row r="638" spans="1:8" ht="15" customHeight="1" thickBot="1">
      <c r="A638" s="641" t="str">
        <f>IF($C638="","",IFERROR(_xlfn.XLOOKUP($C638,'1.PrepList'!$I$2:$I$1500,'1.PrepList'!$G$2:$G$1500,"")&amp;"",""))</f>
        <v/>
      </c>
      <c r="B638" s="425" t="str">
        <f>IF($C638="","",IFERROR(_xlfn.XLOOKUP($C638,'1.PrepList'!$I$2:$I$1500,'1.PrepList'!$H$2:$H$1500,"")&amp;"",""))</f>
        <v/>
      </c>
      <c r="D638" s="425" t="str">
        <f>IF($C638="","",IFERROR(_xlfn.XLOOKUP($C638,'1.PrepList'!$I$2:$I$1500,'1.PrepList'!$J$2:$J$1500,"")&amp;"",""))</f>
        <v/>
      </c>
      <c r="E638" s="638" t="str">
        <f>IF($C638="","",IFERROR(_xlfn.XLOOKUP($C638,'1.PrepList'!$I$2:$I$1500,'1.PrepList'!$N$2:$N$1500,"")&amp;"",""))</f>
        <v/>
      </c>
      <c r="F638" s="638" t="str">
        <f>IF($C638="","",IFERROR(_xlfn.XLOOKUP($C638,'1.PrepList'!$I$2:$I$1500,'1.PrepList'!$K$2:$K$1500,"")&amp;"",""))</f>
        <v/>
      </c>
      <c r="H638" s="644" t="str">
        <f>IF($C638="","",IFERROR(IF(_xlfn.XLOOKUP($C638,tbl_StartedStatus[Bold ID],tbl_StartedStatus[Started])="Started","Yes",IF(_xlfn.XLOOKUP($C638,tbl_StartedStatus[Bold ID],tbl_StartedStatus[Started])="No Show","No Show","")),""))</f>
        <v/>
      </c>
    </row>
    <row r="639" spans="1:8" ht="15" customHeight="1" thickBot="1">
      <c r="A639" s="641" t="str">
        <f>IF($C639="","",IFERROR(_xlfn.XLOOKUP($C639,'1.PrepList'!$I$2:$I$1500,'1.PrepList'!$G$2:$G$1500,"")&amp;"",""))</f>
        <v/>
      </c>
      <c r="B639" s="425" t="str">
        <f>IF($C639="","",IFERROR(_xlfn.XLOOKUP($C639,'1.PrepList'!$I$2:$I$1500,'1.PrepList'!$H$2:$H$1500,"")&amp;"",""))</f>
        <v/>
      </c>
      <c r="D639" s="425" t="str">
        <f>IF($C639="","",IFERROR(_xlfn.XLOOKUP($C639,'1.PrepList'!$I$2:$I$1500,'1.PrepList'!$J$2:$J$1500,"")&amp;"",""))</f>
        <v/>
      </c>
      <c r="E639" s="638" t="str">
        <f>IF($C639="","",IFERROR(_xlfn.XLOOKUP($C639,'1.PrepList'!$I$2:$I$1500,'1.PrepList'!$N$2:$N$1500,"")&amp;"",""))</f>
        <v/>
      </c>
      <c r="F639" s="638" t="str">
        <f>IF($C639="","",IFERROR(_xlfn.XLOOKUP($C639,'1.PrepList'!$I$2:$I$1500,'1.PrepList'!$K$2:$K$1500,"")&amp;"",""))</f>
        <v/>
      </c>
      <c r="H639" s="644" t="str">
        <f>IF($C639="","",IFERROR(IF(_xlfn.XLOOKUP($C639,tbl_StartedStatus[Bold ID],tbl_StartedStatus[Started])="Started","Yes",IF(_xlfn.XLOOKUP($C639,tbl_StartedStatus[Bold ID],tbl_StartedStatus[Started])="No Show","No Show","")),""))</f>
        <v/>
      </c>
    </row>
    <row r="640" spans="1:8" ht="15" customHeight="1" thickBot="1">
      <c r="A640" s="641" t="str">
        <f>IF($C640="","",IFERROR(_xlfn.XLOOKUP($C640,'1.PrepList'!$I$2:$I$1500,'1.PrepList'!$G$2:$G$1500,"")&amp;"",""))</f>
        <v/>
      </c>
      <c r="B640" s="425" t="str">
        <f>IF($C640="","",IFERROR(_xlfn.XLOOKUP($C640,'1.PrepList'!$I$2:$I$1500,'1.PrepList'!$H$2:$H$1500,"")&amp;"",""))</f>
        <v/>
      </c>
      <c r="D640" s="425" t="str">
        <f>IF($C640="","",IFERROR(_xlfn.XLOOKUP($C640,'1.PrepList'!$I$2:$I$1500,'1.PrepList'!$J$2:$J$1500,"")&amp;"",""))</f>
        <v/>
      </c>
      <c r="E640" s="638" t="str">
        <f>IF($C640="","",IFERROR(_xlfn.XLOOKUP($C640,'1.PrepList'!$I$2:$I$1500,'1.PrepList'!$N$2:$N$1500,"")&amp;"",""))</f>
        <v/>
      </c>
      <c r="F640" s="638" t="str">
        <f>IF($C640="","",IFERROR(_xlfn.XLOOKUP($C640,'1.PrepList'!$I$2:$I$1500,'1.PrepList'!$K$2:$K$1500,"")&amp;"",""))</f>
        <v/>
      </c>
      <c r="H640" s="644" t="str">
        <f>IF($C640="","",IFERROR(IF(_xlfn.XLOOKUP($C640,tbl_StartedStatus[Bold ID],tbl_StartedStatus[Started])="Started","Yes",IF(_xlfn.XLOOKUP($C640,tbl_StartedStatus[Bold ID],tbl_StartedStatus[Started])="No Show","No Show","")),""))</f>
        <v/>
      </c>
    </row>
    <row r="641" spans="1:8" ht="15" customHeight="1" thickBot="1">
      <c r="A641" s="641" t="str">
        <f>IF($C641="","",IFERROR(_xlfn.XLOOKUP($C641,'1.PrepList'!$I$2:$I$1500,'1.PrepList'!$G$2:$G$1500,"")&amp;"",""))</f>
        <v/>
      </c>
      <c r="B641" s="425" t="str">
        <f>IF($C641="","",IFERROR(_xlfn.XLOOKUP($C641,'1.PrepList'!$I$2:$I$1500,'1.PrepList'!$H$2:$H$1500,"")&amp;"",""))</f>
        <v/>
      </c>
      <c r="D641" s="425" t="str">
        <f>IF($C641="","",IFERROR(_xlfn.XLOOKUP($C641,'1.PrepList'!$I$2:$I$1500,'1.PrepList'!$J$2:$J$1500,"")&amp;"",""))</f>
        <v/>
      </c>
      <c r="E641" s="638" t="str">
        <f>IF($C641="","",IFERROR(_xlfn.XLOOKUP($C641,'1.PrepList'!$I$2:$I$1500,'1.PrepList'!$N$2:$N$1500,"")&amp;"",""))</f>
        <v/>
      </c>
      <c r="F641" s="638" t="str">
        <f>IF($C641="","",IFERROR(_xlfn.XLOOKUP($C641,'1.PrepList'!$I$2:$I$1500,'1.PrepList'!$K$2:$K$1500,"")&amp;"",""))</f>
        <v/>
      </c>
      <c r="H641" s="644" t="str">
        <f>IF($C641="","",IFERROR(IF(_xlfn.XLOOKUP($C641,tbl_StartedStatus[Bold ID],tbl_StartedStatus[Started])="Started","Yes",IF(_xlfn.XLOOKUP($C641,tbl_StartedStatus[Bold ID],tbl_StartedStatus[Started])="No Show","No Show","")),""))</f>
        <v/>
      </c>
    </row>
    <row r="642" spans="1:8" ht="15" customHeight="1" thickBot="1">
      <c r="A642" s="641" t="str">
        <f>IF($C642="","",IFERROR(_xlfn.XLOOKUP($C642,'1.PrepList'!$I$2:$I$1500,'1.PrepList'!$G$2:$G$1500,"")&amp;"",""))</f>
        <v/>
      </c>
      <c r="B642" s="425" t="str">
        <f>IF($C642="","",IFERROR(_xlfn.XLOOKUP($C642,'1.PrepList'!$I$2:$I$1500,'1.PrepList'!$H$2:$H$1500,"")&amp;"",""))</f>
        <v/>
      </c>
      <c r="D642" s="425" t="str">
        <f>IF($C642="","",IFERROR(_xlfn.XLOOKUP($C642,'1.PrepList'!$I$2:$I$1500,'1.PrepList'!$J$2:$J$1500,"")&amp;"",""))</f>
        <v/>
      </c>
      <c r="E642" s="638" t="str">
        <f>IF($C642="","",IFERROR(_xlfn.XLOOKUP($C642,'1.PrepList'!$I$2:$I$1500,'1.PrepList'!$N$2:$N$1500,"")&amp;"",""))</f>
        <v/>
      </c>
      <c r="F642" s="638" t="str">
        <f>IF($C642="","",IFERROR(_xlfn.XLOOKUP($C642,'1.PrepList'!$I$2:$I$1500,'1.PrepList'!$K$2:$K$1500,"")&amp;"",""))</f>
        <v/>
      </c>
      <c r="H642" s="644" t="str">
        <f>IF($C642="","",IFERROR(IF(_xlfn.XLOOKUP($C642,tbl_StartedStatus[Bold ID],tbl_StartedStatus[Started])="Started","Yes",IF(_xlfn.XLOOKUP($C642,tbl_StartedStatus[Bold ID],tbl_StartedStatus[Started])="No Show","No Show","")),""))</f>
        <v/>
      </c>
    </row>
    <row r="643" spans="1:8" ht="15" customHeight="1" thickBot="1">
      <c r="A643" s="641" t="str">
        <f>IF($C643="","",IFERROR(_xlfn.XLOOKUP($C643,'1.PrepList'!$I$2:$I$1500,'1.PrepList'!$G$2:$G$1500,"")&amp;"",""))</f>
        <v/>
      </c>
      <c r="B643" s="425" t="str">
        <f>IF($C643="","",IFERROR(_xlfn.XLOOKUP($C643,'1.PrepList'!$I$2:$I$1500,'1.PrepList'!$H$2:$H$1500,"")&amp;"",""))</f>
        <v/>
      </c>
      <c r="D643" s="425" t="str">
        <f>IF($C643="","",IFERROR(_xlfn.XLOOKUP($C643,'1.PrepList'!$I$2:$I$1500,'1.PrepList'!$J$2:$J$1500,"")&amp;"",""))</f>
        <v/>
      </c>
      <c r="E643" s="638" t="str">
        <f>IF($C643="","",IFERROR(_xlfn.XLOOKUP($C643,'1.PrepList'!$I$2:$I$1500,'1.PrepList'!$N$2:$N$1500,"")&amp;"",""))</f>
        <v/>
      </c>
      <c r="F643" s="638" t="str">
        <f>IF($C643="","",IFERROR(_xlfn.XLOOKUP($C643,'1.PrepList'!$I$2:$I$1500,'1.PrepList'!$K$2:$K$1500,"")&amp;"",""))</f>
        <v/>
      </c>
      <c r="H643" s="644" t="str">
        <f>IF($C643="","",IFERROR(IF(_xlfn.XLOOKUP($C643,tbl_StartedStatus[Bold ID],tbl_StartedStatus[Started])="Started","Yes",IF(_xlfn.XLOOKUP($C643,tbl_StartedStatus[Bold ID],tbl_StartedStatus[Started])="No Show","No Show","")),""))</f>
        <v/>
      </c>
    </row>
    <row r="644" spans="1:8" ht="15" customHeight="1" thickBot="1">
      <c r="A644" s="641" t="str">
        <f>IF($C644="","",IFERROR(_xlfn.XLOOKUP($C644,'1.PrepList'!$I$2:$I$1500,'1.PrepList'!$G$2:$G$1500,"")&amp;"",""))</f>
        <v/>
      </c>
      <c r="B644" s="425" t="str">
        <f>IF($C644="","",IFERROR(_xlfn.XLOOKUP($C644,'1.PrepList'!$I$2:$I$1500,'1.PrepList'!$H$2:$H$1500,"")&amp;"",""))</f>
        <v/>
      </c>
      <c r="D644" s="425" t="str">
        <f>IF($C644="","",IFERROR(_xlfn.XLOOKUP($C644,'1.PrepList'!$I$2:$I$1500,'1.PrepList'!$J$2:$J$1500,"")&amp;"",""))</f>
        <v/>
      </c>
      <c r="E644" s="638" t="str">
        <f>IF($C644="","",IFERROR(_xlfn.XLOOKUP($C644,'1.PrepList'!$I$2:$I$1500,'1.PrepList'!$N$2:$N$1500,"")&amp;"",""))</f>
        <v/>
      </c>
      <c r="F644" s="638" t="str">
        <f>IF($C644="","",IFERROR(_xlfn.XLOOKUP($C644,'1.PrepList'!$I$2:$I$1500,'1.PrepList'!$K$2:$K$1500,"")&amp;"",""))</f>
        <v/>
      </c>
      <c r="H644" s="644" t="str">
        <f>IF($C644="","",IFERROR(IF(_xlfn.XLOOKUP($C644,tbl_StartedStatus[Bold ID],tbl_StartedStatus[Started])="Started","Yes",IF(_xlfn.XLOOKUP($C644,tbl_StartedStatus[Bold ID],tbl_StartedStatus[Started])="No Show","No Show","")),""))</f>
        <v/>
      </c>
    </row>
    <row r="645" spans="1:8" ht="15" customHeight="1" thickBot="1">
      <c r="A645" s="641" t="str">
        <f>IF($C645="","",IFERROR(_xlfn.XLOOKUP($C645,'1.PrepList'!$I$2:$I$1500,'1.PrepList'!$G$2:$G$1500,"")&amp;"",""))</f>
        <v/>
      </c>
      <c r="B645" s="425" t="str">
        <f>IF($C645="","",IFERROR(_xlfn.XLOOKUP($C645,'1.PrepList'!$I$2:$I$1500,'1.PrepList'!$H$2:$H$1500,"")&amp;"",""))</f>
        <v/>
      </c>
      <c r="D645" s="425" t="str">
        <f>IF($C645="","",IFERROR(_xlfn.XLOOKUP($C645,'1.PrepList'!$I$2:$I$1500,'1.PrepList'!$J$2:$J$1500,"")&amp;"",""))</f>
        <v/>
      </c>
      <c r="E645" s="638" t="str">
        <f>IF($C645="","",IFERROR(_xlfn.XLOOKUP($C645,'1.PrepList'!$I$2:$I$1500,'1.PrepList'!$N$2:$N$1500,"")&amp;"",""))</f>
        <v/>
      </c>
      <c r="F645" s="638" t="str">
        <f>IF($C645="","",IFERROR(_xlfn.XLOOKUP($C645,'1.PrepList'!$I$2:$I$1500,'1.PrepList'!$K$2:$K$1500,"")&amp;"",""))</f>
        <v/>
      </c>
      <c r="H645" s="644" t="str">
        <f>IF($C645="","",IFERROR(IF(_xlfn.XLOOKUP($C645,tbl_StartedStatus[Bold ID],tbl_StartedStatus[Started])="Started","Yes",IF(_xlfn.XLOOKUP($C645,tbl_StartedStatus[Bold ID],tbl_StartedStatus[Started])="No Show","No Show","")),""))</f>
        <v/>
      </c>
    </row>
    <row r="646" spans="1:8" ht="15" customHeight="1" thickBot="1">
      <c r="A646" s="641" t="str">
        <f>IF($C646="","",IFERROR(_xlfn.XLOOKUP($C646,'1.PrepList'!$I$2:$I$1500,'1.PrepList'!$G$2:$G$1500,"")&amp;"",""))</f>
        <v/>
      </c>
      <c r="B646" s="425" t="str">
        <f>IF($C646="","",IFERROR(_xlfn.XLOOKUP($C646,'1.PrepList'!$I$2:$I$1500,'1.PrepList'!$H$2:$H$1500,"")&amp;"",""))</f>
        <v/>
      </c>
      <c r="D646" s="425" t="str">
        <f>IF($C646="","",IFERROR(_xlfn.XLOOKUP($C646,'1.PrepList'!$I$2:$I$1500,'1.PrepList'!$J$2:$J$1500,"")&amp;"",""))</f>
        <v/>
      </c>
      <c r="E646" s="638" t="str">
        <f>IF($C646="","",IFERROR(_xlfn.XLOOKUP($C646,'1.PrepList'!$I$2:$I$1500,'1.PrepList'!$N$2:$N$1500,"")&amp;"",""))</f>
        <v/>
      </c>
      <c r="F646" s="638" t="str">
        <f>IF($C646="","",IFERROR(_xlfn.XLOOKUP($C646,'1.PrepList'!$I$2:$I$1500,'1.PrepList'!$K$2:$K$1500,"")&amp;"",""))</f>
        <v/>
      </c>
      <c r="H646" s="644" t="str">
        <f>IF($C646="","",IFERROR(IF(_xlfn.XLOOKUP($C646,tbl_StartedStatus[Bold ID],tbl_StartedStatus[Started])="Started","Yes",IF(_xlfn.XLOOKUP($C646,tbl_StartedStatus[Bold ID],tbl_StartedStatus[Started])="No Show","No Show","")),""))</f>
        <v/>
      </c>
    </row>
    <row r="647" spans="1:8" ht="15" customHeight="1" thickBot="1">
      <c r="A647" s="641" t="str">
        <f>IF($C647="","",IFERROR(_xlfn.XLOOKUP($C647,'1.PrepList'!$I$2:$I$1500,'1.PrepList'!$G$2:$G$1500,"")&amp;"",""))</f>
        <v/>
      </c>
      <c r="B647" s="425" t="str">
        <f>IF($C647="","",IFERROR(_xlfn.XLOOKUP($C647,'1.PrepList'!$I$2:$I$1500,'1.PrepList'!$H$2:$H$1500,"")&amp;"",""))</f>
        <v/>
      </c>
      <c r="D647" s="425" t="str">
        <f>IF($C647="","",IFERROR(_xlfn.XLOOKUP($C647,'1.PrepList'!$I$2:$I$1500,'1.PrepList'!$J$2:$J$1500,"")&amp;"",""))</f>
        <v/>
      </c>
      <c r="E647" s="638" t="str">
        <f>IF($C647="","",IFERROR(_xlfn.XLOOKUP($C647,'1.PrepList'!$I$2:$I$1500,'1.PrepList'!$N$2:$N$1500,"")&amp;"",""))</f>
        <v/>
      </c>
      <c r="F647" s="638" t="str">
        <f>IF($C647="","",IFERROR(_xlfn.XLOOKUP($C647,'1.PrepList'!$I$2:$I$1500,'1.PrepList'!$K$2:$K$1500,"")&amp;"",""))</f>
        <v/>
      </c>
      <c r="H647" s="644" t="str">
        <f>IF($C647="","",IFERROR(IF(_xlfn.XLOOKUP($C647,tbl_StartedStatus[Bold ID],tbl_StartedStatus[Started])="Started","Yes",IF(_xlfn.XLOOKUP($C647,tbl_StartedStatus[Bold ID],tbl_StartedStatus[Started])="No Show","No Show","")),""))</f>
        <v/>
      </c>
    </row>
    <row r="648" spans="1:8" ht="15" customHeight="1" thickBot="1">
      <c r="A648" s="641" t="str">
        <f>IF($C648="","",IFERROR(_xlfn.XLOOKUP($C648,'1.PrepList'!$I$2:$I$1500,'1.PrepList'!$G$2:$G$1500,"")&amp;"",""))</f>
        <v/>
      </c>
      <c r="B648" s="425" t="str">
        <f>IF($C648="","",IFERROR(_xlfn.XLOOKUP($C648,'1.PrepList'!$I$2:$I$1500,'1.PrepList'!$H$2:$H$1500,"")&amp;"",""))</f>
        <v/>
      </c>
      <c r="D648" s="425" t="str">
        <f>IF($C648="","",IFERROR(_xlfn.XLOOKUP($C648,'1.PrepList'!$I$2:$I$1500,'1.PrepList'!$J$2:$J$1500,"")&amp;"",""))</f>
        <v/>
      </c>
      <c r="E648" s="638" t="str">
        <f>IF($C648="","",IFERROR(_xlfn.XLOOKUP($C648,'1.PrepList'!$I$2:$I$1500,'1.PrepList'!$N$2:$N$1500,"")&amp;"",""))</f>
        <v/>
      </c>
      <c r="F648" s="638" t="str">
        <f>IF($C648="","",IFERROR(_xlfn.XLOOKUP($C648,'1.PrepList'!$I$2:$I$1500,'1.PrepList'!$K$2:$K$1500,"")&amp;"",""))</f>
        <v/>
      </c>
      <c r="H648" s="644" t="str">
        <f>IF($C648="","",IFERROR(IF(_xlfn.XLOOKUP($C648,tbl_StartedStatus[Bold ID],tbl_StartedStatus[Started])="Started","Yes",IF(_xlfn.XLOOKUP($C648,tbl_StartedStatus[Bold ID],tbl_StartedStatus[Started])="No Show","No Show","")),""))</f>
        <v/>
      </c>
    </row>
    <row r="649" spans="1:8" ht="15" customHeight="1" thickBot="1">
      <c r="A649" s="641" t="str">
        <f>IF($C649="","",IFERROR(_xlfn.XLOOKUP($C649,'1.PrepList'!$I$2:$I$1500,'1.PrepList'!$G$2:$G$1500,"")&amp;"",""))</f>
        <v/>
      </c>
      <c r="B649" s="425" t="str">
        <f>IF($C649="","",IFERROR(_xlfn.XLOOKUP($C649,'1.PrepList'!$I$2:$I$1500,'1.PrepList'!$H$2:$H$1500,"")&amp;"",""))</f>
        <v/>
      </c>
      <c r="D649" s="425" t="str">
        <f>IF($C649="","",IFERROR(_xlfn.XLOOKUP($C649,'1.PrepList'!$I$2:$I$1500,'1.PrepList'!$J$2:$J$1500,"")&amp;"",""))</f>
        <v/>
      </c>
      <c r="E649" s="638" t="str">
        <f>IF($C649="","",IFERROR(_xlfn.XLOOKUP($C649,'1.PrepList'!$I$2:$I$1500,'1.PrepList'!$N$2:$N$1500,"")&amp;"",""))</f>
        <v/>
      </c>
      <c r="F649" s="638" t="str">
        <f>IF($C649="","",IFERROR(_xlfn.XLOOKUP($C649,'1.PrepList'!$I$2:$I$1500,'1.PrepList'!$K$2:$K$1500,"")&amp;"",""))</f>
        <v/>
      </c>
      <c r="H649" s="644" t="str">
        <f>IF($C649="","",IFERROR(IF(_xlfn.XLOOKUP($C649,tbl_StartedStatus[Bold ID],tbl_StartedStatus[Started])="Started","Yes",IF(_xlfn.XLOOKUP($C649,tbl_StartedStatus[Bold ID],tbl_StartedStatus[Started])="No Show","No Show","")),""))</f>
        <v/>
      </c>
    </row>
    <row r="650" spans="1:8" ht="15" customHeight="1" thickBot="1">
      <c r="A650" s="641" t="str">
        <f>IF($C650="","",IFERROR(_xlfn.XLOOKUP($C650,'1.PrepList'!$I$2:$I$1500,'1.PrepList'!$G$2:$G$1500,"")&amp;"",""))</f>
        <v/>
      </c>
      <c r="B650" s="425" t="str">
        <f>IF($C650="","",IFERROR(_xlfn.XLOOKUP($C650,'1.PrepList'!$I$2:$I$1500,'1.PrepList'!$H$2:$H$1500,"")&amp;"",""))</f>
        <v/>
      </c>
      <c r="D650" s="425" t="str">
        <f>IF($C650="","",IFERROR(_xlfn.XLOOKUP($C650,'1.PrepList'!$I$2:$I$1500,'1.PrepList'!$J$2:$J$1500,"")&amp;"",""))</f>
        <v/>
      </c>
      <c r="E650" s="638" t="str">
        <f>IF($C650="","",IFERROR(_xlfn.XLOOKUP($C650,'1.PrepList'!$I$2:$I$1500,'1.PrepList'!$N$2:$N$1500,"")&amp;"",""))</f>
        <v/>
      </c>
      <c r="F650" s="638" t="str">
        <f>IF($C650="","",IFERROR(_xlfn.XLOOKUP($C650,'1.PrepList'!$I$2:$I$1500,'1.PrepList'!$K$2:$K$1500,"")&amp;"",""))</f>
        <v/>
      </c>
      <c r="H650" s="644" t="str">
        <f>IF($C650="","",IFERROR(IF(_xlfn.XLOOKUP($C650,tbl_StartedStatus[Bold ID],tbl_StartedStatus[Started])="Started","Yes",IF(_xlfn.XLOOKUP($C650,tbl_StartedStatus[Bold ID],tbl_StartedStatus[Started])="No Show","No Show","")),""))</f>
        <v/>
      </c>
    </row>
    <row r="651" spans="1:8" ht="15" customHeight="1" thickBot="1">
      <c r="A651" s="641" t="str">
        <f>IF($C651="","",IFERROR(_xlfn.XLOOKUP($C651,'1.PrepList'!$I$2:$I$1500,'1.PrepList'!$G$2:$G$1500,"")&amp;"",""))</f>
        <v/>
      </c>
      <c r="B651" s="425" t="str">
        <f>IF($C651="","",IFERROR(_xlfn.XLOOKUP($C651,'1.PrepList'!$I$2:$I$1500,'1.PrepList'!$H$2:$H$1500,"")&amp;"",""))</f>
        <v/>
      </c>
      <c r="D651" s="425" t="str">
        <f>IF($C651="","",IFERROR(_xlfn.XLOOKUP($C651,'1.PrepList'!$I$2:$I$1500,'1.PrepList'!$J$2:$J$1500,"")&amp;"",""))</f>
        <v/>
      </c>
      <c r="E651" s="638" t="str">
        <f>IF($C651="","",IFERROR(_xlfn.XLOOKUP($C651,'1.PrepList'!$I$2:$I$1500,'1.PrepList'!$N$2:$N$1500,"")&amp;"",""))</f>
        <v/>
      </c>
      <c r="F651" s="638" t="str">
        <f>IF($C651="","",IFERROR(_xlfn.XLOOKUP($C651,'1.PrepList'!$I$2:$I$1500,'1.PrepList'!$K$2:$K$1500,"")&amp;"",""))</f>
        <v/>
      </c>
      <c r="H651" s="644" t="str">
        <f>IF($C651="","",IFERROR(IF(_xlfn.XLOOKUP($C651,tbl_StartedStatus[Bold ID],tbl_StartedStatus[Started])="Started","Yes",IF(_xlfn.XLOOKUP($C651,tbl_StartedStatus[Bold ID],tbl_StartedStatus[Started])="No Show","No Show","")),""))</f>
        <v/>
      </c>
    </row>
    <row r="652" spans="1:8" ht="15" customHeight="1" thickBot="1">
      <c r="A652" s="641" t="str">
        <f>IF($C652="","",IFERROR(_xlfn.XLOOKUP($C652,'1.PrepList'!$I$2:$I$1500,'1.PrepList'!$G$2:$G$1500,"")&amp;"",""))</f>
        <v/>
      </c>
      <c r="B652" s="425" t="str">
        <f>IF($C652="","",IFERROR(_xlfn.XLOOKUP($C652,'1.PrepList'!$I$2:$I$1500,'1.PrepList'!$H$2:$H$1500,"")&amp;"",""))</f>
        <v/>
      </c>
      <c r="D652" s="425" t="str">
        <f>IF($C652="","",IFERROR(_xlfn.XLOOKUP($C652,'1.PrepList'!$I$2:$I$1500,'1.PrepList'!$J$2:$J$1500,"")&amp;"",""))</f>
        <v/>
      </c>
      <c r="E652" s="638" t="str">
        <f>IF($C652="","",IFERROR(_xlfn.XLOOKUP($C652,'1.PrepList'!$I$2:$I$1500,'1.PrepList'!$N$2:$N$1500,"")&amp;"",""))</f>
        <v/>
      </c>
      <c r="F652" s="638" t="str">
        <f>IF($C652="","",IFERROR(_xlfn.XLOOKUP($C652,'1.PrepList'!$I$2:$I$1500,'1.PrepList'!$K$2:$K$1500,"")&amp;"",""))</f>
        <v/>
      </c>
      <c r="H652" s="644" t="str">
        <f>IF($C652="","",IFERROR(IF(_xlfn.XLOOKUP($C652,tbl_StartedStatus[Bold ID],tbl_StartedStatus[Started])="Started","Yes",IF(_xlfn.XLOOKUP($C652,tbl_StartedStatus[Bold ID],tbl_StartedStatus[Started])="No Show","No Show","")),""))</f>
        <v/>
      </c>
    </row>
    <row r="653" spans="1:8" ht="15" customHeight="1" thickBot="1">
      <c r="A653" s="641" t="str">
        <f>IF($C653="","",IFERROR(_xlfn.XLOOKUP($C653,'1.PrepList'!$I$2:$I$1500,'1.PrepList'!$G$2:$G$1500,"")&amp;"",""))</f>
        <v/>
      </c>
      <c r="B653" s="425" t="str">
        <f>IF($C653="","",IFERROR(_xlfn.XLOOKUP($C653,'1.PrepList'!$I$2:$I$1500,'1.PrepList'!$H$2:$H$1500,"")&amp;"",""))</f>
        <v/>
      </c>
      <c r="D653" s="425" t="str">
        <f>IF($C653="","",IFERROR(_xlfn.XLOOKUP($C653,'1.PrepList'!$I$2:$I$1500,'1.PrepList'!$J$2:$J$1500,"")&amp;"",""))</f>
        <v/>
      </c>
      <c r="E653" s="638" t="str">
        <f>IF($C653="","",IFERROR(_xlfn.XLOOKUP($C653,'1.PrepList'!$I$2:$I$1500,'1.PrepList'!$N$2:$N$1500,"")&amp;"",""))</f>
        <v/>
      </c>
      <c r="F653" s="638" t="str">
        <f>IF($C653="","",IFERROR(_xlfn.XLOOKUP($C653,'1.PrepList'!$I$2:$I$1500,'1.PrepList'!$K$2:$K$1500,"")&amp;"",""))</f>
        <v/>
      </c>
      <c r="H653" s="644" t="str">
        <f>IF($C653="","",IFERROR(IF(_xlfn.XLOOKUP($C653,tbl_StartedStatus[Bold ID],tbl_StartedStatus[Started])="Started","Yes",IF(_xlfn.XLOOKUP($C653,tbl_StartedStatus[Bold ID],tbl_StartedStatus[Started])="No Show","No Show","")),""))</f>
        <v/>
      </c>
    </row>
    <row r="654" spans="1:8" ht="15" customHeight="1" thickBot="1">
      <c r="A654" s="641" t="str">
        <f>IF($C654="","",IFERROR(_xlfn.XLOOKUP($C654,'1.PrepList'!$I$2:$I$1500,'1.PrepList'!$G$2:$G$1500,"")&amp;"",""))</f>
        <v/>
      </c>
      <c r="B654" s="425" t="str">
        <f>IF($C654="","",IFERROR(_xlfn.XLOOKUP($C654,'1.PrepList'!$I$2:$I$1500,'1.PrepList'!$H$2:$H$1500,"")&amp;"",""))</f>
        <v/>
      </c>
      <c r="D654" s="425" t="str">
        <f>IF($C654="","",IFERROR(_xlfn.XLOOKUP($C654,'1.PrepList'!$I$2:$I$1500,'1.PrepList'!$J$2:$J$1500,"")&amp;"",""))</f>
        <v/>
      </c>
      <c r="E654" s="638" t="str">
        <f>IF($C654="","",IFERROR(_xlfn.XLOOKUP($C654,'1.PrepList'!$I$2:$I$1500,'1.PrepList'!$N$2:$N$1500,"")&amp;"",""))</f>
        <v/>
      </c>
      <c r="F654" s="638" t="str">
        <f>IF($C654="","",IFERROR(_xlfn.XLOOKUP($C654,'1.PrepList'!$I$2:$I$1500,'1.PrepList'!$K$2:$K$1500,"")&amp;"",""))</f>
        <v/>
      </c>
      <c r="H654" s="644" t="str">
        <f>IF($C654="","",IFERROR(IF(_xlfn.XLOOKUP($C654,tbl_StartedStatus[Bold ID],tbl_StartedStatus[Started])="Started","Yes",IF(_xlfn.XLOOKUP($C654,tbl_StartedStatus[Bold ID],tbl_StartedStatus[Started])="No Show","No Show","")),""))</f>
        <v/>
      </c>
    </row>
    <row r="655" spans="1:8" ht="15" customHeight="1" thickBot="1">
      <c r="A655" s="641" t="str">
        <f>IF($C655="","",IFERROR(_xlfn.XLOOKUP($C655,'1.PrepList'!$I$2:$I$1500,'1.PrepList'!$G$2:$G$1500,"")&amp;"",""))</f>
        <v/>
      </c>
      <c r="B655" s="425" t="str">
        <f>IF($C655="","",IFERROR(_xlfn.XLOOKUP($C655,'1.PrepList'!$I$2:$I$1500,'1.PrepList'!$H$2:$H$1500,"")&amp;"",""))</f>
        <v/>
      </c>
      <c r="D655" s="425" t="str">
        <f>IF($C655="","",IFERROR(_xlfn.XLOOKUP($C655,'1.PrepList'!$I$2:$I$1500,'1.PrepList'!$J$2:$J$1500,"")&amp;"",""))</f>
        <v/>
      </c>
      <c r="E655" s="638" t="str">
        <f>IF($C655="","",IFERROR(_xlfn.XLOOKUP($C655,'1.PrepList'!$I$2:$I$1500,'1.PrepList'!$N$2:$N$1500,"")&amp;"",""))</f>
        <v/>
      </c>
      <c r="F655" s="638" t="str">
        <f>IF($C655="","",IFERROR(_xlfn.XLOOKUP($C655,'1.PrepList'!$I$2:$I$1500,'1.PrepList'!$K$2:$K$1500,"")&amp;"",""))</f>
        <v/>
      </c>
      <c r="H655" s="644" t="str">
        <f>IF($C655="","",IFERROR(IF(_xlfn.XLOOKUP($C655,tbl_StartedStatus[Bold ID],tbl_StartedStatus[Started])="Started","Yes",IF(_xlfn.XLOOKUP($C655,tbl_StartedStatus[Bold ID],tbl_StartedStatus[Started])="No Show","No Show","")),""))</f>
        <v/>
      </c>
    </row>
    <row r="656" spans="1:8" ht="15" customHeight="1" thickBot="1">
      <c r="A656" s="641" t="str">
        <f>IF($C656="","",IFERROR(_xlfn.XLOOKUP($C656,'1.PrepList'!$I$2:$I$1500,'1.PrepList'!$G$2:$G$1500,"")&amp;"",""))</f>
        <v/>
      </c>
      <c r="B656" s="425" t="str">
        <f>IF($C656="","",IFERROR(_xlfn.XLOOKUP($C656,'1.PrepList'!$I$2:$I$1500,'1.PrepList'!$H$2:$H$1500,"")&amp;"",""))</f>
        <v/>
      </c>
      <c r="D656" s="425" t="str">
        <f>IF($C656="","",IFERROR(_xlfn.XLOOKUP($C656,'1.PrepList'!$I$2:$I$1500,'1.PrepList'!$J$2:$J$1500,"")&amp;"",""))</f>
        <v/>
      </c>
      <c r="E656" s="638" t="str">
        <f>IF($C656="","",IFERROR(_xlfn.XLOOKUP($C656,'1.PrepList'!$I$2:$I$1500,'1.PrepList'!$N$2:$N$1500,"")&amp;"",""))</f>
        <v/>
      </c>
      <c r="F656" s="638" t="str">
        <f>IF($C656="","",IFERROR(_xlfn.XLOOKUP($C656,'1.PrepList'!$I$2:$I$1500,'1.PrepList'!$K$2:$K$1500,"")&amp;"",""))</f>
        <v/>
      </c>
      <c r="H656" s="644" t="str">
        <f>IF($C656="","",IFERROR(IF(_xlfn.XLOOKUP($C656,tbl_StartedStatus[Bold ID],tbl_StartedStatus[Started])="Started","Yes",IF(_xlfn.XLOOKUP($C656,tbl_StartedStatus[Bold ID],tbl_StartedStatus[Started])="No Show","No Show","")),""))</f>
        <v/>
      </c>
    </row>
    <row r="657" spans="1:8" ht="15" customHeight="1" thickBot="1">
      <c r="A657" s="641" t="str">
        <f>IF($C657="","",IFERROR(_xlfn.XLOOKUP($C657,'1.PrepList'!$I$2:$I$1500,'1.PrepList'!$G$2:$G$1500,"")&amp;"",""))</f>
        <v/>
      </c>
      <c r="B657" s="425" t="str">
        <f>IF($C657="","",IFERROR(_xlfn.XLOOKUP($C657,'1.PrepList'!$I$2:$I$1500,'1.PrepList'!$H$2:$H$1500,"")&amp;"",""))</f>
        <v/>
      </c>
      <c r="D657" s="425" t="str">
        <f>IF($C657="","",IFERROR(_xlfn.XLOOKUP($C657,'1.PrepList'!$I$2:$I$1500,'1.PrepList'!$J$2:$J$1500,"")&amp;"",""))</f>
        <v/>
      </c>
      <c r="E657" s="638" t="str">
        <f>IF($C657="","",IFERROR(_xlfn.XLOOKUP($C657,'1.PrepList'!$I$2:$I$1500,'1.PrepList'!$N$2:$N$1500,"")&amp;"",""))</f>
        <v/>
      </c>
      <c r="F657" s="638" t="str">
        <f>IF($C657="","",IFERROR(_xlfn.XLOOKUP($C657,'1.PrepList'!$I$2:$I$1500,'1.PrepList'!$K$2:$K$1500,"")&amp;"",""))</f>
        <v/>
      </c>
      <c r="H657" s="644" t="str">
        <f>IF($C657="","",IFERROR(IF(_xlfn.XLOOKUP($C657,tbl_StartedStatus[Bold ID],tbl_StartedStatus[Started])="Started","Yes",IF(_xlfn.XLOOKUP($C657,tbl_StartedStatus[Bold ID],tbl_StartedStatus[Started])="No Show","No Show","")),""))</f>
        <v/>
      </c>
    </row>
    <row r="658" spans="1:8" ht="15" customHeight="1" thickBot="1">
      <c r="A658" s="641" t="str">
        <f>IF($C658="","",IFERROR(_xlfn.XLOOKUP($C658,'1.PrepList'!$I$2:$I$1500,'1.PrepList'!$G$2:$G$1500,"")&amp;"",""))</f>
        <v/>
      </c>
      <c r="B658" s="425" t="str">
        <f>IF($C658="","",IFERROR(_xlfn.XLOOKUP($C658,'1.PrepList'!$I$2:$I$1500,'1.PrepList'!$H$2:$H$1500,"")&amp;"",""))</f>
        <v/>
      </c>
      <c r="D658" s="425" t="str">
        <f>IF($C658="","",IFERROR(_xlfn.XLOOKUP($C658,'1.PrepList'!$I$2:$I$1500,'1.PrepList'!$J$2:$J$1500,"")&amp;"",""))</f>
        <v/>
      </c>
      <c r="E658" s="638" t="str">
        <f>IF($C658="","",IFERROR(_xlfn.XLOOKUP($C658,'1.PrepList'!$I$2:$I$1500,'1.PrepList'!$N$2:$N$1500,"")&amp;"",""))</f>
        <v/>
      </c>
      <c r="F658" s="638" t="str">
        <f>IF($C658="","",IFERROR(_xlfn.XLOOKUP($C658,'1.PrepList'!$I$2:$I$1500,'1.PrepList'!$K$2:$K$1500,"")&amp;"",""))</f>
        <v/>
      </c>
      <c r="H658" s="644" t="str">
        <f>IF($C658="","",IFERROR(IF(_xlfn.XLOOKUP($C658,tbl_StartedStatus[Bold ID],tbl_StartedStatus[Started])="Started","Yes",IF(_xlfn.XLOOKUP($C658,tbl_StartedStatus[Bold ID],tbl_StartedStatus[Started])="No Show","No Show","")),""))</f>
        <v/>
      </c>
    </row>
    <row r="659" spans="1:8" ht="15" customHeight="1" thickBot="1">
      <c r="A659" s="641" t="str">
        <f>IF($C659="","",IFERROR(_xlfn.XLOOKUP($C659,'1.PrepList'!$I$2:$I$1500,'1.PrepList'!$G$2:$G$1500,"")&amp;"",""))</f>
        <v/>
      </c>
      <c r="B659" s="425" t="str">
        <f>IF($C659="","",IFERROR(_xlfn.XLOOKUP($C659,'1.PrepList'!$I$2:$I$1500,'1.PrepList'!$H$2:$H$1500,"")&amp;"",""))</f>
        <v/>
      </c>
      <c r="D659" s="425" t="str">
        <f>IF($C659="","",IFERROR(_xlfn.XLOOKUP($C659,'1.PrepList'!$I$2:$I$1500,'1.PrepList'!$J$2:$J$1500,"")&amp;"",""))</f>
        <v/>
      </c>
      <c r="E659" s="638" t="str">
        <f>IF($C659="","",IFERROR(_xlfn.XLOOKUP($C659,'1.PrepList'!$I$2:$I$1500,'1.PrepList'!$N$2:$N$1500,"")&amp;"",""))</f>
        <v/>
      </c>
      <c r="F659" s="638" t="str">
        <f>IF($C659="","",IFERROR(_xlfn.XLOOKUP($C659,'1.PrepList'!$I$2:$I$1500,'1.PrepList'!$K$2:$K$1500,"")&amp;"",""))</f>
        <v/>
      </c>
      <c r="H659" s="644" t="str">
        <f>IF($C659="","",IFERROR(IF(_xlfn.XLOOKUP($C659,tbl_StartedStatus[Bold ID],tbl_StartedStatus[Started])="Started","Yes",IF(_xlfn.XLOOKUP($C659,tbl_StartedStatus[Bold ID],tbl_StartedStatus[Started])="No Show","No Show","")),""))</f>
        <v/>
      </c>
    </row>
    <row r="660" spans="1:8" ht="15" customHeight="1" thickBot="1">
      <c r="A660" s="641" t="str">
        <f>IF($C660="","",IFERROR(_xlfn.XLOOKUP($C660,'1.PrepList'!$I$2:$I$1500,'1.PrepList'!$G$2:$G$1500,"")&amp;"",""))</f>
        <v/>
      </c>
      <c r="B660" s="425" t="str">
        <f>IF($C660="","",IFERROR(_xlfn.XLOOKUP($C660,'1.PrepList'!$I$2:$I$1500,'1.PrepList'!$H$2:$H$1500,"")&amp;"",""))</f>
        <v/>
      </c>
      <c r="D660" s="425" t="str">
        <f>IF($C660="","",IFERROR(_xlfn.XLOOKUP($C660,'1.PrepList'!$I$2:$I$1500,'1.PrepList'!$J$2:$J$1500,"")&amp;"",""))</f>
        <v/>
      </c>
      <c r="E660" s="638" t="str">
        <f>IF($C660="","",IFERROR(_xlfn.XLOOKUP($C660,'1.PrepList'!$I$2:$I$1500,'1.PrepList'!$N$2:$N$1500,"")&amp;"",""))</f>
        <v/>
      </c>
      <c r="F660" s="638" t="str">
        <f>IF($C660="","",IFERROR(_xlfn.XLOOKUP($C660,'1.PrepList'!$I$2:$I$1500,'1.PrepList'!$K$2:$K$1500,"")&amp;"",""))</f>
        <v/>
      </c>
      <c r="H660" s="644" t="str">
        <f>IF($C660="","",IFERROR(IF(_xlfn.XLOOKUP($C660,tbl_StartedStatus[Bold ID],tbl_StartedStatus[Started])="Started","Yes",IF(_xlfn.XLOOKUP($C660,tbl_StartedStatus[Bold ID],tbl_StartedStatus[Started])="No Show","No Show","")),""))</f>
        <v/>
      </c>
    </row>
    <row r="661" spans="1:8" ht="15" customHeight="1" thickBot="1">
      <c r="A661" s="641" t="str">
        <f>IF($C661="","",IFERROR(_xlfn.XLOOKUP($C661,'1.PrepList'!$I$2:$I$1500,'1.PrepList'!$G$2:$G$1500,"")&amp;"",""))</f>
        <v/>
      </c>
      <c r="B661" s="425" t="str">
        <f>IF($C661="","",IFERROR(_xlfn.XLOOKUP($C661,'1.PrepList'!$I$2:$I$1500,'1.PrepList'!$H$2:$H$1500,"")&amp;"",""))</f>
        <v/>
      </c>
      <c r="D661" s="425" t="str">
        <f>IF($C661="","",IFERROR(_xlfn.XLOOKUP($C661,'1.PrepList'!$I$2:$I$1500,'1.PrepList'!$J$2:$J$1500,"")&amp;"",""))</f>
        <v/>
      </c>
      <c r="E661" s="638" t="str">
        <f>IF($C661="","",IFERROR(_xlfn.XLOOKUP($C661,'1.PrepList'!$I$2:$I$1500,'1.PrepList'!$N$2:$N$1500,"")&amp;"",""))</f>
        <v/>
      </c>
      <c r="F661" s="638" t="str">
        <f>IF($C661="","",IFERROR(_xlfn.XLOOKUP($C661,'1.PrepList'!$I$2:$I$1500,'1.PrepList'!$K$2:$K$1500,"")&amp;"",""))</f>
        <v/>
      </c>
      <c r="H661" s="644" t="str">
        <f>IF($C661="","",IFERROR(IF(_xlfn.XLOOKUP($C661,tbl_StartedStatus[Bold ID],tbl_StartedStatus[Started])="Started","Yes",IF(_xlfn.XLOOKUP($C661,tbl_StartedStatus[Bold ID],tbl_StartedStatus[Started])="No Show","No Show","")),""))</f>
        <v/>
      </c>
    </row>
    <row r="662" spans="1:8" ht="15" customHeight="1" thickBot="1">
      <c r="A662" s="641" t="str">
        <f>IF($C662="","",IFERROR(_xlfn.XLOOKUP($C662,'1.PrepList'!$I$2:$I$1500,'1.PrepList'!$G$2:$G$1500,"")&amp;"",""))</f>
        <v/>
      </c>
      <c r="B662" s="425" t="str">
        <f>IF($C662="","",IFERROR(_xlfn.XLOOKUP($C662,'1.PrepList'!$I$2:$I$1500,'1.PrepList'!$H$2:$H$1500,"")&amp;"",""))</f>
        <v/>
      </c>
      <c r="D662" s="425" t="str">
        <f>IF($C662="","",IFERROR(_xlfn.XLOOKUP($C662,'1.PrepList'!$I$2:$I$1500,'1.PrepList'!$J$2:$J$1500,"")&amp;"",""))</f>
        <v/>
      </c>
      <c r="E662" s="638" t="str">
        <f>IF($C662="","",IFERROR(_xlfn.XLOOKUP($C662,'1.PrepList'!$I$2:$I$1500,'1.PrepList'!$N$2:$N$1500,"")&amp;"",""))</f>
        <v/>
      </c>
      <c r="F662" s="638" t="str">
        <f>IF($C662="","",IFERROR(_xlfn.XLOOKUP($C662,'1.PrepList'!$I$2:$I$1500,'1.PrepList'!$K$2:$K$1500,"")&amp;"",""))</f>
        <v/>
      </c>
      <c r="H662" s="644" t="str">
        <f>IF($C662="","",IFERROR(IF(_xlfn.XLOOKUP($C662,tbl_StartedStatus[Bold ID],tbl_StartedStatus[Started])="Started","Yes",IF(_xlfn.XLOOKUP($C662,tbl_StartedStatus[Bold ID],tbl_StartedStatus[Started])="No Show","No Show","")),""))</f>
        <v/>
      </c>
    </row>
    <row r="663" spans="1:8" ht="15" customHeight="1" thickBot="1">
      <c r="A663" s="641" t="str">
        <f>IF($C663="","",IFERROR(_xlfn.XLOOKUP($C663,'1.PrepList'!$I$2:$I$1500,'1.PrepList'!$G$2:$G$1500,"")&amp;"",""))</f>
        <v/>
      </c>
      <c r="B663" s="425" t="str">
        <f>IF($C663="","",IFERROR(_xlfn.XLOOKUP($C663,'1.PrepList'!$I$2:$I$1500,'1.PrepList'!$H$2:$H$1500,"")&amp;"",""))</f>
        <v/>
      </c>
      <c r="D663" s="425" t="str">
        <f>IF($C663="","",IFERROR(_xlfn.XLOOKUP($C663,'1.PrepList'!$I$2:$I$1500,'1.PrepList'!$J$2:$J$1500,"")&amp;"",""))</f>
        <v/>
      </c>
      <c r="E663" s="638" t="str">
        <f>IF($C663="","",IFERROR(_xlfn.XLOOKUP($C663,'1.PrepList'!$I$2:$I$1500,'1.PrepList'!$N$2:$N$1500,"")&amp;"",""))</f>
        <v/>
      </c>
      <c r="F663" s="638" t="str">
        <f>IF($C663="","",IFERROR(_xlfn.XLOOKUP($C663,'1.PrepList'!$I$2:$I$1500,'1.PrepList'!$K$2:$K$1500,"")&amp;"",""))</f>
        <v/>
      </c>
      <c r="H663" s="644" t="str">
        <f>IF($C663="","",IFERROR(IF(_xlfn.XLOOKUP($C663,tbl_StartedStatus[Bold ID],tbl_StartedStatus[Started])="Started","Yes",IF(_xlfn.XLOOKUP($C663,tbl_StartedStatus[Bold ID],tbl_StartedStatus[Started])="No Show","No Show","")),""))</f>
        <v/>
      </c>
    </row>
    <row r="664" spans="1:8" ht="15" customHeight="1" thickBot="1">
      <c r="A664" s="641" t="str">
        <f>IF($C664="","",IFERROR(_xlfn.XLOOKUP($C664,'1.PrepList'!$I$2:$I$1500,'1.PrepList'!$G$2:$G$1500,"")&amp;"",""))</f>
        <v/>
      </c>
      <c r="B664" s="425" t="str">
        <f>IF($C664="","",IFERROR(_xlfn.XLOOKUP($C664,'1.PrepList'!$I$2:$I$1500,'1.PrepList'!$H$2:$H$1500,"")&amp;"",""))</f>
        <v/>
      </c>
      <c r="D664" s="425" t="str">
        <f>IF($C664="","",IFERROR(_xlfn.XLOOKUP($C664,'1.PrepList'!$I$2:$I$1500,'1.PrepList'!$J$2:$J$1500,"")&amp;"",""))</f>
        <v/>
      </c>
      <c r="E664" s="638" t="str">
        <f>IF($C664="","",IFERROR(_xlfn.XLOOKUP($C664,'1.PrepList'!$I$2:$I$1500,'1.PrepList'!$N$2:$N$1500,"")&amp;"",""))</f>
        <v/>
      </c>
      <c r="F664" s="638" t="str">
        <f>IF($C664="","",IFERROR(_xlfn.XLOOKUP($C664,'1.PrepList'!$I$2:$I$1500,'1.PrepList'!$K$2:$K$1500,"")&amp;"",""))</f>
        <v/>
      </c>
      <c r="H664" s="644" t="str">
        <f>IF($C664="","",IFERROR(IF(_xlfn.XLOOKUP($C664,tbl_StartedStatus[Bold ID],tbl_StartedStatus[Started])="Started","Yes",IF(_xlfn.XLOOKUP($C664,tbl_StartedStatus[Bold ID],tbl_StartedStatus[Started])="No Show","No Show","")),""))</f>
        <v/>
      </c>
    </row>
    <row r="665" spans="1:8" ht="15" customHeight="1" thickBot="1">
      <c r="A665" s="641" t="str">
        <f>IF($C665="","",IFERROR(_xlfn.XLOOKUP($C665,'1.PrepList'!$I$2:$I$1500,'1.PrepList'!$G$2:$G$1500,"")&amp;"",""))</f>
        <v/>
      </c>
      <c r="B665" s="425" t="str">
        <f>IF($C665="","",IFERROR(_xlfn.XLOOKUP($C665,'1.PrepList'!$I$2:$I$1500,'1.PrepList'!$H$2:$H$1500,"")&amp;"",""))</f>
        <v/>
      </c>
      <c r="D665" s="425" t="str">
        <f>IF($C665="","",IFERROR(_xlfn.XLOOKUP($C665,'1.PrepList'!$I$2:$I$1500,'1.PrepList'!$J$2:$J$1500,"")&amp;"",""))</f>
        <v/>
      </c>
      <c r="E665" s="638" t="str">
        <f>IF($C665="","",IFERROR(_xlfn.XLOOKUP($C665,'1.PrepList'!$I$2:$I$1500,'1.PrepList'!$N$2:$N$1500,"")&amp;"",""))</f>
        <v/>
      </c>
      <c r="F665" s="638" t="str">
        <f>IF($C665="","",IFERROR(_xlfn.XLOOKUP($C665,'1.PrepList'!$I$2:$I$1500,'1.PrepList'!$K$2:$K$1500,"")&amp;"",""))</f>
        <v/>
      </c>
      <c r="H665" s="644" t="str">
        <f>IF($C665="","",IFERROR(IF(_xlfn.XLOOKUP($C665,tbl_StartedStatus[Bold ID],tbl_StartedStatus[Started])="Started","Yes",IF(_xlfn.XLOOKUP($C665,tbl_StartedStatus[Bold ID],tbl_StartedStatus[Started])="No Show","No Show","")),""))</f>
        <v/>
      </c>
    </row>
    <row r="666" spans="1:8" ht="15" customHeight="1" thickBot="1">
      <c r="A666" s="641" t="str">
        <f>IF($C666="","",IFERROR(_xlfn.XLOOKUP($C666,'1.PrepList'!$I$2:$I$1500,'1.PrepList'!$G$2:$G$1500,"")&amp;"",""))</f>
        <v/>
      </c>
      <c r="B666" s="425" t="str">
        <f>IF($C666="","",IFERROR(_xlfn.XLOOKUP($C666,'1.PrepList'!$I$2:$I$1500,'1.PrepList'!$H$2:$H$1500,"")&amp;"",""))</f>
        <v/>
      </c>
      <c r="D666" s="425" t="str">
        <f>IF($C666="","",IFERROR(_xlfn.XLOOKUP($C666,'1.PrepList'!$I$2:$I$1500,'1.PrepList'!$J$2:$J$1500,"")&amp;"",""))</f>
        <v/>
      </c>
      <c r="E666" s="638" t="str">
        <f>IF($C666="","",IFERROR(_xlfn.XLOOKUP($C666,'1.PrepList'!$I$2:$I$1500,'1.PrepList'!$N$2:$N$1500,"")&amp;"",""))</f>
        <v/>
      </c>
      <c r="F666" s="638" t="str">
        <f>IF($C666="","",IFERROR(_xlfn.XLOOKUP($C666,'1.PrepList'!$I$2:$I$1500,'1.PrepList'!$K$2:$K$1500,"")&amp;"",""))</f>
        <v/>
      </c>
      <c r="H666" s="644" t="str">
        <f>IF($C666="","",IFERROR(IF(_xlfn.XLOOKUP($C666,tbl_StartedStatus[Bold ID],tbl_StartedStatus[Started])="Started","Yes",IF(_xlfn.XLOOKUP($C666,tbl_StartedStatus[Bold ID],tbl_StartedStatus[Started])="No Show","No Show","")),""))</f>
        <v/>
      </c>
    </row>
    <row r="667" spans="1:8" ht="15" customHeight="1" thickBot="1">
      <c r="A667" s="641" t="str">
        <f>IF($C667="","",IFERROR(_xlfn.XLOOKUP($C667,'1.PrepList'!$I$2:$I$1500,'1.PrepList'!$G$2:$G$1500,"")&amp;"",""))</f>
        <v/>
      </c>
      <c r="B667" s="425" t="str">
        <f>IF($C667="","",IFERROR(_xlfn.XLOOKUP($C667,'1.PrepList'!$I$2:$I$1500,'1.PrepList'!$H$2:$H$1500,"")&amp;"",""))</f>
        <v/>
      </c>
      <c r="D667" s="425" t="str">
        <f>IF($C667="","",IFERROR(_xlfn.XLOOKUP($C667,'1.PrepList'!$I$2:$I$1500,'1.PrepList'!$J$2:$J$1500,"")&amp;"",""))</f>
        <v/>
      </c>
      <c r="E667" s="638" t="str">
        <f>IF($C667="","",IFERROR(_xlfn.XLOOKUP($C667,'1.PrepList'!$I$2:$I$1500,'1.PrepList'!$N$2:$N$1500,"")&amp;"",""))</f>
        <v/>
      </c>
      <c r="F667" s="638" t="str">
        <f>IF($C667="","",IFERROR(_xlfn.XLOOKUP($C667,'1.PrepList'!$I$2:$I$1500,'1.PrepList'!$K$2:$K$1500,"")&amp;"",""))</f>
        <v/>
      </c>
      <c r="H667" s="644" t="str">
        <f>IF($C667="","",IFERROR(IF(_xlfn.XLOOKUP($C667,tbl_StartedStatus[Bold ID],tbl_StartedStatus[Started])="Started","Yes",IF(_xlfn.XLOOKUP($C667,tbl_StartedStatus[Bold ID],tbl_StartedStatus[Started])="No Show","No Show","")),""))</f>
        <v/>
      </c>
    </row>
    <row r="668" spans="1:8" ht="15" customHeight="1" thickBot="1">
      <c r="A668" s="641" t="str">
        <f>IF($C668="","",IFERROR(_xlfn.XLOOKUP($C668,'1.PrepList'!$I$2:$I$1500,'1.PrepList'!$G$2:$G$1500,"")&amp;"",""))</f>
        <v/>
      </c>
      <c r="B668" s="425" t="str">
        <f>IF($C668="","",IFERROR(_xlfn.XLOOKUP($C668,'1.PrepList'!$I$2:$I$1500,'1.PrepList'!$H$2:$H$1500,"")&amp;"",""))</f>
        <v/>
      </c>
      <c r="D668" s="425" t="str">
        <f>IF($C668="","",IFERROR(_xlfn.XLOOKUP($C668,'1.PrepList'!$I$2:$I$1500,'1.PrepList'!$J$2:$J$1500,"")&amp;"",""))</f>
        <v/>
      </c>
      <c r="E668" s="638" t="str">
        <f>IF($C668="","",IFERROR(_xlfn.XLOOKUP($C668,'1.PrepList'!$I$2:$I$1500,'1.PrepList'!$N$2:$N$1500,"")&amp;"",""))</f>
        <v/>
      </c>
      <c r="F668" s="638" t="str">
        <f>IF($C668="","",IFERROR(_xlfn.XLOOKUP($C668,'1.PrepList'!$I$2:$I$1500,'1.PrepList'!$K$2:$K$1500,"")&amp;"",""))</f>
        <v/>
      </c>
      <c r="H668" s="644" t="str">
        <f>IF($C668="","",IFERROR(IF(_xlfn.XLOOKUP($C668,tbl_StartedStatus[Bold ID],tbl_StartedStatus[Started])="Started","Yes",IF(_xlfn.XLOOKUP($C668,tbl_StartedStatus[Bold ID],tbl_StartedStatus[Started])="No Show","No Show","")),""))</f>
        <v/>
      </c>
    </row>
    <row r="669" spans="1:8" ht="15" customHeight="1" thickBot="1">
      <c r="A669" s="641" t="str">
        <f>IF($C669="","",IFERROR(_xlfn.XLOOKUP($C669,'1.PrepList'!$I$2:$I$1500,'1.PrepList'!$G$2:$G$1500,"")&amp;"",""))</f>
        <v/>
      </c>
      <c r="B669" s="425" t="str">
        <f>IF($C669="","",IFERROR(_xlfn.XLOOKUP($C669,'1.PrepList'!$I$2:$I$1500,'1.PrepList'!$H$2:$H$1500,"")&amp;"",""))</f>
        <v/>
      </c>
      <c r="D669" s="425" t="str">
        <f>IF($C669="","",IFERROR(_xlfn.XLOOKUP($C669,'1.PrepList'!$I$2:$I$1500,'1.PrepList'!$J$2:$J$1500,"")&amp;"",""))</f>
        <v/>
      </c>
      <c r="E669" s="638" t="str">
        <f>IF($C669="","",IFERROR(_xlfn.XLOOKUP($C669,'1.PrepList'!$I$2:$I$1500,'1.PrepList'!$N$2:$N$1500,"")&amp;"",""))</f>
        <v/>
      </c>
      <c r="F669" s="638" t="str">
        <f>IF($C669="","",IFERROR(_xlfn.XLOOKUP($C669,'1.PrepList'!$I$2:$I$1500,'1.PrepList'!$K$2:$K$1500,"")&amp;"",""))</f>
        <v/>
      </c>
      <c r="H669" s="644" t="str">
        <f>IF($C669="","",IFERROR(IF(_xlfn.XLOOKUP($C669,tbl_StartedStatus[Bold ID],tbl_StartedStatus[Started])="Started","Yes",IF(_xlfn.XLOOKUP($C669,tbl_StartedStatus[Bold ID],tbl_StartedStatus[Started])="No Show","No Show","")),""))</f>
        <v/>
      </c>
    </row>
    <row r="670" spans="1:8" ht="15" customHeight="1" thickBot="1">
      <c r="A670" s="641" t="str">
        <f>IF($C670="","",IFERROR(_xlfn.XLOOKUP($C670,'1.PrepList'!$I$2:$I$1500,'1.PrepList'!$G$2:$G$1500,"")&amp;"",""))</f>
        <v/>
      </c>
      <c r="B670" s="425" t="str">
        <f>IF($C670="","",IFERROR(_xlfn.XLOOKUP($C670,'1.PrepList'!$I$2:$I$1500,'1.PrepList'!$H$2:$H$1500,"")&amp;"",""))</f>
        <v/>
      </c>
      <c r="D670" s="425" t="str">
        <f>IF($C670="","",IFERROR(_xlfn.XLOOKUP($C670,'1.PrepList'!$I$2:$I$1500,'1.PrepList'!$J$2:$J$1500,"")&amp;"",""))</f>
        <v/>
      </c>
      <c r="E670" s="638" t="str">
        <f>IF($C670="","",IFERROR(_xlfn.XLOOKUP($C670,'1.PrepList'!$I$2:$I$1500,'1.PrepList'!$N$2:$N$1500,"")&amp;"",""))</f>
        <v/>
      </c>
      <c r="F670" s="638" t="str">
        <f>IF($C670="","",IFERROR(_xlfn.XLOOKUP($C670,'1.PrepList'!$I$2:$I$1500,'1.PrepList'!$K$2:$K$1500,"")&amp;"",""))</f>
        <v/>
      </c>
      <c r="H670" s="644" t="str">
        <f>IF($C670="","",IFERROR(IF(_xlfn.XLOOKUP($C670,tbl_StartedStatus[Bold ID],tbl_StartedStatus[Started])="Started","Yes",IF(_xlfn.XLOOKUP($C670,tbl_StartedStatus[Bold ID],tbl_StartedStatus[Started])="No Show","No Show","")),""))</f>
        <v/>
      </c>
    </row>
    <row r="671" spans="1:8" ht="15" customHeight="1" thickBot="1">
      <c r="A671" s="641" t="str">
        <f>IF($C671="","",IFERROR(_xlfn.XLOOKUP($C671,'1.PrepList'!$I$2:$I$1500,'1.PrepList'!$G$2:$G$1500,"")&amp;"",""))</f>
        <v/>
      </c>
      <c r="B671" s="425" t="str">
        <f>IF($C671="","",IFERROR(_xlfn.XLOOKUP($C671,'1.PrepList'!$I$2:$I$1500,'1.PrepList'!$H$2:$H$1500,"")&amp;"",""))</f>
        <v/>
      </c>
      <c r="D671" s="425" t="str">
        <f>IF($C671="","",IFERROR(_xlfn.XLOOKUP($C671,'1.PrepList'!$I$2:$I$1500,'1.PrepList'!$J$2:$J$1500,"")&amp;"",""))</f>
        <v/>
      </c>
      <c r="E671" s="638" t="str">
        <f>IF($C671="","",IFERROR(_xlfn.XLOOKUP($C671,'1.PrepList'!$I$2:$I$1500,'1.PrepList'!$N$2:$N$1500,"")&amp;"",""))</f>
        <v/>
      </c>
      <c r="F671" s="638" t="str">
        <f>IF($C671="","",IFERROR(_xlfn.XLOOKUP($C671,'1.PrepList'!$I$2:$I$1500,'1.PrepList'!$K$2:$K$1500,"")&amp;"",""))</f>
        <v/>
      </c>
      <c r="H671" s="644" t="str">
        <f>IF($C671="","",IFERROR(IF(_xlfn.XLOOKUP($C671,tbl_StartedStatus[Bold ID],tbl_StartedStatus[Started])="Started","Yes",IF(_xlfn.XLOOKUP($C671,tbl_StartedStatus[Bold ID],tbl_StartedStatus[Started])="No Show","No Show","")),""))</f>
        <v/>
      </c>
    </row>
    <row r="672" spans="1:8" ht="15" customHeight="1" thickBot="1">
      <c r="A672" s="641" t="str">
        <f>IF($C672="","",IFERROR(_xlfn.XLOOKUP($C672,'1.PrepList'!$I$2:$I$1500,'1.PrepList'!$G$2:$G$1500,"")&amp;"",""))</f>
        <v/>
      </c>
      <c r="B672" s="425" t="str">
        <f>IF($C672="","",IFERROR(_xlfn.XLOOKUP($C672,'1.PrepList'!$I$2:$I$1500,'1.PrepList'!$H$2:$H$1500,"")&amp;"",""))</f>
        <v/>
      </c>
      <c r="D672" s="425" t="str">
        <f>IF($C672="","",IFERROR(_xlfn.XLOOKUP($C672,'1.PrepList'!$I$2:$I$1500,'1.PrepList'!$J$2:$J$1500,"")&amp;"",""))</f>
        <v/>
      </c>
      <c r="E672" s="638" t="str">
        <f>IF($C672="","",IFERROR(_xlfn.XLOOKUP($C672,'1.PrepList'!$I$2:$I$1500,'1.PrepList'!$N$2:$N$1500,"")&amp;"",""))</f>
        <v/>
      </c>
      <c r="F672" s="638" t="str">
        <f>IF($C672="","",IFERROR(_xlfn.XLOOKUP($C672,'1.PrepList'!$I$2:$I$1500,'1.PrepList'!$K$2:$K$1500,"")&amp;"",""))</f>
        <v/>
      </c>
      <c r="H672" s="644" t="str">
        <f>IF($C672="","",IFERROR(IF(_xlfn.XLOOKUP($C672,tbl_StartedStatus[Bold ID],tbl_StartedStatus[Started])="Started","Yes",IF(_xlfn.XLOOKUP($C672,tbl_StartedStatus[Bold ID],tbl_StartedStatus[Started])="No Show","No Show","")),""))</f>
        <v/>
      </c>
    </row>
    <row r="673" spans="1:8" ht="15" customHeight="1" thickBot="1">
      <c r="A673" s="641" t="str">
        <f>IF($C673="","",IFERROR(_xlfn.XLOOKUP($C673,'1.PrepList'!$I$2:$I$1500,'1.PrepList'!$G$2:$G$1500,"")&amp;"",""))</f>
        <v/>
      </c>
      <c r="B673" s="425" t="str">
        <f>IF($C673="","",IFERROR(_xlfn.XLOOKUP($C673,'1.PrepList'!$I$2:$I$1500,'1.PrepList'!$H$2:$H$1500,"")&amp;"",""))</f>
        <v/>
      </c>
      <c r="D673" s="425" t="str">
        <f>IF($C673="","",IFERROR(_xlfn.XLOOKUP($C673,'1.PrepList'!$I$2:$I$1500,'1.PrepList'!$J$2:$J$1500,"")&amp;"",""))</f>
        <v/>
      </c>
      <c r="E673" s="638" t="str">
        <f>IF($C673="","",IFERROR(_xlfn.XLOOKUP($C673,'1.PrepList'!$I$2:$I$1500,'1.PrepList'!$N$2:$N$1500,"")&amp;"",""))</f>
        <v/>
      </c>
      <c r="F673" s="638" t="str">
        <f>IF($C673="","",IFERROR(_xlfn.XLOOKUP($C673,'1.PrepList'!$I$2:$I$1500,'1.PrepList'!$K$2:$K$1500,"")&amp;"",""))</f>
        <v/>
      </c>
      <c r="H673" s="644" t="str">
        <f>IF($C673="","",IFERROR(IF(_xlfn.XLOOKUP($C673,tbl_StartedStatus[Bold ID],tbl_StartedStatus[Started])="Started","Yes",IF(_xlfn.XLOOKUP($C673,tbl_StartedStatus[Bold ID],tbl_StartedStatus[Started])="No Show","No Show","")),""))</f>
        <v/>
      </c>
    </row>
    <row r="674" spans="1:8" ht="15" customHeight="1" thickBot="1">
      <c r="A674" s="641" t="str">
        <f>IF($C674="","",IFERROR(_xlfn.XLOOKUP($C674,'1.PrepList'!$I$2:$I$1500,'1.PrepList'!$G$2:$G$1500,"")&amp;"",""))</f>
        <v/>
      </c>
      <c r="B674" s="425" t="str">
        <f>IF($C674="","",IFERROR(_xlfn.XLOOKUP($C674,'1.PrepList'!$I$2:$I$1500,'1.PrepList'!$H$2:$H$1500,"")&amp;"",""))</f>
        <v/>
      </c>
      <c r="D674" s="425" t="str">
        <f>IF($C674="","",IFERROR(_xlfn.XLOOKUP($C674,'1.PrepList'!$I$2:$I$1500,'1.PrepList'!$J$2:$J$1500,"")&amp;"",""))</f>
        <v/>
      </c>
      <c r="E674" s="638" t="str">
        <f>IF($C674="","",IFERROR(_xlfn.XLOOKUP($C674,'1.PrepList'!$I$2:$I$1500,'1.PrepList'!$N$2:$N$1500,"")&amp;"",""))</f>
        <v/>
      </c>
      <c r="F674" s="638" t="str">
        <f>IF($C674="","",IFERROR(_xlfn.XLOOKUP($C674,'1.PrepList'!$I$2:$I$1500,'1.PrepList'!$K$2:$K$1500,"")&amp;"",""))</f>
        <v/>
      </c>
      <c r="H674" s="644" t="str">
        <f>IF($C674="","",IFERROR(IF(_xlfn.XLOOKUP($C674,tbl_StartedStatus[Bold ID],tbl_StartedStatus[Started])="Started","Yes",IF(_xlfn.XLOOKUP($C674,tbl_StartedStatus[Bold ID],tbl_StartedStatus[Started])="No Show","No Show","")),""))</f>
        <v/>
      </c>
    </row>
    <row r="675" spans="1:8" ht="15" customHeight="1" thickBot="1">
      <c r="A675" s="641" t="str">
        <f>IF($C675="","",IFERROR(_xlfn.XLOOKUP($C675,'1.PrepList'!$I$2:$I$1500,'1.PrepList'!$G$2:$G$1500,"")&amp;"",""))</f>
        <v/>
      </c>
      <c r="B675" s="425" t="str">
        <f>IF($C675="","",IFERROR(_xlfn.XLOOKUP($C675,'1.PrepList'!$I$2:$I$1500,'1.PrepList'!$H$2:$H$1500,"")&amp;"",""))</f>
        <v/>
      </c>
      <c r="D675" s="425" t="str">
        <f>IF($C675="","",IFERROR(_xlfn.XLOOKUP($C675,'1.PrepList'!$I$2:$I$1500,'1.PrepList'!$J$2:$J$1500,"")&amp;"",""))</f>
        <v/>
      </c>
      <c r="E675" s="638" t="str">
        <f>IF($C675="","",IFERROR(_xlfn.XLOOKUP($C675,'1.PrepList'!$I$2:$I$1500,'1.PrepList'!$N$2:$N$1500,"")&amp;"",""))</f>
        <v/>
      </c>
      <c r="F675" s="638" t="str">
        <f>IF($C675="","",IFERROR(_xlfn.XLOOKUP($C675,'1.PrepList'!$I$2:$I$1500,'1.PrepList'!$K$2:$K$1500,"")&amp;"",""))</f>
        <v/>
      </c>
      <c r="H675" s="644" t="str">
        <f>IF($C675="","",IFERROR(IF(_xlfn.XLOOKUP($C675,tbl_StartedStatus[Bold ID],tbl_StartedStatus[Started])="Started","Yes",IF(_xlfn.XLOOKUP($C675,tbl_StartedStatus[Bold ID],tbl_StartedStatus[Started])="No Show","No Show","")),""))</f>
        <v/>
      </c>
    </row>
    <row r="676" spans="1:8" ht="15" customHeight="1" thickBot="1">
      <c r="B676" s="642"/>
      <c r="H676" s="644" t="str">
        <f>IF($C676="","",IFERROR(IF(_xlfn.XLOOKUP($C676,tbl_StartedStatus[Bold ID],tbl_StartedStatus[Started])="Started","Yes",IF(_xlfn.XLOOKUP($C676,tbl_StartedStatus[Bold ID],tbl_StartedStatus[Started])="No Show","No Show","")),""))</f>
        <v/>
      </c>
    </row>
    <row r="677" spans="1:8" ht="15" customHeight="1" thickBot="1">
      <c r="A677" s="38" t="str">
        <f>IF($C677="","",IFERROR(_xlfn.XLOOKUP($C677,'1.PrepList'!$I$2:$I$1500,'1.PrepList'!$G$2:$G$1500,"")&amp;"",""))</f>
        <v/>
      </c>
      <c r="B677" s="638" t="str">
        <f>IF($C677="","",IFERROR(_xlfn.XLOOKUP($C677,'1.PrepList'!$I$2:$I$1500,'1.PrepList'!$H$2:$H$1500,"")&amp;"",""))</f>
        <v/>
      </c>
      <c r="D677" s="638" t="str">
        <f>IF($C677="","",IFERROR(_xlfn.XLOOKUP($C677,'1.PrepList'!$I$2:$I$1500,'1.PrepList'!$J$2:$J$1500,"")&amp;"",""))</f>
        <v/>
      </c>
      <c r="E677" s="638" t="str">
        <f>IF($C677="","",IFERROR(_xlfn.XLOOKUP($C677,'1.PrepList'!$I$2:$I$1500,'1.PrepList'!$N$2:$N$1500,"")&amp;"",""))</f>
        <v/>
      </c>
      <c r="F677" s="638" t="str">
        <f>IF($C677="","",IFERROR(_xlfn.XLOOKUP($C677,'1.PrepList'!$I$2:$I$1500,'1.PrepList'!$K$2:$K$1500,"")&amp;"",""))</f>
        <v/>
      </c>
      <c r="H677" s="644" t="str">
        <f>IF($C677="","",IFERROR(IF(_xlfn.XLOOKUP($C677,tbl_StartedStatus[Bold ID],tbl_StartedStatus[Started])="Started","Yes",IF(_xlfn.XLOOKUP($C677,tbl_StartedStatus[Bold ID],tbl_StartedStatus[Started])="No Show","No Show","")),""))</f>
        <v/>
      </c>
    </row>
    <row r="678" spans="1:8" ht="15" customHeight="1" thickBot="1">
      <c r="A678" s="38" t="str">
        <f>IF($C678="","",IFERROR(_xlfn.XLOOKUP($C678,'1.PrepList'!$I$2:$I$1500,'1.PrepList'!$G$2:$G$1500,"")&amp;"",""))</f>
        <v/>
      </c>
      <c r="B678" s="638" t="str">
        <f>IF($C678="","",IFERROR(_xlfn.XLOOKUP($C678,'1.PrepList'!$I$2:$I$1500,'1.PrepList'!$H$2:$H$1500,"")&amp;"",""))</f>
        <v/>
      </c>
      <c r="D678" s="638" t="str">
        <f>IF($C678="","",IFERROR(_xlfn.XLOOKUP($C678,'1.PrepList'!$I$2:$I$1500,'1.PrepList'!$J$2:$J$1500,"")&amp;"",""))</f>
        <v/>
      </c>
      <c r="E678" s="638" t="str">
        <f>IF($C678="","",IFERROR(_xlfn.XLOOKUP($C678,'1.PrepList'!$I$2:$I$1500,'1.PrepList'!$N$2:$N$1500,"")&amp;"",""))</f>
        <v/>
      </c>
      <c r="F678" s="638" t="str">
        <f>IF($C678="","",IFERROR(_xlfn.XLOOKUP($C678,'1.PrepList'!$I$2:$I$1500,'1.PrepList'!$K$2:$K$1500,"")&amp;"",""))</f>
        <v/>
      </c>
      <c r="H678" s="644" t="str">
        <f>IF($C678="","",IFERROR(IF(_xlfn.XLOOKUP($C678,tbl_StartedStatus[Bold ID],tbl_StartedStatus[Started])="Started","Yes",IF(_xlfn.XLOOKUP($C678,tbl_StartedStatus[Bold ID],tbl_StartedStatus[Started])="No Show","No Show","")),""))</f>
        <v/>
      </c>
    </row>
    <row r="679" spans="1:8" ht="15" customHeight="1" thickBot="1">
      <c r="A679" s="38" t="str">
        <f>IF($C679="","",IFERROR(_xlfn.XLOOKUP($C679,'1.PrepList'!$I$2:$I$1500,'1.PrepList'!$G$2:$G$1500,"")&amp;"",""))</f>
        <v/>
      </c>
      <c r="B679" s="638" t="str">
        <f>IF($C679="","",IFERROR(_xlfn.XLOOKUP($C679,'1.PrepList'!$I$2:$I$1500,'1.PrepList'!$H$2:$H$1500,"")&amp;"",""))</f>
        <v/>
      </c>
      <c r="D679" s="638" t="str">
        <f>IF($C679="","",IFERROR(_xlfn.XLOOKUP($C679,'1.PrepList'!$I$2:$I$1500,'1.PrepList'!$J$2:$J$1500,"")&amp;"",""))</f>
        <v/>
      </c>
      <c r="E679" s="638" t="str">
        <f>IF($C679="","",IFERROR(_xlfn.XLOOKUP($C679,'1.PrepList'!$I$2:$I$1500,'1.PrepList'!$N$2:$N$1500,"")&amp;"",""))</f>
        <v/>
      </c>
      <c r="F679" s="638" t="str">
        <f>IF($C679="","",IFERROR(_xlfn.XLOOKUP($C679,'1.PrepList'!$I$2:$I$1500,'1.PrepList'!$K$2:$K$1500,"")&amp;"",""))</f>
        <v/>
      </c>
      <c r="H679" s="644" t="str">
        <f>IF($C679="","",IFERROR(IF(_xlfn.XLOOKUP($C679,tbl_StartedStatus[Bold ID],tbl_StartedStatus[Started])="Started","Yes",IF(_xlfn.XLOOKUP($C679,tbl_StartedStatus[Bold ID],tbl_StartedStatus[Started])="No Show","No Show","")),""))</f>
        <v/>
      </c>
    </row>
    <row r="680" spans="1:8" ht="15" customHeight="1" thickBot="1">
      <c r="A680" s="38" t="str">
        <f>IF($C680="","",IFERROR(_xlfn.XLOOKUP($C680,'1.PrepList'!$I$2:$I$1500,'1.PrepList'!$G$2:$G$1500,"")&amp;"",""))</f>
        <v/>
      </c>
      <c r="B680" s="638" t="str">
        <f>IF($C680="","",IFERROR(_xlfn.XLOOKUP($C680,'1.PrepList'!$I$2:$I$1500,'1.PrepList'!$H$2:$H$1500,"")&amp;"",""))</f>
        <v/>
      </c>
      <c r="D680" s="638" t="str">
        <f>IF($C680="","",IFERROR(_xlfn.XLOOKUP($C680,'1.PrepList'!$I$2:$I$1500,'1.PrepList'!$J$2:$J$1500,"")&amp;"",""))</f>
        <v/>
      </c>
      <c r="E680" s="638" t="str">
        <f>IF($C680="","",IFERROR(_xlfn.XLOOKUP($C680,'1.PrepList'!$I$2:$I$1500,'1.PrepList'!$N$2:$N$1500,"")&amp;"",""))</f>
        <v/>
      </c>
      <c r="F680" s="638" t="str">
        <f>IF($C680="","",IFERROR(_xlfn.XLOOKUP($C680,'1.PrepList'!$I$2:$I$1500,'1.PrepList'!$K$2:$K$1500,"")&amp;"",""))</f>
        <v/>
      </c>
      <c r="H680" s="644" t="str">
        <f>IF($C680="","",IFERROR(IF(_xlfn.XLOOKUP($C680,tbl_StartedStatus[Bold ID],tbl_StartedStatus[Started])="Started","Yes",IF(_xlfn.XLOOKUP($C680,tbl_StartedStatus[Bold ID],tbl_StartedStatus[Started])="No Show","No Show","")),""))</f>
        <v/>
      </c>
    </row>
    <row r="681" spans="1:8" ht="15" customHeight="1" thickBot="1">
      <c r="A681" s="38" t="str">
        <f>IF($C681="","",IFERROR(_xlfn.XLOOKUP($C681,'1.PrepList'!$I$2:$I$1500,'1.PrepList'!$G$2:$G$1500,"")&amp;"",""))</f>
        <v/>
      </c>
      <c r="B681" s="638" t="str">
        <f>IF($C681="","",IFERROR(_xlfn.XLOOKUP($C681,'1.PrepList'!$I$2:$I$1500,'1.PrepList'!$H$2:$H$1500,"")&amp;"",""))</f>
        <v/>
      </c>
      <c r="D681" s="638" t="str">
        <f>IF($C681="","",IFERROR(_xlfn.XLOOKUP($C681,'1.PrepList'!$I$2:$I$1500,'1.PrepList'!$J$2:$J$1500,"")&amp;"",""))</f>
        <v/>
      </c>
      <c r="E681" s="638" t="str">
        <f>IF($C681="","",IFERROR(_xlfn.XLOOKUP($C681,'1.PrepList'!$I$2:$I$1500,'1.PrepList'!$N$2:$N$1500,"")&amp;"",""))</f>
        <v/>
      </c>
      <c r="F681" s="638" t="str">
        <f>IF($C681="","",IFERROR(_xlfn.XLOOKUP($C681,'1.PrepList'!$I$2:$I$1500,'1.PrepList'!$K$2:$K$1500,"")&amp;"",""))</f>
        <v/>
      </c>
      <c r="H681" s="644" t="str">
        <f>IF($C681="","",IFERROR(IF(_xlfn.XLOOKUP($C681,tbl_StartedStatus[Bold ID],tbl_StartedStatus[Started])="Started","Yes",IF(_xlfn.XLOOKUP($C681,tbl_StartedStatus[Bold ID],tbl_StartedStatus[Started])="No Show","No Show","")),""))</f>
        <v/>
      </c>
    </row>
    <row r="682" spans="1:8" ht="15" customHeight="1" thickBot="1">
      <c r="A682" s="38" t="str">
        <f>IF($C682="","",IFERROR(_xlfn.XLOOKUP($C682,'1.PrepList'!$I$2:$I$1500,'1.PrepList'!$G$2:$G$1500,"")&amp;"",""))</f>
        <v/>
      </c>
      <c r="B682" s="638" t="str">
        <f>IF($C682="","",IFERROR(_xlfn.XLOOKUP($C682,'1.PrepList'!$I$2:$I$1500,'1.PrepList'!$H$2:$H$1500,"")&amp;"",""))</f>
        <v/>
      </c>
      <c r="D682" s="638" t="str">
        <f>IF($C682="","",IFERROR(_xlfn.XLOOKUP($C682,'1.PrepList'!$I$2:$I$1500,'1.PrepList'!$J$2:$J$1500,"")&amp;"",""))</f>
        <v/>
      </c>
      <c r="E682" s="638" t="str">
        <f>IF($C682="","",IFERROR(_xlfn.XLOOKUP($C682,'1.PrepList'!$I$2:$I$1500,'1.PrepList'!$N$2:$N$1500,"")&amp;"",""))</f>
        <v/>
      </c>
      <c r="F682" s="638" t="str">
        <f>IF($C682="","",IFERROR(_xlfn.XLOOKUP($C682,'1.PrepList'!$I$2:$I$1500,'1.PrepList'!$K$2:$K$1500,"")&amp;"",""))</f>
        <v/>
      </c>
      <c r="H682" s="644" t="str">
        <f>IF($C682="","",IFERROR(IF(_xlfn.XLOOKUP($C682,tbl_StartedStatus[Bold ID],tbl_StartedStatus[Started])="Started","Yes",IF(_xlfn.XLOOKUP($C682,tbl_StartedStatus[Bold ID],tbl_StartedStatus[Started])="No Show","No Show","")),""))</f>
        <v/>
      </c>
    </row>
    <row r="683" spans="1:8" ht="15" customHeight="1" thickBot="1">
      <c r="A683" s="38" t="str">
        <f>IF($C683="","",IFERROR(_xlfn.XLOOKUP($C683,'1.PrepList'!$I$2:$I$1500,'1.PrepList'!$G$2:$G$1500,"")&amp;"",""))</f>
        <v/>
      </c>
      <c r="B683" s="638" t="str">
        <f>IF($C683="","",IFERROR(_xlfn.XLOOKUP($C683,'1.PrepList'!$I$2:$I$1500,'1.PrepList'!$H$2:$H$1500,"")&amp;"",""))</f>
        <v/>
      </c>
      <c r="D683" s="638" t="str">
        <f>IF($C683="","",IFERROR(_xlfn.XLOOKUP($C683,'1.PrepList'!$I$2:$I$1500,'1.PrepList'!$J$2:$J$1500,"")&amp;"",""))</f>
        <v/>
      </c>
      <c r="E683" s="638" t="str">
        <f>IF($C683="","",IFERROR(_xlfn.XLOOKUP($C683,'1.PrepList'!$I$2:$I$1500,'1.PrepList'!$N$2:$N$1500,"")&amp;"",""))</f>
        <v/>
      </c>
      <c r="F683" s="638" t="str">
        <f>IF($C683="","",IFERROR(_xlfn.XLOOKUP($C683,'1.PrepList'!$I$2:$I$1500,'1.PrepList'!$K$2:$K$1500,"")&amp;"",""))</f>
        <v/>
      </c>
      <c r="H683" s="644" t="str">
        <f>IF($C683="","",IFERROR(IF(_xlfn.XLOOKUP($C683,tbl_StartedStatus[Bold ID],tbl_StartedStatus[Started])="Started","Yes",IF(_xlfn.XLOOKUP($C683,tbl_StartedStatus[Bold ID],tbl_StartedStatus[Started])="No Show","No Show","")),""))</f>
        <v/>
      </c>
    </row>
    <row r="684" spans="1:8" ht="15" customHeight="1" thickBot="1">
      <c r="A684" s="38" t="str">
        <f>IF($C684="","",IFERROR(_xlfn.XLOOKUP($C684,'1.PrepList'!$I$2:$I$1500,'1.PrepList'!$G$2:$G$1500,"")&amp;"",""))</f>
        <v/>
      </c>
      <c r="B684" s="638" t="str">
        <f>IF($C684="","",IFERROR(_xlfn.XLOOKUP($C684,'1.PrepList'!$I$2:$I$1500,'1.PrepList'!$H$2:$H$1500,"")&amp;"",""))</f>
        <v/>
      </c>
      <c r="D684" s="638" t="str">
        <f>IF($C684="","",IFERROR(_xlfn.XLOOKUP($C684,'1.PrepList'!$I$2:$I$1500,'1.PrepList'!$J$2:$J$1500,"")&amp;"",""))</f>
        <v/>
      </c>
      <c r="E684" s="638" t="str">
        <f>IF($C684="","",IFERROR(_xlfn.XLOOKUP($C684,'1.PrepList'!$I$2:$I$1500,'1.PrepList'!$N$2:$N$1500,"")&amp;"",""))</f>
        <v/>
      </c>
      <c r="F684" s="638" t="str">
        <f>IF($C684="","",IFERROR(_xlfn.XLOOKUP($C684,'1.PrepList'!$I$2:$I$1500,'1.PrepList'!$K$2:$K$1500,"")&amp;"",""))</f>
        <v/>
      </c>
      <c r="H684" s="644" t="str">
        <f>IF($C684="","",IFERROR(IF(_xlfn.XLOOKUP($C684,tbl_StartedStatus[Bold ID],tbl_StartedStatus[Started])="Started","Yes",IF(_xlfn.XLOOKUP($C684,tbl_StartedStatus[Bold ID],tbl_StartedStatus[Started])="No Show","No Show","")),""))</f>
        <v/>
      </c>
    </row>
    <row r="685" spans="1:8" ht="15" customHeight="1" thickBot="1">
      <c r="A685" s="38" t="str">
        <f>IF($C685="","",IFERROR(_xlfn.XLOOKUP($C685,'1.PrepList'!$I$2:$I$1500,'1.PrepList'!$G$2:$G$1500,"")&amp;"",""))</f>
        <v/>
      </c>
      <c r="B685" s="638" t="str">
        <f>IF($C685="","",IFERROR(_xlfn.XLOOKUP($C685,'1.PrepList'!$I$2:$I$1500,'1.PrepList'!$H$2:$H$1500,"")&amp;"",""))</f>
        <v/>
      </c>
      <c r="D685" s="638" t="str">
        <f>IF($C685="","",IFERROR(_xlfn.XLOOKUP($C685,'1.PrepList'!$I$2:$I$1500,'1.PrepList'!$J$2:$J$1500,"")&amp;"",""))</f>
        <v/>
      </c>
      <c r="E685" s="638" t="str">
        <f>IF($C685="","",IFERROR(_xlfn.XLOOKUP($C685,'1.PrepList'!$I$2:$I$1500,'1.PrepList'!$N$2:$N$1500,"")&amp;"",""))</f>
        <v/>
      </c>
      <c r="F685" s="638" t="str">
        <f>IF($C685="","",IFERROR(_xlfn.XLOOKUP($C685,'1.PrepList'!$I$2:$I$1500,'1.PrepList'!$K$2:$K$1500,"")&amp;"",""))</f>
        <v/>
      </c>
      <c r="H685" s="644" t="str">
        <f>IF($C685="","",IFERROR(IF(_xlfn.XLOOKUP($C685,tbl_StartedStatus[Bold ID],tbl_StartedStatus[Started])="Started","Yes",IF(_xlfn.XLOOKUP($C685,tbl_StartedStatus[Bold ID],tbl_StartedStatus[Started])="No Show","No Show","")),""))</f>
        <v/>
      </c>
    </row>
    <row r="686" spans="1:8" ht="15" customHeight="1" thickBot="1">
      <c r="A686" s="38" t="str">
        <f>IF($C686="","",IFERROR(_xlfn.XLOOKUP($C686,'1.PrepList'!$I$2:$I$1500,'1.PrepList'!$G$2:$G$1500,"")&amp;"",""))</f>
        <v/>
      </c>
      <c r="B686" s="638" t="str">
        <f>IF($C686="","",IFERROR(_xlfn.XLOOKUP($C686,'1.PrepList'!$I$2:$I$1500,'1.PrepList'!$H$2:$H$1500,"")&amp;"",""))</f>
        <v/>
      </c>
      <c r="D686" s="638" t="str">
        <f>IF($C686="","",IFERROR(_xlfn.XLOOKUP($C686,'1.PrepList'!$I$2:$I$1500,'1.PrepList'!$J$2:$J$1500,"")&amp;"",""))</f>
        <v/>
      </c>
      <c r="E686" s="638" t="str">
        <f>IF($C686="","",IFERROR(_xlfn.XLOOKUP($C686,'1.PrepList'!$I$2:$I$1500,'1.PrepList'!$N$2:$N$1500,"")&amp;"",""))</f>
        <v/>
      </c>
      <c r="F686" s="638" t="str">
        <f>IF($C686="","",IFERROR(_xlfn.XLOOKUP($C686,'1.PrepList'!$I$2:$I$1500,'1.PrepList'!$K$2:$K$1500,"")&amp;"",""))</f>
        <v/>
      </c>
      <c r="H686" s="644" t="str">
        <f>IF($C686="","",IFERROR(IF(_xlfn.XLOOKUP($C686,tbl_StartedStatus[Bold ID],tbl_StartedStatus[Started])="Started","Yes",IF(_xlfn.XLOOKUP($C686,tbl_StartedStatus[Bold ID],tbl_StartedStatus[Started])="No Show","No Show","")),""))</f>
        <v/>
      </c>
    </row>
    <row r="687" spans="1:8" ht="15" customHeight="1" thickBot="1">
      <c r="A687" s="38" t="str">
        <f>IF($C687="","",IFERROR(_xlfn.XLOOKUP($C687,'1.PrepList'!$I$2:$I$1500,'1.PrepList'!$G$2:$G$1500,"")&amp;"",""))</f>
        <v/>
      </c>
      <c r="B687" s="638" t="str">
        <f>IF($C687="","",IFERROR(_xlfn.XLOOKUP($C687,'1.PrepList'!$I$2:$I$1500,'1.PrepList'!$H$2:$H$1500,"")&amp;"",""))</f>
        <v/>
      </c>
      <c r="D687" s="638" t="str">
        <f>IF($C687="","",IFERROR(_xlfn.XLOOKUP($C687,'1.PrepList'!$I$2:$I$1500,'1.PrepList'!$J$2:$J$1500,"")&amp;"",""))</f>
        <v/>
      </c>
      <c r="E687" s="638" t="str">
        <f>IF($C687="","",IFERROR(_xlfn.XLOOKUP($C687,'1.PrepList'!$I$2:$I$1500,'1.PrepList'!$N$2:$N$1500,"")&amp;"",""))</f>
        <v/>
      </c>
      <c r="F687" s="638" t="str">
        <f>IF($C687="","",IFERROR(_xlfn.XLOOKUP($C687,'1.PrepList'!$I$2:$I$1500,'1.PrepList'!$K$2:$K$1500,"")&amp;"",""))</f>
        <v/>
      </c>
      <c r="H687" s="644" t="str">
        <f>IF($C687="","",IFERROR(IF(_xlfn.XLOOKUP($C687,tbl_StartedStatus[Bold ID],tbl_StartedStatus[Started])="Started","Yes",IF(_xlfn.XLOOKUP($C687,tbl_StartedStatus[Bold ID],tbl_StartedStatus[Started])="No Show","No Show","")),""))</f>
        <v/>
      </c>
    </row>
    <row r="688" spans="1:8" ht="15" customHeight="1" thickBot="1">
      <c r="A688" s="38" t="str">
        <f>IF($C688="","",IFERROR(_xlfn.XLOOKUP($C688,'1.PrepList'!$I$2:$I$1500,'1.PrepList'!$G$2:$G$1500,"")&amp;"",""))</f>
        <v/>
      </c>
      <c r="B688" s="638" t="str">
        <f>IF($C688="","",IFERROR(_xlfn.XLOOKUP($C688,'1.PrepList'!$I$2:$I$1500,'1.PrepList'!$H$2:$H$1500,"")&amp;"",""))</f>
        <v/>
      </c>
      <c r="D688" s="638" t="str">
        <f>IF($C688="","",IFERROR(_xlfn.XLOOKUP($C688,'1.PrepList'!$I$2:$I$1500,'1.PrepList'!$J$2:$J$1500,"")&amp;"",""))</f>
        <v/>
      </c>
      <c r="E688" s="638" t="str">
        <f>IF($C688="","",IFERROR(_xlfn.XLOOKUP($C688,'1.PrepList'!$I$2:$I$1500,'1.PrepList'!$N$2:$N$1500,"")&amp;"",""))</f>
        <v/>
      </c>
      <c r="F688" s="638" t="str">
        <f>IF($C688="","",IFERROR(_xlfn.XLOOKUP($C688,'1.PrepList'!$I$2:$I$1500,'1.PrepList'!$K$2:$K$1500,"")&amp;"",""))</f>
        <v/>
      </c>
      <c r="H688" s="644" t="str">
        <f>IF($C688="","",IFERROR(IF(_xlfn.XLOOKUP($C688,tbl_StartedStatus[Bold ID],tbl_StartedStatus[Started])="Started","Yes",IF(_xlfn.XLOOKUP($C688,tbl_StartedStatus[Bold ID],tbl_StartedStatus[Started])="No Show","No Show","")),""))</f>
        <v/>
      </c>
    </row>
    <row r="689" spans="1:8" ht="15" customHeight="1" thickBot="1">
      <c r="A689" s="38" t="str">
        <f>IF($C689="","",IFERROR(_xlfn.XLOOKUP($C689,'1.PrepList'!$I$2:$I$1500,'1.PrepList'!$G$2:$G$1500,"")&amp;"",""))</f>
        <v/>
      </c>
      <c r="B689" s="638" t="str">
        <f>IF($C689="","",IFERROR(_xlfn.XLOOKUP($C689,'1.PrepList'!$I$2:$I$1500,'1.PrepList'!$H$2:$H$1500,"")&amp;"",""))</f>
        <v/>
      </c>
      <c r="D689" s="638" t="str">
        <f>IF($C689="","",IFERROR(_xlfn.XLOOKUP($C689,'1.PrepList'!$I$2:$I$1500,'1.PrepList'!$J$2:$J$1500,"")&amp;"",""))</f>
        <v/>
      </c>
      <c r="E689" s="638" t="str">
        <f>IF($C689="","",IFERROR(_xlfn.XLOOKUP($C689,'1.PrepList'!$I$2:$I$1500,'1.PrepList'!$N$2:$N$1500,"")&amp;"",""))</f>
        <v/>
      </c>
      <c r="F689" s="638" t="str">
        <f>IF($C689="","",IFERROR(_xlfn.XLOOKUP($C689,'1.PrepList'!$I$2:$I$1500,'1.PrepList'!$K$2:$K$1500,"")&amp;"",""))</f>
        <v/>
      </c>
      <c r="H689" s="644" t="str">
        <f>IF($C689="","",IFERROR(IF(_xlfn.XLOOKUP($C689,tbl_StartedStatus[Bold ID],tbl_StartedStatus[Started])="Started","Yes",IF(_xlfn.XLOOKUP($C689,tbl_StartedStatus[Bold ID],tbl_StartedStatus[Started])="No Show","No Show","")),""))</f>
        <v/>
      </c>
    </row>
    <row r="690" spans="1:8" ht="15" customHeight="1" thickBot="1">
      <c r="A690" s="38" t="str">
        <f>IF($C690="","",IFERROR(_xlfn.XLOOKUP($C690,'1.PrepList'!$I$2:$I$1500,'1.PrepList'!$G$2:$G$1500,"")&amp;"",""))</f>
        <v/>
      </c>
      <c r="B690" s="638" t="str">
        <f>IF($C690="","",IFERROR(_xlfn.XLOOKUP($C690,'1.PrepList'!$I$2:$I$1500,'1.PrepList'!$H$2:$H$1500,"")&amp;"",""))</f>
        <v/>
      </c>
      <c r="D690" s="638" t="str">
        <f>IF($C690="","",IFERROR(_xlfn.XLOOKUP($C690,'1.PrepList'!$I$2:$I$1500,'1.PrepList'!$J$2:$J$1500,"")&amp;"",""))</f>
        <v/>
      </c>
      <c r="E690" s="638" t="str">
        <f>IF($C690="","",IFERROR(_xlfn.XLOOKUP($C690,'1.PrepList'!$I$2:$I$1500,'1.PrepList'!$N$2:$N$1500,"")&amp;"",""))</f>
        <v/>
      </c>
      <c r="F690" s="638" t="str">
        <f>IF($C690="","",IFERROR(_xlfn.XLOOKUP($C690,'1.PrepList'!$I$2:$I$1500,'1.PrepList'!$K$2:$K$1500,"")&amp;"",""))</f>
        <v/>
      </c>
      <c r="H690" s="644" t="str">
        <f>IF($C690="","",IFERROR(IF(_xlfn.XLOOKUP($C690,tbl_StartedStatus[Bold ID],tbl_StartedStatus[Started])="Started","Yes",IF(_xlfn.XLOOKUP($C690,tbl_StartedStatus[Bold ID],tbl_StartedStatus[Started])="No Show","No Show","")),""))</f>
        <v/>
      </c>
    </row>
    <row r="691" spans="1:8" ht="15" customHeight="1" thickBot="1">
      <c r="A691" s="38" t="str">
        <f>IF($C691="","",IFERROR(_xlfn.XLOOKUP($C691,'1.PrepList'!$I$2:$I$1500,'1.PrepList'!$G$2:$G$1500,"")&amp;"",""))</f>
        <v/>
      </c>
      <c r="B691" s="638" t="str">
        <f>IF($C691="","",IFERROR(_xlfn.XLOOKUP($C691,'1.PrepList'!$I$2:$I$1500,'1.PrepList'!$H$2:$H$1500,"")&amp;"",""))</f>
        <v/>
      </c>
      <c r="D691" s="638" t="str">
        <f>IF($C691="","",IFERROR(_xlfn.XLOOKUP($C691,'1.PrepList'!$I$2:$I$1500,'1.PrepList'!$J$2:$J$1500,"")&amp;"",""))</f>
        <v/>
      </c>
      <c r="E691" s="638" t="str">
        <f>IF($C691="","",IFERROR(_xlfn.XLOOKUP($C691,'1.PrepList'!$I$2:$I$1500,'1.PrepList'!$N$2:$N$1500,"")&amp;"",""))</f>
        <v/>
      </c>
      <c r="F691" s="638" t="str">
        <f>IF($C691="","",IFERROR(_xlfn.XLOOKUP($C691,'1.PrepList'!$I$2:$I$1500,'1.PrepList'!$K$2:$K$1500,"")&amp;"",""))</f>
        <v/>
      </c>
      <c r="H691" s="644" t="str">
        <f>IF($C691="","",IFERROR(IF(_xlfn.XLOOKUP($C691,tbl_StartedStatus[Bold ID],tbl_StartedStatus[Started])="Started","Yes",IF(_xlfn.XLOOKUP($C691,tbl_StartedStatus[Bold ID],tbl_StartedStatus[Started])="No Show","No Show","")),""))</f>
        <v/>
      </c>
    </row>
    <row r="692" spans="1:8" ht="15" customHeight="1" thickBot="1">
      <c r="A692" s="38" t="str">
        <f>IF($C692="","",IFERROR(_xlfn.XLOOKUP($C692,'1.PrepList'!$I$2:$I$1500,'1.PrepList'!$G$2:$G$1500,"")&amp;"",""))</f>
        <v/>
      </c>
      <c r="B692" s="638" t="str">
        <f>IF($C692="","",IFERROR(_xlfn.XLOOKUP($C692,'1.PrepList'!$I$2:$I$1500,'1.PrepList'!$H$2:$H$1500,"")&amp;"",""))</f>
        <v/>
      </c>
      <c r="D692" s="638" t="str">
        <f>IF($C692="","",IFERROR(_xlfn.XLOOKUP($C692,'1.PrepList'!$I$2:$I$1500,'1.PrepList'!$J$2:$J$1500,"")&amp;"",""))</f>
        <v/>
      </c>
      <c r="E692" s="638" t="str">
        <f>IF($C692="","",IFERROR(_xlfn.XLOOKUP($C692,'1.PrepList'!$I$2:$I$1500,'1.PrepList'!$N$2:$N$1500,"")&amp;"",""))</f>
        <v/>
      </c>
      <c r="F692" s="638" t="str">
        <f>IF($C692="","",IFERROR(_xlfn.XLOOKUP($C692,'1.PrepList'!$I$2:$I$1500,'1.PrepList'!$K$2:$K$1500,"")&amp;"",""))</f>
        <v/>
      </c>
      <c r="H692" s="644" t="str">
        <f>IF($C692="","",IFERROR(IF(_xlfn.XLOOKUP($C692,tbl_StartedStatus[Bold ID],tbl_StartedStatus[Started])="Started","Yes",IF(_xlfn.XLOOKUP($C692,tbl_StartedStatus[Bold ID],tbl_StartedStatus[Started])="No Show","No Show","")),""))</f>
        <v/>
      </c>
    </row>
    <row r="693" spans="1:8" ht="15" customHeight="1" thickBot="1">
      <c r="A693" s="38" t="str">
        <f>IF($C693="","",IFERROR(_xlfn.XLOOKUP($C693,'1.PrepList'!$I$2:$I$1500,'1.PrepList'!$G$2:$G$1500,"")&amp;"",""))</f>
        <v/>
      </c>
      <c r="B693" s="638" t="str">
        <f>IF($C693="","",IFERROR(_xlfn.XLOOKUP($C693,'1.PrepList'!$I$2:$I$1500,'1.PrepList'!$H$2:$H$1500,"")&amp;"",""))</f>
        <v/>
      </c>
      <c r="D693" s="638" t="str">
        <f>IF($C693="","",IFERROR(_xlfn.XLOOKUP($C693,'1.PrepList'!$I$2:$I$1500,'1.PrepList'!$J$2:$J$1500,"")&amp;"",""))</f>
        <v/>
      </c>
      <c r="E693" s="638" t="str">
        <f>IF($C693="","",IFERROR(_xlfn.XLOOKUP($C693,'1.PrepList'!$I$2:$I$1500,'1.PrepList'!$N$2:$N$1500,"")&amp;"",""))</f>
        <v/>
      </c>
      <c r="F693" s="638" t="str">
        <f>IF($C693="","",IFERROR(_xlfn.XLOOKUP($C693,'1.PrepList'!$I$2:$I$1500,'1.PrepList'!$K$2:$K$1500,"")&amp;"",""))</f>
        <v/>
      </c>
      <c r="H693" s="644" t="str">
        <f>IF($C693="","",IFERROR(IF(_xlfn.XLOOKUP($C693,tbl_StartedStatus[Bold ID],tbl_StartedStatus[Started])="Started","Yes",IF(_xlfn.XLOOKUP($C693,tbl_StartedStatus[Bold ID],tbl_StartedStatus[Started])="No Show","No Show","")),""))</f>
        <v/>
      </c>
    </row>
    <row r="694" spans="1:8" ht="15" customHeight="1" thickBot="1">
      <c r="A694" s="38" t="str">
        <f>IF($C694="","",IFERROR(_xlfn.XLOOKUP($C694,'1.PrepList'!$I$2:$I$1500,'1.PrepList'!$G$2:$G$1500,"")&amp;"",""))</f>
        <v/>
      </c>
      <c r="B694" s="638" t="str">
        <f>IF($C694="","",IFERROR(_xlfn.XLOOKUP($C694,'1.PrepList'!$I$2:$I$1500,'1.PrepList'!$H$2:$H$1500,"")&amp;"",""))</f>
        <v/>
      </c>
      <c r="D694" s="638" t="str">
        <f>IF($C694="","",IFERROR(_xlfn.XLOOKUP($C694,'1.PrepList'!$I$2:$I$1500,'1.PrepList'!$J$2:$J$1500,"")&amp;"",""))</f>
        <v/>
      </c>
      <c r="E694" s="638" t="str">
        <f>IF($C694="","",IFERROR(_xlfn.XLOOKUP($C694,'1.PrepList'!$I$2:$I$1500,'1.PrepList'!$N$2:$N$1500,"")&amp;"",""))</f>
        <v/>
      </c>
      <c r="F694" s="638" t="str">
        <f>IF($C694="","",IFERROR(_xlfn.XLOOKUP($C694,'1.PrepList'!$I$2:$I$1500,'1.PrepList'!$K$2:$K$1500,"")&amp;"",""))</f>
        <v/>
      </c>
      <c r="H694" s="644" t="str">
        <f>IF($C694="","",IFERROR(IF(_xlfn.XLOOKUP($C694,tbl_StartedStatus[Bold ID],tbl_StartedStatus[Started])="Started","Yes",IF(_xlfn.XLOOKUP($C694,tbl_StartedStatus[Bold ID],tbl_StartedStatus[Started])="No Show","No Show","")),""))</f>
        <v/>
      </c>
    </row>
    <row r="695" spans="1:8" ht="15" customHeight="1" thickBot="1">
      <c r="A695" s="38" t="str">
        <f>IF($C695="","",IFERROR(_xlfn.XLOOKUP($C695,'1.PrepList'!$I$2:$I$1500,'1.PrepList'!$G$2:$G$1500,"")&amp;"",""))</f>
        <v/>
      </c>
      <c r="B695" s="638" t="str">
        <f>IF($C695="","",IFERROR(_xlfn.XLOOKUP($C695,'1.PrepList'!$I$2:$I$1500,'1.PrepList'!$H$2:$H$1500,"")&amp;"",""))</f>
        <v/>
      </c>
      <c r="D695" s="638" t="str">
        <f>IF($C695="","",IFERROR(_xlfn.XLOOKUP($C695,'1.PrepList'!$I$2:$I$1500,'1.PrepList'!$J$2:$J$1500,"")&amp;"",""))</f>
        <v/>
      </c>
      <c r="E695" s="638" t="str">
        <f>IF($C695="","",IFERROR(_xlfn.XLOOKUP($C695,'1.PrepList'!$I$2:$I$1500,'1.PrepList'!$N$2:$N$1500,"")&amp;"",""))</f>
        <v/>
      </c>
      <c r="F695" s="638" t="str">
        <f>IF($C695="","",IFERROR(_xlfn.XLOOKUP($C695,'1.PrepList'!$I$2:$I$1500,'1.PrepList'!$K$2:$K$1500,"")&amp;"",""))</f>
        <v/>
      </c>
      <c r="H695" s="644" t="str">
        <f>IF($C695="","",IFERROR(IF(_xlfn.XLOOKUP($C695,tbl_StartedStatus[Bold ID],tbl_StartedStatus[Started])="Started","Yes",IF(_xlfn.XLOOKUP($C695,tbl_StartedStatus[Bold ID],tbl_StartedStatus[Started])="No Show","No Show","")),""))</f>
        <v/>
      </c>
    </row>
    <row r="696" spans="1:8" ht="15" customHeight="1" thickBot="1">
      <c r="A696" s="38" t="str">
        <f>IF($C696="","",IFERROR(_xlfn.XLOOKUP($C696,'1.PrepList'!$I$2:$I$1500,'1.PrepList'!$G$2:$G$1500,"")&amp;"",""))</f>
        <v/>
      </c>
      <c r="B696" s="638" t="str">
        <f>IF($C696="","",IFERROR(_xlfn.XLOOKUP($C696,'1.PrepList'!$I$2:$I$1500,'1.PrepList'!$H$2:$H$1500,"")&amp;"",""))</f>
        <v/>
      </c>
      <c r="D696" s="638" t="str">
        <f>IF($C696="","",IFERROR(_xlfn.XLOOKUP($C696,'1.PrepList'!$I$2:$I$1500,'1.PrepList'!$J$2:$J$1500,"")&amp;"",""))</f>
        <v/>
      </c>
      <c r="E696" s="638" t="str">
        <f>IF($C696="","",IFERROR(_xlfn.XLOOKUP($C696,'1.PrepList'!$I$2:$I$1500,'1.PrepList'!$N$2:$N$1500,"")&amp;"",""))</f>
        <v/>
      </c>
      <c r="F696" s="638" t="str">
        <f>IF($C696="","",IFERROR(_xlfn.XLOOKUP($C696,'1.PrepList'!$I$2:$I$1500,'1.PrepList'!$K$2:$K$1500,"")&amp;"",""))</f>
        <v/>
      </c>
      <c r="H696" s="644" t="str">
        <f>IF($C696="","",IFERROR(IF(_xlfn.XLOOKUP($C696,tbl_StartedStatus[Bold ID],tbl_StartedStatus[Started])="Started","Yes",IF(_xlfn.XLOOKUP($C696,tbl_StartedStatus[Bold ID],tbl_StartedStatus[Started])="No Show","No Show","")),""))</f>
        <v/>
      </c>
    </row>
    <row r="697" spans="1:8" ht="15" customHeight="1" thickBot="1">
      <c r="A697" s="38" t="str">
        <f>IF($C697="","",IFERROR(_xlfn.XLOOKUP($C697,'1.PrepList'!$I$2:$I$1500,'1.PrepList'!$G$2:$G$1500,"")&amp;"",""))</f>
        <v/>
      </c>
      <c r="B697" s="638" t="str">
        <f>IF($C697="","",IFERROR(_xlfn.XLOOKUP($C697,'1.PrepList'!$I$2:$I$1500,'1.PrepList'!$H$2:$H$1500,"")&amp;"",""))</f>
        <v/>
      </c>
      <c r="D697" s="638" t="str">
        <f>IF($C697="","",IFERROR(_xlfn.XLOOKUP($C697,'1.PrepList'!$I$2:$I$1500,'1.PrepList'!$J$2:$J$1500,"")&amp;"",""))</f>
        <v/>
      </c>
      <c r="E697" s="638" t="str">
        <f>IF($C697="","",IFERROR(_xlfn.XLOOKUP($C697,'1.PrepList'!$I$2:$I$1500,'1.PrepList'!$N$2:$N$1500,"")&amp;"",""))</f>
        <v/>
      </c>
      <c r="F697" s="638" t="str">
        <f>IF($C697="","",IFERROR(_xlfn.XLOOKUP($C697,'1.PrepList'!$I$2:$I$1500,'1.PrepList'!$K$2:$K$1500,"")&amp;"",""))</f>
        <v/>
      </c>
      <c r="H697" s="644" t="str">
        <f>IF($C697="","",IFERROR(IF(_xlfn.XLOOKUP($C697,tbl_StartedStatus[Bold ID],tbl_StartedStatus[Started])="Started","Yes",IF(_xlfn.XLOOKUP($C697,tbl_StartedStatus[Bold ID],tbl_StartedStatus[Started])="No Show","No Show","")),""))</f>
        <v/>
      </c>
    </row>
    <row r="698" spans="1:8" ht="15" customHeight="1" thickBot="1">
      <c r="A698" s="38" t="str">
        <f>IF($C698="","",IFERROR(_xlfn.XLOOKUP($C698,'1.PrepList'!$I$2:$I$1500,'1.PrepList'!$G$2:$G$1500,"")&amp;"",""))</f>
        <v/>
      </c>
      <c r="B698" s="638" t="str">
        <f>IF($C698="","",IFERROR(_xlfn.XLOOKUP($C698,'1.PrepList'!$I$2:$I$1500,'1.PrepList'!$H$2:$H$1500,"")&amp;"",""))</f>
        <v/>
      </c>
      <c r="D698" s="638" t="str">
        <f>IF($C698="","",IFERROR(_xlfn.XLOOKUP($C698,'1.PrepList'!$I$2:$I$1500,'1.PrepList'!$J$2:$J$1500,"")&amp;"",""))</f>
        <v/>
      </c>
      <c r="E698" s="638" t="str">
        <f>IF($C698="","",IFERROR(_xlfn.XLOOKUP($C698,'1.PrepList'!$I$2:$I$1500,'1.PrepList'!$N$2:$N$1500,"")&amp;"",""))</f>
        <v/>
      </c>
      <c r="F698" s="638" t="str">
        <f>IF($C698="","",IFERROR(_xlfn.XLOOKUP($C698,'1.PrepList'!$I$2:$I$1500,'1.PrepList'!$K$2:$K$1500,"")&amp;"",""))</f>
        <v/>
      </c>
      <c r="H698" s="644" t="str">
        <f>IF($C698="","",IFERROR(IF(_xlfn.XLOOKUP($C698,tbl_StartedStatus[Bold ID],tbl_StartedStatus[Started])="Started","Yes",IF(_xlfn.XLOOKUP($C698,tbl_StartedStatus[Bold ID],tbl_StartedStatus[Started])="No Show","No Show","")),""))</f>
        <v/>
      </c>
    </row>
    <row r="699" spans="1:8" ht="15" customHeight="1" thickBot="1">
      <c r="A699" s="38" t="str">
        <f>IF($C699="","",IFERROR(_xlfn.XLOOKUP($C699,'1.PrepList'!$I$2:$I$1500,'1.PrepList'!$G$2:$G$1500,"")&amp;"",""))</f>
        <v/>
      </c>
      <c r="B699" s="638" t="str">
        <f>IF($C699="","",IFERROR(_xlfn.XLOOKUP($C699,'1.PrepList'!$I$2:$I$1500,'1.PrepList'!$H$2:$H$1500,"")&amp;"",""))</f>
        <v/>
      </c>
      <c r="D699" s="638" t="str">
        <f>IF($C699="","",IFERROR(_xlfn.XLOOKUP($C699,'1.PrepList'!$I$2:$I$1500,'1.PrepList'!$J$2:$J$1500,"")&amp;"",""))</f>
        <v/>
      </c>
      <c r="E699" s="638" t="str">
        <f>IF($C699="","",IFERROR(_xlfn.XLOOKUP($C699,'1.PrepList'!$I$2:$I$1500,'1.PrepList'!$N$2:$N$1500,"")&amp;"",""))</f>
        <v/>
      </c>
      <c r="F699" s="638" t="str">
        <f>IF($C699="","",IFERROR(_xlfn.XLOOKUP($C699,'1.PrepList'!$I$2:$I$1500,'1.PrepList'!$K$2:$K$1500,"")&amp;"",""))</f>
        <v/>
      </c>
      <c r="H699" s="644" t="str">
        <f>IF($C699="","",IFERROR(IF(_xlfn.XLOOKUP($C699,tbl_StartedStatus[Bold ID],tbl_StartedStatus[Started])="Started","Yes",IF(_xlfn.XLOOKUP($C699,tbl_StartedStatus[Bold ID],tbl_StartedStatus[Started])="No Show","No Show","")),""))</f>
        <v/>
      </c>
    </row>
    <row r="700" spans="1:8" ht="15" customHeight="1" thickBot="1">
      <c r="A700" s="38" t="str">
        <f>IF($C700="","",IFERROR(_xlfn.XLOOKUP($C700,'1.PrepList'!$I$2:$I$1500,'1.PrepList'!$G$2:$G$1500,"")&amp;"",""))</f>
        <v/>
      </c>
      <c r="B700" s="638" t="str">
        <f>IF($C700="","",IFERROR(_xlfn.XLOOKUP($C700,'1.PrepList'!$I$2:$I$1500,'1.PrepList'!$H$2:$H$1500,"")&amp;"",""))</f>
        <v/>
      </c>
      <c r="D700" s="638" t="str">
        <f>IF($C700="","",IFERROR(_xlfn.XLOOKUP($C700,'1.PrepList'!$I$2:$I$1500,'1.PrepList'!$J$2:$J$1500,"")&amp;"",""))</f>
        <v/>
      </c>
      <c r="E700" s="638" t="str">
        <f>IF($C700="","",IFERROR(_xlfn.XLOOKUP($C700,'1.PrepList'!$I$2:$I$1500,'1.PrepList'!$N$2:$N$1500,"")&amp;"",""))</f>
        <v/>
      </c>
      <c r="F700" s="638" t="str">
        <f>IF($C700="","",IFERROR(_xlfn.XLOOKUP($C700,'1.PrepList'!$I$2:$I$1500,'1.PrepList'!$K$2:$K$1500,"")&amp;"",""))</f>
        <v/>
      </c>
      <c r="H700" s="644" t="str">
        <f>IF($C700="","",IFERROR(IF(_xlfn.XLOOKUP($C700,tbl_StartedStatus[Bold ID],tbl_StartedStatus[Started])="Started","Yes",IF(_xlfn.XLOOKUP($C700,tbl_StartedStatus[Bold ID],tbl_StartedStatus[Started])="No Show","No Show","")),""))</f>
        <v/>
      </c>
    </row>
    <row r="701" spans="1:8" ht="15" customHeight="1" thickBot="1">
      <c r="A701" s="38" t="str">
        <f>IF($C701="","",IFERROR(_xlfn.XLOOKUP($C701,'1.PrepList'!$I$2:$I$1500,'1.PrepList'!$G$2:$G$1500,"")&amp;"",""))</f>
        <v/>
      </c>
      <c r="B701" s="638" t="str">
        <f>IF($C701="","",IFERROR(_xlfn.XLOOKUP($C701,'1.PrepList'!$I$2:$I$1500,'1.PrepList'!$H$2:$H$1500,"")&amp;"",""))</f>
        <v/>
      </c>
      <c r="D701" s="638" t="str">
        <f>IF($C701="","",IFERROR(_xlfn.XLOOKUP($C701,'1.PrepList'!$I$2:$I$1500,'1.PrepList'!$J$2:$J$1500,"")&amp;"",""))</f>
        <v/>
      </c>
      <c r="E701" s="638" t="str">
        <f>IF($C701="","",IFERROR(_xlfn.XLOOKUP($C701,'1.PrepList'!$I$2:$I$1500,'1.PrepList'!$N$2:$N$1500,"")&amp;"",""))</f>
        <v/>
      </c>
      <c r="F701" s="638" t="str">
        <f>IF($C701="","",IFERROR(_xlfn.XLOOKUP($C701,'1.PrepList'!$I$2:$I$1500,'1.PrepList'!$K$2:$K$1500,"")&amp;"",""))</f>
        <v/>
      </c>
      <c r="H701" s="644" t="str">
        <f>IF($C701="","",IFERROR(IF(_xlfn.XLOOKUP($C701,tbl_StartedStatus[Bold ID],tbl_StartedStatus[Started])="Started","Yes",IF(_xlfn.XLOOKUP($C701,tbl_StartedStatus[Bold ID],tbl_StartedStatus[Started])="No Show","No Show","")),""))</f>
        <v/>
      </c>
    </row>
    <row r="702" spans="1:8" ht="15" customHeight="1" thickBot="1">
      <c r="A702" s="38" t="str">
        <f>IF($C702="","",IFERROR(_xlfn.XLOOKUP($C702,'1.PrepList'!$I$2:$I$1500,'1.PrepList'!$G$2:$G$1500,"")&amp;"",""))</f>
        <v/>
      </c>
      <c r="B702" s="638" t="str">
        <f>IF($C702="","",IFERROR(_xlfn.XLOOKUP($C702,'1.PrepList'!$I$2:$I$1500,'1.PrepList'!$H$2:$H$1500,"")&amp;"",""))</f>
        <v/>
      </c>
      <c r="D702" s="638" t="str">
        <f>IF($C702="","",IFERROR(_xlfn.XLOOKUP($C702,'1.PrepList'!$I$2:$I$1500,'1.PrepList'!$J$2:$J$1500,"")&amp;"",""))</f>
        <v/>
      </c>
      <c r="E702" s="638" t="str">
        <f>IF($C702="","",IFERROR(_xlfn.XLOOKUP($C702,'1.PrepList'!$I$2:$I$1500,'1.PrepList'!$N$2:$N$1500,"")&amp;"",""))</f>
        <v/>
      </c>
      <c r="F702" s="638" t="str">
        <f>IF($C702="","",IFERROR(_xlfn.XLOOKUP($C702,'1.PrepList'!$I$2:$I$1500,'1.PrepList'!$K$2:$K$1500,"")&amp;"",""))</f>
        <v/>
      </c>
      <c r="H702" s="644" t="str">
        <f>IF($C702="","",IFERROR(IF(_xlfn.XLOOKUP($C702,tbl_StartedStatus[Bold ID],tbl_StartedStatus[Started])="Started","Yes",IF(_xlfn.XLOOKUP($C702,tbl_StartedStatus[Bold ID],tbl_StartedStatus[Started])="No Show","No Show","")),""))</f>
        <v/>
      </c>
    </row>
    <row r="703" spans="1:8" ht="15" customHeight="1" thickBot="1">
      <c r="A703" s="38" t="str">
        <f>IF($C703="","",IFERROR(_xlfn.XLOOKUP($C703,'1.PrepList'!$I$2:$I$1500,'1.PrepList'!$G$2:$G$1500,"")&amp;"",""))</f>
        <v/>
      </c>
      <c r="B703" s="638" t="str">
        <f>IF($C703="","",IFERROR(_xlfn.XLOOKUP($C703,'1.PrepList'!$I$2:$I$1500,'1.PrepList'!$H$2:$H$1500,"")&amp;"",""))</f>
        <v/>
      </c>
      <c r="D703" s="638" t="str">
        <f>IF($C703="","",IFERROR(_xlfn.XLOOKUP($C703,'1.PrepList'!$I$2:$I$1500,'1.PrepList'!$J$2:$J$1500,"")&amp;"",""))</f>
        <v/>
      </c>
      <c r="E703" s="638" t="str">
        <f>IF($C703="","",IFERROR(_xlfn.XLOOKUP($C703,'1.PrepList'!$I$2:$I$1500,'1.PrepList'!$N$2:$N$1500,"")&amp;"",""))</f>
        <v/>
      </c>
      <c r="F703" s="638" t="str">
        <f>IF($C703="","",IFERROR(_xlfn.XLOOKUP($C703,'1.PrepList'!$I$2:$I$1500,'1.PrepList'!$K$2:$K$1500,"")&amp;"",""))</f>
        <v/>
      </c>
      <c r="H703" s="644" t="str">
        <f>IF($C703="","",IFERROR(IF(_xlfn.XLOOKUP($C703,tbl_StartedStatus[Bold ID],tbl_StartedStatus[Started])="Started","Yes",IF(_xlfn.XLOOKUP($C703,tbl_StartedStatus[Bold ID],tbl_StartedStatus[Started])="No Show","No Show","")),""))</f>
        <v/>
      </c>
    </row>
    <row r="704" spans="1:8" ht="15" customHeight="1" thickBot="1">
      <c r="A704" s="38" t="str">
        <f>IF($C704="","",IFERROR(_xlfn.XLOOKUP($C704,'1.PrepList'!$I$2:$I$1500,'1.PrepList'!$G$2:$G$1500,"")&amp;"",""))</f>
        <v/>
      </c>
      <c r="B704" s="638" t="str">
        <f>IF($C704="","",IFERROR(_xlfn.XLOOKUP($C704,'1.PrepList'!$I$2:$I$1500,'1.PrepList'!$H$2:$H$1500,"")&amp;"",""))</f>
        <v/>
      </c>
      <c r="D704" s="638" t="str">
        <f>IF($C704="","",IFERROR(_xlfn.XLOOKUP($C704,'1.PrepList'!$I$2:$I$1500,'1.PrepList'!$J$2:$J$1500,"")&amp;"",""))</f>
        <v/>
      </c>
      <c r="E704" s="638" t="str">
        <f>IF($C704="","",IFERROR(_xlfn.XLOOKUP($C704,'1.PrepList'!$I$2:$I$1500,'1.PrepList'!$N$2:$N$1500,"")&amp;"",""))</f>
        <v/>
      </c>
      <c r="F704" s="638" t="str">
        <f>IF($C704="","",IFERROR(_xlfn.XLOOKUP($C704,'1.PrepList'!$I$2:$I$1500,'1.PrepList'!$K$2:$K$1500,"")&amp;"",""))</f>
        <v/>
      </c>
      <c r="H704" s="644" t="str">
        <f>IF($C704="","",IFERROR(IF(_xlfn.XLOOKUP($C704,tbl_StartedStatus[Bold ID],tbl_StartedStatus[Started])="Started","Yes",IF(_xlfn.XLOOKUP($C704,tbl_StartedStatus[Bold ID],tbl_StartedStatus[Started])="No Show","No Show","")),""))</f>
        <v/>
      </c>
    </row>
    <row r="705" spans="1:8" ht="15" customHeight="1" thickBot="1">
      <c r="A705" s="38" t="str">
        <f>IF($C705="","",IFERROR(_xlfn.XLOOKUP($C705,'1.PrepList'!$I$2:$I$1500,'1.PrepList'!$G$2:$G$1500,"")&amp;"",""))</f>
        <v/>
      </c>
      <c r="B705" s="638" t="str">
        <f>IF($C705="","",IFERROR(_xlfn.XLOOKUP($C705,'1.PrepList'!$I$2:$I$1500,'1.PrepList'!$H$2:$H$1500,"")&amp;"",""))</f>
        <v/>
      </c>
      <c r="D705" s="638" t="str">
        <f>IF($C705="","",IFERROR(_xlfn.XLOOKUP($C705,'1.PrepList'!$I$2:$I$1500,'1.PrepList'!$J$2:$J$1500,"")&amp;"",""))</f>
        <v/>
      </c>
      <c r="E705" s="638" t="str">
        <f>IF($C705="","",IFERROR(_xlfn.XLOOKUP($C705,'1.PrepList'!$I$2:$I$1500,'1.PrepList'!$N$2:$N$1500,"")&amp;"",""))</f>
        <v/>
      </c>
      <c r="F705" s="638" t="str">
        <f>IF($C705="","",IFERROR(_xlfn.XLOOKUP($C705,'1.PrepList'!$I$2:$I$1500,'1.PrepList'!$K$2:$K$1500,"")&amp;"",""))</f>
        <v/>
      </c>
      <c r="H705" s="644" t="str">
        <f>IF($C705="","",IFERROR(IF(_xlfn.XLOOKUP($C705,tbl_StartedStatus[Bold ID],tbl_StartedStatus[Started])="Started","Yes",IF(_xlfn.XLOOKUP($C705,tbl_StartedStatus[Bold ID],tbl_StartedStatus[Started])="No Show","No Show","")),""))</f>
        <v/>
      </c>
    </row>
    <row r="706" spans="1:8" ht="15" customHeight="1" thickBot="1">
      <c r="A706" s="38" t="str">
        <f>IF($C706="","",IFERROR(_xlfn.XLOOKUP($C706,'1.PrepList'!$I$2:$I$1500,'1.PrepList'!$G$2:$G$1500,"")&amp;"",""))</f>
        <v/>
      </c>
      <c r="B706" s="638" t="str">
        <f>IF($C706="","",IFERROR(_xlfn.XLOOKUP($C706,'1.PrepList'!$I$2:$I$1500,'1.PrepList'!$H$2:$H$1500,"")&amp;"",""))</f>
        <v/>
      </c>
      <c r="D706" s="638" t="str">
        <f>IF($C706="","",IFERROR(_xlfn.XLOOKUP($C706,'1.PrepList'!$I$2:$I$1500,'1.PrepList'!$J$2:$J$1500,"")&amp;"",""))</f>
        <v/>
      </c>
      <c r="E706" s="638" t="str">
        <f>IF($C706="","",IFERROR(_xlfn.XLOOKUP($C706,'1.PrepList'!$I$2:$I$1500,'1.PrepList'!$N$2:$N$1500,"")&amp;"",""))</f>
        <v/>
      </c>
      <c r="F706" s="638" t="str">
        <f>IF($C706="","",IFERROR(_xlfn.XLOOKUP($C706,'1.PrepList'!$I$2:$I$1500,'1.PrepList'!$K$2:$K$1500,"")&amp;"",""))</f>
        <v/>
      </c>
      <c r="H706" s="644" t="str">
        <f>IF($C706="","",IFERROR(IF(_xlfn.XLOOKUP($C706,tbl_StartedStatus[Bold ID],tbl_StartedStatus[Started])="Started","Yes",IF(_xlfn.XLOOKUP($C706,tbl_StartedStatus[Bold ID],tbl_StartedStatus[Started])="No Show","No Show","")),""))</f>
        <v/>
      </c>
    </row>
    <row r="707" spans="1:8" ht="15" customHeight="1" thickBot="1">
      <c r="A707" s="38" t="str">
        <f>IF($C707="","",IFERROR(_xlfn.XLOOKUP($C707,'1.PrepList'!$I$2:$I$1500,'1.PrepList'!$G$2:$G$1500,"")&amp;"",""))</f>
        <v/>
      </c>
      <c r="B707" s="638" t="str">
        <f>IF($C707="","",IFERROR(_xlfn.XLOOKUP($C707,'1.PrepList'!$I$2:$I$1500,'1.PrepList'!$H$2:$H$1500,"")&amp;"",""))</f>
        <v/>
      </c>
      <c r="D707" s="638" t="str">
        <f>IF($C707="","",IFERROR(_xlfn.XLOOKUP($C707,'1.PrepList'!$I$2:$I$1500,'1.PrepList'!$J$2:$J$1500,"")&amp;"",""))</f>
        <v/>
      </c>
      <c r="E707" s="638" t="str">
        <f>IF($C707="","",IFERROR(_xlfn.XLOOKUP($C707,'1.PrepList'!$I$2:$I$1500,'1.PrepList'!$N$2:$N$1500,"")&amp;"",""))</f>
        <v/>
      </c>
      <c r="F707" s="638" t="str">
        <f>IF($C707="","",IFERROR(_xlfn.XLOOKUP($C707,'1.PrepList'!$I$2:$I$1500,'1.PrepList'!$K$2:$K$1500,"")&amp;"",""))</f>
        <v/>
      </c>
      <c r="H707" s="644" t="str">
        <f>IF($C707="","",IFERROR(IF(_xlfn.XLOOKUP($C707,tbl_StartedStatus[Bold ID],tbl_StartedStatus[Started])="Started","Yes",IF(_xlfn.XLOOKUP($C707,tbl_StartedStatus[Bold ID],tbl_StartedStatus[Started])="No Show","No Show","")),""))</f>
        <v/>
      </c>
    </row>
    <row r="708" spans="1:8" ht="15" customHeight="1" thickBot="1">
      <c r="A708" s="38" t="str">
        <f>IF($C708="","",IFERROR(_xlfn.XLOOKUP($C708,'1.PrepList'!$I$2:$I$1500,'1.PrepList'!$G$2:$G$1500,"")&amp;"",""))</f>
        <v/>
      </c>
      <c r="B708" s="638" t="str">
        <f>IF($C708="","",IFERROR(_xlfn.XLOOKUP($C708,'1.PrepList'!$I$2:$I$1500,'1.PrepList'!$H$2:$H$1500,"")&amp;"",""))</f>
        <v/>
      </c>
      <c r="D708" s="638" t="str">
        <f>IF($C708="","",IFERROR(_xlfn.XLOOKUP($C708,'1.PrepList'!$I$2:$I$1500,'1.PrepList'!$J$2:$J$1500,"")&amp;"",""))</f>
        <v/>
      </c>
      <c r="E708" s="638" t="str">
        <f>IF($C708="","",IFERROR(_xlfn.XLOOKUP($C708,'1.PrepList'!$I$2:$I$1500,'1.PrepList'!$N$2:$N$1500,"")&amp;"",""))</f>
        <v/>
      </c>
      <c r="F708" s="638" t="str">
        <f>IF($C708="","",IFERROR(_xlfn.XLOOKUP($C708,'1.PrepList'!$I$2:$I$1500,'1.PrepList'!$K$2:$K$1500,"")&amp;"",""))</f>
        <v/>
      </c>
      <c r="H708" s="644" t="str">
        <f>IF($C708="","",IFERROR(IF(_xlfn.XLOOKUP($C708,tbl_StartedStatus[Bold ID],tbl_StartedStatus[Started])="Started","Yes",IF(_xlfn.XLOOKUP($C708,tbl_StartedStatus[Bold ID],tbl_StartedStatus[Started])="No Show","No Show","")),""))</f>
        <v/>
      </c>
    </row>
    <row r="709" spans="1:8" ht="15" customHeight="1" thickBot="1">
      <c r="A709" s="38" t="str">
        <f>IF($C709="","",IFERROR(_xlfn.XLOOKUP($C709,'1.PrepList'!$I$2:$I$1500,'1.PrepList'!$G$2:$G$1500,"")&amp;"",""))</f>
        <v/>
      </c>
      <c r="B709" s="638" t="str">
        <f>IF($C709="","",IFERROR(_xlfn.XLOOKUP($C709,'1.PrepList'!$I$2:$I$1500,'1.PrepList'!$H$2:$H$1500,"")&amp;"",""))</f>
        <v/>
      </c>
      <c r="D709" s="638" t="str">
        <f>IF($C709="","",IFERROR(_xlfn.XLOOKUP($C709,'1.PrepList'!$I$2:$I$1500,'1.PrepList'!$J$2:$J$1500,"")&amp;"",""))</f>
        <v/>
      </c>
      <c r="E709" s="638" t="str">
        <f>IF($C709="","",IFERROR(_xlfn.XLOOKUP($C709,'1.PrepList'!$I$2:$I$1500,'1.PrepList'!$N$2:$N$1500,"")&amp;"",""))</f>
        <v/>
      </c>
      <c r="F709" s="638" t="str">
        <f>IF($C709="","",IFERROR(_xlfn.XLOOKUP($C709,'1.PrepList'!$I$2:$I$1500,'1.PrepList'!$K$2:$K$1500,"")&amp;"",""))</f>
        <v/>
      </c>
      <c r="H709" s="644" t="str">
        <f>IF($C709="","",IFERROR(IF(_xlfn.XLOOKUP($C709,tbl_StartedStatus[Bold ID],tbl_StartedStatus[Started])="Started","Yes",IF(_xlfn.XLOOKUP($C709,tbl_StartedStatus[Bold ID],tbl_StartedStatus[Started])="No Show","No Show","")),""))</f>
        <v/>
      </c>
    </row>
    <row r="710" spans="1:8" ht="15" customHeight="1" thickBot="1">
      <c r="A710" s="38" t="str">
        <f>IF($C710="","",IFERROR(_xlfn.XLOOKUP($C710,'1.PrepList'!$I$2:$I$1500,'1.PrepList'!$G$2:$G$1500,"")&amp;"",""))</f>
        <v/>
      </c>
      <c r="B710" s="638" t="str">
        <f>IF($C710="","",IFERROR(_xlfn.XLOOKUP($C710,'1.PrepList'!$I$2:$I$1500,'1.PrepList'!$H$2:$H$1500,"")&amp;"",""))</f>
        <v/>
      </c>
      <c r="D710" s="638" t="str">
        <f>IF($C710="","",IFERROR(_xlfn.XLOOKUP($C710,'1.PrepList'!$I$2:$I$1500,'1.PrepList'!$J$2:$J$1500,"")&amp;"",""))</f>
        <v/>
      </c>
      <c r="E710" s="638" t="str">
        <f>IF($C710="","",IFERROR(_xlfn.XLOOKUP($C710,'1.PrepList'!$I$2:$I$1500,'1.PrepList'!$N$2:$N$1500,"")&amp;"",""))</f>
        <v/>
      </c>
      <c r="F710" s="638" t="str">
        <f>IF($C710="","",IFERROR(_xlfn.XLOOKUP($C710,'1.PrepList'!$I$2:$I$1500,'1.PrepList'!$K$2:$K$1500,"")&amp;"",""))</f>
        <v/>
      </c>
      <c r="H710" s="644" t="str">
        <f>IF($C710="","",IFERROR(IF(_xlfn.XLOOKUP($C710,tbl_StartedStatus[Bold ID],tbl_StartedStatus[Started])="Started","Yes",IF(_xlfn.XLOOKUP($C710,tbl_StartedStatus[Bold ID],tbl_StartedStatus[Started])="No Show","No Show","")),""))</f>
        <v/>
      </c>
    </row>
    <row r="711" spans="1:8" ht="15" customHeight="1" thickBot="1">
      <c r="A711" s="38" t="str">
        <f>IF($C711="","",IFERROR(_xlfn.XLOOKUP($C711,'1.PrepList'!$I$2:$I$1500,'1.PrepList'!$G$2:$G$1500,"")&amp;"",""))</f>
        <v/>
      </c>
      <c r="B711" s="638" t="str">
        <f>IF($C711="","",IFERROR(_xlfn.XLOOKUP($C711,'1.PrepList'!$I$2:$I$1500,'1.PrepList'!$H$2:$H$1500,"")&amp;"",""))</f>
        <v/>
      </c>
      <c r="D711" s="638" t="str">
        <f>IF($C711="","",IFERROR(_xlfn.XLOOKUP($C711,'1.PrepList'!$I$2:$I$1500,'1.PrepList'!$J$2:$J$1500,"")&amp;"",""))</f>
        <v/>
      </c>
      <c r="E711" s="638" t="str">
        <f>IF($C711="","",IFERROR(_xlfn.XLOOKUP($C711,'1.PrepList'!$I$2:$I$1500,'1.PrepList'!$N$2:$N$1500,"")&amp;"",""))</f>
        <v/>
      </c>
      <c r="F711" s="638" t="str">
        <f>IF($C711="","",IFERROR(_xlfn.XLOOKUP($C711,'1.PrepList'!$I$2:$I$1500,'1.PrepList'!$K$2:$K$1500,"")&amp;"",""))</f>
        <v/>
      </c>
      <c r="H711" s="644" t="str">
        <f>IF($C711="","",IFERROR(IF(_xlfn.XLOOKUP($C711,tbl_StartedStatus[Bold ID],tbl_StartedStatus[Started])="Started","Yes",IF(_xlfn.XLOOKUP($C711,tbl_StartedStatus[Bold ID],tbl_StartedStatus[Started])="No Show","No Show","")),""))</f>
        <v/>
      </c>
    </row>
    <row r="712" spans="1:8" ht="15" customHeight="1" thickBot="1">
      <c r="A712" s="38" t="str">
        <f>IF($C712="","",IFERROR(_xlfn.XLOOKUP($C712,'1.PrepList'!$I$2:$I$1500,'1.PrepList'!$G$2:$G$1500,"")&amp;"",""))</f>
        <v/>
      </c>
      <c r="B712" s="638" t="str">
        <f>IF($C712="","",IFERROR(_xlfn.XLOOKUP($C712,'1.PrepList'!$I$2:$I$1500,'1.PrepList'!$H$2:$H$1500,"")&amp;"",""))</f>
        <v/>
      </c>
      <c r="D712" s="638" t="str">
        <f>IF($C712="","",IFERROR(_xlfn.XLOOKUP($C712,'1.PrepList'!$I$2:$I$1500,'1.PrepList'!$J$2:$J$1500,"")&amp;"",""))</f>
        <v/>
      </c>
      <c r="E712" s="638" t="str">
        <f>IF($C712="","",IFERROR(_xlfn.XLOOKUP($C712,'1.PrepList'!$I$2:$I$1500,'1.PrepList'!$N$2:$N$1500,"")&amp;"",""))</f>
        <v/>
      </c>
      <c r="F712" s="638" t="str">
        <f>IF($C712="","",IFERROR(_xlfn.XLOOKUP($C712,'1.PrepList'!$I$2:$I$1500,'1.PrepList'!$K$2:$K$1500,"")&amp;"",""))</f>
        <v/>
      </c>
      <c r="H712" s="644" t="str">
        <f>IF($C712="","",IFERROR(IF(_xlfn.XLOOKUP($C712,tbl_StartedStatus[Bold ID],tbl_StartedStatus[Started])="Started","Yes",IF(_xlfn.XLOOKUP($C712,tbl_StartedStatus[Bold ID],tbl_StartedStatus[Started])="No Show","No Show","")),""))</f>
        <v/>
      </c>
    </row>
    <row r="713" spans="1:8" ht="15" customHeight="1" thickBot="1">
      <c r="A713" s="38" t="str">
        <f>IF($C713="","",IFERROR(_xlfn.XLOOKUP($C713,'1.PrepList'!$I$2:$I$1500,'1.PrepList'!$G$2:$G$1500,"")&amp;"",""))</f>
        <v/>
      </c>
      <c r="B713" s="638" t="str">
        <f>IF($C713="","",IFERROR(_xlfn.XLOOKUP($C713,'1.PrepList'!$I$2:$I$1500,'1.PrepList'!$H$2:$H$1500,"")&amp;"",""))</f>
        <v/>
      </c>
      <c r="D713" s="638" t="str">
        <f>IF($C713="","",IFERROR(_xlfn.XLOOKUP($C713,'1.PrepList'!$I$2:$I$1500,'1.PrepList'!$J$2:$J$1500,"")&amp;"",""))</f>
        <v/>
      </c>
      <c r="E713" s="638" t="str">
        <f>IF($C713="","",IFERROR(_xlfn.XLOOKUP($C713,'1.PrepList'!$I$2:$I$1500,'1.PrepList'!$N$2:$N$1500,"")&amp;"",""))</f>
        <v/>
      </c>
      <c r="F713" s="638" t="str">
        <f>IF($C713="","",IFERROR(_xlfn.XLOOKUP($C713,'1.PrepList'!$I$2:$I$1500,'1.PrepList'!$K$2:$K$1500,"")&amp;"",""))</f>
        <v/>
      </c>
      <c r="H713" s="644" t="str">
        <f>IF($C713="","",IFERROR(IF(_xlfn.XLOOKUP($C713,tbl_StartedStatus[Bold ID],tbl_StartedStatus[Started])="Started","Yes",IF(_xlfn.XLOOKUP($C713,tbl_StartedStatus[Bold ID],tbl_StartedStatus[Started])="No Show","No Show","")),""))</f>
        <v/>
      </c>
    </row>
    <row r="714" spans="1:8" ht="15" customHeight="1" thickBot="1">
      <c r="A714" s="38" t="str">
        <f>IF($C714="","",IFERROR(_xlfn.XLOOKUP($C714,'1.PrepList'!$I$2:$I$1500,'1.PrepList'!$G$2:$G$1500,"")&amp;"",""))</f>
        <v/>
      </c>
      <c r="B714" s="638" t="str">
        <f>IF($C714="","",IFERROR(_xlfn.XLOOKUP($C714,'1.PrepList'!$I$2:$I$1500,'1.PrepList'!$H$2:$H$1500,"")&amp;"",""))</f>
        <v/>
      </c>
      <c r="D714" s="638" t="str">
        <f>IF($C714="","",IFERROR(_xlfn.XLOOKUP($C714,'1.PrepList'!$I$2:$I$1500,'1.PrepList'!$J$2:$J$1500,"")&amp;"",""))</f>
        <v/>
      </c>
      <c r="E714" s="638" t="str">
        <f>IF($C714="","",IFERROR(_xlfn.XLOOKUP($C714,'1.PrepList'!$I$2:$I$1500,'1.PrepList'!$N$2:$N$1500,"")&amp;"",""))</f>
        <v/>
      </c>
      <c r="F714" s="638" t="str">
        <f>IF($C714="","",IFERROR(_xlfn.XLOOKUP($C714,'1.PrepList'!$I$2:$I$1500,'1.PrepList'!$K$2:$K$1500,"")&amp;"",""))</f>
        <v/>
      </c>
      <c r="H714" s="644" t="str">
        <f>IF($C714="","",IFERROR(IF(_xlfn.XLOOKUP($C714,tbl_StartedStatus[Bold ID],tbl_StartedStatus[Started])="Started","Yes",IF(_xlfn.XLOOKUP($C714,tbl_StartedStatus[Bold ID],tbl_StartedStatus[Started])="No Show","No Show","")),""))</f>
        <v/>
      </c>
    </row>
    <row r="715" spans="1:8" ht="15" customHeight="1" thickBot="1">
      <c r="A715" s="38" t="str">
        <f>IF($C715="","",IFERROR(_xlfn.XLOOKUP($C715,'1.PrepList'!$I$2:$I$1500,'1.PrepList'!$G$2:$G$1500,"")&amp;"",""))</f>
        <v/>
      </c>
      <c r="B715" s="638" t="str">
        <f>IF($C715="","",IFERROR(_xlfn.XLOOKUP($C715,'1.PrepList'!$I$2:$I$1500,'1.PrepList'!$H$2:$H$1500,"")&amp;"",""))</f>
        <v/>
      </c>
      <c r="D715" s="638" t="str">
        <f>IF($C715="","",IFERROR(_xlfn.XLOOKUP($C715,'1.PrepList'!$I$2:$I$1500,'1.PrepList'!$J$2:$J$1500,"")&amp;"",""))</f>
        <v/>
      </c>
      <c r="E715" s="638" t="str">
        <f>IF($C715="","",IFERROR(_xlfn.XLOOKUP($C715,'1.PrepList'!$I$2:$I$1500,'1.PrepList'!$N$2:$N$1500,"")&amp;"",""))</f>
        <v/>
      </c>
      <c r="F715" s="638" t="str">
        <f>IF($C715="","",IFERROR(_xlfn.XLOOKUP($C715,'1.PrepList'!$I$2:$I$1500,'1.PrepList'!$K$2:$K$1500,"")&amp;"",""))</f>
        <v/>
      </c>
      <c r="H715" s="644" t="str">
        <f>IF($C715="","",IFERROR(IF(_xlfn.XLOOKUP($C715,tbl_StartedStatus[Bold ID],tbl_StartedStatus[Started])="Started","Yes",IF(_xlfn.XLOOKUP($C715,tbl_StartedStatus[Bold ID],tbl_StartedStatus[Started])="No Show","No Show","")),""))</f>
        <v/>
      </c>
    </row>
    <row r="716" spans="1:8" ht="15" customHeight="1" thickBot="1">
      <c r="A716" s="38" t="str">
        <f>IF($C716="","",IFERROR(_xlfn.XLOOKUP($C716,'1.PrepList'!$I$2:$I$1500,'1.PrepList'!$G$2:$G$1500,"")&amp;"",""))</f>
        <v/>
      </c>
      <c r="B716" s="638" t="str">
        <f>IF($C716="","",IFERROR(_xlfn.XLOOKUP($C716,'1.PrepList'!$I$2:$I$1500,'1.PrepList'!$H$2:$H$1500,"")&amp;"",""))</f>
        <v/>
      </c>
      <c r="D716" s="638" t="str">
        <f>IF($C716="","",IFERROR(_xlfn.XLOOKUP($C716,'1.PrepList'!$I$2:$I$1500,'1.PrepList'!$J$2:$J$1500,"")&amp;"",""))</f>
        <v/>
      </c>
      <c r="E716" s="638" t="str">
        <f>IF($C716="","",IFERROR(_xlfn.XLOOKUP($C716,'1.PrepList'!$I$2:$I$1500,'1.PrepList'!$N$2:$N$1500,"")&amp;"",""))</f>
        <v/>
      </c>
      <c r="F716" s="638" t="str">
        <f>IF($C716="","",IFERROR(_xlfn.XLOOKUP($C716,'1.PrepList'!$I$2:$I$1500,'1.PrepList'!$K$2:$K$1500,"")&amp;"",""))</f>
        <v/>
      </c>
      <c r="H716" s="644" t="str">
        <f>IF($C716="","",IFERROR(IF(_xlfn.XLOOKUP($C716,tbl_StartedStatus[Bold ID],tbl_StartedStatus[Started])="Started","Yes",IF(_xlfn.XLOOKUP($C716,tbl_StartedStatus[Bold ID],tbl_StartedStatus[Started])="No Show","No Show","")),""))</f>
        <v/>
      </c>
    </row>
    <row r="717" spans="1:8" ht="15" customHeight="1" thickBot="1">
      <c r="A717" s="38" t="str">
        <f>IF($C717="","",IFERROR(_xlfn.XLOOKUP($C717,'1.PrepList'!$I$2:$I$1500,'1.PrepList'!$G$2:$G$1500,"")&amp;"",""))</f>
        <v/>
      </c>
      <c r="B717" s="638" t="str">
        <f>IF($C717="","",IFERROR(_xlfn.XLOOKUP($C717,'1.PrepList'!$I$2:$I$1500,'1.PrepList'!$H$2:$H$1500,"")&amp;"",""))</f>
        <v/>
      </c>
      <c r="D717" s="638" t="str">
        <f>IF($C717="","",IFERROR(_xlfn.XLOOKUP($C717,'1.PrepList'!$I$2:$I$1500,'1.PrepList'!$J$2:$J$1500,"")&amp;"",""))</f>
        <v/>
      </c>
      <c r="E717" s="638" t="str">
        <f>IF($C717="","",IFERROR(_xlfn.XLOOKUP($C717,'1.PrepList'!$I$2:$I$1500,'1.PrepList'!$N$2:$N$1500,"")&amp;"",""))</f>
        <v/>
      </c>
      <c r="F717" s="638" t="str">
        <f>IF($C717="","",IFERROR(_xlfn.XLOOKUP($C717,'1.PrepList'!$I$2:$I$1500,'1.PrepList'!$K$2:$K$1500,"")&amp;"",""))</f>
        <v/>
      </c>
      <c r="H717" s="644" t="str">
        <f>IF($C717="","",IFERROR(IF(_xlfn.XLOOKUP($C717,tbl_StartedStatus[Bold ID],tbl_StartedStatus[Started])="Started","Yes",IF(_xlfn.XLOOKUP($C717,tbl_StartedStatus[Bold ID],tbl_StartedStatus[Started])="No Show","No Show","")),""))</f>
        <v/>
      </c>
    </row>
    <row r="718" spans="1:8" ht="15" customHeight="1" thickBot="1">
      <c r="A718" s="38" t="str">
        <f>IF($C718="","",IFERROR(_xlfn.XLOOKUP($C718,'1.PrepList'!$I$2:$I$1500,'1.PrepList'!$G$2:$G$1500,"")&amp;"",""))</f>
        <v/>
      </c>
      <c r="B718" s="638" t="str">
        <f>IF($C718="","",IFERROR(_xlfn.XLOOKUP($C718,'1.PrepList'!$I$2:$I$1500,'1.PrepList'!$H$2:$H$1500,"")&amp;"",""))</f>
        <v/>
      </c>
      <c r="D718" s="638" t="str">
        <f>IF($C718="","",IFERROR(_xlfn.XLOOKUP($C718,'1.PrepList'!$I$2:$I$1500,'1.PrepList'!$J$2:$J$1500,"")&amp;"",""))</f>
        <v/>
      </c>
      <c r="E718" s="638" t="str">
        <f>IF($C718="","",IFERROR(_xlfn.XLOOKUP($C718,'1.PrepList'!$I$2:$I$1500,'1.PrepList'!$N$2:$N$1500,"")&amp;"",""))</f>
        <v/>
      </c>
      <c r="F718" s="638" t="str">
        <f>IF($C718="","",IFERROR(_xlfn.XLOOKUP($C718,'1.PrepList'!$I$2:$I$1500,'1.PrepList'!$K$2:$K$1500,"")&amp;"",""))</f>
        <v/>
      </c>
      <c r="H718" s="644" t="str">
        <f>IF($C718="","",IFERROR(IF(_xlfn.XLOOKUP($C718,tbl_StartedStatus[Bold ID],tbl_StartedStatus[Started])="Started","Yes",IF(_xlfn.XLOOKUP($C718,tbl_StartedStatus[Bold ID],tbl_StartedStatus[Started])="No Show","No Show","")),""))</f>
        <v/>
      </c>
    </row>
    <row r="719" spans="1:8" ht="15" customHeight="1" thickBot="1">
      <c r="A719" s="38" t="str">
        <f>IF($C719="","",IFERROR(_xlfn.XLOOKUP($C719,'1.PrepList'!$I$2:$I$1500,'1.PrepList'!$G$2:$G$1500,"")&amp;"",""))</f>
        <v/>
      </c>
      <c r="B719" s="638" t="str">
        <f>IF($C719="","",IFERROR(_xlfn.XLOOKUP($C719,'1.PrepList'!$I$2:$I$1500,'1.PrepList'!$H$2:$H$1500,"")&amp;"",""))</f>
        <v/>
      </c>
      <c r="D719" s="638" t="str">
        <f>IF($C719="","",IFERROR(_xlfn.XLOOKUP($C719,'1.PrepList'!$I$2:$I$1500,'1.PrepList'!$J$2:$J$1500,"")&amp;"",""))</f>
        <v/>
      </c>
      <c r="E719" s="638" t="str">
        <f>IF($C719="","",IFERROR(_xlfn.XLOOKUP($C719,'1.PrepList'!$I$2:$I$1500,'1.PrepList'!$N$2:$N$1500,"")&amp;"",""))</f>
        <v/>
      </c>
      <c r="F719" s="638" t="str">
        <f>IF($C719="","",IFERROR(_xlfn.XLOOKUP($C719,'1.PrepList'!$I$2:$I$1500,'1.PrepList'!$K$2:$K$1500,"")&amp;"",""))</f>
        <v/>
      </c>
      <c r="H719" s="644" t="str">
        <f>IF($C719="","",IFERROR(IF(_xlfn.XLOOKUP($C719,tbl_StartedStatus[Bold ID],tbl_StartedStatus[Started])="Started","Yes",IF(_xlfn.XLOOKUP($C719,tbl_StartedStatus[Bold ID],tbl_StartedStatus[Started])="No Show","No Show","")),""))</f>
        <v/>
      </c>
    </row>
    <row r="720" spans="1:8" ht="15" customHeight="1" thickBot="1">
      <c r="A720" s="38" t="str">
        <f>IF($C720="","",IFERROR(_xlfn.XLOOKUP($C720,'1.PrepList'!$I$2:$I$1500,'1.PrepList'!$G$2:$G$1500,"")&amp;"",""))</f>
        <v/>
      </c>
      <c r="B720" s="638" t="str">
        <f>IF($C720="","",IFERROR(_xlfn.XLOOKUP($C720,'1.PrepList'!$I$2:$I$1500,'1.PrepList'!$H$2:$H$1500,"")&amp;"",""))</f>
        <v/>
      </c>
      <c r="D720" s="638" t="str">
        <f>IF($C720="","",IFERROR(_xlfn.XLOOKUP($C720,'1.PrepList'!$I$2:$I$1500,'1.PrepList'!$J$2:$J$1500,"")&amp;"",""))</f>
        <v/>
      </c>
      <c r="E720" s="638" t="str">
        <f>IF($C720="","",IFERROR(_xlfn.XLOOKUP($C720,'1.PrepList'!$I$2:$I$1500,'1.PrepList'!$N$2:$N$1500,"")&amp;"",""))</f>
        <v/>
      </c>
      <c r="F720" s="638" t="str">
        <f>IF($C720="","",IFERROR(_xlfn.XLOOKUP($C720,'1.PrepList'!$I$2:$I$1500,'1.PrepList'!$K$2:$K$1500,"")&amp;"",""))</f>
        <v/>
      </c>
      <c r="H720" s="644" t="str">
        <f>IF($C720="","",IFERROR(IF(_xlfn.XLOOKUP($C720,tbl_StartedStatus[Bold ID],tbl_StartedStatus[Started])="Started","Yes",IF(_xlfn.XLOOKUP($C720,tbl_StartedStatus[Bold ID],tbl_StartedStatus[Started])="No Show","No Show","")),""))</f>
        <v/>
      </c>
    </row>
    <row r="721" spans="1:8" ht="15" customHeight="1" thickBot="1">
      <c r="A721" s="38" t="str">
        <f>IF($C721="","",IFERROR(_xlfn.XLOOKUP($C721,'1.PrepList'!$I$2:$I$1500,'1.PrepList'!$G$2:$G$1500,"")&amp;"",""))</f>
        <v/>
      </c>
      <c r="B721" s="638" t="str">
        <f>IF($C721="","",IFERROR(_xlfn.XLOOKUP($C721,'1.PrepList'!$I$2:$I$1500,'1.PrepList'!$H$2:$H$1500,"")&amp;"",""))</f>
        <v/>
      </c>
      <c r="D721" s="638" t="str">
        <f>IF($C721="","",IFERROR(_xlfn.XLOOKUP($C721,'1.PrepList'!$I$2:$I$1500,'1.PrepList'!$J$2:$J$1500,"")&amp;"",""))</f>
        <v/>
      </c>
      <c r="E721" s="638" t="str">
        <f>IF($C721="","",IFERROR(_xlfn.XLOOKUP($C721,'1.PrepList'!$I$2:$I$1500,'1.PrepList'!$N$2:$N$1500,"")&amp;"",""))</f>
        <v/>
      </c>
      <c r="F721" s="638" t="str">
        <f>IF($C721="","",IFERROR(_xlfn.XLOOKUP($C721,'1.PrepList'!$I$2:$I$1500,'1.PrepList'!$K$2:$K$1500,"")&amp;"",""))</f>
        <v/>
      </c>
      <c r="H721" s="644" t="str">
        <f>IF($C721="","",IFERROR(IF(_xlfn.XLOOKUP($C721,tbl_StartedStatus[Bold ID],tbl_StartedStatus[Started])="Started","Yes",IF(_xlfn.XLOOKUP($C721,tbl_StartedStatus[Bold ID],tbl_StartedStatus[Started])="No Show","No Show","")),""))</f>
        <v/>
      </c>
    </row>
    <row r="722" spans="1:8" ht="15" customHeight="1" thickBot="1">
      <c r="A722" s="38" t="str">
        <f>IF($C722="","",IFERROR(_xlfn.XLOOKUP($C722,'1.PrepList'!$I$2:$I$1500,'1.PrepList'!$G$2:$G$1500,"")&amp;"",""))</f>
        <v/>
      </c>
      <c r="B722" s="638" t="str">
        <f>IF($C722="","",IFERROR(_xlfn.XLOOKUP($C722,'1.PrepList'!$I$2:$I$1500,'1.PrepList'!$H$2:$H$1500,"")&amp;"",""))</f>
        <v/>
      </c>
      <c r="D722" s="638" t="str">
        <f>IF($C722="","",IFERROR(_xlfn.XLOOKUP($C722,'1.PrepList'!$I$2:$I$1500,'1.PrepList'!$J$2:$J$1500,"")&amp;"",""))</f>
        <v/>
      </c>
      <c r="E722" s="638" t="str">
        <f>IF($C722="","",IFERROR(_xlfn.XLOOKUP($C722,'1.PrepList'!$I$2:$I$1500,'1.PrepList'!$N$2:$N$1500,"")&amp;"",""))</f>
        <v/>
      </c>
      <c r="F722" s="638" t="str">
        <f>IF($C722="","",IFERROR(_xlfn.XLOOKUP($C722,'1.PrepList'!$I$2:$I$1500,'1.PrepList'!$K$2:$K$1500,"")&amp;"",""))</f>
        <v/>
      </c>
      <c r="H722" s="644" t="str">
        <f>IF($C722="","",IFERROR(IF(_xlfn.XLOOKUP($C722,tbl_StartedStatus[Bold ID],tbl_StartedStatus[Started])="Started","Yes",IF(_xlfn.XLOOKUP($C722,tbl_StartedStatus[Bold ID],tbl_StartedStatus[Started])="No Show","No Show","")),""))</f>
        <v/>
      </c>
    </row>
    <row r="723" spans="1:8" ht="15" customHeight="1" thickBot="1">
      <c r="A723" s="38" t="str">
        <f>IF($C723="","",IFERROR(_xlfn.XLOOKUP($C723,'1.PrepList'!$I$2:$I$1500,'1.PrepList'!$G$2:$G$1500,"")&amp;"",""))</f>
        <v/>
      </c>
      <c r="B723" s="638" t="str">
        <f>IF($C723="","",IFERROR(_xlfn.XLOOKUP($C723,'1.PrepList'!$I$2:$I$1500,'1.PrepList'!$H$2:$H$1500,"")&amp;"",""))</f>
        <v/>
      </c>
      <c r="D723" s="638" t="str">
        <f>IF($C723="","",IFERROR(_xlfn.XLOOKUP($C723,'1.PrepList'!$I$2:$I$1500,'1.PrepList'!$J$2:$J$1500,"")&amp;"",""))</f>
        <v/>
      </c>
      <c r="E723" s="638" t="str">
        <f>IF($C723="","",IFERROR(_xlfn.XLOOKUP($C723,'1.PrepList'!$I$2:$I$1500,'1.PrepList'!$N$2:$N$1500,"")&amp;"",""))</f>
        <v/>
      </c>
      <c r="F723" s="638" t="str">
        <f>IF($C723="","",IFERROR(_xlfn.XLOOKUP($C723,'1.PrepList'!$I$2:$I$1500,'1.PrepList'!$K$2:$K$1500,"")&amp;"",""))</f>
        <v/>
      </c>
      <c r="H723" s="644" t="str">
        <f>IF($C723="","",IFERROR(IF(_xlfn.XLOOKUP($C723,tbl_StartedStatus[Bold ID],tbl_StartedStatus[Started])="Started","Yes",IF(_xlfn.XLOOKUP($C723,tbl_StartedStatus[Bold ID],tbl_StartedStatus[Started])="No Show","No Show","")),""))</f>
        <v/>
      </c>
    </row>
    <row r="724" spans="1:8" ht="15" customHeight="1" thickBot="1">
      <c r="A724" s="38" t="str">
        <f>IF($C724="","",IFERROR(_xlfn.XLOOKUP($C724,'1.PrepList'!$I$2:$I$1500,'1.PrepList'!$G$2:$G$1500,"")&amp;"",""))</f>
        <v/>
      </c>
      <c r="B724" s="638" t="str">
        <f>IF($C724="","",IFERROR(_xlfn.XLOOKUP($C724,'1.PrepList'!$I$2:$I$1500,'1.PrepList'!$H$2:$H$1500,"")&amp;"",""))</f>
        <v/>
      </c>
      <c r="D724" s="638" t="str">
        <f>IF($C724="","",IFERROR(_xlfn.XLOOKUP($C724,'1.PrepList'!$I$2:$I$1500,'1.PrepList'!$J$2:$J$1500,"")&amp;"",""))</f>
        <v/>
      </c>
      <c r="E724" s="638" t="str">
        <f>IF($C724="","",IFERROR(_xlfn.XLOOKUP($C724,'1.PrepList'!$I$2:$I$1500,'1.PrepList'!$N$2:$N$1500,"")&amp;"",""))</f>
        <v/>
      </c>
      <c r="F724" s="638" t="str">
        <f>IF($C724="","",IFERROR(_xlfn.XLOOKUP($C724,'1.PrepList'!$I$2:$I$1500,'1.PrepList'!$K$2:$K$1500,"")&amp;"",""))</f>
        <v/>
      </c>
      <c r="H724" s="644" t="str">
        <f>IF($C724="","",IFERROR(IF(_xlfn.XLOOKUP($C724,tbl_StartedStatus[Bold ID],tbl_StartedStatus[Started])="Started","Yes",IF(_xlfn.XLOOKUP($C724,tbl_StartedStatus[Bold ID],tbl_StartedStatus[Started])="No Show","No Show","")),""))</f>
        <v/>
      </c>
    </row>
    <row r="725" spans="1:8" ht="15" customHeight="1" thickBot="1">
      <c r="A725" s="38" t="str">
        <f>IF($C725="","",IFERROR(_xlfn.XLOOKUP($C725,'1.PrepList'!$I$2:$I$1500,'1.PrepList'!$G$2:$G$1500,"")&amp;"",""))</f>
        <v/>
      </c>
      <c r="B725" s="638" t="str">
        <f>IF($C725="","",IFERROR(_xlfn.XLOOKUP($C725,'1.PrepList'!$I$2:$I$1500,'1.PrepList'!$H$2:$H$1500,"")&amp;"",""))</f>
        <v/>
      </c>
      <c r="D725" s="638" t="str">
        <f>IF($C725="","",IFERROR(_xlfn.XLOOKUP($C725,'1.PrepList'!$I$2:$I$1500,'1.PrepList'!$J$2:$J$1500,"")&amp;"",""))</f>
        <v/>
      </c>
      <c r="E725" s="638" t="str">
        <f>IF($C725="","",IFERROR(_xlfn.XLOOKUP($C725,'1.PrepList'!$I$2:$I$1500,'1.PrepList'!$N$2:$N$1500,"")&amp;"",""))</f>
        <v/>
      </c>
      <c r="F725" s="638" t="str">
        <f>IF($C725="","",IFERROR(_xlfn.XLOOKUP($C725,'1.PrepList'!$I$2:$I$1500,'1.PrepList'!$K$2:$K$1500,"")&amp;"",""))</f>
        <v/>
      </c>
      <c r="H725" s="644" t="str">
        <f>IF($C725="","",IFERROR(IF(_xlfn.XLOOKUP($C725,tbl_StartedStatus[Bold ID],tbl_StartedStatus[Started])="Started","Yes",IF(_xlfn.XLOOKUP($C725,tbl_StartedStatus[Bold ID],tbl_StartedStatus[Started])="No Show","No Show","")),""))</f>
        <v/>
      </c>
    </row>
    <row r="726" spans="1:8" ht="15" customHeight="1" thickBot="1">
      <c r="A726" s="38" t="str">
        <f>IF($C726="","",IFERROR(_xlfn.XLOOKUP($C726,'1.PrepList'!$I$2:$I$1500,'1.PrepList'!$G$2:$G$1500,"")&amp;"",""))</f>
        <v/>
      </c>
      <c r="B726" s="638" t="str">
        <f>IF($C726="","",IFERROR(_xlfn.XLOOKUP($C726,'1.PrepList'!$I$2:$I$1500,'1.PrepList'!$H$2:$H$1500,"")&amp;"",""))</f>
        <v/>
      </c>
      <c r="D726" s="638" t="str">
        <f>IF($C726="","",IFERROR(_xlfn.XLOOKUP($C726,'1.PrepList'!$I$2:$I$1500,'1.PrepList'!$J$2:$J$1500,"")&amp;"",""))</f>
        <v/>
      </c>
      <c r="E726" s="638" t="str">
        <f>IF($C726="","",IFERROR(_xlfn.XLOOKUP($C726,'1.PrepList'!$I$2:$I$1500,'1.PrepList'!$N$2:$N$1500,"")&amp;"",""))</f>
        <v/>
      </c>
      <c r="F726" s="638" t="str">
        <f>IF($C726="","",IFERROR(_xlfn.XLOOKUP($C726,'1.PrepList'!$I$2:$I$1500,'1.PrepList'!$K$2:$K$1500,"")&amp;"",""))</f>
        <v/>
      </c>
      <c r="H726" s="644" t="str">
        <f>IF($C726="","",IFERROR(IF(_xlfn.XLOOKUP($C726,tbl_StartedStatus[Bold ID],tbl_StartedStatus[Started])="Started","Yes",IF(_xlfn.XLOOKUP($C726,tbl_StartedStatus[Bold ID],tbl_StartedStatus[Started])="No Show","No Show","")),""))</f>
        <v/>
      </c>
    </row>
    <row r="727" spans="1:8" ht="15" customHeight="1" thickBot="1">
      <c r="A727" s="38" t="str">
        <f>IF($C727="","",IFERROR(_xlfn.XLOOKUP($C727,'1.PrepList'!$I$2:$I$1500,'1.PrepList'!$G$2:$G$1500,"")&amp;"",""))</f>
        <v/>
      </c>
      <c r="B727" s="638" t="str">
        <f>IF($C727="","",IFERROR(_xlfn.XLOOKUP($C727,'1.PrepList'!$I$2:$I$1500,'1.PrepList'!$H$2:$H$1500,"")&amp;"",""))</f>
        <v/>
      </c>
      <c r="D727" s="638" t="str">
        <f>IF($C727="","",IFERROR(_xlfn.XLOOKUP($C727,'1.PrepList'!$I$2:$I$1500,'1.PrepList'!$J$2:$J$1500,"")&amp;"",""))</f>
        <v/>
      </c>
      <c r="E727" s="638" t="str">
        <f>IF($C727="","",IFERROR(_xlfn.XLOOKUP($C727,'1.PrepList'!$I$2:$I$1500,'1.PrepList'!$N$2:$N$1500,"")&amp;"",""))</f>
        <v/>
      </c>
      <c r="F727" s="638" t="str">
        <f>IF($C727="","",IFERROR(_xlfn.XLOOKUP($C727,'1.PrepList'!$I$2:$I$1500,'1.PrepList'!$K$2:$K$1500,"")&amp;"",""))</f>
        <v/>
      </c>
      <c r="H727" s="644" t="str">
        <f>IF($C727="","",IFERROR(IF(_xlfn.XLOOKUP($C727,tbl_StartedStatus[Bold ID],tbl_StartedStatus[Started])="Started","Yes",IF(_xlfn.XLOOKUP($C727,tbl_StartedStatus[Bold ID],tbl_StartedStatus[Started])="No Show","No Show","")),""))</f>
        <v/>
      </c>
    </row>
    <row r="728" spans="1:8" ht="15" customHeight="1" thickBot="1">
      <c r="A728" s="38" t="str">
        <f>IF($C728="","",IFERROR(_xlfn.XLOOKUP($C728,'1.PrepList'!$I$2:$I$1500,'1.PrepList'!$G$2:$G$1500,"")&amp;"",""))</f>
        <v/>
      </c>
      <c r="B728" s="638" t="str">
        <f>IF($C728="","",IFERROR(_xlfn.XLOOKUP($C728,'1.PrepList'!$I$2:$I$1500,'1.PrepList'!$H$2:$H$1500,"")&amp;"",""))</f>
        <v/>
      </c>
      <c r="D728" s="638" t="str">
        <f>IF($C728="","",IFERROR(_xlfn.XLOOKUP($C728,'1.PrepList'!$I$2:$I$1500,'1.PrepList'!$J$2:$J$1500,"")&amp;"",""))</f>
        <v/>
      </c>
      <c r="E728" s="638" t="str">
        <f>IF($C728="","",IFERROR(_xlfn.XLOOKUP($C728,'1.PrepList'!$I$2:$I$1500,'1.PrepList'!$N$2:$N$1500,"")&amp;"",""))</f>
        <v/>
      </c>
      <c r="F728" s="638" t="str">
        <f>IF($C728="","",IFERROR(_xlfn.XLOOKUP($C728,'1.PrepList'!$I$2:$I$1500,'1.PrepList'!$K$2:$K$1500,"")&amp;"",""))</f>
        <v/>
      </c>
      <c r="H728" s="644" t="str">
        <f>IF($C728="","",IFERROR(IF(_xlfn.XLOOKUP($C728,tbl_StartedStatus[Bold ID],tbl_StartedStatus[Started])="Started","Yes",IF(_xlfn.XLOOKUP($C728,tbl_StartedStatus[Bold ID],tbl_StartedStatus[Started])="No Show","No Show","")),""))</f>
        <v/>
      </c>
    </row>
    <row r="729" spans="1:8" ht="15" customHeight="1" thickBot="1">
      <c r="A729" s="38" t="str">
        <f>IF($C729="","",IFERROR(_xlfn.XLOOKUP($C729,'1.PrepList'!$I$2:$I$1500,'1.PrepList'!$G$2:$G$1500,"")&amp;"",""))</f>
        <v/>
      </c>
      <c r="B729" s="638" t="str">
        <f>IF($C729="","",IFERROR(_xlfn.XLOOKUP($C729,'1.PrepList'!$I$2:$I$1500,'1.PrepList'!$H$2:$H$1500,"")&amp;"",""))</f>
        <v/>
      </c>
      <c r="D729" s="638" t="str">
        <f>IF($C729="","",IFERROR(_xlfn.XLOOKUP($C729,'1.PrepList'!$I$2:$I$1500,'1.PrepList'!$J$2:$J$1500,"")&amp;"",""))</f>
        <v/>
      </c>
      <c r="E729" s="638" t="str">
        <f>IF($C729="","",IFERROR(_xlfn.XLOOKUP($C729,'1.PrepList'!$I$2:$I$1500,'1.PrepList'!$N$2:$N$1500,"")&amp;"",""))</f>
        <v/>
      </c>
      <c r="F729" s="638" t="str">
        <f>IF($C729="","",IFERROR(_xlfn.XLOOKUP($C729,'1.PrepList'!$I$2:$I$1500,'1.PrepList'!$K$2:$K$1500,"")&amp;"",""))</f>
        <v/>
      </c>
      <c r="H729" s="644" t="str">
        <f>IF($C729="","",IFERROR(IF(_xlfn.XLOOKUP($C729,tbl_StartedStatus[Bold ID],tbl_StartedStatus[Started])="Started","Yes",IF(_xlfn.XLOOKUP($C729,tbl_StartedStatus[Bold ID],tbl_StartedStatus[Started])="No Show","No Show","")),""))</f>
        <v/>
      </c>
    </row>
    <row r="730" spans="1:8" ht="15" customHeight="1" thickBot="1">
      <c r="A730" s="38" t="str">
        <f>IF($C730="","",IFERROR(_xlfn.XLOOKUP($C730,'1.PrepList'!$I$2:$I$1500,'1.PrepList'!$G$2:$G$1500,"")&amp;"",""))</f>
        <v/>
      </c>
      <c r="B730" s="638" t="str">
        <f>IF($C730="","",IFERROR(_xlfn.XLOOKUP($C730,'1.PrepList'!$I$2:$I$1500,'1.PrepList'!$H$2:$H$1500,"")&amp;"",""))</f>
        <v/>
      </c>
      <c r="D730" s="638" t="str">
        <f>IF($C730="","",IFERROR(_xlfn.XLOOKUP($C730,'1.PrepList'!$I$2:$I$1500,'1.PrepList'!$J$2:$J$1500,"")&amp;"",""))</f>
        <v/>
      </c>
      <c r="E730" s="638" t="str">
        <f>IF($C730="","",IFERROR(_xlfn.XLOOKUP($C730,'1.PrepList'!$I$2:$I$1500,'1.PrepList'!$N$2:$N$1500,"")&amp;"",""))</f>
        <v/>
      </c>
      <c r="F730" s="638" t="str">
        <f>IF($C730="","",IFERROR(_xlfn.XLOOKUP($C730,'1.PrepList'!$I$2:$I$1500,'1.PrepList'!$K$2:$K$1500,"")&amp;"",""))</f>
        <v/>
      </c>
      <c r="H730" s="644" t="str">
        <f>IF($C730="","",IFERROR(IF(_xlfn.XLOOKUP($C730,tbl_StartedStatus[Bold ID],tbl_StartedStatus[Started])="Started","Yes",IF(_xlfn.XLOOKUP($C730,tbl_StartedStatus[Bold ID],tbl_StartedStatus[Started])="No Show","No Show","")),""))</f>
        <v/>
      </c>
    </row>
    <row r="731" spans="1:8" ht="15" customHeight="1" thickBot="1">
      <c r="A731" s="38" t="str">
        <f>IF($C731="","",IFERROR(_xlfn.XLOOKUP($C731,'1.PrepList'!$I$2:$I$1500,'1.PrepList'!$G$2:$G$1500,"")&amp;"",""))</f>
        <v/>
      </c>
      <c r="B731" s="638" t="str">
        <f>IF($C731="","",IFERROR(_xlfn.XLOOKUP($C731,'1.PrepList'!$I$2:$I$1500,'1.PrepList'!$H$2:$H$1500,"")&amp;"",""))</f>
        <v/>
      </c>
      <c r="D731" s="638" t="str">
        <f>IF($C731="","",IFERROR(_xlfn.XLOOKUP($C731,'1.PrepList'!$I$2:$I$1500,'1.PrepList'!$J$2:$J$1500,"")&amp;"",""))</f>
        <v/>
      </c>
      <c r="E731" s="638" t="str">
        <f>IF($C731="","",IFERROR(_xlfn.XLOOKUP($C731,'1.PrepList'!$I$2:$I$1500,'1.PrepList'!$N$2:$N$1500,"")&amp;"",""))</f>
        <v/>
      </c>
      <c r="F731" s="638" t="str">
        <f>IF($C731="","",IFERROR(_xlfn.XLOOKUP($C731,'1.PrepList'!$I$2:$I$1500,'1.PrepList'!$K$2:$K$1500,"")&amp;"",""))</f>
        <v/>
      </c>
      <c r="H731" s="644" t="str">
        <f>IF($C731="","",IFERROR(IF(_xlfn.XLOOKUP($C731,tbl_StartedStatus[Bold ID],tbl_StartedStatus[Started])="Started","Yes",IF(_xlfn.XLOOKUP($C731,tbl_StartedStatus[Bold ID],tbl_StartedStatus[Started])="No Show","No Show","")),""))</f>
        <v/>
      </c>
    </row>
    <row r="732" spans="1:8" ht="15" customHeight="1" thickBot="1">
      <c r="A732" s="38" t="str">
        <f>IF($C732="","",IFERROR(_xlfn.XLOOKUP($C732,'1.PrepList'!$I$2:$I$1500,'1.PrepList'!$G$2:$G$1500,"")&amp;"",""))</f>
        <v/>
      </c>
      <c r="B732" s="638" t="str">
        <f>IF($C732="","",IFERROR(_xlfn.XLOOKUP($C732,'1.PrepList'!$I$2:$I$1500,'1.PrepList'!$H$2:$H$1500,"")&amp;"",""))</f>
        <v/>
      </c>
      <c r="D732" s="638" t="str">
        <f>IF($C732="","",IFERROR(_xlfn.XLOOKUP($C732,'1.PrepList'!$I$2:$I$1500,'1.PrepList'!$J$2:$J$1500,"")&amp;"",""))</f>
        <v/>
      </c>
      <c r="E732" s="638" t="str">
        <f>IF($C732="","",IFERROR(_xlfn.XLOOKUP($C732,'1.PrepList'!$I$2:$I$1500,'1.PrepList'!$N$2:$N$1500,"")&amp;"",""))</f>
        <v/>
      </c>
      <c r="F732" s="638" t="str">
        <f>IF($C732="","",IFERROR(_xlfn.XLOOKUP($C732,'1.PrepList'!$I$2:$I$1500,'1.PrepList'!$K$2:$K$1500,"")&amp;"",""))</f>
        <v/>
      </c>
      <c r="H732" s="644" t="str">
        <f>IF($C732="","",IFERROR(IF(_xlfn.XLOOKUP($C732,tbl_StartedStatus[Bold ID],tbl_StartedStatus[Started])="Started","Yes",IF(_xlfn.XLOOKUP($C732,tbl_StartedStatus[Bold ID],tbl_StartedStatus[Started])="No Show","No Show","")),""))</f>
        <v/>
      </c>
    </row>
    <row r="733" spans="1:8" ht="15" customHeight="1" thickBot="1">
      <c r="A733" s="38" t="str">
        <f>IF($C733="","",IFERROR(_xlfn.XLOOKUP($C733,'1.PrepList'!$I$2:$I$1500,'1.PrepList'!$G$2:$G$1500,"")&amp;"",""))</f>
        <v/>
      </c>
      <c r="B733" s="638" t="str">
        <f>IF($C733="","",IFERROR(_xlfn.XLOOKUP($C733,'1.PrepList'!$I$2:$I$1500,'1.PrepList'!$H$2:$H$1500,"")&amp;"",""))</f>
        <v/>
      </c>
      <c r="D733" s="638" t="str">
        <f>IF($C733="","",IFERROR(_xlfn.XLOOKUP($C733,'1.PrepList'!$I$2:$I$1500,'1.PrepList'!$J$2:$J$1500,"")&amp;"",""))</f>
        <v/>
      </c>
      <c r="E733" s="638" t="str">
        <f>IF($C733="","",IFERROR(_xlfn.XLOOKUP($C733,'1.PrepList'!$I$2:$I$1500,'1.PrepList'!$N$2:$N$1500,"")&amp;"",""))</f>
        <v/>
      </c>
      <c r="F733" s="638" t="str">
        <f>IF($C733="","",IFERROR(_xlfn.XLOOKUP($C733,'1.PrepList'!$I$2:$I$1500,'1.PrepList'!$K$2:$K$1500,"")&amp;"",""))</f>
        <v/>
      </c>
      <c r="H733" s="644" t="str">
        <f>IF($C733="","",IFERROR(IF(_xlfn.XLOOKUP($C733,tbl_StartedStatus[Bold ID],tbl_StartedStatus[Started])="Started","Yes",IF(_xlfn.XLOOKUP($C733,tbl_StartedStatus[Bold ID],tbl_StartedStatus[Started])="No Show","No Show","")),""))</f>
        <v/>
      </c>
    </row>
    <row r="734" spans="1:8" ht="15" customHeight="1" thickBot="1">
      <c r="A734" s="38" t="str">
        <f>IF($C734="","",IFERROR(_xlfn.XLOOKUP($C734,'1.PrepList'!$I$2:$I$1500,'1.PrepList'!$G$2:$G$1500,"")&amp;"",""))</f>
        <v/>
      </c>
      <c r="B734" s="638" t="str">
        <f>IF($C734="","",IFERROR(_xlfn.XLOOKUP($C734,'1.PrepList'!$I$2:$I$1500,'1.PrepList'!$H$2:$H$1500,"")&amp;"",""))</f>
        <v/>
      </c>
      <c r="D734" s="638" t="str">
        <f>IF($C734="","",IFERROR(_xlfn.XLOOKUP($C734,'1.PrepList'!$I$2:$I$1500,'1.PrepList'!$J$2:$J$1500,"")&amp;"",""))</f>
        <v/>
      </c>
      <c r="E734" s="638" t="str">
        <f>IF($C734="","",IFERROR(_xlfn.XLOOKUP($C734,'1.PrepList'!$I$2:$I$1500,'1.PrepList'!$N$2:$N$1500,"")&amp;"",""))</f>
        <v/>
      </c>
      <c r="F734" s="638" t="str">
        <f>IF($C734="","",IFERROR(_xlfn.XLOOKUP($C734,'1.PrepList'!$I$2:$I$1500,'1.PrepList'!$K$2:$K$1500,"")&amp;"",""))</f>
        <v/>
      </c>
      <c r="H734" s="644" t="str">
        <f>IF($C734="","",IFERROR(IF(_xlfn.XLOOKUP($C734,tbl_StartedStatus[Bold ID],tbl_StartedStatus[Started])="Started","Yes",IF(_xlfn.XLOOKUP($C734,tbl_StartedStatus[Bold ID],tbl_StartedStatus[Started])="No Show","No Show","")),""))</f>
        <v/>
      </c>
    </row>
    <row r="735" spans="1:8" ht="15" customHeight="1" thickBot="1">
      <c r="A735" s="38" t="str">
        <f>IF($C735="","",IFERROR(_xlfn.XLOOKUP($C735,'1.PrepList'!$I$2:$I$1500,'1.PrepList'!$G$2:$G$1500,"")&amp;"",""))</f>
        <v/>
      </c>
      <c r="B735" s="638" t="str">
        <f>IF($C735="","",IFERROR(_xlfn.XLOOKUP($C735,'1.PrepList'!$I$2:$I$1500,'1.PrepList'!$H$2:$H$1500,"")&amp;"",""))</f>
        <v/>
      </c>
      <c r="D735" s="638" t="str">
        <f>IF($C735="","",IFERROR(_xlfn.XLOOKUP($C735,'1.PrepList'!$I$2:$I$1500,'1.PrepList'!$J$2:$J$1500,"")&amp;"",""))</f>
        <v/>
      </c>
      <c r="E735" s="638" t="str">
        <f>IF($C735="","",IFERROR(_xlfn.XLOOKUP($C735,'1.PrepList'!$I$2:$I$1500,'1.PrepList'!$N$2:$N$1500,"")&amp;"",""))</f>
        <v/>
      </c>
      <c r="F735" s="638" t="str">
        <f>IF($C735="","",IFERROR(_xlfn.XLOOKUP($C735,'1.PrepList'!$I$2:$I$1500,'1.PrepList'!$K$2:$K$1500,"")&amp;"",""))</f>
        <v/>
      </c>
      <c r="H735" s="644" t="str">
        <f>IF($C735="","",IFERROR(IF(_xlfn.XLOOKUP($C735,tbl_StartedStatus[Bold ID],tbl_StartedStatus[Started])="Started","Yes",IF(_xlfn.XLOOKUP($C735,tbl_StartedStatus[Bold ID],tbl_StartedStatus[Started])="No Show","No Show","")),""))</f>
        <v/>
      </c>
    </row>
    <row r="736" spans="1:8" ht="15" customHeight="1" thickBot="1">
      <c r="A736" s="38" t="str">
        <f>IF($C736="","",IFERROR(_xlfn.XLOOKUP($C736,'1.PrepList'!$I$2:$I$1500,'1.PrepList'!$G$2:$G$1500,"")&amp;"",""))</f>
        <v/>
      </c>
      <c r="B736" s="638" t="str">
        <f>IF($C736="","",IFERROR(_xlfn.XLOOKUP($C736,'1.PrepList'!$I$2:$I$1500,'1.PrepList'!$H$2:$H$1500,"")&amp;"",""))</f>
        <v/>
      </c>
      <c r="D736" s="638" t="str">
        <f>IF($C736="","",IFERROR(_xlfn.XLOOKUP($C736,'1.PrepList'!$I$2:$I$1500,'1.PrepList'!$J$2:$J$1500,"")&amp;"",""))</f>
        <v/>
      </c>
      <c r="E736" s="638" t="str">
        <f>IF($C736="","",IFERROR(_xlfn.XLOOKUP($C736,'1.PrepList'!$I$2:$I$1500,'1.PrepList'!$N$2:$N$1500,"")&amp;"",""))</f>
        <v/>
      </c>
      <c r="F736" s="638" t="str">
        <f>IF($C736="","",IFERROR(_xlfn.XLOOKUP($C736,'1.PrepList'!$I$2:$I$1500,'1.PrepList'!$K$2:$K$1500,"")&amp;"",""))</f>
        <v/>
      </c>
      <c r="H736" s="644" t="str">
        <f>IF($C736="","",IFERROR(IF(_xlfn.XLOOKUP($C736,tbl_StartedStatus[Bold ID],tbl_StartedStatus[Started])="Started","Yes",IF(_xlfn.XLOOKUP($C736,tbl_StartedStatus[Bold ID],tbl_StartedStatus[Started])="No Show","No Show","")),""))</f>
        <v/>
      </c>
    </row>
    <row r="737" spans="1:8" ht="15" customHeight="1" thickBot="1">
      <c r="A737" s="38" t="str">
        <f>IF($C737="","",IFERROR(_xlfn.XLOOKUP($C737,'1.PrepList'!$I$2:$I$1500,'1.PrepList'!$G$2:$G$1500,"")&amp;"",""))</f>
        <v/>
      </c>
      <c r="B737" s="638" t="str">
        <f>IF($C737="","",IFERROR(_xlfn.XLOOKUP($C737,'1.PrepList'!$I$2:$I$1500,'1.PrepList'!$H$2:$H$1500,"")&amp;"",""))</f>
        <v/>
      </c>
      <c r="D737" s="638" t="str">
        <f>IF($C737="","",IFERROR(_xlfn.XLOOKUP($C737,'1.PrepList'!$I$2:$I$1500,'1.PrepList'!$J$2:$J$1500,"")&amp;"",""))</f>
        <v/>
      </c>
      <c r="E737" s="638" t="str">
        <f>IF($C737="","",IFERROR(_xlfn.XLOOKUP($C737,'1.PrepList'!$I$2:$I$1500,'1.PrepList'!$N$2:$N$1500,"")&amp;"",""))</f>
        <v/>
      </c>
      <c r="F737" s="638" t="str">
        <f>IF($C737="","",IFERROR(_xlfn.XLOOKUP($C737,'1.PrepList'!$I$2:$I$1500,'1.PrepList'!$K$2:$K$1500,"")&amp;"",""))</f>
        <v/>
      </c>
      <c r="H737" s="644" t="str">
        <f>IF($C737="","",IFERROR(IF(_xlfn.XLOOKUP($C737,tbl_StartedStatus[Bold ID],tbl_StartedStatus[Started])="Started","Yes",IF(_xlfn.XLOOKUP($C737,tbl_StartedStatus[Bold ID],tbl_StartedStatus[Started])="No Show","No Show","")),""))</f>
        <v/>
      </c>
    </row>
    <row r="738" spans="1:8" ht="15" customHeight="1" thickBot="1">
      <c r="A738" s="38" t="str">
        <f>IF($C738="","",IFERROR(_xlfn.XLOOKUP($C738,'1.PrepList'!$I$2:$I$1500,'1.PrepList'!$G$2:$G$1500,"")&amp;"",""))</f>
        <v/>
      </c>
      <c r="B738" s="638" t="str">
        <f>IF($C738="","",IFERROR(_xlfn.XLOOKUP($C738,'1.PrepList'!$I$2:$I$1500,'1.PrepList'!$H$2:$H$1500,"")&amp;"",""))</f>
        <v/>
      </c>
      <c r="D738" s="638" t="str">
        <f>IF($C738="","",IFERROR(_xlfn.XLOOKUP($C738,'1.PrepList'!$I$2:$I$1500,'1.PrepList'!$J$2:$J$1500,"")&amp;"",""))</f>
        <v/>
      </c>
      <c r="E738" s="638" t="str">
        <f>IF($C738="","",IFERROR(_xlfn.XLOOKUP($C738,'1.PrepList'!$I$2:$I$1500,'1.PrepList'!$N$2:$N$1500,"")&amp;"",""))</f>
        <v/>
      </c>
      <c r="F738" s="638" t="str">
        <f>IF($C738="","",IFERROR(_xlfn.XLOOKUP($C738,'1.PrepList'!$I$2:$I$1500,'1.PrepList'!$K$2:$K$1500,"")&amp;"",""))</f>
        <v/>
      </c>
      <c r="H738" s="644" t="str">
        <f>IF($C738="","",IFERROR(IF(_xlfn.XLOOKUP($C738,tbl_StartedStatus[Bold ID],tbl_StartedStatus[Started])="Started","Yes",IF(_xlfn.XLOOKUP($C738,tbl_StartedStatus[Bold ID],tbl_StartedStatus[Started])="No Show","No Show","")),""))</f>
        <v/>
      </c>
    </row>
    <row r="739" spans="1:8" ht="15" customHeight="1" thickBot="1">
      <c r="A739" s="38" t="str">
        <f>IF($C739="","",IFERROR(_xlfn.XLOOKUP($C739,'1.PrepList'!$I$2:$I$1500,'1.PrepList'!$G$2:$G$1500,"")&amp;"",""))</f>
        <v/>
      </c>
      <c r="B739" s="638" t="str">
        <f>IF($C739="","",IFERROR(_xlfn.XLOOKUP($C739,'1.PrepList'!$I$2:$I$1500,'1.PrepList'!$H$2:$H$1500,"")&amp;"",""))</f>
        <v/>
      </c>
      <c r="D739" s="638" t="str">
        <f>IF($C739="","",IFERROR(_xlfn.XLOOKUP($C739,'1.PrepList'!$I$2:$I$1500,'1.PrepList'!$J$2:$J$1500,"")&amp;"",""))</f>
        <v/>
      </c>
      <c r="E739" s="638" t="str">
        <f>IF($C739="","",IFERROR(_xlfn.XLOOKUP($C739,'1.PrepList'!$I$2:$I$1500,'1.PrepList'!$N$2:$N$1500,"")&amp;"",""))</f>
        <v/>
      </c>
      <c r="F739" s="638" t="str">
        <f>IF($C739="","",IFERROR(_xlfn.XLOOKUP($C739,'1.PrepList'!$I$2:$I$1500,'1.PrepList'!$K$2:$K$1500,"")&amp;"",""))</f>
        <v/>
      </c>
      <c r="H739" s="644" t="str">
        <f>IF($C739="","",IFERROR(IF(_xlfn.XLOOKUP($C739,tbl_StartedStatus[Bold ID],tbl_StartedStatus[Started])="Started","Yes",IF(_xlfn.XLOOKUP($C739,tbl_StartedStatus[Bold ID],tbl_StartedStatus[Started])="No Show","No Show","")),""))</f>
        <v/>
      </c>
    </row>
    <row r="740" spans="1:8" ht="15" customHeight="1" thickBot="1">
      <c r="A740" s="38" t="str">
        <f>IF($C740="","",IFERROR(_xlfn.XLOOKUP($C740,'1.PrepList'!$I$2:$I$1500,'1.PrepList'!$G$2:$G$1500,"")&amp;"",""))</f>
        <v/>
      </c>
      <c r="B740" s="638" t="str">
        <f>IF($C740="","",IFERROR(_xlfn.XLOOKUP($C740,'1.PrepList'!$I$2:$I$1500,'1.PrepList'!$H$2:$H$1500,"")&amp;"",""))</f>
        <v/>
      </c>
      <c r="D740" s="638" t="str">
        <f>IF($C740="","",IFERROR(_xlfn.XLOOKUP($C740,'1.PrepList'!$I$2:$I$1500,'1.PrepList'!$J$2:$J$1500,"")&amp;"",""))</f>
        <v/>
      </c>
      <c r="E740" s="638" t="str">
        <f>IF($C740="","",IFERROR(_xlfn.XLOOKUP($C740,'1.PrepList'!$I$2:$I$1500,'1.PrepList'!$N$2:$N$1500,"")&amp;"",""))</f>
        <v/>
      </c>
      <c r="F740" s="638" t="str">
        <f>IF($C740="","",IFERROR(_xlfn.XLOOKUP($C740,'1.PrepList'!$I$2:$I$1500,'1.PrepList'!$K$2:$K$1500,"")&amp;"",""))</f>
        <v/>
      </c>
      <c r="H740" s="644" t="str">
        <f>IF($C740="","",IFERROR(IF(_xlfn.XLOOKUP($C740,tbl_StartedStatus[Bold ID],tbl_StartedStatus[Started])="Started","Yes",IF(_xlfn.XLOOKUP($C740,tbl_StartedStatus[Bold ID],tbl_StartedStatus[Started])="No Show","No Show","")),""))</f>
        <v/>
      </c>
    </row>
    <row r="741" spans="1:8" ht="15" customHeight="1" thickBot="1">
      <c r="A741" s="38" t="str">
        <f>IF($C741="","",IFERROR(_xlfn.XLOOKUP($C741,'1.PrepList'!$I$2:$I$1500,'1.PrepList'!$G$2:$G$1500,"")&amp;"",""))</f>
        <v/>
      </c>
      <c r="B741" s="638" t="str">
        <f>IF($C741="","",IFERROR(_xlfn.XLOOKUP($C741,'1.PrepList'!$I$2:$I$1500,'1.PrepList'!$H$2:$H$1500,"")&amp;"",""))</f>
        <v/>
      </c>
      <c r="D741" s="638" t="str">
        <f>IF($C741="","",IFERROR(_xlfn.XLOOKUP($C741,'1.PrepList'!$I$2:$I$1500,'1.PrepList'!$J$2:$J$1500,"")&amp;"",""))</f>
        <v/>
      </c>
      <c r="E741" s="638" t="str">
        <f>IF($C741="","",IFERROR(_xlfn.XLOOKUP($C741,'1.PrepList'!$I$2:$I$1500,'1.PrepList'!$N$2:$N$1500,"")&amp;"",""))</f>
        <v/>
      </c>
      <c r="F741" s="638" t="str">
        <f>IF($C741="","",IFERROR(_xlfn.XLOOKUP($C741,'1.PrepList'!$I$2:$I$1500,'1.PrepList'!$K$2:$K$1500,"")&amp;"",""))</f>
        <v/>
      </c>
      <c r="H741" s="644" t="str">
        <f>IF($C741="","",IFERROR(IF(_xlfn.XLOOKUP($C741,tbl_StartedStatus[Bold ID],tbl_StartedStatus[Started])="Started","Yes",IF(_xlfn.XLOOKUP($C741,tbl_StartedStatus[Bold ID],tbl_StartedStatus[Started])="No Show","No Show","")),""))</f>
        <v/>
      </c>
    </row>
    <row r="742" spans="1:8" ht="15" customHeight="1" thickBot="1">
      <c r="A742" s="38" t="str">
        <f>IF($C742="","",IFERROR(_xlfn.XLOOKUP($C742,'1.PrepList'!$I$2:$I$1500,'1.PrepList'!$G$2:$G$1500,"")&amp;"",""))</f>
        <v/>
      </c>
      <c r="B742" s="638" t="str">
        <f>IF($C742="","",IFERROR(_xlfn.XLOOKUP($C742,'1.PrepList'!$I$2:$I$1500,'1.PrepList'!$H$2:$H$1500,"")&amp;"",""))</f>
        <v/>
      </c>
      <c r="D742" s="638" t="str">
        <f>IF($C742="","",IFERROR(_xlfn.XLOOKUP($C742,'1.PrepList'!$I$2:$I$1500,'1.PrepList'!$J$2:$J$1500,"")&amp;"",""))</f>
        <v/>
      </c>
      <c r="E742" s="638" t="str">
        <f>IF($C742="","",IFERROR(_xlfn.XLOOKUP($C742,'1.PrepList'!$I$2:$I$1500,'1.PrepList'!$N$2:$N$1500,"")&amp;"",""))</f>
        <v/>
      </c>
      <c r="F742" s="638" t="str">
        <f>IF($C742="","",IFERROR(_xlfn.XLOOKUP($C742,'1.PrepList'!$I$2:$I$1500,'1.PrepList'!$K$2:$K$1500,"")&amp;"",""))</f>
        <v/>
      </c>
      <c r="H742" s="644" t="str">
        <f>IF($C742="","",IFERROR(IF(_xlfn.XLOOKUP($C742,tbl_StartedStatus[Bold ID],tbl_StartedStatus[Started])="Started","Yes",IF(_xlfn.XLOOKUP($C742,tbl_StartedStatus[Bold ID],tbl_StartedStatus[Started])="No Show","No Show","")),""))</f>
        <v/>
      </c>
    </row>
    <row r="743" spans="1:8" ht="15" customHeight="1" thickBot="1">
      <c r="A743" s="38" t="str">
        <f>IF($C743="","",IFERROR(_xlfn.XLOOKUP($C743,'1.PrepList'!$I$2:$I$1500,'1.PrepList'!$G$2:$G$1500,"")&amp;"",""))</f>
        <v/>
      </c>
      <c r="B743" s="638" t="str">
        <f>IF($C743="","",IFERROR(_xlfn.XLOOKUP($C743,'1.PrepList'!$I$2:$I$1500,'1.PrepList'!$H$2:$H$1500,"")&amp;"",""))</f>
        <v/>
      </c>
      <c r="D743" s="638" t="str">
        <f>IF($C743="","",IFERROR(_xlfn.XLOOKUP($C743,'1.PrepList'!$I$2:$I$1500,'1.PrepList'!$J$2:$J$1500,"")&amp;"",""))</f>
        <v/>
      </c>
      <c r="E743" s="638" t="str">
        <f>IF($C743="","",IFERROR(_xlfn.XLOOKUP($C743,'1.PrepList'!$I$2:$I$1500,'1.PrepList'!$N$2:$N$1500,"")&amp;"",""))</f>
        <v/>
      </c>
      <c r="F743" s="638" t="str">
        <f>IF($C743="","",IFERROR(_xlfn.XLOOKUP($C743,'1.PrepList'!$I$2:$I$1500,'1.PrepList'!$K$2:$K$1500,"")&amp;"",""))</f>
        <v/>
      </c>
      <c r="H743" s="644" t="str">
        <f>IF($C743="","",IFERROR(IF(_xlfn.XLOOKUP($C743,tbl_StartedStatus[Bold ID],tbl_StartedStatus[Started])="Started","Yes",IF(_xlfn.XLOOKUP($C743,tbl_StartedStatus[Bold ID],tbl_StartedStatus[Started])="No Show","No Show","")),""))</f>
        <v/>
      </c>
    </row>
    <row r="744" spans="1:8" ht="15" customHeight="1" thickBot="1">
      <c r="A744" s="38" t="str">
        <f>IF($C744="","",IFERROR(_xlfn.XLOOKUP($C744,'1.PrepList'!$I$2:$I$1500,'1.PrepList'!$G$2:$G$1500,"")&amp;"",""))</f>
        <v/>
      </c>
      <c r="B744" s="638" t="str">
        <f>IF($C744="","",IFERROR(_xlfn.XLOOKUP($C744,'1.PrepList'!$I$2:$I$1500,'1.PrepList'!$H$2:$H$1500,"")&amp;"",""))</f>
        <v/>
      </c>
      <c r="D744" s="638" t="str">
        <f>IF($C744="","",IFERROR(_xlfn.XLOOKUP($C744,'1.PrepList'!$I$2:$I$1500,'1.PrepList'!$J$2:$J$1500,"")&amp;"",""))</f>
        <v/>
      </c>
      <c r="E744" s="638" t="str">
        <f>IF($C744="","",IFERROR(_xlfn.XLOOKUP($C744,'1.PrepList'!$I$2:$I$1500,'1.PrepList'!$N$2:$N$1500,"")&amp;"",""))</f>
        <v/>
      </c>
      <c r="F744" s="638" t="str">
        <f>IF($C744="","",IFERROR(_xlfn.XLOOKUP($C744,'1.PrepList'!$I$2:$I$1500,'1.PrepList'!$K$2:$K$1500,"")&amp;"",""))</f>
        <v/>
      </c>
      <c r="H744" s="644" t="str">
        <f>IF($C744="","",IFERROR(IF(_xlfn.XLOOKUP($C744,tbl_StartedStatus[Bold ID],tbl_StartedStatus[Started])="Started","Yes",IF(_xlfn.XLOOKUP($C744,tbl_StartedStatus[Bold ID],tbl_StartedStatus[Started])="No Show","No Show","")),""))</f>
        <v/>
      </c>
    </row>
    <row r="745" spans="1:8" ht="15" customHeight="1" thickBot="1">
      <c r="A745" s="38" t="str">
        <f>IF($C745="","",IFERROR(_xlfn.XLOOKUP($C745,'1.PrepList'!$I$2:$I$1500,'1.PrepList'!$G$2:$G$1500,"")&amp;"",""))</f>
        <v/>
      </c>
      <c r="B745" s="638" t="str">
        <f>IF($C745="","",IFERROR(_xlfn.XLOOKUP($C745,'1.PrepList'!$I$2:$I$1500,'1.PrepList'!$H$2:$H$1500,"")&amp;"",""))</f>
        <v/>
      </c>
      <c r="D745" s="638" t="str">
        <f>IF($C745="","",IFERROR(_xlfn.XLOOKUP($C745,'1.PrepList'!$I$2:$I$1500,'1.PrepList'!$J$2:$J$1500,"")&amp;"",""))</f>
        <v/>
      </c>
      <c r="E745" s="638" t="str">
        <f>IF($C745="","",IFERROR(_xlfn.XLOOKUP($C745,'1.PrepList'!$I$2:$I$1500,'1.PrepList'!$N$2:$N$1500,"")&amp;"",""))</f>
        <v/>
      </c>
      <c r="F745" s="638" t="str">
        <f>IF($C745="","",IFERROR(_xlfn.XLOOKUP($C745,'1.PrepList'!$I$2:$I$1500,'1.PrepList'!$K$2:$K$1500,"")&amp;"",""))</f>
        <v/>
      </c>
      <c r="H745" s="644" t="str">
        <f>IF($C745="","",IFERROR(IF(_xlfn.XLOOKUP($C745,tbl_StartedStatus[Bold ID],tbl_StartedStatus[Started])="Started","Yes",IF(_xlfn.XLOOKUP($C745,tbl_StartedStatus[Bold ID],tbl_StartedStatus[Started])="No Show","No Show","")),""))</f>
        <v/>
      </c>
    </row>
    <row r="746" spans="1:8" ht="15" customHeight="1" thickBot="1">
      <c r="A746" s="38" t="str">
        <f>IF($C746="","",IFERROR(_xlfn.XLOOKUP($C746,'1.PrepList'!$I$2:$I$1500,'1.PrepList'!$G$2:$G$1500,"")&amp;"",""))</f>
        <v/>
      </c>
      <c r="B746" s="638" t="str">
        <f>IF($C746="","",IFERROR(_xlfn.XLOOKUP($C746,'1.PrepList'!$I$2:$I$1500,'1.PrepList'!$H$2:$H$1500,"")&amp;"",""))</f>
        <v/>
      </c>
      <c r="D746" s="638" t="str">
        <f>IF($C746="","",IFERROR(_xlfn.XLOOKUP($C746,'1.PrepList'!$I$2:$I$1500,'1.PrepList'!$J$2:$J$1500,"")&amp;"",""))</f>
        <v/>
      </c>
      <c r="E746" s="638" t="str">
        <f>IF($C746="","",IFERROR(_xlfn.XLOOKUP($C746,'1.PrepList'!$I$2:$I$1500,'1.PrepList'!$N$2:$N$1500,"")&amp;"",""))</f>
        <v/>
      </c>
      <c r="F746" s="638" t="str">
        <f>IF($C746="","",IFERROR(_xlfn.XLOOKUP($C746,'1.PrepList'!$I$2:$I$1500,'1.PrepList'!$K$2:$K$1500,"")&amp;"",""))</f>
        <v/>
      </c>
      <c r="H746" s="644" t="str">
        <f>IF($C746="","",IFERROR(IF(_xlfn.XLOOKUP($C746,tbl_StartedStatus[Bold ID],tbl_StartedStatus[Started])="Started","Yes",IF(_xlfn.XLOOKUP($C746,tbl_StartedStatus[Bold ID],tbl_StartedStatus[Started])="No Show","No Show","")),""))</f>
        <v/>
      </c>
    </row>
    <row r="747" spans="1:8" ht="15" customHeight="1" thickBot="1">
      <c r="A747" s="38" t="str">
        <f>IF($C747="","",IFERROR(_xlfn.XLOOKUP($C747,'1.PrepList'!$I$2:$I$1500,'1.PrepList'!$G$2:$G$1500,"")&amp;"",""))</f>
        <v/>
      </c>
      <c r="B747" s="638" t="str">
        <f>IF($C747="","",IFERROR(_xlfn.XLOOKUP($C747,'1.PrepList'!$I$2:$I$1500,'1.PrepList'!$H$2:$H$1500,"")&amp;"",""))</f>
        <v/>
      </c>
      <c r="D747" s="638" t="str">
        <f>IF($C747="","",IFERROR(_xlfn.XLOOKUP($C747,'1.PrepList'!$I$2:$I$1500,'1.PrepList'!$J$2:$J$1500,"")&amp;"",""))</f>
        <v/>
      </c>
      <c r="E747" s="638" t="str">
        <f>IF($C747="","",IFERROR(_xlfn.XLOOKUP($C747,'1.PrepList'!$I$2:$I$1500,'1.PrepList'!$N$2:$N$1500,"")&amp;"",""))</f>
        <v/>
      </c>
      <c r="F747" s="638" t="str">
        <f>IF($C747="","",IFERROR(_xlfn.XLOOKUP($C747,'1.PrepList'!$I$2:$I$1500,'1.PrepList'!$K$2:$K$1500,"")&amp;"",""))</f>
        <v/>
      </c>
      <c r="H747" s="644" t="str">
        <f>IF($C747="","",IFERROR(IF(_xlfn.XLOOKUP($C747,tbl_StartedStatus[Bold ID],tbl_StartedStatus[Started])="Started","Yes",IF(_xlfn.XLOOKUP($C747,tbl_StartedStatus[Bold ID],tbl_StartedStatus[Started])="No Show","No Show","")),""))</f>
        <v/>
      </c>
    </row>
    <row r="748" spans="1:8" ht="15" customHeight="1" thickBot="1">
      <c r="A748" s="38" t="str">
        <f>IF($C748="","",IFERROR(_xlfn.XLOOKUP($C748,'1.PrepList'!$I$2:$I$1500,'1.PrepList'!$G$2:$G$1500,"")&amp;"",""))</f>
        <v/>
      </c>
      <c r="B748" s="638" t="str">
        <f>IF($C748="","",IFERROR(_xlfn.XLOOKUP($C748,'1.PrepList'!$I$2:$I$1500,'1.PrepList'!$H$2:$H$1500,"")&amp;"",""))</f>
        <v/>
      </c>
      <c r="D748" s="638" t="str">
        <f>IF($C748="","",IFERROR(_xlfn.XLOOKUP($C748,'1.PrepList'!$I$2:$I$1500,'1.PrepList'!$J$2:$J$1500,"")&amp;"",""))</f>
        <v/>
      </c>
      <c r="E748" s="638" t="str">
        <f>IF($C748="","",IFERROR(_xlfn.XLOOKUP($C748,'1.PrepList'!$I$2:$I$1500,'1.PrepList'!$N$2:$N$1500,"")&amp;"",""))</f>
        <v/>
      </c>
      <c r="F748" s="638" t="str">
        <f>IF($C748="","",IFERROR(_xlfn.XLOOKUP($C748,'1.PrepList'!$I$2:$I$1500,'1.PrepList'!$K$2:$K$1500,"")&amp;"",""))</f>
        <v/>
      </c>
      <c r="H748" s="644" t="str">
        <f>IF($C748="","",IFERROR(IF(_xlfn.XLOOKUP($C748,tbl_StartedStatus[Bold ID],tbl_StartedStatus[Started])="Started","Yes",IF(_xlfn.XLOOKUP($C748,tbl_StartedStatus[Bold ID],tbl_StartedStatus[Started])="No Show","No Show","")),""))</f>
        <v/>
      </c>
    </row>
    <row r="749" spans="1:8" ht="15" customHeight="1" thickBot="1">
      <c r="A749" s="38" t="str">
        <f>IF($C749="","",IFERROR(_xlfn.XLOOKUP($C749,'1.PrepList'!$I$2:$I$1500,'1.PrepList'!$G$2:$G$1500,"")&amp;"",""))</f>
        <v/>
      </c>
      <c r="B749" s="638" t="str">
        <f>IF($C749="","",IFERROR(_xlfn.XLOOKUP($C749,'1.PrepList'!$I$2:$I$1500,'1.PrepList'!$H$2:$H$1500,"")&amp;"",""))</f>
        <v/>
      </c>
      <c r="D749" s="638" t="str">
        <f>IF($C749="","",IFERROR(_xlfn.XLOOKUP($C749,'1.PrepList'!$I$2:$I$1500,'1.PrepList'!$J$2:$J$1500,"")&amp;"",""))</f>
        <v/>
      </c>
      <c r="E749" s="638" t="str">
        <f>IF($C749="","",IFERROR(_xlfn.XLOOKUP($C749,'1.PrepList'!$I$2:$I$1500,'1.PrepList'!$N$2:$N$1500,"")&amp;"",""))</f>
        <v/>
      </c>
      <c r="F749" s="638" t="str">
        <f>IF($C749="","",IFERROR(_xlfn.XLOOKUP($C749,'1.PrepList'!$I$2:$I$1500,'1.PrepList'!$K$2:$K$1500,"")&amp;"",""))</f>
        <v/>
      </c>
      <c r="H749" s="644" t="str">
        <f>IF($C749="","",IFERROR(IF(_xlfn.XLOOKUP($C749,tbl_StartedStatus[Bold ID],tbl_StartedStatus[Started])="Started","Yes",IF(_xlfn.XLOOKUP($C749,tbl_StartedStatus[Bold ID],tbl_StartedStatus[Started])="No Show","No Show","")),""))</f>
        <v/>
      </c>
    </row>
    <row r="750" spans="1:8" ht="15" customHeight="1" thickBot="1">
      <c r="A750" s="38" t="str">
        <f>IF($C750="","",IFERROR(_xlfn.XLOOKUP($C750,'1.PrepList'!$I$2:$I$1500,'1.PrepList'!$G$2:$G$1500,"")&amp;"",""))</f>
        <v/>
      </c>
      <c r="B750" s="638" t="str">
        <f>IF($C750="","",IFERROR(_xlfn.XLOOKUP($C750,'1.PrepList'!$I$2:$I$1500,'1.PrepList'!$H$2:$H$1500,"")&amp;"",""))</f>
        <v/>
      </c>
      <c r="D750" s="638" t="str">
        <f>IF($C750="","",IFERROR(_xlfn.XLOOKUP($C750,'1.PrepList'!$I$2:$I$1500,'1.PrepList'!$J$2:$J$1500,"")&amp;"",""))</f>
        <v/>
      </c>
      <c r="E750" s="638" t="str">
        <f>IF($C750="","",IFERROR(_xlfn.XLOOKUP($C750,'1.PrepList'!$I$2:$I$1500,'1.PrepList'!$N$2:$N$1500,"")&amp;"",""))</f>
        <v/>
      </c>
      <c r="F750" s="638" t="str">
        <f>IF($C750="","",IFERROR(_xlfn.XLOOKUP($C750,'1.PrepList'!$I$2:$I$1500,'1.PrepList'!$K$2:$K$1500,"")&amp;"",""))</f>
        <v/>
      </c>
      <c r="H750" s="644" t="str">
        <f>IF($C750="","",IFERROR(IF(_xlfn.XLOOKUP($C750,tbl_StartedStatus[Bold ID],tbl_StartedStatus[Started])="Started","Yes",IF(_xlfn.XLOOKUP($C750,tbl_StartedStatus[Bold ID],tbl_StartedStatus[Started])="No Show","No Show","")),""))</f>
        <v/>
      </c>
    </row>
    <row r="751" spans="1:8" ht="15" customHeight="1" thickBot="1">
      <c r="A751" s="38" t="str">
        <f>IF($C751="","",IFERROR(_xlfn.XLOOKUP($C751,'1.PrepList'!$I$2:$I$1500,'1.PrepList'!$G$2:$G$1500,"")&amp;"",""))</f>
        <v/>
      </c>
      <c r="B751" s="638" t="str">
        <f>IF($C751="","",IFERROR(_xlfn.XLOOKUP($C751,'1.PrepList'!$I$2:$I$1500,'1.PrepList'!$H$2:$H$1500,"")&amp;"",""))</f>
        <v/>
      </c>
      <c r="D751" s="638" t="str">
        <f>IF($C751="","",IFERROR(_xlfn.XLOOKUP($C751,'1.PrepList'!$I$2:$I$1500,'1.PrepList'!$J$2:$J$1500,"")&amp;"",""))</f>
        <v/>
      </c>
      <c r="E751" s="638" t="str">
        <f>IF($C751="","",IFERROR(_xlfn.XLOOKUP($C751,'1.PrepList'!$I$2:$I$1500,'1.PrepList'!$N$2:$N$1500,"")&amp;"",""))</f>
        <v/>
      </c>
      <c r="F751" s="638" t="str">
        <f>IF($C751="","",IFERROR(_xlfn.XLOOKUP($C751,'1.PrepList'!$I$2:$I$1500,'1.PrepList'!$K$2:$K$1500,"")&amp;"",""))</f>
        <v/>
      </c>
      <c r="H751" s="644" t="str">
        <f>IF($C751="","",IFERROR(IF(_xlfn.XLOOKUP($C751,tbl_StartedStatus[Bold ID],tbl_StartedStatus[Started])="Started","Yes",IF(_xlfn.XLOOKUP($C751,tbl_StartedStatus[Bold ID],tbl_StartedStatus[Started])="No Show","No Show","")),""))</f>
        <v/>
      </c>
    </row>
    <row r="752" spans="1:8" ht="15" customHeight="1" thickBot="1">
      <c r="A752" s="38" t="str">
        <f>IF($C752="","",IFERROR(_xlfn.XLOOKUP($C752,'1.PrepList'!$I$2:$I$1500,'1.PrepList'!$G$2:$G$1500,"")&amp;"",""))</f>
        <v/>
      </c>
      <c r="B752" s="638" t="str">
        <f>IF($C752="","",IFERROR(_xlfn.XLOOKUP($C752,'1.PrepList'!$I$2:$I$1500,'1.PrepList'!$H$2:$H$1500,"")&amp;"",""))</f>
        <v/>
      </c>
      <c r="D752" s="638" t="str">
        <f>IF($C752="","",IFERROR(_xlfn.XLOOKUP($C752,'1.PrepList'!$I$2:$I$1500,'1.PrepList'!$J$2:$J$1500,"")&amp;"",""))</f>
        <v/>
      </c>
      <c r="E752" s="638" t="str">
        <f>IF($C752="","",IFERROR(_xlfn.XLOOKUP($C752,'1.PrepList'!$I$2:$I$1500,'1.PrepList'!$N$2:$N$1500,"")&amp;"",""))</f>
        <v/>
      </c>
      <c r="F752" s="638" t="str">
        <f>IF($C752="","",IFERROR(_xlfn.XLOOKUP($C752,'1.PrepList'!$I$2:$I$1500,'1.PrepList'!$K$2:$K$1500,"")&amp;"",""))</f>
        <v/>
      </c>
      <c r="H752" s="644" t="str">
        <f>IF($C752="","",IFERROR(IF(_xlfn.XLOOKUP($C752,tbl_StartedStatus[Bold ID],tbl_StartedStatus[Started])="Started","Yes",IF(_xlfn.XLOOKUP($C752,tbl_StartedStatus[Bold ID],tbl_StartedStatus[Started])="No Show","No Show","")),""))</f>
        <v/>
      </c>
    </row>
    <row r="753" spans="1:8" ht="15" customHeight="1" thickBot="1">
      <c r="A753" s="38" t="str">
        <f>IF($C753="","",IFERROR(_xlfn.XLOOKUP($C753,'1.PrepList'!$I$2:$I$1500,'1.PrepList'!$G$2:$G$1500,"")&amp;"",""))</f>
        <v/>
      </c>
      <c r="B753" s="638" t="str">
        <f>IF($C753="","",IFERROR(_xlfn.XLOOKUP($C753,'1.PrepList'!$I$2:$I$1500,'1.PrepList'!$H$2:$H$1500,"")&amp;"",""))</f>
        <v/>
      </c>
      <c r="D753" s="638" t="str">
        <f>IF($C753="","",IFERROR(_xlfn.XLOOKUP($C753,'1.PrepList'!$I$2:$I$1500,'1.PrepList'!$J$2:$J$1500,"")&amp;"",""))</f>
        <v/>
      </c>
      <c r="E753" s="638" t="str">
        <f>IF($C753="","",IFERROR(_xlfn.XLOOKUP($C753,'1.PrepList'!$I$2:$I$1500,'1.PrepList'!$N$2:$N$1500,"")&amp;"",""))</f>
        <v/>
      </c>
      <c r="F753" s="638" t="str">
        <f>IF($C753="","",IFERROR(_xlfn.XLOOKUP($C753,'1.PrepList'!$I$2:$I$1500,'1.PrepList'!$K$2:$K$1500,"")&amp;"",""))</f>
        <v/>
      </c>
      <c r="H753" s="644" t="str">
        <f>IF($C753="","",IFERROR(IF(_xlfn.XLOOKUP($C753,tbl_StartedStatus[Bold ID],tbl_StartedStatus[Started])="Started","Yes",IF(_xlfn.XLOOKUP($C753,tbl_StartedStatus[Bold ID],tbl_StartedStatus[Started])="No Show","No Show","")),""))</f>
        <v/>
      </c>
    </row>
    <row r="754" spans="1:8" ht="15" customHeight="1" thickBot="1">
      <c r="A754" s="38" t="str">
        <f>IF($C754="","",IFERROR(_xlfn.XLOOKUP($C754,'1.PrepList'!$I$2:$I$1500,'1.PrepList'!$G$2:$G$1500,"")&amp;"",""))</f>
        <v/>
      </c>
      <c r="B754" s="638" t="str">
        <f>IF($C754="","",IFERROR(_xlfn.XLOOKUP($C754,'1.PrepList'!$I$2:$I$1500,'1.PrepList'!$H$2:$H$1500,"")&amp;"",""))</f>
        <v/>
      </c>
      <c r="D754" s="638" t="str">
        <f>IF($C754="","",IFERROR(_xlfn.XLOOKUP($C754,'1.PrepList'!$I$2:$I$1500,'1.PrepList'!$J$2:$J$1500,"")&amp;"",""))</f>
        <v/>
      </c>
      <c r="E754" s="638" t="str">
        <f>IF($C754="","",IFERROR(_xlfn.XLOOKUP($C754,'1.PrepList'!$I$2:$I$1500,'1.PrepList'!$N$2:$N$1500,"")&amp;"",""))</f>
        <v/>
      </c>
      <c r="F754" s="638" t="str">
        <f>IF($C754="","",IFERROR(_xlfn.XLOOKUP($C754,'1.PrepList'!$I$2:$I$1500,'1.PrepList'!$K$2:$K$1500,"")&amp;"",""))</f>
        <v/>
      </c>
      <c r="H754" s="644" t="str">
        <f>IF($C754="","",IFERROR(IF(_xlfn.XLOOKUP($C754,tbl_StartedStatus[Bold ID],tbl_StartedStatus[Started])="Started","Yes",IF(_xlfn.XLOOKUP($C754,tbl_StartedStatus[Bold ID],tbl_StartedStatus[Started])="No Show","No Show","")),""))</f>
        <v/>
      </c>
    </row>
    <row r="755" spans="1:8" ht="15" customHeight="1" thickBot="1">
      <c r="A755" s="38" t="str">
        <f>IF($C755="","",IFERROR(_xlfn.XLOOKUP($C755,'1.PrepList'!$I$2:$I$1500,'1.PrepList'!$G$2:$G$1500,"")&amp;"",""))</f>
        <v/>
      </c>
      <c r="B755" s="638" t="str">
        <f>IF($C755="","",IFERROR(_xlfn.XLOOKUP($C755,'1.PrepList'!$I$2:$I$1500,'1.PrepList'!$H$2:$H$1500,"")&amp;"",""))</f>
        <v/>
      </c>
      <c r="D755" s="638" t="str">
        <f>IF($C755="","",IFERROR(_xlfn.XLOOKUP($C755,'1.PrepList'!$I$2:$I$1500,'1.PrepList'!$J$2:$J$1500,"")&amp;"",""))</f>
        <v/>
      </c>
      <c r="E755" s="638" t="str">
        <f>IF($C755="","",IFERROR(_xlfn.XLOOKUP($C755,'1.PrepList'!$I$2:$I$1500,'1.PrepList'!$N$2:$N$1500,"")&amp;"",""))</f>
        <v/>
      </c>
      <c r="F755" s="638" t="str">
        <f>IF($C755="","",IFERROR(_xlfn.XLOOKUP($C755,'1.PrepList'!$I$2:$I$1500,'1.PrepList'!$K$2:$K$1500,"")&amp;"",""))</f>
        <v/>
      </c>
      <c r="H755" s="644" t="str">
        <f>IF($C755="","",IFERROR(IF(_xlfn.XLOOKUP($C755,tbl_StartedStatus[Bold ID],tbl_StartedStatus[Started])="Started","Yes",IF(_xlfn.XLOOKUP($C755,tbl_StartedStatus[Bold ID],tbl_StartedStatus[Started])="No Show","No Show","")),""))</f>
        <v/>
      </c>
    </row>
    <row r="756" spans="1:8" ht="15" customHeight="1" thickBot="1">
      <c r="A756" s="38" t="str">
        <f>IF($C756="","",IFERROR(_xlfn.XLOOKUP($C756,'1.PrepList'!$I$2:$I$1500,'1.PrepList'!$G$2:$G$1500,"")&amp;"",""))</f>
        <v/>
      </c>
      <c r="B756" s="638" t="str">
        <f>IF($C756="","",IFERROR(_xlfn.XLOOKUP($C756,'1.PrepList'!$I$2:$I$1500,'1.PrepList'!$H$2:$H$1500,"")&amp;"",""))</f>
        <v/>
      </c>
      <c r="D756" s="638" t="str">
        <f>IF($C756="","",IFERROR(_xlfn.XLOOKUP($C756,'1.PrepList'!$I$2:$I$1500,'1.PrepList'!$J$2:$J$1500,"")&amp;"",""))</f>
        <v/>
      </c>
      <c r="E756" s="638" t="str">
        <f>IF($C756="","",IFERROR(_xlfn.XLOOKUP($C756,'1.PrepList'!$I$2:$I$1500,'1.PrepList'!$N$2:$N$1500,"")&amp;"",""))</f>
        <v/>
      </c>
      <c r="F756" s="638" t="str">
        <f>IF($C756="","",IFERROR(_xlfn.XLOOKUP($C756,'1.PrepList'!$I$2:$I$1500,'1.PrepList'!$K$2:$K$1500,"")&amp;"",""))</f>
        <v/>
      </c>
      <c r="H756" s="644" t="str">
        <f>IF($C756="","",IFERROR(IF(_xlfn.XLOOKUP($C756,tbl_StartedStatus[Bold ID],tbl_StartedStatus[Started])="Started","Yes",IF(_xlfn.XLOOKUP($C756,tbl_StartedStatus[Bold ID],tbl_StartedStatus[Started])="No Show","No Show","")),""))</f>
        <v/>
      </c>
    </row>
    <row r="757" spans="1:8" ht="15" customHeight="1" thickBot="1">
      <c r="A757" s="38" t="str">
        <f>IF($C757="","",IFERROR(_xlfn.XLOOKUP($C757,'1.PrepList'!$I$2:$I$1500,'1.PrepList'!$G$2:$G$1500,"")&amp;"",""))</f>
        <v/>
      </c>
      <c r="B757" s="638" t="str">
        <f>IF($C757="","",IFERROR(_xlfn.XLOOKUP($C757,'1.PrepList'!$I$2:$I$1500,'1.PrepList'!$H$2:$H$1500,"")&amp;"",""))</f>
        <v/>
      </c>
      <c r="D757" s="638" t="str">
        <f>IF($C757="","",IFERROR(_xlfn.XLOOKUP($C757,'1.PrepList'!$I$2:$I$1500,'1.PrepList'!$J$2:$J$1500,"")&amp;"",""))</f>
        <v/>
      </c>
      <c r="E757" s="638" t="str">
        <f>IF($C757="","",IFERROR(_xlfn.XLOOKUP($C757,'1.PrepList'!$I$2:$I$1500,'1.PrepList'!$N$2:$N$1500,"")&amp;"",""))</f>
        <v/>
      </c>
      <c r="F757" s="638" t="str">
        <f>IF($C757="","",IFERROR(_xlfn.XLOOKUP($C757,'1.PrepList'!$I$2:$I$1500,'1.PrepList'!$K$2:$K$1500,"")&amp;"",""))</f>
        <v/>
      </c>
      <c r="H757" s="644" t="str">
        <f>IF($C757="","",IFERROR(IF(_xlfn.XLOOKUP($C757,tbl_StartedStatus[Bold ID],tbl_StartedStatus[Started])="Started","Yes",IF(_xlfn.XLOOKUP($C757,tbl_StartedStatus[Bold ID],tbl_StartedStatus[Started])="No Show","No Show","")),""))</f>
        <v/>
      </c>
    </row>
    <row r="758" spans="1:8" ht="15" customHeight="1" thickBot="1">
      <c r="A758" s="38" t="str">
        <f>IF($C758="","",IFERROR(_xlfn.XLOOKUP($C758,'1.PrepList'!$I$2:$I$1500,'1.PrepList'!$G$2:$G$1500,"")&amp;"",""))</f>
        <v/>
      </c>
      <c r="B758" s="638" t="str">
        <f>IF($C758="","",IFERROR(_xlfn.XLOOKUP($C758,'1.PrepList'!$I$2:$I$1500,'1.PrepList'!$H$2:$H$1500,"")&amp;"",""))</f>
        <v/>
      </c>
      <c r="D758" s="638" t="str">
        <f>IF($C758="","",IFERROR(_xlfn.XLOOKUP($C758,'1.PrepList'!$I$2:$I$1500,'1.PrepList'!$J$2:$J$1500,"")&amp;"",""))</f>
        <v/>
      </c>
      <c r="E758" s="638" t="str">
        <f>IF($C758="","",IFERROR(_xlfn.XLOOKUP($C758,'1.PrepList'!$I$2:$I$1500,'1.PrepList'!$N$2:$N$1500,"")&amp;"",""))</f>
        <v/>
      </c>
      <c r="F758" s="638" t="str">
        <f>IF($C758="","",IFERROR(_xlfn.XLOOKUP($C758,'1.PrepList'!$I$2:$I$1500,'1.PrepList'!$K$2:$K$1500,"")&amp;"",""))</f>
        <v/>
      </c>
      <c r="H758" s="644" t="str">
        <f>IF($C758="","",IFERROR(IF(_xlfn.XLOOKUP($C758,tbl_StartedStatus[Bold ID],tbl_StartedStatus[Started])="Started","Yes",IF(_xlfn.XLOOKUP($C758,tbl_StartedStatus[Bold ID],tbl_StartedStatus[Started])="No Show","No Show","")),""))</f>
        <v/>
      </c>
    </row>
    <row r="759" spans="1:8" ht="15" customHeight="1" thickBot="1">
      <c r="A759" s="38" t="str">
        <f>IF($C759="","",IFERROR(_xlfn.XLOOKUP($C759,'1.PrepList'!$I$2:$I$1500,'1.PrepList'!$G$2:$G$1500,"")&amp;"",""))</f>
        <v/>
      </c>
      <c r="B759" s="638" t="str">
        <f>IF($C759="","",IFERROR(_xlfn.XLOOKUP($C759,'1.PrepList'!$I$2:$I$1500,'1.PrepList'!$H$2:$H$1500,"")&amp;"",""))</f>
        <v/>
      </c>
      <c r="D759" s="638" t="str">
        <f>IF($C759="","",IFERROR(_xlfn.XLOOKUP($C759,'1.PrepList'!$I$2:$I$1500,'1.PrepList'!$J$2:$J$1500,"")&amp;"",""))</f>
        <v/>
      </c>
      <c r="E759" s="638" t="str">
        <f>IF($C759="","",IFERROR(_xlfn.XLOOKUP($C759,'1.PrepList'!$I$2:$I$1500,'1.PrepList'!$N$2:$N$1500,"")&amp;"",""))</f>
        <v/>
      </c>
      <c r="F759" s="638" t="str">
        <f>IF($C759="","",IFERROR(_xlfn.XLOOKUP($C759,'1.PrepList'!$I$2:$I$1500,'1.PrepList'!$K$2:$K$1500,"")&amp;"",""))</f>
        <v/>
      </c>
      <c r="H759" s="644" t="str">
        <f>IF($C759="","",IFERROR(IF(_xlfn.XLOOKUP($C759,tbl_StartedStatus[Bold ID],tbl_StartedStatus[Started])="Started","Yes",IF(_xlfn.XLOOKUP($C759,tbl_StartedStatus[Bold ID],tbl_StartedStatus[Started])="No Show","No Show","")),""))</f>
        <v/>
      </c>
    </row>
    <row r="760" spans="1:8" ht="15" customHeight="1" thickBot="1">
      <c r="A760" s="38" t="str">
        <f>IF($C760="","",IFERROR(_xlfn.XLOOKUP($C760,'1.PrepList'!$I$2:$I$1500,'1.PrepList'!$G$2:$G$1500,"")&amp;"",""))</f>
        <v/>
      </c>
      <c r="B760" s="638" t="str">
        <f>IF($C760="","",IFERROR(_xlfn.XLOOKUP($C760,'1.PrepList'!$I$2:$I$1500,'1.PrepList'!$H$2:$H$1500,"")&amp;"",""))</f>
        <v/>
      </c>
      <c r="D760" s="638" t="str">
        <f>IF($C760="","",IFERROR(_xlfn.XLOOKUP($C760,'1.PrepList'!$I$2:$I$1500,'1.PrepList'!$J$2:$J$1500,"")&amp;"",""))</f>
        <v/>
      </c>
      <c r="E760" s="638" t="str">
        <f>IF($C760="","",IFERROR(_xlfn.XLOOKUP($C760,'1.PrepList'!$I$2:$I$1500,'1.PrepList'!$N$2:$N$1500,"")&amp;"",""))</f>
        <v/>
      </c>
      <c r="F760" s="638" t="str">
        <f>IF($C760="","",IFERROR(_xlfn.XLOOKUP($C760,'1.PrepList'!$I$2:$I$1500,'1.PrepList'!$K$2:$K$1500,"")&amp;"",""))</f>
        <v/>
      </c>
      <c r="H760" s="644" t="str">
        <f>IF($C760="","",IFERROR(IF(_xlfn.XLOOKUP($C760,tbl_StartedStatus[Bold ID],tbl_StartedStatus[Started])="Started","Yes",IF(_xlfn.XLOOKUP($C760,tbl_StartedStatus[Bold ID],tbl_StartedStatus[Started])="No Show","No Show","")),""))</f>
        <v/>
      </c>
    </row>
    <row r="761" spans="1:8" ht="15" customHeight="1" thickBot="1">
      <c r="A761" s="38" t="str">
        <f>IF($C761="","",IFERROR(_xlfn.XLOOKUP($C761,'1.PrepList'!$I$2:$I$1500,'1.PrepList'!$G$2:$G$1500,"")&amp;"",""))</f>
        <v/>
      </c>
      <c r="B761" s="638" t="str">
        <f>IF($C761="","",IFERROR(_xlfn.XLOOKUP($C761,'1.PrepList'!$I$2:$I$1500,'1.PrepList'!$H$2:$H$1500,"")&amp;"",""))</f>
        <v/>
      </c>
      <c r="D761" s="638" t="str">
        <f>IF($C761="","",IFERROR(_xlfn.XLOOKUP($C761,'1.PrepList'!$I$2:$I$1500,'1.PrepList'!$J$2:$J$1500,"")&amp;"",""))</f>
        <v/>
      </c>
      <c r="E761" s="638" t="str">
        <f>IF($C761="","",IFERROR(_xlfn.XLOOKUP($C761,'1.PrepList'!$I$2:$I$1500,'1.PrepList'!$N$2:$N$1500,"")&amp;"",""))</f>
        <v/>
      </c>
      <c r="F761" s="638" t="str">
        <f>IF($C761="","",IFERROR(_xlfn.XLOOKUP($C761,'1.PrepList'!$I$2:$I$1500,'1.PrepList'!$K$2:$K$1500,"")&amp;"",""))</f>
        <v/>
      </c>
      <c r="H761" s="644" t="str">
        <f>IF($C761="","",IFERROR(IF(_xlfn.XLOOKUP($C761,tbl_StartedStatus[Bold ID],tbl_StartedStatus[Started])="Started","Yes",IF(_xlfn.XLOOKUP($C761,tbl_StartedStatus[Bold ID],tbl_StartedStatus[Started])="No Show","No Show","")),""))</f>
        <v/>
      </c>
    </row>
    <row r="762" spans="1:8" ht="15" customHeight="1" thickBot="1">
      <c r="A762" s="38" t="str">
        <f>IF($C762="","",IFERROR(_xlfn.XLOOKUP($C762,'1.PrepList'!$I$2:$I$1500,'1.PrepList'!$G$2:$G$1500,"")&amp;"",""))</f>
        <v/>
      </c>
      <c r="B762" s="638" t="str">
        <f>IF($C762="","",IFERROR(_xlfn.XLOOKUP($C762,'1.PrepList'!$I$2:$I$1500,'1.PrepList'!$H$2:$H$1500,"")&amp;"",""))</f>
        <v/>
      </c>
      <c r="D762" s="638" t="str">
        <f>IF($C762="","",IFERROR(_xlfn.XLOOKUP($C762,'1.PrepList'!$I$2:$I$1500,'1.PrepList'!$J$2:$J$1500,"")&amp;"",""))</f>
        <v/>
      </c>
      <c r="E762" s="638" t="str">
        <f>IF($C762="","",IFERROR(_xlfn.XLOOKUP($C762,'1.PrepList'!$I$2:$I$1500,'1.PrepList'!$N$2:$N$1500,"")&amp;"",""))</f>
        <v/>
      </c>
      <c r="F762" s="638" t="str">
        <f>IF($C762="","",IFERROR(_xlfn.XLOOKUP($C762,'1.PrepList'!$I$2:$I$1500,'1.PrepList'!$K$2:$K$1500,"")&amp;"",""))</f>
        <v/>
      </c>
      <c r="H762" s="644" t="str">
        <f>IF($C762="","",IFERROR(IF(_xlfn.XLOOKUP($C762,tbl_StartedStatus[Bold ID],tbl_StartedStatus[Started])="Started","Yes",IF(_xlfn.XLOOKUP($C762,tbl_StartedStatus[Bold ID],tbl_StartedStatus[Started])="No Show","No Show","")),""))</f>
        <v/>
      </c>
    </row>
    <row r="763" spans="1:8" ht="15" customHeight="1" thickBot="1">
      <c r="A763" s="38" t="str">
        <f>IF($C763="","",IFERROR(_xlfn.XLOOKUP($C763,'1.PrepList'!$I$2:$I$1500,'1.PrepList'!$G$2:$G$1500,"")&amp;"",""))</f>
        <v/>
      </c>
      <c r="B763" s="638" t="str">
        <f>IF($C763="","",IFERROR(_xlfn.XLOOKUP($C763,'1.PrepList'!$I$2:$I$1500,'1.PrepList'!$H$2:$H$1500,"")&amp;"",""))</f>
        <v/>
      </c>
      <c r="D763" s="638" t="str">
        <f>IF($C763="","",IFERROR(_xlfn.XLOOKUP($C763,'1.PrepList'!$I$2:$I$1500,'1.PrepList'!$J$2:$J$1500,"")&amp;"",""))</f>
        <v/>
      </c>
      <c r="E763" s="638" t="str">
        <f>IF($C763="","",IFERROR(_xlfn.XLOOKUP($C763,'1.PrepList'!$I$2:$I$1500,'1.PrepList'!$N$2:$N$1500,"")&amp;"",""))</f>
        <v/>
      </c>
      <c r="F763" s="638" t="str">
        <f>IF($C763="","",IFERROR(_xlfn.XLOOKUP($C763,'1.PrepList'!$I$2:$I$1500,'1.PrepList'!$K$2:$K$1500,"")&amp;"",""))</f>
        <v/>
      </c>
      <c r="H763" s="644" t="str">
        <f>IF($C763="","",IFERROR(IF(_xlfn.XLOOKUP($C763,tbl_StartedStatus[Bold ID],tbl_StartedStatus[Started])="Started","Yes",IF(_xlfn.XLOOKUP($C763,tbl_StartedStatus[Bold ID],tbl_StartedStatus[Started])="No Show","No Show","")),""))</f>
        <v/>
      </c>
    </row>
    <row r="764" spans="1:8" ht="15" customHeight="1" thickBot="1">
      <c r="A764" s="38" t="str">
        <f>IF($C764="","",IFERROR(_xlfn.XLOOKUP($C764,'1.PrepList'!$I$2:$I$1500,'1.PrepList'!$G$2:$G$1500,"")&amp;"",""))</f>
        <v/>
      </c>
      <c r="B764" s="638" t="str">
        <f>IF($C764="","",IFERROR(_xlfn.XLOOKUP($C764,'1.PrepList'!$I$2:$I$1500,'1.PrepList'!$H$2:$H$1500,"")&amp;"",""))</f>
        <v/>
      </c>
      <c r="D764" s="638" t="str">
        <f>IF($C764="","",IFERROR(_xlfn.XLOOKUP($C764,'1.PrepList'!$I$2:$I$1500,'1.PrepList'!$J$2:$J$1500,"")&amp;"",""))</f>
        <v/>
      </c>
      <c r="E764" s="638" t="str">
        <f>IF($C764="","",IFERROR(_xlfn.XLOOKUP($C764,'1.PrepList'!$I$2:$I$1500,'1.PrepList'!$N$2:$N$1500,"")&amp;"",""))</f>
        <v/>
      </c>
      <c r="F764" s="638" t="str">
        <f>IF($C764="","",IFERROR(_xlfn.XLOOKUP($C764,'1.PrepList'!$I$2:$I$1500,'1.PrepList'!$K$2:$K$1500,"")&amp;"",""))</f>
        <v/>
      </c>
      <c r="H764" s="644" t="str">
        <f>IF($C764="","",IFERROR(IF(_xlfn.XLOOKUP($C764,tbl_StartedStatus[Bold ID],tbl_StartedStatus[Started])="Started","Yes",IF(_xlfn.XLOOKUP($C764,tbl_StartedStatus[Bold ID],tbl_StartedStatus[Started])="No Show","No Show","")),""))</f>
        <v/>
      </c>
    </row>
    <row r="765" spans="1:8" ht="15" customHeight="1" thickBot="1">
      <c r="A765" s="38" t="str">
        <f>IF($C765="","",IFERROR(_xlfn.XLOOKUP($C765,'1.PrepList'!$I$2:$I$1500,'1.PrepList'!$G$2:$G$1500,"")&amp;"",""))</f>
        <v/>
      </c>
      <c r="B765" s="638" t="str">
        <f>IF($C765="","",IFERROR(_xlfn.XLOOKUP($C765,'1.PrepList'!$I$2:$I$1500,'1.PrepList'!$H$2:$H$1500,"")&amp;"",""))</f>
        <v/>
      </c>
      <c r="D765" s="638" t="str">
        <f>IF($C765="","",IFERROR(_xlfn.XLOOKUP($C765,'1.PrepList'!$I$2:$I$1500,'1.PrepList'!$J$2:$J$1500,"")&amp;"",""))</f>
        <v/>
      </c>
      <c r="E765" s="638" t="str">
        <f>IF($C765="","",IFERROR(_xlfn.XLOOKUP($C765,'1.PrepList'!$I$2:$I$1500,'1.PrepList'!$N$2:$N$1500,"")&amp;"",""))</f>
        <v/>
      </c>
      <c r="F765" s="638" t="str">
        <f>IF($C765="","",IFERROR(_xlfn.XLOOKUP($C765,'1.PrepList'!$I$2:$I$1500,'1.PrepList'!$K$2:$K$1500,"")&amp;"",""))</f>
        <v/>
      </c>
      <c r="H765" s="644" t="str">
        <f>IF($C765="","",IFERROR(IF(_xlfn.XLOOKUP($C765,tbl_StartedStatus[Bold ID],tbl_StartedStatus[Started])="Started","Yes",IF(_xlfn.XLOOKUP($C765,tbl_StartedStatus[Bold ID],tbl_StartedStatus[Started])="No Show","No Show","")),""))</f>
        <v/>
      </c>
    </row>
    <row r="766" spans="1:8" ht="15" customHeight="1" thickBot="1">
      <c r="A766" s="38" t="str">
        <f>IF($C766="","",IFERROR(_xlfn.XLOOKUP($C766,'1.PrepList'!$I$2:$I$1500,'1.PrepList'!$G$2:$G$1500,"")&amp;"",""))</f>
        <v/>
      </c>
      <c r="B766" s="638" t="str">
        <f>IF($C766="","",IFERROR(_xlfn.XLOOKUP($C766,'1.PrepList'!$I$2:$I$1500,'1.PrepList'!$H$2:$H$1500,"")&amp;"",""))</f>
        <v/>
      </c>
      <c r="D766" s="638" t="str">
        <f>IF($C766="","",IFERROR(_xlfn.XLOOKUP($C766,'1.PrepList'!$I$2:$I$1500,'1.PrepList'!$J$2:$J$1500,"")&amp;"",""))</f>
        <v/>
      </c>
      <c r="E766" s="638" t="str">
        <f>IF($C766="","",IFERROR(_xlfn.XLOOKUP($C766,'1.PrepList'!$I$2:$I$1500,'1.PrepList'!$N$2:$N$1500,"")&amp;"",""))</f>
        <v/>
      </c>
      <c r="F766" s="638" t="str">
        <f>IF($C766="","",IFERROR(_xlfn.XLOOKUP($C766,'1.PrepList'!$I$2:$I$1500,'1.PrepList'!$K$2:$K$1500,"")&amp;"",""))</f>
        <v/>
      </c>
      <c r="H766" s="644" t="str">
        <f>IF($C766="","",IFERROR(IF(_xlfn.XLOOKUP($C766,tbl_StartedStatus[Bold ID],tbl_StartedStatus[Started])="Started","Yes",IF(_xlfn.XLOOKUP($C766,tbl_StartedStatus[Bold ID],tbl_StartedStatus[Started])="No Show","No Show","")),""))</f>
        <v/>
      </c>
    </row>
    <row r="767" spans="1:8" ht="15" customHeight="1" thickBot="1">
      <c r="A767" s="38" t="str">
        <f>IF($C767="","",IFERROR(_xlfn.XLOOKUP($C767,'1.PrepList'!$I$2:$I$1500,'1.PrepList'!$G$2:$G$1500,"")&amp;"",""))</f>
        <v/>
      </c>
      <c r="B767" s="638" t="str">
        <f>IF($C767="","",IFERROR(_xlfn.XLOOKUP($C767,'1.PrepList'!$I$2:$I$1500,'1.PrepList'!$H$2:$H$1500,"")&amp;"",""))</f>
        <v/>
      </c>
      <c r="D767" s="638" t="str">
        <f>IF($C767="","",IFERROR(_xlfn.XLOOKUP($C767,'1.PrepList'!$I$2:$I$1500,'1.PrepList'!$J$2:$J$1500,"")&amp;"",""))</f>
        <v/>
      </c>
      <c r="E767" s="638" t="str">
        <f>IF($C767="","",IFERROR(_xlfn.XLOOKUP($C767,'1.PrepList'!$I$2:$I$1500,'1.PrepList'!$N$2:$N$1500,"")&amp;"",""))</f>
        <v/>
      </c>
      <c r="F767" s="638" t="str">
        <f>IF($C767="","",IFERROR(_xlfn.XLOOKUP($C767,'1.PrepList'!$I$2:$I$1500,'1.PrepList'!$K$2:$K$1500,"")&amp;"",""))</f>
        <v/>
      </c>
      <c r="H767" s="644" t="str">
        <f>IF($C767="","",IFERROR(IF(_xlfn.XLOOKUP($C767,tbl_StartedStatus[Bold ID],tbl_StartedStatus[Started])="Started","Yes",IF(_xlfn.XLOOKUP($C767,tbl_StartedStatus[Bold ID],tbl_StartedStatus[Started])="No Show","No Show","")),""))</f>
        <v/>
      </c>
    </row>
    <row r="768" spans="1:8" ht="15" customHeight="1" thickBot="1">
      <c r="A768" s="38" t="str">
        <f>IF($C768="","",IFERROR(_xlfn.XLOOKUP($C768,'1.PrepList'!$I$2:$I$1500,'1.PrepList'!$G$2:$G$1500,"")&amp;"",""))</f>
        <v/>
      </c>
      <c r="B768" s="638" t="str">
        <f>IF($C768="","",IFERROR(_xlfn.XLOOKUP($C768,'1.PrepList'!$I$2:$I$1500,'1.PrepList'!$H$2:$H$1500,"")&amp;"",""))</f>
        <v/>
      </c>
      <c r="D768" s="638" t="str">
        <f>IF($C768="","",IFERROR(_xlfn.XLOOKUP($C768,'1.PrepList'!$I$2:$I$1500,'1.PrepList'!$J$2:$J$1500,"")&amp;"",""))</f>
        <v/>
      </c>
      <c r="E768" s="638" t="str">
        <f>IF($C768="","",IFERROR(_xlfn.XLOOKUP($C768,'1.PrepList'!$I$2:$I$1500,'1.PrepList'!$N$2:$N$1500,"")&amp;"",""))</f>
        <v/>
      </c>
      <c r="F768" s="638" t="str">
        <f>IF($C768="","",IFERROR(_xlfn.XLOOKUP($C768,'1.PrepList'!$I$2:$I$1500,'1.PrepList'!$K$2:$K$1500,"")&amp;"",""))</f>
        <v/>
      </c>
      <c r="H768" s="644" t="str">
        <f>IF($C768="","",IFERROR(IF(_xlfn.XLOOKUP($C768,tbl_StartedStatus[Bold ID],tbl_StartedStatus[Started])="Started","Yes",IF(_xlfn.XLOOKUP($C768,tbl_StartedStatus[Bold ID],tbl_StartedStatus[Started])="No Show","No Show","")),""))</f>
        <v/>
      </c>
    </row>
    <row r="769" spans="1:8" ht="15" customHeight="1" thickBot="1">
      <c r="A769" s="38" t="str">
        <f>IF($C769="","",IFERROR(_xlfn.XLOOKUP($C769,'1.PrepList'!$I$2:$I$1500,'1.PrepList'!$G$2:$G$1500,"")&amp;"",""))</f>
        <v/>
      </c>
      <c r="B769" s="638" t="str">
        <f>IF($C769="","",IFERROR(_xlfn.XLOOKUP($C769,'1.PrepList'!$I$2:$I$1500,'1.PrepList'!$H$2:$H$1500,"")&amp;"",""))</f>
        <v/>
      </c>
      <c r="D769" s="638" t="str">
        <f>IF($C769="","",IFERROR(_xlfn.XLOOKUP($C769,'1.PrepList'!$I$2:$I$1500,'1.PrepList'!$J$2:$J$1500,"")&amp;"",""))</f>
        <v/>
      </c>
      <c r="E769" s="638" t="str">
        <f>IF($C769="","",IFERROR(_xlfn.XLOOKUP($C769,'1.PrepList'!$I$2:$I$1500,'1.PrepList'!$N$2:$N$1500,"")&amp;"",""))</f>
        <v/>
      </c>
      <c r="F769" s="638" t="str">
        <f>IF($C769="","",IFERROR(_xlfn.XLOOKUP($C769,'1.PrepList'!$I$2:$I$1500,'1.PrepList'!$K$2:$K$1500,"")&amp;"",""))</f>
        <v/>
      </c>
      <c r="H769" s="644" t="str">
        <f>IF($C769="","",IFERROR(IF(_xlfn.XLOOKUP($C769,tbl_StartedStatus[Bold ID],tbl_StartedStatus[Started])="Started","Yes",IF(_xlfn.XLOOKUP($C769,tbl_StartedStatus[Bold ID],tbl_StartedStatus[Started])="No Show","No Show","")),""))</f>
        <v/>
      </c>
    </row>
    <row r="770" spans="1:8" ht="15" customHeight="1" thickBot="1">
      <c r="A770" s="38" t="str">
        <f>IF($C770="","",IFERROR(_xlfn.XLOOKUP($C770,'1.PrepList'!$I$2:$I$1500,'1.PrepList'!$G$2:$G$1500,"")&amp;"",""))</f>
        <v/>
      </c>
      <c r="B770" s="638" t="str">
        <f>IF($C770="","",IFERROR(_xlfn.XLOOKUP($C770,'1.PrepList'!$I$2:$I$1500,'1.PrepList'!$H$2:$H$1500,"")&amp;"",""))</f>
        <v/>
      </c>
      <c r="D770" s="638" t="str">
        <f>IF($C770="","",IFERROR(_xlfn.XLOOKUP($C770,'1.PrepList'!$I$2:$I$1500,'1.PrepList'!$J$2:$J$1500,"")&amp;"",""))</f>
        <v/>
      </c>
      <c r="E770" s="638" t="str">
        <f>IF($C770="","",IFERROR(_xlfn.XLOOKUP($C770,'1.PrepList'!$I$2:$I$1500,'1.PrepList'!$N$2:$N$1500,"")&amp;"",""))</f>
        <v/>
      </c>
      <c r="F770" s="638" t="str">
        <f>IF($C770="","",IFERROR(_xlfn.XLOOKUP($C770,'1.PrepList'!$I$2:$I$1500,'1.PrepList'!$K$2:$K$1500,"")&amp;"",""))</f>
        <v/>
      </c>
      <c r="H770" s="644" t="str">
        <f>IF($C770="","",IFERROR(IF(_xlfn.XLOOKUP($C770,tbl_StartedStatus[Bold ID],tbl_StartedStatus[Started])="Started","Yes",IF(_xlfn.XLOOKUP($C770,tbl_StartedStatus[Bold ID],tbl_StartedStatus[Started])="No Show","No Show","")),""))</f>
        <v/>
      </c>
    </row>
    <row r="771" spans="1:8" ht="15" customHeight="1" thickBot="1">
      <c r="A771" s="38" t="str">
        <f>IF($C771="","",IFERROR(_xlfn.XLOOKUP($C771,'1.PrepList'!$I$2:$I$1500,'1.PrepList'!$G$2:$G$1500,"")&amp;"",""))</f>
        <v/>
      </c>
      <c r="B771" s="638" t="str">
        <f>IF($C771="","",IFERROR(_xlfn.XLOOKUP($C771,'1.PrepList'!$I$2:$I$1500,'1.PrepList'!$H$2:$H$1500,"")&amp;"",""))</f>
        <v/>
      </c>
      <c r="D771" s="638" t="str">
        <f>IF($C771="","",IFERROR(_xlfn.XLOOKUP($C771,'1.PrepList'!$I$2:$I$1500,'1.PrepList'!$J$2:$J$1500,"")&amp;"",""))</f>
        <v/>
      </c>
      <c r="E771" s="638" t="str">
        <f>IF($C771="","",IFERROR(_xlfn.XLOOKUP($C771,'1.PrepList'!$I$2:$I$1500,'1.PrepList'!$N$2:$N$1500,"")&amp;"",""))</f>
        <v/>
      </c>
      <c r="F771" s="638" t="str">
        <f>IF($C771="","",IFERROR(_xlfn.XLOOKUP($C771,'1.PrepList'!$I$2:$I$1500,'1.PrepList'!$K$2:$K$1500,"")&amp;"",""))</f>
        <v/>
      </c>
      <c r="H771" s="644" t="str">
        <f>IF($C771="","",IFERROR(IF(_xlfn.XLOOKUP($C771,tbl_StartedStatus[Bold ID],tbl_StartedStatus[Started])="Started","Yes",IF(_xlfn.XLOOKUP($C771,tbl_StartedStatus[Bold ID],tbl_StartedStatus[Started])="No Show","No Show","")),""))</f>
        <v/>
      </c>
    </row>
    <row r="772" spans="1:8" ht="15" customHeight="1" thickBot="1">
      <c r="A772" s="38" t="str">
        <f>IF($C772="","",IFERROR(_xlfn.XLOOKUP($C772,'1.PrepList'!$I$2:$I$1500,'1.PrepList'!$G$2:$G$1500,"")&amp;"",""))</f>
        <v/>
      </c>
      <c r="B772" s="638" t="str">
        <f>IF($C772="","",IFERROR(_xlfn.XLOOKUP($C772,'1.PrepList'!$I$2:$I$1500,'1.PrepList'!$H$2:$H$1500,"")&amp;"",""))</f>
        <v/>
      </c>
      <c r="D772" s="638" t="str">
        <f>IF($C772="","",IFERROR(_xlfn.XLOOKUP($C772,'1.PrepList'!$I$2:$I$1500,'1.PrepList'!$J$2:$J$1500,"")&amp;"",""))</f>
        <v/>
      </c>
      <c r="E772" s="638" t="str">
        <f>IF($C772="","",IFERROR(_xlfn.XLOOKUP($C772,'1.PrepList'!$I$2:$I$1500,'1.PrepList'!$N$2:$N$1500,"")&amp;"",""))</f>
        <v/>
      </c>
      <c r="F772" s="638" t="str">
        <f>IF($C772="","",IFERROR(_xlfn.XLOOKUP($C772,'1.PrepList'!$I$2:$I$1500,'1.PrepList'!$K$2:$K$1500,"")&amp;"",""))</f>
        <v/>
      </c>
      <c r="H772" s="644" t="str">
        <f>IF($C772="","",IFERROR(IF(_xlfn.XLOOKUP($C772,tbl_StartedStatus[Bold ID],tbl_StartedStatus[Started])="Started","Yes",IF(_xlfn.XLOOKUP($C772,tbl_StartedStatus[Bold ID],tbl_StartedStatus[Started])="No Show","No Show","")),""))</f>
        <v/>
      </c>
    </row>
    <row r="773" spans="1:8" ht="15" customHeight="1" thickBot="1">
      <c r="A773" s="38" t="str">
        <f>IF($C773="","",IFERROR(_xlfn.XLOOKUP($C773,'1.PrepList'!$I$2:$I$1500,'1.PrepList'!$G$2:$G$1500,"")&amp;"",""))</f>
        <v/>
      </c>
      <c r="B773" s="638" t="str">
        <f>IF($C773="","",IFERROR(_xlfn.XLOOKUP($C773,'1.PrepList'!$I$2:$I$1500,'1.PrepList'!$H$2:$H$1500,"")&amp;"",""))</f>
        <v/>
      </c>
      <c r="D773" s="638" t="str">
        <f>IF($C773="","",IFERROR(_xlfn.XLOOKUP($C773,'1.PrepList'!$I$2:$I$1500,'1.PrepList'!$J$2:$J$1500,"")&amp;"",""))</f>
        <v/>
      </c>
      <c r="E773" s="638" t="str">
        <f>IF($C773="","",IFERROR(_xlfn.XLOOKUP($C773,'1.PrepList'!$I$2:$I$1500,'1.PrepList'!$N$2:$N$1500,"")&amp;"",""))</f>
        <v/>
      </c>
      <c r="F773" s="638" t="str">
        <f>IF($C773="","",IFERROR(_xlfn.XLOOKUP($C773,'1.PrepList'!$I$2:$I$1500,'1.PrepList'!$K$2:$K$1500,"")&amp;"",""))</f>
        <v/>
      </c>
      <c r="H773" s="644" t="str">
        <f>IF($C773="","",IFERROR(IF(_xlfn.XLOOKUP($C773,tbl_StartedStatus[Bold ID],tbl_StartedStatus[Started])="Started","Yes",IF(_xlfn.XLOOKUP($C773,tbl_StartedStatus[Bold ID],tbl_StartedStatus[Started])="No Show","No Show","")),""))</f>
        <v/>
      </c>
    </row>
    <row r="774" spans="1:8" ht="15" customHeight="1" thickBot="1">
      <c r="A774" s="38" t="str">
        <f>IF($C774="","",IFERROR(_xlfn.XLOOKUP($C774,'1.PrepList'!$I$2:$I$1500,'1.PrepList'!$G$2:$G$1500,"")&amp;"",""))</f>
        <v/>
      </c>
      <c r="B774" s="638" t="str">
        <f>IF($C774="","",IFERROR(_xlfn.XLOOKUP($C774,'1.PrepList'!$I$2:$I$1500,'1.PrepList'!$H$2:$H$1500,"")&amp;"",""))</f>
        <v/>
      </c>
      <c r="D774" s="638" t="str">
        <f>IF($C774="","",IFERROR(_xlfn.XLOOKUP($C774,'1.PrepList'!$I$2:$I$1500,'1.PrepList'!$J$2:$J$1500,"")&amp;"",""))</f>
        <v/>
      </c>
      <c r="E774" s="638" t="str">
        <f>IF($C774="","",IFERROR(_xlfn.XLOOKUP($C774,'1.PrepList'!$I$2:$I$1500,'1.PrepList'!$N$2:$N$1500,"")&amp;"",""))</f>
        <v/>
      </c>
      <c r="F774" s="638" t="str">
        <f>IF($C774="","",IFERROR(_xlfn.XLOOKUP($C774,'1.PrepList'!$I$2:$I$1500,'1.PrepList'!$K$2:$K$1500,"")&amp;"",""))</f>
        <v/>
      </c>
      <c r="H774" s="644" t="str">
        <f>IF($C774="","",IFERROR(IF(_xlfn.XLOOKUP($C774,tbl_StartedStatus[Bold ID],tbl_StartedStatus[Started])="Started","Yes",IF(_xlfn.XLOOKUP($C774,tbl_StartedStatus[Bold ID],tbl_StartedStatus[Started])="No Show","No Show","")),""))</f>
        <v/>
      </c>
    </row>
    <row r="775" spans="1:8" ht="15" customHeight="1" thickBot="1">
      <c r="A775" s="38" t="str">
        <f>IF($C775="","",IFERROR(_xlfn.XLOOKUP($C775,'1.PrepList'!$I$2:$I$1500,'1.PrepList'!$G$2:$G$1500,"")&amp;"",""))</f>
        <v/>
      </c>
      <c r="B775" s="638" t="str">
        <f>IF($C775="","",IFERROR(_xlfn.XLOOKUP($C775,'1.PrepList'!$I$2:$I$1500,'1.PrepList'!$H$2:$H$1500,"")&amp;"",""))</f>
        <v/>
      </c>
      <c r="D775" s="638" t="str">
        <f>IF($C775="","",IFERROR(_xlfn.XLOOKUP($C775,'1.PrepList'!$I$2:$I$1500,'1.PrepList'!$J$2:$J$1500,"")&amp;"",""))</f>
        <v/>
      </c>
      <c r="E775" s="638" t="str">
        <f>IF($C775="","",IFERROR(_xlfn.XLOOKUP($C775,'1.PrepList'!$I$2:$I$1500,'1.PrepList'!$N$2:$N$1500,"")&amp;"",""))</f>
        <v/>
      </c>
      <c r="F775" s="638" t="str">
        <f>IF($C775="","",IFERROR(_xlfn.XLOOKUP($C775,'1.PrepList'!$I$2:$I$1500,'1.PrepList'!$K$2:$K$1500,"")&amp;"",""))</f>
        <v/>
      </c>
      <c r="H775" s="644" t="str">
        <f>IF($C775="","",IFERROR(IF(_xlfn.XLOOKUP($C775,tbl_StartedStatus[Bold ID],tbl_StartedStatus[Started])="Started","Yes",IF(_xlfn.XLOOKUP($C775,tbl_StartedStatus[Bold ID],tbl_StartedStatus[Started])="No Show","No Show","")),""))</f>
        <v/>
      </c>
    </row>
    <row r="776" spans="1:8" ht="15" customHeight="1" thickBot="1">
      <c r="A776" s="38" t="str">
        <f>IF($C776="","",IFERROR(_xlfn.XLOOKUP($C776,'1.PrepList'!$I$2:$I$1500,'1.PrepList'!$G$2:$G$1500,"")&amp;"",""))</f>
        <v/>
      </c>
      <c r="B776" s="638" t="str">
        <f>IF($C776="","",IFERROR(_xlfn.XLOOKUP($C776,'1.PrepList'!$I$2:$I$1500,'1.PrepList'!$H$2:$H$1500,"")&amp;"",""))</f>
        <v/>
      </c>
      <c r="D776" s="638" t="str">
        <f>IF($C776="","",IFERROR(_xlfn.XLOOKUP($C776,'1.PrepList'!$I$2:$I$1500,'1.PrepList'!$J$2:$J$1500,"")&amp;"",""))</f>
        <v/>
      </c>
      <c r="E776" s="638" t="str">
        <f>IF($C776="","",IFERROR(_xlfn.XLOOKUP($C776,'1.PrepList'!$I$2:$I$1500,'1.PrepList'!$N$2:$N$1500,"")&amp;"",""))</f>
        <v/>
      </c>
      <c r="F776" s="638" t="str">
        <f>IF($C776="","",IFERROR(_xlfn.XLOOKUP($C776,'1.PrepList'!$I$2:$I$1500,'1.PrepList'!$K$2:$K$1500,"")&amp;"",""))</f>
        <v/>
      </c>
      <c r="H776" s="644" t="str">
        <f>IF($C776="","",IFERROR(IF(_xlfn.XLOOKUP($C776,tbl_StartedStatus[Bold ID],tbl_StartedStatus[Started])="Started","Yes",IF(_xlfn.XLOOKUP($C776,tbl_StartedStatus[Bold ID],tbl_StartedStatus[Started])="No Show","No Show","")),""))</f>
        <v/>
      </c>
    </row>
    <row r="777" spans="1:8" ht="15" customHeight="1" thickBot="1">
      <c r="A777" s="38" t="str">
        <f>IF($C777="","",IFERROR(_xlfn.XLOOKUP($C777,'1.PrepList'!$I$2:$I$1500,'1.PrepList'!$G$2:$G$1500,"")&amp;"",""))</f>
        <v/>
      </c>
      <c r="B777" s="638" t="str">
        <f>IF($C777="","",IFERROR(_xlfn.XLOOKUP($C777,'1.PrepList'!$I$2:$I$1500,'1.PrepList'!$H$2:$H$1500,"")&amp;"",""))</f>
        <v/>
      </c>
      <c r="D777" s="638" t="str">
        <f>IF($C777="","",IFERROR(_xlfn.XLOOKUP($C777,'1.PrepList'!$I$2:$I$1500,'1.PrepList'!$J$2:$J$1500,"")&amp;"",""))</f>
        <v/>
      </c>
      <c r="E777" s="638" t="str">
        <f>IF($C777="","",IFERROR(_xlfn.XLOOKUP($C777,'1.PrepList'!$I$2:$I$1500,'1.PrepList'!$N$2:$N$1500,"")&amp;"",""))</f>
        <v/>
      </c>
      <c r="F777" s="638" t="str">
        <f>IF($C777="","",IFERROR(_xlfn.XLOOKUP($C777,'1.PrepList'!$I$2:$I$1500,'1.PrepList'!$K$2:$K$1500,"")&amp;"",""))</f>
        <v/>
      </c>
      <c r="H777" s="644" t="str">
        <f>IF($C777="","",IFERROR(IF(_xlfn.XLOOKUP($C777,tbl_StartedStatus[Bold ID],tbl_StartedStatus[Started])="Started","Yes",IF(_xlfn.XLOOKUP($C777,tbl_StartedStatus[Bold ID],tbl_StartedStatus[Started])="No Show","No Show","")),""))</f>
        <v/>
      </c>
    </row>
    <row r="778" spans="1:8" ht="15" customHeight="1" thickBot="1">
      <c r="A778" s="38" t="str">
        <f>IF($C778="","",IFERROR(_xlfn.XLOOKUP($C778,'1.PrepList'!$I$2:$I$1500,'1.PrepList'!$G$2:$G$1500,"")&amp;"",""))</f>
        <v/>
      </c>
      <c r="B778" s="638" t="str">
        <f>IF($C778="","",IFERROR(_xlfn.XLOOKUP($C778,'1.PrepList'!$I$2:$I$1500,'1.PrepList'!$H$2:$H$1500,"")&amp;"",""))</f>
        <v/>
      </c>
      <c r="D778" s="638" t="str">
        <f>IF($C778="","",IFERROR(_xlfn.XLOOKUP($C778,'1.PrepList'!$I$2:$I$1500,'1.PrepList'!$J$2:$J$1500,"")&amp;"",""))</f>
        <v/>
      </c>
      <c r="E778" s="638" t="str">
        <f>IF($C778="","",IFERROR(_xlfn.XLOOKUP($C778,'1.PrepList'!$I$2:$I$1500,'1.PrepList'!$N$2:$N$1500,"")&amp;"",""))</f>
        <v/>
      </c>
      <c r="F778" s="638" t="str">
        <f>IF($C778="","",IFERROR(_xlfn.XLOOKUP($C778,'1.PrepList'!$I$2:$I$1500,'1.PrepList'!$K$2:$K$1500,"")&amp;"",""))</f>
        <v/>
      </c>
      <c r="H778" s="644" t="str">
        <f>IF($C778="","",IFERROR(IF(_xlfn.XLOOKUP($C778,tbl_StartedStatus[Bold ID],tbl_StartedStatus[Started])="Started","Yes",IF(_xlfn.XLOOKUP($C778,tbl_StartedStatus[Bold ID],tbl_StartedStatus[Started])="No Show","No Show","")),""))</f>
        <v/>
      </c>
    </row>
    <row r="779" spans="1:8" ht="15" customHeight="1" thickBot="1">
      <c r="A779" s="38" t="str">
        <f>IF($C779="","",IFERROR(_xlfn.XLOOKUP($C779,'1.PrepList'!$I$2:$I$1500,'1.PrepList'!$G$2:$G$1500,"")&amp;"",""))</f>
        <v/>
      </c>
      <c r="B779" s="638" t="str">
        <f>IF($C779="","",IFERROR(_xlfn.XLOOKUP($C779,'1.PrepList'!$I$2:$I$1500,'1.PrepList'!$H$2:$H$1500,"")&amp;"",""))</f>
        <v/>
      </c>
      <c r="D779" s="638" t="str">
        <f>IF($C779="","",IFERROR(_xlfn.XLOOKUP($C779,'1.PrepList'!$I$2:$I$1500,'1.PrepList'!$J$2:$J$1500,"")&amp;"",""))</f>
        <v/>
      </c>
      <c r="E779" s="638" t="str">
        <f>IF($C779="","",IFERROR(_xlfn.XLOOKUP($C779,'1.PrepList'!$I$2:$I$1500,'1.PrepList'!$N$2:$N$1500,"")&amp;"",""))</f>
        <v/>
      </c>
      <c r="F779" s="638" t="str">
        <f>IF($C779="","",IFERROR(_xlfn.XLOOKUP($C779,'1.PrepList'!$I$2:$I$1500,'1.PrepList'!$K$2:$K$1500,"")&amp;"",""))</f>
        <v/>
      </c>
      <c r="H779" s="644" t="str">
        <f>IF($C779="","",IFERROR(IF(_xlfn.XLOOKUP($C779,tbl_StartedStatus[Bold ID],tbl_StartedStatus[Started])="Started","Yes",IF(_xlfn.XLOOKUP($C779,tbl_StartedStatus[Bold ID],tbl_StartedStatus[Started])="No Show","No Show","")),""))</f>
        <v/>
      </c>
    </row>
    <row r="780" spans="1:8" ht="15" customHeight="1" thickBot="1">
      <c r="A780" s="38" t="str">
        <f>IF($C780="","",IFERROR(_xlfn.XLOOKUP($C780,'1.PrepList'!$I$2:$I$1500,'1.PrepList'!$G$2:$G$1500,"")&amp;"",""))</f>
        <v/>
      </c>
      <c r="B780" s="638" t="str">
        <f>IF($C780="","",IFERROR(_xlfn.XLOOKUP($C780,'1.PrepList'!$I$2:$I$1500,'1.PrepList'!$H$2:$H$1500,"")&amp;"",""))</f>
        <v/>
      </c>
      <c r="D780" s="638" t="str">
        <f>IF($C780="","",IFERROR(_xlfn.XLOOKUP($C780,'1.PrepList'!$I$2:$I$1500,'1.PrepList'!$J$2:$J$1500,"")&amp;"",""))</f>
        <v/>
      </c>
      <c r="E780" s="638" t="str">
        <f>IF($C780="","",IFERROR(_xlfn.XLOOKUP($C780,'1.PrepList'!$I$2:$I$1500,'1.PrepList'!$N$2:$N$1500,"")&amp;"",""))</f>
        <v/>
      </c>
      <c r="F780" s="638" t="str">
        <f>IF($C780="","",IFERROR(_xlfn.XLOOKUP($C780,'1.PrepList'!$I$2:$I$1500,'1.PrepList'!$K$2:$K$1500,"")&amp;"",""))</f>
        <v/>
      </c>
      <c r="H780" s="644" t="str">
        <f>IF($C780="","",IFERROR(IF(_xlfn.XLOOKUP($C780,tbl_StartedStatus[Bold ID],tbl_StartedStatus[Started])="Started","Yes",IF(_xlfn.XLOOKUP($C780,tbl_StartedStatus[Bold ID],tbl_StartedStatus[Started])="No Show","No Show","")),""))</f>
        <v/>
      </c>
    </row>
    <row r="781" spans="1:8" ht="15" customHeight="1" thickBot="1">
      <c r="A781" s="38" t="str">
        <f>IF($C781="","",IFERROR(_xlfn.XLOOKUP($C781,'1.PrepList'!$I$2:$I$1500,'1.PrepList'!$G$2:$G$1500,"")&amp;"",""))</f>
        <v/>
      </c>
      <c r="B781" s="638" t="str">
        <f>IF($C781="","",IFERROR(_xlfn.XLOOKUP($C781,'1.PrepList'!$I$2:$I$1500,'1.PrepList'!$H$2:$H$1500,"")&amp;"",""))</f>
        <v/>
      </c>
      <c r="D781" s="638" t="str">
        <f>IF($C781="","",IFERROR(_xlfn.XLOOKUP($C781,'1.PrepList'!$I$2:$I$1500,'1.PrepList'!$J$2:$J$1500,"")&amp;"",""))</f>
        <v/>
      </c>
      <c r="E781" s="638" t="str">
        <f>IF($C781="","",IFERROR(_xlfn.XLOOKUP($C781,'1.PrepList'!$I$2:$I$1500,'1.PrepList'!$N$2:$N$1500,"")&amp;"",""))</f>
        <v/>
      </c>
      <c r="F781" s="638" t="str">
        <f>IF($C781="","",IFERROR(_xlfn.XLOOKUP($C781,'1.PrepList'!$I$2:$I$1500,'1.PrepList'!$K$2:$K$1500,"")&amp;"",""))</f>
        <v/>
      </c>
      <c r="H781" s="644" t="str">
        <f>IF($C781="","",IFERROR(IF(_xlfn.XLOOKUP($C781,tbl_StartedStatus[Bold ID],tbl_StartedStatus[Started])="Started","Yes",IF(_xlfn.XLOOKUP($C781,tbl_StartedStatus[Bold ID],tbl_StartedStatus[Started])="No Show","No Show","")),""))</f>
        <v/>
      </c>
    </row>
    <row r="782" spans="1:8" ht="15" customHeight="1" thickBot="1">
      <c r="A782" s="38" t="str">
        <f>IF($C782="","",IFERROR(_xlfn.XLOOKUP($C782,'1.PrepList'!$I$2:$I$1500,'1.PrepList'!$G$2:$G$1500,"")&amp;"",""))</f>
        <v/>
      </c>
      <c r="B782" s="638" t="str">
        <f>IF($C782="","",IFERROR(_xlfn.XLOOKUP($C782,'1.PrepList'!$I$2:$I$1500,'1.PrepList'!$H$2:$H$1500,"")&amp;"",""))</f>
        <v/>
      </c>
      <c r="D782" s="638" t="str">
        <f>IF($C782="","",IFERROR(_xlfn.XLOOKUP($C782,'1.PrepList'!$I$2:$I$1500,'1.PrepList'!$J$2:$J$1500,"")&amp;"",""))</f>
        <v/>
      </c>
      <c r="E782" s="638" t="str">
        <f>IF($C782="","",IFERROR(_xlfn.XLOOKUP($C782,'1.PrepList'!$I$2:$I$1500,'1.PrepList'!$N$2:$N$1500,"")&amp;"",""))</f>
        <v/>
      </c>
      <c r="F782" s="638" t="str">
        <f>IF($C782="","",IFERROR(_xlfn.XLOOKUP($C782,'1.PrepList'!$I$2:$I$1500,'1.PrepList'!$K$2:$K$1500,"")&amp;"",""))</f>
        <v/>
      </c>
      <c r="H782" s="644" t="str">
        <f>IF($C782="","",IFERROR(IF(_xlfn.XLOOKUP($C782,tbl_StartedStatus[Bold ID],tbl_StartedStatus[Started])="Started","Yes",IF(_xlfn.XLOOKUP($C782,tbl_StartedStatus[Bold ID],tbl_StartedStatus[Started])="No Show","No Show","")),""))</f>
        <v/>
      </c>
    </row>
    <row r="783" spans="1:8" ht="15" customHeight="1" thickBot="1">
      <c r="A783" s="38" t="str">
        <f>IF($C783="","",IFERROR(_xlfn.XLOOKUP($C783,'1.PrepList'!$I$2:$I$1500,'1.PrepList'!$G$2:$G$1500,"")&amp;"",""))</f>
        <v/>
      </c>
      <c r="B783" s="638" t="str">
        <f>IF($C783="","",IFERROR(_xlfn.XLOOKUP($C783,'1.PrepList'!$I$2:$I$1500,'1.PrepList'!$H$2:$H$1500,"")&amp;"",""))</f>
        <v/>
      </c>
      <c r="D783" s="638" t="str">
        <f>IF($C783="","",IFERROR(_xlfn.XLOOKUP($C783,'1.PrepList'!$I$2:$I$1500,'1.PrepList'!$J$2:$J$1500,"")&amp;"",""))</f>
        <v/>
      </c>
      <c r="E783" s="638" t="str">
        <f>IF($C783="","",IFERROR(_xlfn.XLOOKUP($C783,'1.PrepList'!$I$2:$I$1500,'1.PrepList'!$N$2:$N$1500,"")&amp;"",""))</f>
        <v/>
      </c>
      <c r="F783" s="638" t="str">
        <f>IF($C783="","",IFERROR(_xlfn.XLOOKUP($C783,'1.PrepList'!$I$2:$I$1500,'1.PrepList'!$K$2:$K$1500,"")&amp;"",""))</f>
        <v/>
      </c>
      <c r="H783" s="644" t="str">
        <f>IF($C783="","",IFERROR(IF(_xlfn.XLOOKUP($C783,tbl_StartedStatus[Bold ID],tbl_StartedStatus[Started])="Started","Yes",IF(_xlfn.XLOOKUP($C783,tbl_StartedStatus[Bold ID],tbl_StartedStatus[Started])="No Show","No Show","")),""))</f>
        <v/>
      </c>
    </row>
    <row r="784" spans="1:8" ht="15" customHeight="1" thickBot="1">
      <c r="A784" s="38" t="str">
        <f>IF($C784="","",IFERROR(_xlfn.XLOOKUP($C784,'1.PrepList'!$I$2:$I$1500,'1.PrepList'!$G$2:$G$1500,"")&amp;"",""))</f>
        <v/>
      </c>
      <c r="B784" s="638" t="str">
        <f>IF($C784="","",IFERROR(_xlfn.XLOOKUP($C784,'1.PrepList'!$I$2:$I$1500,'1.PrepList'!$H$2:$H$1500,"")&amp;"",""))</f>
        <v/>
      </c>
      <c r="D784" s="638" t="str">
        <f>IF($C784="","",IFERROR(_xlfn.XLOOKUP($C784,'1.PrepList'!$I$2:$I$1500,'1.PrepList'!$J$2:$J$1500,"")&amp;"",""))</f>
        <v/>
      </c>
      <c r="E784" s="638" t="str">
        <f>IF($C784="","",IFERROR(_xlfn.XLOOKUP($C784,'1.PrepList'!$I$2:$I$1500,'1.PrepList'!$N$2:$N$1500,"")&amp;"",""))</f>
        <v/>
      </c>
      <c r="F784" s="638" t="str">
        <f>IF($C784="","",IFERROR(_xlfn.XLOOKUP($C784,'1.PrepList'!$I$2:$I$1500,'1.PrepList'!$K$2:$K$1500,"")&amp;"",""))</f>
        <v/>
      </c>
      <c r="H784" s="644" t="str">
        <f>IF($C784="","",IFERROR(IF(_xlfn.XLOOKUP($C784,tbl_StartedStatus[Bold ID],tbl_StartedStatus[Started])="Started","Yes",IF(_xlfn.XLOOKUP($C784,tbl_StartedStatus[Bold ID],tbl_StartedStatus[Started])="No Show","No Show","")),""))</f>
        <v/>
      </c>
    </row>
    <row r="785" spans="1:8" ht="15" customHeight="1" thickBot="1">
      <c r="A785" s="38" t="str">
        <f>IF($C785="","",IFERROR(_xlfn.XLOOKUP($C785,'1.PrepList'!$I$2:$I$1500,'1.PrepList'!$G$2:$G$1500,"")&amp;"",""))</f>
        <v/>
      </c>
      <c r="B785" s="638" t="str">
        <f>IF($C785="","",IFERROR(_xlfn.XLOOKUP($C785,'1.PrepList'!$I$2:$I$1500,'1.PrepList'!$H$2:$H$1500,"")&amp;"",""))</f>
        <v/>
      </c>
      <c r="D785" s="638" t="str">
        <f>IF($C785="","",IFERROR(_xlfn.XLOOKUP($C785,'1.PrepList'!$I$2:$I$1500,'1.PrepList'!$J$2:$J$1500,"")&amp;"",""))</f>
        <v/>
      </c>
      <c r="E785" s="638" t="str">
        <f>IF($C785="","",IFERROR(_xlfn.XLOOKUP($C785,'1.PrepList'!$I$2:$I$1500,'1.PrepList'!$N$2:$N$1500,"")&amp;"",""))</f>
        <v/>
      </c>
      <c r="F785" s="638" t="str">
        <f>IF($C785="","",IFERROR(_xlfn.XLOOKUP($C785,'1.PrepList'!$I$2:$I$1500,'1.PrepList'!$K$2:$K$1500,"")&amp;"",""))</f>
        <v/>
      </c>
      <c r="H785" s="644" t="str">
        <f>IF($C785="","",IFERROR(IF(_xlfn.XLOOKUP($C785,tbl_StartedStatus[Bold ID],tbl_StartedStatus[Started])="Started","Yes",IF(_xlfn.XLOOKUP($C785,tbl_StartedStatus[Bold ID],tbl_StartedStatus[Started])="No Show","No Show","")),""))</f>
        <v/>
      </c>
    </row>
    <row r="786" spans="1:8" ht="15" customHeight="1" thickBot="1">
      <c r="A786" s="38" t="str">
        <f>IF($C786="","",IFERROR(_xlfn.XLOOKUP($C786,'1.PrepList'!$I$2:$I$1500,'1.PrepList'!$G$2:$G$1500,"")&amp;"",""))</f>
        <v/>
      </c>
      <c r="B786" s="638" t="str">
        <f>IF($C786="","",IFERROR(_xlfn.XLOOKUP($C786,'1.PrepList'!$I$2:$I$1500,'1.PrepList'!$H$2:$H$1500,"")&amp;"",""))</f>
        <v/>
      </c>
      <c r="D786" s="638" t="str">
        <f>IF($C786="","",IFERROR(_xlfn.XLOOKUP($C786,'1.PrepList'!$I$2:$I$1500,'1.PrepList'!$J$2:$J$1500,"")&amp;"",""))</f>
        <v/>
      </c>
      <c r="E786" s="638" t="str">
        <f>IF($C786="","",IFERROR(_xlfn.XLOOKUP($C786,'1.PrepList'!$I$2:$I$1500,'1.PrepList'!$N$2:$N$1500,"")&amp;"",""))</f>
        <v/>
      </c>
      <c r="F786" s="638" t="str">
        <f>IF($C786="","",IFERROR(_xlfn.XLOOKUP($C786,'1.PrepList'!$I$2:$I$1500,'1.PrepList'!$K$2:$K$1500,"")&amp;"",""))</f>
        <v/>
      </c>
      <c r="H786" s="644" t="str">
        <f>IF($C786="","",IFERROR(IF(_xlfn.XLOOKUP($C786,tbl_StartedStatus[Bold ID],tbl_StartedStatus[Started])="Started","Yes",IF(_xlfn.XLOOKUP($C786,tbl_StartedStatus[Bold ID],tbl_StartedStatus[Started])="No Show","No Show","")),""))</f>
        <v/>
      </c>
    </row>
    <row r="787" spans="1:8" ht="15" customHeight="1" thickBot="1">
      <c r="A787" s="38" t="str">
        <f>IF($C787="","",IFERROR(_xlfn.XLOOKUP($C787,'1.PrepList'!$I$2:$I$1500,'1.PrepList'!$G$2:$G$1500,"")&amp;"",""))</f>
        <v/>
      </c>
      <c r="B787" s="638" t="str">
        <f>IF($C787="","",IFERROR(_xlfn.XLOOKUP($C787,'1.PrepList'!$I$2:$I$1500,'1.PrepList'!$H$2:$H$1500,"")&amp;"",""))</f>
        <v/>
      </c>
      <c r="D787" s="638" t="str">
        <f>IF($C787="","",IFERROR(_xlfn.XLOOKUP($C787,'1.PrepList'!$I$2:$I$1500,'1.PrepList'!$J$2:$J$1500,"")&amp;"",""))</f>
        <v/>
      </c>
      <c r="E787" s="638" t="str">
        <f>IF($C787="","",IFERROR(_xlfn.XLOOKUP($C787,'1.PrepList'!$I$2:$I$1500,'1.PrepList'!$N$2:$N$1500,"")&amp;"",""))</f>
        <v/>
      </c>
      <c r="F787" s="638" t="str">
        <f>IF($C787="","",IFERROR(_xlfn.XLOOKUP($C787,'1.PrepList'!$I$2:$I$1500,'1.PrepList'!$K$2:$K$1500,"")&amp;"",""))</f>
        <v/>
      </c>
      <c r="H787" s="644" t="str">
        <f>IF($C787="","",IFERROR(IF(_xlfn.XLOOKUP($C787,tbl_StartedStatus[Bold ID],tbl_StartedStatus[Started])="Started","Yes",IF(_xlfn.XLOOKUP($C787,tbl_StartedStatus[Bold ID],tbl_StartedStatus[Started])="No Show","No Show","")),""))</f>
        <v/>
      </c>
    </row>
    <row r="788" spans="1:8" ht="15" customHeight="1" thickBot="1">
      <c r="A788" s="38" t="str">
        <f>IF($C788="","",IFERROR(_xlfn.XLOOKUP($C788,'1.PrepList'!$I$2:$I$1500,'1.PrepList'!$G$2:$G$1500,"")&amp;"",""))</f>
        <v/>
      </c>
      <c r="B788" s="638" t="str">
        <f>IF($C788="","",IFERROR(_xlfn.XLOOKUP($C788,'1.PrepList'!$I$2:$I$1500,'1.PrepList'!$H$2:$H$1500,"")&amp;"",""))</f>
        <v/>
      </c>
      <c r="D788" s="638" t="str">
        <f>IF($C788="","",IFERROR(_xlfn.XLOOKUP($C788,'1.PrepList'!$I$2:$I$1500,'1.PrepList'!$J$2:$J$1500,"")&amp;"",""))</f>
        <v/>
      </c>
      <c r="E788" s="638" t="str">
        <f>IF($C788="","",IFERROR(_xlfn.XLOOKUP($C788,'1.PrepList'!$I$2:$I$1500,'1.PrepList'!$N$2:$N$1500,"")&amp;"",""))</f>
        <v/>
      </c>
      <c r="F788" s="638" t="str">
        <f>IF($C788="","",IFERROR(_xlfn.XLOOKUP($C788,'1.PrepList'!$I$2:$I$1500,'1.PrepList'!$K$2:$K$1500,"")&amp;"",""))</f>
        <v/>
      </c>
      <c r="H788" s="644" t="str">
        <f>IF($C788="","",IFERROR(IF(_xlfn.XLOOKUP($C788,tbl_StartedStatus[Bold ID],tbl_StartedStatus[Started])="Started","Yes",IF(_xlfn.XLOOKUP($C788,tbl_StartedStatus[Bold ID],tbl_StartedStatus[Started])="No Show","No Show","")),""))</f>
        <v/>
      </c>
    </row>
    <row r="789" spans="1:8" ht="15" customHeight="1" thickBot="1">
      <c r="A789" s="38" t="str">
        <f>IF($C789="","",IFERROR(_xlfn.XLOOKUP($C789,'1.PrepList'!$I$2:$I$1500,'1.PrepList'!$G$2:$G$1500,"")&amp;"",""))</f>
        <v/>
      </c>
      <c r="B789" s="638" t="str">
        <f>IF($C789="","",IFERROR(_xlfn.XLOOKUP($C789,'1.PrepList'!$I$2:$I$1500,'1.PrepList'!$H$2:$H$1500,"")&amp;"",""))</f>
        <v/>
      </c>
      <c r="D789" s="638" t="str">
        <f>IF($C789="","",IFERROR(_xlfn.XLOOKUP($C789,'1.PrepList'!$I$2:$I$1500,'1.PrepList'!$J$2:$J$1500,"")&amp;"",""))</f>
        <v/>
      </c>
      <c r="E789" s="638" t="str">
        <f>IF($C789="","",IFERROR(_xlfn.XLOOKUP($C789,'1.PrepList'!$I$2:$I$1500,'1.PrepList'!$N$2:$N$1500,"")&amp;"",""))</f>
        <v/>
      </c>
      <c r="F789" s="638" t="str">
        <f>IF($C789="","",IFERROR(_xlfn.XLOOKUP($C789,'1.PrepList'!$I$2:$I$1500,'1.PrepList'!$K$2:$K$1500,"")&amp;"",""))</f>
        <v/>
      </c>
      <c r="H789" s="644" t="str">
        <f>IF($C789="","",IFERROR(IF(_xlfn.XLOOKUP($C789,tbl_StartedStatus[Bold ID],tbl_StartedStatus[Started])="Started","Yes",IF(_xlfn.XLOOKUP($C789,tbl_StartedStatus[Bold ID],tbl_StartedStatus[Started])="No Show","No Show","")),""))</f>
        <v/>
      </c>
    </row>
    <row r="790" spans="1:8" ht="15" customHeight="1" thickBot="1">
      <c r="A790" s="38" t="str">
        <f>IF($C790="","",IFERROR(_xlfn.XLOOKUP($C790,'1.PrepList'!$I$2:$I$1500,'1.PrepList'!$G$2:$G$1500,"")&amp;"",""))</f>
        <v/>
      </c>
      <c r="B790" s="638" t="str">
        <f>IF($C790="","",IFERROR(_xlfn.XLOOKUP($C790,'1.PrepList'!$I$2:$I$1500,'1.PrepList'!$H$2:$H$1500,"")&amp;"",""))</f>
        <v/>
      </c>
      <c r="D790" s="638" t="str">
        <f>IF($C790="","",IFERROR(_xlfn.XLOOKUP($C790,'1.PrepList'!$I$2:$I$1500,'1.PrepList'!$J$2:$J$1500,"")&amp;"",""))</f>
        <v/>
      </c>
      <c r="E790" s="638" t="str">
        <f>IF($C790="","",IFERROR(_xlfn.XLOOKUP($C790,'1.PrepList'!$I$2:$I$1500,'1.PrepList'!$N$2:$N$1500,"")&amp;"",""))</f>
        <v/>
      </c>
      <c r="F790" s="638" t="str">
        <f>IF($C790="","",IFERROR(_xlfn.XLOOKUP($C790,'1.PrepList'!$I$2:$I$1500,'1.PrepList'!$K$2:$K$1500,"")&amp;"",""))</f>
        <v/>
      </c>
      <c r="H790" s="644" t="str">
        <f>IF($C790="","",IFERROR(IF(_xlfn.XLOOKUP($C790,tbl_StartedStatus[Bold ID],tbl_StartedStatus[Started])="Started","Yes",IF(_xlfn.XLOOKUP($C790,tbl_StartedStatus[Bold ID],tbl_StartedStatus[Started])="No Show","No Show","")),""))</f>
        <v/>
      </c>
    </row>
    <row r="791" spans="1:8" ht="15" customHeight="1" thickBot="1">
      <c r="A791" s="38" t="str">
        <f>IF($C791="","",IFERROR(_xlfn.XLOOKUP($C791,'1.PrepList'!$I$2:$I$1500,'1.PrepList'!$G$2:$G$1500,"")&amp;"",""))</f>
        <v/>
      </c>
      <c r="B791" s="638" t="str">
        <f>IF($C791="","",IFERROR(_xlfn.XLOOKUP($C791,'1.PrepList'!$I$2:$I$1500,'1.PrepList'!$H$2:$H$1500,"")&amp;"",""))</f>
        <v/>
      </c>
      <c r="D791" s="638" t="str">
        <f>IF($C791="","",IFERROR(_xlfn.XLOOKUP($C791,'1.PrepList'!$I$2:$I$1500,'1.PrepList'!$J$2:$J$1500,"")&amp;"",""))</f>
        <v/>
      </c>
      <c r="E791" s="638" t="str">
        <f>IF($C791="","",IFERROR(_xlfn.XLOOKUP($C791,'1.PrepList'!$I$2:$I$1500,'1.PrepList'!$N$2:$N$1500,"")&amp;"",""))</f>
        <v/>
      </c>
      <c r="F791" s="638" t="str">
        <f>IF($C791="","",IFERROR(_xlfn.XLOOKUP($C791,'1.PrepList'!$I$2:$I$1500,'1.PrepList'!$K$2:$K$1500,"")&amp;"",""))</f>
        <v/>
      </c>
      <c r="H791" s="644" t="str">
        <f>IF($C791="","",IFERROR(IF(_xlfn.XLOOKUP($C791,tbl_StartedStatus[Bold ID],tbl_StartedStatus[Started])="Started","Yes",IF(_xlfn.XLOOKUP($C791,tbl_StartedStatus[Bold ID],tbl_StartedStatus[Started])="No Show","No Show","")),""))</f>
        <v/>
      </c>
    </row>
    <row r="792" spans="1:8" ht="15" customHeight="1" thickBot="1">
      <c r="A792" s="38" t="str">
        <f>IF($C792="","",IFERROR(_xlfn.XLOOKUP($C792,'1.PrepList'!$I$2:$I$1500,'1.PrepList'!$G$2:$G$1500,"")&amp;"",""))</f>
        <v/>
      </c>
      <c r="B792" s="638" t="str">
        <f>IF($C792="","",IFERROR(_xlfn.XLOOKUP($C792,'1.PrepList'!$I$2:$I$1500,'1.PrepList'!$H$2:$H$1500,"")&amp;"",""))</f>
        <v/>
      </c>
      <c r="D792" s="638" t="str">
        <f>IF($C792="","",IFERROR(_xlfn.XLOOKUP($C792,'1.PrepList'!$I$2:$I$1500,'1.PrepList'!$J$2:$J$1500,"")&amp;"",""))</f>
        <v/>
      </c>
      <c r="E792" s="638" t="str">
        <f>IF($C792="","",IFERROR(_xlfn.XLOOKUP($C792,'1.PrepList'!$I$2:$I$1500,'1.PrepList'!$N$2:$N$1500,"")&amp;"",""))</f>
        <v/>
      </c>
      <c r="F792" s="638" t="str">
        <f>IF($C792="","",IFERROR(_xlfn.XLOOKUP($C792,'1.PrepList'!$I$2:$I$1500,'1.PrepList'!$K$2:$K$1500,"")&amp;"",""))</f>
        <v/>
      </c>
      <c r="H792" s="644" t="str">
        <f>IF($C792="","",IFERROR(IF(_xlfn.XLOOKUP($C792,tbl_StartedStatus[Bold ID],tbl_StartedStatus[Started])="Started","Yes",IF(_xlfn.XLOOKUP($C792,tbl_StartedStatus[Bold ID],tbl_StartedStatus[Started])="No Show","No Show","")),""))</f>
        <v/>
      </c>
    </row>
    <row r="793" spans="1:8" ht="15" customHeight="1" thickBot="1">
      <c r="A793" s="38" t="str">
        <f>IF($C793="","",IFERROR(_xlfn.XLOOKUP($C793,'1.PrepList'!$I$2:$I$1500,'1.PrepList'!$G$2:$G$1500,"")&amp;"",""))</f>
        <v/>
      </c>
      <c r="B793" s="638" t="str">
        <f>IF($C793="","",IFERROR(_xlfn.XLOOKUP($C793,'1.PrepList'!$I$2:$I$1500,'1.PrepList'!$H$2:$H$1500,"")&amp;"",""))</f>
        <v/>
      </c>
      <c r="D793" s="638" t="str">
        <f>IF($C793="","",IFERROR(_xlfn.XLOOKUP($C793,'1.PrepList'!$I$2:$I$1500,'1.PrepList'!$J$2:$J$1500,"")&amp;"",""))</f>
        <v/>
      </c>
      <c r="E793" s="638" t="str">
        <f>IF($C793="","",IFERROR(_xlfn.XLOOKUP($C793,'1.PrepList'!$I$2:$I$1500,'1.PrepList'!$N$2:$N$1500,"")&amp;"",""))</f>
        <v/>
      </c>
      <c r="F793" s="638" t="str">
        <f>IF($C793="","",IFERROR(_xlfn.XLOOKUP($C793,'1.PrepList'!$I$2:$I$1500,'1.PrepList'!$K$2:$K$1500,"")&amp;"",""))</f>
        <v/>
      </c>
      <c r="H793" s="644" t="str">
        <f>IF($C793="","",IFERROR(IF(_xlfn.XLOOKUP($C793,tbl_StartedStatus[Bold ID],tbl_StartedStatus[Started])="Started","Yes",IF(_xlfn.XLOOKUP($C793,tbl_StartedStatus[Bold ID],tbl_StartedStatus[Started])="No Show","No Show","")),""))</f>
        <v/>
      </c>
    </row>
    <row r="794" spans="1:8" ht="15" customHeight="1" thickBot="1">
      <c r="A794" s="38" t="str">
        <f>IF($C794="","",IFERROR(_xlfn.XLOOKUP($C794,'1.PrepList'!$I$2:$I$1500,'1.PrepList'!$G$2:$G$1500,"")&amp;"",""))</f>
        <v/>
      </c>
      <c r="B794" s="638" t="str">
        <f>IF($C794="","",IFERROR(_xlfn.XLOOKUP($C794,'1.PrepList'!$I$2:$I$1500,'1.PrepList'!$H$2:$H$1500,"")&amp;"",""))</f>
        <v/>
      </c>
      <c r="D794" s="638" t="str">
        <f>IF($C794="","",IFERROR(_xlfn.XLOOKUP($C794,'1.PrepList'!$I$2:$I$1500,'1.PrepList'!$J$2:$J$1500,"")&amp;"",""))</f>
        <v/>
      </c>
      <c r="E794" s="638" t="str">
        <f>IF($C794="","",IFERROR(_xlfn.XLOOKUP($C794,'1.PrepList'!$I$2:$I$1500,'1.PrepList'!$N$2:$N$1500,"")&amp;"",""))</f>
        <v/>
      </c>
      <c r="F794" s="638" t="str">
        <f>IF($C794="","",IFERROR(_xlfn.XLOOKUP($C794,'1.PrepList'!$I$2:$I$1500,'1.PrepList'!$K$2:$K$1500,"")&amp;"",""))</f>
        <v/>
      </c>
      <c r="H794" s="644" t="str">
        <f>IF($C794="","",IFERROR(IF(_xlfn.XLOOKUP($C794,tbl_StartedStatus[Bold ID],tbl_StartedStatus[Started])="Started","Yes",IF(_xlfn.XLOOKUP($C794,tbl_StartedStatus[Bold ID],tbl_StartedStatus[Started])="No Show","No Show","")),""))</f>
        <v/>
      </c>
    </row>
    <row r="795" spans="1:8" ht="15" customHeight="1" thickBot="1">
      <c r="A795" s="38" t="str">
        <f>IF($C795="","",IFERROR(_xlfn.XLOOKUP($C795,'1.PrepList'!$I$2:$I$1500,'1.PrepList'!$G$2:$G$1500,"")&amp;"",""))</f>
        <v/>
      </c>
      <c r="B795" s="638" t="str">
        <f>IF($C795="","",IFERROR(_xlfn.XLOOKUP($C795,'1.PrepList'!$I$2:$I$1500,'1.PrepList'!$H$2:$H$1500,"")&amp;"",""))</f>
        <v/>
      </c>
      <c r="D795" s="638" t="str">
        <f>IF($C795="","",IFERROR(_xlfn.XLOOKUP($C795,'1.PrepList'!$I$2:$I$1500,'1.PrepList'!$J$2:$J$1500,"")&amp;"",""))</f>
        <v/>
      </c>
      <c r="E795" s="638" t="str">
        <f>IF($C795="","",IFERROR(_xlfn.XLOOKUP($C795,'1.PrepList'!$I$2:$I$1500,'1.PrepList'!$N$2:$N$1500,"")&amp;"",""))</f>
        <v/>
      </c>
      <c r="F795" s="638" t="str">
        <f>IF($C795="","",IFERROR(_xlfn.XLOOKUP($C795,'1.PrepList'!$I$2:$I$1500,'1.PrepList'!$K$2:$K$1500,"")&amp;"",""))</f>
        <v/>
      </c>
      <c r="H795" s="644" t="str">
        <f>IF($C795="","",IFERROR(IF(_xlfn.XLOOKUP($C795,tbl_StartedStatus[Bold ID],tbl_StartedStatus[Started])="Started","Yes",IF(_xlfn.XLOOKUP($C795,tbl_StartedStatus[Bold ID],tbl_StartedStatus[Started])="No Show","No Show","")),""))</f>
        <v/>
      </c>
    </row>
    <row r="796" spans="1:8" ht="15" customHeight="1" thickBot="1">
      <c r="A796" s="38" t="str">
        <f>IF($C796="","",IFERROR(_xlfn.XLOOKUP($C796,'1.PrepList'!$I$2:$I$1500,'1.PrepList'!$G$2:$G$1500,"")&amp;"",""))</f>
        <v/>
      </c>
      <c r="B796" s="638" t="str">
        <f>IF($C796="","",IFERROR(_xlfn.XLOOKUP($C796,'1.PrepList'!$I$2:$I$1500,'1.PrepList'!$H$2:$H$1500,"")&amp;"",""))</f>
        <v/>
      </c>
      <c r="D796" s="638" t="str">
        <f>IF($C796="","",IFERROR(_xlfn.XLOOKUP($C796,'1.PrepList'!$I$2:$I$1500,'1.PrepList'!$J$2:$J$1500,"")&amp;"",""))</f>
        <v/>
      </c>
      <c r="E796" s="638" t="str">
        <f>IF($C796="","",IFERROR(_xlfn.XLOOKUP($C796,'1.PrepList'!$I$2:$I$1500,'1.PrepList'!$N$2:$N$1500,"")&amp;"",""))</f>
        <v/>
      </c>
      <c r="F796" s="638" t="str">
        <f>IF($C796="","",IFERROR(_xlfn.XLOOKUP($C796,'1.PrepList'!$I$2:$I$1500,'1.PrepList'!$K$2:$K$1500,"")&amp;"",""))</f>
        <v/>
      </c>
      <c r="H796" s="644" t="str">
        <f>IF($C796="","",IFERROR(IF(_xlfn.XLOOKUP($C796,tbl_StartedStatus[Bold ID],tbl_StartedStatus[Started])="Started","Yes",IF(_xlfn.XLOOKUP($C796,tbl_StartedStatus[Bold ID],tbl_StartedStatus[Started])="No Show","No Show","")),""))</f>
        <v/>
      </c>
    </row>
    <row r="797" spans="1:8" ht="15" customHeight="1" thickBot="1">
      <c r="A797" s="38" t="str">
        <f>IF($C797="","",IFERROR(_xlfn.XLOOKUP($C797,'1.PrepList'!$I$2:$I$1500,'1.PrepList'!$G$2:$G$1500,"")&amp;"",""))</f>
        <v/>
      </c>
      <c r="B797" s="638" t="str">
        <f>IF($C797="","",IFERROR(_xlfn.XLOOKUP($C797,'1.PrepList'!$I$2:$I$1500,'1.PrepList'!$H$2:$H$1500,"")&amp;"",""))</f>
        <v/>
      </c>
      <c r="D797" s="638" t="str">
        <f>IF($C797="","",IFERROR(_xlfn.XLOOKUP($C797,'1.PrepList'!$I$2:$I$1500,'1.PrepList'!$J$2:$J$1500,"")&amp;"",""))</f>
        <v/>
      </c>
      <c r="E797" s="638" t="str">
        <f>IF($C797="","",IFERROR(_xlfn.XLOOKUP($C797,'1.PrepList'!$I$2:$I$1500,'1.PrepList'!$N$2:$N$1500,"")&amp;"",""))</f>
        <v/>
      </c>
      <c r="F797" s="638" t="str">
        <f>IF($C797="","",IFERROR(_xlfn.XLOOKUP($C797,'1.PrepList'!$I$2:$I$1500,'1.PrepList'!$K$2:$K$1500,"")&amp;"",""))</f>
        <v/>
      </c>
      <c r="H797" s="644" t="str">
        <f>IF($C797="","",IFERROR(IF(_xlfn.XLOOKUP($C797,tbl_StartedStatus[Bold ID],tbl_StartedStatus[Started])="Started","Yes",IF(_xlfn.XLOOKUP($C797,tbl_StartedStatus[Bold ID],tbl_StartedStatus[Started])="No Show","No Show","")),""))</f>
        <v/>
      </c>
    </row>
    <row r="798" spans="1:8" ht="15" customHeight="1" thickBot="1">
      <c r="A798" s="38" t="str">
        <f>IF($C798="","",IFERROR(_xlfn.XLOOKUP($C798,'1.PrepList'!$I$2:$I$1500,'1.PrepList'!$G$2:$G$1500,"")&amp;"",""))</f>
        <v/>
      </c>
      <c r="B798" s="638" t="str">
        <f>IF($C798="","",IFERROR(_xlfn.XLOOKUP($C798,'1.PrepList'!$I$2:$I$1500,'1.PrepList'!$H$2:$H$1500,"")&amp;"",""))</f>
        <v/>
      </c>
      <c r="D798" s="638" t="str">
        <f>IF($C798="","",IFERROR(_xlfn.XLOOKUP($C798,'1.PrepList'!$I$2:$I$1500,'1.PrepList'!$J$2:$J$1500,"")&amp;"",""))</f>
        <v/>
      </c>
      <c r="E798" s="638" t="str">
        <f>IF($C798="","",IFERROR(_xlfn.XLOOKUP($C798,'1.PrepList'!$I$2:$I$1500,'1.PrepList'!$N$2:$N$1500,"")&amp;"",""))</f>
        <v/>
      </c>
      <c r="F798" s="638" t="str">
        <f>IF($C798="","",IFERROR(_xlfn.XLOOKUP($C798,'1.PrepList'!$I$2:$I$1500,'1.PrepList'!$K$2:$K$1500,"")&amp;"",""))</f>
        <v/>
      </c>
      <c r="H798" s="644" t="str">
        <f>IF($C798="","",IFERROR(IF(_xlfn.XLOOKUP($C798,tbl_StartedStatus[Bold ID],tbl_StartedStatus[Started])="Started","Yes",IF(_xlfn.XLOOKUP($C798,tbl_StartedStatus[Bold ID],tbl_StartedStatus[Started])="No Show","No Show","")),""))</f>
        <v/>
      </c>
    </row>
    <row r="799" spans="1:8" ht="15" customHeight="1" thickBot="1">
      <c r="A799" s="38" t="str">
        <f>IF($C799="","",IFERROR(_xlfn.XLOOKUP($C799,'1.PrepList'!$I$2:$I$1500,'1.PrepList'!$G$2:$G$1500,"")&amp;"",""))</f>
        <v/>
      </c>
      <c r="B799" s="638" t="str">
        <f>IF($C799="","",IFERROR(_xlfn.XLOOKUP($C799,'1.PrepList'!$I$2:$I$1500,'1.PrepList'!$H$2:$H$1500,"")&amp;"",""))</f>
        <v/>
      </c>
      <c r="D799" s="638" t="str">
        <f>IF($C799="","",IFERROR(_xlfn.XLOOKUP($C799,'1.PrepList'!$I$2:$I$1500,'1.PrepList'!$J$2:$J$1500,"")&amp;"",""))</f>
        <v/>
      </c>
      <c r="E799" s="638" t="str">
        <f>IF($C799="","",IFERROR(_xlfn.XLOOKUP($C799,'1.PrepList'!$I$2:$I$1500,'1.PrepList'!$N$2:$N$1500,"")&amp;"",""))</f>
        <v/>
      </c>
      <c r="F799" s="638" t="str">
        <f>IF($C799="","",IFERROR(_xlfn.XLOOKUP($C799,'1.PrepList'!$I$2:$I$1500,'1.PrepList'!$K$2:$K$1500,"")&amp;"",""))</f>
        <v/>
      </c>
      <c r="H799" s="644" t="str">
        <f>IF($C799="","",IFERROR(IF(_xlfn.XLOOKUP($C799,tbl_StartedStatus[Bold ID],tbl_StartedStatus[Started])="Started","Yes",IF(_xlfn.XLOOKUP($C799,tbl_StartedStatus[Bold ID],tbl_StartedStatus[Started])="No Show","No Show","")),""))</f>
        <v/>
      </c>
    </row>
    <row r="800" spans="1:8" ht="15" customHeight="1" thickBot="1">
      <c r="A800" s="38" t="str">
        <f>IF($C800="","",IFERROR(_xlfn.XLOOKUP($C800,'1.PrepList'!$I$2:$I$1500,'1.PrepList'!$G$2:$G$1500,"")&amp;"",""))</f>
        <v/>
      </c>
      <c r="B800" s="638" t="str">
        <f>IF($C800="","",IFERROR(_xlfn.XLOOKUP($C800,'1.PrepList'!$I$2:$I$1500,'1.PrepList'!$H$2:$H$1500,"")&amp;"",""))</f>
        <v/>
      </c>
      <c r="D800" s="638" t="str">
        <f>IF($C800="","",IFERROR(_xlfn.XLOOKUP($C800,'1.PrepList'!$I$2:$I$1500,'1.PrepList'!$J$2:$J$1500,"")&amp;"",""))</f>
        <v/>
      </c>
      <c r="E800" s="638" t="str">
        <f>IF($C800="","",IFERROR(_xlfn.XLOOKUP($C800,'1.PrepList'!$I$2:$I$1500,'1.PrepList'!$N$2:$N$1500,"")&amp;"",""))</f>
        <v/>
      </c>
      <c r="F800" s="638" t="str">
        <f>IF($C800="","",IFERROR(_xlfn.XLOOKUP($C800,'1.PrepList'!$I$2:$I$1500,'1.PrepList'!$K$2:$K$1500,"")&amp;"",""))</f>
        <v/>
      </c>
      <c r="H800" s="644" t="str">
        <f>IF($C800="","",IFERROR(IF(_xlfn.XLOOKUP($C800,tbl_StartedStatus[Bold ID],tbl_StartedStatus[Started])="Started","Yes",IF(_xlfn.XLOOKUP($C800,tbl_StartedStatus[Bold ID],tbl_StartedStatus[Started])="No Show","No Show","")),""))</f>
        <v/>
      </c>
    </row>
    <row r="801" spans="1:8" ht="15" customHeight="1" thickBot="1">
      <c r="A801" s="38" t="str">
        <f>IF($C801="","",IFERROR(_xlfn.XLOOKUP($C801,'1.PrepList'!$I$2:$I$1500,'1.PrepList'!$G$2:$G$1500,"")&amp;"",""))</f>
        <v/>
      </c>
      <c r="B801" s="638" t="str">
        <f>IF($C801="","",IFERROR(_xlfn.XLOOKUP($C801,'1.PrepList'!$I$2:$I$1500,'1.PrepList'!$H$2:$H$1500,"")&amp;"",""))</f>
        <v/>
      </c>
      <c r="D801" s="638" t="str">
        <f>IF($C801="","",IFERROR(_xlfn.XLOOKUP($C801,'1.PrepList'!$I$2:$I$1500,'1.PrepList'!$J$2:$J$1500,"")&amp;"",""))</f>
        <v/>
      </c>
      <c r="E801" s="638" t="str">
        <f>IF($C801="","",IFERROR(_xlfn.XLOOKUP($C801,'1.PrepList'!$I$2:$I$1500,'1.PrepList'!$N$2:$N$1500,"")&amp;"",""))</f>
        <v/>
      </c>
      <c r="F801" s="638" t="str">
        <f>IF($C801="","",IFERROR(_xlfn.XLOOKUP($C801,'1.PrepList'!$I$2:$I$1500,'1.PrepList'!$K$2:$K$1500,"")&amp;"",""))</f>
        <v/>
      </c>
      <c r="H801" s="644" t="str">
        <f>IF($C801="","",IFERROR(IF(_xlfn.XLOOKUP($C801,tbl_StartedStatus[Bold ID],tbl_StartedStatus[Started])="Started","Yes",IF(_xlfn.XLOOKUP($C801,tbl_StartedStatus[Bold ID],tbl_StartedStatus[Started])="No Show","No Show","")),""))</f>
        <v/>
      </c>
    </row>
    <row r="802" spans="1:8" ht="15" customHeight="1" thickBot="1">
      <c r="A802" s="38" t="str">
        <f>IF($C802="","",IFERROR(_xlfn.XLOOKUP($C802,'1.PrepList'!$I$2:$I$1500,'1.PrepList'!$G$2:$G$1500,"")&amp;"",""))</f>
        <v/>
      </c>
      <c r="B802" s="638" t="str">
        <f>IF($C802="","",IFERROR(_xlfn.XLOOKUP($C802,'1.PrepList'!$I$2:$I$1500,'1.PrepList'!$H$2:$H$1500,"")&amp;"",""))</f>
        <v/>
      </c>
      <c r="D802" s="638" t="str">
        <f>IF($C802="","",IFERROR(_xlfn.XLOOKUP($C802,'1.PrepList'!$I$2:$I$1500,'1.PrepList'!$J$2:$J$1500,"")&amp;"",""))</f>
        <v/>
      </c>
      <c r="E802" s="638" t="str">
        <f>IF($C802="","",IFERROR(_xlfn.XLOOKUP($C802,'1.PrepList'!$I$2:$I$1500,'1.PrepList'!$N$2:$N$1500,"")&amp;"",""))</f>
        <v/>
      </c>
      <c r="F802" s="638" t="str">
        <f>IF($C802="","",IFERROR(_xlfn.XLOOKUP($C802,'1.PrepList'!$I$2:$I$1500,'1.PrepList'!$K$2:$K$1500,"")&amp;"",""))</f>
        <v/>
      </c>
      <c r="H802" s="644" t="str">
        <f>IF($C802="","",IFERROR(IF(_xlfn.XLOOKUP($C802,tbl_StartedStatus[Bold ID],tbl_StartedStatus[Started])="Started","Yes",IF(_xlfn.XLOOKUP($C802,tbl_StartedStatus[Bold ID],tbl_StartedStatus[Started])="No Show","No Show","")),""))</f>
        <v/>
      </c>
    </row>
    <row r="803" spans="1:8" ht="15" customHeight="1" thickBot="1">
      <c r="A803" s="38" t="str">
        <f>IF($C803="","",IFERROR(_xlfn.XLOOKUP($C803,'1.PrepList'!$I$2:$I$1500,'1.PrepList'!$G$2:$G$1500,"")&amp;"",""))</f>
        <v/>
      </c>
      <c r="B803" s="638" t="str">
        <f>IF($C803="","",IFERROR(_xlfn.XLOOKUP($C803,'1.PrepList'!$I$2:$I$1500,'1.PrepList'!$H$2:$H$1500,"")&amp;"",""))</f>
        <v/>
      </c>
      <c r="D803" s="638" t="str">
        <f>IF($C803="","",IFERROR(_xlfn.XLOOKUP($C803,'1.PrepList'!$I$2:$I$1500,'1.PrepList'!$J$2:$J$1500,"")&amp;"",""))</f>
        <v/>
      </c>
      <c r="E803" s="638" t="str">
        <f>IF($C803="","",IFERROR(_xlfn.XLOOKUP($C803,'1.PrepList'!$I$2:$I$1500,'1.PrepList'!$N$2:$N$1500,"")&amp;"",""))</f>
        <v/>
      </c>
      <c r="F803" s="638" t="str">
        <f>IF($C803="","",IFERROR(_xlfn.XLOOKUP($C803,'1.PrepList'!$I$2:$I$1500,'1.PrepList'!$K$2:$K$1500,"")&amp;"",""))</f>
        <v/>
      </c>
      <c r="H803" s="644" t="str">
        <f>IF($C803="","",IFERROR(IF(_xlfn.XLOOKUP($C803,tbl_StartedStatus[Bold ID],tbl_StartedStatus[Started])="Started","Yes",IF(_xlfn.XLOOKUP($C803,tbl_StartedStatus[Bold ID],tbl_StartedStatus[Started])="No Show","No Show","")),""))</f>
        <v/>
      </c>
    </row>
    <row r="804" spans="1:8" ht="15" customHeight="1" thickBot="1">
      <c r="A804" s="38" t="str">
        <f>IF($C804="","",IFERROR(_xlfn.XLOOKUP($C804,'1.PrepList'!$I$2:$I$1500,'1.PrepList'!$G$2:$G$1500,"")&amp;"",""))</f>
        <v/>
      </c>
      <c r="B804" s="638" t="str">
        <f>IF($C804="","",IFERROR(_xlfn.XLOOKUP($C804,'1.PrepList'!$I$2:$I$1500,'1.PrepList'!$H$2:$H$1500,"")&amp;"",""))</f>
        <v/>
      </c>
      <c r="D804" s="638" t="str">
        <f>IF($C804="","",IFERROR(_xlfn.XLOOKUP($C804,'1.PrepList'!$I$2:$I$1500,'1.PrepList'!$J$2:$J$1500,"")&amp;"",""))</f>
        <v/>
      </c>
      <c r="E804" s="638" t="str">
        <f>IF($C804="","",IFERROR(_xlfn.XLOOKUP($C804,'1.PrepList'!$I$2:$I$1500,'1.PrepList'!$N$2:$N$1500,"")&amp;"",""))</f>
        <v/>
      </c>
      <c r="F804" s="638" t="str">
        <f>IF($C804="","",IFERROR(_xlfn.XLOOKUP($C804,'1.PrepList'!$I$2:$I$1500,'1.PrepList'!$K$2:$K$1500,"")&amp;"",""))</f>
        <v/>
      </c>
      <c r="H804" s="644" t="str">
        <f>IF($C804="","",IFERROR(IF(_xlfn.XLOOKUP($C804,tbl_StartedStatus[Bold ID],tbl_StartedStatus[Started])="Started","Yes",IF(_xlfn.XLOOKUP($C804,tbl_StartedStatus[Bold ID],tbl_StartedStatus[Started])="No Show","No Show","")),""))</f>
        <v/>
      </c>
    </row>
    <row r="805" spans="1:8" ht="15" customHeight="1" thickBot="1">
      <c r="A805" s="38" t="str">
        <f>IF($C805="","",IFERROR(_xlfn.XLOOKUP($C805,'1.PrepList'!$I$2:$I$1500,'1.PrepList'!$G$2:$G$1500,"")&amp;"",""))</f>
        <v/>
      </c>
      <c r="B805" s="638" t="str">
        <f>IF($C805="","",IFERROR(_xlfn.XLOOKUP($C805,'1.PrepList'!$I$2:$I$1500,'1.PrepList'!$H$2:$H$1500,"")&amp;"",""))</f>
        <v/>
      </c>
      <c r="D805" s="638" t="str">
        <f>IF($C805="","",IFERROR(_xlfn.XLOOKUP($C805,'1.PrepList'!$I$2:$I$1500,'1.PrepList'!$J$2:$J$1500,"")&amp;"",""))</f>
        <v/>
      </c>
      <c r="E805" s="638" t="str">
        <f>IF($C805="","",IFERROR(_xlfn.XLOOKUP($C805,'1.PrepList'!$I$2:$I$1500,'1.PrepList'!$N$2:$N$1500,"")&amp;"",""))</f>
        <v/>
      </c>
      <c r="F805" s="638" t="str">
        <f>IF($C805="","",IFERROR(_xlfn.XLOOKUP($C805,'1.PrepList'!$I$2:$I$1500,'1.PrepList'!$K$2:$K$1500,"")&amp;"",""))</f>
        <v/>
      </c>
      <c r="H805" s="644" t="str">
        <f>IF($C805="","",IFERROR(IF(_xlfn.XLOOKUP($C805,tbl_StartedStatus[Bold ID],tbl_StartedStatus[Started])="Started","Yes",IF(_xlfn.XLOOKUP($C805,tbl_StartedStatus[Bold ID],tbl_StartedStatus[Started])="No Show","No Show","")),""))</f>
        <v/>
      </c>
    </row>
    <row r="806" spans="1:8" ht="15" customHeight="1" thickBot="1">
      <c r="A806" s="38" t="str">
        <f>IF($C806="","",IFERROR(_xlfn.XLOOKUP($C806,'1.PrepList'!$I$2:$I$1500,'1.PrepList'!$G$2:$G$1500,"")&amp;"",""))</f>
        <v/>
      </c>
      <c r="B806" s="638" t="str">
        <f>IF($C806="","",IFERROR(_xlfn.XLOOKUP($C806,'1.PrepList'!$I$2:$I$1500,'1.PrepList'!$H$2:$H$1500,"")&amp;"",""))</f>
        <v/>
      </c>
      <c r="D806" s="638" t="str">
        <f>IF($C806="","",IFERROR(_xlfn.XLOOKUP($C806,'1.PrepList'!$I$2:$I$1500,'1.PrepList'!$J$2:$J$1500,"")&amp;"",""))</f>
        <v/>
      </c>
      <c r="E806" s="638" t="str">
        <f>IF($C806="","",IFERROR(_xlfn.XLOOKUP($C806,'1.PrepList'!$I$2:$I$1500,'1.PrepList'!$N$2:$N$1500,"")&amp;"",""))</f>
        <v/>
      </c>
      <c r="F806" s="638" t="str">
        <f>IF($C806="","",IFERROR(_xlfn.XLOOKUP($C806,'1.PrepList'!$I$2:$I$1500,'1.PrepList'!$K$2:$K$1500,"")&amp;"",""))</f>
        <v/>
      </c>
      <c r="H806" s="644" t="str">
        <f>IF($C806="","",IFERROR(IF(_xlfn.XLOOKUP($C806,tbl_StartedStatus[Bold ID],tbl_StartedStatus[Started])="Started","Yes",IF(_xlfn.XLOOKUP($C806,tbl_StartedStatus[Bold ID],tbl_StartedStatus[Started])="No Show","No Show","")),""))</f>
        <v/>
      </c>
    </row>
    <row r="807" spans="1:8" ht="15" customHeight="1" thickBot="1">
      <c r="A807" s="38" t="str">
        <f>IF($C807="","",IFERROR(_xlfn.XLOOKUP($C807,'1.PrepList'!$I$2:$I$1500,'1.PrepList'!$G$2:$G$1500,"")&amp;"",""))</f>
        <v/>
      </c>
      <c r="B807" s="638" t="str">
        <f>IF($C807="","",IFERROR(_xlfn.XLOOKUP($C807,'1.PrepList'!$I$2:$I$1500,'1.PrepList'!$H$2:$H$1500,"")&amp;"",""))</f>
        <v/>
      </c>
      <c r="D807" s="638" t="str">
        <f>IF($C807="","",IFERROR(_xlfn.XLOOKUP($C807,'1.PrepList'!$I$2:$I$1500,'1.PrepList'!$J$2:$J$1500,"")&amp;"",""))</f>
        <v/>
      </c>
      <c r="E807" s="638" t="str">
        <f>IF($C807="","",IFERROR(_xlfn.XLOOKUP($C807,'1.PrepList'!$I$2:$I$1500,'1.PrepList'!$N$2:$N$1500,"")&amp;"",""))</f>
        <v/>
      </c>
      <c r="F807" s="638" t="str">
        <f>IF($C807="","",IFERROR(_xlfn.XLOOKUP($C807,'1.PrepList'!$I$2:$I$1500,'1.PrepList'!$K$2:$K$1500,"")&amp;"",""))</f>
        <v/>
      </c>
      <c r="H807" s="644" t="str">
        <f>IF($C807="","",IFERROR(IF(_xlfn.XLOOKUP($C807,tbl_StartedStatus[Bold ID],tbl_StartedStatus[Started])="Started","Yes",IF(_xlfn.XLOOKUP($C807,tbl_StartedStatus[Bold ID],tbl_StartedStatus[Started])="No Show","No Show","")),""))</f>
        <v/>
      </c>
    </row>
    <row r="808" spans="1:8" ht="15" customHeight="1" thickBot="1">
      <c r="A808" s="38" t="str">
        <f>IF($C808="","",IFERROR(_xlfn.XLOOKUP($C808,'1.PrepList'!$I$2:$I$1500,'1.PrepList'!$G$2:$G$1500,"")&amp;"",""))</f>
        <v/>
      </c>
      <c r="B808" s="638" t="str">
        <f>IF($C808="","",IFERROR(_xlfn.XLOOKUP($C808,'1.PrepList'!$I$2:$I$1500,'1.PrepList'!$H$2:$H$1500,"")&amp;"",""))</f>
        <v/>
      </c>
      <c r="D808" s="638" t="str">
        <f>IF($C808="","",IFERROR(_xlfn.XLOOKUP($C808,'1.PrepList'!$I$2:$I$1500,'1.PrepList'!$J$2:$J$1500,"")&amp;"",""))</f>
        <v/>
      </c>
      <c r="E808" s="638" t="str">
        <f>IF($C808="","",IFERROR(_xlfn.XLOOKUP($C808,'1.PrepList'!$I$2:$I$1500,'1.PrepList'!$N$2:$N$1500,"")&amp;"",""))</f>
        <v/>
      </c>
      <c r="F808" s="638" t="str">
        <f>IF($C808="","",IFERROR(_xlfn.XLOOKUP($C808,'1.PrepList'!$I$2:$I$1500,'1.PrepList'!$K$2:$K$1500,"")&amp;"",""))</f>
        <v/>
      </c>
      <c r="H808" s="644" t="str">
        <f>IF($C808="","",IFERROR(IF(_xlfn.XLOOKUP($C808,tbl_StartedStatus[Bold ID],tbl_StartedStatus[Started])="Started","Yes",IF(_xlfn.XLOOKUP($C808,tbl_StartedStatus[Bold ID],tbl_StartedStatus[Started])="No Show","No Show","")),""))</f>
        <v/>
      </c>
    </row>
    <row r="809" spans="1:8" ht="15" customHeight="1" thickBot="1">
      <c r="A809" s="38" t="str">
        <f>IF($C809="","",IFERROR(_xlfn.XLOOKUP($C809,'1.PrepList'!$I$2:$I$1500,'1.PrepList'!$G$2:$G$1500,"")&amp;"",""))</f>
        <v/>
      </c>
      <c r="B809" s="638" t="str">
        <f>IF($C809="","",IFERROR(_xlfn.XLOOKUP($C809,'1.PrepList'!$I$2:$I$1500,'1.PrepList'!$H$2:$H$1500,"")&amp;"",""))</f>
        <v/>
      </c>
      <c r="D809" s="638" t="str">
        <f>IF($C809="","",IFERROR(_xlfn.XLOOKUP($C809,'1.PrepList'!$I$2:$I$1500,'1.PrepList'!$J$2:$J$1500,"")&amp;"",""))</f>
        <v/>
      </c>
      <c r="E809" s="638" t="str">
        <f>IF($C809="","",IFERROR(_xlfn.XLOOKUP($C809,'1.PrepList'!$I$2:$I$1500,'1.PrepList'!$N$2:$N$1500,"")&amp;"",""))</f>
        <v/>
      </c>
      <c r="F809" s="638" t="str">
        <f>IF($C809="","",IFERROR(_xlfn.XLOOKUP($C809,'1.PrepList'!$I$2:$I$1500,'1.PrepList'!$K$2:$K$1500,"")&amp;"",""))</f>
        <v/>
      </c>
      <c r="H809" s="644" t="str">
        <f>IF($C809="","",IFERROR(IF(_xlfn.XLOOKUP($C809,tbl_StartedStatus[Bold ID],tbl_StartedStatus[Started])="Started","Yes",IF(_xlfn.XLOOKUP($C809,tbl_StartedStatus[Bold ID],tbl_StartedStatus[Started])="No Show","No Show","")),""))</f>
        <v/>
      </c>
    </row>
    <row r="810" spans="1:8" ht="15" customHeight="1" thickBot="1">
      <c r="A810" s="38" t="str">
        <f>IF($C810="","",IFERROR(_xlfn.XLOOKUP($C810,'1.PrepList'!$I$2:$I$1500,'1.PrepList'!$G$2:$G$1500,"")&amp;"",""))</f>
        <v/>
      </c>
      <c r="B810" s="638" t="str">
        <f>IF($C810="","",IFERROR(_xlfn.XLOOKUP($C810,'1.PrepList'!$I$2:$I$1500,'1.PrepList'!$H$2:$H$1500,"")&amp;"",""))</f>
        <v/>
      </c>
      <c r="D810" s="638" t="str">
        <f>IF($C810="","",IFERROR(_xlfn.XLOOKUP($C810,'1.PrepList'!$I$2:$I$1500,'1.PrepList'!$J$2:$J$1500,"")&amp;"",""))</f>
        <v/>
      </c>
      <c r="E810" s="638" t="str">
        <f>IF($C810="","",IFERROR(_xlfn.XLOOKUP($C810,'1.PrepList'!$I$2:$I$1500,'1.PrepList'!$N$2:$N$1500,"")&amp;"",""))</f>
        <v/>
      </c>
      <c r="F810" s="638" t="str">
        <f>IF($C810="","",IFERROR(_xlfn.XLOOKUP($C810,'1.PrepList'!$I$2:$I$1500,'1.PrepList'!$K$2:$K$1500,"")&amp;"",""))</f>
        <v/>
      </c>
      <c r="H810" s="644" t="str">
        <f>IF($C810="","",IFERROR(IF(_xlfn.XLOOKUP($C810,tbl_StartedStatus[Bold ID],tbl_StartedStatus[Started])="Started","Yes",IF(_xlfn.XLOOKUP($C810,tbl_StartedStatus[Bold ID],tbl_StartedStatus[Started])="No Show","No Show","")),""))</f>
        <v/>
      </c>
    </row>
    <row r="811" spans="1:8" ht="15" customHeight="1" thickBot="1">
      <c r="A811" s="38" t="str">
        <f>IF($C811="","",IFERROR(_xlfn.XLOOKUP($C811,'1.PrepList'!$I$2:$I$1500,'1.PrepList'!$G$2:$G$1500,"")&amp;"",""))</f>
        <v/>
      </c>
      <c r="B811" s="638" t="str">
        <f>IF($C811="","",IFERROR(_xlfn.XLOOKUP($C811,'1.PrepList'!$I$2:$I$1500,'1.PrepList'!$H$2:$H$1500,"")&amp;"",""))</f>
        <v/>
      </c>
      <c r="D811" s="638" t="str">
        <f>IF($C811="","",IFERROR(_xlfn.XLOOKUP($C811,'1.PrepList'!$I$2:$I$1500,'1.PrepList'!$J$2:$J$1500,"")&amp;"",""))</f>
        <v/>
      </c>
      <c r="E811" s="638" t="str">
        <f>IF($C811="","",IFERROR(_xlfn.XLOOKUP($C811,'1.PrepList'!$I$2:$I$1500,'1.PrepList'!$N$2:$N$1500,"")&amp;"",""))</f>
        <v/>
      </c>
      <c r="F811" s="638" t="str">
        <f>IF($C811="","",IFERROR(_xlfn.XLOOKUP($C811,'1.PrepList'!$I$2:$I$1500,'1.PrepList'!$K$2:$K$1500,"")&amp;"",""))</f>
        <v/>
      </c>
      <c r="H811" s="644" t="str">
        <f>IF($C811="","",IFERROR(IF(_xlfn.XLOOKUP($C811,tbl_StartedStatus[Bold ID],tbl_StartedStatus[Started])="Started","Yes",IF(_xlfn.XLOOKUP($C811,tbl_StartedStatus[Bold ID],tbl_StartedStatus[Started])="No Show","No Show","")),""))</f>
        <v/>
      </c>
    </row>
    <row r="812" spans="1:8" ht="15" customHeight="1" thickBot="1">
      <c r="A812" s="38" t="str">
        <f>IF($C812="","",IFERROR(_xlfn.XLOOKUP($C812,'1.PrepList'!$I$2:$I$1500,'1.PrepList'!$G$2:$G$1500,"")&amp;"",""))</f>
        <v/>
      </c>
      <c r="B812" s="638" t="str">
        <f>IF($C812="","",IFERROR(_xlfn.XLOOKUP($C812,'1.PrepList'!$I$2:$I$1500,'1.PrepList'!$H$2:$H$1500,"")&amp;"",""))</f>
        <v/>
      </c>
      <c r="D812" s="638" t="str">
        <f>IF($C812="","",IFERROR(_xlfn.XLOOKUP($C812,'1.PrepList'!$I$2:$I$1500,'1.PrepList'!$J$2:$J$1500,"")&amp;"",""))</f>
        <v/>
      </c>
      <c r="E812" s="638" t="str">
        <f>IF($C812="","",IFERROR(_xlfn.XLOOKUP($C812,'1.PrepList'!$I$2:$I$1500,'1.PrepList'!$N$2:$N$1500,"")&amp;"",""))</f>
        <v/>
      </c>
      <c r="F812" s="638" t="str">
        <f>IF($C812="","",IFERROR(_xlfn.XLOOKUP($C812,'1.PrepList'!$I$2:$I$1500,'1.PrepList'!$K$2:$K$1500,"")&amp;"",""))</f>
        <v/>
      </c>
      <c r="H812" s="644" t="str">
        <f>IF($C812="","",IFERROR(IF(_xlfn.XLOOKUP($C812,tbl_StartedStatus[Bold ID],tbl_StartedStatus[Started])="Started","Yes",IF(_xlfn.XLOOKUP($C812,tbl_StartedStatus[Bold ID],tbl_StartedStatus[Started])="No Show","No Show","")),""))</f>
        <v/>
      </c>
    </row>
    <row r="813" spans="1:8" ht="15" customHeight="1" thickBot="1">
      <c r="A813" s="38" t="str">
        <f>IF($C813="","",IFERROR(_xlfn.XLOOKUP($C813,'1.PrepList'!$I$2:$I$1500,'1.PrepList'!$G$2:$G$1500,"")&amp;"",""))</f>
        <v/>
      </c>
      <c r="B813" s="638" t="str">
        <f>IF($C813="","",IFERROR(_xlfn.XLOOKUP($C813,'1.PrepList'!$I$2:$I$1500,'1.PrepList'!$H$2:$H$1500,"")&amp;"",""))</f>
        <v/>
      </c>
      <c r="D813" s="638" t="str">
        <f>IF($C813="","",IFERROR(_xlfn.XLOOKUP($C813,'1.PrepList'!$I$2:$I$1500,'1.PrepList'!$J$2:$J$1500,"")&amp;"",""))</f>
        <v/>
      </c>
      <c r="E813" s="638" t="str">
        <f>IF($C813="","",IFERROR(_xlfn.XLOOKUP($C813,'1.PrepList'!$I$2:$I$1500,'1.PrepList'!$N$2:$N$1500,"")&amp;"",""))</f>
        <v/>
      </c>
      <c r="F813" s="638" t="str">
        <f>IF($C813="","",IFERROR(_xlfn.XLOOKUP($C813,'1.PrepList'!$I$2:$I$1500,'1.PrepList'!$K$2:$K$1500,"")&amp;"",""))</f>
        <v/>
      </c>
      <c r="H813" s="644" t="str">
        <f>IF($C813="","",IFERROR(IF(_xlfn.XLOOKUP($C813,tbl_StartedStatus[Bold ID],tbl_StartedStatus[Started])="Started","Yes",IF(_xlfn.XLOOKUP($C813,tbl_StartedStatus[Bold ID],tbl_StartedStatus[Started])="No Show","No Show","")),""))</f>
        <v/>
      </c>
    </row>
    <row r="814" spans="1:8" ht="15" customHeight="1" thickBot="1">
      <c r="A814" s="38" t="str">
        <f>IF($C814="","",IFERROR(_xlfn.XLOOKUP($C814,'1.PrepList'!$I$2:$I$1500,'1.PrepList'!$G$2:$G$1500,"")&amp;"",""))</f>
        <v/>
      </c>
      <c r="B814" s="638" t="str">
        <f>IF($C814="","",IFERROR(_xlfn.XLOOKUP($C814,'1.PrepList'!$I$2:$I$1500,'1.PrepList'!$H$2:$H$1500,"")&amp;"",""))</f>
        <v/>
      </c>
      <c r="D814" s="638" t="str">
        <f>IF($C814="","",IFERROR(_xlfn.XLOOKUP($C814,'1.PrepList'!$I$2:$I$1500,'1.PrepList'!$J$2:$J$1500,"")&amp;"",""))</f>
        <v/>
      </c>
      <c r="E814" s="638" t="str">
        <f>IF($C814="","",IFERROR(_xlfn.XLOOKUP($C814,'1.PrepList'!$I$2:$I$1500,'1.PrepList'!$N$2:$N$1500,"")&amp;"",""))</f>
        <v/>
      </c>
      <c r="F814" s="638" t="str">
        <f>IF($C814="","",IFERROR(_xlfn.XLOOKUP($C814,'1.PrepList'!$I$2:$I$1500,'1.PrepList'!$K$2:$K$1500,"")&amp;"",""))</f>
        <v/>
      </c>
      <c r="H814" s="644" t="str">
        <f>IF($C814="","",IFERROR(IF(_xlfn.XLOOKUP($C814,tbl_StartedStatus[Bold ID],tbl_StartedStatus[Started])="Started","Yes",IF(_xlfn.XLOOKUP($C814,tbl_StartedStatus[Bold ID],tbl_StartedStatus[Started])="No Show","No Show","")),""))</f>
        <v/>
      </c>
    </row>
    <row r="815" spans="1:8" ht="15" customHeight="1" thickBot="1">
      <c r="A815" s="38" t="str">
        <f>IF($C815="","",IFERROR(_xlfn.XLOOKUP($C815,'1.PrepList'!$I$2:$I$1500,'1.PrepList'!$G$2:$G$1500,"")&amp;"",""))</f>
        <v/>
      </c>
      <c r="B815" s="638" t="str">
        <f>IF($C815="","",IFERROR(_xlfn.XLOOKUP($C815,'1.PrepList'!$I$2:$I$1500,'1.PrepList'!$H$2:$H$1500,"")&amp;"",""))</f>
        <v/>
      </c>
      <c r="D815" s="638" t="str">
        <f>IF($C815="","",IFERROR(_xlfn.XLOOKUP($C815,'1.PrepList'!$I$2:$I$1500,'1.PrepList'!$J$2:$J$1500,"")&amp;"",""))</f>
        <v/>
      </c>
      <c r="E815" s="638" t="str">
        <f>IF($C815="","",IFERROR(_xlfn.XLOOKUP($C815,'1.PrepList'!$I$2:$I$1500,'1.PrepList'!$N$2:$N$1500,"")&amp;"",""))</f>
        <v/>
      </c>
      <c r="F815" s="638" t="str">
        <f>IF($C815="","",IFERROR(_xlfn.XLOOKUP($C815,'1.PrepList'!$I$2:$I$1500,'1.PrepList'!$K$2:$K$1500,"")&amp;"",""))</f>
        <v/>
      </c>
      <c r="H815" s="644" t="str">
        <f>IF($C815="","",IFERROR(IF(_xlfn.XLOOKUP($C815,tbl_StartedStatus[Bold ID],tbl_StartedStatus[Started])="Started","Yes",IF(_xlfn.XLOOKUP($C815,tbl_StartedStatus[Bold ID],tbl_StartedStatus[Started])="No Show","No Show","")),""))</f>
        <v/>
      </c>
    </row>
    <row r="816" spans="1:8" ht="15" customHeight="1" thickBot="1">
      <c r="A816" s="38" t="str">
        <f>IF($C816="","",IFERROR(_xlfn.XLOOKUP($C816,'1.PrepList'!$I$2:$I$1500,'1.PrepList'!$G$2:$G$1500,"")&amp;"",""))</f>
        <v/>
      </c>
      <c r="B816" s="638" t="str">
        <f>IF($C816="","",IFERROR(_xlfn.XLOOKUP($C816,'1.PrepList'!$I$2:$I$1500,'1.PrepList'!$H$2:$H$1500,"")&amp;"",""))</f>
        <v/>
      </c>
      <c r="D816" s="638" t="str">
        <f>IF($C816="","",IFERROR(_xlfn.XLOOKUP($C816,'1.PrepList'!$I$2:$I$1500,'1.PrepList'!$J$2:$J$1500,"")&amp;"",""))</f>
        <v/>
      </c>
      <c r="E816" s="638" t="str">
        <f>IF($C816="","",IFERROR(_xlfn.XLOOKUP($C816,'1.PrepList'!$I$2:$I$1500,'1.PrepList'!$N$2:$N$1500,"")&amp;"",""))</f>
        <v/>
      </c>
      <c r="F816" s="638" t="str">
        <f>IF($C816="","",IFERROR(_xlfn.XLOOKUP($C816,'1.PrepList'!$I$2:$I$1500,'1.PrepList'!$K$2:$K$1500,"")&amp;"",""))</f>
        <v/>
      </c>
      <c r="H816" s="644" t="str">
        <f>IF($C816="","",IFERROR(IF(_xlfn.XLOOKUP($C816,tbl_StartedStatus[Bold ID],tbl_StartedStatus[Started])="Started","Yes",IF(_xlfn.XLOOKUP($C816,tbl_StartedStatus[Bold ID],tbl_StartedStatus[Started])="No Show","No Show","")),""))</f>
        <v/>
      </c>
    </row>
    <row r="817" spans="1:8" ht="15" customHeight="1" thickBot="1">
      <c r="A817" s="38" t="str">
        <f>IF($C817="","",IFERROR(_xlfn.XLOOKUP($C817,'1.PrepList'!$I$2:$I$1500,'1.PrepList'!$G$2:$G$1500,"")&amp;"",""))</f>
        <v/>
      </c>
      <c r="B817" s="638" t="str">
        <f>IF($C817="","",IFERROR(_xlfn.XLOOKUP($C817,'1.PrepList'!$I$2:$I$1500,'1.PrepList'!$H$2:$H$1500,"")&amp;"",""))</f>
        <v/>
      </c>
      <c r="D817" s="638" t="str">
        <f>IF($C817="","",IFERROR(_xlfn.XLOOKUP($C817,'1.PrepList'!$I$2:$I$1500,'1.PrepList'!$J$2:$J$1500,"")&amp;"",""))</f>
        <v/>
      </c>
      <c r="E817" s="638" t="str">
        <f>IF($C817="","",IFERROR(_xlfn.XLOOKUP($C817,'1.PrepList'!$I$2:$I$1500,'1.PrepList'!$N$2:$N$1500,"")&amp;"",""))</f>
        <v/>
      </c>
      <c r="F817" s="638" t="str">
        <f>IF($C817="","",IFERROR(_xlfn.XLOOKUP($C817,'1.PrepList'!$I$2:$I$1500,'1.PrepList'!$K$2:$K$1500,"")&amp;"",""))</f>
        <v/>
      </c>
      <c r="H817" s="644" t="str">
        <f>IF($C817="","",IFERROR(IF(_xlfn.XLOOKUP($C817,tbl_StartedStatus[Bold ID],tbl_StartedStatus[Started])="Started","Yes",IF(_xlfn.XLOOKUP($C817,tbl_StartedStatus[Bold ID],tbl_StartedStatus[Started])="No Show","No Show","")),""))</f>
        <v/>
      </c>
    </row>
    <row r="818" spans="1:8" ht="15" customHeight="1" thickBot="1">
      <c r="A818" s="38" t="str">
        <f>IF($C818="","",IFERROR(_xlfn.XLOOKUP($C818,'1.PrepList'!$I$2:$I$1500,'1.PrepList'!$G$2:$G$1500,"")&amp;"",""))</f>
        <v/>
      </c>
      <c r="B818" s="638" t="str">
        <f>IF($C818="","",IFERROR(_xlfn.XLOOKUP($C818,'1.PrepList'!$I$2:$I$1500,'1.PrepList'!$H$2:$H$1500,"")&amp;"",""))</f>
        <v/>
      </c>
      <c r="D818" s="638" t="str">
        <f>IF($C818="","",IFERROR(_xlfn.XLOOKUP($C818,'1.PrepList'!$I$2:$I$1500,'1.PrepList'!$J$2:$J$1500,"")&amp;"",""))</f>
        <v/>
      </c>
      <c r="E818" s="638" t="str">
        <f>IF($C818="","",IFERROR(_xlfn.XLOOKUP($C818,'1.PrepList'!$I$2:$I$1500,'1.PrepList'!$N$2:$N$1500,"")&amp;"",""))</f>
        <v/>
      </c>
      <c r="F818" s="638" t="str">
        <f>IF($C818="","",IFERROR(_xlfn.XLOOKUP($C818,'1.PrepList'!$I$2:$I$1500,'1.PrepList'!$K$2:$K$1500,"")&amp;"",""))</f>
        <v/>
      </c>
      <c r="H818" s="644" t="str">
        <f>IF($C818="","",IFERROR(IF(_xlfn.XLOOKUP($C818,tbl_StartedStatus[Bold ID],tbl_StartedStatus[Started])="Started","Yes",IF(_xlfn.XLOOKUP($C818,tbl_StartedStatus[Bold ID],tbl_StartedStatus[Started])="No Show","No Show","")),""))</f>
        <v/>
      </c>
    </row>
    <row r="819" spans="1:8" ht="15" customHeight="1" thickBot="1">
      <c r="A819" s="38" t="str">
        <f>IF($C819="","",IFERROR(_xlfn.XLOOKUP($C819,'1.PrepList'!$I$2:$I$1500,'1.PrepList'!$G$2:$G$1500,"")&amp;"",""))</f>
        <v/>
      </c>
      <c r="B819" s="638" t="str">
        <f>IF($C819="","",IFERROR(_xlfn.XLOOKUP($C819,'1.PrepList'!$I$2:$I$1500,'1.PrepList'!$H$2:$H$1500,"")&amp;"",""))</f>
        <v/>
      </c>
      <c r="D819" s="638" t="str">
        <f>IF($C819="","",IFERROR(_xlfn.XLOOKUP($C819,'1.PrepList'!$I$2:$I$1500,'1.PrepList'!$J$2:$J$1500,"")&amp;"",""))</f>
        <v/>
      </c>
      <c r="E819" s="638" t="str">
        <f>IF($C819="","",IFERROR(_xlfn.XLOOKUP($C819,'1.PrepList'!$I$2:$I$1500,'1.PrepList'!$N$2:$N$1500,"")&amp;"",""))</f>
        <v/>
      </c>
      <c r="F819" s="638" t="str">
        <f>IF($C819="","",IFERROR(_xlfn.XLOOKUP($C819,'1.PrepList'!$I$2:$I$1500,'1.PrepList'!$K$2:$K$1500,"")&amp;"",""))</f>
        <v/>
      </c>
      <c r="H819" s="644" t="str">
        <f>IF($C819="","",IFERROR(IF(_xlfn.XLOOKUP($C819,tbl_StartedStatus[Bold ID],tbl_StartedStatus[Started])="Started","Yes",IF(_xlfn.XLOOKUP($C819,tbl_StartedStatus[Bold ID],tbl_StartedStatus[Started])="No Show","No Show","")),""))</f>
        <v/>
      </c>
    </row>
    <row r="820" spans="1:8" ht="15" customHeight="1" thickBot="1">
      <c r="A820" s="38" t="str">
        <f>IF($C820="","",IFERROR(_xlfn.XLOOKUP($C820,'1.PrepList'!$I$2:$I$1500,'1.PrepList'!$G$2:$G$1500,"")&amp;"",""))</f>
        <v/>
      </c>
      <c r="B820" s="638" t="str">
        <f>IF($C820="","",IFERROR(_xlfn.XLOOKUP($C820,'1.PrepList'!$I$2:$I$1500,'1.PrepList'!$H$2:$H$1500,"")&amp;"",""))</f>
        <v/>
      </c>
      <c r="D820" s="638" t="str">
        <f>IF($C820="","",IFERROR(_xlfn.XLOOKUP($C820,'1.PrepList'!$I$2:$I$1500,'1.PrepList'!$J$2:$J$1500,"")&amp;"",""))</f>
        <v/>
      </c>
      <c r="E820" s="638" t="str">
        <f>IF($C820="","",IFERROR(_xlfn.XLOOKUP($C820,'1.PrepList'!$I$2:$I$1500,'1.PrepList'!$N$2:$N$1500,"")&amp;"",""))</f>
        <v/>
      </c>
      <c r="F820" s="638" t="str">
        <f>IF($C820="","",IFERROR(_xlfn.XLOOKUP($C820,'1.PrepList'!$I$2:$I$1500,'1.PrepList'!$K$2:$K$1500,"")&amp;"",""))</f>
        <v/>
      </c>
      <c r="H820" s="644" t="str">
        <f>IF($C820="","",IFERROR(IF(_xlfn.XLOOKUP($C820,tbl_StartedStatus[Bold ID],tbl_StartedStatus[Started])="Started","Yes",IF(_xlfn.XLOOKUP($C820,tbl_StartedStatus[Bold ID],tbl_StartedStatus[Started])="No Show","No Show","")),""))</f>
        <v/>
      </c>
    </row>
    <row r="821" spans="1:8" ht="15" customHeight="1" thickBot="1">
      <c r="A821" s="38" t="str">
        <f>IF($C821="","",IFERROR(_xlfn.XLOOKUP($C821,'1.PrepList'!$I$2:$I$1500,'1.PrepList'!$G$2:$G$1500,"")&amp;"",""))</f>
        <v/>
      </c>
      <c r="B821" s="638" t="str">
        <f>IF($C821="","",IFERROR(_xlfn.XLOOKUP($C821,'1.PrepList'!$I$2:$I$1500,'1.PrepList'!$H$2:$H$1500,"")&amp;"",""))</f>
        <v/>
      </c>
      <c r="D821" s="638" t="str">
        <f>IF($C821="","",IFERROR(_xlfn.XLOOKUP($C821,'1.PrepList'!$I$2:$I$1500,'1.PrepList'!$J$2:$J$1500,"")&amp;"",""))</f>
        <v/>
      </c>
      <c r="E821" s="638" t="str">
        <f>IF($C821="","",IFERROR(_xlfn.XLOOKUP($C821,'1.PrepList'!$I$2:$I$1500,'1.PrepList'!$N$2:$N$1500,"")&amp;"",""))</f>
        <v/>
      </c>
      <c r="F821" s="638" t="str">
        <f>IF($C821="","",IFERROR(_xlfn.XLOOKUP($C821,'1.PrepList'!$I$2:$I$1500,'1.PrepList'!$K$2:$K$1500,"")&amp;"",""))</f>
        <v/>
      </c>
      <c r="H821" s="644" t="str">
        <f>IF($C821="","",IFERROR(IF(_xlfn.XLOOKUP($C821,tbl_StartedStatus[Bold ID],tbl_StartedStatus[Started])="Started","Yes",IF(_xlfn.XLOOKUP($C821,tbl_StartedStatus[Bold ID],tbl_StartedStatus[Started])="No Show","No Show","")),""))</f>
        <v/>
      </c>
    </row>
    <row r="822" spans="1:8" ht="15" customHeight="1" thickBot="1">
      <c r="A822" s="38" t="str">
        <f>IF($C822="","",IFERROR(_xlfn.XLOOKUP($C822,'1.PrepList'!$I$2:$I$1500,'1.PrepList'!$G$2:$G$1500,"")&amp;"",""))</f>
        <v/>
      </c>
      <c r="B822" s="638" t="str">
        <f>IF($C822="","",IFERROR(_xlfn.XLOOKUP($C822,'1.PrepList'!$I$2:$I$1500,'1.PrepList'!$H$2:$H$1500,"")&amp;"",""))</f>
        <v/>
      </c>
      <c r="D822" s="638" t="str">
        <f>IF($C822="","",IFERROR(_xlfn.XLOOKUP($C822,'1.PrepList'!$I$2:$I$1500,'1.PrepList'!$J$2:$J$1500,"")&amp;"",""))</f>
        <v/>
      </c>
      <c r="E822" s="638" t="str">
        <f>IF($C822="","",IFERROR(_xlfn.XLOOKUP($C822,'1.PrepList'!$I$2:$I$1500,'1.PrepList'!$N$2:$N$1500,"")&amp;"",""))</f>
        <v/>
      </c>
      <c r="F822" s="638" t="str">
        <f>IF($C822="","",IFERROR(_xlfn.XLOOKUP($C822,'1.PrepList'!$I$2:$I$1500,'1.PrepList'!$K$2:$K$1500,"")&amp;"",""))</f>
        <v/>
      </c>
      <c r="H822" s="644" t="str">
        <f>IF($C822="","",IFERROR(IF(_xlfn.XLOOKUP($C822,tbl_StartedStatus[Bold ID],tbl_StartedStatus[Started])="Started","Yes",IF(_xlfn.XLOOKUP($C822,tbl_StartedStatus[Bold ID],tbl_StartedStatus[Started])="No Show","No Show","")),""))</f>
        <v/>
      </c>
    </row>
    <row r="823" spans="1:8" ht="15" customHeight="1" thickBot="1">
      <c r="A823" s="38" t="str">
        <f>IF($C823="","",IFERROR(_xlfn.XLOOKUP($C823,'1.PrepList'!$I$2:$I$1500,'1.PrepList'!$G$2:$G$1500,"")&amp;"",""))</f>
        <v/>
      </c>
      <c r="B823" s="638" t="str">
        <f>IF($C823="","",IFERROR(_xlfn.XLOOKUP($C823,'1.PrepList'!$I$2:$I$1500,'1.PrepList'!$H$2:$H$1500,"")&amp;"",""))</f>
        <v/>
      </c>
      <c r="D823" s="638" t="str">
        <f>IF($C823="","",IFERROR(_xlfn.XLOOKUP($C823,'1.PrepList'!$I$2:$I$1500,'1.PrepList'!$J$2:$J$1500,"")&amp;"",""))</f>
        <v/>
      </c>
      <c r="E823" s="638" t="str">
        <f>IF($C823="","",IFERROR(_xlfn.XLOOKUP($C823,'1.PrepList'!$I$2:$I$1500,'1.PrepList'!$N$2:$N$1500,"")&amp;"",""))</f>
        <v/>
      </c>
      <c r="F823" s="638" t="str">
        <f>IF($C823="","",IFERROR(_xlfn.XLOOKUP($C823,'1.PrepList'!$I$2:$I$1500,'1.PrepList'!$K$2:$K$1500,"")&amp;"",""))</f>
        <v/>
      </c>
      <c r="H823" s="644" t="str">
        <f>IF($C823="","",IFERROR(IF(_xlfn.XLOOKUP($C823,tbl_StartedStatus[Bold ID],tbl_StartedStatus[Started])="Started","Yes",IF(_xlfn.XLOOKUP($C823,tbl_StartedStatus[Bold ID],tbl_StartedStatus[Started])="No Show","No Show","")),""))</f>
        <v/>
      </c>
    </row>
    <row r="824" spans="1:8" ht="15" customHeight="1" thickBot="1">
      <c r="A824" s="38" t="str">
        <f>IF($C824="","",IFERROR(_xlfn.XLOOKUP($C824,'1.PrepList'!$I$2:$I$1500,'1.PrepList'!$G$2:$G$1500,"")&amp;"",""))</f>
        <v/>
      </c>
      <c r="B824" s="638" t="str">
        <f>IF($C824="","",IFERROR(_xlfn.XLOOKUP($C824,'1.PrepList'!$I$2:$I$1500,'1.PrepList'!$H$2:$H$1500,"")&amp;"",""))</f>
        <v/>
      </c>
      <c r="D824" s="638" t="str">
        <f>IF($C824="","",IFERROR(_xlfn.XLOOKUP($C824,'1.PrepList'!$I$2:$I$1500,'1.PrepList'!$J$2:$J$1500,"")&amp;"",""))</f>
        <v/>
      </c>
      <c r="E824" s="638" t="str">
        <f>IF($C824="","",IFERROR(_xlfn.XLOOKUP($C824,'1.PrepList'!$I$2:$I$1500,'1.PrepList'!$N$2:$N$1500,"")&amp;"",""))</f>
        <v/>
      </c>
      <c r="F824" s="638" t="str">
        <f>IF($C824="","",IFERROR(_xlfn.XLOOKUP($C824,'1.PrepList'!$I$2:$I$1500,'1.PrepList'!$K$2:$K$1500,"")&amp;"",""))</f>
        <v/>
      </c>
      <c r="H824" s="644" t="str">
        <f>IF($C824="","",IFERROR(IF(_xlfn.XLOOKUP($C824,tbl_StartedStatus[Bold ID],tbl_StartedStatus[Started])="Started","Yes",IF(_xlfn.XLOOKUP($C824,tbl_StartedStatus[Bold ID],tbl_StartedStatus[Started])="No Show","No Show","")),""))</f>
        <v/>
      </c>
    </row>
    <row r="825" spans="1:8" ht="15" customHeight="1" thickBot="1">
      <c r="A825" s="38" t="str">
        <f>IF($C825="","",IFERROR(_xlfn.XLOOKUP($C825,'1.PrepList'!$I$2:$I$1500,'1.PrepList'!$G$2:$G$1500,"")&amp;"",""))</f>
        <v/>
      </c>
      <c r="B825" s="638" t="str">
        <f>IF($C825="","",IFERROR(_xlfn.XLOOKUP($C825,'1.PrepList'!$I$2:$I$1500,'1.PrepList'!$H$2:$H$1500,"")&amp;"",""))</f>
        <v/>
      </c>
      <c r="D825" s="638" t="str">
        <f>IF($C825="","",IFERROR(_xlfn.XLOOKUP($C825,'1.PrepList'!$I$2:$I$1500,'1.PrepList'!$J$2:$J$1500,"")&amp;"",""))</f>
        <v/>
      </c>
      <c r="E825" s="638" t="str">
        <f>IF($C825="","",IFERROR(_xlfn.XLOOKUP($C825,'1.PrepList'!$I$2:$I$1500,'1.PrepList'!$N$2:$N$1500,"")&amp;"",""))</f>
        <v/>
      </c>
      <c r="F825" s="638" t="str">
        <f>IF($C825="","",IFERROR(_xlfn.XLOOKUP($C825,'1.PrepList'!$I$2:$I$1500,'1.PrepList'!$K$2:$K$1500,"")&amp;"",""))</f>
        <v/>
      </c>
      <c r="H825" s="644" t="str">
        <f>IF($C825="","",IFERROR(IF(_xlfn.XLOOKUP($C825,tbl_StartedStatus[Bold ID],tbl_StartedStatus[Started])="Started","Yes",IF(_xlfn.XLOOKUP($C825,tbl_StartedStatus[Bold ID],tbl_StartedStatus[Started])="No Show","No Show","")),""))</f>
        <v/>
      </c>
    </row>
    <row r="826" spans="1:8" ht="15" customHeight="1" thickBot="1">
      <c r="A826" s="38" t="str">
        <f>IF($C826="","",IFERROR(_xlfn.XLOOKUP($C826,'1.PrepList'!$I$2:$I$1500,'1.PrepList'!$G$2:$G$1500,"")&amp;"",""))</f>
        <v/>
      </c>
      <c r="B826" s="638" t="str">
        <f>IF($C826="","",IFERROR(_xlfn.XLOOKUP($C826,'1.PrepList'!$I$2:$I$1500,'1.PrepList'!$H$2:$H$1500,"")&amp;"",""))</f>
        <v/>
      </c>
      <c r="D826" s="638" t="str">
        <f>IF($C826="","",IFERROR(_xlfn.XLOOKUP($C826,'1.PrepList'!$I$2:$I$1500,'1.PrepList'!$J$2:$J$1500,"")&amp;"",""))</f>
        <v/>
      </c>
      <c r="E826" s="638" t="str">
        <f>IF($C826="","",IFERROR(_xlfn.XLOOKUP($C826,'1.PrepList'!$I$2:$I$1500,'1.PrepList'!$N$2:$N$1500,"")&amp;"",""))</f>
        <v/>
      </c>
      <c r="F826" s="638" t="str">
        <f>IF($C826="","",IFERROR(_xlfn.XLOOKUP($C826,'1.PrepList'!$I$2:$I$1500,'1.PrepList'!$K$2:$K$1500,"")&amp;"",""))</f>
        <v/>
      </c>
      <c r="H826" s="644" t="str">
        <f>IF($C826="","",IFERROR(IF(_xlfn.XLOOKUP($C826,tbl_StartedStatus[Bold ID],tbl_StartedStatus[Started])="Started","Yes",IF(_xlfn.XLOOKUP($C826,tbl_StartedStatus[Bold ID],tbl_StartedStatus[Started])="No Show","No Show","")),""))</f>
        <v/>
      </c>
    </row>
    <row r="827" spans="1:8" ht="15" customHeight="1" thickBot="1">
      <c r="A827" s="38" t="str">
        <f>IF($C827="","",IFERROR(_xlfn.XLOOKUP($C827,'1.PrepList'!$I$2:$I$1500,'1.PrepList'!$G$2:$G$1500,"")&amp;"",""))</f>
        <v/>
      </c>
      <c r="B827" s="638" t="str">
        <f>IF($C827="","",IFERROR(_xlfn.XLOOKUP($C827,'1.PrepList'!$I$2:$I$1500,'1.PrepList'!$H$2:$H$1500,"")&amp;"",""))</f>
        <v/>
      </c>
      <c r="D827" s="638" t="str">
        <f>IF($C827="","",IFERROR(_xlfn.XLOOKUP($C827,'1.PrepList'!$I$2:$I$1500,'1.PrepList'!$J$2:$J$1500,"")&amp;"",""))</f>
        <v/>
      </c>
      <c r="E827" s="638" t="str">
        <f>IF($C827="","",IFERROR(_xlfn.XLOOKUP($C827,'1.PrepList'!$I$2:$I$1500,'1.PrepList'!$N$2:$N$1500,"")&amp;"",""))</f>
        <v/>
      </c>
      <c r="F827" s="638" t="str">
        <f>IF($C827="","",IFERROR(_xlfn.XLOOKUP($C827,'1.PrepList'!$I$2:$I$1500,'1.PrepList'!$K$2:$K$1500,"")&amp;"",""))</f>
        <v/>
      </c>
      <c r="H827" s="644" t="str">
        <f>IF($C827="","",IFERROR(IF(_xlfn.XLOOKUP($C827,tbl_StartedStatus[Bold ID],tbl_StartedStatus[Started])="Started","Yes",IF(_xlfn.XLOOKUP($C827,tbl_StartedStatus[Bold ID],tbl_StartedStatus[Started])="No Show","No Show","")),""))</f>
        <v/>
      </c>
    </row>
    <row r="828" spans="1:8" ht="15" customHeight="1" thickBot="1">
      <c r="A828" s="38" t="str">
        <f>IF($C828="","",IFERROR(_xlfn.XLOOKUP($C828,'1.PrepList'!$I$2:$I$1500,'1.PrepList'!$G$2:$G$1500,"")&amp;"",""))</f>
        <v/>
      </c>
      <c r="B828" s="638" t="str">
        <f>IF($C828="","",IFERROR(_xlfn.XLOOKUP($C828,'1.PrepList'!$I$2:$I$1500,'1.PrepList'!$H$2:$H$1500,"")&amp;"",""))</f>
        <v/>
      </c>
      <c r="D828" s="638" t="str">
        <f>IF($C828="","",IFERROR(_xlfn.XLOOKUP($C828,'1.PrepList'!$I$2:$I$1500,'1.PrepList'!$J$2:$J$1500,"")&amp;"",""))</f>
        <v/>
      </c>
      <c r="E828" s="638" t="str">
        <f>IF($C828="","",IFERROR(_xlfn.XLOOKUP($C828,'1.PrepList'!$I$2:$I$1500,'1.PrepList'!$N$2:$N$1500,"")&amp;"",""))</f>
        <v/>
      </c>
      <c r="F828" s="638" t="str">
        <f>IF($C828="","",IFERROR(_xlfn.XLOOKUP($C828,'1.PrepList'!$I$2:$I$1500,'1.PrepList'!$K$2:$K$1500,"")&amp;"",""))</f>
        <v/>
      </c>
      <c r="H828" s="644" t="str">
        <f>IF($C828="","",IFERROR(IF(_xlfn.XLOOKUP($C828,tbl_StartedStatus[Bold ID],tbl_StartedStatus[Started])="Started","Yes",IF(_xlfn.XLOOKUP($C828,tbl_StartedStatus[Bold ID],tbl_StartedStatus[Started])="No Show","No Show","")),""))</f>
        <v/>
      </c>
    </row>
    <row r="829" spans="1:8" ht="15" customHeight="1" thickBot="1">
      <c r="A829" s="38" t="str">
        <f>IF($C829="","",IFERROR(_xlfn.XLOOKUP($C829,'1.PrepList'!$I$2:$I$1500,'1.PrepList'!$G$2:$G$1500,"")&amp;"",""))</f>
        <v/>
      </c>
      <c r="B829" s="638" t="str">
        <f>IF($C829="","",IFERROR(_xlfn.XLOOKUP($C829,'1.PrepList'!$I$2:$I$1500,'1.PrepList'!$H$2:$H$1500,"")&amp;"",""))</f>
        <v/>
      </c>
      <c r="D829" s="638" t="str">
        <f>IF($C829="","",IFERROR(_xlfn.XLOOKUP($C829,'1.PrepList'!$I$2:$I$1500,'1.PrepList'!$J$2:$J$1500,"")&amp;"",""))</f>
        <v/>
      </c>
      <c r="E829" s="638" t="str">
        <f>IF($C829="","",IFERROR(_xlfn.XLOOKUP($C829,'1.PrepList'!$I$2:$I$1500,'1.PrepList'!$N$2:$N$1500,"")&amp;"",""))</f>
        <v/>
      </c>
      <c r="F829" s="638" t="str">
        <f>IF($C829="","",IFERROR(_xlfn.XLOOKUP($C829,'1.PrepList'!$I$2:$I$1500,'1.PrepList'!$K$2:$K$1500,"")&amp;"",""))</f>
        <v/>
      </c>
      <c r="H829" s="644" t="str">
        <f>IF($C829="","",IFERROR(IF(_xlfn.XLOOKUP($C829,tbl_StartedStatus[Bold ID],tbl_StartedStatus[Started])="Started","Yes",IF(_xlfn.XLOOKUP($C829,tbl_StartedStatus[Bold ID],tbl_StartedStatus[Started])="No Show","No Show","")),""))</f>
        <v/>
      </c>
    </row>
    <row r="830" spans="1:8" ht="15" customHeight="1" thickBot="1">
      <c r="A830" s="38" t="str">
        <f>IF($C830="","",IFERROR(_xlfn.XLOOKUP($C830,'1.PrepList'!$I$2:$I$1500,'1.PrepList'!$G$2:$G$1500,"")&amp;"",""))</f>
        <v/>
      </c>
      <c r="B830" s="638" t="str">
        <f>IF($C830="","",IFERROR(_xlfn.XLOOKUP($C830,'1.PrepList'!$I$2:$I$1500,'1.PrepList'!$H$2:$H$1500,"")&amp;"",""))</f>
        <v/>
      </c>
      <c r="D830" s="638" t="str">
        <f>IF($C830="","",IFERROR(_xlfn.XLOOKUP($C830,'1.PrepList'!$I$2:$I$1500,'1.PrepList'!$J$2:$J$1500,"")&amp;"",""))</f>
        <v/>
      </c>
      <c r="E830" s="638" t="str">
        <f>IF($C830="","",IFERROR(_xlfn.XLOOKUP($C830,'1.PrepList'!$I$2:$I$1500,'1.PrepList'!$N$2:$N$1500,"")&amp;"",""))</f>
        <v/>
      </c>
      <c r="F830" s="638" t="str">
        <f>IF($C830="","",IFERROR(_xlfn.XLOOKUP($C830,'1.PrepList'!$I$2:$I$1500,'1.PrepList'!$K$2:$K$1500,"")&amp;"",""))</f>
        <v/>
      </c>
      <c r="H830" s="644" t="str">
        <f>IF($C830="","",IFERROR(IF(_xlfn.XLOOKUP($C830,tbl_StartedStatus[Bold ID],tbl_StartedStatus[Started])="Started","Yes",IF(_xlfn.XLOOKUP($C830,tbl_StartedStatus[Bold ID],tbl_StartedStatus[Started])="No Show","No Show","")),""))</f>
        <v/>
      </c>
    </row>
    <row r="831" spans="1:8" ht="15" customHeight="1" thickBot="1">
      <c r="A831" s="38" t="str">
        <f>IF($C831="","",IFERROR(_xlfn.XLOOKUP($C831,'1.PrepList'!$I$2:$I$1500,'1.PrepList'!$G$2:$G$1500,"")&amp;"",""))</f>
        <v/>
      </c>
      <c r="B831" s="638" t="str">
        <f>IF($C831="","",IFERROR(_xlfn.XLOOKUP($C831,'1.PrepList'!$I$2:$I$1500,'1.PrepList'!$H$2:$H$1500,"")&amp;"",""))</f>
        <v/>
      </c>
      <c r="D831" s="638" t="str">
        <f>IF($C831="","",IFERROR(_xlfn.XLOOKUP($C831,'1.PrepList'!$I$2:$I$1500,'1.PrepList'!$J$2:$J$1500,"")&amp;"",""))</f>
        <v/>
      </c>
      <c r="E831" s="638" t="str">
        <f>IF($C831="","",IFERROR(_xlfn.XLOOKUP($C831,'1.PrepList'!$I$2:$I$1500,'1.PrepList'!$N$2:$N$1500,"")&amp;"",""))</f>
        <v/>
      </c>
      <c r="F831" s="638" t="str">
        <f>IF($C831="","",IFERROR(_xlfn.XLOOKUP($C831,'1.PrepList'!$I$2:$I$1500,'1.PrepList'!$K$2:$K$1500,"")&amp;"",""))</f>
        <v/>
      </c>
      <c r="H831" s="644" t="str">
        <f>IF($C831="","",IFERROR(IF(_xlfn.XLOOKUP($C831,tbl_StartedStatus[Bold ID],tbl_StartedStatus[Started])="Started","Yes",IF(_xlfn.XLOOKUP($C831,tbl_StartedStatus[Bold ID],tbl_StartedStatus[Started])="No Show","No Show","")),""))</f>
        <v/>
      </c>
    </row>
    <row r="832" spans="1:8" ht="15" customHeight="1" thickBot="1">
      <c r="A832" s="38" t="str">
        <f>IF($C832="","",IFERROR(_xlfn.XLOOKUP($C832,'1.PrepList'!$I$2:$I$1500,'1.PrepList'!$G$2:$G$1500,"")&amp;"",""))</f>
        <v/>
      </c>
      <c r="B832" s="638" t="str">
        <f>IF($C832="","",IFERROR(_xlfn.XLOOKUP($C832,'1.PrepList'!$I$2:$I$1500,'1.PrepList'!$H$2:$H$1500,"")&amp;"",""))</f>
        <v/>
      </c>
      <c r="D832" s="638" t="str">
        <f>IF($C832="","",IFERROR(_xlfn.XLOOKUP($C832,'1.PrepList'!$I$2:$I$1500,'1.PrepList'!$J$2:$J$1500,"")&amp;"",""))</f>
        <v/>
      </c>
      <c r="E832" s="638" t="str">
        <f>IF($C832="","",IFERROR(_xlfn.XLOOKUP($C832,'1.PrepList'!$I$2:$I$1500,'1.PrepList'!$N$2:$N$1500,"")&amp;"",""))</f>
        <v/>
      </c>
      <c r="F832" s="638" t="str">
        <f>IF($C832="","",IFERROR(_xlfn.XLOOKUP($C832,'1.PrepList'!$I$2:$I$1500,'1.PrepList'!$K$2:$K$1500,"")&amp;"",""))</f>
        <v/>
      </c>
      <c r="H832" s="644" t="str">
        <f>IF($C832="","",IFERROR(IF(_xlfn.XLOOKUP($C832,tbl_StartedStatus[Bold ID],tbl_StartedStatus[Started])="Started","Yes",IF(_xlfn.XLOOKUP($C832,tbl_StartedStatus[Bold ID],tbl_StartedStatus[Started])="No Show","No Show","")),""))</f>
        <v/>
      </c>
    </row>
    <row r="833" spans="1:8" ht="15" customHeight="1" thickBot="1">
      <c r="A833" s="38" t="str">
        <f>IF($C833="","",IFERROR(_xlfn.XLOOKUP($C833,'1.PrepList'!$I$2:$I$1500,'1.PrepList'!$G$2:$G$1500,"")&amp;"",""))</f>
        <v/>
      </c>
      <c r="B833" s="638" t="str">
        <f>IF($C833="","",IFERROR(_xlfn.XLOOKUP($C833,'1.PrepList'!$I$2:$I$1500,'1.PrepList'!$H$2:$H$1500,"")&amp;"",""))</f>
        <v/>
      </c>
      <c r="D833" s="638" t="str">
        <f>IF($C833="","",IFERROR(_xlfn.XLOOKUP($C833,'1.PrepList'!$I$2:$I$1500,'1.PrepList'!$J$2:$J$1500,"")&amp;"",""))</f>
        <v/>
      </c>
      <c r="E833" s="638" t="str">
        <f>IF($C833="","",IFERROR(_xlfn.XLOOKUP($C833,'1.PrepList'!$I$2:$I$1500,'1.PrepList'!$N$2:$N$1500,"")&amp;"",""))</f>
        <v/>
      </c>
      <c r="F833" s="638" t="str">
        <f>IF($C833="","",IFERROR(_xlfn.XLOOKUP($C833,'1.PrepList'!$I$2:$I$1500,'1.PrepList'!$K$2:$K$1500,"")&amp;"",""))</f>
        <v/>
      </c>
      <c r="H833" s="644" t="str">
        <f>IF($C833="","",IFERROR(IF(_xlfn.XLOOKUP($C833,tbl_StartedStatus[Bold ID],tbl_StartedStatus[Started])="Started","Yes",IF(_xlfn.XLOOKUP($C833,tbl_StartedStatus[Bold ID],tbl_StartedStatus[Started])="No Show","No Show","")),""))</f>
        <v/>
      </c>
    </row>
    <row r="834" spans="1:8" ht="15" customHeight="1" thickBot="1">
      <c r="A834" s="38" t="str">
        <f>IF($C834="","",IFERROR(_xlfn.XLOOKUP($C834,'1.PrepList'!$I$2:$I$1500,'1.PrepList'!$G$2:$G$1500,"")&amp;"",""))</f>
        <v/>
      </c>
      <c r="B834" s="638" t="str">
        <f>IF($C834="","",IFERROR(_xlfn.XLOOKUP($C834,'1.PrepList'!$I$2:$I$1500,'1.PrepList'!$H$2:$H$1500,"")&amp;"",""))</f>
        <v/>
      </c>
      <c r="D834" s="638" t="str">
        <f>IF($C834="","",IFERROR(_xlfn.XLOOKUP($C834,'1.PrepList'!$I$2:$I$1500,'1.PrepList'!$J$2:$J$1500,"")&amp;"",""))</f>
        <v/>
      </c>
      <c r="E834" s="638" t="str">
        <f>IF($C834="","",IFERROR(_xlfn.XLOOKUP($C834,'1.PrepList'!$I$2:$I$1500,'1.PrepList'!$N$2:$N$1500,"")&amp;"",""))</f>
        <v/>
      </c>
      <c r="F834" s="638" t="str">
        <f>IF($C834="","",IFERROR(_xlfn.XLOOKUP($C834,'1.PrepList'!$I$2:$I$1500,'1.PrepList'!$K$2:$K$1500,"")&amp;"",""))</f>
        <v/>
      </c>
      <c r="H834" s="644" t="str">
        <f>IF($C834="","",IFERROR(IF(_xlfn.XLOOKUP($C834,tbl_StartedStatus[Bold ID],tbl_StartedStatus[Started])="Started","Yes",IF(_xlfn.XLOOKUP($C834,tbl_StartedStatus[Bold ID],tbl_StartedStatus[Started])="No Show","No Show","")),""))</f>
        <v/>
      </c>
    </row>
    <row r="835" spans="1:8" ht="15" customHeight="1" thickBot="1">
      <c r="A835" s="38" t="str">
        <f>IF($C835="","",IFERROR(_xlfn.XLOOKUP($C835,'1.PrepList'!$I$2:$I$1500,'1.PrepList'!$G$2:$G$1500,"")&amp;"",""))</f>
        <v/>
      </c>
      <c r="B835" s="638" t="str">
        <f>IF($C835="","",IFERROR(_xlfn.XLOOKUP($C835,'1.PrepList'!$I$2:$I$1500,'1.PrepList'!$H$2:$H$1500,"")&amp;"",""))</f>
        <v/>
      </c>
      <c r="D835" s="638" t="str">
        <f>IF($C835="","",IFERROR(_xlfn.XLOOKUP($C835,'1.PrepList'!$I$2:$I$1500,'1.PrepList'!$J$2:$J$1500,"")&amp;"",""))</f>
        <v/>
      </c>
      <c r="E835" s="638" t="str">
        <f>IF($C835="","",IFERROR(_xlfn.XLOOKUP($C835,'1.PrepList'!$I$2:$I$1500,'1.PrepList'!$N$2:$N$1500,"")&amp;"",""))</f>
        <v/>
      </c>
      <c r="F835" s="638" t="str">
        <f>IF($C835="","",IFERROR(_xlfn.XLOOKUP($C835,'1.PrepList'!$I$2:$I$1500,'1.PrepList'!$K$2:$K$1500,"")&amp;"",""))</f>
        <v/>
      </c>
      <c r="H835" s="644" t="str">
        <f>IF($C835="","",IFERROR(IF(_xlfn.XLOOKUP($C835,tbl_StartedStatus[Bold ID],tbl_StartedStatus[Started])="Started","Yes",IF(_xlfn.XLOOKUP($C835,tbl_StartedStatus[Bold ID],tbl_StartedStatus[Started])="No Show","No Show","")),""))</f>
        <v/>
      </c>
    </row>
    <row r="836" spans="1:8" ht="15" customHeight="1" thickBot="1">
      <c r="A836" s="38" t="str">
        <f>IF($C836="","",IFERROR(_xlfn.XLOOKUP($C836,'1.PrepList'!$I$2:$I$1500,'1.PrepList'!$G$2:$G$1500,"")&amp;"",""))</f>
        <v/>
      </c>
      <c r="B836" s="638" t="str">
        <f>IF($C836="","",IFERROR(_xlfn.XLOOKUP($C836,'1.PrepList'!$I$2:$I$1500,'1.PrepList'!$H$2:$H$1500,"")&amp;"",""))</f>
        <v/>
      </c>
      <c r="D836" s="638" t="str">
        <f>IF($C836="","",IFERROR(_xlfn.XLOOKUP($C836,'1.PrepList'!$I$2:$I$1500,'1.PrepList'!$J$2:$J$1500,"")&amp;"",""))</f>
        <v/>
      </c>
      <c r="E836" s="638" t="str">
        <f>IF($C836="","",IFERROR(_xlfn.XLOOKUP($C836,'1.PrepList'!$I$2:$I$1500,'1.PrepList'!$N$2:$N$1500,"")&amp;"",""))</f>
        <v/>
      </c>
      <c r="F836" s="638" t="str">
        <f>IF($C836="","",IFERROR(_xlfn.XLOOKUP($C836,'1.PrepList'!$I$2:$I$1500,'1.PrepList'!$K$2:$K$1500,"")&amp;"",""))</f>
        <v/>
      </c>
      <c r="H836" s="644" t="str">
        <f>IF($C836="","",IFERROR(IF(_xlfn.XLOOKUP($C836,tbl_StartedStatus[Bold ID],tbl_StartedStatus[Started])="Started","Yes",IF(_xlfn.XLOOKUP($C836,tbl_StartedStatus[Bold ID],tbl_StartedStatus[Started])="No Show","No Show","")),""))</f>
        <v/>
      </c>
    </row>
    <row r="837" spans="1:8" ht="15" customHeight="1" thickBot="1">
      <c r="A837" s="38" t="str">
        <f>IF($C837="","",IFERROR(_xlfn.XLOOKUP($C837,'1.PrepList'!$I$2:$I$1500,'1.PrepList'!$G$2:$G$1500,"")&amp;"",""))</f>
        <v/>
      </c>
      <c r="B837" s="638" t="str">
        <f>IF($C837="","",IFERROR(_xlfn.XLOOKUP($C837,'1.PrepList'!$I$2:$I$1500,'1.PrepList'!$H$2:$H$1500,"")&amp;"",""))</f>
        <v/>
      </c>
      <c r="D837" s="638" t="str">
        <f>IF($C837="","",IFERROR(_xlfn.XLOOKUP($C837,'1.PrepList'!$I$2:$I$1500,'1.PrepList'!$J$2:$J$1500,"")&amp;"",""))</f>
        <v/>
      </c>
      <c r="E837" s="638" t="str">
        <f>IF($C837="","",IFERROR(_xlfn.XLOOKUP($C837,'1.PrepList'!$I$2:$I$1500,'1.PrepList'!$N$2:$N$1500,"")&amp;"",""))</f>
        <v/>
      </c>
      <c r="F837" s="638" t="str">
        <f>IF($C837="","",IFERROR(_xlfn.XLOOKUP($C837,'1.PrepList'!$I$2:$I$1500,'1.PrepList'!$K$2:$K$1500,"")&amp;"",""))</f>
        <v/>
      </c>
      <c r="H837" s="644" t="str">
        <f>IF($C837="","",IFERROR(IF(_xlfn.XLOOKUP($C837,tbl_StartedStatus[Bold ID],tbl_StartedStatus[Started])="Started","Yes",IF(_xlfn.XLOOKUP($C837,tbl_StartedStatus[Bold ID],tbl_StartedStatus[Started])="No Show","No Show","")),""))</f>
        <v/>
      </c>
    </row>
    <row r="838" spans="1:8" ht="15" customHeight="1" thickBot="1">
      <c r="A838" s="38" t="str">
        <f>IF($C838="","",IFERROR(_xlfn.XLOOKUP($C838,'1.PrepList'!$I$2:$I$1500,'1.PrepList'!$G$2:$G$1500,"")&amp;"",""))</f>
        <v/>
      </c>
      <c r="B838" s="638" t="str">
        <f>IF($C838="","",IFERROR(_xlfn.XLOOKUP($C838,'1.PrepList'!$I$2:$I$1500,'1.PrepList'!$H$2:$H$1500,"")&amp;"",""))</f>
        <v/>
      </c>
      <c r="D838" s="638" t="str">
        <f>IF($C838="","",IFERROR(_xlfn.XLOOKUP($C838,'1.PrepList'!$I$2:$I$1500,'1.PrepList'!$J$2:$J$1500,"")&amp;"",""))</f>
        <v/>
      </c>
      <c r="E838" s="638" t="str">
        <f>IF($C838="","",IFERROR(_xlfn.XLOOKUP($C838,'1.PrepList'!$I$2:$I$1500,'1.PrepList'!$N$2:$N$1500,"")&amp;"",""))</f>
        <v/>
      </c>
      <c r="F838" s="638" t="str">
        <f>IF($C838="","",IFERROR(_xlfn.XLOOKUP($C838,'1.PrepList'!$I$2:$I$1500,'1.PrepList'!$K$2:$K$1500,"")&amp;"",""))</f>
        <v/>
      </c>
      <c r="H838" s="644" t="str">
        <f>IF($C838="","",IFERROR(IF(_xlfn.XLOOKUP($C838,tbl_StartedStatus[Bold ID],tbl_StartedStatus[Started])="Started","Yes",IF(_xlfn.XLOOKUP($C838,tbl_StartedStatus[Bold ID],tbl_StartedStatus[Started])="No Show","No Show","")),""))</f>
        <v/>
      </c>
    </row>
    <row r="839" spans="1:8" ht="15" customHeight="1" thickBot="1">
      <c r="A839" s="38" t="str">
        <f>IF($C839="","",IFERROR(_xlfn.XLOOKUP($C839,'1.PrepList'!$I$2:$I$1500,'1.PrepList'!$G$2:$G$1500,"")&amp;"",""))</f>
        <v/>
      </c>
      <c r="B839" s="638" t="str">
        <f>IF($C839="","",IFERROR(_xlfn.XLOOKUP($C839,'1.PrepList'!$I$2:$I$1500,'1.PrepList'!$H$2:$H$1500,"")&amp;"",""))</f>
        <v/>
      </c>
      <c r="D839" s="638" t="str">
        <f>IF($C839="","",IFERROR(_xlfn.XLOOKUP($C839,'1.PrepList'!$I$2:$I$1500,'1.PrepList'!$J$2:$J$1500,"")&amp;"",""))</f>
        <v/>
      </c>
      <c r="E839" s="638" t="str">
        <f>IF($C839="","",IFERROR(_xlfn.XLOOKUP($C839,'1.PrepList'!$I$2:$I$1500,'1.PrepList'!$N$2:$N$1500,"")&amp;"",""))</f>
        <v/>
      </c>
      <c r="F839" s="638" t="str">
        <f>IF($C839="","",IFERROR(_xlfn.XLOOKUP($C839,'1.PrepList'!$I$2:$I$1500,'1.PrepList'!$K$2:$K$1500,"")&amp;"",""))</f>
        <v/>
      </c>
      <c r="H839" s="644" t="str">
        <f>IF($C839="","",IFERROR(IF(_xlfn.XLOOKUP($C839,tbl_StartedStatus[Bold ID],tbl_StartedStatus[Started])="Started","Yes",IF(_xlfn.XLOOKUP($C839,tbl_StartedStatus[Bold ID],tbl_StartedStatus[Started])="No Show","No Show","")),""))</f>
        <v/>
      </c>
    </row>
    <row r="840" spans="1:8" ht="15" customHeight="1" thickBot="1">
      <c r="A840" s="38" t="str">
        <f>IF($C840="","",IFERROR(_xlfn.XLOOKUP($C840,'1.PrepList'!$I$2:$I$1500,'1.PrepList'!$G$2:$G$1500,"")&amp;"",""))</f>
        <v/>
      </c>
      <c r="B840" s="638" t="str">
        <f>IF($C840="","",IFERROR(_xlfn.XLOOKUP($C840,'1.PrepList'!$I$2:$I$1500,'1.PrepList'!$H$2:$H$1500,"")&amp;"",""))</f>
        <v/>
      </c>
      <c r="D840" s="638" t="str">
        <f>IF($C840="","",IFERROR(_xlfn.XLOOKUP($C840,'1.PrepList'!$I$2:$I$1500,'1.PrepList'!$J$2:$J$1500,"")&amp;"",""))</f>
        <v/>
      </c>
      <c r="E840" s="638" t="str">
        <f>IF($C840="","",IFERROR(_xlfn.XLOOKUP($C840,'1.PrepList'!$I$2:$I$1500,'1.PrepList'!$N$2:$N$1500,"")&amp;"",""))</f>
        <v/>
      </c>
      <c r="F840" s="638" t="str">
        <f>IF($C840="","",IFERROR(_xlfn.XLOOKUP($C840,'1.PrepList'!$I$2:$I$1500,'1.PrepList'!$K$2:$K$1500,"")&amp;"",""))</f>
        <v/>
      </c>
      <c r="H840" s="644" t="str">
        <f>IF($C840="","",IFERROR(IF(_xlfn.XLOOKUP($C840,tbl_StartedStatus[Bold ID],tbl_StartedStatus[Started])="Started","Yes",IF(_xlfn.XLOOKUP($C840,tbl_StartedStatus[Bold ID],tbl_StartedStatus[Started])="No Show","No Show","")),""))</f>
        <v/>
      </c>
    </row>
    <row r="841" spans="1:8" ht="15" customHeight="1" thickBot="1">
      <c r="A841" s="38" t="str">
        <f>IF($C841="","",IFERROR(_xlfn.XLOOKUP($C841,'1.PrepList'!$I$2:$I$1500,'1.PrepList'!$G$2:$G$1500,"")&amp;"",""))</f>
        <v/>
      </c>
      <c r="B841" s="638" t="str">
        <f>IF($C841="","",IFERROR(_xlfn.XLOOKUP($C841,'1.PrepList'!$I$2:$I$1500,'1.PrepList'!$H$2:$H$1500,"")&amp;"",""))</f>
        <v/>
      </c>
      <c r="D841" s="638" t="str">
        <f>IF($C841="","",IFERROR(_xlfn.XLOOKUP($C841,'1.PrepList'!$I$2:$I$1500,'1.PrepList'!$J$2:$J$1500,"")&amp;"",""))</f>
        <v/>
      </c>
      <c r="E841" s="638" t="str">
        <f>IF($C841="","",IFERROR(_xlfn.XLOOKUP($C841,'1.PrepList'!$I$2:$I$1500,'1.PrepList'!$N$2:$N$1500,"")&amp;"",""))</f>
        <v/>
      </c>
      <c r="F841" s="638" t="str">
        <f>IF($C841="","",IFERROR(_xlfn.XLOOKUP($C841,'1.PrepList'!$I$2:$I$1500,'1.PrepList'!$K$2:$K$1500,"")&amp;"",""))</f>
        <v/>
      </c>
      <c r="H841" s="644" t="str">
        <f>IF($C841="","",IFERROR(IF(_xlfn.XLOOKUP($C841,tbl_StartedStatus[Bold ID],tbl_StartedStatus[Started])="Started","Yes",IF(_xlfn.XLOOKUP($C841,tbl_StartedStatus[Bold ID],tbl_StartedStatus[Started])="No Show","No Show","")),""))</f>
        <v/>
      </c>
    </row>
    <row r="842" spans="1:8" ht="15" customHeight="1" thickBot="1">
      <c r="A842" s="38" t="str">
        <f>IF($C842="","",IFERROR(_xlfn.XLOOKUP($C842,'1.PrepList'!$I$2:$I$1500,'1.PrepList'!$G$2:$G$1500,"")&amp;"",""))</f>
        <v/>
      </c>
      <c r="B842" s="638" t="str">
        <f>IF($C842="","",IFERROR(_xlfn.XLOOKUP($C842,'1.PrepList'!$I$2:$I$1500,'1.PrepList'!$H$2:$H$1500,"")&amp;"",""))</f>
        <v/>
      </c>
      <c r="D842" s="638" t="str">
        <f>IF($C842="","",IFERROR(_xlfn.XLOOKUP($C842,'1.PrepList'!$I$2:$I$1500,'1.PrepList'!$J$2:$J$1500,"")&amp;"",""))</f>
        <v/>
      </c>
      <c r="E842" s="638" t="str">
        <f>IF($C842="","",IFERROR(_xlfn.XLOOKUP($C842,'1.PrepList'!$I$2:$I$1500,'1.PrepList'!$N$2:$N$1500,"")&amp;"",""))</f>
        <v/>
      </c>
      <c r="F842" s="638" t="str">
        <f>IF($C842="","",IFERROR(_xlfn.XLOOKUP($C842,'1.PrepList'!$I$2:$I$1500,'1.PrepList'!$K$2:$K$1500,"")&amp;"",""))</f>
        <v/>
      </c>
      <c r="H842" s="644" t="str">
        <f>IF($C842="","",IFERROR(IF(_xlfn.XLOOKUP($C842,tbl_StartedStatus[Bold ID],tbl_StartedStatus[Started])="Started","Yes",IF(_xlfn.XLOOKUP($C842,tbl_StartedStatus[Bold ID],tbl_StartedStatus[Started])="No Show","No Show","")),""))</f>
        <v/>
      </c>
    </row>
    <row r="843" spans="1:8" ht="15" customHeight="1" thickBot="1">
      <c r="A843" s="38" t="str">
        <f>IF($C843="","",IFERROR(_xlfn.XLOOKUP($C843,'1.PrepList'!$I$2:$I$1500,'1.PrepList'!$G$2:$G$1500,"")&amp;"",""))</f>
        <v/>
      </c>
      <c r="B843" s="638" t="str">
        <f>IF($C843="","",IFERROR(_xlfn.XLOOKUP($C843,'1.PrepList'!$I$2:$I$1500,'1.PrepList'!$H$2:$H$1500,"")&amp;"",""))</f>
        <v/>
      </c>
      <c r="D843" s="638" t="str">
        <f>IF($C843="","",IFERROR(_xlfn.XLOOKUP($C843,'1.PrepList'!$I$2:$I$1500,'1.PrepList'!$J$2:$J$1500,"")&amp;"",""))</f>
        <v/>
      </c>
      <c r="E843" s="638" t="str">
        <f>IF($C843="","",IFERROR(_xlfn.XLOOKUP($C843,'1.PrepList'!$I$2:$I$1500,'1.PrepList'!$N$2:$N$1500,"")&amp;"",""))</f>
        <v/>
      </c>
      <c r="F843" s="638" t="str">
        <f>IF($C843="","",IFERROR(_xlfn.XLOOKUP($C843,'1.PrepList'!$I$2:$I$1500,'1.PrepList'!$K$2:$K$1500,"")&amp;"",""))</f>
        <v/>
      </c>
      <c r="H843" s="644" t="str">
        <f>IF($C843="","",IFERROR(IF(_xlfn.XLOOKUP($C843,tbl_StartedStatus[Bold ID],tbl_StartedStatus[Started])="Started","Yes",IF(_xlfn.XLOOKUP($C843,tbl_StartedStatus[Bold ID],tbl_StartedStatus[Started])="No Show","No Show","")),""))</f>
        <v/>
      </c>
    </row>
    <row r="844" spans="1:8" ht="15" customHeight="1" thickBot="1">
      <c r="A844" s="38" t="str">
        <f>IF($C844="","",IFERROR(_xlfn.XLOOKUP($C844,'1.PrepList'!$I$2:$I$1500,'1.PrepList'!$G$2:$G$1500,"")&amp;"",""))</f>
        <v/>
      </c>
      <c r="B844" s="638" t="str">
        <f>IF($C844="","",IFERROR(_xlfn.XLOOKUP($C844,'1.PrepList'!$I$2:$I$1500,'1.PrepList'!$H$2:$H$1500,"")&amp;"",""))</f>
        <v/>
      </c>
      <c r="D844" s="638" t="str">
        <f>IF($C844="","",IFERROR(_xlfn.XLOOKUP($C844,'1.PrepList'!$I$2:$I$1500,'1.PrepList'!$J$2:$J$1500,"")&amp;"",""))</f>
        <v/>
      </c>
      <c r="E844" s="638" t="str">
        <f>IF($C844="","",IFERROR(_xlfn.XLOOKUP($C844,'1.PrepList'!$I$2:$I$1500,'1.PrepList'!$N$2:$N$1500,"")&amp;"",""))</f>
        <v/>
      </c>
      <c r="F844" s="638" t="str">
        <f>IF($C844="","",IFERROR(_xlfn.XLOOKUP($C844,'1.PrepList'!$I$2:$I$1500,'1.PrepList'!$K$2:$K$1500,"")&amp;"",""))</f>
        <v/>
      </c>
      <c r="H844" s="644" t="str">
        <f>IF($C844="","",IFERROR(IF(_xlfn.XLOOKUP($C844,tbl_StartedStatus[Bold ID],tbl_StartedStatus[Started])="Started","Yes",IF(_xlfn.XLOOKUP($C844,tbl_StartedStatus[Bold ID],tbl_StartedStatus[Started])="No Show","No Show","")),""))</f>
        <v/>
      </c>
    </row>
    <row r="845" spans="1:8" ht="15" customHeight="1" thickBot="1">
      <c r="A845" s="38" t="str">
        <f>IF($C845="","",IFERROR(_xlfn.XLOOKUP($C845,'1.PrepList'!$I$2:$I$1500,'1.PrepList'!$G$2:$G$1500,"")&amp;"",""))</f>
        <v/>
      </c>
      <c r="B845" s="638" t="str">
        <f>IF($C845="","",IFERROR(_xlfn.XLOOKUP($C845,'1.PrepList'!$I$2:$I$1500,'1.PrepList'!$H$2:$H$1500,"")&amp;"",""))</f>
        <v/>
      </c>
      <c r="D845" s="638" t="str">
        <f>IF($C845="","",IFERROR(_xlfn.XLOOKUP($C845,'1.PrepList'!$I$2:$I$1500,'1.PrepList'!$J$2:$J$1500,"")&amp;"",""))</f>
        <v/>
      </c>
      <c r="E845" s="638" t="str">
        <f>IF($C845="","",IFERROR(_xlfn.XLOOKUP($C845,'1.PrepList'!$I$2:$I$1500,'1.PrepList'!$N$2:$N$1500,"")&amp;"",""))</f>
        <v/>
      </c>
      <c r="F845" s="638" t="str">
        <f>IF($C845="","",IFERROR(_xlfn.XLOOKUP($C845,'1.PrepList'!$I$2:$I$1500,'1.PrepList'!$K$2:$K$1500,"")&amp;"",""))</f>
        <v/>
      </c>
      <c r="H845" s="644" t="str">
        <f>IF($C845="","",IFERROR(IF(_xlfn.XLOOKUP($C845,tbl_StartedStatus[Bold ID],tbl_StartedStatus[Started])="Started","Yes",IF(_xlfn.XLOOKUP($C845,tbl_StartedStatus[Bold ID],tbl_StartedStatus[Started])="No Show","No Show","")),""))</f>
        <v/>
      </c>
    </row>
    <row r="846" spans="1:8" ht="15" customHeight="1" thickBot="1">
      <c r="A846" s="38" t="str">
        <f>IF($C846="","",IFERROR(_xlfn.XLOOKUP($C846,'1.PrepList'!$I$2:$I$1500,'1.PrepList'!$G$2:$G$1500,"")&amp;"",""))</f>
        <v/>
      </c>
      <c r="B846" s="638" t="str">
        <f>IF($C846="","",IFERROR(_xlfn.XLOOKUP($C846,'1.PrepList'!$I$2:$I$1500,'1.PrepList'!$H$2:$H$1500,"")&amp;"",""))</f>
        <v/>
      </c>
      <c r="D846" s="638" t="str">
        <f>IF($C846="","",IFERROR(_xlfn.XLOOKUP($C846,'1.PrepList'!$I$2:$I$1500,'1.PrepList'!$J$2:$J$1500,"")&amp;"",""))</f>
        <v/>
      </c>
      <c r="E846" s="638" t="str">
        <f>IF($C846="","",IFERROR(_xlfn.XLOOKUP($C846,'1.PrepList'!$I$2:$I$1500,'1.PrepList'!$N$2:$N$1500,"")&amp;"",""))</f>
        <v/>
      </c>
      <c r="F846" s="638" t="str">
        <f>IF($C846="","",IFERROR(_xlfn.XLOOKUP($C846,'1.PrepList'!$I$2:$I$1500,'1.PrepList'!$K$2:$K$1500,"")&amp;"",""))</f>
        <v/>
      </c>
      <c r="H846" s="644" t="str">
        <f>IF($C846="","",IFERROR(IF(_xlfn.XLOOKUP($C846,tbl_StartedStatus[Bold ID],tbl_StartedStatus[Started])="Started","Yes",IF(_xlfn.XLOOKUP($C846,tbl_StartedStatus[Bold ID],tbl_StartedStatus[Started])="No Show","No Show","")),""))</f>
        <v/>
      </c>
    </row>
    <row r="847" spans="1:8" ht="15" customHeight="1" thickBot="1">
      <c r="A847" s="38" t="str">
        <f>IF($C847="","",IFERROR(_xlfn.XLOOKUP($C847,'1.PrepList'!$I$2:$I$1500,'1.PrepList'!$G$2:$G$1500,"")&amp;"",""))</f>
        <v/>
      </c>
      <c r="B847" s="638" t="str">
        <f>IF($C847="","",IFERROR(_xlfn.XLOOKUP($C847,'1.PrepList'!$I$2:$I$1500,'1.PrepList'!$H$2:$H$1500,"")&amp;"",""))</f>
        <v/>
      </c>
      <c r="D847" s="638" t="str">
        <f>IF($C847="","",IFERROR(_xlfn.XLOOKUP($C847,'1.PrepList'!$I$2:$I$1500,'1.PrepList'!$J$2:$J$1500,"")&amp;"",""))</f>
        <v/>
      </c>
      <c r="E847" s="638" t="str">
        <f>IF($C847="","",IFERROR(_xlfn.XLOOKUP($C847,'1.PrepList'!$I$2:$I$1500,'1.PrepList'!$N$2:$N$1500,"")&amp;"",""))</f>
        <v/>
      </c>
      <c r="F847" s="638" t="str">
        <f>IF($C847="","",IFERROR(_xlfn.XLOOKUP($C847,'1.PrepList'!$I$2:$I$1500,'1.PrepList'!$K$2:$K$1500,"")&amp;"",""))</f>
        <v/>
      </c>
      <c r="H847" s="644" t="str">
        <f>IF($C847="","",IFERROR(IF(_xlfn.XLOOKUP($C847,tbl_StartedStatus[Bold ID],tbl_StartedStatus[Started])="Started","Yes",IF(_xlfn.XLOOKUP($C847,tbl_StartedStatus[Bold ID],tbl_StartedStatus[Started])="No Show","No Show","")),""))</f>
        <v/>
      </c>
    </row>
    <row r="848" spans="1:8" ht="15" customHeight="1" thickBot="1">
      <c r="A848" s="38" t="str">
        <f>IF($C848="","",IFERROR(_xlfn.XLOOKUP($C848,'1.PrepList'!$I$2:$I$1500,'1.PrepList'!$G$2:$G$1500,"")&amp;"",""))</f>
        <v/>
      </c>
      <c r="B848" s="638" t="str">
        <f>IF($C848="","",IFERROR(_xlfn.XLOOKUP($C848,'1.PrepList'!$I$2:$I$1500,'1.PrepList'!$H$2:$H$1500,"")&amp;"",""))</f>
        <v/>
      </c>
      <c r="D848" s="638" t="str">
        <f>IF($C848="","",IFERROR(_xlfn.XLOOKUP($C848,'1.PrepList'!$I$2:$I$1500,'1.PrepList'!$J$2:$J$1500,"")&amp;"",""))</f>
        <v/>
      </c>
      <c r="E848" s="638" t="str">
        <f>IF($C848="","",IFERROR(_xlfn.XLOOKUP($C848,'1.PrepList'!$I$2:$I$1500,'1.PrepList'!$N$2:$N$1500,"")&amp;"",""))</f>
        <v/>
      </c>
      <c r="F848" s="638" t="str">
        <f>IF($C848="","",IFERROR(_xlfn.XLOOKUP($C848,'1.PrepList'!$I$2:$I$1500,'1.PrepList'!$K$2:$K$1500,"")&amp;"",""))</f>
        <v/>
      </c>
      <c r="H848" s="644" t="str">
        <f>IF($C848="","",IFERROR(IF(_xlfn.XLOOKUP($C848,tbl_StartedStatus[Bold ID],tbl_StartedStatus[Started])="Started","Yes",IF(_xlfn.XLOOKUP($C848,tbl_StartedStatus[Bold ID],tbl_StartedStatus[Started])="No Show","No Show","")),""))</f>
        <v/>
      </c>
    </row>
    <row r="849" spans="1:8" ht="15" customHeight="1" thickBot="1">
      <c r="A849" s="38" t="str">
        <f>IF($C849="","",IFERROR(_xlfn.XLOOKUP($C849,'1.PrepList'!$I$2:$I$1500,'1.PrepList'!$G$2:$G$1500,"")&amp;"",""))</f>
        <v/>
      </c>
      <c r="B849" s="638" t="str">
        <f>IF($C849="","",IFERROR(_xlfn.XLOOKUP($C849,'1.PrepList'!$I$2:$I$1500,'1.PrepList'!$H$2:$H$1500,"")&amp;"",""))</f>
        <v/>
      </c>
      <c r="D849" s="638" t="str">
        <f>IF($C849="","",IFERROR(_xlfn.XLOOKUP($C849,'1.PrepList'!$I$2:$I$1500,'1.PrepList'!$J$2:$J$1500,"")&amp;"",""))</f>
        <v/>
      </c>
      <c r="E849" s="638" t="str">
        <f>IF($C849="","",IFERROR(_xlfn.XLOOKUP($C849,'1.PrepList'!$I$2:$I$1500,'1.PrepList'!$N$2:$N$1500,"")&amp;"",""))</f>
        <v/>
      </c>
      <c r="F849" s="638" t="str">
        <f>IF($C849="","",IFERROR(_xlfn.XLOOKUP($C849,'1.PrepList'!$I$2:$I$1500,'1.PrepList'!$K$2:$K$1500,"")&amp;"",""))</f>
        <v/>
      </c>
      <c r="H849" s="644" t="str">
        <f>IF($C849="","",IFERROR(IF(_xlfn.XLOOKUP($C849,tbl_StartedStatus[Bold ID],tbl_StartedStatus[Started])="Started","Yes",IF(_xlfn.XLOOKUP($C849,tbl_StartedStatus[Bold ID],tbl_StartedStatus[Started])="No Show","No Show","")),""))</f>
        <v/>
      </c>
    </row>
    <row r="850" spans="1:8" ht="15" customHeight="1" thickBot="1">
      <c r="A850" s="38" t="str">
        <f>IF($C850="","",IFERROR(_xlfn.XLOOKUP($C850,'1.PrepList'!$I$2:$I$1500,'1.PrepList'!$G$2:$G$1500,"")&amp;"",""))</f>
        <v/>
      </c>
      <c r="B850" s="638" t="str">
        <f>IF($C850="","",IFERROR(_xlfn.XLOOKUP($C850,'1.PrepList'!$I$2:$I$1500,'1.PrepList'!$H$2:$H$1500,"")&amp;"",""))</f>
        <v/>
      </c>
      <c r="D850" s="638" t="str">
        <f>IF($C850="","",IFERROR(_xlfn.XLOOKUP($C850,'1.PrepList'!$I$2:$I$1500,'1.PrepList'!$J$2:$J$1500,"")&amp;"",""))</f>
        <v/>
      </c>
      <c r="E850" s="638" t="str">
        <f>IF($C850="","",IFERROR(_xlfn.XLOOKUP($C850,'1.PrepList'!$I$2:$I$1500,'1.PrepList'!$N$2:$N$1500,"")&amp;"",""))</f>
        <v/>
      </c>
      <c r="F850" s="638" t="str">
        <f>IF($C850="","",IFERROR(_xlfn.XLOOKUP($C850,'1.PrepList'!$I$2:$I$1500,'1.PrepList'!$K$2:$K$1500,"")&amp;"",""))</f>
        <v/>
      </c>
      <c r="H850" s="644" t="str">
        <f>IF($C850="","",IFERROR(IF(_xlfn.XLOOKUP($C850,tbl_StartedStatus[Bold ID],tbl_StartedStatus[Started])="Started","Yes",IF(_xlfn.XLOOKUP($C850,tbl_StartedStatus[Bold ID],tbl_StartedStatus[Started])="No Show","No Show","")),""))</f>
        <v/>
      </c>
    </row>
    <row r="851" spans="1:8" ht="15" customHeight="1" thickBot="1">
      <c r="A851" s="38" t="str">
        <f>IF($C851="","",IFERROR(_xlfn.XLOOKUP($C851,'1.PrepList'!$I$2:$I$1500,'1.PrepList'!$G$2:$G$1500,"")&amp;"",""))</f>
        <v/>
      </c>
      <c r="B851" s="638" t="str">
        <f>IF($C851="","",IFERROR(_xlfn.XLOOKUP($C851,'1.PrepList'!$I$2:$I$1500,'1.PrepList'!$H$2:$H$1500,"")&amp;"",""))</f>
        <v/>
      </c>
      <c r="D851" s="638" t="str">
        <f>IF($C851="","",IFERROR(_xlfn.XLOOKUP($C851,'1.PrepList'!$I$2:$I$1500,'1.PrepList'!$J$2:$J$1500,"")&amp;"",""))</f>
        <v/>
      </c>
      <c r="E851" s="638" t="str">
        <f>IF($C851="","",IFERROR(_xlfn.XLOOKUP($C851,'1.PrepList'!$I$2:$I$1500,'1.PrepList'!$N$2:$N$1500,"")&amp;"",""))</f>
        <v/>
      </c>
      <c r="F851" s="638" t="str">
        <f>IF($C851="","",IFERROR(_xlfn.XLOOKUP($C851,'1.PrepList'!$I$2:$I$1500,'1.PrepList'!$K$2:$K$1500,"")&amp;"",""))</f>
        <v/>
      </c>
      <c r="H851" s="644" t="str">
        <f>IF($C851="","",IFERROR(IF(_xlfn.XLOOKUP($C851,tbl_StartedStatus[Bold ID],tbl_StartedStatus[Started])="Started","Yes",IF(_xlfn.XLOOKUP($C851,tbl_StartedStatus[Bold ID],tbl_StartedStatus[Started])="No Show","No Show","")),""))</f>
        <v/>
      </c>
    </row>
    <row r="852" spans="1:8" ht="15" customHeight="1" thickBot="1">
      <c r="A852" s="38" t="str">
        <f>IF($C852="","",IFERROR(_xlfn.XLOOKUP($C852,'1.PrepList'!$I$2:$I$1500,'1.PrepList'!$G$2:$G$1500,"")&amp;"",""))</f>
        <v/>
      </c>
      <c r="B852" s="638" t="str">
        <f>IF($C852="","",IFERROR(_xlfn.XLOOKUP($C852,'1.PrepList'!$I$2:$I$1500,'1.PrepList'!$H$2:$H$1500,"")&amp;"",""))</f>
        <v/>
      </c>
      <c r="D852" s="638" t="str">
        <f>IF($C852="","",IFERROR(_xlfn.XLOOKUP($C852,'1.PrepList'!$I$2:$I$1500,'1.PrepList'!$J$2:$J$1500,"")&amp;"",""))</f>
        <v/>
      </c>
      <c r="E852" s="638" t="str">
        <f>IF($C852="","",IFERROR(_xlfn.XLOOKUP($C852,'1.PrepList'!$I$2:$I$1500,'1.PrepList'!$N$2:$N$1500,"")&amp;"",""))</f>
        <v/>
      </c>
      <c r="F852" s="638" t="str">
        <f>IF($C852="","",IFERROR(_xlfn.XLOOKUP($C852,'1.PrepList'!$I$2:$I$1500,'1.PrepList'!$K$2:$K$1500,"")&amp;"",""))</f>
        <v/>
      </c>
      <c r="H852" s="644" t="str">
        <f>IF($C852="","",IFERROR(IF(_xlfn.XLOOKUP($C852,tbl_StartedStatus[Bold ID],tbl_StartedStatus[Started])="Started","Yes",IF(_xlfn.XLOOKUP($C852,tbl_StartedStatus[Bold ID],tbl_StartedStatus[Started])="No Show","No Show","")),""))</f>
        <v/>
      </c>
    </row>
    <row r="853" spans="1:8" ht="15" customHeight="1" thickBot="1">
      <c r="A853" s="38" t="str">
        <f>IF($C853="","",IFERROR(_xlfn.XLOOKUP($C853,'1.PrepList'!$I$2:$I$1500,'1.PrepList'!$G$2:$G$1500,"")&amp;"",""))</f>
        <v/>
      </c>
      <c r="B853" s="638" t="str">
        <f>IF($C853="","",IFERROR(_xlfn.XLOOKUP($C853,'1.PrepList'!$I$2:$I$1500,'1.PrepList'!$H$2:$H$1500,"")&amp;"",""))</f>
        <v/>
      </c>
      <c r="D853" s="638" t="str">
        <f>IF($C853="","",IFERROR(_xlfn.XLOOKUP($C853,'1.PrepList'!$I$2:$I$1500,'1.PrepList'!$J$2:$J$1500,"")&amp;"",""))</f>
        <v/>
      </c>
      <c r="E853" s="638" t="str">
        <f>IF($C853="","",IFERROR(_xlfn.XLOOKUP($C853,'1.PrepList'!$I$2:$I$1500,'1.PrepList'!$N$2:$N$1500,"")&amp;"",""))</f>
        <v/>
      </c>
      <c r="F853" s="638" t="str">
        <f>IF($C853="","",IFERROR(_xlfn.XLOOKUP($C853,'1.PrepList'!$I$2:$I$1500,'1.PrepList'!$K$2:$K$1500,"")&amp;"",""))</f>
        <v/>
      </c>
      <c r="H853" s="644" t="str">
        <f>IF($C853="","",IFERROR(IF(_xlfn.XLOOKUP($C853,tbl_StartedStatus[Bold ID],tbl_StartedStatus[Started])="Started","Yes",IF(_xlfn.XLOOKUP($C853,tbl_StartedStatus[Bold ID],tbl_StartedStatus[Started])="No Show","No Show","")),""))</f>
        <v/>
      </c>
    </row>
    <row r="854" spans="1:8" ht="15" customHeight="1" thickBot="1">
      <c r="A854" s="38" t="str">
        <f>IF($C854="","",IFERROR(_xlfn.XLOOKUP($C854,'1.PrepList'!$I$2:$I$1500,'1.PrepList'!$G$2:$G$1500,"")&amp;"",""))</f>
        <v/>
      </c>
      <c r="B854" s="638" t="str">
        <f>IF($C854="","",IFERROR(_xlfn.XLOOKUP($C854,'1.PrepList'!$I$2:$I$1500,'1.PrepList'!$H$2:$H$1500,"")&amp;"",""))</f>
        <v/>
      </c>
      <c r="D854" s="638" t="str">
        <f>IF($C854="","",IFERROR(_xlfn.XLOOKUP($C854,'1.PrepList'!$I$2:$I$1500,'1.PrepList'!$J$2:$J$1500,"")&amp;"",""))</f>
        <v/>
      </c>
      <c r="E854" s="638" t="str">
        <f>IF($C854="","",IFERROR(_xlfn.XLOOKUP($C854,'1.PrepList'!$I$2:$I$1500,'1.PrepList'!$N$2:$N$1500,"")&amp;"",""))</f>
        <v/>
      </c>
      <c r="F854" s="638" t="str">
        <f>IF($C854="","",IFERROR(_xlfn.XLOOKUP($C854,'1.PrepList'!$I$2:$I$1500,'1.PrepList'!$K$2:$K$1500,"")&amp;"",""))</f>
        <v/>
      </c>
      <c r="H854" s="644" t="str">
        <f>IF($C854="","",IFERROR(IF(_xlfn.XLOOKUP($C854,tbl_StartedStatus[Bold ID],tbl_StartedStatus[Started])="Started","Yes",IF(_xlfn.XLOOKUP($C854,tbl_StartedStatus[Bold ID],tbl_StartedStatus[Started])="No Show","No Show","")),""))</f>
        <v/>
      </c>
    </row>
    <row r="855" spans="1:8" ht="15" customHeight="1" thickBot="1">
      <c r="A855" s="38" t="str">
        <f>IF($C855="","",IFERROR(_xlfn.XLOOKUP($C855,'1.PrepList'!$I$2:$I$1500,'1.PrepList'!$G$2:$G$1500,"")&amp;"",""))</f>
        <v/>
      </c>
      <c r="B855" s="638" t="str">
        <f>IF($C855="","",IFERROR(_xlfn.XLOOKUP($C855,'1.PrepList'!$I$2:$I$1500,'1.PrepList'!$H$2:$H$1500,"")&amp;"",""))</f>
        <v/>
      </c>
      <c r="D855" s="638" t="str">
        <f>IF($C855="","",IFERROR(_xlfn.XLOOKUP($C855,'1.PrepList'!$I$2:$I$1500,'1.PrepList'!$J$2:$J$1500,"")&amp;"",""))</f>
        <v/>
      </c>
      <c r="E855" s="638" t="str">
        <f>IF($C855="","",IFERROR(_xlfn.XLOOKUP($C855,'1.PrepList'!$I$2:$I$1500,'1.PrepList'!$N$2:$N$1500,"")&amp;"",""))</f>
        <v/>
      </c>
      <c r="F855" s="638" t="str">
        <f>IF($C855="","",IFERROR(_xlfn.XLOOKUP($C855,'1.PrepList'!$I$2:$I$1500,'1.PrepList'!$K$2:$K$1500,"")&amp;"",""))</f>
        <v/>
      </c>
      <c r="H855" s="644" t="str">
        <f>IF($C855="","",IFERROR(IF(_xlfn.XLOOKUP($C855,tbl_StartedStatus[Bold ID],tbl_StartedStatus[Started])="Started","Yes",IF(_xlfn.XLOOKUP($C855,tbl_StartedStatus[Bold ID],tbl_StartedStatus[Started])="No Show","No Show","")),""))</f>
        <v/>
      </c>
    </row>
    <row r="856" spans="1:8" ht="15" customHeight="1" thickBot="1">
      <c r="A856" s="38" t="str">
        <f>IF($C856="","",IFERROR(_xlfn.XLOOKUP($C856,'1.PrepList'!$I$2:$I$1500,'1.PrepList'!$G$2:$G$1500,"")&amp;"",""))</f>
        <v/>
      </c>
      <c r="B856" s="638" t="str">
        <f>IF($C856="","",IFERROR(_xlfn.XLOOKUP($C856,'1.PrepList'!$I$2:$I$1500,'1.PrepList'!$H$2:$H$1500,"")&amp;"",""))</f>
        <v/>
      </c>
      <c r="D856" s="638" t="str">
        <f>IF($C856="","",IFERROR(_xlfn.XLOOKUP($C856,'1.PrepList'!$I$2:$I$1500,'1.PrepList'!$J$2:$J$1500,"")&amp;"",""))</f>
        <v/>
      </c>
      <c r="E856" s="638" t="str">
        <f>IF($C856="","",IFERROR(_xlfn.XLOOKUP($C856,'1.PrepList'!$I$2:$I$1500,'1.PrepList'!$N$2:$N$1500,"")&amp;"",""))</f>
        <v/>
      </c>
      <c r="F856" s="638" t="str">
        <f>IF($C856="","",IFERROR(_xlfn.XLOOKUP($C856,'1.PrepList'!$I$2:$I$1500,'1.PrepList'!$K$2:$K$1500,"")&amp;"",""))</f>
        <v/>
      </c>
      <c r="H856" s="644" t="str">
        <f>IF($C856="","",IFERROR(IF(_xlfn.XLOOKUP($C856,tbl_StartedStatus[Bold ID],tbl_StartedStatus[Started])="Started","Yes",IF(_xlfn.XLOOKUP($C856,tbl_StartedStatus[Bold ID],tbl_StartedStatus[Started])="No Show","No Show","")),""))</f>
        <v/>
      </c>
    </row>
    <row r="857" spans="1:8" ht="15" customHeight="1" thickBot="1">
      <c r="A857" s="38" t="str">
        <f>IF($C857="","",IFERROR(_xlfn.XLOOKUP($C857,'1.PrepList'!$I$2:$I$1500,'1.PrepList'!$G$2:$G$1500,"")&amp;"",""))</f>
        <v/>
      </c>
      <c r="B857" s="638" t="str">
        <f>IF($C857="","",IFERROR(_xlfn.XLOOKUP($C857,'1.PrepList'!$I$2:$I$1500,'1.PrepList'!$H$2:$H$1500,"")&amp;"",""))</f>
        <v/>
      </c>
      <c r="D857" s="638" t="str">
        <f>IF($C857="","",IFERROR(_xlfn.XLOOKUP($C857,'1.PrepList'!$I$2:$I$1500,'1.PrepList'!$J$2:$J$1500,"")&amp;"",""))</f>
        <v/>
      </c>
      <c r="E857" s="638" t="str">
        <f>IF($C857="","",IFERROR(_xlfn.XLOOKUP($C857,'1.PrepList'!$I$2:$I$1500,'1.PrepList'!$N$2:$N$1500,"")&amp;"",""))</f>
        <v/>
      </c>
      <c r="F857" s="638" t="str">
        <f>IF($C857="","",IFERROR(_xlfn.XLOOKUP($C857,'1.PrepList'!$I$2:$I$1500,'1.PrepList'!$K$2:$K$1500,"")&amp;"",""))</f>
        <v/>
      </c>
      <c r="H857" s="644" t="str">
        <f>IF($C857="","",IFERROR(IF(_xlfn.XLOOKUP($C857,tbl_StartedStatus[Bold ID],tbl_StartedStatus[Started])="Started","Yes",IF(_xlfn.XLOOKUP($C857,tbl_StartedStatus[Bold ID],tbl_StartedStatus[Started])="No Show","No Show","")),""))</f>
        <v/>
      </c>
    </row>
    <row r="858" spans="1:8" ht="15" customHeight="1" thickBot="1">
      <c r="A858" s="38" t="str">
        <f>IF($C858="","",IFERROR(_xlfn.XLOOKUP($C858,'1.PrepList'!$I$2:$I$1500,'1.PrepList'!$G$2:$G$1500,"")&amp;"",""))</f>
        <v/>
      </c>
      <c r="B858" s="638" t="str">
        <f>IF($C858="","",IFERROR(_xlfn.XLOOKUP($C858,'1.PrepList'!$I$2:$I$1500,'1.PrepList'!$H$2:$H$1500,"")&amp;"",""))</f>
        <v/>
      </c>
      <c r="D858" s="638" t="str">
        <f>IF($C858="","",IFERROR(_xlfn.XLOOKUP($C858,'1.PrepList'!$I$2:$I$1500,'1.PrepList'!$J$2:$J$1500,"")&amp;"",""))</f>
        <v/>
      </c>
      <c r="E858" s="638" t="str">
        <f>IF($C858="","",IFERROR(_xlfn.XLOOKUP($C858,'1.PrepList'!$I$2:$I$1500,'1.PrepList'!$N$2:$N$1500,"")&amp;"",""))</f>
        <v/>
      </c>
      <c r="F858" s="638" t="str">
        <f>IF($C858="","",IFERROR(_xlfn.XLOOKUP($C858,'1.PrepList'!$I$2:$I$1500,'1.PrepList'!$K$2:$K$1500,"")&amp;"",""))</f>
        <v/>
      </c>
      <c r="H858" s="644" t="str">
        <f>IF($C858="","",IFERROR(IF(_xlfn.XLOOKUP($C858,tbl_StartedStatus[Bold ID],tbl_StartedStatus[Started])="Started","Yes",IF(_xlfn.XLOOKUP($C858,tbl_StartedStatus[Bold ID],tbl_StartedStatus[Started])="No Show","No Show","")),""))</f>
        <v/>
      </c>
    </row>
    <row r="859" spans="1:8" ht="15" customHeight="1" thickBot="1">
      <c r="A859" s="38" t="str">
        <f>IF($C859="","",IFERROR(_xlfn.XLOOKUP($C859,'1.PrepList'!$I$2:$I$1500,'1.PrepList'!$G$2:$G$1500,"")&amp;"",""))</f>
        <v/>
      </c>
      <c r="B859" s="638" t="str">
        <f>IF($C859="","",IFERROR(_xlfn.XLOOKUP($C859,'1.PrepList'!$I$2:$I$1500,'1.PrepList'!$H$2:$H$1500,"")&amp;"",""))</f>
        <v/>
      </c>
      <c r="D859" s="638" t="str">
        <f>IF($C859="","",IFERROR(_xlfn.XLOOKUP($C859,'1.PrepList'!$I$2:$I$1500,'1.PrepList'!$J$2:$J$1500,"")&amp;"",""))</f>
        <v/>
      </c>
      <c r="E859" s="638" t="str">
        <f>IF($C859="","",IFERROR(_xlfn.XLOOKUP($C859,'1.PrepList'!$I$2:$I$1500,'1.PrepList'!$N$2:$N$1500,"")&amp;"",""))</f>
        <v/>
      </c>
      <c r="F859" s="638" t="str">
        <f>IF($C859="","",IFERROR(_xlfn.XLOOKUP($C859,'1.PrepList'!$I$2:$I$1500,'1.PrepList'!$K$2:$K$1500,"")&amp;"",""))</f>
        <v/>
      </c>
      <c r="H859" s="644" t="str">
        <f>IF($C859="","",IFERROR(IF(_xlfn.XLOOKUP($C859,tbl_StartedStatus[Bold ID],tbl_StartedStatus[Started])="Started","Yes",IF(_xlfn.XLOOKUP($C859,tbl_StartedStatus[Bold ID],tbl_StartedStatus[Started])="No Show","No Show","")),""))</f>
        <v/>
      </c>
    </row>
    <row r="860" spans="1:8" ht="15" customHeight="1" thickBot="1">
      <c r="A860" s="38" t="str">
        <f>IF($C860="","",IFERROR(_xlfn.XLOOKUP($C860,'1.PrepList'!$I$2:$I$1500,'1.PrepList'!$G$2:$G$1500,"")&amp;"",""))</f>
        <v/>
      </c>
      <c r="B860" s="638" t="str">
        <f>IF($C860="","",IFERROR(_xlfn.XLOOKUP($C860,'1.PrepList'!$I$2:$I$1500,'1.PrepList'!$H$2:$H$1500,"")&amp;"",""))</f>
        <v/>
      </c>
      <c r="D860" s="638" t="str">
        <f>IF($C860="","",IFERROR(_xlfn.XLOOKUP($C860,'1.PrepList'!$I$2:$I$1500,'1.PrepList'!$J$2:$J$1500,"")&amp;"",""))</f>
        <v/>
      </c>
      <c r="E860" s="638" t="str">
        <f>IF($C860="","",IFERROR(_xlfn.XLOOKUP($C860,'1.PrepList'!$I$2:$I$1500,'1.PrepList'!$N$2:$N$1500,"")&amp;"",""))</f>
        <v/>
      </c>
      <c r="F860" s="638" t="str">
        <f>IF($C860="","",IFERROR(_xlfn.XLOOKUP($C860,'1.PrepList'!$I$2:$I$1500,'1.PrepList'!$K$2:$K$1500,"")&amp;"",""))</f>
        <v/>
      </c>
      <c r="H860" s="644" t="str">
        <f>IF($C860="","",IFERROR(IF(_xlfn.XLOOKUP($C860,tbl_StartedStatus[Bold ID],tbl_StartedStatus[Started])="Started","Yes",IF(_xlfn.XLOOKUP($C860,tbl_StartedStatus[Bold ID],tbl_StartedStatus[Started])="No Show","No Show","")),""))</f>
        <v/>
      </c>
    </row>
    <row r="861" spans="1:8" ht="15" customHeight="1" thickBot="1">
      <c r="A861" s="38" t="str">
        <f>IF($C861="","",IFERROR(_xlfn.XLOOKUP($C861,'1.PrepList'!$I$2:$I$1500,'1.PrepList'!$G$2:$G$1500,"")&amp;"",""))</f>
        <v/>
      </c>
      <c r="B861" s="638" t="str">
        <f>IF($C861="","",IFERROR(_xlfn.XLOOKUP($C861,'1.PrepList'!$I$2:$I$1500,'1.PrepList'!$H$2:$H$1500,"")&amp;"",""))</f>
        <v/>
      </c>
      <c r="D861" s="638" t="str">
        <f>IF($C861="","",IFERROR(_xlfn.XLOOKUP($C861,'1.PrepList'!$I$2:$I$1500,'1.PrepList'!$J$2:$J$1500,"")&amp;"",""))</f>
        <v/>
      </c>
      <c r="E861" s="638" t="str">
        <f>IF($C861="","",IFERROR(_xlfn.XLOOKUP($C861,'1.PrepList'!$I$2:$I$1500,'1.PrepList'!$N$2:$N$1500,"")&amp;"",""))</f>
        <v/>
      </c>
      <c r="F861" s="638" t="str">
        <f>IF($C861="","",IFERROR(_xlfn.XLOOKUP($C861,'1.PrepList'!$I$2:$I$1500,'1.PrepList'!$K$2:$K$1500,"")&amp;"",""))</f>
        <v/>
      </c>
      <c r="H861" s="644" t="str">
        <f>IF($C861="","",IFERROR(IF(_xlfn.XLOOKUP($C861,tbl_StartedStatus[Bold ID],tbl_StartedStatus[Started])="Started","Yes",IF(_xlfn.XLOOKUP($C861,tbl_StartedStatus[Bold ID],tbl_StartedStatus[Started])="No Show","No Show","")),""))</f>
        <v/>
      </c>
    </row>
    <row r="862" spans="1:8" ht="15" customHeight="1" thickBot="1">
      <c r="A862" s="38" t="str">
        <f>IF($C862="","",IFERROR(_xlfn.XLOOKUP($C862,'1.PrepList'!$I$2:$I$1500,'1.PrepList'!$G$2:$G$1500,"")&amp;"",""))</f>
        <v/>
      </c>
      <c r="B862" s="638" t="str">
        <f>IF($C862="","",IFERROR(_xlfn.XLOOKUP($C862,'1.PrepList'!$I$2:$I$1500,'1.PrepList'!$H$2:$H$1500,"")&amp;"",""))</f>
        <v/>
      </c>
      <c r="D862" s="638" t="str">
        <f>IF($C862="","",IFERROR(_xlfn.XLOOKUP($C862,'1.PrepList'!$I$2:$I$1500,'1.PrepList'!$J$2:$J$1500,"")&amp;"",""))</f>
        <v/>
      </c>
      <c r="E862" s="638" t="str">
        <f>IF($C862="","",IFERROR(_xlfn.XLOOKUP($C862,'1.PrepList'!$I$2:$I$1500,'1.PrepList'!$N$2:$N$1500,"")&amp;"",""))</f>
        <v/>
      </c>
      <c r="F862" s="638" t="str">
        <f>IF($C862="","",IFERROR(_xlfn.XLOOKUP($C862,'1.PrepList'!$I$2:$I$1500,'1.PrepList'!$K$2:$K$1500,"")&amp;"",""))</f>
        <v/>
      </c>
      <c r="H862" s="644" t="str">
        <f>IF($C862="","",IFERROR(IF(_xlfn.XLOOKUP($C862,tbl_StartedStatus[Bold ID],tbl_StartedStatus[Started])="Started","Yes",IF(_xlfn.XLOOKUP($C862,tbl_StartedStatus[Bold ID],tbl_StartedStatus[Started])="No Show","No Show","")),""))</f>
        <v/>
      </c>
    </row>
    <row r="863" spans="1:8" ht="15" customHeight="1" thickBot="1">
      <c r="A863" s="38" t="str">
        <f>IF($C863="","",IFERROR(_xlfn.XLOOKUP($C863,'1.PrepList'!$I$2:$I$1500,'1.PrepList'!$G$2:$G$1500,"")&amp;"",""))</f>
        <v/>
      </c>
      <c r="B863" s="638" t="str">
        <f>IF($C863="","",IFERROR(_xlfn.XLOOKUP($C863,'1.PrepList'!$I$2:$I$1500,'1.PrepList'!$H$2:$H$1500,"")&amp;"",""))</f>
        <v/>
      </c>
      <c r="D863" s="638" t="str">
        <f>IF($C863="","",IFERROR(_xlfn.XLOOKUP($C863,'1.PrepList'!$I$2:$I$1500,'1.PrepList'!$J$2:$J$1500,"")&amp;"",""))</f>
        <v/>
      </c>
      <c r="E863" s="638" t="str">
        <f>IF($C863="","",IFERROR(_xlfn.XLOOKUP($C863,'1.PrepList'!$I$2:$I$1500,'1.PrepList'!$N$2:$N$1500,"")&amp;"",""))</f>
        <v/>
      </c>
      <c r="F863" s="638" t="str">
        <f>IF($C863="","",IFERROR(_xlfn.XLOOKUP($C863,'1.PrepList'!$I$2:$I$1500,'1.PrepList'!$K$2:$K$1500,"")&amp;"",""))</f>
        <v/>
      </c>
      <c r="H863" s="644" t="str">
        <f>IF($C863="","",IFERROR(IF(_xlfn.XLOOKUP($C863,tbl_StartedStatus[Bold ID],tbl_StartedStatus[Started])="Started","Yes",IF(_xlfn.XLOOKUP($C863,tbl_StartedStatus[Bold ID],tbl_StartedStatus[Started])="No Show","No Show","")),""))</f>
        <v/>
      </c>
    </row>
    <row r="864" spans="1:8" ht="15" customHeight="1" thickBot="1">
      <c r="A864" s="38" t="str">
        <f>IF($C864="","",IFERROR(_xlfn.XLOOKUP($C864,'1.PrepList'!$I$2:$I$1500,'1.PrepList'!$G$2:$G$1500,"")&amp;"",""))</f>
        <v/>
      </c>
      <c r="B864" s="638" t="str">
        <f>IF($C864="","",IFERROR(_xlfn.XLOOKUP($C864,'1.PrepList'!$I$2:$I$1500,'1.PrepList'!$H$2:$H$1500,"")&amp;"",""))</f>
        <v/>
      </c>
      <c r="D864" s="638" t="str">
        <f>IF($C864="","",IFERROR(_xlfn.XLOOKUP($C864,'1.PrepList'!$I$2:$I$1500,'1.PrepList'!$J$2:$J$1500,"")&amp;"",""))</f>
        <v/>
      </c>
      <c r="E864" s="638" t="str">
        <f>IF($C864="","",IFERROR(_xlfn.XLOOKUP($C864,'1.PrepList'!$I$2:$I$1500,'1.PrepList'!$N$2:$N$1500,"")&amp;"",""))</f>
        <v/>
      </c>
      <c r="F864" s="638" t="str">
        <f>IF($C864="","",IFERROR(_xlfn.XLOOKUP($C864,'1.PrepList'!$I$2:$I$1500,'1.PrepList'!$K$2:$K$1500,"")&amp;"",""))</f>
        <v/>
      </c>
      <c r="H864" s="644" t="str">
        <f>IF($C864="","",IFERROR(IF(_xlfn.XLOOKUP($C864,tbl_StartedStatus[Bold ID],tbl_StartedStatus[Started])="Started","Yes",IF(_xlfn.XLOOKUP($C864,tbl_StartedStatus[Bold ID],tbl_StartedStatus[Started])="No Show","No Show","")),""))</f>
        <v/>
      </c>
    </row>
    <row r="865" spans="1:9" ht="15" customHeight="1" thickBot="1">
      <c r="A865" s="38" t="str">
        <f>IF($C865="","",IFERROR(_xlfn.XLOOKUP($C865,'1.PrepList'!$I$2:$I$1500,'1.PrepList'!$G$2:$G$1500,"")&amp;"",""))</f>
        <v/>
      </c>
      <c r="B865" s="638" t="str">
        <f>IF($C865="","",IFERROR(_xlfn.XLOOKUP($C865,'1.PrepList'!$I$2:$I$1500,'1.PrepList'!$H$2:$H$1500,"")&amp;"",""))</f>
        <v/>
      </c>
      <c r="D865" s="638" t="str">
        <f>IF($C865="","",IFERROR(_xlfn.XLOOKUP($C865,'1.PrepList'!$I$2:$I$1500,'1.PrepList'!$J$2:$J$1500,"")&amp;"",""))</f>
        <v/>
      </c>
      <c r="E865" s="638" t="str">
        <f>IF($C865="","",IFERROR(_xlfn.XLOOKUP($C865,'1.PrepList'!$I$2:$I$1500,'1.PrepList'!$N$2:$N$1500,"")&amp;"",""))</f>
        <v/>
      </c>
      <c r="F865" s="638" t="str">
        <f>IF($C865="","",IFERROR(_xlfn.XLOOKUP($C865,'1.PrepList'!$I$2:$I$1500,'1.PrepList'!$K$2:$K$1500,"")&amp;"",""))</f>
        <v/>
      </c>
      <c r="H865" s="644" t="str">
        <f>IF($C865="","",IFERROR(IF(_xlfn.XLOOKUP($C865,tbl_StartedStatus[Bold ID],tbl_StartedStatus[Started])="Started","Yes",IF(_xlfn.XLOOKUP($C865,tbl_StartedStatus[Bold ID],tbl_StartedStatus[Started])="No Show","No Show","")),""))</f>
        <v/>
      </c>
    </row>
    <row r="866" spans="1:9" ht="15" customHeight="1" thickBot="1">
      <c r="A866" s="38" t="str">
        <f>IF($C866="","",IFERROR(_xlfn.XLOOKUP($C866,'1.PrepList'!$I$2:$I$1500,'1.PrepList'!$G$2:$G$1500,"")&amp;"",""))</f>
        <v/>
      </c>
      <c r="B866" s="638" t="str">
        <f>IF($C866="","",IFERROR(_xlfn.XLOOKUP($C866,'1.PrepList'!$I$2:$I$1500,'1.PrepList'!$H$2:$H$1500,"")&amp;"",""))</f>
        <v/>
      </c>
      <c r="D866" s="638" t="str">
        <f>IF($C866="","",IFERROR(_xlfn.XLOOKUP($C866,'1.PrepList'!$I$2:$I$1500,'1.PrepList'!$J$2:$J$1500,"")&amp;"",""))</f>
        <v/>
      </c>
      <c r="E866" s="638" t="str">
        <f>IF($C866="","",IFERROR(_xlfn.XLOOKUP($C866,'1.PrepList'!$I$2:$I$1500,'1.PrepList'!$N$2:$N$1500,"")&amp;"",""))</f>
        <v/>
      </c>
      <c r="F866" s="638" t="str">
        <f>IF($C866="","",IFERROR(_xlfn.XLOOKUP($C866,'1.PrepList'!$I$2:$I$1500,'1.PrepList'!$K$2:$K$1500,"")&amp;"",""))</f>
        <v/>
      </c>
      <c r="H866" s="644" t="str">
        <f>IF($C866="","",IFERROR(IF(_xlfn.XLOOKUP($C866,tbl_StartedStatus[Bold ID],tbl_StartedStatus[Started])="Started","Yes",IF(_xlfn.XLOOKUP($C866,tbl_StartedStatus[Bold ID],tbl_StartedStatus[Started])="No Show","No Show","")),""))</f>
        <v/>
      </c>
    </row>
    <row r="867" spans="1:9" ht="15" customHeight="1">
      <c r="A867" s="38" t="str">
        <f>IF($C867="","",IFERROR(_xlfn.XLOOKUP($C867,'1.PrepList'!$I$2:$I$1500,'1.PrepList'!$G$2:$G$1500,"")&amp;"",""))</f>
        <v/>
      </c>
      <c r="B867" s="638" t="str">
        <f>IF($C867="","",IFERROR(_xlfn.XLOOKUP($C867,'1.PrepList'!$I$2:$I$1500,'1.PrepList'!$H$2:$H$1500,"")&amp;"",""))</f>
        <v/>
      </c>
      <c r="D867" s="638" t="str">
        <f>IF($C867="","",IFERROR(_xlfn.XLOOKUP($C867,'1.PrepList'!$I$2:$I$1500,'1.PrepList'!$J$2:$J$1500,"")&amp;"",""))</f>
        <v/>
      </c>
      <c r="E867" s="638" t="str">
        <f>IF($C867="","",IFERROR(_xlfn.XLOOKUP($C867,'1.PrepList'!$I$2:$I$1500,'1.PrepList'!$N$2:$N$1500,"")&amp;"",""))</f>
        <v/>
      </c>
      <c r="F867" s="638" t="str">
        <f>IF($C867="","",IFERROR(_xlfn.XLOOKUP($C867,'1.PrepList'!$I$2:$I$1500,'1.PrepList'!$K$2:$K$1500,"")&amp;"",""))</f>
        <v/>
      </c>
      <c r="H867" s="644" t="str">
        <f>IF($C867="","",IFERROR(IF(_xlfn.XLOOKUP($C867,tbl_StartedStatus[Bold ID],tbl_StartedStatus[Started])="Started","Yes",IF(_xlfn.XLOOKUP($C867,tbl_StartedStatus[Bold ID],tbl_StartedStatus[Started])="No Show","No Show","")),""))</f>
        <v/>
      </c>
    </row>
    <row r="868" spans="1:9" ht="15" customHeight="1">
      <c r="A868"/>
      <c r="B868"/>
      <c r="C868"/>
      <c r="D868"/>
      <c r="E868"/>
      <c r="F868"/>
      <c r="G868"/>
      <c r="H868"/>
      <c r="I868"/>
    </row>
    <row r="869" spans="1:9" ht="15" customHeight="1">
      <c r="A869"/>
      <c r="B869"/>
      <c r="C869"/>
      <c r="D869"/>
      <c r="E869"/>
      <c r="F869"/>
      <c r="G869"/>
      <c r="H869"/>
      <c r="I869"/>
    </row>
    <row r="870" spans="1:9" ht="15" customHeight="1">
      <c r="A870"/>
      <c r="B870"/>
      <c r="C870"/>
      <c r="D870"/>
      <c r="E870"/>
      <c r="F870"/>
      <c r="G870"/>
      <c r="H870"/>
      <c r="I870"/>
    </row>
    <row r="871" spans="1:9" ht="15" customHeight="1">
      <c r="A871"/>
      <c r="B871"/>
      <c r="C871"/>
      <c r="D871"/>
      <c r="E871"/>
      <c r="F871"/>
      <c r="G871"/>
      <c r="H871"/>
      <c r="I871"/>
    </row>
    <row r="872" spans="1:9" ht="15" customHeight="1">
      <c r="A872"/>
      <c r="B872"/>
      <c r="C872"/>
      <c r="D872"/>
      <c r="E872"/>
      <c r="F872"/>
      <c r="G872"/>
      <c r="H872"/>
      <c r="I872"/>
    </row>
    <row r="873" spans="1:9" ht="15" customHeight="1">
      <c r="A873"/>
      <c r="B873"/>
      <c r="C873"/>
      <c r="D873"/>
      <c r="E873"/>
      <c r="F873"/>
      <c r="G873"/>
      <c r="H873"/>
      <c r="I873"/>
    </row>
    <row r="874" spans="1:9" ht="15" customHeight="1">
      <c r="A874"/>
      <c r="B874"/>
      <c r="C874"/>
      <c r="D874"/>
      <c r="E874"/>
      <c r="F874"/>
      <c r="G874"/>
      <c r="H874"/>
      <c r="I874"/>
    </row>
    <row r="875" spans="1:9" ht="15" customHeight="1">
      <c r="A875"/>
      <c r="B875"/>
      <c r="C875"/>
      <c r="D875"/>
      <c r="E875"/>
      <c r="F875"/>
      <c r="G875"/>
      <c r="H875"/>
      <c r="I875"/>
    </row>
    <row r="876" spans="1:9" ht="15" customHeight="1">
      <c r="A876"/>
      <c r="B876"/>
      <c r="C876"/>
      <c r="D876"/>
      <c r="E876"/>
      <c r="F876"/>
      <c r="G876"/>
      <c r="H876"/>
      <c r="I876"/>
    </row>
    <row r="877" spans="1:9" ht="15" customHeight="1">
      <c r="A877"/>
      <c r="B877"/>
      <c r="C877"/>
      <c r="D877"/>
      <c r="E877"/>
      <c r="F877"/>
      <c r="G877"/>
      <c r="H877"/>
      <c r="I877"/>
    </row>
    <row r="878" spans="1:9" ht="15" customHeight="1">
      <c r="A878"/>
      <c r="B878"/>
      <c r="C878"/>
      <c r="D878"/>
      <c r="E878"/>
      <c r="F878"/>
      <c r="G878"/>
      <c r="H878"/>
      <c r="I878"/>
    </row>
    <row r="879" spans="1:9" ht="15" customHeight="1">
      <c r="A879"/>
      <c r="B879"/>
      <c r="C879"/>
      <c r="D879"/>
      <c r="E879"/>
      <c r="F879"/>
      <c r="G879"/>
      <c r="H879"/>
      <c r="I879"/>
    </row>
    <row r="880" spans="1:9" ht="15" customHeight="1">
      <c r="A880"/>
      <c r="B880"/>
      <c r="C880"/>
      <c r="D880"/>
      <c r="E880"/>
      <c r="F880"/>
      <c r="G880"/>
      <c r="H880"/>
      <c r="I880"/>
    </row>
    <row r="881" spans="1:9" ht="15" customHeight="1">
      <c r="A881"/>
      <c r="B881"/>
      <c r="C881"/>
      <c r="D881"/>
      <c r="E881"/>
      <c r="F881"/>
      <c r="G881"/>
      <c r="H881"/>
      <c r="I881"/>
    </row>
    <row r="882" spans="1:9" ht="15" customHeight="1">
      <c r="A882"/>
      <c r="B882"/>
      <c r="C882"/>
      <c r="D882"/>
      <c r="E882"/>
      <c r="F882"/>
      <c r="G882"/>
      <c r="H882"/>
      <c r="I882"/>
    </row>
    <row r="883" spans="1:9" ht="15" customHeight="1">
      <c r="A883"/>
      <c r="B883"/>
      <c r="C883"/>
      <c r="D883"/>
      <c r="E883"/>
      <c r="F883"/>
      <c r="G883"/>
      <c r="H883"/>
      <c r="I883"/>
    </row>
    <row r="884" spans="1:9" ht="15" customHeight="1">
      <c r="A884"/>
      <c r="B884"/>
      <c r="C884"/>
      <c r="D884"/>
      <c r="E884"/>
      <c r="F884"/>
      <c r="G884"/>
      <c r="H884"/>
      <c r="I884"/>
    </row>
    <row r="885" spans="1:9" ht="15" customHeight="1">
      <c r="A885"/>
      <c r="B885"/>
      <c r="C885"/>
      <c r="D885"/>
      <c r="E885"/>
      <c r="F885"/>
      <c r="G885"/>
      <c r="H885"/>
      <c r="I885"/>
    </row>
    <row r="886" spans="1:9" ht="15" customHeight="1">
      <c r="A886"/>
      <c r="B886"/>
      <c r="C886"/>
      <c r="D886"/>
      <c r="E886"/>
      <c r="F886"/>
      <c r="G886"/>
      <c r="H886"/>
      <c r="I886"/>
    </row>
    <row r="887" spans="1:9" ht="15" customHeight="1">
      <c r="A887"/>
      <c r="B887"/>
      <c r="C887"/>
      <c r="D887"/>
      <c r="E887"/>
      <c r="F887"/>
      <c r="G887"/>
      <c r="H887"/>
      <c r="I887"/>
    </row>
    <row r="888" spans="1:9" ht="15" customHeight="1">
      <c r="A888"/>
      <c r="B888"/>
      <c r="C888"/>
      <c r="D888"/>
      <c r="E888"/>
      <c r="F888"/>
      <c r="G888"/>
      <c r="H888"/>
      <c r="I888"/>
    </row>
    <row r="889" spans="1:9" ht="15" customHeight="1">
      <c r="A889"/>
      <c r="B889"/>
      <c r="C889"/>
      <c r="D889"/>
      <c r="E889"/>
      <c r="F889"/>
      <c r="G889"/>
      <c r="H889"/>
      <c r="I889"/>
    </row>
    <row r="890" spans="1:9" ht="15" customHeight="1">
      <c r="A890"/>
      <c r="B890"/>
      <c r="C890"/>
      <c r="D890"/>
      <c r="E890"/>
      <c r="F890"/>
      <c r="G890"/>
      <c r="H890"/>
      <c r="I890"/>
    </row>
    <row r="891" spans="1:9" ht="15" customHeight="1">
      <c r="A891"/>
      <c r="B891"/>
      <c r="C891"/>
      <c r="D891"/>
      <c r="E891"/>
      <c r="F891"/>
      <c r="G891"/>
      <c r="H891"/>
      <c r="I891"/>
    </row>
    <row r="892" spans="1:9" ht="15" customHeight="1">
      <c r="A892"/>
      <c r="B892"/>
      <c r="C892"/>
      <c r="D892"/>
      <c r="E892"/>
      <c r="F892"/>
      <c r="G892"/>
      <c r="H892"/>
      <c r="I892"/>
    </row>
    <row r="893" spans="1:9" ht="15" customHeight="1">
      <c r="A893"/>
      <c r="B893"/>
      <c r="C893"/>
      <c r="D893"/>
      <c r="E893"/>
      <c r="F893"/>
      <c r="G893"/>
      <c r="H893"/>
      <c r="I893"/>
    </row>
    <row r="894" spans="1:9" ht="15" customHeight="1">
      <c r="A894"/>
      <c r="B894"/>
      <c r="C894"/>
      <c r="D894"/>
      <c r="E894"/>
      <c r="F894"/>
      <c r="G894"/>
      <c r="H894"/>
      <c r="I894"/>
    </row>
    <row r="895" spans="1:9" ht="15" customHeight="1">
      <c r="A895"/>
      <c r="B895"/>
      <c r="C895"/>
      <c r="D895"/>
      <c r="E895"/>
      <c r="F895"/>
      <c r="G895"/>
      <c r="H895"/>
      <c r="I895"/>
    </row>
    <row r="896" spans="1:9" ht="15" customHeight="1">
      <c r="A896"/>
      <c r="B896"/>
      <c r="C896"/>
      <c r="D896"/>
      <c r="E896"/>
      <c r="F896"/>
      <c r="G896"/>
      <c r="H896"/>
      <c r="I896"/>
    </row>
    <row r="897" spans="1:9" ht="15" customHeight="1">
      <c r="A897"/>
      <c r="B897"/>
      <c r="C897"/>
      <c r="D897"/>
      <c r="E897"/>
      <c r="F897"/>
      <c r="G897"/>
      <c r="H897"/>
      <c r="I897"/>
    </row>
    <row r="898" spans="1:9" ht="15" customHeight="1">
      <c r="A898"/>
      <c r="B898"/>
      <c r="C898"/>
      <c r="D898"/>
      <c r="E898"/>
      <c r="F898"/>
      <c r="G898"/>
      <c r="H898"/>
      <c r="I898"/>
    </row>
    <row r="899" spans="1:9" ht="15" customHeight="1">
      <c r="A899"/>
      <c r="B899"/>
      <c r="C899"/>
      <c r="D899"/>
      <c r="E899"/>
      <c r="F899"/>
      <c r="G899"/>
      <c r="H899"/>
      <c r="I899"/>
    </row>
    <row r="900" spans="1:9" ht="15" customHeight="1">
      <c r="A900"/>
      <c r="B900"/>
      <c r="C900"/>
      <c r="D900"/>
      <c r="E900"/>
      <c r="F900"/>
      <c r="G900"/>
      <c r="H900"/>
      <c r="I900"/>
    </row>
    <row r="901" spans="1:9" ht="15" customHeight="1">
      <c r="A901"/>
      <c r="B901"/>
      <c r="C901"/>
      <c r="D901"/>
      <c r="E901"/>
      <c r="F901"/>
      <c r="G901"/>
      <c r="H901"/>
      <c r="I901"/>
    </row>
    <row r="902" spans="1:9" ht="15" customHeight="1">
      <c r="A902"/>
      <c r="B902"/>
      <c r="C902"/>
      <c r="D902"/>
      <c r="E902"/>
      <c r="F902"/>
      <c r="G902"/>
      <c r="H902"/>
      <c r="I902"/>
    </row>
    <row r="903" spans="1:9" ht="15" customHeight="1">
      <c r="A903"/>
      <c r="B903"/>
      <c r="C903"/>
      <c r="D903"/>
      <c r="E903"/>
      <c r="F903"/>
      <c r="G903"/>
      <c r="H903"/>
      <c r="I903"/>
    </row>
    <row r="904" spans="1:9" ht="15" customHeight="1">
      <c r="A904"/>
      <c r="B904"/>
      <c r="C904"/>
      <c r="D904"/>
      <c r="E904"/>
      <c r="F904"/>
      <c r="G904"/>
      <c r="H904"/>
      <c r="I904"/>
    </row>
    <row r="905" spans="1:9" ht="15" customHeight="1">
      <c r="A905"/>
      <c r="B905"/>
      <c r="C905"/>
      <c r="D905"/>
      <c r="E905"/>
      <c r="F905"/>
      <c r="G905"/>
      <c r="H905"/>
      <c r="I905"/>
    </row>
    <row r="906" spans="1:9" ht="15" customHeight="1">
      <c r="A906"/>
      <c r="B906"/>
      <c r="C906"/>
      <c r="D906"/>
      <c r="E906"/>
      <c r="F906"/>
      <c r="G906"/>
      <c r="H906"/>
      <c r="I906"/>
    </row>
    <row r="907" spans="1:9" ht="15" customHeight="1">
      <c r="A907"/>
      <c r="B907"/>
      <c r="C907"/>
      <c r="D907"/>
      <c r="E907"/>
      <c r="F907"/>
      <c r="G907"/>
      <c r="H907"/>
      <c r="I907"/>
    </row>
    <row r="908" spans="1:9" ht="15" customHeight="1">
      <c r="A908"/>
      <c r="B908"/>
      <c r="C908"/>
      <c r="D908"/>
      <c r="E908"/>
      <c r="F908"/>
      <c r="G908"/>
      <c r="H908"/>
      <c r="I908"/>
    </row>
    <row r="909" spans="1:9" ht="15" customHeight="1">
      <c r="A909"/>
      <c r="B909"/>
      <c r="C909"/>
      <c r="D909"/>
      <c r="E909"/>
      <c r="F909"/>
      <c r="G909"/>
      <c r="H909"/>
      <c r="I909"/>
    </row>
    <row r="910" spans="1:9" ht="15" customHeight="1">
      <c r="A910"/>
      <c r="B910"/>
      <c r="C910"/>
      <c r="D910"/>
      <c r="E910"/>
      <c r="F910"/>
      <c r="G910"/>
      <c r="H910"/>
      <c r="I910"/>
    </row>
    <row r="911" spans="1:9" ht="15" customHeight="1">
      <c r="A911"/>
      <c r="B911"/>
      <c r="C911"/>
      <c r="D911"/>
      <c r="E911"/>
      <c r="F911"/>
      <c r="G911"/>
      <c r="H911"/>
      <c r="I911"/>
    </row>
    <row r="912" spans="1:9" ht="15" customHeight="1">
      <c r="A912"/>
      <c r="B912"/>
      <c r="C912"/>
      <c r="D912"/>
      <c r="E912"/>
      <c r="F912"/>
      <c r="G912"/>
      <c r="H912"/>
      <c r="I912"/>
    </row>
    <row r="913" spans="1:9" ht="15" customHeight="1">
      <c r="A913"/>
      <c r="B913"/>
      <c r="C913"/>
      <c r="D913"/>
      <c r="E913"/>
      <c r="F913"/>
      <c r="G913"/>
      <c r="H913"/>
      <c r="I913"/>
    </row>
    <row r="914" spans="1:9" ht="15" customHeight="1">
      <c r="A914"/>
      <c r="B914"/>
      <c r="C914"/>
      <c r="D914"/>
      <c r="E914"/>
      <c r="F914"/>
      <c r="G914"/>
      <c r="H914"/>
      <c r="I914"/>
    </row>
    <row r="915" spans="1:9" ht="15" customHeight="1">
      <c r="A915"/>
      <c r="B915"/>
      <c r="C915"/>
      <c r="D915"/>
      <c r="E915"/>
      <c r="F915"/>
      <c r="G915"/>
      <c r="H915"/>
      <c r="I915"/>
    </row>
    <row r="916" spans="1:9" ht="15" customHeight="1">
      <c r="A916"/>
      <c r="B916"/>
      <c r="C916"/>
      <c r="D916"/>
      <c r="E916"/>
      <c r="F916"/>
      <c r="G916"/>
      <c r="H916"/>
      <c r="I916"/>
    </row>
    <row r="917" spans="1:9" ht="15" customHeight="1">
      <c r="A917"/>
      <c r="B917"/>
      <c r="C917"/>
      <c r="D917"/>
      <c r="E917"/>
      <c r="F917"/>
      <c r="G917"/>
      <c r="H917"/>
      <c r="I917"/>
    </row>
    <row r="918" spans="1:9" ht="15" customHeight="1">
      <c r="A918"/>
      <c r="B918"/>
      <c r="C918"/>
      <c r="D918"/>
      <c r="E918"/>
      <c r="F918"/>
      <c r="G918"/>
      <c r="H918"/>
      <c r="I918"/>
    </row>
    <row r="919" spans="1:9" ht="15" customHeight="1">
      <c r="A919"/>
      <c r="B919"/>
      <c r="C919"/>
      <c r="D919"/>
      <c r="E919"/>
      <c r="F919"/>
      <c r="G919"/>
      <c r="H919"/>
      <c r="I919"/>
    </row>
    <row r="920" spans="1:9" ht="15" customHeight="1">
      <c r="A920"/>
      <c r="B920"/>
      <c r="C920"/>
      <c r="D920"/>
      <c r="E920"/>
      <c r="F920"/>
      <c r="G920"/>
      <c r="H920"/>
      <c r="I920"/>
    </row>
    <row r="921" spans="1:9" ht="15" customHeight="1">
      <c r="A921"/>
      <c r="B921"/>
      <c r="C921"/>
      <c r="D921"/>
      <c r="E921"/>
      <c r="F921"/>
      <c r="G921"/>
      <c r="H921"/>
      <c r="I921"/>
    </row>
    <row r="922" spans="1:9" ht="15" customHeight="1">
      <c r="A922"/>
      <c r="B922"/>
      <c r="C922"/>
      <c r="D922"/>
      <c r="E922"/>
      <c r="F922"/>
      <c r="G922"/>
      <c r="H922"/>
      <c r="I922"/>
    </row>
    <row r="923" spans="1:9" ht="15" customHeight="1">
      <c r="A923"/>
      <c r="B923"/>
      <c r="C923"/>
      <c r="D923"/>
      <c r="E923"/>
      <c r="F923"/>
      <c r="G923"/>
      <c r="H923"/>
      <c r="I923"/>
    </row>
    <row r="924" spans="1:9" ht="15" customHeight="1">
      <c r="A924"/>
      <c r="B924"/>
      <c r="C924"/>
      <c r="D924"/>
      <c r="E924"/>
      <c r="F924"/>
      <c r="G924"/>
      <c r="H924"/>
      <c r="I924"/>
    </row>
    <row r="925" spans="1:9" ht="15" customHeight="1">
      <c r="A925"/>
      <c r="B925"/>
      <c r="C925"/>
      <c r="D925"/>
      <c r="E925"/>
      <c r="F925"/>
      <c r="G925"/>
      <c r="H925"/>
      <c r="I925"/>
    </row>
    <row r="926" spans="1:9" ht="15" customHeight="1">
      <c r="A926"/>
      <c r="B926"/>
      <c r="C926"/>
      <c r="D926"/>
      <c r="E926"/>
      <c r="F926"/>
      <c r="G926"/>
      <c r="H926"/>
      <c r="I926"/>
    </row>
    <row r="927" spans="1:9" ht="15" customHeight="1">
      <c r="A927"/>
      <c r="B927"/>
      <c r="C927"/>
      <c r="D927"/>
      <c r="E927"/>
      <c r="F927"/>
      <c r="G927"/>
      <c r="H927"/>
      <c r="I927"/>
    </row>
    <row r="928" spans="1:9" ht="15" customHeight="1">
      <c r="A928"/>
      <c r="B928"/>
      <c r="C928"/>
      <c r="D928"/>
      <c r="E928"/>
      <c r="F928"/>
      <c r="G928"/>
      <c r="H928"/>
      <c r="I928"/>
    </row>
    <row r="929" spans="1:9" ht="15" customHeight="1">
      <c r="A929"/>
      <c r="B929"/>
      <c r="C929"/>
      <c r="D929"/>
      <c r="E929"/>
      <c r="F929"/>
      <c r="G929"/>
      <c r="H929"/>
      <c r="I929"/>
    </row>
    <row r="930" spans="1:9" ht="15" customHeight="1">
      <c r="A930"/>
      <c r="B930"/>
      <c r="C930"/>
      <c r="D930"/>
      <c r="E930"/>
      <c r="F930"/>
      <c r="G930"/>
      <c r="H930"/>
      <c r="I930"/>
    </row>
    <row r="931" spans="1:9" ht="15" customHeight="1">
      <c r="A931"/>
      <c r="B931"/>
      <c r="C931"/>
      <c r="D931"/>
      <c r="E931"/>
      <c r="F931"/>
      <c r="G931"/>
      <c r="H931"/>
      <c r="I931"/>
    </row>
    <row r="932" spans="1:9" ht="15" customHeight="1">
      <c r="A932"/>
      <c r="B932"/>
      <c r="C932"/>
      <c r="D932"/>
      <c r="E932"/>
      <c r="F932"/>
      <c r="G932"/>
      <c r="H932"/>
      <c r="I932"/>
    </row>
    <row r="933" spans="1:9" ht="15" customHeight="1">
      <c r="A933"/>
      <c r="B933"/>
      <c r="C933"/>
      <c r="D933"/>
      <c r="E933"/>
      <c r="F933"/>
      <c r="G933"/>
      <c r="H933"/>
      <c r="I933"/>
    </row>
    <row r="934" spans="1:9" ht="15" customHeight="1">
      <c r="A934"/>
      <c r="B934"/>
      <c r="C934"/>
      <c r="D934"/>
      <c r="E934"/>
      <c r="F934"/>
      <c r="G934"/>
      <c r="H934"/>
      <c r="I934"/>
    </row>
    <row r="935" spans="1:9" ht="15" customHeight="1">
      <c r="A935"/>
      <c r="B935"/>
      <c r="C935"/>
      <c r="D935"/>
      <c r="E935"/>
      <c r="F935"/>
      <c r="G935"/>
      <c r="H935"/>
      <c r="I935"/>
    </row>
    <row r="936" spans="1:9" ht="15" customHeight="1">
      <c r="A936"/>
      <c r="B936"/>
      <c r="C936"/>
      <c r="D936"/>
      <c r="E936"/>
      <c r="F936"/>
      <c r="G936"/>
      <c r="H936"/>
      <c r="I936"/>
    </row>
    <row r="937" spans="1:9" ht="15" customHeight="1">
      <c r="A937"/>
      <c r="B937"/>
      <c r="C937"/>
      <c r="D937"/>
      <c r="E937"/>
      <c r="F937"/>
      <c r="G937"/>
      <c r="H937"/>
      <c r="I937"/>
    </row>
    <row r="938" spans="1:9" ht="15" customHeight="1">
      <c r="A938"/>
      <c r="B938"/>
      <c r="C938"/>
      <c r="D938"/>
      <c r="E938"/>
      <c r="F938"/>
      <c r="G938"/>
      <c r="H938"/>
      <c r="I938"/>
    </row>
    <row r="939" spans="1:9" ht="15" customHeight="1">
      <c r="A939"/>
      <c r="B939"/>
      <c r="C939"/>
      <c r="D939"/>
      <c r="E939"/>
      <c r="F939"/>
      <c r="G939"/>
      <c r="H939"/>
      <c r="I939"/>
    </row>
    <row r="940" spans="1:9" ht="15" customHeight="1">
      <c r="A940"/>
      <c r="B940"/>
      <c r="C940"/>
      <c r="D940"/>
      <c r="E940"/>
      <c r="F940"/>
      <c r="G940"/>
      <c r="H940"/>
      <c r="I940"/>
    </row>
    <row r="941" spans="1:9" ht="15" customHeight="1">
      <c r="A941"/>
      <c r="B941"/>
      <c r="C941"/>
      <c r="D941"/>
      <c r="E941"/>
      <c r="F941"/>
      <c r="G941"/>
      <c r="H941"/>
      <c r="I941"/>
    </row>
    <row r="942" spans="1:9" ht="15" customHeight="1">
      <c r="A942"/>
      <c r="B942"/>
      <c r="C942"/>
      <c r="D942"/>
      <c r="E942"/>
      <c r="F942"/>
      <c r="G942"/>
      <c r="H942"/>
      <c r="I942"/>
    </row>
    <row r="943" spans="1:9" ht="15" customHeight="1">
      <c r="A943"/>
      <c r="B943"/>
      <c r="C943"/>
      <c r="D943"/>
      <c r="E943"/>
      <c r="F943"/>
      <c r="G943"/>
      <c r="H943"/>
      <c r="I943"/>
    </row>
    <row r="944" spans="1:9" ht="15" customHeight="1">
      <c r="A944"/>
      <c r="B944"/>
      <c r="C944"/>
      <c r="D944"/>
      <c r="E944"/>
      <c r="F944"/>
      <c r="G944"/>
      <c r="H944"/>
      <c r="I944"/>
    </row>
    <row r="945" spans="1:9" ht="15" customHeight="1">
      <c r="A945"/>
      <c r="B945"/>
      <c r="C945"/>
      <c r="D945"/>
      <c r="E945"/>
      <c r="F945"/>
      <c r="G945"/>
      <c r="H945"/>
      <c r="I945"/>
    </row>
    <row r="946" spans="1:9" ht="15" customHeight="1">
      <c r="A946"/>
      <c r="B946"/>
      <c r="C946"/>
      <c r="D946"/>
      <c r="E946"/>
      <c r="F946"/>
      <c r="G946"/>
      <c r="H946"/>
      <c r="I946"/>
    </row>
    <row r="947" spans="1:9" ht="15" customHeight="1">
      <c r="A947"/>
      <c r="B947"/>
      <c r="C947"/>
      <c r="D947"/>
      <c r="E947"/>
      <c r="F947"/>
      <c r="G947"/>
      <c r="H947"/>
      <c r="I947"/>
    </row>
    <row r="948" spans="1:9" ht="15" customHeight="1">
      <c r="A948"/>
      <c r="B948"/>
      <c r="C948"/>
      <c r="D948"/>
      <c r="E948"/>
      <c r="F948"/>
      <c r="G948"/>
      <c r="H948"/>
      <c r="I948"/>
    </row>
    <row r="949" spans="1:9" ht="15" customHeight="1">
      <c r="A949"/>
      <c r="B949"/>
      <c r="C949"/>
      <c r="D949"/>
      <c r="E949"/>
      <c r="F949"/>
      <c r="G949"/>
      <c r="H949"/>
      <c r="I949"/>
    </row>
    <row r="950" spans="1:9" ht="15" customHeight="1">
      <c r="A950"/>
      <c r="B950"/>
      <c r="C950"/>
      <c r="D950"/>
      <c r="E950"/>
      <c r="F950"/>
      <c r="G950"/>
      <c r="H950"/>
      <c r="I950"/>
    </row>
    <row r="951" spans="1:9" ht="15" customHeight="1">
      <c r="A951"/>
      <c r="B951"/>
      <c r="C951"/>
      <c r="D951"/>
      <c r="E951"/>
      <c r="F951"/>
      <c r="G951"/>
      <c r="H951"/>
      <c r="I951"/>
    </row>
    <row r="952" spans="1:9" ht="15" customHeight="1">
      <c r="A952"/>
      <c r="B952"/>
      <c r="C952"/>
      <c r="D952"/>
      <c r="E952"/>
      <c r="F952"/>
      <c r="G952"/>
      <c r="H952"/>
      <c r="I952"/>
    </row>
    <row r="953" spans="1:9" ht="15" customHeight="1">
      <c r="A953"/>
      <c r="B953"/>
      <c r="C953"/>
      <c r="D953"/>
      <c r="E953"/>
      <c r="F953"/>
      <c r="G953"/>
      <c r="H953"/>
      <c r="I953"/>
    </row>
    <row r="954" spans="1:9" ht="15" customHeight="1">
      <c r="A954"/>
      <c r="B954"/>
      <c r="C954"/>
      <c r="D954"/>
      <c r="E954"/>
      <c r="F954"/>
      <c r="G954"/>
      <c r="H954"/>
      <c r="I954"/>
    </row>
    <row r="955" spans="1:9" ht="15" customHeight="1">
      <c r="A955"/>
      <c r="B955"/>
      <c r="C955"/>
      <c r="D955"/>
      <c r="E955"/>
      <c r="F955"/>
      <c r="G955"/>
      <c r="H955"/>
      <c r="I955"/>
    </row>
    <row r="956" spans="1:9" ht="15" customHeight="1">
      <c r="A956"/>
      <c r="B956"/>
      <c r="C956"/>
      <c r="D956"/>
      <c r="E956"/>
      <c r="F956"/>
      <c r="G956"/>
      <c r="H956"/>
      <c r="I956"/>
    </row>
    <row r="957" spans="1:9" ht="15" customHeight="1">
      <c r="A957"/>
      <c r="B957"/>
      <c r="C957"/>
      <c r="D957"/>
      <c r="E957"/>
      <c r="F957"/>
      <c r="G957"/>
      <c r="H957"/>
      <c r="I957"/>
    </row>
    <row r="958" spans="1:9" ht="15" customHeight="1">
      <c r="A958"/>
      <c r="B958"/>
      <c r="C958"/>
      <c r="D958"/>
      <c r="E958"/>
      <c r="F958"/>
      <c r="G958"/>
      <c r="H958"/>
      <c r="I958"/>
    </row>
    <row r="959" spans="1:9" ht="15" customHeight="1">
      <c r="A959"/>
      <c r="B959"/>
      <c r="C959"/>
      <c r="D959"/>
      <c r="E959"/>
      <c r="F959"/>
      <c r="G959"/>
      <c r="H959"/>
      <c r="I959"/>
    </row>
    <row r="960" spans="1:9" ht="15" customHeight="1">
      <c r="A960"/>
      <c r="B960"/>
      <c r="C960"/>
      <c r="D960"/>
      <c r="E960"/>
      <c r="F960"/>
      <c r="G960"/>
      <c r="H960"/>
      <c r="I960"/>
    </row>
    <row r="961" spans="1:9" ht="15" customHeight="1">
      <c r="A961"/>
      <c r="B961"/>
      <c r="C961"/>
      <c r="D961"/>
      <c r="E961"/>
      <c r="F961"/>
      <c r="G961"/>
      <c r="H961"/>
      <c r="I961"/>
    </row>
    <row r="962" spans="1:9" ht="15" customHeight="1">
      <c r="A962"/>
      <c r="B962"/>
      <c r="C962"/>
      <c r="D962"/>
      <c r="E962"/>
      <c r="F962"/>
      <c r="G962"/>
      <c r="H962"/>
      <c r="I962"/>
    </row>
    <row r="963" spans="1:9" ht="15" customHeight="1">
      <c r="A963"/>
      <c r="B963"/>
      <c r="C963"/>
      <c r="D963"/>
      <c r="E963"/>
      <c r="F963"/>
      <c r="G963"/>
      <c r="H963"/>
      <c r="I963"/>
    </row>
    <row r="964" spans="1:9" ht="15" customHeight="1">
      <c r="A964"/>
      <c r="B964"/>
      <c r="C964"/>
      <c r="D964"/>
      <c r="E964"/>
      <c r="F964"/>
      <c r="G964"/>
      <c r="H964"/>
      <c r="I964"/>
    </row>
    <row r="965" spans="1:9" ht="15" customHeight="1">
      <c r="A965"/>
      <c r="B965"/>
      <c r="C965"/>
      <c r="D965"/>
      <c r="E965"/>
      <c r="F965"/>
      <c r="G965"/>
      <c r="H965"/>
      <c r="I965"/>
    </row>
    <row r="966" spans="1:9" ht="15" customHeight="1">
      <c r="A966"/>
      <c r="B966"/>
      <c r="C966"/>
      <c r="D966"/>
      <c r="E966"/>
      <c r="F966"/>
      <c r="G966"/>
      <c r="H966"/>
      <c r="I966"/>
    </row>
    <row r="967" spans="1:9" ht="15" customHeight="1">
      <c r="A967"/>
      <c r="B967"/>
      <c r="C967"/>
      <c r="D967"/>
      <c r="E967"/>
      <c r="F967"/>
      <c r="G967"/>
      <c r="H967"/>
      <c r="I967"/>
    </row>
    <row r="968" spans="1:9" ht="15" customHeight="1">
      <c r="A968"/>
      <c r="B968"/>
      <c r="C968"/>
      <c r="D968"/>
      <c r="E968"/>
      <c r="F968"/>
      <c r="G968"/>
      <c r="H968"/>
      <c r="I968"/>
    </row>
    <row r="969" spans="1:9" ht="15" customHeight="1">
      <c r="A969"/>
      <c r="B969"/>
      <c r="C969"/>
      <c r="D969"/>
      <c r="E969"/>
      <c r="F969"/>
      <c r="G969"/>
      <c r="H969"/>
      <c r="I969"/>
    </row>
    <row r="970" spans="1:9" ht="15" customHeight="1">
      <c r="A970"/>
      <c r="B970"/>
      <c r="C970"/>
      <c r="D970"/>
      <c r="E970"/>
      <c r="F970"/>
      <c r="G970"/>
      <c r="H970"/>
      <c r="I970"/>
    </row>
    <row r="971" spans="1:9" ht="15" customHeight="1">
      <c r="A971"/>
      <c r="B971"/>
      <c r="C971"/>
      <c r="D971"/>
      <c r="E971"/>
      <c r="F971"/>
      <c r="G971"/>
      <c r="H971"/>
      <c r="I971"/>
    </row>
    <row r="972" spans="1:9" ht="15" customHeight="1">
      <c r="A972"/>
      <c r="B972"/>
      <c r="C972"/>
      <c r="D972"/>
      <c r="E972"/>
      <c r="F972"/>
      <c r="G972"/>
      <c r="H972"/>
      <c r="I972"/>
    </row>
    <row r="973" spans="1:9" ht="15" customHeight="1">
      <c r="A973"/>
      <c r="B973"/>
      <c r="C973"/>
      <c r="D973"/>
      <c r="E973"/>
      <c r="F973"/>
      <c r="G973"/>
      <c r="H973"/>
      <c r="I973"/>
    </row>
    <row r="974" spans="1:9" ht="15" customHeight="1">
      <c r="A974"/>
      <c r="B974"/>
      <c r="C974"/>
      <c r="D974"/>
      <c r="E974"/>
      <c r="F974"/>
      <c r="G974"/>
      <c r="H974"/>
      <c r="I974"/>
    </row>
    <row r="975" spans="1:9" ht="15" customHeight="1">
      <c r="A975"/>
      <c r="B975"/>
      <c r="C975"/>
      <c r="D975"/>
      <c r="E975"/>
      <c r="F975"/>
      <c r="G975"/>
      <c r="H975"/>
      <c r="I975"/>
    </row>
    <row r="976" spans="1:9" ht="15" customHeight="1">
      <c r="A976"/>
      <c r="B976"/>
      <c r="C976"/>
      <c r="D976"/>
      <c r="E976"/>
      <c r="F976"/>
      <c r="G976"/>
      <c r="H976"/>
      <c r="I976"/>
    </row>
    <row r="977" spans="1:9" ht="15" customHeight="1">
      <c r="A977"/>
      <c r="B977"/>
      <c r="C977"/>
      <c r="D977"/>
      <c r="E977"/>
      <c r="F977"/>
      <c r="G977"/>
      <c r="H977"/>
      <c r="I977"/>
    </row>
    <row r="978" spans="1:9" ht="15" customHeight="1">
      <c r="A978"/>
      <c r="B978"/>
      <c r="C978"/>
      <c r="D978"/>
      <c r="E978"/>
      <c r="F978"/>
      <c r="G978"/>
      <c r="H978"/>
      <c r="I978"/>
    </row>
    <row r="979" spans="1:9" ht="15" customHeight="1">
      <c r="A979"/>
      <c r="B979"/>
      <c r="C979"/>
      <c r="D979"/>
      <c r="E979"/>
      <c r="F979"/>
      <c r="G979"/>
      <c r="H979"/>
      <c r="I979"/>
    </row>
    <row r="980" spans="1:9" ht="15" customHeight="1">
      <c r="A980"/>
      <c r="B980"/>
      <c r="C980"/>
      <c r="D980"/>
      <c r="E980"/>
      <c r="F980"/>
      <c r="G980"/>
      <c r="H980"/>
      <c r="I980"/>
    </row>
    <row r="981" spans="1:9" ht="15" customHeight="1">
      <c r="A981"/>
      <c r="B981"/>
      <c r="C981"/>
      <c r="D981"/>
      <c r="E981"/>
      <c r="F981"/>
      <c r="G981"/>
      <c r="H981"/>
      <c r="I981"/>
    </row>
    <row r="982" spans="1:9" ht="15" customHeight="1">
      <c r="A982"/>
      <c r="B982"/>
      <c r="C982"/>
      <c r="D982"/>
      <c r="E982"/>
      <c r="F982"/>
      <c r="G982"/>
      <c r="H982"/>
      <c r="I982"/>
    </row>
    <row r="983" spans="1:9" ht="15" customHeight="1">
      <c r="A983"/>
      <c r="B983"/>
      <c r="C983"/>
      <c r="D983"/>
      <c r="E983"/>
      <c r="F983"/>
      <c r="G983"/>
      <c r="H983"/>
      <c r="I983"/>
    </row>
    <row r="984" spans="1:9" ht="15" customHeight="1">
      <c r="A984"/>
      <c r="B984"/>
      <c r="C984"/>
      <c r="D984"/>
      <c r="E984"/>
      <c r="F984"/>
      <c r="G984"/>
      <c r="H984"/>
      <c r="I984"/>
    </row>
    <row r="985" spans="1:9" ht="15" customHeight="1">
      <c r="A985"/>
      <c r="B985"/>
      <c r="C985"/>
      <c r="D985"/>
      <c r="E985"/>
      <c r="F985"/>
      <c r="G985"/>
      <c r="H985"/>
      <c r="I985"/>
    </row>
    <row r="986" spans="1:9" ht="15" customHeight="1">
      <c r="A986"/>
      <c r="B986"/>
      <c r="C986"/>
      <c r="D986"/>
      <c r="E986"/>
      <c r="F986"/>
      <c r="G986"/>
      <c r="H986"/>
      <c r="I986"/>
    </row>
    <row r="987" spans="1:9" ht="15" customHeight="1">
      <c r="A987"/>
      <c r="B987"/>
      <c r="C987"/>
      <c r="D987"/>
      <c r="E987"/>
      <c r="F987"/>
      <c r="G987"/>
      <c r="H987"/>
      <c r="I987"/>
    </row>
    <row r="988" spans="1:9" ht="15" customHeight="1">
      <c r="A988"/>
      <c r="B988"/>
      <c r="C988"/>
      <c r="D988"/>
      <c r="E988"/>
      <c r="F988"/>
      <c r="G988"/>
      <c r="H988"/>
      <c r="I988"/>
    </row>
    <row r="989" spans="1:9" ht="15" customHeight="1">
      <c r="A989"/>
      <c r="B989"/>
      <c r="C989"/>
      <c r="D989"/>
      <c r="E989"/>
      <c r="F989"/>
      <c r="G989"/>
      <c r="H989"/>
      <c r="I989"/>
    </row>
    <row r="990" spans="1:9" ht="15" customHeight="1" thickBot="1">
      <c r="A990"/>
      <c r="B990"/>
      <c r="C990"/>
      <c r="D990"/>
      <c r="E990"/>
      <c r="F990"/>
      <c r="G990"/>
      <c r="H990"/>
      <c r="I990"/>
    </row>
    <row r="991" spans="1:9" ht="15" customHeight="1" thickBot="1">
      <c r="A991"/>
      <c r="B991" s="38"/>
      <c r="C991" s="38"/>
      <c r="D991" s="38"/>
      <c r="E991"/>
      <c r="H991" s="644" t="str">
        <f>IF($C991="","",IFERROR(IF(_xlfn.XLOOKUP($C991,tbl_StartedStatus[Bold ID],tbl_StartedStatus[Started])="Started","Yes",IF(_xlfn.XLOOKUP($C991,tbl_StartedStatus[Bold ID],tbl_StartedStatus[Started])="No Show","No Show","")),""))</f>
        <v/>
      </c>
    </row>
    <row r="992" spans="1:9" ht="15" customHeight="1" thickBot="1">
      <c r="A992"/>
      <c r="B992" s="38"/>
      <c r="C992" s="38"/>
      <c r="D992" s="38"/>
      <c r="E992"/>
      <c r="H992" s="644" t="str">
        <f>IF($C992="","",IFERROR(IF(_xlfn.XLOOKUP($C992,tbl_StartedStatus[Bold ID],tbl_StartedStatus[Started])="Started","Yes",IF(_xlfn.XLOOKUP($C992,tbl_StartedStatus[Bold ID],tbl_StartedStatus[Started])="No Show","No Show","")),""))</f>
        <v/>
      </c>
    </row>
    <row r="993" spans="1:8" ht="15" customHeight="1" thickBot="1">
      <c r="A993"/>
      <c r="B993" s="38"/>
      <c r="C993" s="38"/>
      <c r="D993" s="38"/>
      <c r="E993"/>
      <c r="H993" s="644" t="str">
        <f>IF($C993="","",IFERROR(IF(_xlfn.XLOOKUP($C993,tbl_StartedStatus[Bold ID],tbl_StartedStatus[Started])="Started","Yes",IF(_xlfn.XLOOKUP($C993,tbl_StartedStatus[Bold ID],tbl_StartedStatus[Started])="No Show","No Show","")),""))</f>
        <v/>
      </c>
    </row>
    <row r="994" spans="1:8" ht="15" customHeight="1" thickBot="1">
      <c r="A994"/>
      <c r="B994" s="38"/>
      <c r="C994"/>
      <c r="D994" s="38"/>
      <c r="E994"/>
      <c r="H994" s="644" t="str">
        <f>IF($C994="","",IFERROR(IF(_xlfn.XLOOKUP($C994,tbl_StartedStatus[Bold ID],tbl_StartedStatus[Started])="Started","Yes",IF(_xlfn.XLOOKUP($C994,tbl_StartedStatus[Bold ID],tbl_StartedStatus[Started])="No Show","No Show","")),""))</f>
        <v/>
      </c>
    </row>
    <row r="995" spans="1:8" ht="15" customHeight="1" thickBot="1">
      <c r="A995"/>
      <c r="B995"/>
      <c r="C995"/>
      <c r="D995"/>
      <c r="E995"/>
      <c r="H995" s="644" t="str">
        <f>IF($C995="","",IFERROR(IF(_xlfn.XLOOKUP($C995,tbl_StartedStatus[Bold ID],tbl_StartedStatus[Started])="Started","Yes",IF(_xlfn.XLOOKUP($C995,tbl_StartedStatus[Bold ID],tbl_StartedStatus[Started])="No Show","No Show","")),""))</f>
        <v/>
      </c>
    </row>
    <row r="996" spans="1:8" ht="15" customHeight="1" thickBot="1">
      <c r="A996"/>
      <c r="B996"/>
      <c r="C996" s="38"/>
      <c r="D996"/>
      <c r="E996"/>
      <c r="H996" s="644" t="str">
        <f>IF($C996="","",IFERROR(IF(_xlfn.XLOOKUP($C996,tbl_StartedStatus[Bold ID],tbl_StartedStatus[Started])="Started","Yes",IF(_xlfn.XLOOKUP($C996,tbl_StartedStatus[Bold ID],tbl_StartedStatus[Started])="No Show","No Show","")),""))</f>
        <v/>
      </c>
    </row>
    <row r="997" spans="1:8" ht="15" customHeight="1" thickBot="1">
      <c r="A997"/>
      <c r="B997" s="38"/>
      <c r="C997" s="38"/>
      <c r="D997" s="38"/>
      <c r="E997"/>
      <c r="H997" s="644" t="str">
        <f>IF($C997="","",IFERROR(IF(_xlfn.XLOOKUP($C997,tbl_StartedStatus[Bold ID],tbl_StartedStatus[Started])="Started","Yes",IF(_xlfn.XLOOKUP($C997,tbl_StartedStatus[Bold ID],tbl_StartedStatus[Started])="No Show","No Show","")),""))</f>
        <v/>
      </c>
    </row>
    <row r="998" spans="1:8" ht="15" customHeight="1" thickBot="1">
      <c r="A998"/>
      <c r="B998" s="38"/>
      <c r="C998"/>
      <c r="D998" s="38"/>
      <c r="E998"/>
      <c r="H998" s="644" t="str">
        <f>IF($C998="","",IFERROR(IF(_xlfn.XLOOKUP($C998,tbl_StartedStatus[Bold ID],tbl_StartedStatus[Started])="Started","Yes",IF(_xlfn.XLOOKUP($C998,tbl_StartedStatus[Bold ID],tbl_StartedStatus[Started])="No Show","No Show","")),""))</f>
        <v/>
      </c>
    </row>
    <row r="999" spans="1:8" ht="15" customHeight="1" thickBot="1">
      <c r="A999"/>
      <c r="B999"/>
      <c r="C999"/>
      <c r="D999"/>
      <c r="E999"/>
      <c r="H999" s="644" t="str">
        <f>IF($C999="","",IFERROR(IF(_xlfn.XLOOKUP($C999,tbl_StartedStatus[Bold ID],tbl_StartedStatus[Started])="Started","Yes",IF(_xlfn.XLOOKUP($C999,tbl_StartedStatus[Bold ID],tbl_StartedStatus[Started])="No Show","No Show","")),""))</f>
        <v/>
      </c>
    </row>
    <row r="1000" spans="1:8" ht="15" customHeight="1" thickBot="1">
      <c r="A1000"/>
      <c r="B1000"/>
      <c r="C1000" s="38"/>
      <c r="D1000"/>
      <c r="E1000"/>
      <c r="H1000" s="644" t="str">
        <f>IF($C1000="","",IFERROR(IF(_xlfn.XLOOKUP($C1000,tbl_StartedStatus[Bold ID],tbl_StartedStatus[Started])="Started","Yes",IF(_xlfn.XLOOKUP($C1000,tbl_StartedStatus[Bold ID],tbl_StartedStatus[Started])="No Show","No Show","")),""))</f>
        <v/>
      </c>
    </row>
    <row r="1001" spans="1:8" ht="15" customHeight="1" thickBot="1">
      <c r="A1001"/>
      <c r="B1001" s="38"/>
      <c r="C1001"/>
      <c r="D1001" s="38"/>
      <c r="E1001"/>
      <c r="H1001" s="644" t="str">
        <f>IF($C1001="","",IFERROR(IF(_xlfn.XLOOKUP($C1001,tbl_StartedStatus[Bold ID],tbl_StartedStatus[Started])="Started","Yes",IF(_xlfn.XLOOKUP($C1001,tbl_StartedStatus[Bold ID],tbl_StartedStatus[Started])="No Show","No Show","")),""))</f>
        <v/>
      </c>
    </row>
    <row r="1002" spans="1:8" ht="15" customHeight="1" thickBot="1">
      <c r="A1002"/>
      <c r="B1002"/>
      <c r="C1002" s="38"/>
      <c r="D1002"/>
      <c r="E1002"/>
      <c r="H1002" s="644" t="str">
        <f>IF($C1002="","",IFERROR(IF(_xlfn.XLOOKUP($C1002,tbl_StartedStatus[Bold ID],tbl_StartedStatus[Started])="Started","Yes",IF(_xlfn.XLOOKUP($C1002,tbl_StartedStatus[Bold ID],tbl_StartedStatus[Started])="No Show","No Show","")),""))</f>
        <v/>
      </c>
    </row>
    <row r="1003" spans="1:8" ht="15" customHeight="1" thickBot="1">
      <c r="A1003"/>
      <c r="B1003" s="38"/>
      <c r="C1003" s="38"/>
      <c r="D1003" s="38"/>
      <c r="E1003"/>
      <c r="H1003" s="644" t="str">
        <f>IF($C1003="","",IFERROR(IF(_xlfn.XLOOKUP($C1003,tbl_StartedStatus[Bold ID],tbl_StartedStatus[Started])="Started","Yes",IF(_xlfn.XLOOKUP($C1003,tbl_StartedStatus[Bold ID],tbl_StartedStatus[Started])="No Show","No Show","")),""))</f>
        <v/>
      </c>
    </row>
    <row r="1004" spans="1:8" ht="15" customHeight="1" thickBot="1">
      <c r="A1004"/>
      <c r="B1004" s="38"/>
      <c r="C1004" s="38"/>
      <c r="D1004" s="38"/>
      <c r="E1004"/>
      <c r="H1004" s="644" t="str">
        <f>IF($C1004="","",IFERROR(IF(_xlfn.XLOOKUP($C1004,tbl_StartedStatus[Bold ID],tbl_StartedStatus[Started])="Started","Yes",IF(_xlfn.XLOOKUP($C1004,tbl_StartedStatus[Bold ID],tbl_StartedStatus[Started])="No Show","No Show","")),""))</f>
        <v/>
      </c>
    </row>
    <row r="1005" spans="1:8" ht="15" customHeight="1" thickBot="1">
      <c r="A1005"/>
      <c r="B1005" s="38"/>
      <c r="C1005" s="38"/>
      <c r="D1005" s="38"/>
      <c r="E1005"/>
      <c r="H1005" s="644" t="str">
        <f>IF($C1005="","",IFERROR(IF(_xlfn.XLOOKUP($C1005,tbl_StartedStatus[Bold ID],tbl_StartedStatus[Started])="Started","Yes",IF(_xlfn.XLOOKUP($C1005,tbl_StartedStatus[Bold ID],tbl_StartedStatus[Started])="No Show","No Show","")),""))</f>
        <v/>
      </c>
    </row>
    <row r="1006" spans="1:8" ht="15" customHeight="1" thickBot="1">
      <c r="A1006"/>
      <c r="B1006" s="38"/>
      <c r="C1006" s="38"/>
      <c r="D1006" s="38"/>
      <c r="E1006"/>
      <c r="H1006" s="644" t="str">
        <f>IF($C1006="","",IFERROR(IF(_xlfn.XLOOKUP($C1006,tbl_StartedStatus[Bold ID],tbl_StartedStatus[Started])="Started","Yes",IF(_xlfn.XLOOKUP($C1006,tbl_StartedStatus[Bold ID],tbl_StartedStatus[Started])="No Show","No Show","")),""))</f>
        <v/>
      </c>
    </row>
    <row r="1007" spans="1:8" ht="15" customHeight="1" thickBot="1">
      <c r="A1007"/>
      <c r="B1007" s="38"/>
      <c r="C1007"/>
      <c r="D1007" s="38"/>
      <c r="E1007"/>
      <c r="H1007" s="644" t="str">
        <f>IF($C1007="","",IFERROR(IF(_xlfn.XLOOKUP($C1007,tbl_StartedStatus[Bold ID],tbl_StartedStatus[Started])="Started","Yes",IF(_xlfn.XLOOKUP($C1007,tbl_StartedStatus[Bold ID],tbl_StartedStatus[Started])="No Show","No Show","")),""))</f>
        <v/>
      </c>
    </row>
    <row r="1008" spans="1:8" ht="15" customHeight="1" thickBot="1">
      <c r="A1008"/>
      <c r="B1008"/>
      <c r="C1008" s="38"/>
      <c r="D1008"/>
      <c r="E1008"/>
      <c r="H1008" s="644" t="str">
        <f>IF($C1008="","",IFERROR(IF(_xlfn.XLOOKUP($C1008,tbl_StartedStatus[Bold ID],tbl_StartedStatus[Started])="Started","Yes",IF(_xlfn.XLOOKUP($C1008,tbl_StartedStatus[Bold ID],tbl_StartedStatus[Started])="No Show","No Show","")),""))</f>
        <v/>
      </c>
    </row>
    <row r="1009" spans="1:8" ht="15" customHeight="1" thickBot="1">
      <c r="A1009" s="38" t="str">
        <f>IF($C1009="","",IFERROR(_xlfn.XLOOKUP($C1009,'1.PrepList'!$I$2:$I$1500,'1.PrepList'!$G$2:$G$1500,"")&amp;"",""))</f>
        <v/>
      </c>
      <c r="B1009" s="38" t="str">
        <f>IF($C1009="","",IFERROR(_xlfn.XLOOKUP($C1009,'1.PrepList'!$I$2:$I$1500,'1.PrepList'!$H$2:$H$1500,"")&amp;"",""))</f>
        <v/>
      </c>
      <c r="C1009"/>
      <c r="D1009" s="38" t="str">
        <f>IF($C1009="","",IFERROR(_xlfn.XLOOKUP($C1009,'1.PrepList'!$I$2:$I$1500,'1.PrepList'!$J$2:$J$1500,"")&amp;"",""))</f>
        <v/>
      </c>
      <c r="E1009" s="38" t="str">
        <f>IF($C1009="","",IFERROR(_xlfn.XLOOKUP($C1009,'1.PrepList'!$I$2:$I$1500,'1.PrepList'!$N$2:$N$1500,"")&amp;"",""))</f>
        <v/>
      </c>
      <c r="F1009" s="638" t="str">
        <f>IF($C1009="","",IFERROR(_xlfn.XLOOKUP($C1009,'1.PrepList'!$I$2:$I$1500,'1.PrepList'!$K$2:$K$1500,"")&amp;"",""))</f>
        <v/>
      </c>
      <c r="H1009" s="644" t="str">
        <f>IF($C1009="","",IFERROR(IF(_xlfn.XLOOKUP($C1009,tbl_StartedStatus[Bold ID],tbl_StartedStatus[Started])="Started","Yes",IF(_xlfn.XLOOKUP($C1009,tbl_StartedStatus[Bold ID],tbl_StartedStatus[Started])="No Show","No Show","")),""))</f>
        <v/>
      </c>
    </row>
    <row r="1010" spans="1:8" ht="15" customHeight="1" thickBot="1">
      <c r="A1010"/>
      <c r="B1010"/>
      <c r="C1010" s="38"/>
      <c r="D1010"/>
      <c r="E1010"/>
      <c r="H1010" s="644" t="str">
        <f>IF($C1010="","",IFERROR(IF(_xlfn.XLOOKUP($C1010,tbl_StartedStatus[Bold ID],tbl_StartedStatus[Started])="Started","Yes",IF(_xlfn.XLOOKUP($C1010,tbl_StartedStatus[Bold ID],tbl_StartedStatus[Started])="No Show","No Show","")),""))</f>
        <v/>
      </c>
    </row>
    <row r="1011" spans="1:8" ht="15" customHeight="1" thickBot="1">
      <c r="A1011"/>
      <c r="B1011" s="38"/>
      <c r="C1011"/>
      <c r="D1011" s="38"/>
      <c r="E1011"/>
      <c r="H1011" s="644" t="str">
        <f>IF($C1011="","",IFERROR(IF(_xlfn.XLOOKUP($C1011,tbl_StartedStatus[Bold ID],tbl_StartedStatus[Started])="Started","Yes",IF(_xlfn.XLOOKUP($C1011,tbl_StartedStatus[Bold ID],tbl_StartedStatus[Started])="No Show","No Show","")),""))</f>
        <v/>
      </c>
    </row>
    <row r="1012" spans="1:8" ht="15" customHeight="1" thickBot="1">
      <c r="A1012"/>
      <c r="B1012"/>
      <c r="C1012"/>
      <c r="D1012"/>
      <c r="E1012"/>
      <c r="H1012" s="644" t="str">
        <f>IF($C1012="","",IFERROR(IF(_xlfn.XLOOKUP($C1012,tbl_StartedStatus[Bold ID],tbl_StartedStatus[Started])="Started","Yes",IF(_xlfn.XLOOKUP($C1012,tbl_StartedStatus[Bold ID],tbl_StartedStatus[Started])="No Show","No Show","")),""))</f>
        <v/>
      </c>
    </row>
    <row r="1013" spans="1:8" ht="15" customHeight="1" thickBot="1">
      <c r="A1013"/>
      <c r="B1013"/>
      <c r="C1013"/>
      <c r="D1013"/>
      <c r="E1013"/>
      <c r="H1013" s="644" t="str">
        <f>IF($C1013="","",IFERROR(IF(_xlfn.XLOOKUP($C1013,tbl_StartedStatus[Bold ID],tbl_StartedStatus[Started])="Started","Yes",IF(_xlfn.XLOOKUP($C1013,tbl_StartedStatus[Bold ID],tbl_StartedStatus[Started])="No Show","No Show","")),""))</f>
        <v/>
      </c>
    </row>
    <row r="1014" spans="1:8" ht="15" customHeight="1" thickBot="1">
      <c r="A1014"/>
      <c r="B1014"/>
      <c r="C1014"/>
      <c r="D1014"/>
      <c r="E1014"/>
      <c r="H1014" s="644" t="str">
        <f>IF($C1014="","",IFERROR(IF(_xlfn.XLOOKUP($C1014,tbl_StartedStatus[Bold ID],tbl_StartedStatus[Started])="Started","Yes",IF(_xlfn.XLOOKUP($C1014,tbl_StartedStatus[Bold ID],tbl_StartedStatus[Started])="No Show","No Show","")),""))</f>
        <v/>
      </c>
    </row>
    <row r="1015" spans="1:8" ht="15" customHeight="1" thickBot="1">
      <c r="A1015"/>
      <c r="B1015"/>
      <c r="C1015" s="38"/>
      <c r="D1015"/>
      <c r="E1015"/>
      <c r="H1015" s="644" t="str">
        <f>IF($C1015="","",IFERROR(IF(_xlfn.XLOOKUP($C1015,tbl_StartedStatus[Bold ID],tbl_StartedStatus[Started])="Started","Yes",IF(_xlfn.XLOOKUP($C1015,tbl_StartedStatus[Bold ID],tbl_StartedStatus[Started])="No Show","No Show","")),""))</f>
        <v/>
      </c>
    </row>
    <row r="1016" spans="1:8" ht="15" customHeight="1" thickBot="1">
      <c r="A1016"/>
      <c r="B1016" s="38"/>
      <c r="C1016" s="38"/>
      <c r="D1016" s="38"/>
      <c r="E1016"/>
      <c r="H1016" s="644" t="str">
        <f>IF($C1016="","",IFERROR(IF(_xlfn.XLOOKUP($C1016,tbl_StartedStatus[Bold ID],tbl_StartedStatus[Started])="Started","Yes",IF(_xlfn.XLOOKUP($C1016,tbl_StartedStatus[Bold ID],tbl_StartedStatus[Started])="No Show","No Show","")),""))</f>
        <v/>
      </c>
    </row>
    <row r="1017" spans="1:8" ht="15" customHeight="1" thickBot="1">
      <c r="A1017"/>
      <c r="B1017" s="38"/>
      <c r="C1017"/>
      <c r="D1017" s="38"/>
      <c r="E1017"/>
      <c r="H1017" s="644" t="str">
        <f>IF($C1017="","",IFERROR(IF(_xlfn.XLOOKUP($C1017,tbl_StartedStatus[Bold ID],tbl_StartedStatus[Started])="Started","Yes",IF(_xlfn.XLOOKUP($C1017,tbl_StartedStatus[Bold ID],tbl_StartedStatus[Started])="No Show","No Show","")),""))</f>
        <v/>
      </c>
    </row>
    <row r="1018" spans="1:8" ht="15" customHeight="1" thickBot="1">
      <c r="A1018"/>
      <c r="B1018"/>
      <c r="C1018"/>
      <c r="D1018"/>
      <c r="E1018"/>
      <c r="H1018" s="644" t="str">
        <f>IF($C1018="","",IFERROR(IF(_xlfn.XLOOKUP($C1018,tbl_StartedStatus[Bold ID],tbl_StartedStatus[Started])="Started","Yes",IF(_xlfn.XLOOKUP($C1018,tbl_StartedStatus[Bold ID],tbl_StartedStatus[Started])="No Show","No Show","")),""))</f>
        <v/>
      </c>
    </row>
    <row r="1019" spans="1:8" ht="15" customHeight="1" thickBot="1">
      <c r="A1019"/>
      <c r="B1019"/>
      <c r="C1019" s="38"/>
      <c r="D1019"/>
      <c r="E1019"/>
      <c r="H1019" s="644" t="str">
        <f>IF($C1019="","",IFERROR(IF(_xlfn.XLOOKUP($C1019,tbl_StartedStatus[Bold ID],tbl_StartedStatus[Started])="Started","Yes",IF(_xlfn.XLOOKUP($C1019,tbl_StartedStatus[Bold ID],tbl_StartedStatus[Started])="No Show","No Show","")),""))</f>
        <v/>
      </c>
    </row>
    <row r="1020" spans="1:8" ht="15" customHeight="1" thickBot="1">
      <c r="A1020"/>
      <c r="B1020" s="38"/>
      <c r="C1020" s="38"/>
      <c r="D1020" s="38"/>
      <c r="E1020"/>
      <c r="H1020" s="644" t="str">
        <f>IF($C1020="","",IFERROR(IF(_xlfn.XLOOKUP($C1020,tbl_StartedStatus[Bold ID],tbl_StartedStatus[Started])="Started","Yes",IF(_xlfn.XLOOKUP($C1020,tbl_StartedStatus[Bold ID],tbl_StartedStatus[Started])="No Show","No Show","")),""))</f>
        <v/>
      </c>
    </row>
    <row r="1021" spans="1:8" ht="15" customHeight="1" thickBot="1">
      <c r="A1021"/>
      <c r="B1021" s="38"/>
      <c r="C1021" s="38"/>
      <c r="D1021" s="38"/>
      <c r="E1021"/>
      <c r="H1021" s="644" t="str">
        <f>IF($C1021="","",IFERROR(IF(_xlfn.XLOOKUP($C1021,tbl_StartedStatus[Bold ID],tbl_StartedStatus[Started])="Started","Yes",IF(_xlfn.XLOOKUP($C1021,tbl_StartedStatus[Bold ID],tbl_StartedStatus[Started])="No Show","No Show","")),""))</f>
        <v/>
      </c>
    </row>
    <row r="1022" spans="1:8" ht="15" customHeight="1" thickBot="1">
      <c r="A1022"/>
      <c r="B1022" s="38"/>
      <c r="C1022" s="38"/>
      <c r="D1022" s="38"/>
      <c r="E1022"/>
      <c r="H1022" s="644" t="str">
        <f>IF($C1022="","",IFERROR(IF(_xlfn.XLOOKUP($C1022,tbl_StartedStatus[Bold ID],tbl_StartedStatus[Started])="Started","Yes",IF(_xlfn.XLOOKUP($C1022,tbl_StartedStatus[Bold ID],tbl_StartedStatus[Started])="No Show","No Show","")),""))</f>
        <v/>
      </c>
    </row>
    <row r="1023" spans="1:8" ht="15" customHeight="1" thickBot="1">
      <c r="A1023"/>
      <c r="B1023" s="38"/>
      <c r="C1023" s="38"/>
      <c r="D1023" s="38"/>
      <c r="E1023"/>
      <c r="H1023" s="644" t="str">
        <f>IF($C1023="","",IFERROR(IF(_xlfn.XLOOKUP($C1023,tbl_StartedStatus[Bold ID],tbl_StartedStatus[Started])="Started","Yes",IF(_xlfn.XLOOKUP($C1023,tbl_StartedStatus[Bold ID],tbl_StartedStatus[Started])="No Show","No Show","")),""))</f>
        <v/>
      </c>
    </row>
    <row r="1024" spans="1:8" ht="15" customHeight="1" thickBot="1">
      <c r="A1024"/>
      <c r="B1024" s="38"/>
      <c r="C1024" s="38"/>
      <c r="D1024" s="38"/>
      <c r="E1024"/>
      <c r="H1024" s="644" t="str">
        <f>IF($C1024="","",IFERROR(IF(_xlfn.XLOOKUP($C1024,tbl_StartedStatus[Bold ID],tbl_StartedStatus[Started])="Started","Yes",IF(_xlfn.XLOOKUP($C1024,tbl_StartedStatus[Bold ID],tbl_StartedStatus[Started])="No Show","No Show","")),""))</f>
        <v/>
      </c>
    </row>
    <row r="1025" spans="1:8" ht="15" customHeight="1" thickBot="1">
      <c r="A1025"/>
      <c r="B1025" s="38"/>
      <c r="C1025"/>
      <c r="D1025" s="38"/>
      <c r="E1025"/>
      <c r="H1025" s="644" t="str">
        <f>IF($C1025="","",IFERROR(IF(_xlfn.XLOOKUP($C1025,tbl_StartedStatus[Bold ID],tbl_StartedStatus[Started])="Started","Yes",IF(_xlfn.XLOOKUP($C1025,tbl_StartedStatus[Bold ID],tbl_StartedStatus[Started])="No Show","No Show","")),""))</f>
        <v/>
      </c>
    </row>
    <row r="1026" spans="1:8" ht="15" customHeight="1" thickBot="1">
      <c r="A1026"/>
      <c r="B1026"/>
      <c r="C1026" s="38"/>
      <c r="D1026"/>
      <c r="E1026"/>
      <c r="H1026" s="644" t="str">
        <f>IF($C1026="","",IFERROR(IF(_xlfn.XLOOKUP($C1026,tbl_StartedStatus[Bold ID],tbl_StartedStatus[Started])="Started","Yes",IF(_xlfn.XLOOKUP($C1026,tbl_StartedStatus[Bold ID],tbl_StartedStatus[Started])="No Show","No Show","")),""))</f>
        <v/>
      </c>
    </row>
    <row r="1027" spans="1:8" ht="15" customHeight="1" thickBot="1">
      <c r="A1027"/>
      <c r="B1027" s="38"/>
      <c r="C1027" s="38"/>
      <c r="D1027" s="38"/>
      <c r="E1027"/>
      <c r="H1027" s="644" t="str">
        <f>IF($C1027="","",IFERROR(IF(_xlfn.XLOOKUP($C1027,tbl_StartedStatus[Bold ID],tbl_StartedStatus[Started])="Started","Yes",IF(_xlfn.XLOOKUP($C1027,tbl_StartedStatus[Bold ID],tbl_StartedStatus[Started])="No Show","No Show","")),""))</f>
        <v/>
      </c>
    </row>
    <row r="1028" spans="1:8" ht="15" customHeight="1" thickBot="1">
      <c r="A1028"/>
      <c r="B1028" s="38"/>
      <c r="C1028" s="38"/>
      <c r="D1028" s="38"/>
      <c r="E1028"/>
      <c r="H1028" s="644" t="str">
        <f>IF($C1028="","",IFERROR(IF(_xlfn.XLOOKUP($C1028,tbl_StartedStatus[Bold ID],tbl_StartedStatus[Started])="Started","Yes",IF(_xlfn.XLOOKUP($C1028,tbl_StartedStatus[Bold ID],tbl_StartedStatus[Started])="No Show","No Show","")),""))</f>
        <v/>
      </c>
    </row>
    <row r="1029" spans="1:8" ht="15" customHeight="1" thickBot="1">
      <c r="A1029"/>
      <c r="B1029" s="38"/>
      <c r="C1029" s="38"/>
      <c r="D1029" s="38"/>
      <c r="E1029"/>
      <c r="H1029" s="644" t="str">
        <f>IF($C1029="","",IFERROR(IF(_xlfn.XLOOKUP($C1029,tbl_StartedStatus[Bold ID],tbl_StartedStatus[Started])="Started","Yes",IF(_xlfn.XLOOKUP($C1029,tbl_StartedStatus[Bold ID],tbl_StartedStatus[Started])="No Show","No Show","")),""))</f>
        <v/>
      </c>
    </row>
    <row r="1030" spans="1:8" ht="15" customHeight="1" thickBot="1">
      <c r="A1030"/>
      <c r="B1030" s="38"/>
      <c r="C1030" s="38"/>
      <c r="D1030" s="38"/>
      <c r="E1030"/>
      <c r="H1030" s="644" t="str">
        <f>IF($C1030="","",IFERROR(IF(_xlfn.XLOOKUP($C1030,tbl_StartedStatus[Bold ID],tbl_StartedStatus[Started])="Started","Yes",IF(_xlfn.XLOOKUP($C1030,tbl_StartedStatus[Bold ID],tbl_StartedStatus[Started])="No Show","No Show","")),""))</f>
        <v/>
      </c>
    </row>
    <row r="1031" spans="1:8" ht="15" customHeight="1" thickBot="1">
      <c r="A1031"/>
      <c r="B1031" s="38"/>
      <c r="C1031" s="38"/>
      <c r="D1031" s="38"/>
      <c r="E1031"/>
      <c r="H1031" s="644" t="str">
        <f>IF($C1031="","",IFERROR(IF(_xlfn.XLOOKUP($C1031,tbl_StartedStatus[Bold ID],tbl_StartedStatus[Started])="Started","Yes",IF(_xlfn.XLOOKUP($C1031,tbl_StartedStatus[Bold ID],tbl_StartedStatus[Started])="No Show","No Show","")),""))</f>
        <v/>
      </c>
    </row>
    <row r="1032" spans="1:8" ht="15" customHeight="1" thickBot="1">
      <c r="A1032"/>
      <c r="B1032" s="38"/>
      <c r="C1032" s="38"/>
      <c r="D1032" s="38"/>
      <c r="E1032"/>
      <c r="H1032" s="644" t="str">
        <f>IF($C1032="","",IFERROR(IF(_xlfn.XLOOKUP($C1032,tbl_StartedStatus[Bold ID],tbl_StartedStatus[Started])="Started","Yes",IF(_xlfn.XLOOKUP($C1032,tbl_StartedStatus[Bold ID],tbl_StartedStatus[Started])="No Show","No Show","")),""))</f>
        <v/>
      </c>
    </row>
    <row r="1033" spans="1:8" ht="15" customHeight="1" thickBot="1">
      <c r="A1033"/>
      <c r="B1033" s="38"/>
      <c r="C1033" s="38"/>
      <c r="D1033" s="38"/>
      <c r="E1033"/>
      <c r="H1033" s="644" t="str">
        <f>IF($C1033="","",IFERROR(IF(_xlfn.XLOOKUP($C1033,tbl_StartedStatus[Bold ID],tbl_StartedStatus[Started])="Started","Yes",IF(_xlfn.XLOOKUP($C1033,tbl_StartedStatus[Bold ID],tbl_StartedStatus[Started])="No Show","No Show","")),""))</f>
        <v/>
      </c>
    </row>
    <row r="1034" spans="1:8" ht="15" customHeight="1" thickBot="1">
      <c r="A1034" s="38" t="str">
        <f>IF($C1034="","",IFERROR(_xlfn.XLOOKUP($C1034,'1.PrepList'!$I$2:$I$1500,'1.PrepList'!$G$2:$G$1500,"")&amp;"",""))</f>
        <v/>
      </c>
      <c r="B1034" s="38" t="str">
        <f>IF($C1034="","",IFERROR(_xlfn.XLOOKUP($C1034,'1.PrepList'!$I$2:$I$1500,'1.PrepList'!$H$2:$H$1500,"")&amp;"",""))</f>
        <v/>
      </c>
      <c r="C1034"/>
      <c r="D1034" s="38" t="str">
        <f>IF($C1034="","",IFERROR(_xlfn.XLOOKUP($C1034,'1.PrepList'!$I$2:$I$1500,'1.PrepList'!$J$2:$J$1500,"")&amp;"",""))</f>
        <v/>
      </c>
      <c r="E1034" s="38" t="str">
        <f>IF($C1034="","",IFERROR(_xlfn.XLOOKUP($C1034,'1.PrepList'!$I$2:$I$1500,'1.PrepList'!$N$2:$N$1500,"")&amp;"",""))</f>
        <v/>
      </c>
      <c r="F1034" s="638" t="str">
        <f>IF($C1034="","",IFERROR(_xlfn.XLOOKUP($C1034,'1.PrepList'!$I$2:$I$1500,'1.PrepList'!$K$2:$K$1500,"")&amp;"",""))</f>
        <v/>
      </c>
      <c r="H1034" s="644" t="str">
        <f>IF($C1034="","",IFERROR(IF(_xlfn.XLOOKUP($C1034,tbl_StartedStatus[Bold ID],tbl_StartedStatus[Started])="Started","Yes",IF(_xlfn.XLOOKUP($C1034,tbl_StartedStatus[Bold ID],tbl_StartedStatus[Started])="No Show","No Show","")),""))</f>
        <v/>
      </c>
    </row>
    <row r="1035" spans="1:8" ht="15" customHeight="1" thickBot="1">
      <c r="A1035"/>
      <c r="B1035"/>
      <c r="C1035" s="38"/>
      <c r="D1035"/>
      <c r="E1035"/>
      <c r="H1035" s="644" t="str">
        <f>IF($C1035="","",IFERROR(IF(_xlfn.XLOOKUP($C1035,tbl_StartedStatus[Bold ID],tbl_StartedStatus[Started])="Started","Yes",IF(_xlfn.XLOOKUP($C1035,tbl_StartedStatus[Bold ID],tbl_StartedStatus[Started])="No Show","No Show","")),""))</f>
        <v/>
      </c>
    </row>
    <row r="1036" spans="1:8" ht="15" customHeight="1" thickBot="1">
      <c r="A1036"/>
      <c r="B1036" s="38"/>
      <c r="C1036"/>
      <c r="D1036" s="38"/>
      <c r="E1036"/>
      <c r="H1036" s="644" t="str">
        <f>IF($C1036="","",IFERROR(IF(_xlfn.XLOOKUP($C1036,tbl_StartedStatus[Bold ID],tbl_StartedStatus[Started])="Started","Yes",IF(_xlfn.XLOOKUP($C1036,tbl_StartedStatus[Bold ID],tbl_StartedStatus[Started])="No Show","No Show","")),""))</f>
        <v/>
      </c>
    </row>
    <row r="1037" spans="1:8" ht="15" customHeight="1" thickBot="1">
      <c r="A1037"/>
      <c r="B1037"/>
      <c r="C1037" s="38"/>
      <c r="D1037"/>
      <c r="E1037"/>
      <c r="H1037" s="644" t="str">
        <f>IF($C1037="","",IFERROR(IF(_xlfn.XLOOKUP($C1037,tbl_StartedStatus[Bold ID],tbl_StartedStatus[Started])="Started","Yes",IF(_xlfn.XLOOKUP($C1037,tbl_StartedStatus[Bold ID],tbl_StartedStatus[Started])="No Show","No Show","")),""))</f>
        <v/>
      </c>
    </row>
    <row r="1038" spans="1:8" ht="15" customHeight="1" thickBot="1">
      <c r="A1038"/>
      <c r="B1038" s="38"/>
      <c r="C1038" s="38"/>
      <c r="D1038" s="38"/>
      <c r="E1038"/>
      <c r="H1038" s="644" t="str">
        <f>IF($C1038="","",IFERROR(IF(_xlfn.XLOOKUP($C1038,tbl_StartedStatus[Bold ID],tbl_StartedStatus[Started])="Started","Yes",IF(_xlfn.XLOOKUP($C1038,tbl_StartedStatus[Bold ID],tbl_StartedStatus[Started])="No Show","No Show","")),""))</f>
        <v/>
      </c>
    </row>
    <row r="1039" spans="1:8" ht="15" customHeight="1" thickBot="1">
      <c r="A1039"/>
      <c r="B1039" s="38"/>
      <c r="C1039"/>
      <c r="D1039" s="38"/>
      <c r="E1039"/>
      <c r="H1039" s="644" t="str">
        <f>IF($C1039="","",IFERROR(IF(_xlfn.XLOOKUP($C1039,tbl_StartedStatus[Bold ID],tbl_StartedStatus[Started])="Started","Yes",IF(_xlfn.XLOOKUP($C1039,tbl_StartedStatus[Bold ID],tbl_StartedStatus[Started])="No Show","No Show","")),""))</f>
        <v/>
      </c>
    </row>
    <row r="1040" spans="1:8" ht="15" customHeight="1" thickBot="1">
      <c r="A1040"/>
      <c r="B1040"/>
      <c r="C1040" s="38"/>
      <c r="D1040"/>
      <c r="E1040"/>
      <c r="H1040" s="644" t="str">
        <f>IF($C1040="","",IFERROR(IF(_xlfn.XLOOKUP($C1040,tbl_StartedStatus[Bold ID],tbl_StartedStatus[Started])="Started","Yes",IF(_xlfn.XLOOKUP($C1040,tbl_StartedStatus[Bold ID],tbl_StartedStatus[Started])="No Show","No Show","")),""))</f>
        <v/>
      </c>
    </row>
    <row r="1041" spans="1:8" ht="15" customHeight="1" thickBot="1">
      <c r="A1041"/>
      <c r="B1041" s="38"/>
      <c r="C1041"/>
      <c r="D1041" s="38"/>
      <c r="E1041"/>
      <c r="H1041" s="644" t="str">
        <f>IF($C1041="","",IFERROR(IF(_xlfn.XLOOKUP($C1041,tbl_StartedStatus[Bold ID],tbl_StartedStatus[Started])="Started","Yes",IF(_xlfn.XLOOKUP($C1041,tbl_StartedStatus[Bold ID],tbl_StartedStatus[Started])="No Show","No Show","")),""))</f>
        <v/>
      </c>
    </row>
    <row r="1042" spans="1:8" ht="15" customHeight="1" thickBot="1">
      <c r="A1042"/>
      <c r="B1042"/>
      <c r="C1042" s="38"/>
      <c r="D1042"/>
      <c r="E1042"/>
      <c r="H1042" s="644" t="str">
        <f>IF($C1042="","",IFERROR(IF(_xlfn.XLOOKUP($C1042,tbl_StartedStatus[Bold ID],tbl_StartedStatus[Started])="Started","Yes",IF(_xlfn.XLOOKUP($C1042,tbl_StartedStatus[Bold ID],tbl_StartedStatus[Started])="No Show","No Show","")),""))</f>
        <v/>
      </c>
    </row>
    <row r="1043" spans="1:8" ht="15" customHeight="1" thickBot="1">
      <c r="A1043"/>
      <c r="B1043" s="38"/>
      <c r="C1043" s="38"/>
      <c r="D1043" s="38"/>
      <c r="E1043"/>
      <c r="H1043" s="644" t="str">
        <f>IF($C1043="","",IFERROR(IF(_xlfn.XLOOKUP($C1043,tbl_StartedStatus[Bold ID],tbl_StartedStatus[Started])="Started","Yes",IF(_xlfn.XLOOKUP($C1043,tbl_StartedStatus[Bold ID],tbl_StartedStatus[Started])="No Show","No Show","")),""))</f>
        <v/>
      </c>
    </row>
    <row r="1044" spans="1:8" ht="15" customHeight="1" thickBot="1">
      <c r="A1044"/>
      <c r="B1044" s="38"/>
      <c r="C1044" s="38"/>
      <c r="D1044" s="38"/>
      <c r="E1044"/>
      <c r="H1044" s="644" t="str">
        <f>IF($C1044="","",IFERROR(IF(_xlfn.XLOOKUP($C1044,tbl_StartedStatus[Bold ID],tbl_StartedStatus[Started])="Started","Yes",IF(_xlfn.XLOOKUP($C1044,tbl_StartedStatus[Bold ID],tbl_StartedStatus[Started])="No Show","No Show","")),""))</f>
        <v/>
      </c>
    </row>
    <row r="1045" spans="1:8" ht="15" customHeight="1" thickBot="1">
      <c r="A1045"/>
      <c r="B1045" s="38"/>
      <c r="C1045" s="38"/>
      <c r="D1045" s="38"/>
      <c r="E1045"/>
      <c r="H1045" s="644" t="str">
        <f>IF($C1045="","",IFERROR(IF(_xlfn.XLOOKUP($C1045,tbl_StartedStatus[Bold ID],tbl_StartedStatus[Started])="Started","Yes",IF(_xlfn.XLOOKUP($C1045,tbl_StartedStatus[Bold ID],tbl_StartedStatus[Started])="No Show","No Show","")),""))</f>
        <v/>
      </c>
    </row>
    <row r="1046" spans="1:8" ht="15" customHeight="1" thickBot="1">
      <c r="A1046"/>
      <c r="B1046" s="38"/>
      <c r="C1046"/>
      <c r="D1046" s="38"/>
      <c r="E1046"/>
      <c r="H1046" s="644" t="str">
        <f>IF($C1046="","",IFERROR(IF(_xlfn.XLOOKUP($C1046,tbl_StartedStatus[Bold ID],tbl_StartedStatus[Started])="Started","Yes",IF(_xlfn.XLOOKUP($C1046,tbl_StartedStatus[Bold ID],tbl_StartedStatus[Started])="No Show","No Show","")),""))</f>
        <v/>
      </c>
    </row>
    <row r="1047" spans="1:8" ht="15" customHeight="1" thickBot="1">
      <c r="A1047"/>
      <c r="B1047"/>
      <c r="C1047" s="38"/>
      <c r="D1047"/>
      <c r="E1047"/>
      <c r="H1047" s="644" t="str">
        <f>IF($C1047="","",IFERROR(IF(_xlfn.XLOOKUP($C1047,tbl_StartedStatus[Bold ID],tbl_StartedStatus[Started])="Started","Yes",IF(_xlfn.XLOOKUP($C1047,tbl_StartedStatus[Bold ID],tbl_StartedStatus[Started])="No Show","No Show","")),""))</f>
        <v/>
      </c>
    </row>
    <row r="1048" spans="1:8" ht="15" customHeight="1" thickBot="1">
      <c r="A1048"/>
      <c r="B1048" s="38"/>
      <c r="C1048" s="38"/>
      <c r="D1048" s="38"/>
      <c r="E1048"/>
      <c r="H1048" s="644" t="str">
        <f>IF($C1048="","",IFERROR(IF(_xlfn.XLOOKUP($C1048,tbl_StartedStatus[Bold ID],tbl_StartedStatus[Started])="Started","Yes",IF(_xlfn.XLOOKUP($C1048,tbl_StartedStatus[Bold ID],tbl_StartedStatus[Started])="No Show","No Show","")),""))</f>
        <v/>
      </c>
    </row>
    <row r="1049" spans="1:8" ht="15" customHeight="1" thickBot="1">
      <c r="A1049"/>
      <c r="B1049" s="38"/>
      <c r="C1049"/>
      <c r="D1049" s="38"/>
      <c r="E1049"/>
      <c r="H1049" s="644" t="str">
        <f>IF($C1049="","",IFERROR(IF(_xlfn.XLOOKUP($C1049,tbl_StartedStatus[Bold ID],tbl_StartedStatus[Started])="Started","Yes",IF(_xlfn.XLOOKUP($C1049,tbl_StartedStatus[Bold ID],tbl_StartedStatus[Started])="No Show","No Show","")),""))</f>
        <v/>
      </c>
    </row>
    <row r="1050" spans="1:8" ht="15" customHeight="1" thickBot="1">
      <c r="A1050"/>
      <c r="B1050"/>
      <c r="C1050" s="38"/>
      <c r="D1050"/>
      <c r="E1050"/>
      <c r="H1050" s="644" t="str">
        <f>IF($C1050="","",IFERROR(IF(_xlfn.XLOOKUP($C1050,tbl_StartedStatus[Bold ID],tbl_StartedStatus[Started])="Started","Yes",IF(_xlfn.XLOOKUP($C1050,tbl_StartedStatus[Bold ID],tbl_StartedStatus[Started])="No Show","No Show","")),""))</f>
        <v/>
      </c>
    </row>
    <row r="1051" spans="1:8" ht="15" customHeight="1" thickBot="1">
      <c r="A1051"/>
      <c r="B1051" s="38"/>
      <c r="C1051" s="38"/>
      <c r="D1051" s="38"/>
      <c r="E1051"/>
      <c r="H1051" s="644" t="str">
        <f>IF($C1051="","",IFERROR(IF(_xlfn.XLOOKUP($C1051,tbl_StartedStatus[Bold ID],tbl_StartedStatus[Started])="Started","Yes",IF(_xlfn.XLOOKUP($C1051,tbl_StartedStatus[Bold ID],tbl_StartedStatus[Started])="No Show","No Show","")),""))</f>
        <v/>
      </c>
    </row>
    <row r="1052" spans="1:8" ht="15" customHeight="1" thickBot="1">
      <c r="A1052"/>
      <c r="B1052" s="38"/>
      <c r="C1052"/>
      <c r="D1052" s="38"/>
      <c r="E1052"/>
      <c r="H1052" s="644" t="str">
        <f>IF($C1052="","",IFERROR(IF(_xlfn.XLOOKUP($C1052,tbl_StartedStatus[Bold ID],tbl_StartedStatus[Started])="Started","Yes",IF(_xlfn.XLOOKUP($C1052,tbl_StartedStatus[Bold ID],tbl_StartedStatus[Started])="No Show","No Show","")),""))</f>
        <v/>
      </c>
    </row>
    <row r="1053" spans="1:8" ht="15" customHeight="1" thickBot="1">
      <c r="A1053"/>
      <c r="B1053"/>
      <c r="C1053" s="38"/>
      <c r="D1053"/>
      <c r="E1053"/>
      <c r="H1053" s="644" t="str">
        <f>IF($C1053="","",IFERROR(IF(_xlfn.XLOOKUP($C1053,tbl_StartedStatus[Bold ID],tbl_StartedStatus[Started])="Started","Yes",IF(_xlfn.XLOOKUP($C1053,tbl_StartedStatus[Bold ID],tbl_StartedStatus[Started])="No Show","No Show","")),""))</f>
        <v/>
      </c>
    </row>
    <row r="1054" spans="1:8" ht="15" customHeight="1" thickBot="1">
      <c r="A1054"/>
      <c r="B1054" s="38"/>
      <c r="C1054" s="38"/>
      <c r="D1054" s="38"/>
      <c r="E1054"/>
      <c r="H1054" s="644" t="str">
        <f>IF($C1054="","",IFERROR(IF(_xlfn.XLOOKUP($C1054,tbl_StartedStatus[Bold ID],tbl_StartedStatus[Started])="Started","Yes",IF(_xlfn.XLOOKUP($C1054,tbl_StartedStatus[Bold ID],tbl_StartedStatus[Started])="No Show","No Show","")),""))</f>
        <v/>
      </c>
    </row>
    <row r="1055" spans="1:8" ht="15" customHeight="1" thickBot="1">
      <c r="A1055"/>
      <c r="B1055" s="38"/>
      <c r="C1055" s="38"/>
      <c r="D1055" s="38"/>
      <c r="E1055"/>
      <c r="H1055" s="644" t="str">
        <f>IF($C1055="","",IFERROR(IF(_xlfn.XLOOKUP($C1055,tbl_StartedStatus[Bold ID],tbl_StartedStatus[Started])="Started","Yes",IF(_xlfn.XLOOKUP($C1055,tbl_StartedStatus[Bold ID],tbl_StartedStatus[Started])="No Show","No Show","")),""))</f>
        <v/>
      </c>
    </row>
    <row r="1056" spans="1:8" ht="15" customHeight="1" thickBot="1">
      <c r="A1056"/>
      <c r="B1056" s="38"/>
      <c r="C1056" s="38"/>
      <c r="D1056" s="38"/>
      <c r="E1056"/>
      <c r="H1056" s="644" t="str">
        <f>IF($C1056="","",IFERROR(IF(_xlfn.XLOOKUP($C1056,tbl_StartedStatus[Bold ID],tbl_StartedStatus[Started])="Started","Yes",IF(_xlfn.XLOOKUP($C1056,tbl_StartedStatus[Bold ID],tbl_StartedStatus[Started])="No Show","No Show","")),""))</f>
        <v/>
      </c>
    </row>
    <row r="1057" spans="1:8" ht="15" customHeight="1" thickBot="1">
      <c r="A1057"/>
      <c r="B1057" s="38"/>
      <c r="C1057" s="38"/>
      <c r="D1057" s="38"/>
      <c r="E1057"/>
      <c r="H1057" s="644" t="str">
        <f>IF($C1057="","",IFERROR(IF(_xlfn.XLOOKUP($C1057,tbl_StartedStatus[Bold ID],tbl_StartedStatus[Started])="Started","Yes",IF(_xlfn.XLOOKUP($C1057,tbl_StartedStatus[Bold ID],tbl_StartedStatus[Started])="No Show","No Show","")),""))</f>
        <v/>
      </c>
    </row>
    <row r="1058" spans="1:8" ht="15" customHeight="1" thickBot="1">
      <c r="A1058"/>
      <c r="B1058" s="38"/>
      <c r="C1058" s="38"/>
      <c r="D1058" s="38"/>
      <c r="E1058"/>
      <c r="H1058" s="644" t="str">
        <f>IF($C1058="","",IFERROR(IF(_xlfn.XLOOKUP($C1058,tbl_StartedStatus[Bold ID],tbl_StartedStatus[Started])="Started","Yes",IF(_xlfn.XLOOKUP($C1058,tbl_StartedStatus[Bold ID],tbl_StartedStatus[Started])="No Show","No Show","")),""))</f>
        <v/>
      </c>
    </row>
    <row r="1059" spans="1:8" ht="15" customHeight="1" thickBot="1">
      <c r="A1059" s="38" t="str">
        <f>IF($C1059="","",IFERROR(_xlfn.XLOOKUP($C1059,'1.PrepList'!$I$2:$I$1500,'1.PrepList'!$G$2:$G$1500,"")&amp;"",""))</f>
        <v/>
      </c>
      <c r="B1059" s="38" t="str">
        <f>IF($C1059="","",IFERROR(_xlfn.XLOOKUP($C1059,'1.PrepList'!$I$2:$I$1500,'1.PrepList'!$H$2:$H$1500,"")&amp;"",""))</f>
        <v/>
      </c>
      <c r="C1059"/>
      <c r="D1059" s="38" t="str">
        <f>IF($C1059="","",IFERROR(_xlfn.XLOOKUP($C1059,'1.PrepList'!$I$2:$I$1500,'1.PrepList'!$J$2:$J$1500,"")&amp;"",""))</f>
        <v/>
      </c>
      <c r="E1059" s="38" t="str">
        <f>IF($C1059="","",IFERROR(_xlfn.XLOOKUP($C1059,'1.PrepList'!$I$2:$I$1500,'1.PrepList'!$N$2:$N$1500,"")&amp;"",""))</f>
        <v/>
      </c>
      <c r="F1059" s="638" t="str">
        <f>IF($C1059="","",IFERROR(_xlfn.XLOOKUP($C1059,'1.PrepList'!$I$2:$I$1500,'1.PrepList'!$K$2:$K$1500,"")&amp;"",""))</f>
        <v/>
      </c>
      <c r="H1059" s="644" t="str">
        <f>IF($C1059="","",IFERROR(IF(_xlfn.XLOOKUP($C1059,tbl_StartedStatus[Bold ID],tbl_StartedStatus[Started])="Started","Yes",IF(_xlfn.XLOOKUP($C1059,tbl_StartedStatus[Bold ID],tbl_StartedStatus[Started])="No Show","No Show","")),""))</f>
        <v/>
      </c>
    </row>
    <row r="1060" spans="1:8" ht="15" customHeight="1" thickBot="1">
      <c r="A1060"/>
      <c r="B1060"/>
      <c r="C1060" s="38"/>
      <c r="D1060"/>
      <c r="E1060"/>
      <c r="H1060" s="644" t="str">
        <f>IF($C1060="","",IFERROR(IF(_xlfn.XLOOKUP($C1060,tbl_StartedStatus[Bold ID],tbl_StartedStatus[Started])="Started","Yes",IF(_xlfn.XLOOKUP($C1060,tbl_StartedStatus[Bold ID],tbl_StartedStatus[Started])="No Show","No Show","")),""))</f>
        <v/>
      </c>
    </row>
    <row r="1061" spans="1:8" ht="15" customHeight="1" thickBot="1">
      <c r="A1061"/>
      <c r="B1061" s="38"/>
      <c r="C1061" s="38"/>
      <c r="D1061" s="38"/>
      <c r="E1061"/>
      <c r="H1061" s="644" t="str">
        <f>IF($C1061="","",IFERROR(IF(_xlfn.XLOOKUP($C1061,tbl_StartedStatus[Bold ID],tbl_StartedStatus[Started])="Started","Yes",IF(_xlfn.XLOOKUP($C1061,tbl_StartedStatus[Bold ID],tbl_StartedStatus[Started])="No Show","No Show","")),""))</f>
        <v/>
      </c>
    </row>
    <row r="1062" spans="1:8" ht="15" customHeight="1" thickBot="1">
      <c r="A1062"/>
      <c r="B1062" s="38"/>
      <c r="C1062" s="38"/>
      <c r="D1062" s="38"/>
      <c r="E1062"/>
      <c r="H1062" s="644" t="str">
        <f>IF($C1062="","",IFERROR(IF(_xlfn.XLOOKUP($C1062,tbl_StartedStatus[Bold ID],tbl_StartedStatus[Started])="Started","Yes",IF(_xlfn.XLOOKUP($C1062,tbl_StartedStatus[Bold ID],tbl_StartedStatus[Started])="No Show","No Show","")),""))</f>
        <v/>
      </c>
    </row>
    <row r="1063" spans="1:8" ht="15" customHeight="1" thickBot="1">
      <c r="A1063"/>
      <c r="B1063" s="38"/>
      <c r="C1063" s="38"/>
      <c r="D1063" s="38"/>
      <c r="E1063"/>
      <c r="H1063" s="644" t="str">
        <f>IF($C1063="","",IFERROR(IF(_xlfn.XLOOKUP($C1063,tbl_StartedStatus[Bold ID],tbl_StartedStatus[Started])="Started","Yes",IF(_xlfn.XLOOKUP($C1063,tbl_StartedStatus[Bold ID],tbl_StartedStatus[Started])="No Show","No Show","")),""))</f>
        <v/>
      </c>
    </row>
    <row r="1064" spans="1:8" ht="15" customHeight="1" thickBot="1">
      <c r="A1064"/>
      <c r="B1064" s="38"/>
      <c r="C1064" s="38"/>
      <c r="D1064" s="38"/>
      <c r="E1064"/>
      <c r="H1064" s="644" t="str">
        <f>IF($C1064="","",IFERROR(IF(_xlfn.XLOOKUP($C1064,tbl_StartedStatus[Bold ID],tbl_StartedStatus[Started])="Started","Yes",IF(_xlfn.XLOOKUP($C1064,tbl_StartedStatus[Bold ID],tbl_StartedStatus[Started])="No Show","No Show","")),""))</f>
        <v/>
      </c>
    </row>
    <row r="1065" spans="1:8" ht="15" customHeight="1" thickBot="1">
      <c r="A1065"/>
      <c r="B1065" s="38"/>
      <c r="C1065" s="38"/>
      <c r="D1065" s="38"/>
      <c r="E1065"/>
      <c r="H1065" s="644" t="str">
        <f>IF($C1065="","",IFERROR(IF(_xlfn.XLOOKUP($C1065,tbl_StartedStatus[Bold ID],tbl_StartedStatus[Started])="Started","Yes",IF(_xlfn.XLOOKUP($C1065,tbl_StartedStatus[Bold ID],tbl_StartedStatus[Started])="No Show","No Show","")),""))</f>
        <v/>
      </c>
    </row>
    <row r="1066" spans="1:8" ht="15" customHeight="1" thickBot="1">
      <c r="A1066"/>
      <c r="B1066" s="38"/>
      <c r="C1066" s="38"/>
      <c r="D1066" s="38"/>
      <c r="E1066"/>
      <c r="H1066" s="644" t="str">
        <f>IF($C1066="","",IFERROR(IF(_xlfn.XLOOKUP($C1066,tbl_StartedStatus[Bold ID],tbl_StartedStatus[Started])="Started","Yes",IF(_xlfn.XLOOKUP($C1066,tbl_StartedStatus[Bold ID],tbl_StartedStatus[Started])="No Show","No Show","")),""))</f>
        <v/>
      </c>
    </row>
    <row r="1067" spans="1:8" ht="15" customHeight="1" thickBot="1">
      <c r="A1067"/>
      <c r="B1067" s="38"/>
      <c r="C1067" s="38"/>
      <c r="D1067" s="38"/>
      <c r="E1067"/>
      <c r="H1067" s="644" t="str">
        <f>IF($C1067="","",IFERROR(IF(_xlfn.XLOOKUP($C1067,tbl_StartedStatus[Bold ID],tbl_StartedStatus[Started])="Started","Yes",IF(_xlfn.XLOOKUP($C1067,tbl_StartedStatus[Bold ID],tbl_StartedStatus[Started])="No Show","No Show","")),""))</f>
        <v/>
      </c>
    </row>
    <row r="1068" spans="1:8" ht="15" customHeight="1" thickBot="1">
      <c r="A1068"/>
      <c r="B1068" s="38"/>
      <c r="C1068" s="38"/>
      <c r="D1068" s="38"/>
      <c r="E1068"/>
      <c r="H1068" s="644" t="str">
        <f>IF($C1068="","",IFERROR(IF(_xlfn.XLOOKUP($C1068,tbl_StartedStatus[Bold ID],tbl_StartedStatus[Started])="Started","Yes",IF(_xlfn.XLOOKUP($C1068,tbl_StartedStatus[Bold ID],tbl_StartedStatus[Started])="No Show","No Show","")),""))</f>
        <v/>
      </c>
    </row>
    <row r="1069" spans="1:8" ht="15" customHeight="1" thickBot="1">
      <c r="A1069"/>
      <c r="B1069" s="38"/>
      <c r="C1069" s="38"/>
      <c r="D1069" s="38"/>
      <c r="E1069"/>
      <c r="H1069" s="644" t="str">
        <f>IF($C1069="","",IFERROR(IF(_xlfn.XLOOKUP($C1069,tbl_StartedStatus[Bold ID],tbl_StartedStatus[Started])="Started","Yes",IF(_xlfn.XLOOKUP($C1069,tbl_StartedStatus[Bold ID],tbl_StartedStatus[Started])="No Show","No Show","")),""))</f>
        <v/>
      </c>
    </row>
    <row r="1070" spans="1:8" ht="15" customHeight="1" thickBot="1">
      <c r="A1070"/>
      <c r="B1070" s="38"/>
      <c r="C1070"/>
      <c r="D1070" s="38"/>
      <c r="E1070"/>
      <c r="H1070" s="644" t="str">
        <f>IF($C1070="","",IFERROR(IF(_xlfn.XLOOKUP($C1070,tbl_StartedStatus[Bold ID],tbl_StartedStatus[Started])="Started","Yes",IF(_xlfn.XLOOKUP($C1070,tbl_StartedStatus[Bold ID],tbl_StartedStatus[Started])="No Show","No Show","")),""))</f>
        <v/>
      </c>
    </row>
    <row r="1071" spans="1:8" ht="15" customHeight="1" thickBot="1">
      <c r="A1071"/>
      <c r="B1071"/>
      <c r="C1071" s="38"/>
      <c r="D1071"/>
      <c r="E1071"/>
      <c r="H1071" s="644" t="str">
        <f>IF($C1071="","",IFERROR(IF(_xlfn.XLOOKUP($C1071,tbl_StartedStatus[Bold ID],tbl_StartedStatus[Started])="Started","Yes",IF(_xlfn.XLOOKUP($C1071,tbl_StartedStatus[Bold ID],tbl_StartedStatus[Started])="No Show","No Show","")),""))</f>
        <v/>
      </c>
    </row>
    <row r="1072" spans="1:8" ht="15" customHeight="1" thickBot="1">
      <c r="A1072"/>
      <c r="B1072" s="38"/>
      <c r="C1072"/>
      <c r="D1072" s="38"/>
      <c r="E1072"/>
      <c r="H1072" s="644" t="str">
        <f>IF($C1072="","",IFERROR(IF(_xlfn.XLOOKUP($C1072,tbl_StartedStatus[Bold ID],tbl_StartedStatus[Started])="Started","Yes",IF(_xlfn.XLOOKUP($C1072,tbl_StartedStatus[Bold ID],tbl_StartedStatus[Started])="No Show","No Show","")),""))</f>
        <v/>
      </c>
    </row>
    <row r="1073" spans="1:8" ht="15" customHeight="1" thickBot="1">
      <c r="A1073"/>
      <c r="B1073"/>
      <c r="C1073" s="38"/>
      <c r="D1073"/>
      <c r="E1073"/>
      <c r="H1073" s="644" t="str">
        <f>IF($C1073="","",IFERROR(IF(_xlfn.XLOOKUP($C1073,tbl_StartedStatus[Bold ID],tbl_StartedStatus[Started])="Started","Yes",IF(_xlfn.XLOOKUP($C1073,tbl_StartedStatus[Bold ID],tbl_StartedStatus[Started])="No Show","No Show","")),""))</f>
        <v/>
      </c>
    </row>
    <row r="1074" spans="1:8" ht="15" customHeight="1" thickBot="1">
      <c r="A1074"/>
      <c r="B1074" s="38"/>
      <c r="C1074"/>
      <c r="D1074" s="38"/>
      <c r="E1074"/>
      <c r="H1074" s="644" t="str">
        <f>IF($C1074="","",IFERROR(IF(_xlfn.XLOOKUP($C1074,tbl_StartedStatus[Bold ID],tbl_StartedStatus[Started])="Started","Yes",IF(_xlfn.XLOOKUP($C1074,tbl_StartedStatus[Bold ID],tbl_StartedStatus[Started])="No Show","No Show","")),""))</f>
        <v/>
      </c>
    </row>
    <row r="1075" spans="1:8" ht="15" customHeight="1" thickBot="1">
      <c r="A1075"/>
      <c r="B1075"/>
      <c r="C1075" s="38"/>
      <c r="D1075"/>
      <c r="E1075"/>
      <c r="H1075" s="644" t="str">
        <f>IF($C1075="","",IFERROR(IF(_xlfn.XLOOKUP($C1075,tbl_StartedStatus[Bold ID],tbl_StartedStatus[Started])="Started","Yes",IF(_xlfn.XLOOKUP($C1075,tbl_StartedStatus[Bold ID],tbl_StartedStatus[Started])="No Show","No Show","")),""))</f>
        <v/>
      </c>
    </row>
    <row r="1076" spans="1:8" ht="15" customHeight="1" thickBot="1">
      <c r="A1076"/>
      <c r="B1076" s="38"/>
      <c r="C1076" s="38"/>
      <c r="D1076" s="38"/>
      <c r="E1076"/>
      <c r="H1076" s="644" t="str">
        <f>IF($C1076="","",IFERROR(IF(_xlfn.XLOOKUP($C1076,tbl_StartedStatus[Bold ID],tbl_StartedStatus[Started])="Started","Yes",IF(_xlfn.XLOOKUP($C1076,tbl_StartedStatus[Bold ID],tbl_StartedStatus[Started])="No Show","No Show","")),""))</f>
        <v/>
      </c>
    </row>
    <row r="1077" spans="1:8" ht="15" customHeight="1" thickBot="1">
      <c r="A1077"/>
      <c r="B1077" s="38"/>
      <c r="C1077" s="38"/>
      <c r="D1077" s="38"/>
      <c r="E1077"/>
      <c r="H1077" s="644" t="str">
        <f>IF($C1077="","",IFERROR(IF(_xlfn.XLOOKUP($C1077,tbl_StartedStatus[Bold ID],tbl_StartedStatus[Started])="Started","Yes",IF(_xlfn.XLOOKUP($C1077,tbl_StartedStatus[Bold ID],tbl_StartedStatus[Started])="No Show","No Show","")),""))</f>
        <v/>
      </c>
    </row>
    <row r="1078" spans="1:8" ht="15" customHeight="1" thickBot="1">
      <c r="A1078"/>
      <c r="B1078" s="38"/>
      <c r="C1078" s="38"/>
      <c r="D1078" s="38"/>
      <c r="E1078"/>
      <c r="H1078" s="644" t="str">
        <f>IF($C1078="","",IFERROR(IF(_xlfn.XLOOKUP($C1078,tbl_StartedStatus[Bold ID],tbl_StartedStatus[Started])="Started","Yes",IF(_xlfn.XLOOKUP($C1078,tbl_StartedStatus[Bold ID],tbl_StartedStatus[Started])="No Show","No Show","")),""))</f>
        <v/>
      </c>
    </row>
    <row r="1079" spans="1:8" ht="15" customHeight="1" thickBot="1">
      <c r="A1079" s="38" t="str">
        <f>IF($C1079="","",IFERROR(_xlfn.XLOOKUP($C1079,'1.PrepList'!$I$2:$I$1500,'1.PrepList'!$G$2:$G$1500,"")&amp;"",""))</f>
        <v/>
      </c>
      <c r="B1079" s="38" t="str">
        <f>IF($C1079="","",IFERROR(_xlfn.XLOOKUP($C1079,'1.PrepList'!$I$2:$I$1500,'1.PrepList'!$H$2:$H$1500,"")&amp;"",""))</f>
        <v/>
      </c>
      <c r="C1079" s="38"/>
      <c r="D1079" s="38" t="str">
        <f>IF($C1079="","",IFERROR(_xlfn.XLOOKUP($C1079,'1.PrepList'!$I$2:$I$1500,'1.PrepList'!$J$2:$J$1500,"")&amp;"",""))</f>
        <v/>
      </c>
      <c r="E1079" s="38" t="str">
        <f>IF($C1079="","",IFERROR(_xlfn.XLOOKUP($C1079,'1.PrepList'!$I$2:$I$1500,'1.PrepList'!$N$2:$N$1500,"")&amp;"",""))</f>
        <v/>
      </c>
      <c r="F1079" s="638" t="str">
        <f>IF($C1079="","",IFERROR(_xlfn.XLOOKUP($C1079,'1.PrepList'!$I$2:$I$1500,'1.PrepList'!$K$2:$K$1500,"")&amp;"",""))</f>
        <v/>
      </c>
      <c r="H1079" s="644" t="str">
        <f>IF($C1079="","",IFERROR(IF(_xlfn.XLOOKUP($C1079,tbl_StartedStatus[Bold ID],tbl_StartedStatus[Started])="Started","Yes",IF(_xlfn.XLOOKUP($C1079,tbl_StartedStatus[Bold ID],tbl_StartedStatus[Started])="No Show","No Show","")),""))</f>
        <v/>
      </c>
    </row>
    <row r="1080" spans="1:8" ht="15" customHeight="1" thickBot="1">
      <c r="A1080" s="38" t="str">
        <f>IF($C1080="","",IFERROR(_xlfn.XLOOKUP($C1080,'1.PrepList'!$I$2:$I$1500,'1.PrepList'!$G$2:$G$1500,"")&amp;"",""))</f>
        <v/>
      </c>
      <c r="B1080" s="38" t="str">
        <f>IF($C1080="","",IFERROR(_xlfn.XLOOKUP($C1080,'1.PrepList'!$I$2:$I$1500,'1.PrepList'!$H$2:$H$1500,"")&amp;"",""))</f>
        <v/>
      </c>
      <c r="C1080"/>
      <c r="D1080" s="38" t="str">
        <f>IF($C1080="","",IFERROR(_xlfn.XLOOKUP($C1080,'1.PrepList'!$I$2:$I$1500,'1.PrepList'!$J$2:$J$1500,"")&amp;"",""))</f>
        <v/>
      </c>
      <c r="E1080" s="38" t="str">
        <f>IF($C1080="","",IFERROR(_xlfn.XLOOKUP($C1080,'1.PrepList'!$I$2:$I$1500,'1.PrepList'!$N$2:$N$1500,"")&amp;"",""))</f>
        <v/>
      </c>
      <c r="F1080" s="638" t="str">
        <f>IF($C1080="","",IFERROR(_xlfn.XLOOKUP($C1080,'1.PrepList'!$I$2:$I$1500,'1.PrepList'!$K$2:$K$1500,"")&amp;"",""))</f>
        <v/>
      </c>
      <c r="H1080" s="644" t="str">
        <f>IF($C1080="","",IFERROR(IF(_xlfn.XLOOKUP($C1080,tbl_StartedStatus[Bold ID],tbl_StartedStatus[Started])="Started","Yes",IF(_xlfn.XLOOKUP($C1080,tbl_StartedStatus[Bold ID],tbl_StartedStatus[Started])="No Show","No Show","")),""))</f>
        <v/>
      </c>
    </row>
    <row r="1081" spans="1:8" ht="15" customHeight="1" thickBot="1">
      <c r="A1081"/>
      <c r="B1081"/>
      <c r="C1081" s="38"/>
      <c r="D1081"/>
      <c r="E1081"/>
      <c r="H1081" s="644" t="str">
        <f>IF($C1081="","",IFERROR(IF(_xlfn.XLOOKUP($C1081,tbl_StartedStatus[Bold ID],tbl_StartedStatus[Started])="Started","Yes",IF(_xlfn.XLOOKUP($C1081,tbl_StartedStatus[Bold ID],tbl_StartedStatus[Started])="No Show","No Show","")),""))</f>
        <v/>
      </c>
    </row>
    <row r="1082" spans="1:8" ht="15" customHeight="1" thickBot="1">
      <c r="A1082"/>
      <c r="B1082" s="38"/>
      <c r="C1082"/>
      <c r="D1082" s="38"/>
      <c r="E1082"/>
      <c r="H1082" s="644" t="str">
        <f>IF($C1082="","",IFERROR(IF(_xlfn.XLOOKUP($C1082,tbl_StartedStatus[Bold ID],tbl_StartedStatus[Started])="Started","Yes",IF(_xlfn.XLOOKUP($C1082,tbl_StartedStatus[Bold ID],tbl_StartedStatus[Started])="No Show","No Show","")),""))</f>
        <v/>
      </c>
    </row>
    <row r="1083" spans="1:8" ht="15" customHeight="1" thickBot="1">
      <c r="A1083"/>
      <c r="B1083"/>
      <c r="C1083" s="38"/>
      <c r="D1083"/>
      <c r="E1083"/>
      <c r="H1083" s="644" t="str">
        <f>IF($C1083="","",IFERROR(IF(_xlfn.XLOOKUP($C1083,tbl_StartedStatus[Bold ID],tbl_StartedStatus[Started])="Started","Yes",IF(_xlfn.XLOOKUP($C1083,tbl_StartedStatus[Bold ID],tbl_StartedStatus[Started])="No Show","No Show","")),""))</f>
        <v/>
      </c>
    </row>
    <row r="1084" spans="1:8" ht="15" customHeight="1" thickBot="1">
      <c r="A1084"/>
      <c r="B1084" s="38"/>
      <c r="C1084"/>
      <c r="D1084" s="38"/>
      <c r="E1084"/>
      <c r="H1084" s="644" t="str">
        <f>IF($C1084="","",IFERROR(IF(_xlfn.XLOOKUP($C1084,tbl_StartedStatus[Bold ID],tbl_StartedStatus[Started])="Started","Yes",IF(_xlfn.XLOOKUP($C1084,tbl_StartedStatus[Bold ID],tbl_StartedStatus[Started])="No Show","No Show","")),""))</f>
        <v/>
      </c>
    </row>
    <row r="1085" spans="1:8" ht="15" customHeight="1" thickBot="1">
      <c r="A1085"/>
      <c r="B1085"/>
      <c r="C1085" s="38"/>
      <c r="D1085"/>
      <c r="E1085"/>
      <c r="H1085" s="644" t="str">
        <f>IF($C1085="","",IFERROR(IF(_xlfn.XLOOKUP($C1085,tbl_StartedStatus[Bold ID],tbl_StartedStatus[Started])="Started","Yes",IF(_xlfn.XLOOKUP($C1085,tbl_StartedStatus[Bold ID],tbl_StartedStatus[Started])="No Show","No Show","")),""))</f>
        <v/>
      </c>
    </row>
    <row r="1086" spans="1:8" ht="15" customHeight="1" thickBot="1">
      <c r="A1086"/>
      <c r="B1086" s="38"/>
      <c r="C1086" s="38"/>
      <c r="D1086" s="38"/>
      <c r="E1086"/>
      <c r="H1086" s="644" t="str">
        <f>IF($C1086="","",IFERROR(IF(_xlfn.XLOOKUP($C1086,tbl_StartedStatus[Bold ID],tbl_StartedStatus[Started])="Started","Yes",IF(_xlfn.XLOOKUP($C1086,tbl_StartedStatus[Bold ID],tbl_StartedStatus[Started])="No Show","No Show","")),""))</f>
        <v/>
      </c>
    </row>
    <row r="1087" spans="1:8" ht="15" customHeight="1" thickBot="1">
      <c r="A1087"/>
      <c r="B1087" s="38"/>
      <c r="C1087"/>
      <c r="D1087" s="38"/>
      <c r="E1087"/>
      <c r="H1087" s="644" t="str">
        <f>IF($C1087="","",IFERROR(IF(_xlfn.XLOOKUP($C1087,tbl_StartedStatus[Bold ID],tbl_StartedStatus[Started])="Started","Yes",IF(_xlfn.XLOOKUP($C1087,tbl_StartedStatus[Bold ID],tbl_StartedStatus[Started])="No Show","No Show","")),""))</f>
        <v/>
      </c>
    </row>
    <row r="1088" spans="1:8" ht="15" customHeight="1" thickBot="1">
      <c r="A1088"/>
      <c r="B1088"/>
      <c r="C1088" s="38"/>
      <c r="D1088"/>
      <c r="E1088"/>
      <c r="H1088" s="644" t="str">
        <f>IF($C1088="","",IFERROR(IF(_xlfn.XLOOKUP($C1088,tbl_StartedStatus[Bold ID],tbl_StartedStatus[Started])="Started","Yes",IF(_xlfn.XLOOKUP($C1088,tbl_StartedStatus[Bold ID],tbl_StartedStatus[Started])="No Show","No Show","")),""))</f>
        <v/>
      </c>
    </row>
    <row r="1089" spans="1:9" s="639" customFormat="1" ht="15" customHeight="1" thickBot="1">
      <c r="A1089"/>
      <c r="B1089" s="38"/>
      <c r="C1089" s="38"/>
      <c r="D1089" s="38"/>
      <c r="E1089"/>
      <c r="F1089" s="638"/>
      <c r="G1089" s="638"/>
      <c r="H1089" s="644" t="str">
        <f>IF($C1089="","",IFERROR(IF(_xlfn.XLOOKUP($C1089,tbl_StartedStatus[Bold ID],tbl_StartedStatus[Started])="Started","Yes",IF(_xlfn.XLOOKUP($C1089,tbl_StartedStatus[Bold ID],tbl_StartedStatus[Started])="No Show","No Show","")),""))</f>
        <v/>
      </c>
      <c r="I1089" s="638"/>
    </row>
    <row r="1090" spans="1:9" ht="15" customHeight="1" thickBot="1">
      <c r="A1090"/>
      <c r="B1090" s="38"/>
      <c r="C1090" s="38"/>
      <c r="D1090" s="38"/>
      <c r="E1090"/>
      <c r="H1090" s="644" t="str">
        <f>IF($C1090="","",IFERROR(IF(_xlfn.XLOOKUP($C1090,tbl_StartedStatus[Bold ID],tbl_StartedStatus[Started])="Started","Yes",IF(_xlfn.XLOOKUP($C1090,tbl_StartedStatus[Bold ID],tbl_StartedStatus[Started])="No Show","No Show","")),""))</f>
        <v/>
      </c>
    </row>
    <row r="1091" spans="1:9" ht="15" customHeight="1" thickBot="1">
      <c r="A1091"/>
      <c r="B1091" s="38"/>
      <c r="C1091" s="38"/>
      <c r="D1091" s="38"/>
      <c r="E1091"/>
      <c r="H1091" s="644" t="str">
        <f>IF($C1091="","",IFERROR(IF(_xlfn.XLOOKUP($C1091,tbl_StartedStatus[Bold ID],tbl_StartedStatus[Started])="Started","Yes",IF(_xlfn.XLOOKUP($C1091,tbl_StartedStatus[Bold ID],tbl_StartedStatus[Started])="No Show","No Show","")),""))</f>
        <v/>
      </c>
    </row>
    <row r="1092" spans="1:9" ht="15" customHeight="1" thickBot="1">
      <c r="A1092"/>
      <c r="B1092" s="38"/>
      <c r="C1092"/>
      <c r="D1092" s="38"/>
      <c r="E1092"/>
      <c r="H1092" s="644" t="str">
        <f>IF($C1092="","",IFERROR(IF(_xlfn.XLOOKUP($C1092,tbl_StartedStatus[Bold ID],tbl_StartedStatus[Started])="Started","Yes",IF(_xlfn.XLOOKUP($C1092,tbl_StartedStatus[Bold ID],tbl_StartedStatus[Started])="No Show","No Show","")),""))</f>
        <v/>
      </c>
    </row>
    <row r="1093" spans="1:9" ht="15" customHeight="1" thickBot="1">
      <c r="A1093"/>
      <c r="B1093"/>
      <c r="C1093" s="38"/>
      <c r="D1093"/>
      <c r="E1093"/>
      <c r="H1093" s="644" t="str">
        <f>IF($C1093="","",IFERROR(IF(_xlfn.XLOOKUP($C1093,tbl_StartedStatus[Bold ID],tbl_StartedStatus[Started])="Started","Yes",IF(_xlfn.XLOOKUP($C1093,tbl_StartedStatus[Bold ID],tbl_StartedStatus[Started])="No Show","No Show","")),""))</f>
        <v/>
      </c>
    </row>
    <row r="1094" spans="1:9" ht="15" customHeight="1" thickBot="1">
      <c r="A1094"/>
      <c r="B1094" s="38"/>
      <c r="C1094" s="38"/>
      <c r="D1094" s="38"/>
      <c r="E1094"/>
      <c r="H1094" s="644" t="str">
        <f>IF($C1094="","",IFERROR(IF(_xlfn.XLOOKUP($C1094,tbl_StartedStatus[Bold ID],tbl_StartedStatus[Started])="Started","Yes",IF(_xlfn.XLOOKUP($C1094,tbl_StartedStatus[Bold ID],tbl_StartedStatus[Started])="No Show","No Show","")),""))</f>
        <v/>
      </c>
    </row>
    <row r="1095" spans="1:9" ht="15" customHeight="1" thickBot="1">
      <c r="A1095"/>
      <c r="B1095" s="38"/>
      <c r="C1095" s="38"/>
      <c r="D1095" s="38"/>
      <c r="E1095"/>
      <c r="H1095" s="644" t="str">
        <f>IF($C1095="","",IFERROR(IF(_xlfn.XLOOKUP($C1095,tbl_StartedStatus[Bold ID],tbl_StartedStatus[Started])="Started","Yes",IF(_xlfn.XLOOKUP($C1095,tbl_StartedStatus[Bold ID],tbl_StartedStatus[Started])="No Show","No Show","")),""))</f>
        <v/>
      </c>
    </row>
    <row r="1096" spans="1:9" ht="15" customHeight="1" thickBot="1">
      <c r="A1096"/>
      <c r="B1096" s="38"/>
      <c r="C1096" s="38"/>
      <c r="D1096" s="38"/>
      <c r="E1096"/>
      <c r="H1096" s="644" t="str">
        <f>IF($C1096="","",IFERROR(IF(_xlfn.XLOOKUP($C1096,tbl_StartedStatus[Bold ID],tbl_StartedStatus[Started])="Started","Yes",IF(_xlfn.XLOOKUP($C1096,tbl_StartedStatus[Bold ID],tbl_StartedStatus[Started])="No Show","No Show","")),""))</f>
        <v/>
      </c>
    </row>
    <row r="1097" spans="1:9" ht="15" customHeight="1" thickBot="1">
      <c r="A1097"/>
      <c r="B1097" s="38"/>
      <c r="C1097" s="38"/>
      <c r="D1097" s="38"/>
      <c r="E1097"/>
      <c r="H1097" s="644" t="str">
        <f>IF($C1097="","",IFERROR(IF(_xlfn.XLOOKUP($C1097,tbl_StartedStatus[Bold ID],tbl_StartedStatus[Started])="Started","Yes",IF(_xlfn.XLOOKUP($C1097,tbl_StartedStatus[Bold ID],tbl_StartedStatus[Started])="No Show","No Show","")),""))</f>
        <v/>
      </c>
    </row>
    <row r="1098" spans="1:9" ht="15" customHeight="1" thickBot="1">
      <c r="A1098"/>
      <c r="B1098" s="38"/>
      <c r="C1098"/>
      <c r="D1098" s="38"/>
      <c r="E1098"/>
      <c r="H1098" s="644" t="str">
        <f>IF($C1098="","",IFERROR(IF(_xlfn.XLOOKUP($C1098,tbl_StartedStatus[Bold ID],tbl_StartedStatus[Started])="Started","Yes",IF(_xlfn.XLOOKUP($C1098,tbl_StartedStatus[Bold ID],tbl_StartedStatus[Started])="No Show","No Show","")),""))</f>
        <v/>
      </c>
    </row>
    <row r="1099" spans="1:9" ht="15" customHeight="1" thickBot="1">
      <c r="A1099"/>
      <c r="B1099"/>
      <c r="C1099" s="38"/>
      <c r="D1099"/>
      <c r="E1099"/>
      <c r="H1099" s="644" t="str">
        <f>IF($C1099="","",IFERROR(IF(_xlfn.XLOOKUP($C1099,tbl_StartedStatus[Bold ID],tbl_StartedStatus[Started])="Started","Yes",IF(_xlfn.XLOOKUP($C1099,tbl_StartedStatus[Bold ID],tbl_StartedStatus[Started])="No Show","No Show","")),""))</f>
        <v/>
      </c>
    </row>
    <row r="1100" spans="1:9" ht="15" customHeight="1" thickBot="1">
      <c r="A1100"/>
      <c r="B1100" s="38"/>
      <c r="C1100" s="38"/>
      <c r="D1100" s="38"/>
      <c r="E1100"/>
      <c r="H1100" s="644" t="str">
        <f>IF($C1100="","",IFERROR(IF(_xlfn.XLOOKUP($C1100,tbl_StartedStatus[Bold ID],tbl_StartedStatus[Started])="Started","Yes",IF(_xlfn.XLOOKUP($C1100,tbl_StartedStatus[Bold ID],tbl_StartedStatus[Started])="No Show","No Show","")),""))</f>
        <v/>
      </c>
    </row>
    <row r="1101" spans="1:9" ht="15" customHeight="1" thickBot="1">
      <c r="A1101"/>
      <c r="B1101" s="38"/>
      <c r="C1101" s="38"/>
      <c r="D1101" s="38"/>
      <c r="E1101"/>
      <c r="H1101" s="644" t="str">
        <f>IF($C1101="","",IFERROR(IF(_xlfn.XLOOKUP($C1101,tbl_StartedStatus[Bold ID],tbl_StartedStatus[Started])="Started","Yes",IF(_xlfn.XLOOKUP($C1101,tbl_StartedStatus[Bold ID],tbl_StartedStatus[Started])="No Show","No Show","")),""))</f>
        <v/>
      </c>
    </row>
    <row r="1102" spans="1:9" ht="15" customHeight="1" thickBot="1">
      <c r="A1102"/>
      <c r="B1102" s="38"/>
      <c r="C1102" s="38"/>
      <c r="D1102" s="38"/>
      <c r="E1102"/>
      <c r="H1102" s="644" t="str">
        <f>IF($C1102="","",IFERROR(IF(_xlfn.XLOOKUP($C1102,tbl_StartedStatus[Bold ID],tbl_StartedStatus[Started])="Started","Yes",IF(_xlfn.XLOOKUP($C1102,tbl_StartedStatus[Bold ID],tbl_StartedStatus[Started])="No Show","No Show","")),""))</f>
        <v/>
      </c>
    </row>
    <row r="1103" spans="1:9" ht="15" customHeight="1" thickBot="1">
      <c r="A1103"/>
      <c r="B1103" s="38"/>
      <c r="C1103" s="38"/>
      <c r="D1103" s="38"/>
      <c r="E1103"/>
      <c r="H1103" s="644" t="str">
        <f>IF($C1103="","",IFERROR(IF(_xlfn.XLOOKUP($C1103,tbl_StartedStatus[Bold ID],tbl_StartedStatus[Started])="Started","Yes",IF(_xlfn.XLOOKUP($C1103,tbl_StartedStatus[Bold ID],tbl_StartedStatus[Started])="No Show","No Show","")),""))</f>
        <v/>
      </c>
    </row>
    <row r="1104" spans="1:9" ht="15" customHeight="1" thickBot="1">
      <c r="A1104"/>
      <c r="B1104" s="38"/>
      <c r="C1104" s="38"/>
      <c r="D1104" s="38"/>
      <c r="E1104"/>
      <c r="H1104" s="644" t="str">
        <f>IF($C1104="","",IFERROR(IF(_xlfn.XLOOKUP($C1104,tbl_StartedStatus[Bold ID],tbl_StartedStatus[Started])="Started","Yes",IF(_xlfn.XLOOKUP($C1104,tbl_StartedStatus[Bold ID],tbl_StartedStatus[Started])="No Show","No Show","")),""))</f>
        <v/>
      </c>
    </row>
    <row r="1105" spans="1:8" ht="15" customHeight="1" thickBot="1">
      <c r="A1105"/>
      <c r="B1105" s="38"/>
      <c r="C1105" s="38"/>
      <c r="D1105" s="38"/>
      <c r="E1105"/>
      <c r="H1105" s="644" t="str">
        <f>IF($C1105="","",IFERROR(IF(_xlfn.XLOOKUP($C1105,tbl_StartedStatus[Bold ID],tbl_StartedStatus[Started])="Started","Yes",IF(_xlfn.XLOOKUP($C1105,tbl_StartedStatus[Bold ID],tbl_StartedStatus[Started])="No Show","No Show","")),""))</f>
        <v/>
      </c>
    </row>
    <row r="1106" spans="1:8" ht="15" customHeight="1" thickBot="1">
      <c r="A1106"/>
      <c r="B1106" s="38"/>
      <c r="C1106"/>
      <c r="D1106" s="38"/>
      <c r="E1106"/>
      <c r="H1106" s="644" t="str">
        <f>IF($C1106="","",IFERROR(IF(_xlfn.XLOOKUP($C1106,tbl_StartedStatus[Bold ID],tbl_StartedStatus[Started])="Started","Yes",IF(_xlfn.XLOOKUP($C1106,tbl_StartedStatus[Bold ID],tbl_StartedStatus[Started])="No Show","No Show","")),""))</f>
        <v/>
      </c>
    </row>
    <row r="1107" spans="1:8" ht="15" customHeight="1" thickBot="1">
      <c r="A1107"/>
      <c r="B1107"/>
      <c r="C1107" s="38"/>
      <c r="D1107"/>
      <c r="E1107"/>
      <c r="H1107" s="644" t="str">
        <f>IF($C1107="","",IFERROR(IF(_xlfn.XLOOKUP($C1107,tbl_StartedStatus[Bold ID],tbl_StartedStatus[Started])="Started","Yes",IF(_xlfn.XLOOKUP($C1107,tbl_StartedStatus[Bold ID],tbl_StartedStatus[Started])="No Show","No Show","")),""))</f>
        <v/>
      </c>
    </row>
    <row r="1108" spans="1:8" ht="15" customHeight="1" thickBot="1">
      <c r="A1108"/>
      <c r="B1108" s="38"/>
      <c r="C1108" s="38"/>
      <c r="D1108" s="38"/>
      <c r="E1108"/>
      <c r="H1108" s="644" t="str">
        <f>IF($C1108="","",IFERROR(IF(_xlfn.XLOOKUP($C1108,tbl_StartedStatus[Bold ID],tbl_StartedStatus[Started])="Started","Yes",IF(_xlfn.XLOOKUP($C1108,tbl_StartedStatus[Bold ID],tbl_StartedStatus[Started])="No Show","No Show","")),""))</f>
        <v/>
      </c>
    </row>
    <row r="1109" spans="1:8" ht="15" customHeight="1" thickBot="1">
      <c r="A1109"/>
      <c r="B1109" s="38"/>
      <c r="C1109" s="38"/>
      <c r="D1109" s="38"/>
      <c r="E1109"/>
      <c r="H1109" s="644" t="str">
        <f>IF($C1109="","",IFERROR(IF(_xlfn.XLOOKUP($C1109,tbl_StartedStatus[Bold ID],tbl_StartedStatus[Started])="Started","Yes",IF(_xlfn.XLOOKUP($C1109,tbl_StartedStatus[Bold ID],tbl_StartedStatus[Started])="No Show","No Show","")),""))</f>
        <v/>
      </c>
    </row>
    <row r="1110" spans="1:8" ht="15" customHeight="1" thickBot="1">
      <c r="A1110"/>
      <c r="B1110" s="38"/>
      <c r="C1110"/>
      <c r="D1110" s="38"/>
      <c r="E1110"/>
      <c r="H1110" s="644" t="str">
        <f>IF($C1110="","",IFERROR(IF(_xlfn.XLOOKUP($C1110,tbl_StartedStatus[Bold ID],tbl_StartedStatus[Started])="Started","Yes",IF(_xlfn.XLOOKUP($C1110,tbl_StartedStatus[Bold ID],tbl_StartedStatus[Started])="No Show","No Show","")),""))</f>
        <v/>
      </c>
    </row>
    <row r="1111" spans="1:8" ht="15" customHeight="1" thickBot="1">
      <c r="A1111"/>
      <c r="B1111"/>
      <c r="C1111"/>
      <c r="D1111"/>
      <c r="E1111"/>
      <c r="H1111" s="644" t="str">
        <f>IF($C1111="","",IFERROR(IF(_xlfn.XLOOKUP($C1111,tbl_StartedStatus[Bold ID],tbl_StartedStatus[Started])="Started","Yes",IF(_xlfn.XLOOKUP($C1111,tbl_StartedStatus[Bold ID],tbl_StartedStatus[Started])="No Show","No Show","")),""))</f>
        <v/>
      </c>
    </row>
    <row r="1112" spans="1:8" ht="15" customHeight="1" thickBot="1">
      <c r="A1112"/>
      <c r="B1112"/>
      <c r="C1112" s="38"/>
      <c r="D1112"/>
      <c r="E1112"/>
      <c r="H1112" s="644" t="str">
        <f>IF($C1112="","",IFERROR(IF(_xlfn.XLOOKUP($C1112,tbl_StartedStatus[Bold ID],tbl_StartedStatus[Started])="Started","Yes",IF(_xlfn.XLOOKUP($C1112,tbl_StartedStatus[Bold ID],tbl_StartedStatus[Started])="No Show","No Show","")),""))</f>
        <v/>
      </c>
    </row>
    <row r="1113" spans="1:8" ht="15" customHeight="1" thickBot="1">
      <c r="A1113"/>
      <c r="B1113" s="38"/>
      <c r="C1113" s="38"/>
      <c r="D1113" s="38"/>
      <c r="E1113"/>
      <c r="H1113" s="644" t="str">
        <f>IF($C1113="","",IFERROR(IF(_xlfn.XLOOKUP($C1113,tbl_StartedStatus[Bold ID],tbl_StartedStatus[Started])="Started","Yes",IF(_xlfn.XLOOKUP($C1113,tbl_StartedStatus[Bold ID],tbl_StartedStatus[Started])="No Show","No Show","")),""))</f>
        <v/>
      </c>
    </row>
    <row r="1114" spans="1:8" ht="15" customHeight="1" thickBot="1">
      <c r="A1114"/>
      <c r="B1114" s="38"/>
      <c r="C1114" s="38"/>
      <c r="D1114" s="38"/>
      <c r="E1114"/>
      <c r="H1114" s="644" t="str">
        <f>IF($C1114="","",IFERROR(IF(_xlfn.XLOOKUP($C1114,tbl_StartedStatus[Bold ID],tbl_StartedStatus[Started])="Started","Yes",IF(_xlfn.XLOOKUP($C1114,tbl_StartedStatus[Bold ID],tbl_StartedStatus[Started])="No Show","No Show","")),""))</f>
        <v/>
      </c>
    </row>
    <row r="1115" spans="1:8" ht="15" customHeight="1" thickBot="1">
      <c r="A1115"/>
      <c r="B1115" s="38"/>
      <c r="C1115" s="38"/>
      <c r="D1115" s="38"/>
      <c r="E1115"/>
      <c r="H1115" s="644" t="str">
        <f>IF($C1115="","",IFERROR(IF(_xlfn.XLOOKUP($C1115,tbl_StartedStatus[Bold ID],tbl_StartedStatus[Started])="Started","Yes",IF(_xlfn.XLOOKUP($C1115,tbl_StartedStatus[Bold ID],tbl_StartedStatus[Started])="No Show","No Show","")),""))</f>
        <v/>
      </c>
    </row>
    <row r="1116" spans="1:8" ht="15" customHeight="1" thickBot="1">
      <c r="A1116"/>
      <c r="B1116" s="38"/>
      <c r="C1116"/>
      <c r="D1116" s="38"/>
      <c r="E1116"/>
      <c r="H1116" s="644" t="str">
        <f>IF($C1116="","",IFERROR(IF(_xlfn.XLOOKUP($C1116,tbl_StartedStatus[Bold ID],tbl_StartedStatus[Started])="Started","Yes",IF(_xlfn.XLOOKUP($C1116,tbl_StartedStatus[Bold ID],tbl_StartedStatus[Started])="No Show","No Show","")),""))</f>
        <v/>
      </c>
    </row>
    <row r="1117" spans="1:8" ht="15" customHeight="1" thickBot="1">
      <c r="A1117"/>
      <c r="B1117"/>
      <c r="C1117" s="38"/>
      <c r="D1117"/>
      <c r="E1117"/>
      <c r="H1117" s="644" t="str">
        <f>IF($C1117="","",IFERROR(IF(_xlfn.XLOOKUP($C1117,tbl_StartedStatus[Bold ID],tbl_StartedStatus[Started])="Started","Yes",IF(_xlfn.XLOOKUP($C1117,tbl_StartedStatus[Bold ID],tbl_StartedStatus[Started])="No Show","No Show","")),""))</f>
        <v/>
      </c>
    </row>
    <row r="1118" spans="1:8" ht="15" customHeight="1" thickBot="1">
      <c r="A1118"/>
      <c r="B1118" s="38"/>
      <c r="C1118" s="38"/>
      <c r="D1118" s="38"/>
      <c r="E1118"/>
      <c r="H1118" s="644" t="str">
        <f>IF($C1118="","",IFERROR(IF(_xlfn.XLOOKUP($C1118,tbl_StartedStatus[Bold ID],tbl_StartedStatus[Started])="Started","Yes",IF(_xlfn.XLOOKUP($C1118,tbl_StartedStatus[Bold ID],tbl_StartedStatus[Started])="No Show","No Show","")),""))</f>
        <v/>
      </c>
    </row>
    <row r="1119" spans="1:8" ht="15" customHeight="1" thickBot="1">
      <c r="A1119"/>
      <c r="B1119" s="38"/>
      <c r="C1119"/>
      <c r="D1119" s="38"/>
      <c r="E1119"/>
      <c r="H1119" s="644" t="str">
        <f>IF($C1119="","",IFERROR(IF(_xlfn.XLOOKUP($C1119,tbl_StartedStatus[Bold ID],tbl_StartedStatus[Started])="Started","Yes",IF(_xlfn.XLOOKUP($C1119,tbl_StartedStatus[Bold ID],tbl_StartedStatus[Started])="No Show","No Show","")),""))</f>
        <v/>
      </c>
    </row>
    <row r="1120" spans="1:8" ht="15" customHeight="1" thickBot="1">
      <c r="A1120"/>
      <c r="B1120"/>
      <c r="C1120"/>
      <c r="D1120"/>
      <c r="E1120"/>
      <c r="H1120" s="644" t="str">
        <f>IF($C1120="","",IFERROR(IF(_xlfn.XLOOKUP($C1120,tbl_StartedStatus[Bold ID],tbl_StartedStatus[Started])="Started","Yes",IF(_xlfn.XLOOKUP($C1120,tbl_StartedStatus[Bold ID],tbl_StartedStatus[Started])="No Show","No Show","")),""))</f>
        <v/>
      </c>
    </row>
    <row r="1121" spans="1:8" ht="15" customHeight="1" thickBot="1">
      <c r="A1121"/>
      <c r="B1121"/>
      <c r="C1121"/>
      <c r="D1121"/>
      <c r="E1121"/>
      <c r="H1121" s="644" t="str">
        <f>IF($C1121="","",IFERROR(IF(_xlfn.XLOOKUP($C1121,tbl_StartedStatus[Bold ID],tbl_StartedStatus[Started])="Started","Yes",IF(_xlfn.XLOOKUP($C1121,tbl_StartedStatus[Bold ID],tbl_StartedStatus[Started])="No Show","No Show","")),""))</f>
        <v/>
      </c>
    </row>
    <row r="1122" spans="1:8" ht="15" customHeight="1" thickBot="1">
      <c r="A1122"/>
      <c r="B1122"/>
      <c r="C1122" s="38"/>
      <c r="D1122"/>
      <c r="E1122"/>
      <c r="H1122" s="644" t="str">
        <f>IF($C1122="","",IFERROR(IF(_xlfn.XLOOKUP($C1122,tbl_StartedStatus[Bold ID],tbl_StartedStatus[Started])="Started","Yes",IF(_xlfn.XLOOKUP($C1122,tbl_StartedStatus[Bold ID],tbl_StartedStatus[Started])="No Show","No Show","")),""))</f>
        <v/>
      </c>
    </row>
    <row r="1123" spans="1:8" ht="15" customHeight="1" thickBot="1">
      <c r="A1123"/>
      <c r="B1123" s="38"/>
      <c r="C1123" s="38"/>
      <c r="D1123" s="38"/>
      <c r="E1123"/>
      <c r="H1123" s="644" t="str">
        <f>IF($C1123="","",IFERROR(IF(_xlfn.XLOOKUP($C1123,tbl_StartedStatus[Bold ID],tbl_StartedStatus[Started])="Started","Yes",IF(_xlfn.XLOOKUP($C1123,tbl_StartedStatus[Bold ID],tbl_StartedStatus[Started])="No Show","No Show","")),""))</f>
        <v/>
      </c>
    </row>
    <row r="1124" spans="1:8" ht="15" customHeight="1" thickBot="1">
      <c r="A1124"/>
      <c r="B1124" s="38"/>
      <c r="C1124" s="38"/>
      <c r="D1124" s="38"/>
      <c r="E1124"/>
      <c r="H1124" s="644" t="str">
        <f>IF($C1124="","",IFERROR(IF(_xlfn.XLOOKUP($C1124,tbl_StartedStatus[Bold ID],tbl_StartedStatus[Started])="Started","Yes",IF(_xlfn.XLOOKUP($C1124,tbl_StartedStatus[Bold ID],tbl_StartedStatus[Started])="No Show","No Show","")),""))</f>
        <v/>
      </c>
    </row>
    <row r="1125" spans="1:8" ht="15" customHeight="1" thickBot="1">
      <c r="A1125"/>
      <c r="B1125" s="38"/>
      <c r="C1125" s="38"/>
      <c r="D1125" s="38"/>
      <c r="E1125"/>
      <c r="H1125" s="644" t="str">
        <f>IF($C1125="","",IFERROR(IF(_xlfn.XLOOKUP($C1125,tbl_StartedStatus[Bold ID],tbl_StartedStatus[Started])="Started","Yes",IF(_xlfn.XLOOKUP($C1125,tbl_StartedStatus[Bold ID],tbl_StartedStatus[Started])="No Show","No Show","")),""))</f>
        <v/>
      </c>
    </row>
    <row r="1126" spans="1:8" ht="15" customHeight="1" thickBot="1">
      <c r="A1126"/>
      <c r="B1126" s="38"/>
      <c r="C1126" s="38"/>
      <c r="D1126" s="38"/>
      <c r="E1126"/>
      <c r="H1126" s="644" t="str">
        <f>IF($C1126="","",IFERROR(IF(_xlfn.XLOOKUP($C1126,tbl_StartedStatus[Bold ID],tbl_StartedStatus[Started])="Started","Yes",IF(_xlfn.XLOOKUP($C1126,tbl_StartedStatus[Bold ID],tbl_StartedStatus[Started])="No Show","No Show","")),""))</f>
        <v/>
      </c>
    </row>
    <row r="1127" spans="1:8" ht="15" customHeight="1" thickBot="1">
      <c r="A1127"/>
      <c r="B1127" s="38"/>
      <c r="C1127"/>
      <c r="D1127" s="38"/>
      <c r="E1127"/>
      <c r="H1127" s="644" t="str">
        <f>IF($C1127="","",IFERROR(IF(_xlfn.XLOOKUP($C1127,tbl_StartedStatus[Bold ID],tbl_StartedStatus[Started])="Started","Yes",IF(_xlfn.XLOOKUP($C1127,tbl_StartedStatus[Bold ID],tbl_StartedStatus[Started])="No Show","No Show","")),""))</f>
        <v/>
      </c>
    </row>
    <row r="1128" spans="1:8" ht="15" customHeight="1" thickBot="1">
      <c r="A1128"/>
      <c r="B1128"/>
      <c r="C1128"/>
      <c r="D1128"/>
      <c r="E1128"/>
      <c r="H1128" s="644" t="str">
        <f>IF($C1128="","",IFERROR(IF(_xlfn.XLOOKUP($C1128,tbl_StartedStatus[Bold ID],tbl_StartedStatus[Started])="Started","Yes",IF(_xlfn.XLOOKUP($C1128,tbl_StartedStatus[Bold ID],tbl_StartedStatus[Started])="No Show","No Show","")),""))</f>
        <v/>
      </c>
    </row>
    <row r="1129" spans="1:8" ht="15" customHeight="1" thickBot="1">
      <c r="A1129"/>
      <c r="B1129"/>
      <c r="C1129" s="38"/>
      <c r="D1129"/>
      <c r="E1129"/>
      <c r="H1129" s="644" t="str">
        <f>IF($C1129="","",IFERROR(IF(_xlfn.XLOOKUP($C1129,tbl_StartedStatus[Bold ID],tbl_StartedStatus[Started])="Started","Yes",IF(_xlfn.XLOOKUP($C1129,tbl_StartedStatus[Bold ID],tbl_StartedStatus[Started])="No Show","No Show","")),""))</f>
        <v/>
      </c>
    </row>
    <row r="1130" spans="1:8" ht="15" customHeight="1" thickBot="1">
      <c r="A1130"/>
      <c r="B1130" s="38"/>
      <c r="C1130"/>
      <c r="D1130" s="38"/>
      <c r="E1130"/>
      <c r="H1130" s="644" t="str">
        <f>IF($C1130="","",IFERROR(IF(_xlfn.XLOOKUP($C1130,tbl_StartedStatus[Bold ID],tbl_StartedStatus[Started])="Started","Yes",IF(_xlfn.XLOOKUP($C1130,tbl_StartedStatus[Bold ID],tbl_StartedStatus[Started])="No Show","No Show","")),""))</f>
        <v/>
      </c>
    </row>
    <row r="1131" spans="1:8" ht="15" customHeight="1" thickBot="1">
      <c r="A1131"/>
      <c r="B1131"/>
      <c r="C1131" s="38"/>
      <c r="D1131"/>
      <c r="E1131"/>
      <c r="H1131" s="644" t="str">
        <f>IF($C1131="","",IFERROR(IF(_xlfn.XLOOKUP($C1131,tbl_StartedStatus[Bold ID],tbl_StartedStatus[Started])="Started","Yes",IF(_xlfn.XLOOKUP($C1131,tbl_StartedStatus[Bold ID],tbl_StartedStatus[Started])="No Show","No Show","")),""))</f>
        <v/>
      </c>
    </row>
    <row r="1132" spans="1:8" ht="15" customHeight="1" thickBot="1">
      <c r="A1132"/>
      <c r="B1132" s="38"/>
      <c r="C1132" s="38"/>
      <c r="D1132" s="38"/>
      <c r="E1132"/>
      <c r="H1132" s="644" t="str">
        <f>IF($C1132="","",IFERROR(IF(_xlfn.XLOOKUP($C1132,tbl_StartedStatus[Bold ID],tbl_StartedStatus[Started])="Started","Yes",IF(_xlfn.XLOOKUP($C1132,tbl_StartedStatus[Bold ID],tbl_StartedStatus[Started])="No Show","No Show","")),""))</f>
        <v/>
      </c>
    </row>
    <row r="1133" spans="1:8" ht="15" customHeight="1" thickBot="1">
      <c r="A1133"/>
      <c r="B1133" s="38"/>
      <c r="C1133" s="38"/>
      <c r="D1133" s="38"/>
      <c r="E1133"/>
      <c r="H1133" s="644" t="str">
        <f>IF($C1133="","",IFERROR(IF(_xlfn.XLOOKUP($C1133,tbl_StartedStatus[Bold ID],tbl_StartedStatus[Started])="Started","Yes",IF(_xlfn.XLOOKUP($C1133,tbl_StartedStatus[Bold ID],tbl_StartedStatus[Started])="No Show","No Show","")),""))</f>
        <v/>
      </c>
    </row>
    <row r="1134" spans="1:8" ht="15" customHeight="1" thickBot="1">
      <c r="A1134"/>
      <c r="B1134" s="38"/>
      <c r="C1134"/>
      <c r="D1134" s="38"/>
      <c r="E1134"/>
      <c r="H1134" s="644" t="str">
        <f>IF($C1134="","",IFERROR(IF(_xlfn.XLOOKUP($C1134,tbl_StartedStatus[Bold ID],tbl_StartedStatus[Started])="Started","Yes",IF(_xlfn.XLOOKUP($C1134,tbl_StartedStatus[Bold ID],tbl_StartedStatus[Started])="No Show","No Show","")),""))</f>
        <v/>
      </c>
    </row>
    <row r="1135" spans="1:8" ht="15" customHeight="1" thickBot="1">
      <c r="A1135"/>
      <c r="B1135"/>
      <c r="C1135"/>
      <c r="D1135"/>
      <c r="E1135"/>
      <c r="H1135" s="644" t="str">
        <f>IF($C1135="","",IFERROR(IF(_xlfn.XLOOKUP($C1135,tbl_StartedStatus[Bold ID],tbl_StartedStatus[Started])="Started","Yes",IF(_xlfn.XLOOKUP($C1135,tbl_StartedStatus[Bold ID],tbl_StartedStatus[Started])="No Show","No Show","")),""))</f>
        <v/>
      </c>
    </row>
    <row r="1136" spans="1:8" ht="15" customHeight="1" thickBot="1">
      <c r="A1136"/>
      <c r="B1136"/>
      <c r="C1136"/>
      <c r="D1136"/>
      <c r="E1136"/>
      <c r="H1136" s="644" t="str">
        <f>IF($C1136="","",IFERROR(IF(_xlfn.XLOOKUP($C1136,tbl_StartedStatus[Bold ID],tbl_StartedStatus[Started])="Started","Yes",IF(_xlfn.XLOOKUP($C1136,tbl_StartedStatus[Bold ID],tbl_StartedStatus[Started])="No Show","No Show","")),""))</f>
        <v/>
      </c>
    </row>
    <row r="1137" spans="1:8" ht="15" customHeight="1" thickBot="1">
      <c r="A1137"/>
      <c r="B1137"/>
      <c r="C1137" s="38"/>
      <c r="D1137"/>
      <c r="E1137"/>
      <c r="H1137" s="644" t="str">
        <f>IF($C1137="","",IFERROR(IF(_xlfn.XLOOKUP($C1137,tbl_StartedStatus[Bold ID],tbl_StartedStatus[Started])="Started","Yes",IF(_xlfn.XLOOKUP($C1137,tbl_StartedStatus[Bold ID],tbl_StartedStatus[Started])="No Show","No Show","")),""))</f>
        <v/>
      </c>
    </row>
    <row r="1138" spans="1:8" ht="15" customHeight="1" thickBot="1">
      <c r="A1138"/>
      <c r="B1138" s="38"/>
      <c r="C1138" s="38"/>
      <c r="D1138" s="38"/>
      <c r="E1138"/>
      <c r="H1138" s="644" t="str">
        <f>IF($C1138="","",IFERROR(IF(_xlfn.XLOOKUP($C1138,tbl_StartedStatus[Bold ID],tbl_StartedStatus[Started])="Started","Yes",IF(_xlfn.XLOOKUP($C1138,tbl_StartedStatus[Bold ID],tbl_StartedStatus[Started])="No Show","No Show","")),""))</f>
        <v/>
      </c>
    </row>
    <row r="1139" spans="1:8" ht="15" customHeight="1" thickBot="1">
      <c r="A1139"/>
      <c r="B1139" s="38"/>
      <c r="C1139" s="38"/>
      <c r="D1139" s="38"/>
      <c r="E1139"/>
      <c r="H1139" s="644" t="str">
        <f>IF($C1139="","",IFERROR(IF(_xlfn.XLOOKUP($C1139,tbl_StartedStatus[Bold ID],tbl_StartedStatus[Started])="Started","Yes",IF(_xlfn.XLOOKUP($C1139,tbl_StartedStatus[Bold ID],tbl_StartedStatus[Started])="No Show","No Show","")),""))</f>
        <v/>
      </c>
    </row>
    <row r="1140" spans="1:8" ht="15" customHeight="1" thickBot="1">
      <c r="A1140"/>
      <c r="B1140" s="38"/>
      <c r="C1140"/>
      <c r="D1140" s="38"/>
      <c r="E1140"/>
      <c r="H1140" s="644" t="str">
        <f>IF($C1140="","",IFERROR(IF(_xlfn.XLOOKUP($C1140,tbl_StartedStatus[Bold ID],tbl_StartedStatus[Started])="Started","Yes",IF(_xlfn.XLOOKUP($C1140,tbl_StartedStatus[Bold ID],tbl_StartedStatus[Started])="No Show","No Show","")),""))</f>
        <v/>
      </c>
    </row>
    <row r="1141" spans="1:8" ht="15" customHeight="1" thickBot="1">
      <c r="A1141"/>
      <c r="B1141"/>
      <c r="C1141" s="38"/>
      <c r="D1141"/>
      <c r="E1141"/>
      <c r="H1141" s="644" t="str">
        <f>IF($C1141="","",IFERROR(IF(_xlfn.XLOOKUP($C1141,tbl_StartedStatus[Bold ID],tbl_StartedStatus[Started])="Started","Yes",IF(_xlfn.XLOOKUP($C1141,tbl_StartedStatus[Bold ID],tbl_StartedStatus[Started])="No Show","No Show","")),""))</f>
        <v/>
      </c>
    </row>
    <row r="1142" spans="1:8" ht="15" customHeight="1" thickBot="1">
      <c r="A1142"/>
      <c r="B1142" s="38"/>
      <c r="C1142" s="38"/>
      <c r="D1142" s="38"/>
      <c r="E1142"/>
      <c r="H1142" s="644" t="str">
        <f>IF($C1142="","",IFERROR(IF(_xlfn.XLOOKUP($C1142,tbl_StartedStatus[Bold ID],tbl_StartedStatus[Started])="Started","Yes",IF(_xlfn.XLOOKUP($C1142,tbl_StartedStatus[Bold ID],tbl_StartedStatus[Started])="No Show","No Show","")),""))</f>
        <v/>
      </c>
    </row>
    <row r="1143" spans="1:8" ht="15" customHeight="1" thickBot="1">
      <c r="A1143"/>
      <c r="B1143" s="38"/>
      <c r="C1143" s="38"/>
      <c r="D1143" s="38"/>
      <c r="E1143"/>
      <c r="H1143" s="644" t="str">
        <f>IF($C1143="","",IFERROR(IF(_xlfn.XLOOKUP($C1143,tbl_StartedStatus[Bold ID],tbl_StartedStatus[Started])="Started","Yes",IF(_xlfn.XLOOKUP($C1143,tbl_StartedStatus[Bold ID],tbl_StartedStatus[Started])="No Show","No Show","")),""))</f>
        <v/>
      </c>
    </row>
    <row r="1144" spans="1:8" ht="15" customHeight="1" thickBot="1">
      <c r="A1144"/>
      <c r="B1144" s="38"/>
      <c r="C1144" s="38"/>
      <c r="D1144" s="38"/>
      <c r="E1144"/>
      <c r="H1144" s="644" t="str">
        <f>IF($C1144="","",IFERROR(IF(_xlfn.XLOOKUP($C1144,tbl_StartedStatus[Bold ID],tbl_StartedStatus[Started])="Started","Yes",IF(_xlfn.XLOOKUP($C1144,tbl_StartedStatus[Bold ID],tbl_StartedStatus[Started])="No Show","No Show","")),""))</f>
        <v/>
      </c>
    </row>
    <row r="1145" spans="1:8" ht="15" customHeight="1" thickBot="1">
      <c r="A1145"/>
      <c r="B1145" s="38"/>
      <c r="C1145" s="38"/>
      <c r="D1145" s="38"/>
      <c r="E1145"/>
      <c r="H1145" s="644" t="str">
        <f>IF($C1145="","",IFERROR(IF(_xlfn.XLOOKUP($C1145,tbl_StartedStatus[Bold ID],tbl_StartedStatus[Started])="Started","Yes",IF(_xlfn.XLOOKUP($C1145,tbl_StartedStatus[Bold ID],tbl_StartedStatus[Started])="No Show","No Show","")),""))</f>
        <v/>
      </c>
    </row>
    <row r="1146" spans="1:8" ht="15" customHeight="1" thickBot="1">
      <c r="A1146"/>
      <c r="B1146" s="38"/>
      <c r="C1146" s="38"/>
      <c r="D1146" s="38"/>
      <c r="E1146"/>
      <c r="H1146" s="644" t="str">
        <f>IF($C1146="","",IFERROR(IF(_xlfn.XLOOKUP($C1146,tbl_StartedStatus[Bold ID],tbl_StartedStatus[Started])="Started","Yes",IF(_xlfn.XLOOKUP($C1146,tbl_StartedStatus[Bold ID],tbl_StartedStatus[Started])="No Show","No Show","")),""))</f>
        <v/>
      </c>
    </row>
    <row r="1147" spans="1:8" ht="15" customHeight="1" thickBot="1">
      <c r="A1147"/>
      <c r="B1147" s="38"/>
      <c r="C1147" s="38"/>
      <c r="D1147" s="38"/>
      <c r="E1147"/>
      <c r="H1147" s="644" t="str">
        <f>IF($C1147="","",IFERROR(IF(_xlfn.XLOOKUP($C1147,tbl_StartedStatus[Bold ID],tbl_StartedStatus[Started])="Started","Yes",IF(_xlfn.XLOOKUP($C1147,tbl_StartedStatus[Bold ID],tbl_StartedStatus[Started])="No Show","No Show","")),""))</f>
        <v/>
      </c>
    </row>
    <row r="1148" spans="1:8" ht="15" customHeight="1" thickBot="1">
      <c r="A1148"/>
      <c r="B1148" s="38"/>
      <c r="C1148" s="38"/>
      <c r="D1148" s="38"/>
      <c r="E1148"/>
      <c r="H1148" s="644" t="str">
        <f>IF($C1148="","",IFERROR(IF(_xlfn.XLOOKUP($C1148,tbl_StartedStatus[Bold ID],tbl_StartedStatus[Started])="Started","Yes",IF(_xlfn.XLOOKUP($C1148,tbl_StartedStatus[Bold ID],tbl_StartedStatus[Started])="No Show","No Show","")),""))</f>
        <v/>
      </c>
    </row>
    <row r="1149" spans="1:8" ht="15" customHeight="1" thickBot="1">
      <c r="A1149"/>
      <c r="B1149" s="38"/>
      <c r="C1149" s="38"/>
      <c r="D1149" s="38"/>
      <c r="E1149"/>
      <c r="H1149" s="644" t="str">
        <f>IF($C1149="","",IFERROR(IF(_xlfn.XLOOKUP($C1149,tbl_StartedStatus[Bold ID],tbl_StartedStatus[Started])="Started","Yes",IF(_xlfn.XLOOKUP($C1149,tbl_StartedStatus[Bold ID],tbl_StartedStatus[Started])="No Show","No Show","")),""))</f>
        <v/>
      </c>
    </row>
    <row r="1150" spans="1:8" ht="15" customHeight="1" thickBot="1">
      <c r="A1150"/>
      <c r="B1150" s="38"/>
      <c r="C1150" s="38"/>
      <c r="D1150" s="38"/>
      <c r="E1150"/>
      <c r="H1150" s="644" t="str">
        <f>IF($C1150="","",IFERROR(IF(_xlfn.XLOOKUP($C1150,tbl_StartedStatus[Bold ID],tbl_StartedStatus[Started])="Started","Yes",IF(_xlfn.XLOOKUP($C1150,tbl_StartedStatus[Bold ID],tbl_StartedStatus[Started])="No Show","No Show","")),""))</f>
        <v/>
      </c>
    </row>
    <row r="1151" spans="1:8" ht="15" customHeight="1" thickBot="1">
      <c r="A1151"/>
      <c r="B1151" s="38"/>
      <c r="C1151" s="38"/>
      <c r="D1151" s="38"/>
      <c r="E1151"/>
      <c r="H1151" s="644" t="str">
        <f>IF($C1151="","",IFERROR(IF(_xlfn.XLOOKUP($C1151,tbl_StartedStatus[Bold ID],tbl_StartedStatus[Started])="Started","Yes",IF(_xlfn.XLOOKUP($C1151,tbl_StartedStatus[Bold ID],tbl_StartedStatus[Started])="No Show","No Show","")),""))</f>
        <v/>
      </c>
    </row>
    <row r="1152" spans="1:8" ht="15" customHeight="1" thickBot="1">
      <c r="A1152"/>
      <c r="B1152" s="38"/>
      <c r="C1152" s="38"/>
      <c r="D1152" s="38"/>
      <c r="E1152"/>
      <c r="H1152" s="644" t="str">
        <f>IF($C1152="","",IFERROR(IF(_xlfn.XLOOKUP($C1152,tbl_StartedStatus[Bold ID],tbl_StartedStatus[Started])="Started","Yes",IF(_xlfn.XLOOKUP($C1152,tbl_StartedStatus[Bold ID],tbl_StartedStatus[Started])="No Show","No Show","")),""))</f>
        <v/>
      </c>
    </row>
    <row r="1153" spans="1:9" ht="15" customHeight="1" thickBot="1">
      <c r="A1153"/>
      <c r="B1153" s="38"/>
      <c r="C1153" s="38"/>
      <c r="D1153" s="38"/>
      <c r="E1153"/>
      <c r="H1153" s="644" t="str">
        <f>IF($C1153="","",IFERROR(IF(_xlfn.XLOOKUP($C1153,tbl_StartedStatus[Bold ID],tbl_StartedStatus[Started])="Started","Yes",IF(_xlfn.XLOOKUP($C1153,tbl_StartedStatus[Bold ID],tbl_StartedStatus[Started])="No Show","No Show","")),""))</f>
        <v/>
      </c>
    </row>
    <row r="1154" spans="1:9" ht="15" customHeight="1" thickBot="1">
      <c r="A1154"/>
      <c r="B1154" s="38"/>
      <c r="C1154" s="38"/>
      <c r="D1154" s="38"/>
      <c r="E1154"/>
      <c r="F1154" s="639"/>
      <c r="G1154" s="639"/>
      <c r="H1154" s="644" t="str">
        <f>IF($C1154="","",IFERROR(IF(_xlfn.XLOOKUP($C1154,tbl_StartedStatus[Bold ID],tbl_StartedStatus[Started])="Started","Yes",IF(_xlfn.XLOOKUP($C1154,tbl_StartedStatus[Bold ID],tbl_StartedStatus[Started])="No Show","No Show","")),""))</f>
        <v/>
      </c>
      <c r="I1154" s="639"/>
    </row>
    <row r="1155" spans="1:9" ht="15" customHeight="1" thickBot="1">
      <c r="A1155"/>
      <c r="B1155" s="38"/>
      <c r="C1155"/>
      <c r="D1155" s="38"/>
      <c r="E1155"/>
      <c r="H1155" s="644" t="str">
        <f>IF($C1155="","",IFERROR(IF(_xlfn.XLOOKUP($C1155,tbl_StartedStatus[Bold ID],tbl_StartedStatus[Started])="Started","Yes",IF(_xlfn.XLOOKUP($C1155,tbl_StartedStatus[Bold ID],tbl_StartedStatus[Started])="No Show","No Show","")),""))</f>
        <v/>
      </c>
    </row>
    <row r="1156" spans="1:9" ht="15" customHeight="1" thickBot="1">
      <c r="A1156"/>
      <c r="B1156"/>
      <c r="C1156" s="38"/>
      <c r="D1156"/>
      <c r="E1156"/>
      <c r="H1156" s="644" t="str">
        <f>IF($C1156="","",IFERROR(IF(_xlfn.XLOOKUP($C1156,tbl_StartedStatus[Bold ID],tbl_StartedStatus[Started])="Started","Yes",IF(_xlfn.XLOOKUP($C1156,tbl_StartedStatus[Bold ID],tbl_StartedStatus[Started])="No Show","No Show","")),""))</f>
        <v/>
      </c>
    </row>
    <row r="1157" spans="1:9" ht="15" customHeight="1" thickBot="1">
      <c r="A1157"/>
      <c r="B1157" s="38"/>
      <c r="C1157"/>
      <c r="D1157" s="38"/>
      <c r="E1157"/>
      <c r="H1157" s="644" t="str">
        <f>IF($C1157="","",IFERROR(IF(_xlfn.XLOOKUP($C1157,tbl_StartedStatus[Bold ID],tbl_StartedStatus[Started])="Started","Yes",IF(_xlfn.XLOOKUP($C1157,tbl_StartedStatus[Bold ID],tbl_StartedStatus[Started])="No Show","No Show","")),""))</f>
        <v/>
      </c>
    </row>
    <row r="1158" spans="1:9" ht="15" customHeight="1" thickBot="1">
      <c r="A1158"/>
      <c r="B1158"/>
      <c r="C1158" s="38"/>
      <c r="D1158"/>
      <c r="E1158"/>
      <c r="H1158" s="644" t="str">
        <f>IF($C1158="","",IFERROR(IF(_xlfn.XLOOKUP($C1158,tbl_StartedStatus[Bold ID],tbl_StartedStatus[Started])="Started","Yes",IF(_xlfn.XLOOKUP($C1158,tbl_StartedStatus[Bold ID],tbl_StartedStatus[Started])="No Show","No Show","")),""))</f>
        <v/>
      </c>
    </row>
    <row r="1159" spans="1:9" s="639" customFormat="1" ht="15" customHeight="1" thickBot="1">
      <c r="A1159"/>
      <c r="B1159" s="38"/>
      <c r="C1159" s="38"/>
      <c r="D1159" s="38"/>
      <c r="E1159"/>
      <c r="F1159" s="638"/>
      <c r="G1159" s="638"/>
      <c r="H1159" s="644" t="str">
        <f>IF($C1159="","",IFERROR(IF(_xlfn.XLOOKUP($C1159,tbl_StartedStatus[Bold ID],tbl_StartedStatus[Started])="Started","Yes",IF(_xlfn.XLOOKUP($C1159,tbl_StartedStatus[Bold ID],tbl_StartedStatus[Started])="No Show","No Show","")),""))</f>
        <v/>
      </c>
      <c r="I1159" s="638"/>
    </row>
    <row r="1160" spans="1:9" ht="15" customHeight="1" thickBot="1">
      <c r="A1160"/>
      <c r="B1160" s="38"/>
      <c r="C1160" s="38"/>
      <c r="D1160" s="38"/>
      <c r="E1160"/>
      <c r="H1160" s="644" t="str">
        <f>IF($C1160="","",IFERROR(IF(_xlfn.XLOOKUP($C1160,tbl_StartedStatus[Bold ID],tbl_StartedStatus[Started])="Started","Yes",IF(_xlfn.XLOOKUP($C1160,tbl_StartedStatus[Bold ID],tbl_StartedStatus[Started])="No Show","No Show","")),""))</f>
        <v/>
      </c>
    </row>
    <row r="1161" spans="1:9" ht="15" customHeight="1" thickBot="1">
      <c r="A1161"/>
      <c r="B1161" s="38"/>
      <c r="C1161" s="38"/>
      <c r="D1161" s="38"/>
      <c r="E1161"/>
      <c r="H1161" s="644" t="str">
        <f>IF($C1161="","",IFERROR(IF(_xlfn.XLOOKUP($C1161,tbl_StartedStatus[Bold ID],tbl_StartedStatus[Started])="Started","Yes",IF(_xlfn.XLOOKUP($C1161,tbl_StartedStatus[Bold ID],tbl_StartedStatus[Started])="No Show","No Show","")),""))</f>
        <v/>
      </c>
    </row>
    <row r="1162" spans="1:9" ht="15" customHeight="1" thickBot="1">
      <c r="A1162"/>
      <c r="B1162" s="38"/>
      <c r="C1162" s="38"/>
      <c r="D1162" s="38"/>
      <c r="E1162"/>
      <c r="H1162" s="644" t="str">
        <f>IF($C1162="","",IFERROR(IF(_xlfn.XLOOKUP($C1162,tbl_StartedStatus[Bold ID],tbl_StartedStatus[Started])="Started","Yes",IF(_xlfn.XLOOKUP($C1162,tbl_StartedStatus[Bold ID],tbl_StartedStatus[Started])="No Show","No Show","")),""))</f>
        <v/>
      </c>
    </row>
    <row r="1163" spans="1:9" ht="15" customHeight="1" thickBot="1">
      <c r="A1163"/>
      <c r="B1163" s="38"/>
      <c r="C1163" s="38"/>
      <c r="D1163" s="38"/>
      <c r="E1163"/>
      <c r="H1163" s="644" t="str">
        <f>IF($C1163="","",IFERROR(IF(_xlfn.XLOOKUP($C1163,tbl_StartedStatus[Bold ID],tbl_StartedStatus[Started])="Started","Yes",IF(_xlfn.XLOOKUP($C1163,tbl_StartedStatus[Bold ID],tbl_StartedStatus[Started])="No Show","No Show","")),""))</f>
        <v/>
      </c>
    </row>
    <row r="1164" spans="1:9" ht="15" customHeight="1" thickBot="1">
      <c r="A1164"/>
      <c r="B1164" s="38"/>
      <c r="C1164"/>
      <c r="D1164" s="38"/>
      <c r="E1164"/>
      <c r="H1164" s="644" t="str">
        <f>IF($C1164="","",IFERROR(IF(_xlfn.XLOOKUP($C1164,tbl_StartedStatus[Bold ID],tbl_StartedStatus[Started])="Started","Yes",IF(_xlfn.XLOOKUP($C1164,tbl_StartedStatus[Bold ID],tbl_StartedStatus[Started])="No Show","No Show","")),""))</f>
        <v/>
      </c>
    </row>
    <row r="1165" spans="1:9" ht="15" customHeight="1" thickBot="1">
      <c r="A1165"/>
      <c r="B1165"/>
      <c r="C1165" s="38"/>
      <c r="D1165"/>
      <c r="E1165"/>
      <c r="H1165" s="644" t="str">
        <f>IF($C1165="","",IFERROR(IF(_xlfn.XLOOKUP($C1165,tbl_StartedStatus[Bold ID],tbl_StartedStatus[Started])="Started","Yes",IF(_xlfn.XLOOKUP($C1165,tbl_StartedStatus[Bold ID],tbl_StartedStatus[Started])="No Show","No Show","")),""))</f>
        <v/>
      </c>
    </row>
    <row r="1166" spans="1:9" ht="15" customHeight="1" thickBot="1">
      <c r="A1166"/>
      <c r="B1166" s="38"/>
      <c r="C1166" s="38"/>
      <c r="D1166" s="38"/>
      <c r="E1166"/>
      <c r="H1166" s="644" t="str">
        <f>IF($C1166="","",IFERROR(IF(_xlfn.XLOOKUP($C1166,tbl_StartedStatus[Bold ID],tbl_StartedStatus[Started])="Started","Yes",IF(_xlfn.XLOOKUP($C1166,tbl_StartedStatus[Bold ID],tbl_StartedStatus[Started])="No Show","No Show","")),""))</f>
        <v/>
      </c>
    </row>
    <row r="1167" spans="1:9" ht="15" customHeight="1" thickBot="1">
      <c r="A1167"/>
      <c r="B1167" s="38"/>
      <c r="C1167" s="38"/>
      <c r="D1167" s="38"/>
      <c r="E1167"/>
      <c r="H1167" s="644" t="str">
        <f>IF($C1167="","",IFERROR(IF(_xlfn.XLOOKUP($C1167,tbl_StartedStatus[Bold ID],tbl_StartedStatus[Started])="Started","Yes",IF(_xlfn.XLOOKUP($C1167,tbl_StartedStatus[Bold ID],tbl_StartedStatus[Started])="No Show","No Show","")),""))</f>
        <v/>
      </c>
    </row>
    <row r="1168" spans="1:9" ht="15" customHeight="1" thickBot="1">
      <c r="A1168"/>
      <c r="B1168" s="38"/>
      <c r="C1168" s="38"/>
      <c r="D1168" s="38"/>
      <c r="E1168"/>
      <c r="H1168" s="644" t="str">
        <f>IF($C1168="","",IFERROR(IF(_xlfn.XLOOKUP($C1168,tbl_StartedStatus[Bold ID],tbl_StartedStatus[Started])="Started","Yes",IF(_xlfn.XLOOKUP($C1168,tbl_StartedStatus[Bold ID],tbl_StartedStatus[Started])="No Show","No Show","")),""))</f>
        <v/>
      </c>
    </row>
    <row r="1169" spans="1:9" ht="15" customHeight="1" thickBot="1">
      <c r="A1169"/>
      <c r="B1169" s="38"/>
      <c r="C1169" s="38"/>
      <c r="D1169" s="38"/>
      <c r="E1169"/>
      <c r="H1169" s="644" t="str">
        <f>IF($C1169="","",IFERROR(IF(_xlfn.XLOOKUP($C1169,tbl_StartedStatus[Bold ID],tbl_StartedStatus[Started])="Started","Yes",IF(_xlfn.XLOOKUP($C1169,tbl_StartedStatus[Bold ID],tbl_StartedStatus[Started])="No Show","No Show","")),""))</f>
        <v/>
      </c>
    </row>
    <row r="1170" spans="1:9" ht="15" customHeight="1" thickBot="1">
      <c r="A1170"/>
      <c r="B1170" s="38"/>
      <c r="C1170" s="38"/>
      <c r="D1170" s="38"/>
      <c r="E1170"/>
      <c r="H1170" s="644" t="str">
        <f>IF($C1170="","",IFERROR(IF(_xlfn.XLOOKUP($C1170,tbl_StartedStatus[Bold ID],tbl_StartedStatus[Started])="Started","Yes",IF(_xlfn.XLOOKUP($C1170,tbl_StartedStatus[Bold ID],tbl_StartedStatus[Started])="No Show","No Show","")),""))</f>
        <v/>
      </c>
    </row>
    <row r="1171" spans="1:9" ht="15" customHeight="1" thickBot="1">
      <c r="A1171"/>
      <c r="B1171" s="38"/>
      <c r="C1171"/>
      <c r="D1171" s="38"/>
      <c r="E1171"/>
      <c r="H1171" s="644" t="str">
        <f>IF($C1171="","",IFERROR(IF(_xlfn.XLOOKUP($C1171,tbl_StartedStatus[Bold ID],tbl_StartedStatus[Started])="Started","Yes",IF(_xlfn.XLOOKUP($C1171,tbl_StartedStatus[Bold ID],tbl_StartedStatus[Started])="No Show","No Show","")),""))</f>
        <v/>
      </c>
    </row>
    <row r="1172" spans="1:9" ht="15" customHeight="1" thickBot="1">
      <c r="A1172"/>
      <c r="B1172"/>
      <c r="C1172" s="38"/>
      <c r="D1172"/>
      <c r="E1172"/>
      <c r="H1172" s="644" t="str">
        <f>IF($C1172="","",IFERROR(IF(_xlfn.XLOOKUP($C1172,tbl_StartedStatus[Bold ID],tbl_StartedStatus[Started])="Started","Yes",IF(_xlfn.XLOOKUP($C1172,tbl_StartedStatus[Bold ID],tbl_StartedStatus[Started])="No Show","No Show","")),""))</f>
        <v/>
      </c>
    </row>
    <row r="1173" spans="1:9" ht="15" customHeight="1" thickBot="1">
      <c r="A1173"/>
      <c r="B1173" s="38"/>
      <c r="C1173"/>
      <c r="D1173" s="38"/>
      <c r="E1173"/>
      <c r="H1173" s="644" t="str">
        <f>IF($C1173="","",IFERROR(IF(_xlfn.XLOOKUP($C1173,tbl_StartedStatus[Bold ID],tbl_StartedStatus[Started])="Started","Yes",IF(_xlfn.XLOOKUP($C1173,tbl_StartedStatus[Bold ID],tbl_StartedStatus[Started])="No Show","No Show","")),""))</f>
        <v/>
      </c>
    </row>
    <row r="1174" spans="1:9" ht="15" customHeight="1" thickBot="1">
      <c r="A1174"/>
      <c r="B1174"/>
      <c r="C1174"/>
      <c r="D1174"/>
      <c r="E1174"/>
      <c r="H1174" s="644" t="str">
        <f>IF($C1174="","",IFERROR(IF(_xlfn.XLOOKUP($C1174,tbl_StartedStatus[Bold ID],tbl_StartedStatus[Started])="Started","Yes",IF(_xlfn.XLOOKUP($C1174,tbl_StartedStatus[Bold ID],tbl_StartedStatus[Started])="No Show","No Show","")),""))</f>
        <v/>
      </c>
    </row>
    <row r="1175" spans="1:9" ht="15" customHeight="1" thickBot="1">
      <c r="A1175"/>
      <c r="B1175"/>
      <c r="C1175" s="38"/>
      <c r="D1175"/>
      <c r="E1175"/>
      <c r="H1175" s="644" t="str">
        <f>IF($C1175="","",IFERROR(IF(_xlfn.XLOOKUP($C1175,tbl_StartedStatus[Bold ID],tbl_StartedStatus[Started])="Started","Yes",IF(_xlfn.XLOOKUP($C1175,tbl_StartedStatus[Bold ID],tbl_StartedStatus[Started])="No Show","No Show","")),""))</f>
        <v/>
      </c>
    </row>
    <row r="1176" spans="1:9" ht="15" customHeight="1" thickBot="1">
      <c r="A1176"/>
      <c r="B1176" s="38"/>
      <c r="C1176" s="38"/>
      <c r="D1176" s="38"/>
      <c r="E1176"/>
      <c r="H1176" s="644" t="str">
        <f>IF($C1176="","",IFERROR(IF(_xlfn.XLOOKUP($C1176,tbl_StartedStatus[Bold ID],tbl_StartedStatus[Started])="Started","Yes",IF(_xlfn.XLOOKUP($C1176,tbl_StartedStatus[Bold ID],tbl_StartedStatus[Started])="No Show","No Show","")),""))</f>
        <v/>
      </c>
    </row>
    <row r="1177" spans="1:9" ht="15" customHeight="1" thickBot="1">
      <c r="A1177"/>
      <c r="B1177" s="38"/>
      <c r="C1177" s="38"/>
      <c r="D1177" s="38"/>
      <c r="E1177"/>
      <c r="H1177" s="644" t="str">
        <f>IF($C1177="","",IFERROR(IF(_xlfn.XLOOKUP($C1177,tbl_StartedStatus[Bold ID],tbl_StartedStatus[Started])="Started","Yes",IF(_xlfn.XLOOKUP($C1177,tbl_StartedStatus[Bold ID],tbl_StartedStatus[Started])="No Show","No Show","")),""))</f>
        <v/>
      </c>
    </row>
    <row r="1178" spans="1:9" ht="15" customHeight="1" thickBot="1">
      <c r="A1178"/>
      <c r="B1178" s="38"/>
      <c r="C1178"/>
      <c r="D1178" s="38"/>
      <c r="E1178"/>
      <c r="H1178" s="644" t="str">
        <f>IF($C1178="","",IFERROR(IF(_xlfn.XLOOKUP($C1178,tbl_StartedStatus[Bold ID],tbl_StartedStatus[Started])="Started","Yes",IF(_xlfn.XLOOKUP($C1178,tbl_StartedStatus[Bold ID],tbl_StartedStatus[Started])="No Show","No Show","")),""))</f>
        <v/>
      </c>
    </row>
    <row r="1179" spans="1:9" ht="15" customHeight="1" thickBot="1">
      <c r="A1179"/>
      <c r="B1179"/>
      <c r="C1179" s="38"/>
      <c r="D1179"/>
      <c r="E1179"/>
      <c r="H1179" s="644" t="str">
        <f>IF($C1179="","",IFERROR(IF(_xlfn.XLOOKUP($C1179,tbl_StartedStatus[Bold ID],tbl_StartedStatus[Started])="Started","Yes",IF(_xlfn.XLOOKUP($C1179,tbl_StartedStatus[Bold ID],tbl_StartedStatus[Started])="No Show","No Show","")),""))</f>
        <v/>
      </c>
    </row>
    <row r="1180" spans="1:9" ht="15" customHeight="1" thickBot="1">
      <c r="A1180"/>
      <c r="B1180" s="38"/>
      <c r="C1180" s="38"/>
      <c r="D1180" s="38"/>
      <c r="E1180"/>
      <c r="H1180" s="644" t="str">
        <f>IF($C1180="","",IFERROR(IF(_xlfn.XLOOKUP($C1180,tbl_StartedStatus[Bold ID],tbl_StartedStatus[Started])="Started","Yes",IF(_xlfn.XLOOKUP($C1180,tbl_StartedStatus[Bold ID],tbl_StartedStatus[Started])="No Show","No Show","")),""))</f>
        <v/>
      </c>
    </row>
    <row r="1181" spans="1:9" ht="15" customHeight="1" thickBot="1">
      <c r="A1181"/>
      <c r="B1181" s="38"/>
      <c r="C1181"/>
      <c r="D1181" s="38"/>
      <c r="E1181"/>
      <c r="H1181" s="644" t="str">
        <f>IF($C1181="","",IFERROR(IF(_xlfn.XLOOKUP($C1181,tbl_StartedStatus[Bold ID],tbl_StartedStatus[Started])="Started","Yes",IF(_xlfn.XLOOKUP($C1181,tbl_StartedStatus[Bold ID],tbl_StartedStatus[Started])="No Show","No Show","")),""))</f>
        <v/>
      </c>
    </row>
    <row r="1182" spans="1:9" ht="15" customHeight="1" thickBot="1">
      <c r="A1182"/>
      <c r="B1182"/>
      <c r="C1182"/>
      <c r="D1182"/>
      <c r="E1182"/>
      <c r="H1182" s="644" t="str">
        <f>IF($C1182="","",IFERROR(IF(_xlfn.XLOOKUP($C1182,tbl_StartedStatus[Bold ID],tbl_StartedStatus[Started])="Started","Yes",IF(_xlfn.XLOOKUP($C1182,tbl_StartedStatus[Bold ID],tbl_StartedStatus[Started])="No Show","No Show","")),""))</f>
        <v/>
      </c>
    </row>
    <row r="1183" spans="1:9" s="639" customFormat="1" ht="15" customHeight="1" thickBot="1">
      <c r="A1183"/>
      <c r="B1183"/>
      <c r="C1183" s="38"/>
      <c r="D1183"/>
      <c r="E1183"/>
      <c r="F1183" s="638"/>
      <c r="G1183" s="638"/>
      <c r="H1183" s="644" t="str">
        <f>IF($C1183="","",IFERROR(IF(_xlfn.XLOOKUP($C1183,tbl_StartedStatus[Bold ID],tbl_StartedStatus[Started])="Started","Yes",IF(_xlfn.XLOOKUP($C1183,tbl_StartedStatus[Bold ID],tbl_StartedStatus[Started])="No Show","No Show","")),""))</f>
        <v/>
      </c>
      <c r="I1183" s="638"/>
    </row>
    <row r="1184" spans="1:9" ht="15" customHeight="1" thickBot="1">
      <c r="A1184"/>
      <c r="B1184" s="38"/>
      <c r="C1184" s="38"/>
      <c r="D1184" s="38"/>
      <c r="E1184"/>
      <c r="H1184" s="644" t="str">
        <f>IF($C1184="","",IFERROR(IF(_xlfn.XLOOKUP($C1184,tbl_StartedStatus[Bold ID],tbl_StartedStatus[Started])="Started","Yes",IF(_xlfn.XLOOKUP($C1184,tbl_StartedStatus[Bold ID],tbl_StartedStatus[Started])="No Show","No Show","")),""))</f>
        <v/>
      </c>
    </row>
    <row r="1185" spans="1:8" ht="15" customHeight="1" thickBot="1">
      <c r="A1185"/>
      <c r="B1185" s="38"/>
      <c r="C1185" s="38"/>
      <c r="D1185" s="38"/>
      <c r="E1185"/>
      <c r="H1185" s="644" t="str">
        <f>IF($C1185="","",IFERROR(IF(_xlfn.XLOOKUP($C1185,tbl_StartedStatus[Bold ID],tbl_StartedStatus[Started])="Started","Yes",IF(_xlfn.XLOOKUP($C1185,tbl_StartedStatus[Bold ID],tbl_StartedStatus[Started])="No Show","No Show","")),""))</f>
        <v/>
      </c>
    </row>
    <row r="1186" spans="1:8" ht="15" customHeight="1" thickBot="1">
      <c r="A1186"/>
      <c r="B1186" s="38"/>
      <c r="C1186" s="38"/>
      <c r="D1186" s="38"/>
      <c r="E1186"/>
      <c r="H1186" s="644" t="str">
        <f>IF($C1186="","",IFERROR(IF(_xlfn.XLOOKUP($C1186,tbl_StartedStatus[Bold ID],tbl_StartedStatus[Started])="Started","Yes",IF(_xlfn.XLOOKUP($C1186,tbl_StartedStatus[Bold ID],tbl_StartedStatus[Started])="No Show","No Show","")),""))</f>
        <v/>
      </c>
    </row>
    <row r="1187" spans="1:8" ht="15" customHeight="1" thickBot="1">
      <c r="A1187"/>
      <c r="B1187" s="38"/>
      <c r="C1187" s="38"/>
      <c r="D1187" s="38"/>
      <c r="E1187"/>
      <c r="H1187" s="644" t="str">
        <f>IF($C1187="","",IFERROR(IF(_xlfn.XLOOKUP($C1187,tbl_StartedStatus[Bold ID],tbl_StartedStatus[Started])="Started","Yes",IF(_xlfn.XLOOKUP($C1187,tbl_StartedStatus[Bold ID],tbl_StartedStatus[Started])="No Show","No Show","")),""))</f>
        <v/>
      </c>
    </row>
    <row r="1188" spans="1:8" ht="15" customHeight="1" thickBot="1">
      <c r="A1188"/>
      <c r="B1188" s="38"/>
      <c r="C1188" s="38"/>
      <c r="D1188" s="38"/>
      <c r="E1188"/>
      <c r="H1188" s="644" t="str">
        <f>IF($C1188="","",IFERROR(IF(_xlfn.XLOOKUP($C1188,tbl_StartedStatus[Bold ID],tbl_StartedStatus[Started])="Started","Yes",IF(_xlfn.XLOOKUP($C1188,tbl_StartedStatus[Bold ID],tbl_StartedStatus[Started])="No Show","No Show","")),""))</f>
        <v/>
      </c>
    </row>
    <row r="1189" spans="1:8" ht="15" customHeight="1" thickBot="1">
      <c r="A1189"/>
      <c r="B1189" s="38"/>
      <c r="C1189"/>
      <c r="D1189" s="38"/>
      <c r="E1189"/>
      <c r="H1189" s="644" t="str">
        <f>IF($C1189="","",IFERROR(IF(_xlfn.XLOOKUP($C1189,tbl_StartedStatus[Bold ID],tbl_StartedStatus[Started])="Started","Yes",IF(_xlfn.XLOOKUP($C1189,tbl_StartedStatus[Bold ID],tbl_StartedStatus[Started])="No Show","No Show","")),""))</f>
        <v/>
      </c>
    </row>
    <row r="1190" spans="1:8" ht="15" customHeight="1" thickBot="1">
      <c r="A1190"/>
      <c r="B1190"/>
      <c r="C1190" s="38"/>
      <c r="D1190"/>
      <c r="E1190"/>
      <c r="H1190" s="644" t="str">
        <f>IF($C1190="","",IFERROR(IF(_xlfn.XLOOKUP($C1190,tbl_StartedStatus[Bold ID],tbl_StartedStatus[Started])="Started","Yes",IF(_xlfn.XLOOKUP($C1190,tbl_StartedStatus[Bold ID],tbl_StartedStatus[Started])="No Show","No Show","")),""))</f>
        <v/>
      </c>
    </row>
    <row r="1191" spans="1:8" ht="15" customHeight="1" thickBot="1">
      <c r="A1191"/>
      <c r="B1191" s="38"/>
      <c r="C1191" s="38"/>
      <c r="D1191" s="38"/>
      <c r="E1191"/>
      <c r="H1191" s="644" t="str">
        <f>IF($C1191="","",IFERROR(IF(_xlfn.XLOOKUP($C1191,tbl_StartedStatus[Bold ID],tbl_StartedStatus[Started])="Started","Yes",IF(_xlfn.XLOOKUP($C1191,tbl_StartedStatus[Bold ID],tbl_StartedStatus[Started])="No Show","No Show","")),""))</f>
        <v/>
      </c>
    </row>
    <row r="1192" spans="1:8" ht="15" customHeight="1" thickBot="1">
      <c r="A1192"/>
      <c r="B1192" s="38"/>
      <c r="C1192" s="38"/>
      <c r="D1192" s="38"/>
      <c r="E1192"/>
      <c r="H1192" s="644" t="str">
        <f>IF($C1192="","",IFERROR(IF(_xlfn.XLOOKUP($C1192,tbl_StartedStatus[Bold ID],tbl_StartedStatus[Started])="Started","Yes",IF(_xlfn.XLOOKUP($C1192,tbl_StartedStatus[Bold ID],tbl_StartedStatus[Started])="No Show","No Show","")),""))</f>
        <v/>
      </c>
    </row>
    <row r="1193" spans="1:8" ht="15" customHeight="1" thickBot="1">
      <c r="A1193"/>
      <c r="B1193" s="38"/>
      <c r="C1193" s="38"/>
      <c r="D1193" s="38"/>
      <c r="E1193"/>
      <c r="H1193" s="644" t="str">
        <f>IF($C1193="","",IFERROR(IF(_xlfn.XLOOKUP($C1193,tbl_StartedStatus[Bold ID],tbl_StartedStatus[Started])="Started","Yes",IF(_xlfn.XLOOKUP($C1193,tbl_StartedStatus[Bold ID],tbl_StartedStatus[Started])="No Show","No Show","")),""))</f>
        <v/>
      </c>
    </row>
    <row r="1194" spans="1:8" ht="15" customHeight="1" thickBot="1">
      <c r="A1194"/>
      <c r="B1194" s="38"/>
      <c r="C1194" s="38"/>
      <c r="D1194" s="38"/>
      <c r="E1194"/>
      <c r="H1194" s="644" t="str">
        <f>IF($C1194="","",IFERROR(IF(_xlfn.XLOOKUP($C1194,tbl_StartedStatus[Bold ID],tbl_StartedStatus[Started])="Started","Yes",IF(_xlfn.XLOOKUP($C1194,tbl_StartedStatus[Bold ID],tbl_StartedStatus[Started])="No Show","No Show","")),""))</f>
        <v/>
      </c>
    </row>
    <row r="1195" spans="1:8" ht="15" customHeight="1" thickBot="1">
      <c r="A1195"/>
      <c r="B1195" s="38"/>
      <c r="C1195" s="38"/>
      <c r="D1195" s="38"/>
      <c r="E1195"/>
      <c r="H1195" s="644" t="str">
        <f>IF($C1195="","",IFERROR(IF(_xlfn.XLOOKUP($C1195,tbl_StartedStatus[Bold ID],tbl_StartedStatus[Started])="Started","Yes",IF(_xlfn.XLOOKUP($C1195,tbl_StartedStatus[Bold ID],tbl_StartedStatus[Started])="No Show","No Show","")),""))</f>
        <v/>
      </c>
    </row>
    <row r="1196" spans="1:8" ht="15" customHeight="1" thickBot="1">
      <c r="A1196"/>
      <c r="B1196" s="38"/>
      <c r="C1196"/>
      <c r="D1196" s="38"/>
      <c r="E1196"/>
      <c r="H1196" s="644" t="str">
        <f>IF($C1196="","",IFERROR(IF(_xlfn.XLOOKUP($C1196,tbl_StartedStatus[Bold ID],tbl_StartedStatus[Started])="Started","Yes",IF(_xlfn.XLOOKUP($C1196,tbl_StartedStatus[Bold ID],tbl_StartedStatus[Started])="No Show","No Show","")),""))</f>
        <v/>
      </c>
    </row>
    <row r="1197" spans="1:8" ht="15" customHeight="1" thickBot="1">
      <c r="A1197"/>
      <c r="B1197"/>
      <c r="C1197" s="38"/>
      <c r="D1197"/>
      <c r="E1197"/>
      <c r="H1197" s="644" t="str">
        <f>IF($C1197="","",IFERROR(IF(_xlfn.XLOOKUP($C1197,tbl_StartedStatus[Bold ID],tbl_StartedStatus[Started])="Started","Yes",IF(_xlfn.XLOOKUP($C1197,tbl_StartedStatus[Bold ID],tbl_StartedStatus[Started])="No Show","No Show","")),""))</f>
        <v/>
      </c>
    </row>
    <row r="1198" spans="1:8" ht="15" customHeight="1" thickBot="1">
      <c r="A1198"/>
      <c r="B1198" s="38"/>
      <c r="C1198" s="38"/>
      <c r="D1198" s="38"/>
      <c r="E1198"/>
      <c r="H1198" s="644" t="str">
        <f>IF($C1198="","",IFERROR(IF(_xlfn.XLOOKUP($C1198,tbl_StartedStatus[Bold ID],tbl_StartedStatus[Started])="Started","Yes",IF(_xlfn.XLOOKUP($C1198,tbl_StartedStatus[Bold ID],tbl_StartedStatus[Started])="No Show","No Show","")),""))</f>
        <v/>
      </c>
    </row>
    <row r="1199" spans="1:8" ht="15" customHeight="1" thickBot="1">
      <c r="A1199"/>
      <c r="B1199" s="38"/>
      <c r="C1199" s="38"/>
      <c r="D1199" s="38"/>
      <c r="E1199"/>
      <c r="H1199" s="644" t="str">
        <f>IF($C1199="","",IFERROR(IF(_xlfn.XLOOKUP($C1199,tbl_StartedStatus[Bold ID],tbl_StartedStatus[Started])="Started","Yes",IF(_xlfn.XLOOKUP($C1199,tbl_StartedStatus[Bold ID],tbl_StartedStatus[Started])="No Show","No Show","")),""))</f>
        <v/>
      </c>
    </row>
    <row r="1200" spans="1:8" ht="15" customHeight="1" thickBot="1">
      <c r="A1200"/>
      <c r="B1200" s="38"/>
      <c r="C1200"/>
      <c r="D1200" s="38"/>
      <c r="E1200"/>
      <c r="H1200" s="644" t="str">
        <f>IF($C1200="","",IFERROR(IF(_xlfn.XLOOKUP($C1200,tbl_StartedStatus[Bold ID],tbl_StartedStatus[Started])="Started","Yes",IF(_xlfn.XLOOKUP($C1200,tbl_StartedStatus[Bold ID],tbl_StartedStatus[Started])="No Show","No Show","")),""))</f>
        <v/>
      </c>
    </row>
    <row r="1201" spans="1:9" ht="15" customHeight="1" thickBot="1">
      <c r="A1201"/>
      <c r="B1201"/>
      <c r="C1201" s="38"/>
      <c r="D1201"/>
      <c r="E1201"/>
      <c r="H1201" s="644" t="str">
        <f>IF($C1201="","",IFERROR(IF(_xlfn.XLOOKUP($C1201,tbl_StartedStatus[Bold ID],tbl_StartedStatus[Started])="Started","Yes",IF(_xlfn.XLOOKUP($C1201,tbl_StartedStatus[Bold ID],tbl_StartedStatus[Started])="No Show","No Show","")),""))</f>
        <v/>
      </c>
    </row>
    <row r="1202" spans="1:9" ht="15" customHeight="1" thickBot="1">
      <c r="A1202"/>
      <c r="B1202" s="38"/>
      <c r="C1202" s="38"/>
      <c r="D1202" s="38"/>
      <c r="E1202"/>
      <c r="H1202" s="644" t="str">
        <f>IF($C1202="","",IFERROR(IF(_xlfn.XLOOKUP($C1202,tbl_StartedStatus[Bold ID],tbl_StartedStatus[Started])="Started","Yes",IF(_xlfn.XLOOKUP($C1202,tbl_StartedStatus[Bold ID],tbl_StartedStatus[Started])="No Show","No Show","")),""))</f>
        <v/>
      </c>
    </row>
    <row r="1203" spans="1:9" ht="15" customHeight="1" thickBot="1">
      <c r="A1203"/>
      <c r="B1203" s="38"/>
      <c r="C1203" s="38"/>
      <c r="D1203" s="38"/>
      <c r="E1203"/>
      <c r="H1203" s="644" t="str">
        <f>IF($C1203="","",IFERROR(IF(_xlfn.XLOOKUP($C1203,tbl_StartedStatus[Bold ID],tbl_StartedStatus[Started])="Started","Yes",IF(_xlfn.XLOOKUP($C1203,tbl_StartedStatus[Bold ID],tbl_StartedStatus[Started])="No Show","No Show","")),""))</f>
        <v/>
      </c>
    </row>
    <row r="1204" spans="1:9" ht="15" customHeight="1" thickBot="1">
      <c r="A1204"/>
      <c r="B1204" s="38"/>
      <c r="C1204" s="38"/>
      <c r="D1204" s="38"/>
      <c r="E1204"/>
      <c r="H1204" s="644" t="str">
        <f>IF($C1204="","",IFERROR(IF(_xlfn.XLOOKUP($C1204,tbl_StartedStatus[Bold ID],tbl_StartedStatus[Started])="Started","Yes",IF(_xlfn.XLOOKUP($C1204,tbl_StartedStatus[Bold ID],tbl_StartedStatus[Started])="No Show","No Show","")),""))</f>
        <v/>
      </c>
    </row>
    <row r="1205" spans="1:9" s="639" customFormat="1" ht="15" customHeight="1" thickBot="1">
      <c r="A1205"/>
      <c r="B1205" s="38"/>
      <c r="C1205" s="38"/>
      <c r="D1205" s="38"/>
      <c r="E1205"/>
      <c r="F1205" s="638"/>
      <c r="G1205" s="638"/>
      <c r="H1205" s="644" t="str">
        <f>IF($C1205="","",IFERROR(IF(_xlfn.XLOOKUP($C1205,tbl_StartedStatus[Bold ID],tbl_StartedStatus[Started])="Started","Yes",IF(_xlfn.XLOOKUP($C1205,tbl_StartedStatus[Bold ID],tbl_StartedStatus[Started])="No Show","No Show","")),""))</f>
        <v/>
      </c>
      <c r="I1205" s="638"/>
    </row>
    <row r="1206" spans="1:9" ht="15" customHeight="1" thickBot="1">
      <c r="A1206"/>
      <c r="B1206" s="38"/>
      <c r="C1206" s="38"/>
      <c r="D1206" s="38"/>
      <c r="E1206"/>
      <c r="H1206" s="644" t="str">
        <f>IF($C1206="","",IFERROR(IF(_xlfn.XLOOKUP($C1206,tbl_StartedStatus[Bold ID],tbl_StartedStatus[Started])="Started","Yes",IF(_xlfn.XLOOKUP($C1206,tbl_StartedStatus[Bold ID],tbl_StartedStatus[Started])="No Show","No Show","")),""))</f>
        <v/>
      </c>
    </row>
    <row r="1207" spans="1:9" ht="15" customHeight="1" thickBot="1">
      <c r="A1207"/>
      <c r="B1207" s="38"/>
      <c r="C1207" s="38"/>
      <c r="D1207" s="38"/>
      <c r="E1207"/>
      <c r="H1207" s="644" t="str">
        <f>IF($C1207="","",IFERROR(IF(_xlfn.XLOOKUP($C1207,tbl_StartedStatus[Bold ID],tbl_StartedStatus[Started])="Started","Yes",IF(_xlfn.XLOOKUP($C1207,tbl_StartedStatus[Bold ID],tbl_StartedStatus[Started])="No Show","No Show","")),""))</f>
        <v/>
      </c>
    </row>
    <row r="1208" spans="1:9" ht="15" customHeight="1" thickBot="1">
      <c r="A1208"/>
      <c r="B1208" s="38"/>
      <c r="C1208" s="38"/>
      <c r="D1208" s="38"/>
      <c r="E1208"/>
      <c r="H1208" s="644" t="str">
        <f>IF($C1208="","",IFERROR(IF(_xlfn.XLOOKUP($C1208,tbl_StartedStatus[Bold ID],tbl_StartedStatus[Started])="Started","Yes",IF(_xlfn.XLOOKUP($C1208,tbl_StartedStatus[Bold ID],tbl_StartedStatus[Started])="No Show","No Show","")),""))</f>
        <v/>
      </c>
    </row>
    <row r="1209" spans="1:9" ht="15" customHeight="1" thickBot="1">
      <c r="A1209"/>
      <c r="B1209" s="38"/>
      <c r="C1209" s="38"/>
      <c r="D1209" s="38"/>
      <c r="E1209"/>
      <c r="H1209" s="644" t="str">
        <f>IF($C1209="","",IFERROR(IF(_xlfn.XLOOKUP($C1209,tbl_StartedStatus[Bold ID],tbl_StartedStatus[Started])="Started","Yes",IF(_xlfn.XLOOKUP($C1209,tbl_StartedStatus[Bold ID],tbl_StartedStatus[Started])="No Show","No Show","")),""))</f>
        <v/>
      </c>
    </row>
    <row r="1210" spans="1:9" ht="15" customHeight="1" thickBot="1">
      <c r="A1210"/>
      <c r="B1210" s="38"/>
      <c r="C1210" s="38"/>
      <c r="D1210" s="38"/>
      <c r="E1210"/>
      <c r="H1210" s="644" t="str">
        <f>IF($C1210="","",IFERROR(IF(_xlfn.XLOOKUP($C1210,tbl_StartedStatus[Bold ID],tbl_StartedStatus[Started])="Started","Yes",IF(_xlfn.XLOOKUP($C1210,tbl_StartedStatus[Bold ID],tbl_StartedStatus[Started])="No Show","No Show","")),""))</f>
        <v/>
      </c>
    </row>
    <row r="1211" spans="1:9" ht="15" customHeight="1" thickBot="1">
      <c r="A1211"/>
      <c r="B1211" s="38"/>
      <c r="C1211" s="38"/>
      <c r="D1211" s="38"/>
      <c r="E1211"/>
      <c r="H1211" s="644" t="str">
        <f>IF($C1211="","",IFERROR(IF(_xlfn.XLOOKUP($C1211,tbl_StartedStatus[Bold ID],tbl_StartedStatus[Started])="Started","Yes",IF(_xlfn.XLOOKUP($C1211,tbl_StartedStatus[Bold ID],tbl_StartedStatus[Started])="No Show","No Show","")),""))</f>
        <v/>
      </c>
    </row>
    <row r="1212" spans="1:9" ht="15" customHeight="1" thickBot="1">
      <c r="A1212"/>
      <c r="B1212" s="38"/>
      <c r="C1212" s="38"/>
      <c r="D1212" s="38"/>
      <c r="E1212"/>
      <c r="H1212" s="644" t="str">
        <f>IF($C1212="","",IFERROR(IF(_xlfn.XLOOKUP($C1212,tbl_StartedStatus[Bold ID],tbl_StartedStatus[Started])="Started","Yes",IF(_xlfn.XLOOKUP($C1212,tbl_StartedStatus[Bold ID],tbl_StartedStatus[Started])="No Show","No Show","")),""))</f>
        <v/>
      </c>
    </row>
    <row r="1213" spans="1:9" ht="15" customHeight="1" thickBot="1">
      <c r="A1213"/>
      <c r="B1213" s="38"/>
      <c r="C1213"/>
      <c r="D1213" s="38"/>
      <c r="E1213"/>
      <c r="H1213" s="644" t="str">
        <f>IF($C1213="","",IFERROR(IF(_xlfn.XLOOKUP($C1213,tbl_StartedStatus[Bold ID],tbl_StartedStatus[Started])="Started","Yes",IF(_xlfn.XLOOKUP($C1213,tbl_StartedStatus[Bold ID],tbl_StartedStatus[Started])="No Show","No Show","")),""))</f>
        <v/>
      </c>
    </row>
    <row r="1214" spans="1:9" ht="15" customHeight="1" thickBot="1">
      <c r="A1214"/>
      <c r="B1214"/>
      <c r="C1214" s="38"/>
      <c r="D1214"/>
      <c r="E1214"/>
      <c r="H1214" s="644" t="str">
        <f>IF($C1214="","",IFERROR(IF(_xlfn.XLOOKUP($C1214,tbl_StartedStatus[Bold ID],tbl_StartedStatus[Started])="Started","Yes",IF(_xlfn.XLOOKUP($C1214,tbl_StartedStatus[Bold ID],tbl_StartedStatus[Started])="No Show","No Show","")),""))</f>
        <v/>
      </c>
    </row>
    <row r="1215" spans="1:9" ht="15" customHeight="1" thickBot="1">
      <c r="A1215"/>
      <c r="B1215" s="38"/>
      <c r="C1215" s="38"/>
      <c r="D1215" s="38"/>
      <c r="E1215"/>
      <c r="H1215" s="644" t="str">
        <f>IF($C1215="","",IFERROR(IF(_xlfn.XLOOKUP($C1215,tbl_StartedStatus[Bold ID],tbl_StartedStatus[Started])="Started","Yes",IF(_xlfn.XLOOKUP($C1215,tbl_StartedStatus[Bold ID],tbl_StartedStatus[Started])="No Show","No Show","")),""))</f>
        <v/>
      </c>
    </row>
    <row r="1216" spans="1:9" ht="15" customHeight="1" thickBot="1">
      <c r="A1216"/>
      <c r="B1216" s="38"/>
      <c r="C1216" s="38"/>
      <c r="D1216" s="38"/>
      <c r="E1216"/>
      <c r="H1216" s="644" t="str">
        <f>IF($C1216="","",IFERROR(IF(_xlfn.XLOOKUP($C1216,tbl_StartedStatus[Bold ID],tbl_StartedStatus[Started])="Started","Yes",IF(_xlfn.XLOOKUP($C1216,tbl_StartedStatus[Bold ID],tbl_StartedStatus[Started])="No Show","No Show","")),""))</f>
        <v/>
      </c>
    </row>
    <row r="1217" spans="1:9" ht="15" customHeight="1" thickBot="1">
      <c r="A1217"/>
      <c r="B1217" s="38"/>
      <c r="C1217"/>
      <c r="D1217" s="38"/>
      <c r="E1217"/>
      <c r="H1217" s="644" t="str">
        <f>IF($C1217="","",IFERROR(IF(_xlfn.XLOOKUP($C1217,tbl_StartedStatus[Bold ID],tbl_StartedStatus[Started])="Started","Yes",IF(_xlfn.XLOOKUP($C1217,tbl_StartedStatus[Bold ID],tbl_StartedStatus[Started])="No Show","No Show","")),""))</f>
        <v/>
      </c>
    </row>
    <row r="1218" spans="1:9" ht="15" customHeight="1" thickBot="1">
      <c r="A1218"/>
      <c r="B1218"/>
      <c r="C1218" s="38"/>
      <c r="D1218"/>
      <c r="E1218"/>
      <c r="H1218" s="644" t="str">
        <f>IF($C1218="","",IFERROR(IF(_xlfn.XLOOKUP($C1218,tbl_StartedStatus[Bold ID],tbl_StartedStatus[Started])="Started","Yes",IF(_xlfn.XLOOKUP($C1218,tbl_StartedStatus[Bold ID],tbl_StartedStatus[Started])="No Show","No Show","")),""))</f>
        <v/>
      </c>
    </row>
    <row r="1219" spans="1:9" ht="15" customHeight="1" thickBot="1">
      <c r="A1219"/>
      <c r="B1219" s="38"/>
      <c r="C1219"/>
      <c r="D1219" s="38"/>
      <c r="E1219"/>
      <c r="H1219" s="644" t="str">
        <f>IF($C1219="","",IFERROR(IF(_xlfn.XLOOKUP($C1219,tbl_StartedStatus[Bold ID],tbl_StartedStatus[Started])="Started","Yes",IF(_xlfn.XLOOKUP($C1219,tbl_StartedStatus[Bold ID],tbl_StartedStatus[Started])="No Show","No Show","")),""))</f>
        <v/>
      </c>
    </row>
    <row r="1220" spans="1:9" ht="15" customHeight="1" thickBot="1">
      <c r="A1220"/>
      <c r="B1220"/>
      <c r="C1220" s="38"/>
      <c r="D1220"/>
      <c r="E1220"/>
      <c r="H1220" s="644" t="str">
        <f>IF($C1220="","",IFERROR(IF(_xlfn.XLOOKUP($C1220,tbl_StartedStatus[Bold ID],tbl_StartedStatus[Started])="Started","Yes",IF(_xlfn.XLOOKUP($C1220,tbl_StartedStatus[Bold ID],tbl_StartedStatus[Started])="No Show","No Show","")),""))</f>
        <v/>
      </c>
    </row>
    <row r="1221" spans="1:9" ht="15" customHeight="1" thickBot="1">
      <c r="A1221"/>
      <c r="B1221" s="38"/>
      <c r="C1221" s="38"/>
      <c r="D1221" s="38"/>
      <c r="E1221"/>
      <c r="H1221" s="644" t="str">
        <f>IF($C1221="","",IFERROR(IF(_xlfn.XLOOKUP($C1221,tbl_StartedStatus[Bold ID],tbl_StartedStatus[Started])="Started","Yes",IF(_xlfn.XLOOKUP($C1221,tbl_StartedStatus[Bold ID],tbl_StartedStatus[Started])="No Show","No Show","")),""))</f>
        <v/>
      </c>
    </row>
    <row r="1222" spans="1:9" ht="15" customHeight="1" thickBot="1">
      <c r="A1222"/>
      <c r="B1222" s="38"/>
      <c r="C1222"/>
      <c r="D1222" s="38"/>
      <c r="E1222"/>
      <c r="H1222" s="644" t="str">
        <f>IF($C1222="","",IFERROR(IF(_xlfn.XLOOKUP($C1222,tbl_StartedStatus[Bold ID],tbl_StartedStatus[Started])="Started","Yes",IF(_xlfn.XLOOKUP($C1222,tbl_StartedStatus[Bold ID],tbl_StartedStatus[Started])="No Show","No Show","")),""))</f>
        <v/>
      </c>
    </row>
    <row r="1223" spans="1:9" ht="15" customHeight="1" thickBot="1">
      <c r="A1223"/>
      <c r="B1223"/>
      <c r="C1223"/>
      <c r="D1223"/>
      <c r="E1223"/>
      <c r="H1223" s="644" t="str">
        <f>IF($C1223="","",IFERROR(IF(_xlfn.XLOOKUP($C1223,tbl_StartedStatus[Bold ID],tbl_StartedStatus[Started])="Started","Yes",IF(_xlfn.XLOOKUP($C1223,tbl_StartedStatus[Bold ID],tbl_StartedStatus[Started])="No Show","No Show","")),""))</f>
        <v/>
      </c>
    </row>
    <row r="1224" spans="1:9" ht="15" customHeight="1" thickBot="1">
      <c r="A1224"/>
      <c r="B1224"/>
      <c r="C1224" s="38"/>
      <c r="D1224"/>
      <c r="E1224"/>
      <c r="F1224" s="639"/>
      <c r="G1224" s="639"/>
      <c r="H1224" s="644" t="str">
        <f>IF($C1224="","",IFERROR(IF(_xlfn.XLOOKUP($C1224,tbl_StartedStatus[Bold ID],tbl_StartedStatus[Started])="Started","Yes",IF(_xlfn.XLOOKUP($C1224,tbl_StartedStatus[Bold ID],tbl_StartedStatus[Started])="No Show","No Show","")),""))</f>
        <v/>
      </c>
      <c r="I1224" s="639"/>
    </row>
    <row r="1225" spans="1:9" ht="15" customHeight="1" thickBot="1">
      <c r="A1225"/>
      <c r="B1225" s="38"/>
      <c r="C1225"/>
      <c r="D1225" s="38"/>
      <c r="E1225"/>
      <c r="H1225" s="644" t="str">
        <f>IF($C1225="","",IFERROR(IF(_xlfn.XLOOKUP($C1225,tbl_StartedStatus[Bold ID],tbl_StartedStatus[Started])="Started","Yes",IF(_xlfn.XLOOKUP($C1225,tbl_StartedStatus[Bold ID],tbl_StartedStatus[Started])="No Show","No Show","")),""))</f>
        <v/>
      </c>
    </row>
    <row r="1226" spans="1:9" ht="15" customHeight="1" thickBot="1">
      <c r="A1226"/>
      <c r="B1226"/>
      <c r="C1226" s="38"/>
      <c r="D1226"/>
      <c r="E1226"/>
      <c r="H1226" s="644" t="str">
        <f>IF($C1226="","",IFERROR(IF(_xlfn.XLOOKUP($C1226,tbl_StartedStatus[Bold ID],tbl_StartedStatus[Started])="Started","Yes",IF(_xlfn.XLOOKUP($C1226,tbl_StartedStatus[Bold ID],tbl_StartedStatus[Started])="No Show","No Show","")),""))</f>
        <v/>
      </c>
    </row>
    <row r="1227" spans="1:9" ht="15" customHeight="1" thickBot="1">
      <c r="A1227"/>
      <c r="B1227" s="38"/>
      <c r="C1227" s="38"/>
      <c r="D1227" s="38"/>
      <c r="E1227"/>
      <c r="H1227" s="644" t="str">
        <f>IF($C1227="","",IFERROR(IF(_xlfn.XLOOKUP($C1227,tbl_StartedStatus[Bold ID],tbl_StartedStatus[Started])="Started","Yes",IF(_xlfn.XLOOKUP($C1227,tbl_StartedStatus[Bold ID],tbl_StartedStatus[Started])="No Show","No Show","")),""))</f>
        <v/>
      </c>
    </row>
    <row r="1228" spans="1:9" ht="15" customHeight="1" thickBot="1">
      <c r="A1228"/>
      <c r="B1228" s="38"/>
      <c r="C1228" s="38"/>
      <c r="D1228" s="38"/>
      <c r="E1228"/>
      <c r="H1228" s="644" t="str">
        <f>IF($C1228="","",IFERROR(IF(_xlfn.XLOOKUP($C1228,tbl_StartedStatus[Bold ID],tbl_StartedStatus[Started])="Started","Yes",IF(_xlfn.XLOOKUP($C1228,tbl_StartedStatus[Bold ID],tbl_StartedStatus[Started])="No Show","No Show","")),""))</f>
        <v/>
      </c>
    </row>
    <row r="1229" spans="1:9" ht="15" customHeight="1" thickBot="1">
      <c r="A1229"/>
      <c r="B1229" s="38"/>
      <c r="C1229" s="38"/>
      <c r="D1229" s="38"/>
      <c r="E1229"/>
      <c r="H1229" s="644" t="str">
        <f>IF($C1229="","",IFERROR(IF(_xlfn.XLOOKUP($C1229,tbl_StartedStatus[Bold ID],tbl_StartedStatus[Started])="Started","Yes",IF(_xlfn.XLOOKUP($C1229,tbl_StartedStatus[Bold ID],tbl_StartedStatus[Started])="No Show","No Show","")),""))</f>
        <v/>
      </c>
    </row>
    <row r="1230" spans="1:9" ht="15" customHeight="1" thickBot="1">
      <c r="A1230"/>
      <c r="B1230" s="38"/>
      <c r="C1230" s="38"/>
      <c r="D1230" s="38"/>
      <c r="E1230"/>
      <c r="H1230" s="644" t="str">
        <f>IF($C1230="","",IFERROR(IF(_xlfn.XLOOKUP($C1230,tbl_StartedStatus[Bold ID],tbl_StartedStatus[Started])="Started","Yes",IF(_xlfn.XLOOKUP($C1230,tbl_StartedStatus[Bold ID],tbl_StartedStatus[Started])="No Show","No Show","")),""))</f>
        <v/>
      </c>
    </row>
    <row r="1231" spans="1:9" ht="15" customHeight="1" thickBot="1">
      <c r="A1231"/>
      <c r="B1231" s="38"/>
      <c r="C1231" s="38"/>
      <c r="D1231" s="38"/>
      <c r="E1231"/>
      <c r="H1231" s="644" t="str">
        <f>IF($C1231="","",IFERROR(IF(_xlfn.XLOOKUP($C1231,tbl_StartedStatus[Bold ID],tbl_StartedStatus[Started])="Started","Yes",IF(_xlfn.XLOOKUP($C1231,tbl_StartedStatus[Bold ID],tbl_StartedStatus[Started])="No Show","No Show","")),""))</f>
        <v/>
      </c>
    </row>
    <row r="1232" spans="1:9" ht="15" customHeight="1" thickBot="1">
      <c r="A1232"/>
      <c r="B1232" s="38"/>
      <c r="C1232" s="38"/>
      <c r="D1232" s="38"/>
      <c r="E1232"/>
      <c r="H1232" s="644" t="str">
        <f>IF($C1232="","",IFERROR(IF(_xlfn.XLOOKUP($C1232,tbl_StartedStatus[Bold ID],tbl_StartedStatus[Started])="Started","Yes",IF(_xlfn.XLOOKUP($C1232,tbl_StartedStatus[Bold ID],tbl_StartedStatus[Started])="No Show","No Show","")),""))</f>
        <v/>
      </c>
    </row>
    <row r="1233" spans="1:9" ht="15" customHeight="1" thickBot="1">
      <c r="A1233"/>
      <c r="B1233" s="38"/>
      <c r="C1233" s="38"/>
      <c r="D1233" s="38"/>
      <c r="E1233"/>
      <c r="H1233" s="644" t="str">
        <f>IF($C1233="","",IFERROR(IF(_xlfn.XLOOKUP($C1233,tbl_StartedStatus[Bold ID],tbl_StartedStatus[Started])="Started","Yes",IF(_xlfn.XLOOKUP($C1233,tbl_StartedStatus[Bold ID],tbl_StartedStatus[Started])="No Show","No Show","")),""))</f>
        <v/>
      </c>
    </row>
    <row r="1234" spans="1:9" ht="15" customHeight="1" thickBot="1">
      <c r="A1234"/>
      <c r="B1234" s="38"/>
      <c r="C1234"/>
      <c r="D1234" s="38"/>
      <c r="E1234"/>
      <c r="H1234" s="644" t="str">
        <f>IF($C1234="","",IFERROR(IF(_xlfn.XLOOKUP($C1234,tbl_StartedStatus[Bold ID],tbl_StartedStatus[Started])="Started","Yes",IF(_xlfn.XLOOKUP($C1234,tbl_StartedStatus[Bold ID],tbl_StartedStatus[Started])="No Show","No Show","")),""))</f>
        <v/>
      </c>
    </row>
    <row r="1235" spans="1:9" ht="15" customHeight="1" thickBot="1">
      <c r="A1235"/>
      <c r="B1235"/>
      <c r="C1235"/>
      <c r="D1235"/>
      <c r="E1235"/>
      <c r="H1235" s="644" t="str">
        <f>IF($C1235="","",IFERROR(IF(_xlfn.XLOOKUP($C1235,tbl_StartedStatus[Bold ID],tbl_StartedStatus[Started])="Started","Yes",IF(_xlfn.XLOOKUP($C1235,tbl_StartedStatus[Bold ID],tbl_StartedStatus[Started])="No Show","No Show","")),""))</f>
        <v/>
      </c>
    </row>
    <row r="1236" spans="1:9" ht="15" customHeight="1" thickBot="1">
      <c r="A1236"/>
      <c r="B1236"/>
      <c r="C1236" s="38"/>
      <c r="D1236"/>
      <c r="E1236"/>
      <c r="H1236" s="644" t="str">
        <f>IF($C1236="","",IFERROR(IF(_xlfn.XLOOKUP($C1236,tbl_StartedStatus[Bold ID],tbl_StartedStatus[Started])="Started","Yes",IF(_xlfn.XLOOKUP($C1236,tbl_StartedStatus[Bold ID],tbl_StartedStatus[Started])="No Show","No Show","")),""))</f>
        <v/>
      </c>
    </row>
    <row r="1237" spans="1:9" ht="15" customHeight="1" thickBot="1">
      <c r="A1237"/>
      <c r="B1237" s="38"/>
      <c r="C1237"/>
      <c r="D1237" s="38"/>
      <c r="E1237"/>
      <c r="H1237" s="644" t="str">
        <f>IF($C1237="","",IFERROR(IF(_xlfn.XLOOKUP($C1237,tbl_StartedStatus[Bold ID],tbl_StartedStatus[Started])="Started","Yes",IF(_xlfn.XLOOKUP($C1237,tbl_StartedStatus[Bold ID],tbl_StartedStatus[Started])="No Show","No Show","")),""))</f>
        <v/>
      </c>
    </row>
    <row r="1238" spans="1:9" ht="15" customHeight="1" thickBot="1">
      <c r="A1238"/>
      <c r="B1238"/>
      <c r="C1238" s="38"/>
      <c r="D1238"/>
      <c r="E1238"/>
      <c r="H1238" s="644" t="str">
        <f>IF($C1238="","",IFERROR(IF(_xlfn.XLOOKUP($C1238,tbl_StartedStatus[Bold ID],tbl_StartedStatus[Started])="Started","Yes",IF(_xlfn.XLOOKUP($C1238,tbl_StartedStatus[Bold ID],tbl_StartedStatus[Started])="No Show","No Show","")),""))</f>
        <v/>
      </c>
    </row>
    <row r="1239" spans="1:9" ht="15" customHeight="1" thickBot="1">
      <c r="A1239"/>
      <c r="B1239" s="38"/>
      <c r="C1239" s="38"/>
      <c r="D1239" s="38"/>
      <c r="E1239"/>
      <c r="H1239" s="644" t="str">
        <f>IF($C1239="","",IFERROR(IF(_xlfn.XLOOKUP($C1239,tbl_StartedStatus[Bold ID],tbl_StartedStatus[Started])="Started","Yes",IF(_xlfn.XLOOKUP($C1239,tbl_StartedStatus[Bold ID],tbl_StartedStatus[Started])="No Show","No Show","")),""))</f>
        <v/>
      </c>
    </row>
    <row r="1240" spans="1:9" ht="15" customHeight="1" thickBot="1">
      <c r="A1240"/>
      <c r="B1240" s="38"/>
      <c r="C1240" s="38"/>
      <c r="D1240" s="38"/>
      <c r="E1240"/>
      <c r="H1240" s="644" t="str">
        <f>IF($C1240="","",IFERROR(IF(_xlfn.XLOOKUP($C1240,tbl_StartedStatus[Bold ID],tbl_StartedStatus[Started])="Started","Yes",IF(_xlfn.XLOOKUP($C1240,tbl_StartedStatus[Bold ID],tbl_StartedStatus[Started])="No Show","No Show","")),""))</f>
        <v/>
      </c>
    </row>
    <row r="1241" spans="1:9" ht="15" customHeight="1" thickBot="1">
      <c r="A1241"/>
      <c r="B1241" s="38"/>
      <c r="C1241" s="38"/>
      <c r="D1241" s="38"/>
      <c r="E1241"/>
      <c r="H1241" s="644" t="str">
        <f>IF($C1241="","",IFERROR(IF(_xlfn.XLOOKUP($C1241,tbl_StartedStatus[Bold ID],tbl_StartedStatus[Started])="Started","Yes",IF(_xlfn.XLOOKUP($C1241,tbl_StartedStatus[Bold ID],tbl_StartedStatus[Started])="No Show","No Show","")),""))</f>
        <v/>
      </c>
    </row>
    <row r="1242" spans="1:9" ht="15" customHeight="1" thickBot="1">
      <c r="A1242"/>
      <c r="B1242" s="38"/>
      <c r="C1242"/>
      <c r="D1242" s="38"/>
      <c r="E1242"/>
      <c r="H1242" s="644" t="str">
        <f>IF($C1242="","",IFERROR(IF(_xlfn.XLOOKUP($C1242,tbl_StartedStatus[Bold ID],tbl_StartedStatus[Started])="Started","Yes",IF(_xlfn.XLOOKUP($C1242,tbl_StartedStatus[Bold ID],tbl_StartedStatus[Started])="No Show","No Show","")),""))</f>
        <v/>
      </c>
    </row>
    <row r="1243" spans="1:9" ht="15" customHeight="1" thickBot="1">
      <c r="A1243"/>
      <c r="B1243"/>
      <c r="C1243" s="38"/>
      <c r="D1243"/>
      <c r="E1243"/>
      <c r="H1243" s="644" t="str">
        <f>IF($C1243="","",IFERROR(IF(_xlfn.XLOOKUP($C1243,tbl_StartedStatus[Bold ID],tbl_StartedStatus[Started])="Started","Yes",IF(_xlfn.XLOOKUP($C1243,tbl_StartedStatus[Bold ID],tbl_StartedStatus[Started])="No Show","No Show","")),""))</f>
        <v/>
      </c>
    </row>
    <row r="1244" spans="1:9" ht="15" customHeight="1" thickBot="1">
      <c r="A1244"/>
      <c r="B1244" s="38"/>
      <c r="C1244"/>
      <c r="D1244" s="38"/>
      <c r="E1244"/>
      <c r="H1244" s="644" t="str">
        <f>IF($C1244="","",IFERROR(IF(_xlfn.XLOOKUP($C1244,tbl_StartedStatus[Bold ID],tbl_StartedStatus[Started])="Started","Yes",IF(_xlfn.XLOOKUP($C1244,tbl_StartedStatus[Bold ID],tbl_StartedStatus[Started])="No Show","No Show","")),""))</f>
        <v/>
      </c>
    </row>
    <row r="1245" spans="1:9" ht="15" customHeight="1" thickBot="1">
      <c r="A1245"/>
      <c r="B1245"/>
      <c r="C1245"/>
      <c r="D1245"/>
      <c r="E1245"/>
      <c r="H1245" s="644" t="str">
        <f>IF($C1245="","",IFERROR(IF(_xlfn.XLOOKUP($C1245,tbl_StartedStatus[Bold ID],tbl_StartedStatus[Started])="Started","Yes",IF(_xlfn.XLOOKUP($C1245,tbl_StartedStatus[Bold ID],tbl_StartedStatus[Started])="No Show","No Show","")),""))</f>
        <v/>
      </c>
    </row>
    <row r="1246" spans="1:9" ht="15" customHeight="1" thickBot="1">
      <c r="A1246"/>
      <c r="B1246"/>
      <c r="C1246"/>
      <c r="D1246"/>
      <c r="E1246"/>
      <c r="H1246" s="644" t="str">
        <f>IF($C1246="","",IFERROR(IF(_xlfn.XLOOKUP($C1246,tbl_StartedStatus[Bold ID],tbl_StartedStatus[Started])="Started","Yes",IF(_xlfn.XLOOKUP($C1246,tbl_StartedStatus[Bold ID],tbl_StartedStatus[Started])="No Show","No Show","")),""))</f>
        <v/>
      </c>
    </row>
    <row r="1247" spans="1:9" ht="15" customHeight="1" thickBot="1">
      <c r="A1247"/>
      <c r="B1247"/>
      <c r="C1247"/>
      <c r="D1247"/>
      <c r="E1247"/>
      <c r="H1247" s="644" t="str">
        <f>IF($C1247="","",IFERROR(IF(_xlfn.XLOOKUP($C1247,tbl_StartedStatus[Bold ID],tbl_StartedStatus[Started])="Started","Yes",IF(_xlfn.XLOOKUP($C1247,tbl_StartedStatus[Bold ID],tbl_StartedStatus[Started])="No Show","No Show","")),""))</f>
        <v/>
      </c>
    </row>
    <row r="1248" spans="1:9" ht="15" customHeight="1" thickBot="1">
      <c r="A1248"/>
      <c r="B1248"/>
      <c r="C1248" s="38"/>
      <c r="D1248"/>
      <c r="E1248"/>
      <c r="F1248" s="639"/>
      <c r="G1248" s="639"/>
      <c r="H1248" s="644" t="str">
        <f>IF($C1248="","",IFERROR(IF(_xlfn.XLOOKUP($C1248,tbl_StartedStatus[Bold ID],tbl_StartedStatus[Started])="Started","Yes",IF(_xlfn.XLOOKUP($C1248,tbl_StartedStatus[Bold ID],tbl_StartedStatus[Started])="No Show","No Show","")),""))</f>
        <v/>
      </c>
      <c r="I1248" s="639"/>
    </row>
    <row r="1249" spans="1:8" ht="15" customHeight="1" thickBot="1">
      <c r="A1249"/>
      <c r="B1249" s="38"/>
      <c r="C1249"/>
      <c r="D1249" s="38"/>
      <c r="E1249"/>
      <c r="H1249" s="644" t="str">
        <f>IF($C1249="","",IFERROR(IF(_xlfn.XLOOKUP($C1249,tbl_StartedStatus[Bold ID],tbl_StartedStatus[Started])="Started","Yes",IF(_xlfn.XLOOKUP($C1249,tbl_StartedStatus[Bold ID],tbl_StartedStatus[Started])="No Show","No Show","")),""))</f>
        <v/>
      </c>
    </row>
    <row r="1250" spans="1:8" ht="15" customHeight="1" thickBot="1">
      <c r="A1250"/>
      <c r="B1250"/>
      <c r="C1250" s="38"/>
      <c r="D1250"/>
      <c r="E1250"/>
      <c r="H1250" s="644" t="str">
        <f>IF($C1250="","",IFERROR(IF(_xlfn.XLOOKUP($C1250,tbl_StartedStatus[Bold ID],tbl_StartedStatus[Started])="Started","Yes",IF(_xlfn.XLOOKUP($C1250,tbl_StartedStatus[Bold ID],tbl_StartedStatus[Started])="No Show","No Show","")),""))</f>
        <v/>
      </c>
    </row>
    <row r="1251" spans="1:8" ht="15" customHeight="1" thickBot="1">
      <c r="A1251"/>
      <c r="B1251" s="38"/>
      <c r="C1251" s="38"/>
      <c r="D1251" s="38"/>
      <c r="E1251"/>
      <c r="H1251" s="644" t="str">
        <f>IF($C1251="","",IFERROR(IF(_xlfn.XLOOKUP($C1251,tbl_StartedStatus[Bold ID],tbl_StartedStatus[Started])="Started","Yes",IF(_xlfn.XLOOKUP($C1251,tbl_StartedStatus[Bold ID],tbl_StartedStatus[Started])="No Show","No Show","")),""))</f>
        <v/>
      </c>
    </row>
    <row r="1252" spans="1:8" ht="15" customHeight="1" thickBot="1">
      <c r="A1252"/>
      <c r="B1252" s="38"/>
      <c r="C1252" s="38"/>
      <c r="D1252" s="38"/>
      <c r="E1252"/>
      <c r="H1252" s="644" t="str">
        <f>IF($C1252="","",IFERROR(IF(_xlfn.XLOOKUP($C1252,tbl_StartedStatus[Bold ID],tbl_StartedStatus[Started])="Started","Yes",IF(_xlfn.XLOOKUP($C1252,tbl_StartedStatus[Bold ID],tbl_StartedStatus[Started])="No Show","No Show","")),""))</f>
        <v/>
      </c>
    </row>
    <row r="1253" spans="1:8" ht="15" customHeight="1" thickBot="1">
      <c r="A1253"/>
      <c r="B1253" s="38"/>
      <c r="C1253" s="38"/>
      <c r="D1253" s="38"/>
      <c r="E1253"/>
      <c r="H1253" s="644" t="str">
        <f>IF($C1253="","",IFERROR(IF(_xlfn.XLOOKUP($C1253,tbl_StartedStatus[Bold ID],tbl_StartedStatus[Started])="Started","Yes",IF(_xlfn.XLOOKUP($C1253,tbl_StartedStatus[Bold ID],tbl_StartedStatus[Started])="No Show","No Show","")),""))</f>
        <v/>
      </c>
    </row>
    <row r="1254" spans="1:8" ht="15" customHeight="1" thickBot="1">
      <c r="A1254"/>
      <c r="B1254" s="38"/>
      <c r="C1254" s="38"/>
      <c r="D1254" s="38"/>
      <c r="E1254"/>
      <c r="H1254" s="644" t="str">
        <f>IF($C1254="","",IFERROR(IF(_xlfn.XLOOKUP($C1254,tbl_StartedStatus[Bold ID],tbl_StartedStatus[Started])="Started","Yes",IF(_xlfn.XLOOKUP($C1254,tbl_StartedStatus[Bold ID],tbl_StartedStatus[Started])="No Show","No Show","")),""))</f>
        <v/>
      </c>
    </row>
    <row r="1255" spans="1:8" ht="15" customHeight="1" thickBot="1">
      <c r="A1255"/>
      <c r="B1255" s="38"/>
      <c r="C1255" s="38"/>
      <c r="D1255" s="38"/>
      <c r="E1255"/>
      <c r="H1255" s="644" t="str">
        <f>IF($C1255="","",IFERROR(IF(_xlfn.XLOOKUP($C1255,tbl_StartedStatus[Bold ID],tbl_StartedStatus[Started])="Started","Yes",IF(_xlfn.XLOOKUP($C1255,tbl_StartedStatus[Bold ID],tbl_StartedStatus[Started])="No Show","No Show","")),""))</f>
        <v/>
      </c>
    </row>
    <row r="1256" spans="1:8" ht="15" customHeight="1" thickBot="1">
      <c r="A1256"/>
      <c r="B1256" s="38"/>
      <c r="C1256" s="38"/>
      <c r="D1256" s="38"/>
      <c r="E1256"/>
      <c r="H1256" s="644" t="str">
        <f>IF($C1256="","",IFERROR(IF(_xlfn.XLOOKUP($C1256,tbl_StartedStatus[Bold ID],tbl_StartedStatus[Started])="Started","Yes",IF(_xlfn.XLOOKUP($C1256,tbl_StartedStatus[Bold ID],tbl_StartedStatus[Started])="No Show","No Show","")),""))</f>
        <v/>
      </c>
    </row>
    <row r="1257" spans="1:8" ht="15" customHeight="1" thickBot="1">
      <c r="A1257"/>
      <c r="B1257" s="38"/>
      <c r="C1257"/>
      <c r="D1257" s="38"/>
      <c r="E1257"/>
      <c r="H1257" s="644" t="str">
        <f>IF($C1257="","",IFERROR(IF(_xlfn.XLOOKUP($C1257,tbl_StartedStatus[Bold ID],tbl_StartedStatus[Started])="Started","Yes",IF(_xlfn.XLOOKUP($C1257,tbl_StartedStatus[Bold ID],tbl_StartedStatus[Started])="No Show","No Show","")),""))</f>
        <v/>
      </c>
    </row>
    <row r="1258" spans="1:8" ht="15" customHeight="1" thickBot="1">
      <c r="A1258"/>
      <c r="B1258"/>
      <c r="C1258" s="38"/>
      <c r="D1258"/>
      <c r="E1258"/>
      <c r="H1258" s="644" t="str">
        <f>IF($C1258="","",IFERROR(IF(_xlfn.XLOOKUP($C1258,tbl_StartedStatus[Bold ID],tbl_StartedStatus[Started])="Started","Yes",IF(_xlfn.XLOOKUP($C1258,tbl_StartedStatus[Bold ID],tbl_StartedStatus[Started])="No Show","No Show","")),""))</f>
        <v/>
      </c>
    </row>
    <row r="1259" spans="1:8" ht="15" customHeight="1" thickBot="1">
      <c r="A1259"/>
      <c r="B1259" s="38"/>
      <c r="C1259" s="38"/>
      <c r="D1259" s="38"/>
      <c r="E1259"/>
      <c r="H1259" s="644" t="str">
        <f>IF($C1259="","",IFERROR(IF(_xlfn.XLOOKUP($C1259,tbl_StartedStatus[Bold ID],tbl_StartedStatus[Started])="Started","Yes",IF(_xlfn.XLOOKUP($C1259,tbl_StartedStatus[Bold ID],tbl_StartedStatus[Started])="No Show","No Show","")),""))</f>
        <v/>
      </c>
    </row>
    <row r="1260" spans="1:8" ht="15" customHeight="1" thickBot="1">
      <c r="A1260"/>
      <c r="B1260" s="38"/>
      <c r="C1260" s="38"/>
      <c r="D1260" s="38"/>
      <c r="E1260"/>
      <c r="H1260" s="644" t="str">
        <f>IF($C1260="","",IFERROR(IF(_xlfn.XLOOKUP($C1260,tbl_StartedStatus[Bold ID],tbl_StartedStatus[Started])="Started","Yes",IF(_xlfn.XLOOKUP($C1260,tbl_StartedStatus[Bold ID],tbl_StartedStatus[Started])="No Show","No Show","")),""))</f>
        <v/>
      </c>
    </row>
    <row r="1261" spans="1:8" ht="15" customHeight="1" thickBot="1">
      <c r="A1261"/>
      <c r="B1261" s="38"/>
      <c r="C1261"/>
      <c r="D1261" s="38"/>
      <c r="E1261"/>
      <c r="H1261" s="644" t="str">
        <f>IF($C1261="","",IFERROR(IF(_xlfn.XLOOKUP($C1261,tbl_StartedStatus[Bold ID],tbl_StartedStatus[Started])="Started","Yes",IF(_xlfn.XLOOKUP($C1261,tbl_StartedStatus[Bold ID],tbl_StartedStatus[Started])="No Show","No Show","")),""))</f>
        <v/>
      </c>
    </row>
    <row r="1262" spans="1:8" ht="15" customHeight="1" thickBot="1">
      <c r="A1262"/>
      <c r="B1262"/>
      <c r="C1262" s="38"/>
      <c r="D1262"/>
      <c r="E1262"/>
      <c r="H1262" s="644" t="str">
        <f>IF($C1262="","",IFERROR(IF(_xlfn.XLOOKUP($C1262,tbl_StartedStatus[Bold ID],tbl_StartedStatus[Started])="Started","Yes",IF(_xlfn.XLOOKUP($C1262,tbl_StartedStatus[Bold ID],tbl_StartedStatus[Started])="No Show","No Show","")),""))</f>
        <v/>
      </c>
    </row>
    <row r="1263" spans="1:8" ht="15" customHeight="1" thickBot="1">
      <c r="A1263"/>
      <c r="B1263" s="38"/>
      <c r="C1263" s="38"/>
      <c r="D1263" s="38"/>
      <c r="E1263"/>
      <c r="H1263" s="644" t="str">
        <f>IF($C1263="","",IFERROR(IF(_xlfn.XLOOKUP($C1263,tbl_StartedStatus[Bold ID],tbl_StartedStatus[Started])="Started","Yes",IF(_xlfn.XLOOKUP($C1263,tbl_StartedStatus[Bold ID],tbl_StartedStatus[Started])="No Show","No Show","")),""))</f>
        <v/>
      </c>
    </row>
    <row r="1264" spans="1:8" ht="15" customHeight="1" thickBot="1">
      <c r="A1264"/>
      <c r="B1264" s="38"/>
      <c r="C1264" s="38"/>
      <c r="D1264" s="38"/>
      <c r="E1264"/>
      <c r="H1264" s="644" t="str">
        <f>IF($C1264="","",IFERROR(IF(_xlfn.XLOOKUP($C1264,tbl_StartedStatus[Bold ID],tbl_StartedStatus[Started])="Started","Yes",IF(_xlfn.XLOOKUP($C1264,tbl_StartedStatus[Bold ID],tbl_StartedStatus[Started])="No Show","No Show","")),""))</f>
        <v/>
      </c>
    </row>
    <row r="1265" spans="1:9" ht="15" customHeight="1" thickBot="1">
      <c r="A1265"/>
      <c r="B1265" s="38"/>
      <c r="C1265" s="38"/>
      <c r="D1265" s="38"/>
      <c r="E1265"/>
      <c r="H1265" s="644" t="str">
        <f>IF($C1265="","",IFERROR(IF(_xlfn.XLOOKUP($C1265,tbl_StartedStatus[Bold ID],tbl_StartedStatus[Started])="Started","Yes",IF(_xlfn.XLOOKUP($C1265,tbl_StartedStatus[Bold ID],tbl_StartedStatus[Started])="No Show","No Show","")),""))</f>
        <v/>
      </c>
    </row>
    <row r="1266" spans="1:9" ht="15" customHeight="1" thickBot="1">
      <c r="A1266"/>
      <c r="B1266" s="38"/>
      <c r="C1266" s="38"/>
      <c r="D1266" s="38"/>
      <c r="E1266"/>
      <c r="H1266" s="644" t="str">
        <f>IF($C1266="","",IFERROR(IF(_xlfn.XLOOKUP($C1266,tbl_StartedStatus[Bold ID],tbl_StartedStatus[Started])="Started","Yes",IF(_xlfn.XLOOKUP($C1266,tbl_StartedStatus[Bold ID],tbl_StartedStatus[Started])="No Show","No Show","")),""))</f>
        <v/>
      </c>
    </row>
    <row r="1267" spans="1:9" ht="15" customHeight="1" thickBot="1">
      <c r="A1267"/>
      <c r="B1267" s="38"/>
      <c r="C1267" s="38"/>
      <c r="D1267" s="38"/>
      <c r="E1267"/>
      <c r="H1267" s="644" t="str">
        <f>IF($C1267="","",IFERROR(IF(_xlfn.XLOOKUP($C1267,tbl_StartedStatus[Bold ID],tbl_StartedStatus[Started])="Started","Yes",IF(_xlfn.XLOOKUP($C1267,tbl_StartedStatus[Bold ID],tbl_StartedStatus[Started])="No Show","No Show","")),""))</f>
        <v/>
      </c>
    </row>
    <row r="1268" spans="1:9" ht="15" customHeight="1" thickBot="1">
      <c r="A1268"/>
      <c r="B1268" s="38"/>
      <c r="C1268" s="38"/>
      <c r="D1268" s="38"/>
      <c r="E1268"/>
      <c r="H1268" s="644" t="str">
        <f>IF($C1268="","",IFERROR(IF(_xlfn.XLOOKUP($C1268,tbl_StartedStatus[Bold ID],tbl_StartedStatus[Started])="Started","Yes",IF(_xlfn.XLOOKUP($C1268,tbl_StartedStatus[Bold ID],tbl_StartedStatus[Started])="No Show","No Show","")),""))</f>
        <v/>
      </c>
    </row>
    <row r="1269" spans="1:9" ht="15" customHeight="1" thickBot="1">
      <c r="A1269"/>
      <c r="B1269" s="38"/>
      <c r="C1269"/>
      <c r="D1269" s="38"/>
      <c r="E1269"/>
      <c r="H1269" s="644" t="str">
        <f>IF($C1269="","",IFERROR(IF(_xlfn.XLOOKUP($C1269,tbl_StartedStatus[Bold ID],tbl_StartedStatus[Started])="Started","Yes",IF(_xlfn.XLOOKUP($C1269,tbl_StartedStatus[Bold ID],tbl_StartedStatus[Started])="No Show","No Show","")),""))</f>
        <v/>
      </c>
    </row>
    <row r="1270" spans="1:9" ht="15" customHeight="1" thickBot="1">
      <c r="A1270"/>
      <c r="B1270"/>
      <c r="C1270" s="38"/>
      <c r="D1270"/>
      <c r="E1270"/>
      <c r="F1270" s="639"/>
      <c r="G1270" s="639"/>
      <c r="H1270" s="644" t="str">
        <f>IF($C1270="","",IFERROR(IF(_xlfn.XLOOKUP($C1270,tbl_StartedStatus[Bold ID],tbl_StartedStatus[Started])="Started","Yes",IF(_xlfn.XLOOKUP($C1270,tbl_StartedStatus[Bold ID],tbl_StartedStatus[Started])="No Show","No Show","")),""))</f>
        <v/>
      </c>
      <c r="I1270" s="639"/>
    </row>
    <row r="1271" spans="1:9" ht="15" customHeight="1" thickBot="1">
      <c r="A1271"/>
      <c r="B1271" s="38"/>
      <c r="C1271"/>
      <c r="D1271" s="38"/>
      <c r="E1271"/>
      <c r="H1271" s="644" t="str">
        <f>IF($C1271="","",IFERROR(IF(_xlfn.XLOOKUP($C1271,tbl_StartedStatus[Bold ID],tbl_StartedStatus[Started])="Started","Yes",IF(_xlfn.XLOOKUP($C1271,tbl_StartedStatus[Bold ID],tbl_StartedStatus[Started])="No Show","No Show","")),""))</f>
        <v/>
      </c>
    </row>
    <row r="1272" spans="1:9" ht="15" customHeight="1" thickBot="1">
      <c r="A1272"/>
      <c r="B1272"/>
      <c r="C1272" s="38"/>
      <c r="D1272"/>
      <c r="E1272"/>
      <c r="H1272" s="644" t="str">
        <f>IF($C1272="","",IFERROR(IF(_xlfn.XLOOKUP($C1272,tbl_StartedStatus[Bold ID],tbl_StartedStatus[Started])="Started","Yes",IF(_xlfn.XLOOKUP($C1272,tbl_StartedStatus[Bold ID],tbl_StartedStatus[Started])="No Show","No Show","")),""))</f>
        <v/>
      </c>
    </row>
    <row r="1273" spans="1:9" ht="15" customHeight="1" thickBot="1">
      <c r="A1273"/>
      <c r="B1273" s="38"/>
      <c r="C1273" s="38"/>
      <c r="D1273" s="38"/>
      <c r="E1273"/>
      <c r="H1273" s="644" t="str">
        <f>IF($C1273="","",IFERROR(IF(_xlfn.XLOOKUP($C1273,tbl_StartedStatus[Bold ID],tbl_StartedStatus[Started])="Started","Yes",IF(_xlfn.XLOOKUP($C1273,tbl_StartedStatus[Bold ID],tbl_StartedStatus[Started])="No Show","No Show","")),""))</f>
        <v/>
      </c>
    </row>
    <row r="1274" spans="1:9" ht="15" customHeight="1" thickBot="1">
      <c r="A1274"/>
      <c r="B1274" s="38"/>
      <c r="C1274"/>
      <c r="D1274" s="38"/>
      <c r="E1274"/>
      <c r="H1274" s="644" t="str">
        <f>IF($C1274="","",IFERROR(IF(_xlfn.XLOOKUP($C1274,tbl_StartedStatus[Bold ID],tbl_StartedStatus[Started])="Started","Yes",IF(_xlfn.XLOOKUP($C1274,tbl_StartedStatus[Bold ID],tbl_StartedStatus[Started])="No Show","No Show","")),""))</f>
        <v/>
      </c>
    </row>
    <row r="1275" spans="1:9" ht="15" customHeight="1" thickBot="1">
      <c r="A1275"/>
      <c r="B1275"/>
      <c r="C1275" s="38"/>
      <c r="D1275"/>
      <c r="E1275"/>
      <c r="H1275" s="644" t="str">
        <f>IF($C1275="","",IFERROR(IF(_xlfn.XLOOKUP($C1275,tbl_StartedStatus[Bold ID],tbl_StartedStatus[Started])="Started","Yes",IF(_xlfn.XLOOKUP($C1275,tbl_StartedStatus[Bold ID],tbl_StartedStatus[Started])="No Show","No Show","")),""))</f>
        <v/>
      </c>
    </row>
    <row r="1276" spans="1:9" ht="15" customHeight="1" thickBot="1">
      <c r="A1276"/>
      <c r="B1276" s="38"/>
      <c r="C1276" s="38"/>
      <c r="D1276" s="38"/>
      <c r="E1276"/>
      <c r="H1276" s="644" t="str">
        <f>IF($C1276="","",IFERROR(IF(_xlfn.XLOOKUP($C1276,tbl_StartedStatus[Bold ID],tbl_StartedStatus[Started])="Started","Yes",IF(_xlfn.XLOOKUP($C1276,tbl_StartedStatus[Bold ID],tbl_StartedStatus[Started])="No Show","No Show","")),""))</f>
        <v/>
      </c>
    </row>
    <row r="1277" spans="1:9" ht="15" customHeight="1" thickBot="1">
      <c r="A1277"/>
      <c r="B1277" s="38"/>
      <c r="C1277" s="38"/>
      <c r="D1277" s="38"/>
      <c r="E1277"/>
      <c r="H1277" s="644" t="str">
        <f>IF($C1277="","",IFERROR(IF(_xlfn.XLOOKUP($C1277,tbl_StartedStatus[Bold ID],tbl_StartedStatus[Started])="Started","Yes",IF(_xlfn.XLOOKUP($C1277,tbl_StartedStatus[Bold ID],tbl_StartedStatus[Started])="No Show","No Show","")),""))</f>
        <v/>
      </c>
    </row>
    <row r="1278" spans="1:9" ht="15" customHeight="1" thickBot="1">
      <c r="A1278"/>
      <c r="B1278" s="38"/>
      <c r="C1278"/>
      <c r="D1278" s="38"/>
      <c r="E1278"/>
      <c r="H1278" s="644" t="str">
        <f>IF($C1278="","",IFERROR(IF(_xlfn.XLOOKUP($C1278,tbl_StartedStatus[Bold ID],tbl_StartedStatus[Started])="Started","Yes",IF(_xlfn.XLOOKUP($C1278,tbl_StartedStatus[Bold ID],tbl_StartedStatus[Started])="No Show","No Show","")),""))</f>
        <v/>
      </c>
    </row>
    <row r="1279" spans="1:9" ht="15" customHeight="1" thickBot="1">
      <c r="A1279"/>
      <c r="B1279"/>
      <c r="C1279" s="38"/>
      <c r="D1279"/>
      <c r="E1279"/>
      <c r="H1279" s="644" t="str">
        <f>IF($C1279="","",IFERROR(IF(_xlfn.XLOOKUP($C1279,tbl_StartedStatus[Bold ID],tbl_StartedStatus[Started])="Started","Yes",IF(_xlfn.XLOOKUP($C1279,tbl_StartedStatus[Bold ID],tbl_StartedStatus[Started])="No Show","No Show","")),""))</f>
        <v/>
      </c>
    </row>
    <row r="1280" spans="1:9" ht="15" customHeight="1" thickBot="1">
      <c r="A1280"/>
      <c r="B1280" s="38"/>
      <c r="C1280"/>
      <c r="D1280" s="38"/>
      <c r="E1280"/>
      <c r="H1280" s="644" t="str">
        <f>IF($C1280="","",IFERROR(IF(_xlfn.XLOOKUP($C1280,tbl_StartedStatus[Bold ID],tbl_StartedStatus[Started])="Started","Yes",IF(_xlfn.XLOOKUP($C1280,tbl_StartedStatus[Bold ID],tbl_StartedStatus[Started])="No Show","No Show","")),""))</f>
        <v/>
      </c>
    </row>
    <row r="1281" spans="1:8" ht="15" customHeight="1" thickBot="1">
      <c r="A1281"/>
      <c r="B1281"/>
      <c r="C1281"/>
      <c r="D1281"/>
      <c r="E1281"/>
      <c r="H1281" s="644" t="str">
        <f>IF($C1281="","",IFERROR(IF(_xlfn.XLOOKUP($C1281,tbl_StartedStatus[Bold ID],tbl_StartedStatus[Started])="Started","Yes",IF(_xlfn.XLOOKUP($C1281,tbl_StartedStatus[Bold ID],tbl_StartedStatus[Started])="No Show","No Show","")),""))</f>
        <v/>
      </c>
    </row>
    <row r="1282" spans="1:8" ht="15" customHeight="1" thickBot="1">
      <c r="A1282"/>
      <c r="B1282"/>
      <c r="C1282"/>
      <c r="D1282"/>
      <c r="E1282"/>
      <c r="H1282" s="644" t="str">
        <f>IF($C1282="","",IFERROR(IF(_xlfn.XLOOKUP($C1282,tbl_StartedStatus[Bold ID],tbl_StartedStatus[Started])="Started","Yes",IF(_xlfn.XLOOKUP($C1282,tbl_StartedStatus[Bold ID],tbl_StartedStatus[Started])="No Show","No Show","")),""))</f>
        <v/>
      </c>
    </row>
    <row r="1283" spans="1:8" ht="15" customHeight="1" thickBot="1">
      <c r="A1283"/>
      <c r="B1283"/>
      <c r="C1283" s="38"/>
      <c r="D1283"/>
      <c r="E1283"/>
      <c r="H1283" s="644" t="str">
        <f>IF($C1283="","",IFERROR(IF(_xlfn.XLOOKUP($C1283,tbl_StartedStatus[Bold ID],tbl_StartedStatus[Started])="Started","Yes",IF(_xlfn.XLOOKUP($C1283,tbl_StartedStatus[Bold ID],tbl_StartedStatus[Started])="No Show","No Show","")),""))</f>
        <v/>
      </c>
    </row>
    <row r="1284" spans="1:8" ht="15" customHeight="1" thickBot="1">
      <c r="A1284"/>
      <c r="B1284" s="38"/>
      <c r="C1284" s="38"/>
      <c r="D1284" s="38"/>
      <c r="E1284"/>
      <c r="H1284" s="644" t="str">
        <f>IF($C1284="","",IFERROR(IF(_xlfn.XLOOKUP($C1284,tbl_StartedStatus[Bold ID],tbl_StartedStatus[Started])="Started","Yes",IF(_xlfn.XLOOKUP($C1284,tbl_StartedStatus[Bold ID],tbl_StartedStatus[Started])="No Show","No Show","")),""))</f>
        <v/>
      </c>
    </row>
    <row r="1285" spans="1:8" ht="15" customHeight="1" thickBot="1">
      <c r="A1285"/>
      <c r="B1285" s="38"/>
      <c r="C1285" s="38"/>
      <c r="D1285" s="38"/>
      <c r="E1285"/>
      <c r="H1285" s="644" t="str">
        <f>IF($C1285="","",IFERROR(IF(_xlfn.XLOOKUP($C1285,tbl_StartedStatus[Bold ID],tbl_StartedStatus[Started])="Started","Yes",IF(_xlfn.XLOOKUP($C1285,tbl_StartedStatus[Bold ID],tbl_StartedStatus[Started])="No Show","No Show","")),""))</f>
        <v/>
      </c>
    </row>
    <row r="1286" spans="1:8" ht="15" customHeight="1" thickBot="1">
      <c r="A1286"/>
      <c r="B1286" s="38"/>
      <c r="C1286" s="38"/>
      <c r="D1286" s="38"/>
      <c r="E1286"/>
      <c r="H1286" s="644" t="str">
        <f>IF($C1286="","",IFERROR(IF(_xlfn.XLOOKUP($C1286,tbl_StartedStatus[Bold ID],tbl_StartedStatus[Started])="Started","Yes",IF(_xlfn.XLOOKUP($C1286,tbl_StartedStatus[Bold ID],tbl_StartedStatus[Started])="No Show","No Show","")),""))</f>
        <v/>
      </c>
    </row>
    <row r="1287" spans="1:8" ht="15" customHeight="1" thickBot="1">
      <c r="A1287"/>
      <c r="B1287" s="38"/>
      <c r="C1287" s="38"/>
      <c r="D1287" s="38"/>
      <c r="E1287"/>
      <c r="H1287" s="644" t="str">
        <f>IF($C1287="","",IFERROR(IF(_xlfn.XLOOKUP($C1287,tbl_StartedStatus[Bold ID],tbl_StartedStatus[Started])="Started","Yes",IF(_xlfn.XLOOKUP($C1287,tbl_StartedStatus[Bold ID],tbl_StartedStatus[Started])="No Show","No Show","")),""))</f>
        <v/>
      </c>
    </row>
    <row r="1288" spans="1:8" ht="15" customHeight="1" thickBot="1">
      <c r="A1288"/>
      <c r="B1288" s="38"/>
      <c r="C1288" s="38"/>
      <c r="D1288" s="38"/>
      <c r="E1288"/>
      <c r="H1288" s="644" t="str">
        <f>IF($C1288="","",IFERROR(IF(_xlfn.XLOOKUP($C1288,tbl_StartedStatus[Bold ID],tbl_StartedStatus[Started])="Started","Yes",IF(_xlfn.XLOOKUP($C1288,tbl_StartedStatus[Bold ID],tbl_StartedStatus[Started])="No Show","No Show","")),""))</f>
        <v/>
      </c>
    </row>
    <row r="1289" spans="1:8" ht="15" customHeight="1" thickBot="1">
      <c r="A1289"/>
      <c r="B1289" s="38"/>
      <c r="C1289" s="38"/>
      <c r="D1289" s="38"/>
      <c r="E1289"/>
      <c r="H1289" s="644" t="str">
        <f>IF($C1289="","",IFERROR(IF(_xlfn.XLOOKUP($C1289,tbl_StartedStatus[Bold ID],tbl_StartedStatus[Started])="Started","Yes",IF(_xlfn.XLOOKUP($C1289,tbl_StartedStatus[Bold ID],tbl_StartedStatus[Started])="No Show","No Show","")),""))</f>
        <v/>
      </c>
    </row>
    <row r="1290" spans="1:8" ht="15" customHeight="1" thickBot="1">
      <c r="A1290"/>
      <c r="B1290" s="38"/>
      <c r="C1290" s="38"/>
      <c r="D1290" s="38"/>
      <c r="E1290"/>
      <c r="H1290" s="644" t="str">
        <f>IF($C1290="","",IFERROR(IF(_xlfn.XLOOKUP($C1290,tbl_StartedStatus[Bold ID],tbl_StartedStatus[Started])="Started","Yes",IF(_xlfn.XLOOKUP($C1290,tbl_StartedStatus[Bold ID],tbl_StartedStatus[Started])="No Show","No Show","")),""))</f>
        <v/>
      </c>
    </row>
    <row r="1291" spans="1:8" ht="15" customHeight="1" thickBot="1">
      <c r="A1291"/>
      <c r="B1291" s="38"/>
      <c r="C1291" s="38"/>
      <c r="D1291" s="38"/>
      <c r="E1291"/>
      <c r="H1291" s="644" t="str">
        <f>IF($C1291="","",IFERROR(IF(_xlfn.XLOOKUP($C1291,tbl_StartedStatus[Bold ID],tbl_StartedStatus[Started])="Started","Yes",IF(_xlfn.XLOOKUP($C1291,tbl_StartedStatus[Bold ID],tbl_StartedStatus[Started])="No Show","No Show","")),""))</f>
        <v/>
      </c>
    </row>
    <row r="1292" spans="1:8" ht="15" customHeight="1" thickBot="1">
      <c r="A1292"/>
      <c r="B1292" s="38"/>
      <c r="C1292"/>
      <c r="D1292" s="38"/>
      <c r="E1292"/>
      <c r="H1292" s="644" t="str">
        <f>IF($C1292="","",IFERROR(IF(_xlfn.XLOOKUP($C1292,tbl_StartedStatus[Bold ID],tbl_StartedStatus[Started])="Started","Yes",IF(_xlfn.XLOOKUP($C1292,tbl_StartedStatus[Bold ID],tbl_StartedStatus[Started])="No Show","No Show","")),""))</f>
        <v/>
      </c>
    </row>
    <row r="1293" spans="1:8" ht="15" customHeight="1" thickBot="1">
      <c r="A1293"/>
      <c r="B1293"/>
      <c r="C1293"/>
      <c r="D1293"/>
      <c r="E1293"/>
      <c r="H1293" s="644" t="str">
        <f>IF($C1293="","",IFERROR(IF(_xlfn.XLOOKUP($C1293,tbl_StartedStatus[Bold ID],tbl_StartedStatus[Started])="Started","Yes",IF(_xlfn.XLOOKUP($C1293,tbl_StartedStatus[Bold ID],tbl_StartedStatus[Started])="No Show","No Show","")),""))</f>
        <v/>
      </c>
    </row>
    <row r="1294" spans="1:8" ht="15" customHeight="1" thickBot="1">
      <c r="A1294"/>
      <c r="B1294"/>
      <c r="C1294" s="38"/>
      <c r="D1294"/>
      <c r="E1294"/>
      <c r="H1294" s="644" t="str">
        <f>IF($C1294="","",IFERROR(IF(_xlfn.XLOOKUP($C1294,tbl_StartedStatus[Bold ID],tbl_StartedStatus[Started])="Started","Yes",IF(_xlfn.XLOOKUP($C1294,tbl_StartedStatus[Bold ID],tbl_StartedStatus[Started])="No Show","No Show","")),""))</f>
        <v/>
      </c>
    </row>
    <row r="1295" spans="1:8" ht="15" customHeight="1" thickBot="1">
      <c r="A1295"/>
      <c r="B1295" s="38"/>
      <c r="C1295"/>
      <c r="D1295" s="38"/>
      <c r="E1295"/>
      <c r="H1295" s="644" t="str">
        <f>IF($C1295="","",IFERROR(IF(_xlfn.XLOOKUP($C1295,tbl_StartedStatus[Bold ID],tbl_StartedStatus[Started])="Started","Yes",IF(_xlfn.XLOOKUP($C1295,tbl_StartedStatus[Bold ID],tbl_StartedStatus[Started])="No Show","No Show","")),""))</f>
        <v/>
      </c>
    </row>
    <row r="1296" spans="1:8" ht="15" customHeight="1" thickBot="1">
      <c r="A1296"/>
      <c r="B1296"/>
      <c r="C1296" s="38"/>
      <c r="D1296"/>
      <c r="E1296"/>
      <c r="H1296" s="644" t="str">
        <f>IF($C1296="","",IFERROR(IF(_xlfn.XLOOKUP($C1296,tbl_StartedStatus[Bold ID],tbl_StartedStatus[Started])="Started","Yes",IF(_xlfn.XLOOKUP($C1296,tbl_StartedStatus[Bold ID],tbl_StartedStatus[Started])="No Show","No Show","")),""))</f>
        <v/>
      </c>
    </row>
    <row r="1297" spans="1:8" ht="15" customHeight="1" thickBot="1">
      <c r="A1297"/>
      <c r="B1297" s="38"/>
      <c r="C1297" s="38"/>
      <c r="D1297" s="38"/>
      <c r="E1297"/>
      <c r="H1297" s="644" t="str">
        <f>IF($C1297="","",IFERROR(IF(_xlfn.XLOOKUP($C1297,tbl_StartedStatus[Bold ID],tbl_StartedStatus[Started])="Started","Yes",IF(_xlfn.XLOOKUP($C1297,tbl_StartedStatus[Bold ID],tbl_StartedStatus[Started])="No Show","No Show","")),""))</f>
        <v/>
      </c>
    </row>
    <row r="1298" spans="1:8" ht="15" customHeight="1" thickBot="1">
      <c r="A1298"/>
      <c r="B1298" s="38"/>
      <c r="C1298"/>
      <c r="D1298" s="38"/>
      <c r="E1298"/>
      <c r="H1298" s="644" t="str">
        <f>IF($C1298="","",IFERROR(IF(_xlfn.XLOOKUP($C1298,tbl_StartedStatus[Bold ID],tbl_StartedStatus[Started])="Started","Yes",IF(_xlfn.XLOOKUP($C1298,tbl_StartedStatus[Bold ID],tbl_StartedStatus[Started])="No Show","No Show","")),""))</f>
        <v/>
      </c>
    </row>
    <row r="1299" spans="1:8" ht="15" customHeight="1" thickBot="1">
      <c r="A1299"/>
      <c r="B1299"/>
      <c r="C1299" s="38"/>
      <c r="D1299"/>
      <c r="E1299"/>
      <c r="H1299" s="644" t="str">
        <f>IF($C1299="","",IFERROR(IF(_xlfn.XLOOKUP($C1299,tbl_StartedStatus[Bold ID],tbl_StartedStatus[Started])="Started","Yes",IF(_xlfn.XLOOKUP($C1299,tbl_StartedStatus[Bold ID],tbl_StartedStatus[Started])="No Show","No Show","")),""))</f>
        <v/>
      </c>
    </row>
    <row r="1300" spans="1:8" ht="15" customHeight="1" thickBot="1">
      <c r="A1300"/>
      <c r="B1300" s="38"/>
      <c r="C1300" s="38"/>
      <c r="D1300" s="38"/>
      <c r="E1300"/>
      <c r="H1300" s="644" t="str">
        <f>IF($C1300="","",IFERROR(IF(_xlfn.XLOOKUP($C1300,tbl_StartedStatus[Bold ID],tbl_StartedStatus[Started])="Started","Yes",IF(_xlfn.XLOOKUP($C1300,tbl_StartedStatus[Bold ID],tbl_StartedStatus[Started])="No Show","No Show","")),""))</f>
        <v/>
      </c>
    </row>
    <row r="1301" spans="1:8" ht="15" customHeight="1" thickBot="1">
      <c r="A1301"/>
      <c r="B1301" s="38"/>
      <c r="C1301" s="38"/>
      <c r="D1301" s="38"/>
      <c r="E1301"/>
      <c r="H1301" s="644" t="str">
        <f>IF($C1301="","",IFERROR(IF(_xlfn.XLOOKUP($C1301,tbl_StartedStatus[Bold ID],tbl_StartedStatus[Started])="Started","Yes",IF(_xlfn.XLOOKUP($C1301,tbl_StartedStatus[Bold ID],tbl_StartedStatus[Started])="No Show","No Show","")),""))</f>
        <v/>
      </c>
    </row>
    <row r="1302" spans="1:8" ht="15" customHeight="1" thickBot="1">
      <c r="A1302"/>
      <c r="B1302" s="38"/>
      <c r="C1302" s="38"/>
      <c r="D1302" s="38"/>
      <c r="E1302"/>
      <c r="H1302" s="644" t="str">
        <f>IF($C1302="","",IFERROR(IF(_xlfn.XLOOKUP($C1302,tbl_StartedStatus[Bold ID],tbl_StartedStatus[Started])="Started","Yes",IF(_xlfn.XLOOKUP($C1302,tbl_StartedStatus[Bold ID],tbl_StartedStatus[Started])="No Show","No Show","")),""))</f>
        <v/>
      </c>
    </row>
    <row r="1303" spans="1:8" ht="15" customHeight="1" thickBot="1">
      <c r="A1303"/>
      <c r="B1303" s="38"/>
      <c r="C1303" s="38"/>
      <c r="D1303" s="38"/>
      <c r="E1303"/>
      <c r="H1303" s="644" t="str">
        <f>IF($C1303="","",IFERROR(IF(_xlfn.XLOOKUP($C1303,tbl_StartedStatus[Bold ID],tbl_StartedStatus[Started])="Started","Yes",IF(_xlfn.XLOOKUP($C1303,tbl_StartedStatus[Bold ID],tbl_StartedStatus[Started])="No Show","No Show","")),""))</f>
        <v/>
      </c>
    </row>
    <row r="1304" spans="1:8" ht="15" customHeight="1" thickBot="1">
      <c r="A1304"/>
      <c r="B1304" s="38"/>
      <c r="C1304"/>
      <c r="D1304" s="38"/>
      <c r="E1304"/>
      <c r="H1304" s="644" t="str">
        <f>IF($C1304="","",IFERROR(IF(_xlfn.XLOOKUP($C1304,tbl_StartedStatus[Bold ID],tbl_StartedStatus[Started])="Started","Yes",IF(_xlfn.XLOOKUP($C1304,tbl_StartedStatus[Bold ID],tbl_StartedStatus[Started])="No Show","No Show","")),""))</f>
        <v/>
      </c>
    </row>
    <row r="1305" spans="1:8" ht="15" customHeight="1" thickBot="1">
      <c r="A1305"/>
      <c r="B1305"/>
      <c r="C1305" s="38"/>
      <c r="D1305"/>
      <c r="E1305"/>
      <c r="H1305" s="644" t="str">
        <f>IF($C1305="","",IFERROR(IF(_xlfn.XLOOKUP($C1305,tbl_StartedStatus[Bold ID],tbl_StartedStatus[Started])="Started","Yes",IF(_xlfn.XLOOKUP($C1305,tbl_StartedStatus[Bold ID],tbl_StartedStatus[Started])="No Show","No Show","")),""))</f>
        <v/>
      </c>
    </row>
    <row r="1306" spans="1:8" ht="15" customHeight="1" thickBot="1">
      <c r="A1306"/>
      <c r="B1306" s="38"/>
      <c r="C1306"/>
      <c r="D1306" s="38"/>
      <c r="E1306"/>
      <c r="H1306" s="644" t="str">
        <f>IF($C1306="","",IFERROR(IF(_xlfn.XLOOKUP($C1306,tbl_StartedStatus[Bold ID],tbl_StartedStatus[Started])="Started","Yes",IF(_xlfn.XLOOKUP($C1306,tbl_StartedStatus[Bold ID],tbl_StartedStatus[Started])="No Show","No Show","")),""))</f>
        <v/>
      </c>
    </row>
    <row r="1307" spans="1:8" ht="15" customHeight="1" thickBot="1">
      <c r="A1307"/>
      <c r="B1307"/>
      <c r="C1307" s="38"/>
      <c r="D1307"/>
      <c r="E1307"/>
      <c r="H1307" s="644" t="str">
        <f>IF($C1307="","",IFERROR(IF(_xlfn.XLOOKUP($C1307,tbl_StartedStatus[Bold ID],tbl_StartedStatus[Started])="Started","Yes",IF(_xlfn.XLOOKUP($C1307,tbl_StartedStatus[Bold ID],tbl_StartedStatus[Started])="No Show","No Show","")),""))</f>
        <v/>
      </c>
    </row>
    <row r="1308" spans="1:8" ht="15" customHeight="1" thickBot="1">
      <c r="A1308"/>
      <c r="B1308" s="38"/>
      <c r="C1308" s="38"/>
      <c r="D1308" s="38"/>
      <c r="E1308"/>
      <c r="H1308" s="644" t="str">
        <f>IF($C1308="","",IFERROR(IF(_xlfn.XLOOKUP($C1308,tbl_StartedStatus[Bold ID],tbl_StartedStatus[Started])="Started","Yes",IF(_xlfn.XLOOKUP($C1308,tbl_StartedStatus[Bold ID],tbl_StartedStatus[Started])="No Show","No Show","")),""))</f>
        <v/>
      </c>
    </row>
    <row r="1309" spans="1:8" ht="15" customHeight="1" thickBot="1">
      <c r="A1309"/>
      <c r="B1309" s="38"/>
      <c r="C1309" s="38"/>
      <c r="D1309" s="38"/>
      <c r="E1309"/>
      <c r="H1309" s="644" t="str">
        <f>IF($C1309="","",IFERROR(IF(_xlfn.XLOOKUP($C1309,tbl_StartedStatus[Bold ID],tbl_StartedStatus[Started])="Started","Yes",IF(_xlfn.XLOOKUP($C1309,tbl_StartedStatus[Bold ID],tbl_StartedStatus[Started])="No Show","No Show","")),""))</f>
        <v/>
      </c>
    </row>
    <row r="1310" spans="1:8" ht="15" customHeight="1" thickBot="1">
      <c r="A1310"/>
      <c r="B1310" s="38"/>
      <c r="C1310" s="38"/>
      <c r="D1310" s="38"/>
      <c r="E1310"/>
      <c r="H1310" s="644" t="str">
        <f>IF($C1310="","",IFERROR(IF(_xlfn.XLOOKUP($C1310,tbl_StartedStatus[Bold ID],tbl_StartedStatus[Started])="Started","Yes",IF(_xlfn.XLOOKUP($C1310,tbl_StartedStatus[Bold ID],tbl_StartedStatus[Started])="No Show","No Show","")),""))</f>
        <v/>
      </c>
    </row>
    <row r="1311" spans="1:8" ht="15" customHeight="1" thickBot="1">
      <c r="A1311"/>
      <c r="B1311" s="38"/>
      <c r="C1311" s="38"/>
      <c r="D1311" s="38"/>
      <c r="E1311"/>
      <c r="H1311" s="644" t="str">
        <f>IF($C1311="","",IFERROR(IF(_xlfn.XLOOKUP($C1311,tbl_StartedStatus[Bold ID],tbl_StartedStatus[Started])="Started","Yes",IF(_xlfn.XLOOKUP($C1311,tbl_StartedStatus[Bold ID],tbl_StartedStatus[Started])="No Show","No Show","")),""))</f>
        <v/>
      </c>
    </row>
    <row r="1312" spans="1:8" ht="15" customHeight="1" thickBot="1">
      <c r="A1312"/>
      <c r="B1312" s="38"/>
      <c r="C1312" s="38"/>
      <c r="D1312" s="38"/>
      <c r="E1312"/>
      <c r="H1312" s="644" t="str">
        <f>IF($C1312="","",IFERROR(IF(_xlfn.XLOOKUP($C1312,tbl_StartedStatus[Bold ID],tbl_StartedStatus[Started])="Started","Yes",IF(_xlfn.XLOOKUP($C1312,tbl_StartedStatus[Bold ID],tbl_StartedStatus[Started])="No Show","No Show","")),""))</f>
        <v/>
      </c>
    </row>
    <row r="1313" spans="1:8" ht="15" customHeight="1" thickBot="1">
      <c r="A1313"/>
      <c r="B1313" s="38"/>
      <c r="C1313" s="38"/>
      <c r="D1313" s="38"/>
      <c r="E1313"/>
      <c r="H1313" s="644" t="str">
        <f>IF($C1313="","",IFERROR(IF(_xlfn.XLOOKUP($C1313,tbl_StartedStatus[Bold ID],tbl_StartedStatus[Started])="Started","Yes",IF(_xlfn.XLOOKUP($C1313,tbl_StartedStatus[Bold ID],tbl_StartedStatus[Started])="No Show","No Show","")),""))</f>
        <v/>
      </c>
    </row>
    <row r="1314" spans="1:8" ht="15" customHeight="1" thickBot="1">
      <c r="A1314"/>
      <c r="B1314" s="38"/>
      <c r="C1314" s="38"/>
      <c r="D1314" s="38"/>
      <c r="E1314"/>
      <c r="H1314" s="644" t="str">
        <f>IF($C1314="","",IFERROR(IF(_xlfn.XLOOKUP($C1314,tbl_StartedStatus[Bold ID],tbl_StartedStatus[Started])="Started","Yes",IF(_xlfn.XLOOKUP($C1314,tbl_StartedStatus[Bold ID],tbl_StartedStatus[Started])="No Show","No Show","")),""))</f>
        <v/>
      </c>
    </row>
    <row r="1315" spans="1:8" ht="15" customHeight="1" thickBot="1">
      <c r="A1315"/>
      <c r="B1315" s="38"/>
      <c r="C1315"/>
      <c r="D1315" s="38"/>
      <c r="E1315"/>
      <c r="H1315" s="644" t="str">
        <f>IF($C1315="","",IFERROR(IF(_xlfn.XLOOKUP($C1315,tbl_StartedStatus[Bold ID],tbl_StartedStatus[Started])="Started","Yes",IF(_xlfn.XLOOKUP($C1315,tbl_StartedStatus[Bold ID],tbl_StartedStatus[Started])="No Show","No Show","")),""))</f>
        <v/>
      </c>
    </row>
    <row r="1316" spans="1:8" ht="15" customHeight="1" thickBot="1">
      <c r="A1316"/>
      <c r="B1316"/>
      <c r="C1316" s="38"/>
      <c r="D1316"/>
      <c r="E1316"/>
      <c r="H1316" s="644" t="str">
        <f>IF($C1316="","",IFERROR(IF(_xlfn.XLOOKUP($C1316,tbl_StartedStatus[Bold ID],tbl_StartedStatus[Started])="Started","Yes",IF(_xlfn.XLOOKUP($C1316,tbl_StartedStatus[Bold ID],tbl_StartedStatus[Started])="No Show","No Show","")),""))</f>
        <v/>
      </c>
    </row>
    <row r="1317" spans="1:8" ht="15" customHeight="1" thickBot="1">
      <c r="A1317"/>
      <c r="B1317" s="38"/>
      <c r="C1317" s="38"/>
      <c r="D1317" s="38"/>
      <c r="E1317"/>
      <c r="H1317" s="644" t="str">
        <f>IF($C1317="","",IFERROR(IF(_xlfn.XLOOKUP($C1317,tbl_StartedStatus[Bold ID],tbl_StartedStatus[Started])="Started","Yes",IF(_xlfn.XLOOKUP($C1317,tbl_StartedStatus[Bold ID],tbl_StartedStatus[Started])="No Show","No Show","")),""))</f>
        <v/>
      </c>
    </row>
    <row r="1318" spans="1:8" ht="15" customHeight="1" thickBot="1">
      <c r="A1318"/>
      <c r="B1318" s="38"/>
      <c r="C1318" s="38"/>
      <c r="D1318" s="38"/>
      <c r="E1318"/>
      <c r="H1318" s="644" t="str">
        <f>IF($C1318="","",IFERROR(IF(_xlfn.XLOOKUP($C1318,tbl_StartedStatus[Bold ID],tbl_StartedStatus[Started])="Started","Yes",IF(_xlfn.XLOOKUP($C1318,tbl_StartedStatus[Bold ID],tbl_StartedStatus[Started])="No Show","No Show","")),""))</f>
        <v/>
      </c>
    </row>
    <row r="1319" spans="1:8" ht="15" customHeight="1" thickBot="1">
      <c r="A1319"/>
      <c r="B1319" s="38"/>
      <c r="C1319" s="38"/>
      <c r="D1319" s="38"/>
      <c r="E1319"/>
      <c r="H1319" s="644" t="str">
        <f>IF($C1319="","",IFERROR(IF(_xlfn.XLOOKUP($C1319,tbl_StartedStatus[Bold ID],tbl_StartedStatus[Started])="Started","Yes",IF(_xlfn.XLOOKUP($C1319,tbl_StartedStatus[Bold ID],tbl_StartedStatus[Started])="No Show","No Show","")),""))</f>
        <v/>
      </c>
    </row>
    <row r="1320" spans="1:8" ht="15" customHeight="1" thickBot="1">
      <c r="A1320"/>
      <c r="B1320" s="38"/>
      <c r="C1320" s="38"/>
      <c r="D1320" s="38"/>
      <c r="E1320"/>
      <c r="H1320" s="644" t="str">
        <f>IF($C1320="","",IFERROR(IF(_xlfn.XLOOKUP($C1320,tbl_StartedStatus[Bold ID],tbl_StartedStatus[Started])="Started","Yes",IF(_xlfn.XLOOKUP($C1320,tbl_StartedStatus[Bold ID],tbl_StartedStatus[Started])="No Show","No Show","")),""))</f>
        <v/>
      </c>
    </row>
    <row r="1321" spans="1:8" ht="15" customHeight="1" thickBot="1">
      <c r="A1321"/>
      <c r="B1321" s="38"/>
      <c r="C1321"/>
      <c r="D1321" s="38"/>
      <c r="E1321"/>
      <c r="H1321" s="644" t="str">
        <f>IF($C1321="","",IFERROR(IF(_xlfn.XLOOKUP($C1321,tbl_StartedStatus[Bold ID],tbl_StartedStatus[Started])="Started","Yes",IF(_xlfn.XLOOKUP($C1321,tbl_StartedStatus[Bold ID],tbl_StartedStatus[Started])="No Show","No Show","")),""))</f>
        <v/>
      </c>
    </row>
    <row r="1322" spans="1:8" ht="15" customHeight="1" thickBot="1">
      <c r="A1322"/>
      <c r="B1322"/>
      <c r="C1322" s="38"/>
      <c r="D1322"/>
      <c r="E1322"/>
      <c r="H1322" s="644" t="str">
        <f>IF($C1322="","",IFERROR(IF(_xlfn.XLOOKUP($C1322,tbl_StartedStatus[Bold ID],tbl_StartedStatus[Started])="Started","Yes",IF(_xlfn.XLOOKUP($C1322,tbl_StartedStatus[Bold ID],tbl_StartedStatus[Started])="No Show","No Show","")),""))</f>
        <v/>
      </c>
    </row>
    <row r="1323" spans="1:8" ht="15" customHeight="1" thickBot="1">
      <c r="A1323"/>
      <c r="B1323" s="38"/>
      <c r="C1323" s="38"/>
      <c r="D1323" s="38"/>
      <c r="E1323"/>
      <c r="H1323" s="644" t="str">
        <f>IF($C1323="","",IFERROR(IF(_xlfn.XLOOKUP($C1323,tbl_StartedStatus[Bold ID],tbl_StartedStatus[Started])="Started","Yes",IF(_xlfn.XLOOKUP($C1323,tbl_StartedStatus[Bold ID],tbl_StartedStatus[Started])="No Show","No Show","")),""))</f>
        <v/>
      </c>
    </row>
    <row r="1324" spans="1:8" ht="15" customHeight="1" thickBot="1">
      <c r="A1324"/>
      <c r="B1324" s="38"/>
      <c r="C1324" s="38"/>
      <c r="D1324" s="38"/>
      <c r="E1324"/>
      <c r="H1324" s="644" t="str">
        <f>IF($C1324="","",IFERROR(IF(_xlfn.XLOOKUP($C1324,tbl_StartedStatus[Bold ID],tbl_StartedStatus[Started])="Started","Yes",IF(_xlfn.XLOOKUP($C1324,tbl_StartedStatus[Bold ID],tbl_StartedStatus[Started])="No Show","No Show","")),""))</f>
        <v/>
      </c>
    </row>
    <row r="1325" spans="1:8" ht="15" customHeight="1" thickBot="1">
      <c r="A1325"/>
      <c r="B1325" s="38"/>
      <c r="C1325" s="38"/>
      <c r="D1325" s="38"/>
      <c r="E1325"/>
      <c r="H1325" s="644" t="str">
        <f>IF($C1325="","",IFERROR(IF(_xlfn.XLOOKUP($C1325,tbl_StartedStatus[Bold ID],tbl_StartedStatus[Started])="Started","Yes",IF(_xlfn.XLOOKUP($C1325,tbl_StartedStatus[Bold ID],tbl_StartedStatus[Started])="No Show","No Show","")),""))</f>
        <v/>
      </c>
    </row>
    <row r="1326" spans="1:8" ht="15" customHeight="1" thickBot="1">
      <c r="A1326"/>
      <c r="B1326" s="38"/>
      <c r="C1326"/>
      <c r="D1326" s="38"/>
      <c r="E1326"/>
      <c r="H1326" s="644" t="str">
        <f>IF($C1326="","",IFERROR(IF(_xlfn.XLOOKUP($C1326,tbl_StartedStatus[Bold ID],tbl_StartedStatus[Started])="Started","Yes",IF(_xlfn.XLOOKUP($C1326,tbl_StartedStatus[Bold ID],tbl_StartedStatus[Started])="No Show","No Show","")),""))</f>
        <v/>
      </c>
    </row>
    <row r="1327" spans="1:8" ht="15" customHeight="1" thickBot="1">
      <c r="A1327"/>
      <c r="B1327"/>
      <c r="C1327" s="38"/>
      <c r="D1327"/>
      <c r="E1327"/>
      <c r="H1327" s="644" t="str">
        <f>IF($C1327="","",IFERROR(IF(_xlfn.XLOOKUP($C1327,tbl_StartedStatus[Bold ID],tbl_StartedStatus[Started])="Started","Yes",IF(_xlfn.XLOOKUP($C1327,tbl_StartedStatus[Bold ID],tbl_StartedStatus[Started])="No Show","No Show","")),""))</f>
        <v/>
      </c>
    </row>
    <row r="1328" spans="1:8" ht="15" customHeight="1" thickBot="1">
      <c r="A1328"/>
      <c r="B1328" s="38"/>
      <c r="C1328" s="38"/>
      <c r="D1328" s="38"/>
      <c r="E1328"/>
      <c r="H1328" s="644" t="str">
        <f>IF($C1328="","",IFERROR(IF(_xlfn.XLOOKUP($C1328,tbl_StartedStatus[Bold ID],tbl_StartedStatus[Started])="Started","Yes",IF(_xlfn.XLOOKUP($C1328,tbl_StartedStatus[Bold ID],tbl_StartedStatus[Started])="No Show","No Show","")),""))</f>
        <v/>
      </c>
    </row>
    <row r="1329" spans="1:8" ht="15" customHeight="1" thickBot="1">
      <c r="A1329"/>
      <c r="B1329" s="38"/>
      <c r="C1329" s="38"/>
      <c r="D1329" s="38"/>
      <c r="E1329"/>
      <c r="H1329" s="644" t="str">
        <f>IF($C1329="","",IFERROR(IF(_xlfn.XLOOKUP($C1329,tbl_StartedStatus[Bold ID],tbl_StartedStatus[Started])="Started","Yes",IF(_xlfn.XLOOKUP($C1329,tbl_StartedStatus[Bold ID],tbl_StartedStatus[Started])="No Show","No Show","")),""))</f>
        <v/>
      </c>
    </row>
    <row r="1330" spans="1:8" ht="15" customHeight="1" thickBot="1">
      <c r="A1330"/>
      <c r="B1330" s="38"/>
      <c r="C1330" s="38"/>
      <c r="D1330" s="38"/>
      <c r="E1330"/>
      <c r="H1330" s="644" t="str">
        <f>IF($C1330="","",IFERROR(IF(_xlfn.XLOOKUP($C1330,tbl_StartedStatus[Bold ID],tbl_StartedStatus[Started])="Started","Yes",IF(_xlfn.XLOOKUP($C1330,tbl_StartedStatus[Bold ID],tbl_StartedStatus[Started])="No Show","No Show","")),""))</f>
        <v/>
      </c>
    </row>
    <row r="1331" spans="1:8" ht="15" customHeight="1" thickBot="1">
      <c r="A1331"/>
      <c r="B1331" s="38"/>
      <c r="C1331"/>
      <c r="D1331" s="38"/>
      <c r="E1331"/>
      <c r="H1331" s="644" t="str">
        <f>IF($C1331="","",IFERROR(IF(_xlfn.XLOOKUP($C1331,tbl_StartedStatus[Bold ID],tbl_StartedStatus[Started])="Started","Yes",IF(_xlfn.XLOOKUP($C1331,tbl_StartedStatus[Bold ID],tbl_StartedStatus[Started])="No Show","No Show","")),""))</f>
        <v/>
      </c>
    </row>
    <row r="1332" spans="1:8" ht="15" customHeight="1" thickBot="1">
      <c r="A1332"/>
      <c r="B1332"/>
      <c r="C1332"/>
      <c r="D1332"/>
      <c r="E1332"/>
      <c r="H1332" s="644" t="str">
        <f>IF($C1332="","",IFERROR(IF(_xlfn.XLOOKUP($C1332,tbl_StartedStatus[Bold ID],tbl_StartedStatus[Started])="Started","Yes",IF(_xlfn.XLOOKUP($C1332,tbl_StartedStatus[Bold ID],tbl_StartedStatus[Started])="No Show","No Show","")),""))</f>
        <v/>
      </c>
    </row>
    <row r="1333" spans="1:8" ht="15" customHeight="1" thickBot="1">
      <c r="A1333"/>
      <c r="B1333"/>
      <c r="C1333" s="38"/>
      <c r="D1333"/>
      <c r="E1333"/>
      <c r="H1333" s="644" t="str">
        <f>IF($C1333="","",IFERROR(IF(_xlfn.XLOOKUP($C1333,tbl_StartedStatus[Bold ID],tbl_StartedStatus[Started])="Started","Yes",IF(_xlfn.XLOOKUP($C1333,tbl_StartedStatus[Bold ID],tbl_StartedStatus[Started])="No Show","No Show","")),""))</f>
        <v/>
      </c>
    </row>
    <row r="1334" spans="1:8" ht="15" customHeight="1" thickBot="1">
      <c r="A1334"/>
      <c r="B1334" s="38"/>
      <c r="C1334" s="38"/>
      <c r="D1334" s="38"/>
      <c r="E1334"/>
      <c r="H1334" s="644" t="str">
        <f>IF($C1334="","",IFERROR(IF(_xlfn.XLOOKUP($C1334,tbl_StartedStatus[Bold ID],tbl_StartedStatus[Started])="Started","Yes",IF(_xlfn.XLOOKUP($C1334,tbl_StartedStatus[Bold ID],tbl_StartedStatus[Started])="No Show","No Show","")),""))</f>
        <v/>
      </c>
    </row>
    <row r="1335" spans="1:8" ht="15" customHeight="1" thickBot="1">
      <c r="A1335"/>
      <c r="B1335" s="38"/>
      <c r="C1335" s="38"/>
      <c r="D1335" s="38"/>
      <c r="E1335"/>
      <c r="H1335" s="644" t="str">
        <f>IF($C1335="","",IFERROR(IF(_xlfn.XLOOKUP($C1335,tbl_StartedStatus[Bold ID],tbl_StartedStatus[Started])="Started","Yes",IF(_xlfn.XLOOKUP($C1335,tbl_StartedStatus[Bold ID],tbl_StartedStatus[Started])="No Show","No Show","")),""))</f>
        <v/>
      </c>
    </row>
    <row r="1336" spans="1:8" ht="15" customHeight="1" thickBot="1">
      <c r="A1336"/>
      <c r="B1336" s="38"/>
      <c r="C1336" s="38"/>
      <c r="D1336" s="38"/>
      <c r="E1336"/>
      <c r="H1336" s="644" t="str">
        <f>IF($C1336="","",IFERROR(IF(_xlfn.XLOOKUP($C1336,tbl_StartedStatus[Bold ID],tbl_StartedStatus[Started])="Started","Yes",IF(_xlfn.XLOOKUP($C1336,tbl_StartedStatus[Bold ID],tbl_StartedStatus[Started])="No Show","No Show","")),""))</f>
        <v/>
      </c>
    </row>
    <row r="1337" spans="1:8" ht="15" customHeight="1" thickBot="1">
      <c r="A1337"/>
      <c r="B1337" s="38"/>
      <c r="C1337" s="38"/>
      <c r="D1337" s="38"/>
      <c r="E1337"/>
      <c r="H1337" s="644" t="str">
        <f>IF($C1337="","",IFERROR(IF(_xlfn.XLOOKUP($C1337,tbl_StartedStatus[Bold ID],tbl_StartedStatus[Started])="Started","Yes",IF(_xlfn.XLOOKUP($C1337,tbl_StartedStatus[Bold ID],tbl_StartedStatus[Started])="No Show","No Show","")),""))</f>
        <v/>
      </c>
    </row>
    <row r="1338" spans="1:8" ht="15" customHeight="1" thickBot="1">
      <c r="A1338"/>
      <c r="B1338" s="38"/>
      <c r="C1338" s="38"/>
      <c r="D1338" s="38"/>
      <c r="E1338"/>
      <c r="H1338" s="644" t="str">
        <f>IF($C1338="","",IFERROR(IF(_xlfn.XLOOKUP($C1338,tbl_StartedStatus[Bold ID],tbl_StartedStatus[Started])="Started","Yes",IF(_xlfn.XLOOKUP($C1338,tbl_StartedStatus[Bold ID],tbl_StartedStatus[Started])="No Show","No Show","")),""))</f>
        <v/>
      </c>
    </row>
    <row r="1339" spans="1:8" ht="15" customHeight="1" thickBot="1">
      <c r="A1339"/>
      <c r="B1339" s="38"/>
      <c r="C1339"/>
      <c r="D1339" s="38"/>
      <c r="E1339"/>
      <c r="H1339" s="644" t="str">
        <f>IF($C1339="","",IFERROR(IF(_xlfn.XLOOKUP($C1339,tbl_StartedStatus[Bold ID],tbl_StartedStatus[Started])="Started","Yes",IF(_xlfn.XLOOKUP($C1339,tbl_StartedStatus[Bold ID],tbl_StartedStatus[Started])="No Show","No Show","")),""))</f>
        <v/>
      </c>
    </row>
    <row r="1340" spans="1:8" ht="15" customHeight="1" thickBot="1">
      <c r="A1340"/>
      <c r="B1340"/>
      <c r="C1340" s="38"/>
      <c r="D1340"/>
      <c r="E1340"/>
      <c r="H1340" s="644" t="str">
        <f>IF($C1340="","",IFERROR(IF(_xlfn.XLOOKUP($C1340,tbl_StartedStatus[Bold ID],tbl_StartedStatus[Started])="Started","Yes",IF(_xlfn.XLOOKUP($C1340,tbl_StartedStatus[Bold ID],tbl_StartedStatus[Started])="No Show","No Show","")),""))</f>
        <v/>
      </c>
    </row>
    <row r="1341" spans="1:8" ht="15" customHeight="1" thickBot="1">
      <c r="A1341"/>
      <c r="B1341" s="38"/>
      <c r="C1341" s="38"/>
      <c r="D1341" s="38"/>
      <c r="E1341"/>
      <c r="H1341" s="644" t="str">
        <f>IF($C1341="","",IFERROR(IF(_xlfn.XLOOKUP($C1341,tbl_StartedStatus[Bold ID],tbl_StartedStatus[Started])="Started","Yes",IF(_xlfn.XLOOKUP($C1341,tbl_StartedStatus[Bold ID],tbl_StartedStatus[Started])="No Show","No Show","")),""))</f>
        <v/>
      </c>
    </row>
    <row r="1342" spans="1:8" ht="15" customHeight="1" thickBot="1">
      <c r="A1342"/>
      <c r="B1342" s="38"/>
      <c r="C1342" s="38"/>
      <c r="D1342" s="38"/>
      <c r="E1342"/>
      <c r="H1342" s="644" t="str">
        <f>IF($C1342="","",IFERROR(IF(_xlfn.XLOOKUP($C1342,tbl_StartedStatus[Bold ID],tbl_StartedStatus[Started])="Started","Yes",IF(_xlfn.XLOOKUP($C1342,tbl_StartedStatus[Bold ID],tbl_StartedStatus[Started])="No Show","No Show","")),""))</f>
        <v/>
      </c>
    </row>
    <row r="1343" spans="1:8" ht="15" customHeight="1" thickBot="1">
      <c r="A1343"/>
      <c r="B1343" s="38"/>
      <c r="C1343"/>
      <c r="D1343" s="38"/>
      <c r="E1343"/>
      <c r="H1343" s="644" t="str">
        <f>IF($C1343="","",IFERROR(IF(_xlfn.XLOOKUP($C1343,tbl_StartedStatus[Bold ID],tbl_StartedStatus[Started])="Started","Yes",IF(_xlfn.XLOOKUP($C1343,tbl_StartedStatus[Bold ID],tbl_StartedStatus[Started])="No Show","No Show","")),""))</f>
        <v/>
      </c>
    </row>
    <row r="1344" spans="1:8" ht="15" customHeight="1" thickBot="1">
      <c r="A1344"/>
      <c r="B1344"/>
      <c r="C1344" s="38"/>
      <c r="D1344"/>
      <c r="E1344"/>
      <c r="H1344" s="644" t="str">
        <f>IF($C1344="","",IFERROR(IF(_xlfn.XLOOKUP($C1344,tbl_StartedStatus[Bold ID],tbl_StartedStatus[Started])="Started","Yes",IF(_xlfn.XLOOKUP($C1344,tbl_StartedStatus[Bold ID],tbl_StartedStatus[Started])="No Show","No Show","")),""))</f>
        <v/>
      </c>
    </row>
    <row r="1345" spans="1:8" ht="15" customHeight="1" thickBot="1">
      <c r="A1345"/>
      <c r="B1345" s="38"/>
      <c r="C1345" s="38"/>
      <c r="D1345" s="38"/>
      <c r="E1345"/>
      <c r="H1345" s="644" t="str">
        <f>IF($C1345="","",IFERROR(IF(_xlfn.XLOOKUP($C1345,tbl_StartedStatus[Bold ID],tbl_StartedStatus[Started])="Started","Yes",IF(_xlfn.XLOOKUP($C1345,tbl_StartedStatus[Bold ID],tbl_StartedStatus[Started])="No Show","No Show","")),""))</f>
        <v/>
      </c>
    </row>
    <row r="1346" spans="1:8" ht="15" customHeight="1" thickBot="1">
      <c r="A1346"/>
      <c r="B1346" s="38"/>
      <c r="C1346" s="38"/>
      <c r="D1346" s="38"/>
      <c r="E1346"/>
      <c r="H1346" s="644" t="str">
        <f>IF($C1346="","",IFERROR(IF(_xlfn.XLOOKUP($C1346,tbl_StartedStatus[Bold ID],tbl_StartedStatus[Started])="Started","Yes",IF(_xlfn.XLOOKUP($C1346,tbl_StartedStatus[Bold ID],tbl_StartedStatus[Started])="No Show","No Show","")),""))</f>
        <v/>
      </c>
    </row>
    <row r="1347" spans="1:8" ht="15" customHeight="1" thickBot="1">
      <c r="A1347"/>
      <c r="B1347" s="38"/>
      <c r="C1347"/>
      <c r="D1347" s="38"/>
      <c r="E1347"/>
      <c r="H1347" s="644" t="str">
        <f>IF($C1347="","",IFERROR(IF(_xlfn.XLOOKUP($C1347,tbl_StartedStatus[Bold ID],tbl_StartedStatus[Started])="Started","Yes",IF(_xlfn.XLOOKUP($C1347,tbl_StartedStatus[Bold ID],tbl_StartedStatus[Started])="No Show","No Show","")),""))</f>
        <v/>
      </c>
    </row>
    <row r="1348" spans="1:8" ht="15" customHeight="1" thickBot="1">
      <c r="A1348"/>
      <c r="B1348"/>
      <c r="C1348"/>
      <c r="D1348"/>
      <c r="E1348"/>
      <c r="H1348" s="644" t="str">
        <f>IF($C1348="","",IFERROR(IF(_xlfn.XLOOKUP($C1348,tbl_StartedStatus[Bold ID],tbl_StartedStatus[Started])="Started","Yes",IF(_xlfn.XLOOKUP($C1348,tbl_StartedStatus[Bold ID],tbl_StartedStatus[Started])="No Show","No Show","")),""))</f>
        <v/>
      </c>
    </row>
    <row r="1349" spans="1:8" ht="15" customHeight="1" thickBot="1">
      <c r="A1349"/>
      <c r="B1349"/>
      <c r="C1349"/>
      <c r="D1349"/>
      <c r="E1349"/>
      <c r="H1349" s="644" t="str">
        <f>IF($C1349="","",IFERROR(IF(_xlfn.XLOOKUP($C1349,tbl_StartedStatus[Bold ID],tbl_StartedStatus[Started])="Started","Yes",IF(_xlfn.XLOOKUP($C1349,tbl_StartedStatus[Bold ID],tbl_StartedStatus[Started])="No Show","No Show","")),""))</f>
        <v/>
      </c>
    </row>
    <row r="1350" spans="1:8" ht="15" customHeight="1" thickBot="1">
      <c r="A1350"/>
      <c r="B1350"/>
      <c r="C1350"/>
      <c r="D1350"/>
      <c r="E1350"/>
      <c r="H1350" s="644" t="str">
        <f>IF($C1350="","",IFERROR(IF(_xlfn.XLOOKUP($C1350,tbl_StartedStatus[Bold ID],tbl_StartedStatus[Started])="Started","Yes",IF(_xlfn.XLOOKUP($C1350,tbl_StartedStatus[Bold ID],tbl_StartedStatus[Started])="No Show","No Show","")),""))</f>
        <v/>
      </c>
    </row>
    <row r="1351" spans="1:8" ht="15" customHeight="1" thickBot="1">
      <c r="A1351"/>
      <c r="B1351"/>
      <c r="C1351" s="38"/>
      <c r="D1351"/>
      <c r="E1351"/>
      <c r="H1351" s="644" t="str">
        <f>IF($C1351="","",IFERROR(IF(_xlfn.XLOOKUP($C1351,tbl_StartedStatus[Bold ID],tbl_StartedStatus[Started])="Started","Yes",IF(_xlfn.XLOOKUP($C1351,tbl_StartedStatus[Bold ID],tbl_StartedStatus[Started])="No Show","No Show","")),""))</f>
        <v/>
      </c>
    </row>
    <row r="1352" spans="1:8" ht="15" customHeight="1" thickBot="1">
      <c r="A1352"/>
      <c r="B1352" s="38"/>
      <c r="C1352" s="38"/>
      <c r="D1352" s="38"/>
      <c r="E1352"/>
      <c r="H1352" s="644" t="str">
        <f>IF($C1352="","",IFERROR(IF(_xlfn.XLOOKUP($C1352,tbl_StartedStatus[Bold ID],tbl_StartedStatus[Started])="Started","Yes",IF(_xlfn.XLOOKUP($C1352,tbl_StartedStatus[Bold ID],tbl_StartedStatus[Started])="No Show","No Show","")),""))</f>
        <v/>
      </c>
    </row>
    <row r="1353" spans="1:8" ht="15" customHeight="1" thickBot="1">
      <c r="A1353"/>
      <c r="B1353" s="38"/>
      <c r="C1353"/>
      <c r="D1353" s="38"/>
      <c r="E1353"/>
      <c r="H1353" s="644" t="str">
        <f>IF($C1353="","",IFERROR(IF(_xlfn.XLOOKUP($C1353,tbl_StartedStatus[Bold ID],tbl_StartedStatus[Started])="Started","Yes",IF(_xlfn.XLOOKUP($C1353,tbl_StartedStatus[Bold ID],tbl_StartedStatus[Started])="No Show","No Show","")),""))</f>
        <v/>
      </c>
    </row>
    <row r="1354" spans="1:8" ht="15" customHeight="1" thickBot="1">
      <c r="A1354"/>
      <c r="B1354"/>
      <c r="C1354" s="38"/>
      <c r="D1354"/>
      <c r="E1354"/>
      <c r="H1354" s="644" t="str">
        <f>IF($C1354="","",IFERROR(IF(_xlfn.XLOOKUP($C1354,tbl_StartedStatus[Bold ID],tbl_StartedStatus[Started])="Started","Yes",IF(_xlfn.XLOOKUP($C1354,tbl_StartedStatus[Bold ID],tbl_StartedStatus[Started])="No Show","No Show","")),""))</f>
        <v/>
      </c>
    </row>
    <row r="1355" spans="1:8" ht="15" customHeight="1" thickBot="1">
      <c r="A1355"/>
      <c r="B1355" s="38"/>
      <c r="C1355" s="38"/>
      <c r="D1355" s="38"/>
      <c r="E1355"/>
      <c r="H1355" s="644" t="str">
        <f>IF($C1355="","",IFERROR(IF(_xlfn.XLOOKUP($C1355,tbl_StartedStatus[Bold ID],tbl_StartedStatus[Started])="Started","Yes",IF(_xlfn.XLOOKUP($C1355,tbl_StartedStatus[Bold ID],tbl_StartedStatus[Started])="No Show","No Show","")),""))</f>
        <v/>
      </c>
    </row>
    <row r="1356" spans="1:8" ht="15" customHeight="1" thickBot="1">
      <c r="A1356"/>
      <c r="B1356" s="38"/>
      <c r="C1356" s="38"/>
      <c r="D1356" s="38"/>
      <c r="E1356"/>
      <c r="H1356" s="644" t="str">
        <f>IF($C1356="","",IFERROR(IF(_xlfn.XLOOKUP($C1356,tbl_StartedStatus[Bold ID],tbl_StartedStatus[Started])="Started","Yes",IF(_xlfn.XLOOKUP($C1356,tbl_StartedStatus[Bold ID],tbl_StartedStatus[Started])="No Show","No Show","")),""))</f>
        <v/>
      </c>
    </row>
    <row r="1357" spans="1:8" ht="15" customHeight="1" thickBot="1">
      <c r="A1357"/>
      <c r="B1357" s="38"/>
      <c r="C1357" s="38"/>
      <c r="D1357" s="38"/>
      <c r="E1357"/>
      <c r="H1357" s="644" t="str">
        <f>IF($C1357="","",IFERROR(IF(_xlfn.XLOOKUP($C1357,tbl_StartedStatus[Bold ID],tbl_StartedStatus[Started])="Started","Yes",IF(_xlfn.XLOOKUP($C1357,tbl_StartedStatus[Bold ID],tbl_StartedStatus[Started])="No Show","No Show","")),""))</f>
        <v/>
      </c>
    </row>
    <row r="1358" spans="1:8" ht="15" customHeight="1" thickBot="1">
      <c r="A1358"/>
      <c r="B1358" s="38"/>
      <c r="C1358"/>
      <c r="D1358" s="38"/>
      <c r="E1358"/>
      <c r="H1358" s="644" t="str">
        <f>IF($C1358="","",IFERROR(IF(_xlfn.XLOOKUP($C1358,tbl_StartedStatus[Bold ID],tbl_StartedStatus[Started])="Started","Yes",IF(_xlfn.XLOOKUP($C1358,tbl_StartedStatus[Bold ID],tbl_StartedStatus[Started])="No Show","No Show","")),""))</f>
        <v/>
      </c>
    </row>
    <row r="1359" spans="1:8" ht="15" customHeight="1" thickBot="1">
      <c r="A1359"/>
      <c r="B1359"/>
      <c r="C1359"/>
      <c r="D1359"/>
      <c r="E1359"/>
      <c r="H1359" s="644" t="str">
        <f>IF($C1359="","",IFERROR(IF(_xlfn.XLOOKUP($C1359,tbl_StartedStatus[Bold ID],tbl_StartedStatus[Started])="Started","Yes",IF(_xlfn.XLOOKUP($C1359,tbl_StartedStatus[Bold ID],tbl_StartedStatus[Started])="No Show","No Show","")),""))</f>
        <v/>
      </c>
    </row>
    <row r="1360" spans="1:8" ht="15" customHeight="1" thickBot="1">
      <c r="A1360"/>
      <c r="B1360"/>
      <c r="C1360" s="38"/>
      <c r="D1360"/>
      <c r="E1360"/>
      <c r="H1360" s="644" t="str">
        <f>IF($C1360="","",IFERROR(IF(_xlfn.XLOOKUP($C1360,tbl_StartedStatus[Bold ID],tbl_StartedStatus[Started])="Started","Yes",IF(_xlfn.XLOOKUP($C1360,tbl_StartedStatus[Bold ID],tbl_StartedStatus[Started])="No Show","No Show","")),""))</f>
        <v/>
      </c>
    </row>
    <row r="1361" spans="1:9" ht="15" customHeight="1" thickBot="1">
      <c r="A1361"/>
      <c r="B1361" s="38"/>
      <c r="C1361"/>
      <c r="D1361" s="38"/>
      <c r="E1361"/>
      <c r="H1361" s="644" t="str">
        <f>IF($C1361="","",IFERROR(IF(_xlfn.XLOOKUP($C1361,tbl_StartedStatus[Bold ID],tbl_StartedStatus[Started])="Started","Yes",IF(_xlfn.XLOOKUP($C1361,tbl_StartedStatus[Bold ID],tbl_StartedStatus[Started])="No Show","No Show","")),""))</f>
        <v/>
      </c>
    </row>
    <row r="1362" spans="1:9" ht="15" customHeight="1" thickBot="1">
      <c r="A1362"/>
      <c r="B1362"/>
      <c r="C1362"/>
      <c r="D1362"/>
      <c r="E1362"/>
      <c r="H1362" s="644" t="str">
        <f>IF($C1362="","",IFERROR(IF(_xlfn.XLOOKUP($C1362,tbl_StartedStatus[Bold ID],tbl_StartedStatus[Started])="Started","Yes",IF(_xlfn.XLOOKUP($C1362,tbl_StartedStatus[Bold ID],tbl_StartedStatus[Started])="No Show","No Show","")),""))</f>
        <v/>
      </c>
    </row>
    <row r="1363" spans="1:9" ht="15" customHeight="1" thickBot="1">
      <c r="A1363"/>
      <c r="B1363"/>
      <c r="C1363"/>
      <c r="D1363"/>
      <c r="E1363"/>
      <c r="H1363" s="644" t="str">
        <f>IF($C1363="","",IFERROR(IF(_xlfn.XLOOKUP($C1363,tbl_StartedStatus[Bold ID],tbl_StartedStatus[Started])="Started","Yes",IF(_xlfn.XLOOKUP($C1363,tbl_StartedStatus[Bold ID],tbl_StartedStatus[Started])="No Show","No Show","")),""))</f>
        <v/>
      </c>
    </row>
    <row r="1364" spans="1:9" ht="15" customHeight="1" thickBot="1">
      <c r="A1364"/>
      <c r="B1364"/>
      <c r="C1364"/>
      <c r="D1364"/>
      <c r="E1364"/>
      <c r="H1364" s="644" t="str">
        <f>IF($C1364="","",IFERROR(IF(_xlfn.XLOOKUP($C1364,tbl_StartedStatus[Bold ID],tbl_StartedStatus[Started])="Started","Yes",IF(_xlfn.XLOOKUP($C1364,tbl_StartedStatus[Bold ID],tbl_StartedStatus[Started])="No Show","No Show","")),""))</f>
        <v/>
      </c>
    </row>
    <row r="1365" spans="1:9" ht="15" customHeight="1" thickBot="1">
      <c r="A1365"/>
      <c r="B1365"/>
      <c r="C1365"/>
      <c r="D1365"/>
      <c r="E1365"/>
      <c r="H1365" s="644" t="str">
        <f>IF($C1365="","",IFERROR(IF(_xlfn.XLOOKUP($C1365,tbl_StartedStatus[Bold ID],tbl_StartedStatus[Started])="Started","Yes",IF(_xlfn.XLOOKUP($C1365,tbl_StartedStatus[Bold ID],tbl_StartedStatus[Started])="No Show","No Show","")),""))</f>
        <v/>
      </c>
    </row>
    <row r="1366" spans="1:9" ht="15" customHeight="1" thickBot="1">
      <c r="A1366"/>
      <c r="B1366"/>
      <c r="C1366" s="38"/>
      <c r="D1366"/>
      <c r="E1366"/>
      <c r="H1366" s="644" t="str">
        <f>IF($C1366="","",IFERROR(IF(_xlfn.XLOOKUP($C1366,tbl_StartedStatus[Bold ID],tbl_StartedStatus[Started])="Started","Yes",IF(_xlfn.XLOOKUP($C1366,tbl_StartedStatus[Bold ID],tbl_StartedStatus[Started])="No Show","No Show","")),""))</f>
        <v/>
      </c>
    </row>
    <row r="1367" spans="1:9" ht="15" customHeight="1" thickBot="1">
      <c r="A1367"/>
      <c r="B1367" s="38"/>
      <c r="C1367"/>
      <c r="D1367" s="38"/>
      <c r="E1367"/>
      <c r="H1367" s="644" t="str">
        <f>IF($C1367="","",IFERROR(IF(_xlfn.XLOOKUP($C1367,tbl_StartedStatus[Bold ID],tbl_StartedStatus[Started])="Started","Yes",IF(_xlfn.XLOOKUP($C1367,tbl_StartedStatus[Bold ID],tbl_StartedStatus[Started])="No Show","No Show","")),""))</f>
        <v/>
      </c>
    </row>
    <row r="1368" spans="1:9" ht="15" customHeight="1" thickBot="1">
      <c r="A1368"/>
      <c r="B1368"/>
      <c r="C1368" s="38"/>
      <c r="D1368"/>
      <c r="E1368"/>
      <c r="H1368" s="644" t="str">
        <f>IF($C1368="","",IFERROR(IF(_xlfn.XLOOKUP($C1368,tbl_StartedStatus[Bold ID],tbl_StartedStatus[Started])="Started","Yes",IF(_xlfn.XLOOKUP($C1368,tbl_StartedStatus[Bold ID],tbl_StartedStatus[Started])="No Show","No Show","")),""))</f>
        <v/>
      </c>
    </row>
    <row r="1369" spans="1:9" ht="15" customHeight="1" thickBot="1">
      <c r="A1369"/>
      <c r="B1369" s="38"/>
      <c r="C1369" s="38"/>
      <c r="D1369" s="38"/>
      <c r="E1369"/>
      <c r="H1369" s="644" t="str">
        <f>IF($C1369="","",IFERROR(IF(_xlfn.XLOOKUP($C1369,tbl_StartedStatus[Bold ID],tbl_StartedStatus[Started])="Started","Yes",IF(_xlfn.XLOOKUP($C1369,tbl_StartedStatus[Bold ID],tbl_StartedStatus[Started])="No Show","No Show","")),""))</f>
        <v/>
      </c>
    </row>
    <row r="1370" spans="1:9" ht="15" customHeight="1" thickBot="1">
      <c r="A1370"/>
      <c r="B1370" s="38"/>
      <c r="C1370" s="38"/>
      <c r="D1370" s="38"/>
      <c r="E1370"/>
      <c r="H1370" s="644" t="str">
        <f>IF($C1370="","",IFERROR(IF(_xlfn.XLOOKUP($C1370,tbl_StartedStatus[Bold ID],tbl_StartedStatus[Started])="Started","Yes",IF(_xlfn.XLOOKUP($C1370,tbl_StartedStatus[Bold ID],tbl_StartedStatus[Started])="No Show","No Show","")),""))</f>
        <v/>
      </c>
    </row>
    <row r="1371" spans="1:9" ht="15" customHeight="1" thickBot="1">
      <c r="A1371"/>
      <c r="B1371" s="38"/>
      <c r="C1371" s="38"/>
      <c r="D1371" s="38"/>
      <c r="E1371"/>
      <c r="H1371" s="644" t="str">
        <f>IF($C1371="","",IFERROR(IF(_xlfn.XLOOKUP($C1371,tbl_StartedStatus[Bold ID],tbl_StartedStatus[Started])="Started","Yes",IF(_xlfn.XLOOKUP($C1371,tbl_StartedStatus[Bold ID],tbl_StartedStatus[Started])="No Show","No Show","")),""))</f>
        <v/>
      </c>
    </row>
    <row r="1372" spans="1:9" ht="15" customHeight="1" thickBot="1">
      <c r="A1372"/>
      <c r="B1372" s="38"/>
      <c r="C1372" s="38"/>
      <c r="D1372" s="38"/>
      <c r="E1372"/>
      <c r="H1372" s="644" t="str">
        <f>IF($C1372="","",IFERROR(IF(_xlfn.XLOOKUP($C1372,tbl_StartedStatus[Bold ID],tbl_StartedStatus[Started])="Started","Yes",IF(_xlfn.XLOOKUP($C1372,tbl_StartedStatus[Bold ID],tbl_StartedStatus[Started])="No Show","No Show","")),""))</f>
        <v/>
      </c>
    </row>
    <row r="1373" spans="1:9" ht="15" customHeight="1" thickBot="1">
      <c r="A1373"/>
      <c r="B1373" s="38"/>
      <c r="C1373" s="38"/>
      <c r="D1373" s="38"/>
      <c r="E1373"/>
      <c r="H1373" s="644" t="str">
        <f>IF($C1373="","",IFERROR(IF(_xlfn.XLOOKUP($C1373,tbl_StartedStatus[Bold ID],tbl_StartedStatus[Started])="Started","Yes",IF(_xlfn.XLOOKUP($C1373,tbl_StartedStatus[Bold ID],tbl_StartedStatus[Started])="No Show","No Show","")),""))</f>
        <v/>
      </c>
    </row>
    <row r="1374" spans="1:9" s="639" customFormat="1" ht="15" customHeight="1" thickBot="1">
      <c r="A1374"/>
      <c r="B1374" s="38"/>
      <c r="C1374" s="38"/>
      <c r="D1374" s="38"/>
      <c r="E1374"/>
      <c r="F1374" s="638"/>
      <c r="G1374" s="638"/>
      <c r="H1374" s="644" t="str">
        <f>IF($C1374="","",IFERROR(IF(_xlfn.XLOOKUP($C1374,tbl_StartedStatus[Bold ID],tbl_StartedStatus[Started])="Started","Yes",IF(_xlfn.XLOOKUP($C1374,tbl_StartedStatus[Bold ID],tbl_StartedStatus[Started])="No Show","No Show","")),""))</f>
        <v/>
      </c>
      <c r="I1374" s="638"/>
    </row>
    <row r="1375" spans="1:9" ht="15" customHeight="1" thickBot="1">
      <c r="A1375"/>
      <c r="B1375" s="38"/>
      <c r="C1375" s="38"/>
      <c r="D1375" s="38"/>
      <c r="E1375"/>
      <c r="H1375" s="644" t="str">
        <f>IF($C1375="","",IFERROR(IF(_xlfn.XLOOKUP($C1375,tbl_StartedStatus[Bold ID],tbl_StartedStatus[Started])="Started","Yes",IF(_xlfn.XLOOKUP($C1375,tbl_StartedStatus[Bold ID],tbl_StartedStatus[Started])="No Show","No Show","")),""))</f>
        <v/>
      </c>
    </row>
    <row r="1376" spans="1:9" ht="15" customHeight="1" thickBot="1">
      <c r="A1376"/>
      <c r="B1376" s="38"/>
      <c r="C1376"/>
      <c r="D1376" s="38"/>
      <c r="E1376"/>
      <c r="H1376" s="644" t="str">
        <f>IF($C1376="","",IFERROR(IF(_xlfn.XLOOKUP($C1376,tbl_StartedStatus[Bold ID],tbl_StartedStatus[Started])="Started","Yes",IF(_xlfn.XLOOKUP($C1376,tbl_StartedStatus[Bold ID],tbl_StartedStatus[Started])="No Show","No Show","")),""))</f>
        <v/>
      </c>
    </row>
    <row r="1377" spans="1:8" ht="15" customHeight="1" thickBot="1">
      <c r="A1377"/>
      <c r="B1377"/>
      <c r="C1377" s="38"/>
      <c r="D1377"/>
      <c r="E1377"/>
      <c r="H1377" s="644" t="str">
        <f>IF($C1377="","",IFERROR(IF(_xlfn.XLOOKUP($C1377,tbl_StartedStatus[Bold ID],tbl_StartedStatus[Started])="Started","Yes",IF(_xlfn.XLOOKUP($C1377,tbl_StartedStatus[Bold ID],tbl_StartedStatus[Started])="No Show","No Show","")),""))</f>
        <v/>
      </c>
    </row>
    <row r="1378" spans="1:8" ht="15" customHeight="1" thickBot="1">
      <c r="A1378"/>
      <c r="B1378" s="38"/>
      <c r="C1378"/>
      <c r="D1378" s="38"/>
      <c r="E1378"/>
      <c r="H1378" s="644" t="str">
        <f>IF($C1378="","",IFERROR(IF(_xlfn.XLOOKUP($C1378,tbl_StartedStatus[Bold ID],tbl_StartedStatus[Started])="Started","Yes",IF(_xlfn.XLOOKUP($C1378,tbl_StartedStatus[Bold ID],tbl_StartedStatus[Started])="No Show","No Show","")),""))</f>
        <v/>
      </c>
    </row>
    <row r="1379" spans="1:8" ht="15" customHeight="1" thickBot="1">
      <c r="A1379"/>
      <c r="B1379"/>
      <c r="C1379" s="38"/>
      <c r="D1379"/>
      <c r="E1379"/>
      <c r="H1379" s="644" t="str">
        <f>IF($C1379="","",IFERROR(IF(_xlfn.XLOOKUP($C1379,tbl_StartedStatus[Bold ID],tbl_StartedStatus[Started])="Started","Yes",IF(_xlfn.XLOOKUP($C1379,tbl_StartedStatus[Bold ID],tbl_StartedStatus[Started])="No Show","No Show","")),""))</f>
        <v/>
      </c>
    </row>
    <row r="1380" spans="1:8" ht="15" customHeight="1" thickBot="1">
      <c r="A1380"/>
      <c r="B1380" s="38"/>
      <c r="C1380"/>
      <c r="D1380" s="38"/>
      <c r="E1380"/>
      <c r="H1380" s="644" t="str">
        <f>IF($C1380="","",IFERROR(IF(_xlfn.XLOOKUP($C1380,tbl_StartedStatus[Bold ID],tbl_StartedStatus[Started])="Started","Yes",IF(_xlfn.XLOOKUP($C1380,tbl_StartedStatus[Bold ID],tbl_StartedStatus[Started])="No Show","No Show","")),""))</f>
        <v/>
      </c>
    </row>
    <row r="1381" spans="1:8" ht="15" customHeight="1" thickBot="1">
      <c r="A1381"/>
      <c r="B1381"/>
      <c r="C1381" s="38"/>
      <c r="D1381"/>
      <c r="E1381"/>
      <c r="H1381" s="644" t="str">
        <f>IF($C1381="","",IFERROR(IF(_xlfn.XLOOKUP($C1381,tbl_StartedStatus[Bold ID],tbl_StartedStatus[Started])="Started","Yes",IF(_xlfn.XLOOKUP($C1381,tbl_StartedStatus[Bold ID],tbl_StartedStatus[Started])="No Show","No Show","")),""))</f>
        <v/>
      </c>
    </row>
    <row r="1382" spans="1:8" ht="15" customHeight="1" thickBot="1">
      <c r="A1382"/>
      <c r="B1382" s="38"/>
      <c r="C1382" s="38"/>
      <c r="D1382" s="38"/>
      <c r="E1382"/>
      <c r="H1382" s="644" t="str">
        <f>IF($C1382="","",IFERROR(IF(_xlfn.XLOOKUP($C1382,tbl_StartedStatus[Bold ID],tbl_StartedStatus[Started])="Started","Yes",IF(_xlfn.XLOOKUP($C1382,tbl_StartedStatus[Bold ID],tbl_StartedStatus[Started])="No Show","No Show","")),""))</f>
        <v/>
      </c>
    </row>
    <row r="1383" spans="1:8" ht="15" customHeight="1" thickBot="1">
      <c r="A1383"/>
      <c r="B1383" s="38"/>
      <c r="C1383" s="38"/>
      <c r="D1383" s="38"/>
      <c r="E1383"/>
      <c r="H1383" s="644" t="str">
        <f>IF($C1383="","",IFERROR(IF(_xlfn.XLOOKUP($C1383,tbl_StartedStatus[Bold ID],tbl_StartedStatus[Started])="Started","Yes",IF(_xlfn.XLOOKUP($C1383,tbl_StartedStatus[Bold ID],tbl_StartedStatus[Started])="No Show","No Show","")),""))</f>
        <v/>
      </c>
    </row>
    <row r="1384" spans="1:8" ht="15" customHeight="1" thickBot="1">
      <c r="A1384"/>
      <c r="B1384" s="38"/>
      <c r="C1384" s="38"/>
      <c r="D1384" s="38"/>
      <c r="E1384"/>
      <c r="H1384" s="644" t="str">
        <f>IF($C1384="","",IFERROR(IF(_xlfn.XLOOKUP($C1384,tbl_StartedStatus[Bold ID],tbl_StartedStatus[Started])="Started","Yes",IF(_xlfn.XLOOKUP($C1384,tbl_StartedStatus[Bold ID],tbl_StartedStatus[Started])="No Show","No Show","")),""))</f>
        <v/>
      </c>
    </row>
    <row r="1385" spans="1:8" ht="15" customHeight="1" thickBot="1">
      <c r="A1385"/>
      <c r="B1385" s="38"/>
      <c r="C1385" s="38"/>
      <c r="D1385" s="38"/>
      <c r="E1385"/>
      <c r="H1385" s="644" t="str">
        <f>IF($C1385="","",IFERROR(IF(_xlfn.XLOOKUP($C1385,tbl_StartedStatus[Bold ID],tbl_StartedStatus[Started])="Started","Yes",IF(_xlfn.XLOOKUP($C1385,tbl_StartedStatus[Bold ID],tbl_StartedStatus[Started])="No Show","No Show","")),""))</f>
        <v/>
      </c>
    </row>
    <row r="1386" spans="1:8" ht="15" customHeight="1" thickBot="1">
      <c r="A1386"/>
      <c r="B1386" s="38"/>
      <c r="C1386"/>
      <c r="D1386" s="38"/>
      <c r="E1386"/>
      <c r="H1386" s="644" t="str">
        <f>IF($C1386="","",IFERROR(IF(_xlfn.XLOOKUP($C1386,tbl_StartedStatus[Bold ID],tbl_StartedStatus[Started])="Started","Yes",IF(_xlfn.XLOOKUP($C1386,tbl_StartedStatus[Bold ID],tbl_StartedStatus[Started])="No Show","No Show","")),""))</f>
        <v/>
      </c>
    </row>
    <row r="1387" spans="1:8" ht="15" customHeight="1" thickBot="1">
      <c r="A1387"/>
      <c r="B1387"/>
      <c r="C1387" s="38"/>
      <c r="D1387"/>
      <c r="E1387"/>
      <c r="H1387" s="644" t="str">
        <f>IF($C1387="","",IFERROR(IF(_xlfn.XLOOKUP($C1387,tbl_StartedStatus[Bold ID],tbl_StartedStatus[Started])="Started","Yes",IF(_xlfn.XLOOKUP($C1387,tbl_StartedStatus[Bold ID],tbl_StartedStatus[Started])="No Show","No Show","")),""))</f>
        <v/>
      </c>
    </row>
    <row r="1388" spans="1:8" ht="15" customHeight="1" thickBot="1">
      <c r="A1388"/>
      <c r="B1388" s="38"/>
      <c r="C1388" s="38"/>
      <c r="D1388" s="38"/>
      <c r="E1388"/>
      <c r="H1388" s="644" t="str">
        <f>IF($C1388="","",IFERROR(IF(_xlfn.XLOOKUP($C1388,tbl_StartedStatus[Bold ID],tbl_StartedStatus[Started])="Started","Yes",IF(_xlfn.XLOOKUP($C1388,tbl_StartedStatus[Bold ID],tbl_StartedStatus[Started])="No Show","No Show","")),""))</f>
        <v/>
      </c>
    </row>
    <row r="1389" spans="1:8" ht="15" customHeight="1" thickBot="1">
      <c r="A1389"/>
      <c r="B1389" s="38"/>
      <c r="C1389" s="38"/>
      <c r="D1389" s="38"/>
      <c r="E1389"/>
      <c r="H1389" s="644" t="str">
        <f>IF($C1389="","",IFERROR(IF(_xlfn.XLOOKUP($C1389,tbl_StartedStatus[Bold ID],tbl_StartedStatus[Started])="Started","Yes",IF(_xlfn.XLOOKUP($C1389,tbl_StartedStatus[Bold ID],tbl_StartedStatus[Started])="No Show","No Show","")),""))</f>
        <v/>
      </c>
    </row>
    <row r="1390" spans="1:8" ht="15" customHeight="1" thickBot="1">
      <c r="A1390"/>
      <c r="B1390" s="38"/>
      <c r="C1390" s="38"/>
      <c r="D1390" s="38"/>
      <c r="E1390"/>
      <c r="H1390" s="644" t="str">
        <f>IF($C1390="","",IFERROR(IF(_xlfn.XLOOKUP($C1390,tbl_StartedStatus[Bold ID],tbl_StartedStatus[Started])="Started","Yes",IF(_xlfn.XLOOKUP($C1390,tbl_StartedStatus[Bold ID],tbl_StartedStatus[Started])="No Show","No Show","")),""))</f>
        <v/>
      </c>
    </row>
    <row r="1391" spans="1:8" ht="15" customHeight="1" thickBot="1">
      <c r="A1391"/>
      <c r="B1391" s="38"/>
      <c r="C1391"/>
      <c r="D1391" s="38"/>
      <c r="E1391"/>
      <c r="H1391" s="644" t="str">
        <f>IF($C1391="","",IFERROR(IF(_xlfn.XLOOKUP($C1391,tbl_StartedStatus[Bold ID],tbl_StartedStatus[Started])="Started","Yes",IF(_xlfn.XLOOKUP($C1391,tbl_StartedStatus[Bold ID],tbl_StartedStatus[Started])="No Show","No Show","")),""))</f>
        <v/>
      </c>
    </row>
    <row r="1392" spans="1:8" ht="15" customHeight="1" thickBot="1">
      <c r="A1392"/>
      <c r="B1392"/>
      <c r="C1392"/>
      <c r="D1392"/>
      <c r="E1392"/>
      <c r="H1392" s="644" t="str">
        <f>IF($C1392="","",IFERROR(IF(_xlfn.XLOOKUP($C1392,tbl_StartedStatus[Bold ID],tbl_StartedStatus[Started])="Started","Yes",IF(_xlfn.XLOOKUP($C1392,tbl_StartedStatus[Bold ID],tbl_StartedStatus[Started])="No Show","No Show","")),""))</f>
        <v/>
      </c>
    </row>
    <row r="1393" spans="1:8" ht="15" customHeight="1" thickBot="1">
      <c r="A1393"/>
      <c r="B1393"/>
      <c r="C1393" s="38"/>
      <c r="D1393"/>
      <c r="E1393"/>
      <c r="H1393" s="644" t="str">
        <f>IF($C1393="","",IFERROR(IF(_xlfn.XLOOKUP($C1393,tbl_StartedStatus[Bold ID],tbl_StartedStatus[Started])="Started","Yes",IF(_xlfn.XLOOKUP($C1393,tbl_StartedStatus[Bold ID],tbl_StartedStatus[Started])="No Show","No Show","")),""))</f>
        <v/>
      </c>
    </row>
    <row r="1394" spans="1:8" ht="15" customHeight="1" thickBot="1">
      <c r="A1394"/>
      <c r="B1394" s="38"/>
      <c r="C1394" s="38"/>
      <c r="D1394" s="38"/>
      <c r="E1394"/>
      <c r="H1394" s="644" t="str">
        <f>IF($C1394="","",IFERROR(IF(_xlfn.XLOOKUP($C1394,tbl_StartedStatus[Bold ID],tbl_StartedStatus[Started])="Started","Yes",IF(_xlfn.XLOOKUP($C1394,tbl_StartedStatus[Bold ID],tbl_StartedStatus[Started])="No Show","No Show","")),""))</f>
        <v/>
      </c>
    </row>
    <row r="1395" spans="1:8" ht="15" customHeight="1" thickBot="1">
      <c r="A1395"/>
      <c r="B1395" s="38"/>
      <c r="C1395" s="38"/>
      <c r="D1395" s="38"/>
      <c r="E1395"/>
      <c r="H1395" s="644" t="str">
        <f>IF($C1395="","",IFERROR(IF(_xlfn.XLOOKUP($C1395,tbl_StartedStatus[Bold ID],tbl_StartedStatus[Started])="Started","Yes",IF(_xlfn.XLOOKUP($C1395,tbl_StartedStatus[Bold ID],tbl_StartedStatus[Started])="No Show","No Show","")),""))</f>
        <v/>
      </c>
    </row>
    <row r="1396" spans="1:8" ht="15" customHeight="1" thickBot="1">
      <c r="A1396"/>
      <c r="B1396" s="38"/>
      <c r="C1396" s="38"/>
      <c r="D1396" s="38"/>
      <c r="E1396"/>
      <c r="H1396" s="644" t="str">
        <f>IF($C1396="","",IFERROR(IF(_xlfn.XLOOKUP($C1396,tbl_StartedStatus[Bold ID],tbl_StartedStatus[Started])="Started","Yes",IF(_xlfn.XLOOKUP($C1396,tbl_StartedStatus[Bold ID],tbl_StartedStatus[Started])="No Show","No Show","")),""))</f>
        <v/>
      </c>
    </row>
    <row r="1397" spans="1:8" ht="15" customHeight="1" thickBot="1">
      <c r="A1397"/>
      <c r="B1397" s="38"/>
      <c r="C1397" s="38"/>
      <c r="D1397" s="38"/>
      <c r="E1397"/>
      <c r="H1397" s="644" t="str">
        <f>IF($C1397="","",IFERROR(IF(_xlfn.XLOOKUP($C1397,tbl_StartedStatus[Bold ID],tbl_StartedStatus[Started])="Started","Yes",IF(_xlfn.XLOOKUP($C1397,tbl_StartedStatus[Bold ID],tbl_StartedStatus[Started])="No Show","No Show","")),""))</f>
        <v/>
      </c>
    </row>
    <row r="1398" spans="1:8" ht="15" customHeight="1" thickBot="1">
      <c r="A1398"/>
      <c r="B1398" s="38"/>
      <c r="C1398" s="38"/>
      <c r="D1398" s="38"/>
      <c r="E1398"/>
      <c r="H1398" s="644" t="str">
        <f>IF($C1398="","",IFERROR(IF(_xlfn.XLOOKUP($C1398,tbl_StartedStatus[Bold ID],tbl_StartedStatus[Started])="Started","Yes",IF(_xlfn.XLOOKUP($C1398,tbl_StartedStatus[Bold ID],tbl_StartedStatus[Started])="No Show","No Show","")),""))</f>
        <v/>
      </c>
    </row>
    <row r="1399" spans="1:8" ht="15" customHeight="1" thickBot="1">
      <c r="A1399"/>
      <c r="B1399" s="38"/>
      <c r="C1399" s="38"/>
      <c r="D1399" s="38"/>
      <c r="E1399"/>
      <c r="H1399" s="644" t="str">
        <f>IF($C1399="","",IFERROR(IF(_xlfn.XLOOKUP($C1399,tbl_StartedStatus[Bold ID],tbl_StartedStatus[Started])="Started","Yes",IF(_xlfn.XLOOKUP($C1399,tbl_StartedStatus[Bold ID],tbl_StartedStatus[Started])="No Show","No Show","")),""))</f>
        <v/>
      </c>
    </row>
    <row r="1400" spans="1:8" ht="15" customHeight="1" thickBot="1">
      <c r="A1400"/>
      <c r="B1400" s="38"/>
      <c r="C1400"/>
      <c r="D1400" s="38"/>
      <c r="E1400"/>
      <c r="H1400" s="644" t="str">
        <f>IF($C1400="","",IFERROR(IF(_xlfn.XLOOKUP($C1400,tbl_StartedStatus[Bold ID],tbl_StartedStatus[Started])="Started","Yes",IF(_xlfn.XLOOKUP($C1400,tbl_StartedStatus[Bold ID],tbl_StartedStatus[Started])="No Show","No Show","")),""))</f>
        <v/>
      </c>
    </row>
    <row r="1401" spans="1:8" ht="15" customHeight="1" thickBot="1">
      <c r="A1401"/>
      <c r="B1401"/>
      <c r="C1401" s="38"/>
      <c r="D1401"/>
      <c r="E1401"/>
      <c r="H1401" s="644" t="str">
        <f>IF($C1401="","",IFERROR(IF(_xlfn.XLOOKUP($C1401,tbl_StartedStatus[Bold ID],tbl_StartedStatus[Started])="Started","Yes",IF(_xlfn.XLOOKUP($C1401,tbl_StartedStatus[Bold ID],tbl_StartedStatus[Started])="No Show","No Show","")),""))</f>
        <v/>
      </c>
    </row>
    <row r="1402" spans="1:8" ht="15" customHeight="1" thickBot="1">
      <c r="A1402"/>
      <c r="B1402" s="38"/>
      <c r="C1402"/>
      <c r="D1402" s="38"/>
      <c r="E1402"/>
      <c r="H1402" s="644" t="str">
        <f>IF($C1402="","",IFERROR(IF(_xlfn.XLOOKUP($C1402,tbl_StartedStatus[Bold ID],tbl_StartedStatus[Started])="Started","Yes",IF(_xlfn.XLOOKUP($C1402,tbl_StartedStatus[Bold ID],tbl_StartedStatus[Started])="No Show","No Show","")),""))</f>
        <v/>
      </c>
    </row>
    <row r="1403" spans="1:8" ht="15" customHeight="1" thickBot="1">
      <c r="A1403"/>
      <c r="B1403"/>
      <c r="C1403"/>
      <c r="D1403"/>
      <c r="E1403"/>
      <c r="H1403" s="644" t="str">
        <f>IF($C1403="","",IFERROR(IF(_xlfn.XLOOKUP($C1403,tbl_StartedStatus[Bold ID],tbl_StartedStatus[Started])="Started","Yes",IF(_xlfn.XLOOKUP($C1403,tbl_StartedStatus[Bold ID],tbl_StartedStatus[Started])="No Show","No Show","")),""))</f>
        <v/>
      </c>
    </row>
    <row r="1404" spans="1:8" ht="15" customHeight="1" thickBot="1">
      <c r="A1404"/>
      <c r="B1404"/>
      <c r="C1404"/>
      <c r="D1404"/>
      <c r="E1404"/>
      <c r="H1404" s="644" t="str">
        <f>IF($C1404="","",IFERROR(IF(_xlfn.XLOOKUP($C1404,tbl_StartedStatus[Bold ID],tbl_StartedStatus[Started])="Started","Yes",IF(_xlfn.XLOOKUP($C1404,tbl_StartedStatus[Bold ID],tbl_StartedStatus[Started])="No Show","No Show","")),""))</f>
        <v/>
      </c>
    </row>
    <row r="1405" spans="1:8" ht="15" customHeight="1" thickBot="1">
      <c r="A1405"/>
      <c r="B1405"/>
      <c r="C1405" s="38"/>
      <c r="D1405"/>
      <c r="E1405"/>
      <c r="H1405" s="644" t="str">
        <f>IF($C1405="","",IFERROR(IF(_xlfn.XLOOKUP($C1405,tbl_StartedStatus[Bold ID],tbl_StartedStatus[Started])="Started","Yes",IF(_xlfn.XLOOKUP($C1405,tbl_StartedStatus[Bold ID],tbl_StartedStatus[Started])="No Show","No Show","")),""))</f>
        <v/>
      </c>
    </row>
    <row r="1406" spans="1:8" ht="15" customHeight="1" thickBot="1">
      <c r="A1406"/>
      <c r="B1406" s="38"/>
      <c r="C1406"/>
      <c r="D1406" s="38"/>
      <c r="E1406"/>
      <c r="H1406" s="644" t="str">
        <f>IF($C1406="","",IFERROR(IF(_xlfn.XLOOKUP($C1406,tbl_StartedStatus[Bold ID],tbl_StartedStatus[Started])="Started","Yes",IF(_xlfn.XLOOKUP($C1406,tbl_StartedStatus[Bold ID],tbl_StartedStatus[Started])="No Show","No Show","")),""))</f>
        <v/>
      </c>
    </row>
    <row r="1407" spans="1:8" ht="15" customHeight="1" thickBot="1">
      <c r="A1407"/>
      <c r="B1407"/>
      <c r="C1407" s="38"/>
      <c r="D1407"/>
      <c r="E1407"/>
      <c r="H1407" s="644" t="str">
        <f>IF($C1407="","",IFERROR(IF(_xlfn.XLOOKUP($C1407,tbl_StartedStatus[Bold ID],tbl_StartedStatus[Started])="Started","Yes",IF(_xlfn.XLOOKUP($C1407,tbl_StartedStatus[Bold ID],tbl_StartedStatus[Started])="No Show","No Show","")),""))</f>
        <v/>
      </c>
    </row>
    <row r="1408" spans="1:8" ht="15" customHeight="1" thickBot="1">
      <c r="A1408"/>
      <c r="B1408" s="38"/>
      <c r="C1408" s="38"/>
      <c r="D1408" s="38"/>
      <c r="E1408"/>
      <c r="H1408" s="644" t="str">
        <f>IF($C1408="","",IFERROR(IF(_xlfn.XLOOKUP($C1408,tbl_StartedStatus[Bold ID],tbl_StartedStatus[Started])="Started","Yes",IF(_xlfn.XLOOKUP($C1408,tbl_StartedStatus[Bold ID],tbl_StartedStatus[Started])="No Show","No Show","")),""))</f>
        <v/>
      </c>
    </row>
    <row r="1409" spans="1:8" ht="15" customHeight="1" thickBot="1">
      <c r="A1409"/>
      <c r="B1409" s="38"/>
      <c r="C1409" s="38"/>
      <c r="D1409" s="38"/>
      <c r="E1409"/>
      <c r="H1409" s="644" t="str">
        <f>IF($C1409="","",IFERROR(IF(_xlfn.XLOOKUP($C1409,tbl_StartedStatus[Bold ID],tbl_StartedStatus[Started])="Started","Yes",IF(_xlfn.XLOOKUP($C1409,tbl_StartedStatus[Bold ID],tbl_StartedStatus[Started])="No Show","No Show","")),""))</f>
        <v/>
      </c>
    </row>
    <row r="1410" spans="1:8" ht="15" customHeight="1" thickBot="1">
      <c r="A1410"/>
      <c r="B1410" s="38"/>
      <c r="C1410" s="38"/>
      <c r="D1410" s="38"/>
      <c r="E1410"/>
      <c r="H1410" s="644" t="str">
        <f>IF($C1410="","",IFERROR(IF(_xlfn.XLOOKUP($C1410,tbl_StartedStatus[Bold ID],tbl_StartedStatus[Started])="Started","Yes",IF(_xlfn.XLOOKUP($C1410,tbl_StartedStatus[Bold ID],tbl_StartedStatus[Started])="No Show","No Show","")),""))</f>
        <v/>
      </c>
    </row>
    <row r="1411" spans="1:8" ht="15" customHeight="1" thickBot="1">
      <c r="A1411"/>
      <c r="B1411" s="38"/>
      <c r="C1411" s="38"/>
      <c r="D1411" s="38"/>
      <c r="E1411"/>
      <c r="H1411" s="644" t="str">
        <f>IF($C1411="","",IFERROR(IF(_xlfn.XLOOKUP($C1411,tbl_StartedStatus[Bold ID],tbl_StartedStatus[Started])="Started","Yes",IF(_xlfn.XLOOKUP($C1411,tbl_StartedStatus[Bold ID],tbl_StartedStatus[Started])="No Show","No Show","")),""))</f>
        <v/>
      </c>
    </row>
    <row r="1412" spans="1:8" ht="15" customHeight="1" thickBot="1">
      <c r="A1412"/>
      <c r="B1412" s="38"/>
      <c r="C1412" s="38"/>
      <c r="D1412" s="38"/>
      <c r="E1412"/>
      <c r="H1412" s="644" t="str">
        <f>IF($C1412="","",IFERROR(IF(_xlfn.XLOOKUP($C1412,tbl_StartedStatus[Bold ID],tbl_StartedStatus[Started])="Started","Yes",IF(_xlfn.XLOOKUP($C1412,tbl_StartedStatus[Bold ID],tbl_StartedStatus[Started])="No Show","No Show","")),""))</f>
        <v/>
      </c>
    </row>
    <row r="1413" spans="1:8" ht="15" customHeight="1" thickBot="1">
      <c r="A1413"/>
      <c r="B1413" s="38"/>
      <c r="C1413" s="38"/>
      <c r="D1413" s="38"/>
      <c r="E1413"/>
      <c r="H1413" s="644" t="str">
        <f>IF($C1413="","",IFERROR(IF(_xlfn.XLOOKUP($C1413,tbl_StartedStatus[Bold ID],tbl_StartedStatus[Started])="Started","Yes",IF(_xlfn.XLOOKUP($C1413,tbl_StartedStatus[Bold ID],tbl_StartedStatus[Started])="No Show","No Show","")),""))</f>
        <v/>
      </c>
    </row>
    <row r="1414" spans="1:8" ht="15" customHeight="1" thickBot="1">
      <c r="A1414"/>
      <c r="B1414" s="38"/>
      <c r="C1414" s="38"/>
      <c r="D1414" s="38"/>
      <c r="E1414"/>
      <c r="H1414" s="644" t="str">
        <f>IF($C1414="","",IFERROR(IF(_xlfn.XLOOKUP($C1414,tbl_StartedStatus[Bold ID],tbl_StartedStatus[Started])="Started","Yes",IF(_xlfn.XLOOKUP($C1414,tbl_StartedStatus[Bold ID],tbl_StartedStatus[Started])="No Show","No Show","")),""))</f>
        <v/>
      </c>
    </row>
    <row r="1415" spans="1:8" ht="15" customHeight="1" thickBot="1">
      <c r="A1415"/>
      <c r="B1415" s="38"/>
      <c r="C1415" s="38"/>
      <c r="D1415" s="38"/>
      <c r="E1415"/>
      <c r="H1415" s="644" t="str">
        <f>IF($C1415="","",IFERROR(IF(_xlfn.XLOOKUP($C1415,tbl_StartedStatus[Bold ID],tbl_StartedStatus[Started])="Started","Yes",IF(_xlfn.XLOOKUP($C1415,tbl_StartedStatus[Bold ID],tbl_StartedStatus[Started])="No Show","No Show","")),""))</f>
        <v/>
      </c>
    </row>
    <row r="1416" spans="1:8" ht="15" customHeight="1" thickBot="1">
      <c r="A1416"/>
      <c r="B1416" s="38"/>
      <c r="C1416"/>
      <c r="D1416" s="38"/>
      <c r="E1416"/>
      <c r="H1416" s="644" t="str">
        <f>IF($C1416="","",IFERROR(IF(_xlfn.XLOOKUP($C1416,tbl_StartedStatus[Bold ID],tbl_StartedStatus[Started])="Started","Yes",IF(_xlfn.XLOOKUP($C1416,tbl_StartedStatus[Bold ID],tbl_StartedStatus[Started])="No Show","No Show","")),""))</f>
        <v/>
      </c>
    </row>
    <row r="1417" spans="1:8" ht="15" customHeight="1" thickBot="1">
      <c r="A1417"/>
      <c r="B1417"/>
      <c r="C1417"/>
      <c r="D1417"/>
      <c r="E1417"/>
      <c r="H1417" s="644" t="str">
        <f>IF($C1417="","",IFERROR(IF(_xlfn.XLOOKUP($C1417,tbl_StartedStatus[Bold ID],tbl_StartedStatus[Started])="Started","Yes",IF(_xlfn.XLOOKUP($C1417,tbl_StartedStatus[Bold ID],tbl_StartedStatus[Started])="No Show","No Show","")),""))</f>
        <v/>
      </c>
    </row>
    <row r="1418" spans="1:8" ht="15" customHeight="1" thickBot="1">
      <c r="A1418"/>
      <c r="B1418"/>
      <c r="C1418" s="38"/>
      <c r="D1418"/>
      <c r="E1418"/>
      <c r="H1418" s="644" t="str">
        <f>IF($C1418="","",IFERROR(IF(_xlfn.XLOOKUP($C1418,tbl_StartedStatus[Bold ID],tbl_StartedStatus[Started])="Started","Yes",IF(_xlfn.XLOOKUP($C1418,tbl_StartedStatus[Bold ID],tbl_StartedStatus[Started])="No Show","No Show","")),""))</f>
        <v/>
      </c>
    </row>
    <row r="1419" spans="1:8" ht="15" customHeight="1" thickBot="1">
      <c r="A1419"/>
      <c r="B1419" s="38"/>
      <c r="C1419" s="38"/>
      <c r="D1419" s="38"/>
      <c r="E1419"/>
      <c r="H1419" s="644" t="str">
        <f>IF($C1419="","",IFERROR(IF(_xlfn.XLOOKUP($C1419,tbl_StartedStatus[Bold ID],tbl_StartedStatus[Started])="Started","Yes",IF(_xlfn.XLOOKUP($C1419,tbl_StartedStatus[Bold ID],tbl_StartedStatus[Started])="No Show","No Show","")),""))</f>
        <v/>
      </c>
    </row>
    <row r="1420" spans="1:8" ht="15" customHeight="1" thickBot="1">
      <c r="A1420"/>
      <c r="B1420" s="38"/>
      <c r="C1420" s="38"/>
      <c r="D1420" s="38"/>
      <c r="E1420"/>
      <c r="H1420" s="644" t="str">
        <f>IF($C1420="","",IFERROR(IF(_xlfn.XLOOKUP($C1420,tbl_StartedStatus[Bold ID],tbl_StartedStatus[Started])="Started","Yes",IF(_xlfn.XLOOKUP($C1420,tbl_StartedStatus[Bold ID],tbl_StartedStatus[Started])="No Show","No Show","")),""))</f>
        <v/>
      </c>
    </row>
    <row r="1421" spans="1:8" ht="15" customHeight="1" thickBot="1">
      <c r="A1421"/>
      <c r="B1421" s="38"/>
      <c r="C1421" s="38"/>
      <c r="D1421" s="38"/>
      <c r="E1421"/>
      <c r="H1421" s="644" t="str">
        <f>IF($C1421="","",IFERROR(IF(_xlfn.XLOOKUP($C1421,tbl_StartedStatus[Bold ID],tbl_StartedStatus[Started])="Started","Yes",IF(_xlfn.XLOOKUP($C1421,tbl_StartedStatus[Bold ID],tbl_StartedStatus[Started])="No Show","No Show","")),""))</f>
        <v/>
      </c>
    </row>
    <row r="1422" spans="1:8" ht="15" customHeight="1" thickBot="1">
      <c r="A1422"/>
      <c r="B1422" s="38"/>
      <c r="C1422" s="38"/>
      <c r="D1422" s="38"/>
      <c r="E1422"/>
      <c r="H1422" s="644" t="str">
        <f>IF($C1422="","",IFERROR(IF(_xlfn.XLOOKUP($C1422,tbl_StartedStatus[Bold ID],tbl_StartedStatus[Started])="Started","Yes",IF(_xlfn.XLOOKUP($C1422,tbl_StartedStatus[Bold ID],tbl_StartedStatus[Started])="No Show","No Show","")),""))</f>
        <v/>
      </c>
    </row>
    <row r="1423" spans="1:8" ht="15" customHeight="1" thickBot="1">
      <c r="A1423"/>
      <c r="B1423" s="38"/>
      <c r="C1423" s="38"/>
      <c r="D1423" s="38"/>
      <c r="E1423"/>
      <c r="H1423" s="644" t="str">
        <f>IF($C1423="","",IFERROR(IF(_xlfn.XLOOKUP($C1423,tbl_StartedStatus[Bold ID],tbl_StartedStatus[Started])="Started","Yes",IF(_xlfn.XLOOKUP($C1423,tbl_StartedStatus[Bold ID],tbl_StartedStatus[Started])="No Show","No Show","")),""))</f>
        <v/>
      </c>
    </row>
    <row r="1424" spans="1:8" ht="15" customHeight="1" thickBot="1">
      <c r="A1424"/>
      <c r="B1424" s="38"/>
      <c r="C1424" s="38"/>
      <c r="D1424" s="38"/>
      <c r="E1424"/>
      <c r="H1424" s="644" t="str">
        <f>IF($C1424="","",IFERROR(IF(_xlfn.XLOOKUP($C1424,tbl_StartedStatus[Bold ID],tbl_StartedStatus[Started])="Started","Yes",IF(_xlfn.XLOOKUP($C1424,tbl_StartedStatus[Bold ID],tbl_StartedStatus[Started])="No Show","No Show","")),""))</f>
        <v/>
      </c>
    </row>
    <row r="1425" spans="1:9" ht="15" customHeight="1" thickBot="1">
      <c r="A1425"/>
      <c r="B1425" s="38"/>
      <c r="C1425" s="38"/>
      <c r="D1425" s="38"/>
      <c r="E1425"/>
      <c r="H1425" s="644" t="str">
        <f>IF($C1425="","",IFERROR(IF(_xlfn.XLOOKUP($C1425,tbl_StartedStatus[Bold ID],tbl_StartedStatus[Started])="Started","Yes",IF(_xlfn.XLOOKUP($C1425,tbl_StartedStatus[Bold ID],tbl_StartedStatus[Started])="No Show","No Show","")),""))</f>
        <v/>
      </c>
    </row>
    <row r="1426" spans="1:9" ht="15" customHeight="1" thickBot="1">
      <c r="A1426"/>
      <c r="B1426" s="38"/>
      <c r="C1426" s="38"/>
      <c r="D1426" s="38"/>
      <c r="E1426"/>
      <c r="H1426" s="644" t="str">
        <f>IF($C1426="","",IFERROR(IF(_xlfn.XLOOKUP($C1426,tbl_StartedStatus[Bold ID],tbl_StartedStatus[Started])="Started","Yes",IF(_xlfn.XLOOKUP($C1426,tbl_StartedStatus[Bold ID],tbl_StartedStatus[Started])="No Show","No Show","")),""))</f>
        <v/>
      </c>
    </row>
    <row r="1427" spans="1:9" ht="15" customHeight="1" thickBot="1">
      <c r="A1427"/>
      <c r="B1427" s="38"/>
      <c r="C1427" s="38"/>
      <c r="D1427" s="38"/>
      <c r="E1427"/>
      <c r="H1427" s="644" t="str">
        <f>IF($C1427="","",IFERROR(IF(_xlfn.XLOOKUP($C1427,tbl_StartedStatus[Bold ID],tbl_StartedStatus[Started])="Started","Yes",IF(_xlfn.XLOOKUP($C1427,tbl_StartedStatus[Bold ID],tbl_StartedStatus[Started])="No Show","No Show","")),""))</f>
        <v/>
      </c>
    </row>
    <row r="1428" spans="1:9" ht="15" customHeight="1" thickBot="1">
      <c r="A1428"/>
      <c r="B1428" s="38"/>
      <c r="C1428" s="38"/>
      <c r="D1428" s="38"/>
      <c r="E1428"/>
      <c r="H1428" s="644" t="str">
        <f>IF($C1428="","",IFERROR(IF(_xlfn.XLOOKUP($C1428,tbl_StartedStatus[Bold ID],tbl_StartedStatus[Started])="Started","Yes",IF(_xlfn.XLOOKUP($C1428,tbl_StartedStatus[Bold ID],tbl_StartedStatus[Started])="No Show","No Show","")),""))</f>
        <v/>
      </c>
    </row>
    <row r="1429" spans="1:9" ht="15" customHeight="1" thickBot="1">
      <c r="A1429"/>
      <c r="B1429" s="38"/>
      <c r="C1429" s="38"/>
      <c r="D1429" s="38"/>
      <c r="E1429"/>
      <c r="H1429" s="644" t="str">
        <f>IF($C1429="","",IFERROR(IF(_xlfn.XLOOKUP($C1429,tbl_StartedStatus[Bold ID],tbl_StartedStatus[Started])="Started","Yes",IF(_xlfn.XLOOKUP($C1429,tbl_StartedStatus[Bold ID],tbl_StartedStatus[Started])="No Show","No Show","")),""))</f>
        <v/>
      </c>
    </row>
    <row r="1430" spans="1:9" ht="15" customHeight="1" thickBot="1">
      <c r="A1430"/>
      <c r="B1430" s="38"/>
      <c r="C1430"/>
      <c r="D1430" s="38"/>
      <c r="E1430"/>
      <c r="H1430" s="644" t="str">
        <f>IF($C1430="","",IFERROR(IF(_xlfn.XLOOKUP($C1430,tbl_StartedStatus[Bold ID],tbl_StartedStatus[Started])="Started","Yes",IF(_xlfn.XLOOKUP($C1430,tbl_StartedStatus[Bold ID],tbl_StartedStatus[Started])="No Show","No Show","")),""))</f>
        <v/>
      </c>
    </row>
    <row r="1431" spans="1:9" ht="15" customHeight="1" thickBot="1">
      <c r="A1431"/>
      <c r="B1431"/>
      <c r="C1431" s="38"/>
      <c r="D1431"/>
      <c r="E1431"/>
      <c r="H1431" s="644" t="str">
        <f>IF($C1431="","",IFERROR(IF(_xlfn.XLOOKUP($C1431,tbl_StartedStatus[Bold ID],tbl_StartedStatus[Started])="Started","Yes",IF(_xlfn.XLOOKUP($C1431,tbl_StartedStatus[Bold ID],tbl_StartedStatus[Started])="No Show","No Show","")),""))</f>
        <v/>
      </c>
    </row>
    <row r="1432" spans="1:9" ht="15" customHeight="1" thickBot="1">
      <c r="A1432"/>
      <c r="B1432" s="38"/>
      <c r="C1432" s="38"/>
      <c r="D1432" s="38"/>
      <c r="E1432"/>
      <c r="H1432" s="644" t="str">
        <f>IF($C1432="","",IFERROR(IF(_xlfn.XLOOKUP($C1432,tbl_StartedStatus[Bold ID],tbl_StartedStatus[Started])="Started","Yes",IF(_xlfn.XLOOKUP($C1432,tbl_StartedStatus[Bold ID],tbl_StartedStatus[Started])="No Show","No Show","")),""))</f>
        <v/>
      </c>
    </row>
    <row r="1433" spans="1:9" ht="15" customHeight="1" thickBot="1">
      <c r="A1433"/>
      <c r="B1433" s="38"/>
      <c r="C1433" s="38"/>
      <c r="D1433" s="38"/>
      <c r="E1433"/>
      <c r="H1433" s="644" t="str">
        <f>IF($C1433="","",IFERROR(IF(_xlfn.XLOOKUP($C1433,tbl_StartedStatus[Bold ID],tbl_StartedStatus[Started])="Started","Yes",IF(_xlfn.XLOOKUP($C1433,tbl_StartedStatus[Bold ID],tbl_StartedStatus[Started])="No Show","No Show","")),""))</f>
        <v/>
      </c>
    </row>
    <row r="1434" spans="1:9" ht="15" customHeight="1" thickBot="1">
      <c r="A1434"/>
      <c r="B1434" s="38"/>
      <c r="C1434"/>
      <c r="D1434" s="38"/>
      <c r="E1434"/>
      <c r="H1434" s="644" t="str">
        <f>IF($C1434="","",IFERROR(IF(_xlfn.XLOOKUP($C1434,tbl_StartedStatus[Bold ID],tbl_StartedStatus[Started])="Started","Yes",IF(_xlfn.XLOOKUP($C1434,tbl_StartedStatus[Bold ID],tbl_StartedStatus[Started])="No Show","No Show","")),""))</f>
        <v/>
      </c>
    </row>
    <row r="1435" spans="1:9" ht="15" customHeight="1" thickBot="1">
      <c r="A1435"/>
      <c r="B1435"/>
      <c r="C1435"/>
      <c r="D1435"/>
      <c r="E1435"/>
      <c r="H1435" s="644" t="str">
        <f>IF($C1435="","",IFERROR(IF(_xlfn.XLOOKUP($C1435,tbl_StartedStatus[Bold ID],tbl_StartedStatus[Started])="Started","Yes",IF(_xlfn.XLOOKUP($C1435,tbl_StartedStatus[Bold ID],tbl_StartedStatus[Started])="No Show","No Show","")),""))</f>
        <v/>
      </c>
    </row>
    <row r="1436" spans="1:9" ht="15" customHeight="1" thickBot="1">
      <c r="A1436"/>
      <c r="B1436"/>
      <c r="C1436" s="38"/>
      <c r="D1436"/>
      <c r="E1436"/>
      <c r="H1436" s="644" t="str">
        <f>IF($C1436="","",IFERROR(IF(_xlfn.XLOOKUP($C1436,tbl_StartedStatus[Bold ID],tbl_StartedStatus[Started])="Started","Yes",IF(_xlfn.XLOOKUP($C1436,tbl_StartedStatus[Bold ID],tbl_StartedStatus[Started])="No Show","No Show","")),""))</f>
        <v/>
      </c>
    </row>
    <row r="1437" spans="1:9" ht="15" customHeight="1" thickBot="1">
      <c r="A1437"/>
      <c r="B1437" s="38"/>
      <c r="C1437"/>
      <c r="D1437" s="38"/>
      <c r="E1437"/>
      <c r="H1437" s="644" t="str">
        <f>IF($C1437="","",IFERROR(IF(_xlfn.XLOOKUP($C1437,tbl_StartedStatus[Bold ID],tbl_StartedStatus[Started])="Started","Yes",IF(_xlfn.XLOOKUP($C1437,tbl_StartedStatus[Bold ID],tbl_StartedStatus[Started])="No Show","No Show","")),""))</f>
        <v/>
      </c>
    </row>
    <row r="1438" spans="1:9" ht="15" customHeight="1" thickBot="1">
      <c r="A1438"/>
      <c r="B1438"/>
      <c r="C1438"/>
      <c r="D1438"/>
      <c r="E1438"/>
      <c r="H1438" s="644" t="str">
        <f>IF($C1438="","",IFERROR(IF(_xlfn.XLOOKUP($C1438,tbl_StartedStatus[Bold ID],tbl_StartedStatus[Started])="Started","Yes",IF(_xlfn.XLOOKUP($C1438,tbl_StartedStatus[Bold ID],tbl_StartedStatus[Started])="No Show","No Show","")),""))</f>
        <v/>
      </c>
    </row>
    <row r="1439" spans="1:9" ht="15" customHeight="1" thickBot="1">
      <c r="A1439"/>
      <c r="B1439"/>
      <c r="C1439" s="38"/>
      <c r="D1439"/>
      <c r="E1439"/>
      <c r="F1439" s="639"/>
      <c r="G1439" s="639"/>
      <c r="H1439" s="644" t="str">
        <f>IF($C1439="","",IFERROR(IF(_xlfn.XLOOKUP($C1439,tbl_StartedStatus[Bold ID],tbl_StartedStatus[Started])="Started","Yes",IF(_xlfn.XLOOKUP($C1439,tbl_StartedStatus[Bold ID],tbl_StartedStatus[Started])="No Show","No Show","")),""))</f>
        <v/>
      </c>
      <c r="I1439" s="639"/>
    </row>
    <row r="1440" spans="1:9" ht="15" customHeight="1" thickBot="1">
      <c r="A1440"/>
      <c r="B1440" s="38"/>
      <c r="C1440"/>
      <c r="D1440" s="38"/>
      <c r="E1440"/>
      <c r="H1440" s="644" t="str">
        <f>IF($C1440="","",IFERROR(IF(_xlfn.XLOOKUP($C1440,tbl_StartedStatus[Bold ID],tbl_StartedStatus[Started])="Started","Yes",IF(_xlfn.XLOOKUP($C1440,tbl_StartedStatus[Bold ID],tbl_StartedStatus[Started])="No Show","No Show","")),""))</f>
        <v/>
      </c>
    </row>
    <row r="1441" spans="1:9" ht="15" customHeight="1" thickBot="1">
      <c r="A1441"/>
      <c r="B1441"/>
      <c r="C1441" s="38"/>
      <c r="D1441"/>
      <c r="E1441"/>
      <c r="H1441" s="644" t="str">
        <f>IF($C1441="","",IFERROR(IF(_xlfn.XLOOKUP($C1441,tbl_StartedStatus[Bold ID],tbl_StartedStatus[Started])="Started","Yes",IF(_xlfn.XLOOKUP($C1441,tbl_StartedStatus[Bold ID],tbl_StartedStatus[Started])="No Show","No Show","")),""))</f>
        <v/>
      </c>
    </row>
    <row r="1442" spans="1:9" ht="15" customHeight="1" thickBot="1">
      <c r="A1442"/>
      <c r="B1442" s="38"/>
      <c r="C1442" s="38"/>
      <c r="D1442" s="38"/>
      <c r="E1442"/>
      <c r="H1442" s="644" t="str">
        <f>IF($C1442="","",IFERROR(IF(_xlfn.XLOOKUP($C1442,tbl_StartedStatus[Bold ID],tbl_StartedStatus[Started])="Started","Yes",IF(_xlfn.XLOOKUP($C1442,tbl_StartedStatus[Bold ID],tbl_StartedStatus[Started])="No Show","No Show","")),""))</f>
        <v/>
      </c>
    </row>
    <row r="1443" spans="1:9" ht="15" customHeight="1" thickBot="1">
      <c r="A1443"/>
      <c r="B1443" s="38"/>
      <c r="C1443"/>
      <c r="D1443" s="38"/>
      <c r="E1443"/>
      <c r="H1443" s="644" t="str">
        <f>IF($C1443="","",IFERROR(IF(_xlfn.XLOOKUP($C1443,tbl_StartedStatus[Bold ID],tbl_StartedStatus[Started])="Started","Yes",IF(_xlfn.XLOOKUP($C1443,tbl_StartedStatus[Bold ID],tbl_StartedStatus[Started])="No Show","No Show","")),""))</f>
        <v/>
      </c>
    </row>
    <row r="1444" spans="1:9" ht="15" customHeight="1" thickBot="1">
      <c r="A1444"/>
      <c r="B1444"/>
      <c r="C1444" s="38"/>
      <c r="D1444"/>
      <c r="E1444"/>
      <c r="H1444" s="644" t="str">
        <f>IF($C1444="","",IFERROR(IF(_xlfn.XLOOKUP($C1444,tbl_StartedStatus[Bold ID],tbl_StartedStatus[Started])="Started","Yes",IF(_xlfn.XLOOKUP($C1444,tbl_StartedStatus[Bold ID],tbl_StartedStatus[Started])="No Show","No Show","")),""))</f>
        <v/>
      </c>
    </row>
    <row r="1445" spans="1:9" ht="15" customHeight="1" thickBot="1">
      <c r="A1445"/>
      <c r="B1445" s="38"/>
      <c r="C1445" s="38"/>
      <c r="D1445" s="38"/>
      <c r="E1445"/>
      <c r="H1445" s="644" t="str">
        <f>IF($C1445="","",IFERROR(IF(_xlfn.XLOOKUP($C1445,tbl_StartedStatus[Bold ID],tbl_StartedStatus[Started])="Started","Yes",IF(_xlfn.XLOOKUP($C1445,tbl_StartedStatus[Bold ID],tbl_StartedStatus[Started])="No Show","No Show","")),""))</f>
        <v/>
      </c>
    </row>
    <row r="1446" spans="1:9" ht="15" customHeight="1" thickBot="1">
      <c r="A1446"/>
      <c r="B1446" s="38"/>
      <c r="C1446" s="38"/>
      <c r="D1446" s="38"/>
      <c r="E1446"/>
      <c r="H1446" s="644" t="str">
        <f>IF($C1446="","",IFERROR(IF(_xlfn.XLOOKUP($C1446,tbl_StartedStatus[Bold ID],tbl_StartedStatus[Started])="Started","Yes",IF(_xlfn.XLOOKUP($C1446,tbl_StartedStatus[Bold ID],tbl_StartedStatus[Started])="No Show","No Show","")),""))</f>
        <v/>
      </c>
    </row>
    <row r="1447" spans="1:9" s="639" customFormat="1" ht="15" customHeight="1" thickBot="1">
      <c r="A1447"/>
      <c r="B1447" s="38"/>
      <c r="C1447" s="38"/>
      <c r="D1447" s="38"/>
      <c r="E1447"/>
      <c r="F1447" s="638"/>
      <c r="G1447" s="638"/>
      <c r="H1447" s="644" t="str">
        <f>IF($C1447="","",IFERROR(IF(_xlfn.XLOOKUP($C1447,tbl_StartedStatus[Bold ID],tbl_StartedStatus[Started])="Started","Yes",IF(_xlfn.XLOOKUP($C1447,tbl_StartedStatus[Bold ID],tbl_StartedStatus[Started])="No Show","No Show","")),""))</f>
        <v/>
      </c>
      <c r="I1447" s="638"/>
    </row>
    <row r="1448" spans="1:9" ht="15" customHeight="1" thickBot="1">
      <c r="A1448"/>
      <c r="B1448" s="38"/>
      <c r="C1448" s="38"/>
      <c r="D1448" s="38"/>
      <c r="E1448"/>
      <c r="H1448" s="644" t="str">
        <f>IF($C1448="","",IFERROR(IF(_xlfn.XLOOKUP($C1448,tbl_StartedStatus[Bold ID],tbl_StartedStatus[Started])="Started","Yes",IF(_xlfn.XLOOKUP($C1448,tbl_StartedStatus[Bold ID],tbl_StartedStatus[Started])="No Show","No Show","")),""))</f>
        <v/>
      </c>
    </row>
    <row r="1449" spans="1:9" ht="15" customHeight="1" thickBot="1">
      <c r="A1449"/>
      <c r="B1449" s="38"/>
      <c r="C1449" s="38"/>
      <c r="D1449" s="38"/>
      <c r="E1449"/>
      <c r="H1449" s="644" t="str">
        <f>IF($C1449="","",IFERROR(IF(_xlfn.XLOOKUP($C1449,tbl_StartedStatus[Bold ID],tbl_StartedStatus[Started])="Started","Yes",IF(_xlfn.XLOOKUP($C1449,tbl_StartedStatus[Bold ID],tbl_StartedStatus[Started])="No Show","No Show","")),""))</f>
        <v/>
      </c>
    </row>
    <row r="1450" spans="1:9" ht="15" customHeight="1" thickBot="1">
      <c r="A1450"/>
      <c r="B1450" s="38"/>
      <c r="C1450" s="38"/>
      <c r="D1450" s="38"/>
      <c r="E1450"/>
      <c r="H1450" s="644" t="str">
        <f>IF($C1450="","",IFERROR(IF(_xlfn.XLOOKUP($C1450,tbl_StartedStatus[Bold ID],tbl_StartedStatus[Started])="Started","Yes",IF(_xlfn.XLOOKUP($C1450,tbl_StartedStatus[Bold ID],tbl_StartedStatus[Started])="No Show","No Show","")),""))</f>
        <v/>
      </c>
    </row>
    <row r="1451" spans="1:9" ht="15" customHeight="1" thickBot="1">
      <c r="A1451"/>
      <c r="B1451" s="38"/>
      <c r="C1451" s="38"/>
      <c r="D1451" s="38"/>
      <c r="E1451"/>
      <c r="H1451" s="644" t="str">
        <f>IF($C1451="","",IFERROR(IF(_xlfn.XLOOKUP($C1451,tbl_StartedStatus[Bold ID],tbl_StartedStatus[Started])="Started","Yes",IF(_xlfn.XLOOKUP($C1451,tbl_StartedStatus[Bold ID],tbl_StartedStatus[Started])="No Show","No Show","")),""))</f>
        <v/>
      </c>
    </row>
    <row r="1452" spans="1:9" ht="15" customHeight="1" thickBot="1">
      <c r="A1452"/>
      <c r="B1452" s="38"/>
      <c r="C1452" s="38"/>
      <c r="D1452" s="38"/>
      <c r="E1452"/>
      <c r="H1452" s="644" t="str">
        <f>IF($C1452="","",IFERROR(IF(_xlfn.XLOOKUP($C1452,tbl_StartedStatus[Bold ID],tbl_StartedStatus[Started])="Started","Yes",IF(_xlfn.XLOOKUP($C1452,tbl_StartedStatus[Bold ID],tbl_StartedStatus[Started])="No Show","No Show","")),""))</f>
        <v/>
      </c>
    </row>
    <row r="1453" spans="1:9" ht="15" customHeight="1" thickBot="1">
      <c r="A1453"/>
      <c r="B1453" s="38"/>
      <c r="C1453" s="38"/>
      <c r="D1453" s="38"/>
      <c r="E1453"/>
      <c r="H1453" s="644" t="str">
        <f>IF($C1453="","",IFERROR(IF(_xlfn.XLOOKUP($C1453,tbl_StartedStatus[Bold ID],tbl_StartedStatus[Started])="Started","Yes",IF(_xlfn.XLOOKUP($C1453,tbl_StartedStatus[Bold ID],tbl_StartedStatus[Started])="No Show","No Show","")),""))</f>
        <v/>
      </c>
    </row>
    <row r="1454" spans="1:9" ht="15" customHeight="1" thickBot="1">
      <c r="A1454"/>
      <c r="B1454" s="38"/>
      <c r="C1454" s="38"/>
      <c r="D1454" s="38"/>
      <c r="E1454"/>
      <c r="H1454" s="644" t="str">
        <f>IF($C1454="","",IFERROR(IF(_xlfn.XLOOKUP($C1454,tbl_StartedStatus[Bold ID],tbl_StartedStatus[Started])="Started","Yes",IF(_xlfn.XLOOKUP($C1454,tbl_StartedStatus[Bold ID],tbl_StartedStatus[Started])="No Show","No Show","")),""))</f>
        <v/>
      </c>
    </row>
    <row r="1455" spans="1:9" ht="15" customHeight="1" thickBot="1">
      <c r="A1455"/>
      <c r="B1455" s="38"/>
      <c r="C1455" s="38"/>
      <c r="D1455" s="38"/>
      <c r="E1455"/>
      <c r="H1455" s="644" t="str">
        <f>IF($C1455="","",IFERROR(IF(_xlfn.XLOOKUP($C1455,tbl_StartedStatus[Bold ID],tbl_StartedStatus[Started])="Started","Yes",IF(_xlfn.XLOOKUP($C1455,tbl_StartedStatus[Bold ID],tbl_StartedStatus[Started])="No Show","No Show","")),""))</f>
        <v/>
      </c>
    </row>
    <row r="1456" spans="1:9" ht="15" customHeight="1" thickBot="1">
      <c r="A1456"/>
      <c r="B1456" s="38"/>
      <c r="C1456" s="38"/>
      <c r="D1456" s="38"/>
      <c r="E1456"/>
      <c r="H1456" s="644" t="str">
        <f>IF($C1456="","",IFERROR(IF(_xlfn.XLOOKUP($C1456,tbl_StartedStatus[Bold ID],tbl_StartedStatus[Started])="Started","Yes",IF(_xlfn.XLOOKUP($C1456,tbl_StartedStatus[Bold ID],tbl_StartedStatus[Started])="No Show","No Show","")),""))</f>
        <v/>
      </c>
    </row>
    <row r="1457" spans="1:8" ht="15" customHeight="1" thickBot="1">
      <c r="A1457"/>
      <c r="B1457" s="38"/>
      <c r="C1457" s="38"/>
      <c r="D1457" s="38"/>
      <c r="E1457"/>
      <c r="H1457" s="644" t="str">
        <f>IF($C1457="","",IFERROR(IF(_xlfn.XLOOKUP($C1457,tbl_StartedStatus[Bold ID],tbl_StartedStatus[Started])="Started","Yes",IF(_xlfn.XLOOKUP($C1457,tbl_StartedStatus[Bold ID],tbl_StartedStatus[Started])="No Show","No Show","")),""))</f>
        <v/>
      </c>
    </row>
    <row r="1458" spans="1:8" ht="15" customHeight="1" thickBot="1">
      <c r="A1458"/>
      <c r="B1458" s="38"/>
      <c r="C1458"/>
      <c r="D1458" s="38"/>
      <c r="E1458"/>
      <c r="H1458" s="644" t="str">
        <f>IF($C1458="","",IFERROR(IF(_xlfn.XLOOKUP($C1458,tbl_StartedStatus[Bold ID],tbl_StartedStatus[Started])="Started","Yes",IF(_xlfn.XLOOKUP($C1458,tbl_StartedStatus[Bold ID],tbl_StartedStatus[Started])="No Show","No Show","")),""))</f>
        <v/>
      </c>
    </row>
    <row r="1459" spans="1:8" ht="15" customHeight="1" thickBot="1">
      <c r="A1459"/>
      <c r="B1459"/>
      <c r="C1459" s="38"/>
      <c r="D1459"/>
      <c r="E1459"/>
      <c r="H1459" s="644" t="str">
        <f>IF($C1459="","",IFERROR(IF(_xlfn.XLOOKUP($C1459,tbl_StartedStatus[Bold ID],tbl_StartedStatus[Started])="Started","Yes",IF(_xlfn.XLOOKUP($C1459,tbl_StartedStatus[Bold ID],tbl_StartedStatus[Started])="No Show","No Show","")),""))</f>
        <v/>
      </c>
    </row>
    <row r="1460" spans="1:8" ht="15" customHeight="1" thickBot="1">
      <c r="A1460"/>
      <c r="B1460" s="38"/>
      <c r="C1460" s="38"/>
      <c r="D1460" s="38"/>
      <c r="E1460"/>
      <c r="H1460" s="644" t="str">
        <f>IF($C1460="","",IFERROR(IF(_xlfn.XLOOKUP($C1460,tbl_StartedStatus[Bold ID],tbl_StartedStatus[Started])="Started","Yes",IF(_xlfn.XLOOKUP($C1460,tbl_StartedStatus[Bold ID],tbl_StartedStatus[Started])="No Show","No Show","")),""))</f>
        <v/>
      </c>
    </row>
    <row r="1461" spans="1:8" ht="15" customHeight="1" thickBot="1">
      <c r="A1461"/>
      <c r="B1461" s="38"/>
      <c r="C1461" s="38"/>
      <c r="D1461" s="38"/>
      <c r="E1461"/>
      <c r="H1461" s="644" t="str">
        <f>IF($C1461="","",IFERROR(IF(_xlfn.XLOOKUP($C1461,tbl_StartedStatus[Bold ID],tbl_StartedStatus[Started])="Started","Yes",IF(_xlfn.XLOOKUP($C1461,tbl_StartedStatus[Bold ID],tbl_StartedStatus[Started])="No Show","No Show","")),""))</f>
        <v/>
      </c>
    </row>
    <row r="1462" spans="1:8" ht="15" customHeight="1" thickBot="1">
      <c r="A1462"/>
      <c r="B1462" s="38"/>
      <c r="C1462" s="38"/>
      <c r="D1462" s="38"/>
      <c r="E1462"/>
      <c r="H1462" s="644" t="str">
        <f>IF($C1462="","",IFERROR(IF(_xlfn.XLOOKUP($C1462,tbl_StartedStatus[Bold ID],tbl_StartedStatus[Started])="Started","Yes",IF(_xlfn.XLOOKUP($C1462,tbl_StartedStatus[Bold ID],tbl_StartedStatus[Started])="No Show","No Show","")),""))</f>
        <v/>
      </c>
    </row>
    <row r="1463" spans="1:8" ht="15" customHeight="1" thickBot="1">
      <c r="A1463"/>
      <c r="B1463" s="38"/>
      <c r="C1463" s="38"/>
      <c r="D1463" s="38"/>
      <c r="E1463"/>
      <c r="H1463" s="644" t="str">
        <f>IF($C1463="","",IFERROR(IF(_xlfn.XLOOKUP($C1463,tbl_StartedStatus[Bold ID],tbl_StartedStatus[Started])="Started","Yes",IF(_xlfn.XLOOKUP($C1463,tbl_StartedStatus[Bold ID],tbl_StartedStatus[Started])="No Show","No Show","")),""))</f>
        <v/>
      </c>
    </row>
    <row r="1464" spans="1:8" ht="15" customHeight="1" thickBot="1">
      <c r="A1464"/>
      <c r="B1464" s="38"/>
      <c r="C1464"/>
      <c r="D1464" s="38"/>
      <c r="E1464"/>
      <c r="H1464" s="644" t="str">
        <f>IF($C1464="","",IFERROR(IF(_xlfn.XLOOKUP($C1464,tbl_StartedStatus[Bold ID],tbl_StartedStatus[Started])="Started","Yes",IF(_xlfn.XLOOKUP($C1464,tbl_StartedStatus[Bold ID],tbl_StartedStatus[Started])="No Show","No Show","")),""))</f>
        <v/>
      </c>
    </row>
    <row r="1465" spans="1:8" ht="15" customHeight="1" thickBot="1">
      <c r="A1465"/>
      <c r="B1465"/>
      <c r="C1465" s="38"/>
      <c r="D1465"/>
      <c r="E1465"/>
      <c r="H1465" s="644" t="str">
        <f>IF($C1465="","",IFERROR(IF(_xlfn.XLOOKUP($C1465,tbl_StartedStatus[Bold ID],tbl_StartedStatus[Started])="Started","Yes",IF(_xlfn.XLOOKUP($C1465,tbl_StartedStatus[Bold ID],tbl_StartedStatus[Started])="No Show","No Show","")),""))</f>
        <v/>
      </c>
    </row>
    <row r="1466" spans="1:8" ht="15" customHeight="1" thickBot="1">
      <c r="A1466"/>
      <c r="B1466" s="38"/>
      <c r="C1466" s="38"/>
      <c r="D1466" s="38"/>
      <c r="E1466"/>
      <c r="H1466" s="644" t="str">
        <f>IF($C1466="","",IFERROR(IF(_xlfn.XLOOKUP($C1466,tbl_StartedStatus[Bold ID],tbl_StartedStatus[Started])="Started","Yes",IF(_xlfn.XLOOKUP($C1466,tbl_StartedStatus[Bold ID],tbl_StartedStatus[Started])="No Show","No Show","")),""))</f>
        <v/>
      </c>
    </row>
    <row r="1467" spans="1:8" ht="15" customHeight="1" thickBot="1">
      <c r="A1467"/>
      <c r="B1467" s="38"/>
      <c r="C1467" s="38"/>
      <c r="D1467" s="38"/>
      <c r="E1467"/>
      <c r="H1467" s="644" t="str">
        <f>IF($C1467="","",IFERROR(IF(_xlfn.XLOOKUP($C1467,tbl_StartedStatus[Bold ID],tbl_StartedStatus[Started])="Started","Yes",IF(_xlfn.XLOOKUP($C1467,tbl_StartedStatus[Bold ID],tbl_StartedStatus[Started])="No Show","No Show","")),""))</f>
        <v/>
      </c>
    </row>
    <row r="1468" spans="1:8" ht="15" customHeight="1" thickBot="1">
      <c r="A1468"/>
      <c r="B1468" s="38"/>
      <c r="C1468" s="38"/>
      <c r="D1468" s="38"/>
      <c r="E1468"/>
      <c r="H1468" s="644" t="str">
        <f>IF($C1468="","",IFERROR(IF(_xlfn.XLOOKUP($C1468,tbl_StartedStatus[Bold ID],tbl_StartedStatus[Started])="Started","Yes",IF(_xlfn.XLOOKUP($C1468,tbl_StartedStatus[Bold ID],tbl_StartedStatus[Started])="No Show","No Show","")),""))</f>
        <v/>
      </c>
    </row>
    <row r="1469" spans="1:8" ht="15" customHeight="1" thickBot="1">
      <c r="A1469"/>
      <c r="B1469" s="38"/>
      <c r="C1469" s="38"/>
      <c r="D1469" s="38"/>
      <c r="E1469"/>
      <c r="H1469" s="644" t="str">
        <f>IF($C1469="","",IFERROR(IF(_xlfn.XLOOKUP($C1469,tbl_StartedStatus[Bold ID],tbl_StartedStatus[Started])="Started","Yes",IF(_xlfn.XLOOKUP($C1469,tbl_StartedStatus[Bold ID],tbl_StartedStatus[Started])="No Show","No Show","")),""))</f>
        <v/>
      </c>
    </row>
    <row r="1470" spans="1:8" ht="15" customHeight="1" thickBot="1">
      <c r="A1470"/>
      <c r="B1470" s="38"/>
      <c r="C1470" s="38"/>
      <c r="D1470" s="38"/>
      <c r="E1470"/>
      <c r="H1470" s="644" t="str">
        <f>IF($C1470="","",IFERROR(IF(_xlfn.XLOOKUP($C1470,tbl_StartedStatus[Bold ID],tbl_StartedStatus[Started])="Started","Yes",IF(_xlfn.XLOOKUP($C1470,tbl_StartedStatus[Bold ID],tbl_StartedStatus[Started])="No Show","No Show","")),""))</f>
        <v/>
      </c>
    </row>
    <row r="1471" spans="1:8" ht="15" customHeight="1" thickBot="1">
      <c r="A1471"/>
      <c r="B1471" s="38"/>
      <c r="C1471" s="38"/>
      <c r="D1471" s="38"/>
      <c r="E1471"/>
      <c r="H1471" s="644" t="str">
        <f>IF($C1471="","",IFERROR(IF(_xlfn.XLOOKUP($C1471,tbl_StartedStatus[Bold ID],tbl_StartedStatus[Started])="Started","Yes",IF(_xlfn.XLOOKUP($C1471,tbl_StartedStatus[Bold ID],tbl_StartedStatus[Started])="No Show","No Show","")),""))</f>
        <v/>
      </c>
    </row>
    <row r="1472" spans="1:8" ht="15" customHeight="1" thickBot="1">
      <c r="A1472"/>
      <c r="B1472" s="38"/>
      <c r="C1472" s="38"/>
      <c r="D1472" s="38"/>
      <c r="E1472"/>
      <c r="H1472" s="644" t="str">
        <f>IF($C1472="","",IFERROR(IF(_xlfn.XLOOKUP($C1472,tbl_StartedStatus[Bold ID],tbl_StartedStatus[Started])="Started","Yes",IF(_xlfn.XLOOKUP($C1472,tbl_StartedStatus[Bold ID],tbl_StartedStatus[Started])="No Show","No Show","")),""))</f>
        <v/>
      </c>
    </row>
    <row r="1473" spans="1:8" ht="15" customHeight="1" thickBot="1">
      <c r="A1473"/>
      <c r="B1473" s="38"/>
      <c r="C1473" s="38"/>
      <c r="D1473" s="38"/>
      <c r="E1473"/>
      <c r="H1473" s="644" t="str">
        <f>IF($C1473="","",IFERROR(IF(_xlfn.XLOOKUP($C1473,tbl_StartedStatus[Bold ID],tbl_StartedStatus[Started])="Started","Yes",IF(_xlfn.XLOOKUP($C1473,tbl_StartedStatus[Bold ID],tbl_StartedStatus[Started])="No Show","No Show","")),""))</f>
        <v/>
      </c>
    </row>
    <row r="1474" spans="1:8" ht="15" customHeight="1" thickBot="1">
      <c r="A1474"/>
      <c r="B1474" s="38"/>
      <c r="C1474" s="38"/>
      <c r="D1474" s="38"/>
      <c r="E1474"/>
      <c r="H1474" s="644" t="str">
        <f>IF($C1474="","",IFERROR(IF(_xlfn.XLOOKUP($C1474,tbl_StartedStatus[Bold ID],tbl_StartedStatus[Started])="Started","Yes",IF(_xlfn.XLOOKUP($C1474,tbl_StartedStatus[Bold ID],tbl_StartedStatus[Started])="No Show","No Show","")),""))</f>
        <v/>
      </c>
    </row>
    <row r="1475" spans="1:8" ht="15" customHeight="1" thickBot="1">
      <c r="A1475"/>
      <c r="B1475" s="38"/>
      <c r="C1475" s="38"/>
      <c r="D1475" s="38"/>
      <c r="E1475"/>
      <c r="H1475" s="644" t="str">
        <f>IF($C1475="","",IFERROR(IF(_xlfn.XLOOKUP($C1475,tbl_StartedStatus[Bold ID],tbl_StartedStatus[Started])="Started","Yes",IF(_xlfn.XLOOKUP($C1475,tbl_StartedStatus[Bold ID],tbl_StartedStatus[Started])="No Show","No Show","")),""))</f>
        <v/>
      </c>
    </row>
    <row r="1476" spans="1:8" ht="15" customHeight="1" thickBot="1">
      <c r="A1476"/>
      <c r="B1476" s="38"/>
      <c r="C1476" s="38"/>
      <c r="D1476" s="38"/>
      <c r="E1476"/>
      <c r="H1476" s="644" t="str">
        <f>IF($C1476="","",IFERROR(IF(_xlfn.XLOOKUP($C1476,tbl_StartedStatus[Bold ID],tbl_StartedStatus[Started])="Started","Yes",IF(_xlfn.XLOOKUP($C1476,tbl_StartedStatus[Bold ID],tbl_StartedStatus[Started])="No Show","No Show","")),""))</f>
        <v/>
      </c>
    </row>
    <row r="1477" spans="1:8" ht="15" customHeight="1" thickBot="1">
      <c r="A1477"/>
      <c r="B1477" s="38"/>
      <c r="C1477" s="38"/>
      <c r="D1477" s="38"/>
      <c r="E1477"/>
      <c r="H1477" s="644" t="str">
        <f>IF($C1477="","",IFERROR(IF(_xlfn.XLOOKUP($C1477,tbl_StartedStatus[Bold ID],tbl_StartedStatus[Started])="Started","Yes",IF(_xlfn.XLOOKUP($C1477,tbl_StartedStatus[Bold ID],tbl_StartedStatus[Started])="No Show","No Show","")),""))</f>
        <v/>
      </c>
    </row>
    <row r="1478" spans="1:8" ht="15" customHeight="1" thickBot="1">
      <c r="A1478"/>
      <c r="B1478" s="38"/>
      <c r="C1478" s="38"/>
      <c r="D1478" s="38"/>
      <c r="E1478"/>
      <c r="H1478" s="644" t="str">
        <f>IF($C1478="","",IFERROR(IF(_xlfn.XLOOKUP($C1478,tbl_StartedStatus[Bold ID],tbl_StartedStatus[Started])="Started","Yes",IF(_xlfn.XLOOKUP($C1478,tbl_StartedStatus[Bold ID],tbl_StartedStatus[Started])="No Show","No Show","")),""))</f>
        <v/>
      </c>
    </row>
    <row r="1479" spans="1:8" ht="15" customHeight="1" thickBot="1">
      <c r="A1479"/>
      <c r="B1479" s="38"/>
      <c r="C1479" s="38"/>
      <c r="D1479" s="38"/>
      <c r="E1479"/>
      <c r="H1479" s="644" t="str">
        <f>IF($C1479="","",IFERROR(IF(_xlfn.XLOOKUP($C1479,tbl_StartedStatus[Bold ID],tbl_StartedStatus[Started])="Started","Yes",IF(_xlfn.XLOOKUP($C1479,tbl_StartedStatus[Bold ID],tbl_StartedStatus[Started])="No Show","No Show","")),""))</f>
        <v/>
      </c>
    </row>
    <row r="1480" spans="1:8" ht="15" customHeight="1" thickBot="1">
      <c r="A1480"/>
      <c r="B1480" s="38"/>
      <c r="C1480" s="38"/>
      <c r="D1480" s="38"/>
      <c r="E1480"/>
      <c r="H1480" s="644" t="str">
        <f>IF($C1480="","",IFERROR(IF(_xlfn.XLOOKUP($C1480,tbl_StartedStatus[Bold ID],tbl_StartedStatus[Started])="Started","Yes",IF(_xlfn.XLOOKUP($C1480,tbl_StartedStatus[Bold ID],tbl_StartedStatus[Started])="No Show","No Show","")),""))</f>
        <v/>
      </c>
    </row>
    <row r="1481" spans="1:8" ht="15" customHeight="1" thickBot="1">
      <c r="A1481"/>
      <c r="B1481" s="38"/>
      <c r="C1481"/>
      <c r="D1481" s="38"/>
      <c r="E1481"/>
      <c r="H1481" s="644" t="str">
        <f>IF($C1481="","",IFERROR(IF(_xlfn.XLOOKUP($C1481,tbl_StartedStatus[Bold ID],tbl_StartedStatus[Started])="Started","Yes",IF(_xlfn.XLOOKUP($C1481,tbl_StartedStatus[Bold ID],tbl_StartedStatus[Started])="No Show","No Show","")),""))</f>
        <v/>
      </c>
    </row>
    <row r="1482" spans="1:8" ht="15" customHeight="1" thickBot="1">
      <c r="A1482"/>
      <c r="B1482"/>
      <c r="C1482" s="38"/>
      <c r="D1482"/>
      <c r="E1482"/>
      <c r="H1482" s="644" t="str">
        <f>IF($C1482="","",IFERROR(IF(_xlfn.XLOOKUP($C1482,tbl_StartedStatus[Bold ID],tbl_StartedStatus[Started])="Started","Yes",IF(_xlfn.XLOOKUP($C1482,tbl_StartedStatus[Bold ID],tbl_StartedStatus[Started])="No Show","No Show","")),""))</f>
        <v/>
      </c>
    </row>
    <row r="1483" spans="1:8" ht="15" customHeight="1" thickBot="1">
      <c r="A1483"/>
      <c r="B1483" s="38"/>
      <c r="C1483" s="38"/>
      <c r="D1483" s="38"/>
      <c r="E1483"/>
      <c r="H1483" s="644" t="str">
        <f>IF($C1483="","",IFERROR(IF(_xlfn.XLOOKUP($C1483,tbl_StartedStatus[Bold ID],tbl_StartedStatus[Started])="Started","Yes",IF(_xlfn.XLOOKUP($C1483,tbl_StartedStatus[Bold ID],tbl_StartedStatus[Started])="No Show","No Show","")),""))</f>
        <v/>
      </c>
    </row>
    <row r="1484" spans="1:8" ht="15" customHeight="1" thickBot="1">
      <c r="A1484"/>
      <c r="B1484" s="38"/>
      <c r="C1484" s="38"/>
      <c r="D1484" s="38"/>
      <c r="E1484"/>
      <c r="H1484" s="644" t="str">
        <f>IF($C1484="","",IFERROR(IF(_xlfn.XLOOKUP($C1484,tbl_StartedStatus[Bold ID],tbl_StartedStatus[Started])="Started","Yes",IF(_xlfn.XLOOKUP($C1484,tbl_StartedStatus[Bold ID],tbl_StartedStatus[Started])="No Show","No Show","")),""))</f>
        <v/>
      </c>
    </row>
    <row r="1485" spans="1:8" ht="15" customHeight="1" thickBot="1">
      <c r="A1485"/>
      <c r="B1485" s="38"/>
      <c r="C1485" s="38"/>
      <c r="D1485" s="38"/>
      <c r="E1485"/>
      <c r="H1485" s="644" t="str">
        <f>IF($C1485="","",IFERROR(IF(_xlfn.XLOOKUP($C1485,tbl_StartedStatus[Bold ID],tbl_StartedStatus[Started])="Started","Yes",IF(_xlfn.XLOOKUP($C1485,tbl_StartedStatus[Bold ID],tbl_StartedStatus[Started])="No Show","No Show","")),""))</f>
        <v/>
      </c>
    </row>
    <row r="1486" spans="1:8" ht="15" customHeight="1" thickBot="1">
      <c r="A1486"/>
      <c r="B1486" s="38"/>
      <c r="C1486"/>
      <c r="D1486" s="38"/>
      <c r="E1486"/>
      <c r="H1486" s="644" t="str">
        <f>IF($C1486="","",IFERROR(IF(_xlfn.XLOOKUP($C1486,tbl_StartedStatus[Bold ID],tbl_StartedStatus[Started])="Started","Yes",IF(_xlfn.XLOOKUP($C1486,tbl_StartedStatus[Bold ID],tbl_StartedStatus[Started])="No Show","No Show","")),""))</f>
        <v/>
      </c>
    </row>
    <row r="1487" spans="1:8" ht="15" customHeight="1" thickBot="1">
      <c r="A1487"/>
      <c r="B1487"/>
      <c r="C1487" s="38"/>
      <c r="D1487"/>
      <c r="E1487"/>
      <c r="H1487" s="644" t="str">
        <f>IF($C1487="","",IFERROR(IF(_xlfn.XLOOKUP($C1487,tbl_StartedStatus[Bold ID],tbl_StartedStatus[Started])="Started","Yes",IF(_xlfn.XLOOKUP($C1487,tbl_StartedStatus[Bold ID],tbl_StartedStatus[Started])="No Show","No Show","")),""))</f>
        <v/>
      </c>
    </row>
    <row r="1488" spans="1:8" ht="15" customHeight="1" thickBot="1">
      <c r="A1488"/>
      <c r="B1488" s="38"/>
      <c r="C1488"/>
      <c r="D1488" s="38"/>
      <c r="E1488"/>
      <c r="H1488" s="644" t="str">
        <f>IF($C1488="","",IFERROR(IF(_xlfn.XLOOKUP($C1488,tbl_StartedStatus[Bold ID],tbl_StartedStatus[Started])="Started","Yes",IF(_xlfn.XLOOKUP($C1488,tbl_StartedStatus[Bold ID],tbl_StartedStatus[Started])="No Show","No Show","")),""))</f>
        <v/>
      </c>
    </row>
    <row r="1489" spans="1:9" ht="15" customHeight="1" thickBot="1">
      <c r="A1489"/>
      <c r="B1489"/>
      <c r="C1489" s="38"/>
      <c r="D1489"/>
      <c r="E1489"/>
      <c r="H1489" s="644" t="str">
        <f>IF($C1489="","",IFERROR(IF(_xlfn.XLOOKUP($C1489,tbl_StartedStatus[Bold ID],tbl_StartedStatus[Started])="Started","Yes",IF(_xlfn.XLOOKUP($C1489,tbl_StartedStatus[Bold ID],tbl_StartedStatus[Started])="No Show","No Show","")),""))</f>
        <v/>
      </c>
    </row>
    <row r="1490" spans="1:9" ht="15" customHeight="1" thickBot="1">
      <c r="A1490"/>
      <c r="B1490" s="38"/>
      <c r="C1490" s="38"/>
      <c r="D1490" s="38"/>
      <c r="E1490"/>
      <c r="H1490" s="644" t="str">
        <f>IF($C1490="","",IFERROR(IF(_xlfn.XLOOKUP($C1490,tbl_StartedStatus[Bold ID],tbl_StartedStatus[Started])="Started","Yes",IF(_xlfn.XLOOKUP($C1490,tbl_StartedStatus[Bold ID],tbl_StartedStatus[Started])="No Show","No Show","")),""))</f>
        <v/>
      </c>
    </row>
    <row r="1491" spans="1:9" ht="15" customHeight="1" thickBot="1">
      <c r="A1491"/>
      <c r="B1491" s="38"/>
      <c r="C1491" s="38"/>
      <c r="D1491" s="38"/>
      <c r="E1491"/>
      <c r="H1491" s="644" t="str">
        <f>IF($C1491="","",IFERROR(IF(_xlfn.XLOOKUP($C1491,tbl_StartedStatus[Bold ID],tbl_StartedStatus[Started])="Started","Yes",IF(_xlfn.XLOOKUP($C1491,tbl_StartedStatus[Bold ID],tbl_StartedStatus[Started])="No Show","No Show","")),""))</f>
        <v/>
      </c>
    </row>
    <row r="1492" spans="1:9" ht="15" customHeight="1" thickBot="1">
      <c r="A1492"/>
      <c r="B1492" s="38"/>
      <c r="C1492" s="38"/>
      <c r="D1492" s="38"/>
      <c r="E1492"/>
      <c r="H1492" s="644" t="str">
        <f>IF($C1492="","",IFERROR(IF(_xlfn.XLOOKUP($C1492,tbl_StartedStatus[Bold ID],tbl_StartedStatus[Started])="Started","Yes",IF(_xlfn.XLOOKUP($C1492,tbl_StartedStatus[Bold ID],tbl_StartedStatus[Started])="No Show","No Show","")),""))</f>
        <v/>
      </c>
    </row>
    <row r="1493" spans="1:9" ht="15" customHeight="1" thickBot="1">
      <c r="A1493"/>
      <c r="B1493" s="38"/>
      <c r="C1493"/>
      <c r="D1493" s="38"/>
      <c r="E1493"/>
      <c r="H1493" s="644" t="str">
        <f>IF($C1493="","",IFERROR(IF(_xlfn.XLOOKUP($C1493,tbl_StartedStatus[Bold ID],tbl_StartedStatus[Started])="Started","Yes",IF(_xlfn.XLOOKUP($C1493,tbl_StartedStatus[Bold ID],tbl_StartedStatus[Started])="No Show","No Show","")),""))</f>
        <v/>
      </c>
    </row>
    <row r="1494" spans="1:9" ht="15" customHeight="1" thickBot="1">
      <c r="A1494"/>
      <c r="B1494"/>
      <c r="C1494"/>
      <c r="D1494"/>
      <c r="E1494"/>
      <c r="H1494" s="644" t="str">
        <f>IF($C1494="","",IFERROR(IF(_xlfn.XLOOKUP($C1494,tbl_StartedStatus[Bold ID],tbl_StartedStatus[Started])="Started","Yes",IF(_xlfn.XLOOKUP($C1494,tbl_StartedStatus[Bold ID],tbl_StartedStatus[Started])="No Show","No Show","")),""))</f>
        <v/>
      </c>
    </row>
    <row r="1495" spans="1:9" ht="15" customHeight="1" thickBot="1">
      <c r="A1495"/>
      <c r="B1495"/>
      <c r="C1495" s="38"/>
      <c r="D1495"/>
      <c r="E1495"/>
      <c r="H1495" s="644" t="str">
        <f>IF($C1495="","",IFERROR(IF(_xlfn.XLOOKUP($C1495,tbl_StartedStatus[Bold ID],tbl_StartedStatus[Started])="Started","Yes",IF(_xlfn.XLOOKUP($C1495,tbl_StartedStatus[Bold ID],tbl_StartedStatus[Started])="No Show","No Show","")),""))</f>
        <v/>
      </c>
    </row>
    <row r="1496" spans="1:9" s="643" customFormat="1" ht="15" customHeight="1" thickBot="1">
      <c r="A1496"/>
      <c r="B1496" s="38"/>
      <c r="C1496" s="38"/>
      <c r="D1496" s="38"/>
      <c r="E1496"/>
      <c r="F1496" s="638"/>
      <c r="G1496" s="638"/>
      <c r="H1496" s="644" t="str">
        <f>IF($C1496="","",IFERROR(IF(_xlfn.XLOOKUP($C1496,tbl_StartedStatus[Bold ID],tbl_StartedStatus[Started])="Started","Yes",IF(_xlfn.XLOOKUP($C1496,tbl_StartedStatus[Bold ID],tbl_StartedStatus[Started])="No Show","No Show","")),""))</f>
        <v/>
      </c>
      <c r="I1496" s="638"/>
    </row>
    <row r="1497" spans="1:9" ht="15" customHeight="1" thickBot="1">
      <c r="A1497"/>
      <c r="B1497" s="38"/>
      <c r="C1497" s="38"/>
      <c r="D1497" s="38"/>
      <c r="E1497"/>
      <c r="H1497" s="644" t="str">
        <f>IF($C1497="","",IFERROR(IF(_xlfn.XLOOKUP($C1497,tbl_StartedStatus[Bold ID],tbl_StartedStatus[Started])="Started","Yes",IF(_xlfn.XLOOKUP($C1497,tbl_StartedStatus[Bold ID],tbl_StartedStatus[Started])="No Show","No Show","")),""))</f>
        <v/>
      </c>
    </row>
    <row r="1498" spans="1:9" ht="15" customHeight="1" thickBot="1">
      <c r="A1498"/>
      <c r="B1498" s="38"/>
      <c r="C1498" s="38"/>
      <c r="D1498" s="38"/>
      <c r="E1498"/>
      <c r="H1498" s="644" t="str">
        <f>IF($C1498="","",IFERROR(IF(_xlfn.XLOOKUP($C1498,tbl_StartedStatus[Bold ID],tbl_StartedStatus[Started])="Started","Yes",IF(_xlfn.XLOOKUP($C1498,tbl_StartedStatus[Bold ID],tbl_StartedStatus[Started])="No Show","No Show","")),""))</f>
        <v/>
      </c>
    </row>
    <row r="1499" spans="1:9" ht="15" customHeight="1" thickBot="1">
      <c r="A1499"/>
      <c r="B1499" s="38"/>
      <c r="C1499"/>
      <c r="D1499" s="38"/>
      <c r="E1499"/>
      <c r="H1499" s="644" t="str">
        <f>IF($C1499="","",IFERROR(IF(_xlfn.XLOOKUP($C1499,tbl_StartedStatus[Bold ID],tbl_StartedStatus[Started])="Started","Yes",IF(_xlfn.XLOOKUP($C1499,tbl_StartedStatus[Bold ID],tbl_StartedStatus[Started])="No Show","No Show","")),""))</f>
        <v/>
      </c>
    </row>
    <row r="1500" spans="1:9" ht="15" customHeight="1" thickBot="1">
      <c r="A1500"/>
      <c r="B1500"/>
      <c r="C1500" s="38"/>
      <c r="D1500"/>
      <c r="E1500"/>
      <c r="H1500" s="644" t="str">
        <f>IF($C1500="","",IFERROR(IF(_xlfn.XLOOKUP($C1500,tbl_StartedStatus[Bold ID],tbl_StartedStatus[Started])="Started","Yes",IF(_xlfn.XLOOKUP($C1500,tbl_StartedStatus[Bold ID],tbl_StartedStatus[Started])="No Show","No Show","")),""))</f>
        <v/>
      </c>
    </row>
    <row r="1501" spans="1:9" ht="15" customHeight="1" thickBot="1">
      <c r="A1501"/>
      <c r="B1501" s="38"/>
      <c r="C1501" s="38"/>
      <c r="D1501" s="38"/>
      <c r="E1501"/>
      <c r="H1501" s="644" t="str">
        <f>IF($C1501="","",IFERROR(IF(_xlfn.XLOOKUP($C1501,tbl_StartedStatus[Bold ID],tbl_StartedStatus[Started])="Started","Yes",IF(_xlfn.XLOOKUP($C1501,tbl_StartedStatus[Bold ID],tbl_StartedStatus[Started])="No Show","No Show","")),""))</f>
        <v/>
      </c>
    </row>
    <row r="1502" spans="1:9" ht="15" customHeight="1" thickBot="1">
      <c r="A1502"/>
      <c r="B1502" s="38"/>
      <c r="C1502" s="38"/>
      <c r="D1502" s="38"/>
      <c r="E1502"/>
      <c r="H1502" s="644" t="str">
        <f>IF($C1502="","",IFERROR(IF(_xlfn.XLOOKUP($C1502,tbl_StartedStatus[Bold ID],tbl_StartedStatus[Started])="Started","Yes",IF(_xlfn.XLOOKUP($C1502,tbl_StartedStatus[Bold ID],tbl_StartedStatus[Started])="No Show","No Show","")),""))</f>
        <v/>
      </c>
    </row>
    <row r="1503" spans="1:9" ht="15" customHeight="1" thickBot="1">
      <c r="A1503"/>
      <c r="B1503" s="38"/>
      <c r="C1503" s="38"/>
      <c r="D1503" s="38"/>
      <c r="E1503"/>
      <c r="H1503" s="644" t="str">
        <f>IF($C1503="","",IFERROR(IF(_xlfn.XLOOKUP($C1503,tbl_StartedStatus[Bold ID],tbl_StartedStatus[Started])="Started","Yes",IF(_xlfn.XLOOKUP($C1503,tbl_StartedStatus[Bold ID],tbl_StartedStatus[Started])="No Show","No Show","")),""))</f>
        <v/>
      </c>
    </row>
    <row r="1504" spans="1:9" ht="15" customHeight="1" thickBot="1">
      <c r="A1504"/>
      <c r="B1504" s="38"/>
      <c r="C1504" s="38"/>
      <c r="D1504" s="38"/>
      <c r="E1504"/>
      <c r="H1504" s="644" t="str">
        <f>IF($C1504="","",IFERROR(IF(_xlfn.XLOOKUP($C1504,tbl_StartedStatus[Bold ID],tbl_StartedStatus[Started])="Started","Yes",IF(_xlfn.XLOOKUP($C1504,tbl_StartedStatus[Bold ID],tbl_StartedStatus[Started])="No Show","No Show","")),""))</f>
        <v/>
      </c>
    </row>
    <row r="1505" spans="1:9" ht="15" customHeight="1" thickBot="1">
      <c r="A1505"/>
      <c r="B1505" s="38"/>
      <c r="C1505"/>
      <c r="D1505" s="38"/>
      <c r="E1505"/>
      <c r="H1505" s="644" t="str">
        <f>IF($C1505="","",IFERROR(IF(_xlfn.XLOOKUP($C1505,tbl_StartedStatus[Bold ID],tbl_StartedStatus[Started])="Started","Yes",IF(_xlfn.XLOOKUP($C1505,tbl_StartedStatus[Bold ID],tbl_StartedStatus[Started])="No Show","No Show","")),""))</f>
        <v/>
      </c>
    </row>
    <row r="1506" spans="1:9" ht="15" customHeight="1" thickBot="1">
      <c r="A1506"/>
      <c r="B1506"/>
      <c r="C1506" s="38"/>
      <c r="D1506"/>
      <c r="E1506"/>
      <c r="H1506" s="644" t="str">
        <f>IF($C1506="","",IFERROR(IF(_xlfn.XLOOKUP($C1506,tbl_StartedStatus[Bold ID],tbl_StartedStatus[Started])="Started","Yes",IF(_xlfn.XLOOKUP($C1506,tbl_StartedStatus[Bold ID],tbl_StartedStatus[Started])="No Show","No Show","")),""))</f>
        <v/>
      </c>
    </row>
    <row r="1507" spans="1:9" ht="15" customHeight="1" thickBot="1">
      <c r="A1507"/>
      <c r="B1507" s="38"/>
      <c r="C1507" s="38"/>
      <c r="D1507" s="38"/>
      <c r="E1507"/>
      <c r="H1507" s="644" t="str">
        <f>IF($C1507="","",IFERROR(IF(_xlfn.XLOOKUP($C1507,tbl_StartedStatus[Bold ID],tbl_StartedStatus[Started])="Started","Yes",IF(_xlfn.XLOOKUP($C1507,tbl_StartedStatus[Bold ID],tbl_StartedStatus[Started])="No Show","No Show","")),""))</f>
        <v/>
      </c>
    </row>
    <row r="1508" spans="1:9" ht="15" customHeight="1" thickBot="1">
      <c r="A1508"/>
      <c r="B1508" s="38"/>
      <c r="C1508" s="38"/>
      <c r="D1508" s="38"/>
      <c r="E1508"/>
      <c r="H1508" s="644" t="str">
        <f>IF($C1508="","",IFERROR(IF(_xlfn.XLOOKUP($C1508,tbl_StartedStatus[Bold ID],tbl_StartedStatus[Started])="Started","Yes",IF(_xlfn.XLOOKUP($C1508,tbl_StartedStatus[Bold ID],tbl_StartedStatus[Started])="No Show","No Show","")),""))</f>
        <v/>
      </c>
    </row>
    <row r="1509" spans="1:9" ht="15" customHeight="1" thickBot="1">
      <c r="A1509"/>
      <c r="B1509" s="38"/>
      <c r="C1509" s="38"/>
      <c r="D1509" s="38"/>
      <c r="E1509"/>
      <c r="H1509" s="644" t="str">
        <f>IF($C1509="","",IFERROR(IF(_xlfn.XLOOKUP($C1509,tbl_StartedStatus[Bold ID],tbl_StartedStatus[Started])="Started","Yes",IF(_xlfn.XLOOKUP($C1509,tbl_StartedStatus[Bold ID],tbl_StartedStatus[Started])="No Show","No Show","")),""))</f>
        <v/>
      </c>
    </row>
    <row r="1510" spans="1:9" ht="15" customHeight="1" thickBot="1">
      <c r="A1510"/>
      <c r="B1510" s="38"/>
      <c r="C1510" s="38"/>
      <c r="D1510" s="38"/>
      <c r="E1510"/>
      <c r="H1510" s="644" t="str">
        <f>IF($C1510="","",IFERROR(IF(_xlfn.XLOOKUP($C1510,tbl_StartedStatus[Bold ID],tbl_StartedStatus[Started])="Started","Yes",IF(_xlfn.XLOOKUP($C1510,tbl_StartedStatus[Bold ID],tbl_StartedStatus[Started])="No Show","No Show","")),""))</f>
        <v/>
      </c>
    </row>
    <row r="1511" spans="1:9" ht="15" customHeight="1" thickBot="1">
      <c r="A1511"/>
      <c r="B1511" s="38"/>
      <c r="C1511" s="38"/>
      <c r="D1511" s="38"/>
      <c r="E1511"/>
      <c r="H1511" s="644" t="str">
        <f>IF($C1511="","",IFERROR(IF(_xlfn.XLOOKUP($C1511,tbl_StartedStatus[Bold ID],tbl_StartedStatus[Started])="Started","Yes",IF(_xlfn.XLOOKUP($C1511,tbl_StartedStatus[Bold ID],tbl_StartedStatus[Started])="No Show","No Show","")),""))</f>
        <v/>
      </c>
    </row>
    <row r="1512" spans="1:9" ht="15" customHeight="1" thickBot="1">
      <c r="A1512"/>
      <c r="B1512" s="38"/>
      <c r="C1512" s="38"/>
      <c r="D1512" s="38"/>
      <c r="E1512"/>
      <c r="F1512" s="639"/>
      <c r="G1512" s="639"/>
      <c r="H1512" s="644" t="str">
        <f>IF($C1512="","",IFERROR(IF(_xlfn.XLOOKUP($C1512,tbl_StartedStatus[Bold ID],tbl_StartedStatus[Started])="Started","Yes",IF(_xlfn.XLOOKUP($C1512,tbl_StartedStatus[Bold ID],tbl_StartedStatus[Started])="No Show","No Show","")),""))</f>
        <v/>
      </c>
      <c r="I1512" s="639"/>
    </row>
    <row r="1513" spans="1:9" ht="15" customHeight="1" thickBot="1">
      <c r="A1513"/>
      <c r="B1513" s="38"/>
      <c r="C1513"/>
      <c r="D1513" s="38"/>
      <c r="E1513"/>
      <c r="H1513" s="644" t="str">
        <f>IF($C1513="","",IFERROR(IF(_xlfn.XLOOKUP($C1513,tbl_StartedStatus[Bold ID],tbl_StartedStatus[Started])="Started","Yes",IF(_xlfn.XLOOKUP($C1513,tbl_StartedStatus[Bold ID],tbl_StartedStatus[Started])="No Show","No Show","")),""))</f>
        <v/>
      </c>
    </row>
    <row r="1514" spans="1:9" ht="15" customHeight="1" thickBot="1">
      <c r="A1514"/>
      <c r="B1514"/>
      <c r="C1514" s="38"/>
      <c r="D1514"/>
      <c r="E1514"/>
      <c r="H1514" s="644" t="str">
        <f>IF($C1514="","",IFERROR(IF(_xlfn.XLOOKUP($C1514,tbl_StartedStatus[Bold ID],tbl_StartedStatus[Started])="Started","Yes",IF(_xlfn.XLOOKUP($C1514,tbl_StartedStatus[Bold ID],tbl_StartedStatus[Started])="No Show","No Show","")),""))</f>
        <v/>
      </c>
    </row>
    <row r="1515" spans="1:9" ht="15" customHeight="1" thickBot="1">
      <c r="A1515"/>
      <c r="B1515" s="38"/>
      <c r="C1515" s="38"/>
      <c r="D1515" s="38"/>
      <c r="E1515"/>
      <c r="H1515" s="644" t="str">
        <f>IF($C1515="","",IFERROR(IF(_xlfn.XLOOKUP($C1515,tbl_StartedStatus[Bold ID],tbl_StartedStatus[Started])="Started","Yes",IF(_xlfn.XLOOKUP($C1515,tbl_StartedStatus[Bold ID],tbl_StartedStatus[Started])="No Show","No Show","")),""))</f>
        <v/>
      </c>
    </row>
    <row r="1516" spans="1:9" ht="15" customHeight="1" thickBot="1">
      <c r="A1516"/>
      <c r="B1516" s="38"/>
      <c r="C1516" s="38"/>
      <c r="D1516" s="38"/>
      <c r="E1516"/>
      <c r="H1516" s="644" t="str">
        <f>IF($C1516="","",IFERROR(IF(_xlfn.XLOOKUP($C1516,tbl_StartedStatus[Bold ID],tbl_StartedStatus[Started])="Started","Yes",IF(_xlfn.XLOOKUP($C1516,tbl_StartedStatus[Bold ID],tbl_StartedStatus[Started])="No Show","No Show","")),""))</f>
        <v/>
      </c>
    </row>
    <row r="1517" spans="1:9" ht="15" customHeight="1" thickBot="1">
      <c r="A1517"/>
      <c r="B1517" s="38"/>
      <c r="C1517" s="38"/>
      <c r="D1517" s="38"/>
      <c r="E1517"/>
      <c r="H1517" s="644" t="str">
        <f>IF($C1517="","",IFERROR(IF(_xlfn.XLOOKUP($C1517,tbl_StartedStatus[Bold ID],tbl_StartedStatus[Started])="Started","Yes",IF(_xlfn.XLOOKUP($C1517,tbl_StartedStatus[Bold ID],tbl_StartedStatus[Started])="No Show","No Show","")),""))</f>
        <v/>
      </c>
    </row>
    <row r="1518" spans="1:9" ht="15" customHeight="1" thickBot="1">
      <c r="A1518"/>
      <c r="B1518" s="38"/>
      <c r="C1518" s="38"/>
      <c r="D1518" s="38"/>
      <c r="E1518"/>
      <c r="H1518" s="644" t="str">
        <f>IF($C1518="","",IFERROR(IF(_xlfn.XLOOKUP($C1518,tbl_StartedStatus[Bold ID],tbl_StartedStatus[Started])="Started","Yes",IF(_xlfn.XLOOKUP($C1518,tbl_StartedStatus[Bold ID],tbl_StartedStatus[Started])="No Show","No Show","")),""))</f>
        <v/>
      </c>
    </row>
    <row r="1519" spans="1:9" ht="15" customHeight="1" thickBot="1">
      <c r="A1519"/>
      <c r="B1519" s="38"/>
      <c r="C1519" s="38"/>
      <c r="D1519" s="38"/>
      <c r="E1519"/>
      <c r="H1519" s="644" t="str">
        <f>IF($C1519="","",IFERROR(IF(_xlfn.XLOOKUP($C1519,tbl_StartedStatus[Bold ID],tbl_StartedStatus[Started])="Started","Yes",IF(_xlfn.XLOOKUP($C1519,tbl_StartedStatus[Bold ID],tbl_StartedStatus[Started])="No Show","No Show","")),""))</f>
        <v/>
      </c>
    </row>
    <row r="1520" spans="1:9" ht="15" customHeight="1" thickBot="1">
      <c r="A1520"/>
      <c r="B1520" s="38"/>
      <c r="C1520" s="38"/>
      <c r="D1520" s="38"/>
      <c r="E1520"/>
      <c r="H1520" s="644" t="str">
        <f>IF($C1520="","",IFERROR(IF(_xlfn.XLOOKUP($C1520,tbl_StartedStatus[Bold ID],tbl_StartedStatus[Started])="Started","Yes",IF(_xlfn.XLOOKUP($C1520,tbl_StartedStatus[Bold ID],tbl_StartedStatus[Started])="No Show","No Show","")),""))</f>
        <v/>
      </c>
    </row>
    <row r="1521" spans="1:8" ht="15" customHeight="1" thickBot="1">
      <c r="A1521"/>
      <c r="B1521" s="38"/>
      <c r="C1521" s="38"/>
      <c r="D1521" s="38"/>
      <c r="E1521"/>
      <c r="H1521" s="644" t="str">
        <f>IF($C1521="","",IFERROR(IF(_xlfn.XLOOKUP($C1521,tbl_StartedStatus[Bold ID],tbl_StartedStatus[Started])="Started","Yes",IF(_xlfn.XLOOKUP($C1521,tbl_StartedStatus[Bold ID],tbl_StartedStatus[Started])="No Show","No Show","")),""))</f>
        <v/>
      </c>
    </row>
    <row r="1522" spans="1:8" ht="15" customHeight="1" thickBot="1">
      <c r="A1522"/>
      <c r="B1522" s="38"/>
      <c r="C1522" s="38"/>
      <c r="D1522" s="38"/>
      <c r="E1522"/>
      <c r="H1522" s="644" t="str">
        <f>IF($C1522="","",IFERROR(IF(_xlfn.XLOOKUP($C1522,tbl_StartedStatus[Bold ID],tbl_StartedStatus[Started])="Started","Yes",IF(_xlfn.XLOOKUP($C1522,tbl_StartedStatus[Bold ID],tbl_StartedStatus[Started])="No Show","No Show","")),""))</f>
        <v/>
      </c>
    </row>
    <row r="1523" spans="1:8" ht="15" customHeight="1" thickBot="1">
      <c r="A1523"/>
      <c r="B1523" s="38"/>
      <c r="C1523" s="38"/>
      <c r="D1523" s="38"/>
      <c r="E1523"/>
      <c r="H1523" s="644" t="str">
        <f>IF($C1523="","",IFERROR(IF(_xlfn.XLOOKUP($C1523,tbl_StartedStatus[Bold ID],tbl_StartedStatus[Started])="Started","Yes",IF(_xlfn.XLOOKUP($C1523,tbl_StartedStatus[Bold ID],tbl_StartedStatus[Started])="No Show","No Show","")),""))</f>
        <v/>
      </c>
    </row>
    <row r="1524" spans="1:8" ht="15" customHeight="1" thickBot="1">
      <c r="A1524"/>
      <c r="B1524" s="38"/>
      <c r="C1524" s="38"/>
      <c r="D1524" s="38"/>
      <c r="E1524"/>
      <c r="H1524" s="644" t="str">
        <f>IF($C1524="","",IFERROR(IF(_xlfn.XLOOKUP($C1524,tbl_StartedStatus[Bold ID],tbl_StartedStatus[Started])="Started","Yes",IF(_xlfn.XLOOKUP($C1524,tbl_StartedStatus[Bold ID],tbl_StartedStatus[Started])="No Show","No Show","")),""))</f>
        <v/>
      </c>
    </row>
    <row r="1525" spans="1:8" ht="15" customHeight="1" thickBot="1">
      <c r="A1525"/>
      <c r="B1525" s="38"/>
      <c r="C1525" s="38"/>
      <c r="D1525" s="38"/>
      <c r="E1525"/>
      <c r="H1525" s="644" t="str">
        <f>IF($C1525="","",IFERROR(IF(_xlfn.XLOOKUP($C1525,tbl_StartedStatus[Bold ID],tbl_StartedStatus[Started])="Started","Yes",IF(_xlfn.XLOOKUP($C1525,tbl_StartedStatus[Bold ID],tbl_StartedStatus[Started])="No Show","No Show","")),""))</f>
        <v/>
      </c>
    </row>
    <row r="1526" spans="1:8" ht="15" customHeight="1" thickBot="1">
      <c r="A1526"/>
      <c r="B1526" s="38"/>
      <c r="C1526" s="38"/>
      <c r="D1526" s="38"/>
      <c r="E1526"/>
      <c r="H1526" s="644" t="str">
        <f>IF($C1526="","",IFERROR(IF(_xlfn.XLOOKUP($C1526,tbl_StartedStatus[Bold ID],tbl_StartedStatus[Started])="Started","Yes",IF(_xlfn.XLOOKUP($C1526,tbl_StartedStatus[Bold ID],tbl_StartedStatus[Started])="No Show","No Show","")),""))</f>
        <v/>
      </c>
    </row>
    <row r="1527" spans="1:8" ht="15" customHeight="1" thickBot="1">
      <c r="A1527"/>
      <c r="B1527" s="38"/>
      <c r="C1527" s="38"/>
      <c r="D1527" s="38"/>
      <c r="E1527"/>
      <c r="H1527" s="644" t="str">
        <f>IF($C1527="","",IFERROR(IF(_xlfn.XLOOKUP($C1527,tbl_StartedStatus[Bold ID],tbl_StartedStatus[Started])="Started","Yes",IF(_xlfn.XLOOKUP($C1527,tbl_StartedStatus[Bold ID],tbl_StartedStatus[Started])="No Show","No Show","")),""))</f>
        <v/>
      </c>
    </row>
    <row r="1528" spans="1:8" ht="15" customHeight="1" thickBot="1">
      <c r="A1528"/>
      <c r="B1528" s="38"/>
      <c r="C1528" s="38"/>
      <c r="D1528" s="38"/>
      <c r="E1528"/>
      <c r="H1528" s="644" t="str">
        <f>IF($C1528="","",IFERROR(IF(_xlfn.XLOOKUP($C1528,tbl_StartedStatus[Bold ID],tbl_StartedStatus[Started])="Started","Yes",IF(_xlfn.XLOOKUP($C1528,tbl_StartedStatus[Bold ID],tbl_StartedStatus[Started])="No Show","No Show","")),""))</f>
        <v/>
      </c>
    </row>
    <row r="1529" spans="1:8" ht="15" customHeight="1" thickBot="1">
      <c r="A1529"/>
      <c r="B1529" s="38"/>
      <c r="C1529" s="38"/>
      <c r="D1529" s="38"/>
      <c r="E1529"/>
      <c r="H1529" s="644" t="str">
        <f>IF($C1529="","",IFERROR(IF(_xlfn.XLOOKUP($C1529,tbl_StartedStatus[Bold ID],tbl_StartedStatus[Started])="Started","Yes",IF(_xlfn.XLOOKUP($C1529,tbl_StartedStatus[Bold ID],tbl_StartedStatus[Started])="No Show","No Show","")),""))</f>
        <v/>
      </c>
    </row>
    <row r="1530" spans="1:8" ht="15" customHeight="1" thickBot="1">
      <c r="A1530"/>
      <c r="B1530" s="38"/>
      <c r="C1530" s="38"/>
      <c r="D1530" s="38"/>
      <c r="E1530"/>
      <c r="H1530" s="644" t="str">
        <f>IF($C1530="","",IFERROR(IF(_xlfn.XLOOKUP($C1530,tbl_StartedStatus[Bold ID],tbl_StartedStatus[Started])="Started","Yes",IF(_xlfn.XLOOKUP($C1530,tbl_StartedStatus[Bold ID],tbl_StartedStatus[Started])="No Show","No Show","")),""))</f>
        <v/>
      </c>
    </row>
    <row r="1531" spans="1:8" ht="15" customHeight="1" thickBot="1">
      <c r="A1531"/>
      <c r="B1531" s="38"/>
      <c r="C1531" s="38"/>
      <c r="D1531" s="38"/>
      <c r="E1531"/>
      <c r="H1531" s="644" t="str">
        <f>IF($C1531="","",IFERROR(IF(_xlfn.XLOOKUP($C1531,tbl_StartedStatus[Bold ID],tbl_StartedStatus[Started])="Started","Yes",IF(_xlfn.XLOOKUP($C1531,tbl_StartedStatus[Bold ID],tbl_StartedStatus[Started])="No Show","No Show","")),""))</f>
        <v/>
      </c>
    </row>
    <row r="1532" spans="1:8" ht="15" customHeight="1" thickBot="1">
      <c r="A1532"/>
      <c r="B1532" s="38"/>
      <c r="C1532" s="38"/>
      <c r="D1532" s="38"/>
      <c r="E1532"/>
      <c r="H1532" s="644" t="str">
        <f>IF($C1532="","",IFERROR(IF(_xlfn.XLOOKUP($C1532,tbl_StartedStatus[Bold ID],tbl_StartedStatus[Started])="Started","Yes",IF(_xlfn.XLOOKUP($C1532,tbl_StartedStatus[Bold ID],tbl_StartedStatus[Started])="No Show","No Show","")),""))</f>
        <v/>
      </c>
    </row>
    <row r="1533" spans="1:8" ht="15" customHeight="1" thickBot="1">
      <c r="A1533"/>
      <c r="B1533" s="38"/>
      <c r="C1533" s="38"/>
      <c r="D1533" s="38"/>
      <c r="E1533"/>
      <c r="H1533" s="644" t="str">
        <f>IF($C1533="","",IFERROR(IF(_xlfn.XLOOKUP($C1533,tbl_StartedStatus[Bold ID],tbl_StartedStatus[Started])="Started","Yes",IF(_xlfn.XLOOKUP($C1533,tbl_StartedStatus[Bold ID],tbl_StartedStatus[Started])="No Show","No Show","")),""))</f>
        <v/>
      </c>
    </row>
    <row r="1534" spans="1:8" ht="15" customHeight="1" thickBot="1">
      <c r="A1534"/>
      <c r="B1534" s="38"/>
      <c r="C1534" s="38"/>
      <c r="D1534" s="38"/>
      <c r="E1534"/>
      <c r="H1534" s="644" t="str">
        <f>IF($C1534="","",IFERROR(IF(_xlfn.XLOOKUP($C1534,tbl_StartedStatus[Bold ID],tbl_StartedStatus[Started])="Started","Yes",IF(_xlfn.XLOOKUP($C1534,tbl_StartedStatus[Bold ID],tbl_StartedStatus[Started])="No Show","No Show","")),""))</f>
        <v/>
      </c>
    </row>
    <row r="1535" spans="1:8" ht="15" customHeight="1" thickBot="1">
      <c r="A1535"/>
      <c r="B1535" s="38"/>
      <c r="C1535" s="38"/>
      <c r="D1535" s="38"/>
      <c r="E1535"/>
      <c r="H1535" s="644" t="str">
        <f>IF($C1535="","",IFERROR(IF(_xlfn.XLOOKUP($C1535,tbl_StartedStatus[Bold ID],tbl_StartedStatus[Started])="Started","Yes",IF(_xlfn.XLOOKUP($C1535,tbl_StartedStatus[Bold ID],tbl_StartedStatus[Started])="No Show","No Show","")),""))</f>
        <v/>
      </c>
    </row>
    <row r="1536" spans="1:8" ht="15" customHeight="1" thickBot="1">
      <c r="A1536"/>
      <c r="B1536" s="38"/>
      <c r="C1536" s="38"/>
      <c r="D1536" s="38"/>
      <c r="E1536"/>
      <c r="H1536" s="644" t="str">
        <f>IF($C1536="","",IFERROR(IF(_xlfn.XLOOKUP($C1536,tbl_StartedStatus[Bold ID],tbl_StartedStatus[Started])="Started","Yes",IF(_xlfn.XLOOKUP($C1536,tbl_StartedStatus[Bold ID],tbl_StartedStatus[Started])="No Show","No Show","")),""))</f>
        <v/>
      </c>
    </row>
    <row r="1537" spans="1:8" ht="15" customHeight="1" thickBot="1">
      <c r="A1537"/>
      <c r="B1537" s="38"/>
      <c r="C1537"/>
      <c r="D1537" s="38"/>
      <c r="E1537"/>
      <c r="H1537" s="644" t="str">
        <f>IF($C1537="","",IFERROR(IF(_xlfn.XLOOKUP($C1537,tbl_StartedStatus[Bold ID],tbl_StartedStatus[Started])="Started","Yes",IF(_xlfn.XLOOKUP($C1537,tbl_StartedStatus[Bold ID],tbl_StartedStatus[Started])="No Show","No Show","")),""))</f>
        <v/>
      </c>
    </row>
    <row r="1538" spans="1:8" ht="15" customHeight="1" thickBot="1">
      <c r="A1538"/>
      <c r="B1538"/>
      <c r="C1538" s="38"/>
      <c r="D1538"/>
      <c r="E1538"/>
      <c r="H1538" s="644" t="str">
        <f>IF($C1538="","",IFERROR(IF(_xlfn.XLOOKUP($C1538,tbl_StartedStatus[Bold ID],tbl_StartedStatus[Started])="Started","Yes",IF(_xlfn.XLOOKUP($C1538,tbl_StartedStatus[Bold ID],tbl_StartedStatus[Started])="No Show","No Show","")),""))</f>
        <v/>
      </c>
    </row>
    <row r="1539" spans="1:8" ht="15" customHeight="1" thickBot="1">
      <c r="A1539"/>
      <c r="B1539" s="38"/>
      <c r="C1539" s="38"/>
      <c r="D1539" s="38"/>
      <c r="E1539"/>
      <c r="H1539" s="644" t="str">
        <f>IF($C1539="","",IFERROR(IF(_xlfn.XLOOKUP($C1539,tbl_StartedStatus[Bold ID],tbl_StartedStatus[Started])="Started","Yes",IF(_xlfn.XLOOKUP($C1539,tbl_StartedStatus[Bold ID],tbl_StartedStatus[Started])="No Show","No Show","")),""))</f>
        <v/>
      </c>
    </row>
    <row r="1540" spans="1:8" ht="15" customHeight="1" thickBot="1">
      <c r="A1540"/>
      <c r="B1540" s="38"/>
      <c r="C1540" s="38"/>
      <c r="D1540" s="38"/>
      <c r="E1540"/>
      <c r="H1540" s="644" t="str">
        <f>IF($C1540="","",IFERROR(IF(_xlfn.XLOOKUP($C1540,tbl_StartedStatus[Bold ID],tbl_StartedStatus[Started])="Started","Yes",IF(_xlfn.XLOOKUP($C1540,tbl_StartedStatus[Bold ID],tbl_StartedStatus[Started])="No Show","No Show","")),""))</f>
        <v/>
      </c>
    </row>
    <row r="1541" spans="1:8" ht="15" customHeight="1" thickBot="1">
      <c r="A1541"/>
      <c r="B1541" s="38"/>
      <c r="C1541" s="38"/>
      <c r="D1541" s="38"/>
      <c r="E1541"/>
      <c r="H1541" s="644" t="str">
        <f>IF($C1541="","",IFERROR(IF(_xlfn.XLOOKUP($C1541,tbl_StartedStatus[Bold ID],tbl_StartedStatus[Started])="Started","Yes",IF(_xlfn.XLOOKUP($C1541,tbl_StartedStatus[Bold ID],tbl_StartedStatus[Started])="No Show","No Show","")),""))</f>
        <v/>
      </c>
    </row>
    <row r="1542" spans="1:8" ht="15" customHeight="1" thickBot="1">
      <c r="A1542"/>
      <c r="B1542" s="38"/>
      <c r="C1542" s="38"/>
      <c r="D1542" s="38"/>
      <c r="E1542"/>
      <c r="H1542" s="644" t="str">
        <f>IF($C1542="","",IFERROR(IF(_xlfn.XLOOKUP($C1542,tbl_StartedStatus[Bold ID],tbl_StartedStatus[Started])="Started","Yes",IF(_xlfn.XLOOKUP($C1542,tbl_StartedStatus[Bold ID],tbl_StartedStatus[Started])="No Show","No Show","")),""))</f>
        <v/>
      </c>
    </row>
    <row r="1543" spans="1:8" ht="15" customHeight="1" thickBot="1">
      <c r="A1543"/>
      <c r="B1543" s="38"/>
      <c r="C1543" s="38"/>
      <c r="D1543" s="38"/>
      <c r="E1543"/>
      <c r="H1543" s="644" t="str">
        <f>IF($C1543="","",IFERROR(IF(_xlfn.XLOOKUP($C1543,tbl_StartedStatus[Bold ID],tbl_StartedStatus[Started])="Started","Yes",IF(_xlfn.XLOOKUP($C1543,tbl_StartedStatus[Bold ID],tbl_StartedStatus[Started])="No Show","No Show","")),""))</f>
        <v/>
      </c>
    </row>
    <row r="1544" spans="1:8" ht="15" customHeight="1" thickBot="1">
      <c r="A1544"/>
      <c r="B1544" s="38"/>
      <c r="C1544" s="38"/>
      <c r="D1544" s="38"/>
      <c r="E1544"/>
      <c r="H1544" s="644" t="str">
        <f>IF($C1544="","",IFERROR(IF(_xlfn.XLOOKUP($C1544,tbl_StartedStatus[Bold ID],tbl_StartedStatus[Started])="Started","Yes",IF(_xlfn.XLOOKUP($C1544,tbl_StartedStatus[Bold ID],tbl_StartedStatus[Started])="No Show","No Show","")),""))</f>
        <v/>
      </c>
    </row>
    <row r="1545" spans="1:8" ht="15" customHeight="1" thickBot="1">
      <c r="A1545"/>
      <c r="B1545" s="38"/>
      <c r="C1545"/>
      <c r="D1545" s="38"/>
      <c r="E1545"/>
      <c r="H1545" s="644" t="str">
        <f>IF($C1545="","",IFERROR(IF(_xlfn.XLOOKUP($C1545,tbl_StartedStatus[Bold ID],tbl_StartedStatus[Started])="Started","Yes",IF(_xlfn.XLOOKUP($C1545,tbl_StartedStatus[Bold ID],tbl_StartedStatus[Started])="No Show","No Show","")),""))</f>
        <v/>
      </c>
    </row>
    <row r="1546" spans="1:8" ht="15" customHeight="1" thickBot="1">
      <c r="A1546"/>
      <c r="B1546"/>
      <c r="C1546" s="38"/>
      <c r="D1546"/>
      <c r="E1546"/>
      <c r="H1546" s="644" t="str">
        <f>IF($C1546="","",IFERROR(IF(_xlfn.XLOOKUP($C1546,tbl_StartedStatus[Bold ID],tbl_StartedStatus[Started])="Started","Yes",IF(_xlfn.XLOOKUP($C1546,tbl_StartedStatus[Bold ID],tbl_StartedStatus[Started])="No Show","No Show","")),""))</f>
        <v/>
      </c>
    </row>
    <row r="1547" spans="1:8" ht="15" customHeight="1" thickBot="1">
      <c r="A1547"/>
      <c r="B1547" s="38"/>
      <c r="C1547" s="38"/>
      <c r="D1547" s="38"/>
      <c r="E1547"/>
      <c r="H1547" s="644" t="str">
        <f>IF($C1547="","",IFERROR(IF(_xlfn.XLOOKUP($C1547,tbl_StartedStatus[Bold ID],tbl_StartedStatus[Started])="Started","Yes",IF(_xlfn.XLOOKUP($C1547,tbl_StartedStatus[Bold ID],tbl_StartedStatus[Started])="No Show","No Show","")),""))</f>
        <v/>
      </c>
    </row>
    <row r="1548" spans="1:8" ht="15" customHeight="1" thickBot="1">
      <c r="A1548"/>
      <c r="B1548" s="38"/>
      <c r="C1548" s="38"/>
      <c r="D1548" s="38"/>
      <c r="E1548"/>
      <c r="H1548" s="644" t="str">
        <f>IF($C1548="","",IFERROR(IF(_xlfn.XLOOKUP($C1548,tbl_StartedStatus[Bold ID],tbl_StartedStatus[Started])="Started","Yes",IF(_xlfn.XLOOKUP($C1548,tbl_StartedStatus[Bold ID],tbl_StartedStatus[Started])="No Show","No Show","")),""))</f>
        <v/>
      </c>
    </row>
    <row r="1549" spans="1:8" ht="15" customHeight="1" thickBot="1">
      <c r="A1549"/>
      <c r="B1549" s="38"/>
      <c r="C1549" s="38"/>
      <c r="D1549" s="38"/>
      <c r="E1549"/>
      <c r="H1549" s="644" t="str">
        <f>IF($C1549="","",IFERROR(IF(_xlfn.XLOOKUP($C1549,tbl_StartedStatus[Bold ID],tbl_StartedStatus[Started])="Started","Yes",IF(_xlfn.XLOOKUP($C1549,tbl_StartedStatus[Bold ID],tbl_StartedStatus[Started])="No Show","No Show","")),""))</f>
        <v/>
      </c>
    </row>
    <row r="1550" spans="1:8" ht="15" customHeight="1" thickBot="1">
      <c r="A1550"/>
      <c r="B1550" s="38"/>
      <c r="C1550" s="38"/>
      <c r="D1550" s="38"/>
      <c r="E1550"/>
      <c r="H1550" s="644" t="str">
        <f>IF($C1550="","",IFERROR(IF(_xlfn.XLOOKUP($C1550,tbl_StartedStatus[Bold ID],tbl_StartedStatus[Started])="Started","Yes",IF(_xlfn.XLOOKUP($C1550,tbl_StartedStatus[Bold ID],tbl_StartedStatus[Started])="No Show","No Show","")),""))</f>
        <v/>
      </c>
    </row>
    <row r="1551" spans="1:8" ht="15" customHeight="1" thickBot="1">
      <c r="A1551"/>
      <c r="B1551" s="38"/>
      <c r="C1551" s="38"/>
      <c r="D1551" s="38"/>
      <c r="E1551"/>
      <c r="H1551" s="644" t="str">
        <f>IF($C1551="","",IFERROR(IF(_xlfn.XLOOKUP($C1551,tbl_StartedStatus[Bold ID],tbl_StartedStatus[Started])="Started","Yes",IF(_xlfn.XLOOKUP($C1551,tbl_StartedStatus[Bold ID],tbl_StartedStatus[Started])="No Show","No Show","")),""))</f>
        <v/>
      </c>
    </row>
    <row r="1552" spans="1:8" ht="15" customHeight="1" thickBot="1">
      <c r="A1552"/>
      <c r="B1552" s="38"/>
      <c r="C1552" s="38"/>
      <c r="D1552" s="38"/>
      <c r="E1552"/>
      <c r="H1552" s="644" t="str">
        <f>IF($C1552="","",IFERROR(IF(_xlfn.XLOOKUP($C1552,tbl_StartedStatus[Bold ID],tbl_StartedStatus[Started])="Started","Yes",IF(_xlfn.XLOOKUP($C1552,tbl_StartedStatus[Bold ID],tbl_StartedStatus[Started])="No Show","No Show","")),""))</f>
        <v/>
      </c>
    </row>
    <row r="1553" spans="1:9" ht="15" customHeight="1" thickBot="1">
      <c r="A1553"/>
      <c r="B1553" s="38"/>
      <c r="C1553"/>
      <c r="D1553" s="38"/>
      <c r="E1553"/>
      <c r="H1553" s="644" t="str">
        <f>IF($C1553="","",IFERROR(IF(_xlfn.XLOOKUP($C1553,tbl_StartedStatus[Bold ID],tbl_StartedStatus[Started])="Started","Yes",IF(_xlfn.XLOOKUP($C1553,tbl_StartedStatus[Bold ID],tbl_StartedStatus[Started])="No Show","No Show","")),""))</f>
        <v/>
      </c>
    </row>
    <row r="1554" spans="1:9" ht="15" customHeight="1" thickBot="1">
      <c r="A1554"/>
      <c r="B1554"/>
      <c r="C1554" s="38"/>
      <c r="D1554"/>
      <c r="E1554"/>
      <c r="H1554" s="644" t="str">
        <f>IF($C1554="","",IFERROR(IF(_xlfn.XLOOKUP($C1554,tbl_StartedStatus[Bold ID],tbl_StartedStatus[Started])="Started","Yes",IF(_xlfn.XLOOKUP($C1554,tbl_StartedStatus[Bold ID],tbl_StartedStatus[Started])="No Show","No Show","")),""))</f>
        <v/>
      </c>
    </row>
    <row r="1555" spans="1:9" ht="15" customHeight="1" thickBot="1">
      <c r="A1555"/>
      <c r="B1555" s="38"/>
      <c r="C1555" s="38"/>
      <c r="D1555" s="38"/>
      <c r="E1555"/>
      <c r="H1555" s="644" t="str">
        <f>IF($C1555="","",IFERROR(IF(_xlfn.XLOOKUP($C1555,tbl_StartedStatus[Bold ID],tbl_StartedStatus[Started])="Started","Yes",IF(_xlfn.XLOOKUP($C1555,tbl_StartedStatus[Bold ID],tbl_StartedStatus[Started])="No Show","No Show","")),""))</f>
        <v/>
      </c>
    </row>
    <row r="1556" spans="1:9" ht="15" customHeight="1" thickBot="1">
      <c r="A1556"/>
      <c r="B1556" s="38"/>
      <c r="C1556" s="38"/>
      <c r="D1556" s="38"/>
      <c r="E1556"/>
      <c r="H1556" s="644" t="str">
        <f>IF($C1556="","",IFERROR(IF(_xlfn.XLOOKUP($C1556,tbl_StartedStatus[Bold ID],tbl_StartedStatus[Started])="Started","Yes",IF(_xlfn.XLOOKUP($C1556,tbl_StartedStatus[Bold ID],tbl_StartedStatus[Started])="No Show","No Show","")),""))</f>
        <v/>
      </c>
    </row>
    <row r="1557" spans="1:9" ht="15" customHeight="1" thickBot="1">
      <c r="A1557"/>
      <c r="B1557" s="38"/>
      <c r="C1557" s="38"/>
      <c r="D1557" s="38"/>
      <c r="E1557"/>
      <c r="H1557" s="644" t="str">
        <f>IF($C1557="","",IFERROR(IF(_xlfn.XLOOKUP($C1557,tbl_StartedStatus[Bold ID],tbl_StartedStatus[Started])="Started","Yes",IF(_xlfn.XLOOKUP($C1557,tbl_StartedStatus[Bold ID],tbl_StartedStatus[Started])="No Show","No Show","")),""))</f>
        <v/>
      </c>
    </row>
    <row r="1558" spans="1:9" ht="15" customHeight="1" thickBot="1">
      <c r="A1558"/>
      <c r="B1558" s="38"/>
      <c r="C1558" s="38"/>
      <c r="D1558" s="38"/>
      <c r="E1558"/>
      <c r="H1558" s="644" t="str">
        <f>IF($C1558="","",IFERROR(IF(_xlfn.XLOOKUP($C1558,tbl_StartedStatus[Bold ID],tbl_StartedStatus[Started])="Started","Yes",IF(_xlfn.XLOOKUP($C1558,tbl_StartedStatus[Bold ID],tbl_StartedStatus[Started])="No Show","No Show","")),""))</f>
        <v/>
      </c>
    </row>
    <row r="1559" spans="1:9" ht="15" customHeight="1" thickBot="1">
      <c r="A1559"/>
      <c r="B1559" s="38"/>
      <c r="C1559" s="38"/>
      <c r="D1559" s="38"/>
      <c r="E1559"/>
      <c r="H1559" s="644" t="str">
        <f>IF($C1559="","",IFERROR(IF(_xlfn.XLOOKUP($C1559,tbl_StartedStatus[Bold ID],tbl_StartedStatus[Started])="Started","Yes",IF(_xlfn.XLOOKUP($C1559,tbl_StartedStatus[Bold ID],tbl_StartedStatus[Started])="No Show","No Show","")),""))</f>
        <v/>
      </c>
    </row>
    <row r="1560" spans="1:9" ht="15" customHeight="1" thickBot="1">
      <c r="A1560"/>
      <c r="B1560" s="38"/>
      <c r="C1560"/>
      <c r="D1560" s="38"/>
      <c r="E1560"/>
      <c r="H1560" s="644" t="str">
        <f>IF($C1560="","",IFERROR(IF(_xlfn.XLOOKUP($C1560,tbl_StartedStatus[Bold ID],tbl_StartedStatus[Started])="Started","Yes",IF(_xlfn.XLOOKUP($C1560,tbl_StartedStatus[Bold ID],tbl_StartedStatus[Started])="No Show","No Show","")),""))</f>
        <v/>
      </c>
    </row>
    <row r="1561" spans="1:9" ht="15" customHeight="1" thickBot="1">
      <c r="A1561"/>
      <c r="B1561"/>
      <c r="C1561" s="38"/>
      <c r="D1561"/>
      <c r="E1561"/>
      <c r="F1561" s="643"/>
      <c r="G1561" s="643"/>
      <c r="H1561" s="644" t="str">
        <f>IF($C1561="","",IFERROR(IF(_xlfn.XLOOKUP($C1561,tbl_StartedStatus[Bold ID],tbl_StartedStatus[Started])="Started","Yes",IF(_xlfn.XLOOKUP($C1561,tbl_StartedStatus[Bold ID],tbl_StartedStatus[Started])="No Show","No Show","")),""))</f>
        <v/>
      </c>
      <c r="I1561" s="643"/>
    </row>
    <row r="1562" spans="1:9" ht="15" customHeight="1" thickBot="1">
      <c r="A1562"/>
      <c r="B1562" s="38"/>
      <c r="C1562" s="38"/>
      <c r="D1562" s="38"/>
      <c r="E1562"/>
      <c r="H1562" s="644" t="str">
        <f>IF($C1562="","",IFERROR(IF(_xlfn.XLOOKUP($C1562,tbl_StartedStatus[Bold ID],tbl_StartedStatus[Started])="Started","Yes",IF(_xlfn.XLOOKUP($C1562,tbl_StartedStatus[Bold ID],tbl_StartedStatus[Started])="No Show","No Show","")),""))</f>
        <v/>
      </c>
    </row>
    <row r="1563" spans="1:9" ht="15" customHeight="1" thickBot="1">
      <c r="A1563"/>
      <c r="B1563" s="38"/>
      <c r="C1563" s="38"/>
      <c r="D1563" s="38"/>
      <c r="E1563"/>
      <c r="H1563" s="644" t="str">
        <f>IF($C1563="","",IFERROR(IF(_xlfn.XLOOKUP($C1563,tbl_StartedStatus[Bold ID],tbl_StartedStatus[Started])="Started","Yes",IF(_xlfn.XLOOKUP($C1563,tbl_StartedStatus[Bold ID],tbl_StartedStatus[Started])="No Show","No Show","")),""))</f>
        <v/>
      </c>
    </row>
    <row r="1564" spans="1:9" ht="15" customHeight="1" thickBot="1">
      <c r="A1564"/>
      <c r="B1564" s="38"/>
      <c r="C1564" s="38"/>
      <c r="D1564" s="38"/>
      <c r="E1564"/>
      <c r="H1564" s="644" t="str">
        <f>IF($C1564="","",IFERROR(IF(_xlfn.XLOOKUP($C1564,tbl_StartedStatus[Bold ID],tbl_StartedStatus[Started])="Started","Yes",IF(_xlfn.XLOOKUP($C1564,tbl_StartedStatus[Bold ID],tbl_StartedStatus[Started])="No Show","No Show","")),""))</f>
        <v/>
      </c>
    </row>
    <row r="1565" spans="1:9" ht="15" customHeight="1" thickBot="1">
      <c r="A1565"/>
      <c r="B1565" s="38"/>
      <c r="C1565" s="38"/>
      <c r="D1565" s="38"/>
      <c r="E1565"/>
      <c r="H1565" s="644" t="str">
        <f>IF($C1565="","",IFERROR(IF(_xlfn.XLOOKUP($C1565,tbl_StartedStatus[Bold ID],tbl_StartedStatus[Started])="Started","Yes",IF(_xlfn.XLOOKUP($C1565,tbl_StartedStatus[Bold ID],tbl_StartedStatus[Started])="No Show","No Show","")),""))</f>
        <v/>
      </c>
    </row>
    <row r="1566" spans="1:9" ht="15" customHeight="1" thickBot="1">
      <c r="A1566"/>
      <c r="B1566" s="38"/>
      <c r="C1566" s="38"/>
      <c r="D1566" s="38"/>
      <c r="E1566"/>
      <c r="H1566" s="644" t="str">
        <f>IF($C1566="","",IFERROR(IF(_xlfn.XLOOKUP($C1566,tbl_StartedStatus[Bold ID],tbl_StartedStatus[Started])="Started","Yes",IF(_xlfn.XLOOKUP($C1566,tbl_StartedStatus[Bold ID],tbl_StartedStatus[Started])="No Show","No Show","")),""))</f>
        <v/>
      </c>
    </row>
    <row r="1567" spans="1:9" ht="15" customHeight="1" thickBot="1">
      <c r="A1567"/>
      <c r="B1567" s="38"/>
      <c r="C1567" s="38"/>
      <c r="D1567" s="38"/>
      <c r="E1567"/>
      <c r="H1567" s="644" t="str">
        <f>IF($C1567="","",IFERROR(IF(_xlfn.XLOOKUP($C1567,tbl_StartedStatus[Bold ID],tbl_StartedStatus[Started])="Started","Yes",IF(_xlfn.XLOOKUP($C1567,tbl_StartedStatus[Bold ID],tbl_StartedStatus[Started])="No Show","No Show","")),""))</f>
        <v/>
      </c>
    </row>
    <row r="1568" spans="1:9" ht="15" customHeight="1" thickBot="1">
      <c r="A1568"/>
      <c r="B1568" s="38"/>
      <c r="C1568" s="38"/>
      <c r="D1568" s="38"/>
      <c r="E1568"/>
      <c r="H1568" s="644" t="str">
        <f>IF($C1568="","",IFERROR(IF(_xlfn.XLOOKUP($C1568,tbl_StartedStatus[Bold ID],tbl_StartedStatus[Started])="Started","Yes",IF(_xlfn.XLOOKUP($C1568,tbl_StartedStatus[Bold ID],tbl_StartedStatus[Started])="No Show","No Show","")),""))</f>
        <v/>
      </c>
    </row>
    <row r="1569" spans="1:8" ht="15" customHeight="1" thickBot="1">
      <c r="A1569"/>
      <c r="B1569" s="38"/>
      <c r="C1569" s="38"/>
      <c r="D1569" s="38"/>
      <c r="E1569"/>
      <c r="H1569" s="644" t="str">
        <f>IF($C1569="","",IFERROR(IF(_xlfn.XLOOKUP($C1569,tbl_StartedStatus[Bold ID],tbl_StartedStatus[Started])="Started","Yes",IF(_xlfn.XLOOKUP($C1569,tbl_StartedStatus[Bold ID],tbl_StartedStatus[Started])="No Show","No Show","")),""))</f>
        <v/>
      </c>
    </row>
    <row r="1570" spans="1:8" ht="15" customHeight="1" thickBot="1">
      <c r="A1570"/>
      <c r="B1570" s="38"/>
      <c r="C1570" s="38"/>
      <c r="D1570" s="38"/>
      <c r="E1570"/>
      <c r="H1570" s="644" t="str">
        <f>IF($C1570="","",IFERROR(IF(_xlfn.XLOOKUP($C1570,tbl_StartedStatus[Bold ID],tbl_StartedStatus[Started])="Started","Yes",IF(_xlfn.XLOOKUP($C1570,tbl_StartedStatus[Bold ID],tbl_StartedStatus[Started])="No Show","No Show","")),""))</f>
        <v/>
      </c>
    </row>
    <row r="1571" spans="1:8" ht="15" customHeight="1" thickBot="1">
      <c r="A1571"/>
      <c r="B1571" s="38"/>
      <c r="C1571" s="38"/>
      <c r="D1571" s="38"/>
      <c r="E1571"/>
      <c r="H1571" s="644" t="str">
        <f>IF($C1571="","",IFERROR(IF(_xlfn.XLOOKUP($C1571,tbl_StartedStatus[Bold ID],tbl_StartedStatus[Started])="Started","Yes",IF(_xlfn.XLOOKUP($C1571,tbl_StartedStatus[Bold ID],tbl_StartedStatus[Started])="No Show","No Show","")),""))</f>
        <v/>
      </c>
    </row>
    <row r="1572" spans="1:8" ht="15" customHeight="1" thickBot="1">
      <c r="A1572"/>
      <c r="B1572" s="38"/>
      <c r="C1572" s="38"/>
      <c r="D1572" s="38"/>
      <c r="E1572"/>
      <c r="H1572" s="644" t="str">
        <f>IF($C1572="","",IFERROR(IF(_xlfn.XLOOKUP($C1572,tbl_StartedStatus[Bold ID],tbl_StartedStatus[Started])="Started","Yes",IF(_xlfn.XLOOKUP($C1572,tbl_StartedStatus[Bold ID],tbl_StartedStatus[Started])="No Show","No Show","")),""))</f>
        <v/>
      </c>
    </row>
    <row r="1573" spans="1:8" ht="15" customHeight="1" thickBot="1">
      <c r="A1573"/>
      <c r="B1573" s="38"/>
      <c r="C1573" s="38"/>
      <c r="D1573" s="38"/>
      <c r="E1573"/>
      <c r="H1573" s="644" t="str">
        <f>IF($C1573="","",IFERROR(IF(_xlfn.XLOOKUP($C1573,tbl_StartedStatus[Bold ID],tbl_StartedStatus[Started])="Started","Yes",IF(_xlfn.XLOOKUP($C1573,tbl_StartedStatus[Bold ID],tbl_StartedStatus[Started])="No Show","No Show","")),""))</f>
        <v/>
      </c>
    </row>
    <row r="1574" spans="1:8" ht="15" customHeight="1" thickBot="1">
      <c r="A1574"/>
      <c r="B1574" s="38"/>
      <c r="C1574" s="38"/>
      <c r="D1574" s="38"/>
      <c r="E1574"/>
      <c r="H1574" s="644" t="str">
        <f>IF($C1574="","",IFERROR(IF(_xlfn.XLOOKUP($C1574,tbl_StartedStatus[Bold ID],tbl_StartedStatus[Started])="Started","Yes",IF(_xlfn.XLOOKUP($C1574,tbl_StartedStatus[Bold ID],tbl_StartedStatus[Started])="No Show","No Show","")),""))</f>
        <v/>
      </c>
    </row>
    <row r="1575" spans="1:8" ht="15" customHeight="1" thickBot="1">
      <c r="A1575"/>
      <c r="B1575" s="38"/>
      <c r="C1575" s="38"/>
      <c r="D1575" s="38"/>
      <c r="E1575"/>
      <c r="H1575" s="644" t="str">
        <f>IF($C1575="","",IFERROR(IF(_xlfn.XLOOKUP($C1575,tbl_StartedStatus[Bold ID],tbl_StartedStatus[Started])="Started","Yes",IF(_xlfn.XLOOKUP($C1575,tbl_StartedStatus[Bold ID],tbl_StartedStatus[Started])="No Show","No Show","")),""))</f>
        <v/>
      </c>
    </row>
    <row r="1576" spans="1:8" ht="15" customHeight="1" thickBot="1">
      <c r="A1576"/>
      <c r="B1576" s="38"/>
      <c r="C1576" s="38"/>
      <c r="D1576" s="38"/>
      <c r="E1576"/>
      <c r="H1576" s="644" t="str">
        <f>IF($C1576="","",IFERROR(IF(_xlfn.XLOOKUP($C1576,tbl_StartedStatus[Bold ID],tbl_StartedStatus[Started])="Started","Yes",IF(_xlfn.XLOOKUP($C1576,tbl_StartedStatus[Bold ID],tbl_StartedStatus[Started])="No Show","No Show","")),""))</f>
        <v/>
      </c>
    </row>
    <row r="1577" spans="1:8" ht="15" customHeight="1" thickBot="1">
      <c r="A1577"/>
      <c r="B1577" s="38"/>
      <c r="C1577" s="38"/>
      <c r="D1577" s="38"/>
      <c r="E1577"/>
      <c r="H1577" s="644" t="str">
        <f>IF($C1577="","",IFERROR(IF(_xlfn.XLOOKUP($C1577,tbl_StartedStatus[Bold ID],tbl_StartedStatus[Started])="Started","Yes",IF(_xlfn.XLOOKUP($C1577,tbl_StartedStatus[Bold ID],tbl_StartedStatus[Started])="No Show","No Show","")),""))</f>
        <v/>
      </c>
    </row>
    <row r="1578" spans="1:8" ht="15" customHeight="1" thickBot="1">
      <c r="A1578"/>
      <c r="B1578" s="38"/>
      <c r="C1578" s="38"/>
      <c r="D1578" s="38"/>
      <c r="E1578"/>
      <c r="H1578" s="644" t="str">
        <f>IF($C1578="","",IFERROR(IF(_xlfn.XLOOKUP($C1578,tbl_StartedStatus[Bold ID],tbl_StartedStatus[Started])="Started","Yes",IF(_xlfn.XLOOKUP($C1578,tbl_StartedStatus[Bold ID],tbl_StartedStatus[Started])="No Show","No Show","")),""))</f>
        <v/>
      </c>
    </row>
    <row r="1579" spans="1:8" ht="15" customHeight="1" thickBot="1">
      <c r="A1579"/>
      <c r="B1579" s="38"/>
      <c r="C1579" s="38"/>
      <c r="D1579" s="38"/>
      <c r="E1579"/>
      <c r="H1579" s="644" t="str">
        <f>IF($C1579="","",IFERROR(IF(_xlfn.XLOOKUP($C1579,tbl_StartedStatus[Bold ID],tbl_StartedStatus[Started])="Started","Yes",IF(_xlfn.XLOOKUP($C1579,tbl_StartedStatus[Bold ID],tbl_StartedStatus[Started])="No Show","No Show","")),""))</f>
        <v/>
      </c>
    </row>
    <row r="1580" spans="1:8" ht="15" customHeight="1" thickBot="1">
      <c r="A1580"/>
      <c r="B1580" s="38"/>
      <c r="C1580" s="38"/>
      <c r="D1580" s="38"/>
      <c r="E1580"/>
      <c r="H1580" s="644" t="str">
        <f>IF($C1580="","",IFERROR(IF(_xlfn.XLOOKUP($C1580,tbl_StartedStatus[Bold ID],tbl_StartedStatus[Started])="Started","Yes",IF(_xlfn.XLOOKUP($C1580,tbl_StartedStatus[Bold ID],tbl_StartedStatus[Started])="No Show","No Show","")),""))</f>
        <v/>
      </c>
    </row>
    <row r="1581" spans="1:8" ht="15" customHeight="1" thickBot="1">
      <c r="A1581"/>
      <c r="B1581" s="38"/>
      <c r="C1581" s="38"/>
      <c r="D1581" s="38"/>
      <c r="E1581"/>
      <c r="H1581" s="644" t="str">
        <f>IF($C1581="","",IFERROR(IF(_xlfn.XLOOKUP($C1581,tbl_StartedStatus[Bold ID],tbl_StartedStatus[Started])="Started","Yes",IF(_xlfn.XLOOKUP($C1581,tbl_StartedStatus[Bold ID],tbl_StartedStatus[Started])="No Show","No Show","")),""))</f>
        <v/>
      </c>
    </row>
    <row r="1582" spans="1:8" ht="15" customHeight="1" thickBot="1">
      <c r="A1582"/>
      <c r="B1582" s="38"/>
      <c r="C1582" s="38"/>
      <c r="D1582" s="38"/>
      <c r="E1582"/>
      <c r="H1582" s="644" t="str">
        <f>IF($C1582="","",IFERROR(IF(_xlfn.XLOOKUP($C1582,tbl_StartedStatus[Bold ID],tbl_StartedStatus[Started])="Started","Yes",IF(_xlfn.XLOOKUP($C1582,tbl_StartedStatus[Bold ID],tbl_StartedStatus[Started])="No Show","No Show","")),""))</f>
        <v/>
      </c>
    </row>
    <row r="1583" spans="1:8" ht="15" customHeight="1" thickBot="1">
      <c r="A1583"/>
      <c r="B1583" s="38"/>
      <c r="C1583" s="38"/>
      <c r="D1583" s="38"/>
      <c r="E1583"/>
      <c r="H1583" s="644" t="str">
        <f>IF($C1583="","",IFERROR(IF(_xlfn.XLOOKUP($C1583,tbl_StartedStatus[Bold ID],tbl_StartedStatus[Started])="Started","Yes",IF(_xlfn.XLOOKUP($C1583,tbl_StartedStatus[Bold ID],tbl_StartedStatus[Started])="No Show","No Show","")),""))</f>
        <v/>
      </c>
    </row>
    <row r="1584" spans="1:8" ht="15" customHeight="1" thickBot="1">
      <c r="A1584"/>
      <c r="B1584" s="38"/>
      <c r="C1584" s="38"/>
      <c r="D1584" s="38"/>
      <c r="E1584"/>
      <c r="H1584" s="644" t="str">
        <f>IF($C1584="","",IFERROR(IF(_xlfn.XLOOKUP($C1584,tbl_StartedStatus[Bold ID],tbl_StartedStatus[Started])="Started","Yes",IF(_xlfn.XLOOKUP($C1584,tbl_StartedStatus[Bold ID],tbl_StartedStatus[Started])="No Show","No Show","")),""))</f>
        <v/>
      </c>
    </row>
    <row r="1585" spans="1:8" ht="15" customHeight="1" thickBot="1">
      <c r="A1585"/>
      <c r="B1585" s="38"/>
      <c r="C1585"/>
      <c r="D1585" s="38"/>
      <c r="E1585"/>
      <c r="H1585" s="644" t="str">
        <f>IF($C1585="","",IFERROR(IF(_xlfn.XLOOKUP($C1585,tbl_StartedStatus[Bold ID],tbl_StartedStatus[Started])="Started","Yes",IF(_xlfn.XLOOKUP($C1585,tbl_StartedStatus[Bold ID],tbl_StartedStatus[Started])="No Show","No Show","")),""))</f>
        <v/>
      </c>
    </row>
    <row r="1586" spans="1:8" ht="15" customHeight="1" thickBot="1">
      <c r="A1586"/>
      <c r="B1586"/>
      <c r="C1586"/>
      <c r="D1586"/>
      <c r="E1586"/>
      <c r="H1586" s="644" t="str">
        <f>IF($C1586="","",IFERROR(IF(_xlfn.XLOOKUP($C1586,tbl_StartedStatus[Bold ID],tbl_StartedStatus[Started])="Started","Yes",IF(_xlfn.XLOOKUP($C1586,tbl_StartedStatus[Bold ID],tbl_StartedStatus[Started])="No Show","No Show","")),""))</f>
        <v/>
      </c>
    </row>
    <row r="1587" spans="1:8" ht="15" customHeight="1" thickBot="1">
      <c r="A1587"/>
      <c r="B1587"/>
      <c r="C1587" s="38"/>
      <c r="D1587"/>
      <c r="E1587"/>
      <c r="H1587" s="644" t="str">
        <f>IF($C1587="","",IFERROR(IF(_xlfn.XLOOKUP($C1587,tbl_StartedStatus[Bold ID],tbl_StartedStatus[Started])="Started","Yes",IF(_xlfn.XLOOKUP($C1587,tbl_StartedStatus[Bold ID],tbl_StartedStatus[Started])="No Show","No Show","")),""))</f>
        <v/>
      </c>
    </row>
    <row r="1588" spans="1:8" ht="15" customHeight="1" thickBot="1">
      <c r="A1588"/>
      <c r="B1588" s="38"/>
      <c r="C1588" s="38"/>
      <c r="D1588" s="38"/>
      <c r="E1588"/>
      <c r="H1588" s="644" t="str">
        <f>IF($C1588="","",IFERROR(IF(_xlfn.XLOOKUP($C1588,tbl_StartedStatus[Bold ID],tbl_StartedStatus[Started])="Started","Yes",IF(_xlfn.XLOOKUP($C1588,tbl_StartedStatus[Bold ID],tbl_StartedStatus[Started])="No Show","No Show","")),""))</f>
        <v/>
      </c>
    </row>
    <row r="1589" spans="1:8" ht="15" customHeight="1" thickBot="1">
      <c r="A1589"/>
      <c r="B1589" s="38"/>
      <c r="C1589" s="38"/>
      <c r="D1589" s="38"/>
      <c r="E1589"/>
      <c r="H1589" s="644" t="str">
        <f>IF($C1589="","",IFERROR(IF(_xlfn.XLOOKUP($C1589,tbl_StartedStatus[Bold ID],tbl_StartedStatus[Started])="Started","Yes",IF(_xlfn.XLOOKUP($C1589,tbl_StartedStatus[Bold ID],tbl_StartedStatus[Started])="No Show","No Show","")),""))</f>
        <v/>
      </c>
    </row>
    <row r="1590" spans="1:8" ht="15" customHeight="1" thickBot="1">
      <c r="A1590"/>
      <c r="B1590" s="38"/>
      <c r="C1590" s="38"/>
      <c r="D1590" s="38"/>
      <c r="E1590"/>
      <c r="H1590" s="644" t="str">
        <f>IF($C1590="","",IFERROR(IF(_xlfn.XLOOKUP($C1590,tbl_StartedStatus[Bold ID],tbl_StartedStatus[Started])="Started","Yes",IF(_xlfn.XLOOKUP($C1590,tbl_StartedStatus[Bold ID],tbl_StartedStatus[Started])="No Show","No Show","")),""))</f>
        <v/>
      </c>
    </row>
    <row r="1591" spans="1:8" ht="15" customHeight="1" thickBot="1">
      <c r="A1591"/>
      <c r="B1591" s="38"/>
      <c r="C1591" s="38"/>
      <c r="D1591" s="38"/>
      <c r="E1591"/>
      <c r="H1591" s="644" t="str">
        <f>IF($C1591="","",IFERROR(IF(_xlfn.XLOOKUP($C1591,tbl_StartedStatus[Bold ID],tbl_StartedStatus[Started])="Started","Yes",IF(_xlfn.XLOOKUP($C1591,tbl_StartedStatus[Bold ID],tbl_StartedStatus[Started])="No Show","No Show","")),""))</f>
        <v/>
      </c>
    </row>
    <row r="1592" spans="1:8" ht="15" customHeight="1" thickBot="1">
      <c r="A1592"/>
      <c r="B1592" s="38"/>
      <c r="C1592" s="38"/>
      <c r="D1592" s="38"/>
      <c r="E1592"/>
      <c r="H1592" s="644" t="str">
        <f>IF($C1592="","",IFERROR(IF(_xlfn.XLOOKUP($C1592,tbl_StartedStatus[Bold ID],tbl_StartedStatus[Started])="Started","Yes",IF(_xlfn.XLOOKUP($C1592,tbl_StartedStatus[Bold ID],tbl_StartedStatus[Started])="No Show","No Show","")),""))</f>
        <v/>
      </c>
    </row>
    <row r="1593" spans="1:8" ht="15" customHeight="1" thickBot="1">
      <c r="A1593"/>
      <c r="B1593" s="38"/>
      <c r="C1593" s="38"/>
      <c r="D1593" s="38"/>
      <c r="E1593"/>
      <c r="H1593" s="644" t="str">
        <f>IF($C1593="","",IFERROR(IF(_xlfn.XLOOKUP($C1593,tbl_StartedStatus[Bold ID],tbl_StartedStatus[Started])="Started","Yes",IF(_xlfn.XLOOKUP($C1593,tbl_StartedStatus[Bold ID],tbl_StartedStatus[Started])="No Show","No Show","")),""))</f>
        <v/>
      </c>
    </row>
    <row r="1594" spans="1:8" ht="15" customHeight="1" thickBot="1">
      <c r="A1594"/>
      <c r="B1594" s="38"/>
      <c r="C1594" s="38"/>
      <c r="D1594" s="38"/>
      <c r="E1594"/>
      <c r="H1594" s="644" t="str">
        <f>IF($C1594="","",IFERROR(IF(_xlfn.XLOOKUP($C1594,tbl_StartedStatus[Bold ID],tbl_StartedStatus[Started])="Started","Yes",IF(_xlfn.XLOOKUP($C1594,tbl_StartedStatus[Bold ID],tbl_StartedStatus[Started])="No Show","No Show","")),""))</f>
        <v/>
      </c>
    </row>
    <row r="1595" spans="1:8" ht="15" customHeight="1" thickBot="1">
      <c r="A1595"/>
      <c r="B1595" s="38"/>
      <c r="C1595" s="38"/>
      <c r="D1595" s="38"/>
      <c r="E1595"/>
      <c r="H1595" s="644" t="str">
        <f>IF($C1595="","",IFERROR(IF(_xlfn.XLOOKUP($C1595,tbl_StartedStatus[Bold ID],tbl_StartedStatus[Started])="Started","Yes",IF(_xlfn.XLOOKUP($C1595,tbl_StartedStatus[Bold ID],tbl_StartedStatus[Started])="No Show","No Show","")),""))</f>
        <v/>
      </c>
    </row>
    <row r="1596" spans="1:8" ht="15" customHeight="1" thickBot="1">
      <c r="A1596"/>
      <c r="B1596" s="38"/>
      <c r="C1596" s="38"/>
      <c r="D1596" s="38"/>
      <c r="E1596"/>
      <c r="H1596" s="644" t="str">
        <f>IF($C1596="","",IFERROR(IF(_xlfn.XLOOKUP($C1596,tbl_StartedStatus[Bold ID],tbl_StartedStatus[Started])="Started","Yes",IF(_xlfn.XLOOKUP($C1596,tbl_StartedStatus[Bold ID],tbl_StartedStatus[Started])="No Show","No Show","")),""))</f>
        <v/>
      </c>
    </row>
    <row r="1597" spans="1:8" ht="15" customHeight="1" thickBot="1">
      <c r="A1597"/>
      <c r="B1597" s="38"/>
      <c r="C1597" s="38"/>
      <c r="D1597" s="38"/>
      <c r="E1597"/>
      <c r="H1597" s="644" t="str">
        <f>IF($C1597="","",IFERROR(IF(_xlfn.XLOOKUP($C1597,tbl_StartedStatus[Bold ID],tbl_StartedStatus[Started])="Started","Yes",IF(_xlfn.XLOOKUP($C1597,tbl_StartedStatus[Bold ID],tbl_StartedStatus[Started])="No Show","No Show","")),""))</f>
        <v/>
      </c>
    </row>
    <row r="1598" spans="1:8" ht="15" customHeight="1" thickBot="1">
      <c r="A1598"/>
      <c r="B1598" s="38"/>
      <c r="C1598" s="38"/>
      <c r="D1598" s="38"/>
      <c r="E1598"/>
      <c r="H1598" s="644" t="str">
        <f>IF($C1598="","",IFERROR(IF(_xlfn.XLOOKUP($C1598,tbl_StartedStatus[Bold ID],tbl_StartedStatus[Started])="Started","Yes",IF(_xlfn.XLOOKUP($C1598,tbl_StartedStatus[Bold ID],tbl_StartedStatus[Started])="No Show","No Show","")),""))</f>
        <v/>
      </c>
    </row>
    <row r="1599" spans="1:8" ht="15" customHeight="1" thickBot="1">
      <c r="A1599"/>
      <c r="B1599" s="38"/>
      <c r="C1599" s="38"/>
      <c r="D1599" s="38"/>
      <c r="E1599"/>
      <c r="H1599" s="644" t="str">
        <f>IF($C1599="","",IFERROR(IF(_xlfn.XLOOKUP($C1599,tbl_StartedStatus[Bold ID],tbl_StartedStatus[Started])="Started","Yes",IF(_xlfn.XLOOKUP($C1599,tbl_StartedStatus[Bold ID],tbl_StartedStatus[Started])="No Show","No Show","")),""))</f>
        <v/>
      </c>
    </row>
    <row r="1600" spans="1:8" ht="15" customHeight="1" thickBot="1">
      <c r="A1600"/>
      <c r="B1600" s="38"/>
      <c r="C1600" s="38"/>
      <c r="D1600" s="38"/>
      <c r="E1600"/>
      <c r="H1600" s="644" t="str">
        <f>IF($C1600="","",IFERROR(IF(_xlfn.XLOOKUP($C1600,tbl_StartedStatus[Bold ID],tbl_StartedStatus[Started])="Started","Yes",IF(_xlfn.XLOOKUP($C1600,tbl_StartedStatus[Bold ID],tbl_StartedStatus[Started])="No Show","No Show","")),""))</f>
        <v/>
      </c>
    </row>
    <row r="1601" spans="1:8" ht="15" customHeight="1" thickBot="1">
      <c r="A1601"/>
      <c r="B1601" s="38"/>
      <c r="C1601" s="38"/>
      <c r="D1601" s="38"/>
      <c r="E1601"/>
      <c r="H1601" s="644" t="str">
        <f>IF($C1601="","",IFERROR(IF(_xlfn.XLOOKUP($C1601,tbl_StartedStatus[Bold ID],tbl_StartedStatus[Started])="Started","Yes",IF(_xlfn.XLOOKUP($C1601,tbl_StartedStatus[Bold ID],tbl_StartedStatus[Started])="No Show","No Show","")),""))</f>
        <v/>
      </c>
    </row>
    <row r="1602" spans="1:8" ht="15" customHeight="1" thickBot="1">
      <c r="A1602"/>
      <c r="B1602" s="38"/>
      <c r="C1602" s="38"/>
      <c r="D1602" s="38"/>
      <c r="E1602"/>
      <c r="H1602" s="644" t="str">
        <f>IF($C1602="","",IFERROR(IF(_xlfn.XLOOKUP($C1602,tbl_StartedStatus[Bold ID],tbl_StartedStatus[Started])="Started","Yes",IF(_xlfn.XLOOKUP($C1602,tbl_StartedStatus[Bold ID],tbl_StartedStatus[Started])="No Show","No Show","")),""))</f>
        <v/>
      </c>
    </row>
    <row r="1603" spans="1:8" ht="15" customHeight="1" thickBot="1">
      <c r="A1603"/>
      <c r="B1603" s="38"/>
      <c r="C1603" s="38"/>
      <c r="D1603" s="38"/>
      <c r="E1603"/>
      <c r="H1603" s="644" t="str">
        <f>IF($C1603="","",IFERROR(IF(_xlfn.XLOOKUP($C1603,tbl_StartedStatus[Bold ID],tbl_StartedStatus[Started])="Started","Yes",IF(_xlfn.XLOOKUP($C1603,tbl_StartedStatus[Bold ID],tbl_StartedStatus[Started])="No Show","No Show","")),""))</f>
        <v/>
      </c>
    </row>
    <row r="1604" spans="1:8" ht="15" customHeight="1" thickBot="1">
      <c r="A1604"/>
      <c r="B1604" s="38"/>
      <c r="C1604" s="38"/>
      <c r="D1604" s="38"/>
      <c r="E1604"/>
      <c r="H1604" s="644" t="str">
        <f>IF($C1604="","",IFERROR(IF(_xlfn.XLOOKUP($C1604,tbl_StartedStatus[Bold ID],tbl_StartedStatus[Started])="Started","Yes",IF(_xlfn.XLOOKUP($C1604,tbl_StartedStatus[Bold ID],tbl_StartedStatus[Started])="No Show","No Show","")),""))</f>
        <v/>
      </c>
    </row>
    <row r="1605" spans="1:8" ht="15" customHeight="1" thickBot="1">
      <c r="A1605"/>
      <c r="B1605" s="38"/>
      <c r="C1605" s="38"/>
      <c r="D1605" s="38"/>
      <c r="E1605"/>
      <c r="H1605" s="644" t="str">
        <f>IF($C1605="","",IFERROR(IF(_xlfn.XLOOKUP($C1605,tbl_StartedStatus[Bold ID],tbl_StartedStatus[Started])="Started","Yes",IF(_xlfn.XLOOKUP($C1605,tbl_StartedStatus[Bold ID],tbl_StartedStatus[Started])="No Show","No Show","")),""))</f>
        <v/>
      </c>
    </row>
    <row r="1606" spans="1:8" ht="15" customHeight="1" thickBot="1">
      <c r="A1606"/>
      <c r="B1606" s="38"/>
      <c r="C1606" s="38"/>
      <c r="D1606" s="38"/>
      <c r="E1606"/>
      <c r="H1606" s="644" t="str">
        <f>IF($C1606="","",IFERROR(IF(_xlfn.XLOOKUP($C1606,tbl_StartedStatus[Bold ID],tbl_StartedStatus[Started])="Started","Yes",IF(_xlfn.XLOOKUP($C1606,tbl_StartedStatus[Bold ID],tbl_StartedStatus[Started])="No Show","No Show","")),""))</f>
        <v/>
      </c>
    </row>
    <row r="1607" spans="1:8" ht="15" customHeight="1" thickBot="1">
      <c r="A1607"/>
      <c r="B1607" s="38"/>
      <c r="C1607" s="38"/>
      <c r="D1607" s="38"/>
      <c r="E1607"/>
      <c r="H1607" s="644" t="str">
        <f>IF($C1607="","",IFERROR(IF(_xlfn.XLOOKUP($C1607,tbl_StartedStatus[Bold ID],tbl_StartedStatus[Started])="Started","Yes",IF(_xlfn.XLOOKUP($C1607,tbl_StartedStatus[Bold ID],tbl_StartedStatus[Started])="No Show","No Show","")),""))</f>
        <v/>
      </c>
    </row>
    <row r="1608" spans="1:8" ht="15" customHeight="1" thickBot="1">
      <c r="A1608"/>
      <c r="B1608" s="38"/>
      <c r="C1608"/>
      <c r="D1608" s="38"/>
      <c r="E1608"/>
      <c r="H1608" s="644" t="str">
        <f>IF($C1608="","",IFERROR(IF(_xlfn.XLOOKUP($C1608,tbl_StartedStatus[Bold ID],tbl_StartedStatus[Started])="Started","Yes",IF(_xlfn.XLOOKUP($C1608,tbl_StartedStatus[Bold ID],tbl_StartedStatus[Started])="No Show","No Show","")),""))</f>
        <v/>
      </c>
    </row>
    <row r="1609" spans="1:8" ht="15" customHeight="1" thickBot="1">
      <c r="A1609"/>
      <c r="B1609"/>
      <c r="C1609" s="38"/>
      <c r="D1609"/>
      <c r="E1609"/>
      <c r="H1609" s="644" t="str">
        <f>IF($C1609="","",IFERROR(IF(_xlfn.XLOOKUP($C1609,tbl_StartedStatus[Bold ID],tbl_StartedStatus[Started])="Started","Yes",IF(_xlfn.XLOOKUP($C1609,tbl_StartedStatus[Bold ID],tbl_StartedStatus[Started])="No Show","No Show","")),""))</f>
        <v/>
      </c>
    </row>
    <row r="1610" spans="1:8" ht="15" customHeight="1" thickBot="1">
      <c r="A1610"/>
      <c r="B1610" s="38"/>
      <c r="C1610"/>
      <c r="D1610" s="38"/>
      <c r="E1610"/>
      <c r="H1610" s="644" t="str">
        <f>IF($C1610="","",IFERROR(IF(_xlfn.XLOOKUP($C1610,tbl_StartedStatus[Bold ID],tbl_StartedStatus[Started])="Started","Yes",IF(_xlfn.XLOOKUP($C1610,tbl_StartedStatus[Bold ID],tbl_StartedStatus[Started])="No Show","No Show","")),""))</f>
        <v/>
      </c>
    </row>
    <row r="1611" spans="1:8" ht="15" customHeight="1" thickBot="1">
      <c r="A1611"/>
      <c r="B1611"/>
      <c r="C1611" s="38"/>
      <c r="D1611"/>
      <c r="E1611"/>
      <c r="H1611" s="644" t="str">
        <f>IF($C1611="","",IFERROR(IF(_xlfn.XLOOKUP($C1611,tbl_StartedStatus[Bold ID],tbl_StartedStatus[Started])="Started","Yes",IF(_xlfn.XLOOKUP($C1611,tbl_StartedStatus[Bold ID],tbl_StartedStatus[Started])="No Show","No Show","")),""))</f>
        <v/>
      </c>
    </row>
    <row r="1612" spans="1:8" ht="15" customHeight="1" thickBot="1">
      <c r="A1612"/>
      <c r="B1612" s="38"/>
      <c r="C1612" s="38"/>
      <c r="D1612" s="38"/>
      <c r="E1612"/>
      <c r="H1612" s="644" t="str">
        <f>IF($C1612="","",IFERROR(IF(_xlfn.XLOOKUP($C1612,tbl_StartedStatus[Bold ID],tbl_StartedStatus[Started])="Started","Yes",IF(_xlfn.XLOOKUP($C1612,tbl_StartedStatus[Bold ID],tbl_StartedStatus[Started])="No Show","No Show","")),""))</f>
        <v/>
      </c>
    </row>
    <row r="1613" spans="1:8" ht="15" customHeight="1" thickBot="1">
      <c r="A1613"/>
      <c r="B1613" s="38"/>
      <c r="C1613" s="38"/>
      <c r="D1613" s="38"/>
      <c r="E1613"/>
      <c r="H1613" s="644" t="str">
        <f>IF($C1613="","",IFERROR(IF(_xlfn.XLOOKUP($C1613,tbl_StartedStatus[Bold ID],tbl_StartedStatus[Started])="Started","Yes",IF(_xlfn.XLOOKUP($C1613,tbl_StartedStatus[Bold ID],tbl_StartedStatus[Started])="No Show","No Show","")),""))</f>
        <v/>
      </c>
    </row>
    <row r="1614" spans="1:8" ht="15" customHeight="1" thickBot="1">
      <c r="A1614"/>
      <c r="B1614" s="38"/>
      <c r="C1614" s="38"/>
      <c r="D1614" s="38"/>
      <c r="E1614"/>
      <c r="H1614" s="644" t="str">
        <f>IF($C1614="","",IFERROR(IF(_xlfn.XLOOKUP($C1614,tbl_StartedStatus[Bold ID],tbl_StartedStatus[Started])="Started","Yes",IF(_xlfn.XLOOKUP($C1614,tbl_StartedStatus[Bold ID],tbl_StartedStatus[Started])="No Show","No Show","")),""))</f>
        <v/>
      </c>
    </row>
    <row r="1615" spans="1:8" ht="15" customHeight="1" thickBot="1">
      <c r="A1615"/>
      <c r="B1615" s="38"/>
      <c r="C1615" s="38"/>
      <c r="D1615" s="38"/>
      <c r="E1615"/>
      <c r="H1615" s="644" t="str">
        <f>IF($C1615="","",IFERROR(IF(_xlfn.XLOOKUP($C1615,tbl_StartedStatus[Bold ID],tbl_StartedStatus[Started])="Started","Yes",IF(_xlfn.XLOOKUP($C1615,tbl_StartedStatus[Bold ID],tbl_StartedStatus[Started])="No Show","No Show","")),""))</f>
        <v/>
      </c>
    </row>
    <row r="1616" spans="1:8" ht="15" customHeight="1" thickBot="1">
      <c r="A1616"/>
      <c r="B1616" s="38"/>
      <c r="C1616"/>
      <c r="D1616" s="38"/>
      <c r="E1616"/>
      <c r="H1616" s="644" t="str">
        <f>IF($C1616="","",IFERROR(IF(_xlfn.XLOOKUP($C1616,tbl_StartedStatus[Bold ID],tbl_StartedStatus[Started])="Started","Yes",IF(_xlfn.XLOOKUP($C1616,tbl_StartedStatus[Bold ID],tbl_StartedStatus[Started])="No Show","No Show","")),""))</f>
        <v/>
      </c>
    </row>
    <row r="1617" spans="1:8" ht="15" customHeight="1" thickBot="1">
      <c r="A1617"/>
      <c r="B1617"/>
      <c r="C1617" s="38"/>
      <c r="D1617"/>
      <c r="E1617"/>
      <c r="H1617" s="644" t="str">
        <f>IF($C1617="","",IFERROR(IF(_xlfn.XLOOKUP($C1617,tbl_StartedStatus[Bold ID],tbl_StartedStatus[Started])="Started","Yes",IF(_xlfn.XLOOKUP($C1617,tbl_StartedStatus[Bold ID],tbl_StartedStatus[Started])="No Show","No Show","")),""))</f>
        <v/>
      </c>
    </row>
    <row r="1618" spans="1:8" ht="15" customHeight="1" thickBot="1">
      <c r="A1618"/>
      <c r="B1618" s="38"/>
      <c r="C1618" s="38"/>
      <c r="D1618" s="38"/>
      <c r="E1618"/>
      <c r="H1618" s="644" t="str">
        <f>IF($C1618="","",IFERROR(IF(_xlfn.XLOOKUP($C1618,tbl_StartedStatus[Bold ID],tbl_StartedStatus[Started])="Started","Yes",IF(_xlfn.XLOOKUP($C1618,tbl_StartedStatus[Bold ID],tbl_StartedStatus[Started])="No Show","No Show","")),""))</f>
        <v/>
      </c>
    </row>
    <row r="1619" spans="1:8" ht="15" customHeight="1" thickBot="1">
      <c r="A1619"/>
      <c r="B1619" s="38"/>
      <c r="C1619" s="38"/>
      <c r="D1619" s="38"/>
      <c r="E1619"/>
      <c r="H1619" s="644" t="str">
        <f>IF($C1619="","",IFERROR(IF(_xlfn.XLOOKUP($C1619,tbl_StartedStatus[Bold ID],tbl_StartedStatus[Started])="Started","Yes",IF(_xlfn.XLOOKUP($C1619,tbl_StartedStatus[Bold ID],tbl_StartedStatus[Started])="No Show","No Show","")),""))</f>
        <v/>
      </c>
    </row>
    <row r="1620" spans="1:8" ht="15" customHeight="1" thickBot="1">
      <c r="A1620"/>
      <c r="B1620" s="38"/>
      <c r="C1620" s="38"/>
      <c r="D1620" s="38"/>
      <c r="E1620"/>
      <c r="H1620" s="644" t="str">
        <f>IF($C1620="","",IFERROR(IF(_xlfn.XLOOKUP($C1620,tbl_StartedStatus[Bold ID],tbl_StartedStatus[Started])="Started","Yes",IF(_xlfn.XLOOKUP($C1620,tbl_StartedStatus[Bold ID],tbl_StartedStatus[Started])="No Show","No Show","")),""))</f>
        <v/>
      </c>
    </row>
    <row r="1621" spans="1:8" ht="15" customHeight="1" thickBot="1">
      <c r="A1621"/>
      <c r="B1621" s="38"/>
      <c r="C1621" s="38"/>
      <c r="D1621" s="38"/>
      <c r="E1621"/>
      <c r="H1621" s="644" t="str">
        <f>IF($C1621="","",IFERROR(IF(_xlfn.XLOOKUP($C1621,tbl_StartedStatus[Bold ID],tbl_StartedStatus[Started])="Started","Yes",IF(_xlfn.XLOOKUP($C1621,tbl_StartedStatus[Bold ID],tbl_StartedStatus[Started])="No Show","No Show","")),""))</f>
        <v/>
      </c>
    </row>
    <row r="1622" spans="1:8" ht="15" customHeight="1" thickBot="1">
      <c r="A1622"/>
      <c r="B1622" s="38"/>
      <c r="C1622" s="38"/>
      <c r="D1622" s="38"/>
      <c r="E1622"/>
      <c r="H1622" s="644" t="str">
        <f>IF($C1622="","",IFERROR(IF(_xlfn.XLOOKUP($C1622,tbl_StartedStatus[Bold ID],tbl_StartedStatus[Started])="Started","Yes",IF(_xlfn.XLOOKUP($C1622,tbl_StartedStatus[Bold ID],tbl_StartedStatus[Started])="No Show","No Show","")),""))</f>
        <v/>
      </c>
    </row>
    <row r="1623" spans="1:8" ht="15" customHeight="1" thickBot="1">
      <c r="A1623"/>
      <c r="B1623" s="38"/>
      <c r="C1623" s="38"/>
      <c r="D1623" s="38"/>
      <c r="E1623"/>
      <c r="H1623" s="644" t="str">
        <f>IF($C1623="","",IFERROR(IF(_xlfn.XLOOKUP($C1623,tbl_StartedStatus[Bold ID],tbl_StartedStatus[Started])="Started","Yes",IF(_xlfn.XLOOKUP($C1623,tbl_StartedStatus[Bold ID],tbl_StartedStatus[Started])="No Show","No Show","")),""))</f>
        <v/>
      </c>
    </row>
    <row r="1624" spans="1:8" ht="15" customHeight="1" thickBot="1">
      <c r="A1624"/>
      <c r="B1624" s="38"/>
      <c r="C1624" s="38"/>
      <c r="D1624" s="38"/>
      <c r="E1624"/>
      <c r="H1624" s="644" t="str">
        <f>IF($C1624="","",IFERROR(IF(_xlfn.XLOOKUP($C1624,tbl_StartedStatus[Bold ID],tbl_StartedStatus[Started])="Started","Yes",IF(_xlfn.XLOOKUP($C1624,tbl_StartedStatus[Bold ID],tbl_StartedStatus[Started])="No Show","No Show","")),""))</f>
        <v/>
      </c>
    </row>
    <row r="1625" spans="1:8" ht="15" customHeight="1" thickBot="1">
      <c r="A1625"/>
      <c r="B1625" s="38"/>
      <c r="C1625" s="38"/>
      <c r="D1625" s="38"/>
      <c r="E1625"/>
      <c r="H1625" s="644" t="str">
        <f>IF($C1625="","",IFERROR(IF(_xlfn.XLOOKUP($C1625,tbl_StartedStatus[Bold ID],tbl_StartedStatus[Started])="Started","Yes",IF(_xlfn.XLOOKUP($C1625,tbl_StartedStatus[Bold ID],tbl_StartedStatus[Started])="No Show","No Show","")),""))</f>
        <v/>
      </c>
    </row>
    <row r="1626" spans="1:8" ht="15" customHeight="1" thickBot="1">
      <c r="A1626"/>
      <c r="B1626" s="38"/>
      <c r="C1626" s="38"/>
      <c r="D1626" s="38"/>
      <c r="E1626"/>
      <c r="H1626" s="644" t="str">
        <f>IF($C1626="","",IFERROR(IF(_xlfn.XLOOKUP($C1626,tbl_StartedStatus[Bold ID],tbl_StartedStatus[Started])="Started","Yes",IF(_xlfn.XLOOKUP($C1626,tbl_StartedStatus[Bold ID],tbl_StartedStatus[Started])="No Show","No Show","")),""))</f>
        <v/>
      </c>
    </row>
    <row r="1627" spans="1:8" ht="15" customHeight="1" thickBot="1">
      <c r="A1627"/>
      <c r="B1627" s="38"/>
      <c r="C1627" s="38"/>
      <c r="D1627" s="38"/>
      <c r="E1627"/>
      <c r="H1627" s="644" t="str">
        <f>IF($C1627="","",IFERROR(IF(_xlfn.XLOOKUP($C1627,tbl_StartedStatus[Bold ID],tbl_StartedStatus[Started])="Started","Yes",IF(_xlfn.XLOOKUP($C1627,tbl_StartedStatus[Bold ID],tbl_StartedStatus[Started])="No Show","No Show","")),""))</f>
        <v/>
      </c>
    </row>
    <row r="1628" spans="1:8" ht="15" customHeight="1" thickBot="1">
      <c r="A1628"/>
      <c r="B1628" s="38"/>
      <c r="C1628" s="38"/>
      <c r="D1628" s="38"/>
      <c r="E1628"/>
      <c r="H1628" s="644" t="str">
        <f>IF($C1628="","",IFERROR(IF(_xlfn.XLOOKUP($C1628,tbl_StartedStatus[Bold ID],tbl_StartedStatus[Started])="Started","Yes",IF(_xlfn.XLOOKUP($C1628,tbl_StartedStatus[Bold ID],tbl_StartedStatus[Started])="No Show","No Show","")),""))</f>
        <v/>
      </c>
    </row>
    <row r="1629" spans="1:8" ht="15" customHeight="1" thickBot="1">
      <c r="A1629"/>
      <c r="B1629" s="38"/>
      <c r="C1629" s="38"/>
      <c r="D1629" s="38"/>
      <c r="E1629"/>
      <c r="H1629" s="644" t="str">
        <f>IF($C1629="","",IFERROR(IF(_xlfn.XLOOKUP($C1629,tbl_StartedStatus[Bold ID],tbl_StartedStatus[Started])="Started","Yes",IF(_xlfn.XLOOKUP($C1629,tbl_StartedStatus[Bold ID],tbl_StartedStatus[Started])="No Show","No Show","")),""))</f>
        <v/>
      </c>
    </row>
    <row r="1630" spans="1:8" ht="15" customHeight="1" thickBot="1">
      <c r="A1630"/>
      <c r="B1630" s="38"/>
      <c r="C1630" s="38"/>
      <c r="D1630" s="38"/>
      <c r="E1630"/>
      <c r="H1630" s="644" t="str">
        <f>IF($C1630="","",IFERROR(IF(_xlfn.XLOOKUP($C1630,tbl_StartedStatus[Bold ID],tbl_StartedStatus[Started])="Started","Yes",IF(_xlfn.XLOOKUP($C1630,tbl_StartedStatus[Bold ID],tbl_StartedStatus[Started])="No Show","No Show","")),""))</f>
        <v/>
      </c>
    </row>
    <row r="1631" spans="1:8" ht="15" customHeight="1" thickBot="1">
      <c r="A1631"/>
      <c r="B1631" s="38"/>
      <c r="C1631" s="38"/>
      <c r="D1631" s="38"/>
      <c r="E1631"/>
      <c r="H1631" s="644" t="str">
        <f>IF($C1631="","",IFERROR(IF(_xlfn.XLOOKUP($C1631,tbl_StartedStatus[Bold ID],tbl_StartedStatus[Started])="Started","Yes",IF(_xlfn.XLOOKUP($C1631,tbl_StartedStatus[Bold ID],tbl_StartedStatus[Started])="No Show","No Show","")),""))</f>
        <v/>
      </c>
    </row>
    <row r="1632" spans="1:8" ht="15" customHeight="1" thickBot="1">
      <c r="A1632"/>
      <c r="B1632" s="38"/>
      <c r="C1632" s="38"/>
      <c r="D1632" s="38"/>
      <c r="E1632"/>
      <c r="H1632" s="644" t="str">
        <f>IF($C1632="","",IFERROR(IF(_xlfn.XLOOKUP($C1632,tbl_StartedStatus[Bold ID],tbl_StartedStatus[Started])="Started","Yes",IF(_xlfn.XLOOKUP($C1632,tbl_StartedStatus[Bold ID],tbl_StartedStatus[Started])="No Show","No Show","")),""))</f>
        <v/>
      </c>
    </row>
    <row r="1633" spans="1:8" ht="15" customHeight="1" thickBot="1">
      <c r="A1633"/>
      <c r="B1633" s="38"/>
      <c r="C1633"/>
      <c r="D1633" s="38"/>
      <c r="E1633"/>
      <c r="H1633" s="644" t="str">
        <f>IF($C1633="","",IFERROR(IF(_xlfn.XLOOKUP($C1633,tbl_StartedStatus[Bold ID],tbl_StartedStatus[Started])="Started","Yes",IF(_xlfn.XLOOKUP($C1633,tbl_StartedStatus[Bold ID],tbl_StartedStatus[Started])="No Show","No Show","")),""))</f>
        <v/>
      </c>
    </row>
    <row r="1634" spans="1:8" ht="15" customHeight="1" thickBot="1">
      <c r="A1634"/>
      <c r="B1634"/>
      <c r="C1634" s="38"/>
      <c r="D1634"/>
      <c r="E1634"/>
      <c r="H1634" s="644" t="str">
        <f>IF($C1634="","",IFERROR(IF(_xlfn.XLOOKUP($C1634,tbl_StartedStatus[Bold ID],tbl_StartedStatus[Started])="Started","Yes",IF(_xlfn.XLOOKUP($C1634,tbl_StartedStatus[Bold ID],tbl_StartedStatus[Started])="No Show","No Show","")),""))</f>
        <v/>
      </c>
    </row>
    <row r="1635" spans="1:8" ht="15" customHeight="1" thickBot="1">
      <c r="A1635"/>
      <c r="B1635" s="38"/>
      <c r="C1635" s="38"/>
      <c r="D1635" s="38"/>
      <c r="E1635"/>
      <c r="H1635" s="644" t="str">
        <f>IF($C1635="","",IFERROR(IF(_xlfn.XLOOKUP($C1635,tbl_StartedStatus[Bold ID],tbl_StartedStatus[Started])="Started","Yes",IF(_xlfn.XLOOKUP($C1635,tbl_StartedStatus[Bold ID],tbl_StartedStatus[Started])="No Show","No Show","")),""))</f>
        <v/>
      </c>
    </row>
    <row r="1636" spans="1:8" ht="15" customHeight="1" thickBot="1">
      <c r="A1636"/>
      <c r="B1636" s="38"/>
      <c r="C1636" s="38"/>
      <c r="D1636" s="38"/>
      <c r="E1636"/>
      <c r="H1636" s="644" t="str">
        <f>IF($C1636="","",IFERROR(IF(_xlfn.XLOOKUP($C1636,tbl_StartedStatus[Bold ID],tbl_StartedStatus[Started])="Started","Yes",IF(_xlfn.XLOOKUP($C1636,tbl_StartedStatus[Bold ID],tbl_StartedStatus[Started])="No Show","No Show","")),""))</f>
        <v/>
      </c>
    </row>
    <row r="1637" spans="1:8" ht="15" customHeight="1" thickBot="1">
      <c r="A1637"/>
      <c r="B1637" s="38"/>
      <c r="C1637"/>
      <c r="D1637" s="38"/>
      <c r="E1637"/>
      <c r="H1637" s="644" t="str">
        <f>IF($C1637="","",IFERROR(IF(_xlfn.XLOOKUP($C1637,tbl_StartedStatus[Bold ID],tbl_StartedStatus[Started])="Started","Yes",IF(_xlfn.XLOOKUP($C1637,tbl_StartedStatus[Bold ID],tbl_StartedStatus[Started])="No Show","No Show","")),""))</f>
        <v/>
      </c>
    </row>
    <row r="1638" spans="1:8" ht="15" customHeight="1" thickBot="1">
      <c r="A1638"/>
      <c r="B1638"/>
      <c r="C1638" s="38"/>
      <c r="D1638"/>
      <c r="E1638"/>
      <c r="H1638" s="644" t="str">
        <f>IF($C1638="","",IFERROR(IF(_xlfn.XLOOKUP($C1638,tbl_StartedStatus[Bold ID],tbl_StartedStatus[Started])="Started","Yes",IF(_xlfn.XLOOKUP($C1638,tbl_StartedStatus[Bold ID],tbl_StartedStatus[Started])="No Show","No Show","")),""))</f>
        <v/>
      </c>
    </row>
    <row r="1639" spans="1:8" ht="15" customHeight="1" thickBot="1">
      <c r="A1639"/>
      <c r="B1639" s="38"/>
      <c r="C1639" s="38"/>
      <c r="D1639" s="38"/>
      <c r="E1639"/>
      <c r="H1639" s="644" t="str">
        <f>IF($C1639="","",IFERROR(IF(_xlfn.XLOOKUP($C1639,tbl_StartedStatus[Bold ID],tbl_StartedStatus[Started])="Started","Yes",IF(_xlfn.XLOOKUP($C1639,tbl_StartedStatus[Bold ID],tbl_StartedStatus[Started])="No Show","No Show","")),""))</f>
        <v/>
      </c>
    </row>
    <row r="1640" spans="1:8" ht="15" customHeight="1" thickBot="1">
      <c r="A1640"/>
      <c r="B1640" s="38"/>
      <c r="C1640" s="38"/>
      <c r="D1640" s="38"/>
      <c r="E1640"/>
      <c r="H1640" s="644" t="str">
        <f>IF($C1640="","",IFERROR(IF(_xlfn.XLOOKUP($C1640,tbl_StartedStatus[Bold ID],tbl_StartedStatus[Started])="Started","Yes",IF(_xlfn.XLOOKUP($C1640,tbl_StartedStatus[Bold ID],tbl_StartedStatus[Started])="No Show","No Show","")),""))</f>
        <v/>
      </c>
    </row>
    <row r="1641" spans="1:8" ht="15" customHeight="1" thickBot="1">
      <c r="A1641"/>
      <c r="B1641" s="38"/>
      <c r="C1641" s="38"/>
      <c r="D1641" s="38"/>
      <c r="E1641"/>
      <c r="H1641" s="644" t="str">
        <f>IF($C1641="","",IFERROR(IF(_xlfn.XLOOKUP($C1641,tbl_StartedStatus[Bold ID],tbl_StartedStatus[Started])="Started","Yes",IF(_xlfn.XLOOKUP($C1641,tbl_StartedStatus[Bold ID],tbl_StartedStatus[Started])="No Show","No Show","")),""))</f>
        <v/>
      </c>
    </row>
    <row r="1642" spans="1:8" ht="15" customHeight="1" thickBot="1">
      <c r="A1642"/>
      <c r="B1642" s="38"/>
      <c r="C1642" s="38"/>
      <c r="D1642" s="38"/>
      <c r="E1642"/>
      <c r="H1642" s="644" t="str">
        <f>IF($C1642="","",IFERROR(IF(_xlfn.XLOOKUP($C1642,tbl_StartedStatus[Bold ID],tbl_StartedStatus[Started])="Started","Yes",IF(_xlfn.XLOOKUP($C1642,tbl_StartedStatus[Bold ID],tbl_StartedStatus[Started])="No Show","No Show","")),""))</f>
        <v/>
      </c>
    </row>
    <row r="1643" spans="1:8" ht="15" customHeight="1" thickBot="1">
      <c r="A1643"/>
      <c r="B1643" s="38"/>
      <c r="C1643" s="38"/>
      <c r="D1643" s="38"/>
      <c r="E1643"/>
      <c r="H1643" s="644" t="str">
        <f>IF($C1643="","",IFERROR(IF(_xlfn.XLOOKUP($C1643,tbl_StartedStatus[Bold ID],tbl_StartedStatus[Started])="Started","Yes",IF(_xlfn.XLOOKUP($C1643,tbl_StartedStatus[Bold ID],tbl_StartedStatus[Started])="No Show","No Show","")),""))</f>
        <v/>
      </c>
    </row>
    <row r="1644" spans="1:8" ht="15" customHeight="1" thickBot="1">
      <c r="A1644"/>
      <c r="B1644" s="38"/>
      <c r="C1644" s="38"/>
      <c r="D1644" s="38"/>
      <c r="E1644"/>
      <c r="H1644" s="644" t="str">
        <f>IF($C1644="","",IFERROR(IF(_xlfn.XLOOKUP($C1644,tbl_StartedStatus[Bold ID],tbl_StartedStatus[Started])="Started","Yes",IF(_xlfn.XLOOKUP($C1644,tbl_StartedStatus[Bold ID],tbl_StartedStatus[Started])="No Show","No Show","")),""))</f>
        <v/>
      </c>
    </row>
    <row r="1645" spans="1:8" ht="15" customHeight="1" thickBot="1">
      <c r="A1645"/>
      <c r="B1645" s="38"/>
      <c r="C1645" s="38"/>
      <c r="D1645" s="38"/>
      <c r="E1645"/>
      <c r="H1645" s="644" t="str">
        <f>IF($C1645="","",IFERROR(IF(_xlfn.XLOOKUP($C1645,tbl_StartedStatus[Bold ID],tbl_StartedStatus[Started])="Started","Yes",IF(_xlfn.XLOOKUP($C1645,tbl_StartedStatus[Bold ID],tbl_StartedStatus[Started])="No Show","No Show","")),""))</f>
        <v/>
      </c>
    </row>
    <row r="1646" spans="1:8" ht="15" customHeight="1" thickBot="1">
      <c r="A1646"/>
      <c r="B1646" s="38"/>
      <c r="C1646" s="38"/>
      <c r="D1646" s="38"/>
      <c r="E1646"/>
      <c r="H1646" s="644" t="str">
        <f>IF($C1646="","",IFERROR(IF(_xlfn.XLOOKUP($C1646,tbl_StartedStatus[Bold ID],tbl_StartedStatus[Started])="Started","Yes",IF(_xlfn.XLOOKUP($C1646,tbl_StartedStatus[Bold ID],tbl_StartedStatus[Started])="No Show","No Show","")),""))</f>
        <v/>
      </c>
    </row>
    <row r="1647" spans="1:8" ht="15" customHeight="1" thickBot="1">
      <c r="A1647"/>
      <c r="B1647" s="38"/>
      <c r="C1647"/>
      <c r="D1647" s="38"/>
      <c r="E1647"/>
      <c r="H1647" s="644" t="str">
        <f>IF($C1647="","",IFERROR(IF(_xlfn.XLOOKUP($C1647,tbl_StartedStatus[Bold ID],tbl_StartedStatus[Started])="Started","Yes",IF(_xlfn.XLOOKUP($C1647,tbl_StartedStatus[Bold ID],tbl_StartedStatus[Started])="No Show","No Show","")),""))</f>
        <v/>
      </c>
    </row>
    <row r="1648" spans="1:8" ht="15" customHeight="1" thickBot="1">
      <c r="A1648"/>
      <c r="B1648"/>
      <c r="C1648"/>
      <c r="D1648"/>
      <c r="E1648"/>
      <c r="H1648" s="644" t="str">
        <f>IF($C1648="","",IFERROR(IF(_xlfn.XLOOKUP($C1648,tbl_StartedStatus[Bold ID],tbl_StartedStatus[Started])="Started","Yes",IF(_xlfn.XLOOKUP($C1648,tbl_StartedStatus[Bold ID],tbl_StartedStatus[Started])="No Show","No Show","")),""))</f>
        <v/>
      </c>
    </row>
    <row r="1649" spans="1:8" ht="15" customHeight="1" thickBot="1">
      <c r="A1649"/>
      <c r="B1649"/>
      <c r="C1649" s="38"/>
      <c r="D1649"/>
      <c r="E1649"/>
      <c r="H1649" s="644" t="str">
        <f>IF($C1649="","",IFERROR(IF(_xlfn.XLOOKUP($C1649,tbl_StartedStatus[Bold ID],tbl_StartedStatus[Started])="Started","Yes",IF(_xlfn.XLOOKUP($C1649,tbl_StartedStatus[Bold ID],tbl_StartedStatus[Started])="No Show","No Show","")),""))</f>
        <v/>
      </c>
    </row>
    <row r="1650" spans="1:8" ht="15" customHeight="1" thickBot="1">
      <c r="A1650"/>
      <c r="B1650" s="38"/>
      <c r="C1650" s="38"/>
      <c r="D1650" s="38"/>
      <c r="E1650"/>
      <c r="H1650" s="644" t="str">
        <f>IF($C1650="","",IFERROR(IF(_xlfn.XLOOKUP($C1650,tbl_StartedStatus[Bold ID],tbl_StartedStatus[Started])="Started","Yes",IF(_xlfn.XLOOKUP($C1650,tbl_StartedStatus[Bold ID],tbl_StartedStatus[Started])="No Show","No Show","")),""))</f>
        <v/>
      </c>
    </row>
    <row r="1651" spans="1:8" ht="15" customHeight="1" thickBot="1">
      <c r="A1651"/>
      <c r="B1651" s="38"/>
      <c r="C1651" s="38"/>
      <c r="D1651" s="38"/>
      <c r="E1651"/>
      <c r="H1651" s="644" t="str">
        <f>IF($C1651="","",IFERROR(IF(_xlfn.XLOOKUP($C1651,tbl_StartedStatus[Bold ID],tbl_StartedStatus[Started])="Started","Yes",IF(_xlfn.XLOOKUP($C1651,tbl_StartedStatus[Bold ID],tbl_StartedStatus[Started])="No Show","No Show","")),""))</f>
        <v/>
      </c>
    </row>
    <row r="1652" spans="1:8" ht="15" customHeight="1" thickBot="1">
      <c r="A1652"/>
      <c r="B1652" s="38"/>
      <c r="C1652" s="38"/>
      <c r="D1652" s="38"/>
      <c r="E1652"/>
      <c r="H1652" s="644" t="str">
        <f>IF($C1652="","",IFERROR(IF(_xlfn.XLOOKUP($C1652,tbl_StartedStatus[Bold ID],tbl_StartedStatus[Started])="Started","Yes",IF(_xlfn.XLOOKUP($C1652,tbl_StartedStatus[Bold ID],tbl_StartedStatus[Started])="No Show","No Show","")),""))</f>
        <v/>
      </c>
    </row>
    <row r="1653" spans="1:8" ht="15" customHeight="1" thickBot="1">
      <c r="A1653"/>
      <c r="B1653" s="38"/>
      <c r="C1653" s="38"/>
      <c r="D1653" s="38"/>
      <c r="E1653"/>
      <c r="H1653" s="644" t="str">
        <f>IF($C1653="","",IFERROR(IF(_xlfn.XLOOKUP($C1653,tbl_StartedStatus[Bold ID],tbl_StartedStatus[Started])="Started","Yes",IF(_xlfn.XLOOKUP($C1653,tbl_StartedStatus[Bold ID],tbl_StartedStatus[Started])="No Show","No Show","")),""))</f>
        <v/>
      </c>
    </row>
    <row r="1654" spans="1:8" ht="15" customHeight="1" thickBot="1">
      <c r="A1654"/>
      <c r="B1654" s="38"/>
      <c r="C1654" s="38"/>
      <c r="D1654" s="38"/>
      <c r="E1654"/>
      <c r="H1654" s="644" t="str">
        <f>IF($C1654="","",IFERROR(IF(_xlfn.XLOOKUP($C1654,tbl_StartedStatus[Bold ID],tbl_StartedStatus[Started])="Started","Yes",IF(_xlfn.XLOOKUP($C1654,tbl_StartedStatus[Bold ID],tbl_StartedStatus[Started])="No Show","No Show","")),""))</f>
        <v/>
      </c>
    </row>
    <row r="1655" spans="1:8" ht="15" customHeight="1" thickBot="1">
      <c r="A1655"/>
      <c r="B1655" s="38"/>
      <c r="C1655" s="38"/>
      <c r="D1655" s="38"/>
      <c r="E1655"/>
      <c r="H1655" s="644" t="str">
        <f>IF($C1655="","",IFERROR(IF(_xlfn.XLOOKUP($C1655,tbl_StartedStatus[Bold ID],tbl_StartedStatus[Started])="Started","Yes",IF(_xlfn.XLOOKUP($C1655,tbl_StartedStatus[Bold ID],tbl_StartedStatus[Started])="No Show","No Show","")),""))</f>
        <v/>
      </c>
    </row>
    <row r="1656" spans="1:8" ht="15" customHeight="1" thickBot="1">
      <c r="A1656"/>
      <c r="B1656" s="38"/>
      <c r="C1656" s="38"/>
      <c r="D1656" s="38"/>
      <c r="E1656"/>
      <c r="H1656" s="644" t="str">
        <f>IF($C1656="","",IFERROR(IF(_xlfn.XLOOKUP($C1656,tbl_StartedStatus[Bold ID],tbl_StartedStatus[Started])="Started","Yes",IF(_xlfn.XLOOKUP($C1656,tbl_StartedStatus[Bold ID],tbl_StartedStatus[Started])="No Show","No Show","")),""))</f>
        <v/>
      </c>
    </row>
    <row r="1657" spans="1:8" ht="15" customHeight="1" thickBot="1">
      <c r="A1657"/>
      <c r="B1657" s="38"/>
      <c r="C1657"/>
      <c r="D1657" s="38"/>
      <c r="E1657"/>
      <c r="H1657" s="644" t="str">
        <f>IF($C1657="","",IFERROR(IF(_xlfn.XLOOKUP($C1657,tbl_StartedStatus[Bold ID],tbl_StartedStatus[Started])="Started","Yes",IF(_xlfn.XLOOKUP($C1657,tbl_StartedStatus[Bold ID],tbl_StartedStatus[Started])="No Show","No Show","")),""))</f>
        <v/>
      </c>
    </row>
    <row r="1658" spans="1:8" ht="15" customHeight="1" thickBot="1">
      <c r="A1658"/>
      <c r="B1658"/>
      <c r="C1658" s="38"/>
      <c r="D1658"/>
      <c r="E1658"/>
      <c r="H1658" s="644" t="str">
        <f>IF($C1658="","",IFERROR(IF(_xlfn.XLOOKUP($C1658,tbl_StartedStatus[Bold ID],tbl_StartedStatus[Started])="Started","Yes",IF(_xlfn.XLOOKUP($C1658,tbl_StartedStatus[Bold ID],tbl_StartedStatus[Started])="No Show","No Show","")),""))</f>
        <v/>
      </c>
    </row>
    <row r="1659" spans="1:8" ht="15" customHeight="1" thickBot="1">
      <c r="A1659"/>
      <c r="B1659" s="38"/>
      <c r="C1659" s="38"/>
      <c r="D1659" s="38"/>
      <c r="E1659"/>
      <c r="H1659" s="644" t="str">
        <f>IF($C1659="","",IFERROR(IF(_xlfn.XLOOKUP($C1659,tbl_StartedStatus[Bold ID],tbl_StartedStatus[Started])="Started","Yes",IF(_xlfn.XLOOKUP($C1659,tbl_StartedStatus[Bold ID],tbl_StartedStatus[Started])="No Show","No Show","")),""))</f>
        <v/>
      </c>
    </row>
    <row r="1660" spans="1:8" ht="15" customHeight="1" thickBot="1">
      <c r="A1660"/>
      <c r="B1660" s="38"/>
      <c r="C1660" s="38"/>
      <c r="D1660" s="38"/>
      <c r="E1660"/>
      <c r="H1660" s="644" t="str">
        <f>IF($C1660="","",IFERROR(IF(_xlfn.XLOOKUP($C1660,tbl_StartedStatus[Bold ID],tbl_StartedStatus[Started])="Started","Yes",IF(_xlfn.XLOOKUP($C1660,tbl_StartedStatus[Bold ID],tbl_StartedStatus[Started])="No Show","No Show","")),""))</f>
        <v/>
      </c>
    </row>
    <row r="1661" spans="1:8" ht="15" customHeight="1" thickBot="1">
      <c r="A1661"/>
      <c r="B1661" s="38"/>
      <c r="C1661" s="38"/>
      <c r="D1661" s="38"/>
      <c r="E1661"/>
      <c r="H1661" s="644" t="str">
        <f>IF($C1661="","",IFERROR(IF(_xlfn.XLOOKUP($C1661,tbl_StartedStatus[Bold ID],tbl_StartedStatus[Started])="Started","Yes",IF(_xlfn.XLOOKUP($C1661,tbl_StartedStatus[Bold ID],tbl_StartedStatus[Started])="No Show","No Show","")),""))</f>
        <v/>
      </c>
    </row>
    <row r="1662" spans="1:8" ht="15" customHeight="1" thickBot="1">
      <c r="A1662"/>
      <c r="B1662" s="38"/>
      <c r="C1662" s="38"/>
      <c r="D1662" s="38"/>
      <c r="E1662"/>
      <c r="H1662" s="644" t="str">
        <f>IF($C1662="","",IFERROR(IF(_xlfn.XLOOKUP($C1662,tbl_StartedStatus[Bold ID],tbl_StartedStatus[Started])="Started","Yes",IF(_xlfn.XLOOKUP($C1662,tbl_StartedStatus[Bold ID],tbl_StartedStatus[Started])="No Show","No Show","")),""))</f>
        <v/>
      </c>
    </row>
    <row r="1663" spans="1:8" ht="15" customHeight="1" thickBot="1">
      <c r="A1663"/>
      <c r="B1663" s="38"/>
      <c r="C1663" s="38"/>
      <c r="D1663" s="38"/>
      <c r="E1663"/>
      <c r="H1663" s="644" t="str">
        <f>IF($C1663="","",IFERROR(IF(_xlfn.XLOOKUP($C1663,tbl_StartedStatus[Bold ID],tbl_StartedStatus[Started])="Started","Yes",IF(_xlfn.XLOOKUP($C1663,tbl_StartedStatus[Bold ID],tbl_StartedStatus[Started])="No Show","No Show","")),""))</f>
        <v/>
      </c>
    </row>
    <row r="1664" spans="1:8" ht="15" customHeight="1" thickBot="1">
      <c r="A1664"/>
      <c r="B1664" s="38"/>
      <c r="C1664" s="38"/>
      <c r="D1664" s="38"/>
      <c r="E1664"/>
      <c r="H1664" s="644" t="str">
        <f>IF($C1664="","",IFERROR(IF(_xlfn.XLOOKUP($C1664,tbl_StartedStatus[Bold ID],tbl_StartedStatus[Started])="Started","Yes",IF(_xlfn.XLOOKUP($C1664,tbl_StartedStatus[Bold ID],tbl_StartedStatus[Started])="No Show","No Show","")),""))</f>
        <v/>
      </c>
    </row>
    <row r="1665" spans="1:8" ht="15" customHeight="1" thickBot="1">
      <c r="A1665"/>
      <c r="B1665" s="38"/>
      <c r="C1665" s="38"/>
      <c r="D1665" s="38"/>
      <c r="E1665"/>
      <c r="H1665" s="644" t="str">
        <f>IF($C1665="","",IFERROR(IF(_xlfn.XLOOKUP($C1665,tbl_StartedStatus[Bold ID],tbl_StartedStatus[Started])="Started","Yes",IF(_xlfn.XLOOKUP($C1665,tbl_StartedStatus[Bold ID],tbl_StartedStatus[Started])="No Show","No Show","")),""))</f>
        <v/>
      </c>
    </row>
    <row r="1666" spans="1:8" ht="15" customHeight="1" thickBot="1">
      <c r="A1666"/>
      <c r="B1666" s="38"/>
      <c r="C1666" s="38"/>
      <c r="D1666" s="38"/>
      <c r="E1666"/>
      <c r="H1666" s="644" t="str">
        <f>IF($C1666="","",IFERROR(IF(_xlfn.XLOOKUP($C1666,tbl_StartedStatus[Bold ID],tbl_StartedStatus[Started])="Started","Yes",IF(_xlfn.XLOOKUP($C1666,tbl_StartedStatus[Bold ID],tbl_StartedStatus[Started])="No Show","No Show","")),""))</f>
        <v/>
      </c>
    </row>
    <row r="1667" spans="1:8" ht="15" customHeight="1" thickBot="1">
      <c r="A1667"/>
      <c r="B1667" s="38"/>
      <c r="C1667" s="38"/>
      <c r="D1667" s="38"/>
      <c r="E1667"/>
      <c r="H1667" s="644" t="str">
        <f>IF($C1667="","",IFERROR(IF(_xlfn.XLOOKUP($C1667,tbl_StartedStatus[Bold ID],tbl_StartedStatus[Started])="Started","Yes",IF(_xlfn.XLOOKUP($C1667,tbl_StartedStatus[Bold ID],tbl_StartedStatus[Started])="No Show","No Show","")),""))</f>
        <v/>
      </c>
    </row>
    <row r="1668" spans="1:8" ht="15" customHeight="1" thickBot="1">
      <c r="A1668"/>
      <c r="B1668" s="38"/>
      <c r="C1668" s="38"/>
      <c r="D1668" s="38"/>
      <c r="E1668"/>
      <c r="H1668" s="644" t="str">
        <f>IF($C1668="","",IFERROR(IF(_xlfn.XLOOKUP($C1668,tbl_StartedStatus[Bold ID],tbl_StartedStatus[Started])="Started","Yes",IF(_xlfn.XLOOKUP($C1668,tbl_StartedStatus[Bold ID],tbl_StartedStatus[Started])="No Show","No Show","")),""))</f>
        <v/>
      </c>
    </row>
    <row r="1669" spans="1:8" ht="15" customHeight="1" thickBot="1">
      <c r="A1669"/>
      <c r="B1669" s="38"/>
      <c r="C1669" s="38"/>
      <c r="D1669" s="38"/>
      <c r="E1669"/>
      <c r="H1669" s="644" t="str">
        <f>IF($C1669="","",IFERROR(IF(_xlfn.XLOOKUP($C1669,tbl_StartedStatus[Bold ID],tbl_StartedStatus[Started])="Started","Yes",IF(_xlfn.XLOOKUP($C1669,tbl_StartedStatus[Bold ID],tbl_StartedStatus[Started])="No Show","No Show","")),""))</f>
        <v/>
      </c>
    </row>
    <row r="1670" spans="1:8" ht="15" customHeight="1" thickBot="1">
      <c r="A1670"/>
      <c r="B1670" s="38"/>
      <c r="C1670" s="38"/>
      <c r="D1670" s="38"/>
      <c r="E1670"/>
      <c r="H1670" s="644" t="str">
        <f>IF($C1670="","",IFERROR(IF(_xlfn.XLOOKUP($C1670,tbl_StartedStatus[Bold ID],tbl_StartedStatus[Started])="Started","Yes",IF(_xlfn.XLOOKUP($C1670,tbl_StartedStatus[Bold ID],tbl_StartedStatus[Started])="No Show","No Show","")),""))</f>
        <v/>
      </c>
    </row>
    <row r="1671" spans="1:8" ht="15" customHeight="1" thickBot="1">
      <c r="A1671"/>
      <c r="B1671" s="38"/>
      <c r="C1671" s="38"/>
      <c r="D1671" s="38"/>
      <c r="E1671"/>
      <c r="H1671" s="644" t="str">
        <f>IF($C1671="","",IFERROR(IF(_xlfn.XLOOKUP($C1671,tbl_StartedStatus[Bold ID],tbl_StartedStatus[Started])="Started","Yes",IF(_xlfn.XLOOKUP($C1671,tbl_StartedStatus[Bold ID],tbl_StartedStatus[Started])="No Show","No Show","")),""))</f>
        <v/>
      </c>
    </row>
    <row r="1672" spans="1:8" ht="15" customHeight="1" thickBot="1">
      <c r="A1672"/>
      <c r="B1672" s="38"/>
      <c r="C1672" s="38"/>
      <c r="D1672" s="38"/>
      <c r="E1672"/>
      <c r="H1672" s="644" t="str">
        <f>IF($C1672="","",IFERROR(IF(_xlfn.XLOOKUP($C1672,tbl_StartedStatus[Bold ID],tbl_StartedStatus[Started])="Started","Yes",IF(_xlfn.XLOOKUP($C1672,tbl_StartedStatus[Bold ID],tbl_StartedStatus[Started])="No Show","No Show","")),""))</f>
        <v/>
      </c>
    </row>
    <row r="1673" spans="1:8" ht="15" customHeight="1" thickBot="1">
      <c r="A1673"/>
      <c r="B1673" s="38"/>
      <c r="C1673" s="38"/>
      <c r="D1673" s="38"/>
      <c r="E1673"/>
      <c r="H1673" s="644" t="str">
        <f>IF($C1673="","",IFERROR(IF(_xlfn.XLOOKUP($C1673,tbl_StartedStatus[Bold ID],tbl_StartedStatus[Started])="Started","Yes",IF(_xlfn.XLOOKUP($C1673,tbl_StartedStatus[Bold ID],tbl_StartedStatus[Started])="No Show","No Show","")),""))</f>
        <v/>
      </c>
    </row>
    <row r="1674" spans="1:8" ht="15" customHeight="1" thickBot="1">
      <c r="A1674"/>
      <c r="B1674" s="38"/>
      <c r="C1674" s="38"/>
      <c r="D1674" s="38"/>
      <c r="E1674"/>
      <c r="H1674" s="644" t="str">
        <f>IF($C1674="","",IFERROR(IF(_xlfn.XLOOKUP($C1674,tbl_StartedStatus[Bold ID],tbl_StartedStatus[Started])="Started","Yes",IF(_xlfn.XLOOKUP($C1674,tbl_StartedStatus[Bold ID],tbl_StartedStatus[Started])="No Show","No Show","")),""))</f>
        <v/>
      </c>
    </row>
    <row r="1675" spans="1:8" ht="15" customHeight="1" thickBot="1">
      <c r="A1675"/>
      <c r="B1675" s="38"/>
      <c r="C1675" s="38"/>
      <c r="D1675" s="38"/>
      <c r="E1675"/>
      <c r="H1675" s="644" t="str">
        <f>IF($C1675="","",IFERROR(IF(_xlfn.XLOOKUP($C1675,tbl_StartedStatus[Bold ID],tbl_StartedStatus[Started])="Started","Yes",IF(_xlfn.XLOOKUP($C1675,tbl_StartedStatus[Bold ID],tbl_StartedStatus[Started])="No Show","No Show","")),""))</f>
        <v/>
      </c>
    </row>
    <row r="1676" spans="1:8" ht="15" customHeight="1" thickBot="1">
      <c r="A1676"/>
      <c r="B1676" s="38"/>
      <c r="C1676" s="38"/>
      <c r="D1676" s="38"/>
      <c r="E1676"/>
      <c r="H1676" s="644" t="str">
        <f>IF($C1676="","",IFERROR(IF(_xlfn.XLOOKUP($C1676,tbl_StartedStatus[Bold ID],tbl_StartedStatus[Started])="Started","Yes",IF(_xlfn.XLOOKUP($C1676,tbl_StartedStatus[Bold ID],tbl_StartedStatus[Started])="No Show","No Show","")),""))</f>
        <v/>
      </c>
    </row>
    <row r="1677" spans="1:8" ht="15" customHeight="1" thickBot="1">
      <c r="A1677"/>
      <c r="B1677" s="38"/>
      <c r="C1677" s="38"/>
      <c r="D1677" s="38"/>
      <c r="E1677"/>
      <c r="H1677" s="644" t="str">
        <f>IF($C1677="","",IFERROR(IF(_xlfn.XLOOKUP($C1677,tbl_StartedStatus[Bold ID],tbl_StartedStatus[Started])="Started","Yes",IF(_xlfn.XLOOKUP($C1677,tbl_StartedStatus[Bold ID],tbl_StartedStatus[Started])="No Show","No Show","")),""))</f>
        <v/>
      </c>
    </row>
    <row r="1678" spans="1:8" ht="15" customHeight="1" thickBot="1">
      <c r="A1678"/>
      <c r="B1678" s="38"/>
      <c r="C1678" s="38"/>
      <c r="D1678" s="38"/>
      <c r="E1678"/>
      <c r="H1678" s="644" t="str">
        <f>IF($C1678="","",IFERROR(IF(_xlfn.XLOOKUP($C1678,tbl_StartedStatus[Bold ID],tbl_StartedStatus[Started])="Started","Yes",IF(_xlfn.XLOOKUP($C1678,tbl_StartedStatus[Bold ID],tbl_StartedStatus[Started])="No Show","No Show","")),""))</f>
        <v/>
      </c>
    </row>
    <row r="1679" spans="1:8" ht="15" customHeight="1" thickBot="1">
      <c r="A1679"/>
      <c r="B1679" s="38"/>
      <c r="C1679" s="38"/>
      <c r="D1679" s="38"/>
      <c r="E1679"/>
      <c r="H1679" s="644" t="str">
        <f>IF($C1679="","",IFERROR(IF(_xlfn.XLOOKUP($C1679,tbl_StartedStatus[Bold ID],tbl_StartedStatus[Started])="Started","Yes",IF(_xlfn.XLOOKUP($C1679,tbl_StartedStatus[Bold ID],tbl_StartedStatus[Started])="No Show","No Show","")),""))</f>
        <v/>
      </c>
    </row>
    <row r="1680" spans="1:8" ht="15" customHeight="1" thickBot="1">
      <c r="A1680"/>
      <c r="B1680" s="38"/>
      <c r="C1680"/>
      <c r="D1680" s="38"/>
      <c r="E1680"/>
      <c r="H1680" s="644" t="str">
        <f>IF($C1680="","",IFERROR(IF(_xlfn.XLOOKUP($C1680,tbl_StartedStatus[Bold ID],tbl_StartedStatus[Started])="Started","Yes",IF(_xlfn.XLOOKUP($C1680,tbl_StartedStatus[Bold ID],tbl_StartedStatus[Started])="No Show","No Show","")),""))</f>
        <v/>
      </c>
    </row>
    <row r="1681" spans="1:8" ht="15" customHeight="1" thickBot="1">
      <c r="A1681"/>
      <c r="B1681"/>
      <c r="C1681" s="38"/>
      <c r="D1681"/>
      <c r="E1681"/>
      <c r="H1681" s="644" t="str">
        <f>IF($C1681="","",IFERROR(IF(_xlfn.XLOOKUP($C1681,tbl_StartedStatus[Bold ID],tbl_StartedStatus[Started])="Started","Yes",IF(_xlfn.XLOOKUP($C1681,tbl_StartedStatus[Bold ID],tbl_StartedStatus[Started])="No Show","No Show","")),""))</f>
        <v/>
      </c>
    </row>
    <row r="1682" spans="1:8" ht="15" customHeight="1" thickBot="1">
      <c r="A1682"/>
      <c r="B1682" s="38"/>
      <c r="C1682" s="38"/>
      <c r="D1682" s="38"/>
      <c r="E1682"/>
      <c r="H1682" s="644" t="str">
        <f>IF($C1682="","",IFERROR(IF(_xlfn.XLOOKUP($C1682,tbl_StartedStatus[Bold ID],tbl_StartedStatus[Started])="Started","Yes",IF(_xlfn.XLOOKUP($C1682,tbl_StartedStatus[Bold ID],tbl_StartedStatus[Started])="No Show","No Show","")),""))</f>
        <v/>
      </c>
    </row>
    <row r="1683" spans="1:8" ht="15" customHeight="1" thickBot="1">
      <c r="A1683"/>
      <c r="B1683" s="38"/>
      <c r="C1683" s="38"/>
      <c r="D1683" s="38"/>
      <c r="E1683"/>
      <c r="H1683" s="644" t="str">
        <f>IF($C1683="","",IFERROR(IF(_xlfn.XLOOKUP($C1683,tbl_StartedStatus[Bold ID],tbl_StartedStatus[Started])="Started","Yes",IF(_xlfn.XLOOKUP($C1683,tbl_StartedStatus[Bold ID],tbl_StartedStatus[Started])="No Show","No Show","")),""))</f>
        <v/>
      </c>
    </row>
    <row r="1684" spans="1:8" ht="15" customHeight="1" thickBot="1">
      <c r="A1684"/>
      <c r="B1684" s="38"/>
      <c r="C1684" s="38"/>
      <c r="D1684" s="38"/>
      <c r="E1684"/>
      <c r="H1684" s="644" t="str">
        <f>IF($C1684="","",IFERROR(IF(_xlfn.XLOOKUP($C1684,tbl_StartedStatus[Bold ID],tbl_StartedStatus[Started])="Started","Yes",IF(_xlfn.XLOOKUP($C1684,tbl_StartedStatus[Bold ID],tbl_StartedStatus[Started])="No Show","No Show","")),""))</f>
        <v/>
      </c>
    </row>
    <row r="1685" spans="1:8" ht="15" customHeight="1" thickBot="1">
      <c r="A1685"/>
      <c r="B1685" s="38"/>
      <c r="C1685" s="38"/>
      <c r="D1685" s="38"/>
      <c r="E1685"/>
      <c r="H1685" s="644" t="str">
        <f>IF($C1685="","",IFERROR(IF(_xlfn.XLOOKUP($C1685,tbl_StartedStatus[Bold ID],tbl_StartedStatus[Started])="Started","Yes",IF(_xlfn.XLOOKUP($C1685,tbl_StartedStatus[Bold ID],tbl_StartedStatus[Started])="No Show","No Show","")),""))</f>
        <v/>
      </c>
    </row>
    <row r="1686" spans="1:8" ht="15" customHeight="1" thickBot="1">
      <c r="A1686"/>
      <c r="B1686" s="38"/>
      <c r="C1686" s="38"/>
      <c r="D1686" s="38"/>
      <c r="E1686"/>
      <c r="H1686" s="644" t="str">
        <f>IF($C1686="","",IFERROR(IF(_xlfn.XLOOKUP($C1686,tbl_StartedStatus[Bold ID],tbl_StartedStatus[Started])="Started","Yes",IF(_xlfn.XLOOKUP($C1686,tbl_StartedStatus[Bold ID],tbl_StartedStatus[Started])="No Show","No Show","")),""))</f>
        <v/>
      </c>
    </row>
    <row r="1687" spans="1:8" ht="15" customHeight="1" thickBot="1">
      <c r="A1687"/>
      <c r="B1687" s="38"/>
      <c r="C1687" s="38"/>
      <c r="D1687" s="38"/>
      <c r="E1687"/>
      <c r="H1687" s="644" t="str">
        <f>IF($C1687="","",IFERROR(IF(_xlfn.XLOOKUP($C1687,tbl_StartedStatus[Bold ID],tbl_StartedStatus[Started])="Started","Yes",IF(_xlfn.XLOOKUP($C1687,tbl_StartedStatus[Bold ID],tbl_StartedStatus[Started])="No Show","No Show","")),""))</f>
        <v/>
      </c>
    </row>
    <row r="1688" spans="1:8" ht="15" customHeight="1" thickBot="1">
      <c r="A1688"/>
      <c r="B1688" s="38"/>
      <c r="C1688" s="38"/>
      <c r="D1688" s="38"/>
      <c r="E1688"/>
      <c r="H1688" s="644" t="str">
        <f>IF($C1688="","",IFERROR(IF(_xlfn.XLOOKUP($C1688,tbl_StartedStatus[Bold ID],tbl_StartedStatus[Started])="Started","Yes",IF(_xlfn.XLOOKUP($C1688,tbl_StartedStatus[Bold ID],tbl_StartedStatus[Started])="No Show","No Show","")),""))</f>
        <v/>
      </c>
    </row>
    <row r="1689" spans="1:8" ht="15" customHeight="1" thickBot="1">
      <c r="A1689"/>
      <c r="B1689" s="38"/>
      <c r="C1689" s="38"/>
      <c r="D1689" s="38"/>
      <c r="E1689"/>
      <c r="H1689" s="644" t="str">
        <f>IF($C1689="","",IFERROR(IF(_xlfn.XLOOKUP($C1689,tbl_StartedStatus[Bold ID],tbl_StartedStatus[Started])="Started","Yes",IF(_xlfn.XLOOKUP($C1689,tbl_StartedStatus[Bold ID],tbl_StartedStatus[Started])="No Show","No Show","")),""))</f>
        <v/>
      </c>
    </row>
    <row r="1690" spans="1:8" ht="15" customHeight="1" thickBot="1">
      <c r="A1690"/>
      <c r="B1690" s="38"/>
      <c r="C1690" s="38"/>
      <c r="D1690" s="38"/>
      <c r="E1690"/>
      <c r="H1690" s="644" t="str">
        <f>IF($C1690="","",IFERROR(IF(_xlfn.XLOOKUP($C1690,tbl_StartedStatus[Bold ID],tbl_StartedStatus[Started])="Started","Yes",IF(_xlfn.XLOOKUP($C1690,tbl_StartedStatus[Bold ID],tbl_StartedStatus[Started])="No Show","No Show","")),""))</f>
        <v/>
      </c>
    </row>
    <row r="1691" spans="1:8" ht="15" customHeight="1" thickBot="1">
      <c r="A1691"/>
      <c r="B1691" s="38"/>
      <c r="C1691" s="38"/>
      <c r="D1691" s="38"/>
      <c r="E1691"/>
      <c r="H1691" s="644" t="str">
        <f>IF($C1691="","",IFERROR(IF(_xlfn.XLOOKUP($C1691,tbl_StartedStatus[Bold ID],tbl_StartedStatus[Started])="Started","Yes",IF(_xlfn.XLOOKUP($C1691,tbl_StartedStatus[Bold ID],tbl_StartedStatus[Started])="No Show","No Show","")),""))</f>
        <v/>
      </c>
    </row>
    <row r="1692" spans="1:8" ht="15" customHeight="1" thickBot="1">
      <c r="A1692"/>
      <c r="B1692" s="38"/>
      <c r="C1692" s="38"/>
      <c r="D1692" s="38"/>
      <c r="E1692"/>
      <c r="H1692" s="644" t="str">
        <f>IF($C1692="","",IFERROR(IF(_xlfn.XLOOKUP($C1692,tbl_StartedStatus[Bold ID],tbl_StartedStatus[Started])="Started","Yes",IF(_xlfn.XLOOKUP($C1692,tbl_StartedStatus[Bold ID],tbl_StartedStatus[Started])="No Show","No Show","")),""))</f>
        <v/>
      </c>
    </row>
    <row r="1693" spans="1:8" ht="15" customHeight="1" thickBot="1">
      <c r="A1693" s="38" t="str">
        <f>IF($C1693="","",IFERROR(_xlfn.XLOOKUP($C1693,'1.PrepList'!$I$2:$I$1500,'1.PrepList'!$G$2:$G$1500,"")&amp;"",""))</f>
        <v/>
      </c>
      <c r="B1693" s="38" t="str">
        <f>IF($C1693="","",IFERROR(_xlfn.XLOOKUP($C1693,'1.PrepList'!$I$2:$I$1500,'1.PrepList'!$H$2:$H$1500,"")&amp;"",""))</f>
        <v/>
      </c>
      <c r="C1693" s="38"/>
      <c r="D1693" s="38" t="str">
        <f>IF($C1693="","",IFERROR(_xlfn.XLOOKUP($C1693,'1.PrepList'!$I$2:$I$1500,'1.PrepList'!$J$2:$J$1500,"")&amp;"",""))</f>
        <v/>
      </c>
      <c r="E1693" s="38" t="str">
        <f>IF($C1693="","",IFERROR(_xlfn.XLOOKUP($C1693,'1.PrepList'!$I$2:$I$1500,'1.PrepList'!$N$2:$N$1500,"")&amp;"",""))</f>
        <v/>
      </c>
      <c r="F1693" s="638" t="str">
        <f>IF($C1693="","",IFERROR(_xlfn.XLOOKUP($C1693,'1.PrepList'!$I$2:$I$1500,'1.PrepList'!$K$2:$K$1500,"")&amp;"",""))</f>
        <v/>
      </c>
      <c r="H1693" s="644" t="str">
        <f>IF($C1693="","",IFERROR(IF(_xlfn.XLOOKUP($C1693,tbl_StartedStatus[Bold ID],tbl_StartedStatus[Started])="Started","Yes",IF(_xlfn.XLOOKUP($C1693,tbl_StartedStatus[Bold ID],tbl_StartedStatus[Started])="No Show","No Show","")),""))</f>
        <v/>
      </c>
    </row>
    <row r="1694" spans="1:8" ht="15" customHeight="1" thickBot="1">
      <c r="A1694" s="38" t="str">
        <f>IF($C1694="","",IFERROR(_xlfn.XLOOKUP($C1694,'1.PrepList'!$I$2:$I$1500,'1.PrepList'!$G$2:$G$1500,"")&amp;"",""))</f>
        <v/>
      </c>
      <c r="B1694" s="38" t="str">
        <f>IF($C1694="","",IFERROR(_xlfn.XLOOKUP($C1694,'1.PrepList'!$I$2:$I$1500,'1.PrepList'!$H$2:$H$1500,"")&amp;"",""))</f>
        <v/>
      </c>
      <c r="C1694" s="38"/>
      <c r="D1694" s="38" t="str">
        <f>IF($C1694="","",IFERROR(_xlfn.XLOOKUP($C1694,'1.PrepList'!$I$2:$I$1500,'1.PrepList'!$J$2:$J$1500,"")&amp;"",""))</f>
        <v/>
      </c>
      <c r="E1694" s="38" t="str">
        <f>IF($C1694="","",IFERROR(_xlfn.XLOOKUP($C1694,'1.PrepList'!$I$2:$I$1500,'1.PrepList'!$N$2:$N$1500,"")&amp;"",""))</f>
        <v/>
      </c>
      <c r="F1694" s="638" t="str">
        <f>IF($C1694="","",IFERROR(_xlfn.XLOOKUP($C1694,'1.PrepList'!$I$2:$I$1500,'1.PrepList'!$K$2:$K$1500,"")&amp;"",""))</f>
        <v/>
      </c>
      <c r="H1694" s="644" t="str">
        <f>IF($C1694="","",IFERROR(IF(_xlfn.XLOOKUP($C1694,tbl_StartedStatus[Bold ID],tbl_StartedStatus[Started])="Started","Yes",IF(_xlfn.XLOOKUP($C1694,tbl_StartedStatus[Bold ID],tbl_StartedStatus[Started])="No Show","No Show","")),""))</f>
        <v/>
      </c>
    </row>
    <row r="1695" spans="1:8" ht="15" customHeight="1" thickBot="1">
      <c r="A1695" s="38" t="str">
        <f>IF($C1695="","",IFERROR(_xlfn.XLOOKUP($C1695,'1.PrepList'!$I$2:$I$1500,'1.PrepList'!$G$2:$G$1500,"")&amp;"",""))</f>
        <v/>
      </c>
      <c r="B1695" s="38" t="str">
        <f>IF($C1695="","",IFERROR(_xlfn.XLOOKUP($C1695,'1.PrepList'!$I$2:$I$1500,'1.PrepList'!$H$2:$H$1500,"")&amp;"",""))</f>
        <v/>
      </c>
      <c r="C1695" s="38"/>
      <c r="D1695" s="38" t="str">
        <f>IF($C1695="","",IFERROR(_xlfn.XLOOKUP($C1695,'1.PrepList'!$I$2:$I$1500,'1.PrepList'!$J$2:$J$1500,"")&amp;"",""))</f>
        <v/>
      </c>
      <c r="E1695" s="38" t="str">
        <f>IF($C1695="","",IFERROR(_xlfn.XLOOKUP($C1695,'1.PrepList'!$I$2:$I$1500,'1.PrepList'!$N$2:$N$1500,"")&amp;"",""))</f>
        <v/>
      </c>
      <c r="F1695" s="638" t="str">
        <f>IF($C1695="","",IFERROR(_xlfn.XLOOKUP($C1695,'1.PrepList'!$I$2:$I$1500,'1.PrepList'!$K$2:$K$1500,"")&amp;"",""))</f>
        <v/>
      </c>
      <c r="H1695" s="644" t="str">
        <f>IF($C1695="","",IFERROR(IF(_xlfn.XLOOKUP($C1695,tbl_StartedStatus[Bold ID],tbl_StartedStatus[Started])="Started","Yes",IF(_xlfn.XLOOKUP($C1695,tbl_StartedStatus[Bold ID],tbl_StartedStatus[Started])="No Show","No Show","")),""))</f>
        <v/>
      </c>
    </row>
    <row r="1696" spans="1:8" ht="15" customHeight="1" thickBot="1">
      <c r="A1696" s="38" t="str">
        <f>IF($C1696="","",IFERROR(_xlfn.XLOOKUP($C1696,'1.PrepList'!$I$2:$I$1500,'1.PrepList'!$G$2:$G$1500,"")&amp;"",""))</f>
        <v/>
      </c>
      <c r="B1696" s="38" t="str">
        <f>IF($C1696="","",IFERROR(_xlfn.XLOOKUP($C1696,'1.PrepList'!$I$2:$I$1500,'1.PrepList'!$H$2:$H$1500,"")&amp;"",""))</f>
        <v/>
      </c>
      <c r="C1696" s="38"/>
      <c r="D1696" s="38" t="str">
        <f>IF($C1696="","",IFERROR(_xlfn.XLOOKUP($C1696,'1.PrepList'!$I$2:$I$1500,'1.PrepList'!$J$2:$J$1500,"")&amp;"",""))</f>
        <v/>
      </c>
      <c r="E1696" s="38" t="str">
        <f>IF($C1696="","",IFERROR(_xlfn.XLOOKUP($C1696,'1.PrepList'!$I$2:$I$1500,'1.PrepList'!$N$2:$N$1500,"")&amp;"",""))</f>
        <v/>
      </c>
      <c r="F1696" s="638" t="str">
        <f>IF($C1696="","",IFERROR(_xlfn.XLOOKUP($C1696,'1.PrepList'!$I$2:$I$1500,'1.PrepList'!$K$2:$K$1500,"")&amp;"",""))</f>
        <v/>
      </c>
      <c r="H1696" s="644" t="str">
        <f>IF($C1696="","",IFERROR(IF(_xlfn.XLOOKUP($C1696,tbl_StartedStatus[Bold ID],tbl_StartedStatus[Started])="Started","Yes",IF(_xlfn.XLOOKUP($C1696,tbl_StartedStatus[Bold ID],tbl_StartedStatus[Started])="No Show","No Show","")),""))</f>
        <v/>
      </c>
    </row>
    <row r="1697" spans="1:8" ht="15" customHeight="1" thickBot="1">
      <c r="A1697" s="38" t="str">
        <f>IF($C1697="","",IFERROR(_xlfn.XLOOKUP($C1697,'1.PrepList'!$I$2:$I$1500,'1.PrepList'!$G$2:$G$1500,"")&amp;"",""))</f>
        <v/>
      </c>
      <c r="B1697" s="38" t="str">
        <f>IF($C1697="","",IFERROR(_xlfn.XLOOKUP($C1697,'1.PrepList'!$I$2:$I$1500,'1.PrepList'!$H$2:$H$1500,"")&amp;"",""))</f>
        <v/>
      </c>
      <c r="C1697" s="38"/>
      <c r="D1697" s="38" t="str">
        <f>IF($C1697="","",IFERROR(_xlfn.XLOOKUP($C1697,'1.PrepList'!$I$2:$I$1500,'1.PrepList'!$J$2:$J$1500,"")&amp;"",""))</f>
        <v/>
      </c>
      <c r="E1697" s="38" t="str">
        <f>IF($C1697="","",IFERROR(_xlfn.XLOOKUP($C1697,'1.PrepList'!$I$2:$I$1500,'1.PrepList'!$N$2:$N$1500,"")&amp;"",""))</f>
        <v/>
      </c>
      <c r="F1697" s="638" t="str">
        <f>IF($C1697="","",IFERROR(_xlfn.XLOOKUP($C1697,'1.PrepList'!$I$2:$I$1500,'1.PrepList'!$K$2:$K$1500,"")&amp;"",""))</f>
        <v/>
      </c>
      <c r="H1697" s="644" t="str">
        <f>IF($C1697="","",IFERROR(IF(_xlfn.XLOOKUP($C1697,tbl_StartedStatus[Bold ID],tbl_StartedStatus[Started])="Started","Yes",IF(_xlfn.XLOOKUP($C1697,tbl_StartedStatus[Bold ID],tbl_StartedStatus[Started])="No Show","No Show","")),""))</f>
        <v/>
      </c>
    </row>
    <row r="1698" spans="1:8" ht="15" customHeight="1" thickBot="1">
      <c r="A1698" s="38" t="str">
        <f>IF($C1698="","",IFERROR(_xlfn.XLOOKUP($C1698,'1.PrepList'!$I$2:$I$1500,'1.PrepList'!$G$2:$G$1500,"")&amp;"",""))</f>
        <v/>
      </c>
      <c r="B1698" s="38" t="str">
        <f>IF($C1698="","",IFERROR(_xlfn.XLOOKUP($C1698,'1.PrepList'!$I$2:$I$1500,'1.PrepList'!$H$2:$H$1500,"")&amp;"",""))</f>
        <v/>
      </c>
      <c r="C1698" s="38"/>
      <c r="D1698" s="38" t="str">
        <f>IF($C1698="","",IFERROR(_xlfn.XLOOKUP($C1698,'1.PrepList'!$I$2:$I$1500,'1.PrepList'!$J$2:$J$1500,"")&amp;"",""))</f>
        <v/>
      </c>
      <c r="E1698" s="38" t="str">
        <f>IF($C1698="","",IFERROR(_xlfn.XLOOKUP($C1698,'1.PrepList'!$I$2:$I$1500,'1.PrepList'!$N$2:$N$1500,"")&amp;"",""))</f>
        <v/>
      </c>
      <c r="F1698" s="638" t="str">
        <f>IF($C1698="","",IFERROR(_xlfn.XLOOKUP($C1698,'1.PrepList'!$I$2:$I$1500,'1.PrepList'!$K$2:$K$1500,"")&amp;"",""))</f>
        <v/>
      </c>
      <c r="H1698" s="644" t="str">
        <f>IF($C1698="","",IFERROR(IF(_xlfn.XLOOKUP($C1698,tbl_StartedStatus[Bold ID],tbl_StartedStatus[Started])="Started","Yes",IF(_xlfn.XLOOKUP($C1698,tbl_StartedStatus[Bold ID],tbl_StartedStatus[Started])="No Show","No Show","")),""))</f>
        <v/>
      </c>
    </row>
    <row r="1699" spans="1:8" ht="15" customHeight="1" thickBot="1">
      <c r="A1699" s="38" t="str">
        <f>IF($C1699="","",IFERROR(_xlfn.XLOOKUP($C1699,'1.PrepList'!$I$2:$I$1500,'1.PrepList'!$G$2:$G$1500,"")&amp;"",""))</f>
        <v/>
      </c>
      <c r="B1699" s="38" t="str">
        <f>IF($C1699="","",IFERROR(_xlfn.XLOOKUP($C1699,'1.PrepList'!$I$2:$I$1500,'1.PrepList'!$H$2:$H$1500,"")&amp;"",""))</f>
        <v/>
      </c>
      <c r="C1699" s="38"/>
      <c r="D1699" s="38" t="str">
        <f>IF($C1699="","",IFERROR(_xlfn.XLOOKUP($C1699,'1.PrepList'!$I$2:$I$1500,'1.PrepList'!$J$2:$J$1500,"")&amp;"",""))</f>
        <v/>
      </c>
      <c r="E1699" s="38" t="str">
        <f>IF($C1699="","",IFERROR(_xlfn.XLOOKUP($C1699,'1.PrepList'!$I$2:$I$1500,'1.PrepList'!$N$2:$N$1500,"")&amp;"",""))</f>
        <v/>
      </c>
      <c r="F1699" s="638" t="str">
        <f>IF($C1699="","",IFERROR(_xlfn.XLOOKUP($C1699,'1.PrepList'!$I$2:$I$1500,'1.PrepList'!$K$2:$K$1500,"")&amp;"",""))</f>
        <v/>
      </c>
      <c r="H1699" s="644" t="str">
        <f>IF($C1699="","",IFERROR(IF(_xlfn.XLOOKUP($C1699,tbl_StartedStatus[Bold ID],tbl_StartedStatus[Started])="Started","Yes",IF(_xlfn.XLOOKUP($C1699,tbl_StartedStatus[Bold ID],tbl_StartedStatus[Started])="No Show","No Show","")),""))</f>
        <v/>
      </c>
    </row>
    <row r="1700" spans="1:8" ht="15" customHeight="1" thickBot="1">
      <c r="A1700" s="38" t="str">
        <f>IF($C1700="","",IFERROR(_xlfn.XLOOKUP($C1700,'1.PrepList'!$I$2:$I$1500,'1.PrepList'!$G$2:$G$1500,"")&amp;"",""))</f>
        <v/>
      </c>
      <c r="B1700" s="38" t="str">
        <f>IF($C1700="","",IFERROR(_xlfn.XLOOKUP($C1700,'1.PrepList'!$I$2:$I$1500,'1.PrepList'!$H$2:$H$1500,"")&amp;"",""))</f>
        <v/>
      </c>
      <c r="C1700" s="38"/>
      <c r="D1700" s="38" t="str">
        <f>IF($C1700="","",IFERROR(_xlfn.XLOOKUP($C1700,'1.PrepList'!$I$2:$I$1500,'1.PrepList'!$J$2:$J$1500,"")&amp;"",""))</f>
        <v/>
      </c>
      <c r="E1700" s="38" t="str">
        <f>IF($C1700="","",IFERROR(_xlfn.XLOOKUP($C1700,'1.PrepList'!$I$2:$I$1500,'1.PrepList'!$N$2:$N$1500,"")&amp;"",""))</f>
        <v/>
      </c>
      <c r="F1700" s="638" t="str">
        <f>IF($C1700="","",IFERROR(_xlfn.XLOOKUP($C1700,'1.PrepList'!$I$2:$I$1500,'1.PrepList'!$K$2:$K$1500,"")&amp;"",""))</f>
        <v/>
      </c>
      <c r="H1700" s="644" t="str">
        <f>IF($C1700="","",IFERROR(IF(_xlfn.XLOOKUP($C1700,tbl_StartedStatus[Bold ID],tbl_StartedStatus[Started])="Started","Yes",IF(_xlfn.XLOOKUP($C1700,tbl_StartedStatus[Bold ID],tbl_StartedStatus[Started])="No Show","No Show","")),""))</f>
        <v/>
      </c>
    </row>
    <row r="1701" spans="1:8" ht="15" customHeight="1" thickBot="1">
      <c r="A1701" s="38" t="str">
        <f>IF($C1701="","",IFERROR(_xlfn.XLOOKUP($C1701,'1.PrepList'!$I$2:$I$1500,'1.PrepList'!$G$2:$G$1500,"")&amp;"",""))</f>
        <v/>
      </c>
      <c r="B1701" s="38" t="str">
        <f>IF($C1701="","",IFERROR(_xlfn.XLOOKUP($C1701,'1.PrepList'!$I$2:$I$1500,'1.PrepList'!$H$2:$H$1500,"")&amp;"",""))</f>
        <v/>
      </c>
      <c r="C1701" s="38"/>
      <c r="D1701" s="38" t="str">
        <f>IF($C1701="","",IFERROR(_xlfn.XLOOKUP($C1701,'1.PrepList'!$I$2:$I$1500,'1.PrepList'!$J$2:$J$1500,"")&amp;"",""))</f>
        <v/>
      </c>
      <c r="E1701" s="38" t="str">
        <f>IF($C1701="","",IFERROR(_xlfn.XLOOKUP($C1701,'1.PrepList'!$I$2:$I$1500,'1.PrepList'!$N$2:$N$1500,"")&amp;"",""))</f>
        <v/>
      </c>
      <c r="F1701" s="638" t="str">
        <f>IF($C1701="","",IFERROR(_xlfn.XLOOKUP($C1701,'1.PrepList'!$I$2:$I$1500,'1.PrepList'!$K$2:$K$1500,"")&amp;"",""))</f>
        <v/>
      </c>
      <c r="H1701" s="644" t="str">
        <f>IF($C1701="","",IFERROR(IF(_xlfn.XLOOKUP($C1701,tbl_StartedStatus[Bold ID],tbl_StartedStatus[Started])="Started","Yes",IF(_xlfn.XLOOKUP($C1701,tbl_StartedStatus[Bold ID],tbl_StartedStatus[Started])="No Show","No Show","")),""))</f>
        <v/>
      </c>
    </row>
    <row r="1702" spans="1:8" ht="15" customHeight="1" thickBot="1">
      <c r="A1702"/>
      <c r="B1702" s="38"/>
      <c r="C1702"/>
      <c r="D1702" s="38"/>
      <c r="E1702"/>
      <c r="H1702" s="644" t="str">
        <f>IF($C1702="","",IFERROR(IF(_xlfn.XLOOKUP($C1702,tbl_StartedStatus[Bold ID],tbl_StartedStatus[Started])="Started","Yes",IF(_xlfn.XLOOKUP($C1702,tbl_StartedStatus[Bold ID],tbl_StartedStatus[Started])="No Show","No Show","")),""))</f>
        <v/>
      </c>
    </row>
    <row r="1703" spans="1:8" ht="15" customHeight="1" thickBot="1">
      <c r="A1703"/>
      <c r="B1703"/>
      <c r="C1703" s="38"/>
      <c r="D1703"/>
      <c r="E1703"/>
      <c r="H1703" s="644" t="str">
        <f>IF($C1703="","",IFERROR(IF(_xlfn.XLOOKUP($C1703,tbl_StartedStatus[Bold ID],tbl_StartedStatus[Started])="Started","Yes",IF(_xlfn.XLOOKUP($C1703,tbl_StartedStatus[Bold ID],tbl_StartedStatus[Started])="No Show","No Show","")),""))</f>
        <v/>
      </c>
    </row>
    <row r="1704" spans="1:8" ht="15" customHeight="1" thickBot="1">
      <c r="A1704"/>
      <c r="B1704" s="38"/>
      <c r="C1704" s="38"/>
      <c r="D1704" s="38"/>
      <c r="E1704"/>
      <c r="H1704" s="644" t="str">
        <f>IF($C1704="","",IFERROR(IF(_xlfn.XLOOKUP($C1704,tbl_StartedStatus[Bold ID],tbl_StartedStatus[Started])="Started","Yes",IF(_xlfn.XLOOKUP($C1704,tbl_StartedStatus[Bold ID],tbl_StartedStatus[Started])="No Show","No Show","")),""))</f>
        <v/>
      </c>
    </row>
    <row r="1705" spans="1:8" ht="15" customHeight="1" thickBot="1">
      <c r="A1705"/>
      <c r="B1705" s="38"/>
      <c r="C1705" s="38"/>
      <c r="D1705" s="38"/>
      <c r="E1705"/>
      <c r="H1705" s="644" t="str">
        <f>IF($C1705="","",IFERROR(IF(_xlfn.XLOOKUP($C1705,tbl_StartedStatus[Bold ID],tbl_StartedStatus[Started])="Started","Yes",IF(_xlfn.XLOOKUP($C1705,tbl_StartedStatus[Bold ID],tbl_StartedStatus[Started])="No Show","No Show","")),""))</f>
        <v/>
      </c>
    </row>
    <row r="1706" spans="1:8" ht="15" customHeight="1" thickBot="1">
      <c r="A1706"/>
      <c r="B1706" s="38"/>
      <c r="C1706" s="38"/>
      <c r="D1706" s="38"/>
      <c r="E1706"/>
      <c r="H1706" s="644" t="str">
        <f>IF($C1706="","",IFERROR(IF(_xlfn.XLOOKUP($C1706,tbl_StartedStatus[Bold ID],tbl_StartedStatus[Started])="Started","Yes",IF(_xlfn.XLOOKUP($C1706,tbl_StartedStatus[Bold ID],tbl_StartedStatus[Started])="No Show","No Show","")),""))</f>
        <v/>
      </c>
    </row>
    <row r="1707" spans="1:8" ht="15" customHeight="1" thickBot="1">
      <c r="A1707"/>
      <c r="B1707" s="38"/>
      <c r="C1707" s="38"/>
      <c r="D1707" s="38"/>
      <c r="E1707"/>
      <c r="H1707" s="644" t="str">
        <f>IF($C1707="","",IFERROR(IF(_xlfn.XLOOKUP($C1707,tbl_StartedStatus[Bold ID],tbl_StartedStatus[Started])="Started","Yes",IF(_xlfn.XLOOKUP($C1707,tbl_StartedStatus[Bold ID],tbl_StartedStatus[Started])="No Show","No Show","")),""))</f>
        <v/>
      </c>
    </row>
    <row r="1708" spans="1:8" ht="15" customHeight="1" thickBot="1">
      <c r="A1708"/>
      <c r="B1708" s="38"/>
      <c r="C1708" s="38"/>
      <c r="D1708" s="38"/>
      <c r="E1708"/>
      <c r="H1708" s="644" t="str">
        <f>IF($C1708="","",IFERROR(IF(_xlfn.XLOOKUP($C1708,tbl_StartedStatus[Bold ID],tbl_StartedStatus[Started])="Started","Yes",IF(_xlfn.XLOOKUP($C1708,tbl_StartedStatus[Bold ID],tbl_StartedStatus[Started])="No Show","No Show","")),""))</f>
        <v/>
      </c>
    </row>
    <row r="1709" spans="1:8" ht="15" customHeight="1" thickBot="1">
      <c r="A1709"/>
      <c r="B1709" s="38"/>
      <c r="C1709" s="38"/>
      <c r="D1709" s="38"/>
      <c r="E1709"/>
      <c r="H1709" s="644" t="str">
        <f>IF($C1709="","",IFERROR(IF(_xlfn.XLOOKUP($C1709,tbl_StartedStatus[Bold ID],tbl_StartedStatus[Started])="Started","Yes",IF(_xlfn.XLOOKUP($C1709,tbl_StartedStatus[Bold ID],tbl_StartedStatus[Started])="No Show","No Show","")),""))</f>
        <v/>
      </c>
    </row>
    <row r="1710" spans="1:8" ht="15" customHeight="1" thickBot="1">
      <c r="A1710"/>
      <c r="B1710" s="38"/>
      <c r="C1710" s="38"/>
      <c r="D1710" s="38"/>
      <c r="E1710"/>
      <c r="H1710" s="644" t="str">
        <f>IF($C1710="","",IFERROR(IF(_xlfn.XLOOKUP($C1710,tbl_StartedStatus[Bold ID],tbl_StartedStatus[Started])="Started","Yes",IF(_xlfn.XLOOKUP($C1710,tbl_StartedStatus[Bold ID],tbl_StartedStatus[Started])="No Show","No Show","")),""))</f>
        <v/>
      </c>
    </row>
    <row r="1711" spans="1:8" ht="15" customHeight="1" thickBot="1">
      <c r="A1711"/>
      <c r="B1711" s="38"/>
      <c r="C1711" s="38"/>
      <c r="D1711" s="38"/>
      <c r="E1711"/>
      <c r="H1711" s="644" t="str">
        <f>IF($C1711="","",IFERROR(IF(_xlfn.XLOOKUP($C1711,tbl_StartedStatus[Bold ID],tbl_StartedStatus[Started])="Started","Yes",IF(_xlfn.XLOOKUP($C1711,tbl_StartedStatus[Bold ID],tbl_StartedStatus[Started])="No Show","No Show","")),""))</f>
        <v/>
      </c>
    </row>
    <row r="1712" spans="1:8" ht="15" customHeight="1" thickBot="1">
      <c r="A1712"/>
      <c r="B1712" s="38"/>
      <c r="C1712" s="38"/>
      <c r="D1712" s="38"/>
      <c r="E1712"/>
      <c r="H1712" s="644" t="str">
        <f>IF($C1712="","",IFERROR(IF(_xlfn.XLOOKUP($C1712,tbl_StartedStatus[Bold ID],tbl_StartedStatus[Started])="Started","Yes",IF(_xlfn.XLOOKUP($C1712,tbl_StartedStatus[Bold ID],tbl_StartedStatus[Started])="No Show","No Show","")),""))</f>
        <v/>
      </c>
    </row>
    <row r="1713" spans="1:8" ht="15" customHeight="1" thickBot="1">
      <c r="A1713"/>
      <c r="B1713" s="38"/>
      <c r="C1713" s="38"/>
      <c r="D1713" s="38"/>
      <c r="E1713"/>
      <c r="H1713" s="644" t="str">
        <f>IF($C1713="","",IFERROR(IF(_xlfn.XLOOKUP($C1713,tbl_StartedStatus[Bold ID],tbl_StartedStatus[Started])="Started","Yes",IF(_xlfn.XLOOKUP($C1713,tbl_StartedStatus[Bold ID],tbl_StartedStatus[Started])="No Show","No Show","")),""))</f>
        <v/>
      </c>
    </row>
    <row r="1714" spans="1:8" ht="15" customHeight="1" thickBot="1">
      <c r="A1714"/>
      <c r="B1714" s="38"/>
      <c r="C1714" s="38"/>
      <c r="D1714" s="38"/>
      <c r="E1714"/>
      <c r="H1714" s="644" t="str">
        <f>IF($C1714="","",IFERROR(IF(_xlfn.XLOOKUP($C1714,tbl_StartedStatus[Bold ID],tbl_StartedStatus[Started])="Started","Yes",IF(_xlfn.XLOOKUP($C1714,tbl_StartedStatus[Bold ID],tbl_StartedStatus[Started])="No Show","No Show","")),""))</f>
        <v/>
      </c>
    </row>
    <row r="1715" spans="1:8" ht="15" customHeight="1" thickBot="1">
      <c r="A1715"/>
      <c r="B1715" s="38"/>
      <c r="C1715" s="38"/>
      <c r="D1715" s="38"/>
      <c r="E1715"/>
      <c r="H1715" s="644" t="str">
        <f>IF($C1715="","",IFERROR(IF(_xlfn.XLOOKUP($C1715,tbl_StartedStatus[Bold ID],tbl_StartedStatus[Started])="Started","Yes",IF(_xlfn.XLOOKUP($C1715,tbl_StartedStatus[Bold ID],tbl_StartedStatus[Started])="No Show","No Show","")),""))</f>
        <v/>
      </c>
    </row>
    <row r="1716" spans="1:8" ht="15" customHeight="1" thickBot="1">
      <c r="A1716"/>
      <c r="B1716" s="38"/>
      <c r="C1716" s="38"/>
      <c r="D1716" s="38"/>
      <c r="E1716"/>
      <c r="H1716" s="644" t="str">
        <f>IF($C1716="","",IFERROR(IF(_xlfn.XLOOKUP($C1716,tbl_StartedStatus[Bold ID],tbl_StartedStatus[Started])="Started","Yes",IF(_xlfn.XLOOKUP($C1716,tbl_StartedStatus[Bold ID],tbl_StartedStatus[Started])="No Show","No Show","")),""))</f>
        <v/>
      </c>
    </row>
    <row r="1717" spans="1:8" ht="15" customHeight="1" thickBot="1">
      <c r="A1717"/>
      <c r="B1717" s="38"/>
      <c r="C1717" s="38"/>
      <c r="D1717" s="38"/>
      <c r="E1717"/>
      <c r="H1717" s="644" t="str">
        <f>IF($C1717="","",IFERROR(IF(_xlfn.XLOOKUP($C1717,tbl_StartedStatus[Bold ID],tbl_StartedStatus[Started])="Started","Yes",IF(_xlfn.XLOOKUP($C1717,tbl_StartedStatus[Bold ID],tbl_StartedStatus[Started])="No Show","No Show","")),""))</f>
        <v/>
      </c>
    </row>
    <row r="1718" spans="1:8" ht="15" customHeight="1" thickBot="1">
      <c r="A1718"/>
      <c r="B1718" s="38"/>
      <c r="C1718" s="38"/>
      <c r="D1718" s="38"/>
      <c r="E1718"/>
      <c r="H1718" s="644" t="str">
        <f>IF($C1718="","",IFERROR(IF(_xlfn.XLOOKUP($C1718,tbl_StartedStatus[Bold ID],tbl_StartedStatus[Started])="Started","Yes",IF(_xlfn.XLOOKUP($C1718,tbl_StartedStatus[Bold ID],tbl_StartedStatus[Started])="No Show","No Show","")),""))</f>
        <v/>
      </c>
    </row>
    <row r="1719" spans="1:8" ht="15" customHeight="1" thickBot="1">
      <c r="A1719"/>
      <c r="B1719" s="38"/>
      <c r="C1719" s="38"/>
      <c r="D1719" s="38"/>
      <c r="E1719"/>
      <c r="H1719" s="644" t="str">
        <f>IF($C1719="","",IFERROR(IF(_xlfn.XLOOKUP($C1719,tbl_StartedStatus[Bold ID],tbl_StartedStatus[Started])="Started","Yes",IF(_xlfn.XLOOKUP($C1719,tbl_StartedStatus[Bold ID],tbl_StartedStatus[Started])="No Show","No Show","")),""))</f>
        <v/>
      </c>
    </row>
    <row r="1720" spans="1:8" ht="15" customHeight="1" thickBot="1">
      <c r="A1720"/>
      <c r="B1720" s="38"/>
      <c r="C1720" s="38"/>
      <c r="D1720" s="38"/>
      <c r="E1720"/>
      <c r="H1720" s="644" t="str">
        <f>IF($C1720="","",IFERROR(IF(_xlfn.XLOOKUP($C1720,tbl_StartedStatus[Bold ID],tbl_StartedStatus[Started])="Started","Yes",IF(_xlfn.XLOOKUP($C1720,tbl_StartedStatus[Bold ID],tbl_StartedStatus[Started])="No Show","No Show","")),""))</f>
        <v/>
      </c>
    </row>
    <row r="1721" spans="1:8" ht="15" customHeight="1" thickBot="1">
      <c r="A1721"/>
      <c r="B1721" s="38"/>
      <c r="C1721" s="38"/>
      <c r="D1721" s="38"/>
      <c r="E1721"/>
      <c r="H1721" s="644" t="str">
        <f>IF($C1721="","",IFERROR(IF(_xlfn.XLOOKUP($C1721,tbl_StartedStatus[Bold ID],tbl_StartedStatus[Started])="Started","Yes",IF(_xlfn.XLOOKUP($C1721,tbl_StartedStatus[Bold ID],tbl_StartedStatus[Started])="No Show","No Show","")),""))</f>
        <v/>
      </c>
    </row>
    <row r="1722" spans="1:8" ht="15" customHeight="1" thickBot="1">
      <c r="A1722"/>
      <c r="B1722" s="38"/>
      <c r="C1722" s="38"/>
      <c r="D1722" s="38"/>
      <c r="E1722"/>
      <c r="H1722" s="644" t="str">
        <f>IF($C1722="","",IFERROR(IF(_xlfn.XLOOKUP($C1722,tbl_StartedStatus[Bold ID],tbl_StartedStatus[Started])="Started","Yes",IF(_xlfn.XLOOKUP($C1722,tbl_StartedStatus[Bold ID],tbl_StartedStatus[Started])="No Show","No Show","")),""))</f>
        <v/>
      </c>
    </row>
    <row r="1723" spans="1:8" ht="15" customHeight="1" thickBot="1">
      <c r="A1723"/>
      <c r="B1723" s="38"/>
      <c r="C1723" s="38"/>
      <c r="D1723" s="38"/>
      <c r="E1723"/>
      <c r="H1723" s="644" t="str">
        <f>IF($C1723="","",IFERROR(IF(_xlfn.XLOOKUP($C1723,tbl_StartedStatus[Bold ID],tbl_StartedStatus[Started])="Started","Yes",IF(_xlfn.XLOOKUP($C1723,tbl_StartedStatus[Bold ID],tbl_StartedStatus[Started])="No Show","No Show","")),""))</f>
        <v/>
      </c>
    </row>
    <row r="1724" spans="1:8" ht="15" customHeight="1" thickBot="1">
      <c r="A1724"/>
      <c r="B1724" s="38"/>
      <c r="C1724" s="38"/>
      <c r="D1724" s="38"/>
      <c r="E1724"/>
      <c r="H1724" s="644" t="str">
        <f>IF($C1724="","",IFERROR(IF(_xlfn.XLOOKUP($C1724,tbl_StartedStatus[Bold ID],tbl_StartedStatus[Started])="Started","Yes",IF(_xlfn.XLOOKUP($C1724,tbl_StartedStatus[Bold ID],tbl_StartedStatus[Started])="No Show","No Show","")),""))</f>
        <v/>
      </c>
    </row>
    <row r="1725" spans="1:8" ht="15" customHeight="1" thickBot="1">
      <c r="A1725"/>
      <c r="B1725" s="38"/>
      <c r="C1725" s="38"/>
      <c r="D1725" s="38"/>
      <c r="E1725"/>
      <c r="H1725" s="644" t="str">
        <f>IF($C1725="","",IFERROR(IF(_xlfn.XLOOKUP($C1725,tbl_StartedStatus[Bold ID],tbl_StartedStatus[Started])="Started","Yes",IF(_xlfn.XLOOKUP($C1725,tbl_StartedStatus[Bold ID],tbl_StartedStatus[Started])="No Show","No Show","")),""))</f>
        <v/>
      </c>
    </row>
    <row r="1726" spans="1:8" ht="15" customHeight="1" thickBot="1">
      <c r="A1726"/>
      <c r="B1726" s="38"/>
      <c r="C1726" s="38"/>
      <c r="D1726" s="38"/>
      <c r="E1726"/>
      <c r="H1726" s="644" t="str">
        <f>IF($C1726="","",IFERROR(IF(_xlfn.XLOOKUP($C1726,tbl_StartedStatus[Bold ID],tbl_StartedStatus[Started])="Started","Yes",IF(_xlfn.XLOOKUP($C1726,tbl_StartedStatus[Bold ID],tbl_StartedStatus[Started])="No Show","No Show","")),""))</f>
        <v/>
      </c>
    </row>
    <row r="1727" spans="1:8" ht="15" customHeight="1" thickBot="1">
      <c r="A1727"/>
      <c r="B1727" s="38"/>
      <c r="C1727" s="38"/>
      <c r="D1727" s="38"/>
      <c r="E1727"/>
      <c r="H1727" s="644" t="str">
        <f>IF($C1727="","",IFERROR(IF(_xlfn.XLOOKUP($C1727,tbl_StartedStatus[Bold ID],tbl_StartedStatus[Started])="Started","Yes",IF(_xlfn.XLOOKUP($C1727,tbl_StartedStatus[Bold ID],tbl_StartedStatus[Started])="No Show","No Show","")),""))</f>
        <v/>
      </c>
    </row>
    <row r="1728" spans="1:8" ht="15" customHeight="1" thickBot="1">
      <c r="A1728"/>
      <c r="B1728" s="38"/>
      <c r="C1728"/>
      <c r="D1728" s="38"/>
      <c r="E1728"/>
      <c r="H1728" s="644" t="str">
        <f>IF($C1728="","",IFERROR(IF(_xlfn.XLOOKUP($C1728,tbl_StartedStatus[Bold ID],tbl_StartedStatus[Started])="Started","Yes",IF(_xlfn.XLOOKUP($C1728,tbl_StartedStatus[Bold ID],tbl_StartedStatus[Started])="No Show","No Show","")),""))</f>
        <v/>
      </c>
    </row>
    <row r="1729" spans="1:8" ht="15" customHeight="1" thickBot="1">
      <c r="A1729"/>
      <c r="B1729"/>
      <c r="C1729" s="38"/>
      <c r="D1729"/>
      <c r="E1729"/>
      <c r="H1729" s="644" t="str">
        <f>IF($C1729="","",IFERROR(IF(_xlfn.XLOOKUP($C1729,tbl_StartedStatus[Bold ID],tbl_StartedStatus[Started])="Started","Yes",IF(_xlfn.XLOOKUP($C1729,tbl_StartedStatus[Bold ID],tbl_StartedStatus[Started])="No Show","No Show","")),""))</f>
        <v/>
      </c>
    </row>
    <row r="1730" spans="1:8" ht="15" customHeight="1" thickBot="1">
      <c r="A1730"/>
      <c r="B1730" s="38"/>
      <c r="C1730" s="38"/>
      <c r="D1730" s="38"/>
      <c r="E1730"/>
      <c r="H1730" s="644" t="str">
        <f>IF($C1730="","",IFERROR(IF(_xlfn.XLOOKUP($C1730,tbl_StartedStatus[Bold ID],tbl_StartedStatus[Started])="Started","Yes",IF(_xlfn.XLOOKUP($C1730,tbl_StartedStatus[Bold ID],tbl_StartedStatus[Started])="No Show","No Show","")),""))</f>
        <v/>
      </c>
    </row>
    <row r="1731" spans="1:8" ht="15" customHeight="1" thickBot="1">
      <c r="A1731"/>
      <c r="B1731" s="38"/>
      <c r="C1731" s="38"/>
      <c r="D1731" s="38"/>
      <c r="E1731"/>
      <c r="H1731" s="644" t="str">
        <f>IF($C1731="","",IFERROR(IF(_xlfn.XLOOKUP($C1731,tbl_StartedStatus[Bold ID],tbl_StartedStatus[Started])="Started","Yes",IF(_xlfn.XLOOKUP($C1731,tbl_StartedStatus[Bold ID],tbl_StartedStatus[Started])="No Show","No Show","")),""))</f>
        <v/>
      </c>
    </row>
    <row r="1732" spans="1:8" ht="15" customHeight="1" thickBot="1">
      <c r="A1732"/>
      <c r="B1732" s="38"/>
      <c r="C1732" s="38"/>
      <c r="D1732" s="38"/>
      <c r="E1732"/>
      <c r="H1732" s="644" t="str">
        <f>IF($C1732="","",IFERROR(IF(_xlfn.XLOOKUP($C1732,tbl_StartedStatus[Bold ID],tbl_StartedStatus[Started])="Started","Yes",IF(_xlfn.XLOOKUP($C1732,tbl_StartedStatus[Bold ID],tbl_StartedStatus[Started])="No Show","No Show","")),""))</f>
        <v/>
      </c>
    </row>
    <row r="1733" spans="1:8" ht="15" customHeight="1" thickBot="1">
      <c r="A1733"/>
      <c r="B1733" s="38"/>
      <c r="C1733" s="38"/>
      <c r="D1733" s="38"/>
      <c r="E1733"/>
      <c r="H1733" s="644" t="str">
        <f>IF($C1733="","",IFERROR(IF(_xlfn.XLOOKUP($C1733,tbl_StartedStatus[Bold ID],tbl_StartedStatus[Started])="Started","Yes",IF(_xlfn.XLOOKUP($C1733,tbl_StartedStatus[Bold ID],tbl_StartedStatus[Started])="No Show","No Show","")),""))</f>
        <v/>
      </c>
    </row>
    <row r="1734" spans="1:8" ht="15" customHeight="1" thickBot="1">
      <c r="A1734"/>
      <c r="B1734" s="38"/>
      <c r="C1734" s="38"/>
      <c r="D1734" s="38"/>
      <c r="E1734"/>
      <c r="H1734" s="644" t="str">
        <f>IF($C1734="","",IFERROR(IF(_xlfn.XLOOKUP($C1734,tbl_StartedStatus[Bold ID],tbl_StartedStatus[Started])="Started","Yes",IF(_xlfn.XLOOKUP($C1734,tbl_StartedStatus[Bold ID],tbl_StartedStatus[Started])="No Show","No Show","")),""))</f>
        <v/>
      </c>
    </row>
    <row r="1735" spans="1:8" ht="15" customHeight="1" thickBot="1">
      <c r="A1735"/>
      <c r="B1735" s="38"/>
      <c r="C1735" s="38"/>
      <c r="D1735" s="38"/>
      <c r="E1735"/>
      <c r="H1735" s="644" t="str">
        <f>IF($C1735="","",IFERROR(IF(_xlfn.XLOOKUP($C1735,tbl_StartedStatus[Bold ID],tbl_StartedStatus[Started])="Started","Yes",IF(_xlfn.XLOOKUP($C1735,tbl_StartedStatus[Bold ID],tbl_StartedStatus[Started])="No Show","No Show","")),""))</f>
        <v/>
      </c>
    </row>
    <row r="1736" spans="1:8" ht="15" customHeight="1" thickBot="1">
      <c r="A1736"/>
      <c r="B1736" s="38"/>
      <c r="C1736" s="38"/>
      <c r="D1736" s="38"/>
      <c r="E1736"/>
      <c r="H1736" s="644" t="str">
        <f>IF($C1736="","",IFERROR(IF(_xlfn.XLOOKUP($C1736,tbl_StartedStatus[Bold ID],tbl_StartedStatus[Started])="Started","Yes",IF(_xlfn.XLOOKUP($C1736,tbl_StartedStatus[Bold ID],tbl_StartedStatus[Started])="No Show","No Show","")),""))</f>
        <v/>
      </c>
    </row>
    <row r="1737" spans="1:8" ht="15" customHeight="1" thickBot="1">
      <c r="A1737"/>
      <c r="B1737" s="38"/>
      <c r="C1737" s="38"/>
      <c r="D1737" s="38"/>
      <c r="E1737"/>
      <c r="H1737" s="644" t="str">
        <f>IF($C1737="","",IFERROR(IF(_xlfn.XLOOKUP($C1737,tbl_StartedStatus[Bold ID],tbl_StartedStatus[Started])="Started","Yes",IF(_xlfn.XLOOKUP($C1737,tbl_StartedStatus[Bold ID],tbl_StartedStatus[Started])="No Show","No Show","")),""))</f>
        <v/>
      </c>
    </row>
    <row r="1738" spans="1:8" ht="15" customHeight="1" thickBot="1">
      <c r="A1738"/>
      <c r="B1738" s="38"/>
      <c r="C1738" s="38"/>
      <c r="D1738" s="38"/>
      <c r="E1738"/>
      <c r="H1738" s="644" t="str">
        <f>IF($C1738="","",IFERROR(IF(_xlfn.XLOOKUP($C1738,tbl_StartedStatus[Bold ID],tbl_StartedStatus[Started])="Started","Yes",IF(_xlfn.XLOOKUP($C1738,tbl_StartedStatus[Bold ID],tbl_StartedStatus[Started])="No Show","No Show","")),""))</f>
        <v/>
      </c>
    </row>
    <row r="1739" spans="1:8" ht="15" customHeight="1" thickBot="1">
      <c r="A1739"/>
      <c r="B1739" s="38"/>
      <c r="C1739" s="38"/>
      <c r="D1739" s="38"/>
      <c r="E1739"/>
      <c r="H1739" s="644" t="str">
        <f>IF($C1739="","",IFERROR(IF(_xlfn.XLOOKUP($C1739,tbl_StartedStatus[Bold ID],tbl_StartedStatus[Started])="Started","Yes",IF(_xlfn.XLOOKUP($C1739,tbl_StartedStatus[Bold ID],tbl_StartedStatus[Started])="No Show","No Show","")),""))</f>
        <v/>
      </c>
    </row>
    <row r="1740" spans="1:8" ht="15" customHeight="1" thickBot="1">
      <c r="A1740"/>
      <c r="B1740" s="38"/>
      <c r="C1740" s="38"/>
      <c r="D1740" s="38"/>
      <c r="E1740"/>
      <c r="H1740" s="644" t="str">
        <f>IF($C1740="","",IFERROR(IF(_xlfn.XLOOKUP($C1740,tbl_StartedStatus[Bold ID],tbl_StartedStatus[Started])="Started","Yes",IF(_xlfn.XLOOKUP($C1740,tbl_StartedStatus[Bold ID],tbl_StartedStatus[Started])="No Show","No Show","")),""))</f>
        <v/>
      </c>
    </row>
    <row r="1741" spans="1:8" ht="15" customHeight="1" thickBot="1">
      <c r="A1741"/>
      <c r="B1741" s="38"/>
      <c r="C1741" s="38"/>
      <c r="D1741" s="38"/>
      <c r="E1741"/>
      <c r="H1741" s="644" t="str">
        <f>IF($C1741="","",IFERROR(IF(_xlfn.XLOOKUP($C1741,tbl_StartedStatus[Bold ID],tbl_StartedStatus[Started])="Started","Yes",IF(_xlfn.XLOOKUP($C1741,tbl_StartedStatus[Bold ID],tbl_StartedStatus[Started])="No Show","No Show","")),""))</f>
        <v/>
      </c>
    </row>
    <row r="1742" spans="1:8" ht="15" customHeight="1" thickBot="1">
      <c r="A1742"/>
      <c r="B1742" s="38"/>
      <c r="C1742" s="38"/>
      <c r="D1742" s="38"/>
      <c r="E1742"/>
      <c r="H1742" s="644" t="str">
        <f>IF($C1742="","",IFERROR(IF(_xlfn.XLOOKUP($C1742,tbl_StartedStatus[Bold ID],tbl_StartedStatus[Started])="Started","Yes",IF(_xlfn.XLOOKUP($C1742,tbl_StartedStatus[Bold ID],tbl_StartedStatus[Started])="No Show","No Show","")),""))</f>
        <v/>
      </c>
    </row>
    <row r="1743" spans="1:8" ht="15" customHeight="1" thickBot="1">
      <c r="A1743"/>
      <c r="B1743" s="38"/>
      <c r="C1743" s="38"/>
      <c r="D1743" s="38"/>
      <c r="E1743"/>
      <c r="H1743" s="644" t="str">
        <f>IF($C1743="","",IFERROR(IF(_xlfn.XLOOKUP($C1743,tbl_StartedStatus[Bold ID],tbl_StartedStatus[Started])="Started","Yes",IF(_xlfn.XLOOKUP($C1743,tbl_StartedStatus[Bold ID],tbl_StartedStatus[Started])="No Show","No Show","")),""))</f>
        <v/>
      </c>
    </row>
    <row r="1744" spans="1:8" ht="15" customHeight="1" thickBot="1">
      <c r="A1744"/>
      <c r="B1744" s="38"/>
      <c r="C1744" s="38"/>
      <c r="D1744" s="38"/>
      <c r="E1744"/>
      <c r="H1744" s="644" t="str">
        <f>IF($C1744="","",IFERROR(IF(_xlfn.XLOOKUP($C1744,tbl_StartedStatus[Bold ID],tbl_StartedStatus[Started])="Started","Yes",IF(_xlfn.XLOOKUP($C1744,tbl_StartedStatus[Bold ID],tbl_StartedStatus[Started])="No Show","No Show","")),""))</f>
        <v/>
      </c>
    </row>
    <row r="1745" spans="1:8" ht="15" customHeight="1" thickBot="1">
      <c r="A1745"/>
      <c r="B1745" s="38"/>
      <c r="C1745" s="38"/>
      <c r="D1745" s="38"/>
      <c r="E1745"/>
      <c r="H1745" s="644" t="str">
        <f>IF($C1745="","",IFERROR(IF(_xlfn.XLOOKUP($C1745,tbl_StartedStatus[Bold ID],tbl_StartedStatus[Started])="Started","Yes",IF(_xlfn.XLOOKUP($C1745,tbl_StartedStatus[Bold ID],tbl_StartedStatus[Started])="No Show","No Show","")),""))</f>
        <v/>
      </c>
    </row>
    <row r="1746" spans="1:8" ht="15" customHeight="1" thickBot="1">
      <c r="A1746"/>
      <c r="B1746" s="38"/>
      <c r="C1746" s="38"/>
      <c r="D1746" s="38"/>
      <c r="E1746"/>
      <c r="H1746" s="644" t="str">
        <f>IF($C1746="","",IFERROR(IF(_xlfn.XLOOKUP($C1746,tbl_StartedStatus[Bold ID],tbl_StartedStatus[Started])="Started","Yes",IF(_xlfn.XLOOKUP($C1746,tbl_StartedStatus[Bold ID],tbl_StartedStatus[Started])="No Show","No Show","")),""))</f>
        <v/>
      </c>
    </row>
    <row r="1747" spans="1:8" ht="15" customHeight="1" thickBot="1">
      <c r="A1747"/>
      <c r="B1747" s="38"/>
      <c r="C1747" s="38"/>
      <c r="D1747" s="38"/>
      <c r="E1747"/>
      <c r="H1747" s="644" t="str">
        <f>IF($C1747="","",IFERROR(IF(_xlfn.XLOOKUP($C1747,tbl_StartedStatus[Bold ID],tbl_StartedStatus[Started])="Started","Yes",IF(_xlfn.XLOOKUP($C1747,tbl_StartedStatus[Bold ID],tbl_StartedStatus[Started])="No Show","No Show","")),""))</f>
        <v/>
      </c>
    </row>
    <row r="1748" spans="1:8" ht="15" customHeight="1" thickBot="1">
      <c r="A1748"/>
      <c r="B1748" s="38"/>
      <c r="C1748" s="38"/>
      <c r="D1748" s="38"/>
      <c r="E1748"/>
      <c r="H1748" s="644" t="str">
        <f>IF($C1748="","",IFERROR(IF(_xlfn.XLOOKUP($C1748,tbl_StartedStatus[Bold ID],tbl_StartedStatus[Started])="Started","Yes",IF(_xlfn.XLOOKUP($C1748,tbl_StartedStatus[Bold ID],tbl_StartedStatus[Started])="No Show","No Show","")),""))</f>
        <v/>
      </c>
    </row>
    <row r="1749" spans="1:8" ht="15" customHeight="1" thickBot="1">
      <c r="A1749"/>
      <c r="B1749" s="38"/>
      <c r="C1749" s="38"/>
      <c r="D1749" s="38"/>
      <c r="E1749"/>
      <c r="H1749" s="644" t="str">
        <f>IF($C1749="","",IFERROR(IF(_xlfn.XLOOKUP($C1749,tbl_StartedStatus[Bold ID],tbl_StartedStatus[Started])="Started","Yes",IF(_xlfn.XLOOKUP($C1749,tbl_StartedStatus[Bold ID],tbl_StartedStatus[Started])="No Show","No Show","")),""))</f>
        <v/>
      </c>
    </row>
    <row r="1750" spans="1:8" ht="15" customHeight="1" thickBot="1">
      <c r="A1750"/>
      <c r="B1750" s="38"/>
      <c r="C1750" s="38"/>
      <c r="D1750" s="38"/>
      <c r="E1750"/>
      <c r="H1750" s="644" t="str">
        <f>IF($C1750="","",IFERROR(IF(_xlfn.XLOOKUP($C1750,tbl_StartedStatus[Bold ID],tbl_StartedStatus[Started])="Started","Yes",IF(_xlfn.XLOOKUP($C1750,tbl_StartedStatus[Bold ID],tbl_StartedStatus[Started])="No Show","No Show","")),""))</f>
        <v/>
      </c>
    </row>
    <row r="1751" spans="1:8" ht="15" customHeight="1" thickBot="1">
      <c r="A1751"/>
      <c r="B1751" s="38"/>
      <c r="C1751" s="38"/>
      <c r="D1751" s="38"/>
      <c r="E1751"/>
      <c r="H1751" s="644" t="str">
        <f>IF($C1751="","",IFERROR(IF(_xlfn.XLOOKUP($C1751,tbl_StartedStatus[Bold ID],tbl_StartedStatus[Started])="Started","Yes",IF(_xlfn.XLOOKUP($C1751,tbl_StartedStatus[Bold ID],tbl_StartedStatus[Started])="No Show","No Show","")),""))</f>
        <v/>
      </c>
    </row>
    <row r="1752" spans="1:8" ht="15" customHeight="1" thickBot="1">
      <c r="A1752"/>
      <c r="B1752" s="38"/>
      <c r="C1752"/>
      <c r="D1752" s="38"/>
      <c r="E1752"/>
      <c r="H1752" s="644" t="str">
        <f>IF($C1752="","",IFERROR(IF(_xlfn.XLOOKUP($C1752,tbl_StartedStatus[Bold ID],tbl_StartedStatus[Started])="Started","Yes",IF(_xlfn.XLOOKUP($C1752,tbl_StartedStatus[Bold ID],tbl_StartedStatus[Started])="No Show","No Show","")),""))</f>
        <v/>
      </c>
    </row>
    <row r="1753" spans="1:8" ht="15" customHeight="1" thickBot="1">
      <c r="A1753"/>
      <c r="B1753"/>
      <c r="C1753" s="38"/>
      <c r="D1753"/>
      <c r="E1753"/>
      <c r="H1753" s="644" t="str">
        <f>IF($C1753="","",IFERROR(IF(_xlfn.XLOOKUP($C1753,tbl_StartedStatus[Bold ID],tbl_StartedStatus[Started])="Started","Yes",IF(_xlfn.XLOOKUP($C1753,tbl_StartedStatus[Bold ID],tbl_StartedStatus[Started])="No Show","No Show","")),""))</f>
        <v/>
      </c>
    </row>
    <row r="1754" spans="1:8" ht="15" customHeight="1" thickBot="1">
      <c r="A1754"/>
      <c r="B1754" s="38"/>
      <c r="C1754" s="38"/>
      <c r="D1754" s="38"/>
      <c r="E1754"/>
      <c r="H1754" s="644" t="str">
        <f>IF($C1754="","",IFERROR(IF(_xlfn.XLOOKUP($C1754,tbl_StartedStatus[Bold ID],tbl_StartedStatus[Started])="Started","Yes",IF(_xlfn.XLOOKUP($C1754,tbl_StartedStatus[Bold ID],tbl_StartedStatus[Started])="No Show","No Show","")),""))</f>
        <v/>
      </c>
    </row>
    <row r="1755" spans="1:8" ht="15" customHeight="1" thickBot="1">
      <c r="A1755"/>
      <c r="B1755" s="38"/>
      <c r="C1755" s="38"/>
      <c r="D1755" s="38"/>
      <c r="E1755"/>
      <c r="H1755" s="644" t="str">
        <f>IF($C1755="","",IFERROR(IF(_xlfn.XLOOKUP($C1755,tbl_StartedStatus[Bold ID],tbl_StartedStatus[Started])="Started","Yes",IF(_xlfn.XLOOKUP($C1755,tbl_StartedStatus[Bold ID],tbl_StartedStatus[Started])="No Show","No Show","")),""))</f>
        <v/>
      </c>
    </row>
    <row r="1756" spans="1:8" ht="15" customHeight="1" thickBot="1">
      <c r="A1756"/>
      <c r="B1756" s="38"/>
      <c r="C1756" s="38"/>
      <c r="D1756" s="38"/>
      <c r="E1756"/>
      <c r="H1756" s="644" t="str">
        <f>IF($C1756="","",IFERROR(IF(_xlfn.XLOOKUP($C1756,tbl_StartedStatus[Bold ID],tbl_StartedStatus[Started])="Started","Yes",IF(_xlfn.XLOOKUP($C1756,tbl_StartedStatus[Bold ID],tbl_StartedStatus[Started])="No Show","No Show","")),""))</f>
        <v/>
      </c>
    </row>
    <row r="1757" spans="1:8" ht="15" customHeight="1" thickBot="1">
      <c r="A1757" s="38" t="str">
        <f>IF($C1757="","",IFERROR(_xlfn.XLOOKUP($C1757,'1.PrepList'!$I$2:$I$1500,'1.PrepList'!$G$2:$G$1500,"")&amp;"",""))</f>
        <v/>
      </c>
      <c r="B1757" s="38" t="str">
        <f>IF($C1757="","",IFERROR(_xlfn.XLOOKUP($C1757,'1.PrepList'!$I$2:$I$1500,'1.PrepList'!$H$2:$H$1500,"")&amp;"",""))</f>
        <v/>
      </c>
      <c r="C1757" s="38"/>
      <c r="D1757" s="38" t="str">
        <f>IF($C1757="","",IFERROR(_xlfn.XLOOKUP($C1757,'1.PrepList'!$I$2:$I$1500,'1.PrepList'!$J$2:$J$1500,"")&amp;"",""))</f>
        <v/>
      </c>
      <c r="E1757" s="38" t="str">
        <f>IF($C1757="","",IFERROR(_xlfn.XLOOKUP($C1757,'1.PrepList'!$I$2:$I$1500,'1.PrepList'!$N$2:$N$1500,"")&amp;"",""))</f>
        <v/>
      </c>
      <c r="F1757" s="638" t="str">
        <f>IF($C1757="","",IFERROR(_xlfn.XLOOKUP($C1757,'1.PrepList'!$I$2:$I$1500,'1.PrepList'!$K$2:$K$1500,"")&amp;"",""))</f>
        <v/>
      </c>
      <c r="H1757" s="644" t="str">
        <f>IF($C1757="","",IFERROR(IF(_xlfn.XLOOKUP($C1757,tbl_StartedStatus[Bold ID],tbl_StartedStatus[Started])="Started","Yes",IF(_xlfn.XLOOKUP($C1757,tbl_StartedStatus[Bold ID],tbl_StartedStatus[Started])="No Show","No Show","")),""))</f>
        <v/>
      </c>
    </row>
    <row r="1758" spans="1:8" ht="15" customHeight="1" thickBot="1">
      <c r="A1758" s="38" t="str">
        <f>IF($C1758="","",IFERROR(_xlfn.XLOOKUP($C1758,'1.PrepList'!$I$2:$I$1500,'1.PrepList'!$G$2:$G$1500,"")&amp;"",""))</f>
        <v/>
      </c>
      <c r="B1758" s="38" t="str">
        <f>IF($C1758="","",IFERROR(_xlfn.XLOOKUP($C1758,'1.PrepList'!$I$2:$I$1500,'1.PrepList'!$H$2:$H$1500,"")&amp;"",""))</f>
        <v/>
      </c>
      <c r="C1758" s="38"/>
      <c r="D1758" s="38" t="str">
        <f>IF($C1758="","",IFERROR(_xlfn.XLOOKUP($C1758,'1.PrepList'!$I$2:$I$1500,'1.PrepList'!$J$2:$J$1500,"")&amp;"",""))</f>
        <v/>
      </c>
      <c r="E1758" s="38" t="str">
        <f>IF($C1758="","",IFERROR(_xlfn.XLOOKUP($C1758,'1.PrepList'!$I$2:$I$1500,'1.PrepList'!$N$2:$N$1500,"")&amp;"",""))</f>
        <v/>
      </c>
      <c r="F1758" s="638" t="str">
        <f>IF($C1758="","",IFERROR(_xlfn.XLOOKUP($C1758,'1.PrepList'!$I$2:$I$1500,'1.PrepList'!$K$2:$K$1500,"")&amp;"",""))</f>
        <v/>
      </c>
      <c r="H1758" s="644" t="str">
        <f>IF($C1758="","",IFERROR(IF(_xlfn.XLOOKUP($C1758,tbl_StartedStatus[Bold ID],tbl_StartedStatus[Started])="Started","Yes",IF(_xlfn.XLOOKUP($C1758,tbl_StartedStatus[Bold ID],tbl_StartedStatus[Started])="No Show","No Show","")),""))</f>
        <v/>
      </c>
    </row>
    <row r="1759" spans="1:8" ht="15" customHeight="1" thickBot="1">
      <c r="A1759" s="38" t="str">
        <f>IF($C1759="","",IFERROR(_xlfn.XLOOKUP($C1759,'1.PrepList'!$I$2:$I$1500,'1.PrepList'!$G$2:$G$1500,"")&amp;"",""))</f>
        <v/>
      </c>
      <c r="B1759" s="38" t="str">
        <f>IF($C1759="","",IFERROR(_xlfn.XLOOKUP($C1759,'1.PrepList'!$I$2:$I$1500,'1.PrepList'!$H$2:$H$1500,"")&amp;"",""))</f>
        <v/>
      </c>
      <c r="C1759" s="38"/>
      <c r="D1759" s="38" t="str">
        <f>IF($C1759="","",IFERROR(_xlfn.XLOOKUP($C1759,'1.PrepList'!$I$2:$I$1500,'1.PrepList'!$J$2:$J$1500,"")&amp;"",""))</f>
        <v/>
      </c>
      <c r="E1759" s="38" t="str">
        <f>IF($C1759="","",IFERROR(_xlfn.XLOOKUP($C1759,'1.PrepList'!$I$2:$I$1500,'1.PrepList'!$N$2:$N$1500,"")&amp;"",""))</f>
        <v/>
      </c>
      <c r="F1759" s="638" t="str">
        <f>IF($C1759="","",IFERROR(_xlfn.XLOOKUP($C1759,'1.PrepList'!$I$2:$I$1500,'1.PrepList'!$K$2:$K$1500,"")&amp;"",""))</f>
        <v/>
      </c>
      <c r="H1759" s="644" t="str">
        <f>IF($C1759="","",IFERROR(IF(_xlfn.XLOOKUP($C1759,tbl_StartedStatus[Bold ID],tbl_StartedStatus[Started])="Started","Yes",IF(_xlfn.XLOOKUP($C1759,tbl_StartedStatus[Bold ID],tbl_StartedStatus[Started])="No Show","No Show","")),""))</f>
        <v/>
      </c>
    </row>
    <row r="1760" spans="1:8" ht="15" customHeight="1" thickBot="1">
      <c r="A1760" s="38" t="str">
        <f>IF($C1760="","",IFERROR(_xlfn.XLOOKUP($C1760,'1.PrepList'!$I$2:$I$1500,'1.PrepList'!$G$2:$G$1500,"")&amp;"",""))</f>
        <v/>
      </c>
      <c r="B1760" s="38" t="str">
        <f>IF($C1760="","",IFERROR(_xlfn.XLOOKUP($C1760,'1.PrepList'!$I$2:$I$1500,'1.PrepList'!$H$2:$H$1500,"")&amp;"",""))</f>
        <v/>
      </c>
      <c r="C1760" s="38"/>
      <c r="D1760" s="38" t="str">
        <f>IF($C1760="","",IFERROR(_xlfn.XLOOKUP($C1760,'1.PrepList'!$I$2:$I$1500,'1.PrepList'!$J$2:$J$1500,"")&amp;"",""))</f>
        <v/>
      </c>
      <c r="E1760" s="38" t="str">
        <f>IF($C1760="","",IFERROR(_xlfn.XLOOKUP($C1760,'1.PrepList'!$I$2:$I$1500,'1.PrepList'!$N$2:$N$1500,"")&amp;"",""))</f>
        <v/>
      </c>
      <c r="F1760" s="638" t="str">
        <f>IF($C1760="","",IFERROR(_xlfn.XLOOKUP($C1760,'1.PrepList'!$I$2:$I$1500,'1.PrepList'!$K$2:$K$1500,"")&amp;"",""))</f>
        <v/>
      </c>
      <c r="H1760" s="644" t="str">
        <f>IF($C1760="","",IFERROR(IF(_xlfn.XLOOKUP($C1760,tbl_StartedStatus[Bold ID],tbl_StartedStatus[Started])="Started","Yes",IF(_xlfn.XLOOKUP($C1760,tbl_StartedStatus[Bold ID],tbl_StartedStatus[Started])="No Show","No Show","")),""))</f>
        <v/>
      </c>
    </row>
    <row r="1761" spans="1:8" ht="15" customHeight="1" thickBot="1">
      <c r="A1761" s="38" t="str">
        <f>IF($C1761="","",IFERROR(_xlfn.XLOOKUP($C1761,'1.PrepList'!$I$2:$I$1500,'1.PrepList'!$G$2:$G$1500,"")&amp;"",""))</f>
        <v/>
      </c>
      <c r="B1761" s="38" t="str">
        <f>IF($C1761="","",IFERROR(_xlfn.XLOOKUP($C1761,'1.PrepList'!$I$2:$I$1500,'1.PrepList'!$H$2:$H$1500,"")&amp;"",""))</f>
        <v/>
      </c>
      <c r="C1761" s="38"/>
      <c r="D1761" s="38" t="str">
        <f>IF($C1761="","",IFERROR(_xlfn.XLOOKUP($C1761,'1.PrepList'!$I$2:$I$1500,'1.PrepList'!$J$2:$J$1500,"")&amp;"",""))</f>
        <v/>
      </c>
      <c r="E1761" s="38" t="str">
        <f>IF($C1761="","",IFERROR(_xlfn.XLOOKUP($C1761,'1.PrepList'!$I$2:$I$1500,'1.PrepList'!$N$2:$N$1500,"")&amp;"",""))</f>
        <v/>
      </c>
      <c r="F1761" s="638" t="str">
        <f>IF($C1761="","",IFERROR(_xlfn.XLOOKUP($C1761,'1.PrepList'!$I$2:$I$1500,'1.PrepList'!$K$2:$K$1500,"")&amp;"",""))</f>
        <v/>
      </c>
      <c r="H1761" s="644" t="str">
        <f>IF($C1761="","",IFERROR(IF(_xlfn.XLOOKUP($C1761,tbl_StartedStatus[Bold ID],tbl_StartedStatus[Started])="Started","Yes",IF(_xlfn.XLOOKUP($C1761,tbl_StartedStatus[Bold ID],tbl_StartedStatus[Started])="No Show","No Show","")),""))</f>
        <v/>
      </c>
    </row>
    <row r="1762" spans="1:8" ht="15" customHeight="1" thickBot="1">
      <c r="A1762" s="38" t="str">
        <f>IF($C1762="","",IFERROR(_xlfn.XLOOKUP($C1762,'1.PrepList'!$I$2:$I$1500,'1.PrepList'!$G$2:$G$1500,"")&amp;"",""))</f>
        <v/>
      </c>
      <c r="B1762" s="38" t="str">
        <f>IF($C1762="","",IFERROR(_xlfn.XLOOKUP($C1762,'1.PrepList'!$I$2:$I$1500,'1.PrepList'!$H$2:$H$1500,"")&amp;"",""))</f>
        <v/>
      </c>
      <c r="C1762" s="38"/>
      <c r="D1762" s="38" t="str">
        <f>IF($C1762="","",IFERROR(_xlfn.XLOOKUP($C1762,'1.PrepList'!$I$2:$I$1500,'1.PrepList'!$J$2:$J$1500,"")&amp;"",""))</f>
        <v/>
      </c>
      <c r="E1762" s="38" t="str">
        <f>IF($C1762="","",IFERROR(_xlfn.XLOOKUP($C1762,'1.PrepList'!$I$2:$I$1500,'1.PrepList'!$N$2:$N$1500,"")&amp;"",""))</f>
        <v/>
      </c>
      <c r="F1762" s="638" t="str">
        <f>IF($C1762="","",IFERROR(_xlfn.XLOOKUP($C1762,'1.PrepList'!$I$2:$I$1500,'1.PrepList'!$K$2:$K$1500,"")&amp;"",""))</f>
        <v/>
      </c>
      <c r="H1762" s="644" t="str">
        <f>IF($C1762="","",IFERROR(IF(_xlfn.XLOOKUP($C1762,tbl_StartedStatus[Bold ID],tbl_StartedStatus[Started])="Started","Yes",IF(_xlfn.XLOOKUP($C1762,tbl_StartedStatus[Bold ID],tbl_StartedStatus[Started])="No Show","No Show","")),""))</f>
        <v/>
      </c>
    </row>
    <row r="1763" spans="1:8" ht="15" customHeight="1" thickBot="1">
      <c r="A1763" s="38" t="str">
        <f>IF($C1763="","",IFERROR(_xlfn.XLOOKUP($C1763,'1.PrepList'!$I$2:$I$1500,'1.PrepList'!$G$2:$G$1500,"")&amp;"",""))</f>
        <v/>
      </c>
      <c r="B1763" s="38" t="str">
        <f>IF($C1763="","",IFERROR(_xlfn.XLOOKUP($C1763,'1.PrepList'!$I$2:$I$1500,'1.PrepList'!$H$2:$H$1500,"")&amp;"",""))</f>
        <v/>
      </c>
      <c r="C1763" s="38"/>
      <c r="D1763" s="38" t="str">
        <f>IF($C1763="","",IFERROR(_xlfn.XLOOKUP($C1763,'1.PrepList'!$I$2:$I$1500,'1.PrepList'!$J$2:$J$1500,"")&amp;"",""))</f>
        <v/>
      </c>
      <c r="E1763" s="38" t="str">
        <f>IF($C1763="","",IFERROR(_xlfn.XLOOKUP($C1763,'1.PrepList'!$I$2:$I$1500,'1.PrepList'!$N$2:$N$1500,"")&amp;"",""))</f>
        <v/>
      </c>
      <c r="F1763" s="638" t="str">
        <f>IF($C1763="","",IFERROR(_xlfn.XLOOKUP($C1763,'1.PrepList'!$I$2:$I$1500,'1.PrepList'!$K$2:$K$1500,"")&amp;"",""))</f>
        <v/>
      </c>
      <c r="H1763" s="644" t="str">
        <f>IF($C1763="","",IFERROR(IF(_xlfn.XLOOKUP($C1763,tbl_StartedStatus[Bold ID],tbl_StartedStatus[Started])="Started","Yes",IF(_xlfn.XLOOKUP($C1763,tbl_StartedStatus[Bold ID],tbl_StartedStatus[Started])="No Show","No Show","")),""))</f>
        <v/>
      </c>
    </row>
    <row r="1764" spans="1:8" ht="15" customHeight="1" thickBot="1">
      <c r="A1764"/>
      <c r="B1764" s="38"/>
      <c r="C1764" s="38"/>
      <c r="D1764" s="38"/>
      <c r="E1764"/>
      <c r="H1764" s="644" t="str">
        <f>IF($C1764="","",IFERROR(IF(_xlfn.XLOOKUP($C1764,tbl_StartedStatus[Bold ID],tbl_StartedStatus[Started])="Started","Yes",IF(_xlfn.XLOOKUP($C1764,tbl_StartedStatus[Bold ID],tbl_StartedStatus[Started])="No Show","No Show","")),""))</f>
        <v/>
      </c>
    </row>
    <row r="1765" spans="1:8" ht="15" customHeight="1" thickBot="1">
      <c r="A1765" s="38" t="str">
        <f>IF($C1765="","",IFERROR(_xlfn.XLOOKUP($C1765,'1.PrepList'!$I$2:$I$1500,'1.PrepList'!$G$2:$G$1500,"")&amp;"",""))</f>
        <v/>
      </c>
      <c r="B1765" s="38" t="str">
        <f>IF($C1765="","",IFERROR(_xlfn.XLOOKUP($C1765,'1.PrepList'!$I$2:$I$1500,'1.PrepList'!$H$2:$H$1500,"")&amp;"",""))</f>
        <v/>
      </c>
      <c r="C1765" s="38"/>
      <c r="D1765" s="38" t="str">
        <f>IF($C1765="","",IFERROR(_xlfn.XLOOKUP($C1765,'1.PrepList'!$I$2:$I$1500,'1.PrepList'!$J$2:$J$1500,"")&amp;"",""))</f>
        <v/>
      </c>
      <c r="E1765" s="38" t="str">
        <f>IF($C1765="","",IFERROR(_xlfn.XLOOKUP($C1765,'1.PrepList'!$I$2:$I$1500,'1.PrepList'!$N$2:$N$1500,"")&amp;"",""))</f>
        <v/>
      </c>
      <c r="F1765" s="638" t="str">
        <f>IF($C1765="","",IFERROR(_xlfn.XLOOKUP($C1765,'1.PrepList'!$I$2:$I$1500,'1.PrepList'!$K$2:$K$1500,"")&amp;"",""))</f>
        <v/>
      </c>
      <c r="H1765" s="644" t="str">
        <f>IF($C1765="","",IFERROR(IF(_xlfn.XLOOKUP($C1765,tbl_StartedStatus[Bold ID],tbl_StartedStatus[Started])="Started","Yes",IF(_xlfn.XLOOKUP($C1765,tbl_StartedStatus[Bold ID],tbl_StartedStatus[Started])="No Show","No Show","")),""))</f>
        <v/>
      </c>
    </row>
    <row r="1766" spans="1:8" ht="15" customHeight="1" thickBot="1">
      <c r="A1766" s="38" t="str">
        <f>IF($C1766="","",IFERROR(_xlfn.XLOOKUP($C1766,'1.PrepList'!$I$2:$I$1500,'1.PrepList'!$G$2:$G$1500,"")&amp;"",""))</f>
        <v/>
      </c>
      <c r="B1766" s="38" t="str">
        <f>IF($C1766="","",IFERROR(_xlfn.XLOOKUP($C1766,'1.PrepList'!$I$2:$I$1500,'1.PrepList'!$H$2:$H$1500,"")&amp;"",""))</f>
        <v/>
      </c>
      <c r="C1766" s="38"/>
      <c r="D1766" s="38" t="str">
        <f>IF($C1766="","",IFERROR(_xlfn.XLOOKUP($C1766,'1.PrepList'!$I$2:$I$1500,'1.PrepList'!$J$2:$J$1500,"")&amp;"",""))</f>
        <v/>
      </c>
      <c r="E1766" s="38" t="str">
        <f>IF($C1766="","",IFERROR(_xlfn.XLOOKUP($C1766,'1.PrepList'!$I$2:$I$1500,'1.PrepList'!$N$2:$N$1500,"")&amp;"",""))</f>
        <v/>
      </c>
      <c r="F1766" s="638" t="str">
        <f>IF($C1766="","",IFERROR(_xlfn.XLOOKUP($C1766,'1.PrepList'!$I$2:$I$1500,'1.PrepList'!$K$2:$K$1500,"")&amp;"",""))</f>
        <v/>
      </c>
      <c r="H1766" s="644" t="str">
        <f>IF($C1766="","",IFERROR(IF(_xlfn.XLOOKUP($C1766,tbl_StartedStatus[Bold ID],tbl_StartedStatus[Started])="Started","Yes",IF(_xlfn.XLOOKUP($C1766,tbl_StartedStatus[Bold ID],tbl_StartedStatus[Started])="No Show","No Show","")),""))</f>
        <v/>
      </c>
    </row>
    <row r="1767" spans="1:8" ht="15" customHeight="1" thickBot="1">
      <c r="A1767" s="38" t="str">
        <f>IF($C1767="","",IFERROR(_xlfn.XLOOKUP($C1767,'1.PrepList'!$I$2:$I$1500,'1.PrepList'!$G$2:$G$1500,"")&amp;"",""))</f>
        <v/>
      </c>
      <c r="B1767" s="38" t="str">
        <f>IF($C1767="","",IFERROR(_xlfn.XLOOKUP($C1767,'1.PrepList'!$I$2:$I$1500,'1.PrepList'!$H$2:$H$1500,"")&amp;"",""))</f>
        <v/>
      </c>
      <c r="C1767" s="38"/>
      <c r="D1767" s="38" t="str">
        <f>IF($C1767="","",IFERROR(_xlfn.XLOOKUP($C1767,'1.PrepList'!$I$2:$I$1500,'1.PrepList'!$J$2:$J$1500,"")&amp;"",""))</f>
        <v/>
      </c>
      <c r="E1767" s="38" t="str">
        <f>IF($C1767="","",IFERROR(_xlfn.XLOOKUP($C1767,'1.PrepList'!$I$2:$I$1500,'1.PrepList'!$N$2:$N$1500,"")&amp;"",""))</f>
        <v/>
      </c>
      <c r="F1767" s="638" t="str">
        <f>IF($C1767="","",IFERROR(_xlfn.XLOOKUP($C1767,'1.PrepList'!$I$2:$I$1500,'1.PrepList'!$K$2:$K$1500,"")&amp;"",""))</f>
        <v/>
      </c>
      <c r="H1767" s="644" t="str">
        <f>IF($C1767="","",IFERROR(IF(_xlfn.XLOOKUP($C1767,tbl_StartedStatus[Bold ID],tbl_StartedStatus[Started])="Started","Yes",IF(_xlfn.XLOOKUP($C1767,tbl_StartedStatus[Bold ID],tbl_StartedStatus[Started])="No Show","No Show","")),""))</f>
        <v/>
      </c>
    </row>
    <row r="1768" spans="1:8" ht="15" customHeight="1" thickBot="1">
      <c r="A1768" s="38" t="str">
        <f>IF($C1768="","",IFERROR(_xlfn.XLOOKUP($C1768,'1.PrepList'!$I$2:$I$1500,'1.PrepList'!$G$2:$G$1500,"")&amp;"",""))</f>
        <v/>
      </c>
      <c r="B1768" s="38" t="str">
        <f>IF($C1768="","",IFERROR(_xlfn.XLOOKUP($C1768,'1.PrepList'!$I$2:$I$1500,'1.PrepList'!$H$2:$H$1500,"")&amp;"",""))</f>
        <v/>
      </c>
      <c r="C1768" s="38"/>
      <c r="D1768" s="38" t="str">
        <f>IF($C1768="","",IFERROR(_xlfn.XLOOKUP($C1768,'1.PrepList'!$I$2:$I$1500,'1.PrepList'!$J$2:$J$1500,"")&amp;"",""))</f>
        <v/>
      </c>
      <c r="E1768" s="38" t="str">
        <f>IF($C1768="","",IFERROR(_xlfn.XLOOKUP($C1768,'1.PrepList'!$I$2:$I$1500,'1.PrepList'!$N$2:$N$1500,"")&amp;"",""))</f>
        <v/>
      </c>
      <c r="F1768" s="638" t="str">
        <f>IF($C1768="","",IFERROR(_xlfn.XLOOKUP($C1768,'1.PrepList'!$I$2:$I$1500,'1.PrepList'!$K$2:$K$1500,"")&amp;"",""))</f>
        <v/>
      </c>
      <c r="H1768" s="644" t="str">
        <f>IF($C1768="","",IFERROR(IF(_xlfn.XLOOKUP($C1768,tbl_StartedStatus[Bold ID],tbl_StartedStatus[Started])="Started","Yes",IF(_xlfn.XLOOKUP($C1768,tbl_StartedStatus[Bold ID],tbl_StartedStatus[Started])="No Show","No Show","")),""))</f>
        <v/>
      </c>
    </row>
    <row r="1769" spans="1:8" ht="15" customHeight="1" thickBot="1">
      <c r="A1769" s="38" t="str">
        <f>IF($C1769="","",IFERROR(_xlfn.XLOOKUP($C1769,'1.PrepList'!$I$2:$I$1500,'1.PrepList'!$G$2:$G$1500,"")&amp;"",""))</f>
        <v/>
      </c>
      <c r="B1769" s="38" t="str">
        <f>IF($C1769="","",IFERROR(_xlfn.XLOOKUP($C1769,'1.PrepList'!$I$2:$I$1500,'1.PrepList'!$H$2:$H$1500,"")&amp;"",""))</f>
        <v/>
      </c>
      <c r="C1769" s="38"/>
      <c r="D1769" s="38" t="str">
        <f>IF($C1769="","",IFERROR(_xlfn.XLOOKUP($C1769,'1.PrepList'!$I$2:$I$1500,'1.PrepList'!$J$2:$J$1500,"")&amp;"",""))</f>
        <v/>
      </c>
      <c r="E1769" s="38" t="str">
        <f>IF($C1769="","",IFERROR(_xlfn.XLOOKUP($C1769,'1.PrepList'!$I$2:$I$1500,'1.PrepList'!$N$2:$N$1500,"")&amp;"",""))</f>
        <v/>
      </c>
      <c r="F1769" s="638" t="str">
        <f>IF($C1769="","",IFERROR(_xlfn.XLOOKUP($C1769,'1.PrepList'!$I$2:$I$1500,'1.PrepList'!$K$2:$K$1500,"")&amp;"",""))</f>
        <v/>
      </c>
      <c r="H1769" s="644" t="str">
        <f>IF($C1769="","",IFERROR(IF(_xlfn.XLOOKUP($C1769,tbl_StartedStatus[Bold ID],tbl_StartedStatus[Started])="Started","Yes",IF(_xlfn.XLOOKUP($C1769,tbl_StartedStatus[Bold ID],tbl_StartedStatus[Started])="No Show","No Show","")),""))</f>
        <v/>
      </c>
    </row>
    <row r="1770" spans="1:8" ht="15" customHeight="1" thickBot="1">
      <c r="A1770" s="38" t="str">
        <f>IF($C1770="","",IFERROR(_xlfn.XLOOKUP($C1770,'1.PrepList'!$I$2:$I$1500,'1.PrepList'!$G$2:$G$1500,"")&amp;"",""))</f>
        <v/>
      </c>
      <c r="B1770" s="38" t="str">
        <f>IF($C1770="","",IFERROR(_xlfn.XLOOKUP($C1770,'1.PrepList'!$I$2:$I$1500,'1.PrepList'!$H$2:$H$1500,"")&amp;"",""))</f>
        <v/>
      </c>
      <c r="C1770" s="38"/>
      <c r="D1770" s="38" t="str">
        <f>IF($C1770="","",IFERROR(_xlfn.XLOOKUP($C1770,'1.PrepList'!$I$2:$I$1500,'1.PrepList'!$J$2:$J$1500,"")&amp;"",""))</f>
        <v/>
      </c>
      <c r="E1770" s="38" t="str">
        <f>IF($C1770="","",IFERROR(_xlfn.XLOOKUP($C1770,'1.PrepList'!$I$2:$I$1500,'1.PrepList'!$N$2:$N$1500,"")&amp;"",""))</f>
        <v/>
      </c>
      <c r="F1770" s="638" t="str">
        <f>IF($C1770="","",IFERROR(_xlfn.XLOOKUP($C1770,'1.PrepList'!$I$2:$I$1500,'1.PrepList'!$K$2:$K$1500,"")&amp;"",""))</f>
        <v/>
      </c>
      <c r="H1770" s="644" t="str">
        <f>IF($C1770="","",IFERROR(IF(_xlfn.XLOOKUP($C1770,tbl_StartedStatus[Bold ID],tbl_StartedStatus[Started])="Started","Yes",IF(_xlfn.XLOOKUP($C1770,tbl_StartedStatus[Bold ID],tbl_StartedStatus[Started])="No Show","No Show","")),""))</f>
        <v/>
      </c>
    </row>
    <row r="1771" spans="1:8" ht="15" customHeight="1" thickBot="1">
      <c r="A1771" s="38" t="str">
        <f>IF($C1771="","",IFERROR(_xlfn.XLOOKUP($C1771,'1.PrepList'!$I$2:$I$1500,'1.PrepList'!$G$2:$G$1500,"")&amp;"",""))</f>
        <v/>
      </c>
      <c r="B1771" s="38" t="str">
        <f>IF($C1771="","",IFERROR(_xlfn.XLOOKUP($C1771,'1.PrepList'!$I$2:$I$1500,'1.PrepList'!$H$2:$H$1500,"")&amp;"",""))</f>
        <v/>
      </c>
      <c r="C1771" s="38"/>
      <c r="D1771" s="38" t="str">
        <f>IF($C1771="","",IFERROR(_xlfn.XLOOKUP($C1771,'1.PrepList'!$I$2:$I$1500,'1.PrepList'!$J$2:$J$1500,"")&amp;"",""))</f>
        <v/>
      </c>
      <c r="E1771" s="38" t="str">
        <f>IF($C1771="","",IFERROR(_xlfn.XLOOKUP($C1771,'1.PrepList'!$I$2:$I$1500,'1.PrepList'!$N$2:$N$1500,"")&amp;"",""))</f>
        <v/>
      </c>
      <c r="F1771" s="638" t="str">
        <f>IF($C1771="","",IFERROR(_xlfn.XLOOKUP($C1771,'1.PrepList'!$I$2:$I$1500,'1.PrepList'!$K$2:$K$1500,"")&amp;"",""))</f>
        <v/>
      </c>
      <c r="H1771" s="644" t="str">
        <f>IF($C1771="","",IFERROR(IF(_xlfn.XLOOKUP($C1771,tbl_StartedStatus[Bold ID],tbl_StartedStatus[Started])="Started","Yes",IF(_xlfn.XLOOKUP($C1771,tbl_StartedStatus[Bold ID],tbl_StartedStatus[Started])="No Show","No Show","")),""))</f>
        <v/>
      </c>
    </row>
    <row r="1772" spans="1:8" ht="15" customHeight="1" thickBot="1">
      <c r="A1772" s="38" t="str">
        <f>IF($C1772="","",IFERROR(_xlfn.XLOOKUP($C1772,'1.PrepList'!$I$2:$I$1500,'1.PrepList'!$G$2:$G$1500,"")&amp;"",""))</f>
        <v/>
      </c>
      <c r="B1772" s="38" t="str">
        <f>IF($C1772="","",IFERROR(_xlfn.XLOOKUP($C1772,'1.PrepList'!$I$2:$I$1500,'1.PrepList'!$H$2:$H$1500,"")&amp;"",""))</f>
        <v/>
      </c>
      <c r="C1772" s="38"/>
      <c r="D1772" s="38" t="str">
        <f>IF($C1772="","",IFERROR(_xlfn.XLOOKUP($C1772,'1.PrepList'!$I$2:$I$1500,'1.PrepList'!$J$2:$J$1500,"")&amp;"",""))</f>
        <v/>
      </c>
      <c r="E1772" s="38" t="str">
        <f>IF($C1772="","",IFERROR(_xlfn.XLOOKUP($C1772,'1.PrepList'!$I$2:$I$1500,'1.PrepList'!$N$2:$N$1500,"")&amp;"",""))</f>
        <v/>
      </c>
      <c r="F1772" s="638" t="str">
        <f>IF($C1772="","",IFERROR(_xlfn.XLOOKUP($C1772,'1.PrepList'!$I$2:$I$1500,'1.PrepList'!$K$2:$K$1500,"")&amp;"",""))</f>
        <v/>
      </c>
      <c r="H1772" s="644" t="str">
        <f>IF($C1772="","",IFERROR(IF(_xlfn.XLOOKUP($C1772,tbl_StartedStatus[Bold ID],tbl_StartedStatus[Started])="Started","Yes",IF(_xlfn.XLOOKUP($C1772,tbl_StartedStatus[Bold ID],tbl_StartedStatus[Started])="No Show","No Show","")),""))</f>
        <v/>
      </c>
    </row>
    <row r="1773" spans="1:8" ht="15" customHeight="1" thickBot="1">
      <c r="A1773" s="38" t="str">
        <f>IF($C1773="","",IFERROR(_xlfn.XLOOKUP($C1773,'1.PrepList'!$I$2:$I$1500,'1.PrepList'!$G$2:$G$1500,"")&amp;"",""))</f>
        <v/>
      </c>
      <c r="B1773" s="38" t="str">
        <f>IF($C1773="","",IFERROR(_xlfn.XLOOKUP($C1773,'1.PrepList'!$I$2:$I$1500,'1.PrepList'!$H$2:$H$1500,"")&amp;"",""))</f>
        <v/>
      </c>
      <c r="C1773" s="38"/>
      <c r="D1773" s="38" t="str">
        <f>IF($C1773="","",IFERROR(_xlfn.XLOOKUP($C1773,'1.PrepList'!$I$2:$I$1500,'1.PrepList'!$J$2:$J$1500,"")&amp;"",""))</f>
        <v/>
      </c>
      <c r="E1773" s="38" t="str">
        <f>IF($C1773="","",IFERROR(_xlfn.XLOOKUP($C1773,'1.PrepList'!$I$2:$I$1500,'1.PrepList'!$N$2:$N$1500,"")&amp;"",""))</f>
        <v/>
      </c>
      <c r="F1773" s="638" t="str">
        <f>IF($C1773="","",IFERROR(_xlfn.XLOOKUP($C1773,'1.PrepList'!$I$2:$I$1500,'1.PrepList'!$K$2:$K$1500,"")&amp;"",""))</f>
        <v/>
      </c>
      <c r="H1773" s="644" t="str">
        <f>IF($C1773="","",IFERROR(IF(_xlfn.XLOOKUP($C1773,tbl_StartedStatus[Bold ID],tbl_StartedStatus[Started])="Started","Yes",IF(_xlfn.XLOOKUP($C1773,tbl_StartedStatus[Bold ID],tbl_StartedStatus[Started])="No Show","No Show","")),""))</f>
        <v/>
      </c>
    </row>
    <row r="1774" spans="1:8" ht="15" customHeight="1" thickBot="1">
      <c r="A1774"/>
      <c r="B1774" s="38"/>
      <c r="C1774"/>
      <c r="D1774" s="38"/>
      <c r="E1774"/>
      <c r="H1774" s="644" t="str">
        <f>IF($C1774="","",IFERROR(IF(_xlfn.XLOOKUP($C1774,tbl_StartedStatus[Bold ID],tbl_StartedStatus[Started])="Started","Yes",IF(_xlfn.XLOOKUP($C1774,tbl_StartedStatus[Bold ID],tbl_StartedStatus[Started])="No Show","No Show","")),""))</f>
        <v/>
      </c>
    </row>
    <row r="1775" spans="1:8" ht="15" customHeight="1" thickBot="1">
      <c r="A1775"/>
      <c r="B1775"/>
      <c r="C1775" s="38"/>
      <c r="D1775"/>
      <c r="E1775"/>
      <c r="H1775" s="644" t="str">
        <f>IF($C1775="","",IFERROR(IF(_xlfn.XLOOKUP($C1775,tbl_StartedStatus[Bold ID],tbl_StartedStatus[Started])="Started","Yes",IF(_xlfn.XLOOKUP($C1775,tbl_StartedStatus[Bold ID],tbl_StartedStatus[Started])="No Show","No Show","")),""))</f>
        <v/>
      </c>
    </row>
    <row r="1776" spans="1:8" ht="15" customHeight="1" thickBot="1">
      <c r="A1776"/>
      <c r="B1776" s="38"/>
      <c r="C1776" s="38"/>
      <c r="D1776" s="38"/>
      <c r="E1776"/>
      <c r="H1776" s="644" t="str">
        <f>IF($C1776="","",IFERROR(IF(_xlfn.XLOOKUP($C1776,tbl_StartedStatus[Bold ID],tbl_StartedStatus[Started])="Started","Yes",IF(_xlfn.XLOOKUP($C1776,tbl_StartedStatus[Bold ID],tbl_StartedStatus[Started])="No Show","No Show","")),""))</f>
        <v/>
      </c>
    </row>
    <row r="1777" spans="1:8" ht="15" customHeight="1" thickBot="1">
      <c r="A1777"/>
      <c r="B1777" s="38"/>
      <c r="C1777" s="38"/>
      <c r="D1777" s="38"/>
      <c r="E1777"/>
      <c r="H1777" s="644" t="str">
        <f>IF($C1777="","",IFERROR(IF(_xlfn.XLOOKUP($C1777,tbl_StartedStatus[Bold ID],tbl_StartedStatus[Started])="Started","Yes",IF(_xlfn.XLOOKUP($C1777,tbl_StartedStatus[Bold ID],tbl_StartedStatus[Started])="No Show","No Show","")),""))</f>
        <v/>
      </c>
    </row>
    <row r="1778" spans="1:8" ht="15" customHeight="1" thickBot="1">
      <c r="A1778"/>
      <c r="B1778" s="38"/>
      <c r="C1778" s="38"/>
      <c r="D1778" s="38"/>
      <c r="E1778"/>
      <c r="H1778" s="644" t="str">
        <f>IF($C1778="","",IFERROR(IF(_xlfn.XLOOKUP($C1778,tbl_StartedStatus[Bold ID],tbl_StartedStatus[Started])="Started","Yes",IF(_xlfn.XLOOKUP($C1778,tbl_StartedStatus[Bold ID],tbl_StartedStatus[Started])="No Show","No Show","")),""))</f>
        <v/>
      </c>
    </row>
    <row r="1779" spans="1:8" ht="15" customHeight="1" thickBot="1">
      <c r="A1779"/>
      <c r="B1779" s="38"/>
      <c r="C1779"/>
      <c r="D1779" s="38"/>
      <c r="E1779"/>
      <c r="H1779" s="644" t="str">
        <f>IF($C1779="","",IFERROR(IF(_xlfn.XLOOKUP($C1779,tbl_StartedStatus[Bold ID],tbl_StartedStatus[Started])="Started","Yes",IF(_xlfn.XLOOKUP($C1779,tbl_StartedStatus[Bold ID],tbl_StartedStatus[Started])="No Show","No Show","")),""))</f>
        <v/>
      </c>
    </row>
    <row r="1780" spans="1:8" ht="15" customHeight="1" thickBot="1">
      <c r="A1780"/>
      <c r="B1780"/>
      <c r="C1780" s="38"/>
      <c r="D1780"/>
      <c r="E1780"/>
      <c r="H1780" s="644" t="str">
        <f>IF($C1780="","",IFERROR(IF(_xlfn.XLOOKUP($C1780,tbl_StartedStatus[Bold ID],tbl_StartedStatus[Started])="Started","Yes",IF(_xlfn.XLOOKUP($C1780,tbl_StartedStatus[Bold ID],tbl_StartedStatus[Started])="No Show","No Show","")),""))</f>
        <v/>
      </c>
    </row>
    <row r="1781" spans="1:8" ht="15" customHeight="1" thickBot="1">
      <c r="A1781"/>
      <c r="B1781" s="38"/>
      <c r="C1781" s="38"/>
      <c r="D1781" s="38"/>
      <c r="E1781"/>
      <c r="H1781" s="644" t="str">
        <f>IF($C1781="","",IFERROR(IF(_xlfn.XLOOKUP($C1781,tbl_StartedStatus[Bold ID],tbl_StartedStatus[Started])="Started","Yes",IF(_xlfn.XLOOKUP($C1781,tbl_StartedStatus[Bold ID],tbl_StartedStatus[Started])="No Show","No Show","")),""))</f>
        <v/>
      </c>
    </row>
    <row r="1782" spans="1:8" ht="15" customHeight="1" thickBot="1">
      <c r="A1782"/>
      <c r="B1782" s="38"/>
      <c r="C1782" s="38"/>
      <c r="D1782" s="38"/>
      <c r="E1782"/>
      <c r="H1782" s="644" t="str">
        <f>IF($C1782="","",IFERROR(IF(_xlfn.XLOOKUP($C1782,tbl_StartedStatus[Bold ID],tbl_StartedStatus[Started])="Started","Yes",IF(_xlfn.XLOOKUP($C1782,tbl_StartedStatus[Bold ID],tbl_StartedStatus[Started])="No Show","No Show","")),""))</f>
        <v/>
      </c>
    </row>
    <row r="1783" spans="1:8" ht="15" customHeight="1" thickBot="1">
      <c r="A1783"/>
      <c r="B1783" s="38"/>
      <c r="C1783" s="38"/>
      <c r="D1783" s="38"/>
      <c r="E1783"/>
      <c r="H1783" s="644" t="str">
        <f>IF($C1783="","",IFERROR(IF(_xlfn.XLOOKUP($C1783,tbl_StartedStatus[Bold ID],tbl_StartedStatus[Started])="Started","Yes",IF(_xlfn.XLOOKUP($C1783,tbl_StartedStatus[Bold ID],tbl_StartedStatus[Started])="No Show","No Show","")),""))</f>
        <v/>
      </c>
    </row>
    <row r="1784" spans="1:8" ht="15" customHeight="1" thickBot="1">
      <c r="A1784"/>
      <c r="B1784" s="38"/>
      <c r="C1784" s="38"/>
      <c r="D1784" s="38"/>
      <c r="E1784"/>
      <c r="H1784" s="644" t="str">
        <f>IF($C1784="","",IFERROR(IF(_xlfn.XLOOKUP($C1784,tbl_StartedStatus[Bold ID],tbl_StartedStatus[Started])="Started","Yes",IF(_xlfn.XLOOKUP($C1784,tbl_StartedStatus[Bold ID],tbl_StartedStatus[Started])="No Show","No Show","")),""))</f>
        <v/>
      </c>
    </row>
    <row r="1785" spans="1:8" ht="15" customHeight="1" thickBot="1">
      <c r="A1785"/>
      <c r="B1785" s="38"/>
      <c r="C1785" s="38"/>
      <c r="D1785" s="38"/>
      <c r="E1785"/>
      <c r="H1785" s="644" t="str">
        <f>IF($C1785="","",IFERROR(IF(_xlfn.XLOOKUP($C1785,tbl_StartedStatus[Bold ID],tbl_StartedStatus[Started])="Started","Yes",IF(_xlfn.XLOOKUP($C1785,tbl_StartedStatus[Bold ID],tbl_StartedStatus[Started])="No Show","No Show","")),""))</f>
        <v/>
      </c>
    </row>
    <row r="1786" spans="1:8" ht="15" customHeight="1" thickBot="1">
      <c r="A1786"/>
      <c r="B1786" s="38"/>
      <c r="C1786" s="38"/>
      <c r="D1786" s="38"/>
      <c r="E1786"/>
      <c r="H1786" s="644" t="str">
        <f>IF($C1786="","",IFERROR(IF(_xlfn.XLOOKUP($C1786,tbl_StartedStatus[Bold ID],tbl_StartedStatus[Started])="Started","Yes",IF(_xlfn.XLOOKUP($C1786,tbl_StartedStatus[Bold ID],tbl_StartedStatus[Started])="No Show","No Show","")),""))</f>
        <v/>
      </c>
    </row>
    <row r="1787" spans="1:8" ht="15" customHeight="1" thickBot="1">
      <c r="A1787"/>
      <c r="B1787" s="38"/>
      <c r="C1787" s="38"/>
      <c r="D1787" s="38"/>
      <c r="E1787"/>
      <c r="H1787" s="644" t="str">
        <f>IF($C1787="","",IFERROR(IF(_xlfn.XLOOKUP($C1787,tbl_StartedStatus[Bold ID],tbl_StartedStatus[Started])="Started","Yes",IF(_xlfn.XLOOKUP($C1787,tbl_StartedStatus[Bold ID],tbl_StartedStatus[Started])="No Show","No Show","")),""))</f>
        <v/>
      </c>
    </row>
    <row r="1788" spans="1:8" ht="15" customHeight="1" thickBot="1">
      <c r="A1788"/>
      <c r="B1788" s="38"/>
      <c r="C1788" s="38"/>
      <c r="D1788" s="38"/>
      <c r="E1788"/>
      <c r="H1788" s="644" t="str">
        <f>IF($C1788="","",IFERROR(IF(_xlfn.XLOOKUP($C1788,tbl_StartedStatus[Bold ID],tbl_StartedStatus[Started])="Started","Yes",IF(_xlfn.XLOOKUP($C1788,tbl_StartedStatus[Bold ID],tbl_StartedStatus[Started])="No Show","No Show","")),""))</f>
        <v/>
      </c>
    </row>
    <row r="1789" spans="1:8" ht="15" customHeight="1" thickBot="1">
      <c r="A1789"/>
      <c r="B1789" s="38"/>
      <c r="C1789" s="38"/>
      <c r="D1789" s="38"/>
      <c r="E1789"/>
      <c r="H1789" s="644" t="str">
        <f>IF($C1789="","",IFERROR(IF(_xlfn.XLOOKUP($C1789,tbl_StartedStatus[Bold ID],tbl_StartedStatus[Started])="Started","Yes",IF(_xlfn.XLOOKUP($C1789,tbl_StartedStatus[Bold ID],tbl_StartedStatus[Started])="No Show","No Show","")),""))</f>
        <v/>
      </c>
    </row>
    <row r="1790" spans="1:8" ht="15" customHeight="1" thickBot="1">
      <c r="A1790"/>
      <c r="B1790" s="38"/>
      <c r="C1790" s="38"/>
      <c r="D1790" s="38"/>
      <c r="E1790"/>
      <c r="H1790" s="644" t="str">
        <f>IF($C1790="","",IFERROR(IF(_xlfn.XLOOKUP($C1790,tbl_StartedStatus[Bold ID],tbl_StartedStatus[Started])="Started","Yes",IF(_xlfn.XLOOKUP($C1790,tbl_StartedStatus[Bold ID],tbl_StartedStatus[Started])="No Show","No Show","")),""))</f>
        <v/>
      </c>
    </row>
    <row r="1791" spans="1:8" ht="15" customHeight="1" thickBot="1">
      <c r="A1791"/>
      <c r="B1791" s="38"/>
      <c r="C1791" s="38"/>
      <c r="D1791" s="38"/>
      <c r="E1791"/>
      <c r="H1791" s="644" t="str">
        <f>IF($C1791="","",IFERROR(IF(_xlfn.XLOOKUP($C1791,tbl_StartedStatus[Bold ID],tbl_StartedStatus[Started])="Started","Yes",IF(_xlfn.XLOOKUP($C1791,tbl_StartedStatus[Bold ID],tbl_StartedStatus[Started])="No Show","No Show","")),""))</f>
        <v/>
      </c>
    </row>
    <row r="1792" spans="1:8" ht="15" customHeight="1" thickBot="1">
      <c r="A1792"/>
      <c r="B1792" s="38"/>
      <c r="C1792" s="38"/>
      <c r="D1792" s="38"/>
      <c r="E1792"/>
      <c r="H1792" s="644" t="str">
        <f>IF($C1792="","",IFERROR(IF(_xlfn.XLOOKUP($C1792,tbl_StartedStatus[Bold ID],tbl_StartedStatus[Started])="Started","Yes",IF(_xlfn.XLOOKUP($C1792,tbl_StartedStatus[Bold ID],tbl_StartedStatus[Started])="No Show","No Show","")),""))</f>
        <v/>
      </c>
    </row>
    <row r="1793" spans="1:8" ht="15" customHeight="1" thickBot="1">
      <c r="A1793"/>
      <c r="B1793" s="38"/>
      <c r="C1793" s="38"/>
      <c r="D1793" s="38"/>
      <c r="E1793"/>
      <c r="H1793" s="644" t="str">
        <f>IF($C1793="","",IFERROR(IF(_xlfn.XLOOKUP($C1793,tbl_StartedStatus[Bold ID],tbl_StartedStatus[Started])="Started","Yes",IF(_xlfn.XLOOKUP($C1793,tbl_StartedStatus[Bold ID],tbl_StartedStatus[Started])="No Show","No Show","")),""))</f>
        <v/>
      </c>
    </row>
    <row r="1794" spans="1:8" ht="15" customHeight="1" thickBot="1">
      <c r="A1794"/>
      <c r="B1794" s="38"/>
      <c r="C1794" s="38"/>
      <c r="D1794" s="38"/>
      <c r="E1794"/>
      <c r="H1794" s="644" t="str">
        <f>IF($C1794="","",IFERROR(IF(_xlfn.XLOOKUP($C1794,tbl_StartedStatus[Bold ID],tbl_StartedStatus[Started])="Started","Yes",IF(_xlfn.XLOOKUP($C1794,tbl_StartedStatus[Bold ID],tbl_StartedStatus[Started])="No Show","No Show","")),""))</f>
        <v/>
      </c>
    </row>
    <row r="1795" spans="1:8" ht="15" customHeight="1" thickBot="1">
      <c r="A1795"/>
      <c r="B1795" s="38"/>
      <c r="C1795" s="38"/>
      <c r="D1795" s="38"/>
      <c r="E1795"/>
      <c r="H1795" s="644" t="str">
        <f>IF($C1795="","",IFERROR(IF(_xlfn.XLOOKUP($C1795,tbl_StartedStatus[Bold ID],tbl_StartedStatus[Started])="Started","Yes",IF(_xlfn.XLOOKUP($C1795,tbl_StartedStatus[Bold ID],tbl_StartedStatus[Started])="No Show","No Show","")),""))</f>
        <v/>
      </c>
    </row>
    <row r="1796" spans="1:8" ht="15" customHeight="1" thickBot="1">
      <c r="A1796"/>
      <c r="B1796" s="38"/>
      <c r="C1796"/>
      <c r="D1796" s="38"/>
      <c r="E1796"/>
      <c r="H1796" s="644" t="str">
        <f>IF($C1796="","",IFERROR(IF(_xlfn.XLOOKUP($C1796,tbl_StartedStatus[Bold ID],tbl_StartedStatus[Started])="Started","Yes",IF(_xlfn.XLOOKUP($C1796,tbl_StartedStatus[Bold ID],tbl_StartedStatus[Started])="No Show","No Show","")),""))</f>
        <v/>
      </c>
    </row>
    <row r="1797" spans="1:8" ht="15" customHeight="1" thickBot="1">
      <c r="A1797"/>
      <c r="B1797"/>
      <c r="C1797" s="38"/>
      <c r="D1797"/>
      <c r="E1797"/>
      <c r="H1797" s="644" t="str">
        <f>IF($C1797="","",IFERROR(IF(_xlfn.XLOOKUP($C1797,tbl_StartedStatus[Bold ID],tbl_StartedStatus[Started])="Started","Yes",IF(_xlfn.XLOOKUP($C1797,tbl_StartedStatus[Bold ID],tbl_StartedStatus[Started])="No Show","No Show","")),""))</f>
        <v/>
      </c>
    </row>
    <row r="1798" spans="1:8" ht="15" customHeight="1" thickBot="1">
      <c r="A1798"/>
      <c r="B1798" s="38"/>
      <c r="C1798" s="38"/>
      <c r="D1798" s="38"/>
      <c r="E1798"/>
      <c r="H1798" s="644" t="str">
        <f>IF($C1798="","",IFERROR(IF(_xlfn.XLOOKUP($C1798,tbl_StartedStatus[Bold ID],tbl_StartedStatus[Started])="Started","Yes",IF(_xlfn.XLOOKUP($C1798,tbl_StartedStatus[Bold ID],tbl_StartedStatus[Started])="No Show","No Show","")),""))</f>
        <v/>
      </c>
    </row>
    <row r="1799" spans="1:8" ht="15" customHeight="1" thickBot="1">
      <c r="A1799"/>
      <c r="B1799" s="38"/>
      <c r="C1799" s="38"/>
      <c r="D1799" s="38"/>
      <c r="E1799"/>
      <c r="H1799" s="644" t="str">
        <f>IF($C1799="","",IFERROR(IF(_xlfn.XLOOKUP($C1799,tbl_StartedStatus[Bold ID],tbl_StartedStatus[Started])="Started","Yes",IF(_xlfn.XLOOKUP($C1799,tbl_StartedStatus[Bold ID],tbl_StartedStatus[Started])="No Show","No Show","")),""))</f>
        <v/>
      </c>
    </row>
    <row r="1800" spans="1:8" ht="15" customHeight="1" thickBot="1">
      <c r="A1800"/>
      <c r="B1800" s="38"/>
      <c r="C1800" s="38"/>
      <c r="D1800" s="38"/>
      <c r="E1800"/>
      <c r="H1800" s="644" t="str">
        <f>IF($C1800="","",IFERROR(IF(_xlfn.XLOOKUP($C1800,tbl_StartedStatus[Bold ID],tbl_StartedStatus[Started])="Started","Yes",IF(_xlfn.XLOOKUP($C1800,tbl_StartedStatus[Bold ID],tbl_StartedStatus[Started])="No Show","No Show","")),""))</f>
        <v/>
      </c>
    </row>
    <row r="1801" spans="1:8" ht="15" customHeight="1" thickBot="1">
      <c r="A1801"/>
      <c r="B1801" s="38"/>
      <c r="C1801" s="38"/>
      <c r="D1801" s="38"/>
      <c r="E1801"/>
      <c r="H1801" s="644" t="str">
        <f>IF($C1801="","",IFERROR(IF(_xlfn.XLOOKUP($C1801,tbl_StartedStatus[Bold ID],tbl_StartedStatus[Started])="Started","Yes",IF(_xlfn.XLOOKUP($C1801,tbl_StartedStatus[Bold ID],tbl_StartedStatus[Started])="No Show","No Show","")),""))</f>
        <v/>
      </c>
    </row>
    <row r="1802" spans="1:8" ht="15" customHeight="1" thickBot="1">
      <c r="A1802"/>
      <c r="B1802" s="38"/>
      <c r="C1802" s="38"/>
      <c r="D1802" s="38"/>
      <c r="E1802"/>
      <c r="H1802" s="644" t="str">
        <f>IF($C1802="","",IFERROR(IF(_xlfn.XLOOKUP($C1802,tbl_StartedStatus[Bold ID],tbl_StartedStatus[Started])="Started","Yes",IF(_xlfn.XLOOKUP($C1802,tbl_StartedStatus[Bold ID],tbl_StartedStatus[Started])="No Show","No Show","")),""))</f>
        <v/>
      </c>
    </row>
    <row r="1803" spans="1:8" ht="15" customHeight="1" thickBot="1">
      <c r="A1803"/>
      <c r="B1803" s="38"/>
      <c r="C1803" s="38"/>
      <c r="D1803" s="38"/>
      <c r="E1803"/>
      <c r="H1803" s="644" t="str">
        <f>IF($C1803="","",IFERROR(IF(_xlfn.XLOOKUP($C1803,tbl_StartedStatus[Bold ID],tbl_StartedStatus[Started])="Started","Yes",IF(_xlfn.XLOOKUP($C1803,tbl_StartedStatus[Bold ID],tbl_StartedStatus[Started])="No Show","No Show","")),""))</f>
        <v/>
      </c>
    </row>
    <row r="1804" spans="1:8" ht="15" customHeight="1" thickBot="1">
      <c r="A1804"/>
      <c r="B1804" s="38"/>
      <c r="C1804" s="38"/>
      <c r="D1804" s="38"/>
      <c r="E1804"/>
      <c r="H1804" s="644" t="str">
        <f>IF($C1804="","",IFERROR(IF(_xlfn.XLOOKUP($C1804,tbl_StartedStatus[Bold ID],tbl_StartedStatus[Started])="Started","Yes",IF(_xlfn.XLOOKUP($C1804,tbl_StartedStatus[Bold ID],tbl_StartedStatus[Started])="No Show","No Show","")),""))</f>
        <v/>
      </c>
    </row>
    <row r="1805" spans="1:8" ht="15" customHeight="1" thickBot="1">
      <c r="A1805"/>
      <c r="B1805" s="38"/>
      <c r="C1805" s="38"/>
      <c r="D1805" s="38"/>
      <c r="E1805"/>
      <c r="H1805" s="644" t="str">
        <f>IF($C1805="","",IFERROR(IF(_xlfn.XLOOKUP($C1805,tbl_StartedStatus[Bold ID],tbl_StartedStatus[Started])="Started","Yes",IF(_xlfn.XLOOKUP($C1805,tbl_StartedStatus[Bold ID],tbl_StartedStatus[Started])="No Show","No Show","")),""))</f>
        <v/>
      </c>
    </row>
    <row r="1806" spans="1:8" ht="15" customHeight="1" thickBot="1">
      <c r="A1806"/>
      <c r="B1806" s="38"/>
      <c r="C1806" s="38"/>
      <c r="D1806" s="38"/>
      <c r="E1806"/>
      <c r="H1806" s="644" t="str">
        <f>IF($C1806="","",IFERROR(IF(_xlfn.XLOOKUP($C1806,tbl_StartedStatus[Bold ID],tbl_StartedStatus[Started])="Started","Yes",IF(_xlfn.XLOOKUP($C1806,tbl_StartedStatus[Bold ID],tbl_StartedStatus[Started])="No Show","No Show","")),""))</f>
        <v/>
      </c>
    </row>
    <row r="1807" spans="1:8" ht="15" customHeight="1" thickBot="1">
      <c r="A1807"/>
      <c r="B1807" s="38"/>
      <c r="C1807" s="38"/>
      <c r="D1807" s="38"/>
      <c r="E1807"/>
      <c r="H1807" s="644" t="str">
        <f>IF($C1807="","",IFERROR(IF(_xlfn.XLOOKUP($C1807,tbl_StartedStatus[Bold ID],tbl_StartedStatus[Started])="Started","Yes",IF(_xlfn.XLOOKUP($C1807,tbl_StartedStatus[Bold ID],tbl_StartedStatus[Started])="No Show","No Show","")),""))</f>
        <v/>
      </c>
    </row>
    <row r="1808" spans="1:8" ht="15" customHeight="1" thickBot="1">
      <c r="A1808"/>
      <c r="B1808" s="38"/>
      <c r="C1808" s="38"/>
      <c r="D1808" s="38"/>
      <c r="E1808"/>
      <c r="H1808" s="644" t="str">
        <f>IF($C1808="","",IFERROR(IF(_xlfn.XLOOKUP($C1808,tbl_StartedStatus[Bold ID],tbl_StartedStatus[Started])="Started","Yes",IF(_xlfn.XLOOKUP($C1808,tbl_StartedStatus[Bold ID],tbl_StartedStatus[Started])="No Show","No Show","")),""))</f>
        <v/>
      </c>
    </row>
    <row r="1809" spans="1:8" ht="15" customHeight="1" thickBot="1">
      <c r="A1809"/>
      <c r="B1809" s="38"/>
      <c r="C1809" s="38"/>
      <c r="D1809" s="38"/>
      <c r="E1809"/>
      <c r="H1809" s="644" t="str">
        <f>IF($C1809="","",IFERROR(IF(_xlfn.XLOOKUP($C1809,tbl_StartedStatus[Bold ID],tbl_StartedStatus[Started])="Started","Yes",IF(_xlfn.XLOOKUP($C1809,tbl_StartedStatus[Bold ID],tbl_StartedStatus[Started])="No Show","No Show","")),""))</f>
        <v/>
      </c>
    </row>
    <row r="1810" spans="1:8" ht="15" customHeight="1" thickBot="1">
      <c r="A1810"/>
      <c r="B1810" s="38"/>
      <c r="C1810" s="38"/>
      <c r="D1810" s="38"/>
      <c r="E1810"/>
      <c r="H1810" s="644" t="str">
        <f>IF($C1810="","",IFERROR(IF(_xlfn.XLOOKUP($C1810,tbl_StartedStatus[Bold ID],tbl_StartedStatus[Started])="Started","Yes",IF(_xlfn.XLOOKUP($C1810,tbl_StartedStatus[Bold ID],tbl_StartedStatus[Started])="No Show","No Show","")),""))</f>
        <v/>
      </c>
    </row>
    <row r="1811" spans="1:8" ht="15" customHeight="1" thickBot="1">
      <c r="A1811"/>
      <c r="B1811" s="38"/>
      <c r="C1811" s="38"/>
      <c r="D1811" s="38"/>
      <c r="E1811"/>
      <c r="H1811" s="644" t="str">
        <f>IF($C1811="","",IFERROR(IF(_xlfn.XLOOKUP($C1811,tbl_StartedStatus[Bold ID],tbl_StartedStatus[Started])="Started","Yes",IF(_xlfn.XLOOKUP($C1811,tbl_StartedStatus[Bold ID],tbl_StartedStatus[Started])="No Show","No Show","")),""))</f>
        <v/>
      </c>
    </row>
    <row r="1812" spans="1:8" ht="15" customHeight="1" thickBot="1">
      <c r="A1812"/>
      <c r="B1812" s="38"/>
      <c r="C1812" s="38"/>
      <c r="D1812" s="38"/>
      <c r="E1812"/>
      <c r="H1812" s="644" t="str">
        <f>IF($C1812="","",IFERROR(IF(_xlfn.XLOOKUP($C1812,tbl_StartedStatus[Bold ID],tbl_StartedStatus[Started])="Started","Yes",IF(_xlfn.XLOOKUP($C1812,tbl_StartedStatus[Bold ID],tbl_StartedStatus[Started])="No Show","No Show","")),""))</f>
        <v/>
      </c>
    </row>
    <row r="1813" spans="1:8" ht="15" customHeight="1" thickBot="1">
      <c r="A1813"/>
      <c r="B1813" s="38"/>
      <c r="C1813" s="38"/>
      <c r="D1813" s="38"/>
      <c r="E1813"/>
      <c r="H1813" s="644" t="str">
        <f>IF($C1813="","",IFERROR(IF(_xlfn.XLOOKUP($C1813,tbl_StartedStatus[Bold ID],tbl_StartedStatus[Started])="Started","Yes",IF(_xlfn.XLOOKUP($C1813,tbl_StartedStatus[Bold ID],tbl_StartedStatus[Started])="No Show","No Show","")),""))</f>
        <v/>
      </c>
    </row>
    <row r="1814" spans="1:8" ht="15" customHeight="1" thickBot="1">
      <c r="A1814"/>
      <c r="B1814" s="38"/>
      <c r="C1814" s="38"/>
      <c r="D1814" s="38"/>
      <c r="E1814"/>
      <c r="H1814" s="644" t="str">
        <f>IF($C1814="","",IFERROR(IF(_xlfn.XLOOKUP($C1814,tbl_StartedStatus[Bold ID],tbl_StartedStatus[Started])="Started","Yes",IF(_xlfn.XLOOKUP($C1814,tbl_StartedStatus[Bold ID],tbl_StartedStatus[Started])="No Show","No Show","")),""))</f>
        <v/>
      </c>
    </row>
    <row r="1815" spans="1:8" ht="15" customHeight="1" thickBot="1">
      <c r="A1815"/>
      <c r="B1815" s="38"/>
      <c r="C1815" s="38"/>
      <c r="D1815" s="38"/>
      <c r="E1815"/>
      <c r="H1815" s="644" t="str">
        <f>IF($C1815="","",IFERROR(IF(_xlfn.XLOOKUP($C1815,tbl_StartedStatus[Bold ID],tbl_StartedStatus[Started])="Started","Yes",IF(_xlfn.XLOOKUP($C1815,tbl_StartedStatus[Bold ID],tbl_StartedStatus[Started])="No Show","No Show","")),""))</f>
        <v/>
      </c>
    </row>
    <row r="1816" spans="1:8" ht="15" customHeight="1" thickBot="1">
      <c r="A1816"/>
      <c r="B1816" s="38"/>
      <c r="C1816" s="38"/>
      <c r="D1816" s="38"/>
      <c r="E1816"/>
      <c r="H1816" s="644" t="str">
        <f>IF($C1816="","",IFERROR(IF(_xlfn.XLOOKUP($C1816,tbl_StartedStatus[Bold ID],tbl_StartedStatus[Started])="Started","Yes",IF(_xlfn.XLOOKUP($C1816,tbl_StartedStatus[Bold ID],tbl_StartedStatus[Started])="No Show","No Show","")),""))</f>
        <v/>
      </c>
    </row>
    <row r="1817" spans="1:8" ht="15" customHeight="1" thickBot="1">
      <c r="A1817"/>
      <c r="B1817" s="38"/>
      <c r="C1817" s="38"/>
      <c r="D1817" s="38"/>
      <c r="E1817"/>
      <c r="H1817" s="644" t="str">
        <f>IF($C1817="","",IFERROR(IF(_xlfn.XLOOKUP($C1817,tbl_StartedStatus[Bold ID],tbl_StartedStatus[Started])="Started","Yes",IF(_xlfn.XLOOKUP($C1817,tbl_StartedStatus[Bold ID],tbl_StartedStatus[Started])="No Show","No Show","")),""))</f>
        <v/>
      </c>
    </row>
    <row r="1818" spans="1:8" ht="15" customHeight="1" thickBot="1">
      <c r="A1818"/>
      <c r="B1818" s="38"/>
      <c r="C1818" s="38"/>
      <c r="D1818" s="38"/>
      <c r="E1818"/>
      <c r="H1818" s="644" t="str">
        <f>IF($C1818="","",IFERROR(IF(_xlfn.XLOOKUP($C1818,tbl_StartedStatus[Bold ID],tbl_StartedStatus[Started])="Started","Yes",IF(_xlfn.XLOOKUP($C1818,tbl_StartedStatus[Bold ID],tbl_StartedStatus[Started])="No Show","No Show","")),""))</f>
        <v/>
      </c>
    </row>
    <row r="1819" spans="1:8" ht="15" customHeight="1" thickBot="1">
      <c r="A1819"/>
      <c r="B1819" s="38"/>
      <c r="C1819"/>
      <c r="D1819" s="38"/>
      <c r="E1819"/>
      <c r="H1819" s="644" t="str">
        <f>IF($C1819="","",IFERROR(IF(_xlfn.XLOOKUP($C1819,tbl_StartedStatus[Bold ID],tbl_StartedStatus[Started])="Started","Yes",IF(_xlfn.XLOOKUP($C1819,tbl_StartedStatus[Bold ID],tbl_StartedStatus[Started])="No Show","No Show","")),""))</f>
        <v/>
      </c>
    </row>
    <row r="1820" spans="1:8" ht="15" customHeight="1" thickBot="1">
      <c r="A1820"/>
      <c r="B1820"/>
      <c r="C1820" s="38"/>
      <c r="D1820"/>
      <c r="E1820"/>
      <c r="H1820" s="644" t="str">
        <f>IF($C1820="","",IFERROR(IF(_xlfn.XLOOKUP($C1820,tbl_StartedStatus[Bold ID],tbl_StartedStatus[Started])="Started","Yes",IF(_xlfn.XLOOKUP($C1820,tbl_StartedStatus[Bold ID],tbl_StartedStatus[Started])="No Show","No Show","")),""))</f>
        <v/>
      </c>
    </row>
    <row r="1821" spans="1:8" ht="15" customHeight="1" thickBot="1">
      <c r="A1821"/>
      <c r="B1821" s="38"/>
      <c r="C1821" s="38"/>
      <c r="D1821" s="38"/>
      <c r="E1821"/>
      <c r="H1821" s="644" t="str">
        <f>IF($C1821="","",IFERROR(IF(_xlfn.XLOOKUP($C1821,tbl_StartedStatus[Bold ID],tbl_StartedStatus[Started])="Started","Yes",IF(_xlfn.XLOOKUP($C1821,tbl_StartedStatus[Bold ID],tbl_StartedStatus[Started])="No Show","No Show","")),""))</f>
        <v/>
      </c>
    </row>
    <row r="1822" spans="1:8" ht="15" customHeight="1" thickBot="1">
      <c r="A1822"/>
      <c r="B1822" s="38"/>
      <c r="C1822" s="38"/>
      <c r="D1822" s="38"/>
      <c r="E1822"/>
      <c r="H1822" s="644" t="str">
        <f>IF($C1822="","",IFERROR(IF(_xlfn.XLOOKUP($C1822,tbl_StartedStatus[Bold ID],tbl_StartedStatus[Started])="Started","Yes",IF(_xlfn.XLOOKUP($C1822,tbl_StartedStatus[Bold ID],tbl_StartedStatus[Started])="No Show","No Show","")),""))</f>
        <v/>
      </c>
    </row>
    <row r="1823" spans="1:8" ht="15" customHeight="1" thickBot="1">
      <c r="A1823" s="38" t="str">
        <f>IF($C1823="","",IFERROR(_xlfn.XLOOKUP($C1823,'1.PrepList'!$I$2:$I$1500,'1.PrepList'!$G$2:$G$1500,"")&amp;"",""))</f>
        <v/>
      </c>
      <c r="B1823" s="38" t="str">
        <f>IF($C1823="","",IFERROR(_xlfn.XLOOKUP($C1823,'1.PrepList'!$I$2:$I$1500,'1.PrepList'!$H$2:$H$1500,"")&amp;"",""))</f>
        <v/>
      </c>
      <c r="C1823" s="38"/>
      <c r="D1823" s="38" t="str">
        <f>IF($C1823="","",IFERROR(_xlfn.XLOOKUP($C1823,'1.PrepList'!$I$2:$I$1500,'1.PrepList'!$J$2:$J$1500,"")&amp;"",""))</f>
        <v/>
      </c>
      <c r="E1823" s="38" t="str">
        <f>IF($C1823="","",IFERROR(_xlfn.XLOOKUP($C1823,'1.PrepList'!$I$2:$I$1500,'1.PrepList'!$N$2:$N$1500,"")&amp;"",""))</f>
        <v/>
      </c>
      <c r="F1823" s="638" t="str">
        <f>IF($C1823="","",IFERROR(_xlfn.XLOOKUP($C1823,'1.PrepList'!$I$2:$I$1500,'1.PrepList'!$K$2:$K$1500,"")&amp;"",""))</f>
        <v/>
      </c>
      <c r="H1823" s="644" t="str">
        <f>IF($C1823="","",IFERROR(IF(_xlfn.XLOOKUP($C1823,tbl_StartedStatus[Bold ID],tbl_StartedStatus[Started])="Started","Yes",IF(_xlfn.XLOOKUP($C1823,tbl_StartedStatus[Bold ID],tbl_StartedStatus[Started])="No Show","No Show","")),""))</f>
        <v/>
      </c>
    </row>
    <row r="1824" spans="1:8" ht="15" customHeight="1" thickBot="1">
      <c r="A1824" s="38" t="str">
        <f>IF($C1824="","",IFERROR(_xlfn.XLOOKUP($C1824,'1.PrepList'!$I$2:$I$1500,'1.PrepList'!$G$2:$G$1500,"")&amp;"",""))</f>
        <v/>
      </c>
      <c r="B1824" s="38" t="str">
        <f>IF($C1824="","",IFERROR(_xlfn.XLOOKUP($C1824,'1.PrepList'!$I$2:$I$1500,'1.PrepList'!$H$2:$H$1500,"")&amp;"",""))</f>
        <v/>
      </c>
      <c r="C1824" s="38"/>
      <c r="D1824" s="38" t="str">
        <f>IF($C1824="","",IFERROR(_xlfn.XLOOKUP($C1824,'1.PrepList'!$I$2:$I$1500,'1.PrepList'!$J$2:$J$1500,"")&amp;"",""))</f>
        <v/>
      </c>
      <c r="E1824" s="38" t="str">
        <f>IF($C1824="","",IFERROR(_xlfn.XLOOKUP($C1824,'1.PrepList'!$I$2:$I$1500,'1.PrepList'!$N$2:$N$1500,"")&amp;"",""))</f>
        <v/>
      </c>
      <c r="F1824" s="638" t="str">
        <f>IF($C1824="","",IFERROR(_xlfn.XLOOKUP($C1824,'1.PrepList'!$I$2:$I$1500,'1.PrepList'!$K$2:$K$1500,"")&amp;"",""))</f>
        <v/>
      </c>
      <c r="H1824" s="644" t="str">
        <f>IF($C1824="","",IFERROR(IF(_xlfn.XLOOKUP($C1824,tbl_StartedStatus[Bold ID],tbl_StartedStatus[Started])="Started","Yes",IF(_xlfn.XLOOKUP($C1824,tbl_StartedStatus[Bold ID],tbl_StartedStatus[Started])="No Show","No Show","")),""))</f>
        <v/>
      </c>
    </row>
    <row r="1825" spans="1:8" ht="15" customHeight="1" thickBot="1">
      <c r="A1825" s="38" t="str">
        <f>IF($C1825="","",IFERROR(_xlfn.XLOOKUP($C1825,'1.PrepList'!$I$2:$I$1500,'1.PrepList'!$G$2:$G$1500,"")&amp;"",""))</f>
        <v/>
      </c>
      <c r="B1825" s="38" t="str">
        <f>IF($C1825="","",IFERROR(_xlfn.XLOOKUP($C1825,'1.PrepList'!$I$2:$I$1500,'1.PrepList'!$H$2:$H$1500,"")&amp;"",""))</f>
        <v/>
      </c>
      <c r="C1825" s="38"/>
      <c r="D1825" s="38" t="str">
        <f>IF($C1825="","",IFERROR(_xlfn.XLOOKUP($C1825,'1.PrepList'!$I$2:$I$1500,'1.PrepList'!$J$2:$J$1500,"")&amp;"",""))</f>
        <v/>
      </c>
      <c r="E1825" s="38" t="str">
        <f>IF($C1825="","",IFERROR(_xlfn.XLOOKUP($C1825,'1.PrepList'!$I$2:$I$1500,'1.PrepList'!$N$2:$N$1500,"")&amp;"",""))</f>
        <v/>
      </c>
      <c r="F1825" s="638" t="str">
        <f>IF($C1825="","",IFERROR(_xlfn.XLOOKUP($C1825,'1.PrepList'!$I$2:$I$1500,'1.PrepList'!$K$2:$K$1500,"")&amp;"",""))</f>
        <v/>
      </c>
      <c r="H1825" s="644" t="str">
        <f>IF($C1825="","",IFERROR(IF(_xlfn.XLOOKUP($C1825,tbl_StartedStatus[Bold ID],tbl_StartedStatus[Started])="Started","Yes",IF(_xlfn.XLOOKUP($C1825,tbl_StartedStatus[Bold ID],tbl_StartedStatus[Started])="No Show","No Show","")),""))</f>
        <v/>
      </c>
    </row>
    <row r="1826" spans="1:8" ht="15" customHeight="1" thickBot="1">
      <c r="A1826" s="38" t="str">
        <f>IF($C1826="","",IFERROR(_xlfn.XLOOKUP($C1826,'1.PrepList'!$I$2:$I$1500,'1.PrepList'!$G$2:$G$1500,"")&amp;"",""))</f>
        <v/>
      </c>
      <c r="B1826" s="38" t="str">
        <f>IF($C1826="","",IFERROR(_xlfn.XLOOKUP($C1826,'1.PrepList'!$I$2:$I$1500,'1.PrepList'!$H$2:$H$1500,"")&amp;"",""))</f>
        <v/>
      </c>
      <c r="C1826" s="38"/>
      <c r="D1826" s="38" t="str">
        <f>IF($C1826="","",IFERROR(_xlfn.XLOOKUP($C1826,'1.PrepList'!$I$2:$I$1500,'1.PrepList'!$J$2:$J$1500,"")&amp;"",""))</f>
        <v/>
      </c>
      <c r="E1826" s="38" t="str">
        <f>IF($C1826="","",IFERROR(_xlfn.XLOOKUP($C1826,'1.PrepList'!$I$2:$I$1500,'1.PrepList'!$N$2:$N$1500,"")&amp;"",""))</f>
        <v/>
      </c>
      <c r="F1826" s="638" t="str">
        <f>IF($C1826="","",IFERROR(_xlfn.XLOOKUP($C1826,'1.PrepList'!$I$2:$I$1500,'1.PrepList'!$K$2:$K$1500,"")&amp;"",""))</f>
        <v/>
      </c>
      <c r="H1826" s="644" t="str">
        <f>IF($C1826="","",IFERROR(IF(_xlfn.XLOOKUP($C1826,tbl_StartedStatus[Bold ID],tbl_StartedStatus[Started])="Started","Yes",IF(_xlfn.XLOOKUP($C1826,tbl_StartedStatus[Bold ID],tbl_StartedStatus[Started])="No Show","No Show","")),""))</f>
        <v/>
      </c>
    </row>
    <row r="1827" spans="1:8" ht="15" customHeight="1" thickBot="1">
      <c r="A1827" s="38" t="str">
        <f>IF($C1827="","",IFERROR(_xlfn.XLOOKUP($C1827,'1.PrepList'!$I$2:$I$1500,'1.PrepList'!$G$2:$G$1500,"")&amp;"",""))</f>
        <v/>
      </c>
      <c r="B1827" s="38" t="str">
        <f>IF($C1827="","",IFERROR(_xlfn.XLOOKUP($C1827,'1.PrepList'!$I$2:$I$1500,'1.PrepList'!$H$2:$H$1500,"")&amp;"",""))</f>
        <v/>
      </c>
      <c r="C1827" s="38"/>
      <c r="D1827" s="38" t="str">
        <f>IF($C1827="","",IFERROR(_xlfn.XLOOKUP($C1827,'1.PrepList'!$I$2:$I$1500,'1.PrepList'!$J$2:$J$1500,"")&amp;"",""))</f>
        <v/>
      </c>
      <c r="E1827" s="38" t="str">
        <f>IF($C1827="","",IFERROR(_xlfn.XLOOKUP($C1827,'1.PrepList'!$I$2:$I$1500,'1.PrepList'!$N$2:$N$1500,"")&amp;"",""))</f>
        <v/>
      </c>
      <c r="F1827" s="638" t="str">
        <f>IF($C1827="","",IFERROR(_xlfn.XLOOKUP($C1827,'1.PrepList'!$I$2:$I$1500,'1.PrepList'!$K$2:$K$1500,"")&amp;"",""))</f>
        <v/>
      </c>
      <c r="H1827" s="644" t="str">
        <f>IF($C1827="","",IFERROR(IF(_xlfn.XLOOKUP($C1827,tbl_StartedStatus[Bold ID],tbl_StartedStatus[Started])="Started","Yes",IF(_xlfn.XLOOKUP($C1827,tbl_StartedStatus[Bold ID],tbl_StartedStatus[Started])="No Show","No Show","")),""))</f>
        <v/>
      </c>
    </row>
    <row r="1828" spans="1:8" ht="15" customHeight="1" thickBot="1">
      <c r="A1828" s="38" t="str">
        <f>IF($C1828="","",IFERROR(_xlfn.XLOOKUP($C1828,'1.PrepList'!$I$2:$I$1500,'1.PrepList'!$G$2:$G$1500,"")&amp;"",""))</f>
        <v/>
      </c>
      <c r="B1828" s="38" t="str">
        <f>IF($C1828="","",IFERROR(_xlfn.XLOOKUP($C1828,'1.PrepList'!$I$2:$I$1500,'1.PrepList'!$H$2:$H$1500,"")&amp;"",""))</f>
        <v/>
      </c>
      <c r="C1828" s="38"/>
      <c r="D1828" s="38" t="str">
        <f>IF($C1828="","",IFERROR(_xlfn.XLOOKUP($C1828,'1.PrepList'!$I$2:$I$1500,'1.PrepList'!$J$2:$J$1500,"")&amp;"",""))</f>
        <v/>
      </c>
      <c r="E1828" s="38" t="str">
        <f>IF($C1828="","",IFERROR(_xlfn.XLOOKUP($C1828,'1.PrepList'!$I$2:$I$1500,'1.PrepList'!$N$2:$N$1500,"")&amp;"",""))</f>
        <v/>
      </c>
      <c r="F1828" s="638" t="str">
        <f>IF($C1828="","",IFERROR(_xlfn.XLOOKUP($C1828,'1.PrepList'!$I$2:$I$1500,'1.PrepList'!$K$2:$K$1500,"")&amp;"",""))</f>
        <v/>
      </c>
      <c r="H1828" s="644" t="str">
        <f>IF($C1828="","",IFERROR(IF(_xlfn.XLOOKUP($C1828,tbl_StartedStatus[Bold ID],tbl_StartedStatus[Started])="Started","Yes",IF(_xlfn.XLOOKUP($C1828,tbl_StartedStatus[Bold ID],tbl_StartedStatus[Started])="No Show","No Show","")),""))</f>
        <v/>
      </c>
    </row>
    <row r="1829" spans="1:8" ht="15" customHeight="1" thickBot="1">
      <c r="A1829" s="38" t="str">
        <f>IF($C1829="","",IFERROR(_xlfn.XLOOKUP($C1829,'1.PrepList'!$I$2:$I$1500,'1.PrepList'!$G$2:$G$1500,"")&amp;"",""))</f>
        <v/>
      </c>
      <c r="B1829" s="38" t="str">
        <f>IF($C1829="","",IFERROR(_xlfn.XLOOKUP($C1829,'1.PrepList'!$I$2:$I$1500,'1.PrepList'!$H$2:$H$1500,"")&amp;"",""))</f>
        <v/>
      </c>
      <c r="C1829" s="38"/>
      <c r="D1829" s="38" t="str">
        <f>IF($C1829="","",IFERROR(_xlfn.XLOOKUP($C1829,'1.PrepList'!$I$2:$I$1500,'1.PrepList'!$J$2:$J$1500,"")&amp;"",""))</f>
        <v/>
      </c>
      <c r="E1829" s="38" t="str">
        <f>IF($C1829="","",IFERROR(_xlfn.XLOOKUP($C1829,'1.PrepList'!$I$2:$I$1500,'1.PrepList'!$N$2:$N$1500,"")&amp;"",""))</f>
        <v/>
      </c>
      <c r="F1829" s="638" t="str">
        <f>IF($C1829="","",IFERROR(_xlfn.XLOOKUP($C1829,'1.PrepList'!$I$2:$I$1500,'1.PrepList'!$K$2:$K$1500,"")&amp;"",""))</f>
        <v/>
      </c>
      <c r="H1829" s="644" t="str">
        <f>IF($C1829="","",IFERROR(IF(_xlfn.XLOOKUP($C1829,tbl_StartedStatus[Bold ID],tbl_StartedStatus[Started])="Started","Yes",IF(_xlfn.XLOOKUP($C1829,tbl_StartedStatus[Bold ID],tbl_StartedStatus[Started])="No Show","No Show","")),""))</f>
        <v/>
      </c>
    </row>
    <row r="1830" spans="1:8" ht="15" customHeight="1" thickBot="1">
      <c r="A1830" s="38" t="str">
        <f>IF($C1830="","",IFERROR(_xlfn.XLOOKUP($C1830,'1.PrepList'!$I$2:$I$1500,'1.PrepList'!$G$2:$G$1500,"")&amp;"",""))</f>
        <v/>
      </c>
      <c r="B1830" s="38" t="str">
        <f>IF($C1830="","",IFERROR(_xlfn.XLOOKUP($C1830,'1.PrepList'!$I$2:$I$1500,'1.PrepList'!$H$2:$H$1500,"")&amp;"",""))</f>
        <v/>
      </c>
      <c r="C1830" s="38"/>
      <c r="D1830" s="38" t="str">
        <f>IF($C1830="","",IFERROR(_xlfn.XLOOKUP($C1830,'1.PrepList'!$I$2:$I$1500,'1.PrepList'!$J$2:$J$1500,"")&amp;"",""))</f>
        <v/>
      </c>
      <c r="E1830" s="38" t="str">
        <f>IF($C1830="","",IFERROR(_xlfn.XLOOKUP($C1830,'1.PrepList'!$I$2:$I$1500,'1.PrepList'!$N$2:$N$1500,"")&amp;"",""))</f>
        <v/>
      </c>
      <c r="F1830" s="638" t="str">
        <f>IF($C1830="","",IFERROR(_xlfn.XLOOKUP($C1830,'1.PrepList'!$I$2:$I$1500,'1.PrepList'!$K$2:$K$1500,"")&amp;"",""))</f>
        <v/>
      </c>
      <c r="H1830" s="644" t="str">
        <f>IF($C1830="","",IFERROR(IF(_xlfn.XLOOKUP($C1830,tbl_StartedStatus[Bold ID],tbl_StartedStatus[Started])="Started","Yes",IF(_xlfn.XLOOKUP($C1830,tbl_StartedStatus[Bold ID],tbl_StartedStatus[Started])="No Show","No Show","")),""))</f>
        <v/>
      </c>
    </row>
    <row r="1831" spans="1:8" ht="15" customHeight="1" thickBot="1">
      <c r="A1831" s="38" t="str">
        <f>IF($C1831="","",IFERROR(_xlfn.XLOOKUP($C1831,'1.PrepList'!$I$2:$I$1500,'1.PrepList'!$G$2:$G$1500,"")&amp;"",""))</f>
        <v/>
      </c>
      <c r="B1831" s="38" t="str">
        <f>IF($C1831="","",IFERROR(_xlfn.XLOOKUP($C1831,'1.PrepList'!$I$2:$I$1500,'1.PrepList'!$H$2:$H$1500,"")&amp;"",""))</f>
        <v/>
      </c>
      <c r="C1831" s="38"/>
      <c r="D1831" s="38" t="str">
        <f>IF($C1831="","",IFERROR(_xlfn.XLOOKUP($C1831,'1.PrepList'!$I$2:$I$1500,'1.PrepList'!$J$2:$J$1500,"")&amp;"",""))</f>
        <v/>
      </c>
      <c r="E1831" s="38" t="str">
        <f>IF($C1831="","",IFERROR(_xlfn.XLOOKUP($C1831,'1.PrepList'!$I$2:$I$1500,'1.PrepList'!$N$2:$N$1500,"")&amp;"",""))</f>
        <v/>
      </c>
      <c r="F1831" s="638" t="str">
        <f>IF($C1831="","",IFERROR(_xlfn.XLOOKUP($C1831,'1.PrepList'!$I$2:$I$1500,'1.PrepList'!$K$2:$K$1500,"")&amp;"",""))</f>
        <v/>
      </c>
      <c r="H1831" s="644" t="str">
        <f>IF($C1831="","",IFERROR(IF(_xlfn.XLOOKUP($C1831,tbl_StartedStatus[Bold ID],tbl_StartedStatus[Started])="Started","Yes",IF(_xlfn.XLOOKUP($C1831,tbl_StartedStatus[Bold ID],tbl_StartedStatus[Started])="No Show","No Show","")),""))</f>
        <v/>
      </c>
    </row>
    <row r="1832" spans="1:8" ht="15" customHeight="1" thickBot="1">
      <c r="A1832"/>
      <c r="B1832" s="38"/>
      <c r="C1832" s="38"/>
      <c r="D1832" s="38"/>
      <c r="E1832"/>
      <c r="H1832" s="644" t="str">
        <f>IF($C1832="","",IFERROR(IF(_xlfn.XLOOKUP($C1832,tbl_StartedStatus[Bold ID],tbl_StartedStatus[Started])="Started","Yes",IF(_xlfn.XLOOKUP($C1832,tbl_StartedStatus[Bold ID],tbl_StartedStatus[Started])="No Show","No Show","")),""))</f>
        <v/>
      </c>
    </row>
    <row r="1833" spans="1:8" ht="15" customHeight="1" thickBot="1">
      <c r="A1833" s="38" t="str">
        <f>IF($C1833="","",IFERROR(_xlfn.XLOOKUP($C1833,'1.PrepList'!$I$2:$I$1500,'1.PrepList'!$G$2:$G$1500,"")&amp;"",""))</f>
        <v/>
      </c>
      <c r="B1833" s="38" t="str">
        <f>IF($C1833="","",IFERROR(_xlfn.XLOOKUP($C1833,'1.PrepList'!$I$2:$I$1500,'1.PrepList'!$H$2:$H$1500,"")&amp;"",""))</f>
        <v/>
      </c>
      <c r="C1833" s="38"/>
      <c r="D1833" s="38" t="str">
        <f>IF($C1833="","",IFERROR(_xlfn.XLOOKUP($C1833,'1.PrepList'!$I$2:$I$1500,'1.PrepList'!$J$2:$J$1500,"")&amp;"",""))</f>
        <v/>
      </c>
      <c r="E1833" s="38" t="str">
        <f>IF($C1833="","",IFERROR(_xlfn.XLOOKUP($C1833,'1.PrepList'!$I$2:$I$1500,'1.PrepList'!$N$2:$N$1500,"")&amp;"",""))</f>
        <v/>
      </c>
      <c r="F1833" s="638" t="str">
        <f>IF($C1833="","",IFERROR(_xlfn.XLOOKUP($C1833,'1.PrepList'!$I$2:$I$1500,'1.PrepList'!$K$2:$K$1500,"")&amp;"",""))</f>
        <v/>
      </c>
      <c r="H1833" s="644" t="str">
        <f>IF($C1833="","",IFERROR(IF(_xlfn.XLOOKUP($C1833,tbl_StartedStatus[Bold ID],tbl_StartedStatus[Started])="Started","Yes",IF(_xlfn.XLOOKUP($C1833,tbl_StartedStatus[Bold ID],tbl_StartedStatus[Started])="No Show","No Show","")),""))</f>
        <v/>
      </c>
    </row>
    <row r="1834" spans="1:8" ht="15" customHeight="1" thickBot="1">
      <c r="A1834" s="38" t="str">
        <f>IF($C1834="","",IFERROR(_xlfn.XLOOKUP($C1834,'1.PrepList'!$I$2:$I$1500,'1.PrepList'!$G$2:$G$1500,"")&amp;"",""))</f>
        <v/>
      </c>
      <c r="B1834" s="38" t="str">
        <f>IF($C1834="","",IFERROR(_xlfn.XLOOKUP($C1834,'1.PrepList'!$I$2:$I$1500,'1.PrepList'!$H$2:$H$1500,"")&amp;"",""))</f>
        <v/>
      </c>
      <c r="C1834" s="38"/>
      <c r="D1834" s="38" t="str">
        <f>IF($C1834="","",IFERROR(_xlfn.XLOOKUP($C1834,'1.PrepList'!$I$2:$I$1500,'1.PrepList'!$J$2:$J$1500,"")&amp;"",""))</f>
        <v/>
      </c>
      <c r="E1834" s="38" t="str">
        <f>IF($C1834="","",IFERROR(_xlfn.XLOOKUP($C1834,'1.PrepList'!$I$2:$I$1500,'1.PrepList'!$N$2:$N$1500,"")&amp;"",""))</f>
        <v/>
      </c>
      <c r="F1834" s="638" t="str">
        <f>IF($C1834="","",IFERROR(_xlfn.XLOOKUP($C1834,'1.PrepList'!$I$2:$I$1500,'1.PrepList'!$K$2:$K$1500,"")&amp;"",""))</f>
        <v/>
      </c>
      <c r="H1834" s="644" t="str">
        <f>IF($C1834="","",IFERROR(IF(_xlfn.XLOOKUP($C1834,tbl_StartedStatus[Bold ID],tbl_StartedStatus[Started])="Started","Yes",IF(_xlfn.XLOOKUP($C1834,tbl_StartedStatus[Bold ID],tbl_StartedStatus[Started])="No Show","No Show","")),""))</f>
        <v/>
      </c>
    </row>
    <row r="1835" spans="1:8" ht="15" customHeight="1" thickBot="1">
      <c r="A1835" s="38" t="str">
        <f>IF($C1835="","",IFERROR(_xlfn.XLOOKUP($C1835,'1.PrepList'!$I$2:$I$1500,'1.PrepList'!$G$2:$G$1500,"")&amp;"",""))</f>
        <v/>
      </c>
      <c r="B1835" s="38" t="str">
        <f>IF($C1835="","",IFERROR(_xlfn.XLOOKUP($C1835,'1.PrepList'!$I$2:$I$1500,'1.PrepList'!$H$2:$H$1500,"")&amp;"",""))</f>
        <v/>
      </c>
      <c r="C1835" s="38"/>
      <c r="D1835" s="38" t="str">
        <f>IF($C1835="","",IFERROR(_xlfn.XLOOKUP($C1835,'1.PrepList'!$I$2:$I$1500,'1.PrepList'!$J$2:$J$1500,"")&amp;"",""))</f>
        <v/>
      </c>
      <c r="E1835" s="38" t="str">
        <f>IF($C1835="","",IFERROR(_xlfn.XLOOKUP($C1835,'1.PrepList'!$I$2:$I$1500,'1.PrepList'!$N$2:$N$1500,"")&amp;"",""))</f>
        <v/>
      </c>
      <c r="F1835" s="638" t="str">
        <f>IF($C1835="","",IFERROR(_xlfn.XLOOKUP($C1835,'1.PrepList'!$I$2:$I$1500,'1.PrepList'!$K$2:$K$1500,"")&amp;"",""))</f>
        <v/>
      </c>
      <c r="H1835" s="644" t="str">
        <f>IF($C1835="","",IFERROR(IF(_xlfn.XLOOKUP($C1835,tbl_StartedStatus[Bold ID],tbl_StartedStatus[Started])="Started","Yes",IF(_xlfn.XLOOKUP($C1835,tbl_StartedStatus[Bold ID],tbl_StartedStatus[Started])="No Show","No Show","")),""))</f>
        <v/>
      </c>
    </row>
    <row r="1836" spans="1:8" ht="15" customHeight="1" thickBot="1">
      <c r="A1836" s="38" t="str">
        <f>IF($C1836="","",IFERROR(_xlfn.XLOOKUP($C1836,'1.PrepList'!$I$2:$I$1500,'1.PrepList'!$G$2:$G$1500,"")&amp;"",""))</f>
        <v/>
      </c>
      <c r="B1836" s="38" t="str">
        <f>IF($C1836="","",IFERROR(_xlfn.XLOOKUP($C1836,'1.PrepList'!$I$2:$I$1500,'1.PrepList'!$H$2:$H$1500,"")&amp;"",""))</f>
        <v/>
      </c>
      <c r="C1836" s="38"/>
      <c r="D1836" s="38" t="str">
        <f>IF($C1836="","",IFERROR(_xlfn.XLOOKUP($C1836,'1.PrepList'!$I$2:$I$1500,'1.PrepList'!$J$2:$J$1500,"")&amp;"",""))</f>
        <v/>
      </c>
      <c r="E1836" s="38" t="str">
        <f>IF($C1836="","",IFERROR(_xlfn.XLOOKUP($C1836,'1.PrepList'!$I$2:$I$1500,'1.PrepList'!$N$2:$N$1500,"")&amp;"",""))</f>
        <v/>
      </c>
      <c r="F1836" s="638" t="str">
        <f>IF($C1836="","",IFERROR(_xlfn.XLOOKUP($C1836,'1.PrepList'!$I$2:$I$1500,'1.PrepList'!$K$2:$K$1500,"")&amp;"",""))</f>
        <v/>
      </c>
      <c r="H1836" s="644" t="str">
        <f>IF($C1836="","",IFERROR(IF(_xlfn.XLOOKUP($C1836,tbl_StartedStatus[Bold ID],tbl_StartedStatus[Started])="Started","Yes",IF(_xlfn.XLOOKUP($C1836,tbl_StartedStatus[Bold ID],tbl_StartedStatus[Started])="No Show","No Show","")),""))</f>
        <v/>
      </c>
    </row>
    <row r="1837" spans="1:8" ht="15" customHeight="1" thickBot="1">
      <c r="A1837" s="38" t="str">
        <f>IF($C1837="","",IFERROR(_xlfn.XLOOKUP($C1837,'1.PrepList'!$I$2:$I$1500,'1.PrepList'!$G$2:$G$1500,"")&amp;"",""))</f>
        <v/>
      </c>
      <c r="B1837" s="38" t="str">
        <f>IF($C1837="","",IFERROR(_xlfn.XLOOKUP($C1837,'1.PrepList'!$I$2:$I$1500,'1.PrepList'!$H$2:$H$1500,"")&amp;"",""))</f>
        <v/>
      </c>
      <c r="C1837" s="38"/>
      <c r="D1837" s="38" t="str">
        <f>IF($C1837="","",IFERROR(_xlfn.XLOOKUP($C1837,'1.PrepList'!$I$2:$I$1500,'1.PrepList'!$J$2:$J$1500,"")&amp;"",""))</f>
        <v/>
      </c>
      <c r="E1837" s="38" t="str">
        <f>IF($C1837="","",IFERROR(_xlfn.XLOOKUP($C1837,'1.PrepList'!$I$2:$I$1500,'1.PrepList'!$N$2:$N$1500,"")&amp;"",""))</f>
        <v/>
      </c>
      <c r="F1837" s="638" t="str">
        <f>IF($C1837="","",IFERROR(_xlfn.XLOOKUP($C1837,'1.PrepList'!$I$2:$I$1500,'1.PrepList'!$K$2:$K$1500,"")&amp;"",""))</f>
        <v/>
      </c>
      <c r="H1837" s="644" t="str">
        <f>IF($C1837="","",IFERROR(IF(_xlfn.XLOOKUP($C1837,tbl_StartedStatus[Bold ID],tbl_StartedStatus[Started])="Started","Yes",IF(_xlfn.XLOOKUP($C1837,tbl_StartedStatus[Bold ID],tbl_StartedStatus[Started])="No Show","No Show","")),""))</f>
        <v/>
      </c>
    </row>
    <row r="1838" spans="1:8" ht="15" customHeight="1" thickBot="1">
      <c r="A1838" s="38" t="str">
        <f>IF($C1838="","",IFERROR(_xlfn.XLOOKUP($C1838,'1.PrepList'!$I$2:$I$1500,'1.PrepList'!$G$2:$G$1500,"")&amp;"",""))</f>
        <v/>
      </c>
      <c r="B1838" s="38" t="str">
        <f>IF($C1838="","",IFERROR(_xlfn.XLOOKUP($C1838,'1.PrepList'!$I$2:$I$1500,'1.PrepList'!$H$2:$H$1500,"")&amp;"",""))</f>
        <v/>
      </c>
      <c r="C1838" s="38"/>
      <c r="D1838" s="38" t="str">
        <f>IF($C1838="","",IFERROR(_xlfn.XLOOKUP($C1838,'1.PrepList'!$I$2:$I$1500,'1.PrepList'!$J$2:$J$1500,"")&amp;"",""))</f>
        <v/>
      </c>
      <c r="E1838" s="38" t="str">
        <f>IF($C1838="","",IFERROR(_xlfn.XLOOKUP($C1838,'1.PrepList'!$I$2:$I$1500,'1.PrepList'!$N$2:$N$1500,"")&amp;"",""))</f>
        <v/>
      </c>
      <c r="F1838" s="638" t="str">
        <f>IF($C1838="","",IFERROR(_xlfn.XLOOKUP($C1838,'1.PrepList'!$I$2:$I$1500,'1.PrepList'!$K$2:$K$1500,"")&amp;"",""))</f>
        <v/>
      </c>
      <c r="H1838" s="644" t="str">
        <f>IF($C1838="","",IFERROR(IF(_xlfn.XLOOKUP($C1838,tbl_StartedStatus[Bold ID],tbl_StartedStatus[Started])="Started","Yes",IF(_xlfn.XLOOKUP($C1838,tbl_StartedStatus[Bold ID],tbl_StartedStatus[Started])="No Show","No Show","")),""))</f>
        <v/>
      </c>
    </row>
    <row r="1839" spans="1:8" ht="15" customHeight="1" thickBot="1">
      <c r="A1839" s="38" t="str">
        <f>IF($C1839="","",IFERROR(_xlfn.XLOOKUP($C1839,'1.PrepList'!$I$2:$I$1500,'1.PrepList'!$G$2:$G$1500,"")&amp;"",""))</f>
        <v/>
      </c>
      <c r="B1839" s="38" t="str">
        <f>IF($C1839="","",IFERROR(_xlfn.XLOOKUP($C1839,'1.PrepList'!$I$2:$I$1500,'1.PrepList'!$H$2:$H$1500,"")&amp;"",""))</f>
        <v/>
      </c>
      <c r="C1839" s="38"/>
      <c r="D1839" s="38" t="str">
        <f>IF($C1839="","",IFERROR(_xlfn.XLOOKUP($C1839,'1.PrepList'!$I$2:$I$1500,'1.PrepList'!$J$2:$J$1500,"")&amp;"",""))</f>
        <v/>
      </c>
      <c r="E1839" s="38" t="str">
        <f>IF($C1839="","",IFERROR(_xlfn.XLOOKUP($C1839,'1.PrepList'!$I$2:$I$1500,'1.PrepList'!$N$2:$N$1500,"")&amp;"",""))</f>
        <v/>
      </c>
      <c r="F1839" s="638" t="str">
        <f>IF($C1839="","",IFERROR(_xlfn.XLOOKUP($C1839,'1.PrepList'!$I$2:$I$1500,'1.PrepList'!$K$2:$K$1500,"")&amp;"",""))</f>
        <v/>
      </c>
      <c r="H1839" s="644" t="str">
        <f>IF($C1839="","",IFERROR(IF(_xlfn.XLOOKUP($C1839,tbl_StartedStatus[Bold ID],tbl_StartedStatus[Started])="Started","Yes",IF(_xlfn.XLOOKUP($C1839,tbl_StartedStatus[Bold ID],tbl_StartedStatus[Started])="No Show","No Show","")),""))</f>
        <v/>
      </c>
    </row>
    <row r="1840" spans="1:8" ht="15" customHeight="1" thickBot="1">
      <c r="A1840" s="38" t="str">
        <f>IF($C1840="","",IFERROR(_xlfn.XLOOKUP($C1840,'1.PrepList'!$I$2:$I$1500,'1.PrepList'!$G$2:$G$1500,"")&amp;"",""))</f>
        <v/>
      </c>
      <c r="B1840" s="38" t="str">
        <f>IF($C1840="","",IFERROR(_xlfn.XLOOKUP($C1840,'1.PrepList'!$I$2:$I$1500,'1.PrepList'!$H$2:$H$1500,"")&amp;"",""))</f>
        <v/>
      </c>
      <c r="C1840" s="38"/>
      <c r="D1840" s="38" t="str">
        <f>IF($C1840="","",IFERROR(_xlfn.XLOOKUP($C1840,'1.PrepList'!$I$2:$I$1500,'1.PrepList'!$J$2:$J$1500,"")&amp;"",""))</f>
        <v/>
      </c>
      <c r="E1840" s="38" t="str">
        <f>IF($C1840="","",IFERROR(_xlfn.XLOOKUP($C1840,'1.PrepList'!$I$2:$I$1500,'1.PrepList'!$N$2:$N$1500,"")&amp;"",""))</f>
        <v/>
      </c>
      <c r="F1840" s="638" t="str">
        <f>IF($C1840="","",IFERROR(_xlfn.XLOOKUP($C1840,'1.PrepList'!$I$2:$I$1500,'1.PrepList'!$K$2:$K$1500,"")&amp;"",""))</f>
        <v/>
      </c>
      <c r="H1840" s="644" t="str">
        <f>IF($C1840="","",IFERROR(IF(_xlfn.XLOOKUP($C1840,tbl_StartedStatus[Bold ID],tbl_StartedStatus[Started])="Started","Yes",IF(_xlfn.XLOOKUP($C1840,tbl_StartedStatus[Bold ID],tbl_StartedStatus[Started])="No Show","No Show","")),""))</f>
        <v/>
      </c>
    </row>
    <row r="1841" spans="1:8" ht="15" customHeight="1" thickBot="1">
      <c r="A1841" s="38" t="str">
        <f>IF($C1841="","",IFERROR(_xlfn.XLOOKUP($C1841,'1.PrepList'!$I$2:$I$1500,'1.PrepList'!$G$2:$G$1500,"")&amp;"",""))</f>
        <v/>
      </c>
      <c r="B1841" s="38" t="str">
        <f>IF($C1841="","",IFERROR(_xlfn.XLOOKUP($C1841,'1.PrepList'!$I$2:$I$1500,'1.PrepList'!$H$2:$H$1500,"")&amp;"",""))</f>
        <v/>
      </c>
      <c r="C1841" s="38"/>
      <c r="D1841" s="38" t="str">
        <f>IF($C1841="","",IFERROR(_xlfn.XLOOKUP($C1841,'1.PrepList'!$I$2:$I$1500,'1.PrepList'!$J$2:$J$1500,"")&amp;"",""))</f>
        <v/>
      </c>
      <c r="E1841" s="38" t="str">
        <f>IF($C1841="","",IFERROR(_xlfn.XLOOKUP($C1841,'1.PrepList'!$I$2:$I$1500,'1.PrepList'!$N$2:$N$1500,"")&amp;"",""))</f>
        <v/>
      </c>
      <c r="F1841" s="638" t="str">
        <f>IF($C1841="","",IFERROR(_xlfn.XLOOKUP($C1841,'1.PrepList'!$I$2:$I$1500,'1.PrepList'!$K$2:$K$1500,"")&amp;"",""))</f>
        <v/>
      </c>
      <c r="H1841" s="644" t="str">
        <f>IF($C1841="","",IFERROR(IF(_xlfn.XLOOKUP($C1841,tbl_StartedStatus[Bold ID],tbl_StartedStatus[Started])="Started","Yes",IF(_xlfn.XLOOKUP($C1841,tbl_StartedStatus[Bold ID],tbl_StartedStatus[Started])="No Show","No Show","")),""))</f>
        <v/>
      </c>
    </row>
    <row r="1842" spans="1:8" ht="15" customHeight="1" thickBot="1">
      <c r="A1842"/>
      <c r="B1842" s="38"/>
      <c r="C1842"/>
      <c r="D1842" s="38"/>
      <c r="E1842"/>
      <c r="H1842" s="644" t="str">
        <f>IF($C1842="","",IFERROR(IF(_xlfn.XLOOKUP($C1842,tbl_StartedStatus[Bold ID],tbl_StartedStatus[Started])="Started","Yes",IF(_xlfn.XLOOKUP($C1842,tbl_StartedStatus[Bold ID],tbl_StartedStatus[Started])="No Show","No Show","")),""))</f>
        <v/>
      </c>
    </row>
    <row r="1843" spans="1:8" ht="15" customHeight="1" thickBot="1">
      <c r="A1843"/>
      <c r="B1843"/>
      <c r="C1843" s="38"/>
      <c r="D1843"/>
      <c r="E1843"/>
      <c r="H1843" s="644" t="str">
        <f>IF($C1843="","",IFERROR(IF(_xlfn.XLOOKUP($C1843,tbl_StartedStatus[Bold ID],tbl_StartedStatus[Started])="Started","Yes",IF(_xlfn.XLOOKUP($C1843,tbl_StartedStatus[Bold ID],tbl_StartedStatus[Started])="No Show","No Show","")),""))</f>
        <v/>
      </c>
    </row>
    <row r="1844" spans="1:8" ht="15" customHeight="1" thickBot="1">
      <c r="A1844"/>
      <c r="B1844" s="38"/>
      <c r="C1844" s="38"/>
      <c r="D1844" s="38"/>
      <c r="E1844"/>
      <c r="H1844" s="644" t="str">
        <f>IF($C1844="","",IFERROR(IF(_xlfn.XLOOKUP($C1844,tbl_StartedStatus[Bold ID],tbl_StartedStatus[Started])="Started","Yes",IF(_xlfn.XLOOKUP($C1844,tbl_StartedStatus[Bold ID],tbl_StartedStatus[Started])="No Show","No Show","")),""))</f>
        <v/>
      </c>
    </row>
    <row r="1845" spans="1:8" ht="15" customHeight="1" thickBot="1">
      <c r="A1845"/>
      <c r="B1845" s="38"/>
      <c r="C1845" s="38"/>
      <c r="D1845" s="38"/>
      <c r="E1845"/>
      <c r="H1845" s="644" t="str">
        <f>IF($C1845="","",IFERROR(IF(_xlfn.XLOOKUP($C1845,tbl_StartedStatus[Bold ID],tbl_StartedStatus[Started])="Started","Yes",IF(_xlfn.XLOOKUP($C1845,tbl_StartedStatus[Bold ID],tbl_StartedStatus[Started])="No Show","No Show","")),""))</f>
        <v/>
      </c>
    </row>
    <row r="1846" spans="1:8" ht="15" customHeight="1" thickBot="1">
      <c r="A1846"/>
      <c r="B1846" s="38"/>
      <c r="C1846"/>
      <c r="D1846" s="38"/>
      <c r="E1846"/>
      <c r="H1846" s="644" t="str">
        <f>IF($C1846="","",IFERROR(IF(_xlfn.XLOOKUP($C1846,tbl_StartedStatus[Bold ID],tbl_StartedStatus[Started])="Started","Yes",IF(_xlfn.XLOOKUP($C1846,tbl_StartedStatus[Bold ID],tbl_StartedStatus[Started])="No Show","No Show","")),""))</f>
        <v/>
      </c>
    </row>
    <row r="1847" spans="1:8" ht="15" customHeight="1" thickBot="1">
      <c r="A1847"/>
      <c r="B1847"/>
      <c r="C1847" s="38"/>
      <c r="D1847"/>
      <c r="E1847"/>
      <c r="H1847" s="644" t="str">
        <f>IF($C1847="","",IFERROR(IF(_xlfn.XLOOKUP($C1847,tbl_StartedStatus[Bold ID],tbl_StartedStatus[Started])="Started","Yes",IF(_xlfn.XLOOKUP($C1847,tbl_StartedStatus[Bold ID],tbl_StartedStatus[Started])="No Show","No Show","")),""))</f>
        <v/>
      </c>
    </row>
    <row r="1848" spans="1:8" ht="15" customHeight="1" thickBot="1">
      <c r="A1848"/>
      <c r="B1848" s="38"/>
      <c r="C1848"/>
      <c r="D1848" s="38"/>
      <c r="E1848"/>
      <c r="H1848" s="644" t="str">
        <f>IF($C1848="","",IFERROR(IF(_xlfn.XLOOKUP($C1848,tbl_StartedStatus[Bold ID],tbl_StartedStatus[Started])="Started","Yes",IF(_xlfn.XLOOKUP($C1848,tbl_StartedStatus[Bold ID],tbl_StartedStatus[Started])="No Show","No Show","")),""))</f>
        <v/>
      </c>
    </row>
    <row r="1849" spans="1:8" ht="15" customHeight="1" thickBot="1">
      <c r="A1849"/>
      <c r="B1849"/>
      <c r="C1849" s="38"/>
      <c r="D1849"/>
      <c r="E1849"/>
      <c r="H1849" s="644" t="str">
        <f>IF($C1849="","",IFERROR(IF(_xlfn.XLOOKUP($C1849,tbl_StartedStatus[Bold ID],tbl_StartedStatus[Started])="Started","Yes",IF(_xlfn.XLOOKUP($C1849,tbl_StartedStatus[Bold ID],tbl_StartedStatus[Started])="No Show","No Show","")),""))</f>
        <v/>
      </c>
    </row>
    <row r="1850" spans="1:8" ht="15" customHeight="1" thickBot="1">
      <c r="A1850"/>
      <c r="B1850" s="38"/>
      <c r="C1850" s="38"/>
      <c r="D1850" s="38"/>
      <c r="E1850"/>
      <c r="H1850" s="644" t="str">
        <f>IF($C1850="","",IFERROR(IF(_xlfn.XLOOKUP($C1850,tbl_StartedStatus[Bold ID],tbl_StartedStatus[Started])="Started","Yes",IF(_xlfn.XLOOKUP($C1850,tbl_StartedStatus[Bold ID],tbl_StartedStatus[Started])="No Show","No Show","")),""))</f>
        <v/>
      </c>
    </row>
    <row r="1851" spans="1:8" ht="15" customHeight="1" thickBot="1">
      <c r="A1851"/>
      <c r="B1851" s="38"/>
      <c r="C1851" s="38"/>
      <c r="D1851" s="38"/>
      <c r="E1851"/>
      <c r="H1851" s="644" t="str">
        <f>IF($C1851="","",IFERROR(IF(_xlfn.XLOOKUP($C1851,tbl_StartedStatus[Bold ID],tbl_StartedStatus[Started])="Started","Yes",IF(_xlfn.XLOOKUP($C1851,tbl_StartedStatus[Bold ID],tbl_StartedStatus[Started])="No Show","No Show","")),""))</f>
        <v/>
      </c>
    </row>
    <row r="1852" spans="1:8" ht="15" customHeight="1" thickBot="1">
      <c r="A1852"/>
      <c r="B1852" s="38"/>
      <c r="C1852" s="38"/>
      <c r="D1852" s="38"/>
      <c r="E1852"/>
      <c r="H1852" s="644" t="str">
        <f>IF($C1852="","",IFERROR(IF(_xlfn.XLOOKUP($C1852,tbl_StartedStatus[Bold ID],tbl_StartedStatus[Started])="Started","Yes",IF(_xlfn.XLOOKUP($C1852,tbl_StartedStatus[Bold ID],tbl_StartedStatus[Started])="No Show","No Show","")),""))</f>
        <v/>
      </c>
    </row>
    <row r="1853" spans="1:8" ht="15" customHeight="1" thickBot="1">
      <c r="A1853"/>
      <c r="B1853" s="38"/>
      <c r="C1853" s="38"/>
      <c r="D1853" s="38"/>
      <c r="E1853"/>
      <c r="H1853" s="644" t="str">
        <f>IF($C1853="","",IFERROR(IF(_xlfn.XLOOKUP($C1853,tbl_StartedStatus[Bold ID],tbl_StartedStatus[Started])="Started","Yes",IF(_xlfn.XLOOKUP($C1853,tbl_StartedStatus[Bold ID],tbl_StartedStatus[Started])="No Show","No Show","")),""))</f>
        <v/>
      </c>
    </row>
    <row r="1854" spans="1:8" ht="15" customHeight="1" thickBot="1">
      <c r="A1854"/>
      <c r="B1854" s="38"/>
      <c r="C1854" s="38"/>
      <c r="D1854" s="38"/>
      <c r="E1854"/>
      <c r="H1854" s="644" t="str">
        <f>IF($C1854="","",IFERROR(IF(_xlfn.XLOOKUP($C1854,tbl_StartedStatus[Bold ID],tbl_StartedStatus[Started])="Started","Yes",IF(_xlfn.XLOOKUP($C1854,tbl_StartedStatus[Bold ID],tbl_StartedStatus[Started])="No Show","No Show","")),""))</f>
        <v/>
      </c>
    </row>
    <row r="1855" spans="1:8" ht="15" customHeight="1" thickBot="1">
      <c r="A1855"/>
      <c r="B1855" s="38"/>
      <c r="C1855" s="38"/>
      <c r="D1855" s="38"/>
      <c r="E1855"/>
      <c r="H1855" s="644" t="str">
        <f>IF($C1855="","",IFERROR(IF(_xlfn.XLOOKUP($C1855,tbl_StartedStatus[Bold ID],tbl_StartedStatus[Started])="Started","Yes",IF(_xlfn.XLOOKUP($C1855,tbl_StartedStatus[Bold ID],tbl_StartedStatus[Started])="No Show","No Show","")),""))</f>
        <v/>
      </c>
    </row>
    <row r="1856" spans="1:8" ht="15" customHeight="1" thickBot="1">
      <c r="A1856"/>
      <c r="B1856" s="38"/>
      <c r="C1856" s="38"/>
      <c r="D1856" s="38"/>
      <c r="E1856"/>
      <c r="H1856" s="644" t="str">
        <f>IF($C1856="","",IFERROR(IF(_xlfn.XLOOKUP($C1856,tbl_StartedStatus[Bold ID],tbl_StartedStatus[Started])="Started","Yes",IF(_xlfn.XLOOKUP($C1856,tbl_StartedStatus[Bold ID],tbl_StartedStatus[Started])="No Show","No Show","")),""))</f>
        <v/>
      </c>
    </row>
    <row r="1857" spans="1:8" ht="15" customHeight="1" thickBot="1">
      <c r="A1857"/>
      <c r="B1857" s="38"/>
      <c r="C1857" s="38"/>
      <c r="D1857" s="38"/>
      <c r="E1857"/>
      <c r="H1857" s="644" t="str">
        <f>IF($C1857="","",IFERROR(IF(_xlfn.XLOOKUP($C1857,tbl_StartedStatus[Bold ID],tbl_StartedStatus[Started])="Started","Yes",IF(_xlfn.XLOOKUP($C1857,tbl_StartedStatus[Bold ID],tbl_StartedStatus[Started])="No Show","No Show","")),""))</f>
        <v/>
      </c>
    </row>
    <row r="1858" spans="1:8" ht="15" customHeight="1" thickBot="1">
      <c r="A1858"/>
      <c r="B1858" s="38"/>
      <c r="C1858" s="38"/>
      <c r="D1858" s="38"/>
      <c r="E1858"/>
      <c r="H1858" s="644" t="str">
        <f>IF($C1858="","",IFERROR(IF(_xlfn.XLOOKUP($C1858,tbl_StartedStatus[Bold ID],tbl_StartedStatus[Started])="Started","Yes",IF(_xlfn.XLOOKUP($C1858,tbl_StartedStatus[Bold ID],tbl_StartedStatus[Started])="No Show","No Show","")),""))</f>
        <v/>
      </c>
    </row>
    <row r="1859" spans="1:8" ht="15" customHeight="1" thickBot="1">
      <c r="A1859"/>
      <c r="B1859" s="38"/>
      <c r="C1859" s="38"/>
      <c r="D1859" s="38"/>
      <c r="E1859"/>
      <c r="H1859" s="644" t="str">
        <f>IF($C1859="","",IFERROR(IF(_xlfn.XLOOKUP($C1859,tbl_StartedStatus[Bold ID],tbl_StartedStatus[Started])="Started","Yes",IF(_xlfn.XLOOKUP($C1859,tbl_StartedStatus[Bold ID],tbl_StartedStatus[Started])="No Show","No Show","")),""))</f>
        <v/>
      </c>
    </row>
    <row r="1860" spans="1:8" ht="15" customHeight="1" thickBot="1">
      <c r="A1860"/>
      <c r="B1860" s="38"/>
      <c r="C1860" s="38"/>
      <c r="D1860" s="38"/>
      <c r="E1860"/>
      <c r="H1860" s="644" t="str">
        <f>IF($C1860="","",IFERROR(IF(_xlfn.XLOOKUP($C1860,tbl_StartedStatus[Bold ID],tbl_StartedStatus[Started])="Started","Yes",IF(_xlfn.XLOOKUP($C1860,tbl_StartedStatus[Bold ID],tbl_StartedStatus[Started])="No Show","No Show","")),""))</f>
        <v/>
      </c>
    </row>
    <row r="1861" spans="1:8" ht="15" customHeight="1" thickBot="1">
      <c r="A1861"/>
      <c r="B1861" s="38"/>
      <c r="C1861" s="38"/>
      <c r="D1861" s="38"/>
      <c r="E1861"/>
      <c r="H1861" s="644" t="str">
        <f>IF($C1861="","",IFERROR(IF(_xlfn.XLOOKUP($C1861,tbl_StartedStatus[Bold ID],tbl_StartedStatus[Started])="Started","Yes",IF(_xlfn.XLOOKUP($C1861,tbl_StartedStatus[Bold ID],tbl_StartedStatus[Started])="No Show","No Show","")),""))</f>
        <v/>
      </c>
    </row>
    <row r="1862" spans="1:8" ht="15" customHeight="1" thickBot="1">
      <c r="A1862"/>
      <c r="B1862" s="38"/>
      <c r="C1862" s="38"/>
      <c r="D1862" s="38"/>
      <c r="E1862"/>
      <c r="H1862" s="644" t="str">
        <f>IF($C1862="","",IFERROR(IF(_xlfn.XLOOKUP($C1862,tbl_StartedStatus[Bold ID],tbl_StartedStatus[Started])="Started","Yes",IF(_xlfn.XLOOKUP($C1862,tbl_StartedStatus[Bold ID],tbl_StartedStatus[Started])="No Show","No Show","")),""))</f>
        <v/>
      </c>
    </row>
    <row r="1863" spans="1:8" ht="15" customHeight="1" thickBot="1">
      <c r="A1863"/>
      <c r="B1863" s="38"/>
      <c r="C1863" s="38"/>
      <c r="D1863" s="38"/>
      <c r="E1863"/>
      <c r="H1863" s="644" t="str">
        <f>IF($C1863="","",IFERROR(IF(_xlfn.XLOOKUP($C1863,tbl_StartedStatus[Bold ID],tbl_StartedStatus[Started])="Started","Yes",IF(_xlfn.XLOOKUP($C1863,tbl_StartedStatus[Bold ID],tbl_StartedStatus[Started])="No Show","No Show","")),""))</f>
        <v/>
      </c>
    </row>
    <row r="1864" spans="1:8" ht="15" customHeight="1" thickBot="1">
      <c r="A1864"/>
      <c r="B1864" s="38"/>
      <c r="C1864" s="38"/>
      <c r="D1864" s="38"/>
      <c r="E1864"/>
      <c r="H1864" s="644" t="str">
        <f>IF($C1864="","",IFERROR(IF(_xlfn.XLOOKUP($C1864,tbl_StartedStatus[Bold ID],tbl_StartedStatus[Started])="Started","Yes",IF(_xlfn.XLOOKUP($C1864,tbl_StartedStatus[Bold ID],tbl_StartedStatus[Started])="No Show","No Show","")),""))</f>
        <v/>
      </c>
    </row>
    <row r="1865" spans="1:8" ht="15" customHeight="1" thickBot="1">
      <c r="A1865"/>
      <c r="B1865" s="38"/>
      <c r="C1865"/>
      <c r="D1865" s="38"/>
      <c r="E1865"/>
      <c r="H1865" s="644" t="str">
        <f>IF($C1865="","",IFERROR(IF(_xlfn.XLOOKUP($C1865,tbl_StartedStatus[Bold ID],tbl_StartedStatus[Started])="Started","Yes",IF(_xlfn.XLOOKUP($C1865,tbl_StartedStatus[Bold ID],tbl_StartedStatus[Started])="No Show","No Show","")),""))</f>
        <v/>
      </c>
    </row>
    <row r="1866" spans="1:8" ht="15" customHeight="1" thickBot="1">
      <c r="A1866"/>
      <c r="B1866"/>
      <c r="C1866" s="38"/>
      <c r="D1866"/>
      <c r="E1866"/>
      <c r="H1866" s="644" t="str">
        <f>IF($C1866="","",IFERROR(IF(_xlfn.XLOOKUP($C1866,tbl_StartedStatus[Bold ID],tbl_StartedStatus[Started])="Started","Yes",IF(_xlfn.XLOOKUP($C1866,tbl_StartedStatus[Bold ID],tbl_StartedStatus[Started])="No Show","No Show","")),""))</f>
        <v/>
      </c>
    </row>
    <row r="1867" spans="1:8" ht="15" customHeight="1" thickBot="1">
      <c r="A1867"/>
      <c r="B1867" s="38"/>
      <c r="C1867" s="38"/>
      <c r="D1867" s="38"/>
      <c r="E1867"/>
      <c r="H1867" s="644" t="str">
        <f>IF($C1867="","",IFERROR(IF(_xlfn.XLOOKUP($C1867,tbl_StartedStatus[Bold ID],tbl_StartedStatus[Started])="Started","Yes",IF(_xlfn.XLOOKUP($C1867,tbl_StartedStatus[Bold ID],tbl_StartedStatus[Started])="No Show","No Show","")),""))</f>
        <v/>
      </c>
    </row>
    <row r="1868" spans="1:8" ht="15" customHeight="1" thickBot="1">
      <c r="A1868"/>
      <c r="B1868" s="38"/>
      <c r="C1868" s="38"/>
      <c r="D1868" s="38"/>
      <c r="E1868"/>
      <c r="H1868" s="644" t="str">
        <f>IF($C1868="","",IFERROR(IF(_xlfn.XLOOKUP($C1868,tbl_StartedStatus[Bold ID],tbl_StartedStatus[Started])="Started","Yes",IF(_xlfn.XLOOKUP($C1868,tbl_StartedStatus[Bold ID],tbl_StartedStatus[Started])="No Show","No Show","")),""))</f>
        <v/>
      </c>
    </row>
    <row r="1869" spans="1:8" ht="15" customHeight="1" thickBot="1">
      <c r="A1869"/>
      <c r="B1869" s="38"/>
      <c r="C1869"/>
      <c r="D1869" s="38"/>
      <c r="E1869"/>
      <c r="H1869" s="644" t="str">
        <f>IF($C1869="","",IFERROR(IF(_xlfn.XLOOKUP($C1869,tbl_StartedStatus[Bold ID],tbl_StartedStatus[Started])="Started","Yes",IF(_xlfn.XLOOKUP($C1869,tbl_StartedStatus[Bold ID],tbl_StartedStatus[Started])="No Show","No Show","")),""))</f>
        <v/>
      </c>
    </row>
    <row r="1870" spans="1:8" ht="15" customHeight="1" thickBot="1">
      <c r="A1870"/>
      <c r="B1870"/>
      <c r="C1870" s="38"/>
      <c r="D1870"/>
      <c r="E1870"/>
      <c r="H1870" s="644" t="str">
        <f>IF($C1870="","",IFERROR(IF(_xlfn.XLOOKUP($C1870,tbl_StartedStatus[Bold ID],tbl_StartedStatus[Started])="Started","Yes",IF(_xlfn.XLOOKUP($C1870,tbl_StartedStatus[Bold ID],tbl_StartedStatus[Started])="No Show","No Show","")),""))</f>
        <v/>
      </c>
    </row>
    <row r="1871" spans="1:8" ht="15" customHeight="1" thickBot="1">
      <c r="A1871"/>
      <c r="B1871" s="38"/>
      <c r="C1871" s="38"/>
      <c r="D1871" s="38"/>
      <c r="E1871"/>
      <c r="H1871" s="644" t="str">
        <f>IF($C1871="","",IFERROR(IF(_xlfn.XLOOKUP($C1871,tbl_StartedStatus[Bold ID],tbl_StartedStatus[Started])="Started","Yes",IF(_xlfn.XLOOKUP($C1871,tbl_StartedStatus[Bold ID],tbl_StartedStatus[Started])="No Show","No Show","")),""))</f>
        <v/>
      </c>
    </row>
    <row r="1872" spans="1:8" ht="15" customHeight="1" thickBot="1">
      <c r="A1872"/>
      <c r="B1872" s="38"/>
      <c r="C1872" s="38"/>
      <c r="D1872" s="38"/>
      <c r="E1872"/>
      <c r="H1872" s="644" t="str">
        <f>IF($C1872="","",IFERROR(IF(_xlfn.XLOOKUP($C1872,tbl_StartedStatus[Bold ID],tbl_StartedStatus[Started])="Started","Yes",IF(_xlfn.XLOOKUP($C1872,tbl_StartedStatus[Bold ID],tbl_StartedStatus[Started])="No Show","No Show","")),""))</f>
        <v/>
      </c>
    </row>
    <row r="1873" spans="1:8" ht="15" customHeight="1" thickBot="1">
      <c r="A1873"/>
      <c r="B1873" s="38"/>
      <c r="C1873" s="38"/>
      <c r="D1873" s="38"/>
      <c r="E1873"/>
      <c r="H1873" s="644" t="str">
        <f>IF($C1873="","",IFERROR(IF(_xlfn.XLOOKUP($C1873,tbl_StartedStatus[Bold ID],tbl_StartedStatus[Started])="Started","Yes",IF(_xlfn.XLOOKUP($C1873,tbl_StartedStatus[Bold ID],tbl_StartedStatus[Started])="No Show","No Show","")),""))</f>
        <v/>
      </c>
    </row>
    <row r="1874" spans="1:8" ht="15" customHeight="1" thickBot="1">
      <c r="A1874"/>
      <c r="B1874" s="38"/>
      <c r="C1874" s="38"/>
      <c r="D1874" s="38"/>
      <c r="E1874"/>
      <c r="H1874" s="644" t="str">
        <f>IF($C1874="","",IFERROR(IF(_xlfn.XLOOKUP($C1874,tbl_StartedStatus[Bold ID],tbl_StartedStatus[Started])="Started","Yes",IF(_xlfn.XLOOKUP($C1874,tbl_StartedStatus[Bold ID],tbl_StartedStatus[Started])="No Show","No Show","")),""))</f>
        <v/>
      </c>
    </row>
    <row r="1875" spans="1:8" ht="15" customHeight="1" thickBot="1">
      <c r="A1875"/>
      <c r="B1875" s="38"/>
      <c r="C1875" s="38"/>
      <c r="D1875" s="38"/>
      <c r="E1875"/>
      <c r="H1875" s="644" t="str">
        <f>IF($C1875="","",IFERROR(IF(_xlfn.XLOOKUP($C1875,tbl_StartedStatus[Bold ID],tbl_StartedStatus[Started])="Started","Yes",IF(_xlfn.XLOOKUP($C1875,tbl_StartedStatus[Bold ID],tbl_StartedStatus[Started])="No Show","No Show","")),""))</f>
        <v/>
      </c>
    </row>
    <row r="1876" spans="1:8" ht="15" customHeight="1" thickBot="1">
      <c r="A1876"/>
      <c r="B1876" s="38"/>
      <c r="C1876" s="38"/>
      <c r="D1876" s="38"/>
      <c r="E1876"/>
      <c r="H1876" s="644" t="str">
        <f>IF($C1876="","",IFERROR(IF(_xlfn.XLOOKUP($C1876,tbl_StartedStatus[Bold ID],tbl_StartedStatus[Started])="Started","Yes",IF(_xlfn.XLOOKUP($C1876,tbl_StartedStatus[Bold ID],tbl_StartedStatus[Started])="No Show","No Show","")),""))</f>
        <v/>
      </c>
    </row>
    <row r="1877" spans="1:8" ht="15" customHeight="1" thickBot="1">
      <c r="A1877"/>
      <c r="B1877" s="38"/>
      <c r="C1877" s="38"/>
      <c r="D1877" s="38"/>
      <c r="E1877"/>
      <c r="H1877" s="644" t="str">
        <f>IF($C1877="","",IFERROR(IF(_xlfn.XLOOKUP($C1877,tbl_StartedStatus[Bold ID],tbl_StartedStatus[Started])="Started","Yes",IF(_xlfn.XLOOKUP($C1877,tbl_StartedStatus[Bold ID],tbl_StartedStatus[Started])="No Show","No Show","")),""))</f>
        <v/>
      </c>
    </row>
    <row r="1878" spans="1:8" ht="15" customHeight="1" thickBot="1">
      <c r="A1878"/>
      <c r="B1878" s="38"/>
      <c r="C1878" s="38"/>
      <c r="D1878" s="38"/>
      <c r="E1878"/>
      <c r="H1878" s="644" t="str">
        <f>IF($C1878="","",IFERROR(IF(_xlfn.XLOOKUP($C1878,tbl_StartedStatus[Bold ID],tbl_StartedStatus[Started])="Started","Yes",IF(_xlfn.XLOOKUP($C1878,tbl_StartedStatus[Bold ID],tbl_StartedStatus[Started])="No Show","No Show","")),""))</f>
        <v/>
      </c>
    </row>
    <row r="1879" spans="1:8" ht="15" customHeight="1" thickBot="1">
      <c r="A1879"/>
      <c r="B1879" s="38"/>
      <c r="C1879" s="38"/>
      <c r="D1879" s="38"/>
      <c r="E1879"/>
      <c r="H1879" s="644" t="str">
        <f>IF($C1879="","",IFERROR(IF(_xlfn.XLOOKUP($C1879,tbl_StartedStatus[Bold ID],tbl_StartedStatus[Started])="Started","Yes",IF(_xlfn.XLOOKUP($C1879,tbl_StartedStatus[Bold ID],tbl_StartedStatus[Started])="No Show","No Show","")),""))</f>
        <v/>
      </c>
    </row>
    <row r="1880" spans="1:8" ht="15" customHeight="1" thickBot="1">
      <c r="A1880"/>
      <c r="B1880" s="38"/>
      <c r="C1880" s="38"/>
      <c r="D1880" s="38"/>
      <c r="E1880"/>
      <c r="H1880" s="644" t="str">
        <f>IF($C1880="","",IFERROR(IF(_xlfn.XLOOKUP($C1880,tbl_StartedStatus[Bold ID],tbl_StartedStatus[Started])="Started","Yes",IF(_xlfn.XLOOKUP($C1880,tbl_StartedStatus[Bold ID],tbl_StartedStatus[Started])="No Show","No Show","")),""))</f>
        <v/>
      </c>
    </row>
    <row r="1881" spans="1:8" ht="15" customHeight="1" thickBot="1">
      <c r="A1881"/>
      <c r="B1881" s="38"/>
      <c r="C1881" s="38"/>
      <c r="D1881" s="38"/>
      <c r="E1881"/>
      <c r="H1881" s="644" t="str">
        <f>IF($C1881="","",IFERROR(IF(_xlfn.XLOOKUP($C1881,tbl_StartedStatus[Bold ID],tbl_StartedStatus[Started])="Started","Yes",IF(_xlfn.XLOOKUP($C1881,tbl_StartedStatus[Bold ID],tbl_StartedStatus[Started])="No Show","No Show","")),""))</f>
        <v/>
      </c>
    </row>
    <row r="1882" spans="1:8" ht="15" customHeight="1" thickBot="1">
      <c r="A1882"/>
      <c r="B1882" s="38"/>
      <c r="C1882" s="38"/>
      <c r="D1882" s="38"/>
      <c r="E1882"/>
      <c r="H1882" s="644" t="str">
        <f>IF($C1882="","",IFERROR(IF(_xlfn.XLOOKUP($C1882,tbl_StartedStatus[Bold ID],tbl_StartedStatus[Started])="Started","Yes",IF(_xlfn.XLOOKUP($C1882,tbl_StartedStatus[Bold ID],tbl_StartedStatus[Started])="No Show","No Show","")),""))</f>
        <v/>
      </c>
    </row>
    <row r="1883" spans="1:8" ht="15" customHeight="1" thickBot="1">
      <c r="A1883"/>
      <c r="B1883" s="38"/>
      <c r="C1883" s="38"/>
      <c r="D1883" s="38"/>
      <c r="E1883"/>
      <c r="H1883" s="644" t="str">
        <f>IF($C1883="","",IFERROR(IF(_xlfn.XLOOKUP($C1883,tbl_StartedStatus[Bold ID],tbl_StartedStatus[Started])="Started","Yes",IF(_xlfn.XLOOKUP($C1883,tbl_StartedStatus[Bold ID],tbl_StartedStatus[Started])="No Show","No Show","")),""))</f>
        <v/>
      </c>
    </row>
    <row r="1884" spans="1:8" ht="15" customHeight="1" thickBot="1">
      <c r="A1884"/>
      <c r="B1884" s="38"/>
      <c r="C1884" s="38"/>
      <c r="D1884" s="38"/>
      <c r="E1884"/>
      <c r="H1884" s="644" t="str">
        <f>IF($C1884="","",IFERROR(IF(_xlfn.XLOOKUP($C1884,tbl_StartedStatus[Bold ID],tbl_StartedStatus[Started])="Started","Yes",IF(_xlfn.XLOOKUP($C1884,tbl_StartedStatus[Bold ID],tbl_StartedStatus[Started])="No Show","No Show","")),""))</f>
        <v/>
      </c>
    </row>
    <row r="1885" spans="1:8" ht="15" customHeight="1" thickBot="1">
      <c r="A1885"/>
      <c r="B1885" s="38"/>
      <c r="C1885" s="38"/>
      <c r="D1885" s="38"/>
      <c r="E1885"/>
      <c r="H1885" s="644" t="str">
        <f>IF($C1885="","",IFERROR(IF(_xlfn.XLOOKUP($C1885,tbl_StartedStatus[Bold ID],tbl_StartedStatus[Started])="Started","Yes",IF(_xlfn.XLOOKUP($C1885,tbl_StartedStatus[Bold ID],tbl_StartedStatus[Started])="No Show","No Show","")),""))</f>
        <v/>
      </c>
    </row>
    <row r="1886" spans="1:8" ht="15" customHeight="1" thickBot="1">
      <c r="A1886"/>
      <c r="B1886" s="38"/>
      <c r="C1886" s="38"/>
      <c r="D1886" s="38"/>
      <c r="E1886"/>
      <c r="H1886" s="644" t="str">
        <f>IF($C1886="","",IFERROR(IF(_xlfn.XLOOKUP($C1886,tbl_StartedStatus[Bold ID],tbl_StartedStatus[Started])="Started","Yes",IF(_xlfn.XLOOKUP($C1886,tbl_StartedStatus[Bold ID],tbl_StartedStatus[Started])="No Show","No Show","")),""))</f>
        <v/>
      </c>
    </row>
    <row r="1887" spans="1:8" ht="15" customHeight="1" thickBot="1">
      <c r="A1887"/>
      <c r="B1887" s="38"/>
      <c r="C1887" s="38"/>
      <c r="D1887" s="38"/>
      <c r="E1887"/>
      <c r="H1887" s="644" t="str">
        <f>IF($C1887="","",IFERROR(IF(_xlfn.XLOOKUP($C1887,tbl_StartedStatus[Bold ID],tbl_StartedStatus[Started])="Started","Yes",IF(_xlfn.XLOOKUP($C1887,tbl_StartedStatus[Bold ID],tbl_StartedStatus[Started])="No Show","No Show","")),""))</f>
        <v/>
      </c>
    </row>
    <row r="1888" spans="1:8" ht="15" customHeight="1" thickBot="1">
      <c r="A1888"/>
      <c r="B1888" s="38"/>
      <c r="C1888" s="38"/>
      <c r="D1888" s="38"/>
      <c r="E1888"/>
      <c r="H1888" s="644" t="str">
        <f>IF($C1888="","",IFERROR(IF(_xlfn.XLOOKUP($C1888,tbl_StartedStatus[Bold ID],tbl_StartedStatus[Started])="Started","Yes",IF(_xlfn.XLOOKUP($C1888,tbl_StartedStatus[Bold ID],tbl_StartedStatus[Started])="No Show","No Show","")),""))</f>
        <v/>
      </c>
    </row>
    <row r="1889" spans="1:8" ht="15" customHeight="1" thickBot="1">
      <c r="A1889"/>
      <c r="B1889" s="38"/>
      <c r="C1889"/>
      <c r="D1889" s="38"/>
      <c r="E1889"/>
      <c r="H1889" s="644" t="str">
        <f>IF($C1889="","",IFERROR(IF(_xlfn.XLOOKUP($C1889,tbl_StartedStatus[Bold ID],tbl_StartedStatus[Started])="Started","Yes",IF(_xlfn.XLOOKUP($C1889,tbl_StartedStatus[Bold ID],tbl_StartedStatus[Started])="No Show","No Show","")),""))</f>
        <v/>
      </c>
    </row>
    <row r="1890" spans="1:8" ht="15" customHeight="1" thickBot="1">
      <c r="A1890"/>
      <c r="B1890"/>
      <c r="C1890" s="38"/>
      <c r="D1890"/>
      <c r="E1890"/>
      <c r="H1890" s="644" t="str">
        <f>IF($C1890="","",IFERROR(IF(_xlfn.XLOOKUP($C1890,tbl_StartedStatus[Bold ID],tbl_StartedStatus[Started])="Started","Yes",IF(_xlfn.XLOOKUP($C1890,tbl_StartedStatus[Bold ID],tbl_StartedStatus[Started])="No Show","No Show","")),""))</f>
        <v/>
      </c>
    </row>
    <row r="1891" spans="1:8" ht="15" customHeight="1" thickBot="1">
      <c r="A1891"/>
      <c r="B1891" s="38"/>
      <c r="C1891" s="38"/>
      <c r="D1891" s="38"/>
      <c r="E1891"/>
      <c r="H1891" s="644" t="str">
        <f>IF($C1891="","",IFERROR(IF(_xlfn.XLOOKUP($C1891,tbl_StartedStatus[Bold ID],tbl_StartedStatus[Started])="Started","Yes",IF(_xlfn.XLOOKUP($C1891,tbl_StartedStatus[Bold ID],tbl_StartedStatus[Started])="No Show","No Show","")),""))</f>
        <v/>
      </c>
    </row>
    <row r="1892" spans="1:8" ht="15" customHeight="1" thickBot="1">
      <c r="A1892"/>
      <c r="B1892" s="38"/>
      <c r="C1892" s="38"/>
      <c r="D1892" s="38"/>
      <c r="E1892"/>
      <c r="H1892" s="644" t="str">
        <f>IF($C1892="","",IFERROR(IF(_xlfn.XLOOKUP($C1892,tbl_StartedStatus[Bold ID],tbl_StartedStatus[Started])="Started","Yes",IF(_xlfn.XLOOKUP($C1892,tbl_StartedStatus[Bold ID],tbl_StartedStatus[Started])="No Show","No Show","")),""))</f>
        <v/>
      </c>
    </row>
    <row r="1893" spans="1:8" ht="15" customHeight="1" thickBot="1">
      <c r="A1893" s="38" t="str">
        <f>IF($C1893="","",IFERROR(_xlfn.XLOOKUP($C1893,'1.PrepList'!$I$2:$I$1500,'1.PrepList'!$G$2:$G$1500,"")&amp;"",""))</f>
        <v/>
      </c>
      <c r="B1893" s="38" t="str">
        <f>IF($C1893="","",IFERROR(_xlfn.XLOOKUP($C1893,'1.PrepList'!$I$2:$I$1500,'1.PrepList'!$H$2:$H$1500,"")&amp;"",""))</f>
        <v/>
      </c>
      <c r="C1893" s="38"/>
      <c r="D1893" s="38" t="str">
        <f>IF($C1893="","",IFERROR(_xlfn.XLOOKUP($C1893,'1.PrepList'!$I$2:$I$1500,'1.PrepList'!$J$2:$J$1500,"")&amp;"",""))</f>
        <v/>
      </c>
      <c r="E1893" s="38" t="str">
        <f>IF($C1893="","",IFERROR(_xlfn.XLOOKUP($C1893,'1.PrepList'!$I$2:$I$1500,'1.PrepList'!$N$2:$N$1500,"")&amp;"",""))</f>
        <v/>
      </c>
      <c r="F1893" s="638" t="str">
        <f>IF($C1893="","",IFERROR(_xlfn.XLOOKUP($C1893,'1.PrepList'!$I$2:$I$1500,'1.PrepList'!$K$2:$K$1500,"")&amp;"",""))</f>
        <v/>
      </c>
      <c r="H1893" s="644" t="str">
        <f>IF($C1893="","",IFERROR(IF(_xlfn.XLOOKUP($C1893,tbl_StartedStatus[Bold ID],tbl_StartedStatus[Started])="Started","Yes",IF(_xlfn.XLOOKUP($C1893,tbl_StartedStatus[Bold ID],tbl_StartedStatus[Started])="No Show","No Show","")),""))</f>
        <v/>
      </c>
    </row>
    <row r="1894" spans="1:8" ht="15" customHeight="1" thickBot="1">
      <c r="A1894" s="38" t="str">
        <f>IF($C1894="","",IFERROR(_xlfn.XLOOKUP($C1894,'1.PrepList'!$I$2:$I$1500,'1.PrepList'!$G$2:$G$1500,"")&amp;"",""))</f>
        <v/>
      </c>
      <c r="B1894" s="38" t="str">
        <f>IF($C1894="","",IFERROR(_xlfn.XLOOKUP($C1894,'1.PrepList'!$I$2:$I$1500,'1.PrepList'!$H$2:$H$1500,"")&amp;"",""))</f>
        <v/>
      </c>
      <c r="C1894" s="38"/>
      <c r="D1894" s="38" t="str">
        <f>IF($C1894="","",IFERROR(_xlfn.XLOOKUP($C1894,'1.PrepList'!$I$2:$I$1500,'1.PrepList'!$J$2:$J$1500,"")&amp;"",""))</f>
        <v/>
      </c>
      <c r="E1894" s="38" t="str">
        <f>IF($C1894="","",IFERROR(_xlfn.XLOOKUP($C1894,'1.PrepList'!$I$2:$I$1500,'1.PrepList'!$N$2:$N$1500,"")&amp;"",""))</f>
        <v/>
      </c>
      <c r="F1894" s="638" t="str">
        <f>IF($C1894="","",IFERROR(_xlfn.XLOOKUP($C1894,'1.PrepList'!$I$2:$I$1500,'1.PrepList'!$K$2:$K$1500,"")&amp;"",""))</f>
        <v/>
      </c>
      <c r="H1894" s="644" t="str">
        <f>IF($C1894="","",IFERROR(IF(_xlfn.XLOOKUP($C1894,tbl_StartedStatus[Bold ID],tbl_StartedStatus[Started])="Started","Yes",IF(_xlfn.XLOOKUP($C1894,tbl_StartedStatus[Bold ID],tbl_StartedStatus[Started])="No Show","No Show","")),""))</f>
        <v/>
      </c>
    </row>
    <row r="1895" spans="1:8" ht="15" customHeight="1" thickBot="1">
      <c r="A1895" s="38" t="str">
        <f>IF($C1895="","",IFERROR(_xlfn.XLOOKUP($C1895,'1.PrepList'!$I$2:$I$1500,'1.PrepList'!$G$2:$G$1500,"")&amp;"",""))</f>
        <v/>
      </c>
      <c r="B1895" s="38" t="str">
        <f>IF($C1895="","",IFERROR(_xlfn.XLOOKUP($C1895,'1.PrepList'!$I$2:$I$1500,'1.PrepList'!$H$2:$H$1500,"")&amp;"",""))</f>
        <v/>
      </c>
      <c r="C1895" s="38"/>
      <c r="D1895" s="38" t="str">
        <f>IF($C1895="","",IFERROR(_xlfn.XLOOKUP($C1895,'1.PrepList'!$I$2:$I$1500,'1.PrepList'!$J$2:$J$1500,"")&amp;"",""))</f>
        <v/>
      </c>
      <c r="E1895" s="38" t="str">
        <f>IF($C1895="","",IFERROR(_xlfn.XLOOKUP($C1895,'1.PrepList'!$I$2:$I$1500,'1.PrepList'!$N$2:$N$1500,"")&amp;"",""))</f>
        <v/>
      </c>
      <c r="F1895" s="638" t="str">
        <f>IF($C1895="","",IFERROR(_xlfn.XLOOKUP($C1895,'1.PrepList'!$I$2:$I$1500,'1.PrepList'!$K$2:$K$1500,"")&amp;"",""))</f>
        <v/>
      </c>
      <c r="H1895" s="644" t="str">
        <f>IF($C1895="","",IFERROR(IF(_xlfn.XLOOKUP($C1895,tbl_StartedStatus[Bold ID],tbl_StartedStatus[Started])="Started","Yes",IF(_xlfn.XLOOKUP($C1895,tbl_StartedStatus[Bold ID],tbl_StartedStatus[Started])="No Show","No Show","")),""))</f>
        <v/>
      </c>
    </row>
    <row r="1896" spans="1:8" ht="15" customHeight="1" thickBot="1">
      <c r="A1896" s="38" t="str">
        <f>IF($C1896="","",IFERROR(_xlfn.XLOOKUP($C1896,'1.PrepList'!$I$2:$I$1500,'1.PrepList'!$G$2:$G$1500,"")&amp;"",""))</f>
        <v/>
      </c>
      <c r="B1896" s="38" t="str">
        <f>IF($C1896="","",IFERROR(_xlfn.XLOOKUP($C1896,'1.PrepList'!$I$2:$I$1500,'1.PrepList'!$H$2:$H$1500,"")&amp;"",""))</f>
        <v/>
      </c>
      <c r="C1896" s="38"/>
      <c r="D1896" s="38" t="str">
        <f>IF($C1896="","",IFERROR(_xlfn.XLOOKUP($C1896,'1.PrepList'!$I$2:$I$1500,'1.PrepList'!$J$2:$J$1500,"")&amp;"",""))</f>
        <v/>
      </c>
      <c r="E1896" s="38" t="str">
        <f>IF($C1896="","",IFERROR(_xlfn.XLOOKUP($C1896,'1.PrepList'!$I$2:$I$1500,'1.PrepList'!$N$2:$N$1500,"")&amp;"",""))</f>
        <v/>
      </c>
      <c r="F1896" s="638" t="str">
        <f>IF($C1896="","",IFERROR(_xlfn.XLOOKUP($C1896,'1.PrepList'!$I$2:$I$1500,'1.PrepList'!$K$2:$K$1500,"")&amp;"",""))</f>
        <v/>
      </c>
      <c r="H1896" s="644" t="str">
        <f>IF($C1896="","",IFERROR(IF(_xlfn.XLOOKUP($C1896,tbl_StartedStatus[Bold ID],tbl_StartedStatus[Started])="Started","Yes",IF(_xlfn.XLOOKUP($C1896,tbl_StartedStatus[Bold ID],tbl_StartedStatus[Started])="No Show","No Show","")),""))</f>
        <v/>
      </c>
    </row>
    <row r="1897" spans="1:8" ht="15" customHeight="1" thickBot="1">
      <c r="A1897" s="38" t="str">
        <f>IF($C1897="","",IFERROR(_xlfn.XLOOKUP($C1897,'1.PrepList'!$I$2:$I$1500,'1.PrepList'!$G$2:$G$1500,"")&amp;"",""))</f>
        <v/>
      </c>
      <c r="B1897" s="38" t="str">
        <f>IF($C1897="","",IFERROR(_xlfn.XLOOKUP($C1897,'1.PrepList'!$I$2:$I$1500,'1.PrepList'!$H$2:$H$1500,"")&amp;"",""))</f>
        <v/>
      </c>
      <c r="C1897" s="38"/>
      <c r="D1897" s="38" t="str">
        <f>IF($C1897="","",IFERROR(_xlfn.XLOOKUP($C1897,'1.PrepList'!$I$2:$I$1500,'1.PrepList'!$J$2:$J$1500,"")&amp;"",""))</f>
        <v/>
      </c>
      <c r="E1897" s="38" t="str">
        <f>IF($C1897="","",IFERROR(_xlfn.XLOOKUP($C1897,'1.PrepList'!$I$2:$I$1500,'1.PrepList'!$N$2:$N$1500,"")&amp;"",""))</f>
        <v/>
      </c>
      <c r="F1897" s="638" t="str">
        <f>IF($C1897="","",IFERROR(_xlfn.XLOOKUP($C1897,'1.PrepList'!$I$2:$I$1500,'1.PrepList'!$K$2:$K$1500,"")&amp;"",""))</f>
        <v/>
      </c>
      <c r="H1897" s="644" t="str">
        <f>IF($C1897="","",IFERROR(IF(_xlfn.XLOOKUP($C1897,tbl_StartedStatus[Bold ID],tbl_StartedStatus[Started])="Started","Yes",IF(_xlfn.XLOOKUP($C1897,tbl_StartedStatus[Bold ID],tbl_StartedStatus[Started])="No Show","No Show","")),""))</f>
        <v/>
      </c>
    </row>
    <row r="1898" spans="1:8" ht="15" customHeight="1" thickBot="1">
      <c r="A1898" s="38" t="str">
        <f>IF($C1898="","",IFERROR(_xlfn.XLOOKUP($C1898,'1.PrepList'!$I$2:$I$1500,'1.PrepList'!$G$2:$G$1500,"")&amp;"",""))</f>
        <v/>
      </c>
      <c r="B1898" s="38" t="str">
        <f>IF($C1898="","",IFERROR(_xlfn.XLOOKUP($C1898,'1.PrepList'!$I$2:$I$1500,'1.PrepList'!$H$2:$H$1500,"")&amp;"",""))</f>
        <v/>
      </c>
      <c r="C1898" s="38"/>
      <c r="D1898" s="38" t="str">
        <f>IF($C1898="","",IFERROR(_xlfn.XLOOKUP($C1898,'1.PrepList'!$I$2:$I$1500,'1.PrepList'!$J$2:$J$1500,"")&amp;"",""))</f>
        <v/>
      </c>
      <c r="E1898" s="38" t="str">
        <f>IF($C1898="","",IFERROR(_xlfn.XLOOKUP($C1898,'1.PrepList'!$I$2:$I$1500,'1.PrepList'!$N$2:$N$1500,"")&amp;"",""))</f>
        <v/>
      </c>
      <c r="F1898" s="638" t="str">
        <f>IF($C1898="","",IFERROR(_xlfn.XLOOKUP($C1898,'1.PrepList'!$I$2:$I$1500,'1.PrepList'!$K$2:$K$1500,"")&amp;"",""))</f>
        <v/>
      </c>
      <c r="H1898" s="644" t="str">
        <f>IF($C1898="","",IFERROR(IF(_xlfn.XLOOKUP($C1898,tbl_StartedStatus[Bold ID],tbl_StartedStatus[Started])="Started","Yes",IF(_xlfn.XLOOKUP($C1898,tbl_StartedStatus[Bold ID],tbl_StartedStatus[Started])="No Show","No Show","")),""))</f>
        <v/>
      </c>
    </row>
    <row r="1899" spans="1:8" ht="15" customHeight="1" thickBot="1">
      <c r="A1899" s="38" t="str">
        <f>IF($C1899="","",IFERROR(_xlfn.XLOOKUP($C1899,'1.PrepList'!$I$2:$I$1500,'1.PrepList'!$G$2:$G$1500,"")&amp;"",""))</f>
        <v/>
      </c>
      <c r="B1899" s="38" t="str">
        <f>IF($C1899="","",IFERROR(_xlfn.XLOOKUP($C1899,'1.PrepList'!$I$2:$I$1500,'1.PrepList'!$H$2:$H$1500,"")&amp;"",""))</f>
        <v/>
      </c>
      <c r="C1899" s="38"/>
      <c r="D1899" s="38" t="str">
        <f>IF($C1899="","",IFERROR(_xlfn.XLOOKUP($C1899,'1.PrepList'!$I$2:$I$1500,'1.PrepList'!$J$2:$J$1500,"")&amp;"",""))</f>
        <v/>
      </c>
      <c r="E1899" s="38" t="str">
        <f>IF($C1899="","",IFERROR(_xlfn.XLOOKUP($C1899,'1.PrepList'!$I$2:$I$1500,'1.PrepList'!$N$2:$N$1500,"")&amp;"",""))</f>
        <v/>
      </c>
      <c r="F1899" s="638" t="str">
        <f>IF($C1899="","",IFERROR(_xlfn.XLOOKUP($C1899,'1.PrepList'!$I$2:$I$1500,'1.PrepList'!$K$2:$K$1500,"")&amp;"",""))</f>
        <v/>
      </c>
      <c r="H1899" s="644" t="str">
        <f>IF($C1899="","",IFERROR(IF(_xlfn.XLOOKUP($C1899,tbl_StartedStatus[Bold ID],tbl_StartedStatus[Started])="Started","Yes",IF(_xlfn.XLOOKUP($C1899,tbl_StartedStatus[Bold ID],tbl_StartedStatus[Started])="No Show","No Show","")),""))</f>
        <v/>
      </c>
    </row>
    <row r="1900" spans="1:8" ht="15" customHeight="1" thickBot="1">
      <c r="A1900" s="38" t="str">
        <f>IF($C1900="","",IFERROR(_xlfn.XLOOKUP($C1900,'1.PrepList'!$I$2:$I$1500,'1.PrepList'!$G$2:$G$1500,"")&amp;"",""))</f>
        <v/>
      </c>
      <c r="B1900" s="38" t="str">
        <f>IF($C1900="","",IFERROR(_xlfn.XLOOKUP($C1900,'1.PrepList'!$I$2:$I$1500,'1.PrepList'!$H$2:$H$1500,"")&amp;"",""))</f>
        <v/>
      </c>
      <c r="C1900" s="38"/>
      <c r="D1900" s="38" t="str">
        <f>IF($C1900="","",IFERROR(_xlfn.XLOOKUP($C1900,'1.PrepList'!$I$2:$I$1500,'1.PrepList'!$J$2:$J$1500,"")&amp;"",""))</f>
        <v/>
      </c>
      <c r="E1900" s="38" t="str">
        <f>IF($C1900="","",IFERROR(_xlfn.XLOOKUP($C1900,'1.PrepList'!$I$2:$I$1500,'1.PrepList'!$N$2:$N$1500,"")&amp;"",""))</f>
        <v/>
      </c>
      <c r="F1900" s="638" t="str">
        <f>IF($C1900="","",IFERROR(_xlfn.XLOOKUP($C1900,'1.PrepList'!$I$2:$I$1500,'1.PrepList'!$K$2:$K$1500,"")&amp;"",""))</f>
        <v/>
      </c>
      <c r="H1900" s="644" t="str">
        <f>IF($C1900="","",IFERROR(IF(_xlfn.XLOOKUP($C1900,tbl_StartedStatus[Bold ID],tbl_StartedStatus[Started])="Started","Yes",IF(_xlfn.XLOOKUP($C1900,tbl_StartedStatus[Bold ID],tbl_StartedStatus[Started])="No Show","No Show","")),""))</f>
        <v/>
      </c>
    </row>
    <row r="1901" spans="1:8" ht="15" customHeight="1" thickBot="1">
      <c r="A1901" s="38" t="str">
        <f>IF($C1901="","",IFERROR(_xlfn.XLOOKUP($C1901,'1.PrepList'!$I$2:$I$1500,'1.PrepList'!$G$2:$G$1500,"")&amp;"",""))</f>
        <v/>
      </c>
      <c r="B1901" s="38" t="str">
        <f>IF($C1901="","",IFERROR(_xlfn.XLOOKUP($C1901,'1.PrepList'!$I$2:$I$1500,'1.PrepList'!$H$2:$H$1500,"")&amp;"",""))</f>
        <v/>
      </c>
      <c r="C1901" s="38"/>
      <c r="D1901" s="38" t="str">
        <f>IF($C1901="","",IFERROR(_xlfn.XLOOKUP($C1901,'1.PrepList'!$I$2:$I$1500,'1.PrepList'!$J$2:$J$1500,"")&amp;"",""))</f>
        <v/>
      </c>
      <c r="E1901" s="38" t="str">
        <f>IF($C1901="","",IFERROR(_xlfn.XLOOKUP($C1901,'1.PrepList'!$I$2:$I$1500,'1.PrepList'!$N$2:$N$1500,"")&amp;"",""))</f>
        <v/>
      </c>
      <c r="F1901" s="638" t="str">
        <f>IF($C1901="","",IFERROR(_xlfn.XLOOKUP($C1901,'1.PrepList'!$I$2:$I$1500,'1.PrepList'!$K$2:$K$1500,"")&amp;"",""))</f>
        <v/>
      </c>
      <c r="H1901" s="644" t="str">
        <f>IF($C1901="","",IFERROR(IF(_xlfn.XLOOKUP($C1901,tbl_StartedStatus[Bold ID],tbl_StartedStatus[Started])="Started","Yes",IF(_xlfn.XLOOKUP($C1901,tbl_StartedStatus[Bold ID],tbl_StartedStatus[Started])="No Show","No Show","")),""))</f>
        <v/>
      </c>
    </row>
    <row r="1902" spans="1:8" ht="15" customHeight="1" thickBot="1">
      <c r="A1902"/>
      <c r="B1902" s="38"/>
      <c r="C1902" s="38"/>
      <c r="D1902" s="38"/>
      <c r="E1902"/>
      <c r="H1902" s="644" t="str">
        <f>IF($C1902="","",IFERROR(IF(_xlfn.XLOOKUP($C1902,tbl_StartedStatus[Bold ID],tbl_StartedStatus[Started])="Started","Yes",IF(_xlfn.XLOOKUP($C1902,tbl_StartedStatus[Bold ID],tbl_StartedStatus[Started])="No Show","No Show","")),""))</f>
        <v/>
      </c>
    </row>
    <row r="1903" spans="1:8" ht="15" customHeight="1" thickBot="1">
      <c r="A1903" s="38" t="str">
        <f>IF($C1903="","",IFERROR(_xlfn.XLOOKUP($C1903,'1.PrepList'!$I$2:$I$1500,'1.PrepList'!$G$2:$G$1500,"")&amp;"",""))</f>
        <v/>
      </c>
      <c r="B1903" s="38" t="str">
        <f>IF($C1903="","",IFERROR(_xlfn.XLOOKUP($C1903,'1.PrepList'!$I$2:$I$1500,'1.PrepList'!$H$2:$H$1500,"")&amp;"",""))</f>
        <v/>
      </c>
      <c r="C1903" s="38"/>
      <c r="D1903" s="38" t="str">
        <f>IF($C1903="","",IFERROR(_xlfn.XLOOKUP($C1903,'1.PrepList'!$I$2:$I$1500,'1.PrepList'!$J$2:$J$1500,"")&amp;"",""))</f>
        <v/>
      </c>
      <c r="E1903" s="38" t="str">
        <f>IF($C1903="","",IFERROR(_xlfn.XLOOKUP($C1903,'1.PrepList'!$I$2:$I$1500,'1.PrepList'!$N$2:$N$1500,"")&amp;"",""))</f>
        <v/>
      </c>
      <c r="F1903" s="638" t="str">
        <f>IF($C1903="","",IFERROR(_xlfn.XLOOKUP($C1903,'1.PrepList'!$I$2:$I$1500,'1.PrepList'!$K$2:$K$1500,"")&amp;"",""))</f>
        <v/>
      </c>
      <c r="H1903" s="644" t="str">
        <f>IF($C1903="","",IFERROR(IF(_xlfn.XLOOKUP($C1903,tbl_StartedStatus[Bold ID],tbl_StartedStatus[Started])="Started","Yes",IF(_xlfn.XLOOKUP($C1903,tbl_StartedStatus[Bold ID],tbl_StartedStatus[Started])="No Show","No Show","")),""))</f>
        <v/>
      </c>
    </row>
    <row r="1904" spans="1:8" ht="15" customHeight="1" thickBot="1">
      <c r="A1904" s="38" t="str">
        <f>IF($C1904="","",IFERROR(_xlfn.XLOOKUP($C1904,'1.PrepList'!$I$2:$I$1500,'1.PrepList'!$G$2:$G$1500,"")&amp;"",""))</f>
        <v/>
      </c>
      <c r="B1904" s="38" t="str">
        <f>IF($C1904="","",IFERROR(_xlfn.XLOOKUP($C1904,'1.PrepList'!$I$2:$I$1500,'1.PrepList'!$H$2:$H$1500,"")&amp;"",""))</f>
        <v/>
      </c>
      <c r="C1904" s="38"/>
      <c r="D1904" s="38" t="str">
        <f>IF($C1904="","",IFERROR(_xlfn.XLOOKUP($C1904,'1.PrepList'!$I$2:$I$1500,'1.PrepList'!$J$2:$J$1500,"")&amp;"",""))</f>
        <v/>
      </c>
      <c r="E1904" s="38" t="str">
        <f>IF($C1904="","",IFERROR(_xlfn.XLOOKUP($C1904,'1.PrepList'!$I$2:$I$1500,'1.PrepList'!$N$2:$N$1500,"")&amp;"",""))</f>
        <v/>
      </c>
      <c r="F1904" s="638" t="str">
        <f>IF($C1904="","",IFERROR(_xlfn.XLOOKUP($C1904,'1.PrepList'!$I$2:$I$1500,'1.PrepList'!$K$2:$K$1500,"")&amp;"",""))</f>
        <v/>
      </c>
      <c r="H1904" s="644" t="str">
        <f>IF($C1904="","",IFERROR(IF(_xlfn.XLOOKUP($C1904,tbl_StartedStatus[Bold ID],tbl_StartedStatus[Started])="Started","Yes",IF(_xlfn.XLOOKUP($C1904,tbl_StartedStatus[Bold ID],tbl_StartedStatus[Started])="No Show","No Show","")),""))</f>
        <v/>
      </c>
    </row>
    <row r="1905" spans="1:8" ht="15" customHeight="1" thickBot="1">
      <c r="A1905" s="38" t="str">
        <f>IF($C1905="","",IFERROR(_xlfn.XLOOKUP($C1905,'1.PrepList'!$I$2:$I$1500,'1.PrepList'!$G$2:$G$1500,"")&amp;"",""))</f>
        <v/>
      </c>
      <c r="B1905" s="38" t="str">
        <f>IF($C1905="","",IFERROR(_xlfn.XLOOKUP($C1905,'1.PrepList'!$I$2:$I$1500,'1.PrepList'!$H$2:$H$1500,"")&amp;"",""))</f>
        <v/>
      </c>
      <c r="C1905" s="38"/>
      <c r="D1905" s="38" t="str">
        <f>IF($C1905="","",IFERROR(_xlfn.XLOOKUP($C1905,'1.PrepList'!$I$2:$I$1500,'1.PrepList'!$J$2:$J$1500,"")&amp;"",""))</f>
        <v/>
      </c>
      <c r="E1905" s="38" t="str">
        <f>IF($C1905="","",IFERROR(_xlfn.XLOOKUP($C1905,'1.PrepList'!$I$2:$I$1500,'1.PrepList'!$N$2:$N$1500,"")&amp;"",""))</f>
        <v/>
      </c>
      <c r="F1905" s="638" t="str">
        <f>IF($C1905="","",IFERROR(_xlfn.XLOOKUP($C1905,'1.PrepList'!$I$2:$I$1500,'1.PrepList'!$K$2:$K$1500,"")&amp;"",""))</f>
        <v/>
      </c>
      <c r="H1905" s="644" t="str">
        <f>IF($C1905="","",IFERROR(IF(_xlfn.XLOOKUP($C1905,tbl_StartedStatus[Bold ID],tbl_StartedStatus[Started])="Started","Yes",IF(_xlfn.XLOOKUP($C1905,tbl_StartedStatus[Bold ID],tbl_StartedStatus[Started])="No Show","No Show","")),""))</f>
        <v/>
      </c>
    </row>
    <row r="1906" spans="1:8" ht="15" customHeight="1" thickBot="1">
      <c r="A1906" s="38" t="str">
        <f>IF($C1906="","",IFERROR(_xlfn.XLOOKUP($C1906,'1.PrepList'!$I$2:$I$1500,'1.PrepList'!$G$2:$G$1500,"")&amp;"",""))</f>
        <v/>
      </c>
      <c r="B1906" s="38" t="str">
        <f>IF($C1906="","",IFERROR(_xlfn.XLOOKUP($C1906,'1.PrepList'!$I$2:$I$1500,'1.PrepList'!$H$2:$H$1500,"")&amp;"",""))</f>
        <v/>
      </c>
      <c r="C1906" s="38"/>
      <c r="D1906" s="38" t="str">
        <f>IF($C1906="","",IFERROR(_xlfn.XLOOKUP($C1906,'1.PrepList'!$I$2:$I$1500,'1.PrepList'!$J$2:$J$1500,"")&amp;"",""))</f>
        <v/>
      </c>
      <c r="E1906" s="38" t="str">
        <f>IF($C1906="","",IFERROR(_xlfn.XLOOKUP($C1906,'1.PrepList'!$I$2:$I$1500,'1.PrepList'!$N$2:$N$1500,"")&amp;"",""))</f>
        <v/>
      </c>
      <c r="F1906" s="638" t="str">
        <f>IF($C1906="","",IFERROR(_xlfn.XLOOKUP($C1906,'1.PrepList'!$I$2:$I$1500,'1.PrepList'!$K$2:$K$1500,"")&amp;"",""))</f>
        <v/>
      </c>
      <c r="H1906" s="644" t="str">
        <f>IF($C1906="","",IFERROR(IF(_xlfn.XLOOKUP($C1906,tbl_StartedStatus[Bold ID],tbl_StartedStatus[Started])="Started","Yes",IF(_xlfn.XLOOKUP($C1906,tbl_StartedStatus[Bold ID],tbl_StartedStatus[Started])="No Show","No Show","")),""))</f>
        <v/>
      </c>
    </row>
    <row r="1907" spans="1:8" ht="15" customHeight="1" thickBot="1">
      <c r="A1907" s="38" t="str">
        <f>IF($C1907="","",IFERROR(_xlfn.XLOOKUP($C1907,'1.PrepList'!$I$2:$I$1500,'1.PrepList'!$G$2:$G$1500,"")&amp;"",""))</f>
        <v/>
      </c>
      <c r="B1907" s="38" t="str">
        <f>IF($C1907="","",IFERROR(_xlfn.XLOOKUP($C1907,'1.PrepList'!$I$2:$I$1500,'1.PrepList'!$H$2:$H$1500,"")&amp;"",""))</f>
        <v/>
      </c>
      <c r="C1907" s="38"/>
      <c r="D1907" s="38" t="str">
        <f>IF($C1907="","",IFERROR(_xlfn.XLOOKUP($C1907,'1.PrepList'!$I$2:$I$1500,'1.PrepList'!$J$2:$J$1500,"")&amp;"",""))</f>
        <v/>
      </c>
      <c r="E1907" s="38" t="str">
        <f>IF($C1907="","",IFERROR(_xlfn.XLOOKUP($C1907,'1.PrepList'!$I$2:$I$1500,'1.PrepList'!$N$2:$N$1500,"")&amp;"",""))</f>
        <v/>
      </c>
      <c r="F1907" s="638" t="str">
        <f>IF($C1907="","",IFERROR(_xlfn.XLOOKUP($C1907,'1.PrepList'!$I$2:$I$1500,'1.PrepList'!$K$2:$K$1500,"")&amp;"",""))</f>
        <v/>
      </c>
      <c r="H1907" s="644" t="str">
        <f>IF($C1907="","",IFERROR(IF(_xlfn.XLOOKUP($C1907,tbl_StartedStatus[Bold ID],tbl_StartedStatus[Started])="Started","Yes",IF(_xlfn.XLOOKUP($C1907,tbl_StartedStatus[Bold ID],tbl_StartedStatus[Started])="No Show","No Show","")),""))</f>
        <v/>
      </c>
    </row>
    <row r="1908" spans="1:8" ht="15" customHeight="1" thickBot="1">
      <c r="A1908" s="38" t="str">
        <f>IF($C1908="","",IFERROR(_xlfn.XLOOKUP($C1908,'1.PrepList'!$I$2:$I$1500,'1.PrepList'!$G$2:$G$1500,"")&amp;"",""))</f>
        <v/>
      </c>
      <c r="B1908" s="38" t="str">
        <f>IF($C1908="","",IFERROR(_xlfn.XLOOKUP($C1908,'1.PrepList'!$I$2:$I$1500,'1.PrepList'!$H$2:$H$1500,"")&amp;"",""))</f>
        <v/>
      </c>
      <c r="C1908" s="38"/>
      <c r="D1908" s="38" t="str">
        <f>IF($C1908="","",IFERROR(_xlfn.XLOOKUP($C1908,'1.PrepList'!$I$2:$I$1500,'1.PrepList'!$J$2:$J$1500,"")&amp;"",""))</f>
        <v/>
      </c>
      <c r="E1908" s="38" t="str">
        <f>IF($C1908="","",IFERROR(_xlfn.XLOOKUP($C1908,'1.PrepList'!$I$2:$I$1500,'1.PrepList'!$N$2:$N$1500,"")&amp;"",""))</f>
        <v/>
      </c>
      <c r="F1908" s="638" t="str">
        <f>IF($C1908="","",IFERROR(_xlfn.XLOOKUP($C1908,'1.PrepList'!$I$2:$I$1500,'1.PrepList'!$K$2:$K$1500,"")&amp;"",""))</f>
        <v/>
      </c>
      <c r="H1908" s="644" t="str">
        <f>IF($C1908="","",IFERROR(IF(_xlfn.XLOOKUP($C1908,tbl_StartedStatus[Bold ID],tbl_StartedStatus[Started])="Started","Yes",IF(_xlfn.XLOOKUP($C1908,tbl_StartedStatus[Bold ID],tbl_StartedStatus[Started])="No Show","No Show","")),""))</f>
        <v/>
      </c>
    </row>
    <row r="1909" spans="1:8" ht="15" customHeight="1" thickBot="1">
      <c r="A1909" s="38" t="str">
        <f>IF($C1909="","",IFERROR(_xlfn.XLOOKUP($C1909,'1.PrepList'!$I$2:$I$1500,'1.PrepList'!$G$2:$G$1500,"")&amp;"",""))</f>
        <v/>
      </c>
      <c r="B1909" s="38" t="str">
        <f>IF($C1909="","",IFERROR(_xlfn.XLOOKUP($C1909,'1.PrepList'!$I$2:$I$1500,'1.PrepList'!$H$2:$H$1500,"")&amp;"",""))</f>
        <v/>
      </c>
      <c r="C1909" s="38"/>
      <c r="D1909" s="38" t="str">
        <f>IF($C1909="","",IFERROR(_xlfn.XLOOKUP($C1909,'1.PrepList'!$I$2:$I$1500,'1.PrepList'!$J$2:$J$1500,"")&amp;"",""))</f>
        <v/>
      </c>
      <c r="E1909" s="38" t="str">
        <f>IF($C1909="","",IFERROR(_xlfn.XLOOKUP($C1909,'1.PrepList'!$I$2:$I$1500,'1.PrepList'!$N$2:$N$1500,"")&amp;"",""))</f>
        <v/>
      </c>
      <c r="F1909" s="638" t="str">
        <f>IF($C1909="","",IFERROR(_xlfn.XLOOKUP($C1909,'1.PrepList'!$I$2:$I$1500,'1.PrepList'!$K$2:$K$1500,"")&amp;"",""))</f>
        <v/>
      </c>
      <c r="H1909" s="644" t="str">
        <f>IF($C1909="","",IFERROR(IF(_xlfn.XLOOKUP($C1909,tbl_StartedStatus[Bold ID],tbl_StartedStatus[Started])="Started","Yes",IF(_xlfn.XLOOKUP($C1909,tbl_StartedStatus[Bold ID],tbl_StartedStatus[Started])="No Show","No Show","")),""))</f>
        <v/>
      </c>
    </row>
    <row r="1910" spans="1:8" ht="15" customHeight="1" thickBot="1">
      <c r="A1910" s="38" t="str">
        <f>IF($C1910="","",IFERROR(_xlfn.XLOOKUP($C1910,'1.PrepList'!$I$2:$I$1500,'1.PrepList'!$G$2:$G$1500,"")&amp;"",""))</f>
        <v/>
      </c>
      <c r="B1910" s="38" t="str">
        <f>IF($C1910="","",IFERROR(_xlfn.XLOOKUP($C1910,'1.PrepList'!$I$2:$I$1500,'1.PrepList'!$H$2:$H$1500,"")&amp;"",""))</f>
        <v/>
      </c>
      <c r="C1910" s="38"/>
      <c r="D1910" s="38" t="str">
        <f>IF($C1910="","",IFERROR(_xlfn.XLOOKUP($C1910,'1.PrepList'!$I$2:$I$1500,'1.PrepList'!$J$2:$J$1500,"")&amp;"",""))</f>
        <v/>
      </c>
      <c r="E1910" s="38" t="str">
        <f>IF($C1910="","",IFERROR(_xlfn.XLOOKUP($C1910,'1.PrepList'!$I$2:$I$1500,'1.PrepList'!$N$2:$N$1500,"")&amp;"",""))</f>
        <v/>
      </c>
      <c r="F1910" s="638" t="str">
        <f>IF($C1910="","",IFERROR(_xlfn.XLOOKUP($C1910,'1.PrepList'!$I$2:$I$1500,'1.PrepList'!$K$2:$K$1500,"")&amp;"",""))</f>
        <v/>
      </c>
      <c r="H1910" s="644" t="str">
        <f>IF($C1910="","",IFERROR(IF(_xlfn.XLOOKUP($C1910,tbl_StartedStatus[Bold ID],tbl_StartedStatus[Started])="Started","Yes",IF(_xlfn.XLOOKUP($C1910,tbl_StartedStatus[Bold ID],tbl_StartedStatus[Started])="No Show","No Show","")),""))</f>
        <v/>
      </c>
    </row>
    <row r="1911" spans="1:8" ht="15" customHeight="1" thickBot="1">
      <c r="A1911" s="38" t="str">
        <f>IF($C1911="","",IFERROR(_xlfn.XLOOKUP($C1911,'1.PrepList'!$I$2:$I$1500,'1.PrepList'!$G$2:$G$1500,"")&amp;"",""))</f>
        <v/>
      </c>
      <c r="B1911" s="38" t="str">
        <f>IF($C1911="","",IFERROR(_xlfn.XLOOKUP($C1911,'1.PrepList'!$I$2:$I$1500,'1.PrepList'!$H$2:$H$1500,"")&amp;"",""))</f>
        <v/>
      </c>
      <c r="C1911" s="38"/>
      <c r="D1911" s="38" t="str">
        <f>IF($C1911="","",IFERROR(_xlfn.XLOOKUP($C1911,'1.PrepList'!$I$2:$I$1500,'1.PrepList'!$J$2:$J$1500,"")&amp;"",""))</f>
        <v/>
      </c>
      <c r="E1911" s="38" t="str">
        <f>IF($C1911="","",IFERROR(_xlfn.XLOOKUP($C1911,'1.PrepList'!$I$2:$I$1500,'1.PrepList'!$N$2:$N$1500,"")&amp;"",""))</f>
        <v/>
      </c>
      <c r="F1911" s="638" t="str">
        <f>IF($C1911="","",IFERROR(_xlfn.XLOOKUP($C1911,'1.PrepList'!$I$2:$I$1500,'1.PrepList'!$K$2:$K$1500,"")&amp;"",""))</f>
        <v/>
      </c>
      <c r="H1911" s="644" t="str">
        <f>IF($C1911="","",IFERROR(IF(_xlfn.XLOOKUP($C1911,tbl_StartedStatus[Bold ID],tbl_StartedStatus[Started])="Started","Yes",IF(_xlfn.XLOOKUP($C1911,tbl_StartedStatus[Bold ID],tbl_StartedStatus[Started])="No Show","No Show","")),""))</f>
        <v/>
      </c>
    </row>
    <row r="1912" spans="1:8" ht="15" customHeight="1" thickBot="1">
      <c r="A1912"/>
      <c r="B1912" s="38"/>
      <c r="C1912"/>
      <c r="D1912" s="38"/>
      <c r="E1912"/>
      <c r="H1912" s="644" t="str">
        <f>IF($C1912="","",IFERROR(IF(_xlfn.XLOOKUP($C1912,tbl_StartedStatus[Bold ID],tbl_StartedStatus[Started])="Started","Yes",IF(_xlfn.XLOOKUP($C1912,tbl_StartedStatus[Bold ID],tbl_StartedStatus[Started])="No Show","No Show","")),""))</f>
        <v/>
      </c>
    </row>
    <row r="1913" spans="1:8" ht="15" customHeight="1" thickBot="1">
      <c r="A1913"/>
      <c r="B1913"/>
      <c r="C1913" s="38"/>
      <c r="D1913"/>
      <c r="E1913"/>
      <c r="H1913" s="644" t="str">
        <f>IF($C1913="","",IFERROR(IF(_xlfn.XLOOKUP($C1913,tbl_StartedStatus[Bold ID],tbl_StartedStatus[Started])="Started","Yes",IF(_xlfn.XLOOKUP($C1913,tbl_StartedStatus[Bold ID],tbl_StartedStatus[Started])="No Show","No Show","")),""))</f>
        <v/>
      </c>
    </row>
    <row r="1914" spans="1:8" ht="15" customHeight="1" thickBot="1">
      <c r="A1914"/>
      <c r="B1914" s="38"/>
      <c r="C1914" s="38"/>
      <c r="D1914" s="38"/>
      <c r="E1914"/>
      <c r="H1914" s="644" t="str">
        <f>IF($C1914="","",IFERROR(IF(_xlfn.XLOOKUP($C1914,tbl_StartedStatus[Bold ID],tbl_StartedStatus[Started])="Started","Yes",IF(_xlfn.XLOOKUP($C1914,tbl_StartedStatus[Bold ID],tbl_StartedStatus[Started])="No Show","No Show","")),""))</f>
        <v/>
      </c>
    </row>
    <row r="1915" spans="1:8" ht="15" customHeight="1" thickBot="1">
      <c r="A1915"/>
      <c r="B1915" s="38"/>
      <c r="C1915" s="38"/>
      <c r="D1915" s="38"/>
      <c r="E1915"/>
      <c r="H1915" s="644" t="str">
        <f>IF($C1915="","",IFERROR(IF(_xlfn.XLOOKUP($C1915,tbl_StartedStatus[Bold ID],tbl_StartedStatus[Started])="Started","Yes",IF(_xlfn.XLOOKUP($C1915,tbl_StartedStatus[Bold ID],tbl_StartedStatus[Started])="No Show","No Show","")),""))</f>
        <v/>
      </c>
    </row>
    <row r="1916" spans="1:8" ht="15" customHeight="1" thickBot="1">
      <c r="A1916"/>
      <c r="B1916" s="38"/>
      <c r="C1916" s="38"/>
      <c r="D1916" s="38"/>
      <c r="E1916"/>
      <c r="H1916" s="644" t="str">
        <f>IF($C1916="","",IFERROR(IF(_xlfn.XLOOKUP($C1916,tbl_StartedStatus[Bold ID],tbl_StartedStatus[Started])="Started","Yes",IF(_xlfn.XLOOKUP($C1916,tbl_StartedStatus[Bold ID],tbl_StartedStatus[Started])="No Show","No Show","")),""))</f>
        <v/>
      </c>
    </row>
    <row r="1917" spans="1:8" ht="15" customHeight="1" thickBot="1">
      <c r="A1917"/>
      <c r="B1917" s="38"/>
      <c r="C1917" s="38"/>
      <c r="D1917" s="38"/>
      <c r="E1917"/>
      <c r="H1917" s="644" t="str">
        <f>IF($C1917="","",IFERROR(IF(_xlfn.XLOOKUP($C1917,tbl_StartedStatus[Bold ID],tbl_StartedStatus[Started])="Started","Yes",IF(_xlfn.XLOOKUP($C1917,tbl_StartedStatus[Bold ID],tbl_StartedStatus[Started])="No Show","No Show","")),""))</f>
        <v/>
      </c>
    </row>
    <row r="1918" spans="1:8" ht="15" customHeight="1" thickBot="1">
      <c r="A1918"/>
      <c r="B1918" s="38"/>
      <c r="C1918" s="38"/>
      <c r="D1918" s="38"/>
      <c r="E1918"/>
      <c r="H1918" s="644" t="str">
        <f>IF($C1918="","",IFERROR(IF(_xlfn.XLOOKUP($C1918,tbl_StartedStatus[Bold ID],tbl_StartedStatus[Started])="Started","Yes",IF(_xlfn.XLOOKUP($C1918,tbl_StartedStatus[Bold ID],tbl_StartedStatus[Started])="No Show","No Show","")),""))</f>
        <v/>
      </c>
    </row>
    <row r="1919" spans="1:8" ht="15" customHeight="1" thickBot="1">
      <c r="A1919"/>
      <c r="B1919" s="38"/>
      <c r="C1919" s="38"/>
      <c r="D1919" s="38"/>
      <c r="E1919"/>
      <c r="H1919" s="644" t="str">
        <f>IF($C1919="","",IFERROR(IF(_xlfn.XLOOKUP($C1919,tbl_StartedStatus[Bold ID],tbl_StartedStatus[Started])="Started","Yes",IF(_xlfn.XLOOKUP($C1919,tbl_StartedStatus[Bold ID],tbl_StartedStatus[Started])="No Show","No Show","")),""))</f>
        <v/>
      </c>
    </row>
    <row r="1920" spans="1:8" ht="15" customHeight="1" thickBot="1">
      <c r="A1920"/>
      <c r="B1920" s="38"/>
      <c r="C1920" s="38"/>
      <c r="D1920" s="38"/>
      <c r="E1920"/>
      <c r="H1920" s="644" t="str">
        <f>IF($C1920="","",IFERROR(IF(_xlfn.XLOOKUP($C1920,tbl_StartedStatus[Bold ID],tbl_StartedStatus[Started])="Started","Yes",IF(_xlfn.XLOOKUP($C1920,tbl_StartedStatus[Bold ID],tbl_StartedStatus[Started])="No Show","No Show","")),""))</f>
        <v/>
      </c>
    </row>
    <row r="1921" spans="1:8" ht="15" customHeight="1" thickBot="1">
      <c r="A1921"/>
      <c r="B1921" s="38"/>
      <c r="C1921" s="38"/>
      <c r="D1921" s="38"/>
      <c r="E1921"/>
      <c r="H1921" s="644" t="str">
        <f>IF($C1921="","",IFERROR(IF(_xlfn.XLOOKUP($C1921,tbl_StartedStatus[Bold ID],tbl_StartedStatus[Started])="Started","Yes",IF(_xlfn.XLOOKUP($C1921,tbl_StartedStatus[Bold ID],tbl_StartedStatus[Started])="No Show","No Show","")),""))</f>
        <v/>
      </c>
    </row>
    <row r="1922" spans="1:8" ht="15" customHeight="1" thickBot="1">
      <c r="A1922"/>
      <c r="B1922" s="38"/>
      <c r="C1922" s="38"/>
      <c r="D1922" s="38"/>
      <c r="E1922"/>
      <c r="H1922" s="644" t="str">
        <f>IF($C1922="","",IFERROR(IF(_xlfn.XLOOKUP($C1922,tbl_StartedStatus[Bold ID],tbl_StartedStatus[Started])="Started","Yes",IF(_xlfn.XLOOKUP($C1922,tbl_StartedStatus[Bold ID],tbl_StartedStatus[Started])="No Show","No Show","")),""))</f>
        <v/>
      </c>
    </row>
    <row r="1923" spans="1:8" ht="15" customHeight="1" thickBot="1">
      <c r="A1923"/>
      <c r="B1923" s="38"/>
      <c r="C1923" s="38"/>
      <c r="D1923" s="38"/>
      <c r="E1923"/>
      <c r="H1923" s="644" t="str">
        <f>IF($C1923="","",IFERROR(IF(_xlfn.XLOOKUP($C1923,tbl_StartedStatus[Bold ID],tbl_StartedStatus[Started])="Started","Yes",IF(_xlfn.XLOOKUP($C1923,tbl_StartedStatus[Bold ID],tbl_StartedStatus[Started])="No Show","No Show","")),""))</f>
        <v/>
      </c>
    </row>
    <row r="1924" spans="1:8" ht="15" customHeight="1" thickBot="1">
      <c r="A1924"/>
      <c r="B1924" s="38"/>
      <c r="C1924" s="38"/>
      <c r="D1924" s="38"/>
      <c r="E1924"/>
      <c r="H1924" s="644" t="str">
        <f>IF($C1924="","",IFERROR(IF(_xlfn.XLOOKUP($C1924,tbl_StartedStatus[Bold ID],tbl_StartedStatus[Started])="Started","Yes",IF(_xlfn.XLOOKUP($C1924,tbl_StartedStatus[Bold ID],tbl_StartedStatus[Started])="No Show","No Show","")),""))</f>
        <v/>
      </c>
    </row>
    <row r="1925" spans="1:8" ht="15" customHeight="1" thickBot="1">
      <c r="A1925"/>
      <c r="B1925" s="38"/>
      <c r="C1925" s="38"/>
      <c r="D1925" s="38"/>
      <c r="E1925"/>
      <c r="H1925" s="644" t="str">
        <f>IF($C1925="","",IFERROR(IF(_xlfn.XLOOKUP($C1925,tbl_StartedStatus[Bold ID],tbl_StartedStatus[Started])="Started","Yes",IF(_xlfn.XLOOKUP($C1925,tbl_StartedStatus[Bold ID],tbl_StartedStatus[Started])="No Show","No Show","")),""))</f>
        <v/>
      </c>
    </row>
    <row r="1926" spans="1:8" ht="15" customHeight="1" thickBot="1">
      <c r="A1926"/>
      <c r="B1926" s="38"/>
      <c r="C1926" s="38"/>
      <c r="D1926" s="38"/>
      <c r="E1926"/>
      <c r="H1926" s="644" t="str">
        <f>IF($C1926="","",IFERROR(IF(_xlfn.XLOOKUP($C1926,tbl_StartedStatus[Bold ID],tbl_StartedStatus[Started])="Started","Yes",IF(_xlfn.XLOOKUP($C1926,tbl_StartedStatus[Bold ID],tbl_StartedStatus[Started])="No Show","No Show","")),""))</f>
        <v/>
      </c>
    </row>
    <row r="1927" spans="1:8" ht="15" customHeight="1" thickBot="1">
      <c r="A1927"/>
      <c r="B1927" s="38"/>
      <c r="C1927" s="38"/>
      <c r="D1927" s="38"/>
      <c r="E1927"/>
      <c r="H1927" s="644" t="str">
        <f>IF($C1927="","",IFERROR(IF(_xlfn.XLOOKUP($C1927,tbl_StartedStatus[Bold ID],tbl_StartedStatus[Started])="Started","Yes",IF(_xlfn.XLOOKUP($C1927,tbl_StartedStatus[Bold ID],tbl_StartedStatus[Started])="No Show","No Show","")),""))</f>
        <v/>
      </c>
    </row>
    <row r="1928" spans="1:8" ht="15" customHeight="1" thickBot="1">
      <c r="A1928"/>
      <c r="B1928" s="38"/>
      <c r="C1928" s="38"/>
      <c r="D1928" s="38"/>
      <c r="E1928"/>
      <c r="H1928" s="644" t="str">
        <f>IF($C1928="","",IFERROR(IF(_xlfn.XLOOKUP($C1928,tbl_StartedStatus[Bold ID],tbl_StartedStatus[Started])="Started","Yes",IF(_xlfn.XLOOKUP($C1928,tbl_StartedStatus[Bold ID],tbl_StartedStatus[Started])="No Show","No Show","")),""))</f>
        <v/>
      </c>
    </row>
    <row r="1929" spans="1:8" ht="15" customHeight="1" thickBot="1">
      <c r="A1929"/>
      <c r="B1929" s="38"/>
      <c r="C1929" s="38"/>
      <c r="D1929" s="38"/>
      <c r="E1929"/>
      <c r="H1929" s="644" t="str">
        <f>IF($C1929="","",IFERROR(IF(_xlfn.XLOOKUP($C1929,tbl_StartedStatus[Bold ID],tbl_StartedStatus[Started])="Started","Yes",IF(_xlfn.XLOOKUP($C1929,tbl_StartedStatus[Bold ID],tbl_StartedStatus[Started])="No Show","No Show","")),""))</f>
        <v/>
      </c>
    </row>
    <row r="1930" spans="1:8" ht="15" customHeight="1" thickBot="1">
      <c r="A1930"/>
      <c r="B1930" s="38"/>
      <c r="C1930" s="38"/>
      <c r="D1930" s="38"/>
      <c r="E1930"/>
      <c r="H1930" s="644" t="str">
        <f>IF($C1930="","",IFERROR(IF(_xlfn.XLOOKUP($C1930,tbl_StartedStatus[Bold ID],tbl_StartedStatus[Started])="Started","Yes",IF(_xlfn.XLOOKUP($C1930,tbl_StartedStatus[Bold ID],tbl_StartedStatus[Started])="No Show","No Show","")),""))</f>
        <v/>
      </c>
    </row>
    <row r="1931" spans="1:8" ht="15" customHeight="1" thickBot="1">
      <c r="A1931"/>
      <c r="B1931" s="38"/>
      <c r="C1931" s="38"/>
      <c r="D1931" s="38"/>
      <c r="E1931"/>
      <c r="H1931" s="644" t="str">
        <f>IF($C1931="","",IFERROR(IF(_xlfn.XLOOKUP($C1931,tbl_StartedStatus[Bold ID],tbl_StartedStatus[Started])="Started","Yes",IF(_xlfn.XLOOKUP($C1931,tbl_StartedStatus[Bold ID],tbl_StartedStatus[Started])="No Show","No Show","")),""))</f>
        <v/>
      </c>
    </row>
    <row r="1932" spans="1:8" ht="15" customHeight="1" thickBot="1">
      <c r="A1932"/>
      <c r="B1932" s="38"/>
      <c r="C1932" s="38"/>
      <c r="D1932" s="38"/>
      <c r="E1932"/>
      <c r="H1932" s="644" t="str">
        <f>IF($C1932="","",IFERROR(IF(_xlfn.XLOOKUP($C1932,tbl_StartedStatus[Bold ID],tbl_StartedStatus[Started])="Started","Yes",IF(_xlfn.XLOOKUP($C1932,tbl_StartedStatus[Bold ID],tbl_StartedStatus[Started])="No Show","No Show","")),""))</f>
        <v/>
      </c>
    </row>
    <row r="1933" spans="1:8" ht="15" customHeight="1" thickBot="1">
      <c r="A1933"/>
      <c r="B1933" s="38"/>
      <c r="C1933" s="38"/>
      <c r="D1933" s="38"/>
      <c r="E1933"/>
      <c r="H1933" s="644" t="str">
        <f>IF($C1933="","",IFERROR(IF(_xlfn.XLOOKUP($C1933,tbl_StartedStatus[Bold ID],tbl_StartedStatus[Started])="Started","Yes",IF(_xlfn.XLOOKUP($C1933,tbl_StartedStatus[Bold ID],tbl_StartedStatus[Started])="No Show","No Show","")),""))</f>
        <v/>
      </c>
    </row>
    <row r="1934" spans="1:8" ht="15" customHeight="1" thickBot="1">
      <c r="A1934"/>
      <c r="B1934" s="38"/>
      <c r="C1934" s="38"/>
      <c r="D1934" s="38"/>
      <c r="E1934"/>
      <c r="H1934" s="644" t="str">
        <f>IF($C1934="","",IFERROR(IF(_xlfn.XLOOKUP($C1934,tbl_StartedStatus[Bold ID],tbl_StartedStatus[Started])="Started","Yes",IF(_xlfn.XLOOKUP($C1934,tbl_StartedStatus[Bold ID],tbl_StartedStatus[Started])="No Show","No Show","")),""))</f>
        <v/>
      </c>
    </row>
    <row r="1935" spans="1:8" ht="15" customHeight="1" thickBot="1">
      <c r="A1935"/>
      <c r="B1935" s="38"/>
      <c r="C1935"/>
      <c r="D1935" s="38"/>
      <c r="E1935"/>
      <c r="H1935" s="644" t="str">
        <f>IF($C1935="","",IFERROR(IF(_xlfn.XLOOKUP($C1935,tbl_StartedStatus[Bold ID],tbl_StartedStatus[Started])="Started","Yes",IF(_xlfn.XLOOKUP($C1935,tbl_StartedStatus[Bold ID],tbl_StartedStatus[Started])="No Show","No Show","")),""))</f>
        <v/>
      </c>
    </row>
    <row r="1936" spans="1:8" ht="15" customHeight="1" thickBot="1">
      <c r="A1936"/>
      <c r="B1936"/>
      <c r="C1936" s="38"/>
      <c r="D1936"/>
      <c r="E1936"/>
      <c r="H1936" s="644" t="str">
        <f>IF($C1936="","",IFERROR(IF(_xlfn.XLOOKUP($C1936,tbl_StartedStatus[Bold ID],tbl_StartedStatus[Started])="Started","Yes",IF(_xlfn.XLOOKUP($C1936,tbl_StartedStatus[Bold ID],tbl_StartedStatus[Started])="No Show","No Show","")),""))</f>
        <v/>
      </c>
    </row>
    <row r="1937" spans="1:8" ht="15" customHeight="1" thickBot="1">
      <c r="A1937"/>
      <c r="B1937" s="38"/>
      <c r="C1937" s="38"/>
      <c r="D1937" s="38"/>
      <c r="E1937"/>
      <c r="H1937" s="644" t="str">
        <f>IF($C1937="","",IFERROR(IF(_xlfn.XLOOKUP($C1937,tbl_StartedStatus[Bold ID],tbl_StartedStatus[Started])="Started","Yes",IF(_xlfn.XLOOKUP($C1937,tbl_StartedStatus[Bold ID],tbl_StartedStatus[Started])="No Show","No Show","")),""))</f>
        <v/>
      </c>
    </row>
    <row r="1938" spans="1:8" ht="15" customHeight="1" thickBot="1">
      <c r="A1938"/>
      <c r="B1938" s="38"/>
      <c r="C1938" s="38"/>
      <c r="D1938" s="38"/>
      <c r="E1938"/>
      <c r="H1938" s="644" t="str">
        <f>IF($C1938="","",IFERROR(IF(_xlfn.XLOOKUP($C1938,tbl_StartedStatus[Bold ID],tbl_StartedStatus[Started])="Started","Yes",IF(_xlfn.XLOOKUP($C1938,tbl_StartedStatus[Bold ID],tbl_StartedStatus[Started])="No Show","No Show","")),""))</f>
        <v/>
      </c>
    </row>
    <row r="1939" spans="1:8" ht="15" customHeight="1" thickBot="1">
      <c r="A1939"/>
      <c r="B1939" s="38"/>
      <c r="C1939" s="38"/>
      <c r="D1939" s="38"/>
      <c r="E1939"/>
      <c r="H1939" s="644" t="str">
        <f>IF($C1939="","",IFERROR(IF(_xlfn.XLOOKUP($C1939,tbl_StartedStatus[Bold ID],tbl_StartedStatus[Started])="Started","Yes",IF(_xlfn.XLOOKUP($C1939,tbl_StartedStatus[Bold ID],tbl_StartedStatus[Started])="No Show","No Show","")),""))</f>
        <v/>
      </c>
    </row>
    <row r="1940" spans="1:8" ht="15" customHeight="1" thickBot="1">
      <c r="A1940"/>
      <c r="B1940" s="38"/>
      <c r="C1940" s="38"/>
      <c r="D1940" s="38"/>
      <c r="E1940"/>
      <c r="H1940" s="644" t="str">
        <f>IF($C1940="","",IFERROR(IF(_xlfn.XLOOKUP($C1940,tbl_StartedStatus[Bold ID],tbl_StartedStatus[Started])="Started","Yes",IF(_xlfn.XLOOKUP($C1940,tbl_StartedStatus[Bold ID],tbl_StartedStatus[Started])="No Show","No Show","")),""))</f>
        <v/>
      </c>
    </row>
    <row r="1941" spans="1:8" ht="15" customHeight="1" thickBot="1">
      <c r="A1941"/>
      <c r="B1941" s="38"/>
      <c r="C1941" s="38"/>
      <c r="D1941" s="38"/>
      <c r="E1941"/>
      <c r="H1941" s="644" t="str">
        <f>IF($C1941="","",IFERROR(IF(_xlfn.XLOOKUP($C1941,tbl_StartedStatus[Bold ID],tbl_StartedStatus[Started])="Started","Yes",IF(_xlfn.XLOOKUP($C1941,tbl_StartedStatus[Bold ID],tbl_StartedStatus[Started])="No Show","No Show","")),""))</f>
        <v/>
      </c>
    </row>
    <row r="1942" spans="1:8" ht="15" customHeight="1" thickBot="1">
      <c r="A1942"/>
      <c r="B1942" s="38"/>
      <c r="C1942" s="38"/>
      <c r="D1942" s="38"/>
      <c r="E1942"/>
      <c r="H1942" s="644" t="str">
        <f>IF($C1942="","",IFERROR(IF(_xlfn.XLOOKUP($C1942,tbl_StartedStatus[Bold ID],tbl_StartedStatus[Started])="Started","Yes",IF(_xlfn.XLOOKUP($C1942,tbl_StartedStatus[Bold ID],tbl_StartedStatus[Started])="No Show","No Show","")),""))</f>
        <v/>
      </c>
    </row>
    <row r="1943" spans="1:8" ht="15" customHeight="1" thickBot="1">
      <c r="A1943"/>
      <c r="B1943" s="38"/>
      <c r="C1943" s="38"/>
      <c r="D1943" s="38"/>
      <c r="E1943"/>
      <c r="H1943" s="644" t="str">
        <f>IF($C1943="","",IFERROR(IF(_xlfn.XLOOKUP($C1943,tbl_StartedStatus[Bold ID],tbl_StartedStatus[Started])="Started","Yes",IF(_xlfn.XLOOKUP($C1943,tbl_StartedStatus[Bold ID],tbl_StartedStatus[Started])="No Show","No Show","")),""))</f>
        <v/>
      </c>
    </row>
    <row r="1944" spans="1:8" ht="15" customHeight="1" thickBot="1">
      <c r="A1944"/>
      <c r="B1944" s="38"/>
      <c r="C1944" s="38"/>
      <c r="D1944" s="38"/>
      <c r="E1944"/>
      <c r="H1944" s="644" t="str">
        <f>IF($C1944="","",IFERROR(IF(_xlfn.XLOOKUP($C1944,tbl_StartedStatus[Bold ID],tbl_StartedStatus[Started])="Started","Yes",IF(_xlfn.XLOOKUP($C1944,tbl_StartedStatus[Bold ID],tbl_StartedStatus[Started])="No Show","No Show","")),""))</f>
        <v/>
      </c>
    </row>
    <row r="1945" spans="1:8" ht="15" customHeight="1" thickBot="1">
      <c r="A1945" s="38" t="str">
        <f>IF($C1945="","",IFERROR(_xlfn.XLOOKUP($C1945,'1.PrepList'!$I$2:$I$1500,'1.PrepList'!$G$2:$G$1500,"")&amp;"",""))</f>
        <v/>
      </c>
      <c r="B1945" s="38" t="str">
        <f>IF($C1945="","",IFERROR(_xlfn.XLOOKUP($C1945,'1.PrepList'!$I$2:$I$1500,'1.PrepList'!$H$2:$H$1500,"")&amp;"",""))</f>
        <v/>
      </c>
      <c r="C1945" s="38"/>
      <c r="D1945" s="38" t="str">
        <f>IF($C1945="","",IFERROR(_xlfn.XLOOKUP($C1945,'1.PrepList'!$I$2:$I$1500,'1.PrepList'!$J$2:$J$1500,"")&amp;"",""))</f>
        <v/>
      </c>
      <c r="E1945" s="38" t="str">
        <f>IF($C1945="","",IFERROR(_xlfn.XLOOKUP($C1945,'1.PrepList'!$I$2:$I$1500,'1.PrepList'!$N$2:$N$1500,"")&amp;"",""))</f>
        <v/>
      </c>
      <c r="F1945" s="638" t="str">
        <f>IF($C1945="","",IFERROR(_xlfn.XLOOKUP($C1945,'1.PrepList'!$I$2:$I$1500,'1.PrepList'!$K$2:$K$1500,"")&amp;"",""))</f>
        <v/>
      </c>
      <c r="H1945" s="644" t="str">
        <f>IF($C1945="","",IFERROR(IF(_xlfn.XLOOKUP($C1945,tbl_StartedStatus[Bold ID],tbl_StartedStatus[Started])="Started","Yes",IF(_xlfn.XLOOKUP($C1945,tbl_StartedStatus[Bold ID],tbl_StartedStatus[Started])="No Show","No Show","")),""))</f>
        <v/>
      </c>
    </row>
    <row r="1946" spans="1:8" ht="15" customHeight="1" thickBot="1">
      <c r="A1946" s="38" t="str">
        <f>IF($C1946="","",IFERROR(_xlfn.XLOOKUP($C1946,'1.PrepList'!$I$2:$I$1500,'1.PrepList'!$G$2:$G$1500,"")&amp;"",""))</f>
        <v/>
      </c>
      <c r="B1946" s="38" t="str">
        <f>IF($C1946="","",IFERROR(_xlfn.XLOOKUP($C1946,'1.PrepList'!$I$2:$I$1500,'1.PrepList'!$H$2:$H$1500,"")&amp;"",""))</f>
        <v/>
      </c>
      <c r="C1946" s="38"/>
      <c r="D1946" s="38" t="str">
        <f>IF($C1946="","",IFERROR(_xlfn.XLOOKUP($C1946,'1.PrepList'!$I$2:$I$1500,'1.PrepList'!$J$2:$J$1500,"")&amp;"",""))</f>
        <v/>
      </c>
      <c r="E1946" s="38" t="str">
        <f>IF($C1946="","",IFERROR(_xlfn.XLOOKUP($C1946,'1.PrepList'!$I$2:$I$1500,'1.PrepList'!$N$2:$N$1500,"")&amp;"",""))</f>
        <v/>
      </c>
      <c r="F1946" s="638" t="str">
        <f>IF($C1946="","",IFERROR(_xlfn.XLOOKUP($C1946,'1.PrepList'!$I$2:$I$1500,'1.PrepList'!$K$2:$K$1500,"")&amp;"",""))</f>
        <v/>
      </c>
      <c r="H1946" s="644" t="str">
        <f>IF($C1946="","",IFERROR(IF(_xlfn.XLOOKUP($C1946,tbl_StartedStatus[Bold ID],tbl_StartedStatus[Started])="Started","Yes",IF(_xlfn.XLOOKUP($C1946,tbl_StartedStatus[Bold ID],tbl_StartedStatus[Started])="No Show","No Show","")),""))</f>
        <v/>
      </c>
    </row>
    <row r="1947" spans="1:8" ht="15" customHeight="1" thickBot="1">
      <c r="A1947" s="38" t="str">
        <f>IF($C1947="","",IFERROR(_xlfn.XLOOKUP($C1947,'1.PrepList'!$I$2:$I$1500,'1.PrepList'!$G$2:$G$1500,"")&amp;"",""))</f>
        <v/>
      </c>
      <c r="B1947" s="38" t="str">
        <f>IF($C1947="","",IFERROR(_xlfn.XLOOKUP($C1947,'1.PrepList'!$I$2:$I$1500,'1.PrepList'!$H$2:$H$1500,"")&amp;"",""))</f>
        <v/>
      </c>
      <c r="C1947" s="38"/>
      <c r="D1947" s="38" t="str">
        <f>IF($C1947="","",IFERROR(_xlfn.XLOOKUP($C1947,'1.PrepList'!$I$2:$I$1500,'1.PrepList'!$J$2:$J$1500,"")&amp;"",""))</f>
        <v/>
      </c>
      <c r="E1947" s="38" t="str">
        <f>IF($C1947="","",IFERROR(_xlfn.XLOOKUP($C1947,'1.PrepList'!$I$2:$I$1500,'1.PrepList'!$N$2:$N$1500,"")&amp;"",""))</f>
        <v/>
      </c>
      <c r="F1947" s="638" t="str">
        <f>IF($C1947="","",IFERROR(_xlfn.XLOOKUP($C1947,'1.PrepList'!$I$2:$I$1500,'1.PrepList'!$K$2:$K$1500,"")&amp;"",""))</f>
        <v/>
      </c>
      <c r="H1947" s="644" t="str">
        <f>IF($C1947="","",IFERROR(IF(_xlfn.XLOOKUP($C1947,tbl_StartedStatus[Bold ID],tbl_StartedStatus[Started])="Started","Yes",IF(_xlfn.XLOOKUP($C1947,tbl_StartedStatus[Bold ID],tbl_StartedStatus[Started])="No Show","No Show","")),""))</f>
        <v/>
      </c>
    </row>
    <row r="1948" spans="1:8" ht="15" customHeight="1" thickBot="1">
      <c r="A1948" s="38" t="str">
        <f>IF($C1948="","",IFERROR(_xlfn.XLOOKUP($C1948,'1.PrepList'!$I$2:$I$1500,'1.PrepList'!$G$2:$G$1500,"")&amp;"",""))</f>
        <v/>
      </c>
      <c r="B1948" s="38" t="str">
        <f>IF($C1948="","",IFERROR(_xlfn.XLOOKUP($C1948,'1.PrepList'!$I$2:$I$1500,'1.PrepList'!$H$2:$H$1500,"")&amp;"",""))</f>
        <v/>
      </c>
      <c r="C1948" s="38"/>
      <c r="D1948" s="38" t="str">
        <f>IF($C1948="","",IFERROR(_xlfn.XLOOKUP($C1948,'1.PrepList'!$I$2:$I$1500,'1.PrepList'!$J$2:$J$1500,"")&amp;"",""))</f>
        <v/>
      </c>
      <c r="E1948" s="38" t="str">
        <f>IF($C1948="","",IFERROR(_xlfn.XLOOKUP($C1948,'1.PrepList'!$I$2:$I$1500,'1.PrepList'!$N$2:$N$1500,"")&amp;"",""))</f>
        <v/>
      </c>
      <c r="F1948" s="638" t="str">
        <f>IF($C1948="","",IFERROR(_xlfn.XLOOKUP($C1948,'1.PrepList'!$I$2:$I$1500,'1.PrepList'!$K$2:$K$1500,"")&amp;"",""))</f>
        <v/>
      </c>
      <c r="H1948" s="644" t="str">
        <f>IF($C1948="","",IFERROR(IF(_xlfn.XLOOKUP($C1948,tbl_StartedStatus[Bold ID],tbl_StartedStatus[Started])="Started","Yes",IF(_xlfn.XLOOKUP($C1948,tbl_StartedStatus[Bold ID],tbl_StartedStatus[Started])="No Show","No Show","")),""))</f>
        <v/>
      </c>
    </row>
    <row r="1949" spans="1:8" ht="15" customHeight="1" thickBot="1">
      <c r="A1949" s="38" t="str">
        <f>IF($C1949="","",IFERROR(_xlfn.XLOOKUP($C1949,'1.PrepList'!$I$2:$I$1500,'1.PrepList'!$G$2:$G$1500,"")&amp;"",""))</f>
        <v/>
      </c>
      <c r="B1949" s="38" t="str">
        <f>IF($C1949="","",IFERROR(_xlfn.XLOOKUP($C1949,'1.PrepList'!$I$2:$I$1500,'1.PrepList'!$H$2:$H$1500,"")&amp;"",""))</f>
        <v/>
      </c>
      <c r="C1949" s="38"/>
      <c r="D1949" s="38" t="str">
        <f>IF($C1949="","",IFERROR(_xlfn.XLOOKUP($C1949,'1.PrepList'!$I$2:$I$1500,'1.PrepList'!$J$2:$J$1500,"")&amp;"",""))</f>
        <v/>
      </c>
      <c r="E1949" s="38" t="str">
        <f>IF($C1949="","",IFERROR(_xlfn.XLOOKUP($C1949,'1.PrepList'!$I$2:$I$1500,'1.PrepList'!$N$2:$N$1500,"")&amp;"",""))</f>
        <v/>
      </c>
      <c r="F1949" s="638" t="str">
        <f>IF($C1949="","",IFERROR(_xlfn.XLOOKUP($C1949,'1.PrepList'!$I$2:$I$1500,'1.PrepList'!$K$2:$K$1500,"")&amp;"",""))</f>
        <v/>
      </c>
      <c r="H1949" s="644" t="str">
        <f>IF($C1949="","",IFERROR(IF(_xlfn.XLOOKUP($C1949,tbl_StartedStatus[Bold ID],tbl_StartedStatus[Started])="Started","Yes",IF(_xlfn.XLOOKUP($C1949,tbl_StartedStatus[Bold ID],tbl_StartedStatus[Started])="No Show","No Show","")),""))</f>
        <v/>
      </c>
    </row>
    <row r="1950" spans="1:8" ht="15" customHeight="1" thickBot="1">
      <c r="A1950" s="38" t="str">
        <f>IF($C1950="","",IFERROR(_xlfn.XLOOKUP($C1950,'1.PrepList'!$I$2:$I$1500,'1.PrepList'!$G$2:$G$1500,"")&amp;"",""))</f>
        <v/>
      </c>
      <c r="B1950" s="38" t="str">
        <f>IF($C1950="","",IFERROR(_xlfn.XLOOKUP($C1950,'1.PrepList'!$I$2:$I$1500,'1.PrepList'!$H$2:$H$1500,"")&amp;"",""))</f>
        <v/>
      </c>
      <c r="C1950" s="38"/>
      <c r="D1950" s="38" t="str">
        <f>IF($C1950="","",IFERROR(_xlfn.XLOOKUP($C1950,'1.PrepList'!$I$2:$I$1500,'1.PrepList'!$J$2:$J$1500,"")&amp;"",""))</f>
        <v/>
      </c>
      <c r="E1950" s="38" t="str">
        <f>IF($C1950="","",IFERROR(_xlfn.XLOOKUP($C1950,'1.PrepList'!$I$2:$I$1500,'1.PrepList'!$N$2:$N$1500,"")&amp;"",""))</f>
        <v/>
      </c>
      <c r="F1950" s="638" t="str">
        <f>IF($C1950="","",IFERROR(_xlfn.XLOOKUP($C1950,'1.PrepList'!$I$2:$I$1500,'1.PrepList'!$K$2:$K$1500,"")&amp;"",""))</f>
        <v/>
      </c>
      <c r="H1950" s="644" t="str">
        <f>IF($C1950="","",IFERROR(IF(_xlfn.XLOOKUP($C1950,tbl_StartedStatus[Bold ID],tbl_StartedStatus[Started])="Started","Yes",IF(_xlfn.XLOOKUP($C1950,tbl_StartedStatus[Bold ID],tbl_StartedStatus[Started])="No Show","No Show","")),""))</f>
        <v/>
      </c>
    </row>
    <row r="1951" spans="1:8" ht="15" customHeight="1" thickBot="1">
      <c r="A1951" s="38" t="str">
        <f>IF($C1951="","",IFERROR(_xlfn.XLOOKUP($C1951,'1.PrepList'!$I$2:$I$1500,'1.PrepList'!$G$2:$G$1500,"")&amp;"",""))</f>
        <v/>
      </c>
      <c r="B1951" s="38" t="str">
        <f>IF($C1951="","",IFERROR(_xlfn.XLOOKUP($C1951,'1.PrepList'!$I$2:$I$1500,'1.PrepList'!$H$2:$H$1500,"")&amp;"",""))</f>
        <v/>
      </c>
      <c r="C1951" s="38"/>
      <c r="D1951" s="38" t="str">
        <f>IF($C1951="","",IFERROR(_xlfn.XLOOKUP($C1951,'1.PrepList'!$I$2:$I$1500,'1.PrepList'!$J$2:$J$1500,"")&amp;"",""))</f>
        <v/>
      </c>
      <c r="E1951" s="38" t="str">
        <f>IF($C1951="","",IFERROR(_xlfn.XLOOKUP($C1951,'1.PrepList'!$I$2:$I$1500,'1.PrepList'!$N$2:$N$1500,"")&amp;"",""))</f>
        <v/>
      </c>
      <c r="F1951" s="638" t="str">
        <f>IF($C1951="","",IFERROR(_xlfn.XLOOKUP($C1951,'1.PrepList'!$I$2:$I$1500,'1.PrepList'!$K$2:$K$1500,"")&amp;"",""))</f>
        <v/>
      </c>
      <c r="H1951" s="644" t="str">
        <f>IF($C1951="","",IFERROR(IF(_xlfn.XLOOKUP($C1951,tbl_StartedStatus[Bold ID],tbl_StartedStatus[Started])="Started","Yes",IF(_xlfn.XLOOKUP($C1951,tbl_StartedStatus[Bold ID],tbl_StartedStatus[Started])="No Show","No Show","")),""))</f>
        <v/>
      </c>
    </row>
    <row r="1952" spans="1:8" ht="15" customHeight="1" thickBot="1">
      <c r="A1952" s="38" t="str">
        <f>IF($C1952="","",IFERROR(_xlfn.XLOOKUP($C1952,'1.PrepList'!$I$2:$I$1500,'1.PrepList'!$G$2:$G$1500,"")&amp;"",""))</f>
        <v/>
      </c>
      <c r="B1952" s="38" t="str">
        <f>IF($C1952="","",IFERROR(_xlfn.XLOOKUP($C1952,'1.PrepList'!$I$2:$I$1500,'1.PrepList'!$H$2:$H$1500,"")&amp;"",""))</f>
        <v/>
      </c>
      <c r="C1952" s="38"/>
      <c r="D1952" s="38" t="str">
        <f>IF($C1952="","",IFERROR(_xlfn.XLOOKUP($C1952,'1.PrepList'!$I$2:$I$1500,'1.PrepList'!$J$2:$J$1500,"")&amp;"",""))</f>
        <v/>
      </c>
      <c r="E1952" s="38" t="str">
        <f>IF($C1952="","",IFERROR(_xlfn.XLOOKUP($C1952,'1.PrepList'!$I$2:$I$1500,'1.PrepList'!$N$2:$N$1500,"")&amp;"",""))</f>
        <v/>
      </c>
      <c r="F1952" s="638" t="str">
        <f>IF($C1952="","",IFERROR(_xlfn.XLOOKUP($C1952,'1.PrepList'!$I$2:$I$1500,'1.PrepList'!$K$2:$K$1500,"")&amp;"",""))</f>
        <v/>
      </c>
      <c r="H1952" s="644" t="str">
        <f>IF($C1952="","",IFERROR(IF(_xlfn.XLOOKUP($C1952,tbl_StartedStatus[Bold ID],tbl_StartedStatus[Started])="Started","Yes",IF(_xlfn.XLOOKUP($C1952,tbl_StartedStatus[Bold ID],tbl_StartedStatus[Started])="No Show","No Show","")),""))</f>
        <v/>
      </c>
    </row>
    <row r="1953" spans="1:8" ht="15" customHeight="1" thickBot="1">
      <c r="A1953" s="38" t="str">
        <f>IF($C1953="","",IFERROR(_xlfn.XLOOKUP($C1953,'1.PrepList'!$I$2:$I$1500,'1.PrepList'!$G$2:$G$1500,"")&amp;"",""))</f>
        <v/>
      </c>
      <c r="B1953" s="38" t="str">
        <f>IF($C1953="","",IFERROR(_xlfn.XLOOKUP($C1953,'1.PrepList'!$I$2:$I$1500,'1.PrepList'!$H$2:$H$1500,"")&amp;"",""))</f>
        <v/>
      </c>
      <c r="C1953" s="38"/>
      <c r="D1953" s="38" t="str">
        <f>IF($C1953="","",IFERROR(_xlfn.XLOOKUP($C1953,'1.PrepList'!$I$2:$I$1500,'1.PrepList'!$J$2:$J$1500,"")&amp;"",""))</f>
        <v/>
      </c>
      <c r="E1953" s="38" t="str">
        <f>IF($C1953="","",IFERROR(_xlfn.XLOOKUP($C1953,'1.PrepList'!$I$2:$I$1500,'1.PrepList'!$N$2:$N$1500,"")&amp;"",""))</f>
        <v/>
      </c>
      <c r="F1953" s="638" t="str">
        <f>IF($C1953="","",IFERROR(_xlfn.XLOOKUP($C1953,'1.PrepList'!$I$2:$I$1500,'1.PrepList'!$K$2:$K$1500,"")&amp;"",""))</f>
        <v/>
      </c>
      <c r="H1953" s="644" t="str">
        <f>IF($C1953="","",IFERROR(IF(_xlfn.XLOOKUP($C1953,tbl_StartedStatus[Bold ID],tbl_StartedStatus[Started])="Started","Yes",IF(_xlfn.XLOOKUP($C1953,tbl_StartedStatus[Bold ID],tbl_StartedStatus[Started])="No Show","No Show","")),""))</f>
        <v/>
      </c>
    </row>
    <row r="1954" spans="1:8" ht="15" customHeight="1" thickBot="1">
      <c r="A1954" s="38" t="str">
        <f>IF($C1954="","",IFERROR(_xlfn.XLOOKUP($C1954,'1.PrepList'!$I$2:$I$1500,'1.PrepList'!$G$2:$G$1500,"")&amp;"",""))</f>
        <v/>
      </c>
      <c r="B1954" s="38" t="str">
        <f>IF($C1954="","",IFERROR(_xlfn.XLOOKUP($C1954,'1.PrepList'!$I$2:$I$1500,'1.PrepList'!$H$2:$H$1500,"")&amp;"",""))</f>
        <v/>
      </c>
      <c r="C1954" s="38"/>
      <c r="D1954" s="38" t="str">
        <f>IF($C1954="","",IFERROR(_xlfn.XLOOKUP($C1954,'1.PrepList'!$I$2:$I$1500,'1.PrepList'!$J$2:$J$1500,"")&amp;"",""))</f>
        <v/>
      </c>
      <c r="E1954" s="38" t="str">
        <f>IF($C1954="","",IFERROR(_xlfn.XLOOKUP($C1954,'1.PrepList'!$I$2:$I$1500,'1.PrepList'!$N$2:$N$1500,"")&amp;"",""))</f>
        <v/>
      </c>
      <c r="F1954" s="638" t="str">
        <f>IF($C1954="","",IFERROR(_xlfn.XLOOKUP($C1954,'1.PrepList'!$I$2:$I$1500,'1.PrepList'!$K$2:$K$1500,"")&amp;"",""))</f>
        <v/>
      </c>
      <c r="H1954" s="644" t="str">
        <f>IF($C1954="","",IFERROR(IF(_xlfn.XLOOKUP($C1954,tbl_StartedStatus[Bold ID],tbl_StartedStatus[Started])="Started","Yes",IF(_xlfn.XLOOKUP($C1954,tbl_StartedStatus[Bold ID],tbl_StartedStatus[Started])="No Show","No Show","")),""))</f>
        <v/>
      </c>
    </row>
    <row r="1955" spans="1:8" ht="15" customHeight="1" thickBot="1">
      <c r="A1955" s="38" t="str">
        <f>IF($C1955="","",IFERROR(_xlfn.XLOOKUP($C1955,'1.PrepList'!$I$2:$I$1500,'1.PrepList'!$G$2:$G$1500,"")&amp;"",""))</f>
        <v/>
      </c>
      <c r="B1955" s="38" t="str">
        <f>IF($C1955="","",IFERROR(_xlfn.XLOOKUP($C1955,'1.PrepList'!$I$2:$I$1500,'1.PrepList'!$H$2:$H$1500,"")&amp;"",""))</f>
        <v/>
      </c>
      <c r="C1955" s="38"/>
      <c r="D1955" s="38" t="str">
        <f>IF($C1955="","",IFERROR(_xlfn.XLOOKUP($C1955,'1.PrepList'!$I$2:$I$1500,'1.PrepList'!$J$2:$J$1500,"")&amp;"",""))</f>
        <v/>
      </c>
      <c r="E1955" s="38" t="str">
        <f>IF($C1955="","",IFERROR(_xlfn.XLOOKUP($C1955,'1.PrepList'!$I$2:$I$1500,'1.PrepList'!$N$2:$N$1500,"")&amp;"",""))</f>
        <v/>
      </c>
      <c r="F1955" s="638" t="str">
        <f>IF($C1955="","",IFERROR(_xlfn.XLOOKUP($C1955,'1.PrepList'!$I$2:$I$1500,'1.PrepList'!$K$2:$K$1500,"")&amp;"",""))</f>
        <v/>
      </c>
      <c r="H1955" s="644" t="str">
        <f>IF($C1955="","",IFERROR(IF(_xlfn.XLOOKUP($C1955,tbl_StartedStatus[Bold ID],tbl_StartedStatus[Started])="Started","Yes",IF(_xlfn.XLOOKUP($C1955,tbl_StartedStatus[Bold ID],tbl_StartedStatus[Started])="No Show","No Show","")),""))</f>
        <v/>
      </c>
    </row>
    <row r="1956" spans="1:8" ht="15" customHeight="1" thickBot="1">
      <c r="A1956" s="38" t="str">
        <f>IF($C1956="","",IFERROR(_xlfn.XLOOKUP($C1956,'1.PrepList'!$I$2:$I$1500,'1.PrepList'!$G$2:$G$1500,"")&amp;"",""))</f>
        <v/>
      </c>
      <c r="B1956" s="38" t="str">
        <f>IF($C1956="","",IFERROR(_xlfn.XLOOKUP($C1956,'1.PrepList'!$I$2:$I$1500,'1.PrepList'!$H$2:$H$1500,"")&amp;"",""))</f>
        <v/>
      </c>
      <c r="C1956" s="38"/>
      <c r="D1956" s="38" t="str">
        <f>IF($C1956="","",IFERROR(_xlfn.XLOOKUP($C1956,'1.PrepList'!$I$2:$I$1500,'1.PrepList'!$J$2:$J$1500,"")&amp;"",""))</f>
        <v/>
      </c>
      <c r="E1956" s="38" t="str">
        <f>IF($C1956="","",IFERROR(_xlfn.XLOOKUP($C1956,'1.PrepList'!$I$2:$I$1500,'1.PrepList'!$N$2:$N$1500,"")&amp;"",""))</f>
        <v/>
      </c>
      <c r="F1956" s="638" t="str">
        <f>IF($C1956="","",IFERROR(_xlfn.XLOOKUP($C1956,'1.PrepList'!$I$2:$I$1500,'1.PrepList'!$K$2:$K$1500,"")&amp;"",""))</f>
        <v/>
      </c>
      <c r="H1956" s="644" t="str">
        <f>IF($C1956="","",IFERROR(IF(_xlfn.XLOOKUP($C1956,tbl_StartedStatus[Bold ID],tbl_StartedStatus[Started])="Started","Yes",IF(_xlfn.XLOOKUP($C1956,tbl_StartedStatus[Bold ID],tbl_StartedStatus[Started])="No Show","No Show","")),""))</f>
        <v/>
      </c>
    </row>
    <row r="1957" spans="1:8" ht="15" customHeight="1" thickBot="1">
      <c r="A1957" s="38" t="str">
        <f>IF($C1957="","",IFERROR(_xlfn.XLOOKUP($C1957,'1.PrepList'!$I$2:$I$1500,'1.PrepList'!$G$2:$G$1500,"")&amp;"",""))</f>
        <v/>
      </c>
      <c r="B1957" s="38" t="str">
        <f>IF($C1957="","",IFERROR(_xlfn.XLOOKUP($C1957,'1.PrepList'!$I$2:$I$1500,'1.PrepList'!$H$2:$H$1500,"")&amp;"",""))</f>
        <v/>
      </c>
      <c r="C1957" s="38"/>
      <c r="D1957" s="38" t="str">
        <f>IF($C1957="","",IFERROR(_xlfn.XLOOKUP($C1957,'1.PrepList'!$I$2:$I$1500,'1.PrepList'!$J$2:$J$1500,"")&amp;"",""))</f>
        <v/>
      </c>
      <c r="E1957" s="38" t="str">
        <f>IF($C1957="","",IFERROR(_xlfn.XLOOKUP($C1957,'1.PrepList'!$I$2:$I$1500,'1.PrepList'!$N$2:$N$1500,"")&amp;"",""))</f>
        <v/>
      </c>
      <c r="F1957" s="638" t="str">
        <f>IF($C1957="","",IFERROR(_xlfn.XLOOKUP($C1957,'1.PrepList'!$I$2:$I$1500,'1.PrepList'!$K$2:$K$1500,"")&amp;"",""))</f>
        <v/>
      </c>
      <c r="H1957" s="644" t="str">
        <f>IF($C1957="","",IFERROR(IF(_xlfn.XLOOKUP($C1957,tbl_StartedStatus[Bold ID],tbl_StartedStatus[Started])="Started","Yes",IF(_xlfn.XLOOKUP($C1957,tbl_StartedStatus[Bold ID],tbl_StartedStatus[Started])="No Show","No Show","")),""))</f>
        <v/>
      </c>
    </row>
    <row r="1958" spans="1:8" ht="15" customHeight="1" thickBot="1">
      <c r="A1958" s="38" t="str">
        <f>IF($C1958="","",IFERROR(_xlfn.XLOOKUP($C1958,'1.PrepList'!$I$2:$I$1500,'1.PrepList'!$G$2:$G$1500,"")&amp;"",""))</f>
        <v/>
      </c>
      <c r="B1958" s="38" t="str">
        <f>IF($C1958="","",IFERROR(_xlfn.XLOOKUP($C1958,'1.PrepList'!$I$2:$I$1500,'1.PrepList'!$H$2:$H$1500,"")&amp;"",""))</f>
        <v/>
      </c>
      <c r="C1958" s="38"/>
      <c r="D1958" s="38" t="str">
        <f>IF($C1958="","",IFERROR(_xlfn.XLOOKUP($C1958,'1.PrepList'!$I$2:$I$1500,'1.PrepList'!$J$2:$J$1500,"")&amp;"",""))</f>
        <v/>
      </c>
      <c r="E1958" s="38" t="str">
        <f>IF($C1958="","",IFERROR(_xlfn.XLOOKUP($C1958,'1.PrepList'!$I$2:$I$1500,'1.PrepList'!$N$2:$N$1500,"")&amp;"",""))</f>
        <v/>
      </c>
      <c r="F1958" s="638" t="str">
        <f>IF($C1958="","",IFERROR(_xlfn.XLOOKUP($C1958,'1.PrepList'!$I$2:$I$1500,'1.PrepList'!$K$2:$K$1500,"")&amp;"",""))</f>
        <v/>
      </c>
      <c r="H1958" s="644" t="str">
        <f>IF($C1958="","",IFERROR(IF(_xlfn.XLOOKUP($C1958,tbl_StartedStatus[Bold ID],tbl_StartedStatus[Started])="Started","Yes",IF(_xlfn.XLOOKUP($C1958,tbl_StartedStatus[Bold ID],tbl_StartedStatus[Started])="No Show","No Show","")),""))</f>
        <v/>
      </c>
    </row>
    <row r="1959" spans="1:8" ht="15" customHeight="1" thickBot="1">
      <c r="A1959"/>
      <c r="B1959" s="38"/>
      <c r="C1959"/>
      <c r="D1959" s="38"/>
      <c r="E1959"/>
      <c r="H1959" s="644" t="str">
        <f>IF($C1959="","",IFERROR(IF(_xlfn.XLOOKUP($C1959,tbl_StartedStatus[Bold ID],tbl_StartedStatus[Started])="Started","Yes",IF(_xlfn.XLOOKUP($C1959,tbl_StartedStatus[Bold ID],tbl_StartedStatus[Started])="No Show","No Show","")),""))</f>
        <v/>
      </c>
    </row>
    <row r="1960" spans="1:8" ht="15" customHeight="1" thickBot="1">
      <c r="A1960"/>
      <c r="B1960"/>
      <c r="C1960" s="38"/>
      <c r="D1960"/>
      <c r="E1960"/>
      <c r="H1960" s="644" t="str">
        <f>IF($C1960="","",IFERROR(IF(_xlfn.XLOOKUP($C1960,tbl_StartedStatus[Bold ID],tbl_StartedStatus[Started])="Started","Yes",IF(_xlfn.XLOOKUP($C1960,tbl_StartedStatus[Bold ID],tbl_StartedStatus[Started])="No Show","No Show","")),""))</f>
        <v/>
      </c>
    </row>
    <row r="1961" spans="1:8" ht="15" customHeight="1" thickBot="1">
      <c r="A1961"/>
      <c r="B1961" s="38"/>
      <c r="C1961" s="38"/>
      <c r="D1961" s="38"/>
      <c r="E1961"/>
      <c r="H1961" s="644" t="str">
        <f>IF($C1961="","",IFERROR(IF(_xlfn.XLOOKUP($C1961,tbl_StartedStatus[Bold ID],tbl_StartedStatus[Started])="Started","Yes",IF(_xlfn.XLOOKUP($C1961,tbl_StartedStatus[Bold ID],tbl_StartedStatus[Started])="No Show","No Show","")),""))</f>
        <v/>
      </c>
    </row>
    <row r="1962" spans="1:8" ht="15" customHeight="1" thickBot="1">
      <c r="A1962" s="38" t="str">
        <f>IF($C1962="","",IFERROR(_xlfn.XLOOKUP($C1962,'1.PrepList'!$I$2:$I$1500,'1.PrepList'!$G$2:$G$1500,"")&amp;"",""))</f>
        <v/>
      </c>
      <c r="B1962" s="38" t="str">
        <f>IF($C1962="","",IFERROR(_xlfn.XLOOKUP($C1962,'1.PrepList'!$I$2:$I$1500,'1.PrepList'!$H$2:$H$1500,"")&amp;"",""))</f>
        <v/>
      </c>
      <c r="C1962" s="38"/>
      <c r="D1962" s="38" t="str">
        <f>IF($C1962="","",IFERROR(_xlfn.XLOOKUP($C1962,'1.PrepList'!$I$2:$I$1500,'1.PrepList'!$J$2:$J$1500,"")&amp;"",""))</f>
        <v/>
      </c>
      <c r="E1962" s="38" t="str">
        <f>IF($C1962="","",IFERROR(_xlfn.XLOOKUP($C1962,'1.PrepList'!$I$2:$I$1500,'1.PrepList'!$N$2:$N$1500,"")&amp;"",""))</f>
        <v/>
      </c>
      <c r="F1962" s="638" t="str">
        <f>IF($C1962="","",IFERROR(_xlfn.XLOOKUP($C1962,'1.PrepList'!$I$2:$I$1500,'1.PrepList'!$K$2:$K$1500,"")&amp;"",""))</f>
        <v/>
      </c>
      <c r="H1962" s="644" t="str">
        <f>IF($C1962="","",IFERROR(IF(_xlfn.XLOOKUP($C1962,tbl_StartedStatus[Bold ID],tbl_StartedStatus[Started])="Started","Yes",IF(_xlfn.XLOOKUP($C1962,tbl_StartedStatus[Bold ID],tbl_StartedStatus[Started])="No Show","No Show","")),""))</f>
        <v/>
      </c>
    </row>
    <row r="1963" spans="1:8" ht="15" customHeight="1" thickBot="1">
      <c r="A1963" s="38" t="str">
        <f>IF($C1963="","",IFERROR(_xlfn.XLOOKUP($C1963,'1.PrepList'!$I$2:$I$1500,'1.PrepList'!$G$2:$G$1500,"")&amp;"",""))</f>
        <v/>
      </c>
      <c r="B1963" s="38" t="str">
        <f>IF($C1963="","",IFERROR(_xlfn.XLOOKUP($C1963,'1.PrepList'!$I$2:$I$1500,'1.PrepList'!$H$2:$H$1500,"")&amp;"",""))</f>
        <v/>
      </c>
      <c r="C1963" s="38"/>
      <c r="D1963" s="38" t="str">
        <f>IF($C1963="","",IFERROR(_xlfn.XLOOKUP($C1963,'1.PrepList'!$I$2:$I$1500,'1.PrepList'!$J$2:$J$1500,"")&amp;"",""))</f>
        <v/>
      </c>
      <c r="E1963" s="38" t="str">
        <f>IF($C1963="","",IFERROR(_xlfn.XLOOKUP($C1963,'1.PrepList'!$I$2:$I$1500,'1.PrepList'!$N$2:$N$1500,"")&amp;"",""))</f>
        <v/>
      </c>
      <c r="F1963" s="638" t="str">
        <f>IF($C1963="","",IFERROR(_xlfn.XLOOKUP($C1963,'1.PrepList'!$I$2:$I$1500,'1.PrepList'!$K$2:$K$1500,"")&amp;"",""))</f>
        <v/>
      </c>
      <c r="H1963" s="644" t="str">
        <f>IF($C1963="","",IFERROR(IF(_xlfn.XLOOKUP($C1963,tbl_StartedStatus[Bold ID],tbl_StartedStatus[Started])="Started","Yes",IF(_xlfn.XLOOKUP($C1963,tbl_StartedStatus[Bold ID],tbl_StartedStatus[Started])="No Show","No Show","")),""))</f>
        <v/>
      </c>
    </row>
    <row r="1964" spans="1:8" ht="15" customHeight="1" thickBot="1">
      <c r="A1964" s="38" t="str">
        <f>IF($C1964="","",IFERROR(_xlfn.XLOOKUP($C1964,'1.PrepList'!$I$2:$I$1500,'1.PrepList'!$G$2:$G$1500,"")&amp;"",""))</f>
        <v/>
      </c>
      <c r="B1964" s="38" t="str">
        <f>IF($C1964="","",IFERROR(_xlfn.XLOOKUP($C1964,'1.PrepList'!$I$2:$I$1500,'1.PrepList'!$H$2:$H$1500,"")&amp;"",""))</f>
        <v/>
      </c>
      <c r="C1964" s="38"/>
      <c r="D1964" s="38" t="str">
        <f>IF($C1964="","",IFERROR(_xlfn.XLOOKUP($C1964,'1.PrepList'!$I$2:$I$1500,'1.PrepList'!$J$2:$J$1500,"")&amp;"",""))</f>
        <v/>
      </c>
      <c r="E1964" s="38" t="str">
        <f>IF($C1964="","",IFERROR(_xlfn.XLOOKUP($C1964,'1.PrepList'!$I$2:$I$1500,'1.PrepList'!$N$2:$N$1500,"")&amp;"",""))</f>
        <v/>
      </c>
      <c r="F1964" s="638" t="str">
        <f>IF($C1964="","",IFERROR(_xlfn.XLOOKUP($C1964,'1.PrepList'!$I$2:$I$1500,'1.PrepList'!$K$2:$K$1500,"")&amp;"",""))</f>
        <v/>
      </c>
      <c r="H1964" s="644" t="str">
        <f>IF($C1964="","",IFERROR(IF(_xlfn.XLOOKUP($C1964,tbl_StartedStatus[Bold ID],tbl_StartedStatus[Started])="Started","Yes",IF(_xlfn.XLOOKUP($C1964,tbl_StartedStatus[Bold ID],tbl_StartedStatus[Started])="No Show","No Show","")),""))</f>
        <v/>
      </c>
    </row>
    <row r="1965" spans="1:8" ht="15" customHeight="1" thickBot="1">
      <c r="A1965" s="38" t="str">
        <f>IF($C1965="","",IFERROR(_xlfn.XLOOKUP($C1965,'1.PrepList'!$I$2:$I$1500,'1.PrepList'!$G$2:$G$1500,"")&amp;"",""))</f>
        <v/>
      </c>
      <c r="B1965" s="38" t="str">
        <f>IF($C1965="","",IFERROR(_xlfn.XLOOKUP($C1965,'1.PrepList'!$I$2:$I$1500,'1.PrepList'!$H$2:$H$1500,"")&amp;"",""))</f>
        <v/>
      </c>
      <c r="C1965" s="38"/>
      <c r="D1965" s="38" t="str">
        <f>IF($C1965="","",IFERROR(_xlfn.XLOOKUP($C1965,'1.PrepList'!$I$2:$I$1500,'1.PrepList'!$J$2:$J$1500,"")&amp;"",""))</f>
        <v/>
      </c>
      <c r="E1965" s="38" t="str">
        <f>IF($C1965="","",IFERROR(_xlfn.XLOOKUP($C1965,'1.PrepList'!$I$2:$I$1500,'1.PrepList'!$N$2:$N$1500,"")&amp;"",""))</f>
        <v/>
      </c>
      <c r="F1965" s="638" t="str">
        <f>IF($C1965="","",IFERROR(_xlfn.XLOOKUP($C1965,'1.PrepList'!$I$2:$I$1500,'1.PrepList'!$K$2:$K$1500,"")&amp;"",""))</f>
        <v/>
      </c>
      <c r="H1965" s="644" t="str">
        <f>IF($C1965="","",IFERROR(IF(_xlfn.XLOOKUP($C1965,tbl_StartedStatus[Bold ID],tbl_StartedStatus[Started])="Started","Yes",IF(_xlfn.XLOOKUP($C1965,tbl_StartedStatus[Bold ID],tbl_StartedStatus[Started])="No Show","No Show","")),""))</f>
        <v/>
      </c>
    </row>
    <row r="1966" spans="1:8" ht="15" customHeight="1" thickBot="1">
      <c r="A1966" s="38" t="str">
        <f>IF($C1966="","",IFERROR(_xlfn.XLOOKUP($C1966,'1.PrepList'!$I$2:$I$1500,'1.PrepList'!$G$2:$G$1500,"")&amp;"",""))</f>
        <v/>
      </c>
      <c r="B1966" s="38" t="str">
        <f>IF($C1966="","",IFERROR(_xlfn.XLOOKUP($C1966,'1.PrepList'!$I$2:$I$1500,'1.PrepList'!$H$2:$H$1500,"")&amp;"",""))</f>
        <v/>
      </c>
      <c r="C1966" s="38"/>
      <c r="D1966" s="38" t="str">
        <f>IF($C1966="","",IFERROR(_xlfn.XLOOKUP($C1966,'1.PrepList'!$I$2:$I$1500,'1.PrepList'!$J$2:$J$1500,"")&amp;"",""))</f>
        <v/>
      </c>
      <c r="E1966" s="38" t="str">
        <f>IF($C1966="","",IFERROR(_xlfn.XLOOKUP($C1966,'1.PrepList'!$I$2:$I$1500,'1.PrepList'!$N$2:$N$1500,"")&amp;"",""))</f>
        <v/>
      </c>
      <c r="F1966" s="638" t="str">
        <f>IF($C1966="","",IFERROR(_xlfn.XLOOKUP($C1966,'1.PrepList'!$I$2:$I$1500,'1.PrepList'!$K$2:$K$1500,"")&amp;"",""))</f>
        <v/>
      </c>
      <c r="H1966" s="644" t="str">
        <f>IF($C1966="","",IFERROR(IF(_xlfn.XLOOKUP($C1966,tbl_StartedStatus[Bold ID],tbl_StartedStatus[Started])="Started","Yes",IF(_xlfn.XLOOKUP($C1966,tbl_StartedStatus[Bold ID],tbl_StartedStatus[Started])="No Show","No Show","")),""))</f>
        <v/>
      </c>
    </row>
    <row r="1967" spans="1:8" ht="15" customHeight="1" thickBot="1">
      <c r="A1967" s="38" t="str">
        <f>IF($C1967="","",IFERROR(_xlfn.XLOOKUP($C1967,'1.PrepList'!$I$2:$I$1500,'1.PrepList'!$G$2:$G$1500,"")&amp;"",""))</f>
        <v/>
      </c>
      <c r="B1967" s="38" t="str">
        <f>IF($C1967="","",IFERROR(_xlfn.XLOOKUP($C1967,'1.PrepList'!$I$2:$I$1500,'1.PrepList'!$H$2:$H$1500,"")&amp;"",""))</f>
        <v/>
      </c>
      <c r="C1967" s="38"/>
      <c r="D1967" s="38" t="str">
        <f>IF($C1967="","",IFERROR(_xlfn.XLOOKUP($C1967,'1.PrepList'!$I$2:$I$1500,'1.PrepList'!$J$2:$J$1500,"")&amp;"",""))</f>
        <v/>
      </c>
      <c r="E1967" s="38" t="str">
        <f>IF($C1967="","",IFERROR(_xlfn.XLOOKUP($C1967,'1.PrepList'!$I$2:$I$1500,'1.PrepList'!$N$2:$N$1500,"")&amp;"",""))</f>
        <v/>
      </c>
      <c r="F1967" s="638" t="str">
        <f>IF($C1967="","",IFERROR(_xlfn.XLOOKUP($C1967,'1.PrepList'!$I$2:$I$1500,'1.PrepList'!$K$2:$K$1500,"")&amp;"",""))</f>
        <v/>
      </c>
      <c r="H1967" s="644" t="str">
        <f>IF($C1967="","",IFERROR(IF(_xlfn.XLOOKUP($C1967,tbl_StartedStatus[Bold ID],tbl_StartedStatus[Started])="Started","Yes",IF(_xlfn.XLOOKUP($C1967,tbl_StartedStatus[Bold ID],tbl_StartedStatus[Started])="No Show","No Show","")),""))</f>
        <v/>
      </c>
    </row>
    <row r="1968" spans="1:8" ht="15" customHeight="1" thickBot="1">
      <c r="A1968" s="38" t="str">
        <f>IF($C1968="","",IFERROR(_xlfn.XLOOKUP($C1968,'1.PrepList'!$I$2:$I$1500,'1.PrepList'!$G$2:$G$1500,"")&amp;"",""))</f>
        <v/>
      </c>
      <c r="B1968" s="38" t="str">
        <f>IF($C1968="","",IFERROR(_xlfn.XLOOKUP($C1968,'1.PrepList'!$I$2:$I$1500,'1.PrepList'!$H$2:$H$1500,"")&amp;"",""))</f>
        <v/>
      </c>
      <c r="C1968" s="38"/>
      <c r="D1968" s="38" t="str">
        <f>IF($C1968="","",IFERROR(_xlfn.XLOOKUP($C1968,'1.PrepList'!$I$2:$I$1500,'1.PrepList'!$J$2:$J$1500,"")&amp;"",""))</f>
        <v/>
      </c>
      <c r="E1968" s="38" t="str">
        <f>IF($C1968="","",IFERROR(_xlfn.XLOOKUP($C1968,'1.PrepList'!$I$2:$I$1500,'1.PrepList'!$N$2:$N$1500,"")&amp;"",""))</f>
        <v/>
      </c>
      <c r="F1968" s="638" t="str">
        <f>IF($C1968="","",IFERROR(_xlfn.XLOOKUP($C1968,'1.PrepList'!$I$2:$I$1500,'1.PrepList'!$K$2:$K$1500,"")&amp;"",""))</f>
        <v/>
      </c>
      <c r="H1968" s="644" t="str">
        <f>IF($C1968="","",IFERROR(IF(_xlfn.XLOOKUP($C1968,tbl_StartedStatus[Bold ID],tbl_StartedStatus[Started])="Started","Yes",IF(_xlfn.XLOOKUP($C1968,tbl_StartedStatus[Bold ID],tbl_StartedStatus[Started])="No Show","No Show","")),""))</f>
        <v/>
      </c>
    </row>
    <row r="1969" spans="1:8" ht="15" customHeight="1" thickBot="1">
      <c r="A1969" s="38" t="str">
        <f>IF($C1969="","",IFERROR(_xlfn.XLOOKUP($C1969,'1.PrepList'!$I$2:$I$1500,'1.PrepList'!$G$2:$G$1500,"")&amp;"",""))</f>
        <v/>
      </c>
      <c r="B1969" s="38" t="str">
        <f>IF($C1969="","",IFERROR(_xlfn.XLOOKUP($C1969,'1.PrepList'!$I$2:$I$1500,'1.PrepList'!$H$2:$H$1500,"")&amp;"",""))</f>
        <v/>
      </c>
      <c r="C1969" s="38"/>
      <c r="D1969" s="38" t="str">
        <f>IF($C1969="","",IFERROR(_xlfn.XLOOKUP($C1969,'1.PrepList'!$I$2:$I$1500,'1.PrepList'!$J$2:$J$1500,"")&amp;"",""))</f>
        <v/>
      </c>
      <c r="E1969" s="38" t="str">
        <f>IF($C1969="","",IFERROR(_xlfn.XLOOKUP($C1969,'1.PrepList'!$I$2:$I$1500,'1.PrepList'!$N$2:$N$1500,"")&amp;"",""))</f>
        <v/>
      </c>
      <c r="F1969" s="638" t="str">
        <f>IF($C1969="","",IFERROR(_xlfn.XLOOKUP($C1969,'1.PrepList'!$I$2:$I$1500,'1.PrepList'!$K$2:$K$1500,"")&amp;"",""))</f>
        <v/>
      </c>
      <c r="H1969" s="644" t="str">
        <f>IF($C1969="","",IFERROR(IF(_xlfn.XLOOKUP($C1969,tbl_StartedStatus[Bold ID],tbl_StartedStatus[Started])="Started","Yes",IF(_xlfn.XLOOKUP($C1969,tbl_StartedStatus[Bold ID],tbl_StartedStatus[Started])="No Show","No Show","")),""))</f>
        <v/>
      </c>
    </row>
    <row r="1970" spans="1:8" ht="15" customHeight="1" thickBot="1">
      <c r="A1970" s="38" t="str">
        <f>IF($C1970="","",IFERROR(_xlfn.XLOOKUP($C1970,'1.PrepList'!$I$2:$I$1500,'1.PrepList'!$G$2:$G$1500,"")&amp;"",""))</f>
        <v/>
      </c>
      <c r="B1970" s="38" t="str">
        <f>IF($C1970="","",IFERROR(_xlfn.XLOOKUP($C1970,'1.PrepList'!$I$2:$I$1500,'1.PrepList'!$H$2:$H$1500,"")&amp;"",""))</f>
        <v/>
      </c>
      <c r="C1970" s="38"/>
      <c r="D1970" s="38" t="str">
        <f>IF($C1970="","",IFERROR(_xlfn.XLOOKUP($C1970,'1.PrepList'!$I$2:$I$1500,'1.PrepList'!$J$2:$J$1500,"")&amp;"",""))</f>
        <v/>
      </c>
      <c r="E1970" s="38" t="str">
        <f>IF($C1970="","",IFERROR(_xlfn.XLOOKUP($C1970,'1.PrepList'!$I$2:$I$1500,'1.PrepList'!$N$2:$N$1500,"")&amp;"",""))</f>
        <v/>
      </c>
      <c r="F1970" s="638" t="str">
        <f>IF($C1970="","",IFERROR(_xlfn.XLOOKUP($C1970,'1.PrepList'!$I$2:$I$1500,'1.PrepList'!$K$2:$K$1500,"")&amp;"",""))</f>
        <v/>
      </c>
      <c r="H1970" s="644" t="str">
        <f>IF($C1970="","",IFERROR(IF(_xlfn.XLOOKUP($C1970,tbl_StartedStatus[Bold ID],tbl_StartedStatus[Started])="Started","Yes",IF(_xlfn.XLOOKUP($C1970,tbl_StartedStatus[Bold ID],tbl_StartedStatus[Started])="No Show","No Show","")),""))</f>
        <v/>
      </c>
    </row>
    <row r="1971" spans="1:8" ht="15" customHeight="1" thickBot="1">
      <c r="A1971" s="38" t="str">
        <f>IF($C1971="","",IFERROR(_xlfn.XLOOKUP($C1971,'1.PrepList'!$I$2:$I$1500,'1.PrepList'!$G$2:$G$1500,"")&amp;"",""))</f>
        <v/>
      </c>
      <c r="B1971" s="38" t="str">
        <f>IF($C1971="","",IFERROR(_xlfn.XLOOKUP($C1971,'1.PrepList'!$I$2:$I$1500,'1.PrepList'!$H$2:$H$1500,"")&amp;"",""))</f>
        <v/>
      </c>
      <c r="C1971" s="38"/>
      <c r="D1971" s="38" t="str">
        <f>IF($C1971="","",IFERROR(_xlfn.XLOOKUP($C1971,'1.PrepList'!$I$2:$I$1500,'1.PrepList'!$J$2:$J$1500,"")&amp;"",""))</f>
        <v/>
      </c>
      <c r="E1971" s="38" t="str">
        <f>IF($C1971="","",IFERROR(_xlfn.XLOOKUP($C1971,'1.PrepList'!$I$2:$I$1500,'1.PrepList'!$N$2:$N$1500,"")&amp;"",""))</f>
        <v/>
      </c>
      <c r="F1971" s="638" t="str">
        <f>IF($C1971="","",IFERROR(_xlfn.XLOOKUP($C1971,'1.PrepList'!$I$2:$I$1500,'1.PrepList'!$K$2:$K$1500,"")&amp;"",""))</f>
        <v/>
      </c>
      <c r="H1971" s="644" t="str">
        <f>IF($C1971="","",IFERROR(IF(_xlfn.XLOOKUP($C1971,tbl_StartedStatus[Bold ID],tbl_StartedStatus[Started])="Started","Yes",IF(_xlfn.XLOOKUP($C1971,tbl_StartedStatus[Bold ID],tbl_StartedStatus[Started])="No Show","No Show","")),""))</f>
        <v/>
      </c>
    </row>
    <row r="1972" spans="1:8" ht="15" customHeight="1" thickBot="1">
      <c r="A1972"/>
      <c r="B1972" s="38"/>
      <c r="C1972" s="38"/>
      <c r="D1972" s="38"/>
      <c r="E1972"/>
      <c r="H1972" s="644" t="str">
        <f>IF($C1972="","",IFERROR(IF(_xlfn.XLOOKUP($C1972,tbl_StartedStatus[Bold ID],tbl_StartedStatus[Started])="Started","Yes",IF(_xlfn.XLOOKUP($C1972,tbl_StartedStatus[Bold ID],tbl_StartedStatus[Started])="No Show","No Show","")),""))</f>
        <v/>
      </c>
    </row>
    <row r="1973" spans="1:8" ht="15" customHeight="1" thickBot="1">
      <c r="A1973" s="38" t="str">
        <f>IF($C1973="","",IFERROR(_xlfn.XLOOKUP($C1973,'1.PrepList'!$I$2:$I$1500,'1.PrepList'!$G$2:$G$1500,"")&amp;"",""))</f>
        <v/>
      </c>
      <c r="B1973" s="38" t="str">
        <f>IF($C1973="","",IFERROR(_xlfn.XLOOKUP($C1973,'1.PrepList'!$I$2:$I$1500,'1.PrepList'!$H$2:$H$1500,"")&amp;"",""))</f>
        <v/>
      </c>
      <c r="C1973" s="38"/>
      <c r="D1973" s="38" t="str">
        <f>IF($C1973="","",IFERROR(_xlfn.XLOOKUP($C1973,'1.PrepList'!$I$2:$I$1500,'1.PrepList'!$J$2:$J$1500,"")&amp;"",""))</f>
        <v/>
      </c>
      <c r="E1973" s="38" t="str">
        <f>IF($C1973="","",IFERROR(_xlfn.XLOOKUP($C1973,'1.PrepList'!$I$2:$I$1500,'1.PrepList'!$N$2:$N$1500,"")&amp;"",""))</f>
        <v/>
      </c>
      <c r="F1973" s="638" t="str">
        <f>IF($C1973="","",IFERROR(_xlfn.XLOOKUP($C1973,'1.PrepList'!$I$2:$I$1500,'1.PrepList'!$K$2:$K$1500,"")&amp;"",""))</f>
        <v/>
      </c>
      <c r="H1973" s="644" t="str">
        <f>IF($C1973="","",IFERROR(IF(_xlfn.XLOOKUP($C1973,tbl_StartedStatus[Bold ID],tbl_StartedStatus[Started])="Started","Yes",IF(_xlfn.XLOOKUP($C1973,tbl_StartedStatus[Bold ID],tbl_StartedStatus[Started])="No Show","No Show","")),""))</f>
        <v/>
      </c>
    </row>
    <row r="1974" spans="1:8" ht="15" customHeight="1" thickBot="1">
      <c r="A1974" s="38" t="str">
        <f>IF($C1974="","",IFERROR(_xlfn.XLOOKUP($C1974,'1.PrepList'!$I$2:$I$1500,'1.PrepList'!$G$2:$G$1500,"")&amp;"",""))</f>
        <v/>
      </c>
      <c r="B1974" s="38" t="str">
        <f>IF($C1974="","",IFERROR(_xlfn.XLOOKUP($C1974,'1.PrepList'!$I$2:$I$1500,'1.PrepList'!$H$2:$H$1500,"")&amp;"",""))</f>
        <v/>
      </c>
      <c r="C1974" s="38"/>
      <c r="D1974" s="38" t="str">
        <f>IF($C1974="","",IFERROR(_xlfn.XLOOKUP($C1974,'1.PrepList'!$I$2:$I$1500,'1.PrepList'!$J$2:$J$1500,"")&amp;"",""))</f>
        <v/>
      </c>
      <c r="E1974" s="38" t="str">
        <f>IF($C1974="","",IFERROR(_xlfn.XLOOKUP($C1974,'1.PrepList'!$I$2:$I$1500,'1.PrepList'!$N$2:$N$1500,"")&amp;"",""))</f>
        <v/>
      </c>
      <c r="F1974" s="638" t="str">
        <f>IF($C1974="","",IFERROR(_xlfn.XLOOKUP($C1974,'1.PrepList'!$I$2:$I$1500,'1.PrepList'!$K$2:$K$1500,"")&amp;"",""))</f>
        <v/>
      </c>
      <c r="H1974" s="644" t="str">
        <f>IF($C1974="","",IFERROR(IF(_xlfn.XLOOKUP($C1974,tbl_StartedStatus[Bold ID],tbl_StartedStatus[Started])="Started","Yes",IF(_xlfn.XLOOKUP($C1974,tbl_StartedStatus[Bold ID],tbl_StartedStatus[Started])="No Show","No Show","")),""))</f>
        <v/>
      </c>
    </row>
    <row r="1975" spans="1:8" ht="15" customHeight="1" thickBot="1">
      <c r="A1975" s="38" t="str">
        <f>IF($C1975="","",IFERROR(_xlfn.XLOOKUP($C1975,'1.PrepList'!$I$2:$I$1500,'1.PrepList'!$G$2:$G$1500,"")&amp;"",""))</f>
        <v/>
      </c>
      <c r="B1975" s="38" t="str">
        <f>IF($C1975="","",IFERROR(_xlfn.XLOOKUP($C1975,'1.PrepList'!$I$2:$I$1500,'1.PrepList'!$H$2:$H$1500,"")&amp;"",""))</f>
        <v/>
      </c>
      <c r="C1975" s="38"/>
      <c r="D1975" s="38" t="str">
        <f>IF($C1975="","",IFERROR(_xlfn.XLOOKUP($C1975,'1.PrepList'!$I$2:$I$1500,'1.PrepList'!$J$2:$J$1500,"")&amp;"",""))</f>
        <v/>
      </c>
      <c r="E1975" s="38" t="str">
        <f>IF($C1975="","",IFERROR(_xlfn.XLOOKUP($C1975,'1.PrepList'!$I$2:$I$1500,'1.PrepList'!$N$2:$N$1500,"")&amp;"",""))</f>
        <v/>
      </c>
      <c r="F1975" s="638" t="str">
        <f>IF($C1975="","",IFERROR(_xlfn.XLOOKUP($C1975,'1.PrepList'!$I$2:$I$1500,'1.PrepList'!$K$2:$K$1500,"")&amp;"",""))</f>
        <v/>
      </c>
      <c r="H1975" s="644" t="str">
        <f>IF($C1975="","",IFERROR(IF(_xlfn.XLOOKUP($C1975,tbl_StartedStatus[Bold ID],tbl_StartedStatus[Started])="Started","Yes",IF(_xlfn.XLOOKUP($C1975,tbl_StartedStatus[Bold ID],tbl_StartedStatus[Started])="No Show","No Show","")),""))</f>
        <v/>
      </c>
    </row>
    <row r="1976" spans="1:8" ht="15" customHeight="1" thickBot="1">
      <c r="A1976" s="38" t="str">
        <f>IF($C1976="","",IFERROR(_xlfn.XLOOKUP($C1976,'1.PrepList'!$I$2:$I$1500,'1.PrepList'!$G$2:$G$1500,"")&amp;"",""))</f>
        <v/>
      </c>
      <c r="B1976" s="38" t="str">
        <f>IF($C1976="","",IFERROR(_xlfn.XLOOKUP($C1976,'1.PrepList'!$I$2:$I$1500,'1.PrepList'!$H$2:$H$1500,"")&amp;"",""))</f>
        <v/>
      </c>
      <c r="C1976" s="38"/>
      <c r="D1976" s="38" t="str">
        <f>IF($C1976="","",IFERROR(_xlfn.XLOOKUP($C1976,'1.PrepList'!$I$2:$I$1500,'1.PrepList'!$J$2:$J$1500,"")&amp;"",""))</f>
        <v/>
      </c>
      <c r="E1976" s="38" t="str">
        <f>IF($C1976="","",IFERROR(_xlfn.XLOOKUP($C1976,'1.PrepList'!$I$2:$I$1500,'1.PrepList'!$N$2:$N$1500,"")&amp;"",""))</f>
        <v/>
      </c>
      <c r="F1976" s="638" t="str">
        <f>IF($C1976="","",IFERROR(_xlfn.XLOOKUP($C1976,'1.PrepList'!$I$2:$I$1500,'1.PrepList'!$K$2:$K$1500,"")&amp;"",""))</f>
        <v/>
      </c>
      <c r="H1976" s="644" t="str">
        <f>IF($C1976="","",IFERROR(IF(_xlfn.XLOOKUP($C1976,tbl_StartedStatus[Bold ID],tbl_StartedStatus[Started])="Started","Yes",IF(_xlfn.XLOOKUP($C1976,tbl_StartedStatus[Bold ID],tbl_StartedStatus[Started])="No Show","No Show","")),""))</f>
        <v/>
      </c>
    </row>
    <row r="1977" spans="1:8" ht="15" customHeight="1" thickBot="1">
      <c r="A1977" s="38" t="str">
        <f>IF($C1977="","",IFERROR(_xlfn.XLOOKUP($C1977,'1.PrepList'!$I$2:$I$1500,'1.PrepList'!$G$2:$G$1500,"")&amp;"",""))</f>
        <v/>
      </c>
      <c r="B1977" s="38" t="str">
        <f>IF($C1977="","",IFERROR(_xlfn.XLOOKUP($C1977,'1.PrepList'!$I$2:$I$1500,'1.PrepList'!$H$2:$H$1500,"")&amp;"",""))</f>
        <v/>
      </c>
      <c r="C1977" s="38"/>
      <c r="D1977" s="38" t="str">
        <f>IF($C1977="","",IFERROR(_xlfn.XLOOKUP($C1977,'1.PrepList'!$I$2:$I$1500,'1.PrepList'!$J$2:$J$1500,"")&amp;"",""))</f>
        <v/>
      </c>
      <c r="E1977" s="38" t="str">
        <f>IF($C1977="","",IFERROR(_xlfn.XLOOKUP($C1977,'1.PrepList'!$I$2:$I$1500,'1.PrepList'!$N$2:$N$1500,"")&amp;"",""))</f>
        <v/>
      </c>
      <c r="F1977" s="638" t="str">
        <f>IF($C1977="","",IFERROR(_xlfn.XLOOKUP($C1977,'1.PrepList'!$I$2:$I$1500,'1.PrepList'!$K$2:$K$1500,"")&amp;"",""))</f>
        <v/>
      </c>
      <c r="H1977" s="644" t="str">
        <f>IF($C1977="","",IFERROR(IF(_xlfn.XLOOKUP($C1977,tbl_StartedStatus[Bold ID],tbl_StartedStatus[Started])="Started","Yes",IF(_xlfn.XLOOKUP($C1977,tbl_StartedStatus[Bold ID],tbl_StartedStatus[Started])="No Show","No Show","")),""))</f>
        <v/>
      </c>
    </row>
    <row r="1978" spans="1:8" ht="15" customHeight="1" thickBot="1">
      <c r="A1978" s="38" t="str">
        <f>IF($C1978="","",IFERROR(_xlfn.XLOOKUP($C1978,'1.PrepList'!$I$2:$I$1500,'1.PrepList'!$G$2:$G$1500,"")&amp;"",""))</f>
        <v/>
      </c>
      <c r="B1978" s="38" t="str">
        <f>IF($C1978="","",IFERROR(_xlfn.XLOOKUP($C1978,'1.PrepList'!$I$2:$I$1500,'1.PrepList'!$H$2:$H$1500,"")&amp;"",""))</f>
        <v/>
      </c>
      <c r="C1978" s="38"/>
      <c r="D1978" s="38" t="str">
        <f>IF($C1978="","",IFERROR(_xlfn.XLOOKUP($C1978,'1.PrepList'!$I$2:$I$1500,'1.PrepList'!$J$2:$J$1500,"")&amp;"",""))</f>
        <v/>
      </c>
      <c r="E1978" s="38" t="str">
        <f>IF($C1978="","",IFERROR(_xlfn.XLOOKUP($C1978,'1.PrepList'!$I$2:$I$1500,'1.PrepList'!$N$2:$N$1500,"")&amp;"",""))</f>
        <v/>
      </c>
      <c r="F1978" s="638" t="str">
        <f>IF($C1978="","",IFERROR(_xlfn.XLOOKUP($C1978,'1.PrepList'!$I$2:$I$1500,'1.PrepList'!$K$2:$K$1500,"")&amp;"",""))</f>
        <v/>
      </c>
      <c r="H1978" s="644" t="str">
        <f>IF($C1978="","",IFERROR(IF(_xlfn.XLOOKUP($C1978,tbl_StartedStatus[Bold ID],tbl_StartedStatus[Started])="Started","Yes",IF(_xlfn.XLOOKUP($C1978,tbl_StartedStatus[Bold ID],tbl_StartedStatus[Started])="No Show","No Show","")),""))</f>
        <v/>
      </c>
    </row>
    <row r="1979" spans="1:8" ht="15" customHeight="1" thickBot="1">
      <c r="A1979" s="38" t="str">
        <f>IF($C1979="","",IFERROR(_xlfn.XLOOKUP($C1979,'1.PrepList'!$I$2:$I$1500,'1.PrepList'!$G$2:$G$1500,"")&amp;"",""))</f>
        <v/>
      </c>
      <c r="B1979" s="38" t="str">
        <f>IF($C1979="","",IFERROR(_xlfn.XLOOKUP($C1979,'1.PrepList'!$I$2:$I$1500,'1.PrepList'!$H$2:$H$1500,"")&amp;"",""))</f>
        <v/>
      </c>
      <c r="C1979" s="38"/>
      <c r="D1979" s="38" t="str">
        <f>IF($C1979="","",IFERROR(_xlfn.XLOOKUP($C1979,'1.PrepList'!$I$2:$I$1500,'1.PrepList'!$J$2:$J$1500,"")&amp;"",""))</f>
        <v/>
      </c>
      <c r="E1979" s="38" t="str">
        <f>IF($C1979="","",IFERROR(_xlfn.XLOOKUP($C1979,'1.PrepList'!$I$2:$I$1500,'1.PrepList'!$N$2:$N$1500,"")&amp;"",""))</f>
        <v/>
      </c>
      <c r="F1979" s="638" t="str">
        <f>IF($C1979="","",IFERROR(_xlfn.XLOOKUP($C1979,'1.PrepList'!$I$2:$I$1500,'1.PrepList'!$K$2:$K$1500,"")&amp;"",""))</f>
        <v/>
      </c>
      <c r="H1979" s="644" t="str">
        <f>IF($C1979="","",IFERROR(IF(_xlfn.XLOOKUP($C1979,tbl_StartedStatus[Bold ID],tbl_StartedStatus[Started])="Started","Yes",IF(_xlfn.XLOOKUP($C1979,tbl_StartedStatus[Bold ID],tbl_StartedStatus[Started])="No Show","No Show","")),""))</f>
        <v/>
      </c>
    </row>
    <row r="1980" spans="1:8" ht="15" customHeight="1" thickBot="1">
      <c r="A1980" s="38" t="str">
        <f>IF($C1980="","",IFERROR(_xlfn.XLOOKUP($C1980,'1.PrepList'!$I$2:$I$1500,'1.PrepList'!$G$2:$G$1500,"")&amp;"",""))</f>
        <v/>
      </c>
      <c r="B1980" s="38" t="str">
        <f>IF($C1980="","",IFERROR(_xlfn.XLOOKUP($C1980,'1.PrepList'!$I$2:$I$1500,'1.PrepList'!$H$2:$H$1500,"")&amp;"",""))</f>
        <v/>
      </c>
      <c r="C1980" s="38"/>
      <c r="D1980" s="38" t="str">
        <f>IF($C1980="","",IFERROR(_xlfn.XLOOKUP($C1980,'1.PrepList'!$I$2:$I$1500,'1.PrepList'!$J$2:$J$1500,"")&amp;"",""))</f>
        <v/>
      </c>
      <c r="E1980" s="38" t="str">
        <f>IF($C1980="","",IFERROR(_xlfn.XLOOKUP($C1980,'1.PrepList'!$I$2:$I$1500,'1.PrepList'!$N$2:$N$1500,"")&amp;"",""))</f>
        <v/>
      </c>
      <c r="F1980" s="638" t="str">
        <f>IF($C1980="","",IFERROR(_xlfn.XLOOKUP($C1980,'1.PrepList'!$I$2:$I$1500,'1.PrepList'!$K$2:$K$1500,"")&amp;"",""))</f>
        <v/>
      </c>
      <c r="H1980" s="644" t="str">
        <f>IF($C1980="","",IFERROR(IF(_xlfn.XLOOKUP($C1980,tbl_StartedStatus[Bold ID],tbl_StartedStatus[Started])="Started","Yes",IF(_xlfn.XLOOKUP($C1980,tbl_StartedStatus[Bold ID],tbl_StartedStatus[Started])="No Show","No Show","")),""))</f>
        <v/>
      </c>
    </row>
    <row r="1981" spans="1:8" ht="15" customHeight="1" thickBot="1">
      <c r="A1981" s="38" t="str">
        <f>IF($C1981="","",IFERROR(_xlfn.XLOOKUP($C1981,'1.PrepList'!$I$2:$I$1500,'1.PrepList'!$G$2:$G$1500,"")&amp;"",""))</f>
        <v/>
      </c>
      <c r="B1981" s="38" t="str">
        <f>IF($C1981="","",IFERROR(_xlfn.XLOOKUP($C1981,'1.PrepList'!$I$2:$I$1500,'1.PrepList'!$H$2:$H$1500,"")&amp;"",""))</f>
        <v/>
      </c>
      <c r="C1981" s="38"/>
      <c r="D1981" s="38" t="str">
        <f>IF($C1981="","",IFERROR(_xlfn.XLOOKUP($C1981,'1.PrepList'!$I$2:$I$1500,'1.PrepList'!$J$2:$J$1500,"")&amp;"",""))</f>
        <v/>
      </c>
      <c r="E1981" s="38" t="str">
        <f>IF($C1981="","",IFERROR(_xlfn.XLOOKUP($C1981,'1.PrepList'!$I$2:$I$1500,'1.PrepList'!$N$2:$N$1500,"")&amp;"",""))</f>
        <v/>
      </c>
      <c r="F1981" s="638" t="str">
        <f>IF($C1981="","",IFERROR(_xlfn.XLOOKUP($C1981,'1.PrepList'!$I$2:$I$1500,'1.PrepList'!$K$2:$K$1500,"")&amp;"",""))</f>
        <v/>
      </c>
      <c r="H1981" s="644" t="str">
        <f>IF($C1981="","",IFERROR(IF(_xlfn.XLOOKUP($C1981,tbl_StartedStatus[Bold ID],tbl_StartedStatus[Started])="Started","Yes",IF(_xlfn.XLOOKUP($C1981,tbl_StartedStatus[Bold ID],tbl_StartedStatus[Started])="No Show","No Show","")),""))</f>
        <v/>
      </c>
    </row>
    <row r="1982" spans="1:8" ht="15" customHeight="1" thickBot="1">
      <c r="A1982"/>
      <c r="B1982" s="38"/>
      <c r="C1982"/>
      <c r="D1982" s="38"/>
      <c r="E1982"/>
      <c r="H1982" s="644" t="str">
        <f>IF($C1982="","",IFERROR(IF(_xlfn.XLOOKUP($C1982,tbl_StartedStatus[Bold ID],tbl_StartedStatus[Started])="Started","Yes",IF(_xlfn.XLOOKUP($C1982,tbl_StartedStatus[Bold ID],tbl_StartedStatus[Started])="No Show","No Show","")),""))</f>
        <v/>
      </c>
    </row>
    <row r="1983" spans="1:8" ht="15" customHeight="1" thickBot="1">
      <c r="A1983"/>
      <c r="B1983"/>
      <c r="C1983" s="38"/>
      <c r="D1983"/>
      <c r="E1983"/>
      <c r="H1983" s="644" t="str">
        <f>IF($C1983="","",IFERROR(IF(_xlfn.XLOOKUP($C1983,tbl_StartedStatus[Bold ID],tbl_StartedStatus[Started])="Started","Yes",IF(_xlfn.XLOOKUP($C1983,tbl_StartedStatus[Bold ID],tbl_StartedStatus[Started])="No Show","No Show","")),""))</f>
        <v/>
      </c>
    </row>
    <row r="1984" spans="1:8" ht="15" customHeight="1" thickBot="1">
      <c r="A1984" s="38" t="str">
        <f>IF($C1984="","",IFERROR(_xlfn.XLOOKUP($C1984,'1.PrepList'!$I$2:$I$1500,'1.PrepList'!$G$2:$G$1500,"")&amp;"",""))</f>
        <v/>
      </c>
      <c r="B1984" s="38" t="str">
        <f>IF($C1984="","",IFERROR(_xlfn.XLOOKUP($C1984,'1.PrepList'!$I$2:$I$1500,'1.PrepList'!$H$2:$H$1500,"")&amp;"",""))</f>
        <v/>
      </c>
      <c r="C1984" s="38"/>
      <c r="D1984" s="38" t="str">
        <f>IF($C1984="","",IFERROR(_xlfn.XLOOKUP($C1984,'1.PrepList'!$I$2:$I$1500,'1.PrepList'!$J$2:$J$1500,"")&amp;"",""))</f>
        <v/>
      </c>
      <c r="E1984" s="38" t="str">
        <f>IF($C1984="","",IFERROR(_xlfn.XLOOKUP($C1984,'1.PrepList'!$I$2:$I$1500,'1.PrepList'!$N$2:$N$1500,"")&amp;"",""))</f>
        <v/>
      </c>
      <c r="F1984" s="638" t="str">
        <f>IF($C1984="","",IFERROR(_xlfn.XLOOKUP($C1984,'1.PrepList'!$I$2:$I$1500,'1.PrepList'!$K$2:$K$1500,"")&amp;"",""))</f>
        <v/>
      </c>
      <c r="H1984" s="644" t="str">
        <f>IF($C1984="","",IFERROR(IF(_xlfn.XLOOKUP($C1984,tbl_StartedStatus[Bold ID],tbl_StartedStatus[Started])="Started","Yes",IF(_xlfn.XLOOKUP($C1984,tbl_StartedStatus[Bold ID],tbl_StartedStatus[Started])="No Show","No Show","")),""))</f>
        <v/>
      </c>
    </row>
    <row r="1985" spans="1:8" ht="15" customHeight="1" thickBot="1">
      <c r="A1985" s="38" t="str">
        <f>IF($C1985="","",IFERROR(_xlfn.XLOOKUP($C1985,'1.PrepList'!$I$2:$I$1500,'1.PrepList'!$G$2:$G$1500,"")&amp;"",""))</f>
        <v/>
      </c>
      <c r="B1985" s="38" t="str">
        <f>IF($C1985="","",IFERROR(_xlfn.XLOOKUP($C1985,'1.PrepList'!$I$2:$I$1500,'1.PrepList'!$H$2:$H$1500,"")&amp;"",""))</f>
        <v/>
      </c>
      <c r="C1985" s="38"/>
      <c r="D1985" s="38" t="str">
        <f>IF($C1985="","",IFERROR(_xlfn.XLOOKUP($C1985,'1.PrepList'!$I$2:$I$1500,'1.PrepList'!$J$2:$J$1500,"")&amp;"",""))</f>
        <v/>
      </c>
      <c r="E1985" s="38" t="str">
        <f>IF($C1985="","",IFERROR(_xlfn.XLOOKUP($C1985,'1.PrepList'!$I$2:$I$1500,'1.PrepList'!$N$2:$N$1500,"")&amp;"",""))</f>
        <v/>
      </c>
      <c r="F1985" s="638" t="str">
        <f>IF($C1985="","",IFERROR(_xlfn.XLOOKUP($C1985,'1.PrepList'!$I$2:$I$1500,'1.PrepList'!$K$2:$K$1500,"")&amp;"",""))</f>
        <v/>
      </c>
      <c r="H1985" s="644" t="str">
        <f>IF($C1985="","",IFERROR(IF(_xlfn.XLOOKUP($C1985,tbl_StartedStatus[Bold ID],tbl_StartedStatus[Started])="Started","Yes",IF(_xlfn.XLOOKUP($C1985,tbl_StartedStatus[Bold ID],tbl_StartedStatus[Started])="No Show","No Show","")),""))</f>
        <v/>
      </c>
    </row>
    <row r="1986" spans="1:8" ht="15" customHeight="1" thickBot="1">
      <c r="A1986" s="38" t="str">
        <f>IF($C1986="","",IFERROR(_xlfn.XLOOKUP($C1986,'1.PrepList'!$I$2:$I$1500,'1.PrepList'!$G$2:$G$1500,"")&amp;"",""))</f>
        <v/>
      </c>
      <c r="B1986" s="38" t="str">
        <f>IF($C1986="","",IFERROR(_xlfn.XLOOKUP($C1986,'1.PrepList'!$I$2:$I$1500,'1.PrepList'!$H$2:$H$1500,"")&amp;"",""))</f>
        <v/>
      </c>
      <c r="C1986" s="38"/>
      <c r="D1986" s="38" t="str">
        <f>IF($C1986="","",IFERROR(_xlfn.XLOOKUP($C1986,'1.PrepList'!$I$2:$I$1500,'1.PrepList'!$J$2:$J$1500,"")&amp;"",""))</f>
        <v/>
      </c>
      <c r="E1986" s="38" t="str">
        <f>IF($C1986="","",IFERROR(_xlfn.XLOOKUP($C1986,'1.PrepList'!$I$2:$I$1500,'1.PrepList'!$N$2:$N$1500,"")&amp;"",""))</f>
        <v/>
      </c>
      <c r="F1986" s="638" t="str">
        <f>IF($C1986="","",IFERROR(_xlfn.XLOOKUP($C1986,'1.PrepList'!$I$2:$I$1500,'1.PrepList'!$K$2:$K$1500,"")&amp;"",""))</f>
        <v/>
      </c>
      <c r="H1986" s="644" t="str">
        <f>IF($C1986="","",IFERROR(IF(_xlfn.XLOOKUP($C1986,tbl_StartedStatus[Bold ID],tbl_StartedStatus[Started])="Started","Yes",IF(_xlfn.XLOOKUP($C1986,tbl_StartedStatus[Bold ID],tbl_StartedStatus[Started])="No Show","No Show","")),""))</f>
        <v/>
      </c>
    </row>
    <row r="1987" spans="1:8" ht="15" customHeight="1" thickBot="1">
      <c r="A1987" s="38" t="str">
        <f>IF($C1987="","",IFERROR(_xlfn.XLOOKUP($C1987,'1.PrepList'!$I$2:$I$1500,'1.PrepList'!$G$2:$G$1500,"")&amp;"",""))</f>
        <v/>
      </c>
      <c r="B1987" s="38" t="str">
        <f>IF($C1987="","",IFERROR(_xlfn.XLOOKUP($C1987,'1.PrepList'!$I$2:$I$1500,'1.PrepList'!$H$2:$H$1500,"")&amp;"",""))</f>
        <v/>
      </c>
      <c r="C1987" s="38"/>
      <c r="D1987" s="38" t="str">
        <f>IF($C1987="","",IFERROR(_xlfn.XLOOKUP($C1987,'1.PrepList'!$I$2:$I$1500,'1.PrepList'!$J$2:$J$1500,"")&amp;"",""))</f>
        <v/>
      </c>
      <c r="E1987" s="38" t="str">
        <f>IF($C1987="","",IFERROR(_xlfn.XLOOKUP($C1987,'1.PrepList'!$I$2:$I$1500,'1.PrepList'!$N$2:$N$1500,"")&amp;"",""))</f>
        <v/>
      </c>
      <c r="F1987" s="638" t="str">
        <f>IF($C1987="","",IFERROR(_xlfn.XLOOKUP($C1987,'1.PrepList'!$I$2:$I$1500,'1.PrepList'!$K$2:$K$1500,"")&amp;"",""))</f>
        <v/>
      </c>
      <c r="H1987" s="644" t="str">
        <f>IF($C1987="","",IFERROR(IF(_xlfn.XLOOKUP($C1987,tbl_StartedStatus[Bold ID],tbl_StartedStatus[Started])="Started","Yes",IF(_xlfn.XLOOKUP($C1987,tbl_StartedStatus[Bold ID],tbl_StartedStatus[Started])="No Show","No Show","")),""))</f>
        <v/>
      </c>
    </row>
    <row r="1988" spans="1:8" ht="15" customHeight="1" thickBot="1">
      <c r="A1988" s="38" t="str">
        <f>IF($C1988="","",IFERROR(_xlfn.XLOOKUP($C1988,'1.PrepList'!$I$2:$I$1500,'1.PrepList'!$G$2:$G$1500,"")&amp;"",""))</f>
        <v/>
      </c>
      <c r="B1988" s="38" t="str">
        <f>IF($C1988="","",IFERROR(_xlfn.XLOOKUP($C1988,'1.PrepList'!$I$2:$I$1500,'1.PrepList'!$H$2:$H$1500,"")&amp;"",""))</f>
        <v/>
      </c>
      <c r="C1988" s="38"/>
      <c r="D1988" s="38" t="str">
        <f>IF($C1988="","",IFERROR(_xlfn.XLOOKUP($C1988,'1.PrepList'!$I$2:$I$1500,'1.PrepList'!$J$2:$J$1500,"")&amp;"",""))</f>
        <v/>
      </c>
      <c r="E1988" s="38" t="str">
        <f>IF($C1988="","",IFERROR(_xlfn.XLOOKUP($C1988,'1.PrepList'!$I$2:$I$1500,'1.PrepList'!$N$2:$N$1500,"")&amp;"",""))</f>
        <v/>
      </c>
      <c r="F1988" s="638" t="str">
        <f>IF($C1988="","",IFERROR(_xlfn.XLOOKUP($C1988,'1.PrepList'!$I$2:$I$1500,'1.PrepList'!$K$2:$K$1500,"")&amp;"",""))</f>
        <v/>
      </c>
      <c r="H1988" s="644" t="str">
        <f>IF($C1988="","",IFERROR(IF(_xlfn.XLOOKUP($C1988,tbl_StartedStatus[Bold ID],tbl_StartedStatus[Started])="Started","Yes",IF(_xlfn.XLOOKUP($C1988,tbl_StartedStatus[Bold ID],tbl_StartedStatus[Started])="No Show","No Show","")),""))</f>
        <v/>
      </c>
    </row>
    <row r="1989" spans="1:8" ht="15" customHeight="1" thickBot="1">
      <c r="A1989" s="38" t="str">
        <f>IF($C1989="","",IFERROR(_xlfn.XLOOKUP($C1989,'1.PrepList'!$I$2:$I$1500,'1.PrepList'!$G$2:$G$1500,"")&amp;"",""))</f>
        <v/>
      </c>
      <c r="B1989" s="38" t="str">
        <f>IF($C1989="","",IFERROR(_xlfn.XLOOKUP($C1989,'1.PrepList'!$I$2:$I$1500,'1.PrepList'!$H$2:$H$1500,"")&amp;"",""))</f>
        <v/>
      </c>
      <c r="C1989" s="38"/>
      <c r="D1989" s="38" t="str">
        <f>IF($C1989="","",IFERROR(_xlfn.XLOOKUP($C1989,'1.PrepList'!$I$2:$I$1500,'1.PrepList'!$J$2:$J$1500,"")&amp;"",""))</f>
        <v/>
      </c>
      <c r="E1989" s="38" t="str">
        <f>IF($C1989="","",IFERROR(_xlfn.XLOOKUP($C1989,'1.PrepList'!$I$2:$I$1500,'1.PrepList'!$N$2:$N$1500,"")&amp;"",""))</f>
        <v/>
      </c>
      <c r="F1989" s="638" t="str">
        <f>IF($C1989="","",IFERROR(_xlfn.XLOOKUP($C1989,'1.PrepList'!$I$2:$I$1500,'1.PrepList'!$K$2:$K$1500,"")&amp;"",""))</f>
        <v/>
      </c>
      <c r="H1989" s="644" t="str">
        <f>IF($C1989="","",IFERROR(IF(_xlfn.XLOOKUP($C1989,tbl_StartedStatus[Bold ID],tbl_StartedStatus[Started])="Started","Yes",IF(_xlfn.XLOOKUP($C1989,tbl_StartedStatus[Bold ID],tbl_StartedStatus[Started])="No Show","No Show","")),""))</f>
        <v/>
      </c>
    </row>
    <row r="1990" spans="1:8" ht="15" customHeight="1" thickBot="1">
      <c r="A1990" s="38" t="str">
        <f>IF($C1990="","",IFERROR(_xlfn.XLOOKUP($C1990,'1.PrepList'!$I$2:$I$1500,'1.PrepList'!$G$2:$G$1500,"")&amp;"",""))</f>
        <v/>
      </c>
      <c r="B1990" s="38" t="str">
        <f>IF($C1990="","",IFERROR(_xlfn.XLOOKUP($C1990,'1.PrepList'!$I$2:$I$1500,'1.PrepList'!$H$2:$H$1500,"")&amp;"",""))</f>
        <v/>
      </c>
      <c r="C1990" s="38"/>
      <c r="D1990" s="38" t="str">
        <f>IF($C1990="","",IFERROR(_xlfn.XLOOKUP($C1990,'1.PrepList'!$I$2:$I$1500,'1.PrepList'!$J$2:$J$1500,"")&amp;"",""))</f>
        <v/>
      </c>
      <c r="E1990" s="38" t="str">
        <f>IF($C1990="","",IFERROR(_xlfn.XLOOKUP($C1990,'1.PrepList'!$I$2:$I$1500,'1.PrepList'!$N$2:$N$1500,"")&amp;"",""))</f>
        <v/>
      </c>
      <c r="F1990" s="638" t="str">
        <f>IF($C1990="","",IFERROR(_xlfn.XLOOKUP($C1990,'1.PrepList'!$I$2:$I$1500,'1.PrepList'!$K$2:$K$1500,"")&amp;"",""))</f>
        <v/>
      </c>
      <c r="H1990" s="644" t="str">
        <f>IF($C1990="","",IFERROR(IF(_xlfn.XLOOKUP($C1990,tbl_StartedStatus[Bold ID],tbl_StartedStatus[Started])="Started","Yes",IF(_xlfn.XLOOKUP($C1990,tbl_StartedStatus[Bold ID],tbl_StartedStatus[Started])="No Show","No Show","")),""))</f>
        <v/>
      </c>
    </row>
    <row r="1991" spans="1:8" ht="15" customHeight="1" thickBot="1">
      <c r="A1991" s="38" t="str">
        <f>IF($C1991="","",IFERROR(_xlfn.XLOOKUP($C1991,'1.PrepList'!$I$2:$I$1500,'1.PrepList'!$G$2:$G$1500,"")&amp;"",""))</f>
        <v/>
      </c>
      <c r="B1991" s="38" t="str">
        <f>IF($C1991="","",IFERROR(_xlfn.XLOOKUP($C1991,'1.PrepList'!$I$2:$I$1500,'1.PrepList'!$H$2:$H$1500,"")&amp;"",""))</f>
        <v/>
      </c>
      <c r="C1991" s="38"/>
      <c r="D1991" s="38" t="str">
        <f>IF($C1991="","",IFERROR(_xlfn.XLOOKUP($C1991,'1.PrepList'!$I$2:$I$1500,'1.PrepList'!$J$2:$J$1500,"")&amp;"",""))</f>
        <v/>
      </c>
      <c r="E1991" s="38" t="str">
        <f>IF($C1991="","",IFERROR(_xlfn.XLOOKUP($C1991,'1.PrepList'!$I$2:$I$1500,'1.PrepList'!$N$2:$N$1500,"")&amp;"",""))</f>
        <v/>
      </c>
      <c r="F1991" s="638" t="str">
        <f>IF($C1991="","",IFERROR(_xlfn.XLOOKUP($C1991,'1.PrepList'!$I$2:$I$1500,'1.PrepList'!$K$2:$K$1500,"")&amp;"",""))</f>
        <v/>
      </c>
      <c r="H1991" s="644" t="str">
        <f>IF($C1991="","",IFERROR(IF(_xlfn.XLOOKUP($C1991,tbl_StartedStatus[Bold ID],tbl_StartedStatus[Started])="Started","Yes",IF(_xlfn.XLOOKUP($C1991,tbl_StartedStatus[Bold ID],tbl_StartedStatus[Started])="No Show","No Show","")),""))</f>
        <v/>
      </c>
    </row>
    <row r="1992" spans="1:8" ht="15" customHeight="1" thickBot="1">
      <c r="A1992" s="38" t="str">
        <f>IF($C1992="","",IFERROR(_xlfn.XLOOKUP($C1992,'1.PrepList'!$I$2:$I$1500,'1.PrepList'!$G$2:$G$1500,"")&amp;"",""))</f>
        <v/>
      </c>
      <c r="B1992" s="38" t="str">
        <f>IF($C1992="","",IFERROR(_xlfn.XLOOKUP($C1992,'1.PrepList'!$I$2:$I$1500,'1.PrepList'!$H$2:$H$1500,"")&amp;"",""))</f>
        <v/>
      </c>
      <c r="C1992" s="38"/>
      <c r="D1992" s="38" t="str">
        <f>IF($C1992="","",IFERROR(_xlfn.XLOOKUP($C1992,'1.PrepList'!$I$2:$I$1500,'1.PrepList'!$J$2:$J$1500,"")&amp;"",""))</f>
        <v/>
      </c>
      <c r="E1992" s="38" t="str">
        <f>IF($C1992="","",IFERROR(_xlfn.XLOOKUP($C1992,'1.PrepList'!$I$2:$I$1500,'1.PrepList'!$N$2:$N$1500,"")&amp;"",""))</f>
        <v/>
      </c>
      <c r="F1992" s="638" t="str">
        <f>IF($C1992="","",IFERROR(_xlfn.XLOOKUP($C1992,'1.PrepList'!$I$2:$I$1500,'1.PrepList'!$K$2:$K$1500,"")&amp;"",""))</f>
        <v/>
      </c>
      <c r="H1992" s="644" t="str">
        <f>IF($C1992="","",IFERROR(IF(_xlfn.XLOOKUP($C1992,tbl_StartedStatus[Bold ID],tbl_StartedStatus[Started])="Started","Yes",IF(_xlfn.XLOOKUP($C1992,tbl_StartedStatus[Bold ID],tbl_StartedStatus[Started])="No Show","No Show","")),""))</f>
        <v/>
      </c>
    </row>
    <row r="1993" spans="1:8" ht="15" customHeight="1" thickBot="1">
      <c r="A1993" s="38" t="str">
        <f>IF($C1993="","",IFERROR(_xlfn.XLOOKUP($C1993,'1.PrepList'!$I$2:$I$1500,'1.PrepList'!$G$2:$G$1500,"")&amp;"",""))</f>
        <v/>
      </c>
      <c r="B1993" s="38" t="str">
        <f>IF($C1993="","",IFERROR(_xlfn.XLOOKUP($C1993,'1.PrepList'!$I$2:$I$1500,'1.PrepList'!$H$2:$H$1500,"")&amp;"",""))</f>
        <v/>
      </c>
      <c r="C1993" s="38"/>
      <c r="D1993" s="38" t="str">
        <f>IF($C1993="","",IFERROR(_xlfn.XLOOKUP($C1993,'1.PrepList'!$I$2:$I$1500,'1.PrepList'!$J$2:$J$1500,"")&amp;"",""))</f>
        <v/>
      </c>
      <c r="E1993" s="38" t="str">
        <f>IF($C1993="","",IFERROR(_xlfn.XLOOKUP($C1993,'1.PrepList'!$I$2:$I$1500,'1.PrepList'!$N$2:$N$1500,"")&amp;"",""))</f>
        <v/>
      </c>
      <c r="F1993" s="638" t="str">
        <f>IF($C1993="","",IFERROR(_xlfn.XLOOKUP($C1993,'1.PrepList'!$I$2:$I$1500,'1.PrepList'!$K$2:$K$1500,"")&amp;"",""))</f>
        <v/>
      </c>
      <c r="H1993" s="644" t="str">
        <f>IF($C1993="","",IFERROR(IF(_xlfn.XLOOKUP($C1993,tbl_StartedStatus[Bold ID],tbl_StartedStatus[Started])="Started","Yes",IF(_xlfn.XLOOKUP($C1993,tbl_StartedStatus[Bold ID],tbl_StartedStatus[Started])="No Show","No Show","")),""))</f>
        <v/>
      </c>
    </row>
    <row r="1994" spans="1:8" ht="15" customHeight="1" thickBot="1">
      <c r="A1994" s="38" t="str">
        <f>IF($C1994="","",IFERROR(_xlfn.XLOOKUP($C1994,'1.PrepList'!$I$2:$I$1500,'1.PrepList'!$G$2:$G$1500,"")&amp;"",""))</f>
        <v/>
      </c>
      <c r="B1994" s="38" t="str">
        <f>IF($C1994="","",IFERROR(_xlfn.XLOOKUP($C1994,'1.PrepList'!$I$2:$I$1500,'1.PrepList'!$H$2:$H$1500,"")&amp;"",""))</f>
        <v/>
      </c>
      <c r="C1994" s="38"/>
      <c r="D1994" s="38" t="str">
        <f>IF($C1994="","",IFERROR(_xlfn.XLOOKUP($C1994,'1.PrepList'!$I$2:$I$1500,'1.PrepList'!$J$2:$J$1500,"")&amp;"",""))</f>
        <v/>
      </c>
      <c r="E1994" s="38" t="str">
        <f>IF($C1994="","",IFERROR(_xlfn.XLOOKUP($C1994,'1.PrepList'!$I$2:$I$1500,'1.PrepList'!$N$2:$N$1500,"")&amp;"",""))</f>
        <v/>
      </c>
      <c r="F1994" s="638" t="str">
        <f>IF($C1994="","",IFERROR(_xlfn.XLOOKUP($C1994,'1.PrepList'!$I$2:$I$1500,'1.PrepList'!$K$2:$K$1500,"")&amp;"",""))</f>
        <v/>
      </c>
      <c r="H1994" s="644" t="str">
        <f>IF($C1994="","",IFERROR(IF(_xlfn.XLOOKUP($C1994,tbl_StartedStatus[Bold ID],tbl_StartedStatus[Started])="Started","Yes",IF(_xlfn.XLOOKUP($C1994,tbl_StartedStatus[Bold ID],tbl_StartedStatus[Started])="No Show","No Show","")),""))</f>
        <v/>
      </c>
    </row>
    <row r="1995" spans="1:8" ht="15" customHeight="1" thickBot="1">
      <c r="A1995" s="38" t="str">
        <f>IF($C1995="","",IFERROR(_xlfn.XLOOKUP($C1995,'1.PrepList'!$I$2:$I$1500,'1.PrepList'!$G$2:$G$1500,"")&amp;"",""))</f>
        <v/>
      </c>
      <c r="B1995" s="38" t="str">
        <f>IF($C1995="","",IFERROR(_xlfn.XLOOKUP($C1995,'1.PrepList'!$I$2:$I$1500,'1.PrepList'!$H$2:$H$1500,"")&amp;"",""))</f>
        <v/>
      </c>
      <c r="C1995" s="38"/>
      <c r="D1995" s="38" t="str">
        <f>IF($C1995="","",IFERROR(_xlfn.XLOOKUP($C1995,'1.PrepList'!$I$2:$I$1500,'1.PrepList'!$J$2:$J$1500,"")&amp;"",""))</f>
        <v/>
      </c>
      <c r="E1995" s="38" t="str">
        <f>IF($C1995="","",IFERROR(_xlfn.XLOOKUP($C1995,'1.PrepList'!$I$2:$I$1500,'1.PrepList'!$N$2:$N$1500,"")&amp;"",""))</f>
        <v/>
      </c>
      <c r="F1995" s="638" t="str">
        <f>IF($C1995="","",IFERROR(_xlfn.XLOOKUP($C1995,'1.PrepList'!$I$2:$I$1500,'1.PrepList'!$K$2:$K$1500,"")&amp;"",""))</f>
        <v/>
      </c>
      <c r="H1995" s="644" t="str">
        <f>IF($C1995="","",IFERROR(IF(_xlfn.XLOOKUP($C1995,tbl_StartedStatus[Bold ID],tbl_StartedStatus[Started])="Started","Yes",IF(_xlfn.XLOOKUP($C1995,tbl_StartedStatus[Bold ID],tbl_StartedStatus[Started])="No Show","No Show","")),""))</f>
        <v/>
      </c>
    </row>
    <row r="1996" spans="1:8" ht="15" customHeight="1" thickBot="1">
      <c r="A1996" s="38" t="str">
        <f>IF($C1996="","",IFERROR(_xlfn.XLOOKUP($C1996,'1.PrepList'!$I$2:$I$1500,'1.PrepList'!$G$2:$G$1500,"")&amp;"",""))</f>
        <v/>
      </c>
      <c r="B1996" s="38" t="str">
        <f>IF($C1996="","",IFERROR(_xlfn.XLOOKUP($C1996,'1.PrepList'!$I$2:$I$1500,'1.PrepList'!$H$2:$H$1500,"")&amp;"",""))</f>
        <v/>
      </c>
      <c r="C1996" s="38"/>
      <c r="D1996" s="38" t="str">
        <f>IF($C1996="","",IFERROR(_xlfn.XLOOKUP($C1996,'1.PrepList'!$I$2:$I$1500,'1.PrepList'!$J$2:$J$1500,"")&amp;"",""))</f>
        <v/>
      </c>
      <c r="E1996" s="38" t="str">
        <f>IF($C1996="","",IFERROR(_xlfn.XLOOKUP($C1996,'1.PrepList'!$I$2:$I$1500,'1.PrepList'!$N$2:$N$1500,"")&amp;"",""))</f>
        <v/>
      </c>
      <c r="F1996" s="638" t="str">
        <f>IF($C1996="","",IFERROR(_xlfn.XLOOKUP($C1996,'1.PrepList'!$I$2:$I$1500,'1.PrepList'!$K$2:$K$1500,"")&amp;"",""))</f>
        <v/>
      </c>
      <c r="H1996" s="644" t="str">
        <f>IF($C1996="","",IFERROR(IF(_xlfn.XLOOKUP($C1996,tbl_StartedStatus[Bold ID],tbl_StartedStatus[Started])="Started","Yes",IF(_xlfn.XLOOKUP($C1996,tbl_StartedStatus[Bold ID],tbl_StartedStatus[Started])="No Show","No Show","")),""))</f>
        <v/>
      </c>
    </row>
    <row r="1997" spans="1:8" ht="15" customHeight="1" thickBot="1">
      <c r="A1997" s="38" t="str">
        <f>IF($C1997="","",IFERROR(_xlfn.XLOOKUP($C1997,'1.PrepList'!$I$2:$I$1500,'1.PrepList'!$G$2:$G$1500,"")&amp;"",""))</f>
        <v/>
      </c>
      <c r="B1997" s="38" t="str">
        <f>IF($C1997="","",IFERROR(_xlfn.XLOOKUP($C1997,'1.PrepList'!$I$2:$I$1500,'1.PrepList'!$H$2:$H$1500,"")&amp;"",""))</f>
        <v/>
      </c>
      <c r="C1997" s="38"/>
      <c r="D1997" s="38" t="str">
        <f>IF($C1997="","",IFERROR(_xlfn.XLOOKUP($C1997,'1.PrepList'!$I$2:$I$1500,'1.PrepList'!$J$2:$J$1500,"")&amp;"",""))</f>
        <v/>
      </c>
      <c r="E1997" s="38" t="str">
        <f>IF($C1997="","",IFERROR(_xlfn.XLOOKUP($C1997,'1.PrepList'!$I$2:$I$1500,'1.PrepList'!$N$2:$N$1500,"")&amp;"",""))</f>
        <v/>
      </c>
      <c r="F1997" s="638" t="str">
        <f>IF($C1997="","",IFERROR(_xlfn.XLOOKUP($C1997,'1.PrepList'!$I$2:$I$1500,'1.PrepList'!$K$2:$K$1500,"")&amp;"",""))</f>
        <v/>
      </c>
      <c r="H1997" s="644" t="str">
        <f>IF($C1997="","",IFERROR(IF(_xlfn.XLOOKUP($C1997,tbl_StartedStatus[Bold ID],tbl_StartedStatus[Started])="Started","Yes",IF(_xlfn.XLOOKUP($C1997,tbl_StartedStatus[Bold ID],tbl_StartedStatus[Started])="No Show","No Show","")),""))</f>
        <v/>
      </c>
    </row>
    <row r="1998" spans="1:8" ht="15" customHeight="1" thickBot="1">
      <c r="A1998" s="38" t="str">
        <f>IF($C1998="","",IFERROR(_xlfn.XLOOKUP($C1998,'1.PrepList'!$I$2:$I$1500,'1.PrepList'!$G$2:$G$1500,"")&amp;"",""))</f>
        <v/>
      </c>
      <c r="B1998" s="38" t="str">
        <f>IF($C1998="","",IFERROR(_xlfn.XLOOKUP($C1998,'1.PrepList'!$I$2:$I$1500,'1.PrepList'!$H$2:$H$1500,"")&amp;"",""))</f>
        <v/>
      </c>
      <c r="C1998" s="38"/>
      <c r="D1998" s="38" t="str">
        <f>IF($C1998="","",IFERROR(_xlfn.XLOOKUP($C1998,'1.PrepList'!$I$2:$I$1500,'1.PrepList'!$J$2:$J$1500,"")&amp;"",""))</f>
        <v/>
      </c>
      <c r="E1998" s="38" t="str">
        <f>IF($C1998="","",IFERROR(_xlfn.XLOOKUP($C1998,'1.PrepList'!$I$2:$I$1500,'1.PrepList'!$N$2:$N$1500,"")&amp;"",""))</f>
        <v/>
      </c>
      <c r="F1998" s="638" t="str">
        <f>IF($C1998="","",IFERROR(_xlfn.XLOOKUP($C1998,'1.PrepList'!$I$2:$I$1500,'1.PrepList'!$K$2:$K$1500,"")&amp;"",""))</f>
        <v/>
      </c>
      <c r="H1998" s="644" t="str">
        <f>IF($C1998="","",IFERROR(IF(_xlfn.XLOOKUP($C1998,tbl_StartedStatus[Bold ID],tbl_StartedStatus[Started])="Started","Yes",IF(_xlfn.XLOOKUP($C1998,tbl_StartedStatus[Bold ID],tbl_StartedStatus[Started])="No Show","No Show","")),""))</f>
        <v/>
      </c>
    </row>
    <row r="1999" spans="1:8" ht="15" customHeight="1" thickBot="1">
      <c r="A1999" s="38" t="str">
        <f>IF($C1999="","",IFERROR(_xlfn.XLOOKUP($C1999,'1.PrepList'!$I$2:$I$1500,'1.PrepList'!$G$2:$G$1500,"")&amp;"",""))</f>
        <v/>
      </c>
      <c r="B1999" s="38" t="str">
        <f>IF($C1999="","",IFERROR(_xlfn.XLOOKUP($C1999,'1.PrepList'!$I$2:$I$1500,'1.PrepList'!$H$2:$H$1500,"")&amp;"",""))</f>
        <v/>
      </c>
      <c r="C1999" s="38"/>
      <c r="D1999" s="38" t="str">
        <f>IF($C1999="","",IFERROR(_xlfn.XLOOKUP($C1999,'1.PrepList'!$I$2:$I$1500,'1.PrepList'!$J$2:$J$1500,"")&amp;"",""))</f>
        <v/>
      </c>
      <c r="E1999" s="38" t="str">
        <f>IF($C1999="","",IFERROR(_xlfn.XLOOKUP($C1999,'1.PrepList'!$I$2:$I$1500,'1.PrepList'!$N$2:$N$1500,"")&amp;"",""))</f>
        <v/>
      </c>
      <c r="F1999" s="638" t="str">
        <f>IF($C1999="","",IFERROR(_xlfn.XLOOKUP($C1999,'1.PrepList'!$I$2:$I$1500,'1.PrepList'!$K$2:$K$1500,"")&amp;"",""))</f>
        <v/>
      </c>
      <c r="H1999" s="644" t="str">
        <f>IF($C1999="","",IFERROR(IF(_xlfn.XLOOKUP($C1999,tbl_StartedStatus[Bold ID],tbl_StartedStatus[Started])="Started","Yes",IF(_xlfn.XLOOKUP($C1999,tbl_StartedStatus[Bold ID],tbl_StartedStatus[Started])="No Show","No Show","")),""))</f>
        <v/>
      </c>
    </row>
    <row r="2000" spans="1:8" ht="15" customHeight="1" thickBot="1">
      <c r="A2000" s="38" t="str">
        <f>IF($C2000="","",IFERROR(_xlfn.XLOOKUP($C2000,'1.PrepList'!$I$2:$I$1500,'1.PrepList'!$G$2:$G$1500,"")&amp;"",""))</f>
        <v/>
      </c>
      <c r="B2000" s="38" t="str">
        <f>IF($C2000="","",IFERROR(_xlfn.XLOOKUP($C2000,'1.PrepList'!$I$2:$I$1500,'1.PrepList'!$H$2:$H$1500,"")&amp;"",""))</f>
        <v/>
      </c>
      <c r="C2000" s="38"/>
      <c r="D2000" s="38" t="str">
        <f>IF($C2000="","",IFERROR(_xlfn.XLOOKUP($C2000,'1.PrepList'!$I$2:$I$1500,'1.PrepList'!$J$2:$J$1500,"")&amp;"",""))</f>
        <v/>
      </c>
      <c r="E2000" s="38" t="str">
        <f>IF($C2000="","",IFERROR(_xlfn.XLOOKUP($C2000,'1.PrepList'!$I$2:$I$1500,'1.PrepList'!$N$2:$N$1500,"")&amp;"",""))</f>
        <v/>
      </c>
      <c r="F2000" s="638" t="str">
        <f>IF($C2000="","",IFERROR(_xlfn.XLOOKUP($C2000,'1.PrepList'!$I$2:$I$1500,'1.PrepList'!$K$2:$K$1500,"")&amp;"",""))</f>
        <v/>
      </c>
      <c r="H2000" s="644" t="str">
        <f>IF($C2000="","",IFERROR(IF(_xlfn.XLOOKUP($C2000,tbl_StartedStatus[Bold ID],tbl_StartedStatus[Started])="Started","Yes",IF(_xlfn.XLOOKUP($C2000,tbl_StartedStatus[Bold ID],tbl_StartedStatus[Started])="No Show","No Show","")),""))</f>
        <v/>
      </c>
    </row>
    <row r="2001" spans="1:8" ht="15" customHeight="1" thickBot="1">
      <c r="A2001" s="38" t="str">
        <f>IF($C2001="","",IFERROR(_xlfn.XLOOKUP($C2001,'1.PrepList'!$I$2:$I$1500,'1.PrepList'!$G$2:$G$1500,"")&amp;"",""))</f>
        <v/>
      </c>
      <c r="B2001" s="38" t="str">
        <f>IF($C2001="","",IFERROR(_xlfn.XLOOKUP($C2001,'1.PrepList'!$I$2:$I$1500,'1.PrepList'!$H$2:$H$1500,"")&amp;"",""))</f>
        <v/>
      </c>
      <c r="C2001" s="38"/>
      <c r="D2001" s="38" t="str">
        <f>IF($C2001="","",IFERROR(_xlfn.XLOOKUP($C2001,'1.PrepList'!$I$2:$I$1500,'1.PrepList'!$J$2:$J$1500,"")&amp;"",""))</f>
        <v/>
      </c>
      <c r="E2001" s="38" t="str">
        <f>IF($C2001="","",IFERROR(_xlfn.XLOOKUP($C2001,'1.PrepList'!$I$2:$I$1500,'1.PrepList'!$N$2:$N$1500,"")&amp;"",""))</f>
        <v/>
      </c>
      <c r="F2001" s="638" t="str">
        <f>IF($C2001="","",IFERROR(_xlfn.XLOOKUP($C2001,'1.PrepList'!$I$2:$I$1500,'1.PrepList'!$K$2:$K$1500,"")&amp;"",""))</f>
        <v/>
      </c>
      <c r="H2001" s="644" t="str">
        <f>IF($C2001="","",IFERROR(IF(_xlfn.XLOOKUP($C2001,tbl_StartedStatus[Bold ID],tbl_StartedStatus[Started])="Started","Yes",IF(_xlfn.XLOOKUP($C2001,tbl_StartedStatus[Bold ID],tbl_StartedStatus[Started])="No Show","No Show","")),""))</f>
        <v/>
      </c>
    </row>
    <row r="2002" spans="1:8" ht="15" customHeight="1" thickBot="1">
      <c r="A2002" s="38" t="str">
        <f>IF($C2002="","",IFERROR(_xlfn.XLOOKUP($C2002,'1.PrepList'!$I$2:$I$1500,'1.PrepList'!$G$2:$G$1500,"")&amp;"",""))</f>
        <v/>
      </c>
      <c r="B2002" s="38" t="str">
        <f>IF($C2002="","",IFERROR(_xlfn.XLOOKUP($C2002,'1.PrepList'!$I$2:$I$1500,'1.PrepList'!$H$2:$H$1500,"")&amp;"",""))</f>
        <v/>
      </c>
      <c r="C2002" s="38"/>
      <c r="D2002" s="38" t="str">
        <f>IF($C2002="","",IFERROR(_xlfn.XLOOKUP($C2002,'1.PrepList'!$I$2:$I$1500,'1.PrepList'!$J$2:$J$1500,"")&amp;"",""))</f>
        <v/>
      </c>
      <c r="E2002" s="38" t="str">
        <f>IF($C2002="","",IFERROR(_xlfn.XLOOKUP($C2002,'1.PrepList'!$I$2:$I$1500,'1.PrepList'!$N$2:$N$1500,"")&amp;"",""))</f>
        <v/>
      </c>
      <c r="F2002" s="638" t="str">
        <f>IF($C2002="","",IFERROR(_xlfn.XLOOKUP($C2002,'1.PrepList'!$I$2:$I$1500,'1.PrepList'!$K$2:$K$1500,"")&amp;"",""))</f>
        <v/>
      </c>
      <c r="H2002" s="644" t="str">
        <f>IF($C2002="","",IFERROR(IF(_xlfn.XLOOKUP($C2002,tbl_StartedStatus[Bold ID],tbl_StartedStatus[Started])="Started","Yes",IF(_xlfn.XLOOKUP($C2002,tbl_StartedStatus[Bold ID],tbl_StartedStatus[Started])="No Show","No Show","")),""))</f>
        <v/>
      </c>
    </row>
    <row r="2003" spans="1:8" ht="15" customHeight="1" thickBot="1">
      <c r="A2003" s="38" t="str">
        <f>IF($C2003="","",IFERROR(_xlfn.XLOOKUP($C2003,'1.PrepList'!$I$2:$I$1500,'1.PrepList'!$G$2:$G$1500,"")&amp;"",""))</f>
        <v/>
      </c>
      <c r="B2003" s="38" t="str">
        <f>IF($C2003="","",IFERROR(_xlfn.XLOOKUP($C2003,'1.PrepList'!$I$2:$I$1500,'1.PrepList'!$H$2:$H$1500,"")&amp;"",""))</f>
        <v/>
      </c>
      <c r="C2003" s="38"/>
      <c r="D2003" s="38" t="str">
        <f>IF($C2003="","",IFERROR(_xlfn.XLOOKUP($C2003,'1.PrepList'!$I$2:$I$1500,'1.PrepList'!$J$2:$J$1500,"")&amp;"",""))</f>
        <v/>
      </c>
      <c r="E2003" s="38" t="str">
        <f>IF($C2003="","",IFERROR(_xlfn.XLOOKUP($C2003,'1.PrepList'!$I$2:$I$1500,'1.PrepList'!$N$2:$N$1500,"")&amp;"",""))</f>
        <v/>
      </c>
      <c r="F2003" s="638" t="str">
        <f>IF($C2003="","",IFERROR(_xlfn.XLOOKUP($C2003,'1.PrepList'!$I$2:$I$1500,'1.PrepList'!$K$2:$K$1500,"")&amp;"",""))</f>
        <v/>
      </c>
      <c r="H2003" s="644" t="str">
        <f>IF($C2003="","",IFERROR(IF(_xlfn.XLOOKUP($C2003,tbl_StartedStatus[Bold ID],tbl_StartedStatus[Started])="Started","Yes",IF(_xlfn.XLOOKUP($C2003,tbl_StartedStatus[Bold ID],tbl_StartedStatus[Started])="No Show","No Show","")),""))</f>
        <v/>
      </c>
    </row>
    <row r="2004" spans="1:8" ht="15" customHeight="1" thickBot="1">
      <c r="A2004" s="38" t="str">
        <f>IF($C2004="","",IFERROR(_xlfn.XLOOKUP($C2004,'1.PrepList'!$I$2:$I$1500,'1.PrepList'!$G$2:$G$1500,"")&amp;"",""))</f>
        <v/>
      </c>
      <c r="B2004" s="38" t="str">
        <f>IF($C2004="","",IFERROR(_xlfn.XLOOKUP($C2004,'1.PrepList'!$I$2:$I$1500,'1.PrepList'!$H$2:$H$1500,"")&amp;"",""))</f>
        <v/>
      </c>
      <c r="D2004" s="38" t="str">
        <f>IF($C2004="","",IFERROR(_xlfn.XLOOKUP($C2004,'1.PrepList'!$I$2:$I$1500,'1.PrepList'!$J$2:$J$1500,"")&amp;"",""))</f>
        <v/>
      </c>
      <c r="E2004" s="38" t="str">
        <f>IF($C2004="","",IFERROR(_xlfn.XLOOKUP($C2004,'1.PrepList'!$I$2:$I$1500,'1.PrepList'!$N$2:$N$1500,"")&amp;"",""))</f>
        <v/>
      </c>
      <c r="F2004" s="638" t="str">
        <f>IF($C2004="","",IFERROR(_xlfn.XLOOKUP($C2004,'1.PrepList'!$I$2:$I$1500,'1.PrepList'!$K$2:$K$1500,"")&amp;"",""))</f>
        <v/>
      </c>
      <c r="H2004" s="644" t="str">
        <f>IF($C2004="","",IFERROR(IF(_xlfn.XLOOKUP($C2004,tbl_StartedStatus[Bold ID],tbl_StartedStatus[Started])="Started","Yes",IF(_xlfn.XLOOKUP($C2004,tbl_StartedStatus[Bold ID],tbl_StartedStatus[Started])="No Show","No Show","")),""))</f>
        <v/>
      </c>
    </row>
    <row r="2005" spans="1:8" ht="15" customHeight="1" thickBot="1">
      <c r="A2005" s="38" t="str">
        <f>IF($C2005="","",IFERROR(_xlfn.XLOOKUP($C2005,'1.PrepList'!$I$2:$I$1500,'1.PrepList'!$G$2:$G$1500,"")&amp;"",""))</f>
        <v/>
      </c>
      <c r="B2005" s="38" t="str">
        <f>IF($C2005="","",IFERROR(_xlfn.XLOOKUP($C2005,'1.PrepList'!$I$2:$I$1500,'1.PrepList'!$H$2:$H$1500,"")&amp;"",""))</f>
        <v/>
      </c>
      <c r="D2005" s="38" t="str">
        <f>IF($C2005="","",IFERROR(_xlfn.XLOOKUP($C2005,'1.PrepList'!$I$2:$I$1500,'1.PrepList'!$J$2:$J$1500,"")&amp;"",""))</f>
        <v/>
      </c>
      <c r="E2005" s="38" t="str">
        <f>IF($C2005="","",IFERROR(_xlfn.XLOOKUP($C2005,'1.PrepList'!$I$2:$I$1500,'1.PrepList'!$N$2:$N$1500,"")&amp;"",""))</f>
        <v/>
      </c>
      <c r="F2005" s="638" t="str">
        <f>IF($C2005="","",IFERROR(_xlfn.XLOOKUP($C2005,'1.PrepList'!$I$2:$I$1500,'1.PrepList'!$K$2:$K$1500,"")&amp;"",""))</f>
        <v/>
      </c>
      <c r="H2005" s="644" t="str">
        <f>IF($C2005="","",IFERROR(IF(_xlfn.XLOOKUP($C2005,tbl_StartedStatus[Bold ID],tbl_StartedStatus[Started])="Started","Yes",IF(_xlfn.XLOOKUP($C2005,tbl_StartedStatus[Bold ID],tbl_StartedStatus[Started])="No Show","No Show","")),""))</f>
        <v/>
      </c>
    </row>
    <row r="2006" spans="1:8" ht="15" customHeight="1" thickBot="1">
      <c r="A2006" s="38" t="str">
        <f>IF($C2006="","",IFERROR(_xlfn.XLOOKUP($C2006,'1.PrepList'!$I$2:$I$1500,'1.PrepList'!$G$2:$G$1500,"")&amp;"",""))</f>
        <v/>
      </c>
      <c r="B2006" s="38" t="str">
        <f>IF($C2006="","",IFERROR(_xlfn.XLOOKUP($C2006,'1.PrepList'!$I$2:$I$1500,'1.PrepList'!$H$2:$H$1500,"")&amp;"",""))</f>
        <v/>
      </c>
      <c r="D2006" s="38" t="str">
        <f>IF($C2006="","",IFERROR(_xlfn.XLOOKUP($C2006,'1.PrepList'!$I$2:$I$1500,'1.PrepList'!$J$2:$J$1500,"")&amp;"",""))</f>
        <v/>
      </c>
      <c r="E2006" s="38" t="str">
        <f>IF($C2006="","",IFERROR(_xlfn.XLOOKUP($C2006,'1.PrepList'!$I$2:$I$1500,'1.PrepList'!$N$2:$N$1500,"")&amp;"",""))</f>
        <v/>
      </c>
      <c r="F2006" s="638" t="str">
        <f>IF($C2006="","",IFERROR(_xlfn.XLOOKUP($C2006,'1.PrepList'!$I$2:$I$1500,'1.PrepList'!$K$2:$K$1500,"")&amp;"",""))</f>
        <v/>
      </c>
      <c r="H2006" s="644" t="str">
        <f>IF($C2006="","",IFERROR(IF(_xlfn.XLOOKUP($C2006,tbl_StartedStatus[Bold ID],tbl_StartedStatus[Started])="Started","Yes",IF(_xlfn.XLOOKUP($C2006,tbl_StartedStatus[Bold ID],tbl_StartedStatus[Started])="No Show","No Show","")),""))</f>
        <v/>
      </c>
    </row>
    <row r="2007" spans="1:8" ht="15" customHeight="1" thickBot="1">
      <c r="A2007" s="38" t="str">
        <f>IF($C2007="","",IFERROR(_xlfn.XLOOKUP($C2007,'1.PrepList'!$I$2:$I$1500,'1.PrepList'!$G$2:$G$1500,"")&amp;"",""))</f>
        <v/>
      </c>
      <c r="B2007" s="38" t="str">
        <f>IF($C2007="","",IFERROR(_xlfn.XLOOKUP($C2007,'1.PrepList'!$I$2:$I$1500,'1.PrepList'!$H$2:$H$1500,"")&amp;"",""))</f>
        <v/>
      </c>
      <c r="D2007" s="38" t="str">
        <f>IF($C2007="","",IFERROR(_xlfn.XLOOKUP($C2007,'1.PrepList'!$I$2:$I$1500,'1.PrepList'!$J$2:$J$1500,"")&amp;"",""))</f>
        <v/>
      </c>
      <c r="E2007" s="38" t="str">
        <f>IF($C2007="","",IFERROR(_xlfn.XLOOKUP($C2007,'1.PrepList'!$I$2:$I$1500,'1.PrepList'!$N$2:$N$1500,"")&amp;"",""))</f>
        <v/>
      </c>
      <c r="F2007" s="638" t="str">
        <f>IF($C2007="","",IFERROR(_xlfn.XLOOKUP($C2007,'1.PrepList'!$I$2:$I$1500,'1.PrepList'!$K$2:$K$1500,"")&amp;"",""))</f>
        <v/>
      </c>
      <c r="H2007" s="644" t="str">
        <f>IF($C2007="","",IFERROR(IF(_xlfn.XLOOKUP($C2007,tbl_StartedStatus[Bold ID],tbl_StartedStatus[Started])="Started","Yes",IF(_xlfn.XLOOKUP($C2007,tbl_StartedStatus[Bold ID],tbl_StartedStatus[Started])="No Show","No Show","")),""))</f>
        <v/>
      </c>
    </row>
    <row r="2008" spans="1:8" ht="15" customHeight="1" thickBot="1">
      <c r="A2008" s="38" t="str">
        <f>IF($C2008="","",IFERROR(_xlfn.XLOOKUP($C2008,'1.PrepList'!$I$2:$I$1500,'1.PrepList'!$G$2:$G$1500,"")&amp;"",""))</f>
        <v/>
      </c>
      <c r="B2008" s="38" t="str">
        <f>IF($C2008="","",IFERROR(_xlfn.XLOOKUP($C2008,'1.PrepList'!$I$2:$I$1500,'1.PrepList'!$H$2:$H$1500,"")&amp;"",""))</f>
        <v/>
      </c>
      <c r="D2008" s="38" t="str">
        <f>IF($C2008="","",IFERROR(_xlfn.XLOOKUP($C2008,'1.PrepList'!$I$2:$I$1500,'1.PrepList'!$J$2:$J$1500,"")&amp;"",""))</f>
        <v/>
      </c>
      <c r="E2008" s="38" t="str">
        <f>IF($C2008="","",IFERROR(_xlfn.XLOOKUP($C2008,'1.PrepList'!$I$2:$I$1500,'1.PrepList'!$N$2:$N$1500,"")&amp;"",""))</f>
        <v/>
      </c>
      <c r="F2008" s="638" t="str">
        <f>IF($C2008="","",IFERROR(_xlfn.XLOOKUP($C2008,'1.PrepList'!$I$2:$I$1500,'1.PrepList'!$K$2:$K$1500,"")&amp;"",""))</f>
        <v/>
      </c>
      <c r="H2008" s="644" t="str">
        <f>IF($C2008="","",IFERROR(IF(_xlfn.XLOOKUP($C2008,tbl_StartedStatus[Bold ID],tbl_StartedStatus[Started])="Started","Yes",IF(_xlfn.XLOOKUP($C2008,tbl_StartedStatus[Bold ID],tbl_StartedStatus[Started])="No Show","No Show","")),""))</f>
        <v/>
      </c>
    </row>
    <row r="2009" spans="1:8" ht="15" customHeight="1" thickBot="1">
      <c r="A2009" s="38" t="str">
        <f>IF($C2009="","",IFERROR(_xlfn.XLOOKUP($C2009,'1.PrepList'!$I$2:$I$1500,'1.PrepList'!$G$2:$G$1500,"")&amp;"",""))</f>
        <v/>
      </c>
      <c r="B2009" s="38" t="str">
        <f>IF($C2009="","",IFERROR(_xlfn.XLOOKUP($C2009,'1.PrepList'!$I$2:$I$1500,'1.PrepList'!$H$2:$H$1500,"")&amp;"",""))</f>
        <v/>
      </c>
      <c r="D2009" s="38" t="str">
        <f>IF($C2009="","",IFERROR(_xlfn.XLOOKUP($C2009,'1.PrepList'!$I$2:$I$1500,'1.PrepList'!$J$2:$J$1500,"")&amp;"",""))</f>
        <v/>
      </c>
      <c r="E2009" s="38" t="str">
        <f>IF($C2009="","",IFERROR(_xlfn.XLOOKUP($C2009,'1.PrepList'!$I$2:$I$1500,'1.PrepList'!$N$2:$N$1500,"")&amp;"",""))</f>
        <v/>
      </c>
      <c r="F2009" s="638" t="str">
        <f>IF($C2009="","",IFERROR(_xlfn.XLOOKUP($C2009,'1.PrepList'!$I$2:$I$1500,'1.PrepList'!$K$2:$K$1500,"")&amp;"",""))</f>
        <v/>
      </c>
      <c r="H2009" s="644" t="str">
        <f>IF($C2009="","",IFERROR(IF(_xlfn.XLOOKUP($C2009,tbl_StartedStatus[Bold ID],tbl_StartedStatus[Started])="Started","Yes",IF(_xlfn.XLOOKUP($C2009,tbl_StartedStatus[Bold ID],tbl_StartedStatus[Started])="No Show","No Show","")),""))</f>
        <v/>
      </c>
    </row>
    <row r="2010" spans="1:8" ht="15" customHeight="1" thickBot="1">
      <c r="A2010" s="38" t="str">
        <f>IF($C2010="","",IFERROR(_xlfn.XLOOKUP($C2010,'1.PrepList'!$I$2:$I$1500,'1.PrepList'!$G$2:$G$1500,"")&amp;"",""))</f>
        <v/>
      </c>
      <c r="B2010" s="38" t="str">
        <f>IF($C2010="","",IFERROR(_xlfn.XLOOKUP($C2010,'1.PrepList'!$I$2:$I$1500,'1.PrepList'!$H$2:$H$1500,"")&amp;"",""))</f>
        <v/>
      </c>
      <c r="D2010" s="38" t="str">
        <f>IF($C2010="","",IFERROR(_xlfn.XLOOKUP($C2010,'1.PrepList'!$I$2:$I$1500,'1.PrepList'!$J$2:$J$1500,"")&amp;"",""))</f>
        <v/>
      </c>
      <c r="E2010" s="38" t="str">
        <f>IF($C2010="","",IFERROR(_xlfn.XLOOKUP($C2010,'1.PrepList'!$I$2:$I$1500,'1.PrepList'!$N$2:$N$1500,"")&amp;"",""))</f>
        <v/>
      </c>
      <c r="F2010" s="638" t="str">
        <f>IF($C2010="","",IFERROR(_xlfn.XLOOKUP($C2010,'1.PrepList'!$I$2:$I$1500,'1.PrepList'!$K$2:$K$1500,"")&amp;"",""))</f>
        <v/>
      </c>
      <c r="H2010" s="644" t="str">
        <f>IF($C2010="","",IFERROR(IF(_xlfn.XLOOKUP($C2010,tbl_StartedStatus[Bold ID],tbl_StartedStatus[Started])="Started","Yes",IF(_xlfn.XLOOKUP($C2010,tbl_StartedStatus[Bold ID],tbl_StartedStatus[Started])="No Show","No Show","")),""))</f>
        <v/>
      </c>
    </row>
    <row r="2011" spans="1:8" ht="15" customHeight="1" thickBot="1">
      <c r="A2011" s="38" t="str">
        <f>IF($C2011="","",IFERROR(_xlfn.XLOOKUP($C2011,'1.PrepList'!$I$2:$I$1500,'1.PrepList'!$G$2:$G$1500,"")&amp;"",""))</f>
        <v/>
      </c>
      <c r="B2011" s="38" t="str">
        <f>IF($C2011="","",IFERROR(_xlfn.XLOOKUP($C2011,'1.PrepList'!$I$2:$I$1500,'1.PrepList'!$H$2:$H$1500,"")&amp;"",""))</f>
        <v/>
      </c>
      <c r="D2011" s="38" t="str">
        <f>IF($C2011="","",IFERROR(_xlfn.XLOOKUP($C2011,'1.PrepList'!$I$2:$I$1500,'1.PrepList'!$J$2:$J$1500,"")&amp;"",""))</f>
        <v/>
      </c>
      <c r="E2011" s="38" t="str">
        <f>IF($C2011="","",IFERROR(_xlfn.XLOOKUP($C2011,'1.PrepList'!$I$2:$I$1500,'1.PrepList'!$N$2:$N$1500,"")&amp;"",""))</f>
        <v/>
      </c>
      <c r="F2011" s="638" t="str">
        <f>IF($C2011="","",IFERROR(_xlfn.XLOOKUP($C2011,'1.PrepList'!$I$2:$I$1500,'1.PrepList'!$K$2:$K$1500,"")&amp;"",""))</f>
        <v/>
      </c>
      <c r="H2011" s="644" t="str">
        <f>IF($C2011="","",IFERROR(IF(_xlfn.XLOOKUP($C2011,tbl_StartedStatus[Bold ID],tbl_StartedStatus[Started])="Started","Yes",IF(_xlfn.XLOOKUP($C2011,tbl_StartedStatus[Bold ID],tbl_StartedStatus[Started])="No Show","No Show","")),""))</f>
        <v/>
      </c>
    </row>
    <row r="2012" spans="1:8" ht="15" customHeight="1" thickBot="1">
      <c r="A2012" s="38" t="str">
        <f>IF($C2012="","",IFERROR(_xlfn.XLOOKUP($C2012,'1.PrepList'!$I$2:$I$1500,'1.PrepList'!$G$2:$G$1500,"")&amp;"",""))</f>
        <v/>
      </c>
      <c r="B2012" s="38" t="str">
        <f>IF($C2012="","",IFERROR(_xlfn.XLOOKUP($C2012,'1.PrepList'!$I$2:$I$1500,'1.PrepList'!$H$2:$H$1500,"")&amp;"",""))</f>
        <v/>
      </c>
      <c r="D2012" s="38" t="str">
        <f>IF($C2012="","",IFERROR(_xlfn.XLOOKUP($C2012,'1.PrepList'!$I$2:$I$1500,'1.PrepList'!$J$2:$J$1500,"")&amp;"",""))</f>
        <v/>
      </c>
      <c r="E2012" s="38" t="str">
        <f>IF($C2012="","",IFERROR(_xlfn.XLOOKUP($C2012,'1.PrepList'!$I$2:$I$1500,'1.PrepList'!$N$2:$N$1500,"")&amp;"",""))</f>
        <v/>
      </c>
      <c r="F2012" s="638" t="str">
        <f>IF($C2012="","",IFERROR(_xlfn.XLOOKUP($C2012,'1.PrepList'!$I$2:$I$1500,'1.PrepList'!$K$2:$K$1500,"")&amp;"",""))</f>
        <v/>
      </c>
      <c r="H2012" s="644" t="str">
        <f>IF($C2012="","",IFERROR(IF(_xlfn.XLOOKUP($C2012,tbl_StartedStatus[Bold ID],tbl_StartedStatus[Started])="Started","Yes",IF(_xlfn.XLOOKUP($C2012,tbl_StartedStatus[Bold ID],tbl_StartedStatus[Started])="No Show","No Show","")),""))</f>
        <v/>
      </c>
    </row>
    <row r="2013" spans="1:8" ht="15" customHeight="1" thickBot="1">
      <c r="A2013" s="38" t="str">
        <f>IF($C2013="","",IFERROR(_xlfn.XLOOKUP($C2013,'1.PrepList'!$I$2:$I$1500,'1.PrepList'!$G$2:$G$1500,"")&amp;"",""))</f>
        <v/>
      </c>
      <c r="B2013" s="38" t="str">
        <f>IF($C2013="","",IFERROR(_xlfn.XLOOKUP($C2013,'1.PrepList'!$I$2:$I$1500,'1.PrepList'!$H$2:$H$1500,"")&amp;"",""))</f>
        <v/>
      </c>
      <c r="D2013" s="38" t="str">
        <f>IF($C2013="","",IFERROR(_xlfn.XLOOKUP($C2013,'1.PrepList'!$I$2:$I$1500,'1.PrepList'!$J$2:$J$1500,"")&amp;"",""))</f>
        <v/>
      </c>
      <c r="E2013" s="38" t="str">
        <f>IF($C2013="","",IFERROR(_xlfn.XLOOKUP($C2013,'1.PrepList'!$I$2:$I$1500,'1.PrepList'!$N$2:$N$1500,"")&amp;"",""))</f>
        <v/>
      </c>
      <c r="F2013" s="638" t="str">
        <f>IF($C2013="","",IFERROR(_xlfn.XLOOKUP($C2013,'1.PrepList'!$I$2:$I$1500,'1.PrepList'!$K$2:$K$1500,"")&amp;"",""))</f>
        <v/>
      </c>
      <c r="H2013" s="644" t="str">
        <f>IF($C2013="","",IFERROR(IF(_xlfn.XLOOKUP($C2013,tbl_StartedStatus[Bold ID],tbl_StartedStatus[Started])="Started","Yes",IF(_xlfn.XLOOKUP($C2013,tbl_StartedStatus[Bold ID],tbl_StartedStatus[Started])="No Show","No Show","")),""))</f>
        <v/>
      </c>
    </row>
    <row r="2014" spans="1:8" ht="15" customHeight="1" thickBot="1">
      <c r="A2014" s="38" t="str">
        <f>IF($C2014="","",IFERROR(_xlfn.XLOOKUP($C2014,'1.PrepList'!$I$2:$I$1500,'1.PrepList'!$G$2:$G$1500,"")&amp;"",""))</f>
        <v/>
      </c>
      <c r="B2014" s="38" t="str">
        <f>IF($C2014="","",IFERROR(_xlfn.XLOOKUP($C2014,'1.PrepList'!$I$2:$I$1500,'1.PrepList'!$H$2:$H$1500,"")&amp;"",""))</f>
        <v/>
      </c>
      <c r="D2014" s="38" t="str">
        <f>IF($C2014="","",IFERROR(_xlfn.XLOOKUP($C2014,'1.PrepList'!$I$2:$I$1500,'1.PrepList'!$J$2:$J$1500,"")&amp;"",""))</f>
        <v/>
      </c>
      <c r="E2014" s="38" t="str">
        <f>IF($C2014="","",IFERROR(_xlfn.XLOOKUP($C2014,'1.PrepList'!$I$2:$I$1500,'1.PrepList'!$N$2:$N$1500,"")&amp;"",""))</f>
        <v/>
      </c>
      <c r="F2014" s="638" t="str">
        <f>IF($C2014="","",IFERROR(_xlfn.XLOOKUP($C2014,'1.PrepList'!$I$2:$I$1500,'1.PrepList'!$K$2:$K$1500,"")&amp;"",""))</f>
        <v/>
      </c>
      <c r="H2014" s="644" t="str">
        <f>IF($C2014="","",IFERROR(IF(_xlfn.XLOOKUP($C2014,tbl_StartedStatus[Bold ID],tbl_StartedStatus[Started])="Started","Yes",IF(_xlfn.XLOOKUP($C2014,tbl_StartedStatus[Bold ID],tbl_StartedStatus[Started])="No Show","No Show","")),""))</f>
        <v/>
      </c>
    </row>
    <row r="2015" spans="1:8" ht="15" customHeight="1" thickBot="1">
      <c r="A2015" s="38" t="str">
        <f>IF($C2015="","",IFERROR(_xlfn.XLOOKUP($C2015,'1.PrepList'!$I$2:$I$1500,'1.PrepList'!$G$2:$G$1500,"")&amp;"",""))</f>
        <v/>
      </c>
      <c r="B2015" s="38" t="str">
        <f>IF($C2015="","",IFERROR(_xlfn.XLOOKUP($C2015,'1.PrepList'!$I$2:$I$1500,'1.PrepList'!$H$2:$H$1500,"")&amp;"",""))</f>
        <v/>
      </c>
      <c r="D2015" s="38" t="str">
        <f>IF($C2015="","",IFERROR(_xlfn.XLOOKUP($C2015,'1.PrepList'!$I$2:$I$1500,'1.PrepList'!$J$2:$J$1500,"")&amp;"",""))</f>
        <v/>
      </c>
      <c r="E2015" s="38" t="str">
        <f>IF($C2015="","",IFERROR(_xlfn.XLOOKUP($C2015,'1.PrepList'!$I$2:$I$1500,'1.PrepList'!$N$2:$N$1500,"")&amp;"",""))</f>
        <v/>
      </c>
      <c r="F2015" s="638" t="str">
        <f>IF($C2015="","",IFERROR(_xlfn.XLOOKUP($C2015,'1.PrepList'!$I$2:$I$1500,'1.PrepList'!$K$2:$K$1500,"")&amp;"",""))</f>
        <v/>
      </c>
      <c r="H2015" s="644" t="str">
        <f>IF($C2015="","",IFERROR(IF(_xlfn.XLOOKUP($C2015,tbl_StartedStatus[Bold ID],tbl_StartedStatus[Started])="Started","Yes",IF(_xlfn.XLOOKUP($C2015,tbl_StartedStatus[Bold ID],tbl_StartedStatus[Started])="No Show","No Show","")),""))</f>
        <v/>
      </c>
    </row>
    <row r="2016" spans="1:8" ht="15" customHeight="1" thickBot="1">
      <c r="A2016" s="38" t="str">
        <f>IF($C2016="","",IFERROR(_xlfn.XLOOKUP($C2016,'1.PrepList'!$I$2:$I$1500,'1.PrepList'!$G$2:$G$1500,"")&amp;"",""))</f>
        <v/>
      </c>
      <c r="B2016" s="38" t="str">
        <f>IF($C2016="","",IFERROR(_xlfn.XLOOKUP($C2016,'1.PrepList'!$I$2:$I$1500,'1.PrepList'!$H$2:$H$1500,"")&amp;"",""))</f>
        <v/>
      </c>
      <c r="D2016" s="38" t="str">
        <f>IF($C2016="","",IFERROR(_xlfn.XLOOKUP($C2016,'1.PrepList'!$I$2:$I$1500,'1.PrepList'!$J$2:$J$1500,"")&amp;"",""))</f>
        <v/>
      </c>
      <c r="E2016" s="38" t="str">
        <f>IF($C2016="","",IFERROR(_xlfn.XLOOKUP($C2016,'1.PrepList'!$I$2:$I$1500,'1.PrepList'!$N$2:$N$1500,"")&amp;"",""))</f>
        <v/>
      </c>
      <c r="F2016" s="638" t="str">
        <f>IF($C2016="","",IFERROR(_xlfn.XLOOKUP($C2016,'1.PrepList'!$I$2:$I$1500,'1.PrepList'!$K$2:$K$1500,"")&amp;"",""))</f>
        <v/>
      </c>
      <c r="H2016" s="644" t="str">
        <f>IF($C2016="","",IFERROR(IF(_xlfn.XLOOKUP($C2016,tbl_StartedStatus[Bold ID],tbl_StartedStatus[Started])="Started","Yes",IF(_xlfn.XLOOKUP($C2016,tbl_StartedStatus[Bold ID],tbl_StartedStatus[Started])="No Show","No Show","")),""))</f>
        <v/>
      </c>
    </row>
    <row r="2017" spans="1:8" ht="15" customHeight="1" thickBot="1">
      <c r="A2017" s="38" t="str">
        <f>IF($C2017="","",IFERROR(_xlfn.XLOOKUP($C2017,'1.PrepList'!$I$2:$I$1500,'1.PrepList'!$G$2:$G$1500,"")&amp;"",""))</f>
        <v/>
      </c>
      <c r="B2017" s="38" t="str">
        <f>IF($C2017="","",IFERROR(_xlfn.XLOOKUP($C2017,'1.PrepList'!$I$2:$I$1500,'1.PrepList'!$H$2:$H$1500,"")&amp;"",""))</f>
        <v/>
      </c>
      <c r="D2017" s="38" t="str">
        <f>IF($C2017="","",IFERROR(_xlfn.XLOOKUP($C2017,'1.PrepList'!$I$2:$I$1500,'1.PrepList'!$J$2:$J$1500,"")&amp;"",""))</f>
        <v/>
      </c>
      <c r="E2017" s="38" t="str">
        <f>IF($C2017="","",IFERROR(_xlfn.XLOOKUP($C2017,'1.PrepList'!$I$2:$I$1500,'1.PrepList'!$N$2:$N$1500,"")&amp;"",""))</f>
        <v/>
      </c>
      <c r="F2017" s="638" t="str">
        <f>IF($C2017="","",IFERROR(_xlfn.XLOOKUP($C2017,'1.PrepList'!$I$2:$I$1500,'1.PrepList'!$K$2:$K$1500,"")&amp;"",""))</f>
        <v/>
      </c>
      <c r="H2017" s="644" t="str">
        <f>IF($C2017="","",IFERROR(IF(_xlfn.XLOOKUP($C2017,tbl_StartedStatus[Bold ID],tbl_StartedStatus[Started])="Started","Yes",IF(_xlfn.XLOOKUP($C2017,tbl_StartedStatus[Bold ID],tbl_StartedStatus[Started])="No Show","No Show","")),""))</f>
        <v/>
      </c>
    </row>
    <row r="2018" spans="1:8" ht="15" customHeight="1" thickBot="1">
      <c r="A2018" s="38" t="str">
        <f>IF($C2018="","",IFERROR(_xlfn.XLOOKUP($C2018,'1.PrepList'!$I$2:$I$1500,'1.PrepList'!$G$2:$G$1500,"")&amp;"",""))</f>
        <v/>
      </c>
      <c r="B2018" s="38" t="str">
        <f>IF($C2018="","",IFERROR(_xlfn.XLOOKUP($C2018,'1.PrepList'!$I$2:$I$1500,'1.PrepList'!$H$2:$H$1500,"")&amp;"",""))</f>
        <v/>
      </c>
      <c r="D2018" s="38" t="str">
        <f>IF($C2018="","",IFERROR(_xlfn.XLOOKUP($C2018,'1.PrepList'!$I$2:$I$1500,'1.PrepList'!$J$2:$J$1500,"")&amp;"",""))</f>
        <v/>
      </c>
      <c r="E2018" s="38" t="str">
        <f>IF($C2018="","",IFERROR(_xlfn.XLOOKUP($C2018,'1.PrepList'!$I$2:$I$1500,'1.PrepList'!$N$2:$N$1500,"")&amp;"",""))</f>
        <v/>
      </c>
      <c r="F2018" s="638" t="str">
        <f>IF($C2018="","",IFERROR(_xlfn.XLOOKUP($C2018,'1.PrepList'!$I$2:$I$1500,'1.PrepList'!$K$2:$K$1500,"")&amp;"",""))</f>
        <v/>
      </c>
      <c r="H2018" s="644" t="str">
        <f>IF($C2018="","",IFERROR(IF(_xlfn.XLOOKUP($C2018,tbl_StartedStatus[Bold ID],tbl_StartedStatus[Started])="Started","Yes",IF(_xlfn.XLOOKUP($C2018,tbl_StartedStatus[Bold ID],tbl_StartedStatus[Started])="No Show","No Show","")),""))</f>
        <v/>
      </c>
    </row>
    <row r="2019" spans="1:8" ht="15" customHeight="1" thickBot="1">
      <c r="A2019" s="38" t="str">
        <f>IF($C2019="","",IFERROR(_xlfn.XLOOKUP($C2019,'1.PrepList'!$I$2:$I$1500,'1.PrepList'!$G$2:$G$1500,"")&amp;"",""))</f>
        <v/>
      </c>
      <c r="B2019" s="38" t="str">
        <f>IF($C2019="","",IFERROR(_xlfn.XLOOKUP($C2019,'1.PrepList'!$I$2:$I$1500,'1.PrepList'!$H$2:$H$1500,"")&amp;"",""))</f>
        <v/>
      </c>
      <c r="D2019" s="38" t="str">
        <f>IF($C2019="","",IFERROR(_xlfn.XLOOKUP($C2019,'1.PrepList'!$I$2:$I$1500,'1.PrepList'!$J$2:$J$1500,"")&amp;"",""))</f>
        <v/>
      </c>
      <c r="E2019" s="38" t="str">
        <f>IF($C2019="","",IFERROR(_xlfn.XLOOKUP($C2019,'1.PrepList'!$I$2:$I$1500,'1.PrepList'!$N$2:$N$1500,"")&amp;"",""))</f>
        <v/>
      </c>
      <c r="F2019" s="638" t="str">
        <f>IF($C2019="","",IFERROR(_xlfn.XLOOKUP($C2019,'1.PrepList'!$I$2:$I$1500,'1.PrepList'!$K$2:$K$1500,"")&amp;"",""))</f>
        <v/>
      </c>
      <c r="H2019" s="644" t="str">
        <f>IF($C2019="","",IFERROR(IF(_xlfn.XLOOKUP($C2019,tbl_StartedStatus[Bold ID],tbl_StartedStatus[Started])="Started","Yes",IF(_xlfn.XLOOKUP($C2019,tbl_StartedStatus[Bold ID],tbl_StartedStatus[Started])="No Show","No Show","")),""))</f>
        <v/>
      </c>
    </row>
    <row r="2020" spans="1:8" ht="15" customHeight="1" thickBot="1">
      <c r="A2020" s="38" t="str">
        <f>IF($C2020="","",IFERROR(_xlfn.XLOOKUP($C2020,'1.PrepList'!$I$2:$I$1500,'1.PrepList'!$G$2:$G$1500,"")&amp;"",""))</f>
        <v/>
      </c>
      <c r="B2020" s="38" t="str">
        <f>IF($C2020="","",IFERROR(_xlfn.XLOOKUP($C2020,'1.PrepList'!$I$2:$I$1500,'1.PrepList'!$H$2:$H$1500,"")&amp;"",""))</f>
        <v/>
      </c>
      <c r="D2020" s="38" t="str">
        <f>IF($C2020="","",IFERROR(_xlfn.XLOOKUP($C2020,'1.PrepList'!$I$2:$I$1500,'1.PrepList'!$J$2:$J$1500,"")&amp;"",""))</f>
        <v/>
      </c>
      <c r="E2020" s="38" t="str">
        <f>IF($C2020="","",IFERROR(_xlfn.XLOOKUP($C2020,'1.PrepList'!$I$2:$I$1500,'1.PrepList'!$N$2:$N$1500,"")&amp;"",""))</f>
        <v/>
      </c>
      <c r="F2020" s="638" t="str">
        <f>IF($C2020="","",IFERROR(_xlfn.XLOOKUP($C2020,'1.PrepList'!$I$2:$I$1500,'1.PrepList'!$K$2:$K$1500,"")&amp;"",""))</f>
        <v/>
      </c>
      <c r="H2020" s="644" t="str">
        <f>IF($C2020="","",IFERROR(IF(_xlfn.XLOOKUP($C2020,tbl_StartedStatus[Bold ID],tbl_StartedStatus[Started])="Started","Yes",IF(_xlfn.XLOOKUP($C2020,tbl_StartedStatus[Bold ID],tbl_StartedStatus[Started])="No Show","No Show","")),""))</f>
        <v/>
      </c>
    </row>
    <row r="2021" spans="1:8" ht="15" customHeight="1" thickBot="1">
      <c r="A2021" s="38" t="str">
        <f>IF($C2021="","",IFERROR(_xlfn.XLOOKUP($C2021,'1.PrepList'!$I$2:$I$1500,'1.PrepList'!$G$2:$G$1500,"")&amp;"",""))</f>
        <v/>
      </c>
      <c r="B2021" s="38" t="str">
        <f>IF($C2021="","",IFERROR(_xlfn.XLOOKUP($C2021,'1.PrepList'!$I$2:$I$1500,'1.PrepList'!$H$2:$H$1500,"")&amp;"",""))</f>
        <v/>
      </c>
      <c r="D2021" s="38" t="str">
        <f>IF($C2021="","",IFERROR(_xlfn.XLOOKUP($C2021,'1.PrepList'!$I$2:$I$1500,'1.PrepList'!$J$2:$J$1500,"")&amp;"",""))</f>
        <v/>
      </c>
      <c r="E2021" s="38" t="str">
        <f>IF($C2021="","",IFERROR(_xlfn.XLOOKUP($C2021,'1.PrepList'!$I$2:$I$1500,'1.PrepList'!$N$2:$N$1500,"")&amp;"",""))</f>
        <v/>
      </c>
      <c r="F2021" s="638" t="str">
        <f>IF($C2021="","",IFERROR(_xlfn.XLOOKUP($C2021,'1.PrepList'!$I$2:$I$1500,'1.PrepList'!$K$2:$K$1500,"")&amp;"",""))</f>
        <v/>
      </c>
      <c r="H2021" s="644" t="str">
        <f>IF($C2021="","",IFERROR(IF(_xlfn.XLOOKUP($C2021,tbl_StartedStatus[Bold ID],tbl_StartedStatus[Started])="Started","Yes",IF(_xlfn.XLOOKUP($C2021,tbl_StartedStatus[Bold ID],tbl_StartedStatus[Started])="No Show","No Show","")),""))</f>
        <v/>
      </c>
    </row>
    <row r="2022" spans="1:8" ht="15" customHeight="1" thickBot="1">
      <c r="A2022" s="38" t="str">
        <f>IF($C2022="","",IFERROR(_xlfn.XLOOKUP($C2022,'1.PrepList'!$I$2:$I$1500,'1.PrepList'!$G$2:$G$1500,"")&amp;"",""))</f>
        <v/>
      </c>
      <c r="B2022" s="38" t="str">
        <f>IF($C2022="","",IFERROR(_xlfn.XLOOKUP($C2022,'1.PrepList'!$I$2:$I$1500,'1.PrepList'!$H$2:$H$1500,"")&amp;"",""))</f>
        <v/>
      </c>
      <c r="D2022" s="38" t="str">
        <f>IF($C2022="","",IFERROR(_xlfn.XLOOKUP($C2022,'1.PrepList'!$I$2:$I$1500,'1.PrepList'!$J$2:$J$1500,"")&amp;"",""))</f>
        <v/>
      </c>
      <c r="E2022" s="38" t="str">
        <f>IF($C2022="","",IFERROR(_xlfn.XLOOKUP($C2022,'1.PrepList'!$I$2:$I$1500,'1.PrepList'!$N$2:$N$1500,"")&amp;"",""))</f>
        <v/>
      </c>
      <c r="F2022" s="638" t="str">
        <f>IF($C2022="","",IFERROR(_xlfn.XLOOKUP($C2022,'1.PrepList'!$I$2:$I$1500,'1.PrepList'!$K$2:$K$1500,"")&amp;"",""))</f>
        <v/>
      </c>
      <c r="H2022" s="644" t="str">
        <f>IF($C2022="","",IFERROR(IF(_xlfn.XLOOKUP($C2022,tbl_StartedStatus[Bold ID],tbl_StartedStatus[Started])="Started","Yes",IF(_xlfn.XLOOKUP($C2022,tbl_StartedStatus[Bold ID],tbl_StartedStatus[Started])="No Show","No Show","")),""))</f>
        <v/>
      </c>
    </row>
    <row r="2023" spans="1:8" ht="15" customHeight="1" thickBot="1">
      <c r="A2023" s="38" t="str">
        <f>IF($C2023="","",IFERROR(_xlfn.XLOOKUP($C2023,'1.PrepList'!$I$2:$I$1500,'1.PrepList'!$G$2:$G$1500,"")&amp;"",""))</f>
        <v/>
      </c>
      <c r="B2023" s="38" t="str">
        <f>IF($C2023="","",IFERROR(_xlfn.XLOOKUP($C2023,'1.PrepList'!$I$2:$I$1500,'1.PrepList'!$H$2:$H$1500,"")&amp;"",""))</f>
        <v/>
      </c>
      <c r="D2023" s="38" t="str">
        <f>IF($C2023="","",IFERROR(_xlfn.XLOOKUP($C2023,'1.PrepList'!$I$2:$I$1500,'1.PrepList'!$J$2:$J$1500,"")&amp;"",""))</f>
        <v/>
      </c>
      <c r="E2023" s="38" t="str">
        <f>IF($C2023="","",IFERROR(_xlfn.XLOOKUP($C2023,'1.PrepList'!$I$2:$I$1500,'1.PrepList'!$N$2:$N$1500,"")&amp;"",""))</f>
        <v/>
      </c>
      <c r="F2023" s="638" t="str">
        <f>IF($C2023="","",IFERROR(_xlfn.XLOOKUP($C2023,'1.PrepList'!$I$2:$I$1500,'1.PrepList'!$K$2:$K$1500,"")&amp;"",""))</f>
        <v/>
      </c>
      <c r="H2023" s="644" t="str">
        <f>IF($C2023="","",IFERROR(IF(_xlfn.XLOOKUP($C2023,tbl_StartedStatus[Bold ID],tbl_StartedStatus[Started])="Started","Yes",IF(_xlfn.XLOOKUP($C2023,tbl_StartedStatus[Bold ID],tbl_StartedStatus[Started])="No Show","No Show","")),""))</f>
        <v/>
      </c>
    </row>
    <row r="2024" spans="1:8" ht="15" customHeight="1" thickBot="1">
      <c r="A2024" s="38" t="str">
        <f>IF($C2024="","",IFERROR(_xlfn.XLOOKUP($C2024,'1.PrepList'!$I$2:$I$1500,'1.PrepList'!$G$2:$G$1500,"")&amp;"",""))</f>
        <v/>
      </c>
      <c r="B2024" s="38" t="str">
        <f>IF($C2024="","",IFERROR(_xlfn.XLOOKUP($C2024,'1.PrepList'!$I$2:$I$1500,'1.PrepList'!$H$2:$H$1500,"")&amp;"",""))</f>
        <v/>
      </c>
      <c r="D2024" s="38" t="str">
        <f>IF($C2024="","",IFERROR(_xlfn.XLOOKUP($C2024,'1.PrepList'!$I$2:$I$1500,'1.PrepList'!$J$2:$J$1500,"")&amp;"",""))</f>
        <v/>
      </c>
      <c r="E2024" s="38" t="str">
        <f>IF($C2024="","",IFERROR(_xlfn.XLOOKUP($C2024,'1.PrepList'!$I$2:$I$1500,'1.PrepList'!$N$2:$N$1500,"")&amp;"",""))</f>
        <v/>
      </c>
      <c r="F2024" s="638" t="str">
        <f>IF($C2024="","",IFERROR(_xlfn.XLOOKUP($C2024,'1.PrepList'!$I$2:$I$1500,'1.PrepList'!$K$2:$K$1500,"")&amp;"",""))</f>
        <v/>
      </c>
      <c r="H2024" s="644" t="str">
        <f>IF($C2024="","",IFERROR(IF(_xlfn.XLOOKUP($C2024,tbl_StartedStatus[Bold ID],tbl_StartedStatus[Started])="Started","Yes",IF(_xlfn.XLOOKUP($C2024,tbl_StartedStatus[Bold ID],tbl_StartedStatus[Started])="No Show","No Show","")),""))</f>
        <v/>
      </c>
    </row>
    <row r="2025" spans="1:8" ht="15" customHeight="1" thickBot="1">
      <c r="A2025" s="38" t="str">
        <f>IF($C2025="","",IFERROR(_xlfn.XLOOKUP($C2025,'1.PrepList'!$I$2:$I$1500,'1.PrepList'!$G$2:$G$1500,"")&amp;"",""))</f>
        <v/>
      </c>
      <c r="B2025" s="38" t="str">
        <f>IF($C2025="","",IFERROR(_xlfn.XLOOKUP($C2025,'1.PrepList'!$I$2:$I$1500,'1.PrepList'!$H$2:$H$1500,"")&amp;"",""))</f>
        <v/>
      </c>
      <c r="D2025" s="38" t="str">
        <f>IF($C2025="","",IFERROR(_xlfn.XLOOKUP($C2025,'1.PrepList'!$I$2:$I$1500,'1.PrepList'!$J$2:$J$1500,"")&amp;"",""))</f>
        <v/>
      </c>
      <c r="E2025" s="38" t="str">
        <f>IF($C2025="","",IFERROR(_xlfn.XLOOKUP($C2025,'1.PrepList'!$I$2:$I$1500,'1.PrepList'!$N$2:$N$1500,"")&amp;"",""))</f>
        <v/>
      </c>
      <c r="F2025" s="638" t="str">
        <f>IF($C2025="","",IFERROR(_xlfn.XLOOKUP($C2025,'1.PrepList'!$I$2:$I$1500,'1.PrepList'!$K$2:$K$1500,"")&amp;"",""))</f>
        <v/>
      </c>
      <c r="H2025" s="644" t="str">
        <f>IF($C2025="","",IFERROR(IF(_xlfn.XLOOKUP($C2025,tbl_StartedStatus[Bold ID],tbl_StartedStatus[Started])="Started","Yes",IF(_xlfn.XLOOKUP($C2025,tbl_StartedStatus[Bold ID],tbl_StartedStatus[Started])="No Show","No Show","")),""))</f>
        <v/>
      </c>
    </row>
    <row r="2026" spans="1:8" ht="15" customHeight="1" thickBot="1">
      <c r="A2026" s="38" t="str">
        <f>IF($C2026="","",IFERROR(_xlfn.XLOOKUP($C2026,'1.PrepList'!$I$2:$I$1500,'1.PrepList'!$G$2:$G$1500,"")&amp;"",""))</f>
        <v/>
      </c>
      <c r="B2026" s="38" t="str">
        <f>IF($C2026="","",IFERROR(_xlfn.XLOOKUP($C2026,'1.PrepList'!$I$2:$I$1500,'1.PrepList'!$H$2:$H$1500,"")&amp;"",""))</f>
        <v/>
      </c>
      <c r="D2026" s="38" t="str">
        <f>IF($C2026="","",IFERROR(_xlfn.XLOOKUP($C2026,'1.PrepList'!$I$2:$I$1500,'1.PrepList'!$J$2:$J$1500,"")&amp;"",""))</f>
        <v/>
      </c>
      <c r="E2026" s="38" t="str">
        <f>IF($C2026="","",IFERROR(_xlfn.XLOOKUP($C2026,'1.PrepList'!$I$2:$I$1500,'1.PrepList'!$N$2:$N$1500,"")&amp;"",""))</f>
        <v/>
      </c>
      <c r="F2026" s="638" t="str">
        <f>IF($C2026="","",IFERROR(_xlfn.XLOOKUP($C2026,'1.PrepList'!$I$2:$I$1500,'1.PrepList'!$K$2:$K$1500,"")&amp;"",""))</f>
        <v/>
      </c>
      <c r="H2026" s="644" t="str">
        <f>IF($C2026="","",IFERROR(IF(_xlfn.XLOOKUP($C2026,tbl_StartedStatus[Bold ID],tbl_StartedStatus[Started])="Started","Yes",IF(_xlfn.XLOOKUP($C2026,tbl_StartedStatus[Bold ID],tbl_StartedStatus[Started])="No Show","No Show","")),""))</f>
        <v/>
      </c>
    </row>
    <row r="2027" spans="1:8" ht="15" customHeight="1" thickBot="1">
      <c r="A2027" s="38" t="str">
        <f>IF($C2027="","",IFERROR(_xlfn.XLOOKUP($C2027,'1.PrepList'!$I$2:$I$1500,'1.PrepList'!$G$2:$G$1500,"")&amp;"",""))</f>
        <v/>
      </c>
      <c r="B2027" s="38" t="str">
        <f>IF($C2027="","",IFERROR(_xlfn.XLOOKUP($C2027,'1.PrepList'!$I$2:$I$1500,'1.PrepList'!$H$2:$H$1500,"")&amp;"",""))</f>
        <v/>
      </c>
      <c r="D2027" s="38" t="str">
        <f>IF($C2027="","",IFERROR(_xlfn.XLOOKUP($C2027,'1.PrepList'!$I$2:$I$1500,'1.PrepList'!$J$2:$J$1500,"")&amp;"",""))</f>
        <v/>
      </c>
      <c r="E2027" s="38" t="str">
        <f>IF($C2027="","",IFERROR(_xlfn.XLOOKUP($C2027,'1.PrepList'!$I$2:$I$1500,'1.PrepList'!$N$2:$N$1500,"")&amp;"",""))</f>
        <v/>
      </c>
      <c r="F2027" s="638" t="str">
        <f>IF($C2027="","",IFERROR(_xlfn.XLOOKUP($C2027,'1.PrepList'!$I$2:$I$1500,'1.PrepList'!$K$2:$K$1500,"")&amp;"",""))</f>
        <v/>
      </c>
      <c r="H2027" s="644" t="str">
        <f>IF($C2027="","",IFERROR(IF(_xlfn.XLOOKUP($C2027,tbl_StartedStatus[Bold ID],tbl_StartedStatus[Started])="Started","Yes",IF(_xlfn.XLOOKUP($C2027,tbl_StartedStatus[Bold ID],tbl_StartedStatus[Started])="No Show","No Show","")),""))</f>
        <v/>
      </c>
    </row>
    <row r="2028" spans="1:8" ht="15" customHeight="1" thickBot="1">
      <c r="A2028" s="38" t="str">
        <f>IF($C2028="","",IFERROR(_xlfn.XLOOKUP($C2028,'1.PrepList'!$I$2:$I$1500,'1.PrepList'!$G$2:$G$1500,"")&amp;"",""))</f>
        <v/>
      </c>
      <c r="B2028" s="38" t="str">
        <f>IF($C2028="","",IFERROR(_xlfn.XLOOKUP($C2028,'1.PrepList'!$I$2:$I$1500,'1.PrepList'!$H$2:$H$1500,"")&amp;"",""))</f>
        <v/>
      </c>
      <c r="D2028" s="38" t="str">
        <f>IF($C2028="","",IFERROR(_xlfn.XLOOKUP($C2028,'1.PrepList'!$I$2:$I$1500,'1.PrepList'!$J$2:$J$1500,"")&amp;"",""))</f>
        <v/>
      </c>
      <c r="E2028" s="38" t="str">
        <f>IF($C2028="","",IFERROR(_xlfn.XLOOKUP($C2028,'1.PrepList'!$I$2:$I$1500,'1.PrepList'!$N$2:$N$1500,"")&amp;"",""))</f>
        <v/>
      </c>
      <c r="F2028" s="638" t="str">
        <f>IF($C2028="","",IFERROR(_xlfn.XLOOKUP($C2028,'1.PrepList'!$I$2:$I$1500,'1.PrepList'!$K$2:$K$1500,"")&amp;"",""))</f>
        <v/>
      </c>
      <c r="H2028" s="644" t="str">
        <f>IF($C2028="","",IFERROR(IF(_xlfn.XLOOKUP($C2028,tbl_StartedStatus[Bold ID],tbl_StartedStatus[Started])="Started","Yes",IF(_xlfn.XLOOKUP($C2028,tbl_StartedStatus[Bold ID],tbl_StartedStatus[Started])="No Show","No Show","")),""))</f>
        <v/>
      </c>
    </row>
    <row r="2029" spans="1:8" ht="15" customHeight="1" thickBot="1">
      <c r="A2029" s="38" t="str">
        <f>IF($C2029="","",IFERROR(_xlfn.XLOOKUP($C2029,'1.PrepList'!$I$2:$I$1500,'1.PrepList'!$G$2:$G$1500,"")&amp;"",""))</f>
        <v/>
      </c>
      <c r="B2029" s="38" t="str">
        <f>IF($C2029="","",IFERROR(_xlfn.XLOOKUP($C2029,'1.PrepList'!$I$2:$I$1500,'1.PrepList'!$H$2:$H$1500,"")&amp;"",""))</f>
        <v/>
      </c>
      <c r="D2029" s="38" t="str">
        <f>IF($C2029="","",IFERROR(_xlfn.XLOOKUP($C2029,'1.PrepList'!$I$2:$I$1500,'1.PrepList'!$J$2:$J$1500,"")&amp;"",""))</f>
        <v/>
      </c>
      <c r="E2029" s="38" t="str">
        <f>IF($C2029="","",IFERROR(_xlfn.XLOOKUP($C2029,'1.PrepList'!$I$2:$I$1500,'1.PrepList'!$N$2:$N$1500,"")&amp;"",""))</f>
        <v/>
      </c>
      <c r="F2029" s="638" t="str">
        <f>IF($C2029="","",IFERROR(_xlfn.XLOOKUP($C2029,'1.PrepList'!$I$2:$I$1500,'1.PrepList'!$K$2:$K$1500,"")&amp;"",""))</f>
        <v/>
      </c>
      <c r="H2029" s="644" t="str">
        <f>IF($C2029="","",IFERROR(IF(_xlfn.XLOOKUP($C2029,tbl_StartedStatus[Bold ID],tbl_StartedStatus[Started])="Started","Yes",IF(_xlfn.XLOOKUP($C2029,tbl_StartedStatus[Bold ID],tbl_StartedStatus[Started])="No Show","No Show","")),""))</f>
        <v/>
      </c>
    </row>
    <row r="2030" spans="1:8" ht="15" customHeight="1" thickBot="1">
      <c r="A2030" s="38" t="str">
        <f>IF($C2030="","",IFERROR(_xlfn.XLOOKUP($C2030,'1.PrepList'!$I$2:$I$1500,'1.PrepList'!$G$2:$G$1500,"")&amp;"",""))</f>
        <v/>
      </c>
      <c r="B2030" s="38" t="str">
        <f>IF($C2030="","",IFERROR(_xlfn.XLOOKUP($C2030,'1.PrepList'!$I$2:$I$1500,'1.PrepList'!$H$2:$H$1500,"")&amp;"",""))</f>
        <v/>
      </c>
      <c r="D2030" s="38" t="str">
        <f>IF($C2030="","",IFERROR(_xlfn.XLOOKUP($C2030,'1.PrepList'!$I$2:$I$1500,'1.PrepList'!$J$2:$J$1500,"")&amp;"",""))</f>
        <v/>
      </c>
      <c r="E2030" s="38" t="str">
        <f>IF($C2030="","",IFERROR(_xlfn.XLOOKUP($C2030,'1.PrepList'!$I$2:$I$1500,'1.PrepList'!$N$2:$N$1500,"")&amp;"",""))</f>
        <v/>
      </c>
      <c r="F2030" s="638" t="str">
        <f>IF($C2030="","",IFERROR(_xlfn.XLOOKUP($C2030,'1.PrepList'!$I$2:$I$1500,'1.PrepList'!$K$2:$K$1500,"")&amp;"",""))</f>
        <v/>
      </c>
      <c r="H2030" s="644" t="str">
        <f>IF($C2030="","",IFERROR(IF(_xlfn.XLOOKUP($C2030,tbl_StartedStatus[Bold ID],tbl_StartedStatus[Started])="Started","Yes",IF(_xlfn.XLOOKUP($C2030,tbl_StartedStatus[Bold ID],tbl_StartedStatus[Started])="No Show","No Show","")),""))</f>
        <v/>
      </c>
    </row>
    <row r="2031" spans="1:8" ht="15" customHeight="1" thickBot="1">
      <c r="A2031" s="38" t="str">
        <f>IF($C2031="","",IFERROR(_xlfn.XLOOKUP($C2031,'1.PrepList'!$I$2:$I$1500,'1.PrepList'!$G$2:$G$1500,"")&amp;"",""))</f>
        <v/>
      </c>
      <c r="B2031" s="38" t="str">
        <f>IF($C2031="","",IFERROR(_xlfn.XLOOKUP($C2031,'1.PrepList'!$I$2:$I$1500,'1.PrepList'!$H$2:$H$1500,"")&amp;"",""))</f>
        <v/>
      </c>
      <c r="D2031" s="38" t="str">
        <f>IF($C2031="","",IFERROR(_xlfn.XLOOKUP($C2031,'1.PrepList'!$I$2:$I$1500,'1.PrepList'!$J$2:$J$1500,"")&amp;"",""))</f>
        <v/>
      </c>
      <c r="E2031" s="38" t="str">
        <f>IF($C2031="","",IFERROR(_xlfn.XLOOKUP($C2031,'1.PrepList'!$I$2:$I$1500,'1.PrepList'!$N$2:$N$1500,"")&amp;"",""))</f>
        <v/>
      </c>
      <c r="F2031" s="638" t="str">
        <f>IF($C2031="","",IFERROR(_xlfn.XLOOKUP($C2031,'1.PrepList'!$I$2:$I$1500,'1.PrepList'!$K$2:$K$1500,"")&amp;"",""))</f>
        <v/>
      </c>
      <c r="H2031" s="644" t="str">
        <f>IF($C2031="","",IFERROR(IF(_xlfn.XLOOKUP($C2031,tbl_StartedStatus[Bold ID],tbl_StartedStatus[Started])="Started","Yes",IF(_xlfn.XLOOKUP($C2031,tbl_StartedStatus[Bold ID],tbl_StartedStatus[Started])="No Show","No Show","")),""))</f>
        <v/>
      </c>
    </row>
    <row r="2032" spans="1:8" ht="15" customHeight="1" thickBot="1">
      <c r="A2032" s="38" t="str">
        <f>IF($C2032="","",IFERROR(_xlfn.XLOOKUP($C2032,'1.PrepList'!$I$2:$I$1500,'1.PrepList'!$G$2:$G$1500,"")&amp;"",""))</f>
        <v/>
      </c>
      <c r="B2032" s="38" t="str">
        <f>IF($C2032="","",IFERROR(_xlfn.XLOOKUP($C2032,'1.PrepList'!$I$2:$I$1500,'1.PrepList'!$H$2:$H$1500,"")&amp;"",""))</f>
        <v/>
      </c>
      <c r="D2032" s="38" t="str">
        <f>IF($C2032="","",IFERROR(_xlfn.XLOOKUP($C2032,'1.PrepList'!$I$2:$I$1500,'1.PrepList'!$J$2:$J$1500,"")&amp;"",""))</f>
        <v/>
      </c>
      <c r="E2032" s="38" t="str">
        <f>IF($C2032="","",IFERROR(_xlfn.XLOOKUP($C2032,'1.PrepList'!$I$2:$I$1500,'1.PrepList'!$N$2:$N$1500,"")&amp;"",""))</f>
        <v/>
      </c>
      <c r="F2032" s="638" t="str">
        <f>IF($C2032="","",IFERROR(_xlfn.XLOOKUP($C2032,'1.PrepList'!$I$2:$I$1500,'1.PrepList'!$K$2:$K$1500,"")&amp;"",""))</f>
        <v/>
      </c>
      <c r="H2032" s="644" t="str">
        <f>IF($C2032="","",IFERROR(IF(_xlfn.XLOOKUP($C2032,tbl_StartedStatus[Bold ID],tbl_StartedStatus[Started])="Started","Yes",IF(_xlfn.XLOOKUP($C2032,tbl_StartedStatus[Bold ID],tbl_StartedStatus[Started])="No Show","No Show","")),""))</f>
        <v/>
      </c>
    </row>
    <row r="2033" spans="1:8" ht="15" customHeight="1" thickBot="1">
      <c r="A2033" s="38" t="str">
        <f>IF($C2033="","",IFERROR(_xlfn.XLOOKUP($C2033,'1.PrepList'!$I$2:$I$1500,'1.PrepList'!$G$2:$G$1500,"")&amp;"",""))</f>
        <v/>
      </c>
      <c r="B2033" s="38" t="str">
        <f>IF($C2033="","",IFERROR(_xlfn.XLOOKUP($C2033,'1.PrepList'!$I$2:$I$1500,'1.PrepList'!$H$2:$H$1500,"")&amp;"",""))</f>
        <v/>
      </c>
      <c r="D2033" s="38" t="str">
        <f>IF($C2033="","",IFERROR(_xlfn.XLOOKUP($C2033,'1.PrepList'!$I$2:$I$1500,'1.PrepList'!$J$2:$J$1500,"")&amp;"",""))</f>
        <v/>
      </c>
      <c r="E2033" s="38" t="str">
        <f>IF($C2033="","",IFERROR(_xlfn.XLOOKUP($C2033,'1.PrepList'!$I$2:$I$1500,'1.PrepList'!$N$2:$N$1500,"")&amp;"",""))</f>
        <v/>
      </c>
      <c r="F2033" s="638" t="str">
        <f>IF($C2033="","",IFERROR(_xlfn.XLOOKUP($C2033,'1.PrepList'!$I$2:$I$1500,'1.PrepList'!$K$2:$K$1500,"")&amp;"",""))</f>
        <v/>
      </c>
      <c r="H2033" s="644" t="str">
        <f>IF($C2033="","",IFERROR(IF(_xlfn.XLOOKUP($C2033,tbl_StartedStatus[Bold ID],tbl_StartedStatus[Started])="Started","Yes",IF(_xlfn.XLOOKUP($C2033,tbl_StartedStatus[Bold ID],tbl_StartedStatus[Started])="No Show","No Show","")),""))</f>
        <v/>
      </c>
    </row>
    <row r="2034" spans="1:8" ht="15" customHeight="1" thickBot="1">
      <c r="A2034" s="38" t="str">
        <f>IF($C2034="","",IFERROR(_xlfn.XLOOKUP($C2034,'1.PrepList'!$I$2:$I$1500,'1.PrepList'!$G$2:$G$1500,"")&amp;"",""))</f>
        <v/>
      </c>
      <c r="B2034" s="38" t="str">
        <f>IF($C2034="","",IFERROR(_xlfn.XLOOKUP($C2034,'1.PrepList'!$I$2:$I$1500,'1.PrepList'!$H$2:$H$1500,"")&amp;"",""))</f>
        <v/>
      </c>
      <c r="D2034" s="38" t="str">
        <f>IF($C2034="","",IFERROR(_xlfn.XLOOKUP($C2034,'1.PrepList'!$I$2:$I$1500,'1.PrepList'!$J$2:$J$1500,"")&amp;"",""))</f>
        <v/>
      </c>
      <c r="E2034" s="38" t="str">
        <f>IF($C2034="","",IFERROR(_xlfn.XLOOKUP($C2034,'1.PrepList'!$I$2:$I$1500,'1.PrepList'!$N$2:$N$1500,"")&amp;"",""))</f>
        <v/>
      </c>
      <c r="F2034" s="638" t="str">
        <f>IF($C2034="","",IFERROR(_xlfn.XLOOKUP($C2034,'1.PrepList'!$I$2:$I$1500,'1.PrepList'!$K$2:$K$1500,"")&amp;"",""))</f>
        <v/>
      </c>
      <c r="H2034" s="644" t="str">
        <f>IF($C2034="","",IFERROR(IF(_xlfn.XLOOKUP($C2034,tbl_StartedStatus[Bold ID],tbl_StartedStatus[Started])="Started","Yes",IF(_xlfn.XLOOKUP($C2034,tbl_StartedStatus[Bold ID],tbl_StartedStatus[Started])="No Show","No Show","")),""))</f>
        <v/>
      </c>
    </row>
    <row r="2035" spans="1:8" ht="15" customHeight="1" thickBot="1">
      <c r="A2035" s="38" t="str">
        <f>IF($C2035="","",IFERROR(_xlfn.XLOOKUP($C2035,'1.PrepList'!$I$2:$I$1500,'1.PrepList'!$G$2:$G$1500,"")&amp;"",""))</f>
        <v/>
      </c>
      <c r="B2035" s="38" t="str">
        <f>IF($C2035="","",IFERROR(_xlfn.XLOOKUP($C2035,'1.PrepList'!$I$2:$I$1500,'1.PrepList'!$H$2:$H$1500,"")&amp;"",""))</f>
        <v/>
      </c>
      <c r="D2035" s="38" t="str">
        <f>IF($C2035="","",IFERROR(_xlfn.XLOOKUP($C2035,'1.PrepList'!$I$2:$I$1500,'1.PrepList'!$J$2:$J$1500,"")&amp;"",""))</f>
        <v/>
      </c>
      <c r="E2035" s="38" t="str">
        <f>IF($C2035="","",IFERROR(_xlfn.XLOOKUP($C2035,'1.PrepList'!$I$2:$I$1500,'1.PrepList'!$N$2:$N$1500,"")&amp;"",""))</f>
        <v/>
      </c>
      <c r="F2035" s="638" t="str">
        <f>IF($C2035="","",IFERROR(_xlfn.XLOOKUP($C2035,'1.PrepList'!$I$2:$I$1500,'1.PrepList'!$K$2:$K$1500,"")&amp;"",""))</f>
        <v/>
      </c>
      <c r="H2035" s="644" t="str">
        <f>IF($C2035="","",IFERROR(IF(_xlfn.XLOOKUP($C2035,tbl_StartedStatus[Bold ID],tbl_StartedStatus[Started])="Started","Yes",IF(_xlfn.XLOOKUP($C2035,tbl_StartedStatus[Bold ID],tbl_StartedStatus[Started])="No Show","No Show","")),""))</f>
        <v/>
      </c>
    </row>
    <row r="2036" spans="1:8" ht="15" customHeight="1" thickBot="1">
      <c r="A2036" s="38" t="str">
        <f>IF($C2036="","",IFERROR(_xlfn.XLOOKUP($C2036,'1.PrepList'!$I$2:$I$1500,'1.PrepList'!$G$2:$G$1500,"")&amp;"",""))</f>
        <v/>
      </c>
      <c r="B2036" s="38" t="str">
        <f>IF($C2036="","",IFERROR(_xlfn.XLOOKUP($C2036,'1.PrepList'!$I$2:$I$1500,'1.PrepList'!$H$2:$H$1500,"")&amp;"",""))</f>
        <v/>
      </c>
      <c r="D2036" s="38" t="str">
        <f>IF($C2036="","",IFERROR(_xlfn.XLOOKUP($C2036,'1.PrepList'!$I$2:$I$1500,'1.PrepList'!$J$2:$J$1500,"")&amp;"",""))</f>
        <v/>
      </c>
      <c r="E2036" s="38" t="str">
        <f>IF($C2036="","",IFERROR(_xlfn.XLOOKUP($C2036,'1.PrepList'!$I$2:$I$1500,'1.PrepList'!$N$2:$N$1500,"")&amp;"",""))</f>
        <v/>
      </c>
      <c r="F2036" s="638" t="str">
        <f>IF($C2036="","",IFERROR(_xlfn.XLOOKUP($C2036,'1.PrepList'!$I$2:$I$1500,'1.PrepList'!$K$2:$K$1500,"")&amp;"",""))</f>
        <v/>
      </c>
      <c r="H2036" s="644" t="str">
        <f>IF($C2036="","",IFERROR(IF(_xlfn.XLOOKUP($C2036,tbl_StartedStatus[Bold ID],tbl_StartedStatus[Started])="Started","Yes",IF(_xlfn.XLOOKUP($C2036,tbl_StartedStatus[Bold ID],tbl_StartedStatus[Started])="No Show","No Show","")),""))</f>
        <v/>
      </c>
    </row>
    <row r="2037" spans="1:8" ht="15" customHeight="1" thickBot="1">
      <c r="A2037" s="38" t="str">
        <f>IF($C2037="","",IFERROR(_xlfn.XLOOKUP($C2037,'1.PrepList'!$I$2:$I$1500,'1.PrepList'!$G$2:$G$1500,"")&amp;"",""))</f>
        <v/>
      </c>
      <c r="B2037" s="38" t="str">
        <f>IF($C2037="","",IFERROR(_xlfn.XLOOKUP($C2037,'1.PrepList'!$I$2:$I$1500,'1.PrepList'!$H$2:$H$1500,"")&amp;"",""))</f>
        <v/>
      </c>
      <c r="D2037" s="38" t="str">
        <f>IF($C2037="","",IFERROR(_xlfn.XLOOKUP($C2037,'1.PrepList'!$I$2:$I$1500,'1.PrepList'!$J$2:$J$1500,"")&amp;"",""))</f>
        <v/>
      </c>
      <c r="E2037" s="38" t="str">
        <f>IF($C2037="","",IFERROR(_xlfn.XLOOKUP($C2037,'1.PrepList'!$I$2:$I$1500,'1.PrepList'!$N$2:$N$1500,"")&amp;"",""))</f>
        <v/>
      </c>
      <c r="F2037" s="638" t="str">
        <f>IF($C2037="","",IFERROR(_xlfn.XLOOKUP($C2037,'1.PrepList'!$I$2:$I$1500,'1.PrepList'!$K$2:$K$1500,"")&amp;"",""))</f>
        <v/>
      </c>
      <c r="H2037" s="644" t="str">
        <f>IF($C2037="","",IFERROR(IF(_xlfn.XLOOKUP($C2037,tbl_StartedStatus[Bold ID],tbl_StartedStatus[Started])="Started","Yes",IF(_xlfn.XLOOKUP($C2037,tbl_StartedStatus[Bold ID],tbl_StartedStatus[Started])="No Show","No Show","")),""))</f>
        <v/>
      </c>
    </row>
    <row r="2038" spans="1:8" ht="15" customHeight="1" thickBot="1">
      <c r="A2038" s="38" t="str">
        <f>IF($C2038="","",IFERROR(_xlfn.XLOOKUP($C2038,'1.PrepList'!$I$2:$I$1500,'1.PrepList'!$G$2:$G$1500,"")&amp;"",""))</f>
        <v/>
      </c>
      <c r="B2038" s="38" t="str">
        <f>IF($C2038="","",IFERROR(_xlfn.XLOOKUP($C2038,'1.PrepList'!$I$2:$I$1500,'1.PrepList'!$H$2:$H$1500,"")&amp;"",""))</f>
        <v/>
      </c>
      <c r="D2038" s="38" t="str">
        <f>IF($C2038="","",IFERROR(_xlfn.XLOOKUP($C2038,'1.PrepList'!$I$2:$I$1500,'1.PrepList'!$J$2:$J$1500,"")&amp;"",""))</f>
        <v/>
      </c>
      <c r="E2038" s="38" t="str">
        <f>IF($C2038="","",IFERROR(_xlfn.XLOOKUP($C2038,'1.PrepList'!$I$2:$I$1500,'1.PrepList'!$N$2:$N$1500,"")&amp;"",""))</f>
        <v/>
      </c>
      <c r="F2038" s="638" t="str">
        <f>IF($C2038="","",IFERROR(_xlfn.XLOOKUP($C2038,'1.PrepList'!$I$2:$I$1500,'1.PrepList'!$K$2:$K$1500,"")&amp;"",""))</f>
        <v/>
      </c>
      <c r="H2038" s="644" t="str">
        <f>IF($C2038="","",IFERROR(IF(_xlfn.XLOOKUP($C2038,tbl_StartedStatus[Bold ID],tbl_StartedStatus[Started])="Started","Yes",IF(_xlfn.XLOOKUP($C2038,tbl_StartedStatus[Bold ID],tbl_StartedStatus[Started])="No Show","No Show","")),""))</f>
        <v/>
      </c>
    </row>
    <row r="2039" spans="1:8" ht="15" customHeight="1" thickBot="1">
      <c r="A2039" s="38" t="str">
        <f>IF($C2039="","",IFERROR(_xlfn.XLOOKUP($C2039,'1.PrepList'!$I$2:$I$1500,'1.PrepList'!$G$2:$G$1500,"")&amp;"",""))</f>
        <v/>
      </c>
      <c r="B2039" s="38" t="str">
        <f>IF($C2039="","",IFERROR(_xlfn.XLOOKUP($C2039,'1.PrepList'!$I$2:$I$1500,'1.PrepList'!$H$2:$H$1500,"")&amp;"",""))</f>
        <v/>
      </c>
      <c r="D2039" s="38" t="str">
        <f>IF($C2039="","",IFERROR(_xlfn.XLOOKUP($C2039,'1.PrepList'!$I$2:$I$1500,'1.PrepList'!$J$2:$J$1500,"")&amp;"",""))</f>
        <v/>
      </c>
      <c r="E2039" s="38" t="str">
        <f>IF($C2039="","",IFERROR(_xlfn.XLOOKUP($C2039,'1.PrepList'!$I$2:$I$1500,'1.PrepList'!$N$2:$N$1500,"")&amp;"",""))</f>
        <v/>
      </c>
      <c r="F2039" s="638" t="str">
        <f>IF($C2039="","",IFERROR(_xlfn.XLOOKUP($C2039,'1.PrepList'!$I$2:$I$1500,'1.PrepList'!$K$2:$K$1500,"")&amp;"",""))</f>
        <v/>
      </c>
      <c r="H2039" s="644" t="str">
        <f>IF($C2039="","",IFERROR(IF(_xlfn.XLOOKUP($C2039,tbl_StartedStatus[Bold ID],tbl_StartedStatus[Started])="Started","Yes",IF(_xlfn.XLOOKUP($C2039,tbl_StartedStatus[Bold ID],tbl_StartedStatus[Started])="No Show","No Show","")),""))</f>
        <v/>
      </c>
    </row>
    <row r="2040" spans="1:8" ht="15" customHeight="1" thickBot="1">
      <c r="A2040" s="38" t="str">
        <f>IF($C2040="","",IFERROR(_xlfn.XLOOKUP($C2040,'1.PrepList'!$I$2:$I$1500,'1.PrepList'!$G$2:$G$1500,"")&amp;"",""))</f>
        <v/>
      </c>
      <c r="B2040" s="38" t="str">
        <f>IF($C2040="","",IFERROR(_xlfn.XLOOKUP($C2040,'1.PrepList'!$I$2:$I$1500,'1.PrepList'!$H$2:$H$1500,"")&amp;"",""))</f>
        <v/>
      </c>
      <c r="D2040" s="38" t="str">
        <f>IF($C2040="","",IFERROR(_xlfn.XLOOKUP($C2040,'1.PrepList'!$I$2:$I$1500,'1.PrepList'!$J$2:$J$1500,"")&amp;"",""))</f>
        <v/>
      </c>
      <c r="E2040" s="38" t="str">
        <f>IF($C2040="","",IFERROR(_xlfn.XLOOKUP($C2040,'1.PrepList'!$I$2:$I$1500,'1.PrepList'!$N$2:$N$1500,"")&amp;"",""))</f>
        <v/>
      </c>
      <c r="F2040" s="638" t="str">
        <f>IF($C2040="","",IFERROR(_xlfn.XLOOKUP($C2040,'1.PrepList'!$I$2:$I$1500,'1.PrepList'!$K$2:$K$1500,"")&amp;"",""))</f>
        <v/>
      </c>
      <c r="H2040" s="644" t="str">
        <f>IF($C2040="","",IFERROR(IF(_xlfn.XLOOKUP($C2040,tbl_StartedStatus[Bold ID],tbl_StartedStatus[Started])="Started","Yes",IF(_xlfn.XLOOKUP($C2040,tbl_StartedStatus[Bold ID],tbl_StartedStatus[Started])="No Show","No Show","")),""))</f>
        <v/>
      </c>
    </row>
    <row r="2041" spans="1:8" ht="15" customHeight="1" thickBot="1">
      <c r="A2041" s="38" t="str">
        <f>IF($C2041="","",IFERROR(_xlfn.XLOOKUP($C2041,'1.PrepList'!$I$2:$I$1500,'1.PrepList'!$G$2:$G$1500,"")&amp;"",""))</f>
        <v/>
      </c>
      <c r="B2041" s="38" t="str">
        <f>IF($C2041="","",IFERROR(_xlfn.XLOOKUP($C2041,'1.PrepList'!$I$2:$I$1500,'1.PrepList'!$H$2:$H$1500,"")&amp;"",""))</f>
        <v/>
      </c>
      <c r="D2041" s="38" t="str">
        <f>IF($C2041="","",IFERROR(_xlfn.XLOOKUP($C2041,'1.PrepList'!$I$2:$I$1500,'1.PrepList'!$J$2:$J$1500,"")&amp;"",""))</f>
        <v/>
      </c>
      <c r="E2041" s="38" t="str">
        <f>IF($C2041="","",IFERROR(_xlfn.XLOOKUP($C2041,'1.PrepList'!$I$2:$I$1500,'1.PrepList'!$N$2:$N$1500,"")&amp;"",""))</f>
        <v/>
      </c>
      <c r="F2041" s="638" t="str">
        <f>IF($C2041="","",IFERROR(_xlfn.XLOOKUP($C2041,'1.PrepList'!$I$2:$I$1500,'1.PrepList'!$K$2:$K$1500,"")&amp;"",""))</f>
        <v/>
      </c>
      <c r="H2041" s="644" t="str">
        <f>IF($C2041="","",IFERROR(IF(_xlfn.XLOOKUP($C2041,tbl_StartedStatus[Bold ID],tbl_StartedStatus[Started])="Started","Yes",IF(_xlfn.XLOOKUP($C2041,tbl_StartedStatus[Bold ID],tbl_StartedStatus[Started])="No Show","No Show","")),""))</f>
        <v/>
      </c>
    </row>
    <row r="2042" spans="1:8" ht="15" customHeight="1" thickBot="1">
      <c r="A2042" s="38" t="str">
        <f>IF($C2042="","",IFERROR(_xlfn.XLOOKUP($C2042,'1.PrepList'!$I$2:$I$1500,'1.PrepList'!$G$2:$G$1500,"")&amp;"",""))</f>
        <v/>
      </c>
      <c r="B2042" s="38" t="str">
        <f>IF($C2042="","",IFERROR(_xlfn.XLOOKUP($C2042,'1.PrepList'!$I$2:$I$1500,'1.PrepList'!$H$2:$H$1500,"")&amp;"",""))</f>
        <v/>
      </c>
      <c r="D2042" s="38" t="str">
        <f>IF($C2042="","",IFERROR(_xlfn.XLOOKUP($C2042,'1.PrepList'!$I$2:$I$1500,'1.PrepList'!$J$2:$J$1500,"")&amp;"",""))</f>
        <v/>
      </c>
      <c r="E2042" s="38" t="str">
        <f>IF($C2042="","",IFERROR(_xlfn.XLOOKUP($C2042,'1.PrepList'!$I$2:$I$1500,'1.PrepList'!$N$2:$N$1500,"")&amp;"",""))</f>
        <v/>
      </c>
      <c r="F2042" s="638" t="str">
        <f>IF($C2042="","",IFERROR(_xlfn.XLOOKUP($C2042,'1.PrepList'!$I$2:$I$1500,'1.PrepList'!$K$2:$K$1500,"")&amp;"",""))</f>
        <v/>
      </c>
      <c r="H2042" s="644" t="str">
        <f>IF($C2042="","",IFERROR(IF(_xlfn.XLOOKUP($C2042,tbl_StartedStatus[Bold ID],tbl_StartedStatus[Started])="Started","Yes",IF(_xlfn.XLOOKUP($C2042,tbl_StartedStatus[Bold ID],tbl_StartedStatus[Started])="No Show","No Show","")),""))</f>
        <v/>
      </c>
    </row>
    <row r="2043" spans="1:8" ht="15" customHeight="1" thickBot="1">
      <c r="A2043" s="38" t="str">
        <f>IF($C2043="","",IFERROR(_xlfn.XLOOKUP($C2043,'1.PrepList'!$I$2:$I$1500,'1.PrepList'!$G$2:$G$1500,"")&amp;"",""))</f>
        <v/>
      </c>
      <c r="B2043" s="38" t="str">
        <f>IF($C2043="","",IFERROR(_xlfn.XLOOKUP($C2043,'1.PrepList'!$I$2:$I$1500,'1.PrepList'!$H$2:$H$1500,"")&amp;"",""))</f>
        <v/>
      </c>
      <c r="D2043" s="38" t="str">
        <f>IF($C2043="","",IFERROR(_xlfn.XLOOKUP($C2043,'1.PrepList'!$I$2:$I$1500,'1.PrepList'!$J$2:$J$1500,"")&amp;"",""))</f>
        <v/>
      </c>
      <c r="E2043" s="38" t="str">
        <f>IF($C2043="","",IFERROR(_xlfn.XLOOKUP($C2043,'1.PrepList'!$I$2:$I$1500,'1.PrepList'!$N$2:$N$1500,"")&amp;"",""))</f>
        <v/>
      </c>
      <c r="F2043" s="638" t="str">
        <f>IF($C2043="","",IFERROR(_xlfn.XLOOKUP($C2043,'1.PrepList'!$I$2:$I$1500,'1.PrepList'!$K$2:$K$1500,"")&amp;"",""))</f>
        <v/>
      </c>
      <c r="H2043" s="644" t="str">
        <f>IF($C2043="","",IFERROR(IF(_xlfn.XLOOKUP($C2043,tbl_StartedStatus[Bold ID],tbl_StartedStatus[Started])="Started","Yes",IF(_xlfn.XLOOKUP($C2043,tbl_StartedStatus[Bold ID],tbl_StartedStatus[Started])="No Show","No Show","")),""))</f>
        <v/>
      </c>
    </row>
    <row r="2044" spans="1:8" ht="15" customHeight="1" thickBot="1">
      <c r="A2044" s="38" t="str">
        <f>IF($C2044="","",IFERROR(_xlfn.XLOOKUP($C2044,'1.PrepList'!$I$2:$I$1500,'1.PrepList'!$G$2:$G$1500,"")&amp;"",""))</f>
        <v/>
      </c>
      <c r="B2044" s="38" t="str">
        <f>IF($C2044="","",IFERROR(_xlfn.XLOOKUP($C2044,'1.PrepList'!$I$2:$I$1500,'1.PrepList'!$H$2:$H$1500,"")&amp;"",""))</f>
        <v/>
      </c>
      <c r="D2044" s="38" t="str">
        <f>IF($C2044="","",IFERROR(_xlfn.XLOOKUP($C2044,'1.PrepList'!$I$2:$I$1500,'1.PrepList'!$J$2:$J$1500,"")&amp;"",""))</f>
        <v/>
      </c>
      <c r="E2044" s="38" t="str">
        <f>IF($C2044="","",IFERROR(_xlfn.XLOOKUP($C2044,'1.PrepList'!$I$2:$I$1500,'1.PrepList'!$N$2:$N$1500,"")&amp;"",""))</f>
        <v/>
      </c>
      <c r="F2044" s="638" t="str">
        <f>IF($C2044="","",IFERROR(_xlfn.XLOOKUP($C2044,'1.PrepList'!$I$2:$I$1500,'1.PrepList'!$K$2:$K$1500,"")&amp;"",""))</f>
        <v/>
      </c>
      <c r="H2044" s="644" t="str">
        <f>IF($C2044="","",IFERROR(IF(_xlfn.XLOOKUP($C2044,tbl_StartedStatus[Bold ID],tbl_StartedStatus[Started])="Started","Yes",IF(_xlfn.XLOOKUP($C2044,tbl_StartedStatus[Bold ID],tbl_StartedStatus[Started])="No Show","No Show","")),""))</f>
        <v/>
      </c>
    </row>
    <row r="2045" spans="1:8" ht="15" customHeight="1" thickBot="1">
      <c r="A2045" s="38" t="str">
        <f>IF($C2045="","",IFERROR(_xlfn.XLOOKUP($C2045,'1.PrepList'!$I$2:$I$1500,'1.PrepList'!$G$2:$G$1500,"")&amp;"",""))</f>
        <v/>
      </c>
      <c r="B2045" s="38" t="str">
        <f>IF($C2045="","",IFERROR(_xlfn.XLOOKUP($C2045,'1.PrepList'!$I$2:$I$1500,'1.PrepList'!$H$2:$H$1500,"")&amp;"",""))</f>
        <v/>
      </c>
      <c r="D2045" s="38" t="str">
        <f>IF($C2045="","",IFERROR(_xlfn.XLOOKUP($C2045,'1.PrepList'!$I$2:$I$1500,'1.PrepList'!$J$2:$J$1500,"")&amp;"",""))</f>
        <v/>
      </c>
      <c r="E2045" s="38" t="str">
        <f>IF($C2045="","",IFERROR(_xlfn.XLOOKUP($C2045,'1.PrepList'!$I$2:$I$1500,'1.PrepList'!$N$2:$N$1500,"")&amp;"",""))</f>
        <v/>
      </c>
      <c r="F2045" s="638" t="str">
        <f>IF($C2045="","",IFERROR(_xlfn.XLOOKUP($C2045,'1.PrepList'!$I$2:$I$1500,'1.PrepList'!$K$2:$K$1500,"")&amp;"",""))</f>
        <v/>
      </c>
      <c r="H2045" s="644" t="str">
        <f>IF($C2045="","",IFERROR(IF(_xlfn.XLOOKUP($C2045,tbl_StartedStatus[Bold ID],tbl_StartedStatus[Started])="Started","Yes",IF(_xlfn.XLOOKUP($C2045,tbl_StartedStatus[Bold ID],tbl_StartedStatus[Started])="No Show","No Show","")),""))</f>
        <v/>
      </c>
    </row>
    <row r="2046" spans="1:8" ht="15" customHeight="1" thickBot="1">
      <c r="A2046" s="38" t="str">
        <f>IF($C2046="","",IFERROR(_xlfn.XLOOKUP($C2046,'1.PrepList'!$I$2:$I$1500,'1.PrepList'!$G$2:$G$1500,"")&amp;"",""))</f>
        <v/>
      </c>
      <c r="B2046" s="38" t="str">
        <f>IF($C2046="","",IFERROR(_xlfn.XLOOKUP($C2046,'1.PrepList'!$I$2:$I$1500,'1.PrepList'!$H$2:$H$1500,"")&amp;"",""))</f>
        <v/>
      </c>
      <c r="D2046" s="38" t="str">
        <f>IF($C2046="","",IFERROR(_xlfn.XLOOKUP($C2046,'1.PrepList'!$I$2:$I$1500,'1.PrepList'!$J$2:$J$1500,"")&amp;"",""))</f>
        <v/>
      </c>
      <c r="E2046" s="38" t="str">
        <f>IF($C2046="","",IFERROR(_xlfn.XLOOKUP($C2046,'1.PrepList'!$I$2:$I$1500,'1.PrepList'!$N$2:$N$1500,"")&amp;"",""))</f>
        <v/>
      </c>
      <c r="F2046" s="638" t="str">
        <f>IF($C2046="","",IFERROR(_xlfn.XLOOKUP($C2046,'1.PrepList'!$I$2:$I$1500,'1.PrepList'!$K$2:$K$1500,"")&amp;"",""))</f>
        <v/>
      </c>
      <c r="H2046" s="644" t="str">
        <f>IF($C2046="","",IFERROR(IF(_xlfn.XLOOKUP($C2046,tbl_StartedStatus[Bold ID],tbl_StartedStatus[Started])="Started","Yes",IF(_xlfn.XLOOKUP($C2046,tbl_StartedStatus[Bold ID],tbl_StartedStatus[Started])="No Show","No Show","")),""))</f>
        <v/>
      </c>
    </row>
    <row r="2047" spans="1:8" ht="15" customHeight="1" thickBot="1">
      <c r="A2047" s="38" t="str">
        <f>IF($C2047="","",IFERROR(_xlfn.XLOOKUP($C2047,'1.PrepList'!$I$2:$I$1500,'1.PrepList'!$G$2:$G$1500,"")&amp;"",""))</f>
        <v/>
      </c>
      <c r="B2047" s="38" t="str">
        <f>IF($C2047="","",IFERROR(_xlfn.XLOOKUP($C2047,'1.PrepList'!$I$2:$I$1500,'1.PrepList'!$H$2:$H$1500,"")&amp;"",""))</f>
        <v/>
      </c>
      <c r="D2047" s="38" t="str">
        <f>IF($C2047="","",IFERROR(_xlfn.XLOOKUP($C2047,'1.PrepList'!$I$2:$I$1500,'1.PrepList'!$J$2:$J$1500,"")&amp;"",""))</f>
        <v/>
      </c>
      <c r="E2047" s="38" t="str">
        <f>IF($C2047="","",IFERROR(_xlfn.XLOOKUP($C2047,'1.PrepList'!$I$2:$I$1500,'1.PrepList'!$N$2:$N$1500,"")&amp;"",""))</f>
        <v/>
      </c>
      <c r="F2047" s="638" t="str">
        <f>IF($C2047="","",IFERROR(_xlfn.XLOOKUP($C2047,'1.PrepList'!$I$2:$I$1500,'1.PrepList'!$K$2:$K$1500,"")&amp;"",""))</f>
        <v/>
      </c>
      <c r="H2047" s="644" t="str">
        <f>IF($C2047="","",IFERROR(IF(_xlfn.XLOOKUP($C2047,tbl_StartedStatus[Bold ID],tbl_StartedStatus[Started])="Started","Yes",IF(_xlfn.XLOOKUP($C2047,tbl_StartedStatus[Bold ID],tbl_StartedStatus[Started])="No Show","No Show","")),""))</f>
        <v/>
      </c>
    </row>
    <row r="2048" spans="1:8" ht="15" customHeight="1" thickBot="1">
      <c r="A2048" s="38" t="str">
        <f>IF($C2048="","",IFERROR(_xlfn.XLOOKUP($C2048,'1.PrepList'!$I$2:$I$1500,'1.PrepList'!$G$2:$G$1500,"")&amp;"",""))</f>
        <v/>
      </c>
      <c r="B2048" s="38" t="str">
        <f>IF($C2048="","",IFERROR(_xlfn.XLOOKUP($C2048,'1.PrepList'!$I$2:$I$1500,'1.PrepList'!$H$2:$H$1500,"")&amp;"",""))</f>
        <v/>
      </c>
      <c r="D2048" s="38" t="str">
        <f>IF($C2048="","",IFERROR(_xlfn.XLOOKUP($C2048,'1.PrepList'!$I$2:$I$1500,'1.PrepList'!$J$2:$J$1500,"")&amp;"",""))</f>
        <v/>
      </c>
      <c r="E2048" s="38" t="str">
        <f>IF($C2048="","",IFERROR(_xlfn.XLOOKUP($C2048,'1.PrepList'!$I$2:$I$1500,'1.PrepList'!$N$2:$N$1500,"")&amp;"",""))</f>
        <v/>
      </c>
      <c r="F2048" s="638" t="str">
        <f>IF($C2048="","",IFERROR(_xlfn.XLOOKUP($C2048,'1.PrepList'!$I$2:$I$1500,'1.PrepList'!$K$2:$K$1500,"")&amp;"",""))</f>
        <v/>
      </c>
      <c r="H2048" s="644" t="str">
        <f>IF($C2048="","",IFERROR(IF(_xlfn.XLOOKUP($C2048,tbl_StartedStatus[Bold ID],tbl_StartedStatus[Started])="Started","Yes",IF(_xlfn.XLOOKUP($C2048,tbl_StartedStatus[Bold ID],tbl_StartedStatus[Started])="No Show","No Show","")),""))</f>
        <v/>
      </c>
    </row>
    <row r="2049" spans="1:8" ht="15" customHeight="1" thickBot="1">
      <c r="A2049" s="38" t="str">
        <f>IF($C2049="","",IFERROR(_xlfn.XLOOKUP($C2049,'1.PrepList'!$I$2:$I$1500,'1.PrepList'!$G$2:$G$1500,"")&amp;"",""))</f>
        <v/>
      </c>
      <c r="B2049" s="38" t="str">
        <f>IF($C2049="","",IFERROR(_xlfn.XLOOKUP($C2049,'1.PrepList'!$I$2:$I$1500,'1.PrepList'!$H$2:$H$1500,"")&amp;"",""))</f>
        <v/>
      </c>
      <c r="D2049" s="38" t="str">
        <f>IF($C2049="","",IFERROR(_xlfn.XLOOKUP($C2049,'1.PrepList'!$I$2:$I$1500,'1.PrepList'!$J$2:$J$1500,"")&amp;"",""))</f>
        <v/>
      </c>
      <c r="E2049" s="38" t="str">
        <f>IF($C2049="","",IFERROR(_xlfn.XLOOKUP($C2049,'1.PrepList'!$I$2:$I$1500,'1.PrepList'!$N$2:$N$1500,"")&amp;"",""))</f>
        <v/>
      </c>
      <c r="F2049" s="638" t="str">
        <f>IF($C2049="","",IFERROR(_xlfn.XLOOKUP($C2049,'1.PrepList'!$I$2:$I$1500,'1.PrepList'!$K$2:$K$1500,"")&amp;"",""))</f>
        <v/>
      </c>
      <c r="H2049" s="644" t="str">
        <f>IF($C2049="","",IFERROR(IF(_xlfn.XLOOKUP($C2049,tbl_StartedStatus[Bold ID],tbl_StartedStatus[Started])="Started","Yes",IF(_xlfn.XLOOKUP($C2049,tbl_StartedStatus[Bold ID],tbl_StartedStatus[Started])="No Show","No Show","")),""))</f>
        <v/>
      </c>
    </row>
    <row r="2050" spans="1:8" ht="15" customHeight="1" thickBot="1">
      <c r="A2050" s="38" t="str">
        <f>IF($C2050="","",IFERROR(_xlfn.XLOOKUP($C2050,'1.PrepList'!$I$2:$I$1500,'1.PrepList'!$G$2:$G$1500,"")&amp;"",""))</f>
        <v/>
      </c>
      <c r="B2050" s="38" t="str">
        <f>IF($C2050="","",IFERROR(_xlfn.XLOOKUP($C2050,'1.PrepList'!$I$2:$I$1500,'1.PrepList'!$H$2:$H$1500,"")&amp;"",""))</f>
        <v/>
      </c>
      <c r="D2050" s="38" t="str">
        <f>IF($C2050="","",IFERROR(_xlfn.XLOOKUP($C2050,'1.PrepList'!$I$2:$I$1500,'1.PrepList'!$J$2:$J$1500,"")&amp;"",""))</f>
        <v/>
      </c>
      <c r="E2050" s="38" t="str">
        <f>IF($C2050="","",IFERROR(_xlfn.XLOOKUP($C2050,'1.PrepList'!$I$2:$I$1500,'1.PrepList'!$N$2:$N$1500,"")&amp;"",""))</f>
        <v/>
      </c>
      <c r="F2050" s="638" t="str">
        <f>IF($C2050="","",IFERROR(_xlfn.XLOOKUP($C2050,'1.PrepList'!$I$2:$I$1500,'1.PrepList'!$K$2:$K$1500,"")&amp;"",""))</f>
        <v/>
      </c>
      <c r="H2050" s="644" t="str">
        <f>IF($C2050="","",IFERROR(IF(_xlfn.XLOOKUP($C2050,tbl_StartedStatus[Bold ID],tbl_StartedStatus[Started])="Started","Yes",IF(_xlfn.XLOOKUP($C2050,tbl_StartedStatus[Bold ID],tbl_StartedStatus[Started])="No Show","No Show","")),""))</f>
        <v/>
      </c>
    </row>
    <row r="2051" spans="1:8" ht="15" customHeight="1" thickBot="1">
      <c r="A2051" s="38" t="str">
        <f>IF($C2051="","",IFERROR(_xlfn.XLOOKUP($C2051,'1.PrepList'!$I$2:$I$1500,'1.PrepList'!$G$2:$G$1500,"")&amp;"",""))</f>
        <v/>
      </c>
      <c r="B2051" s="38" t="str">
        <f>IF($C2051="","",IFERROR(_xlfn.XLOOKUP($C2051,'1.PrepList'!$I$2:$I$1500,'1.PrepList'!$H$2:$H$1500,"")&amp;"",""))</f>
        <v/>
      </c>
      <c r="D2051" s="38" t="str">
        <f>IF($C2051="","",IFERROR(_xlfn.XLOOKUP($C2051,'1.PrepList'!$I$2:$I$1500,'1.PrepList'!$J$2:$J$1500,"")&amp;"",""))</f>
        <v/>
      </c>
      <c r="E2051" s="38" t="str">
        <f>IF($C2051="","",IFERROR(_xlfn.XLOOKUP($C2051,'1.PrepList'!$I$2:$I$1500,'1.PrepList'!$N$2:$N$1500,"")&amp;"",""))</f>
        <v/>
      </c>
      <c r="F2051" s="638" t="str">
        <f>IF($C2051="","",IFERROR(_xlfn.XLOOKUP($C2051,'1.PrepList'!$I$2:$I$1500,'1.PrepList'!$K$2:$K$1500,"")&amp;"",""))</f>
        <v/>
      </c>
      <c r="H2051" s="644" t="str">
        <f>IF($C2051="","",IFERROR(IF(_xlfn.XLOOKUP($C2051,tbl_StartedStatus[Bold ID],tbl_StartedStatus[Started])="Started","Yes",IF(_xlfn.XLOOKUP($C2051,tbl_StartedStatus[Bold ID],tbl_StartedStatus[Started])="No Show","No Show","")),""))</f>
        <v/>
      </c>
    </row>
    <row r="2052" spans="1:8" ht="15" customHeight="1" thickBot="1">
      <c r="A2052" s="38" t="str">
        <f>IF($C2052="","",IFERROR(_xlfn.XLOOKUP($C2052,'1.PrepList'!$I$2:$I$1500,'1.PrepList'!$G$2:$G$1500,"")&amp;"",""))</f>
        <v/>
      </c>
      <c r="B2052" s="38" t="str">
        <f>IF($C2052="","",IFERROR(_xlfn.XLOOKUP($C2052,'1.PrepList'!$I$2:$I$1500,'1.PrepList'!$H$2:$H$1500,"")&amp;"",""))</f>
        <v/>
      </c>
      <c r="D2052" s="38" t="str">
        <f>IF($C2052="","",IFERROR(_xlfn.XLOOKUP($C2052,'1.PrepList'!$I$2:$I$1500,'1.PrepList'!$J$2:$J$1500,"")&amp;"",""))</f>
        <v/>
      </c>
      <c r="E2052" s="38" t="str">
        <f>IF($C2052="","",IFERROR(_xlfn.XLOOKUP($C2052,'1.PrepList'!$I$2:$I$1500,'1.PrepList'!$N$2:$N$1500,"")&amp;"",""))</f>
        <v/>
      </c>
      <c r="F2052" s="638" t="str">
        <f>IF($C2052="","",IFERROR(_xlfn.XLOOKUP($C2052,'1.PrepList'!$I$2:$I$1500,'1.PrepList'!$K$2:$K$1500,"")&amp;"",""))</f>
        <v/>
      </c>
      <c r="H2052" s="644" t="str">
        <f>IF($C2052="","",IFERROR(IF(_xlfn.XLOOKUP($C2052,tbl_StartedStatus[Bold ID],tbl_StartedStatus[Started])="Started","Yes",IF(_xlfn.XLOOKUP($C2052,tbl_StartedStatus[Bold ID],tbl_StartedStatus[Started])="No Show","No Show","")),""))</f>
        <v/>
      </c>
    </row>
    <row r="2053" spans="1:8" ht="15" customHeight="1" thickBot="1">
      <c r="A2053" s="38" t="str">
        <f>IF($C2053="","",IFERROR(_xlfn.XLOOKUP($C2053,'1.PrepList'!$I$2:$I$1500,'1.PrepList'!$G$2:$G$1500,"")&amp;"",""))</f>
        <v/>
      </c>
      <c r="B2053" s="38" t="str">
        <f>IF($C2053="","",IFERROR(_xlfn.XLOOKUP($C2053,'1.PrepList'!$I$2:$I$1500,'1.PrepList'!$H$2:$H$1500,"")&amp;"",""))</f>
        <v/>
      </c>
      <c r="D2053" s="38" t="str">
        <f>IF($C2053="","",IFERROR(_xlfn.XLOOKUP($C2053,'1.PrepList'!$I$2:$I$1500,'1.PrepList'!$J$2:$J$1500,"")&amp;"",""))</f>
        <v/>
      </c>
      <c r="E2053" s="38" t="str">
        <f>IF($C2053="","",IFERROR(_xlfn.XLOOKUP($C2053,'1.PrepList'!$I$2:$I$1500,'1.PrepList'!$N$2:$N$1500,"")&amp;"",""))</f>
        <v/>
      </c>
      <c r="F2053" s="638" t="str">
        <f>IF($C2053="","",IFERROR(_xlfn.XLOOKUP($C2053,'1.PrepList'!$I$2:$I$1500,'1.PrepList'!$K$2:$K$1500,"")&amp;"",""))</f>
        <v/>
      </c>
      <c r="H2053" s="644" t="str">
        <f>IF($C2053="","",IFERROR(IF(_xlfn.XLOOKUP($C2053,tbl_StartedStatus[Bold ID],tbl_StartedStatus[Started])="Started","Yes",IF(_xlfn.XLOOKUP($C2053,tbl_StartedStatus[Bold ID],tbl_StartedStatus[Started])="No Show","No Show","")),""))</f>
        <v/>
      </c>
    </row>
    <row r="2054" spans="1:8" ht="15" customHeight="1" thickBot="1">
      <c r="A2054" s="38" t="str">
        <f>IF($C2054="","",IFERROR(_xlfn.XLOOKUP($C2054,'1.PrepList'!$I$2:$I$1500,'1.PrepList'!$G$2:$G$1500,"")&amp;"",""))</f>
        <v/>
      </c>
      <c r="B2054" s="38" t="str">
        <f>IF($C2054="","",IFERROR(_xlfn.XLOOKUP($C2054,'1.PrepList'!$I$2:$I$1500,'1.PrepList'!$H$2:$H$1500,"")&amp;"",""))</f>
        <v/>
      </c>
      <c r="D2054" s="38" t="str">
        <f>IF($C2054="","",IFERROR(_xlfn.XLOOKUP($C2054,'1.PrepList'!$I$2:$I$1500,'1.PrepList'!$J$2:$J$1500,"")&amp;"",""))</f>
        <v/>
      </c>
      <c r="E2054" s="38" t="str">
        <f>IF($C2054="","",IFERROR(_xlfn.XLOOKUP($C2054,'1.PrepList'!$I$2:$I$1500,'1.PrepList'!$N$2:$N$1500,"")&amp;"",""))</f>
        <v/>
      </c>
      <c r="F2054" s="638" t="str">
        <f>IF($C2054="","",IFERROR(_xlfn.XLOOKUP($C2054,'1.PrepList'!$I$2:$I$1500,'1.PrepList'!$K$2:$K$1500,"")&amp;"",""))</f>
        <v/>
      </c>
      <c r="H2054" s="644" t="str">
        <f>IF($C2054="","",IFERROR(IF(_xlfn.XLOOKUP($C2054,tbl_StartedStatus[Bold ID],tbl_StartedStatus[Started])="Started","Yes",IF(_xlfn.XLOOKUP($C2054,tbl_StartedStatus[Bold ID],tbl_StartedStatus[Started])="No Show","No Show","")),""))</f>
        <v/>
      </c>
    </row>
    <row r="2055" spans="1:8" ht="15" customHeight="1" thickBot="1">
      <c r="A2055" s="38" t="str">
        <f>IF($C2055="","",IFERROR(_xlfn.XLOOKUP($C2055,'1.PrepList'!$I$2:$I$1500,'1.PrepList'!$G$2:$G$1500,"")&amp;"",""))</f>
        <v/>
      </c>
      <c r="B2055" s="38" t="str">
        <f>IF($C2055="","",IFERROR(_xlfn.XLOOKUP($C2055,'1.PrepList'!$I$2:$I$1500,'1.PrepList'!$H$2:$H$1500,"")&amp;"",""))</f>
        <v/>
      </c>
      <c r="D2055" s="38" t="str">
        <f>IF($C2055="","",IFERROR(_xlfn.XLOOKUP($C2055,'1.PrepList'!$I$2:$I$1500,'1.PrepList'!$J$2:$J$1500,"")&amp;"",""))</f>
        <v/>
      </c>
      <c r="E2055" s="38" t="str">
        <f>IF($C2055="","",IFERROR(_xlfn.XLOOKUP($C2055,'1.PrepList'!$I$2:$I$1500,'1.PrepList'!$N$2:$N$1500,"")&amp;"",""))</f>
        <v/>
      </c>
      <c r="F2055" s="638" t="str">
        <f>IF($C2055="","",IFERROR(_xlfn.XLOOKUP($C2055,'1.PrepList'!$I$2:$I$1500,'1.PrepList'!$K$2:$K$1500,"")&amp;"",""))</f>
        <v/>
      </c>
      <c r="H2055" s="644" t="str">
        <f>IF($C2055="","",IFERROR(IF(_xlfn.XLOOKUP($C2055,tbl_StartedStatus[Bold ID],tbl_StartedStatus[Started])="Started","Yes",IF(_xlfn.XLOOKUP($C2055,tbl_StartedStatus[Bold ID],tbl_StartedStatus[Started])="No Show","No Show","")),""))</f>
        <v/>
      </c>
    </row>
    <row r="2056" spans="1:8" ht="15" customHeight="1" thickBot="1">
      <c r="A2056" s="38" t="str">
        <f>IF($C2056="","",IFERROR(_xlfn.XLOOKUP($C2056,'1.PrepList'!$I$2:$I$1500,'1.PrepList'!$G$2:$G$1500,"")&amp;"",""))</f>
        <v/>
      </c>
      <c r="B2056" s="38" t="str">
        <f>IF($C2056="","",IFERROR(_xlfn.XLOOKUP($C2056,'1.PrepList'!$I$2:$I$1500,'1.PrepList'!$H$2:$H$1500,"")&amp;"",""))</f>
        <v/>
      </c>
      <c r="D2056" s="38" t="str">
        <f>IF($C2056="","",IFERROR(_xlfn.XLOOKUP($C2056,'1.PrepList'!$I$2:$I$1500,'1.PrepList'!$J$2:$J$1500,"")&amp;"",""))</f>
        <v/>
      </c>
      <c r="E2056" s="38" t="str">
        <f>IF($C2056="","",IFERROR(_xlfn.XLOOKUP($C2056,'1.PrepList'!$I$2:$I$1500,'1.PrepList'!$N$2:$N$1500,"")&amp;"",""))</f>
        <v/>
      </c>
      <c r="F2056" s="638" t="str">
        <f>IF($C2056="","",IFERROR(_xlfn.XLOOKUP($C2056,'1.PrepList'!$I$2:$I$1500,'1.PrepList'!$K$2:$K$1500,"")&amp;"",""))</f>
        <v/>
      </c>
      <c r="H2056" s="644" t="str">
        <f>IF($C2056="","",IFERROR(IF(_xlfn.XLOOKUP($C2056,tbl_StartedStatus[Bold ID],tbl_StartedStatus[Started])="Started","Yes",IF(_xlfn.XLOOKUP($C2056,tbl_StartedStatus[Bold ID],tbl_StartedStatus[Started])="No Show","No Show","")),""))</f>
        <v/>
      </c>
    </row>
    <row r="2057" spans="1:8" ht="15" customHeight="1" thickBot="1">
      <c r="A2057" s="38" t="str">
        <f>IF($C2057="","",IFERROR(_xlfn.XLOOKUP($C2057,'1.PrepList'!$I$2:$I$1500,'1.PrepList'!$G$2:$G$1500,"")&amp;"",""))</f>
        <v/>
      </c>
      <c r="B2057" s="38" t="str">
        <f>IF($C2057="","",IFERROR(_xlfn.XLOOKUP($C2057,'1.PrepList'!$I$2:$I$1500,'1.PrepList'!$H$2:$H$1500,"")&amp;"",""))</f>
        <v/>
      </c>
      <c r="D2057" s="38" t="str">
        <f>IF($C2057="","",IFERROR(_xlfn.XLOOKUP($C2057,'1.PrepList'!$I$2:$I$1500,'1.PrepList'!$J$2:$J$1500,"")&amp;"",""))</f>
        <v/>
      </c>
      <c r="E2057" s="38" t="str">
        <f>IF($C2057="","",IFERROR(_xlfn.XLOOKUP($C2057,'1.PrepList'!$I$2:$I$1500,'1.PrepList'!$N$2:$N$1500,"")&amp;"",""))</f>
        <v/>
      </c>
      <c r="F2057" s="638" t="str">
        <f>IF($C2057="","",IFERROR(_xlfn.XLOOKUP($C2057,'1.PrepList'!$I$2:$I$1500,'1.PrepList'!$K$2:$K$1500,"")&amp;"",""))</f>
        <v/>
      </c>
      <c r="H2057" s="644" t="str">
        <f>IF($C2057="","",IFERROR(IF(_xlfn.XLOOKUP($C2057,tbl_StartedStatus[Bold ID],tbl_StartedStatus[Started])="Started","Yes",IF(_xlfn.XLOOKUP($C2057,tbl_StartedStatus[Bold ID],tbl_StartedStatus[Started])="No Show","No Show","")),""))</f>
        <v/>
      </c>
    </row>
    <row r="2058" spans="1:8" ht="15" customHeight="1" thickBot="1">
      <c r="A2058" s="38" t="str">
        <f>IF($C2058="","",IFERROR(_xlfn.XLOOKUP($C2058,'1.PrepList'!$I$2:$I$1500,'1.PrepList'!$G$2:$G$1500,"")&amp;"",""))</f>
        <v/>
      </c>
      <c r="B2058" s="38" t="str">
        <f>IF($C2058="","",IFERROR(_xlfn.XLOOKUP($C2058,'1.PrepList'!$I$2:$I$1500,'1.PrepList'!$H$2:$H$1500,"")&amp;"",""))</f>
        <v/>
      </c>
      <c r="D2058" s="38" t="str">
        <f>IF($C2058="","",IFERROR(_xlfn.XLOOKUP($C2058,'1.PrepList'!$I$2:$I$1500,'1.PrepList'!$J$2:$J$1500,"")&amp;"",""))</f>
        <v/>
      </c>
      <c r="E2058" s="38" t="str">
        <f>IF($C2058="","",IFERROR(_xlfn.XLOOKUP($C2058,'1.PrepList'!$I$2:$I$1500,'1.PrepList'!$N$2:$N$1500,"")&amp;"",""))</f>
        <v/>
      </c>
      <c r="F2058" s="638" t="str">
        <f>IF($C2058="","",IFERROR(_xlfn.XLOOKUP($C2058,'1.PrepList'!$I$2:$I$1500,'1.PrepList'!$K$2:$K$1500,"")&amp;"",""))</f>
        <v/>
      </c>
      <c r="H2058" s="644" t="str">
        <f>IF($C2058="","",IFERROR(IF(_xlfn.XLOOKUP($C2058,tbl_StartedStatus[Bold ID],tbl_StartedStatus[Started])="Started","Yes",IF(_xlfn.XLOOKUP($C2058,tbl_StartedStatus[Bold ID],tbl_StartedStatus[Started])="No Show","No Show","")),""))</f>
        <v/>
      </c>
    </row>
    <row r="2059" spans="1:8" ht="15" customHeight="1" thickBot="1">
      <c r="A2059" s="38" t="str">
        <f>IF($C2059="","",IFERROR(_xlfn.XLOOKUP($C2059,'1.PrepList'!$I$2:$I$1500,'1.PrepList'!$G$2:$G$1500,"")&amp;"",""))</f>
        <v/>
      </c>
      <c r="B2059" s="38" t="str">
        <f>IF($C2059="","",IFERROR(_xlfn.XLOOKUP($C2059,'1.PrepList'!$I$2:$I$1500,'1.PrepList'!$H$2:$H$1500,"")&amp;"",""))</f>
        <v/>
      </c>
      <c r="D2059" s="38" t="str">
        <f>IF($C2059="","",IFERROR(_xlfn.XLOOKUP($C2059,'1.PrepList'!$I$2:$I$1500,'1.PrepList'!$J$2:$J$1500,"")&amp;"",""))</f>
        <v/>
      </c>
      <c r="E2059" s="38" t="str">
        <f>IF($C2059="","",IFERROR(_xlfn.XLOOKUP($C2059,'1.PrepList'!$I$2:$I$1500,'1.PrepList'!$N$2:$N$1500,"")&amp;"",""))</f>
        <v/>
      </c>
      <c r="F2059" s="638" t="str">
        <f>IF($C2059="","",IFERROR(_xlfn.XLOOKUP($C2059,'1.PrepList'!$I$2:$I$1500,'1.PrepList'!$K$2:$K$1500,"")&amp;"",""))</f>
        <v/>
      </c>
      <c r="H2059" s="644" t="str">
        <f>IF($C2059="","",IFERROR(IF(_xlfn.XLOOKUP($C2059,tbl_StartedStatus[Bold ID],tbl_StartedStatus[Started])="Started","Yes",IF(_xlfn.XLOOKUP($C2059,tbl_StartedStatus[Bold ID],tbl_StartedStatus[Started])="No Show","No Show","")),""))</f>
        <v/>
      </c>
    </row>
    <row r="2060" spans="1:8" ht="15" customHeight="1" thickBot="1">
      <c r="A2060" s="38" t="str">
        <f>IF($C2060="","",IFERROR(_xlfn.XLOOKUP($C2060,'1.PrepList'!$I$2:$I$1500,'1.PrepList'!$G$2:$G$1500,"")&amp;"",""))</f>
        <v/>
      </c>
      <c r="B2060" s="38" t="str">
        <f>IF($C2060="","",IFERROR(_xlfn.XLOOKUP($C2060,'1.PrepList'!$I$2:$I$1500,'1.PrepList'!$H$2:$H$1500,"")&amp;"",""))</f>
        <v/>
      </c>
      <c r="D2060" s="38" t="str">
        <f>IF($C2060="","",IFERROR(_xlfn.XLOOKUP($C2060,'1.PrepList'!$I$2:$I$1500,'1.PrepList'!$J$2:$J$1500,"")&amp;"",""))</f>
        <v/>
      </c>
      <c r="E2060" s="38" t="str">
        <f>IF($C2060="","",IFERROR(_xlfn.XLOOKUP($C2060,'1.PrepList'!$I$2:$I$1500,'1.PrepList'!$N$2:$N$1500,"")&amp;"",""))</f>
        <v/>
      </c>
      <c r="F2060" s="638" t="str">
        <f>IF($C2060="","",IFERROR(_xlfn.XLOOKUP($C2060,'1.PrepList'!$I$2:$I$1500,'1.PrepList'!$K$2:$K$1500,"")&amp;"",""))</f>
        <v/>
      </c>
      <c r="H2060" s="644" t="str">
        <f>IF($C2060="","",IFERROR(IF(_xlfn.XLOOKUP($C2060,tbl_StartedStatus[Bold ID],tbl_StartedStatus[Started])="Started","Yes",IF(_xlfn.XLOOKUP($C2060,tbl_StartedStatus[Bold ID],tbl_StartedStatus[Started])="No Show","No Show","")),""))</f>
        <v/>
      </c>
    </row>
    <row r="2061" spans="1:8" ht="15" customHeight="1" thickBot="1">
      <c r="A2061" s="38" t="str">
        <f>IF($C2061="","",IFERROR(_xlfn.XLOOKUP($C2061,'1.PrepList'!$I$2:$I$1500,'1.PrepList'!$G$2:$G$1500,"")&amp;"",""))</f>
        <v/>
      </c>
      <c r="B2061" s="38" t="str">
        <f>IF($C2061="","",IFERROR(_xlfn.XLOOKUP($C2061,'1.PrepList'!$I$2:$I$1500,'1.PrepList'!$H$2:$H$1500,"")&amp;"",""))</f>
        <v/>
      </c>
      <c r="D2061" s="38" t="str">
        <f>IF($C2061="","",IFERROR(_xlfn.XLOOKUP($C2061,'1.PrepList'!$I$2:$I$1500,'1.PrepList'!$J$2:$J$1500,"")&amp;"",""))</f>
        <v/>
      </c>
      <c r="E2061" s="38" t="str">
        <f>IF($C2061="","",IFERROR(_xlfn.XLOOKUP($C2061,'1.PrepList'!$I$2:$I$1500,'1.PrepList'!$N$2:$N$1500,"")&amp;"",""))</f>
        <v/>
      </c>
      <c r="F2061" s="638" t="str">
        <f>IF($C2061="","",IFERROR(_xlfn.XLOOKUP($C2061,'1.PrepList'!$I$2:$I$1500,'1.PrepList'!$K$2:$K$1500,"")&amp;"",""))</f>
        <v/>
      </c>
      <c r="H2061" s="644" t="str">
        <f>IF($C2061="","",IFERROR(IF(_xlfn.XLOOKUP($C2061,tbl_StartedStatus[Bold ID],tbl_StartedStatus[Started])="Started","Yes",IF(_xlfn.XLOOKUP($C2061,tbl_StartedStatus[Bold ID],tbl_StartedStatus[Started])="No Show","No Show","")),""))</f>
        <v/>
      </c>
    </row>
    <row r="2062" spans="1:8" ht="15" customHeight="1" thickBot="1">
      <c r="A2062" s="38" t="str">
        <f>IF($C2062="","",IFERROR(_xlfn.XLOOKUP($C2062,'1.PrepList'!$I$2:$I$1500,'1.PrepList'!$G$2:$G$1500,"")&amp;"",""))</f>
        <v/>
      </c>
      <c r="B2062" s="38" t="str">
        <f>IF($C2062="","",IFERROR(_xlfn.XLOOKUP($C2062,'1.PrepList'!$I$2:$I$1500,'1.PrepList'!$H$2:$H$1500,"")&amp;"",""))</f>
        <v/>
      </c>
      <c r="D2062" s="38" t="str">
        <f>IF($C2062="","",IFERROR(_xlfn.XLOOKUP($C2062,'1.PrepList'!$I$2:$I$1500,'1.PrepList'!$J$2:$J$1500,"")&amp;"",""))</f>
        <v/>
      </c>
      <c r="E2062" s="38" t="str">
        <f>IF($C2062="","",IFERROR(_xlfn.XLOOKUP($C2062,'1.PrepList'!$I$2:$I$1500,'1.PrepList'!$N$2:$N$1500,"")&amp;"",""))</f>
        <v/>
      </c>
      <c r="F2062" s="638" t="str">
        <f>IF($C2062="","",IFERROR(_xlfn.XLOOKUP($C2062,'1.PrepList'!$I$2:$I$1500,'1.PrepList'!$K$2:$K$1500,"")&amp;"",""))</f>
        <v/>
      </c>
      <c r="H2062" s="644" t="str">
        <f>IF($C2062="","",IFERROR(IF(_xlfn.XLOOKUP($C2062,tbl_StartedStatus[Bold ID],tbl_StartedStatus[Started])="Started","Yes",IF(_xlfn.XLOOKUP($C2062,tbl_StartedStatus[Bold ID],tbl_StartedStatus[Started])="No Show","No Show","")),""))</f>
        <v/>
      </c>
    </row>
    <row r="2063" spans="1:8" ht="15" customHeight="1" thickBot="1">
      <c r="A2063" s="38" t="str">
        <f>IF($C2063="","",IFERROR(_xlfn.XLOOKUP($C2063,'1.PrepList'!$I$2:$I$1500,'1.PrepList'!$G$2:$G$1500,"")&amp;"",""))</f>
        <v/>
      </c>
      <c r="B2063" s="38" t="str">
        <f>IF($C2063="","",IFERROR(_xlfn.XLOOKUP($C2063,'1.PrepList'!$I$2:$I$1500,'1.PrepList'!$H$2:$H$1500,"")&amp;"",""))</f>
        <v/>
      </c>
      <c r="D2063" s="38" t="str">
        <f>IF($C2063="","",IFERROR(_xlfn.XLOOKUP($C2063,'1.PrepList'!$I$2:$I$1500,'1.PrepList'!$J$2:$J$1500,"")&amp;"",""))</f>
        <v/>
      </c>
      <c r="E2063" s="38" t="str">
        <f>IF($C2063="","",IFERROR(_xlfn.XLOOKUP($C2063,'1.PrepList'!$I$2:$I$1500,'1.PrepList'!$N$2:$N$1500,"")&amp;"",""))</f>
        <v/>
      </c>
      <c r="F2063" s="638" t="str">
        <f>IF($C2063="","",IFERROR(_xlfn.XLOOKUP($C2063,'1.PrepList'!$I$2:$I$1500,'1.PrepList'!$K$2:$K$1500,"")&amp;"",""))</f>
        <v/>
      </c>
      <c r="H2063" s="644" t="str">
        <f>IF($C2063="","",IFERROR(IF(_xlfn.XLOOKUP($C2063,tbl_StartedStatus[Bold ID],tbl_StartedStatus[Started])="Started","Yes",IF(_xlfn.XLOOKUP($C2063,tbl_StartedStatus[Bold ID],tbl_StartedStatus[Started])="No Show","No Show","")),""))</f>
        <v/>
      </c>
    </row>
    <row r="2064" spans="1:8" ht="15" customHeight="1" thickBot="1">
      <c r="A2064" s="38" t="str">
        <f>IF($C2064="","",IFERROR(_xlfn.XLOOKUP($C2064,'1.PrepList'!$I$2:$I$1500,'1.PrepList'!$G$2:$G$1500,"")&amp;"",""))</f>
        <v/>
      </c>
      <c r="B2064" s="38" t="str">
        <f>IF($C2064="","",IFERROR(_xlfn.XLOOKUP($C2064,'1.PrepList'!$I$2:$I$1500,'1.PrepList'!$H$2:$H$1500,"")&amp;"",""))</f>
        <v/>
      </c>
      <c r="D2064" s="38" t="str">
        <f>IF($C2064="","",IFERROR(_xlfn.XLOOKUP($C2064,'1.PrepList'!$I$2:$I$1500,'1.PrepList'!$J$2:$J$1500,"")&amp;"",""))</f>
        <v/>
      </c>
      <c r="E2064" s="38" t="str">
        <f>IF($C2064="","",IFERROR(_xlfn.XLOOKUP($C2064,'1.PrepList'!$I$2:$I$1500,'1.PrepList'!$N$2:$N$1500,"")&amp;"",""))</f>
        <v/>
      </c>
      <c r="F2064" s="638" t="str">
        <f>IF($C2064="","",IFERROR(_xlfn.XLOOKUP($C2064,'1.PrepList'!$I$2:$I$1500,'1.PrepList'!$K$2:$K$1500,"")&amp;"",""))</f>
        <v/>
      </c>
      <c r="H2064" s="644" t="str">
        <f>IF($C2064="","",IFERROR(IF(_xlfn.XLOOKUP($C2064,tbl_StartedStatus[Bold ID],tbl_StartedStatus[Started])="Started","Yes",IF(_xlfn.XLOOKUP($C2064,tbl_StartedStatus[Bold ID],tbl_StartedStatus[Started])="No Show","No Show","")),""))</f>
        <v/>
      </c>
    </row>
    <row r="2065" spans="1:9" ht="15" customHeight="1" thickBot="1">
      <c r="A2065" s="38" t="str">
        <f>IF($C2065="","",IFERROR(_xlfn.XLOOKUP($C2065,'1.PrepList'!$I$2:$I$1500,'1.PrepList'!$G$2:$G$1500,"")&amp;"",""))</f>
        <v/>
      </c>
      <c r="B2065" s="38" t="str">
        <f>IF($C2065="","",IFERROR(_xlfn.XLOOKUP($C2065,'1.PrepList'!$I$2:$I$1500,'1.PrepList'!$H$2:$H$1500,"")&amp;"",""))</f>
        <v/>
      </c>
      <c r="D2065" s="38" t="str">
        <f>IF($C2065="","",IFERROR(_xlfn.XLOOKUP($C2065,'1.PrepList'!$I$2:$I$1500,'1.PrepList'!$J$2:$J$1500,"")&amp;"",""))</f>
        <v/>
      </c>
      <c r="E2065" s="38" t="str">
        <f>IF($C2065="","",IFERROR(_xlfn.XLOOKUP($C2065,'1.PrepList'!$I$2:$I$1500,'1.PrepList'!$N$2:$N$1500,"")&amp;"",""))</f>
        <v/>
      </c>
      <c r="F2065" s="638" t="str">
        <f>IF($C2065="","",IFERROR(_xlfn.XLOOKUP($C2065,'1.PrepList'!$I$2:$I$1500,'1.PrepList'!$K$2:$K$1500,"")&amp;"",""))</f>
        <v/>
      </c>
      <c r="H2065" s="644" t="str">
        <f>IF($C2065="","",IFERROR(IF(_xlfn.XLOOKUP($C2065,tbl_StartedStatus[Bold ID],tbl_StartedStatus[Started])="Started","Yes",IF(_xlfn.XLOOKUP($C2065,tbl_StartedStatus[Bold ID],tbl_StartedStatus[Started])="No Show","No Show","")),""))</f>
        <v/>
      </c>
    </row>
    <row r="2066" spans="1:9" ht="15" customHeight="1" thickBot="1">
      <c r="A2066" s="38" t="str">
        <f>IF($C2066="","",IFERROR(_xlfn.XLOOKUP($C2066,'1.PrepList'!$I$2:$I$1500,'1.PrepList'!$G$2:$G$1500,"")&amp;"",""))</f>
        <v/>
      </c>
      <c r="B2066" s="38" t="str">
        <f>IF($C2066="","",IFERROR(_xlfn.XLOOKUP($C2066,'1.PrepList'!$I$2:$I$1500,'1.PrepList'!$H$2:$H$1500,"")&amp;"",""))</f>
        <v/>
      </c>
      <c r="D2066" s="38" t="str">
        <f>IF($C2066="","",IFERROR(_xlfn.XLOOKUP($C2066,'1.PrepList'!$I$2:$I$1500,'1.PrepList'!$J$2:$J$1500,"")&amp;"",""))</f>
        <v/>
      </c>
      <c r="E2066" s="38" t="str">
        <f>IF($C2066="","",IFERROR(_xlfn.XLOOKUP($C2066,'1.PrepList'!$I$2:$I$1500,'1.PrepList'!$N$2:$N$1500,"")&amp;"",""))</f>
        <v/>
      </c>
      <c r="F2066" s="638" t="str">
        <f>IF($C2066="","",IFERROR(_xlfn.XLOOKUP($C2066,'1.PrepList'!$I$2:$I$1500,'1.PrepList'!$K$2:$K$1500,"")&amp;"",""))</f>
        <v/>
      </c>
      <c r="H2066" s="644" t="str">
        <f>IF($C2066="","",IFERROR(IF(_xlfn.XLOOKUP($C2066,tbl_StartedStatus[Bold ID],tbl_StartedStatus[Started])="Started","Yes",IF(_xlfn.XLOOKUP($C2066,tbl_StartedStatus[Bold ID],tbl_StartedStatus[Started])="No Show","No Show","")),""))</f>
        <v/>
      </c>
    </row>
    <row r="2067" spans="1:9" ht="15" customHeight="1" thickBot="1">
      <c r="A2067" s="38" t="str">
        <f>IF($C2067="","",IFERROR(_xlfn.XLOOKUP($C2067,'1.PrepList'!$I$2:$I$1500,'1.PrepList'!$G$2:$G$1500,"")&amp;"",""))</f>
        <v/>
      </c>
      <c r="B2067" s="38" t="str">
        <f>IF($C2067="","",IFERROR(_xlfn.XLOOKUP($C2067,'1.PrepList'!$I$2:$I$1500,'1.PrepList'!$H$2:$H$1500,"")&amp;"",""))</f>
        <v/>
      </c>
      <c r="D2067" s="38" t="str">
        <f>IF($C2067="","",IFERROR(_xlfn.XLOOKUP($C2067,'1.PrepList'!$I$2:$I$1500,'1.PrepList'!$J$2:$J$1500,"")&amp;"",""))</f>
        <v/>
      </c>
      <c r="E2067" s="38" t="str">
        <f>IF($C2067="","",IFERROR(_xlfn.XLOOKUP($C2067,'1.PrepList'!$I$2:$I$1500,'1.PrepList'!$N$2:$N$1500,"")&amp;"",""))</f>
        <v/>
      </c>
      <c r="F2067" s="638" t="str">
        <f>IF($C2067="","",IFERROR(_xlfn.XLOOKUP($C2067,'1.PrepList'!$I$2:$I$1500,'1.PrepList'!$K$2:$K$1500,"")&amp;"",""))</f>
        <v/>
      </c>
      <c r="H2067" s="644" t="str">
        <f>IF($C2067="","",IFERROR(IF(_xlfn.XLOOKUP($C2067,tbl_StartedStatus[Bold ID],tbl_StartedStatus[Started])="Started","Yes",IF(_xlfn.XLOOKUP($C2067,tbl_StartedStatus[Bold ID],tbl_StartedStatus[Started])="No Show","No Show","")),""))</f>
        <v/>
      </c>
    </row>
    <row r="2068" spans="1:9" ht="15" customHeight="1" thickBot="1">
      <c r="A2068" s="38" t="str">
        <f>IF($C2068="","",IFERROR(_xlfn.XLOOKUP($C2068,'1.PrepList'!$I$2:$I$1500,'1.PrepList'!$G$2:$G$1500,"")&amp;"",""))</f>
        <v/>
      </c>
      <c r="B2068" s="38" t="str">
        <f>IF($C2068="","",IFERROR(_xlfn.XLOOKUP($C2068,'1.PrepList'!$I$2:$I$1500,'1.PrepList'!$H$2:$H$1500,"")&amp;"",""))</f>
        <v/>
      </c>
      <c r="D2068" s="38" t="str">
        <f>IF($C2068="","",IFERROR(_xlfn.XLOOKUP($C2068,'1.PrepList'!$I$2:$I$1500,'1.PrepList'!$J$2:$J$1500,"")&amp;"",""))</f>
        <v/>
      </c>
      <c r="E2068" s="38" t="str">
        <f>IF($C2068="","",IFERROR(_xlfn.XLOOKUP($C2068,'1.PrepList'!$I$2:$I$1500,'1.PrepList'!$N$2:$N$1500,"")&amp;"",""))</f>
        <v/>
      </c>
      <c r="F2068" s="638" t="str">
        <f>IF($C2068="","",IFERROR(_xlfn.XLOOKUP($C2068,'1.PrepList'!$I$2:$I$1500,'1.PrepList'!$K$2:$K$1500,"")&amp;"",""))</f>
        <v/>
      </c>
      <c r="H2068" s="644" t="str">
        <f>IF($C2068="","",IFERROR(IF(_xlfn.XLOOKUP($C2068,tbl_StartedStatus[Bold ID],tbl_StartedStatus[Started])="Started","Yes",IF(_xlfn.XLOOKUP($C2068,tbl_StartedStatus[Bold ID],tbl_StartedStatus[Started])="No Show","No Show","")),""))</f>
        <v/>
      </c>
    </row>
    <row r="2069" spans="1:9" ht="15" customHeight="1" thickBot="1">
      <c r="A2069" s="38" t="str">
        <f>IF($C2069="","",IFERROR(_xlfn.XLOOKUP($C2069,'1.PrepList'!$I$2:$I$1500,'1.PrepList'!$G$2:$G$1500,"")&amp;"",""))</f>
        <v/>
      </c>
      <c r="B2069" s="38" t="str">
        <f>IF($C2069="","",IFERROR(_xlfn.XLOOKUP($C2069,'1.PrepList'!$I$2:$I$1500,'1.PrepList'!$H$2:$H$1500,"")&amp;"",""))</f>
        <v/>
      </c>
      <c r="D2069" s="38" t="str">
        <f>IF($C2069="","",IFERROR(_xlfn.XLOOKUP($C2069,'1.PrepList'!$I$2:$I$1500,'1.PrepList'!$J$2:$J$1500,"")&amp;"",""))</f>
        <v/>
      </c>
      <c r="E2069" s="38" t="str">
        <f>IF($C2069="","",IFERROR(_xlfn.XLOOKUP($C2069,'1.PrepList'!$I$2:$I$1500,'1.PrepList'!$N$2:$N$1500,"")&amp;"",""))</f>
        <v/>
      </c>
      <c r="F2069" s="638" t="str">
        <f>IF($C2069="","",IFERROR(_xlfn.XLOOKUP($C2069,'1.PrepList'!$I$2:$I$1500,'1.PrepList'!$K$2:$K$1500,"")&amp;"",""))</f>
        <v/>
      </c>
      <c r="H2069" s="644" t="str">
        <f>IF($C2069="","",IFERROR(IF(_xlfn.XLOOKUP($C2069,tbl_StartedStatus[Bold ID],tbl_StartedStatus[Started])="Started","Yes",IF(_xlfn.XLOOKUP($C2069,tbl_StartedStatus[Bold ID],tbl_StartedStatus[Started])="No Show","No Show","")),""))</f>
        <v/>
      </c>
    </row>
    <row r="2070" spans="1:9" ht="15" customHeight="1" thickBot="1">
      <c r="A2070" s="38" t="str">
        <f>IF($C2070="","",IFERROR(_xlfn.XLOOKUP($C2070,'1.PrepList'!$I$2:$I$1500,'1.PrepList'!$G$2:$G$1500,"")&amp;"",""))</f>
        <v/>
      </c>
      <c r="B2070" s="38" t="str">
        <f>IF($C2070="","",IFERROR(_xlfn.XLOOKUP($C2070,'1.PrepList'!$I$2:$I$1500,'1.PrepList'!$H$2:$H$1500,"")&amp;"",""))</f>
        <v/>
      </c>
      <c r="D2070" s="38" t="str">
        <f>IF($C2070="","",IFERROR(_xlfn.XLOOKUP($C2070,'1.PrepList'!$I$2:$I$1500,'1.PrepList'!$J$2:$J$1500,"")&amp;"",""))</f>
        <v/>
      </c>
      <c r="E2070" s="38" t="str">
        <f>IF($C2070="","",IFERROR(_xlfn.XLOOKUP($C2070,'1.PrepList'!$I$2:$I$1500,'1.PrepList'!$N$2:$N$1500,"")&amp;"",""))</f>
        <v/>
      </c>
      <c r="F2070" s="638" t="str">
        <f>IF($C2070="","",IFERROR(_xlfn.XLOOKUP($C2070,'1.PrepList'!$I$2:$I$1500,'1.PrepList'!$K$2:$K$1500,"")&amp;"",""))</f>
        <v/>
      </c>
      <c r="H2070" s="644" t="str">
        <f>IF($C2070="","",IFERROR(IF(_xlfn.XLOOKUP($C2070,tbl_StartedStatus[Bold ID],tbl_StartedStatus[Started])="Started","Yes",IF(_xlfn.XLOOKUP($C2070,tbl_StartedStatus[Bold ID],tbl_StartedStatus[Started])="No Show","No Show","")),""))</f>
        <v/>
      </c>
    </row>
    <row r="2071" spans="1:9" ht="15" customHeight="1" thickBot="1">
      <c r="A2071" s="38" t="str">
        <f>IF($C2071="","",IFERROR(_xlfn.XLOOKUP($C2071,'1.PrepList'!$I$2:$I$1500,'1.PrepList'!$G$2:$G$1500,"")&amp;"",""))</f>
        <v/>
      </c>
      <c r="B2071" s="38" t="str">
        <f>IF($C2071="","",IFERROR(_xlfn.XLOOKUP($C2071,'1.PrepList'!$I$2:$I$1500,'1.PrepList'!$H$2:$H$1500,"")&amp;"",""))</f>
        <v/>
      </c>
      <c r="D2071" s="38" t="str">
        <f>IF($C2071="","",IFERROR(_xlfn.XLOOKUP($C2071,'1.PrepList'!$I$2:$I$1500,'1.PrepList'!$J$2:$J$1500,"")&amp;"",""))</f>
        <v/>
      </c>
      <c r="E2071" s="38" t="str">
        <f>IF($C2071="","",IFERROR(_xlfn.XLOOKUP($C2071,'1.PrepList'!$I$2:$I$1500,'1.PrepList'!$N$2:$N$1500,"")&amp;"",""))</f>
        <v/>
      </c>
      <c r="F2071" s="638" t="str">
        <f>IF($C2071="","",IFERROR(_xlfn.XLOOKUP($C2071,'1.PrepList'!$I$2:$I$1500,'1.PrepList'!$K$2:$K$1500,"")&amp;"",""))</f>
        <v/>
      </c>
      <c r="H2071" s="644" t="str">
        <f>IF($C2071="","",IFERROR(IF(_xlfn.XLOOKUP($C2071,tbl_StartedStatus[Bold ID],tbl_StartedStatus[Started])="Started","Yes",IF(_xlfn.XLOOKUP($C2071,tbl_StartedStatus[Bold ID],tbl_StartedStatus[Started])="No Show","No Show","")),""))</f>
        <v/>
      </c>
    </row>
    <row r="2072" spans="1:9" ht="15" customHeight="1" thickBot="1">
      <c r="A2072" s="38" t="str">
        <f>IF($C2072="","",IFERROR(_xlfn.XLOOKUP($C2072,'1.PrepList'!$I$2:$I$1500,'1.PrepList'!$G$2:$G$1500,"")&amp;"",""))</f>
        <v/>
      </c>
      <c r="B2072" s="38" t="str">
        <f>IF($C2072="","",IFERROR(_xlfn.XLOOKUP($C2072,'1.PrepList'!$I$2:$I$1500,'1.PrepList'!$H$2:$H$1500,"")&amp;"",""))</f>
        <v/>
      </c>
      <c r="D2072" s="38" t="str">
        <f>IF($C2072="","",IFERROR(_xlfn.XLOOKUP($C2072,'1.PrepList'!$I$2:$I$1500,'1.PrepList'!$J$2:$J$1500,"")&amp;"",""))</f>
        <v/>
      </c>
      <c r="E2072" s="38" t="str">
        <f>IF($C2072="","",IFERROR(_xlfn.XLOOKUP($C2072,'1.PrepList'!$I$2:$I$1500,'1.PrepList'!$N$2:$N$1500,"")&amp;"",""))</f>
        <v/>
      </c>
      <c r="F2072" s="638" t="str">
        <f>IF($C2072="","",IFERROR(_xlfn.XLOOKUP($C2072,'1.PrepList'!$I$2:$I$1500,'1.PrepList'!$K$2:$K$1500,"")&amp;"",""))</f>
        <v/>
      </c>
      <c r="H2072" s="644" t="str">
        <f>IF($C2072="","",IFERROR(IF(_xlfn.XLOOKUP($C2072,tbl_StartedStatus[Bold ID],tbl_StartedStatus[Started])="Started","Yes",IF(_xlfn.XLOOKUP($C2072,tbl_StartedStatus[Bold ID],tbl_StartedStatus[Started])="No Show","No Show","")),""))</f>
        <v/>
      </c>
    </row>
    <row r="2073" spans="1:9" ht="15" customHeight="1" thickBot="1">
      <c r="A2073" s="38" t="str">
        <f>IF($C2073="","",IFERROR(_xlfn.XLOOKUP($C2073,'1.PrepList'!$I$2:$I$1500,'1.PrepList'!$G$2:$G$1500,"")&amp;"",""))</f>
        <v/>
      </c>
      <c r="B2073" s="38" t="str">
        <f>IF($C2073="","",IFERROR(_xlfn.XLOOKUP($C2073,'1.PrepList'!$I$2:$I$1500,'1.PrepList'!$H$2:$H$1500,"")&amp;"",""))</f>
        <v/>
      </c>
      <c r="D2073" s="38" t="str">
        <f>IF($C2073="","",IFERROR(_xlfn.XLOOKUP($C2073,'1.PrepList'!$I$2:$I$1500,'1.PrepList'!$J$2:$J$1500,"")&amp;"",""))</f>
        <v/>
      </c>
      <c r="E2073" s="38" t="str">
        <f>IF($C2073="","",IFERROR(_xlfn.XLOOKUP($C2073,'1.PrepList'!$I$2:$I$1500,'1.PrepList'!$N$2:$N$1500,"")&amp;"",""))</f>
        <v/>
      </c>
      <c r="F2073" s="638" t="str">
        <f>IF($C2073="","",IFERROR(_xlfn.XLOOKUP($C2073,'1.PrepList'!$I$2:$I$1500,'1.PrepList'!$K$2:$K$1500,"")&amp;"",""))</f>
        <v/>
      </c>
      <c r="H2073" s="644" t="str">
        <f>IF($C2073="","",IFERROR(IF(_xlfn.XLOOKUP($C2073,tbl_StartedStatus[Bold ID],tbl_StartedStatus[Started])="Started","Yes",IF(_xlfn.XLOOKUP($C2073,tbl_StartedStatus[Bold ID],tbl_StartedStatus[Started])="No Show","No Show","")),""))</f>
        <v/>
      </c>
    </row>
    <row r="2074" spans="1:9" ht="15" customHeight="1" thickBot="1">
      <c r="A2074" s="38" t="str">
        <f>IF($C2074="","",IFERROR(_xlfn.XLOOKUP($C2074,'1.PrepList'!$I$2:$I$1500,'1.PrepList'!$G$2:$G$1500,"")&amp;"",""))</f>
        <v/>
      </c>
      <c r="B2074" s="38" t="str">
        <f>IF($C2074="","",IFERROR(_xlfn.XLOOKUP($C2074,'1.PrepList'!$I$2:$I$1500,'1.PrepList'!$H$2:$H$1500,"")&amp;"",""))</f>
        <v/>
      </c>
      <c r="D2074" s="38" t="str">
        <f>IF($C2074="","",IFERROR(_xlfn.XLOOKUP($C2074,'1.PrepList'!$I$2:$I$1500,'1.PrepList'!$J$2:$J$1500,"")&amp;"",""))</f>
        <v/>
      </c>
      <c r="E2074" s="38" t="str">
        <f>IF($C2074="","",IFERROR(_xlfn.XLOOKUP($C2074,'1.PrepList'!$I$2:$I$1500,'1.PrepList'!$N$2:$N$1500,"")&amp;"",""))</f>
        <v/>
      </c>
      <c r="F2074" s="638" t="str">
        <f>IF($C2074="","",IFERROR(_xlfn.XLOOKUP($C2074,'1.PrepList'!$I$2:$I$1500,'1.PrepList'!$K$2:$K$1500,"")&amp;"",""))</f>
        <v/>
      </c>
      <c r="H2074" s="644" t="str">
        <f>IF($C2074="","",IFERROR(IF(_xlfn.XLOOKUP($C2074,tbl_StartedStatus[Bold ID],tbl_StartedStatus[Started])="Started","Yes",IF(_xlfn.XLOOKUP($C2074,tbl_StartedStatus[Bold ID],tbl_StartedStatus[Started])="No Show","No Show","")),""))</f>
        <v/>
      </c>
    </row>
    <row r="2075" spans="1:9" ht="15" customHeight="1" thickBot="1">
      <c r="A2075" s="38" t="str">
        <f>IF($C2075="","",IFERROR(_xlfn.XLOOKUP($C2075,'1.PrepList'!$I$2:$I$1500,'1.PrepList'!$G$2:$G$1500,"")&amp;"",""))</f>
        <v/>
      </c>
      <c r="B2075" s="38" t="str">
        <f>IF($C2075="","",IFERROR(_xlfn.XLOOKUP($C2075,'1.PrepList'!$I$2:$I$1500,'1.PrepList'!$H$2:$H$1500,"")&amp;"",""))</f>
        <v/>
      </c>
      <c r="D2075" s="38" t="str">
        <f>IF($C2075="","",IFERROR(_xlfn.XLOOKUP($C2075,'1.PrepList'!$I$2:$I$1500,'1.PrepList'!$J$2:$J$1500,"")&amp;"",""))</f>
        <v/>
      </c>
      <c r="E2075" s="38" t="str">
        <f>IF($C2075="","",IFERROR(_xlfn.XLOOKUP($C2075,'1.PrepList'!$I$2:$I$1500,'1.PrepList'!$N$2:$N$1500,"")&amp;"",""))</f>
        <v/>
      </c>
      <c r="F2075" s="638" t="str">
        <f>IF($C2075="","",IFERROR(_xlfn.XLOOKUP($C2075,'1.PrepList'!$I$2:$I$1500,'1.PrepList'!$K$2:$K$1500,"")&amp;"",""))</f>
        <v/>
      </c>
      <c r="H2075" s="644" t="str">
        <f>IF($C2075="","",IFERROR(IF(_xlfn.XLOOKUP($C2075,tbl_StartedStatus[Bold ID],tbl_StartedStatus[Started])="Started","Yes",IF(_xlfn.XLOOKUP($C2075,tbl_StartedStatus[Bold ID],tbl_StartedStatus[Started])="No Show","No Show","")),""))</f>
        <v/>
      </c>
    </row>
    <row r="2076" spans="1:9" ht="15" customHeight="1" thickBot="1">
      <c r="A2076" s="38" t="str">
        <f>IF($C2076="","",IFERROR(_xlfn.XLOOKUP($C2076,'1.PrepList'!$I$2:$I$1500,'1.PrepList'!$G$2:$G$1500,"")&amp;"",""))</f>
        <v/>
      </c>
      <c r="B2076" s="38" t="str">
        <f>IF($C2076="","",IFERROR(_xlfn.XLOOKUP($C2076,'1.PrepList'!$I$2:$I$1500,'1.PrepList'!$H$2:$H$1500,"")&amp;"",""))</f>
        <v/>
      </c>
      <c r="D2076" s="38" t="str">
        <f>IF($C2076="","",IFERROR(_xlfn.XLOOKUP($C2076,'1.PrepList'!$I$2:$I$1500,'1.PrepList'!$J$2:$J$1500,"")&amp;"",""))</f>
        <v/>
      </c>
      <c r="E2076" s="38" t="str">
        <f>IF($C2076="","",IFERROR(_xlfn.XLOOKUP($C2076,'1.PrepList'!$I$2:$I$1500,'1.PrepList'!$N$2:$N$1500,"")&amp;"",""))</f>
        <v/>
      </c>
      <c r="F2076" s="638" t="str">
        <f>IF($C2076="","",IFERROR(_xlfn.XLOOKUP($C2076,'1.PrepList'!$I$2:$I$1500,'1.PrepList'!$K$2:$K$1500,"")&amp;"",""))</f>
        <v/>
      </c>
      <c r="H2076" s="644" t="str">
        <f>IF($C2076="","",IFERROR(IF(_xlfn.XLOOKUP($C2076,tbl_StartedStatus[Bold ID],tbl_StartedStatus[Started])="Started","Yes",IF(_xlfn.XLOOKUP($C2076,tbl_StartedStatus[Bold ID],tbl_StartedStatus[Started])="No Show","No Show","")),""))</f>
        <v/>
      </c>
    </row>
    <row r="2077" spans="1:9" ht="15" customHeight="1" thickBot="1">
      <c r="A2077" s="38" t="str">
        <f>IF($C2077="","",IFERROR(_xlfn.XLOOKUP($C2077,'1.PrepList'!$I$2:$I$1500,'1.PrepList'!$G$2:$G$1500,"")&amp;"",""))</f>
        <v/>
      </c>
      <c r="B2077" s="38" t="str">
        <f>IF($C2077="","",IFERROR(_xlfn.XLOOKUP($C2077,'1.PrepList'!$I$2:$I$1500,'1.PrepList'!$H$2:$H$1500,"")&amp;"",""))</f>
        <v/>
      </c>
      <c r="D2077" s="38" t="str">
        <f>IF($C2077="","",IFERROR(_xlfn.XLOOKUP($C2077,'1.PrepList'!$I$2:$I$1500,'1.PrepList'!$J$2:$J$1500,"")&amp;"",""))</f>
        <v/>
      </c>
      <c r="E2077" s="38" t="str">
        <f>IF($C2077="","",IFERROR(_xlfn.XLOOKUP($C2077,'1.PrepList'!$I$2:$I$1500,'1.PrepList'!$N$2:$N$1500,"")&amp;"",""))</f>
        <v/>
      </c>
      <c r="F2077" s="638" t="str">
        <f>IF($C2077="","",IFERROR(_xlfn.XLOOKUP($C2077,'1.PrepList'!$I$2:$I$1500,'1.PrepList'!$K$2:$K$1500,"")&amp;"",""))</f>
        <v/>
      </c>
      <c r="H2077" s="644" t="str">
        <f>IF($C2077="","",IFERROR(IF(_xlfn.XLOOKUP($C2077,tbl_StartedStatus[Bold ID],tbl_StartedStatus[Started])="Started","Yes",IF(_xlfn.XLOOKUP($C2077,tbl_StartedStatus[Bold ID],tbl_StartedStatus[Started])="No Show","No Show","")),""))</f>
        <v/>
      </c>
    </row>
    <row r="2078" spans="1:9" s="640" customFormat="1" ht="15" customHeight="1" thickBot="1">
      <c r="A2078" s="38" t="str">
        <f>IF($C2078="","",IFERROR(_xlfn.XLOOKUP($C2078,'1.PrepList'!$I$2:$I$1500,'1.PrepList'!$G$2:$G$1500,"")&amp;"",""))</f>
        <v/>
      </c>
      <c r="B2078" s="38" t="str">
        <f>IF($C2078="","",IFERROR(_xlfn.XLOOKUP($C2078,'1.PrepList'!$I$2:$I$1500,'1.PrepList'!$H$2:$H$1500,"")&amp;"",""))</f>
        <v/>
      </c>
      <c r="C2078" s="638"/>
      <c r="D2078" s="38" t="str">
        <f>IF($C2078="","",IFERROR(_xlfn.XLOOKUP($C2078,'1.PrepList'!$I$2:$I$1500,'1.PrepList'!$J$2:$J$1500,"")&amp;"",""))</f>
        <v/>
      </c>
      <c r="E2078" s="38" t="str">
        <f>IF($C2078="","",IFERROR(_xlfn.XLOOKUP($C2078,'1.PrepList'!$I$2:$I$1500,'1.PrepList'!$N$2:$N$1500,"")&amp;"",""))</f>
        <v/>
      </c>
      <c r="F2078" s="638" t="str">
        <f>IF($C2078="","",IFERROR(_xlfn.XLOOKUP($C2078,'1.PrepList'!$I$2:$I$1500,'1.PrepList'!$K$2:$K$1500,"")&amp;"",""))</f>
        <v/>
      </c>
      <c r="G2078" s="638"/>
      <c r="H2078" s="644" t="str">
        <f>IF($C2078="","",IFERROR(IF(_xlfn.XLOOKUP($C2078,tbl_StartedStatus[Bold ID],tbl_StartedStatus[Started])="Started","Yes",IF(_xlfn.XLOOKUP($C2078,tbl_StartedStatus[Bold ID],tbl_StartedStatus[Started])="No Show","No Show","")),""))</f>
        <v/>
      </c>
      <c r="I2078" s="638"/>
    </row>
    <row r="2079" spans="1:9" s="640" customFormat="1" ht="15" customHeight="1" thickBot="1">
      <c r="A2079" s="38" t="str">
        <f>IF($C2079="","",IFERROR(_xlfn.XLOOKUP($C2079,'1.PrepList'!$I$2:$I$1500,'1.PrepList'!$G$2:$G$1500,"")&amp;"",""))</f>
        <v/>
      </c>
      <c r="B2079" s="38" t="str">
        <f>IF($C2079="","",IFERROR(_xlfn.XLOOKUP($C2079,'1.PrepList'!$I$2:$I$1500,'1.PrepList'!$H$2:$H$1500,"")&amp;"",""))</f>
        <v/>
      </c>
      <c r="C2079" s="638"/>
      <c r="D2079" s="38" t="str">
        <f>IF($C2079="","",IFERROR(_xlfn.XLOOKUP($C2079,'1.PrepList'!$I$2:$I$1500,'1.PrepList'!$J$2:$J$1500,"")&amp;"",""))</f>
        <v/>
      </c>
      <c r="E2079" s="38" t="str">
        <f>IF($C2079="","",IFERROR(_xlfn.XLOOKUP($C2079,'1.PrepList'!$I$2:$I$1500,'1.PrepList'!$N$2:$N$1500,"")&amp;"",""))</f>
        <v/>
      </c>
      <c r="F2079" s="638" t="str">
        <f>IF($C2079="","",IFERROR(_xlfn.XLOOKUP($C2079,'1.PrepList'!$I$2:$I$1500,'1.PrepList'!$K$2:$K$1500,"")&amp;"",""))</f>
        <v/>
      </c>
      <c r="G2079" s="638"/>
      <c r="H2079" s="644" t="str">
        <f>IF($C2079="","",IFERROR(IF(_xlfn.XLOOKUP($C2079,tbl_StartedStatus[Bold ID],tbl_StartedStatus[Started])="Started","Yes",IF(_xlfn.XLOOKUP($C2079,tbl_StartedStatus[Bold ID],tbl_StartedStatus[Started])="No Show","No Show","")),""))</f>
        <v/>
      </c>
      <c r="I2079" s="638"/>
    </row>
    <row r="2080" spans="1:9" ht="15" customHeight="1" thickBot="1">
      <c r="A2080" s="38" t="str">
        <f>IF($C2080="","",IFERROR(_xlfn.XLOOKUP($C2080,'1.PrepList'!$I$2:$I$1500,'1.PrepList'!$G$2:$G$1500,"")&amp;"",""))</f>
        <v/>
      </c>
      <c r="B2080" s="38" t="str">
        <f>IF($C2080="","",IFERROR(_xlfn.XLOOKUP($C2080,'1.PrepList'!$I$2:$I$1500,'1.PrepList'!$H$2:$H$1500,"")&amp;"",""))</f>
        <v/>
      </c>
      <c r="D2080" s="38" t="str">
        <f>IF($C2080="","",IFERROR(_xlfn.XLOOKUP($C2080,'1.PrepList'!$I$2:$I$1500,'1.PrepList'!$J$2:$J$1500,"")&amp;"",""))</f>
        <v/>
      </c>
      <c r="E2080" s="38" t="str">
        <f>IF($C2080="","",IFERROR(_xlfn.XLOOKUP($C2080,'1.PrepList'!$I$2:$I$1500,'1.PrepList'!$N$2:$N$1500,"")&amp;"",""))</f>
        <v/>
      </c>
      <c r="F2080" s="638" t="str">
        <f>IF($C2080="","",IFERROR(_xlfn.XLOOKUP($C2080,'1.PrepList'!$I$2:$I$1500,'1.PrepList'!$K$2:$K$1500,"")&amp;"",""))</f>
        <v/>
      </c>
      <c r="H2080" s="644" t="str">
        <f>IF($C2080="","",IFERROR(IF(_xlfn.XLOOKUP($C2080,tbl_StartedStatus[Bold ID],tbl_StartedStatus[Started])="Started","Yes",IF(_xlfn.XLOOKUP($C2080,tbl_StartedStatus[Bold ID],tbl_StartedStatus[Started])="No Show","No Show","")),""))</f>
        <v/>
      </c>
    </row>
    <row r="2081" spans="1:9" ht="15" customHeight="1" thickBot="1">
      <c r="A2081" s="38" t="str">
        <f>IF($C2081="","",IFERROR(_xlfn.XLOOKUP($C2081,'1.PrepList'!$I$2:$I$1500,'1.PrepList'!$G$2:$G$1500,"")&amp;"",""))</f>
        <v/>
      </c>
      <c r="B2081" s="38" t="str">
        <f>IF($C2081="","",IFERROR(_xlfn.XLOOKUP($C2081,'1.PrepList'!$I$2:$I$1500,'1.PrepList'!$H$2:$H$1500,"")&amp;"",""))</f>
        <v/>
      </c>
      <c r="D2081" s="38" t="str">
        <f>IF($C2081="","",IFERROR(_xlfn.XLOOKUP($C2081,'1.PrepList'!$I$2:$I$1500,'1.PrepList'!$J$2:$J$1500,"")&amp;"",""))</f>
        <v/>
      </c>
      <c r="E2081" s="38" t="str">
        <f>IF($C2081="","",IFERROR(_xlfn.XLOOKUP($C2081,'1.PrepList'!$I$2:$I$1500,'1.PrepList'!$N$2:$N$1500,"")&amp;"",""))</f>
        <v/>
      </c>
      <c r="F2081" s="638" t="str">
        <f>IF($C2081="","",IFERROR(_xlfn.XLOOKUP($C2081,'1.PrepList'!$I$2:$I$1500,'1.PrepList'!$K$2:$K$1500,"")&amp;"",""))</f>
        <v/>
      </c>
      <c r="H2081" s="644" t="str">
        <f>IF($C2081="","",IFERROR(IF(_xlfn.XLOOKUP($C2081,tbl_StartedStatus[Bold ID],tbl_StartedStatus[Started])="Started","Yes",IF(_xlfn.XLOOKUP($C2081,tbl_StartedStatus[Bold ID],tbl_StartedStatus[Started])="No Show","No Show","")),""))</f>
        <v/>
      </c>
    </row>
    <row r="2082" spans="1:9" ht="15" customHeight="1" thickBot="1">
      <c r="A2082" s="38" t="str">
        <f>IF($C2082="","",IFERROR(_xlfn.XLOOKUP($C2082,'1.PrepList'!$I$2:$I$1500,'1.PrepList'!$G$2:$G$1500,"")&amp;"",""))</f>
        <v/>
      </c>
      <c r="B2082" s="38" t="str">
        <f>IF($C2082="","",IFERROR(_xlfn.XLOOKUP($C2082,'1.PrepList'!$I$2:$I$1500,'1.PrepList'!$H$2:$H$1500,"")&amp;"",""))</f>
        <v/>
      </c>
      <c r="D2082" s="38" t="str">
        <f>IF($C2082="","",IFERROR(_xlfn.XLOOKUP($C2082,'1.PrepList'!$I$2:$I$1500,'1.PrepList'!$J$2:$J$1500,"")&amp;"",""))</f>
        <v/>
      </c>
      <c r="E2082" s="38" t="str">
        <f>IF($C2082="","",IFERROR(_xlfn.XLOOKUP($C2082,'1.PrepList'!$I$2:$I$1500,'1.PrepList'!$N$2:$N$1500,"")&amp;"",""))</f>
        <v/>
      </c>
      <c r="F2082" s="638" t="str">
        <f>IF($C2082="","",IFERROR(_xlfn.XLOOKUP($C2082,'1.PrepList'!$I$2:$I$1500,'1.PrepList'!$K$2:$K$1500,"")&amp;"",""))</f>
        <v/>
      </c>
      <c r="H2082" s="644" t="str">
        <f>IF($C2082="","",IFERROR(IF(_xlfn.XLOOKUP($C2082,tbl_StartedStatus[Bold ID],tbl_StartedStatus[Started])="Started","Yes",IF(_xlfn.XLOOKUP($C2082,tbl_StartedStatus[Bold ID],tbl_StartedStatus[Started])="No Show","No Show","")),""))</f>
        <v/>
      </c>
    </row>
    <row r="2083" spans="1:9" ht="15" customHeight="1" thickBot="1">
      <c r="A2083" s="38" t="str">
        <f>IF($C2083="","",IFERROR(_xlfn.XLOOKUP($C2083,'1.PrepList'!$I$2:$I$1500,'1.PrepList'!$G$2:$G$1500,"")&amp;"",""))</f>
        <v/>
      </c>
      <c r="B2083" s="38" t="str">
        <f>IF($C2083="","",IFERROR(_xlfn.XLOOKUP($C2083,'1.PrepList'!$I$2:$I$1500,'1.PrepList'!$H$2:$H$1500,"")&amp;"",""))</f>
        <v/>
      </c>
      <c r="D2083" s="38" t="str">
        <f>IF($C2083="","",IFERROR(_xlfn.XLOOKUP($C2083,'1.PrepList'!$I$2:$I$1500,'1.PrepList'!$J$2:$J$1500,"")&amp;"",""))</f>
        <v/>
      </c>
      <c r="E2083" s="38" t="str">
        <f>IF($C2083="","",IFERROR(_xlfn.XLOOKUP($C2083,'1.PrepList'!$I$2:$I$1500,'1.PrepList'!$N$2:$N$1500,"")&amp;"",""))</f>
        <v/>
      </c>
      <c r="F2083" s="638" t="str">
        <f>IF($C2083="","",IFERROR(_xlfn.XLOOKUP($C2083,'1.PrepList'!$I$2:$I$1500,'1.PrepList'!$K$2:$K$1500,"")&amp;"",""))</f>
        <v/>
      </c>
      <c r="H2083" s="644" t="str">
        <f>IF($C2083="","",IFERROR(IF(_xlfn.XLOOKUP($C2083,tbl_StartedStatus[Bold ID],tbl_StartedStatus[Started])="Started","Yes",IF(_xlfn.XLOOKUP($C2083,tbl_StartedStatus[Bold ID],tbl_StartedStatus[Started])="No Show","No Show","")),""))</f>
        <v/>
      </c>
    </row>
    <row r="2084" spans="1:9" ht="15" customHeight="1" thickBot="1">
      <c r="A2084" s="38" t="str">
        <f>IF($C2084="","",IFERROR(_xlfn.XLOOKUP($C2084,'1.PrepList'!$I$2:$I$1500,'1.PrepList'!$G$2:$G$1500,"")&amp;"",""))</f>
        <v/>
      </c>
      <c r="B2084" s="38" t="str">
        <f>IF($C2084="","",IFERROR(_xlfn.XLOOKUP($C2084,'1.PrepList'!$I$2:$I$1500,'1.PrepList'!$H$2:$H$1500,"")&amp;"",""))</f>
        <v/>
      </c>
      <c r="D2084" s="38" t="str">
        <f>IF($C2084="","",IFERROR(_xlfn.XLOOKUP($C2084,'1.PrepList'!$I$2:$I$1500,'1.PrepList'!$J$2:$J$1500,"")&amp;"",""))</f>
        <v/>
      </c>
      <c r="E2084" s="38" t="str">
        <f>IF($C2084="","",IFERROR(_xlfn.XLOOKUP($C2084,'1.PrepList'!$I$2:$I$1500,'1.PrepList'!$N$2:$N$1500,"")&amp;"",""))</f>
        <v/>
      </c>
      <c r="F2084" s="638" t="str">
        <f>IF($C2084="","",IFERROR(_xlfn.XLOOKUP($C2084,'1.PrepList'!$I$2:$I$1500,'1.PrepList'!$K$2:$K$1500,"")&amp;"",""))</f>
        <v/>
      </c>
      <c r="H2084" s="644" t="str">
        <f>IF($C2084="","",IFERROR(IF(_xlfn.XLOOKUP($C2084,tbl_StartedStatus[Bold ID],tbl_StartedStatus[Started])="Started","Yes",IF(_xlfn.XLOOKUP($C2084,tbl_StartedStatus[Bold ID],tbl_StartedStatus[Started])="No Show","No Show","")),""))</f>
        <v/>
      </c>
    </row>
    <row r="2085" spans="1:9" ht="15" customHeight="1" thickBot="1">
      <c r="A2085" s="38" t="str">
        <f>IF($C2085="","",IFERROR(_xlfn.XLOOKUP($C2085,'1.PrepList'!$I$2:$I$1500,'1.PrepList'!$G$2:$G$1500,"")&amp;"",""))</f>
        <v/>
      </c>
      <c r="B2085" s="38" t="str">
        <f>IF($C2085="","",IFERROR(_xlfn.XLOOKUP($C2085,'1.PrepList'!$I$2:$I$1500,'1.PrepList'!$H$2:$H$1500,"")&amp;"",""))</f>
        <v/>
      </c>
      <c r="D2085" s="38" t="str">
        <f>IF($C2085="","",IFERROR(_xlfn.XLOOKUP($C2085,'1.PrepList'!$I$2:$I$1500,'1.PrepList'!$J$2:$J$1500,"")&amp;"",""))</f>
        <v/>
      </c>
      <c r="E2085" s="38" t="str">
        <f>IF($C2085="","",IFERROR(_xlfn.XLOOKUP($C2085,'1.PrepList'!$I$2:$I$1500,'1.PrepList'!$N$2:$N$1500,"")&amp;"",""))</f>
        <v/>
      </c>
      <c r="F2085" s="638" t="str">
        <f>IF($C2085="","",IFERROR(_xlfn.XLOOKUP($C2085,'1.PrepList'!$I$2:$I$1500,'1.PrepList'!$K$2:$K$1500,"")&amp;"",""))</f>
        <v/>
      </c>
      <c r="H2085" s="644" t="str">
        <f>IF($C2085="","",IFERROR(IF(_xlfn.XLOOKUP($C2085,tbl_StartedStatus[Bold ID],tbl_StartedStatus[Started])="Started","Yes",IF(_xlfn.XLOOKUP($C2085,tbl_StartedStatus[Bold ID],tbl_StartedStatus[Started])="No Show","No Show","")),""))</f>
        <v/>
      </c>
    </row>
    <row r="2086" spans="1:9" s="640" customFormat="1" ht="15" customHeight="1" thickBot="1">
      <c r="A2086" s="38" t="str">
        <f>IF($C2086="","",IFERROR(_xlfn.XLOOKUP($C2086,'1.PrepList'!$I$2:$I$1500,'1.PrepList'!$G$2:$G$1500,"")&amp;"",""))</f>
        <v/>
      </c>
      <c r="B2086" s="38" t="str">
        <f>IF($C2086="","",IFERROR(_xlfn.XLOOKUP($C2086,'1.PrepList'!$I$2:$I$1500,'1.PrepList'!$H$2:$H$1500,"")&amp;"",""))</f>
        <v/>
      </c>
      <c r="C2086" s="638"/>
      <c r="D2086" s="38" t="str">
        <f>IF($C2086="","",IFERROR(_xlfn.XLOOKUP($C2086,'1.PrepList'!$I$2:$I$1500,'1.PrepList'!$J$2:$J$1500,"")&amp;"",""))</f>
        <v/>
      </c>
      <c r="E2086" s="38" t="str">
        <f>IF($C2086="","",IFERROR(_xlfn.XLOOKUP($C2086,'1.PrepList'!$I$2:$I$1500,'1.PrepList'!$N$2:$N$1500,"")&amp;"",""))</f>
        <v/>
      </c>
      <c r="F2086" s="638" t="str">
        <f>IF($C2086="","",IFERROR(_xlfn.XLOOKUP($C2086,'1.PrepList'!$I$2:$I$1500,'1.PrepList'!$K$2:$K$1500,"")&amp;"",""))</f>
        <v/>
      </c>
      <c r="G2086" s="638"/>
      <c r="H2086" s="644" t="str">
        <f>IF($C2086="","",IFERROR(IF(_xlfn.XLOOKUP($C2086,tbl_StartedStatus[Bold ID],tbl_StartedStatus[Started])="Started","Yes",IF(_xlfn.XLOOKUP($C2086,tbl_StartedStatus[Bold ID],tbl_StartedStatus[Started])="No Show","No Show","")),""))</f>
        <v/>
      </c>
      <c r="I2086" s="638"/>
    </row>
    <row r="2087" spans="1:9" s="640" customFormat="1" ht="15" customHeight="1" thickBot="1">
      <c r="A2087" s="38" t="str">
        <f>IF($C2087="","",IFERROR(_xlfn.XLOOKUP($C2087,'1.PrepList'!$I$2:$I$1500,'1.PrepList'!$G$2:$G$1500,"")&amp;"",""))</f>
        <v/>
      </c>
      <c r="B2087" s="38" t="str">
        <f>IF($C2087="","",IFERROR(_xlfn.XLOOKUP($C2087,'1.PrepList'!$I$2:$I$1500,'1.PrepList'!$H$2:$H$1500,"")&amp;"",""))</f>
        <v/>
      </c>
      <c r="C2087" s="638"/>
      <c r="D2087" s="38" t="str">
        <f>IF($C2087="","",IFERROR(_xlfn.XLOOKUP($C2087,'1.PrepList'!$I$2:$I$1500,'1.PrepList'!$J$2:$J$1500,"")&amp;"",""))</f>
        <v/>
      </c>
      <c r="E2087" s="38" t="str">
        <f>IF($C2087="","",IFERROR(_xlfn.XLOOKUP($C2087,'1.PrepList'!$I$2:$I$1500,'1.PrepList'!$N$2:$N$1500,"")&amp;"",""))</f>
        <v/>
      </c>
      <c r="F2087" s="638" t="str">
        <f>IF($C2087="","",IFERROR(_xlfn.XLOOKUP($C2087,'1.PrepList'!$I$2:$I$1500,'1.PrepList'!$K$2:$K$1500,"")&amp;"",""))</f>
        <v/>
      </c>
      <c r="G2087" s="638"/>
      <c r="H2087" s="644" t="str">
        <f>IF($C2087="","",IFERROR(IF(_xlfn.XLOOKUP($C2087,tbl_StartedStatus[Bold ID],tbl_StartedStatus[Started])="Started","Yes",IF(_xlfn.XLOOKUP($C2087,tbl_StartedStatus[Bold ID],tbl_StartedStatus[Started])="No Show","No Show","")),""))</f>
        <v/>
      </c>
      <c r="I2087" s="638"/>
    </row>
    <row r="2088" spans="1:9" ht="15" customHeight="1" thickBot="1">
      <c r="A2088" s="38" t="str">
        <f>IF($C2088="","",IFERROR(_xlfn.XLOOKUP($C2088,'1.PrepList'!$I$2:$I$1500,'1.PrepList'!$G$2:$G$1500,"")&amp;"",""))</f>
        <v/>
      </c>
      <c r="B2088" s="38" t="str">
        <f>IF($C2088="","",IFERROR(_xlfn.XLOOKUP($C2088,'1.PrepList'!$I$2:$I$1500,'1.PrepList'!$H$2:$H$1500,"")&amp;"",""))</f>
        <v/>
      </c>
      <c r="D2088" s="38" t="str">
        <f>IF($C2088="","",IFERROR(_xlfn.XLOOKUP($C2088,'1.PrepList'!$I$2:$I$1500,'1.PrepList'!$J$2:$J$1500,"")&amp;"",""))</f>
        <v/>
      </c>
      <c r="E2088" s="38" t="str">
        <f>IF($C2088="","",IFERROR(_xlfn.XLOOKUP($C2088,'1.PrepList'!$I$2:$I$1500,'1.PrepList'!$N$2:$N$1500,"")&amp;"",""))</f>
        <v/>
      </c>
      <c r="F2088" s="638" t="str">
        <f>IF($C2088="","",IFERROR(_xlfn.XLOOKUP($C2088,'1.PrepList'!$I$2:$I$1500,'1.PrepList'!$K$2:$K$1500,"")&amp;"",""))</f>
        <v/>
      </c>
      <c r="H2088" s="644" t="str">
        <f>IF($C2088="","",IFERROR(IF(_xlfn.XLOOKUP($C2088,tbl_StartedStatus[Bold ID],tbl_StartedStatus[Started])="Started","Yes",IF(_xlfn.XLOOKUP($C2088,tbl_StartedStatus[Bold ID],tbl_StartedStatus[Started])="No Show","No Show","")),""))</f>
        <v/>
      </c>
    </row>
    <row r="2089" spans="1:9" ht="15" customHeight="1" thickBot="1">
      <c r="A2089" s="38" t="str">
        <f>IF($C2089="","",IFERROR(_xlfn.XLOOKUP($C2089,'1.PrepList'!$I$2:$I$1500,'1.PrepList'!$G$2:$G$1500,"")&amp;"",""))</f>
        <v/>
      </c>
      <c r="B2089" s="38" t="str">
        <f>IF($C2089="","",IFERROR(_xlfn.XLOOKUP($C2089,'1.PrepList'!$I$2:$I$1500,'1.PrepList'!$H$2:$H$1500,"")&amp;"",""))</f>
        <v/>
      </c>
      <c r="D2089" s="38" t="str">
        <f>IF($C2089="","",IFERROR(_xlfn.XLOOKUP($C2089,'1.PrepList'!$I$2:$I$1500,'1.PrepList'!$J$2:$J$1500,"")&amp;"",""))</f>
        <v/>
      </c>
      <c r="E2089" s="38" t="str">
        <f>IF($C2089="","",IFERROR(_xlfn.XLOOKUP($C2089,'1.PrepList'!$I$2:$I$1500,'1.PrepList'!$N$2:$N$1500,"")&amp;"",""))</f>
        <v/>
      </c>
      <c r="F2089" s="638" t="str">
        <f>IF($C2089="","",IFERROR(_xlfn.XLOOKUP($C2089,'1.PrepList'!$I$2:$I$1500,'1.PrepList'!$K$2:$K$1500,"")&amp;"",""))</f>
        <v/>
      </c>
      <c r="H2089" s="644" t="str">
        <f>IF($C2089="","",IFERROR(IF(_xlfn.XLOOKUP($C2089,tbl_StartedStatus[Bold ID],tbl_StartedStatus[Started])="Started","Yes",IF(_xlfn.XLOOKUP($C2089,tbl_StartedStatus[Bold ID],tbl_StartedStatus[Started])="No Show","No Show","")),""))</f>
        <v/>
      </c>
    </row>
    <row r="2090" spans="1:9" ht="15" customHeight="1" thickBot="1">
      <c r="A2090" s="38" t="str">
        <f>IF($C2090="","",IFERROR(_xlfn.XLOOKUP($C2090,'1.PrepList'!$I$2:$I$1500,'1.PrepList'!$G$2:$G$1500,"")&amp;"",""))</f>
        <v/>
      </c>
      <c r="B2090" s="38" t="str">
        <f>IF($C2090="","",IFERROR(_xlfn.XLOOKUP($C2090,'1.PrepList'!$I$2:$I$1500,'1.PrepList'!$H$2:$H$1500,"")&amp;"",""))</f>
        <v/>
      </c>
      <c r="D2090" s="38" t="str">
        <f>IF($C2090="","",IFERROR(_xlfn.XLOOKUP($C2090,'1.PrepList'!$I$2:$I$1500,'1.PrepList'!$J$2:$J$1500,"")&amp;"",""))</f>
        <v/>
      </c>
      <c r="E2090" s="38" t="str">
        <f>IF($C2090="","",IFERROR(_xlfn.XLOOKUP($C2090,'1.PrepList'!$I$2:$I$1500,'1.PrepList'!$N$2:$N$1500,"")&amp;"",""))</f>
        <v/>
      </c>
      <c r="F2090" s="638" t="str">
        <f>IF($C2090="","",IFERROR(_xlfn.XLOOKUP($C2090,'1.PrepList'!$I$2:$I$1500,'1.PrepList'!$K$2:$K$1500,"")&amp;"",""))</f>
        <v/>
      </c>
      <c r="H2090" s="644" t="str">
        <f>IF($C2090="","",IFERROR(IF(_xlfn.XLOOKUP($C2090,tbl_StartedStatus[Bold ID],tbl_StartedStatus[Started])="Started","Yes",IF(_xlfn.XLOOKUP($C2090,tbl_StartedStatus[Bold ID],tbl_StartedStatus[Started])="No Show","No Show","")),""))</f>
        <v/>
      </c>
    </row>
    <row r="2091" spans="1:9" ht="15" customHeight="1" thickBot="1">
      <c r="A2091" s="38" t="str">
        <f>IF($C2091="","",IFERROR(_xlfn.XLOOKUP($C2091,'1.PrepList'!$I$2:$I$1500,'1.PrepList'!$G$2:$G$1500,"")&amp;"",""))</f>
        <v/>
      </c>
      <c r="B2091" s="38" t="str">
        <f>IF($C2091="","",IFERROR(_xlfn.XLOOKUP($C2091,'1.PrepList'!$I$2:$I$1500,'1.PrepList'!$H$2:$H$1500,"")&amp;"",""))</f>
        <v/>
      </c>
      <c r="D2091" s="38" t="str">
        <f>IF($C2091="","",IFERROR(_xlfn.XLOOKUP($C2091,'1.PrepList'!$I$2:$I$1500,'1.PrepList'!$J$2:$J$1500,"")&amp;"",""))</f>
        <v/>
      </c>
      <c r="E2091" s="38" t="str">
        <f>IF($C2091="","",IFERROR(_xlfn.XLOOKUP($C2091,'1.PrepList'!$I$2:$I$1500,'1.PrepList'!$N$2:$N$1500,"")&amp;"",""))</f>
        <v/>
      </c>
      <c r="F2091" s="638" t="str">
        <f>IF($C2091="","",IFERROR(_xlfn.XLOOKUP($C2091,'1.PrepList'!$I$2:$I$1500,'1.PrepList'!$K$2:$K$1500,"")&amp;"",""))</f>
        <v/>
      </c>
      <c r="H2091" s="644" t="str">
        <f>IF($C2091="","",IFERROR(IF(_xlfn.XLOOKUP($C2091,tbl_StartedStatus[Bold ID],tbl_StartedStatus[Started])="Started","Yes",IF(_xlfn.XLOOKUP($C2091,tbl_StartedStatus[Bold ID],tbl_StartedStatus[Started])="No Show","No Show","")),""))</f>
        <v/>
      </c>
    </row>
    <row r="2092" spans="1:9" ht="15" customHeight="1" thickBot="1">
      <c r="A2092" s="38" t="str">
        <f>IF($C2092="","",IFERROR(_xlfn.XLOOKUP($C2092,'1.PrepList'!$I$2:$I$1500,'1.PrepList'!$G$2:$G$1500,"")&amp;"",""))</f>
        <v/>
      </c>
      <c r="B2092" s="38" t="str">
        <f>IF($C2092="","",IFERROR(_xlfn.XLOOKUP($C2092,'1.PrepList'!$I$2:$I$1500,'1.PrepList'!$H$2:$H$1500,"")&amp;"",""))</f>
        <v/>
      </c>
      <c r="D2092" s="38" t="str">
        <f>IF($C2092="","",IFERROR(_xlfn.XLOOKUP($C2092,'1.PrepList'!$I$2:$I$1500,'1.PrepList'!$J$2:$J$1500,"")&amp;"",""))</f>
        <v/>
      </c>
      <c r="E2092" s="38" t="str">
        <f>IF($C2092="","",IFERROR(_xlfn.XLOOKUP($C2092,'1.PrepList'!$I$2:$I$1500,'1.PrepList'!$N$2:$N$1500,"")&amp;"",""))</f>
        <v/>
      </c>
      <c r="F2092" s="638" t="str">
        <f>IF($C2092="","",IFERROR(_xlfn.XLOOKUP($C2092,'1.PrepList'!$I$2:$I$1500,'1.PrepList'!$K$2:$K$1500,"")&amp;"",""))</f>
        <v/>
      </c>
      <c r="H2092" s="644" t="str">
        <f>IF($C2092="","",IFERROR(IF(_xlfn.XLOOKUP($C2092,tbl_StartedStatus[Bold ID],tbl_StartedStatus[Started])="Started","Yes",IF(_xlfn.XLOOKUP($C2092,tbl_StartedStatus[Bold ID],tbl_StartedStatus[Started])="No Show","No Show","")),""))</f>
        <v/>
      </c>
    </row>
    <row r="2093" spans="1:9" ht="15" customHeight="1" thickBot="1">
      <c r="A2093" s="38" t="str">
        <f>IF($C2093="","",IFERROR(_xlfn.XLOOKUP($C2093,'1.PrepList'!$I$2:$I$1500,'1.PrepList'!$G$2:$G$1500,"")&amp;"",""))</f>
        <v/>
      </c>
      <c r="B2093" s="38" t="str">
        <f>IF($C2093="","",IFERROR(_xlfn.XLOOKUP($C2093,'1.PrepList'!$I$2:$I$1500,'1.PrepList'!$H$2:$H$1500,"")&amp;"",""))</f>
        <v/>
      </c>
      <c r="D2093" s="38" t="str">
        <f>IF($C2093="","",IFERROR(_xlfn.XLOOKUP($C2093,'1.PrepList'!$I$2:$I$1500,'1.PrepList'!$J$2:$J$1500,"")&amp;"",""))</f>
        <v/>
      </c>
      <c r="E2093" s="38" t="str">
        <f>IF($C2093="","",IFERROR(_xlfn.XLOOKUP($C2093,'1.PrepList'!$I$2:$I$1500,'1.PrepList'!$N$2:$N$1500,"")&amp;"",""))</f>
        <v/>
      </c>
      <c r="F2093" s="638" t="str">
        <f>IF($C2093="","",IFERROR(_xlfn.XLOOKUP($C2093,'1.PrepList'!$I$2:$I$1500,'1.PrepList'!$K$2:$K$1500,"")&amp;"",""))</f>
        <v/>
      </c>
      <c r="H2093" s="644" t="str">
        <f>IF($C2093="","",IFERROR(IF(_xlfn.XLOOKUP($C2093,tbl_StartedStatus[Bold ID],tbl_StartedStatus[Started])="Started","Yes",IF(_xlfn.XLOOKUP($C2093,tbl_StartedStatus[Bold ID],tbl_StartedStatus[Started])="No Show","No Show","")),""))</f>
        <v/>
      </c>
    </row>
    <row r="2094" spans="1:9" ht="15" customHeight="1" thickBot="1">
      <c r="A2094" s="38" t="str">
        <f>IF($C2094="","",IFERROR(_xlfn.XLOOKUP($C2094,'1.PrepList'!$I$2:$I$1500,'1.PrepList'!$G$2:$G$1500,"")&amp;"",""))</f>
        <v/>
      </c>
      <c r="B2094" s="38" t="str">
        <f>IF($C2094="","",IFERROR(_xlfn.XLOOKUP($C2094,'1.PrepList'!$I$2:$I$1500,'1.PrepList'!$H$2:$H$1500,"")&amp;"",""))</f>
        <v/>
      </c>
      <c r="D2094" s="38" t="str">
        <f>IF($C2094="","",IFERROR(_xlfn.XLOOKUP($C2094,'1.PrepList'!$I$2:$I$1500,'1.PrepList'!$J$2:$J$1500,"")&amp;"",""))</f>
        <v/>
      </c>
      <c r="E2094" s="38" t="str">
        <f>IF($C2094="","",IFERROR(_xlfn.XLOOKUP($C2094,'1.PrepList'!$I$2:$I$1500,'1.PrepList'!$N$2:$N$1500,"")&amp;"",""))</f>
        <v/>
      </c>
      <c r="F2094" s="638" t="str">
        <f>IF($C2094="","",IFERROR(_xlfn.XLOOKUP($C2094,'1.PrepList'!$I$2:$I$1500,'1.PrepList'!$K$2:$K$1500,"")&amp;"",""))</f>
        <v/>
      </c>
      <c r="H2094" s="644" t="str">
        <f>IF($C2094="","",IFERROR(IF(_xlfn.XLOOKUP($C2094,tbl_StartedStatus[Bold ID],tbl_StartedStatus[Started])="Started","Yes",IF(_xlfn.XLOOKUP($C2094,tbl_StartedStatus[Bold ID],tbl_StartedStatus[Started])="No Show","No Show","")),""))</f>
        <v/>
      </c>
    </row>
    <row r="2095" spans="1:9" ht="15" customHeight="1" thickBot="1">
      <c r="A2095" s="38" t="str">
        <f>IF($C2095="","",IFERROR(_xlfn.XLOOKUP($C2095,'1.PrepList'!$I$2:$I$1500,'1.PrepList'!$G$2:$G$1500,"")&amp;"",""))</f>
        <v/>
      </c>
      <c r="B2095" s="38" t="str">
        <f>IF($C2095="","",IFERROR(_xlfn.XLOOKUP($C2095,'1.PrepList'!$I$2:$I$1500,'1.PrepList'!$H$2:$H$1500,"")&amp;"",""))</f>
        <v/>
      </c>
      <c r="D2095" s="38" t="str">
        <f>IF($C2095="","",IFERROR(_xlfn.XLOOKUP($C2095,'1.PrepList'!$I$2:$I$1500,'1.PrepList'!$J$2:$J$1500,"")&amp;"",""))</f>
        <v/>
      </c>
      <c r="E2095" s="38" t="str">
        <f>IF($C2095="","",IFERROR(_xlfn.XLOOKUP($C2095,'1.PrepList'!$I$2:$I$1500,'1.PrepList'!$N$2:$N$1500,"")&amp;"",""))</f>
        <v/>
      </c>
      <c r="F2095" s="638" t="str">
        <f>IF($C2095="","",IFERROR(_xlfn.XLOOKUP($C2095,'1.PrepList'!$I$2:$I$1500,'1.PrepList'!$K$2:$K$1500,"")&amp;"",""))</f>
        <v/>
      </c>
      <c r="H2095" s="644" t="str">
        <f>IF($C2095="","",IFERROR(IF(_xlfn.XLOOKUP($C2095,tbl_StartedStatus[Bold ID],tbl_StartedStatus[Started])="Started","Yes",IF(_xlfn.XLOOKUP($C2095,tbl_StartedStatus[Bold ID],tbl_StartedStatus[Started])="No Show","No Show","")),""))</f>
        <v/>
      </c>
    </row>
    <row r="2096" spans="1:9" ht="15" customHeight="1" thickBot="1">
      <c r="A2096" s="38" t="str">
        <f>IF($C2096="","",IFERROR(_xlfn.XLOOKUP($C2096,'1.PrepList'!$I$2:$I$1500,'1.PrepList'!$G$2:$G$1500,"")&amp;"",""))</f>
        <v/>
      </c>
      <c r="B2096" s="38" t="str">
        <f>IF($C2096="","",IFERROR(_xlfn.XLOOKUP($C2096,'1.PrepList'!$I$2:$I$1500,'1.PrepList'!$H$2:$H$1500,"")&amp;"",""))</f>
        <v/>
      </c>
      <c r="D2096" s="38" t="str">
        <f>IF($C2096="","",IFERROR(_xlfn.XLOOKUP($C2096,'1.PrepList'!$I$2:$I$1500,'1.PrepList'!$J$2:$J$1500,"")&amp;"",""))</f>
        <v/>
      </c>
      <c r="E2096" s="38" t="str">
        <f>IF($C2096="","",IFERROR(_xlfn.XLOOKUP($C2096,'1.PrepList'!$I$2:$I$1500,'1.PrepList'!$N$2:$N$1500,"")&amp;"",""))</f>
        <v/>
      </c>
      <c r="F2096" s="638" t="str">
        <f>IF($C2096="","",IFERROR(_xlfn.XLOOKUP($C2096,'1.PrepList'!$I$2:$I$1500,'1.PrepList'!$K$2:$K$1500,"")&amp;"",""))</f>
        <v/>
      </c>
      <c r="H2096" s="644" t="str">
        <f>IF($C2096="","",IFERROR(IF(_xlfn.XLOOKUP($C2096,tbl_StartedStatus[Bold ID],tbl_StartedStatus[Started])="Started","Yes",IF(_xlfn.XLOOKUP($C2096,tbl_StartedStatus[Bold ID],tbl_StartedStatus[Started])="No Show","No Show","")),""))</f>
        <v/>
      </c>
    </row>
    <row r="2097" spans="1:8" ht="15" customHeight="1" thickBot="1">
      <c r="A2097" s="38" t="str">
        <f>IF($C2097="","",IFERROR(_xlfn.XLOOKUP($C2097,'1.PrepList'!$I$2:$I$1500,'1.PrepList'!$G$2:$G$1500,"")&amp;"",""))</f>
        <v/>
      </c>
      <c r="B2097" s="38" t="str">
        <f>IF($C2097="","",IFERROR(_xlfn.XLOOKUP($C2097,'1.PrepList'!$I$2:$I$1500,'1.PrepList'!$H$2:$H$1500,"")&amp;"",""))</f>
        <v/>
      </c>
      <c r="D2097" s="38" t="str">
        <f>IF($C2097="","",IFERROR(_xlfn.XLOOKUP($C2097,'1.PrepList'!$I$2:$I$1500,'1.PrepList'!$J$2:$J$1500,"")&amp;"",""))</f>
        <v/>
      </c>
      <c r="E2097" s="38" t="str">
        <f>IF($C2097="","",IFERROR(_xlfn.XLOOKUP($C2097,'1.PrepList'!$I$2:$I$1500,'1.PrepList'!$N$2:$N$1500,"")&amp;"",""))</f>
        <v/>
      </c>
      <c r="F2097" s="638" t="str">
        <f>IF($C2097="","",IFERROR(_xlfn.XLOOKUP($C2097,'1.PrepList'!$I$2:$I$1500,'1.PrepList'!$K$2:$K$1500,"")&amp;"",""))</f>
        <v/>
      </c>
      <c r="H2097" s="644" t="str">
        <f>IF($C2097="","",IFERROR(IF(_xlfn.XLOOKUP($C2097,tbl_StartedStatus[Bold ID],tbl_StartedStatus[Started])="Started","Yes",IF(_xlfn.XLOOKUP($C2097,tbl_StartedStatus[Bold ID],tbl_StartedStatus[Started])="No Show","No Show","")),""))</f>
        <v/>
      </c>
    </row>
    <row r="2098" spans="1:8" ht="15" customHeight="1" thickBot="1">
      <c r="A2098" s="38" t="str">
        <f>IF($C2098="","",IFERROR(_xlfn.XLOOKUP($C2098,'1.PrepList'!$I$2:$I$1500,'1.PrepList'!$G$2:$G$1500,"")&amp;"",""))</f>
        <v/>
      </c>
      <c r="B2098" s="38" t="str">
        <f>IF($C2098="","",IFERROR(_xlfn.XLOOKUP($C2098,'1.PrepList'!$I$2:$I$1500,'1.PrepList'!$H$2:$H$1500,"")&amp;"",""))</f>
        <v/>
      </c>
      <c r="D2098" s="38" t="str">
        <f>IF($C2098="","",IFERROR(_xlfn.XLOOKUP($C2098,'1.PrepList'!$I$2:$I$1500,'1.PrepList'!$J$2:$J$1500,"")&amp;"",""))</f>
        <v/>
      </c>
      <c r="E2098" s="38" t="str">
        <f>IF($C2098="","",IFERROR(_xlfn.XLOOKUP($C2098,'1.PrepList'!$I$2:$I$1500,'1.PrepList'!$N$2:$N$1500,"")&amp;"",""))</f>
        <v/>
      </c>
      <c r="F2098" s="638" t="str">
        <f>IF($C2098="","",IFERROR(_xlfn.XLOOKUP($C2098,'1.PrepList'!$I$2:$I$1500,'1.PrepList'!$K$2:$K$1500,"")&amp;"",""))</f>
        <v/>
      </c>
      <c r="H2098" s="644" t="str">
        <f>IF($C2098="","",IFERROR(IF(_xlfn.XLOOKUP($C2098,tbl_StartedStatus[Bold ID],tbl_StartedStatus[Started])="Started","Yes",IF(_xlfn.XLOOKUP($C2098,tbl_StartedStatus[Bold ID],tbl_StartedStatus[Started])="No Show","No Show","")),""))</f>
        <v/>
      </c>
    </row>
    <row r="2099" spans="1:8" ht="15" customHeight="1" thickBot="1">
      <c r="A2099" s="38" t="str">
        <f>IF($C2099="","",IFERROR(_xlfn.XLOOKUP($C2099,'1.PrepList'!$I$2:$I$1500,'1.PrepList'!$G$2:$G$1500,"")&amp;"",""))</f>
        <v/>
      </c>
      <c r="B2099" s="38" t="str">
        <f>IF($C2099="","",IFERROR(_xlfn.XLOOKUP($C2099,'1.PrepList'!$I$2:$I$1500,'1.PrepList'!$H$2:$H$1500,"")&amp;"",""))</f>
        <v/>
      </c>
      <c r="D2099" s="38" t="str">
        <f>IF($C2099="","",IFERROR(_xlfn.XLOOKUP($C2099,'1.PrepList'!$I$2:$I$1500,'1.PrepList'!$J$2:$J$1500,"")&amp;"",""))</f>
        <v/>
      </c>
      <c r="E2099" s="38" t="str">
        <f>IF($C2099="","",IFERROR(_xlfn.XLOOKUP($C2099,'1.PrepList'!$I$2:$I$1500,'1.PrepList'!$N$2:$N$1500,"")&amp;"",""))</f>
        <v/>
      </c>
      <c r="F2099" s="638" t="str">
        <f>IF($C2099="","",IFERROR(_xlfn.XLOOKUP($C2099,'1.PrepList'!$I$2:$I$1500,'1.PrepList'!$K$2:$K$1500,"")&amp;"",""))</f>
        <v/>
      </c>
      <c r="H2099" s="644" t="str">
        <f>IF($C2099="","",IFERROR(IF(_xlfn.XLOOKUP($C2099,tbl_StartedStatus[Bold ID],tbl_StartedStatus[Started])="Started","Yes",IF(_xlfn.XLOOKUP($C2099,tbl_StartedStatus[Bold ID],tbl_StartedStatus[Started])="No Show","No Show","")),""))</f>
        <v/>
      </c>
    </row>
    <row r="2100" spans="1:8" ht="15" customHeight="1" thickBot="1">
      <c r="A2100" s="38" t="str">
        <f>IF($C2100="","",IFERROR(_xlfn.XLOOKUP($C2100,'1.PrepList'!$I$2:$I$1500,'1.PrepList'!$G$2:$G$1500,"")&amp;"",""))</f>
        <v/>
      </c>
      <c r="B2100" s="38" t="str">
        <f>IF($C2100="","",IFERROR(_xlfn.XLOOKUP($C2100,'1.PrepList'!$I$2:$I$1500,'1.PrepList'!$H$2:$H$1500,"")&amp;"",""))</f>
        <v/>
      </c>
      <c r="D2100" s="38" t="str">
        <f>IF($C2100="","",IFERROR(_xlfn.XLOOKUP($C2100,'1.PrepList'!$I$2:$I$1500,'1.PrepList'!$J$2:$J$1500,"")&amp;"",""))</f>
        <v/>
      </c>
      <c r="E2100" s="38" t="str">
        <f>IF($C2100="","",IFERROR(_xlfn.XLOOKUP($C2100,'1.PrepList'!$I$2:$I$1500,'1.PrepList'!$N$2:$N$1500,"")&amp;"",""))</f>
        <v/>
      </c>
      <c r="F2100" s="638" t="str">
        <f>IF($C2100="","",IFERROR(_xlfn.XLOOKUP($C2100,'1.PrepList'!$I$2:$I$1500,'1.PrepList'!$K$2:$K$1500,"")&amp;"",""))</f>
        <v/>
      </c>
      <c r="H2100" s="644" t="str">
        <f>IF($C2100="","",IFERROR(IF(_xlfn.XLOOKUP($C2100,tbl_StartedStatus[Bold ID],tbl_StartedStatus[Started])="Started","Yes",IF(_xlfn.XLOOKUP($C2100,tbl_StartedStatus[Bold ID],tbl_StartedStatus[Started])="No Show","No Show","")),""))</f>
        <v/>
      </c>
    </row>
    <row r="2101" spans="1:8" ht="15" customHeight="1" thickBot="1">
      <c r="A2101" s="38" t="str">
        <f>IF($C2101="","",IFERROR(_xlfn.XLOOKUP($C2101,'1.PrepList'!$I$2:$I$1500,'1.PrepList'!$G$2:$G$1500,"")&amp;"",""))</f>
        <v/>
      </c>
      <c r="B2101" s="38" t="str">
        <f>IF($C2101="","",IFERROR(_xlfn.XLOOKUP($C2101,'1.PrepList'!$I$2:$I$1500,'1.PrepList'!$H$2:$H$1500,"")&amp;"",""))</f>
        <v/>
      </c>
      <c r="D2101" s="38" t="str">
        <f>IF($C2101="","",IFERROR(_xlfn.XLOOKUP($C2101,'1.PrepList'!$I$2:$I$1500,'1.PrepList'!$J$2:$J$1500,"")&amp;"",""))</f>
        <v/>
      </c>
      <c r="E2101" s="38" t="str">
        <f>IF($C2101="","",IFERROR(_xlfn.XLOOKUP($C2101,'1.PrepList'!$I$2:$I$1500,'1.PrepList'!$N$2:$N$1500,"")&amp;"",""))</f>
        <v/>
      </c>
      <c r="F2101" s="638" t="str">
        <f>IF($C2101="","",IFERROR(_xlfn.XLOOKUP($C2101,'1.PrepList'!$I$2:$I$1500,'1.PrepList'!$K$2:$K$1500,"")&amp;"",""))</f>
        <v/>
      </c>
      <c r="H2101" s="644" t="str">
        <f>IF($C2101="","",IFERROR(IF(_xlfn.XLOOKUP($C2101,tbl_StartedStatus[Bold ID],tbl_StartedStatus[Started])="Started","Yes",IF(_xlfn.XLOOKUP($C2101,tbl_StartedStatus[Bold ID],tbl_StartedStatus[Started])="No Show","No Show","")),""))</f>
        <v/>
      </c>
    </row>
    <row r="2102" spans="1:8" ht="15" customHeight="1" thickBot="1">
      <c r="A2102" s="38" t="str">
        <f>IF($C2102="","",IFERROR(_xlfn.XLOOKUP($C2102,'1.PrepList'!$I$2:$I$1500,'1.PrepList'!$G$2:$G$1500,"")&amp;"",""))</f>
        <v/>
      </c>
      <c r="B2102" s="38" t="str">
        <f>IF($C2102="","",IFERROR(_xlfn.XLOOKUP($C2102,'1.PrepList'!$I$2:$I$1500,'1.PrepList'!$H$2:$H$1500,"")&amp;"",""))</f>
        <v/>
      </c>
      <c r="D2102" s="38" t="str">
        <f>IF($C2102="","",IFERROR(_xlfn.XLOOKUP($C2102,'1.PrepList'!$I$2:$I$1500,'1.PrepList'!$J$2:$J$1500,"")&amp;"",""))</f>
        <v/>
      </c>
      <c r="E2102" s="38" t="str">
        <f>IF($C2102="","",IFERROR(_xlfn.XLOOKUP($C2102,'1.PrepList'!$I$2:$I$1500,'1.PrepList'!$N$2:$N$1500,"")&amp;"",""))</f>
        <v/>
      </c>
      <c r="F2102" s="638" t="str">
        <f>IF($C2102="","",IFERROR(_xlfn.XLOOKUP($C2102,'1.PrepList'!$I$2:$I$1500,'1.PrepList'!$K$2:$K$1500,"")&amp;"",""))</f>
        <v/>
      </c>
      <c r="H2102" s="644" t="str">
        <f>IF($C2102="","",IFERROR(IF(_xlfn.XLOOKUP($C2102,tbl_StartedStatus[Bold ID],tbl_StartedStatus[Started])="Started","Yes",IF(_xlfn.XLOOKUP($C2102,tbl_StartedStatus[Bold ID],tbl_StartedStatus[Started])="No Show","No Show","")),""))</f>
        <v/>
      </c>
    </row>
    <row r="2103" spans="1:8" ht="15" customHeight="1" thickBot="1">
      <c r="A2103" s="38" t="str">
        <f>IF($C2103="","",IFERROR(_xlfn.XLOOKUP($C2103,'1.PrepList'!$I$2:$I$1500,'1.PrepList'!$G$2:$G$1500,"")&amp;"",""))</f>
        <v/>
      </c>
      <c r="B2103" s="38" t="str">
        <f>IF($C2103="","",IFERROR(_xlfn.XLOOKUP($C2103,'1.PrepList'!$I$2:$I$1500,'1.PrepList'!$H$2:$H$1500,"")&amp;"",""))</f>
        <v/>
      </c>
      <c r="D2103" s="38" t="str">
        <f>IF($C2103="","",IFERROR(_xlfn.XLOOKUP($C2103,'1.PrepList'!$I$2:$I$1500,'1.PrepList'!$J$2:$J$1500,"")&amp;"",""))</f>
        <v/>
      </c>
      <c r="E2103" s="38" t="str">
        <f>IF($C2103="","",IFERROR(_xlfn.XLOOKUP($C2103,'1.PrepList'!$I$2:$I$1500,'1.PrepList'!$N$2:$N$1500,"")&amp;"",""))</f>
        <v/>
      </c>
      <c r="F2103" s="638" t="str">
        <f>IF($C2103="","",IFERROR(_xlfn.XLOOKUP($C2103,'1.PrepList'!$I$2:$I$1500,'1.PrepList'!$K$2:$K$1500,"")&amp;"",""))</f>
        <v/>
      </c>
      <c r="H2103" s="644" t="str">
        <f>IF($C2103="","",IFERROR(IF(_xlfn.XLOOKUP($C2103,tbl_StartedStatus[Bold ID],tbl_StartedStatus[Started])="Started","Yes",IF(_xlfn.XLOOKUP($C2103,tbl_StartedStatus[Bold ID],tbl_StartedStatus[Started])="No Show","No Show","")),""))</f>
        <v/>
      </c>
    </row>
    <row r="2104" spans="1:8" ht="15" customHeight="1" thickBot="1">
      <c r="A2104" s="38" t="str">
        <f>IF($C2104="","",IFERROR(_xlfn.XLOOKUP($C2104,'1.PrepList'!$I$2:$I$1500,'1.PrepList'!$G$2:$G$1500,"")&amp;"",""))</f>
        <v/>
      </c>
      <c r="B2104" s="38" t="str">
        <f>IF($C2104="","",IFERROR(_xlfn.XLOOKUP($C2104,'1.PrepList'!$I$2:$I$1500,'1.PrepList'!$H$2:$H$1500,"")&amp;"",""))</f>
        <v/>
      </c>
      <c r="D2104" s="38" t="str">
        <f>IF($C2104="","",IFERROR(_xlfn.XLOOKUP($C2104,'1.PrepList'!$I$2:$I$1500,'1.PrepList'!$J$2:$J$1500,"")&amp;"",""))</f>
        <v/>
      </c>
      <c r="E2104" s="38" t="str">
        <f>IF($C2104="","",IFERROR(_xlfn.XLOOKUP($C2104,'1.PrepList'!$I$2:$I$1500,'1.PrepList'!$N$2:$N$1500,"")&amp;"",""))</f>
        <v/>
      </c>
      <c r="F2104" s="638" t="str">
        <f>IF($C2104="","",IFERROR(_xlfn.XLOOKUP($C2104,'1.PrepList'!$I$2:$I$1500,'1.PrepList'!$K$2:$K$1500,"")&amp;"",""))</f>
        <v/>
      </c>
      <c r="H2104" s="644" t="str">
        <f>IF($C2104="","",IFERROR(IF(_xlfn.XLOOKUP($C2104,tbl_StartedStatus[Bold ID],tbl_StartedStatus[Started])="Started","Yes",IF(_xlfn.XLOOKUP($C2104,tbl_StartedStatus[Bold ID],tbl_StartedStatus[Started])="No Show","No Show","")),""))</f>
        <v/>
      </c>
    </row>
    <row r="2105" spans="1:8" ht="15" customHeight="1" thickBot="1">
      <c r="A2105" s="38" t="str">
        <f>IF($C2105="","",IFERROR(_xlfn.XLOOKUP($C2105,'1.PrepList'!$I$2:$I$1500,'1.PrepList'!$G$2:$G$1500,"")&amp;"",""))</f>
        <v/>
      </c>
      <c r="B2105" s="38" t="str">
        <f>IF($C2105="","",IFERROR(_xlfn.XLOOKUP($C2105,'1.PrepList'!$I$2:$I$1500,'1.PrepList'!$H$2:$H$1500,"")&amp;"",""))</f>
        <v/>
      </c>
      <c r="D2105" s="38" t="str">
        <f>IF($C2105="","",IFERROR(_xlfn.XLOOKUP($C2105,'1.PrepList'!$I$2:$I$1500,'1.PrepList'!$J$2:$J$1500,"")&amp;"",""))</f>
        <v/>
      </c>
      <c r="E2105" s="38" t="str">
        <f>IF($C2105="","",IFERROR(_xlfn.XLOOKUP($C2105,'1.PrepList'!$I$2:$I$1500,'1.PrepList'!$N$2:$N$1500,"")&amp;"",""))</f>
        <v/>
      </c>
      <c r="F2105" s="638" t="str">
        <f>IF($C2105="","",IFERROR(_xlfn.XLOOKUP($C2105,'1.PrepList'!$I$2:$I$1500,'1.PrepList'!$K$2:$K$1500,"")&amp;"",""))</f>
        <v/>
      </c>
      <c r="H2105" s="644" t="str">
        <f>IF($C2105="","",IFERROR(IF(_xlfn.XLOOKUP($C2105,tbl_StartedStatus[Bold ID],tbl_StartedStatus[Started])="Started","Yes",IF(_xlfn.XLOOKUP($C2105,tbl_StartedStatus[Bold ID],tbl_StartedStatus[Started])="No Show","No Show","")),""))</f>
        <v/>
      </c>
    </row>
    <row r="2106" spans="1:8" ht="15" customHeight="1" thickBot="1">
      <c r="A2106" s="38" t="str">
        <f>IF($C2106="","",IFERROR(_xlfn.XLOOKUP($C2106,'1.PrepList'!$I$2:$I$1500,'1.PrepList'!$G$2:$G$1500,"")&amp;"",""))</f>
        <v/>
      </c>
      <c r="B2106" s="38" t="str">
        <f>IF($C2106="","",IFERROR(_xlfn.XLOOKUP($C2106,'1.PrepList'!$I$2:$I$1500,'1.PrepList'!$H$2:$H$1500,"")&amp;"",""))</f>
        <v/>
      </c>
      <c r="D2106" s="38" t="str">
        <f>IF($C2106="","",IFERROR(_xlfn.XLOOKUP($C2106,'1.PrepList'!$I$2:$I$1500,'1.PrepList'!$J$2:$J$1500,"")&amp;"",""))</f>
        <v/>
      </c>
      <c r="E2106" s="38" t="str">
        <f>IF($C2106="","",IFERROR(_xlfn.XLOOKUP($C2106,'1.PrepList'!$I$2:$I$1500,'1.PrepList'!$N$2:$N$1500,"")&amp;"",""))</f>
        <v/>
      </c>
      <c r="F2106" s="638" t="str">
        <f>IF($C2106="","",IFERROR(_xlfn.XLOOKUP($C2106,'1.PrepList'!$I$2:$I$1500,'1.PrepList'!$K$2:$K$1500,"")&amp;"",""))</f>
        <v/>
      </c>
      <c r="H2106" s="644" t="str">
        <f>IF($C2106="","",IFERROR(IF(_xlfn.XLOOKUP($C2106,tbl_StartedStatus[Bold ID],tbl_StartedStatus[Started])="Started","Yes",IF(_xlfn.XLOOKUP($C2106,tbl_StartedStatus[Bold ID],tbl_StartedStatus[Started])="No Show","No Show","")),""))</f>
        <v/>
      </c>
    </row>
    <row r="2107" spans="1:8" ht="15" customHeight="1" thickBot="1">
      <c r="A2107" s="38" t="str">
        <f>IF($C2107="","",IFERROR(_xlfn.XLOOKUP($C2107,'1.PrepList'!$I$2:$I$1500,'1.PrepList'!$G$2:$G$1500,"")&amp;"",""))</f>
        <v/>
      </c>
      <c r="B2107" s="38" t="str">
        <f>IF($C2107="","",IFERROR(_xlfn.XLOOKUP($C2107,'1.PrepList'!$I$2:$I$1500,'1.PrepList'!$H$2:$H$1500,"")&amp;"",""))</f>
        <v/>
      </c>
      <c r="D2107" s="38" t="str">
        <f>IF($C2107="","",IFERROR(_xlfn.XLOOKUP($C2107,'1.PrepList'!$I$2:$I$1500,'1.PrepList'!$J$2:$J$1500,"")&amp;"",""))</f>
        <v/>
      </c>
      <c r="E2107" s="38" t="str">
        <f>IF($C2107="","",IFERROR(_xlfn.XLOOKUP($C2107,'1.PrepList'!$I$2:$I$1500,'1.PrepList'!$N$2:$N$1500,"")&amp;"",""))</f>
        <v/>
      </c>
      <c r="F2107" s="638" t="str">
        <f>IF($C2107="","",IFERROR(_xlfn.XLOOKUP($C2107,'1.PrepList'!$I$2:$I$1500,'1.PrepList'!$K$2:$K$1500,"")&amp;"",""))</f>
        <v/>
      </c>
      <c r="H2107" s="644" t="str">
        <f>IF($C2107="","",IFERROR(IF(_xlfn.XLOOKUP($C2107,tbl_StartedStatus[Bold ID],tbl_StartedStatus[Started])="Started","Yes",IF(_xlfn.XLOOKUP($C2107,tbl_StartedStatus[Bold ID],tbl_StartedStatus[Started])="No Show","No Show","")),""))</f>
        <v/>
      </c>
    </row>
    <row r="2108" spans="1:8" ht="15" customHeight="1" thickBot="1">
      <c r="A2108" s="38" t="str">
        <f>IF($C2108="","",IFERROR(_xlfn.XLOOKUP($C2108,'1.PrepList'!$I$2:$I$1500,'1.PrepList'!$G$2:$G$1500,"")&amp;"",""))</f>
        <v/>
      </c>
      <c r="B2108" s="38" t="str">
        <f>IF($C2108="","",IFERROR(_xlfn.XLOOKUP($C2108,'1.PrepList'!$I$2:$I$1500,'1.PrepList'!$H$2:$H$1500,"")&amp;"",""))</f>
        <v/>
      </c>
      <c r="D2108" s="38" t="str">
        <f>IF($C2108="","",IFERROR(_xlfn.XLOOKUP($C2108,'1.PrepList'!$I$2:$I$1500,'1.PrepList'!$J$2:$J$1500,"")&amp;"",""))</f>
        <v/>
      </c>
      <c r="E2108" s="38" t="str">
        <f>IF($C2108="","",IFERROR(_xlfn.XLOOKUP($C2108,'1.PrepList'!$I$2:$I$1500,'1.PrepList'!$N$2:$N$1500,"")&amp;"",""))</f>
        <v/>
      </c>
      <c r="F2108" s="638" t="str">
        <f>IF($C2108="","",IFERROR(_xlfn.XLOOKUP($C2108,'1.PrepList'!$I$2:$I$1500,'1.PrepList'!$K$2:$K$1500,"")&amp;"",""))</f>
        <v/>
      </c>
      <c r="H2108" s="644" t="str">
        <f>IF($C2108="","",IFERROR(IF(_xlfn.XLOOKUP($C2108,tbl_StartedStatus[Bold ID],tbl_StartedStatus[Started])="Started","Yes",IF(_xlfn.XLOOKUP($C2108,tbl_StartedStatus[Bold ID],tbl_StartedStatus[Started])="No Show","No Show","")),""))</f>
        <v/>
      </c>
    </row>
    <row r="2109" spans="1:8" ht="15" customHeight="1" thickBot="1">
      <c r="A2109" s="38" t="str">
        <f>IF($C2109="","",IFERROR(_xlfn.XLOOKUP($C2109,'1.PrepList'!$I$2:$I$1500,'1.PrepList'!$G$2:$G$1500,"")&amp;"",""))</f>
        <v/>
      </c>
      <c r="B2109" s="38" t="str">
        <f>IF($C2109="","",IFERROR(_xlfn.XLOOKUP($C2109,'1.PrepList'!$I$2:$I$1500,'1.PrepList'!$H$2:$H$1500,"")&amp;"",""))</f>
        <v/>
      </c>
      <c r="D2109" s="38" t="str">
        <f>IF($C2109="","",IFERROR(_xlfn.XLOOKUP($C2109,'1.PrepList'!$I$2:$I$1500,'1.PrepList'!$J$2:$J$1500,"")&amp;"",""))</f>
        <v/>
      </c>
      <c r="E2109" s="38" t="str">
        <f>IF($C2109="","",IFERROR(_xlfn.XLOOKUP($C2109,'1.PrepList'!$I$2:$I$1500,'1.PrepList'!$N$2:$N$1500,"")&amp;"",""))</f>
        <v/>
      </c>
      <c r="F2109" s="638" t="str">
        <f>IF($C2109="","",IFERROR(_xlfn.XLOOKUP($C2109,'1.PrepList'!$I$2:$I$1500,'1.PrepList'!$K$2:$K$1500,"")&amp;"",""))</f>
        <v/>
      </c>
      <c r="H2109" s="644" t="str">
        <f>IF($C2109="","",IFERROR(IF(_xlfn.XLOOKUP($C2109,tbl_StartedStatus[Bold ID],tbl_StartedStatus[Started])="Started","Yes",IF(_xlfn.XLOOKUP($C2109,tbl_StartedStatus[Bold ID],tbl_StartedStatus[Started])="No Show","No Show","")),""))</f>
        <v/>
      </c>
    </row>
    <row r="2110" spans="1:8" ht="15" customHeight="1" thickBot="1">
      <c r="A2110" s="38" t="str">
        <f>IF($C2110="","",IFERROR(_xlfn.XLOOKUP($C2110,'1.PrepList'!$I$2:$I$1500,'1.PrepList'!$G$2:$G$1500,"")&amp;"",""))</f>
        <v/>
      </c>
      <c r="B2110" s="38" t="str">
        <f>IF($C2110="","",IFERROR(_xlfn.XLOOKUP($C2110,'1.PrepList'!$I$2:$I$1500,'1.PrepList'!$H$2:$H$1500,"")&amp;"",""))</f>
        <v/>
      </c>
      <c r="D2110" s="38" t="str">
        <f>IF($C2110="","",IFERROR(_xlfn.XLOOKUP($C2110,'1.PrepList'!$I$2:$I$1500,'1.PrepList'!$J$2:$J$1500,"")&amp;"",""))</f>
        <v/>
      </c>
      <c r="E2110" s="38" t="str">
        <f>IF($C2110="","",IFERROR(_xlfn.XLOOKUP($C2110,'1.PrepList'!$I$2:$I$1500,'1.PrepList'!$N$2:$N$1500,"")&amp;"",""))</f>
        <v/>
      </c>
      <c r="F2110" s="638" t="str">
        <f>IF($C2110="","",IFERROR(_xlfn.XLOOKUP($C2110,'1.PrepList'!$I$2:$I$1500,'1.PrepList'!$K$2:$K$1500,"")&amp;"",""))</f>
        <v/>
      </c>
      <c r="H2110" s="644" t="str">
        <f>IF($C2110="","",IFERROR(IF(_xlfn.XLOOKUP($C2110,tbl_StartedStatus[Bold ID],tbl_StartedStatus[Started])="Started","Yes",IF(_xlfn.XLOOKUP($C2110,tbl_StartedStatus[Bold ID],tbl_StartedStatus[Started])="No Show","No Show","")),""))</f>
        <v/>
      </c>
    </row>
    <row r="2111" spans="1:8" ht="15" customHeight="1" thickBot="1">
      <c r="A2111" s="38" t="str">
        <f>IF($C2111="","",IFERROR(_xlfn.XLOOKUP($C2111,'1.PrepList'!$I$2:$I$1500,'1.PrepList'!$G$2:$G$1500,"")&amp;"",""))</f>
        <v/>
      </c>
      <c r="B2111" s="38" t="str">
        <f>IF($C2111="","",IFERROR(_xlfn.XLOOKUP($C2111,'1.PrepList'!$I$2:$I$1500,'1.PrepList'!$H$2:$H$1500,"")&amp;"",""))</f>
        <v/>
      </c>
      <c r="D2111" s="38" t="str">
        <f>IF($C2111="","",IFERROR(_xlfn.XLOOKUP($C2111,'1.PrepList'!$I$2:$I$1500,'1.PrepList'!$J$2:$J$1500,"")&amp;"",""))</f>
        <v/>
      </c>
      <c r="E2111" s="38" t="str">
        <f>IF($C2111="","",IFERROR(_xlfn.XLOOKUP($C2111,'1.PrepList'!$I$2:$I$1500,'1.PrepList'!$N$2:$N$1500,"")&amp;"",""))</f>
        <v/>
      </c>
      <c r="F2111" s="638" t="str">
        <f>IF($C2111="","",IFERROR(_xlfn.XLOOKUP($C2111,'1.PrepList'!$I$2:$I$1500,'1.PrepList'!$K$2:$K$1500,"")&amp;"",""))</f>
        <v/>
      </c>
      <c r="H2111" s="644" t="str">
        <f>IF($C2111="","",IFERROR(IF(_xlfn.XLOOKUP($C2111,tbl_StartedStatus[Bold ID],tbl_StartedStatus[Started])="Started","Yes",IF(_xlfn.XLOOKUP($C2111,tbl_StartedStatus[Bold ID],tbl_StartedStatus[Started])="No Show","No Show","")),""))</f>
        <v/>
      </c>
    </row>
    <row r="2112" spans="1:8" ht="15" customHeight="1" thickBot="1">
      <c r="A2112" s="38" t="str">
        <f>IF($C2112="","",IFERROR(_xlfn.XLOOKUP($C2112,'1.PrepList'!$I$2:$I$1500,'1.PrepList'!$G$2:$G$1500,"")&amp;"",""))</f>
        <v/>
      </c>
      <c r="B2112" s="38" t="str">
        <f>IF($C2112="","",IFERROR(_xlfn.XLOOKUP($C2112,'1.PrepList'!$I$2:$I$1500,'1.PrepList'!$H$2:$H$1500,"")&amp;"",""))</f>
        <v/>
      </c>
      <c r="D2112" s="38" t="str">
        <f>IF($C2112="","",IFERROR(_xlfn.XLOOKUP($C2112,'1.PrepList'!$I$2:$I$1500,'1.PrepList'!$J$2:$J$1500,"")&amp;"",""))</f>
        <v/>
      </c>
      <c r="E2112" s="38" t="str">
        <f>IF($C2112="","",IFERROR(_xlfn.XLOOKUP($C2112,'1.PrepList'!$I$2:$I$1500,'1.PrepList'!$N$2:$N$1500,"")&amp;"",""))</f>
        <v/>
      </c>
      <c r="F2112" s="638" t="str">
        <f>IF($C2112="","",IFERROR(_xlfn.XLOOKUP($C2112,'1.PrepList'!$I$2:$I$1500,'1.PrepList'!$K$2:$K$1500,"")&amp;"",""))</f>
        <v/>
      </c>
      <c r="H2112" s="644" t="str">
        <f>IF($C2112="","",IFERROR(IF(_xlfn.XLOOKUP($C2112,tbl_StartedStatus[Bold ID],tbl_StartedStatus[Started])="Started","Yes",IF(_xlfn.XLOOKUP($C2112,tbl_StartedStatus[Bold ID],tbl_StartedStatus[Started])="No Show","No Show","")),""))</f>
        <v/>
      </c>
    </row>
    <row r="2113" spans="1:8" ht="15" customHeight="1" thickBot="1">
      <c r="A2113" s="38" t="str">
        <f>IF($C2113="","",IFERROR(_xlfn.XLOOKUP($C2113,'1.PrepList'!$I$2:$I$1500,'1.PrepList'!$G$2:$G$1500,"")&amp;"",""))</f>
        <v/>
      </c>
      <c r="B2113" s="38" t="str">
        <f>IF($C2113="","",IFERROR(_xlfn.XLOOKUP($C2113,'1.PrepList'!$I$2:$I$1500,'1.PrepList'!$H$2:$H$1500,"")&amp;"",""))</f>
        <v/>
      </c>
      <c r="D2113" s="38" t="str">
        <f>IF($C2113="","",IFERROR(_xlfn.XLOOKUP($C2113,'1.PrepList'!$I$2:$I$1500,'1.PrepList'!$J$2:$J$1500,"")&amp;"",""))</f>
        <v/>
      </c>
      <c r="E2113" s="38" t="str">
        <f>IF($C2113="","",IFERROR(_xlfn.XLOOKUP($C2113,'1.PrepList'!$I$2:$I$1500,'1.PrepList'!$N$2:$N$1500,"")&amp;"",""))</f>
        <v/>
      </c>
      <c r="F2113" s="638" t="str">
        <f>IF($C2113="","",IFERROR(_xlfn.XLOOKUP($C2113,'1.PrepList'!$I$2:$I$1500,'1.PrepList'!$K$2:$K$1500,"")&amp;"",""))</f>
        <v/>
      </c>
      <c r="H2113" s="644" t="str">
        <f>IF($C2113="","",IFERROR(IF(_xlfn.XLOOKUP($C2113,tbl_StartedStatus[Bold ID],tbl_StartedStatus[Started])="Started","Yes",IF(_xlfn.XLOOKUP($C2113,tbl_StartedStatus[Bold ID],tbl_StartedStatus[Started])="No Show","No Show","")),""))</f>
        <v/>
      </c>
    </row>
    <row r="2114" spans="1:8" ht="15" customHeight="1" thickBot="1">
      <c r="A2114" s="38" t="str">
        <f>IF($C2114="","",IFERROR(_xlfn.XLOOKUP($C2114,'1.PrepList'!$I$2:$I$1500,'1.PrepList'!$G$2:$G$1500,"")&amp;"",""))</f>
        <v/>
      </c>
      <c r="B2114" s="38" t="str">
        <f>IF($C2114="","",IFERROR(_xlfn.XLOOKUP($C2114,'1.PrepList'!$I$2:$I$1500,'1.PrepList'!$H$2:$H$1500,"")&amp;"",""))</f>
        <v/>
      </c>
      <c r="D2114" s="38" t="str">
        <f>IF($C2114="","",IFERROR(_xlfn.XLOOKUP($C2114,'1.PrepList'!$I$2:$I$1500,'1.PrepList'!$J$2:$J$1500,"")&amp;"",""))</f>
        <v/>
      </c>
      <c r="E2114" s="38" t="str">
        <f>IF($C2114="","",IFERROR(_xlfn.XLOOKUP($C2114,'1.PrepList'!$I$2:$I$1500,'1.PrepList'!$N$2:$N$1500,"")&amp;"",""))</f>
        <v/>
      </c>
      <c r="F2114" s="638" t="str">
        <f>IF($C2114="","",IFERROR(_xlfn.XLOOKUP($C2114,'1.PrepList'!$I$2:$I$1500,'1.PrepList'!$K$2:$K$1500,"")&amp;"",""))</f>
        <v/>
      </c>
      <c r="H2114" s="644" t="str">
        <f>IF($C2114="","",IFERROR(IF(_xlfn.XLOOKUP($C2114,tbl_StartedStatus[Bold ID],tbl_StartedStatus[Started])="Started","Yes",IF(_xlfn.XLOOKUP($C2114,tbl_StartedStatus[Bold ID],tbl_StartedStatus[Started])="No Show","No Show","")),""))</f>
        <v/>
      </c>
    </row>
    <row r="2115" spans="1:8" ht="15" customHeight="1" thickBot="1">
      <c r="A2115" s="38" t="str">
        <f>IF($C2115="","",IFERROR(_xlfn.XLOOKUP($C2115,'1.PrepList'!$I$2:$I$1500,'1.PrepList'!$G$2:$G$1500,"")&amp;"",""))</f>
        <v/>
      </c>
      <c r="B2115" s="38" t="str">
        <f>IF($C2115="","",IFERROR(_xlfn.XLOOKUP($C2115,'1.PrepList'!$I$2:$I$1500,'1.PrepList'!$H$2:$H$1500,"")&amp;"",""))</f>
        <v/>
      </c>
      <c r="D2115" s="38" t="str">
        <f>IF($C2115="","",IFERROR(_xlfn.XLOOKUP($C2115,'1.PrepList'!$I$2:$I$1500,'1.PrepList'!$J$2:$J$1500,"")&amp;"",""))</f>
        <v/>
      </c>
      <c r="E2115" s="38" t="str">
        <f>IF($C2115="","",IFERROR(_xlfn.XLOOKUP($C2115,'1.PrepList'!$I$2:$I$1500,'1.PrepList'!$N$2:$N$1500,"")&amp;"",""))</f>
        <v/>
      </c>
      <c r="F2115" s="638" t="str">
        <f>IF($C2115="","",IFERROR(_xlfn.XLOOKUP($C2115,'1.PrepList'!$I$2:$I$1500,'1.PrepList'!$K$2:$K$1500,"")&amp;"",""))</f>
        <v/>
      </c>
      <c r="H2115" s="644" t="str">
        <f>IF($C2115="","",IFERROR(IF(_xlfn.XLOOKUP($C2115,tbl_StartedStatus[Bold ID],tbl_StartedStatus[Started])="Started","Yes",IF(_xlfn.XLOOKUP($C2115,tbl_StartedStatus[Bold ID],tbl_StartedStatus[Started])="No Show","No Show","")),""))</f>
        <v/>
      </c>
    </row>
    <row r="2116" spans="1:8" ht="15" customHeight="1" thickBot="1">
      <c r="A2116" s="38" t="str">
        <f>IF($C2116="","",IFERROR(_xlfn.XLOOKUP($C2116,'1.PrepList'!$I$2:$I$1500,'1.PrepList'!$G$2:$G$1500,"")&amp;"",""))</f>
        <v/>
      </c>
      <c r="B2116" s="38" t="str">
        <f>IF($C2116="","",IFERROR(_xlfn.XLOOKUP($C2116,'1.PrepList'!$I$2:$I$1500,'1.PrepList'!$H$2:$H$1500,"")&amp;"",""))</f>
        <v/>
      </c>
      <c r="D2116" s="38" t="str">
        <f>IF($C2116="","",IFERROR(_xlfn.XLOOKUP($C2116,'1.PrepList'!$I$2:$I$1500,'1.PrepList'!$J$2:$J$1500,"")&amp;"",""))</f>
        <v/>
      </c>
      <c r="E2116" s="38" t="str">
        <f>IF($C2116="","",IFERROR(_xlfn.XLOOKUP($C2116,'1.PrepList'!$I$2:$I$1500,'1.PrepList'!$N$2:$N$1500,"")&amp;"",""))</f>
        <v/>
      </c>
      <c r="F2116" s="638" t="str">
        <f>IF($C2116="","",IFERROR(_xlfn.XLOOKUP($C2116,'1.PrepList'!$I$2:$I$1500,'1.PrepList'!$K$2:$K$1500,"")&amp;"",""))</f>
        <v/>
      </c>
      <c r="H2116" s="644" t="str">
        <f>IF($C2116="","",IFERROR(IF(_xlfn.XLOOKUP($C2116,tbl_StartedStatus[Bold ID],tbl_StartedStatus[Started])="Started","Yes",IF(_xlfn.XLOOKUP($C2116,tbl_StartedStatus[Bold ID],tbl_StartedStatus[Started])="No Show","No Show","")),""))</f>
        <v/>
      </c>
    </row>
    <row r="2117" spans="1:8" ht="15" customHeight="1" thickBot="1">
      <c r="A2117" s="38" t="str">
        <f>IF($C2117="","",IFERROR(_xlfn.XLOOKUP($C2117,'1.PrepList'!$I$2:$I$1500,'1.PrepList'!$G$2:$G$1500,"")&amp;"",""))</f>
        <v/>
      </c>
      <c r="B2117" s="38" t="str">
        <f>IF($C2117="","",IFERROR(_xlfn.XLOOKUP($C2117,'1.PrepList'!$I$2:$I$1500,'1.PrepList'!$H$2:$H$1500,"")&amp;"",""))</f>
        <v/>
      </c>
      <c r="D2117" s="38" t="str">
        <f>IF($C2117="","",IFERROR(_xlfn.XLOOKUP($C2117,'1.PrepList'!$I$2:$I$1500,'1.PrepList'!$J$2:$J$1500,"")&amp;"",""))</f>
        <v/>
      </c>
      <c r="E2117" s="38" t="str">
        <f>IF($C2117="","",IFERROR(_xlfn.XLOOKUP($C2117,'1.PrepList'!$I$2:$I$1500,'1.PrepList'!$N$2:$N$1500,"")&amp;"",""))</f>
        <v/>
      </c>
      <c r="F2117" s="638" t="str">
        <f>IF($C2117="","",IFERROR(_xlfn.XLOOKUP($C2117,'1.PrepList'!$I$2:$I$1500,'1.PrepList'!$K$2:$K$1500,"")&amp;"",""))</f>
        <v/>
      </c>
      <c r="H2117" s="644" t="str">
        <f>IF($C2117="","",IFERROR(IF(_xlfn.XLOOKUP($C2117,tbl_StartedStatus[Bold ID],tbl_StartedStatus[Started])="Started","Yes",IF(_xlfn.XLOOKUP($C2117,tbl_StartedStatus[Bold ID],tbl_StartedStatus[Started])="No Show","No Show","")),""))</f>
        <v/>
      </c>
    </row>
    <row r="2118" spans="1:8" ht="15" customHeight="1" thickBot="1">
      <c r="A2118" s="38" t="str">
        <f>IF($C2118="","",IFERROR(_xlfn.XLOOKUP($C2118,'1.PrepList'!$I$2:$I$1500,'1.PrepList'!$G$2:$G$1500,"")&amp;"",""))</f>
        <v/>
      </c>
      <c r="B2118" s="38" t="str">
        <f>IF($C2118="","",IFERROR(_xlfn.XLOOKUP($C2118,'1.PrepList'!$I$2:$I$1500,'1.PrepList'!$H$2:$H$1500,"")&amp;"",""))</f>
        <v/>
      </c>
      <c r="D2118" s="38" t="str">
        <f>IF($C2118="","",IFERROR(_xlfn.XLOOKUP($C2118,'1.PrepList'!$I$2:$I$1500,'1.PrepList'!$J$2:$J$1500,"")&amp;"",""))</f>
        <v/>
      </c>
      <c r="E2118" s="38" t="str">
        <f>IF($C2118="","",IFERROR(_xlfn.XLOOKUP($C2118,'1.PrepList'!$I$2:$I$1500,'1.PrepList'!$N$2:$N$1500,"")&amp;"",""))</f>
        <v/>
      </c>
      <c r="F2118" s="638" t="str">
        <f>IF($C2118="","",IFERROR(_xlfn.XLOOKUP($C2118,'1.PrepList'!$I$2:$I$1500,'1.PrepList'!$K$2:$K$1500,"")&amp;"",""))</f>
        <v/>
      </c>
      <c r="H2118" s="644" t="str">
        <f>IF($C2118="","",IFERROR(IF(_xlfn.XLOOKUP($C2118,tbl_StartedStatus[Bold ID],tbl_StartedStatus[Started])="Started","Yes",IF(_xlfn.XLOOKUP($C2118,tbl_StartedStatus[Bold ID],tbl_StartedStatus[Started])="No Show","No Show","")),""))</f>
        <v/>
      </c>
    </row>
    <row r="2119" spans="1:8" ht="15" customHeight="1" thickBot="1">
      <c r="A2119" s="38" t="str">
        <f>IF($C2119="","",IFERROR(_xlfn.XLOOKUP($C2119,'1.PrepList'!$I$2:$I$1500,'1.PrepList'!$G$2:$G$1500,"")&amp;"",""))</f>
        <v/>
      </c>
      <c r="B2119" s="38" t="str">
        <f>IF($C2119="","",IFERROR(_xlfn.XLOOKUP($C2119,'1.PrepList'!$I$2:$I$1500,'1.PrepList'!$H$2:$H$1500,"")&amp;"",""))</f>
        <v/>
      </c>
      <c r="D2119" s="38" t="str">
        <f>IF($C2119="","",IFERROR(_xlfn.XLOOKUP($C2119,'1.PrepList'!$I$2:$I$1500,'1.PrepList'!$J$2:$J$1500,"")&amp;"",""))</f>
        <v/>
      </c>
      <c r="E2119" s="38" t="str">
        <f>IF($C2119="","",IFERROR(_xlfn.XLOOKUP($C2119,'1.PrepList'!$I$2:$I$1500,'1.PrepList'!$N$2:$N$1500,"")&amp;"",""))</f>
        <v/>
      </c>
      <c r="F2119" s="638" t="str">
        <f>IF($C2119="","",IFERROR(_xlfn.XLOOKUP($C2119,'1.PrepList'!$I$2:$I$1500,'1.PrepList'!$K$2:$K$1500,"")&amp;"",""))</f>
        <v/>
      </c>
      <c r="H2119" s="644" t="str">
        <f>IF($C2119="","",IFERROR(IF(_xlfn.XLOOKUP($C2119,tbl_StartedStatus[Bold ID],tbl_StartedStatus[Started])="Started","Yes",IF(_xlfn.XLOOKUP($C2119,tbl_StartedStatus[Bold ID],tbl_StartedStatus[Started])="No Show","No Show","")),""))</f>
        <v/>
      </c>
    </row>
    <row r="2120" spans="1:8" ht="15" customHeight="1" thickBot="1">
      <c r="A2120" s="38" t="str">
        <f>IF($C2120="","",IFERROR(_xlfn.XLOOKUP($C2120,'1.PrepList'!$I$2:$I$1500,'1.PrepList'!$G$2:$G$1500,"")&amp;"",""))</f>
        <v/>
      </c>
      <c r="B2120" s="38" t="str">
        <f>IF($C2120="","",IFERROR(_xlfn.XLOOKUP($C2120,'1.PrepList'!$I$2:$I$1500,'1.PrepList'!$H$2:$H$1500,"")&amp;"",""))</f>
        <v/>
      </c>
      <c r="D2120" s="38" t="str">
        <f>IF($C2120="","",IFERROR(_xlfn.XLOOKUP($C2120,'1.PrepList'!$I$2:$I$1500,'1.PrepList'!$J$2:$J$1500,"")&amp;"",""))</f>
        <v/>
      </c>
      <c r="E2120" s="38" t="str">
        <f>IF($C2120="","",IFERROR(_xlfn.XLOOKUP($C2120,'1.PrepList'!$I$2:$I$1500,'1.PrepList'!$N$2:$N$1500,"")&amp;"",""))</f>
        <v/>
      </c>
      <c r="F2120" s="638" t="str">
        <f>IF($C2120="","",IFERROR(_xlfn.XLOOKUP($C2120,'1.PrepList'!$I$2:$I$1500,'1.PrepList'!$K$2:$K$1500,"")&amp;"",""))</f>
        <v/>
      </c>
      <c r="H2120" s="644" t="str">
        <f>IF($C2120="","",IFERROR(IF(_xlfn.XLOOKUP($C2120,tbl_StartedStatus[Bold ID],tbl_StartedStatus[Started])="Started","Yes",IF(_xlfn.XLOOKUP($C2120,tbl_StartedStatus[Bold ID],tbl_StartedStatus[Started])="No Show","No Show","")),""))</f>
        <v/>
      </c>
    </row>
    <row r="2121" spans="1:8" ht="15" customHeight="1" thickBot="1">
      <c r="A2121" s="38" t="str">
        <f>IF($C2121="","",IFERROR(_xlfn.XLOOKUP($C2121,'1.PrepList'!$I$2:$I$1500,'1.PrepList'!$G$2:$G$1500,"")&amp;"",""))</f>
        <v/>
      </c>
      <c r="B2121" s="38" t="str">
        <f>IF($C2121="","",IFERROR(_xlfn.XLOOKUP($C2121,'1.PrepList'!$I$2:$I$1500,'1.PrepList'!$H$2:$H$1500,"")&amp;"",""))</f>
        <v/>
      </c>
      <c r="D2121" s="38" t="str">
        <f>IF($C2121="","",IFERROR(_xlfn.XLOOKUP($C2121,'1.PrepList'!$I$2:$I$1500,'1.PrepList'!$J$2:$J$1500,"")&amp;"",""))</f>
        <v/>
      </c>
      <c r="E2121" s="38" t="str">
        <f>IF($C2121="","",IFERROR(_xlfn.XLOOKUP($C2121,'1.PrepList'!$I$2:$I$1500,'1.PrepList'!$N$2:$N$1500,"")&amp;"",""))</f>
        <v/>
      </c>
      <c r="F2121" s="638" t="str">
        <f>IF($C2121="","",IFERROR(_xlfn.XLOOKUP($C2121,'1.PrepList'!$I$2:$I$1500,'1.PrepList'!$K$2:$K$1500,"")&amp;"",""))</f>
        <v/>
      </c>
      <c r="H2121" s="644" t="str">
        <f>IF($C2121="","",IFERROR(IF(_xlfn.XLOOKUP($C2121,tbl_StartedStatus[Bold ID],tbl_StartedStatus[Started])="Started","Yes",IF(_xlfn.XLOOKUP($C2121,tbl_StartedStatus[Bold ID],tbl_StartedStatus[Started])="No Show","No Show","")),""))</f>
        <v/>
      </c>
    </row>
    <row r="2122" spans="1:8" ht="15" customHeight="1" thickBot="1">
      <c r="A2122" s="38" t="str">
        <f>IF($C2122="","",IFERROR(_xlfn.XLOOKUP($C2122,'1.PrepList'!$I$2:$I$1500,'1.PrepList'!$G$2:$G$1500,"")&amp;"",""))</f>
        <v/>
      </c>
      <c r="B2122" s="38" t="str">
        <f>IF($C2122="","",IFERROR(_xlfn.XLOOKUP($C2122,'1.PrepList'!$I$2:$I$1500,'1.PrepList'!$H$2:$H$1500,"")&amp;"",""))</f>
        <v/>
      </c>
      <c r="D2122" s="38" t="str">
        <f>IF($C2122="","",IFERROR(_xlfn.XLOOKUP($C2122,'1.PrepList'!$I$2:$I$1500,'1.PrepList'!$J$2:$J$1500,"")&amp;"",""))</f>
        <v/>
      </c>
      <c r="E2122" s="38" t="str">
        <f>IF($C2122="","",IFERROR(_xlfn.XLOOKUP($C2122,'1.PrepList'!$I$2:$I$1500,'1.PrepList'!$N$2:$N$1500,"")&amp;"",""))</f>
        <v/>
      </c>
      <c r="F2122" s="638" t="str">
        <f>IF($C2122="","",IFERROR(_xlfn.XLOOKUP($C2122,'1.PrepList'!$I$2:$I$1500,'1.PrepList'!$K$2:$K$1500,"")&amp;"",""))</f>
        <v/>
      </c>
      <c r="H2122" s="644" t="str">
        <f>IF($C2122="","",IFERROR(IF(_xlfn.XLOOKUP($C2122,tbl_StartedStatus[Bold ID],tbl_StartedStatus[Started])="Started","Yes",IF(_xlfn.XLOOKUP($C2122,tbl_StartedStatus[Bold ID],tbl_StartedStatus[Started])="No Show","No Show","")),""))</f>
        <v/>
      </c>
    </row>
    <row r="2123" spans="1:8" ht="15" customHeight="1" thickBot="1">
      <c r="A2123" s="38" t="str">
        <f>IF($C2123="","",IFERROR(_xlfn.XLOOKUP($C2123,'1.PrepList'!$I$2:$I$1500,'1.PrepList'!$G$2:$G$1500,"")&amp;"",""))</f>
        <v/>
      </c>
      <c r="B2123" s="38" t="str">
        <f>IF($C2123="","",IFERROR(_xlfn.XLOOKUP($C2123,'1.PrepList'!$I$2:$I$1500,'1.PrepList'!$H$2:$H$1500,"")&amp;"",""))</f>
        <v/>
      </c>
      <c r="D2123" s="38" t="str">
        <f>IF($C2123="","",IFERROR(_xlfn.XLOOKUP($C2123,'1.PrepList'!$I$2:$I$1500,'1.PrepList'!$J$2:$J$1500,"")&amp;"",""))</f>
        <v/>
      </c>
      <c r="E2123" s="38" t="str">
        <f>IF($C2123="","",IFERROR(_xlfn.XLOOKUP($C2123,'1.PrepList'!$I$2:$I$1500,'1.PrepList'!$N$2:$N$1500,"")&amp;"",""))</f>
        <v/>
      </c>
      <c r="F2123" s="638" t="str">
        <f>IF($C2123="","",IFERROR(_xlfn.XLOOKUP($C2123,'1.PrepList'!$I$2:$I$1500,'1.PrepList'!$K$2:$K$1500,"")&amp;"",""))</f>
        <v/>
      </c>
      <c r="H2123" s="644" t="str">
        <f>IF($C2123="","",IFERROR(IF(_xlfn.XLOOKUP($C2123,tbl_StartedStatus[Bold ID],tbl_StartedStatus[Started])="Started","Yes",IF(_xlfn.XLOOKUP($C2123,tbl_StartedStatus[Bold ID],tbl_StartedStatus[Started])="No Show","No Show","")),""))</f>
        <v/>
      </c>
    </row>
    <row r="2124" spans="1:8" ht="15" customHeight="1" thickBot="1">
      <c r="A2124" s="38" t="str">
        <f>IF($C2124="","",IFERROR(_xlfn.XLOOKUP($C2124,'1.PrepList'!$I$2:$I$1500,'1.PrepList'!$G$2:$G$1500,"")&amp;"",""))</f>
        <v/>
      </c>
      <c r="B2124" s="38" t="str">
        <f>IF($C2124="","",IFERROR(_xlfn.XLOOKUP($C2124,'1.PrepList'!$I$2:$I$1500,'1.PrepList'!$H$2:$H$1500,"")&amp;"",""))</f>
        <v/>
      </c>
      <c r="D2124" s="38" t="str">
        <f>IF($C2124="","",IFERROR(_xlfn.XLOOKUP($C2124,'1.PrepList'!$I$2:$I$1500,'1.PrepList'!$J$2:$J$1500,"")&amp;"",""))</f>
        <v/>
      </c>
      <c r="E2124" s="38" t="str">
        <f>IF($C2124="","",IFERROR(_xlfn.XLOOKUP($C2124,'1.PrepList'!$I$2:$I$1500,'1.PrepList'!$N$2:$N$1500,"")&amp;"",""))</f>
        <v/>
      </c>
      <c r="F2124" s="638" t="str">
        <f>IF($C2124="","",IFERROR(_xlfn.XLOOKUP($C2124,'1.PrepList'!$I$2:$I$1500,'1.PrepList'!$K$2:$K$1500,"")&amp;"",""))</f>
        <v/>
      </c>
      <c r="H2124" s="644" t="str">
        <f>IF($C2124="","",IFERROR(IF(_xlfn.XLOOKUP($C2124,tbl_StartedStatus[Bold ID],tbl_StartedStatus[Started])="Started","Yes",IF(_xlfn.XLOOKUP($C2124,tbl_StartedStatus[Bold ID],tbl_StartedStatus[Started])="No Show","No Show","")),""))</f>
        <v/>
      </c>
    </row>
    <row r="2125" spans="1:8" ht="15" customHeight="1" thickBot="1">
      <c r="A2125" s="38" t="str">
        <f>IF($C2125="","",IFERROR(_xlfn.XLOOKUP($C2125,'1.PrepList'!$I$2:$I$1500,'1.PrepList'!$G$2:$G$1500,"")&amp;"",""))</f>
        <v/>
      </c>
      <c r="B2125" s="38" t="str">
        <f>IF($C2125="","",IFERROR(_xlfn.XLOOKUP($C2125,'1.PrepList'!$I$2:$I$1500,'1.PrepList'!$H$2:$H$1500,"")&amp;"",""))</f>
        <v/>
      </c>
      <c r="D2125" s="38" t="str">
        <f>IF($C2125="","",IFERROR(_xlfn.XLOOKUP($C2125,'1.PrepList'!$I$2:$I$1500,'1.PrepList'!$J$2:$J$1500,"")&amp;"",""))</f>
        <v/>
      </c>
      <c r="E2125" s="38" t="str">
        <f>IF($C2125="","",IFERROR(_xlfn.XLOOKUP($C2125,'1.PrepList'!$I$2:$I$1500,'1.PrepList'!$N$2:$N$1500,"")&amp;"",""))</f>
        <v/>
      </c>
      <c r="F2125" s="638" t="str">
        <f>IF($C2125="","",IFERROR(_xlfn.XLOOKUP($C2125,'1.PrepList'!$I$2:$I$1500,'1.PrepList'!$K$2:$K$1500,"")&amp;"",""))</f>
        <v/>
      </c>
      <c r="H2125" s="644" t="str">
        <f>IF($C2125="","",IFERROR(IF(_xlfn.XLOOKUP($C2125,tbl_StartedStatus[Bold ID],tbl_StartedStatus[Started])="Started","Yes",IF(_xlfn.XLOOKUP($C2125,tbl_StartedStatus[Bold ID],tbl_StartedStatus[Started])="No Show","No Show","")),""))</f>
        <v/>
      </c>
    </row>
    <row r="2126" spans="1:8" ht="15" customHeight="1" thickBot="1">
      <c r="A2126" s="38" t="str">
        <f>IF($C2126="","",IFERROR(_xlfn.XLOOKUP($C2126,'1.PrepList'!$I$2:$I$1500,'1.PrepList'!$G$2:$G$1500,"")&amp;"",""))</f>
        <v/>
      </c>
      <c r="B2126" s="38" t="str">
        <f>IF($C2126="","",IFERROR(_xlfn.XLOOKUP($C2126,'1.PrepList'!$I$2:$I$1500,'1.PrepList'!$H$2:$H$1500,"")&amp;"",""))</f>
        <v/>
      </c>
      <c r="D2126" s="38" t="str">
        <f>IF($C2126="","",IFERROR(_xlfn.XLOOKUP($C2126,'1.PrepList'!$I$2:$I$1500,'1.PrepList'!$J$2:$J$1500,"")&amp;"",""))</f>
        <v/>
      </c>
      <c r="E2126" s="38" t="str">
        <f>IF($C2126="","",IFERROR(_xlfn.XLOOKUP($C2126,'1.PrepList'!$I$2:$I$1500,'1.PrepList'!$N$2:$N$1500,"")&amp;"",""))</f>
        <v/>
      </c>
      <c r="F2126" s="638" t="str">
        <f>IF($C2126="","",IFERROR(_xlfn.XLOOKUP($C2126,'1.PrepList'!$I$2:$I$1500,'1.PrepList'!$K$2:$K$1500,"")&amp;"",""))</f>
        <v/>
      </c>
      <c r="H2126" s="644" t="str">
        <f>IF($C2126="","",IFERROR(IF(_xlfn.XLOOKUP($C2126,tbl_StartedStatus[Bold ID],tbl_StartedStatus[Started])="Started","Yes",IF(_xlfn.XLOOKUP($C2126,tbl_StartedStatus[Bold ID],tbl_StartedStatus[Started])="No Show","No Show","")),""))</f>
        <v/>
      </c>
    </row>
    <row r="2127" spans="1:8" ht="15" customHeight="1" thickBot="1">
      <c r="A2127" s="38" t="str">
        <f>IF($C2127="","",IFERROR(_xlfn.XLOOKUP($C2127,'1.PrepList'!$I$2:$I$1500,'1.PrepList'!$G$2:$G$1500,"")&amp;"",""))</f>
        <v/>
      </c>
      <c r="B2127" s="38" t="str">
        <f>IF($C2127="","",IFERROR(_xlfn.XLOOKUP($C2127,'1.PrepList'!$I$2:$I$1500,'1.PrepList'!$H$2:$H$1500,"")&amp;"",""))</f>
        <v/>
      </c>
      <c r="D2127" s="38" t="str">
        <f>IF($C2127="","",IFERROR(_xlfn.XLOOKUP($C2127,'1.PrepList'!$I$2:$I$1500,'1.PrepList'!$J$2:$J$1500,"")&amp;"",""))</f>
        <v/>
      </c>
      <c r="E2127" s="38" t="str">
        <f>IF($C2127="","",IFERROR(_xlfn.XLOOKUP($C2127,'1.PrepList'!$I$2:$I$1500,'1.PrepList'!$N$2:$N$1500,"")&amp;"",""))</f>
        <v/>
      </c>
      <c r="F2127" s="638" t="str">
        <f>IF($C2127="","",IFERROR(_xlfn.XLOOKUP($C2127,'1.PrepList'!$I$2:$I$1500,'1.PrepList'!$K$2:$K$1500,"")&amp;"",""))</f>
        <v/>
      </c>
      <c r="H2127" s="644" t="str">
        <f>IF($C2127="","",IFERROR(IF(_xlfn.XLOOKUP($C2127,tbl_StartedStatus[Bold ID],tbl_StartedStatus[Started])="Started","Yes",IF(_xlfn.XLOOKUP($C2127,tbl_StartedStatus[Bold ID],tbl_StartedStatus[Started])="No Show","No Show","")),""))</f>
        <v/>
      </c>
    </row>
    <row r="2128" spans="1:8" ht="15" customHeight="1" thickBot="1">
      <c r="A2128" s="38" t="str">
        <f>IF($C2128="","",IFERROR(_xlfn.XLOOKUP($C2128,'1.PrepList'!$I$2:$I$1500,'1.PrepList'!$G$2:$G$1500,"")&amp;"",""))</f>
        <v/>
      </c>
      <c r="B2128" s="38" t="str">
        <f>IF($C2128="","",IFERROR(_xlfn.XLOOKUP($C2128,'1.PrepList'!$I$2:$I$1500,'1.PrepList'!$H$2:$H$1500,"")&amp;"",""))</f>
        <v/>
      </c>
      <c r="D2128" s="38" t="str">
        <f>IF($C2128="","",IFERROR(_xlfn.XLOOKUP($C2128,'1.PrepList'!$I$2:$I$1500,'1.PrepList'!$J$2:$J$1500,"")&amp;"",""))</f>
        <v/>
      </c>
      <c r="E2128" s="38" t="str">
        <f>IF($C2128="","",IFERROR(_xlfn.XLOOKUP($C2128,'1.PrepList'!$I$2:$I$1500,'1.PrepList'!$N$2:$N$1500,"")&amp;"",""))</f>
        <v/>
      </c>
      <c r="F2128" s="638" t="str">
        <f>IF($C2128="","",IFERROR(_xlfn.XLOOKUP($C2128,'1.PrepList'!$I$2:$I$1500,'1.PrepList'!$K$2:$K$1500,"")&amp;"",""))</f>
        <v/>
      </c>
      <c r="H2128" s="644" t="str">
        <f>IF($C2128="","",IFERROR(IF(_xlfn.XLOOKUP($C2128,tbl_StartedStatus[Bold ID],tbl_StartedStatus[Started])="Started","Yes",IF(_xlfn.XLOOKUP($C2128,tbl_StartedStatus[Bold ID],tbl_StartedStatus[Started])="No Show","No Show","")),""))</f>
        <v/>
      </c>
    </row>
    <row r="2129" spans="1:9" ht="15" customHeight="1" thickBot="1">
      <c r="A2129" s="38" t="str">
        <f>IF($C2129="","",IFERROR(_xlfn.XLOOKUP($C2129,'1.PrepList'!$I$2:$I$1500,'1.PrepList'!$G$2:$G$1500,"")&amp;"",""))</f>
        <v/>
      </c>
      <c r="B2129" s="38" t="str">
        <f>IF($C2129="","",IFERROR(_xlfn.XLOOKUP($C2129,'1.PrepList'!$I$2:$I$1500,'1.PrepList'!$H$2:$H$1500,"")&amp;"",""))</f>
        <v/>
      </c>
      <c r="D2129" s="38" t="str">
        <f>IF($C2129="","",IFERROR(_xlfn.XLOOKUP($C2129,'1.PrepList'!$I$2:$I$1500,'1.PrepList'!$J$2:$J$1500,"")&amp;"",""))</f>
        <v/>
      </c>
      <c r="E2129" s="38" t="str">
        <f>IF($C2129="","",IFERROR(_xlfn.XLOOKUP($C2129,'1.PrepList'!$I$2:$I$1500,'1.PrepList'!$N$2:$N$1500,"")&amp;"",""))</f>
        <v/>
      </c>
      <c r="F2129" s="638" t="str">
        <f>IF($C2129="","",IFERROR(_xlfn.XLOOKUP($C2129,'1.PrepList'!$I$2:$I$1500,'1.PrepList'!$K$2:$K$1500,"")&amp;"",""))</f>
        <v/>
      </c>
      <c r="H2129" s="644" t="str">
        <f>IF($C2129="","",IFERROR(IF(_xlfn.XLOOKUP($C2129,tbl_StartedStatus[Bold ID],tbl_StartedStatus[Started])="Started","Yes",IF(_xlfn.XLOOKUP($C2129,tbl_StartedStatus[Bold ID],tbl_StartedStatus[Started])="No Show","No Show","")),""))</f>
        <v/>
      </c>
    </row>
    <row r="2130" spans="1:9" ht="15" customHeight="1" thickBot="1">
      <c r="A2130" s="38" t="str">
        <f>IF($C2130="","",IFERROR(_xlfn.XLOOKUP($C2130,'1.PrepList'!$I$2:$I$1500,'1.PrepList'!$G$2:$G$1500,"")&amp;"",""))</f>
        <v/>
      </c>
      <c r="B2130" s="38" t="str">
        <f>IF($C2130="","",IFERROR(_xlfn.XLOOKUP($C2130,'1.PrepList'!$I$2:$I$1500,'1.PrepList'!$H$2:$H$1500,"")&amp;"",""))</f>
        <v/>
      </c>
      <c r="D2130" s="38" t="str">
        <f>IF($C2130="","",IFERROR(_xlfn.XLOOKUP($C2130,'1.PrepList'!$I$2:$I$1500,'1.PrepList'!$J$2:$J$1500,"")&amp;"",""))</f>
        <v/>
      </c>
      <c r="E2130" s="38" t="str">
        <f>IF($C2130="","",IFERROR(_xlfn.XLOOKUP($C2130,'1.PrepList'!$I$2:$I$1500,'1.PrepList'!$N$2:$N$1500,"")&amp;"",""))</f>
        <v/>
      </c>
      <c r="F2130" s="638" t="str">
        <f>IF($C2130="","",IFERROR(_xlfn.XLOOKUP($C2130,'1.PrepList'!$I$2:$I$1500,'1.PrepList'!$K$2:$K$1500,"")&amp;"",""))</f>
        <v/>
      </c>
      <c r="H2130" s="644" t="str">
        <f>IF($C2130="","",IFERROR(IF(_xlfn.XLOOKUP($C2130,tbl_StartedStatus[Bold ID],tbl_StartedStatus[Started])="Started","Yes",IF(_xlfn.XLOOKUP($C2130,tbl_StartedStatus[Bold ID],tbl_StartedStatus[Started])="No Show","No Show","")),""))</f>
        <v/>
      </c>
    </row>
    <row r="2131" spans="1:9" ht="15" customHeight="1" thickBot="1">
      <c r="A2131" s="38" t="str">
        <f>IF($C2131="","",IFERROR(_xlfn.XLOOKUP($C2131,'1.PrepList'!$I$2:$I$1500,'1.PrepList'!$G$2:$G$1500,"")&amp;"",""))</f>
        <v/>
      </c>
      <c r="B2131" s="38" t="str">
        <f>IF($C2131="","",IFERROR(_xlfn.XLOOKUP($C2131,'1.PrepList'!$I$2:$I$1500,'1.PrepList'!$H$2:$H$1500,"")&amp;"",""))</f>
        <v/>
      </c>
      <c r="D2131" s="38" t="str">
        <f>IF($C2131="","",IFERROR(_xlfn.XLOOKUP($C2131,'1.PrepList'!$I$2:$I$1500,'1.PrepList'!$J$2:$J$1500,"")&amp;"",""))</f>
        <v/>
      </c>
      <c r="E2131" s="38" t="str">
        <f>IF($C2131="","",IFERROR(_xlfn.XLOOKUP($C2131,'1.PrepList'!$I$2:$I$1500,'1.PrepList'!$N$2:$N$1500,"")&amp;"",""))</f>
        <v/>
      </c>
      <c r="F2131" s="638" t="str">
        <f>IF($C2131="","",IFERROR(_xlfn.XLOOKUP($C2131,'1.PrepList'!$I$2:$I$1500,'1.PrepList'!$K$2:$K$1500,"")&amp;"",""))</f>
        <v/>
      </c>
      <c r="H2131" s="644" t="str">
        <f>IF($C2131="","",IFERROR(IF(_xlfn.XLOOKUP($C2131,tbl_StartedStatus[Bold ID],tbl_StartedStatus[Started])="Started","Yes",IF(_xlfn.XLOOKUP($C2131,tbl_StartedStatus[Bold ID],tbl_StartedStatus[Started])="No Show","No Show","")),""))</f>
        <v/>
      </c>
    </row>
    <row r="2132" spans="1:9" ht="15" customHeight="1" thickBot="1">
      <c r="A2132" s="38" t="str">
        <f>IF($C2132="","",IFERROR(_xlfn.XLOOKUP($C2132,'1.PrepList'!$I$2:$I$1500,'1.PrepList'!$G$2:$G$1500,"")&amp;"",""))</f>
        <v/>
      </c>
      <c r="B2132" s="38" t="str">
        <f>IF($C2132="","",IFERROR(_xlfn.XLOOKUP($C2132,'1.PrepList'!$I$2:$I$1500,'1.PrepList'!$H$2:$H$1500,"")&amp;"",""))</f>
        <v/>
      </c>
      <c r="D2132" s="38" t="str">
        <f>IF($C2132="","",IFERROR(_xlfn.XLOOKUP($C2132,'1.PrepList'!$I$2:$I$1500,'1.PrepList'!$J$2:$J$1500,"")&amp;"",""))</f>
        <v/>
      </c>
      <c r="E2132" s="38" t="str">
        <f>IF($C2132="","",IFERROR(_xlfn.XLOOKUP($C2132,'1.PrepList'!$I$2:$I$1500,'1.PrepList'!$N$2:$N$1500,"")&amp;"",""))</f>
        <v/>
      </c>
      <c r="F2132" s="638" t="str">
        <f>IF($C2132="","",IFERROR(_xlfn.XLOOKUP($C2132,'1.PrepList'!$I$2:$I$1500,'1.PrepList'!$K$2:$K$1500,"")&amp;"",""))</f>
        <v/>
      </c>
      <c r="H2132" s="644" t="str">
        <f>IF($C2132="","",IFERROR(IF(_xlfn.XLOOKUP($C2132,tbl_StartedStatus[Bold ID],tbl_StartedStatus[Started])="Started","Yes",IF(_xlfn.XLOOKUP($C2132,tbl_StartedStatus[Bold ID],tbl_StartedStatus[Started])="No Show","No Show","")),""))</f>
        <v/>
      </c>
    </row>
    <row r="2133" spans="1:9" ht="15" customHeight="1" thickBot="1">
      <c r="A2133" s="38" t="str">
        <f>IF($C2133="","",IFERROR(_xlfn.XLOOKUP($C2133,'1.PrepList'!$I$2:$I$1500,'1.PrepList'!$G$2:$G$1500,"")&amp;"",""))</f>
        <v/>
      </c>
      <c r="B2133" s="38" t="str">
        <f>IF($C2133="","",IFERROR(_xlfn.XLOOKUP($C2133,'1.PrepList'!$I$2:$I$1500,'1.PrepList'!$H$2:$H$1500,"")&amp;"",""))</f>
        <v/>
      </c>
      <c r="D2133" s="38" t="str">
        <f>IF($C2133="","",IFERROR(_xlfn.XLOOKUP($C2133,'1.PrepList'!$I$2:$I$1500,'1.PrepList'!$J$2:$J$1500,"")&amp;"",""))</f>
        <v/>
      </c>
      <c r="E2133" s="38" t="str">
        <f>IF($C2133="","",IFERROR(_xlfn.XLOOKUP($C2133,'1.PrepList'!$I$2:$I$1500,'1.PrepList'!$N$2:$N$1500,"")&amp;"",""))</f>
        <v/>
      </c>
      <c r="F2133" s="638" t="str">
        <f>IF($C2133="","",IFERROR(_xlfn.XLOOKUP($C2133,'1.PrepList'!$I$2:$I$1500,'1.PrepList'!$K$2:$K$1500,"")&amp;"",""))</f>
        <v/>
      </c>
      <c r="H2133" s="644" t="str">
        <f>IF($C2133="","",IFERROR(IF(_xlfn.XLOOKUP($C2133,tbl_StartedStatus[Bold ID],tbl_StartedStatus[Started])="Started","Yes",IF(_xlfn.XLOOKUP($C2133,tbl_StartedStatus[Bold ID],tbl_StartedStatus[Started])="No Show","No Show","")),""))</f>
        <v/>
      </c>
    </row>
    <row r="2134" spans="1:9" ht="15" customHeight="1" thickBot="1">
      <c r="A2134" s="38" t="str">
        <f>IF($C2134="","",IFERROR(_xlfn.XLOOKUP($C2134,'1.PrepList'!$I$2:$I$1500,'1.PrepList'!$G$2:$G$1500,"")&amp;"",""))</f>
        <v/>
      </c>
      <c r="B2134" s="38" t="str">
        <f>IF($C2134="","",IFERROR(_xlfn.XLOOKUP($C2134,'1.PrepList'!$I$2:$I$1500,'1.PrepList'!$H$2:$H$1500,"")&amp;"",""))</f>
        <v/>
      </c>
      <c r="D2134" s="38" t="str">
        <f>IF($C2134="","",IFERROR(_xlfn.XLOOKUP($C2134,'1.PrepList'!$I$2:$I$1500,'1.PrepList'!$J$2:$J$1500,"")&amp;"",""))</f>
        <v/>
      </c>
      <c r="E2134" s="38" t="str">
        <f>IF($C2134="","",IFERROR(_xlfn.XLOOKUP($C2134,'1.PrepList'!$I$2:$I$1500,'1.PrepList'!$N$2:$N$1500,"")&amp;"",""))</f>
        <v/>
      </c>
      <c r="F2134" s="638" t="str">
        <f>IF($C2134="","",IFERROR(_xlfn.XLOOKUP($C2134,'1.PrepList'!$I$2:$I$1500,'1.PrepList'!$K$2:$K$1500,"")&amp;"",""))</f>
        <v/>
      </c>
      <c r="H2134" s="644" t="str">
        <f>IF($C2134="","",IFERROR(IF(_xlfn.XLOOKUP($C2134,tbl_StartedStatus[Bold ID],tbl_StartedStatus[Started])="Started","Yes",IF(_xlfn.XLOOKUP($C2134,tbl_StartedStatus[Bold ID],tbl_StartedStatus[Started])="No Show","No Show","")),""))</f>
        <v/>
      </c>
    </row>
    <row r="2135" spans="1:9" ht="15" customHeight="1" thickBot="1">
      <c r="A2135" s="38" t="str">
        <f>IF($C2135="","",IFERROR(_xlfn.XLOOKUP($C2135,'1.PrepList'!$I$2:$I$1500,'1.PrepList'!$G$2:$G$1500,"")&amp;"",""))</f>
        <v/>
      </c>
      <c r="B2135" s="38" t="str">
        <f>IF($C2135="","",IFERROR(_xlfn.XLOOKUP($C2135,'1.PrepList'!$I$2:$I$1500,'1.PrepList'!$H$2:$H$1500,"")&amp;"",""))</f>
        <v/>
      </c>
      <c r="D2135" s="38" t="str">
        <f>IF($C2135="","",IFERROR(_xlfn.XLOOKUP($C2135,'1.PrepList'!$I$2:$I$1500,'1.PrepList'!$J$2:$J$1500,"")&amp;"",""))</f>
        <v/>
      </c>
      <c r="E2135" s="38" t="str">
        <f>IF($C2135="","",IFERROR(_xlfn.XLOOKUP($C2135,'1.PrepList'!$I$2:$I$1500,'1.PrepList'!$N$2:$N$1500,"")&amp;"",""))</f>
        <v/>
      </c>
      <c r="F2135" s="638" t="str">
        <f>IF($C2135="","",IFERROR(_xlfn.XLOOKUP($C2135,'1.PrepList'!$I$2:$I$1500,'1.PrepList'!$K$2:$K$1500,"")&amp;"",""))</f>
        <v/>
      </c>
      <c r="H2135" s="644" t="str">
        <f>IF($C2135="","",IFERROR(IF(_xlfn.XLOOKUP($C2135,tbl_StartedStatus[Bold ID],tbl_StartedStatus[Started])="Started","Yes",IF(_xlfn.XLOOKUP($C2135,tbl_StartedStatus[Bold ID],tbl_StartedStatus[Started])="No Show","No Show","")),""))</f>
        <v/>
      </c>
    </row>
    <row r="2136" spans="1:9" ht="15" customHeight="1" thickBot="1">
      <c r="A2136" s="38" t="str">
        <f>IF($C2136="","",IFERROR(_xlfn.XLOOKUP($C2136,'1.PrepList'!$I$2:$I$1500,'1.PrepList'!$G$2:$G$1500,"")&amp;"",""))</f>
        <v/>
      </c>
      <c r="B2136" s="38" t="str">
        <f>IF($C2136="","",IFERROR(_xlfn.XLOOKUP($C2136,'1.PrepList'!$I$2:$I$1500,'1.PrepList'!$H$2:$H$1500,"")&amp;"",""))</f>
        <v/>
      </c>
      <c r="D2136" s="38" t="str">
        <f>IF($C2136="","",IFERROR(_xlfn.XLOOKUP($C2136,'1.PrepList'!$I$2:$I$1500,'1.PrepList'!$J$2:$J$1500,"")&amp;"",""))</f>
        <v/>
      </c>
      <c r="E2136" s="38" t="str">
        <f>IF($C2136="","",IFERROR(_xlfn.XLOOKUP($C2136,'1.PrepList'!$I$2:$I$1500,'1.PrepList'!$N$2:$N$1500,"")&amp;"",""))</f>
        <v/>
      </c>
      <c r="F2136" s="638" t="str">
        <f>IF($C2136="","",IFERROR(_xlfn.XLOOKUP($C2136,'1.PrepList'!$I$2:$I$1500,'1.PrepList'!$K$2:$K$1500,"")&amp;"",""))</f>
        <v/>
      </c>
      <c r="H2136" s="644" t="str">
        <f>IF($C2136="","",IFERROR(IF(_xlfn.XLOOKUP($C2136,tbl_StartedStatus[Bold ID],tbl_StartedStatus[Started])="Started","Yes",IF(_xlfn.XLOOKUP($C2136,tbl_StartedStatus[Bold ID],tbl_StartedStatus[Started])="No Show","No Show","")),""))</f>
        <v/>
      </c>
    </row>
    <row r="2137" spans="1:9" ht="15" customHeight="1" thickBot="1">
      <c r="A2137" s="38" t="str">
        <f>IF($C2137="","",IFERROR(_xlfn.XLOOKUP($C2137,'1.PrepList'!$I$2:$I$1500,'1.PrepList'!$G$2:$G$1500,"")&amp;"",""))</f>
        <v/>
      </c>
      <c r="B2137" s="38" t="str">
        <f>IF($C2137="","",IFERROR(_xlfn.XLOOKUP($C2137,'1.PrepList'!$I$2:$I$1500,'1.PrepList'!$H$2:$H$1500,"")&amp;"",""))</f>
        <v/>
      </c>
      <c r="D2137" s="38" t="str">
        <f>IF($C2137="","",IFERROR(_xlfn.XLOOKUP($C2137,'1.PrepList'!$I$2:$I$1500,'1.PrepList'!$J$2:$J$1500,"")&amp;"",""))</f>
        <v/>
      </c>
      <c r="E2137" s="38" t="str">
        <f>IF($C2137="","",IFERROR(_xlfn.XLOOKUP($C2137,'1.PrepList'!$I$2:$I$1500,'1.PrepList'!$N$2:$N$1500,"")&amp;"",""))</f>
        <v/>
      </c>
      <c r="F2137" s="638" t="str">
        <f>IF($C2137="","",IFERROR(_xlfn.XLOOKUP($C2137,'1.PrepList'!$I$2:$I$1500,'1.PrepList'!$K$2:$K$1500,"")&amp;"",""))</f>
        <v/>
      </c>
      <c r="H2137" s="644" t="str">
        <f>IF($C2137="","",IFERROR(IF(_xlfn.XLOOKUP($C2137,tbl_StartedStatus[Bold ID],tbl_StartedStatus[Started])="Started","Yes",IF(_xlfn.XLOOKUP($C2137,tbl_StartedStatus[Bold ID],tbl_StartedStatus[Started])="No Show","No Show","")),""))</f>
        <v/>
      </c>
    </row>
    <row r="2138" spans="1:9" ht="15" customHeight="1" thickBot="1">
      <c r="A2138" s="38" t="str">
        <f>IF($C2138="","",IFERROR(_xlfn.XLOOKUP($C2138,'1.PrepList'!$I$2:$I$1500,'1.PrepList'!$G$2:$G$1500,"")&amp;"",""))</f>
        <v/>
      </c>
      <c r="B2138" s="38" t="str">
        <f>IF($C2138="","",IFERROR(_xlfn.XLOOKUP($C2138,'1.PrepList'!$I$2:$I$1500,'1.PrepList'!$H$2:$H$1500,"")&amp;"",""))</f>
        <v/>
      </c>
      <c r="D2138" s="38" t="str">
        <f>IF($C2138="","",IFERROR(_xlfn.XLOOKUP($C2138,'1.PrepList'!$I$2:$I$1500,'1.PrepList'!$J$2:$J$1500,"")&amp;"",""))</f>
        <v/>
      </c>
      <c r="E2138" s="38" t="str">
        <f>IF($C2138="","",IFERROR(_xlfn.XLOOKUP($C2138,'1.PrepList'!$I$2:$I$1500,'1.PrepList'!$N$2:$N$1500,"")&amp;"",""))</f>
        <v/>
      </c>
      <c r="F2138" s="638" t="str">
        <f>IF($C2138="","",IFERROR(_xlfn.XLOOKUP($C2138,'1.PrepList'!$I$2:$I$1500,'1.PrepList'!$K$2:$K$1500,"")&amp;"",""))</f>
        <v/>
      </c>
      <c r="H2138" s="644" t="str">
        <f>IF($C2138="","",IFERROR(IF(_xlfn.XLOOKUP($C2138,tbl_StartedStatus[Bold ID],tbl_StartedStatus[Started])="Started","Yes",IF(_xlfn.XLOOKUP($C2138,tbl_StartedStatus[Bold ID],tbl_StartedStatus[Started])="No Show","No Show","")),""))</f>
        <v/>
      </c>
    </row>
    <row r="2139" spans="1:9" ht="15" customHeight="1" thickBot="1">
      <c r="A2139" s="38" t="str">
        <f>IF($C2139="","",IFERROR(_xlfn.XLOOKUP($C2139,'1.PrepList'!$I$2:$I$1500,'1.PrepList'!$G$2:$G$1500,"")&amp;"",""))</f>
        <v/>
      </c>
      <c r="B2139" s="38" t="str">
        <f>IF($C2139="","",IFERROR(_xlfn.XLOOKUP($C2139,'1.PrepList'!$I$2:$I$1500,'1.PrepList'!$H$2:$H$1500,"")&amp;"",""))</f>
        <v/>
      </c>
      <c r="D2139" s="38" t="str">
        <f>IF($C2139="","",IFERROR(_xlfn.XLOOKUP($C2139,'1.PrepList'!$I$2:$I$1500,'1.PrepList'!$J$2:$J$1500,"")&amp;"",""))</f>
        <v/>
      </c>
      <c r="E2139" s="38" t="str">
        <f>IF($C2139="","",IFERROR(_xlfn.XLOOKUP($C2139,'1.PrepList'!$I$2:$I$1500,'1.PrepList'!$N$2:$N$1500,"")&amp;"",""))</f>
        <v/>
      </c>
      <c r="F2139" s="638" t="str">
        <f>IF($C2139="","",IFERROR(_xlfn.XLOOKUP($C2139,'1.PrepList'!$I$2:$I$1500,'1.PrepList'!$K$2:$K$1500,"")&amp;"",""))</f>
        <v/>
      </c>
      <c r="H2139" s="644" t="str">
        <f>IF($C2139="","",IFERROR(IF(_xlfn.XLOOKUP($C2139,tbl_StartedStatus[Bold ID],tbl_StartedStatus[Started])="Started","Yes",IF(_xlfn.XLOOKUP($C2139,tbl_StartedStatus[Bold ID],tbl_StartedStatus[Started])="No Show","No Show","")),""))</f>
        <v/>
      </c>
    </row>
    <row r="2140" spans="1:9" ht="15" customHeight="1" thickBot="1">
      <c r="A2140" s="38" t="str">
        <f>IF($C2140="","",IFERROR(_xlfn.XLOOKUP($C2140,'1.PrepList'!$I$2:$I$1500,'1.PrepList'!$G$2:$G$1500,"")&amp;"",""))</f>
        <v/>
      </c>
      <c r="B2140" s="38" t="str">
        <f>IF($C2140="","",IFERROR(_xlfn.XLOOKUP($C2140,'1.PrepList'!$I$2:$I$1500,'1.PrepList'!$H$2:$H$1500,"")&amp;"",""))</f>
        <v/>
      </c>
      <c r="D2140" s="38" t="str">
        <f>IF($C2140="","",IFERROR(_xlfn.XLOOKUP($C2140,'1.PrepList'!$I$2:$I$1500,'1.PrepList'!$J$2:$J$1500,"")&amp;"",""))</f>
        <v/>
      </c>
      <c r="E2140" s="38" t="str">
        <f>IF($C2140="","",IFERROR(_xlfn.XLOOKUP($C2140,'1.PrepList'!$I$2:$I$1500,'1.PrepList'!$N$2:$N$1500,"")&amp;"",""))</f>
        <v/>
      </c>
      <c r="F2140" s="638" t="str">
        <f>IF($C2140="","",IFERROR(_xlfn.XLOOKUP($C2140,'1.PrepList'!$I$2:$I$1500,'1.PrepList'!$K$2:$K$1500,"")&amp;"",""))</f>
        <v/>
      </c>
      <c r="H2140" s="644" t="str">
        <f>IF($C2140="","",IFERROR(IF(_xlfn.XLOOKUP($C2140,tbl_StartedStatus[Bold ID],tbl_StartedStatus[Started])="Started","Yes",IF(_xlfn.XLOOKUP($C2140,tbl_StartedStatus[Bold ID],tbl_StartedStatus[Started])="No Show","No Show","")),""))</f>
        <v/>
      </c>
    </row>
    <row r="2141" spans="1:9" ht="15" customHeight="1" thickBot="1">
      <c r="A2141" s="38" t="str">
        <f>IF($C2141="","",IFERROR(_xlfn.XLOOKUP($C2141,'1.PrepList'!$I$2:$I$1500,'1.PrepList'!$G$2:$G$1500,"")&amp;"",""))</f>
        <v/>
      </c>
      <c r="B2141" s="38" t="str">
        <f>IF($C2141="","",IFERROR(_xlfn.XLOOKUP($C2141,'1.PrepList'!$I$2:$I$1500,'1.PrepList'!$H$2:$H$1500,"")&amp;"",""))</f>
        <v/>
      </c>
      <c r="D2141" s="38" t="str">
        <f>IF($C2141="","",IFERROR(_xlfn.XLOOKUP($C2141,'1.PrepList'!$I$2:$I$1500,'1.PrepList'!$J$2:$J$1500,"")&amp;"",""))</f>
        <v/>
      </c>
      <c r="E2141" s="38" t="str">
        <f>IF($C2141="","",IFERROR(_xlfn.XLOOKUP($C2141,'1.PrepList'!$I$2:$I$1500,'1.PrepList'!$N$2:$N$1500,"")&amp;"",""))</f>
        <v/>
      </c>
      <c r="F2141" s="638" t="str">
        <f>IF($C2141="","",IFERROR(_xlfn.XLOOKUP($C2141,'1.PrepList'!$I$2:$I$1500,'1.PrepList'!$K$2:$K$1500,"")&amp;"",""))</f>
        <v/>
      </c>
      <c r="H2141" s="644" t="str">
        <f>IF($C2141="","",IFERROR(IF(_xlfn.XLOOKUP($C2141,tbl_StartedStatus[Bold ID],tbl_StartedStatus[Started])="Started","Yes",IF(_xlfn.XLOOKUP($C2141,tbl_StartedStatus[Bold ID],tbl_StartedStatus[Started])="No Show","No Show","")),""))</f>
        <v/>
      </c>
    </row>
    <row r="2142" spans="1:9" ht="15" customHeight="1" thickBot="1">
      <c r="A2142" s="38" t="str">
        <f>IF($C2142="","",IFERROR(_xlfn.XLOOKUP($C2142,'1.PrepList'!$I$2:$I$1500,'1.PrepList'!$G$2:$G$1500,"")&amp;"",""))</f>
        <v/>
      </c>
      <c r="B2142" s="38" t="str">
        <f>IF($C2142="","",IFERROR(_xlfn.XLOOKUP($C2142,'1.PrepList'!$I$2:$I$1500,'1.PrepList'!$H$2:$H$1500,"")&amp;"",""))</f>
        <v/>
      </c>
      <c r="C2142" s="640"/>
      <c r="D2142" s="38" t="str">
        <f>IF($C2142="","",IFERROR(_xlfn.XLOOKUP($C2142,'1.PrepList'!$I$2:$I$1500,'1.PrepList'!$J$2:$J$1500,"")&amp;"",""))</f>
        <v/>
      </c>
      <c r="E2142" s="38" t="str">
        <f>IF($C2142="","",IFERROR(_xlfn.XLOOKUP($C2142,'1.PrepList'!$I$2:$I$1500,'1.PrepList'!$N$2:$N$1500,"")&amp;"",""))</f>
        <v/>
      </c>
      <c r="F2142" s="638" t="str">
        <f>IF($C2142="","",IFERROR(_xlfn.XLOOKUP($C2142,'1.PrepList'!$I$2:$I$1500,'1.PrepList'!$K$2:$K$1500,"")&amp;"",""))</f>
        <v/>
      </c>
      <c r="H2142" s="644" t="str">
        <f>IF($C2142="","",IFERROR(IF(_xlfn.XLOOKUP($C2142,tbl_StartedStatus[Bold ID],tbl_StartedStatus[Started])="Started","Yes",IF(_xlfn.XLOOKUP($C2142,tbl_StartedStatus[Bold ID],tbl_StartedStatus[Started])="No Show","No Show","")),""))</f>
        <v/>
      </c>
    </row>
    <row r="2143" spans="1:9" ht="15" customHeight="1" thickBot="1">
      <c r="A2143" s="38" t="str">
        <f>IF($C2143="","",IFERROR(_xlfn.XLOOKUP($C2143,'1.PrepList'!$I$2:$I$1500,'1.PrepList'!$G$2:$G$1500,"")&amp;"",""))</f>
        <v/>
      </c>
      <c r="B2143" s="38" t="str">
        <f>IF($C2143="","",IFERROR(_xlfn.XLOOKUP($C2143,'1.PrepList'!$I$2:$I$1500,'1.PrepList'!$H$2:$H$1500,"")&amp;"",""))</f>
        <v/>
      </c>
      <c r="C2143" s="640"/>
      <c r="D2143" s="38" t="str">
        <f>IF($C2143="","",IFERROR(_xlfn.XLOOKUP($C2143,'1.PrepList'!$I$2:$I$1500,'1.PrepList'!$J$2:$J$1500,"")&amp;"",""))</f>
        <v/>
      </c>
      <c r="E2143" s="38" t="str">
        <f>IF($C2143="","",IFERROR(_xlfn.XLOOKUP($C2143,'1.PrepList'!$I$2:$I$1500,'1.PrepList'!$N$2:$N$1500,"")&amp;"",""))</f>
        <v/>
      </c>
      <c r="F2143" s="638" t="str">
        <f>IF($C2143="","",IFERROR(_xlfn.XLOOKUP($C2143,'1.PrepList'!$I$2:$I$1500,'1.PrepList'!$K$2:$K$1500,"")&amp;"",""))</f>
        <v/>
      </c>
      <c r="G2143" s="640"/>
      <c r="H2143" s="644" t="str">
        <f>IF($C2143="","",IFERROR(IF(_xlfn.XLOOKUP($C2143,tbl_StartedStatus[Bold ID],tbl_StartedStatus[Started])="Started","Yes",IF(_xlfn.XLOOKUP($C2143,tbl_StartedStatus[Bold ID],tbl_StartedStatus[Started])="No Show","No Show","")),""))</f>
        <v/>
      </c>
      <c r="I2143" s="640"/>
    </row>
    <row r="2144" spans="1:9" ht="15" customHeight="1" thickBot="1">
      <c r="A2144" s="38" t="str">
        <f>IF($C2144="","",IFERROR(_xlfn.XLOOKUP($C2144,'1.PrepList'!$I$2:$I$1500,'1.PrepList'!$G$2:$G$1500,"")&amp;"",""))</f>
        <v/>
      </c>
      <c r="B2144" s="38" t="str">
        <f>IF($C2144="","",IFERROR(_xlfn.XLOOKUP($C2144,'1.PrepList'!$I$2:$I$1500,'1.PrepList'!$H$2:$H$1500,"")&amp;"",""))</f>
        <v/>
      </c>
      <c r="D2144" s="38" t="str">
        <f>IF($C2144="","",IFERROR(_xlfn.XLOOKUP($C2144,'1.PrepList'!$I$2:$I$1500,'1.PrepList'!$J$2:$J$1500,"")&amp;"",""))</f>
        <v/>
      </c>
      <c r="E2144" s="38" t="str">
        <f>IF($C2144="","",IFERROR(_xlfn.XLOOKUP($C2144,'1.PrepList'!$I$2:$I$1500,'1.PrepList'!$N$2:$N$1500,"")&amp;"",""))</f>
        <v/>
      </c>
      <c r="F2144" s="638" t="str">
        <f>IF($C2144="","",IFERROR(_xlfn.XLOOKUP($C2144,'1.PrepList'!$I$2:$I$1500,'1.PrepList'!$K$2:$K$1500,"")&amp;"",""))</f>
        <v/>
      </c>
      <c r="G2144" s="640"/>
      <c r="H2144" s="644" t="str">
        <f>IF($C2144="","",IFERROR(IF(_xlfn.XLOOKUP($C2144,tbl_StartedStatus[Bold ID],tbl_StartedStatus[Started])="Started","Yes",IF(_xlfn.XLOOKUP($C2144,tbl_StartedStatus[Bold ID],tbl_StartedStatus[Started])="No Show","No Show","")),""))</f>
        <v/>
      </c>
      <c r="I2144" s="640"/>
    </row>
    <row r="2145" spans="1:9" ht="15" customHeight="1" thickBot="1">
      <c r="A2145" s="38" t="str">
        <f>IF($C2145="","",IFERROR(_xlfn.XLOOKUP($C2145,'1.PrepList'!$I$2:$I$1500,'1.PrepList'!$G$2:$G$1500,"")&amp;"",""))</f>
        <v/>
      </c>
      <c r="B2145" s="38" t="str">
        <f>IF($C2145="","",IFERROR(_xlfn.XLOOKUP($C2145,'1.PrepList'!$I$2:$I$1500,'1.PrepList'!$H$2:$H$1500,"")&amp;"",""))</f>
        <v/>
      </c>
      <c r="D2145" s="38" t="str">
        <f>IF($C2145="","",IFERROR(_xlfn.XLOOKUP($C2145,'1.PrepList'!$I$2:$I$1500,'1.PrepList'!$J$2:$J$1500,"")&amp;"",""))</f>
        <v/>
      </c>
      <c r="E2145" s="38" t="str">
        <f>IF($C2145="","",IFERROR(_xlfn.XLOOKUP($C2145,'1.PrepList'!$I$2:$I$1500,'1.PrepList'!$N$2:$N$1500,"")&amp;"",""))</f>
        <v/>
      </c>
      <c r="F2145" s="638" t="str">
        <f>IF($C2145="","",IFERROR(_xlfn.XLOOKUP($C2145,'1.PrepList'!$I$2:$I$1500,'1.PrepList'!$K$2:$K$1500,"")&amp;"",""))</f>
        <v/>
      </c>
      <c r="H2145" s="644" t="str">
        <f>IF($C2145="","",IFERROR(IF(_xlfn.XLOOKUP($C2145,tbl_StartedStatus[Bold ID],tbl_StartedStatus[Started])="Started","Yes",IF(_xlfn.XLOOKUP($C2145,tbl_StartedStatus[Bold ID],tbl_StartedStatus[Started])="No Show","No Show","")),""))</f>
        <v/>
      </c>
    </row>
    <row r="2146" spans="1:9" ht="15" customHeight="1" thickBot="1">
      <c r="A2146" s="38" t="str">
        <f>IF($C2146="","",IFERROR(_xlfn.XLOOKUP($C2146,'1.PrepList'!$I$2:$I$1500,'1.PrepList'!$G$2:$G$1500,"")&amp;"",""))</f>
        <v/>
      </c>
      <c r="B2146" s="38" t="str">
        <f>IF($C2146="","",IFERROR(_xlfn.XLOOKUP($C2146,'1.PrepList'!$I$2:$I$1500,'1.PrepList'!$H$2:$H$1500,"")&amp;"",""))</f>
        <v/>
      </c>
      <c r="D2146" s="38" t="str">
        <f>IF($C2146="","",IFERROR(_xlfn.XLOOKUP($C2146,'1.PrepList'!$I$2:$I$1500,'1.PrepList'!$J$2:$J$1500,"")&amp;"",""))</f>
        <v/>
      </c>
      <c r="E2146" s="38" t="str">
        <f>IF($C2146="","",IFERROR(_xlfn.XLOOKUP($C2146,'1.PrepList'!$I$2:$I$1500,'1.PrepList'!$N$2:$N$1500,"")&amp;"",""))</f>
        <v/>
      </c>
      <c r="F2146" s="638" t="str">
        <f>IF($C2146="","",IFERROR(_xlfn.XLOOKUP($C2146,'1.PrepList'!$I$2:$I$1500,'1.PrepList'!$K$2:$K$1500,"")&amp;"",""))</f>
        <v/>
      </c>
      <c r="H2146" s="644" t="str">
        <f>IF($C2146="","",IFERROR(IF(_xlfn.XLOOKUP($C2146,tbl_StartedStatus[Bold ID],tbl_StartedStatus[Started])="Started","Yes",IF(_xlfn.XLOOKUP($C2146,tbl_StartedStatus[Bold ID],tbl_StartedStatus[Started])="No Show","No Show","")),""))</f>
        <v/>
      </c>
    </row>
    <row r="2147" spans="1:9" ht="15" customHeight="1" thickBot="1">
      <c r="A2147" s="38" t="str">
        <f>IF($C2147="","",IFERROR(_xlfn.XLOOKUP($C2147,'1.PrepList'!$I$2:$I$1500,'1.PrepList'!$G$2:$G$1500,"")&amp;"",""))</f>
        <v/>
      </c>
      <c r="B2147" s="38" t="str">
        <f>IF($C2147="","",IFERROR(_xlfn.XLOOKUP($C2147,'1.PrepList'!$I$2:$I$1500,'1.PrepList'!$H$2:$H$1500,"")&amp;"",""))</f>
        <v/>
      </c>
      <c r="D2147" s="38" t="str">
        <f>IF($C2147="","",IFERROR(_xlfn.XLOOKUP($C2147,'1.PrepList'!$I$2:$I$1500,'1.PrepList'!$J$2:$J$1500,"")&amp;"",""))</f>
        <v/>
      </c>
      <c r="E2147" s="38" t="str">
        <f>IF($C2147="","",IFERROR(_xlfn.XLOOKUP($C2147,'1.PrepList'!$I$2:$I$1500,'1.PrepList'!$N$2:$N$1500,"")&amp;"",""))</f>
        <v/>
      </c>
      <c r="F2147" s="638" t="str">
        <f>IF($C2147="","",IFERROR(_xlfn.XLOOKUP($C2147,'1.PrepList'!$I$2:$I$1500,'1.PrepList'!$K$2:$K$1500,"")&amp;"",""))</f>
        <v/>
      </c>
      <c r="H2147" s="644" t="str">
        <f>IF($C2147="","",IFERROR(IF(_xlfn.XLOOKUP($C2147,tbl_StartedStatus[Bold ID],tbl_StartedStatus[Started])="Started","Yes",IF(_xlfn.XLOOKUP($C2147,tbl_StartedStatus[Bold ID],tbl_StartedStatus[Started])="No Show","No Show","")),""))</f>
        <v/>
      </c>
    </row>
    <row r="2148" spans="1:9" ht="15" customHeight="1" thickBot="1">
      <c r="A2148" s="38" t="str">
        <f>IF($C2148="","",IFERROR(_xlfn.XLOOKUP($C2148,'1.PrepList'!$I$2:$I$1500,'1.PrepList'!$G$2:$G$1500,"")&amp;"",""))</f>
        <v/>
      </c>
      <c r="B2148" s="38" t="str">
        <f>IF($C2148="","",IFERROR(_xlfn.XLOOKUP($C2148,'1.PrepList'!$I$2:$I$1500,'1.PrepList'!$H$2:$H$1500,"")&amp;"",""))</f>
        <v/>
      </c>
      <c r="D2148" s="38" t="str">
        <f>IF($C2148="","",IFERROR(_xlfn.XLOOKUP($C2148,'1.PrepList'!$I$2:$I$1500,'1.PrepList'!$J$2:$J$1500,"")&amp;"",""))</f>
        <v/>
      </c>
      <c r="E2148" s="38" t="str">
        <f>IF($C2148="","",IFERROR(_xlfn.XLOOKUP($C2148,'1.PrepList'!$I$2:$I$1500,'1.PrepList'!$N$2:$N$1500,"")&amp;"",""))</f>
        <v/>
      </c>
      <c r="F2148" s="638" t="str">
        <f>IF($C2148="","",IFERROR(_xlfn.XLOOKUP($C2148,'1.PrepList'!$I$2:$I$1500,'1.PrepList'!$K$2:$K$1500,"")&amp;"",""))</f>
        <v/>
      </c>
      <c r="H2148" s="644" t="str">
        <f>IF($C2148="","",IFERROR(IF(_xlfn.XLOOKUP($C2148,tbl_StartedStatus[Bold ID],tbl_StartedStatus[Started])="Started","Yes",IF(_xlfn.XLOOKUP($C2148,tbl_StartedStatus[Bold ID],tbl_StartedStatus[Started])="No Show","No Show","")),""))</f>
        <v/>
      </c>
    </row>
    <row r="2149" spans="1:9" ht="15" customHeight="1" thickBot="1">
      <c r="A2149" s="38" t="str">
        <f>IF($C2149="","",IFERROR(_xlfn.XLOOKUP($C2149,'1.PrepList'!$I$2:$I$1500,'1.PrepList'!$G$2:$G$1500,"")&amp;"",""))</f>
        <v/>
      </c>
      <c r="B2149" s="38" t="str">
        <f>IF($C2149="","",IFERROR(_xlfn.XLOOKUP($C2149,'1.PrepList'!$I$2:$I$1500,'1.PrepList'!$H$2:$H$1500,"")&amp;"",""))</f>
        <v/>
      </c>
      <c r="D2149" s="38" t="str">
        <f>IF($C2149="","",IFERROR(_xlfn.XLOOKUP($C2149,'1.PrepList'!$I$2:$I$1500,'1.PrepList'!$J$2:$J$1500,"")&amp;"",""))</f>
        <v/>
      </c>
      <c r="E2149" s="38" t="str">
        <f>IF($C2149="","",IFERROR(_xlfn.XLOOKUP($C2149,'1.PrepList'!$I$2:$I$1500,'1.PrepList'!$N$2:$N$1500,"")&amp;"",""))</f>
        <v/>
      </c>
      <c r="F2149" s="638" t="str">
        <f>IF($C2149="","",IFERROR(_xlfn.XLOOKUP($C2149,'1.PrepList'!$I$2:$I$1500,'1.PrepList'!$K$2:$K$1500,"")&amp;"",""))</f>
        <v/>
      </c>
      <c r="H2149" s="644" t="str">
        <f>IF($C2149="","",IFERROR(IF(_xlfn.XLOOKUP($C2149,tbl_StartedStatus[Bold ID],tbl_StartedStatus[Started])="Started","Yes",IF(_xlfn.XLOOKUP($C2149,tbl_StartedStatus[Bold ID],tbl_StartedStatus[Started])="No Show","No Show","")),""))</f>
        <v/>
      </c>
    </row>
    <row r="2150" spans="1:9" ht="15" customHeight="1" thickBot="1">
      <c r="A2150" s="38" t="str">
        <f>IF($C2150="","",IFERROR(_xlfn.XLOOKUP($C2150,'1.PrepList'!$I$2:$I$1500,'1.PrepList'!$G$2:$G$1500,"")&amp;"",""))</f>
        <v/>
      </c>
      <c r="B2150" s="38" t="str">
        <f>IF($C2150="","",IFERROR(_xlfn.XLOOKUP($C2150,'1.PrepList'!$I$2:$I$1500,'1.PrepList'!$H$2:$H$1500,"")&amp;"",""))</f>
        <v/>
      </c>
      <c r="C2150" s="640"/>
      <c r="D2150" s="38" t="str">
        <f>IF($C2150="","",IFERROR(_xlfn.XLOOKUP($C2150,'1.PrepList'!$I$2:$I$1500,'1.PrepList'!$J$2:$J$1500,"")&amp;"",""))</f>
        <v/>
      </c>
      <c r="E2150" s="38" t="str">
        <f>IF($C2150="","",IFERROR(_xlfn.XLOOKUP($C2150,'1.PrepList'!$I$2:$I$1500,'1.PrepList'!$N$2:$N$1500,"")&amp;"",""))</f>
        <v/>
      </c>
      <c r="F2150" s="638" t="str">
        <f>IF($C2150="","",IFERROR(_xlfn.XLOOKUP($C2150,'1.PrepList'!$I$2:$I$1500,'1.PrepList'!$K$2:$K$1500,"")&amp;"",""))</f>
        <v/>
      </c>
      <c r="H2150" s="644" t="str">
        <f>IF($C2150="","",IFERROR(IF(_xlfn.XLOOKUP($C2150,tbl_StartedStatus[Bold ID],tbl_StartedStatus[Started])="Started","Yes",IF(_xlfn.XLOOKUP($C2150,tbl_StartedStatus[Bold ID],tbl_StartedStatus[Started])="No Show","No Show","")),""))</f>
        <v/>
      </c>
    </row>
    <row r="2151" spans="1:9" ht="15" customHeight="1" thickBot="1">
      <c r="A2151" s="38" t="str">
        <f>IF($C2151="","",IFERROR(_xlfn.XLOOKUP($C2151,'1.PrepList'!$I$2:$I$1500,'1.PrepList'!$G$2:$G$1500,"")&amp;"",""))</f>
        <v/>
      </c>
      <c r="B2151" s="38" t="str">
        <f>IF($C2151="","",IFERROR(_xlfn.XLOOKUP($C2151,'1.PrepList'!$I$2:$I$1500,'1.PrepList'!$H$2:$H$1500,"")&amp;"",""))</f>
        <v/>
      </c>
      <c r="C2151" s="640"/>
      <c r="D2151" s="38" t="str">
        <f>IF($C2151="","",IFERROR(_xlfn.XLOOKUP($C2151,'1.PrepList'!$I$2:$I$1500,'1.PrepList'!$J$2:$J$1500,"")&amp;"",""))</f>
        <v/>
      </c>
      <c r="E2151" s="38" t="str">
        <f>IF($C2151="","",IFERROR(_xlfn.XLOOKUP($C2151,'1.PrepList'!$I$2:$I$1500,'1.PrepList'!$N$2:$N$1500,"")&amp;"",""))</f>
        <v/>
      </c>
      <c r="F2151" s="638" t="str">
        <f>IF($C2151="","",IFERROR(_xlfn.XLOOKUP($C2151,'1.PrepList'!$I$2:$I$1500,'1.PrepList'!$K$2:$K$1500,"")&amp;"",""))</f>
        <v/>
      </c>
      <c r="G2151" s="640"/>
      <c r="H2151" s="644" t="str">
        <f>IF($C2151="","",IFERROR(IF(_xlfn.XLOOKUP($C2151,tbl_StartedStatus[Bold ID],tbl_StartedStatus[Started])="Started","Yes",IF(_xlfn.XLOOKUP($C2151,tbl_StartedStatus[Bold ID],tbl_StartedStatus[Started])="No Show","No Show","")),""))</f>
        <v/>
      </c>
      <c r="I2151" s="640"/>
    </row>
    <row r="2152" spans="1:9" ht="15" customHeight="1" thickBot="1">
      <c r="A2152" s="38" t="str">
        <f>IF($C2152="","",IFERROR(_xlfn.XLOOKUP($C2152,'1.PrepList'!$I$2:$I$1500,'1.PrepList'!$G$2:$G$1500,"")&amp;"",""))</f>
        <v/>
      </c>
      <c r="B2152" s="38" t="str">
        <f>IF($C2152="","",IFERROR(_xlfn.XLOOKUP($C2152,'1.PrepList'!$I$2:$I$1500,'1.PrepList'!$H$2:$H$1500,"")&amp;"",""))</f>
        <v/>
      </c>
      <c r="D2152" s="38" t="str">
        <f>IF($C2152="","",IFERROR(_xlfn.XLOOKUP($C2152,'1.PrepList'!$I$2:$I$1500,'1.PrepList'!$J$2:$J$1500,"")&amp;"",""))</f>
        <v/>
      </c>
      <c r="E2152" s="38" t="str">
        <f>IF($C2152="","",IFERROR(_xlfn.XLOOKUP($C2152,'1.PrepList'!$I$2:$I$1500,'1.PrepList'!$N$2:$N$1500,"")&amp;"",""))</f>
        <v/>
      </c>
      <c r="F2152" s="638" t="str">
        <f>IF($C2152="","",IFERROR(_xlfn.XLOOKUP($C2152,'1.PrepList'!$I$2:$I$1500,'1.PrepList'!$K$2:$K$1500,"")&amp;"",""))</f>
        <v/>
      </c>
      <c r="G2152" s="640"/>
      <c r="H2152" s="644" t="str">
        <f>IF($C2152="","",IFERROR(IF(_xlfn.XLOOKUP($C2152,tbl_StartedStatus[Bold ID],tbl_StartedStatus[Started])="Started","Yes",IF(_xlfn.XLOOKUP($C2152,tbl_StartedStatus[Bold ID],tbl_StartedStatus[Started])="No Show","No Show","")),""))</f>
        <v/>
      </c>
      <c r="I2152" s="640"/>
    </row>
    <row r="2153" spans="1:9" ht="15" customHeight="1" thickBot="1">
      <c r="A2153" s="38" t="str">
        <f>IF($C2153="","",IFERROR(_xlfn.XLOOKUP($C2153,'1.PrepList'!$I$2:$I$1500,'1.PrepList'!$G$2:$G$1500,"")&amp;"",""))</f>
        <v/>
      </c>
      <c r="B2153" s="38" t="str">
        <f>IF($C2153="","",IFERROR(_xlfn.XLOOKUP($C2153,'1.PrepList'!$I$2:$I$1500,'1.PrepList'!$H$2:$H$1500,"")&amp;"",""))</f>
        <v/>
      </c>
      <c r="D2153" s="38" t="str">
        <f>IF($C2153="","",IFERROR(_xlfn.XLOOKUP($C2153,'1.PrepList'!$I$2:$I$1500,'1.PrepList'!$J$2:$J$1500,"")&amp;"",""))</f>
        <v/>
      </c>
      <c r="E2153" s="38" t="str">
        <f>IF($C2153="","",IFERROR(_xlfn.XLOOKUP($C2153,'1.PrepList'!$I$2:$I$1500,'1.PrepList'!$N$2:$N$1500,"")&amp;"",""))</f>
        <v/>
      </c>
      <c r="F2153" s="638" t="str">
        <f>IF($C2153="","",IFERROR(_xlfn.XLOOKUP($C2153,'1.PrepList'!$I$2:$I$1500,'1.PrepList'!$K$2:$K$1500,"")&amp;"",""))</f>
        <v/>
      </c>
      <c r="H2153" s="644" t="str">
        <f>IF($C2153="","",IFERROR(IF(_xlfn.XLOOKUP($C2153,tbl_StartedStatus[Bold ID],tbl_StartedStatus[Started])="Started","Yes",IF(_xlfn.XLOOKUP($C2153,tbl_StartedStatus[Bold ID],tbl_StartedStatus[Started])="No Show","No Show","")),""))</f>
        <v/>
      </c>
    </row>
    <row r="2154" spans="1:9" ht="15" customHeight="1" thickBot="1">
      <c r="A2154" s="38" t="str">
        <f>IF($C2154="","",IFERROR(_xlfn.XLOOKUP($C2154,'1.PrepList'!$I$2:$I$1500,'1.PrepList'!$G$2:$G$1500,"")&amp;"",""))</f>
        <v/>
      </c>
      <c r="B2154" s="38" t="str">
        <f>IF($C2154="","",IFERROR(_xlfn.XLOOKUP($C2154,'1.PrepList'!$I$2:$I$1500,'1.PrepList'!$H$2:$H$1500,"")&amp;"",""))</f>
        <v/>
      </c>
      <c r="D2154" s="38" t="str">
        <f>IF($C2154="","",IFERROR(_xlfn.XLOOKUP($C2154,'1.PrepList'!$I$2:$I$1500,'1.PrepList'!$J$2:$J$1500,"")&amp;"",""))</f>
        <v/>
      </c>
      <c r="E2154" s="38" t="str">
        <f>IF($C2154="","",IFERROR(_xlfn.XLOOKUP($C2154,'1.PrepList'!$I$2:$I$1500,'1.PrepList'!$N$2:$N$1500,"")&amp;"",""))</f>
        <v/>
      </c>
      <c r="F2154" s="638" t="str">
        <f>IF($C2154="","",IFERROR(_xlfn.XLOOKUP($C2154,'1.PrepList'!$I$2:$I$1500,'1.PrepList'!$K$2:$K$1500,"")&amp;"",""))</f>
        <v/>
      </c>
      <c r="H2154" s="644" t="str">
        <f>IF($C2154="","",IFERROR(IF(_xlfn.XLOOKUP($C2154,tbl_StartedStatus[Bold ID],tbl_StartedStatus[Started])="Started","Yes",IF(_xlfn.XLOOKUP($C2154,tbl_StartedStatus[Bold ID],tbl_StartedStatus[Started])="No Show","No Show","")),""))</f>
        <v/>
      </c>
    </row>
    <row r="2155" spans="1:9" ht="15" customHeight="1" thickBot="1">
      <c r="A2155" s="38" t="str">
        <f>IF($C2155="","",IFERROR(_xlfn.XLOOKUP($C2155,'1.PrepList'!$I$2:$I$1500,'1.PrepList'!$G$2:$G$1500,"")&amp;"",""))</f>
        <v/>
      </c>
      <c r="B2155" s="38" t="str">
        <f>IF($C2155="","",IFERROR(_xlfn.XLOOKUP($C2155,'1.PrepList'!$I$2:$I$1500,'1.PrepList'!$H$2:$H$1500,"")&amp;"",""))</f>
        <v/>
      </c>
      <c r="D2155" s="38" t="str">
        <f>IF($C2155="","",IFERROR(_xlfn.XLOOKUP($C2155,'1.PrepList'!$I$2:$I$1500,'1.PrepList'!$J$2:$J$1500,"")&amp;"",""))</f>
        <v/>
      </c>
      <c r="E2155" s="38" t="str">
        <f>IF($C2155="","",IFERROR(_xlfn.XLOOKUP($C2155,'1.PrepList'!$I$2:$I$1500,'1.PrepList'!$N$2:$N$1500,"")&amp;"",""))</f>
        <v/>
      </c>
      <c r="F2155" s="638" t="str">
        <f>IF($C2155="","",IFERROR(_xlfn.XLOOKUP($C2155,'1.PrepList'!$I$2:$I$1500,'1.PrepList'!$K$2:$K$1500,"")&amp;"",""))</f>
        <v/>
      </c>
      <c r="H2155" s="644" t="str">
        <f>IF($C2155="","",IFERROR(IF(_xlfn.XLOOKUP($C2155,tbl_StartedStatus[Bold ID],tbl_StartedStatus[Started])="Started","Yes",IF(_xlfn.XLOOKUP($C2155,tbl_StartedStatus[Bold ID],tbl_StartedStatus[Started])="No Show","No Show","")),""))</f>
        <v/>
      </c>
    </row>
    <row r="2156" spans="1:9" ht="15" customHeight="1" thickBot="1">
      <c r="A2156" s="38" t="str">
        <f>IF($C2156="","",IFERROR(_xlfn.XLOOKUP($C2156,'1.PrepList'!$I$2:$I$1500,'1.PrepList'!$G$2:$G$1500,"")&amp;"",""))</f>
        <v/>
      </c>
      <c r="B2156" s="38" t="str">
        <f>IF($C2156="","",IFERROR(_xlfn.XLOOKUP($C2156,'1.PrepList'!$I$2:$I$1500,'1.PrepList'!$H$2:$H$1500,"")&amp;"",""))</f>
        <v/>
      </c>
      <c r="D2156" s="38" t="str">
        <f>IF($C2156="","",IFERROR(_xlfn.XLOOKUP($C2156,'1.PrepList'!$I$2:$I$1500,'1.PrepList'!$J$2:$J$1500,"")&amp;"",""))</f>
        <v/>
      </c>
      <c r="E2156" s="38" t="str">
        <f>IF($C2156="","",IFERROR(_xlfn.XLOOKUP($C2156,'1.PrepList'!$I$2:$I$1500,'1.PrepList'!$N$2:$N$1500,"")&amp;"",""))</f>
        <v/>
      </c>
      <c r="F2156" s="638" t="str">
        <f>IF($C2156="","",IFERROR(_xlfn.XLOOKUP($C2156,'1.PrepList'!$I$2:$I$1500,'1.PrepList'!$K$2:$K$1500,"")&amp;"",""))</f>
        <v/>
      </c>
      <c r="H2156" s="644" t="str">
        <f>IF($C2156="","",IFERROR(IF(_xlfn.XLOOKUP($C2156,tbl_StartedStatus[Bold ID],tbl_StartedStatus[Started])="Started","Yes",IF(_xlfn.XLOOKUP($C2156,tbl_StartedStatus[Bold ID],tbl_StartedStatus[Started])="No Show","No Show","")),""))</f>
        <v/>
      </c>
    </row>
    <row r="2157" spans="1:9" ht="15" customHeight="1" thickBot="1">
      <c r="A2157" s="38" t="str">
        <f>IF($C2157="","",IFERROR(_xlfn.XLOOKUP($C2157,'1.PrepList'!$I$2:$I$1500,'1.PrepList'!$G$2:$G$1500,"")&amp;"",""))</f>
        <v/>
      </c>
      <c r="B2157" s="38" t="str">
        <f>IF($C2157="","",IFERROR(_xlfn.XLOOKUP($C2157,'1.PrepList'!$I$2:$I$1500,'1.PrepList'!$H$2:$H$1500,"")&amp;"",""))</f>
        <v/>
      </c>
      <c r="D2157" s="38" t="str">
        <f>IF($C2157="","",IFERROR(_xlfn.XLOOKUP($C2157,'1.PrepList'!$I$2:$I$1500,'1.PrepList'!$J$2:$J$1500,"")&amp;"",""))</f>
        <v/>
      </c>
      <c r="E2157" s="38" t="str">
        <f>IF($C2157="","",IFERROR(_xlfn.XLOOKUP($C2157,'1.PrepList'!$I$2:$I$1500,'1.PrepList'!$N$2:$N$1500,"")&amp;"",""))</f>
        <v/>
      </c>
      <c r="F2157" s="638" t="str">
        <f>IF($C2157="","",IFERROR(_xlfn.XLOOKUP($C2157,'1.PrepList'!$I$2:$I$1500,'1.PrepList'!$K$2:$K$1500,"")&amp;"",""))</f>
        <v/>
      </c>
      <c r="H2157" s="644" t="str">
        <f>IF($C2157="","",IFERROR(IF(_xlfn.XLOOKUP($C2157,tbl_StartedStatus[Bold ID],tbl_StartedStatus[Started])="Started","Yes",IF(_xlfn.XLOOKUP($C2157,tbl_StartedStatus[Bold ID],tbl_StartedStatus[Started])="No Show","No Show","")),""))</f>
        <v/>
      </c>
    </row>
    <row r="2158" spans="1:9" ht="15" customHeight="1" thickBot="1">
      <c r="A2158" s="38" t="str">
        <f>IF($C2158="","",IFERROR(_xlfn.XLOOKUP($C2158,'1.PrepList'!$I$2:$I$1500,'1.PrepList'!$G$2:$G$1500,"")&amp;"",""))</f>
        <v/>
      </c>
      <c r="B2158" s="38" t="str">
        <f>IF($C2158="","",IFERROR(_xlfn.XLOOKUP($C2158,'1.PrepList'!$I$2:$I$1500,'1.PrepList'!$H$2:$H$1500,"")&amp;"",""))</f>
        <v/>
      </c>
      <c r="D2158" s="38" t="str">
        <f>IF($C2158="","",IFERROR(_xlfn.XLOOKUP($C2158,'1.PrepList'!$I$2:$I$1500,'1.PrepList'!$J$2:$J$1500,"")&amp;"",""))</f>
        <v/>
      </c>
      <c r="E2158" s="38" t="str">
        <f>IF($C2158="","",IFERROR(_xlfn.XLOOKUP($C2158,'1.PrepList'!$I$2:$I$1500,'1.PrepList'!$N$2:$N$1500,"")&amp;"",""))</f>
        <v/>
      </c>
      <c r="F2158" s="638" t="str">
        <f>IF($C2158="","",IFERROR(_xlfn.XLOOKUP($C2158,'1.PrepList'!$I$2:$I$1500,'1.PrepList'!$K$2:$K$1500,"")&amp;"",""))</f>
        <v/>
      </c>
      <c r="H2158" s="644" t="str">
        <f>IF($C2158="","",IFERROR(IF(_xlfn.XLOOKUP($C2158,tbl_StartedStatus[Bold ID],tbl_StartedStatus[Started])="Started","Yes",IF(_xlfn.XLOOKUP($C2158,tbl_StartedStatus[Bold ID],tbl_StartedStatus[Started])="No Show","No Show","")),""))</f>
        <v/>
      </c>
    </row>
    <row r="2159" spans="1:9" ht="15" customHeight="1" thickBot="1">
      <c r="A2159" s="38" t="str">
        <f>IF($C2159="","",IFERROR(_xlfn.XLOOKUP($C2159,'1.PrepList'!$I$2:$I$1500,'1.PrepList'!$G$2:$G$1500,"")&amp;"",""))</f>
        <v/>
      </c>
      <c r="B2159" s="38" t="str">
        <f>IF($C2159="","",IFERROR(_xlfn.XLOOKUP($C2159,'1.PrepList'!$I$2:$I$1500,'1.PrepList'!$H$2:$H$1500,"")&amp;"",""))</f>
        <v/>
      </c>
      <c r="D2159" s="38" t="str">
        <f>IF($C2159="","",IFERROR(_xlfn.XLOOKUP($C2159,'1.PrepList'!$I$2:$I$1500,'1.PrepList'!$J$2:$J$1500,"")&amp;"",""))</f>
        <v/>
      </c>
      <c r="E2159" s="38" t="str">
        <f>IF($C2159="","",IFERROR(_xlfn.XLOOKUP($C2159,'1.PrepList'!$I$2:$I$1500,'1.PrepList'!$N$2:$N$1500,"")&amp;"",""))</f>
        <v/>
      </c>
      <c r="F2159" s="638" t="str">
        <f>IF($C2159="","",IFERROR(_xlfn.XLOOKUP($C2159,'1.PrepList'!$I$2:$I$1500,'1.PrepList'!$K$2:$K$1500,"")&amp;"",""))</f>
        <v/>
      </c>
      <c r="H2159" s="644" t="str">
        <f>IF($C2159="","",IFERROR(IF(_xlfn.XLOOKUP($C2159,tbl_StartedStatus[Bold ID],tbl_StartedStatus[Started])="Started","Yes",IF(_xlfn.XLOOKUP($C2159,tbl_StartedStatus[Bold ID],tbl_StartedStatus[Started])="No Show","No Show","")),""))</f>
        <v/>
      </c>
    </row>
    <row r="2160" spans="1:9" ht="15" customHeight="1" thickBot="1">
      <c r="A2160" s="38" t="str">
        <f>IF($C2160="","",IFERROR(_xlfn.XLOOKUP($C2160,'1.PrepList'!$I$2:$I$1500,'1.PrepList'!$G$2:$G$1500,"")&amp;"",""))</f>
        <v/>
      </c>
      <c r="B2160" s="38" t="str">
        <f>IF($C2160="","",IFERROR(_xlfn.XLOOKUP($C2160,'1.PrepList'!$I$2:$I$1500,'1.PrepList'!$H$2:$H$1500,"")&amp;"",""))</f>
        <v/>
      </c>
      <c r="D2160" s="38" t="str">
        <f>IF($C2160="","",IFERROR(_xlfn.XLOOKUP($C2160,'1.PrepList'!$I$2:$I$1500,'1.PrepList'!$J$2:$J$1500,"")&amp;"",""))</f>
        <v/>
      </c>
      <c r="E2160" s="38" t="str">
        <f>IF($C2160="","",IFERROR(_xlfn.XLOOKUP($C2160,'1.PrepList'!$I$2:$I$1500,'1.PrepList'!$N$2:$N$1500,"")&amp;"",""))</f>
        <v/>
      </c>
      <c r="F2160" s="638" t="str">
        <f>IF($C2160="","",IFERROR(_xlfn.XLOOKUP($C2160,'1.PrepList'!$I$2:$I$1500,'1.PrepList'!$K$2:$K$1500,"")&amp;"",""))</f>
        <v/>
      </c>
      <c r="H2160" s="644" t="str">
        <f>IF($C2160="","",IFERROR(IF(_xlfn.XLOOKUP($C2160,tbl_StartedStatus[Bold ID],tbl_StartedStatus[Started])="Started","Yes",IF(_xlfn.XLOOKUP($C2160,tbl_StartedStatus[Bold ID],tbl_StartedStatus[Started])="No Show","No Show","")),""))</f>
        <v/>
      </c>
    </row>
    <row r="2161" spans="1:8" ht="15" customHeight="1" thickBot="1">
      <c r="A2161" s="38" t="str">
        <f>IF($C2161="","",IFERROR(_xlfn.XLOOKUP($C2161,'1.PrepList'!$I$2:$I$1500,'1.PrepList'!$G$2:$G$1500,"")&amp;"",""))</f>
        <v/>
      </c>
      <c r="B2161" s="38" t="str">
        <f>IF($C2161="","",IFERROR(_xlfn.XLOOKUP($C2161,'1.PrepList'!$I$2:$I$1500,'1.PrepList'!$H$2:$H$1500,"")&amp;"",""))</f>
        <v/>
      </c>
      <c r="D2161" s="38" t="str">
        <f>IF($C2161="","",IFERROR(_xlfn.XLOOKUP($C2161,'1.PrepList'!$I$2:$I$1500,'1.PrepList'!$J$2:$J$1500,"")&amp;"",""))</f>
        <v/>
      </c>
      <c r="E2161" s="38" t="str">
        <f>IF($C2161="","",IFERROR(_xlfn.XLOOKUP($C2161,'1.PrepList'!$I$2:$I$1500,'1.PrepList'!$N$2:$N$1500,"")&amp;"",""))</f>
        <v/>
      </c>
      <c r="F2161" s="638" t="str">
        <f>IF($C2161="","",IFERROR(_xlfn.XLOOKUP($C2161,'1.PrepList'!$I$2:$I$1500,'1.PrepList'!$K$2:$K$1500,"")&amp;"",""))</f>
        <v/>
      </c>
      <c r="H2161" s="644" t="str">
        <f>IF($C2161="","",IFERROR(IF(_xlfn.XLOOKUP($C2161,tbl_StartedStatus[Bold ID],tbl_StartedStatus[Started])="Started","Yes",IF(_xlfn.XLOOKUP($C2161,tbl_StartedStatus[Bold ID],tbl_StartedStatus[Started])="No Show","No Show","")),""))</f>
        <v/>
      </c>
    </row>
    <row r="2162" spans="1:8" ht="15" customHeight="1" thickBot="1">
      <c r="A2162" s="38" t="str">
        <f>IF($C2162="","",IFERROR(_xlfn.XLOOKUP($C2162,'1.PrepList'!$I$2:$I$1500,'1.PrepList'!$G$2:$G$1500,"")&amp;"",""))</f>
        <v/>
      </c>
      <c r="B2162" s="38" t="str">
        <f>IF($C2162="","",IFERROR(_xlfn.XLOOKUP($C2162,'1.PrepList'!$I$2:$I$1500,'1.PrepList'!$H$2:$H$1500,"")&amp;"",""))</f>
        <v/>
      </c>
      <c r="D2162" s="38" t="str">
        <f>IF($C2162="","",IFERROR(_xlfn.XLOOKUP($C2162,'1.PrepList'!$I$2:$I$1500,'1.PrepList'!$J$2:$J$1500,"")&amp;"",""))</f>
        <v/>
      </c>
      <c r="E2162" s="38" t="str">
        <f>IF($C2162="","",IFERROR(_xlfn.XLOOKUP($C2162,'1.PrepList'!$I$2:$I$1500,'1.PrepList'!$N$2:$N$1500,"")&amp;"",""))</f>
        <v/>
      </c>
      <c r="F2162" s="638" t="str">
        <f>IF($C2162="","",IFERROR(_xlfn.XLOOKUP($C2162,'1.PrepList'!$I$2:$I$1500,'1.PrepList'!$K$2:$K$1500,"")&amp;"",""))</f>
        <v/>
      </c>
      <c r="H2162" s="644" t="str">
        <f>IF($C2162="","",IFERROR(IF(_xlfn.XLOOKUP($C2162,tbl_StartedStatus[Bold ID],tbl_StartedStatus[Started])="Started","Yes",IF(_xlfn.XLOOKUP($C2162,tbl_StartedStatus[Bold ID],tbl_StartedStatus[Started])="No Show","No Show","")),""))</f>
        <v/>
      </c>
    </row>
    <row r="2163" spans="1:8" ht="15" customHeight="1" thickBot="1">
      <c r="A2163" s="38" t="str">
        <f>IF($C2163="","",IFERROR(_xlfn.XLOOKUP($C2163,'1.PrepList'!$I$2:$I$1500,'1.PrepList'!$G$2:$G$1500,"")&amp;"",""))</f>
        <v/>
      </c>
      <c r="B2163" s="38" t="str">
        <f>IF($C2163="","",IFERROR(_xlfn.XLOOKUP($C2163,'1.PrepList'!$I$2:$I$1500,'1.PrepList'!$H$2:$H$1500,"")&amp;"",""))</f>
        <v/>
      </c>
      <c r="D2163" s="38" t="str">
        <f>IF($C2163="","",IFERROR(_xlfn.XLOOKUP($C2163,'1.PrepList'!$I$2:$I$1500,'1.PrepList'!$J$2:$J$1500,"")&amp;"",""))</f>
        <v/>
      </c>
      <c r="E2163" s="38" t="str">
        <f>IF($C2163="","",IFERROR(_xlfn.XLOOKUP($C2163,'1.PrepList'!$I$2:$I$1500,'1.PrepList'!$N$2:$N$1500,"")&amp;"",""))</f>
        <v/>
      </c>
      <c r="F2163" s="638" t="str">
        <f>IF($C2163="","",IFERROR(_xlfn.XLOOKUP($C2163,'1.PrepList'!$I$2:$I$1500,'1.PrepList'!$K$2:$K$1500,"")&amp;"",""))</f>
        <v/>
      </c>
      <c r="H2163" s="644" t="str">
        <f>IF($C2163="","",IFERROR(IF(_xlfn.XLOOKUP($C2163,tbl_StartedStatus[Bold ID],tbl_StartedStatus[Started])="Started","Yes",IF(_xlfn.XLOOKUP($C2163,tbl_StartedStatus[Bold ID],tbl_StartedStatus[Started])="No Show","No Show","")),""))</f>
        <v/>
      </c>
    </row>
    <row r="2164" spans="1:8" ht="15" customHeight="1" thickBot="1">
      <c r="A2164" s="38" t="str">
        <f>IF($C2164="","",IFERROR(_xlfn.XLOOKUP($C2164,'1.PrepList'!$I$2:$I$1500,'1.PrepList'!$G$2:$G$1500,"")&amp;"",""))</f>
        <v/>
      </c>
      <c r="B2164" s="38" t="str">
        <f>IF($C2164="","",IFERROR(_xlfn.XLOOKUP($C2164,'1.PrepList'!$I$2:$I$1500,'1.PrepList'!$H$2:$H$1500,"")&amp;"",""))</f>
        <v/>
      </c>
      <c r="D2164" s="38" t="str">
        <f>IF($C2164="","",IFERROR(_xlfn.XLOOKUP($C2164,'1.PrepList'!$I$2:$I$1500,'1.PrepList'!$J$2:$J$1500,"")&amp;"",""))</f>
        <v/>
      </c>
      <c r="E2164" s="38" t="str">
        <f>IF($C2164="","",IFERROR(_xlfn.XLOOKUP($C2164,'1.PrepList'!$I$2:$I$1500,'1.PrepList'!$N$2:$N$1500,"")&amp;"",""))</f>
        <v/>
      </c>
      <c r="F2164" s="638" t="str">
        <f>IF($C2164="","",IFERROR(_xlfn.XLOOKUP($C2164,'1.PrepList'!$I$2:$I$1500,'1.PrepList'!$K$2:$K$1500,"")&amp;"",""))</f>
        <v/>
      </c>
      <c r="H2164" s="644" t="str">
        <f>IF($C2164="","",IFERROR(IF(_xlfn.XLOOKUP($C2164,tbl_StartedStatus[Bold ID],tbl_StartedStatus[Started])="Started","Yes",IF(_xlfn.XLOOKUP($C2164,tbl_StartedStatus[Bold ID],tbl_StartedStatus[Started])="No Show","No Show","")),""))</f>
        <v/>
      </c>
    </row>
    <row r="2165" spans="1:8" ht="15" customHeight="1" thickBot="1">
      <c r="A2165" s="38" t="str">
        <f>IF($C2165="","",IFERROR(_xlfn.XLOOKUP($C2165,'1.PrepList'!$I$2:$I$1500,'1.PrepList'!$G$2:$G$1500,"")&amp;"",""))</f>
        <v/>
      </c>
      <c r="B2165" s="38" t="str">
        <f>IF($C2165="","",IFERROR(_xlfn.XLOOKUP($C2165,'1.PrepList'!$I$2:$I$1500,'1.PrepList'!$H$2:$H$1500,"")&amp;"",""))</f>
        <v/>
      </c>
      <c r="D2165" s="38" t="str">
        <f>IF($C2165="","",IFERROR(_xlfn.XLOOKUP($C2165,'1.PrepList'!$I$2:$I$1500,'1.PrepList'!$J$2:$J$1500,"")&amp;"",""))</f>
        <v/>
      </c>
      <c r="E2165" s="38" t="str">
        <f>IF($C2165="","",IFERROR(_xlfn.XLOOKUP($C2165,'1.PrepList'!$I$2:$I$1500,'1.PrepList'!$N$2:$N$1500,"")&amp;"",""))</f>
        <v/>
      </c>
      <c r="F2165" s="638" t="str">
        <f>IF($C2165="","",IFERROR(_xlfn.XLOOKUP($C2165,'1.PrepList'!$I$2:$I$1500,'1.PrepList'!$K$2:$K$1500,"")&amp;"",""))</f>
        <v/>
      </c>
      <c r="H2165" s="644" t="str">
        <f>IF($C2165="","",IFERROR(IF(_xlfn.XLOOKUP($C2165,tbl_StartedStatus[Bold ID],tbl_StartedStatus[Started])="Started","Yes",IF(_xlfn.XLOOKUP($C2165,tbl_StartedStatus[Bold ID],tbl_StartedStatus[Started])="No Show","No Show","")),""))</f>
        <v/>
      </c>
    </row>
    <row r="2166" spans="1:8" ht="15" customHeight="1" thickBot="1">
      <c r="A2166" s="38" t="str">
        <f>IF($C2166="","",IFERROR(_xlfn.XLOOKUP($C2166,'1.PrepList'!$I$2:$I$1500,'1.PrepList'!$G$2:$G$1500,"")&amp;"",""))</f>
        <v/>
      </c>
      <c r="B2166" s="38" t="str">
        <f>IF($C2166="","",IFERROR(_xlfn.XLOOKUP($C2166,'1.PrepList'!$I$2:$I$1500,'1.PrepList'!$H$2:$H$1500,"")&amp;"",""))</f>
        <v/>
      </c>
      <c r="D2166" s="38" t="str">
        <f>IF($C2166="","",IFERROR(_xlfn.XLOOKUP($C2166,'1.PrepList'!$I$2:$I$1500,'1.PrepList'!$J$2:$J$1500,"")&amp;"",""))</f>
        <v/>
      </c>
      <c r="E2166" s="38" t="str">
        <f>IF($C2166="","",IFERROR(_xlfn.XLOOKUP($C2166,'1.PrepList'!$I$2:$I$1500,'1.PrepList'!$N$2:$N$1500,"")&amp;"",""))</f>
        <v/>
      </c>
      <c r="F2166" s="638" t="str">
        <f>IF($C2166="","",IFERROR(_xlfn.XLOOKUP($C2166,'1.PrepList'!$I$2:$I$1500,'1.PrepList'!$K$2:$K$1500,"")&amp;"",""))</f>
        <v/>
      </c>
      <c r="H2166" s="644" t="str">
        <f>IF($C2166="","",IFERROR(IF(_xlfn.XLOOKUP($C2166,tbl_StartedStatus[Bold ID],tbl_StartedStatus[Started])="Started","Yes",IF(_xlfn.XLOOKUP($C2166,tbl_StartedStatus[Bold ID],tbl_StartedStatus[Started])="No Show","No Show","")),""))</f>
        <v/>
      </c>
    </row>
    <row r="2167" spans="1:8" ht="15" customHeight="1" thickBot="1">
      <c r="A2167" s="38" t="str">
        <f>IF($C2167="","",IFERROR(_xlfn.XLOOKUP($C2167,'1.PrepList'!$I$2:$I$1500,'1.PrepList'!$G$2:$G$1500,"")&amp;"",""))</f>
        <v/>
      </c>
      <c r="B2167" s="38" t="str">
        <f>IF($C2167="","",IFERROR(_xlfn.XLOOKUP($C2167,'1.PrepList'!$I$2:$I$1500,'1.PrepList'!$H$2:$H$1500,"")&amp;"",""))</f>
        <v/>
      </c>
      <c r="D2167" s="38" t="str">
        <f>IF($C2167="","",IFERROR(_xlfn.XLOOKUP($C2167,'1.PrepList'!$I$2:$I$1500,'1.PrepList'!$J$2:$J$1500,"")&amp;"",""))</f>
        <v/>
      </c>
      <c r="E2167" s="38" t="str">
        <f>IF($C2167="","",IFERROR(_xlfn.XLOOKUP($C2167,'1.PrepList'!$I$2:$I$1500,'1.PrepList'!$N$2:$N$1500,"")&amp;"",""))</f>
        <v/>
      </c>
      <c r="F2167" s="638" t="str">
        <f>IF($C2167="","",IFERROR(_xlfn.XLOOKUP($C2167,'1.PrepList'!$I$2:$I$1500,'1.PrepList'!$K$2:$K$1500,"")&amp;"",""))</f>
        <v/>
      </c>
      <c r="H2167" s="644" t="str">
        <f>IF($C2167="","",IFERROR(IF(_xlfn.XLOOKUP($C2167,tbl_StartedStatus[Bold ID],tbl_StartedStatus[Started])="Started","Yes",IF(_xlfn.XLOOKUP($C2167,tbl_StartedStatus[Bold ID],tbl_StartedStatus[Started])="No Show","No Show","")),""))</f>
        <v/>
      </c>
    </row>
    <row r="2168" spans="1:8" ht="15" customHeight="1" thickBot="1">
      <c r="A2168" s="38" t="str">
        <f>IF($C2168="","",IFERROR(_xlfn.XLOOKUP($C2168,'1.PrepList'!$I$2:$I$1500,'1.PrepList'!$G$2:$G$1500,"")&amp;"",""))</f>
        <v/>
      </c>
      <c r="B2168" s="38" t="str">
        <f>IF($C2168="","",IFERROR(_xlfn.XLOOKUP($C2168,'1.PrepList'!$I$2:$I$1500,'1.PrepList'!$H$2:$H$1500,"")&amp;"",""))</f>
        <v/>
      </c>
      <c r="D2168" s="38" t="str">
        <f>IF($C2168="","",IFERROR(_xlfn.XLOOKUP($C2168,'1.PrepList'!$I$2:$I$1500,'1.PrepList'!$J$2:$J$1500,"")&amp;"",""))</f>
        <v/>
      </c>
      <c r="E2168" s="38" t="str">
        <f>IF($C2168="","",IFERROR(_xlfn.XLOOKUP($C2168,'1.PrepList'!$I$2:$I$1500,'1.PrepList'!$N$2:$N$1500,"")&amp;"",""))</f>
        <v/>
      </c>
      <c r="F2168" s="638" t="str">
        <f>IF($C2168="","",IFERROR(_xlfn.XLOOKUP($C2168,'1.PrepList'!$I$2:$I$1500,'1.PrepList'!$K$2:$K$1500,"")&amp;"",""))</f>
        <v/>
      </c>
      <c r="H2168" s="644" t="str">
        <f>IF($C2168="","",IFERROR(IF(_xlfn.XLOOKUP($C2168,tbl_StartedStatus[Bold ID],tbl_StartedStatus[Started])="Started","Yes",IF(_xlfn.XLOOKUP($C2168,tbl_StartedStatus[Bold ID],tbl_StartedStatus[Started])="No Show","No Show","")),""))</f>
        <v/>
      </c>
    </row>
    <row r="2169" spans="1:8" ht="15" customHeight="1" thickBot="1">
      <c r="A2169" s="38" t="str">
        <f>IF($C2169="","",IFERROR(_xlfn.XLOOKUP($C2169,'1.PrepList'!$I$2:$I$1500,'1.PrepList'!$G$2:$G$1500,"")&amp;"",""))</f>
        <v/>
      </c>
      <c r="B2169" s="38" t="str">
        <f>IF($C2169="","",IFERROR(_xlfn.XLOOKUP($C2169,'1.PrepList'!$I$2:$I$1500,'1.PrepList'!$H$2:$H$1500,"")&amp;"",""))</f>
        <v/>
      </c>
      <c r="D2169" s="38" t="str">
        <f>IF($C2169="","",IFERROR(_xlfn.XLOOKUP($C2169,'1.PrepList'!$I$2:$I$1500,'1.PrepList'!$J$2:$J$1500,"")&amp;"",""))</f>
        <v/>
      </c>
      <c r="E2169" s="38" t="str">
        <f>IF($C2169="","",IFERROR(_xlfn.XLOOKUP($C2169,'1.PrepList'!$I$2:$I$1500,'1.PrepList'!$N$2:$N$1500,"")&amp;"",""))</f>
        <v/>
      </c>
      <c r="F2169" s="638" t="str">
        <f>IF($C2169="","",IFERROR(_xlfn.XLOOKUP($C2169,'1.PrepList'!$I$2:$I$1500,'1.PrepList'!$K$2:$K$1500,"")&amp;"",""))</f>
        <v/>
      </c>
      <c r="H2169" s="644" t="str">
        <f>IF($C2169="","",IFERROR(IF(_xlfn.XLOOKUP($C2169,tbl_StartedStatus[Bold ID],tbl_StartedStatus[Started])="Started","Yes",IF(_xlfn.XLOOKUP($C2169,tbl_StartedStatus[Bold ID],tbl_StartedStatus[Started])="No Show","No Show","")),""))</f>
        <v/>
      </c>
    </row>
    <row r="2170" spans="1:8" ht="15" customHeight="1" thickBot="1">
      <c r="A2170" s="38" t="str">
        <f>IF($C2170="","",IFERROR(_xlfn.XLOOKUP($C2170,'1.PrepList'!$I$2:$I$1500,'1.PrepList'!$G$2:$G$1500,"")&amp;"",""))</f>
        <v/>
      </c>
      <c r="B2170" s="38" t="str">
        <f>IF($C2170="","",IFERROR(_xlfn.XLOOKUP($C2170,'1.PrepList'!$I$2:$I$1500,'1.PrepList'!$H$2:$H$1500,"")&amp;"",""))</f>
        <v/>
      </c>
      <c r="D2170" s="38" t="str">
        <f>IF($C2170="","",IFERROR(_xlfn.XLOOKUP($C2170,'1.PrepList'!$I$2:$I$1500,'1.PrepList'!$J$2:$J$1500,"")&amp;"",""))</f>
        <v/>
      </c>
      <c r="E2170" s="38" t="str">
        <f>IF($C2170="","",IFERROR(_xlfn.XLOOKUP($C2170,'1.PrepList'!$I$2:$I$1500,'1.PrepList'!$N$2:$N$1500,"")&amp;"",""))</f>
        <v/>
      </c>
      <c r="F2170" s="638" t="str">
        <f>IF($C2170="","",IFERROR(_xlfn.XLOOKUP($C2170,'1.PrepList'!$I$2:$I$1500,'1.PrepList'!$K$2:$K$1500,"")&amp;"",""))</f>
        <v/>
      </c>
      <c r="H2170" s="644" t="str">
        <f>IF($C2170="","",IFERROR(IF(_xlfn.XLOOKUP($C2170,tbl_StartedStatus[Bold ID],tbl_StartedStatus[Started])="Started","Yes",IF(_xlfn.XLOOKUP($C2170,tbl_StartedStatus[Bold ID],tbl_StartedStatus[Started])="No Show","No Show","")),""))</f>
        <v/>
      </c>
    </row>
    <row r="2171" spans="1:8" ht="15" customHeight="1" thickBot="1">
      <c r="A2171" s="38" t="str">
        <f>IF($C2171="","",IFERROR(_xlfn.XLOOKUP($C2171,'1.PrepList'!$I$2:$I$1500,'1.PrepList'!$G$2:$G$1500,"")&amp;"",""))</f>
        <v/>
      </c>
      <c r="B2171" s="38" t="str">
        <f>IF($C2171="","",IFERROR(_xlfn.XLOOKUP($C2171,'1.PrepList'!$I$2:$I$1500,'1.PrepList'!$H$2:$H$1500,"")&amp;"",""))</f>
        <v/>
      </c>
      <c r="D2171" s="38" t="str">
        <f>IF($C2171="","",IFERROR(_xlfn.XLOOKUP($C2171,'1.PrepList'!$I$2:$I$1500,'1.PrepList'!$J$2:$J$1500,"")&amp;"",""))</f>
        <v/>
      </c>
      <c r="E2171" s="38" t="str">
        <f>IF($C2171="","",IFERROR(_xlfn.XLOOKUP($C2171,'1.PrepList'!$I$2:$I$1500,'1.PrepList'!$N$2:$N$1500,"")&amp;"",""))</f>
        <v/>
      </c>
      <c r="F2171" s="638" t="str">
        <f>IF($C2171="","",IFERROR(_xlfn.XLOOKUP($C2171,'1.PrepList'!$I$2:$I$1500,'1.PrepList'!$K$2:$K$1500,"")&amp;"",""))</f>
        <v/>
      </c>
      <c r="H2171" s="644" t="str">
        <f>IF($C2171="","",IFERROR(IF(_xlfn.XLOOKUP($C2171,tbl_StartedStatus[Bold ID],tbl_StartedStatus[Started])="Started","Yes",IF(_xlfn.XLOOKUP($C2171,tbl_StartedStatus[Bold ID],tbl_StartedStatus[Started])="No Show","No Show","")),""))</f>
        <v/>
      </c>
    </row>
    <row r="2172" spans="1:8" ht="15" customHeight="1" thickBot="1">
      <c r="A2172" s="38" t="str">
        <f>IF($C2172="","",IFERROR(_xlfn.XLOOKUP($C2172,'1.PrepList'!$I$2:$I$1500,'1.PrepList'!$G$2:$G$1500,"")&amp;"",""))</f>
        <v/>
      </c>
      <c r="B2172" s="38" t="str">
        <f>IF($C2172="","",IFERROR(_xlfn.XLOOKUP($C2172,'1.PrepList'!$I$2:$I$1500,'1.PrepList'!$H$2:$H$1500,"")&amp;"",""))</f>
        <v/>
      </c>
      <c r="D2172" s="38" t="str">
        <f>IF($C2172="","",IFERROR(_xlfn.XLOOKUP($C2172,'1.PrepList'!$I$2:$I$1500,'1.PrepList'!$J$2:$J$1500,"")&amp;"",""))</f>
        <v/>
      </c>
      <c r="E2172" s="38" t="str">
        <f>IF($C2172="","",IFERROR(_xlfn.XLOOKUP($C2172,'1.PrepList'!$I$2:$I$1500,'1.PrepList'!$N$2:$N$1500,"")&amp;"",""))</f>
        <v/>
      </c>
      <c r="F2172" s="638" t="str">
        <f>IF($C2172="","",IFERROR(_xlfn.XLOOKUP($C2172,'1.PrepList'!$I$2:$I$1500,'1.PrepList'!$K$2:$K$1500,"")&amp;"",""))</f>
        <v/>
      </c>
      <c r="H2172" s="644" t="str">
        <f>IF($C2172="","",IFERROR(IF(_xlfn.XLOOKUP($C2172,tbl_StartedStatus[Bold ID],tbl_StartedStatus[Started])="Started","Yes",IF(_xlfn.XLOOKUP($C2172,tbl_StartedStatus[Bold ID],tbl_StartedStatus[Started])="No Show","No Show","")),""))</f>
        <v/>
      </c>
    </row>
    <row r="2173" spans="1:8" ht="15" customHeight="1" thickBot="1">
      <c r="A2173" s="38" t="str">
        <f>IF($C2173="","",IFERROR(_xlfn.XLOOKUP($C2173,'1.PrepList'!$I$2:$I$1500,'1.PrepList'!$G$2:$G$1500,"")&amp;"",""))</f>
        <v/>
      </c>
      <c r="B2173" s="38" t="str">
        <f>IF($C2173="","",IFERROR(_xlfn.XLOOKUP($C2173,'1.PrepList'!$I$2:$I$1500,'1.PrepList'!$H$2:$H$1500,"")&amp;"",""))</f>
        <v/>
      </c>
      <c r="D2173" s="38" t="str">
        <f>IF($C2173="","",IFERROR(_xlfn.XLOOKUP($C2173,'1.PrepList'!$I$2:$I$1500,'1.PrepList'!$J$2:$J$1500,"")&amp;"",""))</f>
        <v/>
      </c>
      <c r="E2173" s="38" t="str">
        <f>IF($C2173="","",IFERROR(_xlfn.XLOOKUP($C2173,'1.PrepList'!$I$2:$I$1500,'1.PrepList'!$N$2:$N$1500,"")&amp;"",""))</f>
        <v/>
      </c>
      <c r="F2173" s="638" t="str">
        <f>IF($C2173="","",IFERROR(_xlfn.XLOOKUP($C2173,'1.PrepList'!$I$2:$I$1500,'1.PrepList'!$K$2:$K$1500,"")&amp;"",""))</f>
        <v/>
      </c>
      <c r="H2173" s="644" t="str">
        <f>IF($C2173="","",IFERROR(IF(_xlfn.XLOOKUP($C2173,tbl_StartedStatus[Bold ID],tbl_StartedStatus[Started])="Started","Yes",IF(_xlfn.XLOOKUP($C2173,tbl_StartedStatus[Bold ID],tbl_StartedStatus[Started])="No Show","No Show","")),""))</f>
        <v/>
      </c>
    </row>
    <row r="2174" spans="1:8" ht="15" customHeight="1" thickBot="1">
      <c r="A2174" s="38" t="str">
        <f>IF($C2174="","",IFERROR(_xlfn.XLOOKUP($C2174,'1.PrepList'!$I$2:$I$1500,'1.PrepList'!$G$2:$G$1500,"")&amp;"",""))</f>
        <v/>
      </c>
      <c r="B2174" s="38" t="str">
        <f>IF($C2174="","",IFERROR(_xlfn.XLOOKUP($C2174,'1.PrepList'!$I$2:$I$1500,'1.PrepList'!$H$2:$H$1500,"")&amp;"",""))</f>
        <v/>
      </c>
      <c r="D2174" s="38" t="str">
        <f>IF($C2174="","",IFERROR(_xlfn.XLOOKUP($C2174,'1.PrepList'!$I$2:$I$1500,'1.PrepList'!$J$2:$J$1500,"")&amp;"",""))</f>
        <v/>
      </c>
      <c r="E2174" s="38" t="str">
        <f>IF($C2174="","",IFERROR(_xlfn.XLOOKUP($C2174,'1.PrepList'!$I$2:$I$1500,'1.PrepList'!$N$2:$N$1500,"")&amp;"",""))</f>
        <v/>
      </c>
      <c r="F2174" s="638" t="str">
        <f>IF($C2174="","",IFERROR(_xlfn.XLOOKUP($C2174,'1.PrepList'!$I$2:$I$1500,'1.PrepList'!$K$2:$K$1500,"")&amp;"",""))</f>
        <v/>
      </c>
      <c r="H2174" s="644" t="str">
        <f>IF($C2174="","",IFERROR(IF(_xlfn.XLOOKUP($C2174,tbl_StartedStatus[Bold ID],tbl_StartedStatus[Started])="Started","Yes",IF(_xlfn.XLOOKUP($C2174,tbl_StartedStatus[Bold ID],tbl_StartedStatus[Started])="No Show","No Show","")),""))</f>
        <v/>
      </c>
    </row>
    <row r="2175" spans="1:8" ht="15" customHeight="1" thickBot="1">
      <c r="A2175" s="38" t="str">
        <f>IF($C2175="","",IFERROR(_xlfn.XLOOKUP($C2175,'1.PrepList'!$I$2:$I$1500,'1.PrepList'!$G$2:$G$1500,"")&amp;"",""))</f>
        <v/>
      </c>
      <c r="B2175" s="38" t="str">
        <f>IF($C2175="","",IFERROR(_xlfn.XLOOKUP($C2175,'1.PrepList'!$I$2:$I$1500,'1.PrepList'!$H$2:$H$1500,"")&amp;"",""))</f>
        <v/>
      </c>
      <c r="D2175" s="38" t="str">
        <f>IF($C2175="","",IFERROR(_xlfn.XLOOKUP($C2175,'1.PrepList'!$I$2:$I$1500,'1.PrepList'!$J$2:$J$1500,"")&amp;"",""))</f>
        <v/>
      </c>
      <c r="E2175" s="38" t="str">
        <f>IF($C2175="","",IFERROR(_xlfn.XLOOKUP($C2175,'1.PrepList'!$I$2:$I$1500,'1.PrepList'!$N$2:$N$1500,"")&amp;"",""))</f>
        <v/>
      </c>
      <c r="F2175" s="638" t="str">
        <f>IF($C2175="","",IFERROR(_xlfn.XLOOKUP($C2175,'1.PrepList'!$I$2:$I$1500,'1.PrepList'!$K$2:$K$1500,"")&amp;"",""))</f>
        <v/>
      </c>
      <c r="H2175" s="644" t="str">
        <f>IF($C2175="","",IFERROR(IF(_xlfn.XLOOKUP($C2175,tbl_StartedStatus[Bold ID],tbl_StartedStatus[Started])="Started","Yes",IF(_xlfn.XLOOKUP($C2175,tbl_StartedStatus[Bold ID],tbl_StartedStatus[Started])="No Show","No Show","")),""))</f>
        <v/>
      </c>
    </row>
    <row r="2176" spans="1:8" ht="15" customHeight="1" thickBot="1">
      <c r="A2176" s="38" t="str">
        <f>IF($C2176="","",IFERROR(_xlfn.XLOOKUP($C2176,'1.PrepList'!$I$2:$I$1500,'1.PrepList'!$G$2:$G$1500,"")&amp;"",""))</f>
        <v/>
      </c>
      <c r="B2176" s="38" t="str">
        <f>IF($C2176="","",IFERROR(_xlfn.XLOOKUP($C2176,'1.PrepList'!$I$2:$I$1500,'1.PrepList'!$H$2:$H$1500,"")&amp;"",""))</f>
        <v/>
      </c>
      <c r="D2176" s="38" t="str">
        <f>IF($C2176="","",IFERROR(_xlfn.XLOOKUP($C2176,'1.PrepList'!$I$2:$I$1500,'1.PrepList'!$J$2:$J$1500,"")&amp;"",""))</f>
        <v/>
      </c>
      <c r="E2176" s="38" t="str">
        <f>IF($C2176="","",IFERROR(_xlfn.XLOOKUP($C2176,'1.PrepList'!$I$2:$I$1500,'1.PrepList'!$N$2:$N$1500,"")&amp;"",""))</f>
        <v/>
      </c>
      <c r="F2176" s="638" t="str">
        <f>IF($C2176="","",IFERROR(_xlfn.XLOOKUP($C2176,'1.PrepList'!$I$2:$I$1500,'1.PrepList'!$K$2:$K$1500,"")&amp;"",""))</f>
        <v/>
      </c>
      <c r="H2176" s="644" t="str">
        <f>IF($C2176="","",IFERROR(IF(_xlfn.XLOOKUP($C2176,tbl_StartedStatus[Bold ID],tbl_StartedStatus[Started])="Started","Yes",IF(_xlfn.XLOOKUP($C2176,tbl_StartedStatus[Bold ID],tbl_StartedStatus[Started])="No Show","No Show","")),""))</f>
        <v/>
      </c>
    </row>
    <row r="2177" spans="1:8" ht="15" customHeight="1" thickBot="1">
      <c r="A2177" s="38" t="str">
        <f>IF($C2177="","",IFERROR(_xlfn.XLOOKUP($C2177,'1.PrepList'!$I$2:$I$1500,'1.PrepList'!$G$2:$G$1500,"")&amp;"",""))</f>
        <v/>
      </c>
      <c r="B2177" s="38" t="str">
        <f>IF($C2177="","",IFERROR(_xlfn.XLOOKUP($C2177,'1.PrepList'!$I$2:$I$1500,'1.PrepList'!$H$2:$H$1500,"")&amp;"",""))</f>
        <v/>
      </c>
      <c r="D2177" s="38" t="str">
        <f>IF($C2177="","",IFERROR(_xlfn.XLOOKUP($C2177,'1.PrepList'!$I$2:$I$1500,'1.PrepList'!$J$2:$J$1500,"")&amp;"",""))</f>
        <v/>
      </c>
      <c r="E2177" s="38" t="str">
        <f>IF($C2177="","",IFERROR(_xlfn.XLOOKUP($C2177,'1.PrepList'!$I$2:$I$1500,'1.PrepList'!$N$2:$N$1500,"")&amp;"",""))</f>
        <v/>
      </c>
      <c r="F2177" s="638" t="str">
        <f>IF($C2177="","",IFERROR(_xlfn.XLOOKUP($C2177,'1.PrepList'!$I$2:$I$1500,'1.PrepList'!$K$2:$K$1500,"")&amp;"",""))</f>
        <v/>
      </c>
      <c r="H2177" s="644" t="str">
        <f>IF($C2177="","",IFERROR(IF(_xlfn.XLOOKUP($C2177,tbl_StartedStatus[Bold ID],tbl_StartedStatus[Started])="Started","Yes",IF(_xlfn.XLOOKUP($C2177,tbl_StartedStatus[Bold ID],tbl_StartedStatus[Started])="No Show","No Show","")),""))</f>
        <v/>
      </c>
    </row>
    <row r="2178" spans="1:8" ht="15" customHeight="1" thickBot="1">
      <c r="A2178" s="38" t="str">
        <f>IF($C2178="","",IFERROR(_xlfn.XLOOKUP($C2178,'1.PrepList'!$I$2:$I$1500,'1.PrepList'!$G$2:$G$1500,"")&amp;"",""))</f>
        <v/>
      </c>
      <c r="B2178" s="38" t="str">
        <f>IF($C2178="","",IFERROR(_xlfn.XLOOKUP($C2178,'1.PrepList'!$I$2:$I$1500,'1.PrepList'!$H$2:$H$1500,"")&amp;"",""))</f>
        <v/>
      </c>
      <c r="D2178" s="38" t="str">
        <f>IF($C2178="","",IFERROR(_xlfn.XLOOKUP($C2178,'1.PrepList'!$I$2:$I$1500,'1.PrepList'!$J$2:$J$1500,"")&amp;"",""))</f>
        <v/>
      </c>
      <c r="E2178" s="38" t="str">
        <f>IF($C2178="","",IFERROR(_xlfn.XLOOKUP($C2178,'1.PrepList'!$I$2:$I$1500,'1.PrepList'!$N$2:$N$1500,"")&amp;"",""))</f>
        <v/>
      </c>
      <c r="F2178" s="638" t="str">
        <f>IF($C2178="","",IFERROR(_xlfn.XLOOKUP($C2178,'1.PrepList'!$I$2:$I$1500,'1.PrepList'!$K$2:$K$1500,"")&amp;"",""))</f>
        <v/>
      </c>
      <c r="H2178" s="644" t="str">
        <f>IF($C2178="","",IFERROR(IF(_xlfn.XLOOKUP($C2178,tbl_StartedStatus[Bold ID],tbl_StartedStatus[Started])="Started","Yes",IF(_xlfn.XLOOKUP($C2178,tbl_StartedStatus[Bold ID],tbl_StartedStatus[Started])="No Show","No Show","")),""))</f>
        <v/>
      </c>
    </row>
    <row r="2179" spans="1:8" ht="15" customHeight="1" thickBot="1">
      <c r="A2179" s="38" t="str">
        <f>IF($C2179="","",IFERROR(_xlfn.XLOOKUP($C2179,'1.PrepList'!$I$2:$I$1500,'1.PrepList'!$G$2:$G$1500,"")&amp;"",""))</f>
        <v/>
      </c>
      <c r="B2179" s="38" t="str">
        <f>IF($C2179="","",IFERROR(_xlfn.XLOOKUP($C2179,'1.PrepList'!$I$2:$I$1500,'1.PrepList'!$H$2:$H$1500,"")&amp;"",""))</f>
        <v/>
      </c>
      <c r="D2179" s="38" t="str">
        <f>IF($C2179="","",IFERROR(_xlfn.XLOOKUP($C2179,'1.PrepList'!$I$2:$I$1500,'1.PrepList'!$J$2:$J$1500,"")&amp;"",""))</f>
        <v/>
      </c>
      <c r="E2179" s="38" t="str">
        <f>IF($C2179="","",IFERROR(_xlfn.XLOOKUP($C2179,'1.PrepList'!$I$2:$I$1500,'1.PrepList'!$N$2:$N$1500,"")&amp;"",""))</f>
        <v/>
      </c>
      <c r="F2179" s="638" t="str">
        <f>IF($C2179="","",IFERROR(_xlfn.XLOOKUP($C2179,'1.PrepList'!$I$2:$I$1500,'1.PrepList'!$K$2:$K$1500,"")&amp;"",""))</f>
        <v/>
      </c>
      <c r="H2179" s="644" t="str">
        <f>IF($C2179="","",IFERROR(IF(_xlfn.XLOOKUP($C2179,tbl_StartedStatus[Bold ID],tbl_StartedStatus[Started])="Started","Yes",IF(_xlfn.XLOOKUP($C2179,tbl_StartedStatus[Bold ID],tbl_StartedStatus[Started])="No Show","No Show","")),""))</f>
        <v/>
      </c>
    </row>
    <row r="2180" spans="1:8" ht="15" customHeight="1" thickBot="1">
      <c r="A2180" s="38" t="str">
        <f>IF($C2180="","",IFERROR(_xlfn.XLOOKUP($C2180,'1.PrepList'!$I$2:$I$1500,'1.PrepList'!$G$2:$G$1500,"")&amp;"",""))</f>
        <v/>
      </c>
      <c r="B2180" s="38" t="str">
        <f>IF($C2180="","",IFERROR(_xlfn.XLOOKUP($C2180,'1.PrepList'!$I$2:$I$1500,'1.PrepList'!$H$2:$H$1500,"")&amp;"",""))</f>
        <v/>
      </c>
      <c r="D2180" s="38" t="str">
        <f>IF($C2180="","",IFERROR(_xlfn.XLOOKUP($C2180,'1.PrepList'!$I$2:$I$1500,'1.PrepList'!$J$2:$J$1500,"")&amp;"",""))</f>
        <v/>
      </c>
      <c r="E2180" s="38" t="str">
        <f>IF($C2180="","",IFERROR(_xlfn.XLOOKUP($C2180,'1.PrepList'!$I$2:$I$1500,'1.PrepList'!$N$2:$N$1500,"")&amp;"",""))</f>
        <v/>
      </c>
      <c r="F2180" s="638" t="str">
        <f>IF($C2180="","",IFERROR(_xlfn.XLOOKUP($C2180,'1.PrepList'!$I$2:$I$1500,'1.PrepList'!$K$2:$K$1500,"")&amp;"",""))</f>
        <v/>
      </c>
      <c r="H2180" s="644" t="str">
        <f>IF($C2180="","",IFERROR(IF(_xlfn.XLOOKUP($C2180,tbl_StartedStatus[Bold ID],tbl_StartedStatus[Started])="Started","Yes",IF(_xlfn.XLOOKUP($C2180,tbl_StartedStatus[Bold ID],tbl_StartedStatus[Started])="No Show","No Show","")),""))</f>
        <v/>
      </c>
    </row>
    <row r="2181" spans="1:8" ht="15" customHeight="1" thickBot="1">
      <c r="A2181" s="38" t="str">
        <f>IF($C2181="","",IFERROR(_xlfn.XLOOKUP($C2181,'1.PrepList'!$I$2:$I$1500,'1.PrepList'!$G$2:$G$1500,"")&amp;"",""))</f>
        <v/>
      </c>
      <c r="B2181" s="38" t="str">
        <f>IF($C2181="","",IFERROR(_xlfn.XLOOKUP($C2181,'1.PrepList'!$I$2:$I$1500,'1.PrepList'!$H$2:$H$1500,"")&amp;"",""))</f>
        <v/>
      </c>
      <c r="D2181" s="38" t="str">
        <f>IF($C2181="","",IFERROR(_xlfn.XLOOKUP($C2181,'1.PrepList'!$I$2:$I$1500,'1.PrepList'!$J$2:$J$1500,"")&amp;"",""))</f>
        <v/>
      </c>
      <c r="E2181" s="38" t="str">
        <f>IF($C2181="","",IFERROR(_xlfn.XLOOKUP($C2181,'1.PrepList'!$I$2:$I$1500,'1.PrepList'!$N$2:$N$1500,"")&amp;"",""))</f>
        <v/>
      </c>
      <c r="F2181" s="638" t="str">
        <f>IF($C2181="","",IFERROR(_xlfn.XLOOKUP($C2181,'1.PrepList'!$I$2:$I$1500,'1.PrepList'!$K$2:$K$1500,"")&amp;"",""))</f>
        <v/>
      </c>
      <c r="H2181" s="644" t="str">
        <f>IF($C2181="","",IFERROR(IF(_xlfn.XLOOKUP($C2181,tbl_StartedStatus[Bold ID],tbl_StartedStatus[Started])="Started","Yes",IF(_xlfn.XLOOKUP($C2181,tbl_StartedStatus[Bold ID],tbl_StartedStatus[Started])="No Show","No Show","")),""))</f>
        <v/>
      </c>
    </row>
    <row r="2182" spans="1:8" ht="15" customHeight="1" thickBot="1">
      <c r="A2182" s="38" t="str">
        <f>IF($C2182="","",IFERROR(_xlfn.XLOOKUP($C2182,'1.PrepList'!$I$2:$I$1500,'1.PrepList'!$G$2:$G$1500,"")&amp;"",""))</f>
        <v/>
      </c>
      <c r="B2182" s="38" t="str">
        <f>IF($C2182="","",IFERROR(_xlfn.XLOOKUP($C2182,'1.PrepList'!$I$2:$I$1500,'1.PrepList'!$H$2:$H$1500,"")&amp;"",""))</f>
        <v/>
      </c>
      <c r="D2182" s="38" t="str">
        <f>IF($C2182="","",IFERROR(_xlfn.XLOOKUP($C2182,'1.PrepList'!$I$2:$I$1500,'1.PrepList'!$J$2:$J$1500,"")&amp;"",""))</f>
        <v/>
      </c>
      <c r="E2182" s="38" t="str">
        <f>IF($C2182="","",IFERROR(_xlfn.XLOOKUP($C2182,'1.PrepList'!$I$2:$I$1500,'1.PrepList'!$N$2:$N$1500,"")&amp;"",""))</f>
        <v/>
      </c>
      <c r="F2182" s="638" t="str">
        <f>IF($C2182="","",IFERROR(_xlfn.XLOOKUP($C2182,'1.PrepList'!$I$2:$I$1500,'1.PrepList'!$K$2:$K$1500,"")&amp;"",""))</f>
        <v/>
      </c>
      <c r="H2182" s="644" t="str">
        <f>IF($C2182="","",IFERROR(IF(_xlfn.XLOOKUP($C2182,tbl_StartedStatus[Bold ID],tbl_StartedStatus[Started])="Started","Yes",IF(_xlfn.XLOOKUP($C2182,tbl_StartedStatus[Bold ID],tbl_StartedStatus[Started])="No Show","No Show","")),""))</f>
        <v/>
      </c>
    </row>
    <row r="2183" spans="1:8" ht="15" customHeight="1" thickBot="1">
      <c r="A2183" s="38" t="str">
        <f>IF($C2183="","",IFERROR(_xlfn.XLOOKUP($C2183,'1.PrepList'!$I$2:$I$1500,'1.PrepList'!$G$2:$G$1500,"")&amp;"",""))</f>
        <v/>
      </c>
      <c r="B2183" s="38" t="str">
        <f>IF($C2183="","",IFERROR(_xlfn.XLOOKUP($C2183,'1.PrepList'!$I$2:$I$1500,'1.PrepList'!$H$2:$H$1500,"")&amp;"",""))</f>
        <v/>
      </c>
      <c r="D2183" s="38" t="str">
        <f>IF($C2183="","",IFERROR(_xlfn.XLOOKUP($C2183,'1.PrepList'!$I$2:$I$1500,'1.PrepList'!$J$2:$J$1500,"")&amp;"",""))</f>
        <v/>
      </c>
      <c r="E2183" s="38" t="str">
        <f>IF($C2183="","",IFERROR(_xlfn.XLOOKUP($C2183,'1.PrepList'!$I$2:$I$1500,'1.PrepList'!$N$2:$N$1500,"")&amp;"",""))</f>
        <v/>
      </c>
      <c r="F2183" s="638" t="str">
        <f>IF($C2183="","",IFERROR(_xlfn.XLOOKUP($C2183,'1.PrepList'!$I$2:$I$1500,'1.PrepList'!$K$2:$K$1500,"")&amp;"",""))</f>
        <v/>
      </c>
      <c r="H2183" s="644" t="str">
        <f>IF($C2183="","",IFERROR(IF(_xlfn.XLOOKUP($C2183,tbl_StartedStatus[Bold ID],tbl_StartedStatus[Started])="Started","Yes",IF(_xlfn.XLOOKUP($C2183,tbl_StartedStatus[Bold ID],tbl_StartedStatus[Started])="No Show","No Show","")),""))</f>
        <v/>
      </c>
    </row>
    <row r="2184" spans="1:8" ht="15" customHeight="1" thickBot="1">
      <c r="A2184" s="38" t="str">
        <f>IF($C2184="","",IFERROR(_xlfn.XLOOKUP($C2184,'1.PrepList'!$I$2:$I$1500,'1.PrepList'!$G$2:$G$1500,"")&amp;"",""))</f>
        <v/>
      </c>
      <c r="B2184" s="38" t="str">
        <f>IF($C2184="","",IFERROR(_xlfn.XLOOKUP($C2184,'1.PrepList'!$I$2:$I$1500,'1.PrepList'!$H$2:$H$1500,"")&amp;"",""))</f>
        <v/>
      </c>
      <c r="D2184" s="38" t="str">
        <f>IF($C2184="","",IFERROR(_xlfn.XLOOKUP($C2184,'1.PrepList'!$I$2:$I$1500,'1.PrepList'!$J$2:$J$1500,"")&amp;"",""))</f>
        <v/>
      </c>
      <c r="E2184" s="38" t="str">
        <f>IF($C2184="","",IFERROR(_xlfn.XLOOKUP($C2184,'1.PrepList'!$I$2:$I$1500,'1.PrepList'!$N$2:$N$1500,"")&amp;"",""))</f>
        <v/>
      </c>
      <c r="F2184" s="638" t="str">
        <f>IF($C2184="","",IFERROR(_xlfn.XLOOKUP($C2184,'1.PrepList'!$I$2:$I$1500,'1.PrepList'!$K$2:$K$1500,"")&amp;"",""))</f>
        <v/>
      </c>
      <c r="H2184" s="644" t="str">
        <f>IF($C2184="","",IFERROR(IF(_xlfn.XLOOKUP($C2184,tbl_StartedStatus[Bold ID],tbl_StartedStatus[Started])="Started","Yes",IF(_xlfn.XLOOKUP($C2184,tbl_StartedStatus[Bold ID],tbl_StartedStatus[Started])="No Show","No Show","")),""))</f>
        <v/>
      </c>
    </row>
    <row r="2185" spans="1:8" ht="15" customHeight="1" thickBot="1">
      <c r="A2185" s="38" t="str">
        <f>IF($C2185="","",IFERROR(_xlfn.XLOOKUP($C2185,'1.PrepList'!$I$2:$I$1500,'1.PrepList'!$G$2:$G$1500,"")&amp;"",""))</f>
        <v/>
      </c>
      <c r="B2185" s="38" t="str">
        <f>IF($C2185="","",IFERROR(_xlfn.XLOOKUP($C2185,'1.PrepList'!$I$2:$I$1500,'1.PrepList'!$H$2:$H$1500,"")&amp;"",""))</f>
        <v/>
      </c>
      <c r="D2185" s="38" t="str">
        <f>IF($C2185="","",IFERROR(_xlfn.XLOOKUP($C2185,'1.PrepList'!$I$2:$I$1500,'1.PrepList'!$J$2:$J$1500,"")&amp;"",""))</f>
        <v/>
      </c>
      <c r="E2185" s="38" t="str">
        <f>IF($C2185="","",IFERROR(_xlfn.XLOOKUP($C2185,'1.PrepList'!$I$2:$I$1500,'1.PrepList'!$N$2:$N$1500,"")&amp;"",""))</f>
        <v/>
      </c>
      <c r="F2185" s="638" t="str">
        <f>IF($C2185="","",IFERROR(_xlfn.XLOOKUP($C2185,'1.PrepList'!$I$2:$I$1500,'1.PrepList'!$K$2:$K$1500,"")&amp;"",""))</f>
        <v/>
      </c>
      <c r="H2185" s="644" t="str">
        <f>IF($C2185="","",IFERROR(IF(_xlfn.XLOOKUP($C2185,tbl_StartedStatus[Bold ID],tbl_StartedStatus[Started])="Started","Yes",IF(_xlfn.XLOOKUP($C2185,tbl_StartedStatus[Bold ID],tbl_StartedStatus[Started])="No Show","No Show","")),""))</f>
        <v/>
      </c>
    </row>
    <row r="2186" spans="1:8" ht="15" customHeight="1" thickBot="1">
      <c r="A2186" s="38" t="str">
        <f>IF($C2186="","",IFERROR(_xlfn.XLOOKUP($C2186,'1.PrepList'!$I$2:$I$1500,'1.PrepList'!$G$2:$G$1500,"")&amp;"",""))</f>
        <v/>
      </c>
      <c r="B2186" s="38" t="str">
        <f>IF($C2186="","",IFERROR(_xlfn.XLOOKUP($C2186,'1.PrepList'!$I$2:$I$1500,'1.PrepList'!$H$2:$H$1500,"")&amp;"",""))</f>
        <v/>
      </c>
      <c r="D2186" s="38" t="str">
        <f>IF($C2186="","",IFERROR(_xlfn.XLOOKUP($C2186,'1.PrepList'!$I$2:$I$1500,'1.PrepList'!$J$2:$J$1500,"")&amp;"",""))</f>
        <v/>
      </c>
      <c r="E2186" s="38" t="str">
        <f>IF($C2186="","",IFERROR(_xlfn.XLOOKUP($C2186,'1.PrepList'!$I$2:$I$1500,'1.PrepList'!$N$2:$N$1500,"")&amp;"",""))</f>
        <v/>
      </c>
      <c r="F2186" s="638" t="str">
        <f>IF($C2186="","",IFERROR(_xlfn.XLOOKUP($C2186,'1.PrepList'!$I$2:$I$1500,'1.PrepList'!$K$2:$K$1500,"")&amp;"",""))</f>
        <v/>
      </c>
      <c r="H2186" s="644" t="str">
        <f>IF($C2186="","",IFERROR(IF(_xlfn.XLOOKUP($C2186,tbl_StartedStatus[Bold ID],tbl_StartedStatus[Started])="Started","Yes",IF(_xlfn.XLOOKUP($C2186,tbl_StartedStatus[Bold ID],tbl_StartedStatus[Started])="No Show","No Show","")),""))</f>
        <v/>
      </c>
    </row>
    <row r="2187" spans="1:8" ht="15" customHeight="1" thickBot="1">
      <c r="A2187" s="38" t="str">
        <f>IF($C2187="","",IFERROR(_xlfn.XLOOKUP($C2187,'1.PrepList'!$I$2:$I$1500,'1.PrepList'!$G$2:$G$1500,"")&amp;"",""))</f>
        <v/>
      </c>
      <c r="B2187" s="38" t="str">
        <f>IF($C2187="","",IFERROR(_xlfn.XLOOKUP($C2187,'1.PrepList'!$I$2:$I$1500,'1.PrepList'!$H$2:$H$1500,"")&amp;"",""))</f>
        <v/>
      </c>
      <c r="D2187" s="38" t="str">
        <f>IF($C2187="","",IFERROR(_xlfn.XLOOKUP($C2187,'1.PrepList'!$I$2:$I$1500,'1.PrepList'!$J$2:$J$1500,"")&amp;"",""))</f>
        <v/>
      </c>
      <c r="E2187" s="38" t="str">
        <f>IF($C2187="","",IFERROR(_xlfn.XLOOKUP($C2187,'1.PrepList'!$I$2:$I$1500,'1.PrepList'!$N$2:$N$1500,"")&amp;"",""))</f>
        <v/>
      </c>
      <c r="F2187" s="638" t="str">
        <f>IF($C2187="","",IFERROR(_xlfn.XLOOKUP($C2187,'1.PrepList'!$I$2:$I$1500,'1.PrepList'!$K$2:$K$1500,"")&amp;"",""))</f>
        <v/>
      </c>
      <c r="H2187" s="644" t="str">
        <f>IF($C2187="","",IFERROR(IF(_xlfn.XLOOKUP($C2187,tbl_StartedStatus[Bold ID],tbl_StartedStatus[Started])="Started","Yes",IF(_xlfn.XLOOKUP($C2187,tbl_StartedStatus[Bold ID],tbl_StartedStatus[Started])="No Show","No Show","")),""))</f>
        <v/>
      </c>
    </row>
    <row r="2188" spans="1:8" ht="15" customHeight="1" thickBot="1">
      <c r="A2188" s="38" t="str">
        <f>IF($C2188="","",IFERROR(_xlfn.XLOOKUP($C2188,'1.PrepList'!$I$2:$I$1500,'1.PrepList'!$G$2:$G$1500,"")&amp;"",""))</f>
        <v/>
      </c>
      <c r="B2188" s="38" t="str">
        <f>IF($C2188="","",IFERROR(_xlfn.XLOOKUP($C2188,'1.PrepList'!$I$2:$I$1500,'1.PrepList'!$H$2:$H$1500,"")&amp;"",""))</f>
        <v/>
      </c>
      <c r="D2188" s="38" t="str">
        <f>IF($C2188="","",IFERROR(_xlfn.XLOOKUP($C2188,'1.PrepList'!$I$2:$I$1500,'1.PrepList'!$J$2:$J$1500,"")&amp;"",""))</f>
        <v/>
      </c>
      <c r="E2188" s="38" t="str">
        <f>IF($C2188="","",IFERROR(_xlfn.XLOOKUP($C2188,'1.PrepList'!$I$2:$I$1500,'1.PrepList'!$N$2:$N$1500,"")&amp;"",""))</f>
        <v/>
      </c>
      <c r="F2188" s="638" t="str">
        <f>IF($C2188="","",IFERROR(_xlfn.XLOOKUP($C2188,'1.PrepList'!$I$2:$I$1500,'1.PrepList'!$K$2:$K$1500,"")&amp;"",""))</f>
        <v/>
      </c>
      <c r="H2188" s="644" t="str">
        <f>IF($C2188="","",IFERROR(IF(_xlfn.XLOOKUP($C2188,tbl_StartedStatus[Bold ID],tbl_StartedStatus[Started])="Started","Yes",IF(_xlfn.XLOOKUP($C2188,tbl_StartedStatus[Bold ID],tbl_StartedStatus[Started])="No Show","No Show","")),""))</f>
        <v/>
      </c>
    </row>
    <row r="2189" spans="1:8" ht="15" customHeight="1" thickBot="1">
      <c r="A2189" s="38" t="str">
        <f>IF($C2189="","",IFERROR(_xlfn.XLOOKUP($C2189,'1.PrepList'!$I$2:$I$1500,'1.PrepList'!$G$2:$G$1500,"")&amp;"",""))</f>
        <v/>
      </c>
      <c r="B2189" s="38" t="str">
        <f>IF($C2189="","",IFERROR(_xlfn.XLOOKUP($C2189,'1.PrepList'!$I$2:$I$1500,'1.PrepList'!$H$2:$H$1500,"")&amp;"",""))</f>
        <v/>
      </c>
      <c r="D2189" s="38" t="str">
        <f>IF($C2189="","",IFERROR(_xlfn.XLOOKUP($C2189,'1.PrepList'!$I$2:$I$1500,'1.PrepList'!$J$2:$J$1500,"")&amp;"",""))</f>
        <v/>
      </c>
      <c r="E2189" s="38" t="str">
        <f>IF($C2189="","",IFERROR(_xlfn.XLOOKUP($C2189,'1.PrepList'!$I$2:$I$1500,'1.PrepList'!$N$2:$N$1500,"")&amp;"",""))</f>
        <v/>
      </c>
      <c r="F2189" s="638" t="str">
        <f>IF($C2189="","",IFERROR(_xlfn.XLOOKUP($C2189,'1.PrepList'!$I$2:$I$1500,'1.PrepList'!$K$2:$K$1500,"")&amp;"",""))</f>
        <v/>
      </c>
      <c r="H2189" s="644" t="str">
        <f>IF($C2189="","",IFERROR(IF(_xlfn.XLOOKUP($C2189,tbl_StartedStatus[Bold ID],tbl_StartedStatus[Started])="Started","Yes",IF(_xlfn.XLOOKUP($C2189,tbl_StartedStatus[Bold ID],tbl_StartedStatus[Started])="No Show","No Show","")),""))</f>
        <v/>
      </c>
    </row>
    <row r="2190" spans="1:8" ht="15" customHeight="1" thickBot="1">
      <c r="A2190" s="38" t="str">
        <f>IF($C2190="","",IFERROR(_xlfn.XLOOKUP($C2190,'1.PrepList'!$I$2:$I$1500,'1.PrepList'!$G$2:$G$1500,"")&amp;"",""))</f>
        <v/>
      </c>
      <c r="B2190" s="38" t="str">
        <f>IF($C2190="","",IFERROR(_xlfn.XLOOKUP($C2190,'1.PrepList'!$I$2:$I$1500,'1.PrepList'!$H$2:$H$1500,"")&amp;"",""))</f>
        <v/>
      </c>
      <c r="D2190" s="38" t="str">
        <f>IF($C2190="","",IFERROR(_xlfn.XLOOKUP($C2190,'1.PrepList'!$I$2:$I$1500,'1.PrepList'!$J$2:$J$1500,"")&amp;"",""))</f>
        <v/>
      </c>
      <c r="E2190" s="38" t="str">
        <f>IF($C2190="","",IFERROR(_xlfn.XLOOKUP($C2190,'1.PrepList'!$I$2:$I$1500,'1.PrepList'!$N$2:$N$1500,"")&amp;"",""))</f>
        <v/>
      </c>
      <c r="F2190" s="638" t="str">
        <f>IF($C2190="","",IFERROR(_xlfn.XLOOKUP($C2190,'1.PrepList'!$I$2:$I$1500,'1.PrepList'!$K$2:$K$1500,"")&amp;"",""))</f>
        <v/>
      </c>
      <c r="H2190" s="644" t="str">
        <f>IF($C2190="","",IFERROR(IF(_xlfn.XLOOKUP($C2190,tbl_StartedStatus[Bold ID],tbl_StartedStatus[Started])="Started","Yes",IF(_xlfn.XLOOKUP($C2190,tbl_StartedStatus[Bold ID],tbl_StartedStatus[Started])="No Show","No Show","")),""))</f>
        <v/>
      </c>
    </row>
    <row r="2191" spans="1:8" ht="15" customHeight="1" thickBot="1">
      <c r="A2191" s="38" t="str">
        <f>IF($C2191="","",IFERROR(_xlfn.XLOOKUP($C2191,'1.PrepList'!$I$2:$I$1500,'1.PrepList'!$G$2:$G$1500,"")&amp;"",""))</f>
        <v/>
      </c>
      <c r="B2191" s="38" t="str">
        <f>IF($C2191="","",IFERROR(_xlfn.XLOOKUP($C2191,'1.PrepList'!$I$2:$I$1500,'1.PrepList'!$H$2:$H$1500,"")&amp;"",""))</f>
        <v/>
      </c>
      <c r="D2191" s="38" t="str">
        <f>IF($C2191="","",IFERROR(_xlfn.XLOOKUP($C2191,'1.PrepList'!$I$2:$I$1500,'1.PrepList'!$J$2:$J$1500,"")&amp;"",""))</f>
        <v/>
      </c>
      <c r="E2191" s="38" t="str">
        <f>IF($C2191="","",IFERROR(_xlfn.XLOOKUP($C2191,'1.PrepList'!$I$2:$I$1500,'1.PrepList'!$N$2:$N$1500,"")&amp;"",""))</f>
        <v/>
      </c>
      <c r="F2191" s="638" t="str">
        <f>IF($C2191="","",IFERROR(_xlfn.XLOOKUP($C2191,'1.PrepList'!$I$2:$I$1500,'1.PrepList'!$K$2:$K$1500,"")&amp;"",""))</f>
        <v/>
      </c>
      <c r="H2191" s="644" t="str">
        <f>IF($C2191="","",IFERROR(IF(_xlfn.XLOOKUP($C2191,tbl_StartedStatus[Bold ID],tbl_StartedStatus[Started])="Started","Yes",IF(_xlfn.XLOOKUP($C2191,tbl_StartedStatus[Bold ID],tbl_StartedStatus[Started])="No Show","No Show","")),""))</f>
        <v/>
      </c>
    </row>
    <row r="2192" spans="1:8" ht="15" customHeight="1" thickBot="1">
      <c r="A2192" s="38" t="str">
        <f>IF($C2192="","",IFERROR(_xlfn.XLOOKUP($C2192,'1.PrepList'!$I$2:$I$1500,'1.PrepList'!$G$2:$G$1500,"")&amp;"",""))</f>
        <v/>
      </c>
      <c r="B2192" s="38" t="str">
        <f>IF($C2192="","",IFERROR(_xlfn.XLOOKUP($C2192,'1.PrepList'!$I$2:$I$1500,'1.PrepList'!$H$2:$H$1500,"")&amp;"",""))</f>
        <v/>
      </c>
      <c r="D2192" s="38" t="str">
        <f>IF($C2192="","",IFERROR(_xlfn.XLOOKUP($C2192,'1.PrepList'!$I$2:$I$1500,'1.PrepList'!$J$2:$J$1500,"")&amp;"",""))</f>
        <v/>
      </c>
      <c r="E2192" s="38" t="str">
        <f>IF($C2192="","",IFERROR(_xlfn.XLOOKUP($C2192,'1.PrepList'!$I$2:$I$1500,'1.PrepList'!$N$2:$N$1500,"")&amp;"",""))</f>
        <v/>
      </c>
      <c r="F2192" s="638" t="str">
        <f>IF($C2192="","",IFERROR(_xlfn.XLOOKUP($C2192,'1.PrepList'!$I$2:$I$1500,'1.PrepList'!$K$2:$K$1500,"")&amp;"",""))</f>
        <v/>
      </c>
      <c r="H2192" s="644" t="str">
        <f>IF($C2192="","",IFERROR(IF(_xlfn.XLOOKUP($C2192,tbl_StartedStatus[Bold ID],tbl_StartedStatus[Started])="Started","Yes",IF(_xlfn.XLOOKUP($C2192,tbl_StartedStatus[Bold ID],tbl_StartedStatus[Started])="No Show","No Show","")),""))</f>
        <v/>
      </c>
    </row>
    <row r="2193" spans="1:8" ht="15" customHeight="1" thickBot="1">
      <c r="A2193" s="38" t="str">
        <f>IF($C2193="","",IFERROR(_xlfn.XLOOKUP($C2193,'1.PrepList'!$I$2:$I$1500,'1.PrepList'!$G$2:$G$1500,"")&amp;"",""))</f>
        <v/>
      </c>
      <c r="B2193" s="38" t="str">
        <f>IF($C2193="","",IFERROR(_xlfn.XLOOKUP($C2193,'1.PrepList'!$I$2:$I$1500,'1.PrepList'!$H$2:$H$1500,"")&amp;"",""))</f>
        <v/>
      </c>
      <c r="D2193" s="38" t="str">
        <f>IF($C2193="","",IFERROR(_xlfn.XLOOKUP($C2193,'1.PrepList'!$I$2:$I$1500,'1.PrepList'!$J$2:$J$1500,"")&amp;"",""))</f>
        <v/>
      </c>
      <c r="E2193" s="38" t="str">
        <f>IF($C2193="","",IFERROR(_xlfn.XLOOKUP($C2193,'1.PrepList'!$I$2:$I$1500,'1.PrepList'!$N$2:$N$1500,"")&amp;"",""))</f>
        <v/>
      </c>
      <c r="F2193" s="638" t="str">
        <f>IF($C2193="","",IFERROR(_xlfn.XLOOKUP($C2193,'1.PrepList'!$I$2:$I$1500,'1.PrepList'!$K$2:$K$1500,"")&amp;"",""))</f>
        <v/>
      </c>
      <c r="H2193" s="644" t="str">
        <f>IF($C2193="","",IFERROR(IF(_xlfn.XLOOKUP($C2193,tbl_StartedStatus[Bold ID],tbl_StartedStatus[Started])="Started","Yes",IF(_xlfn.XLOOKUP($C2193,tbl_StartedStatus[Bold ID],tbl_StartedStatus[Started])="No Show","No Show","")),""))</f>
        <v/>
      </c>
    </row>
    <row r="2194" spans="1:8" ht="15" customHeight="1" thickBot="1">
      <c r="A2194" s="38" t="str">
        <f>IF($C2194="","",IFERROR(_xlfn.XLOOKUP($C2194,'1.PrepList'!$I$2:$I$1500,'1.PrepList'!$G$2:$G$1500,"")&amp;"",""))</f>
        <v/>
      </c>
      <c r="B2194" s="38" t="str">
        <f>IF($C2194="","",IFERROR(_xlfn.XLOOKUP($C2194,'1.PrepList'!$I$2:$I$1500,'1.PrepList'!$H$2:$H$1500,"")&amp;"",""))</f>
        <v/>
      </c>
      <c r="D2194" s="38" t="str">
        <f>IF($C2194="","",IFERROR(_xlfn.XLOOKUP($C2194,'1.PrepList'!$I$2:$I$1500,'1.PrepList'!$J$2:$J$1500,"")&amp;"",""))</f>
        <v/>
      </c>
      <c r="E2194" s="38" t="str">
        <f>IF($C2194="","",IFERROR(_xlfn.XLOOKUP($C2194,'1.PrepList'!$I$2:$I$1500,'1.PrepList'!$N$2:$N$1500,"")&amp;"",""))</f>
        <v/>
      </c>
      <c r="F2194" s="638" t="str">
        <f>IF($C2194="","",IFERROR(_xlfn.XLOOKUP($C2194,'1.PrepList'!$I$2:$I$1500,'1.PrepList'!$K$2:$K$1500,"")&amp;"",""))</f>
        <v/>
      </c>
      <c r="H2194" s="644" t="str">
        <f>IF($C2194="","",IFERROR(IF(_xlfn.XLOOKUP($C2194,tbl_StartedStatus[Bold ID],tbl_StartedStatus[Started])="Started","Yes",IF(_xlfn.XLOOKUP($C2194,tbl_StartedStatus[Bold ID],tbl_StartedStatus[Started])="No Show","No Show","")),""))</f>
        <v/>
      </c>
    </row>
    <row r="2195" spans="1:8" ht="15" customHeight="1" thickBot="1">
      <c r="A2195" s="38" t="str">
        <f>IF($C2195="","",IFERROR(_xlfn.XLOOKUP($C2195,'1.PrepList'!$I$2:$I$1500,'1.PrepList'!$G$2:$G$1500,"")&amp;"",""))</f>
        <v/>
      </c>
      <c r="B2195" s="38" t="str">
        <f>IF($C2195="","",IFERROR(_xlfn.XLOOKUP($C2195,'1.PrepList'!$I$2:$I$1500,'1.PrepList'!$H$2:$H$1500,"")&amp;"",""))</f>
        <v/>
      </c>
      <c r="D2195" s="38" t="str">
        <f>IF($C2195="","",IFERROR(_xlfn.XLOOKUP($C2195,'1.PrepList'!$I$2:$I$1500,'1.PrepList'!$J$2:$J$1500,"")&amp;"",""))</f>
        <v/>
      </c>
      <c r="E2195" s="38" t="str">
        <f>IF($C2195="","",IFERROR(_xlfn.XLOOKUP($C2195,'1.PrepList'!$I$2:$I$1500,'1.PrepList'!$N$2:$N$1500,"")&amp;"",""))</f>
        <v/>
      </c>
      <c r="F2195" s="638" t="str">
        <f>IF($C2195="","",IFERROR(_xlfn.XLOOKUP($C2195,'1.PrepList'!$I$2:$I$1500,'1.PrepList'!$K$2:$K$1500,"")&amp;"",""))</f>
        <v/>
      </c>
      <c r="H2195" s="644" t="str">
        <f>IF($C2195="","",IFERROR(IF(_xlfn.XLOOKUP($C2195,tbl_StartedStatus[Bold ID],tbl_StartedStatus[Started])="Started","Yes",IF(_xlfn.XLOOKUP($C2195,tbl_StartedStatus[Bold ID],tbl_StartedStatus[Started])="No Show","No Show","")),""))</f>
        <v/>
      </c>
    </row>
    <row r="2196" spans="1:8" ht="15" customHeight="1" thickBot="1">
      <c r="A2196" s="38" t="str">
        <f>IF($C2196="","",IFERROR(_xlfn.XLOOKUP($C2196,'1.PrepList'!$I$2:$I$1500,'1.PrepList'!$G$2:$G$1500,"")&amp;"",""))</f>
        <v/>
      </c>
      <c r="B2196" s="38" t="str">
        <f>IF($C2196="","",IFERROR(_xlfn.XLOOKUP($C2196,'1.PrepList'!$I$2:$I$1500,'1.PrepList'!$H$2:$H$1500,"")&amp;"",""))</f>
        <v/>
      </c>
      <c r="D2196" s="38" t="str">
        <f>IF($C2196="","",IFERROR(_xlfn.XLOOKUP($C2196,'1.PrepList'!$I$2:$I$1500,'1.PrepList'!$J$2:$J$1500,"")&amp;"",""))</f>
        <v/>
      </c>
      <c r="E2196" s="38" t="str">
        <f>IF($C2196="","",IFERROR(_xlfn.XLOOKUP($C2196,'1.PrepList'!$I$2:$I$1500,'1.PrepList'!$N$2:$N$1500,"")&amp;"",""))</f>
        <v/>
      </c>
      <c r="F2196" s="638" t="str">
        <f>IF($C2196="","",IFERROR(_xlfn.XLOOKUP($C2196,'1.PrepList'!$I$2:$I$1500,'1.PrepList'!$K$2:$K$1500,"")&amp;"",""))</f>
        <v/>
      </c>
      <c r="H2196" s="644" t="str">
        <f>IF($C2196="","",IFERROR(IF(_xlfn.XLOOKUP($C2196,tbl_StartedStatus[Bold ID],tbl_StartedStatus[Started])="Started","Yes",IF(_xlfn.XLOOKUP($C2196,tbl_StartedStatus[Bold ID],tbl_StartedStatus[Started])="No Show","No Show","")),""))</f>
        <v/>
      </c>
    </row>
    <row r="2197" spans="1:8" ht="15" customHeight="1" thickBot="1">
      <c r="A2197" s="38" t="str">
        <f>IF($C2197="","",IFERROR(_xlfn.XLOOKUP($C2197,'1.PrepList'!$I$2:$I$1500,'1.PrepList'!$G$2:$G$1500,"")&amp;"",""))</f>
        <v/>
      </c>
      <c r="B2197" s="38" t="str">
        <f>IF($C2197="","",IFERROR(_xlfn.XLOOKUP($C2197,'1.PrepList'!$I$2:$I$1500,'1.PrepList'!$H$2:$H$1500,"")&amp;"",""))</f>
        <v/>
      </c>
      <c r="D2197" s="38" t="str">
        <f>IF($C2197="","",IFERROR(_xlfn.XLOOKUP($C2197,'1.PrepList'!$I$2:$I$1500,'1.PrepList'!$J$2:$J$1500,"")&amp;"",""))</f>
        <v/>
      </c>
      <c r="E2197" s="38" t="str">
        <f>IF($C2197="","",IFERROR(_xlfn.XLOOKUP($C2197,'1.PrepList'!$I$2:$I$1500,'1.PrepList'!$N$2:$N$1500,"")&amp;"",""))</f>
        <v/>
      </c>
      <c r="F2197" s="638" t="str">
        <f>IF($C2197="","",IFERROR(_xlfn.XLOOKUP($C2197,'1.PrepList'!$I$2:$I$1500,'1.PrepList'!$K$2:$K$1500,"")&amp;"",""))</f>
        <v/>
      </c>
      <c r="H2197" s="644" t="str">
        <f>IF($C2197="","",IFERROR(IF(_xlfn.XLOOKUP($C2197,tbl_StartedStatus[Bold ID],tbl_StartedStatus[Started])="Started","Yes",IF(_xlfn.XLOOKUP($C2197,tbl_StartedStatus[Bold ID],tbl_StartedStatus[Started])="No Show","No Show","")),""))</f>
        <v/>
      </c>
    </row>
    <row r="2198" spans="1:8" ht="15" customHeight="1" thickBot="1">
      <c r="A2198" s="38" t="str">
        <f>IF($C2198="","",IFERROR(_xlfn.XLOOKUP($C2198,'1.PrepList'!$I$2:$I$1500,'1.PrepList'!$G$2:$G$1500,"")&amp;"",""))</f>
        <v/>
      </c>
      <c r="B2198" s="38" t="str">
        <f>IF($C2198="","",IFERROR(_xlfn.XLOOKUP($C2198,'1.PrepList'!$I$2:$I$1500,'1.PrepList'!$H$2:$H$1500,"")&amp;"",""))</f>
        <v/>
      </c>
      <c r="D2198" s="38" t="str">
        <f>IF($C2198="","",IFERROR(_xlfn.XLOOKUP($C2198,'1.PrepList'!$I$2:$I$1500,'1.PrepList'!$J$2:$J$1500,"")&amp;"",""))</f>
        <v/>
      </c>
      <c r="E2198" s="38" t="str">
        <f>IF($C2198="","",IFERROR(_xlfn.XLOOKUP($C2198,'1.PrepList'!$I$2:$I$1500,'1.PrepList'!$N$2:$N$1500,"")&amp;"",""))</f>
        <v/>
      </c>
      <c r="F2198" s="638" t="str">
        <f>IF($C2198="","",IFERROR(_xlfn.XLOOKUP($C2198,'1.PrepList'!$I$2:$I$1500,'1.PrepList'!$K$2:$K$1500,"")&amp;"",""))</f>
        <v/>
      </c>
      <c r="H2198" s="644" t="str">
        <f>IF($C2198="","",IFERROR(IF(_xlfn.XLOOKUP($C2198,tbl_StartedStatus[Bold ID],tbl_StartedStatus[Started])="Started","Yes",IF(_xlfn.XLOOKUP($C2198,tbl_StartedStatus[Bold ID],tbl_StartedStatus[Started])="No Show","No Show","")),""))</f>
        <v/>
      </c>
    </row>
    <row r="2199" spans="1:8" ht="15" customHeight="1" thickBot="1">
      <c r="A2199" s="38" t="str">
        <f>IF($C2199="","",IFERROR(_xlfn.XLOOKUP($C2199,'1.PrepList'!$I$2:$I$1500,'1.PrepList'!$G$2:$G$1500,"")&amp;"",""))</f>
        <v/>
      </c>
      <c r="B2199" s="38" t="str">
        <f>IF($C2199="","",IFERROR(_xlfn.XLOOKUP($C2199,'1.PrepList'!$I$2:$I$1500,'1.PrepList'!$H$2:$H$1500,"")&amp;"",""))</f>
        <v/>
      </c>
      <c r="D2199" s="38" t="str">
        <f>IF($C2199="","",IFERROR(_xlfn.XLOOKUP($C2199,'1.PrepList'!$I$2:$I$1500,'1.PrepList'!$J$2:$J$1500,"")&amp;"",""))</f>
        <v/>
      </c>
      <c r="E2199" s="38" t="str">
        <f>IF($C2199="","",IFERROR(_xlfn.XLOOKUP($C2199,'1.PrepList'!$I$2:$I$1500,'1.PrepList'!$N$2:$N$1500,"")&amp;"",""))</f>
        <v/>
      </c>
      <c r="F2199" s="638" t="str">
        <f>IF($C2199="","",IFERROR(_xlfn.XLOOKUP($C2199,'1.PrepList'!$I$2:$I$1500,'1.PrepList'!$K$2:$K$1500,"")&amp;"",""))</f>
        <v/>
      </c>
      <c r="H2199" s="644" t="str">
        <f>IF($C2199="","",IFERROR(IF(_xlfn.XLOOKUP($C2199,tbl_StartedStatus[Bold ID],tbl_StartedStatus[Started])="Started","Yes",IF(_xlfn.XLOOKUP($C2199,tbl_StartedStatus[Bold ID],tbl_StartedStatus[Started])="No Show","No Show","")),""))</f>
        <v/>
      </c>
    </row>
    <row r="2200" spans="1:8" ht="15" customHeight="1" thickBot="1">
      <c r="A2200" s="38" t="str">
        <f>IF($C2200="","",IFERROR(_xlfn.XLOOKUP($C2200,'1.PrepList'!$I$2:$I$1500,'1.PrepList'!$G$2:$G$1500,"")&amp;"",""))</f>
        <v/>
      </c>
      <c r="B2200" s="38" t="str">
        <f>IF($C2200="","",IFERROR(_xlfn.XLOOKUP($C2200,'1.PrepList'!$I$2:$I$1500,'1.PrepList'!$H$2:$H$1500,"")&amp;"",""))</f>
        <v/>
      </c>
      <c r="D2200" s="38" t="str">
        <f>IF($C2200="","",IFERROR(_xlfn.XLOOKUP($C2200,'1.PrepList'!$I$2:$I$1500,'1.PrepList'!$J$2:$J$1500,"")&amp;"",""))</f>
        <v/>
      </c>
      <c r="E2200" s="38" t="str">
        <f>IF($C2200="","",IFERROR(_xlfn.XLOOKUP($C2200,'1.PrepList'!$I$2:$I$1500,'1.PrepList'!$N$2:$N$1500,"")&amp;"",""))</f>
        <v/>
      </c>
      <c r="F2200" s="638" t="str">
        <f>IF($C2200="","",IFERROR(_xlfn.XLOOKUP($C2200,'1.PrepList'!$I$2:$I$1500,'1.PrepList'!$K$2:$K$1500,"")&amp;"",""))</f>
        <v/>
      </c>
      <c r="H2200" s="644" t="str">
        <f>IF($C2200="","",IFERROR(IF(_xlfn.XLOOKUP($C2200,tbl_StartedStatus[Bold ID],tbl_StartedStatus[Started])="Started","Yes",IF(_xlfn.XLOOKUP($C2200,tbl_StartedStatus[Bold ID],tbl_StartedStatus[Started])="No Show","No Show","")),""))</f>
        <v/>
      </c>
    </row>
    <row r="2201" spans="1:8" ht="15" customHeight="1" thickBot="1">
      <c r="A2201" s="38" t="str">
        <f>IF($C2201="","",IFERROR(_xlfn.XLOOKUP($C2201,'1.PrepList'!$I$2:$I$1500,'1.PrepList'!$G$2:$G$1500,"")&amp;"",""))</f>
        <v/>
      </c>
      <c r="B2201" s="38" t="str">
        <f>IF($C2201="","",IFERROR(_xlfn.XLOOKUP($C2201,'1.PrepList'!$I$2:$I$1500,'1.PrepList'!$H$2:$H$1500,"")&amp;"",""))</f>
        <v/>
      </c>
      <c r="D2201" s="38" t="str">
        <f>IF($C2201="","",IFERROR(_xlfn.XLOOKUP($C2201,'1.PrepList'!$I$2:$I$1500,'1.PrepList'!$J$2:$J$1500,"")&amp;"",""))</f>
        <v/>
      </c>
      <c r="E2201" s="38" t="str">
        <f>IF($C2201="","",IFERROR(_xlfn.XLOOKUP($C2201,'1.PrepList'!$I$2:$I$1500,'1.PrepList'!$N$2:$N$1500,"")&amp;"",""))</f>
        <v/>
      </c>
      <c r="F2201" s="638" t="str">
        <f>IF($C2201="","",IFERROR(_xlfn.XLOOKUP($C2201,'1.PrepList'!$I$2:$I$1500,'1.PrepList'!$K$2:$K$1500,"")&amp;"",""))</f>
        <v/>
      </c>
      <c r="H2201" s="644" t="str">
        <f>IF($C2201="","",IFERROR(IF(_xlfn.XLOOKUP($C2201,tbl_StartedStatus[Bold ID],tbl_StartedStatus[Started])="Started","Yes",IF(_xlfn.XLOOKUP($C2201,tbl_StartedStatus[Bold ID],tbl_StartedStatus[Started])="No Show","No Show","")),""))</f>
        <v/>
      </c>
    </row>
    <row r="2202" spans="1:8" ht="15" customHeight="1" thickBot="1">
      <c r="A2202" s="38" t="str">
        <f>IF($C2202="","",IFERROR(_xlfn.XLOOKUP($C2202,'1.PrepList'!$I$2:$I$1500,'1.PrepList'!$G$2:$G$1500,"")&amp;"",""))</f>
        <v/>
      </c>
      <c r="B2202" s="38" t="str">
        <f>IF($C2202="","",IFERROR(_xlfn.XLOOKUP($C2202,'1.PrepList'!$I$2:$I$1500,'1.PrepList'!$H$2:$H$1500,"")&amp;"",""))</f>
        <v/>
      </c>
      <c r="D2202" s="38" t="str">
        <f>IF($C2202="","",IFERROR(_xlfn.XLOOKUP($C2202,'1.PrepList'!$I$2:$I$1500,'1.PrepList'!$J$2:$J$1500,"")&amp;"",""))</f>
        <v/>
      </c>
      <c r="E2202" s="38" t="str">
        <f>IF($C2202="","",IFERROR(_xlfn.XLOOKUP($C2202,'1.PrepList'!$I$2:$I$1500,'1.PrepList'!$N$2:$N$1500,"")&amp;"",""))</f>
        <v/>
      </c>
      <c r="F2202" s="638" t="str">
        <f>IF($C2202="","",IFERROR(_xlfn.XLOOKUP($C2202,'1.PrepList'!$I$2:$I$1500,'1.PrepList'!$K$2:$K$1500,"")&amp;"",""))</f>
        <v/>
      </c>
      <c r="H2202" s="644" t="str">
        <f>IF($C2202="","",IFERROR(IF(_xlfn.XLOOKUP($C2202,tbl_StartedStatus[Bold ID],tbl_StartedStatus[Started])="Started","Yes",IF(_xlfn.XLOOKUP($C2202,tbl_StartedStatus[Bold ID],tbl_StartedStatus[Started])="No Show","No Show","")),""))</f>
        <v/>
      </c>
    </row>
    <row r="2203" spans="1:8" ht="15" customHeight="1" thickBot="1">
      <c r="A2203" s="38" t="str">
        <f>IF($C2203="","",IFERROR(_xlfn.XLOOKUP($C2203,'1.PrepList'!$I$2:$I$1500,'1.PrepList'!$G$2:$G$1500,"")&amp;"",""))</f>
        <v/>
      </c>
      <c r="B2203" s="38" t="str">
        <f>IF($C2203="","",IFERROR(_xlfn.XLOOKUP($C2203,'1.PrepList'!$I$2:$I$1500,'1.PrepList'!$H$2:$H$1500,"")&amp;"",""))</f>
        <v/>
      </c>
      <c r="D2203" s="38" t="str">
        <f>IF($C2203="","",IFERROR(_xlfn.XLOOKUP($C2203,'1.PrepList'!$I$2:$I$1500,'1.PrepList'!$J$2:$J$1500,"")&amp;"",""))</f>
        <v/>
      </c>
      <c r="E2203" s="38" t="str">
        <f>IF($C2203="","",IFERROR(_xlfn.XLOOKUP($C2203,'1.PrepList'!$I$2:$I$1500,'1.PrepList'!$N$2:$N$1500,"")&amp;"",""))</f>
        <v/>
      </c>
      <c r="F2203" s="638" t="str">
        <f>IF($C2203="","",IFERROR(_xlfn.XLOOKUP($C2203,'1.PrepList'!$I$2:$I$1500,'1.PrepList'!$K$2:$K$1500,"")&amp;"",""))</f>
        <v/>
      </c>
      <c r="H2203" s="644" t="str">
        <f>IF($C2203="","",IFERROR(IF(_xlfn.XLOOKUP($C2203,tbl_StartedStatus[Bold ID],tbl_StartedStatus[Started])="Started","Yes",IF(_xlfn.XLOOKUP($C2203,tbl_StartedStatus[Bold ID],tbl_StartedStatus[Started])="No Show","No Show","")),""))</f>
        <v/>
      </c>
    </row>
    <row r="2204" spans="1:8" ht="15" customHeight="1" thickBot="1">
      <c r="A2204" s="38" t="str">
        <f>IF($C2204="","",IFERROR(_xlfn.XLOOKUP($C2204,'1.PrepList'!$I$2:$I$1500,'1.PrepList'!$G$2:$G$1500,"")&amp;"",""))</f>
        <v/>
      </c>
      <c r="B2204" s="38" t="str">
        <f>IF($C2204="","",IFERROR(_xlfn.XLOOKUP($C2204,'1.PrepList'!$I$2:$I$1500,'1.PrepList'!$H$2:$H$1500,"")&amp;"",""))</f>
        <v/>
      </c>
      <c r="D2204" s="38" t="str">
        <f>IF($C2204="","",IFERROR(_xlfn.XLOOKUP($C2204,'1.PrepList'!$I$2:$I$1500,'1.PrepList'!$J$2:$J$1500,"")&amp;"",""))</f>
        <v/>
      </c>
      <c r="E2204" s="38" t="str">
        <f>IF($C2204="","",IFERROR(_xlfn.XLOOKUP($C2204,'1.PrepList'!$I$2:$I$1500,'1.PrepList'!$N$2:$N$1500,"")&amp;"",""))</f>
        <v/>
      </c>
      <c r="F2204" s="638" t="str">
        <f>IF($C2204="","",IFERROR(_xlfn.XLOOKUP($C2204,'1.PrepList'!$I$2:$I$1500,'1.PrepList'!$K$2:$K$1500,"")&amp;"",""))</f>
        <v/>
      </c>
      <c r="H2204" s="644" t="str">
        <f>IF($C2204="","",IFERROR(IF(_xlfn.XLOOKUP($C2204,tbl_StartedStatus[Bold ID],tbl_StartedStatus[Started])="Started","Yes",IF(_xlfn.XLOOKUP($C2204,tbl_StartedStatus[Bold ID],tbl_StartedStatus[Started])="No Show","No Show","")),""))</f>
        <v/>
      </c>
    </row>
    <row r="2205" spans="1:8" ht="15" customHeight="1" thickBot="1">
      <c r="A2205" s="38" t="str">
        <f>IF($C2205="","",IFERROR(_xlfn.XLOOKUP($C2205,'1.PrepList'!$I$2:$I$1500,'1.PrepList'!$G$2:$G$1500,"")&amp;"",""))</f>
        <v/>
      </c>
      <c r="B2205" s="38" t="str">
        <f>IF($C2205="","",IFERROR(_xlfn.XLOOKUP($C2205,'1.PrepList'!$I$2:$I$1500,'1.PrepList'!$H$2:$H$1500,"")&amp;"",""))</f>
        <v/>
      </c>
      <c r="D2205" s="38" t="str">
        <f>IF($C2205="","",IFERROR(_xlfn.XLOOKUP($C2205,'1.PrepList'!$I$2:$I$1500,'1.PrepList'!$J$2:$J$1500,"")&amp;"",""))</f>
        <v/>
      </c>
      <c r="E2205" s="38" t="str">
        <f>IF($C2205="","",IFERROR(_xlfn.XLOOKUP($C2205,'1.PrepList'!$I$2:$I$1500,'1.PrepList'!$N$2:$N$1500,"")&amp;"",""))</f>
        <v/>
      </c>
      <c r="F2205" s="638" t="str">
        <f>IF($C2205="","",IFERROR(_xlfn.XLOOKUP($C2205,'1.PrepList'!$I$2:$I$1500,'1.PrepList'!$K$2:$K$1500,"")&amp;"",""))</f>
        <v/>
      </c>
      <c r="H2205" s="644" t="str">
        <f>IF($C2205="","",IFERROR(IF(_xlfn.XLOOKUP($C2205,tbl_StartedStatus[Bold ID],tbl_StartedStatus[Started])="Started","Yes",IF(_xlfn.XLOOKUP($C2205,tbl_StartedStatus[Bold ID],tbl_StartedStatus[Started])="No Show","No Show","")),""))</f>
        <v/>
      </c>
    </row>
    <row r="2206" spans="1:8" ht="15" customHeight="1" thickBot="1">
      <c r="A2206" s="38" t="str">
        <f>IF($C2206="","",IFERROR(_xlfn.XLOOKUP($C2206,'1.PrepList'!$I$2:$I$1500,'1.PrepList'!$G$2:$G$1500,"")&amp;"",""))</f>
        <v/>
      </c>
      <c r="B2206" s="38" t="str">
        <f>IF($C2206="","",IFERROR(_xlfn.XLOOKUP($C2206,'1.PrepList'!$I$2:$I$1500,'1.PrepList'!$H$2:$H$1500,"")&amp;"",""))</f>
        <v/>
      </c>
      <c r="D2206" s="38" t="str">
        <f>IF($C2206="","",IFERROR(_xlfn.XLOOKUP($C2206,'1.PrepList'!$I$2:$I$1500,'1.PrepList'!$J$2:$J$1500,"")&amp;"",""))</f>
        <v/>
      </c>
      <c r="E2206" s="38" t="str">
        <f>IF($C2206="","",IFERROR(_xlfn.XLOOKUP($C2206,'1.PrepList'!$I$2:$I$1500,'1.PrepList'!$N$2:$N$1500,"")&amp;"",""))</f>
        <v/>
      </c>
      <c r="F2206" s="638" t="str">
        <f>IF($C2206="","",IFERROR(_xlfn.XLOOKUP($C2206,'1.PrepList'!$I$2:$I$1500,'1.PrepList'!$K$2:$K$1500,"")&amp;"",""))</f>
        <v/>
      </c>
      <c r="H2206" s="644" t="str">
        <f>IF($C2206="","",IFERROR(IF(_xlfn.XLOOKUP($C2206,tbl_StartedStatus[Bold ID],tbl_StartedStatus[Started])="Started","Yes",IF(_xlfn.XLOOKUP($C2206,tbl_StartedStatus[Bold ID],tbl_StartedStatus[Started])="No Show","No Show","")),""))</f>
        <v/>
      </c>
    </row>
    <row r="2207" spans="1:8" ht="15" customHeight="1" thickBot="1">
      <c r="A2207" s="38" t="str">
        <f>IF($C2207="","",IFERROR(_xlfn.XLOOKUP($C2207,'1.PrepList'!$I$2:$I$1500,'1.PrepList'!$G$2:$G$1500,"")&amp;"",""))</f>
        <v/>
      </c>
      <c r="B2207" s="38" t="str">
        <f>IF($C2207="","",IFERROR(_xlfn.XLOOKUP($C2207,'1.PrepList'!$I$2:$I$1500,'1.PrepList'!$H$2:$H$1500,"")&amp;"",""))</f>
        <v/>
      </c>
      <c r="D2207" s="38" t="str">
        <f>IF($C2207="","",IFERROR(_xlfn.XLOOKUP($C2207,'1.PrepList'!$I$2:$I$1500,'1.PrepList'!$J$2:$J$1500,"")&amp;"",""))</f>
        <v/>
      </c>
      <c r="E2207" s="38" t="str">
        <f>IF($C2207="","",IFERROR(_xlfn.XLOOKUP($C2207,'1.PrepList'!$I$2:$I$1500,'1.PrepList'!$N$2:$N$1500,"")&amp;"",""))</f>
        <v/>
      </c>
      <c r="F2207" s="638" t="str">
        <f>IF($C2207="","",IFERROR(_xlfn.XLOOKUP($C2207,'1.PrepList'!$I$2:$I$1500,'1.PrepList'!$K$2:$K$1500,"")&amp;"",""))</f>
        <v/>
      </c>
      <c r="H2207" s="644" t="str">
        <f>IF($C2207="","",IFERROR(IF(_xlfn.XLOOKUP($C2207,tbl_StartedStatus[Bold ID],tbl_StartedStatus[Started])="Started","Yes",IF(_xlfn.XLOOKUP($C2207,tbl_StartedStatus[Bold ID],tbl_StartedStatus[Started])="No Show","No Show","")),""))</f>
        <v/>
      </c>
    </row>
    <row r="2208" spans="1:8" ht="15" customHeight="1" thickBot="1">
      <c r="A2208" s="38" t="str">
        <f>IF($C2208="","",IFERROR(_xlfn.XLOOKUP($C2208,'1.PrepList'!$I$2:$I$1500,'1.PrepList'!$G$2:$G$1500,"")&amp;"",""))</f>
        <v/>
      </c>
      <c r="B2208" s="38" t="str">
        <f>IF($C2208="","",IFERROR(_xlfn.XLOOKUP($C2208,'1.PrepList'!$I$2:$I$1500,'1.PrepList'!$H$2:$H$1500,"")&amp;"",""))</f>
        <v/>
      </c>
      <c r="D2208" s="38" t="str">
        <f>IF($C2208="","",IFERROR(_xlfn.XLOOKUP($C2208,'1.PrepList'!$I$2:$I$1500,'1.PrepList'!$J$2:$J$1500,"")&amp;"",""))</f>
        <v/>
      </c>
      <c r="E2208" s="38" t="str">
        <f>IF($C2208="","",IFERROR(_xlfn.XLOOKUP($C2208,'1.PrepList'!$I$2:$I$1500,'1.PrepList'!$N$2:$N$1500,"")&amp;"",""))</f>
        <v/>
      </c>
      <c r="F2208" s="638" t="str">
        <f>IF($C2208="","",IFERROR(_xlfn.XLOOKUP($C2208,'1.PrepList'!$I$2:$I$1500,'1.PrepList'!$K$2:$K$1500,"")&amp;"",""))</f>
        <v/>
      </c>
      <c r="H2208" s="644" t="str">
        <f>IF($C2208="","",IFERROR(IF(_xlfn.XLOOKUP($C2208,tbl_StartedStatus[Bold ID],tbl_StartedStatus[Started])="Started","Yes",IF(_xlfn.XLOOKUP($C2208,tbl_StartedStatus[Bold ID],tbl_StartedStatus[Started])="No Show","No Show","")),""))</f>
        <v/>
      </c>
    </row>
    <row r="2209" spans="1:8" ht="15" customHeight="1" thickBot="1">
      <c r="A2209" s="38" t="str">
        <f>IF($C2209="","",IFERROR(_xlfn.XLOOKUP($C2209,'1.PrepList'!$I$2:$I$1500,'1.PrepList'!$G$2:$G$1500,"")&amp;"",""))</f>
        <v/>
      </c>
      <c r="B2209" s="38" t="str">
        <f>IF($C2209="","",IFERROR(_xlfn.XLOOKUP($C2209,'1.PrepList'!$I$2:$I$1500,'1.PrepList'!$H$2:$H$1500,"")&amp;"",""))</f>
        <v/>
      </c>
      <c r="D2209" s="38" t="str">
        <f>IF($C2209="","",IFERROR(_xlfn.XLOOKUP($C2209,'1.PrepList'!$I$2:$I$1500,'1.PrepList'!$J$2:$J$1500,"")&amp;"",""))</f>
        <v/>
      </c>
      <c r="E2209" s="38" t="str">
        <f>IF($C2209="","",IFERROR(_xlfn.XLOOKUP($C2209,'1.PrepList'!$I$2:$I$1500,'1.PrepList'!$N$2:$N$1500,"")&amp;"",""))</f>
        <v/>
      </c>
      <c r="F2209" s="638" t="str">
        <f>IF($C2209="","",IFERROR(_xlfn.XLOOKUP($C2209,'1.PrepList'!$I$2:$I$1500,'1.PrepList'!$K$2:$K$1500,"")&amp;"",""))</f>
        <v/>
      </c>
      <c r="H2209" s="644" t="str">
        <f>IF($C2209="","",IFERROR(IF(_xlfn.XLOOKUP($C2209,tbl_StartedStatus[Bold ID],tbl_StartedStatus[Started])="Started","Yes",IF(_xlfn.XLOOKUP($C2209,tbl_StartedStatus[Bold ID],tbl_StartedStatus[Started])="No Show","No Show","")),""))</f>
        <v/>
      </c>
    </row>
    <row r="2210" spans="1:8" ht="15" customHeight="1" thickBot="1">
      <c r="A2210" s="38" t="str">
        <f>IF($C2210="","",IFERROR(_xlfn.XLOOKUP($C2210,'1.PrepList'!$I$2:$I$1500,'1.PrepList'!$G$2:$G$1500,"")&amp;"",""))</f>
        <v/>
      </c>
      <c r="B2210" s="38" t="str">
        <f>IF($C2210="","",IFERROR(_xlfn.XLOOKUP($C2210,'1.PrepList'!$I$2:$I$1500,'1.PrepList'!$H$2:$H$1500,"")&amp;"",""))</f>
        <v/>
      </c>
      <c r="D2210" s="38" t="str">
        <f>IF($C2210="","",IFERROR(_xlfn.XLOOKUP($C2210,'1.PrepList'!$I$2:$I$1500,'1.PrepList'!$J$2:$J$1500,"")&amp;"",""))</f>
        <v/>
      </c>
      <c r="E2210" s="38" t="str">
        <f>IF($C2210="","",IFERROR(_xlfn.XLOOKUP($C2210,'1.PrepList'!$I$2:$I$1500,'1.PrepList'!$N$2:$N$1500,"")&amp;"",""))</f>
        <v/>
      </c>
      <c r="F2210" s="638" t="str">
        <f>IF($C2210="","",IFERROR(_xlfn.XLOOKUP($C2210,'1.PrepList'!$I$2:$I$1500,'1.PrepList'!$K$2:$K$1500,"")&amp;"",""))</f>
        <v/>
      </c>
      <c r="H2210" s="644" t="str">
        <f>IF($C2210="","",IFERROR(IF(_xlfn.XLOOKUP($C2210,tbl_StartedStatus[Bold ID],tbl_StartedStatus[Started])="Started","Yes",IF(_xlfn.XLOOKUP($C2210,tbl_StartedStatus[Bold ID],tbl_StartedStatus[Started])="No Show","No Show","")),""))</f>
        <v/>
      </c>
    </row>
    <row r="2211" spans="1:8" ht="15" customHeight="1" thickBot="1">
      <c r="A2211" s="38" t="str">
        <f>IF($C2211="","",IFERROR(_xlfn.XLOOKUP($C2211,'1.PrepList'!$I$2:$I$1500,'1.PrepList'!$G$2:$G$1500,"")&amp;"",""))</f>
        <v/>
      </c>
      <c r="B2211" s="38" t="str">
        <f>IF($C2211="","",IFERROR(_xlfn.XLOOKUP($C2211,'1.PrepList'!$I$2:$I$1500,'1.PrepList'!$H$2:$H$1500,"")&amp;"",""))</f>
        <v/>
      </c>
      <c r="D2211" s="38" t="str">
        <f>IF($C2211="","",IFERROR(_xlfn.XLOOKUP($C2211,'1.PrepList'!$I$2:$I$1500,'1.PrepList'!$J$2:$J$1500,"")&amp;"",""))</f>
        <v/>
      </c>
      <c r="E2211" s="38" t="str">
        <f>IF($C2211="","",IFERROR(_xlfn.XLOOKUP($C2211,'1.PrepList'!$I$2:$I$1500,'1.PrepList'!$N$2:$N$1500,"")&amp;"",""))</f>
        <v/>
      </c>
      <c r="F2211" s="638" t="str">
        <f>IF($C2211="","",IFERROR(_xlfn.XLOOKUP($C2211,'1.PrepList'!$I$2:$I$1500,'1.PrepList'!$K$2:$K$1500,"")&amp;"",""))</f>
        <v/>
      </c>
      <c r="H2211" s="644" t="str">
        <f>IF($C2211="","",IFERROR(IF(_xlfn.XLOOKUP($C2211,tbl_StartedStatus[Bold ID],tbl_StartedStatus[Started])="Started","Yes",IF(_xlfn.XLOOKUP($C2211,tbl_StartedStatus[Bold ID],tbl_StartedStatus[Started])="No Show","No Show","")),""))</f>
        <v/>
      </c>
    </row>
    <row r="2212" spans="1:8" ht="15" customHeight="1" thickBot="1">
      <c r="A2212" s="38" t="str">
        <f>IF($C2212="","",IFERROR(_xlfn.XLOOKUP($C2212,'1.PrepList'!$I$2:$I$1500,'1.PrepList'!$G$2:$G$1500,"")&amp;"",""))</f>
        <v/>
      </c>
      <c r="B2212" s="38" t="str">
        <f>IF($C2212="","",IFERROR(_xlfn.XLOOKUP($C2212,'1.PrepList'!$I$2:$I$1500,'1.PrepList'!$H$2:$H$1500,"")&amp;"",""))</f>
        <v/>
      </c>
      <c r="D2212" s="38" t="str">
        <f>IF($C2212="","",IFERROR(_xlfn.XLOOKUP($C2212,'1.PrepList'!$I$2:$I$1500,'1.PrepList'!$J$2:$J$1500,"")&amp;"",""))</f>
        <v/>
      </c>
      <c r="E2212" s="38" t="str">
        <f>IF($C2212="","",IFERROR(_xlfn.XLOOKUP($C2212,'1.PrepList'!$I$2:$I$1500,'1.PrepList'!$N$2:$N$1500,"")&amp;"",""))</f>
        <v/>
      </c>
      <c r="F2212" s="638" t="str">
        <f>IF($C2212="","",IFERROR(_xlfn.XLOOKUP($C2212,'1.PrepList'!$I$2:$I$1500,'1.PrepList'!$K$2:$K$1500,"")&amp;"",""))</f>
        <v/>
      </c>
      <c r="H2212" s="644" t="str">
        <f>IF($C2212="","",IFERROR(IF(_xlfn.XLOOKUP($C2212,tbl_StartedStatus[Bold ID],tbl_StartedStatus[Started])="Started","Yes",IF(_xlfn.XLOOKUP($C2212,tbl_StartedStatus[Bold ID],tbl_StartedStatus[Started])="No Show","No Show","")),""))</f>
        <v/>
      </c>
    </row>
    <row r="2213" spans="1:8" ht="15" customHeight="1" thickBot="1">
      <c r="A2213" s="38" t="str">
        <f>IF($C2213="","",IFERROR(_xlfn.XLOOKUP($C2213,'1.PrepList'!$I$2:$I$1500,'1.PrepList'!$G$2:$G$1500,"")&amp;"",""))</f>
        <v/>
      </c>
      <c r="B2213" s="38" t="str">
        <f>IF($C2213="","",IFERROR(_xlfn.XLOOKUP($C2213,'1.PrepList'!$I$2:$I$1500,'1.PrepList'!$H$2:$H$1500,"")&amp;"",""))</f>
        <v/>
      </c>
      <c r="D2213" s="38" t="str">
        <f>IF($C2213="","",IFERROR(_xlfn.XLOOKUP($C2213,'1.PrepList'!$I$2:$I$1500,'1.PrepList'!$J$2:$J$1500,"")&amp;"",""))</f>
        <v/>
      </c>
      <c r="E2213" s="38" t="str">
        <f>IF($C2213="","",IFERROR(_xlfn.XLOOKUP($C2213,'1.PrepList'!$I$2:$I$1500,'1.PrepList'!$N$2:$N$1500,"")&amp;"",""))</f>
        <v/>
      </c>
      <c r="F2213" s="638" t="str">
        <f>IF($C2213="","",IFERROR(_xlfn.XLOOKUP($C2213,'1.PrepList'!$I$2:$I$1500,'1.PrepList'!$K$2:$K$1500,"")&amp;"",""))</f>
        <v/>
      </c>
      <c r="H2213" s="644" t="str">
        <f>IF($C2213="","",IFERROR(IF(_xlfn.XLOOKUP($C2213,tbl_StartedStatus[Bold ID],tbl_StartedStatus[Started])="Started","Yes",IF(_xlfn.XLOOKUP($C2213,tbl_StartedStatus[Bold ID],tbl_StartedStatus[Started])="No Show","No Show","")),""))</f>
        <v/>
      </c>
    </row>
    <row r="2214" spans="1:8" ht="15" customHeight="1" thickBot="1">
      <c r="A2214" s="38" t="str">
        <f>IF($C2214="","",IFERROR(_xlfn.XLOOKUP($C2214,'1.PrepList'!$I$2:$I$1500,'1.PrepList'!$G$2:$G$1500,"")&amp;"",""))</f>
        <v/>
      </c>
      <c r="B2214" s="38" t="str">
        <f>IF($C2214="","",IFERROR(_xlfn.XLOOKUP($C2214,'1.PrepList'!$I$2:$I$1500,'1.PrepList'!$H$2:$H$1500,"")&amp;"",""))</f>
        <v/>
      </c>
      <c r="D2214" s="38" t="str">
        <f>IF($C2214="","",IFERROR(_xlfn.XLOOKUP($C2214,'1.PrepList'!$I$2:$I$1500,'1.PrepList'!$J$2:$J$1500,"")&amp;"",""))</f>
        <v/>
      </c>
      <c r="E2214" s="38" t="str">
        <f>IF($C2214="","",IFERROR(_xlfn.XLOOKUP($C2214,'1.PrepList'!$I$2:$I$1500,'1.PrepList'!$N$2:$N$1500,"")&amp;"",""))</f>
        <v/>
      </c>
      <c r="F2214" s="638" t="str">
        <f>IF($C2214="","",IFERROR(_xlfn.XLOOKUP($C2214,'1.PrepList'!$I$2:$I$1500,'1.PrepList'!$K$2:$K$1500,"")&amp;"",""))</f>
        <v/>
      </c>
      <c r="H2214" s="644" t="str">
        <f>IF($C2214="","",IFERROR(IF(_xlfn.XLOOKUP($C2214,tbl_StartedStatus[Bold ID],tbl_StartedStatus[Started])="Started","Yes",IF(_xlfn.XLOOKUP($C2214,tbl_StartedStatus[Bold ID],tbl_StartedStatus[Started])="No Show","No Show","")),""))</f>
        <v/>
      </c>
    </row>
    <row r="2215" spans="1:8" ht="15" customHeight="1" thickBot="1">
      <c r="A2215" s="38" t="str">
        <f>IF($C2215="","",IFERROR(_xlfn.XLOOKUP($C2215,'1.PrepList'!$I$2:$I$1500,'1.PrepList'!$G$2:$G$1500,"")&amp;"",""))</f>
        <v/>
      </c>
      <c r="B2215" s="38" t="str">
        <f>IF($C2215="","",IFERROR(_xlfn.XLOOKUP($C2215,'1.PrepList'!$I$2:$I$1500,'1.PrepList'!$H$2:$H$1500,"")&amp;"",""))</f>
        <v/>
      </c>
      <c r="D2215" s="38" t="str">
        <f>IF($C2215="","",IFERROR(_xlfn.XLOOKUP($C2215,'1.PrepList'!$I$2:$I$1500,'1.PrepList'!$J$2:$J$1500,"")&amp;"",""))</f>
        <v/>
      </c>
      <c r="E2215" s="38" t="str">
        <f>IF($C2215="","",IFERROR(_xlfn.XLOOKUP($C2215,'1.PrepList'!$I$2:$I$1500,'1.PrepList'!$N$2:$N$1500,"")&amp;"",""))</f>
        <v/>
      </c>
      <c r="F2215" s="638" t="str">
        <f>IF($C2215="","",IFERROR(_xlfn.XLOOKUP($C2215,'1.PrepList'!$I$2:$I$1500,'1.PrepList'!$K$2:$K$1500,"")&amp;"",""))</f>
        <v/>
      </c>
      <c r="H2215" s="644" t="str">
        <f>IF($C2215="","",IFERROR(IF(_xlfn.XLOOKUP($C2215,tbl_StartedStatus[Bold ID],tbl_StartedStatus[Started])="Started","Yes",IF(_xlfn.XLOOKUP($C2215,tbl_StartedStatus[Bold ID],tbl_StartedStatus[Started])="No Show","No Show","")),""))</f>
        <v/>
      </c>
    </row>
    <row r="2216" spans="1:8" ht="15" customHeight="1" thickBot="1">
      <c r="A2216" s="38" t="str">
        <f>IF($C2216="","",IFERROR(_xlfn.XLOOKUP($C2216,'1.PrepList'!$I$2:$I$1500,'1.PrepList'!$G$2:$G$1500,"")&amp;"",""))</f>
        <v/>
      </c>
      <c r="B2216" s="38" t="str">
        <f>IF($C2216="","",IFERROR(_xlfn.XLOOKUP($C2216,'1.PrepList'!$I$2:$I$1500,'1.PrepList'!$H$2:$H$1500,"")&amp;"",""))</f>
        <v/>
      </c>
      <c r="D2216" s="38" t="str">
        <f>IF($C2216="","",IFERROR(_xlfn.XLOOKUP($C2216,'1.PrepList'!$I$2:$I$1500,'1.PrepList'!$J$2:$J$1500,"")&amp;"",""))</f>
        <v/>
      </c>
      <c r="E2216" s="38" t="str">
        <f>IF($C2216="","",IFERROR(_xlfn.XLOOKUP($C2216,'1.PrepList'!$I$2:$I$1500,'1.PrepList'!$N$2:$N$1500,"")&amp;"",""))</f>
        <v/>
      </c>
      <c r="F2216" s="638" t="str">
        <f>IF($C2216="","",IFERROR(_xlfn.XLOOKUP($C2216,'1.PrepList'!$I$2:$I$1500,'1.PrepList'!$K$2:$K$1500,"")&amp;"",""))</f>
        <v/>
      </c>
      <c r="H2216" s="644" t="str">
        <f>IF($C2216="","",IFERROR(IF(_xlfn.XLOOKUP($C2216,tbl_StartedStatus[Bold ID],tbl_StartedStatus[Started])="Started","Yes",IF(_xlfn.XLOOKUP($C2216,tbl_StartedStatus[Bold ID],tbl_StartedStatus[Started])="No Show","No Show","")),""))</f>
        <v/>
      </c>
    </row>
    <row r="2217" spans="1:8" ht="15" customHeight="1" thickBot="1">
      <c r="A2217" s="38" t="str">
        <f>IF($C2217="","",IFERROR(_xlfn.XLOOKUP($C2217,'1.PrepList'!$I$2:$I$1500,'1.PrepList'!$G$2:$G$1500,"")&amp;"",""))</f>
        <v/>
      </c>
      <c r="B2217" s="38" t="str">
        <f>IF($C2217="","",IFERROR(_xlfn.XLOOKUP($C2217,'1.PrepList'!$I$2:$I$1500,'1.PrepList'!$H$2:$H$1500,"")&amp;"",""))</f>
        <v/>
      </c>
      <c r="D2217" s="38" t="str">
        <f>IF($C2217="","",IFERROR(_xlfn.XLOOKUP($C2217,'1.PrepList'!$I$2:$I$1500,'1.PrepList'!$J$2:$J$1500,"")&amp;"",""))</f>
        <v/>
      </c>
      <c r="E2217" s="38" t="str">
        <f>IF($C2217="","",IFERROR(_xlfn.XLOOKUP($C2217,'1.PrepList'!$I$2:$I$1500,'1.PrepList'!$N$2:$N$1500,"")&amp;"",""))</f>
        <v/>
      </c>
      <c r="F2217" s="638" t="str">
        <f>IF($C2217="","",IFERROR(_xlfn.XLOOKUP($C2217,'1.PrepList'!$I$2:$I$1500,'1.PrepList'!$K$2:$K$1500,"")&amp;"",""))</f>
        <v/>
      </c>
      <c r="H2217" s="644" t="str">
        <f>IF($C2217="","",IFERROR(IF(_xlfn.XLOOKUP($C2217,tbl_StartedStatus[Bold ID],tbl_StartedStatus[Started])="Started","Yes",IF(_xlfn.XLOOKUP($C2217,tbl_StartedStatus[Bold ID],tbl_StartedStatus[Started])="No Show","No Show","")),""))</f>
        <v/>
      </c>
    </row>
    <row r="2218" spans="1:8" ht="15" customHeight="1" thickBot="1">
      <c r="A2218" s="38" t="str">
        <f>IF($C2218="","",IFERROR(_xlfn.XLOOKUP($C2218,'1.PrepList'!$I$2:$I$1500,'1.PrepList'!$G$2:$G$1500,"")&amp;"",""))</f>
        <v/>
      </c>
      <c r="B2218" s="38" t="str">
        <f>IF($C2218="","",IFERROR(_xlfn.XLOOKUP($C2218,'1.PrepList'!$I$2:$I$1500,'1.PrepList'!$H$2:$H$1500,"")&amp;"",""))</f>
        <v/>
      </c>
      <c r="D2218" s="38" t="str">
        <f>IF($C2218="","",IFERROR(_xlfn.XLOOKUP($C2218,'1.PrepList'!$I$2:$I$1500,'1.PrepList'!$J$2:$J$1500,"")&amp;"",""))</f>
        <v/>
      </c>
      <c r="E2218" s="38" t="str">
        <f>IF($C2218="","",IFERROR(_xlfn.XLOOKUP($C2218,'1.PrepList'!$I$2:$I$1500,'1.PrepList'!$N$2:$N$1500,"")&amp;"",""))</f>
        <v/>
      </c>
      <c r="F2218" s="638" t="str">
        <f>IF($C2218="","",IFERROR(_xlfn.XLOOKUP($C2218,'1.PrepList'!$I$2:$I$1500,'1.PrepList'!$K$2:$K$1500,"")&amp;"",""))</f>
        <v/>
      </c>
      <c r="H2218" s="644" t="str">
        <f>IF($C2218="","",IFERROR(IF(_xlfn.XLOOKUP($C2218,tbl_StartedStatus[Bold ID],tbl_StartedStatus[Started])="Started","Yes",IF(_xlfn.XLOOKUP($C2218,tbl_StartedStatus[Bold ID],tbl_StartedStatus[Started])="No Show","No Show","")),""))</f>
        <v/>
      </c>
    </row>
    <row r="2219" spans="1:8" ht="15" customHeight="1" thickBot="1">
      <c r="A2219" s="38" t="str">
        <f>IF($C2219="","",IFERROR(_xlfn.XLOOKUP($C2219,'1.PrepList'!$I$2:$I$1500,'1.PrepList'!$G$2:$G$1500,"")&amp;"",""))</f>
        <v/>
      </c>
      <c r="B2219" s="38" t="str">
        <f>IF($C2219="","",IFERROR(_xlfn.XLOOKUP($C2219,'1.PrepList'!$I$2:$I$1500,'1.PrepList'!$H$2:$H$1500,"")&amp;"",""))</f>
        <v/>
      </c>
      <c r="D2219" s="38" t="str">
        <f>IF($C2219="","",IFERROR(_xlfn.XLOOKUP($C2219,'1.PrepList'!$I$2:$I$1500,'1.PrepList'!$J$2:$J$1500,"")&amp;"",""))</f>
        <v/>
      </c>
      <c r="E2219" s="38" t="str">
        <f>IF($C2219="","",IFERROR(_xlfn.XLOOKUP($C2219,'1.PrepList'!$I$2:$I$1500,'1.PrepList'!$N$2:$N$1500,"")&amp;"",""))</f>
        <v/>
      </c>
      <c r="F2219" s="638" t="str">
        <f>IF($C2219="","",IFERROR(_xlfn.XLOOKUP($C2219,'1.PrepList'!$I$2:$I$1500,'1.PrepList'!$K$2:$K$1500,"")&amp;"",""))</f>
        <v/>
      </c>
      <c r="H2219" s="644" t="str">
        <f>IF($C2219="","",IFERROR(IF(_xlfn.XLOOKUP($C2219,tbl_StartedStatus[Bold ID],tbl_StartedStatus[Started])="Started","Yes",IF(_xlfn.XLOOKUP($C2219,tbl_StartedStatus[Bold ID],tbl_StartedStatus[Started])="No Show","No Show","")),""))</f>
        <v/>
      </c>
    </row>
    <row r="2220" spans="1:8" ht="15" customHeight="1" thickBot="1">
      <c r="A2220" s="38" t="str">
        <f>IF($C2220="","",IFERROR(_xlfn.XLOOKUP($C2220,'1.PrepList'!$I$2:$I$1500,'1.PrepList'!$G$2:$G$1500,"")&amp;"",""))</f>
        <v/>
      </c>
      <c r="B2220" s="38" t="str">
        <f>IF($C2220="","",IFERROR(_xlfn.XLOOKUP($C2220,'1.PrepList'!$I$2:$I$1500,'1.PrepList'!$H$2:$H$1500,"")&amp;"",""))</f>
        <v/>
      </c>
      <c r="D2220" s="38" t="str">
        <f>IF($C2220="","",IFERROR(_xlfn.XLOOKUP($C2220,'1.PrepList'!$I$2:$I$1500,'1.PrepList'!$J$2:$J$1500,"")&amp;"",""))</f>
        <v/>
      </c>
      <c r="E2220" s="38" t="str">
        <f>IF($C2220="","",IFERROR(_xlfn.XLOOKUP($C2220,'1.PrepList'!$I$2:$I$1500,'1.PrepList'!$N$2:$N$1500,"")&amp;"",""))</f>
        <v/>
      </c>
      <c r="F2220" s="638" t="str">
        <f>IF($C2220="","",IFERROR(_xlfn.XLOOKUP($C2220,'1.PrepList'!$I$2:$I$1500,'1.PrepList'!$K$2:$K$1500,"")&amp;"",""))</f>
        <v/>
      </c>
      <c r="H2220" s="644" t="str">
        <f>IF($C2220="","",IFERROR(IF(_xlfn.XLOOKUP($C2220,tbl_StartedStatus[Bold ID],tbl_StartedStatus[Started])="Started","Yes",IF(_xlfn.XLOOKUP($C2220,tbl_StartedStatus[Bold ID],tbl_StartedStatus[Started])="No Show","No Show","")),""))</f>
        <v/>
      </c>
    </row>
    <row r="2221" spans="1:8" ht="15" customHeight="1" thickBot="1">
      <c r="A2221" s="38" t="str">
        <f>IF($C2221="","",IFERROR(_xlfn.XLOOKUP($C2221,'1.PrepList'!$I$2:$I$1500,'1.PrepList'!$G$2:$G$1500,"")&amp;"",""))</f>
        <v/>
      </c>
      <c r="B2221" s="38" t="str">
        <f>IF($C2221="","",IFERROR(_xlfn.XLOOKUP($C2221,'1.PrepList'!$I$2:$I$1500,'1.PrepList'!$H$2:$H$1500,"")&amp;"",""))</f>
        <v/>
      </c>
      <c r="D2221" s="38" t="str">
        <f>IF($C2221="","",IFERROR(_xlfn.XLOOKUP($C2221,'1.PrepList'!$I$2:$I$1500,'1.PrepList'!$J$2:$J$1500,"")&amp;"",""))</f>
        <v/>
      </c>
      <c r="E2221" s="38" t="str">
        <f>IF($C2221="","",IFERROR(_xlfn.XLOOKUP($C2221,'1.PrepList'!$I$2:$I$1500,'1.PrepList'!$N$2:$N$1500,"")&amp;"",""))</f>
        <v/>
      </c>
      <c r="F2221" s="638" t="str">
        <f>IF($C2221="","",IFERROR(_xlfn.XLOOKUP($C2221,'1.PrepList'!$I$2:$I$1500,'1.PrepList'!$K$2:$K$1500,"")&amp;"",""))</f>
        <v/>
      </c>
      <c r="H2221" s="644" t="str">
        <f>IF($C2221="","",IFERROR(IF(_xlfn.XLOOKUP($C2221,tbl_StartedStatus[Bold ID],tbl_StartedStatus[Started])="Started","Yes",IF(_xlfn.XLOOKUP($C2221,tbl_StartedStatus[Bold ID],tbl_StartedStatus[Started])="No Show","No Show","")),""))</f>
        <v/>
      </c>
    </row>
    <row r="2222" spans="1:8" ht="15" customHeight="1" thickBot="1">
      <c r="A2222" s="38" t="str">
        <f>IF($C2222="","",IFERROR(_xlfn.XLOOKUP($C2222,'1.PrepList'!$I$2:$I$1500,'1.PrepList'!$G$2:$G$1500,"")&amp;"",""))</f>
        <v/>
      </c>
      <c r="B2222" s="38" t="str">
        <f>IF($C2222="","",IFERROR(_xlfn.XLOOKUP($C2222,'1.PrepList'!$I$2:$I$1500,'1.PrepList'!$H$2:$H$1500,"")&amp;"",""))</f>
        <v/>
      </c>
      <c r="D2222" s="38" t="str">
        <f>IF($C2222="","",IFERROR(_xlfn.XLOOKUP($C2222,'1.PrepList'!$I$2:$I$1500,'1.PrepList'!$J$2:$J$1500,"")&amp;"",""))</f>
        <v/>
      </c>
      <c r="E2222" s="38" t="str">
        <f>IF($C2222="","",IFERROR(_xlfn.XLOOKUP($C2222,'1.PrepList'!$I$2:$I$1500,'1.PrepList'!$N$2:$N$1500,"")&amp;"",""))</f>
        <v/>
      </c>
      <c r="F2222" s="638" t="str">
        <f>IF($C2222="","",IFERROR(_xlfn.XLOOKUP($C2222,'1.PrepList'!$I$2:$I$1500,'1.PrepList'!$K$2:$K$1500,"")&amp;"",""))</f>
        <v/>
      </c>
      <c r="H2222" s="644" t="str">
        <f>IF($C2222="","",IFERROR(IF(_xlfn.XLOOKUP($C2222,tbl_StartedStatus[Bold ID],tbl_StartedStatus[Started])="Started","Yes",IF(_xlfn.XLOOKUP($C2222,tbl_StartedStatus[Bold ID],tbl_StartedStatus[Started])="No Show","No Show","")),""))</f>
        <v/>
      </c>
    </row>
    <row r="2223" spans="1:8" ht="15" customHeight="1" thickBot="1">
      <c r="A2223" s="38" t="str">
        <f>IF($C2223="","",IFERROR(_xlfn.XLOOKUP($C2223,'1.PrepList'!$I$2:$I$1500,'1.PrepList'!$G$2:$G$1500,"")&amp;"",""))</f>
        <v/>
      </c>
      <c r="B2223" s="38" t="str">
        <f>IF($C2223="","",IFERROR(_xlfn.XLOOKUP($C2223,'1.PrepList'!$I$2:$I$1500,'1.PrepList'!$H$2:$H$1500,"")&amp;"",""))</f>
        <v/>
      </c>
      <c r="D2223" s="38" t="str">
        <f>IF($C2223="","",IFERROR(_xlfn.XLOOKUP($C2223,'1.PrepList'!$I$2:$I$1500,'1.PrepList'!$J$2:$J$1500,"")&amp;"",""))</f>
        <v/>
      </c>
      <c r="E2223" s="38" t="str">
        <f>IF($C2223="","",IFERROR(_xlfn.XLOOKUP($C2223,'1.PrepList'!$I$2:$I$1500,'1.PrepList'!$N$2:$N$1500,"")&amp;"",""))</f>
        <v/>
      </c>
      <c r="F2223" s="638" t="str">
        <f>IF($C2223="","",IFERROR(_xlfn.XLOOKUP($C2223,'1.PrepList'!$I$2:$I$1500,'1.PrepList'!$K$2:$K$1500,"")&amp;"",""))</f>
        <v/>
      </c>
      <c r="H2223" s="644" t="str">
        <f>IF($C2223="","",IFERROR(IF(_xlfn.XLOOKUP($C2223,tbl_StartedStatus[Bold ID],tbl_StartedStatus[Started])="Started","Yes",IF(_xlfn.XLOOKUP($C2223,tbl_StartedStatus[Bold ID],tbl_StartedStatus[Started])="No Show","No Show","")),""))</f>
        <v/>
      </c>
    </row>
    <row r="2224" spans="1:8" ht="15" customHeight="1" thickBot="1">
      <c r="A2224" s="38" t="str">
        <f>IF($C2224="","",IFERROR(_xlfn.XLOOKUP($C2224,'1.PrepList'!$I$2:$I$1500,'1.PrepList'!$G$2:$G$1500,"")&amp;"",""))</f>
        <v/>
      </c>
      <c r="B2224" s="38" t="str">
        <f>IF($C2224="","",IFERROR(_xlfn.XLOOKUP($C2224,'1.PrepList'!$I$2:$I$1500,'1.PrepList'!$H$2:$H$1500,"")&amp;"",""))</f>
        <v/>
      </c>
      <c r="D2224" s="38" t="str">
        <f>IF($C2224="","",IFERROR(_xlfn.XLOOKUP($C2224,'1.PrepList'!$I$2:$I$1500,'1.PrepList'!$J$2:$J$1500,"")&amp;"",""))</f>
        <v/>
      </c>
      <c r="E2224" s="38" t="str">
        <f>IF($C2224="","",IFERROR(_xlfn.XLOOKUP($C2224,'1.PrepList'!$I$2:$I$1500,'1.PrepList'!$N$2:$N$1500,"")&amp;"",""))</f>
        <v/>
      </c>
      <c r="F2224" s="638" t="str">
        <f>IF($C2224="","",IFERROR(_xlfn.XLOOKUP($C2224,'1.PrepList'!$I$2:$I$1500,'1.PrepList'!$K$2:$K$1500,"")&amp;"",""))</f>
        <v/>
      </c>
      <c r="H2224" s="644" t="str">
        <f>IF($C2224="","",IFERROR(IF(_xlfn.XLOOKUP($C2224,tbl_StartedStatus[Bold ID],tbl_StartedStatus[Started])="Started","Yes",IF(_xlfn.XLOOKUP($C2224,tbl_StartedStatus[Bold ID],tbl_StartedStatus[Started])="No Show","No Show","")),""))</f>
        <v/>
      </c>
    </row>
    <row r="2225" spans="1:8" ht="15" customHeight="1" thickBot="1">
      <c r="A2225" s="38" t="str">
        <f>IF($C2225="","",IFERROR(_xlfn.XLOOKUP($C2225,'1.PrepList'!$I$2:$I$1500,'1.PrepList'!$G$2:$G$1500,"")&amp;"",""))</f>
        <v/>
      </c>
      <c r="B2225" s="38" t="str">
        <f>IF($C2225="","",IFERROR(_xlfn.XLOOKUP($C2225,'1.PrepList'!$I$2:$I$1500,'1.PrepList'!$H$2:$H$1500,"")&amp;"",""))</f>
        <v/>
      </c>
      <c r="D2225" s="38" t="str">
        <f>IF($C2225="","",IFERROR(_xlfn.XLOOKUP($C2225,'1.PrepList'!$I$2:$I$1500,'1.PrepList'!$J$2:$J$1500,"")&amp;"",""))</f>
        <v/>
      </c>
      <c r="E2225" s="38" t="str">
        <f>IF($C2225="","",IFERROR(_xlfn.XLOOKUP($C2225,'1.PrepList'!$I$2:$I$1500,'1.PrepList'!$N$2:$N$1500,"")&amp;"",""))</f>
        <v/>
      </c>
      <c r="F2225" s="638" t="str">
        <f>IF($C2225="","",IFERROR(_xlfn.XLOOKUP($C2225,'1.PrepList'!$I$2:$I$1500,'1.PrepList'!$K$2:$K$1500,"")&amp;"",""))</f>
        <v/>
      </c>
      <c r="H2225" s="644" t="str">
        <f>IF($C2225="","",IFERROR(IF(_xlfn.XLOOKUP($C2225,tbl_StartedStatus[Bold ID],tbl_StartedStatus[Started])="Started","Yes",IF(_xlfn.XLOOKUP($C2225,tbl_StartedStatus[Bold ID],tbl_StartedStatus[Started])="No Show","No Show","")),""))</f>
        <v/>
      </c>
    </row>
    <row r="2226" spans="1:8" ht="15" customHeight="1" thickBot="1">
      <c r="A2226" s="38" t="str">
        <f>IF($C2226="","",IFERROR(_xlfn.XLOOKUP($C2226,'1.PrepList'!$I$2:$I$1500,'1.PrepList'!$G$2:$G$1500,"")&amp;"",""))</f>
        <v/>
      </c>
      <c r="B2226" s="38" t="str">
        <f>IF($C2226="","",IFERROR(_xlfn.XLOOKUP($C2226,'1.PrepList'!$I$2:$I$1500,'1.PrepList'!$H$2:$H$1500,"")&amp;"",""))</f>
        <v/>
      </c>
      <c r="D2226" s="38" t="str">
        <f>IF($C2226="","",IFERROR(_xlfn.XLOOKUP($C2226,'1.PrepList'!$I$2:$I$1500,'1.PrepList'!$J$2:$J$1500,"")&amp;"",""))</f>
        <v/>
      </c>
      <c r="E2226" s="38" t="str">
        <f>IF($C2226="","",IFERROR(_xlfn.XLOOKUP($C2226,'1.PrepList'!$I$2:$I$1500,'1.PrepList'!$N$2:$N$1500,"")&amp;"",""))</f>
        <v/>
      </c>
      <c r="F2226" s="638" t="str">
        <f>IF($C2226="","",IFERROR(_xlfn.XLOOKUP($C2226,'1.PrepList'!$I$2:$I$1500,'1.PrepList'!$K$2:$K$1500,"")&amp;"",""))</f>
        <v/>
      </c>
      <c r="H2226" s="644" t="str">
        <f>IF($C2226="","",IFERROR(IF(_xlfn.XLOOKUP($C2226,tbl_StartedStatus[Bold ID],tbl_StartedStatus[Started])="Started","Yes",IF(_xlfn.XLOOKUP($C2226,tbl_StartedStatus[Bold ID],tbl_StartedStatus[Started])="No Show","No Show","")),""))</f>
        <v/>
      </c>
    </row>
    <row r="2227" spans="1:8" ht="15" customHeight="1" thickBot="1">
      <c r="A2227" s="38" t="str">
        <f>IF($C2227="","",IFERROR(_xlfn.XLOOKUP($C2227,'1.PrepList'!$I$2:$I$1500,'1.PrepList'!$G$2:$G$1500,"")&amp;"",""))</f>
        <v/>
      </c>
      <c r="B2227" s="38" t="str">
        <f>IF($C2227="","",IFERROR(_xlfn.XLOOKUP($C2227,'1.PrepList'!$I$2:$I$1500,'1.PrepList'!$H$2:$H$1500,"")&amp;"",""))</f>
        <v/>
      </c>
      <c r="D2227" s="38" t="str">
        <f>IF($C2227="","",IFERROR(_xlfn.XLOOKUP($C2227,'1.PrepList'!$I$2:$I$1500,'1.PrepList'!$J$2:$J$1500,"")&amp;"",""))</f>
        <v/>
      </c>
      <c r="E2227" s="38" t="str">
        <f>IF($C2227="","",IFERROR(_xlfn.XLOOKUP($C2227,'1.PrepList'!$I$2:$I$1500,'1.PrepList'!$N$2:$N$1500,"")&amp;"",""))</f>
        <v/>
      </c>
      <c r="F2227" s="638" t="str">
        <f>IF($C2227="","",IFERROR(_xlfn.XLOOKUP($C2227,'1.PrepList'!$I$2:$I$1500,'1.PrepList'!$K$2:$K$1500,"")&amp;"",""))</f>
        <v/>
      </c>
      <c r="H2227" s="644" t="str">
        <f>IF($C2227="","",IFERROR(IF(_xlfn.XLOOKUP($C2227,tbl_StartedStatus[Bold ID],tbl_StartedStatus[Started])="Started","Yes",IF(_xlfn.XLOOKUP($C2227,tbl_StartedStatus[Bold ID],tbl_StartedStatus[Started])="No Show","No Show","")),""))</f>
        <v/>
      </c>
    </row>
    <row r="2228" spans="1:8" ht="15" customHeight="1" thickBot="1">
      <c r="A2228" s="38" t="str">
        <f>IF($C2228="","",IFERROR(_xlfn.XLOOKUP($C2228,'1.PrepList'!$I$2:$I$1500,'1.PrepList'!$G$2:$G$1500,"")&amp;"",""))</f>
        <v/>
      </c>
      <c r="B2228" s="38" t="str">
        <f>IF($C2228="","",IFERROR(_xlfn.XLOOKUP($C2228,'1.PrepList'!$I$2:$I$1500,'1.PrepList'!$H$2:$H$1500,"")&amp;"",""))</f>
        <v/>
      </c>
      <c r="D2228" s="38" t="str">
        <f>IF($C2228="","",IFERROR(_xlfn.XLOOKUP($C2228,'1.PrepList'!$I$2:$I$1500,'1.PrepList'!$J$2:$J$1500,"")&amp;"",""))</f>
        <v/>
      </c>
      <c r="E2228" s="38" t="str">
        <f>IF($C2228="","",IFERROR(_xlfn.XLOOKUP($C2228,'1.PrepList'!$I$2:$I$1500,'1.PrepList'!$N$2:$N$1500,"")&amp;"",""))</f>
        <v/>
      </c>
      <c r="F2228" s="638" t="str">
        <f>IF($C2228="","",IFERROR(_xlfn.XLOOKUP($C2228,'1.PrepList'!$I$2:$I$1500,'1.PrepList'!$K$2:$K$1500,"")&amp;"",""))</f>
        <v/>
      </c>
      <c r="H2228" s="644" t="str">
        <f>IF($C2228="","",IFERROR(IF(_xlfn.XLOOKUP($C2228,tbl_StartedStatus[Bold ID],tbl_StartedStatus[Started])="Started","Yes",IF(_xlfn.XLOOKUP($C2228,tbl_StartedStatus[Bold ID],tbl_StartedStatus[Started])="No Show","No Show","")),""))</f>
        <v/>
      </c>
    </row>
    <row r="2229" spans="1:8" ht="15" customHeight="1" thickBot="1">
      <c r="A2229" s="38" t="str">
        <f>IF($C2229="","",IFERROR(_xlfn.XLOOKUP($C2229,'1.PrepList'!$I$2:$I$1500,'1.PrepList'!$G$2:$G$1500,"")&amp;"",""))</f>
        <v/>
      </c>
      <c r="B2229" s="38" t="str">
        <f>IF($C2229="","",IFERROR(_xlfn.XLOOKUP($C2229,'1.PrepList'!$I$2:$I$1500,'1.PrepList'!$H$2:$H$1500,"")&amp;"",""))</f>
        <v/>
      </c>
      <c r="D2229" s="38" t="str">
        <f>IF($C2229="","",IFERROR(_xlfn.XLOOKUP($C2229,'1.PrepList'!$I$2:$I$1500,'1.PrepList'!$J$2:$J$1500,"")&amp;"",""))</f>
        <v/>
      </c>
      <c r="E2229" s="38" t="str">
        <f>IF($C2229="","",IFERROR(_xlfn.XLOOKUP($C2229,'1.PrepList'!$I$2:$I$1500,'1.PrepList'!$N$2:$N$1500,"")&amp;"",""))</f>
        <v/>
      </c>
      <c r="F2229" s="638" t="str">
        <f>IF($C2229="","",IFERROR(_xlfn.XLOOKUP($C2229,'1.PrepList'!$I$2:$I$1500,'1.PrepList'!$K$2:$K$1500,"")&amp;"",""))</f>
        <v/>
      </c>
      <c r="H2229" s="644" t="str">
        <f>IF($C2229="","",IFERROR(IF(_xlfn.XLOOKUP($C2229,tbl_StartedStatus[Bold ID],tbl_StartedStatus[Started])="Started","Yes",IF(_xlfn.XLOOKUP($C2229,tbl_StartedStatus[Bold ID],tbl_StartedStatus[Started])="No Show","No Show","")),""))</f>
        <v/>
      </c>
    </row>
    <row r="2230" spans="1:8" ht="15" customHeight="1" thickBot="1">
      <c r="A2230" s="38" t="str">
        <f>IF($C2230="","",IFERROR(_xlfn.XLOOKUP($C2230,'1.PrepList'!$I$2:$I$1500,'1.PrepList'!$G$2:$G$1500,"")&amp;"",""))</f>
        <v/>
      </c>
      <c r="B2230" s="38" t="str">
        <f>IF($C2230="","",IFERROR(_xlfn.XLOOKUP($C2230,'1.PrepList'!$I$2:$I$1500,'1.PrepList'!$H$2:$H$1500,"")&amp;"",""))</f>
        <v/>
      </c>
      <c r="D2230" s="38" t="str">
        <f>IF($C2230="","",IFERROR(_xlfn.XLOOKUP($C2230,'1.PrepList'!$I$2:$I$1500,'1.PrepList'!$J$2:$J$1500,"")&amp;"",""))</f>
        <v/>
      </c>
      <c r="E2230" s="38" t="str">
        <f>IF($C2230="","",IFERROR(_xlfn.XLOOKUP($C2230,'1.PrepList'!$I$2:$I$1500,'1.PrepList'!$N$2:$N$1500,"")&amp;"",""))</f>
        <v/>
      </c>
      <c r="F2230" s="638" t="str">
        <f>IF($C2230="","",IFERROR(_xlfn.XLOOKUP($C2230,'1.PrepList'!$I$2:$I$1500,'1.PrepList'!$K$2:$K$1500,"")&amp;"",""))</f>
        <v/>
      </c>
      <c r="H2230" s="644" t="str">
        <f>IF($C2230="","",IFERROR(IF(_xlfn.XLOOKUP($C2230,tbl_StartedStatus[Bold ID],tbl_StartedStatus[Started])="Started","Yes",IF(_xlfn.XLOOKUP($C2230,tbl_StartedStatus[Bold ID],tbl_StartedStatus[Started])="No Show","No Show","")),""))</f>
        <v/>
      </c>
    </row>
    <row r="2231" spans="1:8" ht="15" customHeight="1" thickBot="1">
      <c r="A2231" s="38" t="str">
        <f>IF($C2231="","",IFERROR(_xlfn.XLOOKUP($C2231,'1.PrepList'!$I$2:$I$1500,'1.PrepList'!$G$2:$G$1500,"")&amp;"",""))</f>
        <v/>
      </c>
      <c r="B2231" s="38" t="str">
        <f>IF($C2231="","",IFERROR(_xlfn.XLOOKUP($C2231,'1.PrepList'!$I$2:$I$1500,'1.PrepList'!$H$2:$H$1500,"")&amp;"",""))</f>
        <v/>
      </c>
      <c r="D2231" s="38" t="str">
        <f>IF($C2231="","",IFERROR(_xlfn.XLOOKUP($C2231,'1.PrepList'!$I$2:$I$1500,'1.PrepList'!$J$2:$J$1500,"")&amp;"",""))</f>
        <v/>
      </c>
      <c r="E2231" s="38" t="str">
        <f>IF($C2231="","",IFERROR(_xlfn.XLOOKUP($C2231,'1.PrepList'!$I$2:$I$1500,'1.PrepList'!$N$2:$N$1500,"")&amp;"",""))</f>
        <v/>
      </c>
      <c r="F2231" s="638" t="str">
        <f>IF($C2231="","",IFERROR(_xlfn.XLOOKUP($C2231,'1.PrepList'!$I$2:$I$1500,'1.PrepList'!$K$2:$K$1500,"")&amp;"",""))</f>
        <v/>
      </c>
      <c r="H2231" s="644" t="str">
        <f>IF($C2231="","",IFERROR(IF(_xlfn.XLOOKUP($C2231,tbl_StartedStatus[Bold ID],tbl_StartedStatus[Started])="Started","Yes",IF(_xlfn.XLOOKUP($C2231,tbl_StartedStatus[Bold ID],tbl_StartedStatus[Started])="No Show","No Show","")),""))</f>
        <v/>
      </c>
    </row>
    <row r="2232" spans="1:8" ht="15" customHeight="1" thickBot="1">
      <c r="A2232" s="38" t="str">
        <f>IF($C2232="","",IFERROR(_xlfn.XLOOKUP($C2232,'1.PrepList'!$I$2:$I$1500,'1.PrepList'!$G$2:$G$1500,"")&amp;"",""))</f>
        <v/>
      </c>
      <c r="B2232" s="38" t="str">
        <f>IF($C2232="","",IFERROR(_xlfn.XLOOKUP($C2232,'1.PrepList'!$I$2:$I$1500,'1.PrepList'!$H$2:$H$1500,"")&amp;"",""))</f>
        <v/>
      </c>
      <c r="D2232" s="38" t="str">
        <f>IF($C2232="","",IFERROR(_xlfn.XLOOKUP($C2232,'1.PrepList'!$I$2:$I$1500,'1.PrepList'!$J$2:$J$1500,"")&amp;"",""))</f>
        <v/>
      </c>
      <c r="E2232" s="38" t="str">
        <f>IF($C2232="","",IFERROR(_xlfn.XLOOKUP($C2232,'1.PrepList'!$I$2:$I$1500,'1.PrepList'!$N$2:$N$1500,"")&amp;"",""))</f>
        <v/>
      </c>
      <c r="F2232" s="638" t="str">
        <f>IF($C2232="","",IFERROR(_xlfn.XLOOKUP($C2232,'1.PrepList'!$I$2:$I$1500,'1.PrepList'!$K$2:$K$1500,"")&amp;"",""))</f>
        <v/>
      </c>
      <c r="H2232" s="644" t="str">
        <f>IF($C2232="","",IFERROR(IF(_xlfn.XLOOKUP($C2232,tbl_StartedStatus[Bold ID],tbl_StartedStatus[Started])="Started","Yes",IF(_xlfn.XLOOKUP($C2232,tbl_StartedStatus[Bold ID],tbl_StartedStatus[Started])="No Show","No Show","")),""))</f>
        <v/>
      </c>
    </row>
    <row r="2233" spans="1:8" ht="15" customHeight="1" thickBot="1">
      <c r="A2233" s="38" t="str">
        <f>IF($C2233="","",IFERROR(_xlfn.XLOOKUP($C2233,'1.PrepList'!$I$2:$I$1500,'1.PrepList'!$G$2:$G$1500,"")&amp;"",""))</f>
        <v/>
      </c>
      <c r="B2233" s="38" t="str">
        <f>IF($C2233="","",IFERROR(_xlfn.XLOOKUP($C2233,'1.PrepList'!$I$2:$I$1500,'1.PrepList'!$H$2:$H$1500,"")&amp;"",""))</f>
        <v/>
      </c>
      <c r="D2233" s="38" t="str">
        <f>IF($C2233="","",IFERROR(_xlfn.XLOOKUP($C2233,'1.PrepList'!$I$2:$I$1500,'1.PrepList'!$J$2:$J$1500,"")&amp;"",""))</f>
        <v/>
      </c>
      <c r="E2233" s="38" t="str">
        <f>IF($C2233="","",IFERROR(_xlfn.XLOOKUP($C2233,'1.PrepList'!$I$2:$I$1500,'1.PrepList'!$N$2:$N$1500,"")&amp;"",""))</f>
        <v/>
      </c>
      <c r="F2233" s="638" t="str">
        <f>IF($C2233="","",IFERROR(_xlfn.XLOOKUP($C2233,'1.PrepList'!$I$2:$I$1500,'1.PrepList'!$K$2:$K$1500,"")&amp;"",""))</f>
        <v/>
      </c>
      <c r="H2233" s="644" t="str">
        <f>IF($C2233="","",IFERROR(IF(_xlfn.XLOOKUP($C2233,tbl_StartedStatus[Bold ID],tbl_StartedStatus[Started])="Started","Yes",IF(_xlfn.XLOOKUP($C2233,tbl_StartedStatus[Bold ID],tbl_StartedStatus[Started])="No Show","No Show","")),""))</f>
        <v/>
      </c>
    </row>
    <row r="2234" spans="1:8" ht="15" customHeight="1" thickBot="1">
      <c r="A2234" s="38" t="str">
        <f>IF($C2234="","",IFERROR(_xlfn.XLOOKUP($C2234,'1.PrepList'!$I$2:$I$1500,'1.PrepList'!$G$2:$G$1500,"")&amp;"",""))</f>
        <v/>
      </c>
      <c r="B2234" s="38" t="str">
        <f>IF($C2234="","",IFERROR(_xlfn.XLOOKUP($C2234,'1.PrepList'!$I$2:$I$1500,'1.PrepList'!$H$2:$H$1500,"")&amp;"",""))</f>
        <v/>
      </c>
      <c r="D2234" s="38" t="str">
        <f>IF($C2234="","",IFERROR(_xlfn.XLOOKUP($C2234,'1.PrepList'!$I$2:$I$1500,'1.PrepList'!$J$2:$J$1500,"")&amp;"",""))</f>
        <v/>
      </c>
      <c r="E2234" s="38" t="str">
        <f>IF($C2234="","",IFERROR(_xlfn.XLOOKUP($C2234,'1.PrepList'!$I$2:$I$1500,'1.PrepList'!$N$2:$N$1500,"")&amp;"",""))</f>
        <v/>
      </c>
      <c r="F2234" s="638" t="str">
        <f>IF($C2234="","",IFERROR(_xlfn.XLOOKUP($C2234,'1.PrepList'!$I$2:$I$1500,'1.PrepList'!$K$2:$K$1500,"")&amp;"",""))</f>
        <v/>
      </c>
      <c r="H2234" s="644" t="str">
        <f>IF($C2234="","",IFERROR(IF(_xlfn.XLOOKUP($C2234,tbl_StartedStatus[Bold ID],tbl_StartedStatus[Started])="Started","Yes",IF(_xlfn.XLOOKUP($C2234,tbl_StartedStatus[Bold ID],tbl_StartedStatus[Started])="No Show","No Show","")),""))</f>
        <v/>
      </c>
    </row>
    <row r="2235" spans="1:8" ht="15" customHeight="1" thickBot="1">
      <c r="A2235" s="38" t="str">
        <f>IF($C2235="","",IFERROR(_xlfn.XLOOKUP($C2235,'1.PrepList'!$I$2:$I$1500,'1.PrepList'!$G$2:$G$1500,"")&amp;"",""))</f>
        <v/>
      </c>
      <c r="B2235" s="38" t="str">
        <f>IF($C2235="","",IFERROR(_xlfn.XLOOKUP($C2235,'1.PrepList'!$I$2:$I$1500,'1.PrepList'!$H$2:$H$1500,"")&amp;"",""))</f>
        <v/>
      </c>
      <c r="D2235" s="38" t="str">
        <f>IF($C2235="","",IFERROR(_xlfn.XLOOKUP($C2235,'1.PrepList'!$I$2:$I$1500,'1.PrepList'!$J$2:$J$1500,"")&amp;"",""))</f>
        <v/>
      </c>
      <c r="E2235" s="38" t="str">
        <f>IF($C2235="","",IFERROR(_xlfn.XLOOKUP($C2235,'1.PrepList'!$I$2:$I$1500,'1.PrepList'!$N$2:$N$1500,"")&amp;"",""))</f>
        <v/>
      </c>
      <c r="F2235" s="638" t="str">
        <f>IF($C2235="","",IFERROR(_xlfn.XLOOKUP($C2235,'1.PrepList'!$I$2:$I$1500,'1.PrepList'!$K$2:$K$1500,"")&amp;"",""))</f>
        <v/>
      </c>
      <c r="H2235" s="644" t="str">
        <f>IF($C2235="","",IFERROR(IF(_xlfn.XLOOKUP($C2235,tbl_StartedStatus[Bold ID],tbl_StartedStatus[Started])="Started","Yes",IF(_xlfn.XLOOKUP($C2235,tbl_StartedStatus[Bold ID],tbl_StartedStatus[Started])="No Show","No Show","")),""))</f>
        <v/>
      </c>
    </row>
    <row r="2236" spans="1:8" ht="15" customHeight="1" thickBot="1">
      <c r="A2236" s="38" t="str">
        <f>IF($C2236="","",IFERROR(_xlfn.XLOOKUP($C2236,'1.PrepList'!$I$2:$I$1500,'1.PrepList'!$G$2:$G$1500,"")&amp;"",""))</f>
        <v/>
      </c>
      <c r="B2236" s="38" t="str">
        <f>IF($C2236="","",IFERROR(_xlfn.XLOOKUP($C2236,'1.PrepList'!$I$2:$I$1500,'1.PrepList'!$H$2:$H$1500,"")&amp;"",""))</f>
        <v/>
      </c>
      <c r="D2236" s="38" t="str">
        <f>IF($C2236="","",IFERROR(_xlfn.XLOOKUP($C2236,'1.PrepList'!$I$2:$I$1500,'1.PrepList'!$J$2:$J$1500,"")&amp;"",""))</f>
        <v/>
      </c>
      <c r="E2236" s="38" t="str">
        <f>IF($C2236="","",IFERROR(_xlfn.XLOOKUP($C2236,'1.PrepList'!$I$2:$I$1500,'1.PrepList'!$N$2:$N$1500,"")&amp;"",""))</f>
        <v/>
      </c>
      <c r="F2236" s="638" t="str">
        <f>IF($C2236="","",IFERROR(_xlfn.XLOOKUP($C2236,'1.PrepList'!$I$2:$I$1500,'1.PrepList'!$K$2:$K$1500,"")&amp;"",""))</f>
        <v/>
      </c>
      <c r="H2236" s="644" t="str">
        <f>IF($C2236="","",IFERROR(IF(_xlfn.XLOOKUP($C2236,tbl_StartedStatus[Bold ID],tbl_StartedStatus[Started])="Started","Yes",IF(_xlfn.XLOOKUP($C2236,tbl_StartedStatus[Bold ID],tbl_StartedStatus[Started])="No Show","No Show","")),""))</f>
        <v/>
      </c>
    </row>
    <row r="2237" spans="1:8" ht="15" customHeight="1" thickBot="1">
      <c r="A2237" s="38" t="str">
        <f>IF($C2237="","",IFERROR(_xlfn.XLOOKUP($C2237,'1.PrepList'!$I$2:$I$1500,'1.PrepList'!$G$2:$G$1500,"")&amp;"",""))</f>
        <v/>
      </c>
      <c r="B2237" s="38" t="str">
        <f>IF($C2237="","",IFERROR(_xlfn.XLOOKUP($C2237,'1.PrepList'!$I$2:$I$1500,'1.PrepList'!$H$2:$H$1500,"")&amp;"",""))</f>
        <v/>
      </c>
      <c r="D2237" s="38" t="str">
        <f>IF($C2237="","",IFERROR(_xlfn.XLOOKUP($C2237,'1.PrepList'!$I$2:$I$1500,'1.PrepList'!$J$2:$J$1500,"")&amp;"",""))</f>
        <v/>
      </c>
      <c r="E2237" s="38" t="str">
        <f>IF($C2237="","",IFERROR(_xlfn.XLOOKUP($C2237,'1.PrepList'!$I$2:$I$1500,'1.PrepList'!$N$2:$N$1500,"")&amp;"",""))</f>
        <v/>
      </c>
      <c r="F2237" s="638" t="str">
        <f>IF($C2237="","",IFERROR(_xlfn.XLOOKUP($C2237,'1.PrepList'!$I$2:$I$1500,'1.PrepList'!$K$2:$K$1500,"")&amp;"",""))</f>
        <v/>
      </c>
      <c r="H2237" s="644" t="str">
        <f>IF($C2237="","",IFERROR(IF(_xlfn.XLOOKUP($C2237,tbl_StartedStatus[Bold ID],tbl_StartedStatus[Started])="Started","Yes",IF(_xlfn.XLOOKUP($C2237,tbl_StartedStatus[Bold ID],tbl_StartedStatus[Started])="No Show","No Show","")),""))</f>
        <v/>
      </c>
    </row>
    <row r="2238" spans="1:8" ht="15" customHeight="1" thickBot="1">
      <c r="A2238" s="38" t="str">
        <f>IF($C2238="","",IFERROR(_xlfn.XLOOKUP($C2238,'1.PrepList'!$I$2:$I$1500,'1.PrepList'!$G$2:$G$1500,"")&amp;"",""))</f>
        <v/>
      </c>
      <c r="B2238" s="38" t="str">
        <f>IF($C2238="","",IFERROR(_xlfn.XLOOKUP($C2238,'1.PrepList'!$I$2:$I$1500,'1.PrepList'!$H$2:$H$1500,"")&amp;"",""))</f>
        <v/>
      </c>
      <c r="C2238"/>
      <c r="D2238" s="38" t="str">
        <f>IF($C2238="","",IFERROR(_xlfn.XLOOKUP($C2238,'1.PrepList'!$I$2:$I$1500,'1.PrepList'!$J$2:$J$1500,"")&amp;"",""))</f>
        <v/>
      </c>
      <c r="E2238" s="38" t="str">
        <f>IF($C2238="","",IFERROR(_xlfn.XLOOKUP($C2238,'1.PrepList'!$I$2:$I$1500,'1.PrepList'!$N$2:$N$1500,"")&amp;"",""))</f>
        <v/>
      </c>
      <c r="F2238" s="638" t="str">
        <f>IF($C2238="","",IFERROR(_xlfn.XLOOKUP($C2238,'1.PrepList'!$I$2:$I$1500,'1.PrepList'!$K$2:$K$1500,"")&amp;"",""))</f>
        <v/>
      </c>
      <c r="H2238" s="644" t="str">
        <f>IF($C2238="","",IFERROR(IF(_xlfn.XLOOKUP($C2238,tbl_StartedStatus[Bold ID],tbl_StartedStatus[Started])="Started","Yes",IF(_xlfn.XLOOKUP($C2238,tbl_StartedStatus[Bold ID],tbl_StartedStatus[Started])="No Show","No Show","")),""))</f>
        <v/>
      </c>
    </row>
    <row r="2239" spans="1:8" ht="15" customHeight="1" thickBot="1">
      <c r="A2239" s="38" t="str">
        <f>IF($C2239="","",IFERROR(_xlfn.XLOOKUP($C2239,'1.PrepList'!$I$2:$I$1500,'1.PrepList'!$G$2:$G$1500,"")&amp;"",""))</f>
        <v/>
      </c>
      <c r="B2239" s="638" t="str">
        <f>IF($C2239="","",IFERROR(_xlfn.XLOOKUP($C2239,'1.PrepList'!$I$2:$I$1500,'1.PrepList'!$H$2:$H$1500,"")&amp;"",""))</f>
        <v/>
      </c>
      <c r="D2239" s="638" t="str">
        <f>IF($C2239="","",IFERROR(_xlfn.XLOOKUP($C2239,'1.PrepList'!$I$2:$I$1500,'1.PrepList'!$J$2:$J$1500,"")&amp;"",""))</f>
        <v/>
      </c>
      <c r="E2239" s="638" t="str">
        <f>IF($C2239="","",IFERROR(_xlfn.XLOOKUP($C2239,'1.PrepList'!$I$2:$I$1500,'1.PrepList'!$N$2:$N$1500,"")&amp;"",""))</f>
        <v/>
      </c>
      <c r="F2239" s="638" t="str">
        <f>IF($C2239="","",IFERROR(_xlfn.XLOOKUP($C2239,'1.PrepList'!$I$2:$I$1500,'1.PrepList'!$K$2:$K$1500,"")&amp;"",""))</f>
        <v/>
      </c>
      <c r="H2239" s="644" t="str">
        <f>IF($C2239="","",IFERROR(IF(_xlfn.XLOOKUP($C2239,tbl_StartedStatus[Bold ID],tbl_StartedStatus[Started])="Started","Yes",IF(_xlfn.XLOOKUP($C2239,tbl_StartedStatus[Bold ID],tbl_StartedStatus[Started])="No Show","No Show","")),""))</f>
        <v/>
      </c>
    </row>
    <row r="2240" spans="1:8" ht="15" customHeight="1" thickBot="1">
      <c r="A2240" s="38" t="str">
        <f>IF($C2240="","",IFERROR(_xlfn.XLOOKUP($C2240,'1.PrepList'!$I$2:$I$1500,'1.PrepList'!$G$2:$G$1500,"")&amp;"",""))</f>
        <v/>
      </c>
      <c r="B2240" s="638" t="str">
        <f>IF($C2240="","",IFERROR(_xlfn.XLOOKUP($C2240,'1.PrepList'!$I$2:$I$1500,'1.PrepList'!$H$2:$H$1500,"")&amp;"",""))</f>
        <v/>
      </c>
      <c r="D2240" s="638" t="str">
        <f>IF($C2240="","",IFERROR(_xlfn.XLOOKUP($C2240,'1.PrepList'!$I$2:$I$1500,'1.PrepList'!$J$2:$J$1500,"")&amp;"",""))</f>
        <v/>
      </c>
      <c r="E2240" s="638" t="str">
        <f>IF($C2240="","",IFERROR(_xlfn.XLOOKUP($C2240,'1.PrepList'!$I$2:$I$1500,'1.PrepList'!$N$2:$N$1500,"")&amp;"",""))</f>
        <v/>
      </c>
      <c r="F2240" s="638" t="str">
        <f>IF($C2240="","",IFERROR(_xlfn.XLOOKUP($C2240,'1.PrepList'!$I$2:$I$1500,'1.PrepList'!$K$2:$K$1500,"")&amp;"",""))</f>
        <v/>
      </c>
      <c r="H2240" s="644" t="str">
        <f>IF($C2240="","",IFERROR(IF(_xlfn.XLOOKUP($C2240,tbl_StartedStatus[Bold ID],tbl_StartedStatus[Started])="Started","Yes",IF(_xlfn.XLOOKUP($C2240,tbl_StartedStatus[Bold ID],tbl_StartedStatus[Started])="No Show","No Show","")),""))</f>
        <v/>
      </c>
    </row>
    <row r="2241" spans="1:8" ht="15" customHeight="1" thickBot="1">
      <c r="A2241" s="38" t="str">
        <f>IF($C2241="","",IFERROR(_xlfn.XLOOKUP($C2241,'1.PrepList'!$I$2:$I$1500,'1.PrepList'!$G$2:$G$1500,"")&amp;"",""))</f>
        <v/>
      </c>
      <c r="B2241" s="638" t="str">
        <f>IF($C2241="","",IFERROR(_xlfn.XLOOKUP($C2241,'1.PrepList'!$I$2:$I$1500,'1.PrepList'!$H$2:$H$1500,"")&amp;"",""))</f>
        <v/>
      </c>
      <c r="D2241" s="638" t="str">
        <f>IF($C2241="","",IFERROR(_xlfn.XLOOKUP($C2241,'1.PrepList'!$I$2:$I$1500,'1.PrepList'!$J$2:$J$1500,"")&amp;"",""))</f>
        <v/>
      </c>
      <c r="E2241" s="638" t="str">
        <f>IF($C2241="","",IFERROR(_xlfn.XLOOKUP($C2241,'1.PrepList'!$I$2:$I$1500,'1.PrepList'!$N$2:$N$1500,"")&amp;"",""))</f>
        <v/>
      </c>
      <c r="F2241" s="638" t="str">
        <f>IF($C2241="","",IFERROR(_xlfn.XLOOKUP($C2241,'1.PrepList'!$I$2:$I$1500,'1.PrepList'!$K$2:$K$1500,"")&amp;"",""))</f>
        <v/>
      </c>
      <c r="H2241" s="644" t="str">
        <f>IF($C2241="","",IFERROR(IF(_xlfn.XLOOKUP($C2241,tbl_StartedStatus[Bold ID],tbl_StartedStatus[Started])="Started","Yes",IF(_xlfn.XLOOKUP($C2241,tbl_StartedStatus[Bold ID],tbl_StartedStatus[Started])="No Show","No Show","")),""))</f>
        <v/>
      </c>
    </row>
    <row r="2242" spans="1:8" ht="15" customHeight="1" thickBot="1">
      <c r="A2242" s="38" t="str">
        <f>IF($C2242="","",IFERROR(_xlfn.XLOOKUP($C2242,'1.PrepList'!$I$2:$I$1500,'1.PrepList'!$G$2:$G$1500,"")&amp;"",""))</f>
        <v/>
      </c>
      <c r="B2242" s="638" t="str">
        <f>IF($C2242="","",IFERROR(_xlfn.XLOOKUP($C2242,'1.PrepList'!$I$2:$I$1500,'1.PrepList'!$H$2:$H$1500,"")&amp;"",""))</f>
        <v/>
      </c>
      <c r="D2242" s="638" t="str">
        <f>IF($C2242="","",IFERROR(_xlfn.XLOOKUP($C2242,'1.PrepList'!$I$2:$I$1500,'1.PrepList'!$J$2:$J$1500,"")&amp;"",""))</f>
        <v/>
      </c>
      <c r="E2242" s="638" t="str">
        <f>IF($C2242="","",IFERROR(_xlfn.XLOOKUP($C2242,'1.PrepList'!$I$2:$I$1500,'1.PrepList'!$N$2:$N$1500,"")&amp;"",""))</f>
        <v/>
      </c>
      <c r="F2242" s="638" t="str">
        <f>IF($C2242="","",IFERROR(_xlfn.XLOOKUP($C2242,'1.PrepList'!$I$2:$I$1500,'1.PrepList'!$K$2:$K$1500,"")&amp;"",""))</f>
        <v/>
      </c>
      <c r="H2242" s="644" t="str">
        <f>IF($C2242="","",IFERROR(IF(_xlfn.XLOOKUP($C2242,tbl_StartedStatus[Bold ID],tbl_StartedStatus[Started])="Started","Yes",IF(_xlfn.XLOOKUP($C2242,tbl_StartedStatus[Bold ID],tbl_StartedStatus[Started])="No Show","No Show","")),""))</f>
        <v/>
      </c>
    </row>
    <row r="2243" spans="1:8" ht="15" customHeight="1" thickBot="1">
      <c r="A2243" s="38" t="str">
        <f>IF($C2243="","",IFERROR(_xlfn.XLOOKUP($C2243,'1.PrepList'!$I$2:$I$1500,'1.PrepList'!$G$2:$G$1500,"")&amp;"",""))</f>
        <v/>
      </c>
      <c r="B2243" s="638" t="str">
        <f>IF($C2243="","",IFERROR(_xlfn.XLOOKUP($C2243,'1.PrepList'!$I$2:$I$1500,'1.PrepList'!$H$2:$H$1500,"")&amp;"",""))</f>
        <v/>
      </c>
      <c r="D2243" s="638" t="str">
        <f>IF($C2243="","",IFERROR(_xlfn.XLOOKUP($C2243,'1.PrepList'!$I$2:$I$1500,'1.PrepList'!$J$2:$J$1500,"")&amp;"",""))</f>
        <v/>
      </c>
      <c r="E2243" s="638" t="str">
        <f>IF($C2243="","",IFERROR(_xlfn.XLOOKUP($C2243,'1.PrepList'!$I$2:$I$1500,'1.PrepList'!$N$2:$N$1500,"")&amp;"",""))</f>
        <v/>
      </c>
      <c r="F2243" s="638" t="str">
        <f>IF($C2243="","",IFERROR(_xlfn.XLOOKUP($C2243,'1.PrepList'!$I$2:$I$1500,'1.PrepList'!$K$2:$K$1500,"")&amp;"",""))</f>
        <v/>
      </c>
      <c r="H2243" s="644" t="str">
        <f>IF($C2243="","",IFERROR(IF(_xlfn.XLOOKUP($C2243,tbl_StartedStatus[Bold ID],tbl_StartedStatus[Started])="Started","Yes",IF(_xlfn.XLOOKUP($C2243,tbl_StartedStatus[Bold ID],tbl_StartedStatus[Started])="No Show","No Show","")),""))</f>
        <v/>
      </c>
    </row>
    <row r="2244" spans="1:8" ht="15" customHeight="1" thickBot="1">
      <c r="A2244" s="38" t="str">
        <f>IF($C2244="","",IFERROR(_xlfn.XLOOKUP($C2244,'1.PrepList'!$I$2:$I$1500,'1.PrepList'!$G$2:$G$1500,"")&amp;"",""))</f>
        <v/>
      </c>
      <c r="B2244" s="638" t="str">
        <f>IF($C2244="","",IFERROR(_xlfn.XLOOKUP($C2244,'1.PrepList'!$I$2:$I$1500,'1.PrepList'!$H$2:$H$1500,"")&amp;"",""))</f>
        <v/>
      </c>
      <c r="D2244" s="638" t="str">
        <f>IF($C2244="","",IFERROR(_xlfn.XLOOKUP($C2244,'1.PrepList'!$I$2:$I$1500,'1.PrepList'!$J$2:$J$1500,"")&amp;"",""))</f>
        <v/>
      </c>
      <c r="E2244" s="638" t="str">
        <f>IF($C2244="","",IFERROR(_xlfn.XLOOKUP($C2244,'1.PrepList'!$I$2:$I$1500,'1.PrepList'!$N$2:$N$1500,"")&amp;"",""))</f>
        <v/>
      </c>
      <c r="F2244" s="638" t="str">
        <f>IF($C2244="","",IFERROR(_xlfn.XLOOKUP($C2244,'1.PrepList'!$I$2:$I$1500,'1.PrepList'!$K$2:$K$1500,"")&amp;"",""))</f>
        <v/>
      </c>
      <c r="H2244" s="644" t="str">
        <f>IF($C2244="","",IFERROR(IF(_xlfn.XLOOKUP($C2244,tbl_StartedStatus[Bold ID],tbl_StartedStatus[Started])="Started","Yes",IF(_xlfn.XLOOKUP($C2244,tbl_StartedStatus[Bold ID],tbl_StartedStatus[Started])="No Show","No Show","")),""))</f>
        <v/>
      </c>
    </row>
    <row r="2245" spans="1:8" ht="15" customHeight="1" thickBot="1">
      <c r="A2245" s="38" t="str">
        <f>IF($C2245="","",IFERROR(_xlfn.XLOOKUP($C2245,'1.PrepList'!$I$2:$I$1500,'1.PrepList'!$G$2:$G$1500,"")&amp;"",""))</f>
        <v/>
      </c>
      <c r="B2245" s="638" t="str">
        <f>IF($C2245="","",IFERROR(_xlfn.XLOOKUP($C2245,'1.PrepList'!$I$2:$I$1500,'1.PrepList'!$H$2:$H$1500,"")&amp;"",""))</f>
        <v/>
      </c>
      <c r="D2245" s="638" t="str">
        <f>IF($C2245="","",IFERROR(_xlfn.XLOOKUP($C2245,'1.PrepList'!$I$2:$I$1500,'1.PrepList'!$J$2:$J$1500,"")&amp;"",""))</f>
        <v/>
      </c>
      <c r="E2245" s="638" t="str">
        <f>IF($C2245="","",IFERROR(_xlfn.XLOOKUP($C2245,'1.PrepList'!$I$2:$I$1500,'1.PrepList'!$N$2:$N$1500,"")&amp;"",""))</f>
        <v/>
      </c>
      <c r="F2245" s="638" t="str">
        <f>IF($C2245="","",IFERROR(_xlfn.XLOOKUP($C2245,'1.PrepList'!$I$2:$I$1500,'1.PrepList'!$K$2:$K$1500,"")&amp;"",""))</f>
        <v/>
      </c>
      <c r="H2245" s="644" t="str">
        <f>IF($C2245="","",IFERROR(IF(_xlfn.XLOOKUP($C2245,tbl_StartedStatus[Bold ID],tbl_StartedStatus[Started])="Started","Yes",IF(_xlfn.XLOOKUP($C2245,tbl_StartedStatus[Bold ID],tbl_StartedStatus[Started])="No Show","No Show","")),""))</f>
        <v/>
      </c>
    </row>
    <row r="2246" spans="1:8" ht="15" customHeight="1" thickBot="1">
      <c r="A2246" s="38" t="str">
        <f>IF($C2246="","",IFERROR(_xlfn.XLOOKUP($C2246,'1.PrepList'!$I$2:$I$1500,'1.PrepList'!$G$2:$G$1500,"")&amp;"",""))</f>
        <v/>
      </c>
      <c r="B2246" s="638" t="str">
        <f>IF($C2246="","",IFERROR(_xlfn.XLOOKUP($C2246,'1.PrepList'!$I$2:$I$1500,'1.PrepList'!$H$2:$H$1500,"")&amp;"",""))</f>
        <v/>
      </c>
      <c r="D2246" s="638" t="str">
        <f>IF($C2246="","",IFERROR(_xlfn.XLOOKUP($C2246,'1.PrepList'!$I$2:$I$1500,'1.PrepList'!$J$2:$J$1500,"")&amp;"",""))</f>
        <v/>
      </c>
      <c r="E2246" s="638" t="str">
        <f>IF($C2246="","",IFERROR(_xlfn.XLOOKUP($C2246,'1.PrepList'!$I$2:$I$1500,'1.PrepList'!$N$2:$N$1500,"")&amp;"",""))</f>
        <v/>
      </c>
      <c r="F2246" s="638" t="str">
        <f>IF($C2246="","",IFERROR(_xlfn.XLOOKUP($C2246,'1.PrepList'!$I$2:$I$1500,'1.PrepList'!$K$2:$K$1500,"")&amp;"",""))</f>
        <v/>
      </c>
      <c r="H2246" s="644" t="str">
        <f>IF($C2246="","",IFERROR(IF(_xlfn.XLOOKUP($C2246,tbl_StartedStatus[Bold ID],tbl_StartedStatus[Started])="Started","Yes",IF(_xlfn.XLOOKUP($C2246,tbl_StartedStatus[Bold ID],tbl_StartedStatus[Started])="No Show","No Show","")),""))</f>
        <v/>
      </c>
    </row>
    <row r="2247" spans="1:8" ht="15" customHeight="1" thickBot="1">
      <c r="A2247" s="38" t="str">
        <f>IF($C2247="","",IFERROR(_xlfn.XLOOKUP($C2247,'1.PrepList'!$I$2:$I$1500,'1.PrepList'!$G$2:$G$1500,"")&amp;"",""))</f>
        <v/>
      </c>
      <c r="B2247" s="638" t="str">
        <f>IF($C2247="","",IFERROR(_xlfn.XLOOKUP($C2247,'1.PrepList'!$I$2:$I$1500,'1.PrepList'!$H$2:$H$1500,"")&amp;"",""))</f>
        <v/>
      </c>
      <c r="D2247" s="638" t="str">
        <f>IF($C2247="","",IFERROR(_xlfn.XLOOKUP($C2247,'1.PrepList'!$I$2:$I$1500,'1.PrepList'!$J$2:$J$1500,"")&amp;"",""))</f>
        <v/>
      </c>
      <c r="E2247" s="638" t="str">
        <f>IF($C2247="","",IFERROR(_xlfn.XLOOKUP($C2247,'1.PrepList'!$I$2:$I$1500,'1.PrepList'!$N$2:$N$1500,"")&amp;"",""))</f>
        <v/>
      </c>
      <c r="F2247" s="638" t="str">
        <f>IF($C2247="","",IFERROR(_xlfn.XLOOKUP($C2247,'1.PrepList'!$I$2:$I$1500,'1.PrepList'!$K$2:$K$1500,"")&amp;"",""))</f>
        <v/>
      </c>
      <c r="H2247" s="644" t="str">
        <f>IF($C2247="","",IFERROR(IF(_xlfn.XLOOKUP($C2247,tbl_StartedStatus[Bold ID],tbl_StartedStatus[Started])="Started","Yes",IF(_xlfn.XLOOKUP($C2247,tbl_StartedStatus[Bold ID],tbl_StartedStatus[Started])="No Show","No Show","")),""))</f>
        <v/>
      </c>
    </row>
    <row r="2248" spans="1:8" ht="15" customHeight="1" thickBot="1">
      <c r="A2248" s="38" t="str">
        <f>IF($C2248="","",IFERROR(_xlfn.XLOOKUP($C2248,'1.PrepList'!$I$2:$I$1500,'1.PrepList'!$G$2:$G$1500,"")&amp;"",""))</f>
        <v/>
      </c>
      <c r="B2248" s="638" t="str">
        <f>IF($C2248="","",IFERROR(_xlfn.XLOOKUP($C2248,'1.PrepList'!$I$2:$I$1500,'1.PrepList'!$H$2:$H$1500,"")&amp;"",""))</f>
        <v/>
      </c>
      <c r="D2248" s="638" t="str">
        <f>IF($C2248="","",IFERROR(_xlfn.XLOOKUP($C2248,'1.PrepList'!$I$2:$I$1500,'1.PrepList'!$J$2:$J$1500,"")&amp;"",""))</f>
        <v/>
      </c>
      <c r="E2248" s="638" t="str">
        <f>IF($C2248="","",IFERROR(_xlfn.XLOOKUP($C2248,'1.PrepList'!$I$2:$I$1500,'1.PrepList'!$N$2:$N$1500,"")&amp;"",""))</f>
        <v/>
      </c>
      <c r="F2248" s="638" t="str">
        <f>IF($C2248="","",IFERROR(_xlfn.XLOOKUP($C2248,'1.PrepList'!$I$2:$I$1500,'1.PrepList'!$K$2:$K$1500,"")&amp;"",""))</f>
        <v/>
      </c>
      <c r="H2248" s="644" t="str">
        <f>IF($C2248="","",IFERROR(IF(_xlfn.XLOOKUP($C2248,tbl_StartedStatus[Bold ID],tbl_StartedStatus[Started])="Started","Yes",IF(_xlfn.XLOOKUP($C2248,tbl_StartedStatus[Bold ID],tbl_StartedStatus[Started])="No Show","No Show","")),""))</f>
        <v/>
      </c>
    </row>
    <row r="2249" spans="1:8" ht="15" customHeight="1" thickBot="1">
      <c r="A2249" s="38" t="str">
        <f>IF($C2249="","",IFERROR(_xlfn.XLOOKUP($C2249,'1.PrepList'!$I$2:$I$1500,'1.PrepList'!$G$2:$G$1500,"")&amp;"",""))</f>
        <v/>
      </c>
      <c r="B2249" s="638" t="str">
        <f>IF($C2249="","",IFERROR(_xlfn.XLOOKUP($C2249,'1.PrepList'!$I$2:$I$1500,'1.PrepList'!$H$2:$H$1500,"")&amp;"",""))</f>
        <v/>
      </c>
      <c r="D2249" s="638" t="str">
        <f>IF($C2249="","",IFERROR(_xlfn.XLOOKUP($C2249,'1.PrepList'!$I$2:$I$1500,'1.PrepList'!$J$2:$J$1500,"")&amp;"",""))</f>
        <v/>
      </c>
      <c r="E2249" s="638" t="str">
        <f>IF($C2249="","",IFERROR(_xlfn.XLOOKUP($C2249,'1.PrepList'!$I$2:$I$1500,'1.PrepList'!$N$2:$N$1500,"")&amp;"",""))</f>
        <v/>
      </c>
      <c r="F2249" s="638" t="str">
        <f>IF($C2249="","",IFERROR(_xlfn.XLOOKUP($C2249,'1.PrepList'!$I$2:$I$1500,'1.PrepList'!$K$2:$K$1500,"")&amp;"",""))</f>
        <v/>
      </c>
      <c r="H2249" s="644" t="str">
        <f>IF($C2249="","",IFERROR(IF(_xlfn.XLOOKUP($C2249,tbl_StartedStatus[Bold ID],tbl_StartedStatus[Started])="Started","Yes",IF(_xlfn.XLOOKUP($C2249,tbl_StartedStatus[Bold ID],tbl_StartedStatus[Started])="No Show","No Show","")),""))</f>
        <v/>
      </c>
    </row>
    <row r="2250" spans="1:8" ht="15" customHeight="1" thickBot="1">
      <c r="A2250" s="38" t="str">
        <f>IF($C2250="","",IFERROR(_xlfn.XLOOKUP($C2250,'1.PrepList'!$I$2:$I$1500,'1.PrepList'!$G$2:$G$1500,"")&amp;"",""))</f>
        <v/>
      </c>
      <c r="B2250" s="638" t="str">
        <f>IF($C2250="","",IFERROR(_xlfn.XLOOKUP($C2250,'1.PrepList'!$I$2:$I$1500,'1.PrepList'!$H$2:$H$1500,"")&amp;"",""))</f>
        <v/>
      </c>
      <c r="D2250" s="638" t="str">
        <f>IF($C2250="","",IFERROR(_xlfn.XLOOKUP($C2250,'1.PrepList'!$I$2:$I$1500,'1.PrepList'!$J$2:$J$1500,"")&amp;"",""))</f>
        <v/>
      </c>
      <c r="E2250" s="638" t="str">
        <f>IF($C2250="","",IFERROR(_xlfn.XLOOKUP($C2250,'1.PrepList'!$I$2:$I$1500,'1.PrepList'!$N$2:$N$1500,"")&amp;"",""))</f>
        <v/>
      </c>
      <c r="F2250" s="638" t="str">
        <f>IF($C2250="","",IFERROR(_xlfn.XLOOKUP($C2250,'1.PrepList'!$I$2:$I$1500,'1.PrepList'!$K$2:$K$1500,"")&amp;"",""))</f>
        <v/>
      </c>
      <c r="H2250" s="644" t="str">
        <f>IF($C2250="","",IFERROR(IF(_xlfn.XLOOKUP($C2250,tbl_StartedStatus[Bold ID],tbl_StartedStatus[Started])="Started","Yes",IF(_xlfn.XLOOKUP($C2250,tbl_StartedStatus[Bold ID],tbl_StartedStatus[Started])="No Show","No Show","")),""))</f>
        <v/>
      </c>
    </row>
    <row r="2251" spans="1:8" ht="15" customHeight="1" thickBot="1">
      <c r="A2251" s="38" t="str">
        <f>IF($C2251="","",IFERROR(_xlfn.XLOOKUP($C2251,'1.PrepList'!$I$2:$I$1500,'1.PrepList'!$G$2:$G$1500,"")&amp;"",""))</f>
        <v/>
      </c>
      <c r="B2251" s="638" t="str">
        <f>IF($C2251="","",IFERROR(_xlfn.XLOOKUP($C2251,'1.PrepList'!$I$2:$I$1500,'1.PrepList'!$H$2:$H$1500,"")&amp;"",""))</f>
        <v/>
      </c>
      <c r="D2251" s="638" t="str">
        <f>IF($C2251="","",IFERROR(_xlfn.XLOOKUP($C2251,'1.PrepList'!$I$2:$I$1500,'1.PrepList'!$J$2:$J$1500,"")&amp;"",""))</f>
        <v/>
      </c>
      <c r="E2251" s="638" t="str">
        <f>IF($C2251="","",IFERROR(_xlfn.XLOOKUP($C2251,'1.PrepList'!$I$2:$I$1500,'1.PrepList'!$N$2:$N$1500,"")&amp;"",""))</f>
        <v/>
      </c>
      <c r="F2251" s="638" t="str">
        <f>IF($C2251="","",IFERROR(_xlfn.XLOOKUP($C2251,'1.PrepList'!$I$2:$I$1500,'1.PrepList'!$K$2:$K$1500,"")&amp;"",""))</f>
        <v/>
      </c>
      <c r="H2251" s="644" t="str">
        <f>IF($C2251="","",IFERROR(IF(_xlfn.XLOOKUP($C2251,tbl_StartedStatus[Bold ID],tbl_StartedStatus[Started])="Started","Yes",IF(_xlfn.XLOOKUP($C2251,tbl_StartedStatus[Bold ID],tbl_StartedStatus[Started])="No Show","No Show","")),""))</f>
        <v/>
      </c>
    </row>
    <row r="2252" spans="1:8" ht="15" customHeight="1" thickBot="1">
      <c r="A2252" s="38" t="str">
        <f>IF($C2252="","",IFERROR(_xlfn.XLOOKUP($C2252,'1.PrepList'!$I$2:$I$1500,'1.PrepList'!$G$2:$G$1500,"")&amp;"",""))</f>
        <v/>
      </c>
      <c r="B2252" s="638" t="str">
        <f>IF($C2252="","",IFERROR(_xlfn.XLOOKUP($C2252,'1.PrepList'!$I$2:$I$1500,'1.PrepList'!$H$2:$H$1500,"")&amp;"",""))</f>
        <v/>
      </c>
      <c r="D2252" s="638" t="str">
        <f>IF($C2252="","",IFERROR(_xlfn.XLOOKUP($C2252,'1.PrepList'!$I$2:$I$1500,'1.PrepList'!$J$2:$J$1500,"")&amp;"",""))</f>
        <v/>
      </c>
      <c r="E2252" s="638" t="str">
        <f>IF($C2252="","",IFERROR(_xlfn.XLOOKUP($C2252,'1.PrepList'!$I$2:$I$1500,'1.PrepList'!$N$2:$N$1500,"")&amp;"",""))</f>
        <v/>
      </c>
      <c r="F2252" s="638" t="str">
        <f>IF($C2252="","",IFERROR(_xlfn.XLOOKUP($C2252,'1.PrepList'!$I$2:$I$1500,'1.PrepList'!$K$2:$K$1500,"")&amp;"",""))</f>
        <v/>
      </c>
      <c r="H2252" s="644" t="str">
        <f>IF($C2252="","",IFERROR(IF(_xlfn.XLOOKUP($C2252,tbl_StartedStatus[Bold ID],tbl_StartedStatus[Started])="Started","Yes",IF(_xlfn.XLOOKUP($C2252,tbl_StartedStatus[Bold ID],tbl_StartedStatus[Started])="No Show","No Show","")),""))</f>
        <v/>
      </c>
    </row>
    <row r="2253" spans="1:8" ht="15" customHeight="1" thickBot="1">
      <c r="A2253" s="38" t="str">
        <f>IF($C2253="","",IFERROR(_xlfn.XLOOKUP($C2253,'1.PrepList'!$I$2:$I$1500,'1.PrepList'!$G$2:$G$1500,"")&amp;"",""))</f>
        <v/>
      </c>
      <c r="B2253" s="638" t="str">
        <f>IF($C2253="","",IFERROR(_xlfn.XLOOKUP($C2253,'1.PrepList'!$I$2:$I$1500,'1.PrepList'!$H$2:$H$1500,"")&amp;"",""))</f>
        <v/>
      </c>
      <c r="D2253" s="638" t="str">
        <f>IF($C2253="","",IFERROR(_xlfn.XLOOKUP($C2253,'1.PrepList'!$I$2:$I$1500,'1.PrepList'!$J$2:$J$1500,"")&amp;"",""))</f>
        <v/>
      </c>
      <c r="E2253" s="638" t="str">
        <f>IF($C2253="","",IFERROR(_xlfn.XLOOKUP($C2253,'1.PrepList'!$I$2:$I$1500,'1.PrepList'!$N$2:$N$1500,"")&amp;"",""))</f>
        <v/>
      </c>
      <c r="F2253" s="638" t="str">
        <f>IF($C2253="","",IFERROR(_xlfn.XLOOKUP($C2253,'1.PrepList'!$I$2:$I$1500,'1.PrepList'!$K$2:$K$1500,"")&amp;"",""))</f>
        <v/>
      </c>
      <c r="H2253" s="644" t="str">
        <f>IF($C2253="","",IFERROR(IF(_xlfn.XLOOKUP($C2253,tbl_StartedStatus[Bold ID],tbl_StartedStatus[Started])="Started","Yes",IF(_xlfn.XLOOKUP($C2253,tbl_StartedStatus[Bold ID],tbl_StartedStatus[Started])="No Show","No Show","")),""))</f>
        <v/>
      </c>
    </row>
    <row r="2254" spans="1:8" ht="15" customHeight="1" thickBot="1">
      <c r="A2254" s="38" t="str">
        <f>IF($C2254="","",IFERROR(_xlfn.XLOOKUP($C2254,'1.PrepList'!$I$2:$I$1500,'1.PrepList'!$G$2:$G$1500,"")&amp;"",""))</f>
        <v/>
      </c>
      <c r="B2254" s="638" t="str">
        <f>IF($C2254="","",IFERROR(_xlfn.XLOOKUP($C2254,'1.PrepList'!$I$2:$I$1500,'1.PrepList'!$H$2:$H$1500,"")&amp;"",""))</f>
        <v/>
      </c>
      <c r="D2254" s="638" t="str">
        <f>IF($C2254="","",IFERROR(_xlfn.XLOOKUP($C2254,'1.PrepList'!$I$2:$I$1500,'1.PrepList'!$J$2:$J$1500,"")&amp;"",""))</f>
        <v/>
      </c>
      <c r="E2254" s="638" t="str">
        <f>IF($C2254="","",IFERROR(_xlfn.XLOOKUP($C2254,'1.PrepList'!$I$2:$I$1500,'1.PrepList'!$N$2:$N$1500,"")&amp;"",""))</f>
        <v/>
      </c>
      <c r="F2254" s="638" t="str">
        <f>IF($C2254="","",IFERROR(_xlfn.XLOOKUP($C2254,'1.PrepList'!$I$2:$I$1500,'1.PrepList'!$K$2:$K$1500,"")&amp;"",""))</f>
        <v/>
      </c>
      <c r="H2254" s="644" t="str">
        <f>IF($C2254="","",IFERROR(IF(_xlfn.XLOOKUP($C2254,tbl_StartedStatus[Bold ID],tbl_StartedStatus[Started])="Started","Yes",IF(_xlfn.XLOOKUP($C2254,tbl_StartedStatus[Bold ID],tbl_StartedStatus[Started])="No Show","No Show","")),""))</f>
        <v/>
      </c>
    </row>
    <row r="2255" spans="1:8" ht="15" customHeight="1" thickBot="1">
      <c r="A2255" s="38" t="str">
        <f>IF($C2255="","",IFERROR(_xlfn.XLOOKUP($C2255,'1.PrepList'!$I$2:$I$1500,'1.PrepList'!$G$2:$G$1500,"")&amp;"",""))</f>
        <v/>
      </c>
      <c r="B2255" s="638" t="str">
        <f>IF($C2255="","",IFERROR(_xlfn.XLOOKUP($C2255,'1.PrepList'!$I$2:$I$1500,'1.PrepList'!$H$2:$H$1500,"")&amp;"",""))</f>
        <v/>
      </c>
      <c r="D2255" s="638" t="str">
        <f>IF($C2255="","",IFERROR(_xlfn.XLOOKUP($C2255,'1.PrepList'!$I$2:$I$1500,'1.PrepList'!$J$2:$J$1500,"")&amp;"",""))</f>
        <v/>
      </c>
      <c r="E2255" s="638" t="str">
        <f>IF($C2255="","",IFERROR(_xlfn.XLOOKUP($C2255,'1.PrepList'!$I$2:$I$1500,'1.PrepList'!$N$2:$N$1500,"")&amp;"",""))</f>
        <v/>
      </c>
      <c r="F2255" s="638" t="str">
        <f>IF($C2255="","",IFERROR(_xlfn.XLOOKUP($C2255,'1.PrepList'!$I$2:$I$1500,'1.PrepList'!$K$2:$K$1500,"")&amp;"",""))</f>
        <v/>
      </c>
      <c r="H2255" s="644" t="str">
        <f>IF($C2255="","",IFERROR(IF(_xlfn.XLOOKUP($C2255,tbl_StartedStatus[Bold ID],tbl_StartedStatus[Started])="Started","Yes",IF(_xlfn.XLOOKUP($C2255,tbl_StartedStatus[Bold ID],tbl_StartedStatus[Started])="No Show","No Show","")),""))</f>
        <v/>
      </c>
    </row>
    <row r="2256" spans="1:8" ht="15" customHeight="1" thickBot="1">
      <c r="A2256" s="38" t="str">
        <f>IF($C2256="","",IFERROR(_xlfn.XLOOKUP($C2256,'1.PrepList'!$I$2:$I$1500,'1.PrepList'!$G$2:$G$1500,"")&amp;"",""))</f>
        <v/>
      </c>
      <c r="B2256" s="638" t="str">
        <f>IF($C2256="","",IFERROR(_xlfn.XLOOKUP($C2256,'1.PrepList'!$I$2:$I$1500,'1.PrepList'!$H$2:$H$1500,"")&amp;"",""))</f>
        <v/>
      </c>
      <c r="D2256" s="638" t="str">
        <f>IF($C2256="","",IFERROR(_xlfn.XLOOKUP($C2256,'1.PrepList'!$I$2:$I$1500,'1.PrepList'!$J$2:$J$1500,"")&amp;"",""))</f>
        <v/>
      </c>
      <c r="E2256" s="638" t="str">
        <f>IF($C2256="","",IFERROR(_xlfn.XLOOKUP($C2256,'1.PrepList'!$I$2:$I$1500,'1.PrepList'!$N$2:$N$1500,"")&amp;"",""))</f>
        <v/>
      </c>
      <c r="F2256" s="638" t="str">
        <f>IF($C2256="","",IFERROR(_xlfn.XLOOKUP($C2256,'1.PrepList'!$I$2:$I$1500,'1.PrepList'!$K$2:$K$1500,"")&amp;"",""))</f>
        <v/>
      </c>
      <c r="H2256" s="644" t="str">
        <f>IF($C2256="","",IFERROR(IF(_xlfn.XLOOKUP($C2256,tbl_StartedStatus[Bold ID],tbl_StartedStatus[Started])="Started","Yes",IF(_xlfn.XLOOKUP($C2256,tbl_StartedStatus[Bold ID],tbl_StartedStatus[Started])="No Show","No Show","")),""))</f>
        <v/>
      </c>
    </row>
    <row r="2257" spans="1:8" ht="15" customHeight="1" thickBot="1">
      <c r="A2257" s="38" t="str">
        <f>IF($C2257="","",IFERROR(_xlfn.XLOOKUP($C2257,'1.PrepList'!$I$2:$I$1500,'1.PrepList'!$G$2:$G$1500,"")&amp;"",""))</f>
        <v/>
      </c>
      <c r="B2257" s="638" t="str">
        <f>IF($C2257="","",IFERROR(_xlfn.XLOOKUP($C2257,'1.PrepList'!$I$2:$I$1500,'1.PrepList'!$H$2:$H$1500,"")&amp;"",""))</f>
        <v/>
      </c>
      <c r="D2257" s="638" t="str">
        <f>IF($C2257="","",IFERROR(_xlfn.XLOOKUP($C2257,'1.PrepList'!$I$2:$I$1500,'1.PrepList'!$J$2:$J$1500,"")&amp;"",""))</f>
        <v/>
      </c>
      <c r="E2257" s="638" t="str">
        <f>IF($C2257="","",IFERROR(_xlfn.XLOOKUP($C2257,'1.PrepList'!$I$2:$I$1500,'1.PrepList'!$N$2:$N$1500,"")&amp;"",""))</f>
        <v/>
      </c>
      <c r="F2257" s="638" t="str">
        <f>IF($C2257="","",IFERROR(_xlfn.XLOOKUP($C2257,'1.PrepList'!$I$2:$I$1500,'1.PrepList'!$K$2:$K$1500,"")&amp;"",""))</f>
        <v/>
      </c>
      <c r="H2257" s="644" t="str">
        <f>IF($C2257="","",IFERROR(IF(_xlfn.XLOOKUP($C2257,tbl_StartedStatus[Bold ID],tbl_StartedStatus[Started])="Started","Yes",IF(_xlfn.XLOOKUP($C2257,tbl_StartedStatus[Bold ID],tbl_StartedStatus[Started])="No Show","No Show","")),""))</f>
        <v/>
      </c>
    </row>
    <row r="2258" spans="1:8" ht="15" customHeight="1" thickBot="1">
      <c r="A2258" s="38" t="str">
        <f>IF($C2258="","",IFERROR(_xlfn.XLOOKUP($C2258,'1.PrepList'!$I$2:$I$1500,'1.PrepList'!$G$2:$G$1500,"")&amp;"",""))</f>
        <v/>
      </c>
      <c r="B2258" s="638" t="str">
        <f>IF($C2258="","",IFERROR(_xlfn.XLOOKUP($C2258,'1.PrepList'!$I$2:$I$1500,'1.PrepList'!$H$2:$H$1500,"")&amp;"",""))</f>
        <v/>
      </c>
      <c r="D2258" s="638" t="str">
        <f>IF($C2258="","",IFERROR(_xlfn.XLOOKUP($C2258,'1.PrepList'!$I$2:$I$1500,'1.PrepList'!$J$2:$J$1500,"")&amp;"",""))</f>
        <v/>
      </c>
      <c r="E2258" s="638" t="str">
        <f>IF($C2258="","",IFERROR(_xlfn.XLOOKUP($C2258,'1.PrepList'!$I$2:$I$1500,'1.PrepList'!$N$2:$N$1500,"")&amp;"",""))</f>
        <v/>
      </c>
      <c r="F2258" s="638" t="str">
        <f>IF($C2258="","",IFERROR(_xlfn.XLOOKUP($C2258,'1.PrepList'!$I$2:$I$1500,'1.PrepList'!$K$2:$K$1500,"")&amp;"",""))</f>
        <v/>
      </c>
      <c r="H2258" s="644" t="str">
        <f>IF($C2258="","",IFERROR(IF(_xlfn.XLOOKUP($C2258,tbl_StartedStatus[Bold ID],tbl_StartedStatus[Started])="Started","Yes",IF(_xlfn.XLOOKUP($C2258,tbl_StartedStatus[Bold ID],tbl_StartedStatus[Started])="No Show","No Show","")),""))</f>
        <v/>
      </c>
    </row>
    <row r="2259" spans="1:8" ht="15" customHeight="1" thickBot="1">
      <c r="A2259" s="38" t="str">
        <f>IF($C2259="","",IFERROR(_xlfn.XLOOKUP($C2259,'1.PrepList'!$I$2:$I$1500,'1.PrepList'!$G$2:$G$1500,"")&amp;"",""))</f>
        <v/>
      </c>
      <c r="B2259" s="638" t="str">
        <f>IF($C2259="","",IFERROR(_xlfn.XLOOKUP($C2259,'1.PrepList'!$I$2:$I$1500,'1.PrepList'!$H$2:$H$1500,"")&amp;"",""))</f>
        <v/>
      </c>
      <c r="D2259" s="638" t="str">
        <f>IF($C2259="","",IFERROR(_xlfn.XLOOKUP($C2259,'1.PrepList'!$I$2:$I$1500,'1.PrepList'!$J$2:$J$1500,"")&amp;"",""))</f>
        <v/>
      </c>
      <c r="E2259" s="638" t="str">
        <f>IF($C2259="","",IFERROR(_xlfn.XLOOKUP($C2259,'1.PrepList'!$I$2:$I$1500,'1.PrepList'!$N$2:$N$1500,"")&amp;"",""))</f>
        <v/>
      </c>
      <c r="F2259" s="638" t="str">
        <f>IF($C2259="","",IFERROR(_xlfn.XLOOKUP($C2259,'1.PrepList'!$I$2:$I$1500,'1.PrepList'!$K$2:$K$1500,"")&amp;"",""))</f>
        <v/>
      </c>
      <c r="H2259" s="644" t="str">
        <f>IF($C2259="","",IFERROR(IF(_xlfn.XLOOKUP($C2259,tbl_StartedStatus[Bold ID],tbl_StartedStatus[Started])="Started","Yes",IF(_xlfn.XLOOKUP($C2259,tbl_StartedStatus[Bold ID],tbl_StartedStatus[Started])="No Show","No Show","")),""))</f>
        <v/>
      </c>
    </row>
    <row r="2260" spans="1:8" ht="15" customHeight="1" thickBot="1">
      <c r="A2260" s="38" t="str">
        <f>IF($C2260="","",IFERROR(_xlfn.XLOOKUP($C2260,'1.PrepList'!$I$2:$I$1500,'1.PrepList'!$G$2:$G$1500,"")&amp;"",""))</f>
        <v/>
      </c>
      <c r="B2260" s="638" t="str">
        <f>IF($C2260="","",IFERROR(_xlfn.XLOOKUP($C2260,'1.PrepList'!$I$2:$I$1500,'1.PrepList'!$H$2:$H$1500,"")&amp;"",""))</f>
        <v/>
      </c>
      <c r="D2260" s="638" t="str">
        <f>IF($C2260="","",IFERROR(_xlfn.XLOOKUP($C2260,'1.PrepList'!$I$2:$I$1500,'1.PrepList'!$J$2:$J$1500,"")&amp;"",""))</f>
        <v/>
      </c>
      <c r="E2260" s="638" t="str">
        <f>IF($C2260="","",IFERROR(_xlfn.XLOOKUP($C2260,'1.PrepList'!$I$2:$I$1500,'1.PrepList'!$N$2:$N$1500,"")&amp;"",""))</f>
        <v/>
      </c>
      <c r="F2260" s="638" t="str">
        <f>IF($C2260="","",IFERROR(_xlfn.XLOOKUP($C2260,'1.PrepList'!$I$2:$I$1500,'1.PrepList'!$K$2:$K$1500,"")&amp;"",""))</f>
        <v/>
      </c>
      <c r="H2260" s="644" t="str">
        <f>IF($C2260="","",IFERROR(IF(_xlfn.XLOOKUP($C2260,tbl_StartedStatus[Bold ID],tbl_StartedStatus[Started])="Started","Yes",IF(_xlfn.XLOOKUP($C2260,tbl_StartedStatus[Bold ID],tbl_StartedStatus[Started])="No Show","No Show","")),""))</f>
        <v/>
      </c>
    </row>
    <row r="2261" spans="1:8" ht="15" customHeight="1" thickBot="1">
      <c r="A2261" s="38" t="str">
        <f>IF($C2261="","",IFERROR(_xlfn.XLOOKUP($C2261,'1.PrepList'!$I$2:$I$1500,'1.PrepList'!$G$2:$G$1500,"")&amp;"",""))</f>
        <v/>
      </c>
      <c r="B2261" s="638" t="str">
        <f>IF($C2261="","",IFERROR(_xlfn.XLOOKUP($C2261,'1.PrepList'!$I$2:$I$1500,'1.PrepList'!$H$2:$H$1500,"")&amp;"",""))</f>
        <v/>
      </c>
      <c r="D2261" s="638" t="str">
        <f>IF($C2261="","",IFERROR(_xlfn.XLOOKUP($C2261,'1.PrepList'!$I$2:$I$1500,'1.PrepList'!$J$2:$J$1500,"")&amp;"",""))</f>
        <v/>
      </c>
      <c r="E2261" s="638" t="str">
        <f>IF($C2261="","",IFERROR(_xlfn.XLOOKUP($C2261,'1.PrepList'!$I$2:$I$1500,'1.PrepList'!$N$2:$N$1500,"")&amp;"",""))</f>
        <v/>
      </c>
      <c r="F2261" s="638" t="str">
        <f>IF($C2261="","",IFERROR(_xlfn.XLOOKUP($C2261,'1.PrepList'!$I$2:$I$1500,'1.PrepList'!$K$2:$K$1500,"")&amp;"",""))</f>
        <v/>
      </c>
      <c r="H2261" s="644" t="str">
        <f>IF($C2261="","",IFERROR(IF(_xlfn.XLOOKUP($C2261,tbl_StartedStatus[Bold ID],tbl_StartedStatus[Started])="Started","Yes",IF(_xlfn.XLOOKUP($C2261,tbl_StartedStatus[Bold ID],tbl_StartedStatus[Started])="No Show","No Show","")),""))</f>
        <v/>
      </c>
    </row>
    <row r="2262" spans="1:8" ht="15" customHeight="1" thickBot="1">
      <c r="A2262" s="38" t="str">
        <f>IF($C2262="","",IFERROR(_xlfn.XLOOKUP($C2262,'1.PrepList'!$I$2:$I$1500,'1.PrepList'!$G$2:$G$1500,"")&amp;"",""))</f>
        <v/>
      </c>
      <c r="B2262" s="638" t="str">
        <f>IF($C2262="","",IFERROR(_xlfn.XLOOKUP($C2262,'1.PrepList'!$I$2:$I$1500,'1.PrepList'!$H$2:$H$1500,"")&amp;"",""))</f>
        <v/>
      </c>
      <c r="D2262" s="638" t="str">
        <f>IF($C2262="","",IFERROR(_xlfn.XLOOKUP($C2262,'1.PrepList'!$I$2:$I$1500,'1.PrepList'!$J$2:$J$1500,"")&amp;"",""))</f>
        <v/>
      </c>
      <c r="E2262" s="638" t="str">
        <f>IF($C2262="","",IFERROR(_xlfn.XLOOKUP($C2262,'1.PrepList'!$I$2:$I$1500,'1.PrepList'!$N$2:$N$1500,"")&amp;"",""))</f>
        <v/>
      </c>
      <c r="F2262" s="638" t="str">
        <f>IF($C2262="","",IFERROR(_xlfn.XLOOKUP($C2262,'1.PrepList'!$I$2:$I$1500,'1.PrepList'!$K$2:$K$1500,"")&amp;"",""))</f>
        <v/>
      </c>
      <c r="H2262" s="644" t="str">
        <f>IF($C2262="","",IFERROR(IF(_xlfn.XLOOKUP($C2262,tbl_StartedStatus[Bold ID],tbl_StartedStatus[Started])="Started","Yes",IF(_xlfn.XLOOKUP($C2262,tbl_StartedStatus[Bold ID],tbl_StartedStatus[Started])="No Show","No Show","")),""))</f>
        <v/>
      </c>
    </row>
    <row r="2263" spans="1:8" ht="15" customHeight="1" thickBot="1">
      <c r="A2263" s="38" t="str">
        <f>IF($C2263="","",IFERROR(_xlfn.XLOOKUP($C2263,'1.PrepList'!$I$2:$I$1500,'1.PrepList'!$G$2:$G$1500,"")&amp;"",""))</f>
        <v/>
      </c>
      <c r="B2263" s="638" t="str">
        <f>IF($C2263="","",IFERROR(_xlfn.XLOOKUP($C2263,'1.PrepList'!$I$2:$I$1500,'1.PrepList'!$H$2:$H$1500,"")&amp;"",""))</f>
        <v/>
      </c>
      <c r="D2263" s="638" t="str">
        <f>IF($C2263="","",IFERROR(_xlfn.XLOOKUP($C2263,'1.PrepList'!$I$2:$I$1500,'1.PrepList'!$J$2:$J$1500,"")&amp;"",""))</f>
        <v/>
      </c>
      <c r="E2263" s="638" t="str">
        <f>IF($C2263="","",IFERROR(_xlfn.XLOOKUP($C2263,'1.PrepList'!$I$2:$I$1500,'1.PrepList'!$N$2:$N$1500,"")&amp;"",""))</f>
        <v/>
      </c>
      <c r="F2263" s="638" t="str">
        <f>IF($C2263="","",IFERROR(_xlfn.XLOOKUP($C2263,'1.PrepList'!$I$2:$I$1500,'1.PrepList'!$K$2:$K$1500,"")&amp;"",""))</f>
        <v/>
      </c>
      <c r="H2263" s="644" t="str">
        <f>IF($C2263="","",IFERROR(IF(_xlfn.XLOOKUP($C2263,tbl_StartedStatus[Bold ID],tbl_StartedStatus[Started])="Started","Yes",IF(_xlfn.XLOOKUP($C2263,tbl_StartedStatus[Bold ID],tbl_StartedStatus[Started])="No Show","No Show","")),""))</f>
        <v/>
      </c>
    </row>
    <row r="2264" spans="1:8" ht="15" customHeight="1" thickBot="1">
      <c r="A2264" s="38" t="str">
        <f>IF($C2264="","",IFERROR(_xlfn.XLOOKUP($C2264,'1.PrepList'!$I$2:$I$1500,'1.PrepList'!$G$2:$G$1500,"")&amp;"",""))</f>
        <v/>
      </c>
      <c r="B2264" s="638" t="str">
        <f>IF($C2264="","",IFERROR(_xlfn.XLOOKUP($C2264,'1.PrepList'!$I$2:$I$1500,'1.PrepList'!$H$2:$H$1500,"")&amp;"",""))</f>
        <v/>
      </c>
      <c r="D2264" s="638" t="str">
        <f>IF($C2264="","",IFERROR(_xlfn.XLOOKUP($C2264,'1.PrepList'!$I$2:$I$1500,'1.PrepList'!$J$2:$J$1500,"")&amp;"",""))</f>
        <v/>
      </c>
      <c r="E2264" s="638" t="str">
        <f>IF($C2264="","",IFERROR(_xlfn.XLOOKUP($C2264,'1.PrepList'!$I$2:$I$1500,'1.PrepList'!$N$2:$N$1500,"")&amp;"",""))</f>
        <v/>
      </c>
      <c r="F2264" s="638" t="str">
        <f>IF($C2264="","",IFERROR(_xlfn.XLOOKUP($C2264,'1.PrepList'!$I$2:$I$1500,'1.PrepList'!$K$2:$K$1500,"")&amp;"",""))</f>
        <v/>
      </c>
      <c r="H2264" s="644" t="str">
        <f>IF($C2264="","",IFERROR(IF(_xlfn.XLOOKUP($C2264,tbl_StartedStatus[Bold ID],tbl_StartedStatus[Started])="Started","Yes",IF(_xlfn.XLOOKUP($C2264,tbl_StartedStatus[Bold ID],tbl_StartedStatus[Started])="No Show","No Show","")),""))</f>
        <v/>
      </c>
    </row>
    <row r="2265" spans="1:8" ht="15" customHeight="1" thickBot="1">
      <c r="A2265" s="38" t="str">
        <f>IF($C2265="","",IFERROR(_xlfn.XLOOKUP($C2265,'1.PrepList'!$I$2:$I$1500,'1.PrepList'!$G$2:$G$1500,"")&amp;"",""))</f>
        <v/>
      </c>
      <c r="B2265" s="638" t="str">
        <f>IF($C2265="","",IFERROR(_xlfn.XLOOKUP($C2265,'1.PrepList'!$I$2:$I$1500,'1.PrepList'!$H$2:$H$1500,"")&amp;"",""))</f>
        <v/>
      </c>
      <c r="D2265" s="638" t="str">
        <f>IF($C2265="","",IFERROR(_xlfn.XLOOKUP($C2265,'1.PrepList'!$I$2:$I$1500,'1.PrepList'!$J$2:$J$1500,"")&amp;"",""))</f>
        <v/>
      </c>
      <c r="E2265" s="638" t="str">
        <f>IF($C2265="","",IFERROR(_xlfn.XLOOKUP($C2265,'1.PrepList'!$I$2:$I$1500,'1.PrepList'!$N$2:$N$1500,"")&amp;"",""))</f>
        <v/>
      </c>
      <c r="F2265" s="638" t="str">
        <f>IF($C2265="","",IFERROR(_xlfn.XLOOKUP($C2265,'1.PrepList'!$I$2:$I$1500,'1.PrepList'!$K$2:$K$1500,"")&amp;"",""))</f>
        <v/>
      </c>
      <c r="H2265" s="644" t="str">
        <f>IF($C2265="","",IFERROR(IF(_xlfn.XLOOKUP($C2265,tbl_StartedStatus[Bold ID],tbl_StartedStatus[Started])="Started","Yes",IF(_xlfn.XLOOKUP($C2265,tbl_StartedStatus[Bold ID],tbl_StartedStatus[Started])="No Show","No Show","")),""))</f>
        <v/>
      </c>
    </row>
    <row r="2266" spans="1:8" ht="15" customHeight="1" thickBot="1">
      <c r="A2266" s="38" t="str">
        <f>IF($C2266="","",IFERROR(_xlfn.XLOOKUP($C2266,'1.PrepList'!$I$2:$I$1500,'1.PrepList'!$G$2:$G$1500,"")&amp;"",""))</f>
        <v/>
      </c>
      <c r="B2266" s="638" t="str">
        <f>IF($C2266="","",IFERROR(_xlfn.XLOOKUP($C2266,'1.PrepList'!$I$2:$I$1500,'1.PrepList'!$H$2:$H$1500,"")&amp;"",""))</f>
        <v/>
      </c>
      <c r="D2266" s="638" t="str">
        <f>IF($C2266="","",IFERROR(_xlfn.XLOOKUP($C2266,'1.PrepList'!$I$2:$I$1500,'1.PrepList'!$J$2:$J$1500,"")&amp;"",""))</f>
        <v/>
      </c>
      <c r="E2266" s="638" t="str">
        <f>IF($C2266="","",IFERROR(_xlfn.XLOOKUP($C2266,'1.PrepList'!$I$2:$I$1500,'1.PrepList'!$N$2:$N$1500,"")&amp;"",""))</f>
        <v/>
      </c>
      <c r="F2266" s="638" t="str">
        <f>IF($C2266="","",IFERROR(_xlfn.XLOOKUP($C2266,'1.PrepList'!$I$2:$I$1500,'1.PrepList'!$K$2:$K$1500,"")&amp;"",""))</f>
        <v/>
      </c>
      <c r="H2266" s="644" t="str">
        <f>IF($C2266="","",IFERROR(IF(_xlfn.XLOOKUP($C2266,tbl_StartedStatus[Bold ID],tbl_StartedStatus[Started])="Started","Yes",IF(_xlfn.XLOOKUP($C2266,tbl_StartedStatus[Bold ID],tbl_StartedStatus[Started])="No Show","No Show","")),""))</f>
        <v/>
      </c>
    </row>
    <row r="2267" spans="1:8" ht="15" customHeight="1" thickBot="1">
      <c r="A2267" s="38" t="str">
        <f>IF($C2267="","",IFERROR(_xlfn.XLOOKUP($C2267,'1.PrepList'!$I$2:$I$1500,'1.PrepList'!$G$2:$G$1500,"")&amp;"",""))</f>
        <v/>
      </c>
      <c r="B2267" s="638" t="str">
        <f>IF($C2267="","",IFERROR(_xlfn.XLOOKUP($C2267,'1.PrepList'!$I$2:$I$1500,'1.PrepList'!$H$2:$H$1500,"")&amp;"",""))</f>
        <v/>
      </c>
      <c r="D2267" s="638" t="str">
        <f>IF($C2267="","",IFERROR(_xlfn.XLOOKUP($C2267,'1.PrepList'!$I$2:$I$1500,'1.PrepList'!$J$2:$J$1500,"")&amp;"",""))</f>
        <v/>
      </c>
      <c r="E2267" s="638" t="str">
        <f>IF($C2267="","",IFERROR(_xlfn.XLOOKUP($C2267,'1.PrepList'!$I$2:$I$1500,'1.PrepList'!$N$2:$N$1500,"")&amp;"",""))</f>
        <v/>
      </c>
      <c r="F2267" s="638" t="str">
        <f>IF($C2267="","",IFERROR(_xlfn.XLOOKUP($C2267,'1.PrepList'!$I$2:$I$1500,'1.PrepList'!$K$2:$K$1500,"")&amp;"",""))</f>
        <v/>
      </c>
      <c r="H2267" s="644" t="str">
        <f>IF($C2267="","",IFERROR(IF(_xlfn.XLOOKUP($C2267,tbl_StartedStatus[Bold ID],tbl_StartedStatus[Started])="Started","Yes",IF(_xlfn.XLOOKUP($C2267,tbl_StartedStatus[Bold ID],tbl_StartedStatus[Started])="No Show","No Show","")),""))</f>
        <v/>
      </c>
    </row>
    <row r="2268" spans="1:8" ht="15" customHeight="1" thickBot="1">
      <c r="A2268" s="38" t="str">
        <f>IF($C2268="","",IFERROR(_xlfn.XLOOKUP($C2268,'1.PrepList'!$I$2:$I$1500,'1.PrepList'!$G$2:$G$1500,"")&amp;"",""))</f>
        <v/>
      </c>
      <c r="B2268" s="638" t="str">
        <f>IF($C2268="","",IFERROR(_xlfn.XLOOKUP($C2268,'1.PrepList'!$I$2:$I$1500,'1.PrepList'!$H$2:$H$1500,"")&amp;"",""))</f>
        <v/>
      </c>
      <c r="D2268" s="638" t="str">
        <f>IF($C2268="","",IFERROR(_xlfn.XLOOKUP($C2268,'1.PrepList'!$I$2:$I$1500,'1.PrepList'!$J$2:$J$1500,"")&amp;"",""))</f>
        <v/>
      </c>
      <c r="E2268" s="638" t="str">
        <f>IF($C2268="","",IFERROR(_xlfn.XLOOKUP($C2268,'1.PrepList'!$I$2:$I$1500,'1.PrepList'!$N$2:$N$1500,"")&amp;"",""))</f>
        <v/>
      </c>
      <c r="F2268" s="638" t="str">
        <f>IF($C2268="","",IFERROR(_xlfn.XLOOKUP($C2268,'1.PrepList'!$I$2:$I$1500,'1.PrepList'!$K$2:$K$1500,"")&amp;"",""))</f>
        <v/>
      </c>
      <c r="H2268" s="644" t="str">
        <f>IF($C2268="","",IFERROR(IF(_xlfn.XLOOKUP($C2268,tbl_StartedStatus[Bold ID],tbl_StartedStatus[Started])="Started","Yes",IF(_xlfn.XLOOKUP($C2268,tbl_StartedStatus[Bold ID],tbl_StartedStatus[Started])="No Show","No Show","")),""))</f>
        <v/>
      </c>
    </row>
    <row r="2269" spans="1:8" ht="15" customHeight="1" thickBot="1">
      <c r="A2269" s="38" t="str">
        <f>IF($C2269="","",IFERROR(_xlfn.XLOOKUP($C2269,'1.PrepList'!$I$2:$I$1500,'1.PrepList'!$G$2:$G$1500,"")&amp;"",""))</f>
        <v/>
      </c>
      <c r="B2269" s="638" t="str">
        <f>IF($C2269="","",IFERROR(_xlfn.XLOOKUP($C2269,'1.PrepList'!$I$2:$I$1500,'1.PrepList'!$H$2:$H$1500,"")&amp;"",""))</f>
        <v/>
      </c>
      <c r="D2269" s="638" t="str">
        <f>IF($C2269="","",IFERROR(_xlfn.XLOOKUP($C2269,'1.PrepList'!$I$2:$I$1500,'1.PrepList'!$J$2:$J$1500,"")&amp;"",""))</f>
        <v/>
      </c>
      <c r="E2269" s="638" t="str">
        <f>IF($C2269="","",IFERROR(_xlfn.XLOOKUP($C2269,'1.PrepList'!$I$2:$I$1500,'1.PrepList'!$N$2:$N$1500,"")&amp;"",""))</f>
        <v/>
      </c>
      <c r="F2269" s="638" t="str">
        <f>IF($C2269="","",IFERROR(_xlfn.XLOOKUP($C2269,'1.PrepList'!$I$2:$I$1500,'1.PrepList'!$K$2:$K$1500,"")&amp;"",""))</f>
        <v/>
      </c>
      <c r="H2269" s="644" t="str">
        <f>IF($C2269="","",IFERROR(IF(_xlfn.XLOOKUP($C2269,tbl_StartedStatus[Bold ID],tbl_StartedStatus[Started])="Started","Yes",IF(_xlfn.XLOOKUP($C2269,tbl_StartedStatus[Bold ID],tbl_StartedStatus[Started])="No Show","No Show","")),""))</f>
        <v/>
      </c>
    </row>
    <row r="2270" spans="1:8" ht="15" customHeight="1" thickBot="1">
      <c r="A2270" s="38" t="str">
        <f>IF($C2270="","",IFERROR(_xlfn.XLOOKUP($C2270,'1.PrepList'!$I$2:$I$1500,'1.PrepList'!$G$2:$G$1500,"")&amp;"",""))</f>
        <v/>
      </c>
      <c r="B2270" s="638" t="str">
        <f>IF($C2270="","",IFERROR(_xlfn.XLOOKUP($C2270,'1.PrepList'!$I$2:$I$1500,'1.PrepList'!$H$2:$H$1500,"")&amp;"",""))</f>
        <v/>
      </c>
      <c r="D2270" s="638" t="str">
        <f>IF($C2270="","",IFERROR(_xlfn.XLOOKUP($C2270,'1.PrepList'!$I$2:$I$1500,'1.PrepList'!$J$2:$J$1500,"")&amp;"",""))</f>
        <v/>
      </c>
      <c r="E2270" s="638" t="str">
        <f>IF($C2270="","",IFERROR(_xlfn.XLOOKUP($C2270,'1.PrepList'!$I$2:$I$1500,'1.PrepList'!$N$2:$N$1500,"")&amp;"",""))</f>
        <v/>
      </c>
      <c r="F2270" s="638" t="str">
        <f>IF($C2270="","",IFERROR(_xlfn.XLOOKUP($C2270,'1.PrepList'!$I$2:$I$1500,'1.PrepList'!$K$2:$K$1500,"")&amp;"",""))</f>
        <v/>
      </c>
      <c r="H2270" s="644" t="str">
        <f>IF($C2270="","",IFERROR(IF(_xlfn.XLOOKUP($C2270,tbl_StartedStatus[Bold ID],tbl_StartedStatus[Started])="Started","Yes",IF(_xlfn.XLOOKUP($C2270,tbl_StartedStatus[Bold ID],tbl_StartedStatus[Started])="No Show","No Show","")),""))</f>
        <v/>
      </c>
    </row>
    <row r="2271" spans="1:8" ht="15" customHeight="1" thickBot="1">
      <c r="A2271" s="38" t="str">
        <f>IF($C2271="","",IFERROR(_xlfn.XLOOKUP($C2271,'1.PrepList'!$I$2:$I$1500,'1.PrepList'!$G$2:$G$1500,"")&amp;"",""))</f>
        <v/>
      </c>
      <c r="B2271" s="638" t="str">
        <f>IF($C2271="","",IFERROR(_xlfn.XLOOKUP($C2271,'1.PrepList'!$I$2:$I$1500,'1.PrepList'!$H$2:$H$1500,"")&amp;"",""))</f>
        <v/>
      </c>
      <c r="D2271" s="638" t="str">
        <f>IF($C2271="","",IFERROR(_xlfn.XLOOKUP($C2271,'1.PrepList'!$I$2:$I$1500,'1.PrepList'!$J$2:$J$1500,"")&amp;"",""))</f>
        <v/>
      </c>
      <c r="E2271" s="638" t="str">
        <f>IF($C2271="","",IFERROR(_xlfn.XLOOKUP($C2271,'1.PrepList'!$I$2:$I$1500,'1.PrepList'!$N$2:$N$1500,"")&amp;"",""))</f>
        <v/>
      </c>
      <c r="F2271" s="638" t="str">
        <f>IF($C2271="","",IFERROR(_xlfn.XLOOKUP($C2271,'1.PrepList'!$I$2:$I$1500,'1.PrepList'!$K$2:$K$1500,"")&amp;"",""))</f>
        <v/>
      </c>
      <c r="H2271" s="644" t="str">
        <f>IF($C2271="","",IFERROR(IF(_xlfn.XLOOKUP($C2271,tbl_StartedStatus[Bold ID],tbl_StartedStatus[Started])="Started","Yes",IF(_xlfn.XLOOKUP($C2271,tbl_StartedStatus[Bold ID],tbl_StartedStatus[Started])="No Show","No Show","")),""))</f>
        <v/>
      </c>
    </row>
    <row r="2272" spans="1:8" ht="15" customHeight="1" thickBot="1">
      <c r="A2272" s="38" t="str">
        <f>IF($C2272="","",IFERROR(_xlfn.XLOOKUP($C2272,'1.PrepList'!$I$2:$I$1500,'1.PrepList'!$G$2:$G$1500,"")&amp;"",""))</f>
        <v/>
      </c>
      <c r="B2272" s="638" t="str">
        <f>IF($C2272="","",IFERROR(_xlfn.XLOOKUP($C2272,'1.PrepList'!$I$2:$I$1500,'1.PrepList'!$H$2:$H$1500,"")&amp;"",""))</f>
        <v/>
      </c>
      <c r="D2272" s="638" t="str">
        <f>IF($C2272="","",IFERROR(_xlfn.XLOOKUP($C2272,'1.PrepList'!$I$2:$I$1500,'1.PrepList'!$J$2:$J$1500,"")&amp;"",""))</f>
        <v/>
      </c>
      <c r="E2272" s="638" t="str">
        <f>IF($C2272="","",IFERROR(_xlfn.XLOOKUP($C2272,'1.PrepList'!$I$2:$I$1500,'1.PrepList'!$N$2:$N$1500,"")&amp;"",""))</f>
        <v/>
      </c>
      <c r="F2272" s="638" t="str">
        <f>IF($C2272="","",IFERROR(_xlfn.XLOOKUP($C2272,'1.PrepList'!$I$2:$I$1500,'1.PrepList'!$K$2:$K$1500,"")&amp;"",""))</f>
        <v/>
      </c>
      <c r="H2272" s="644" t="str">
        <f>IF($C2272="","",IFERROR(IF(_xlfn.XLOOKUP($C2272,tbl_StartedStatus[Bold ID],tbl_StartedStatus[Started])="Started","Yes",IF(_xlfn.XLOOKUP($C2272,tbl_StartedStatus[Bold ID],tbl_StartedStatus[Started])="No Show","No Show","")),""))</f>
        <v/>
      </c>
    </row>
    <row r="2273" spans="1:8" ht="15" customHeight="1" thickBot="1">
      <c r="A2273" s="38" t="str">
        <f>IF($C2273="","",IFERROR(_xlfn.XLOOKUP($C2273,'1.PrepList'!$I$2:$I$1500,'1.PrepList'!$G$2:$G$1500,"")&amp;"",""))</f>
        <v/>
      </c>
      <c r="B2273" s="638" t="str">
        <f>IF($C2273="","",IFERROR(_xlfn.XLOOKUP($C2273,'1.PrepList'!$I$2:$I$1500,'1.PrepList'!$H$2:$H$1500,"")&amp;"",""))</f>
        <v/>
      </c>
      <c r="D2273" s="638" t="str">
        <f>IF($C2273="","",IFERROR(_xlfn.XLOOKUP($C2273,'1.PrepList'!$I$2:$I$1500,'1.PrepList'!$J$2:$J$1500,"")&amp;"",""))</f>
        <v/>
      </c>
      <c r="E2273" s="638" t="str">
        <f>IF($C2273="","",IFERROR(_xlfn.XLOOKUP($C2273,'1.PrepList'!$I$2:$I$1500,'1.PrepList'!$N$2:$N$1500,"")&amp;"",""))</f>
        <v/>
      </c>
      <c r="F2273" s="638" t="str">
        <f>IF($C2273="","",IFERROR(_xlfn.XLOOKUP($C2273,'1.PrepList'!$I$2:$I$1500,'1.PrepList'!$K$2:$K$1500,"")&amp;"",""))</f>
        <v/>
      </c>
      <c r="H2273" s="644" t="str">
        <f>IF($C2273="","",IFERROR(IF(_xlfn.XLOOKUP($C2273,tbl_StartedStatus[Bold ID],tbl_StartedStatus[Started])="Started","Yes",IF(_xlfn.XLOOKUP($C2273,tbl_StartedStatus[Bold ID],tbl_StartedStatus[Started])="No Show","No Show","")),""))</f>
        <v/>
      </c>
    </row>
    <row r="2274" spans="1:8" ht="15" customHeight="1" thickBot="1">
      <c r="A2274" s="38" t="str">
        <f>IF($C2274="","",IFERROR(_xlfn.XLOOKUP($C2274,'1.PrepList'!$I$2:$I$1500,'1.PrepList'!$G$2:$G$1500,"")&amp;"",""))</f>
        <v/>
      </c>
      <c r="B2274" s="638" t="str">
        <f>IF($C2274="","",IFERROR(_xlfn.XLOOKUP($C2274,'1.PrepList'!$I$2:$I$1500,'1.PrepList'!$H$2:$H$1500,"")&amp;"",""))</f>
        <v/>
      </c>
      <c r="D2274" s="638" t="str">
        <f>IF($C2274="","",IFERROR(_xlfn.XLOOKUP($C2274,'1.PrepList'!$I$2:$I$1500,'1.PrepList'!$J$2:$J$1500,"")&amp;"",""))</f>
        <v/>
      </c>
      <c r="E2274" s="638" t="str">
        <f>IF($C2274="","",IFERROR(_xlfn.XLOOKUP($C2274,'1.PrepList'!$I$2:$I$1500,'1.PrepList'!$N$2:$N$1500,"")&amp;"",""))</f>
        <v/>
      </c>
      <c r="F2274" s="638" t="str">
        <f>IF($C2274="","",IFERROR(_xlfn.XLOOKUP($C2274,'1.PrepList'!$I$2:$I$1500,'1.PrepList'!$K$2:$K$1500,"")&amp;"",""))</f>
        <v/>
      </c>
      <c r="H2274" s="644" t="str">
        <f>IF($C2274="","",IFERROR(IF(_xlfn.XLOOKUP($C2274,tbl_StartedStatus[Bold ID],tbl_StartedStatus[Started])="Started","Yes",IF(_xlfn.XLOOKUP($C2274,tbl_StartedStatus[Bold ID],tbl_StartedStatus[Started])="No Show","No Show","")),""))</f>
        <v/>
      </c>
    </row>
    <row r="2275" spans="1:8" ht="15" customHeight="1" thickBot="1">
      <c r="A2275" s="38" t="str">
        <f>IF($C2275="","",IFERROR(_xlfn.XLOOKUP($C2275,'1.PrepList'!$I$2:$I$1500,'1.PrepList'!$G$2:$G$1500,"")&amp;"",""))</f>
        <v/>
      </c>
      <c r="B2275" s="638" t="str">
        <f>IF($C2275="","",IFERROR(_xlfn.XLOOKUP($C2275,'1.PrepList'!$I$2:$I$1500,'1.PrepList'!$H$2:$H$1500,"")&amp;"",""))</f>
        <v/>
      </c>
      <c r="D2275" s="638" t="str">
        <f>IF($C2275="","",IFERROR(_xlfn.XLOOKUP($C2275,'1.PrepList'!$I$2:$I$1500,'1.PrepList'!$J$2:$J$1500,"")&amp;"",""))</f>
        <v/>
      </c>
      <c r="E2275" s="638" t="str">
        <f>IF($C2275="","",IFERROR(_xlfn.XLOOKUP($C2275,'1.PrepList'!$I$2:$I$1500,'1.PrepList'!$N$2:$N$1500,"")&amp;"",""))</f>
        <v/>
      </c>
      <c r="F2275" s="638" t="str">
        <f>IF($C2275="","",IFERROR(_xlfn.XLOOKUP($C2275,'1.PrepList'!$I$2:$I$1500,'1.PrepList'!$K$2:$K$1500,"")&amp;"",""))</f>
        <v/>
      </c>
      <c r="H2275" s="644" t="str">
        <f>IF($C2275="","",IFERROR(IF(_xlfn.XLOOKUP($C2275,tbl_StartedStatus[Bold ID],tbl_StartedStatus[Started])="Started","Yes",IF(_xlfn.XLOOKUP($C2275,tbl_StartedStatus[Bold ID],tbl_StartedStatus[Started])="No Show","No Show","")),""))</f>
        <v/>
      </c>
    </row>
    <row r="2276" spans="1:8" ht="15" customHeight="1" thickBot="1">
      <c r="A2276" s="38" t="str">
        <f>IF($C2276="","",IFERROR(_xlfn.XLOOKUP($C2276,'1.PrepList'!$I$2:$I$1500,'1.PrepList'!$G$2:$G$1500,"")&amp;"",""))</f>
        <v/>
      </c>
      <c r="B2276" s="638" t="str">
        <f>IF($C2276="","",IFERROR(_xlfn.XLOOKUP($C2276,'1.PrepList'!$I$2:$I$1500,'1.PrepList'!$H$2:$H$1500,"")&amp;"",""))</f>
        <v/>
      </c>
      <c r="D2276" s="638" t="str">
        <f>IF($C2276="","",IFERROR(_xlfn.XLOOKUP($C2276,'1.PrepList'!$I$2:$I$1500,'1.PrepList'!$J$2:$J$1500,"")&amp;"",""))</f>
        <v/>
      </c>
      <c r="E2276" s="638" t="str">
        <f>IF($C2276="","",IFERROR(_xlfn.XLOOKUP($C2276,'1.PrepList'!$I$2:$I$1500,'1.PrepList'!$N$2:$N$1500,"")&amp;"",""))</f>
        <v/>
      </c>
      <c r="F2276" s="638" t="str">
        <f>IF($C2276="","",IFERROR(_xlfn.XLOOKUP($C2276,'1.PrepList'!$I$2:$I$1500,'1.PrepList'!$K$2:$K$1500,"")&amp;"",""))</f>
        <v/>
      </c>
      <c r="H2276" s="644" t="str">
        <f>IF($C2276="","",IFERROR(IF(_xlfn.XLOOKUP($C2276,tbl_StartedStatus[Bold ID],tbl_StartedStatus[Started])="Started","Yes",IF(_xlfn.XLOOKUP($C2276,tbl_StartedStatus[Bold ID],tbl_StartedStatus[Started])="No Show","No Show","")),""))</f>
        <v/>
      </c>
    </row>
    <row r="2277" spans="1:8" ht="15" customHeight="1" thickBot="1">
      <c r="A2277" s="38" t="str">
        <f>IF($C2277="","",IFERROR(_xlfn.XLOOKUP($C2277,'1.PrepList'!$I$2:$I$1500,'1.PrepList'!$G$2:$G$1500,"")&amp;"",""))</f>
        <v/>
      </c>
      <c r="B2277" s="638" t="str">
        <f>IF($C2277="","",IFERROR(_xlfn.XLOOKUP($C2277,'1.PrepList'!$I$2:$I$1500,'1.PrepList'!$H$2:$H$1500,"")&amp;"",""))</f>
        <v/>
      </c>
      <c r="D2277" s="638" t="str">
        <f>IF($C2277="","",IFERROR(_xlfn.XLOOKUP($C2277,'1.PrepList'!$I$2:$I$1500,'1.PrepList'!$J$2:$J$1500,"")&amp;"",""))</f>
        <v/>
      </c>
      <c r="E2277" s="638" t="str">
        <f>IF($C2277="","",IFERROR(_xlfn.XLOOKUP($C2277,'1.PrepList'!$I$2:$I$1500,'1.PrepList'!$N$2:$N$1500,"")&amp;"",""))</f>
        <v/>
      </c>
      <c r="F2277" s="638" t="str">
        <f>IF($C2277="","",IFERROR(_xlfn.XLOOKUP($C2277,'1.PrepList'!$I$2:$I$1500,'1.PrepList'!$K$2:$K$1500,"")&amp;"",""))</f>
        <v/>
      </c>
      <c r="H2277" s="644" t="str">
        <f>IF($C2277="","",IFERROR(IF(_xlfn.XLOOKUP($C2277,tbl_StartedStatus[Bold ID],tbl_StartedStatus[Started])="Started","Yes",IF(_xlfn.XLOOKUP($C2277,tbl_StartedStatus[Bold ID],tbl_StartedStatus[Started])="No Show","No Show","")),""))</f>
        <v/>
      </c>
    </row>
    <row r="2278" spans="1:8" ht="15" customHeight="1" thickBot="1">
      <c r="A2278" s="38" t="str">
        <f>IF($C2278="","",IFERROR(_xlfn.XLOOKUP($C2278,'1.PrepList'!$I$2:$I$1500,'1.PrepList'!$G$2:$G$1500,"")&amp;"",""))</f>
        <v/>
      </c>
      <c r="B2278" s="638" t="str">
        <f>IF($C2278="","",IFERROR(_xlfn.XLOOKUP($C2278,'1.PrepList'!$I$2:$I$1500,'1.PrepList'!$H$2:$H$1500,"")&amp;"",""))</f>
        <v/>
      </c>
      <c r="D2278" s="638" t="str">
        <f>IF($C2278="","",IFERROR(_xlfn.XLOOKUP($C2278,'1.PrepList'!$I$2:$I$1500,'1.PrepList'!$J$2:$J$1500,"")&amp;"",""))</f>
        <v/>
      </c>
      <c r="E2278" s="638" t="str">
        <f>IF($C2278="","",IFERROR(_xlfn.XLOOKUP($C2278,'1.PrepList'!$I$2:$I$1500,'1.PrepList'!$N$2:$N$1500,"")&amp;"",""))</f>
        <v/>
      </c>
      <c r="F2278" s="638" t="str">
        <f>IF($C2278="","",IFERROR(_xlfn.XLOOKUP($C2278,'1.PrepList'!$I$2:$I$1500,'1.PrepList'!$K$2:$K$1500,"")&amp;"",""))</f>
        <v/>
      </c>
      <c r="H2278" s="644" t="str">
        <f>IF($C2278="","",IFERROR(IF(_xlfn.XLOOKUP($C2278,tbl_StartedStatus[Bold ID],tbl_StartedStatus[Started])="Started","Yes",IF(_xlfn.XLOOKUP($C2278,tbl_StartedStatus[Bold ID],tbl_StartedStatus[Started])="No Show","No Show","")),""))</f>
        <v/>
      </c>
    </row>
    <row r="2279" spans="1:8" ht="15" customHeight="1" thickBot="1">
      <c r="A2279" s="38" t="str">
        <f>IF($C2279="","",IFERROR(_xlfn.XLOOKUP($C2279,'1.PrepList'!$I$2:$I$1500,'1.PrepList'!$G$2:$G$1500,"")&amp;"",""))</f>
        <v/>
      </c>
      <c r="B2279" s="638" t="str">
        <f>IF($C2279="","",IFERROR(_xlfn.XLOOKUP($C2279,'1.PrepList'!$I$2:$I$1500,'1.PrepList'!$H$2:$H$1500,"")&amp;"",""))</f>
        <v/>
      </c>
      <c r="D2279" s="638" t="str">
        <f>IF($C2279="","",IFERROR(_xlfn.XLOOKUP($C2279,'1.PrepList'!$I$2:$I$1500,'1.PrepList'!$J$2:$J$1500,"")&amp;"",""))</f>
        <v/>
      </c>
      <c r="E2279" s="638" t="str">
        <f>IF($C2279="","",IFERROR(_xlfn.XLOOKUP($C2279,'1.PrepList'!$I$2:$I$1500,'1.PrepList'!$N$2:$N$1500,"")&amp;"",""))</f>
        <v/>
      </c>
      <c r="F2279" s="638" t="str">
        <f>IF($C2279="","",IFERROR(_xlfn.XLOOKUP($C2279,'1.PrepList'!$I$2:$I$1500,'1.PrepList'!$K$2:$K$1500,"")&amp;"",""))</f>
        <v/>
      </c>
      <c r="H2279" s="644" t="str">
        <f>IF($C2279="","",IFERROR(IF(_xlfn.XLOOKUP($C2279,tbl_StartedStatus[Bold ID],tbl_StartedStatus[Started])="Started","Yes",IF(_xlfn.XLOOKUP($C2279,tbl_StartedStatus[Bold ID],tbl_StartedStatus[Started])="No Show","No Show","")),""))</f>
        <v/>
      </c>
    </row>
    <row r="2280" spans="1:8" ht="15" customHeight="1" thickBot="1">
      <c r="A2280" s="38" t="str">
        <f>IF($C2280="","",IFERROR(_xlfn.XLOOKUP($C2280,'1.PrepList'!$I$2:$I$1500,'1.PrepList'!$G$2:$G$1500,"")&amp;"",""))</f>
        <v/>
      </c>
      <c r="B2280" s="638" t="str">
        <f>IF($C2280="","",IFERROR(_xlfn.XLOOKUP($C2280,'1.PrepList'!$I$2:$I$1500,'1.PrepList'!$H$2:$H$1500,"")&amp;"",""))</f>
        <v/>
      </c>
      <c r="D2280" s="638" t="str">
        <f>IF($C2280="","",IFERROR(_xlfn.XLOOKUP($C2280,'1.PrepList'!$I$2:$I$1500,'1.PrepList'!$J$2:$J$1500,"")&amp;"",""))</f>
        <v/>
      </c>
      <c r="E2280" s="638" t="str">
        <f>IF($C2280="","",IFERROR(_xlfn.XLOOKUP($C2280,'1.PrepList'!$I$2:$I$1500,'1.PrepList'!$N$2:$N$1500,"")&amp;"",""))</f>
        <v/>
      </c>
      <c r="F2280" s="638" t="str">
        <f>IF($C2280="","",IFERROR(_xlfn.XLOOKUP($C2280,'1.PrepList'!$I$2:$I$1500,'1.PrepList'!$K$2:$K$1500,"")&amp;"",""))</f>
        <v/>
      </c>
      <c r="H2280" s="644" t="str">
        <f>IF($C2280="","",IFERROR(IF(_xlfn.XLOOKUP($C2280,tbl_StartedStatus[Bold ID],tbl_StartedStatus[Started])="Started","Yes",IF(_xlfn.XLOOKUP($C2280,tbl_StartedStatus[Bold ID],tbl_StartedStatus[Started])="No Show","No Show","")),""))</f>
        <v/>
      </c>
    </row>
    <row r="2281" spans="1:8" ht="15" customHeight="1" thickBot="1">
      <c r="A2281" s="38" t="str">
        <f>IF($C2281="","",IFERROR(_xlfn.XLOOKUP($C2281,'1.PrepList'!$I$2:$I$1500,'1.PrepList'!$G$2:$G$1500,"")&amp;"",""))</f>
        <v/>
      </c>
      <c r="B2281" s="638" t="str">
        <f>IF($C2281="","",IFERROR(_xlfn.XLOOKUP($C2281,'1.PrepList'!$I$2:$I$1500,'1.PrepList'!$H$2:$H$1500,"")&amp;"",""))</f>
        <v/>
      </c>
      <c r="D2281" s="638" t="str">
        <f>IF($C2281="","",IFERROR(_xlfn.XLOOKUP($C2281,'1.PrepList'!$I$2:$I$1500,'1.PrepList'!$J$2:$J$1500,"")&amp;"",""))</f>
        <v/>
      </c>
      <c r="E2281" s="638" t="str">
        <f>IF($C2281="","",IFERROR(_xlfn.XLOOKUP($C2281,'1.PrepList'!$I$2:$I$1500,'1.PrepList'!$N$2:$N$1500,"")&amp;"",""))</f>
        <v/>
      </c>
      <c r="F2281" s="638" t="str">
        <f>IF($C2281="","",IFERROR(_xlfn.XLOOKUP($C2281,'1.PrepList'!$I$2:$I$1500,'1.PrepList'!$K$2:$K$1500,"")&amp;"",""))</f>
        <v/>
      </c>
      <c r="H2281" s="644" t="str">
        <f>IF($C2281="","",IFERROR(IF(_xlfn.XLOOKUP($C2281,tbl_StartedStatus[Bold ID],tbl_StartedStatus[Started])="Started","Yes",IF(_xlfn.XLOOKUP($C2281,tbl_StartedStatus[Bold ID],tbl_StartedStatus[Started])="No Show","No Show","")),""))</f>
        <v/>
      </c>
    </row>
    <row r="2282" spans="1:8" ht="15" customHeight="1" thickBot="1">
      <c r="A2282" s="38" t="str">
        <f>IF($C2282="","",IFERROR(_xlfn.XLOOKUP($C2282,'1.PrepList'!$I$2:$I$1500,'1.PrepList'!$G$2:$G$1500,"")&amp;"",""))</f>
        <v/>
      </c>
      <c r="B2282" s="638" t="str">
        <f>IF($C2282="","",IFERROR(_xlfn.XLOOKUP($C2282,'1.PrepList'!$I$2:$I$1500,'1.PrepList'!$H$2:$H$1500,"")&amp;"",""))</f>
        <v/>
      </c>
      <c r="D2282" s="638" t="str">
        <f>IF($C2282="","",IFERROR(_xlfn.XLOOKUP($C2282,'1.PrepList'!$I$2:$I$1500,'1.PrepList'!$J$2:$J$1500,"")&amp;"",""))</f>
        <v/>
      </c>
      <c r="E2282" s="638" t="str">
        <f>IF($C2282="","",IFERROR(_xlfn.XLOOKUP($C2282,'1.PrepList'!$I$2:$I$1500,'1.PrepList'!$N$2:$N$1500,"")&amp;"",""))</f>
        <v/>
      </c>
      <c r="F2282" s="638" t="str">
        <f>IF($C2282="","",IFERROR(_xlfn.XLOOKUP($C2282,'1.PrepList'!$I$2:$I$1500,'1.PrepList'!$K$2:$K$1500,"")&amp;"",""))</f>
        <v/>
      </c>
      <c r="H2282" s="644" t="str">
        <f>IF($C2282="","",IFERROR(IF(_xlfn.XLOOKUP($C2282,tbl_StartedStatus[Bold ID],tbl_StartedStatus[Started])="Started","Yes",IF(_xlfn.XLOOKUP($C2282,tbl_StartedStatus[Bold ID],tbl_StartedStatus[Started])="No Show","No Show","")),""))</f>
        <v/>
      </c>
    </row>
    <row r="2283" spans="1:8" ht="15" customHeight="1" thickBot="1">
      <c r="A2283" s="38" t="str">
        <f>IF($C2283="","",IFERROR(_xlfn.XLOOKUP($C2283,'1.PrepList'!$I$2:$I$1500,'1.PrepList'!$G$2:$G$1500,"")&amp;"",""))</f>
        <v/>
      </c>
      <c r="B2283" s="638" t="str">
        <f>IF($C2283="","",IFERROR(_xlfn.XLOOKUP($C2283,'1.PrepList'!$I$2:$I$1500,'1.PrepList'!$H$2:$H$1500,"")&amp;"",""))</f>
        <v/>
      </c>
      <c r="D2283" s="638" t="str">
        <f>IF($C2283="","",IFERROR(_xlfn.XLOOKUP($C2283,'1.PrepList'!$I$2:$I$1500,'1.PrepList'!$J$2:$J$1500,"")&amp;"",""))</f>
        <v/>
      </c>
      <c r="E2283" s="638" t="str">
        <f>IF($C2283="","",IFERROR(_xlfn.XLOOKUP($C2283,'1.PrepList'!$I$2:$I$1500,'1.PrepList'!$N$2:$N$1500,"")&amp;"",""))</f>
        <v/>
      </c>
      <c r="F2283" s="638" t="str">
        <f>IF($C2283="","",IFERROR(_xlfn.XLOOKUP($C2283,'1.PrepList'!$I$2:$I$1500,'1.PrepList'!$K$2:$K$1500,"")&amp;"",""))</f>
        <v/>
      </c>
      <c r="H2283" s="644" t="str">
        <f>IF($C2283="","",IFERROR(IF(_xlfn.XLOOKUP($C2283,tbl_StartedStatus[Bold ID],tbl_StartedStatus[Started])="Started","Yes",IF(_xlfn.XLOOKUP($C2283,tbl_StartedStatus[Bold ID],tbl_StartedStatus[Started])="No Show","No Show","")),""))</f>
        <v/>
      </c>
    </row>
    <row r="2284" spans="1:8" ht="15" customHeight="1" thickBot="1">
      <c r="A2284" s="38" t="str">
        <f>IF($C2284="","",IFERROR(_xlfn.XLOOKUP($C2284,'1.PrepList'!$I$2:$I$1500,'1.PrepList'!$G$2:$G$1500,"")&amp;"",""))</f>
        <v/>
      </c>
      <c r="B2284" s="638" t="str">
        <f>IF($C2284="","",IFERROR(_xlfn.XLOOKUP($C2284,'1.PrepList'!$I$2:$I$1500,'1.PrepList'!$H$2:$H$1500,"")&amp;"",""))</f>
        <v/>
      </c>
      <c r="D2284" s="638" t="str">
        <f>IF($C2284="","",IFERROR(_xlfn.XLOOKUP($C2284,'1.PrepList'!$I$2:$I$1500,'1.PrepList'!$J$2:$J$1500,"")&amp;"",""))</f>
        <v/>
      </c>
      <c r="E2284" s="638" t="str">
        <f>IF($C2284="","",IFERROR(_xlfn.XLOOKUP($C2284,'1.PrepList'!$I$2:$I$1500,'1.PrepList'!$N$2:$N$1500,"")&amp;"",""))</f>
        <v/>
      </c>
      <c r="F2284" s="638" t="str">
        <f>IF($C2284="","",IFERROR(_xlfn.XLOOKUP($C2284,'1.PrepList'!$I$2:$I$1500,'1.PrepList'!$K$2:$K$1500,"")&amp;"",""))</f>
        <v/>
      </c>
      <c r="H2284" s="644" t="str">
        <f>IF($C2284="","",IFERROR(IF(_xlfn.XLOOKUP($C2284,tbl_StartedStatus[Bold ID],tbl_StartedStatus[Started])="Started","Yes",IF(_xlfn.XLOOKUP($C2284,tbl_StartedStatus[Bold ID],tbl_StartedStatus[Started])="No Show","No Show","")),""))</f>
        <v/>
      </c>
    </row>
    <row r="2285" spans="1:8" ht="15" customHeight="1" thickBot="1">
      <c r="A2285" s="38" t="str">
        <f>IF($C2285="","",IFERROR(_xlfn.XLOOKUP($C2285,'1.PrepList'!$I$2:$I$1500,'1.PrepList'!$G$2:$G$1500,"")&amp;"",""))</f>
        <v/>
      </c>
      <c r="B2285" s="638" t="str">
        <f>IF($C2285="","",IFERROR(_xlfn.XLOOKUP($C2285,'1.PrepList'!$I$2:$I$1500,'1.PrepList'!$H$2:$H$1500,"")&amp;"",""))</f>
        <v/>
      </c>
      <c r="D2285" s="638" t="str">
        <f>IF($C2285="","",IFERROR(_xlfn.XLOOKUP($C2285,'1.PrepList'!$I$2:$I$1500,'1.PrepList'!$J$2:$J$1500,"")&amp;"",""))</f>
        <v/>
      </c>
      <c r="E2285" s="638" t="str">
        <f>IF($C2285="","",IFERROR(_xlfn.XLOOKUP($C2285,'1.PrepList'!$I$2:$I$1500,'1.PrepList'!$N$2:$N$1500,"")&amp;"",""))</f>
        <v/>
      </c>
      <c r="F2285" s="638" t="str">
        <f>IF($C2285="","",IFERROR(_xlfn.XLOOKUP($C2285,'1.PrepList'!$I$2:$I$1500,'1.PrepList'!$K$2:$K$1500,"")&amp;"",""))</f>
        <v/>
      </c>
      <c r="H2285" s="644" t="str">
        <f>IF($C2285="","",IFERROR(IF(_xlfn.XLOOKUP($C2285,tbl_StartedStatus[Bold ID],tbl_StartedStatus[Started])="Started","Yes",IF(_xlfn.XLOOKUP($C2285,tbl_StartedStatus[Bold ID],tbl_StartedStatus[Started])="No Show","No Show","")),""))</f>
        <v/>
      </c>
    </row>
    <row r="2286" spans="1:8" ht="15" customHeight="1" thickBot="1">
      <c r="A2286" s="38" t="str">
        <f>IF($C2286="","",IFERROR(_xlfn.XLOOKUP($C2286,'1.PrepList'!$I$2:$I$1500,'1.PrepList'!$G$2:$G$1500,"")&amp;"",""))</f>
        <v/>
      </c>
      <c r="B2286" s="638" t="str">
        <f>IF($C2286="","",IFERROR(_xlfn.XLOOKUP($C2286,'1.PrepList'!$I$2:$I$1500,'1.PrepList'!$H$2:$H$1500,"")&amp;"",""))</f>
        <v/>
      </c>
      <c r="D2286" s="638" t="str">
        <f>IF($C2286="","",IFERROR(_xlfn.XLOOKUP($C2286,'1.PrepList'!$I$2:$I$1500,'1.PrepList'!$J$2:$J$1500,"")&amp;"",""))</f>
        <v/>
      </c>
      <c r="E2286" s="638" t="str">
        <f>IF($C2286="","",IFERROR(_xlfn.XLOOKUP($C2286,'1.PrepList'!$I$2:$I$1500,'1.PrepList'!$N$2:$N$1500,"")&amp;"",""))</f>
        <v/>
      </c>
      <c r="F2286" s="638" t="str">
        <f>IF($C2286="","",IFERROR(_xlfn.XLOOKUP($C2286,'1.PrepList'!$I$2:$I$1500,'1.PrepList'!$K$2:$K$1500,"")&amp;"",""))</f>
        <v/>
      </c>
      <c r="H2286" s="644" t="str">
        <f>IF($C2286="","",IFERROR(IF(_xlfn.XLOOKUP($C2286,tbl_StartedStatus[Bold ID],tbl_StartedStatus[Started])="Started","Yes",IF(_xlfn.XLOOKUP($C2286,tbl_StartedStatus[Bold ID],tbl_StartedStatus[Started])="No Show","No Show","")),""))</f>
        <v/>
      </c>
    </row>
    <row r="2287" spans="1:8" ht="15" customHeight="1" thickBot="1">
      <c r="A2287" s="38" t="str">
        <f>IF($C2287="","",IFERROR(_xlfn.XLOOKUP($C2287,'1.PrepList'!$I$2:$I$1500,'1.PrepList'!$G$2:$G$1500,"")&amp;"",""))</f>
        <v/>
      </c>
      <c r="B2287" s="638" t="str">
        <f>IF($C2287="","",IFERROR(_xlfn.XLOOKUP($C2287,'1.PrepList'!$I$2:$I$1500,'1.PrepList'!$H$2:$H$1500,"")&amp;"",""))</f>
        <v/>
      </c>
      <c r="D2287" s="638" t="str">
        <f>IF($C2287="","",IFERROR(_xlfn.XLOOKUP($C2287,'1.PrepList'!$I$2:$I$1500,'1.PrepList'!$J$2:$J$1500,"")&amp;"",""))</f>
        <v/>
      </c>
      <c r="E2287" s="638" t="str">
        <f>IF($C2287="","",IFERROR(_xlfn.XLOOKUP($C2287,'1.PrepList'!$I$2:$I$1500,'1.PrepList'!$N$2:$N$1500,"")&amp;"",""))</f>
        <v/>
      </c>
      <c r="F2287" s="638" t="str">
        <f>IF($C2287="","",IFERROR(_xlfn.XLOOKUP($C2287,'1.PrepList'!$I$2:$I$1500,'1.PrepList'!$K$2:$K$1500,"")&amp;"",""))</f>
        <v/>
      </c>
      <c r="H2287" s="644" t="str">
        <f>IF($C2287="","",IFERROR(IF(_xlfn.XLOOKUP($C2287,tbl_StartedStatus[Bold ID],tbl_StartedStatus[Started])="Started","Yes",IF(_xlfn.XLOOKUP($C2287,tbl_StartedStatus[Bold ID],tbl_StartedStatus[Started])="No Show","No Show","")),""))</f>
        <v/>
      </c>
    </row>
    <row r="2288" spans="1:8" ht="15" customHeight="1" thickBot="1">
      <c r="A2288" s="38" t="str">
        <f>IF($C2288="","",IFERROR(_xlfn.XLOOKUP($C2288,'1.PrepList'!$I$2:$I$1500,'1.PrepList'!$G$2:$G$1500,"")&amp;"",""))</f>
        <v/>
      </c>
      <c r="B2288" s="638" t="str">
        <f>IF($C2288="","",IFERROR(_xlfn.XLOOKUP($C2288,'1.PrepList'!$I$2:$I$1500,'1.PrepList'!$H$2:$H$1500,"")&amp;"",""))</f>
        <v/>
      </c>
      <c r="D2288" s="638" t="str">
        <f>IF($C2288="","",IFERROR(_xlfn.XLOOKUP($C2288,'1.PrepList'!$I$2:$I$1500,'1.PrepList'!$J$2:$J$1500,"")&amp;"",""))</f>
        <v/>
      </c>
      <c r="E2288" s="638" t="str">
        <f>IF($C2288="","",IFERROR(_xlfn.XLOOKUP($C2288,'1.PrepList'!$I$2:$I$1500,'1.PrepList'!$N$2:$N$1500,"")&amp;"",""))</f>
        <v/>
      </c>
      <c r="F2288" s="638" t="str">
        <f>IF($C2288="","",IFERROR(_xlfn.XLOOKUP($C2288,'1.PrepList'!$I$2:$I$1500,'1.PrepList'!$K$2:$K$1500,"")&amp;"",""))</f>
        <v/>
      </c>
      <c r="H2288" s="644" t="str">
        <f>IF($C2288="","",IFERROR(IF(_xlfn.XLOOKUP($C2288,tbl_StartedStatus[Bold ID],tbl_StartedStatus[Started])="Started","Yes",IF(_xlfn.XLOOKUP($C2288,tbl_StartedStatus[Bold ID],tbl_StartedStatus[Started])="No Show","No Show","")),""))</f>
        <v/>
      </c>
    </row>
    <row r="2289" spans="1:8" ht="15" customHeight="1" thickBot="1">
      <c r="A2289" s="38" t="str">
        <f>IF($C2289="","",IFERROR(_xlfn.XLOOKUP($C2289,'1.PrepList'!$I$2:$I$1500,'1.PrepList'!$G$2:$G$1500,"")&amp;"",""))</f>
        <v/>
      </c>
      <c r="B2289" s="638" t="str">
        <f>IF($C2289="","",IFERROR(_xlfn.XLOOKUP($C2289,'1.PrepList'!$I$2:$I$1500,'1.PrepList'!$H$2:$H$1500,"")&amp;"",""))</f>
        <v/>
      </c>
      <c r="D2289" s="638" t="str">
        <f>IF($C2289="","",IFERROR(_xlfn.XLOOKUP($C2289,'1.PrepList'!$I$2:$I$1500,'1.PrepList'!$J$2:$J$1500,"")&amp;"",""))</f>
        <v/>
      </c>
      <c r="E2289" s="638" t="str">
        <f>IF($C2289="","",IFERROR(_xlfn.XLOOKUP($C2289,'1.PrepList'!$I$2:$I$1500,'1.PrepList'!$N$2:$N$1500,"")&amp;"",""))</f>
        <v/>
      </c>
      <c r="F2289" s="638" t="str">
        <f>IF($C2289="","",IFERROR(_xlfn.XLOOKUP($C2289,'1.PrepList'!$I$2:$I$1500,'1.PrepList'!$K$2:$K$1500,"")&amp;"",""))</f>
        <v/>
      </c>
      <c r="H2289" s="644" t="str">
        <f>IF($C2289="","",IFERROR(IF(_xlfn.XLOOKUP($C2289,tbl_StartedStatus[Bold ID],tbl_StartedStatus[Started])="Started","Yes",IF(_xlfn.XLOOKUP($C2289,tbl_StartedStatus[Bold ID],tbl_StartedStatus[Started])="No Show","No Show","")),""))</f>
        <v/>
      </c>
    </row>
    <row r="2290" spans="1:8" ht="15" customHeight="1" thickBot="1">
      <c r="A2290" s="38" t="str">
        <f>IF($C2290="","",IFERROR(_xlfn.XLOOKUP($C2290,'1.PrepList'!$I$2:$I$1500,'1.PrepList'!$G$2:$G$1500,"")&amp;"",""))</f>
        <v/>
      </c>
      <c r="B2290" s="638" t="str">
        <f>IF($C2290="","",IFERROR(_xlfn.XLOOKUP($C2290,'1.PrepList'!$I$2:$I$1500,'1.PrepList'!$H$2:$H$1500,"")&amp;"",""))</f>
        <v/>
      </c>
      <c r="D2290" s="638" t="str">
        <f>IF($C2290="","",IFERROR(_xlfn.XLOOKUP($C2290,'1.PrepList'!$I$2:$I$1500,'1.PrepList'!$J$2:$J$1500,"")&amp;"",""))</f>
        <v/>
      </c>
      <c r="E2290" s="638" t="str">
        <f>IF($C2290="","",IFERROR(_xlfn.XLOOKUP($C2290,'1.PrepList'!$I$2:$I$1500,'1.PrepList'!$N$2:$N$1500,"")&amp;"",""))</f>
        <v/>
      </c>
      <c r="F2290" s="638" t="str">
        <f>IF($C2290="","",IFERROR(_xlfn.XLOOKUP($C2290,'1.PrepList'!$I$2:$I$1500,'1.PrepList'!$K$2:$K$1500,"")&amp;"",""))</f>
        <v/>
      </c>
      <c r="H2290" s="644" t="str">
        <f>IF($C2290="","",IFERROR(IF(_xlfn.XLOOKUP($C2290,tbl_StartedStatus[Bold ID],tbl_StartedStatus[Started])="Started","Yes",IF(_xlfn.XLOOKUP($C2290,tbl_StartedStatus[Bold ID],tbl_StartedStatus[Started])="No Show","No Show","")),""))</f>
        <v/>
      </c>
    </row>
    <row r="2291" spans="1:8" ht="15" customHeight="1" thickBot="1">
      <c r="A2291" s="38" t="str">
        <f>IF($C2291="","",IFERROR(_xlfn.XLOOKUP($C2291,'1.PrepList'!$I$2:$I$1500,'1.PrepList'!$G$2:$G$1500,"")&amp;"",""))</f>
        <v/>
      </c>
      <c r="B2291" s="638" t="str">
        <f>IF($C2291="","",IFERROR(_xlfn.XLOOKUP($C2291,'1.PrepList'!$I$2:$I$1500,'1.PrepList'!$H$2:$H$1500,"")&amp;"",""))</f>
        <v/>
      </c>
      <c r="D2291" s="638" t="str">
        <f>IF($C2291="","",IFERROR(_xlfn.XLOOKUP($C2291,'1.PrepList'!$I$2:$I$1500,'1.PrepList'!$J$2:$J$1500,"")&amp;"",""))</f>
        <v/>
      </c>
      <c r="E2291" s="638" t="str">
        <f>IF($C2291="","",IFERROR(_xlfn.XLOOKUP($C2291,'1.PrepList'!$I$2:$I$1500,'1.PrepList'!$N$2:$N$1500,"")&amp;"",""))</f>
        <v/>
      </c>
      <c r="F2291" s="638" t="str">
        <f>IF($C2291="","",IFERROR(_xlfn.XLOOKUP($C2291,'1.PrepList'!$I$2:$I$1500,'1.PrepList'!$K$2:$K$1500,"")&amp;"",""))</f>
        <v/>
      </c>
      <c r="H2291" s="644" t="str">
        <f>IF($C2291="","",IFERROR(IF(_xlfn.XLOOKUP($C2291,tbl_StartedStatus[Bold ID],tbl_StartedStatus[Started])="Started","Yes",IF(_xlfn.XLOOKUP($C2291,tbl_StartedStatus[Bold ID],tbl_StartedStatus[Started])="No Show","No Show","")),""))</f>
        <v/>
      </c>
    </row>
    <row r="2292" spans="1:8" ht="15" customHeight="1" thickBot="1">
      <c r="A2292" s="38" t="str">
        <f>IF($C2292="","",IFERROR(_xlfn.XLOOKUP($C2292,'1.PrepList'!$I$2:$I$1500,'1.PrepList'!$G$2:$G$1500,"")&amp;"",""))</f>
        <v/>
      </c>
      <c r="B2292" s="638" t="str">
        <f>IF($C2292="","",IFERROR(_xlfn.XLOOKUP($C2292,'1.PrepList'!$I$2:$I$1500,'1.PrepList'!$H$2:$H$1500,"")&amp;"",""))</f>
        <v/>
      </c>
      <c r="D2292" s="638" t="str">
        <f>IF($C2292="","",IFERROR(_xlfn.XLOOKUP($C2292,'1.PrepList'!$I$2:$I$1500,'1.PrepList'!$J$2:$J$1500,"")&amp;"",""))</f>
        <v/>
      </c>
      <c r="E2292" s="638" t="str">
        <f>IF($C2292="","",IFERROR(_xlfn.XLOOKUP($C2292,'1.PrepList'!$I$2:$I$1500,'1.PrepList'!$N$2:$N$1500,"")&amp;"",""))</f>
        <v/>
      </c>
      <c r="F2292" s="638" t="str">
        <f>IF($C2292="","",IFERROR(_xlfn.XLOOKUP($C2292,'1.PrepList'!$I$2:$I$1500,'1.PrepList'!$K$2:$K$1500,"")&amp;"",""))</f>
        <v/>
      </c>
      <c r="H2292" s="644" t="str">
        <f>IF($C2292="","",IFERROR(IF(_xlfn.XLOOKUP($C2292,tbl_StartedStatus[Bold ID],tbl_StartedStatus[Started])="Started","Yes",IF(_xlfn.XLOOKUP($C2292,tbl_StartedStatus[Bold ID],tbl_StartedStatus[Started])="No Show","No Show","")),""))</f>
        <v/>
      </c>
    </row>
    <row r="2293" spans="1:8" ht="15" customHeight="1" thickBot="1">
      <c r="A2293" s="38" t="str">
        <f>IF($C2293="","",IFERROR(_xlfn.XLOOKUP($C2293,'1.PrepList'!$I$2:$I$1500,'1.PrepList'!$G$2:$G$1500,"")&amp;"",""))</f>
        <v/>
      </c>
      <c r="B2293" s="638" t="str">
        <f>IF($C2293="","",IFERROR(_xlfn.XLOOKUP($C2293,'1.PrepList'!$I$2:$I$1500,'1.PrepList'!$H$2:$H$1500,"")&amp;"",""))</f>
        <v/>
      </c>
      <c r="D2293" s="638" t="str">
        <f>IF($C2293="","",IFERROR(_xlfn.XLOOKUP($C2293,'1.PrepList'!$I$2:$I$1500,'1.PrepList'!$J$2:$J$1500,"")&amp;"",""))</f>
        <v/>
      </c>
      <c r="E2293" s="638" t="str">
        <f>IF($C2293="","",IFERROR(_xlfn.XLOOKUP($C2293,'1.PrepList'!$I$2:$I$1500,'1.PrepList'!$N$2:$N$1500,"")&amp;"",""))</f>
        <v/>
      </c>
      <c r="F2293" s="638" t="str">
        <f>IF($C2293="","",IFERROR(_xlfn.XLOOKUP($C2293,'1.PrepList'!$I$2:$I$1500,'1.PrepList'!$K$2:$K$1500,"")&amp;"",""))</f>
        <v/>
      </c>
      <c r="H2293" s="644" t="str">
        <f>IF($C2293="","",IFERROR(IF(_xlfn.XLOOKUP($C2293,tbl_StartedStatus[Bold ID],tbl_StartedStatus[Started])="Started","Yes",IF(_xlfn.XLOOKUP($C2293,tbl_StartedStatus[Bold ID],tbl_StartedStatus[Started])="No Show","No Show","")),""))</f>
        <v/>
      </c>
    </row>
    <row r="2294" spans="1:8" ht="15" customHeight="1" thickBot="1">
      <c r="A2294" s="38" t="str">
        <f>IF($C2294="","",IFERROR(_xlfn.XLOOKUP($C2294,'1.PrepList'!$I$2:$I$1500,'1.PrepList'!$G$2:$G$1500,"")&amp;"",""))</f>
        <v/>
      </c>
      <c r="B2294" s="638" t="str">
        <f>IF($C2294="","",IFERROR(_xlfn.XLOOKUP($C2294,'1.PrepList'!$I$2:$I$1500,'1.PrepList'!$H$2:$H$1500,"")&amp;"",""))</f>
        <v/>
      </c>
      <c r="D2294" s="638" t="str">
        <f>IF($C2294="","",IFERROR(_xlfn.XLOOKUP($C2294,'1.PrepList'!$I$2:$I$1500,'1.PrepList'!$J$2:$J$1500,"")&amp;"",""))</f>
        <v/>
      </c>
      <c r="E2294" s="638" t="str">
        <f>IF($C2294="","",IFERROR(_xlfn.XLOOKUP($C2294,'1.PrepList'!$I$2:$I$1500,'1.PrepList'!$N$2:$N$1500,"")&amp;"",""))</f>
        <v/>
      </c>
      <c r="F2294" s="638" t="str">
        <f>IF($C2294="","",IFERROR(_xlfn.XLOOKUP($C2294,'1.PrepList'!$I$2:$I$1500,'1.PrepList'!$K$2:$K$1500,"")&amp;"",""))</f>
        <v/>
      </c>
      <c r="H2294" s="644" t="str">
        <f>IF($C2294="","",IFERROR(IF(_xlfn.XLOOKUP($C2294,tbl_StartedStatus[Bold ID],tbl_StartedStatus[Started])="Started","Yes",IF(_xlfn.XLOOKUP($C2294,tbl_StartedStatus[Bold ID],tbl_StartedStatus[Started])="No Show","No Show","")),""))</f>
        <v/>
      </c>
    </row>
    <row r="2295" spans="1:8" ht="15" customHeight="1" thickBot="1">
      <c r="A2295" s="38" t="str">
        <f>IF($C2295="","",IFERROR(_xlfn.XLOOKUP($C2295,'1.PrepList'!$I$2:$I$1500,'1.PrepList'!$G$2:$G$1500,"")&amp;"",""))</f>
        <v/>
      </c>
      <c r="B2295" s="638" t="str">
        <f>IF($C2295="","",IFERROR(_xlfn.XLOOKUP($C2295,'1.PrepList'!$I$2:$I$1500,'1.PrepList'!$H$2:$H$1500,"")&amp;"",""))</f>
        <v/>
      </c>
      <c r="D2295" s="638" t="str">
        <f>IF($C2295="","",IFERROR(_xlfn.XLOOKUP($C2295,'1.PrepList'!$I$2:$I$1500,'1.PrepList'!$J$2:$J$1500,"")&amp;"",""))</f>
        <v/>
      </c>
      <c r="E2295" s="638" t="str">
        <f>IF($C2295="","",IFERROR(_xlfn.XLOOKUP($C2295,'1.PrepList'!$I$2:$I$1500,'1.PrepList'!$N$2:$N$1500,"")&amp;"",""))</f>
        <v/>
      </c>
      <c r="F2295" s="638" t="str">
        <f>IF($C2295="","",IFERROR(_xlfn.XLOOKUP($C2295,'1.PrepList'!$I$2:$I$1500,'1.PrepList'!$K$2:$K$1500,"")&amp;"",""))</f>
        <v/>
      </c>
      <c r="H2295" s="644" t="str">
        <f>IF($C2295="","",IFERROR(IF(_xlfn.XLOOKUP($C2295,tbl_StartedStatus[Bold ID],tbl_StartedStatus[Started])="Started","Yes",IF(_xlfn.XLOOKUP($C2295,tbl_StartedStatus[Bold ID],tbl_StartedStatus[Started])="No Show","No Show","")),""))</f>
        <v/>
      </c>
    </row>
    <row r="2296" spans="1:8" ht="15" customHeight="1" thickBot="1">
      <c r="A2296" s="38" t="str">
        <f>IF($C2296="","",IFERROR(_xlfn.XLOOKUP($C2296,'1.PrepList'!$I$2:$I$1500,'1.PrepList'!$G$2:$G$1500,"")&amp;"",""))</f>
        <v/>
      </c>
      <c r="B2296" s="638" t="str">
        <f>IF($C2296="","",IFERROR(_xlfn.XLOOKUP($C2296,'1.PrepList'!$I$2:$I$1500,'1.PrepList'!$H$2:$H$1500,"")&amp;"",""))</f>
        <v/>
      </c>
      <c r="D2296" s="638" t="str">
        <f>IF($C2296="","",IFERROR(_xlfn.XLOOKUP($C2296,'1.PrepList'!$I$2:$I$1500,'1.PrepList'!$J$2:$J$1500,"")&amp;"",""))</f>
        <v/>
      </c>
      <c r="E2296" s="638" t="str">
        <f>IF($C2296="","",IFERROR(_xlfn.XLOOKUP($C2296,'1.PrepList'!$I$2:$I$1500,'1.PrepList'!$N$2:$N$1500,"")&amp;"",""))</f>
        <v/>
      </c>
      <c r="F2296" s="638" t="str">
        <f>IF($C2296="","",IFERROR(_xlfn.XLOOKUP($C2296,'1.PrepList'!$I$2:$I$1500,'1.PrepList'!$K$2:$K$1500,"")&amp;"",""))</f>
        <v/>
      </c>
      <c r="H2296" s="644" t="str">
        <f>IF($C2296="","",IFERROR(IF(_xlfn.XLOOKUP($C2296,tbl_StartedStatus[Bold ID],tbl_StartedStatus[Started])="Started","Yes",IF(_xlfn.XLOOKUP($C2296,tbl_StartedStatus[Bold ID],tbl_StartedStatus[Started])="No Show","No Show","")),""))</f>
        <v/>
      </c>
    </row>
    <row r="2297" spans="1:8" ht="15" customHeight="1" thickBot="1">
      <c r="A2297" s="38" t="str">
        <f>IF($C2297="","",IFERROR(_xlfn.XLOOKUP($C2297,'1.PrepList'!$I$2:$I$1500,'1.PrepList'!$G$2:$G$1500,"")&amp;"",""))</f>
        <v/>
      </c>
      <c r="B2297" s="638" t="str">
        <f>IF($C2297="","",IFERROR(_xlfn.XLOOKUP($C2297,'1.PrepList'!$I$2:$I$1500,'1.PrepList'!$H$2:$H$1500,"")&amp;"",""))</f>
        <v/>
      </c>
      <c r="D2297" s="638" t="str">
        <f>IF($C2297="","",IFERROR(_xlfn.XLOOKUP($C2297,'1.PrepList'!$I$2:$I$1500,'1.PrepList'!$J$2:$J$1500,"")&amp;"",""))</f>
        <v/>
      </c>
      <c r="E2297" s="638" t="str">
        <f>IF($C2297="","",IFERROR(_xlfn.XLOOKUP($C2297,'1.PrepList'!$I$2:$I$1500,'1.PrepList'!$N$2:$N$1500,"")&amp;"",""))</f>
        <v/>
      </c>
      <c r="F2297" s="638" t="str">
        <f>IF($C2297="","",IFERROR(_xlfn.XLOOKUP($C2297,'1.PrepList'!$I$2:$I$1500,'1.PrepList'!$K$2:$K$1500,"")&amp;"",""))</f>
        <v/>
      </c>
      <c r="H2297" s="644" t="str">
        <f>IF($C2297="","",IFERROR(IF(_xlfn.XLOOKUP($C2297,tbl_StartedStatus[Bold ID],tbl_StartedStatus[Started])="Started","Yes",IF(_xlfn.XLOOKUP($C2297,tbl_StartedStatus[Bold ID],tbl_StartedStatus[Started])="No Show","No Show","")),""))</f>
        <v/>
      </c>
    </row>
    <row r="2298" spans="1:8" ht="15" customHeight="1" thickBot="1">
      <c r="A2298" s="38" t="str">
        <f>IF($C2298="","",IFERROR(_xlfn.XLOOKUP($C2298,'1.PrepList'!$I$2:$I$1500,'1.PrepList'!$G$2:$G$1500,"")&amp;"",""))</f>
        <v/>
      </c>
      <c r="B2298" s="638" t="str">
        <f>IF($C2298="","",IFERROR(_xlfn.XLOOKUP($C2298,'1.PrepList'!$I$2:$I$1500,'1.PrepList'!$H$2:$H$1500,"")&amp;"",""))</f>
        <v/>
      </c>
      <c r="D2298" s="638" t="str">
        <f>IF($C2298="","",IFERROR(_xlfn.XLOOKUP($C2298,'1.PrepList'!$I$2:$I$1500,'1.PrepList'!$J$2:$J$1500,"")&amp;"",""))</f>
        <v/>
      </c>
      <c r="E2298" s="638" t="str">
        <f>IF($C2298="","",IFERROR(_xlfn.XLOOKUP($C2298,'1.PrepList'!$I$2:$I$1500,'1.PrepList'!$N$2:$N$1500,"")&amp;"",""))</f>
        <v/>
      </c>
      <c r="F2298" s="638" t="str">
        <f>IF($C2298="","",IFERROR(_xlfn.XLOOKUP($C2298,'1.PrepList'!$I$2:$I$1500,'1.PrepList'!$K$2:$K$1500,"")&amp;"",""))</f>
        <v/>
      </c>
      <c r="H2298" s="644" t="str">
        <f>IF($C2298="","",IFERROR(IF(_xlfn.XLOOKUP($C2298,tbl_StartedStatus[Bold ID],tbl_StartedStatus[Started])="Started","Yes",IF(_xlfn.XLOOKUP($C2298,tbl_StartedStatus[Bold ID],tbl_StartedStatus[Started])="No Show","No Show","")),""))</f>
        <v/>
      </c>
    </row>
    <row r="2299" spans="1:8" ht="15" customHeight="1" thickBot="1">
      <c r="A2299" s="38" t="str">
        <f>IF($C2299="","",IFERROR(_xlfn.XLOOKUP($C2299,'1.PrepList'!$I$2:$I$1500,'1.PrepList'!$G$2:$G$1500,"")&amp;"",""))</f>
        <v/>
      </c>
      <c r="B2299" s="638" t="str">
        <f>IF($C2299="","",IFERROR(_xlfn.XLOOKUP($C2299,'1.PrepList'!$I$2:$I$1500,'1.PrepList'!$H$2:$H$1500,"")&amp;"",""))</f>
        <v/>
      </c>
      <c r="D2299" s="638" t="str">
        <f>IF($C2299="","",IFERROR(_xlfn.XLOOKUP($C2299,'1.PrepList'!$I$2:$I$1500,'1.PrepList'!$J$2:$J$1500,"")&amp;"",""))</f>
        <v/>
      </c>
      <c r="E2299" s="638" t="str">
        <f>IF($C2299="","",IFERROR(_xlfn.XLOOKUP($C2299,'1.PrepList'!$I$2:$I$1500,'1.PrepList'!$N$2:$N$1500,"")&amp;"",""))</f>
        <v/>
      </c>
      <c r="F2299" s="638" t="str">
        <f>IF($C2299="","",IFERROR(_xlfn.XLOOKUP($C2299,'1.PrepList'!$I$2:$I$1500,'1.PrepList'!$K$2:$K$1500,"")&amp;"",""))</f>
        <v/>
      </c>
      <c r="H2299" s="644" t="str">
        <f>IF($C2299="","",IFERROR(IF(_xlfn.XLOOKUP($C2299,tbl_StartedStatus[Bold ID],tbl_StartedStatus[Started])="Started","Yes",IF(_xlfn.XLOOKUP($C2299,tbl_StartedStatus[Bold ID],tbl_StartedStatus[Started])="No Show","No Show","")),""))</f>
        <v/>
      </c>
    </row>
    <row r="2300" spans="1:8" ht="15" customHeight="1" thickBot="1">
      <c r="A2300" s="38" t="str">
        <f>IF($C2300="","",IFERROR(_xlfn.XLOOKUP($C2300,'1.PrepList'!$I$2:$I$1500,'1.PrepList'!$G$2:$G$1500,"")&amp;"",""))</f>
        <v/>
      </c>
      <c r="B2300" s="638" t="str">
        <f>IF($C2300="","",IFERROR(_xlfn.XLOOKUP($C2300,'1.PrepList'!$I$2:$I$1500,'1.PrepList'!$H$2:$H$1500,"")&amp;"",""))</f>
        <v/>
      </c>
      <c r="D2300" s="638" t="str">
        <f>IF($C2300="","",IFERROR(_xlfn.XLOOKUP($C2300,'1.PrepList'!$I$2:$I$1500,'1.PrepList'!$J$2:$J$1500,"")&amp;"",""))</f>
        <v/>
      </c>
      <c r="E2300" s="638" t="str">
        <f>IF($C2300="","",IFERROR(_xlfn.XLOOKUP($C2300,'1.PrepList'!$I$2:$I$1500,'1.PrepList'!$N$2:$N$1500,"")&amp;"",""))</f>
        <v/>
      </c>
      <c r="F2300" s="638" t="str">
        <f>IF($C2300="","",IFERROR(_xlfn.XLOOKUP($C2300,'1.PrepList'!$I$2:$I$1500,'1.PrepList'!$K$2:$K$1500,"")&amp;"",""))</f>
        <v/>
      </c>
      <c r="H2300" s="644" t="str">
        <f>IF($C2300="","",IFERROR(IF(_xlfn.XLOOKUP($C2300,tbl_StartedStatus[Bold ID],tbl_StartedStatus[Started])="Started","Yes",IF(_xlfn.XLOOKUP($C2300,tbl_StartedStatus[Bold ID],tbl_StartedStatus[Started])="No Show","No Show","")),""))</f>
        <v/>
      </c>
    </row>
    <row r="2301" spans="1:8" ht="15" customHeight="1" thickBot="1">
      <c r="A2301" s="38" t="str">
        <f>IF($C2301="","",IFERROR(_xlfn.XLOOKUP($C2301,'1.PrepList'!$I$2:$I$1500,'1.PrepList'!$G$2:$G$1500,"")&amp;"",""))</f>
        <v/>
      </c>
      <c r="B2301" s="638" t="str">
        <f>IF($C2301="","",IFERROR(_xlfn.XLOOKUP($C2301,'1.PrepList'!$I$2:$I$1500,'1.PrepList'!$H$2:$H$1500,"")&amp;"",""))</f>
        <v/>
      </c>
      <c r="D2301" s="638" t="str">
        <f>IF($C2301="","",IFERROR(_xlfn.XLOOKUP($C2301,'1.PrepList'!$I$2:$I$1500,'1.PrepList'!$J$2:$J$1500,"")&amp;"",""))</f>
        <v/>
      </c>
      <c r="E2301" s="638" t="str">
        <f>IF($C2301="","",IFERROR(_xlfn.XLOOKUP($C2301,'1.PrepList'!$I$2:$I$1500,'1.PrepList'!$N$2:$N$1500,"")&amp;"",""))</f>
        <v/>
      </c>
      <c r="F2301" s="638" t="str">
        <f>IF($C2301="","",IFERROR(_xlfn.XLOOKUP($C2301,'1.PrepList'!$I$2:$I$1500,'1.PrepList'!$K$2:$K$1500,"")&amp;"",""))</f>
        <v/>
      </c>
      <c r="H2301" s="644" t="str">
        <f>IF($C2301="","",IFERROR(IF(_xlfn.XLOOKUP($C2301,tbl_StartedStatus[Bold ID],tbl_StartedStatus[Started])="Started","Yes",IF(_xlfn.XLOOKUP($C2301,tbl_StartedStatus[Bold ID],tbl_StartedStatus[Started])="No Show","No Show","")),""))</f>
        <v/>
      </c>
    </row>
    <row r="2302" spans="1:8" ht="15" customHeight="1" thickBot="1">
      <c r="A2302" s="38" t="str">
        <f>IF($C2302="","",IFERROR(_xlfn.XLOOKUP($C2302,'1.PrepList'!$I$2:$I$1500,'1.PrepList'!$G$2:$G$1500,"")&amp;"",""))</f>
        <v/>
      </c>
      <c r="B2302" s="638" t="str">
        <f>IF($C2302="","",IFERROR(_xlfn.XLOOKUP($C2302,'1.PrepList'!$I$2:$I$1500,'1.PrepList'!$H$2:$H$1500,"")&amp;"",""))</f>
        <v/>
      </c>
      <c r="D2302" s="638" t="str">
        <f>IF($C2302="","",IFERROR(_xlfn.XLOOKUP($C2302,'1.PrepList'!$I$2:$I$1500,'1.PrepList'!$J$2:$J$1500,"")&amp;"",""))</f>
        <v/>
      </c>
      <c r="E2302" s="638" t="str">
        <f>IF($C2302="","",IFERROR(_xlfn.XLOOKUP($C2302,'1.PrepList'!$I$2:$I$1500,'1.PrepList'!$N$2:$N$1500,"")&amp;"",""))</f>
        <v/>
      </c>
      <c r="F2302" s="638" t="str">
        <f>IF($C2302="","",IFERROR(_xlfn.XLOOKUP($C2302,'1.PrepList'!$I$2:$I$1500,'1.PrepList'!$K$2:$K$1500,"")&amp;"",""))</f>
        <v/>
      </c>
      <c r="H2302" s="644" t="str">
        <f>IF($C2302="","",IFERROR(IF(_xlfn.XLOOKUP($C2302,tbl_StartedStatus[Bold ID],tbl_StartedStatus[Started])="Started","Yes",IF(_xlfn.XLOOKUP($C2302,tbl_StartedStatus[Bold ID],tbl_StartedStatus[Started])="No Show","No Show","")),""))</f>
        <v/>
      </c>
    </row>
    <row r="2303" spans="1:8" ht="15" customHeight="1" thickBot="1">
      <c r="A2303" s="38" t="str">
        <f>IF($C2303="","",IFERROR(_xlfn.XLOOKUP($C2303,'1.PrepList'!$I$2:$I$1500,'1.PrepList'!$G$2:$G$1500,"")&amp;"",""))</f>
        <v/>
      </c>
      <c r="B2303" s="638" t="str">
        <f>IF($C2303="","",IFERROR(_xlfn.XLOOKUP($C2303,'1.PrepList'!$I$2:$I$1500,'1.PrepList'!$H$2:$H$1500,"")&amp;"",""))</f>
        <v/>
      </c>
      <c r="D2303" s="638" t="str">
        <f>IF($C2303="","",IFERROR(_xlfn.XLOOKUP($C2303,'1.PrepList'!$I$2:$I$1500,'1.PrepList'!$J$2:$J$1500,"")&amp;"",""))</f>
        <v/>
      </c>
      <c r="E2303" s="638" t="str">
        <f>IF($C2303="","",IFERROR(_xlfn.XLOOKUP($C2303,'1.PrepList'!$I$2:$I$1500,'1.PrepList'!$N$2:$N$1500,"")&amp;"",""))</f>
        <v/>
      </c>
      <c r="F2303" s="638" t="str">
        <f>IF($C2303="","",IFERROR(_xlfn.XLOOKUP($C2303,'1.PrepList'!$I$2:$I$1500,'1.PrepList'!$K$2:$K$1500,"")&amp;"",""))</f>
        <v/>
      </c>
      <c r="H2303" s="644" t="str">
        <f>IF($C2303="","",IFERROR(IF(_xlfn.XLOOKUP($C2303,tbl_StartedStatus[Bold ID],tbl_StartedStatus[Started])="Started","Yes",IF(_xlfn.XLOOKUP($C2303,tbl_StartedStatus[Bold ID],tbl_StartedStatus[Started])="No Show","No Show","")),""))</f>
        <v/>
      </c>
    </row>
    <row r="2304" spans="1:8" ht="15" customHeight="1" thickBot="1">
      <c r="A2304" s="38" t="str">
        <f>IF($C2304="","",IFERROR(_xlfn.XLOOKUP($C2304,'1.PrepList'!$I$2:$I$1500,'1.PrepList'!$G$2:$G$1500,"")&amp;"",""))</f>
        <v/>
      </c>
      <c r="B2304" s="638" t="str">
        <f>IF($C2304="","",IFERROR(_xlfn.XLOOKUP($C2304,'1.PrepList'!$I$2:$I$1500,'1.PrepList'!$H$2:$H$1500,"")&amp;"",""))</f>
        <v/>
      </c>
      <c r="D2304" s="638" t="str">
        <f>IF($C2304="","",IFERROR(_xlfn.XLOOKUP($C2304,'1.PrepList'!$I$2:$I$1500,'1.PrepList'!$J$2:$J$1500,"")&amp;"",""))</f>
        <v/>
      </c>
      <c r="E2304" s="638" t="str">
        <f>IF($C2304="","",IFERROR(_xlfn.XLOOKUP($C2304,'1.PrepList'!$I$2:$I$1500,'1.PrepList'!$N$2:$N$1500,"")&amp;"",""))</f>
        <v/>
      </c>
      <c r="F2304" s="638" t="str">
        <f>IF($C2304="","",IFERROR(_xlfn.XLOOKUP($C2304,'1.PrepList'!$I$2:$I$1500,'1.PrepList'!$K$2:$K$1500,"")&amp;"",""))</f>
        <v/>
      </c>
      <c r="H2304" s="644" t="str">
        <f>IF($C2304="","",IFERROR(IF(_xlfn.XLOOKUP($C2304,tbl_StartedStatus[Bold ID],tbl_StartedStatus[Started])="Started","Yes",IF(_xlfn.XLOOKUP($C2304,tbl_StartedStatus[Bold ID],tbl_StartedStatus[Started])="No Show","No Show","")),""))</f>
        <v/>
      </c>
    </row>
    <row r="2305" spans="1:8" ht="15" customHeight="1" thickBot="1">
      <c r="A2305" s="38" t="str">
        <f>IF($C2305="","",IFERROR(_xlfn.XLOOKUP($C2305,'1.PrepList'!$I$2:$I$1500,'1.PrepList'!$G$2:$G$1500,"")&amp;"",""))</f>
        <v/>
      </c>
      <c r="B2305" s="638" t="str">
        <f>IF($C2305="","",IFERROR(_xlfn.XLOOKUP($C2305,'1.PrepList'!$I$2:$I$1500,'1.PrepList'!$H$2:$H$1500,"")&amp;"",""))</f>
        <v/>
      </c>
      <c r="D2305" s="638" t="str">
        <f>IF($C2305="","",IFERROR(_xlfn.XLOOKUP($C2305,'1.PrepList'!$I$2:$I$1500,'1.PrepList'!$J$2:$J$1500,"")&amp;"",""))</f>
        <v/>
      </c>
      <c r="E2305" s="638" t="str">
        <f>IF($C2305="","",IFERROR(_xlfn.XLOOKUP($C2305,'1.PrepList'!$I$2:$I$1500,'1.PrepList'!$N$2:$N$1500,"")&amp;"",""))</f>
        <v/>
      </c>
      <c r="F2305" s="638" t="str">
        <f>IF($C2305="","",IFERROR(_xlfn.XLOOKUP($C2305,'1.PrepList'!$I$2:$I$1500,'1.PrepList'!$K$2:$K$1500,"")&amp;"",""))</f>
        <v/>
      </c>
      <c r="H2305" s="644" t="str">
        <f>IF($C2305="","",IFERROR(IF(_xlfn.XLOOKUP($C2305,tbl_StartedStatus[Bold ID],tbl_StartedStatus[Started])="Started","Yes",IF(_xlfn.XLOOKUP($C2305,tbl_StartedStatus[Bold ID],tbl_StartedStatus[Started])="No Show","No Show","")),""))</f>
        <v/>
      </c>
    </row>
    <row r="2306" spans="1:8" ht="15" customHeight="1" thickBot="1">
      <c r="A2306" s="38" t="str">
        <f>IF($C2306="","",IFERROR(_xlfn.XLOOKUP($C2306,'1.PrepList'!$I$2:$I$1500,'1.PrepList'!$G$2:$G$1500,"")&amp;"",""))</f>
        <v/>
      </c>
      <c r="B2306" s="638" t="str">
        <f>IF($C2306="","",IFERROR(_xlfn.XLOOKUP($C2306,'1.PrepList'!$I$2:$I$1500,'1.PrepList'!$H$2:$H$1500,"")&amp;"",""))</f>
        <v/>
      </c>
      <c r="D2306" s="638" t="str">
        <f>IF($C2306="","",IFERROR(_xlfn.XLOOKUP($C2306,'1.PrepList'!$I$2:$I$1500,'1.PrepList'!$J$2:$J$1500,"")&amp;"",""))</f>
        <v/>
      </c>
      <c r="E2306" s="638" t="str">
        <f>IF($C2306="","",IFERROR(_xlfn.XLOOKUP($C2306,'1.PrepList'!$I$2:$I$1500,'1.PrepList'!$N$2:$N$1500,"")&amp;"",""))</f>
        <v/>
      </c>
      <c r="F2306" s="638" t="str">
        <f>IF($C2306="","",IFERROR(_xlfn.XLOOKUP($C2306,'1.PrepList'!$I$2:$I$1500,'1.PrepList'!$K$2:$K$1500,"")&amp;"",""))</f>
        <v/>
      </c>
      <c r="H2306" s="644" t="str">
        <f>IF($C2306="","",IFERROR(IF(_xlfn.XLOOKUP($C2306,tbl_StartedStatus[Bold ID],tbl_StartedStatus[Started])="Started","Yes",IF(_xlfn.XLOOKUP($C2306,tbl_StartedStatus[Bold ID],tbl_StartedStatus[Started])="No Show","No Show","")),""))</f>
        <v/>
      </c>
    </row>
    <row r="2307" spans="1:8" ht="15" customHeight="1" thickBot="1">
      <c r="A2307" s="38" t="str">
        <f>IF($C2307="","",IFERROR(_xlfn.XLOOKUP($C2307,'1.PrepList'!$I$2:$I$1500,'1.PrepList'!$G$2:$G$1500,"")&amp;"",""))</f>
        <v/>
      </c>
      <c r="B2307" s="638" t="str">
        <f>IF($C2307="","",IFERROR(_xlfn.XLOOKUP($C2307,'1.PrepList'!$I$2:$I$1500,'1.PrepList'!$H$2:$H$1500,"")&amp;"",""))</f>
        <v/>
      </c>
      <c r="D2307" s="638" t="str">
        <f>IF($C2307="","",IFERROR(_xlfn.XLOOKUP($C2307,'1.PrepList'!$I$2:$I$1500,'1.PrepList'!$J$2:$J$1500,"")&amp;"",""))</f>
        <v/>
      </c>
      <c r="E2307" s="638" t="str">
        <f>IF($C2307="","",IFERROR(_xlfn.XLOOKUP($C2307,'1.PrepList'!$I$2:$I$1500,'1.PrepList'!$N$2:$N$1500,"")&amp;"",""))</f>
        <v/>
      </c>
      <c r="F2307" s="638" t="str">
        <f>IF($C2307="","",IFERROR(_xlfn.XLOOKUP($C2307,'1.PrepList'!$I$2:$I$1500,'1.PrepList'!$K$2:$K$1500,"")&amp;"",""))</f>
        <v/>
      </c>
      <c r="H2307" s="644" t="str">
        <f>IF($C2307="","",IFERROR(IF(_xlfn.XLOOKUP($C2307,tbl_StartedStatus[Bold ID],tbl_StartedStatus[Started])="Started","Yes",IF(_xlfn.XLOOKUP($C2307,tbl_StartedStatus[Bold ID],tbl_StartedStatus[Started])="No Show","No Show","")),""))</f>
        <v/>
      </c>
    </row>
    <row r="2308" spans="1:8" ht="15" customHeight="1" thickBot="1">
      <c r="A2308" s="38" t="str">
        <f>IF($C2308="","",IFERROR(_xlfn.XLOOKUP($C2308,'1.PrepList'!$I$2:$I$1500,'1.PrepList'!$G$2:$G$1500,"")&amp;"",""))</f>
        <v/>
      </c>
      <c r="B2308" s="638" t="str">
        <f>IF($C2308="","",IFERROR(_xlfn.XLOOKUP($C2308,'1.PrepList'!$I$2:$I$1500,'1.PrepList'!$H$2:$H$1500,"")&amp;"",""))</f>
        <v/>
      </c>
      <c r="D2308" s="638" t="str">
        <f>IF($C2308="","",IFERROR(_xlfn.XLOOKUP($C2308,'1.PrepList'!$I$2:$I$1500,'1.PrepList'!$J$2:$J$1500,"")&amp;"",""))</f>
        <v/>
      </c>
      <c r="E2308" s="638" t="str">
        <f>IF($C2308="","",IFERROR(_xlfn.XLOOKUP($C2308,'1.PrepList'!$I$2:$I$1500,'1.PrepList'!$N$2:$N$1500,"")&amp;"",""))</f>
        <v/>
      </c>
      <c r="F2308" s="638" t="str">
        <f>IF($C2308="","",IFERROR(_xlfn.XLOOKUP($C2308,'1.PrepList'!$I$2:$I$1500,'1.PrepList'!$K$2:$K$1500,"")&amp;"",""))</f>
        <v/>
      </c>
      <c r="H2308" s="644" t="str">
        <f>IF($C2308="","",IFERROR(IF(_xlfn.XLOOKUP($C2308,tbl_StartedStatus[Bold ID],tbl_StartedStatus[Started])="Started","Yes",IF(_xlfn.XLOOKUP($C2308,tbl_StartedStatus[Bold ID],tbl_StartedStatus[Started])="No Show","No Show","")),""))</f>
        <v/>
      </c>
    </row>
    <row r="2309" spans="1:8" ht="15" customHeight="1" thickBot="1">
      <c r="A2309" s="38" t="str">
        <f>IF($C2309="","",IFERROR(_xlfn.XLOOKUP($C2309,'1.PrepList'!$I$2:$I$1500,'1.PrepList'!$G$2:$G$1500,"")&amp;"",""))</f>
        <v/>
      </c>
      <c r="B2309" s="638" t="str">
        <f>IF($C2309="","",IFERROR(_xlfn.XLOOKUP($C2309,'1.PrepList'!$I$2:$I$1500,'1.PrepList'!$H$2:$H$1500,"")&amp;"",""))</f>
        <v/>
      </c>
      <c r="D2309" s="638" t="str">
        <f>IF($C2309="","",IFERROR(_xlfn.XLOOKUP($C2309,'1.PrepList'!$I$2:$I$1500,'1.PrepList'!$J$2:$J$1500,"")&amp;"",""))</f>
        <v/>
      </c>
      <c r="E2309" s="638" t="str">
        <f>IF($C2309="","",IFERROR(_xlfn.XLOOKUP($C2309,'1.PrepList'!$I$2:$I$1500,'1.PrepList'!$N$2:$N$1500,"")&amp;"",""))</f>
        <v/>
      </c>
      <c r="F2309" s="638" t="str">
        <f>IF($C2309="","",IFERROR(_xlfn.XLOOKUP($C2309,'1.PrepList'!$I$2:$I$1500,'1.PrepList'!$K$2:$K$1500,"")&amp;"",""))</f>
        <v/>
      </c>
      <c r="H2309" s="644" t="str">
        <f>IF($C2309="","",IFERROR(IF(_xlfn.XLOOKUP($C2309,tbl_StartedStatus[Bold ID],tbl_StartedStatus[Started])="Started","Yes",IF(_xlfn.XLOOKUP($C2309,tbl_StartedStatus[Bold ID],tbl_StartedStatus[Started])="No Show","No Show","")),""))</f>
        <v/>
      </c>
    </row>
    <row r="2310" spans="1:8" ht="15" customHeight="1" thickBot="1">
      <c r="A2310" s="38" t="str">
        <f>IF($C2310="","",IFERROR(_xlfn.XLOOKUP($C2310,'1.PrepList'!$I$2:$I$1500,'1.PrepList'!$G$2:$G$1500,"")&amp;"",""))</f>
        <v/>
      </c>
      <c r="B2310" s="638" t="str">
        <f>IF($C2310="","",IFERROR(_xlfn.XLOOKUP($C2310,'1.PrepList'!$I$2:$I$1500,'1.PrepList'!$H$2:$H$1500,"")&amp;"",""))</f>
        <v/>
      </c>
      <c r="D2310" s="638" t="str">
        <f>IF($C2310="","",IFERROR(_xlfn.XLOOKUP($C2310,'1.PrepList'!$I$2:$I$1500,'1.PrepList'!$J$2:$J$1500,"")&amp;"",""))</f>
        <v/>
      </c>
      <c r="E2310" s="638" t="str">
        <f>IF($C2310="","",IFERROR(_xlfn.XLOOKUP($C2310,'1.PrepList'!$I$2:$I$1500,'1.PrepList'!$N$2:$N$1500,"")&amp;"",""))</f>
        <v/>
      </c>
      <c r="F2310" s="638" t="str">
        <f>IF($C2310="","",IFERROR(_xlfn.XLOOKUP($C2310,'1.PrepList'!$I$2:$I$1500,'1.PrepList'!$K$2:$K$1500,"")&amp;"",""))</f>
        <v/>
      </c>
      <c r="H2310" s="644" t="str">
        <f>IF($C2310="","",IFERROR(IF(_xlfn.XLOOKUP($C2310,tbl_StartedStatus[Bold ID],tbl_StartedStatus[Started])="Started","Yes",IF(_xlfn.XLOOKUP($C2310,tbl_StartedStatus[Bold ID],tbl_StartedStatus[Started])="No Show","No Show","")),""))</f>
        <v/>
      </c>
    </row>
    <row r="2311" spans="1:8" ht="15" customHeight="1" thickBot="1">
      <c r="A2311" s="38" t="str">
        <f>IF($C2311="","",IFERROR(_xlfn.XLOOKUP($C2311,'1.PrepList'!$I$2:$I$1500,'1.PrepList'!$G$2:$G$1500,"")&amp;"",""))</f>
        <v/>
      </c>
      <c r="B2311" s="638" t="str">
        <f>IF($C2311="","",IFERROR(_xlfn.XLOOKUP($C2311,'1.PrepList'!$I$2:$I$1500,'1.PrepList'!$H$2:$H$1500,"")&amp;"",""))</f>
        <v/>
      </c>
      <c r="D2311" s="638" t="str">
        <f>IF($C2311="","",IFERROR(_xlfn.XLOOKUP($C2311,'1.PrepList'!$I$2:$I$1500,'1.PrepList'!$J$2:$J$1500,"")&amp;"",""))</f>
        <v/>
      </c>
      <c r="E2311" s="638" t="str">
        <f>IF($C2311="","",IFERROR(_xlfn.XLOOKUP($C2311,'1.PrepList'!$I$2:$I$1500,'1.PrepList'!$N$2:$N$1500,"")&amp;"",""))</f>
        <v/>
      </c>
      <c r="F2311" s="638" t="str">
        <f>IF($C2311="","",IFERROR(_xlfn.XLOOKUP($C2311,'1.PrepList'!$I$2:$I$1500,'1.PrepList'!$K$2:$K$1500,"")&amp;"",""))</f>
        <v/>
      </c>
      <c r="H2311" s="644" t="str">
        <f>IF($C2311="","",IFERROR(IF(_xlfn.XLOOKUP($C2311,tbl_StartedStatus[Bold ID],tbl_StartedStatus[Started])="Started","Yes",IF(_xlfn.XLOOKUP($C2311,tbl_StartedStatus[Bold ID],tbl_StartedStatus[Started])="No Show","No Show","")),""))</f>
        <v/>
      </c>
    </row>
    <row r="2312" spans="1:8" ht="15" customHeight="1" thickBot="1">
      <c r="A2312" s="38" t="str">
        <f>IF($C2312="","",IFERROR(_xlfn.XLOOKUP($C2312,'1.PrepList'!$I$2:$I$1500,'1.PrepList'!$G$2:$G$1500,"")&amp;"",""))</f>
        <v/>
      </c>
      <c r="B2312" s="638" t="str">
        <f>IF($C2312="","",IFERROR(_xlfn.XLOOKUP($C2312,'1.PrepList'!$I$2:$I$1500,'1.PrepList'!$H$2:$H$1500,"")&amp;"",""))</f>
        <v/>
      </c>
      <c r="D2312" s="638" t="str">
        <f>IF($C2312="","",IFERROR(_xlfn.XLOOKUP($C2312,'1.PrepList'!$I$2:$I$1500,'1.PrepList'!$J$2:$J$1500,"")&amp;"",""))</f>
        <v/>
      </c>
      <c r="E2312" s="638" t="str">
        <f>IF($C2312="","",IFERROR(_xlfn.XLOOKUP($C2312,'1.PrepList'!$I$2:$I$1500,'1.PrepList'!$N$2:$N$1500,"")&amp;"",""))</f>
        <v/>
      </c>
      <c r="F2312" s="638" t="str">
        <f>IF($C2312="","",IFERROR(_xlfn.XLOOKUP($C2312,'1.PrepList'!$I$2:$I$1500,'1.PrepList'!$K$2:$K$1500,"")&amp;"",""))</f>
        <v/>
      </c>
      <c r="H2312" s="644" t="str">
        <f>IF($C2312="","",IFERROR(IF(_xlfn.XLOOKUP($C2312,tbl_StartedStatus[Bold ID],tbl_StartedStatus[Started])="Started","Yes",IF(_xlfn.XLOOKUP($C2312,tbl_StartedStatus[Bold ID],tbl_StartedStatus[Started])="No Show","No Show","")),""))</f>
        <v/>
      </c>
    </row>
    <row r="2313" spans="1:8" ht="15" customHeight="1" thickBot="1">
      <c r="A2313" s="38" t="str">
        <f>IF($C2313="","",IFERROR(_xlfn.XLOOKUP($C2313,'1.PrepList'!$I$2:$I$1500,'1.PrepList'!$G$2:$G$1500,"")&amp;"",""))</f>
        <v/>
      </c>
      <c r="B2313" s="638" t="str">
        <f>IF($C2313="","",IFERROR(_xlfn.XLOOKUP($C2313,'1.PrepList'!$I$2:$I$1500,'1.PrepList'!$H$2:$H$1500,"")&amp;"",""))</f>
        <v/>
      </c>
      <c r="D2313" s="638" t="str">
        <f>IF($C2313="","",IFERROR(_xlfn.XLOOKUP($C2313,'1.PrepList'!$I$2:$I$1500,'1.PrepList'!$J$2:$J$1500,"")&amp;"",""))</f>
        <v/>
      </c>
      <c r="E2313" s="638" t="str">
        <f>IF($C2313="","",IFERROR(_xlfn.XLOOKUP($C2313,'1.PrepList'!$I$2:$I$1500,'1.PrepList'!$N$2:$N$1500,"")&amp;"",""))</f>
        <v/>
      </c>
      <c r="F2313" s="638" t="str">
        <f>IF($C2313="","",IFERROR(_xlfn.XLOOKUP($C2313,'1.PrepList'!$I$2:$I$1500,'1.PrepList'!$K$2:$K$1500,"")&amp;"",""))</f>
        <v/>
      </c>
      <c r="H2313" s="644" t="str">
        <f>IF($C2313="","",IFERROR(IF(_xlfn.XLOOKUP($C2313,tbl_StartedStatus[Bold ID],tbl_StartedStatus[Started])="Started","Yes",IF(_xlfn.XLOOKUP($C2313,tbl_StartedStatus[Bold ID],tbl_StartedStatus[Started])="No Show","No Show","")),""))</f>
        <v/>
      </c>
    </row>
    <row r="2314" spans="1:8" ht="15" customHeight="1" thickBot="1">
      <c r="A2314" s="38" t="str">
        <f>IF($C2314="","",IFERROR(_xlfn.XLOOKUP($C2314,'1.PrepList'!$I$2:$I$1500,'1.PrepList'!$G$2:$G$1500,"")&amp;"",""))</f>
        <v/>
      </c>
      <c r="B2314" s="638" t="str">
        <f>IF($C2314="","",IFERROR(_xlfn.XLOOKUP($C2314,'1.PrepList'!$I$2:$I$1500,'1.PrepList'!$H$2:$H$1500,"")&amp;"",""))</f>
        <v/>
      </c>
      <c r="D2314" s="638" t="str">
        <f>IF($C2314="","",IFERROR(_xlfn.XLOOKUP($C2314,'1.PrepList'!$I$2:$I$1500,'1.PrepList'!$J$2:$J$1500,"")&amp;"",""))</f>
        <v/>
      </c>
      <c r="E2314" s="638" t="str">
        <f>IF($C2314="","",IFERROR(_xlfn.XLOOKUP($C2314,'1.PrepList'!$I$2:$I$1500,'1.PrepList'!$N$2:$N$1500,"")&amp;"",""))</f>
        <v/>
      </c>
      <c r="F2314" s="638" t="str">
        <f>IF($C2314="","",IFERROR(_xlfn.XLOOKUP($C2314,'1.PrepList'!$I$2:$I$1500,'1.PrepList'!$K$2:$K$1500,"")&amp;"",""))</f>
        <v/>
      </c>
      <c r="H2314" s="644" t="str">
        <f>IF($C2314="","",IFERROR(IF(_xlfn.XLOOKUP($C2314,tbl_StartedStatus[Bold ID],tbl_StartedStatus[Started])="Started","Yes",IF(_xlfn.XLOOKUP($C2314,tbl_StartedStatus[Bold ID],tbl_StartedStatus[Started])="No Show","No Show","")),""))</f>
        <v/>
      </c>
    </row>
    <row r="2315" spans="1:8" ht="15" customHeight="1" thickBot="1">
      <c r="A2315" s="38" t="str">
        <f>IF($C2315="","",IFERROR(_xlfn.XLOOKUP($C2315,'1.PrepList'!$I$2:$I$1500,'1.PrepList'!$G$2:$G$1500,"")&amp;"",""))</f>
        <v/>
      </c>
      <c r="B2315" s="638" t="str">
        <f>IF($C2315="","",IFERROR(_xlfn.XLOOKUP($C2315,'1.PrepList'!$I$2:$I$1500,'1.PrepList'!$H$2:$H$1500,"")&amp;"",""))</f>
        <v/>
      </c>
      <c r="D2315" s="638" t="str">
        <f>IF($C2315="","",IFERROR(_xlfn.XLOOKUP($C2315,'1.PrepList'!$I$2:$I$1500,'1.PrepList'!$J$2:$J$1500,"")&amp;"",""))</f>
        <v/>
      </c>
      <c r="E2315" s="638" t="str">
        <f>IF($C2315="","",IFERROR(_xlfn.XLOOKUP($C2315,'1.PrepList'!$I$2:$I$1500,'1.PrepList'!$N$2:$N$1500,"")&amp;"",""))</f>
        <v/>
      </c>
      <c r="F2315" s="638" t="str">
        <f>IF($C2315="","",IFERROR(_xlfn.XLOOKUP($C2315,'1.PrepList'!$I$2:$I$1500,'1.PrepList'!$K$2:$K$1500,"")&amp;"",""))</f>
        <v/>
      </c>
      <c r="H2315" s="644" t="str">
        <f>IF($C2315="","",IFERROR(IF(_xlfn.XLOOKUP($C2315,tbl_StartedStatus[Bold ID],tbl_StartedStatus[Started])="Started","Yes",IF(_xlfn.XLOOKUP($C2315,tbl_StartedStatus[Bold ID],tbl_StartedStatus[Started])="No Show","No Show","")),""))</f>
        <v/>
      </c>
    </row>
    <row r="2316" spans="1:8" ht="15" customHeight="1" thickBot="1">
      <c r="A2316" s="38" t="str">
        <f>IF($C2316="","",IFERROR(_xlfn.XLOOKUP($C2316,'1.PrepList'!$I$2:$I$1500,'1.PrepList'!$G$2:$G$1500,"")&amp;"",""))</f>
        <v/>
      </c>
      <c r="B2316" s="638" t="str">
        <f>IF($C2316="","",IFERROR(_xlfn.XLOOKUP($C2316,'1.PrepList'!$I$2:$I$1500,'1.PrepList'!$H$2:$H$1500,"")&amp;"",""))</f>
        <v/>
      </c>
      <c r="D2316" s="638" t="str">
        <f>IF($C2316="","",IFERROR(_xlfn.XLOOKUP($C2316,'1.PrepList'!$I$2:$I$1500,'1.PrepList'!$J$2:$J$1500,"")&amp;"",""))</f>
        <v/>
      </c>
      <c r="E2316" s="638" t="str">
        <f>IF($C2316="","",IFERROR(_xlfn.XLOOKUP($C2316,'1.PrepList'!$I$2:$I$1500,'1.PrepList'!$N$2:$N$1500,"")&amp;"",""))</f>
        <v/>
      </c>
      <c r="F2316" s="638" t="str">
        <f>IF($C2316="","",IFERROR(_xlfn.XLOOKUP($C2316,'1.PrepList'!$I$2:$I$1500,'1.PrepList'!$K$2:$K$1500,"")&amp;"",""))</f>
        <v/>
      </c>
      <c r="H2316" s="644" t="str">
        <f>IF($C2316="","",IFERROR(IF(_xlfn.XLOOKUP($C2316,tbl_StartedStatus[Bold ID],tbl_StartedStatus[Started])="Started","Yes",IF(_xlfn.XLOOKUP($C2316,tbl_StartedStatus[Bold ID],tbl_StartedStatus[Started])="No Show","No Show","")),""))</f>
        <v/>
      </c>
    </row>
    <row r="2317" spans="1:8" ht="15" customHeight="1" thickBot="1">
      <c r="A2317" s="38" t="str">
        <f>IF($C2317="","",IFERROR(_xlfn.XLOOKUP($C2317,'1.PrepList'!$I$2:$I$1500,'1.PrepList'!$G$2:$G$1500,"")&amp;"",""))</f>
        <v/>
      </c>
      <c r="B2317" s="638" t="str">
        <f>IF($C2317="","",IFERROR(_xlfn.XLOOKUP($C2317,'1.PrepList'!$I$2:$I$1500,'1.PrepList'!$H$2:$H$1500,"")&amp;"",""))</f>
        <v/>
      </c>
      <c r="D2317" s="638" t="str">
        <f>IF($C2317="","",IFERROR(_xlfn.XLOOKUP($C2317,'1.PrepList'!$I$2:$I$1500,'1.PrepList'!$J$2:$J$1500,"")&amp;"",""))</f>
        <v/>
      </c>
      <c r="E2317" s="638" t="str">
        <f>IF($C2317="","",IFERROR(_xlfn.XLOOKUP($C2317,'1.PrepList'!$I$2:$I$1500,'1.PrepList'!$N$2:$N$1500,"")&amp;"",""))</f>
        <v/>
      </c>
      <c r="F2317" s="638" t="str">
        <f>IF($C2317="","",IFERROR(_xlfn.XLOOKUP($C2317,'1.PrepList'!$I$2:$I$1500,'1.PrepList'!$K$2:$K$1500,"")&amp;"",""))</f>
        <v/>
      </c>
      <c r="H2317" s="644" t="str">
        <f>IF($C2317="","",IFERROR(IF(_xlfn.XLOOKUP($C2317,tbl_StartedStatus[Bold ID],tbl_StartedStatus[Started])="Started","Yes",IF(_xlfn.XLOOKUP($C2317,tbl_StartedStatus[Bold ID],tbl_StartedStatus[Started])="No Show","No Show","")),""))</f>
        <v/>
      </c>
    </row>
    <row r="2318" spans="1:8" ht="15" customHeight="1" thickBot="1">
      <c r="A2318" s="38" t="str">
        <f>IF($C2318="","",IFERROR(_xlfn.XLOOKUP($C2318,'1.PrepList'!$I$2:$I$1500,'1.PrepList'!$G$2:$G$1500,"")&amp;"",""))</f>
        <v/>
      </c>
      <c r="B2318" s="638" t="str">
        <f>IF($C2318="","",IFERROR(_xlfn.XLOOKUP($C2318,'1.PrepList'!$I$2:$I$1500,'1.PrepList'!$H$2:$H$1500,"")&amp;"",""))</f>
        <v/>
      </c>
      <c r="D2318" s="638" t="str">
        <f>IF($C2318="","",IFERROR(_xlfn.XLOOKUP($C2318,'1.PrepList'!$I$2:$I$1500,'1.PrepList'!$J$2:$J$1500,"")&amp;"",""))</f>
        <v/>
      </c>
      <c r="E2318" s="638" t="str">
        <f>IF($C2318="","",IFERROR(_xlfn.XLOOKUP($C2318,'1.PrepList'!$I$2:$I$1500,'1.PrepList'!$N$2:$N$1500,"")&amp;"",""))</f>
        <v/>
      </c>
      <c r="F2318" s="638" t="str">
        <f>IF($C2318="","",IFERROR(_xlfn.XLOOKUP($C2318,'1.PrepList'!$I$2:$I$1500,'1.PrepList'!$K$2:$K$1500,"")&amp;"",""))</f>
        <v/>
      </c>
      <c r="H2318" s="644" t="str">
        <f>IF($C2318="","",IFERROR(IF(_xlfn.XLOOKUP($C2318,tbl_StartedStatus[Bold ID],tbl_StartedStatus[Started])="Started","Yes",IF(_xlfn.XLOOKUP($C2318,tbl_StartedStatus[Bold ID],tbl_StartedStatus[Started])="No Show","No Show","")),""))</f>
        <v/>
      </c>
    </row>
    <row r="2319" spans="1:8" ht="15" customHeight="1" thickBot="1">
      <c r="A2319" s="38" t="str">
        <f>IF($C2319="","",IFERROR(_xlfn.XLOOKUP($C2319,'1.PrepList'!$I$2:$I$1500,'1.PrepList'!$G$2:$G$1500,"")&amp;"",""))</f>
        <v/>
      </c>
      <c r="B2319" s="638" t="str">
        <f>IF($C2319="","",IFERROR(_xlfn.XLOOKUP($C2319,'1.PrepList'!$I$2:$I$1500,'1.PrepList'!$H$2:$H$1500,"")&amp;"",""))</f>
        <v/>
      </c>
      <c r="D2319" s="638" t="str">
        <f>IF($C2319="","",IFERROR(_xlfn.XLOOKUP($C2319,'1.PrepList'!$I$2:$I$1500,'1.PrepList'!$J$2:$J$1500,"")&amp;"",""))</f>
        <v/>
      </c>
      <c r="E2319" s="638" t="str">
        <f>IF($C2319="","",IFERROR(_xlfn.XLOOKUP($C2319,'1.PrepList'!$I$2:$I$1500,'1.PrepList'!$N$2:$N$1500,"")&amp;"",""))</f>
        <v/>
      </c>
      <c r="F2319" s="638" t="str">
        <f>IF($C2319="","",IFERROR(_xlfn.XLOOKUP($C2319,'1.PrepList'!$I$2:$I$1500,'1.PrepList'!$K$2:$K$1500,"")&amp;"",""))</f>
        <v/>
      </c>
      <c r="H2319" s="644" t="str">
        <f>IF($C2319="","",IFERROR(IF(_xlfn.XLOOKUP($C2319,tbl_StartedStatus[Bold ID],tbl_StartedStatus[Started])="Started","Yes",IF(_xlfn.XLOOKUP($C2319,tbl_StartedStatus[Bold ID],tbl_StartedStatus[Started])="No Show","No Show","")),""))</f>
        <v/>
      </c>
    </row>
    <row r="2320" spans="1:8" ht="15" customHeight="1" thickBot="1">
      <c r="A2320" s="38" t="str">
        <f>IF($C2320="","",IFERROR(_xlfn.XLOOKUP($C2320,'1.PrepList'!$I$2:$I$1500,'1.PrepList'!$G$2:$G$1500,"")&amp;"",""))</f>
        <v/>
      </c>
      <c r="B2320" s="638" t="str">
        <f>IF($C2320="","",IFERROR(_xlfn.XLOOKUP($C2320,'1.PrepList'!$I$2:$I$1500,'1.PrepList'!$H$2:$H$1500,"")&amp;"",""))</f>
        <v/>
      </c>
      <c r="D2320" s="638" t="str">
        <f>IF($C2320="","",IFERROR(_xlfn.XLOOKUP($C2320,'1.PrepList'!$I$2:$I$1500,'1.PrepList'!$J$2:$J$1500,"")&amp;"",""))</f>
        <v/>
      </c>
      <c r="E2320" s="638" t="str">
        <f>IF($C2320="","",IFERROR(_xlfn.XLOOKUP($C2320,'1.PrepList'!$I$2:$I$1500,'1.PrepList'!$N$2:$N$1500,"")&amp;"",""))</f>
        <v/>
      </c>
      <c r="F2320" s="638" t="str">
        <f>IF($C2320="","",IFERROR(_xlfn.XLOOKUP($C2320,'1.PrepList'!$I$2:$I$1500,'1.PrepList'!$K$2:$K$1500,"")&amp;"",""))</f>
        <v/>
      </c>
      <c r="H2320" s="644" t="str">
        <f>IF($C2320="","",IFERROR(IF(_xlfn.XLOOKUP($C2320,tbl_StartedStatus[Bold ID],tbl_StartedStatus[Started])="Started","Yes",IF(_xlfn.XLOOKUP($C2320,tbl_StartedStatus[Bold ID],tbl_StartedStatus[Started])="No Show","No Show","")),""))</f>
        <v/>
      </c>
    </row>
    <row r="2321" spans="1:8" ht="15" customHeight="1" thickBot="1">
      <c r="A2321" s="38" t="str">
        <f>IF($C2321="","",IFERROR(_xlfn.XLOOKUP($C2321,'1.PrepList'!$I$2:$I$1500,'1.PrepList'!$G$2:$G$1500,"")&amp;"",""))</f>
        <v/>
      </c>
      <c r="B2321" s="638" t="str">
        <f>IF($C2321="","",IFERROR(_xlfn.XLOOKUP($C2321,'1.PrepList'!$I$2:$I$1500,'1.PrepList'!$H$2:$H$1500,"")&amp;"",""))</f>
        <v/>
      </c>
      <c r="D2321" s="638" t="str">
        <f>IF($C2321="","",IFERROR(_xlfn.XLOOKUP($C2321,'1.PrepList'!$I$2:$I$1500,'1.PrepList'!$J$2:$J$1500,"")&amp;"",""))</f>
        <v/>
      </c>
      <c r="E2321" s="638" t="str">
        <f>IF($C2321="","",IFERROR(_xlfn.XLOOKUP($C2321,'1.PrepList'!$I$2:$I$1500,'1.PrepList'!$N$2:$N$1500,"")&amp;"",""))</f>
        <v/>
      </c>
      <c r="F2321" s="638" t="str">
        <f>IF($C2321="","",IFERROR(_xlfn.XLOOKUP($C2321,'1.PrepList'!$I$2:$I$1500,'1.PrepList'!$K$2:$K$1500,"")&amp;"",""))</f>
        <v/>
      </c>
      <c r="H2321" s="644" t="str">
        <f>IF($C2321="","",IFERROR(IF(_xlfn.XLOOKUP($C2321,tbl_StartedStatus[Bold ID],tbl_StartedStatus[Started])="Started","Yes",IF(_xlfn.XLOOKUP($C2321,tbl_StartedStatus[Bold ID],tbl_StartedStatus[Started])="No Show","No Show","")),""))</f>
        <v/>
      </c>
    </row>
    <row r="2322" spans="1:8" ht="15" customHeight="1" thickBot="1">
      <c r="A2322" s="38" t="str">
        <f>IF($C2322="","",IFERROR(_xlfn.XLOOKUP($C2322,'1.PrepList'!$I$2:$I$1500,'1.PrepList'!$G$2:$G$1500,"")&amp;"",""))</f>
        <v/>
      </c>
      <c r="B2322" s="638" t="str">
        <f>IF($C2322="","",IFERROR(_xlfn.XLOOKUP($C2322,'1.PrepList'!$I$2:$I$1500,'1.PrepList'!$H$2:$H$1500,"")&amp;"",""))</f>
        <v/>
      </c>
      <c r="D2322" s="638" t="str">
        <f>IF($C2322="","",IFERROR(_xlfn.XLOOKUP($C2322,'1.PrepList'!$I$2:$I$1500,'1.PrepList'!$J$2:$J$1500,"")&amp;"",""))</f>
        <v/>
      </c>
      <c r="E2322" s="638" t="str">
        <f>IF($C2322="","",IFERROR(_xlfn.XLOOKUP($C2322,'1.PrepList'!$I$2:$I$1500,'1.PrepList'!$N$2:$N$1500,"")&amp;"",""))</f>
        <v/>
      </c>
      <c r="F2322" s="638" t="str">
        <f>IF($C2322="","",IFERROR(_xlfn.XLOOKUP($C2322,'1.PrepList'!$I$2:$I$1500,'1.PrepList'!$K$2:$K$1500,"")&amp;"",""))</f>
        <v/>
      </c>
      <c r="H2322" s="644" t="str">
        <f>IF($C2322="","",IFERROR(IF(_xlfn.XLOOKUP($C2322,tbl_StartedStatus[Bold ID],tbl_StartedStatus[Started])="Started","Yes",IF(_xlfn.XLOOKUP($C2322,tbl_StartedStatus[Bold ID],tbl_StartedStatus[Started])="No Show","No Show","")),""))</f>
        <v/>
      </c>
    </row>
    <row r="2323" spans="1:8" ht="15" customHeight="1" thickBot="1">
      <c r="A2323" s="38" t="str">
        <f>IF($C2323="","",IFERROR(_xlfn.XLOOKUP($C2323,'1.PrepList'!$I$2:$I$1500,'1.PrepList'!$G$2:$G$1500,"")&amp;"",""))</f>
        <v/>
      </c>
      <c r="B2323" s="638" t="str">
        <f>IF($C2323="","",IFERROR(_xlfn.XLOOKUP($C2323,'1.PrepList'!$I$2:$I$1500,'1.PrepList'!$H$2:$H$1500,"")&amp;"",""))</f>
        <v/>
      </c>
      <c r="D2323" s="638" t="str">
        <f>IF($C2323="","",IFERROR(_xlfn.XLOOKUP($C2323,'1.PrepList'!$I$2:$I$1500,'1.PrepList'!$J$2:$J$1500,"")&amp;"",""))</f>
        <v/>
      </c>
      <c r="E2323" s="638" t="str">
        <f>IF($C2323="","",IFERROR(_xlfn.XLOOKUP($C2323,'1.PrepList'!$I$2:$I$1500,'1.PrepList'!$N$2:$N$1500,"")&amp;"",""))</f>
        <v/>
      </c>
      <c r="F2323" s="638" t="str">
        <f>IF($C2323="","",IFERROR(_xlfn.XLOOKUP($C2323,'1.PrepList'!$I$2:$I$1500,'1.PrepList'!$K$2:$K$1500,"")&amp;"",""))</f>
        <v/>
      </c>
      <c r="H2323" s="644" t="str">
        <f>IF($C2323="","",IFERROR(IF(_xlfn.XLOOKUP($C2323,tbl_StartedStatus[Bold ID],tbl_StartedStatus[Started])="Started","Yes",IF(_xlfn.XLOOKUP($C2323,tbl_StartedStatus[Bold ID],tbl_StartedStatus[Started])="No Show","No Show","")),""))</f>
        <v/>
      </c>
    </row>
    <row r="2324" spans="1:8" ht="15" customHeight="1" thickBot="1">
      <c r="A2324" s="38" t="str">
        <f>IF($C2324="","",IFERROR(_xlfn.XLOOKUP($C2324,'1.PrepList'!$I$2:$I$1500,'1.PrepList'!$G$2:$G$1500,"")&amp;"",""))</f>
        <v/>
      </c>
      <c r="B2324" s="638" t="str">
        <f>IF($C2324="","",IFERROR(_xlfn.XLOOKUP($C2324,'1.PrepList'!$I$2:$I$1500,'1.PrepList'!$H$2:$H$1500,"")&amp;"",""))</f>
        <v/>
      </c>
      <c r="D2324" s="638" t="str">
        <f>IF($C2324="","",IFERROR(_xlfn.XLOOKUP($C2324,'1.PrepList'!$I$2:$I$1500,'1.PrepList'!$J$2:$J$1500,"")&amp;"",""))</f>
        <v/>
      </c>
      <c r="E2324" s="638" t="str">
        <f>IF($C2324="","",IFERROR(_xlfn.XLOOKUP($C2324,'1.PrepList'!$I$2:$I$1500,'1.PrepList'!$N$2:$N$1500,"")&amp;"",""))</f>
        <v/>
      </c>
      <c r="F2324" s="638" t="str">
        <f>IF($C2324="","",IFERROR(_xlfn.XLOOKUP($C2324,'1.PrepList'!$I$2:$I$1500,'1.PrepList'!$K$2:$K$1500,"")&amp;"",""))</f>
        <v/>
      </c>
      <c r="H2324" s="644" t="str">
        <f>IF($C2324="","",IFERROR(IF(_xlfn.XLOOKUP($C2324,tbl_StartedStatus[Bold ID],tbl_StartedStatus[Started])="Started","Yes",IF(_xlfn.XLOOKUP($C2324,tbl_StartedStatus[Bold ID],tbl_StartedStatus[Started])="No Show","No Show","")),""))</f>
        <v/>
      </c>
    </row>
    <row r="2325" spans="1:8" ht="15" customHeight="1" thickBot="1">
      <c r="A2325" s="38" t="str">
        <f>IF($C2325="","",IFERROR(_xlfn.XLOOKUP($C2325,'1.PrepList'!$I$2:$I$1500,'1.PrepList'!$G$2:$G$1500,"")&amp;"",""))</f>
        <v/>
      </c>
      <c r="B2325" s="638" t="str">
        <f>IF($C2325="","",IFERROR(_xlfn.XLOOKUP($C2325,'1.PrepList'!$I$2:$I$1500,'1.PrepList'!$H$2:$H$1500,"")&amp;"",""))</f>
        <v/>
      </c>
      <c r="D2325" s="638" t="str">
        <f>IF($C2325="","",IFERROR(_xlfn.XLOOKUP($C2325,'1.PrepList'!$I$2:$I$1500,'1.PrepList'!$J$2:$J$1500,"")&amp;"",""))</f>
        <v/>
      </c>
      <c r="E2325" s="638" t="str">
        <f>IF($C2325="","",IFERROR(_xlfn.XLOOKUP($C2325,'1.PrepList'!$I$2:$I$1500,'1.PrepList'!$N$2:$N$1500,"")&amp;"",""))</f>
        <v/>
      </c>
      <c r="F2325" s="638" t="str">
        <f>IF($C2325="","",IFERROR(_xlfn.XLOOKUP($C2325,'1.PrepList'!$I$2:$I$1500,'1.PrepList'!$K$2:$K$1500,"")&amp;"",""))</f>
        <v/>
      </c>
      <c r="H2325" s="644" t="str">
        <f>IF($C2325="","",IFERROR(IF(_xlfn.XLOOKUP($C2325,tbl_StartedStatus[Bold ID],tbl_StartedStatus[Started])="Started","Yes",IF(_xlfn.XLOOKUP($C2325,tbl_StartedStatus[Bold ID],tbl_StartedStatus[Started])="No Show","No Show","")),""))</f>
        <v/>
      </c>
    </row>
    <row r="2326" spans="1:8" ht="15" customHeight="1" thickBot="1">
      <c r="A2326" s="38" t="str">
        <f>IF($C2326="","",IFERROR(_xlfn.XLOOKUP($C2326,'1.PrepList'!$I$2:$I$1500,'1.PrepList'!$G$2:$G$1500,"")&amp;"",""))</f>
        <v/>
      </c>
      <c r="B2326" s="638" t="str">
        <f>IF($C2326="","",IFERROR(_xlfn.XLOOKUP($C2326,'1.PrepList'!$I$2:$I$1500,'1.PrepList'!$H$2:$H$1500,"")&amp;"",""))</f>
        <v/>
      </c>
      <c r="D2326" s="638" t="str">
        <f>IF($C2326="","",IFERROR(_xlfn.XLOOKUP($C2326,'1.PrepList'!$I$2:$I$1500,'1.PrepList'!$J$2:$J$1500,"")&amp;"",""))</f>
        <v/>
      </c>
      <c r="E2326" s="638" t="str">
        <f>IF($C2326="","",IFERROR(_xlfn.XLOOKUP($C2326,'1.PrepList'!$I$2:$I$1500,'1.PrepList'!$N$2:$N$1500,"")&amp;"",""))</f>
        <v/>
      </c>
      <c r="F2326" s="638" t="str">
        <f>IF($C2326="","",IFERROR(_xlfn.XLOOKUP($C2326,'1.PrepList'!$I$2:$I$1500,'1.PrepList'!$K$2:$K$1500,"")&amp;"",""))</f>
        <v/>
      </c>
      <c r="H2326" s="644" t="str">
        <f>IF($C2326="","",IFERROR(IF(_xlfn.XLOOKUP($C2326,tbl_StartedStatus[Bold ID],tbl_StartedStatus[Started])="Started","Yes",IF(_xlfn.XLOOKUP($C2326,tbl_StartedStatus[Bold ID],tbl_StartedStatus[Started])="No Show","No Show","")),""))</f>
        <v/>
      </c>
    </row>
    <row r="2327" spans="1:8" ht="15" customHeight="1" thickBot="1">
      <c r="A2327" s="38" t="str">
        <f>IF($C2327="","",IFERROR(_xlfn.XLOOKUP($C2327,'1.PrepList'!$I$2:$I$1500,'1.PrepList'!$G$2:$G$1500,"")&amp;"",""))</f>
        <v/>
      </c>
      <c r="B2327" s="638" t="str">
        <f>IF($C2327="","",IFERROR(_xlfn.XLOOKUP($C2327,'1.PrepList'!$I$2:$I$1500,'1.PrepList'!$H$2:$H$1500,"")&amp;"",""))</f>
        <v/>
      </c>
      <c r="D2327" s="638" t="str">
        <f>IF($C2327="","",IFERROR(_xlfn.XLOOKUP($C2327,'1.PrepList'!$I$2:$I$1500,'1.PrepList'!$J$2:$J$1500,"")&amp;"",""))</f>
        <v/>
      </c>
      <c r="E2327" s="638" t="str">
        <f>IF($C2327="","",IFERROR(_xlfn.XLOOKUP($C2327,'1.PrepList'!$I$2:$I$1500,'1.PrepList'!$N$2:$N$1500,"")&amp;"",""))</f>
        <v/>
      </c>
      <c r="F2327" s="638" t="str">
        <f>IF($C2327="","",IFERROR(_xlfn.XLOOKUP($C2327,'1.PrepList'!$I$2:$I$1500,'1.PrepList'!$K$2:$K$1500,"")&amp;"",""))</f>
        <v/>
      </c>
      <c r="H2327" s="644" t="str">
        <f>IF($C2327="","",IFERROR(IF(_xlfn.XLOOKUP($C2327,tbl_StartedStatus[Bold ID],tbl_StartedStatus[Started])="Started","Yes",IF(_xlfn.XLOOKUP($C2327,tbl_StartedStatus[Bold ID],tbl_StartedStatus[Started])="No Show","No Show","")),""))</f>
        <v/>
      </c>
    </row>
    <row r="2328" spans="1:8" ht="15" customHeight="1" thickBot="1">
      <c r="A2328" s="38" t="str">
        <f>IF($C2328="","",IFERROR(_xlfn.XLOOKUP($C2328,'1.PrepList'!$I$2:$I$1500,'1.PrepList'!$G$2:$G$1500,"")&amp;"",""))</f>
        <v/>
      </c>
      <c r="B2328" s="638" t="str">
        <f>IF($C2328="","",IFERROR(_xlfn.XLOOKUP($C2328,'1.PrepList'!$I$2:$I$1500,'1.PrepList'!$H$2:$H$1500,"")&amp;"",""))</f>
        <v/>
      </c>
      <c r="D2328" s="638" t="str">
        <f>IF($C2328="","",IFERROR(_xlfn.XLOOKUP($C2328,'1.PrepList'!$I$2:$I$1500,'1.PrepList'!$J$2:$J$1500,"")&amp;"",""))</f>
        <v/>
      </c>
      <c r="E2328" s="638" t="str">
        <f>IF($C2328="","",IFERROR(_xlfn.XLOOKUP($C2328,'1.PrepList'!$I$2:$I$1500,'1.PrepList'!$N$2:$N$1500,"")&amp;"",""))</f>
        <v/>
      </c>
      <c r="F2328" s="638" t="str">
        <f>IF($C2328="","",IFERROR(_xlfn.XLOOKUP($C2328,'1.PrepList'!$I$2:$I$1500,'1.PrepList'!$K$2:$K$1500,"")&amp;"",""))</f>
        <v/>
      </c>
      <c r="H2328" s="644" t="str">
        <f>IF($C2328="","",IFERROR(IF(_xlfn.XLOOKUP($C2328,tbl_StartedStatus[Bold ID],tbl_StartedStatus[Started])="Started","Yes",IF(_xlfn.XLOOKUP($C2328,tbl_StartedStatus[Bold ID],tbl_StartedStatus[Started])="No Show","No Show","")),""))</f>
        <v/>
      </c>
    </row>
    <row r="2329" spans="1:8" ht="15" customHeight="1" thickBot="1">
      <c r="A2329" s="38" t="str">
        <f>IF($C2329="","",IFERROR(_xlfn.XLOOKUP($C2329,'1.PrepList'!$I$2:$I$1500,'1.PrepList'!$G$2:$G$1500,"")&amp;"",""))</f>
        <v/>
      </c>
      <c r="B2329" s="638" t="str">
        <f>IF($C2329="","",IFERROR(_xlfn.XLOOKUP($C2329,'1.PrepList'!$I$2:$I$1500,'1.PrepList'!$H$2:$H$1500,"")&amp;"",""))</f>
        <v/>
      </c>
      <c r="D2329" s="638" t="str">
        <f>IF($C2329="","",IFERROR(_xlfn.XLOOKUP($C2329,'1.PrepList'!$I$2:$I$1500,'1.PrepList'!$J$2:$J$1500,"")&amp;"",""))</f>
        <v/>
      </c>
      <c r="E2329" s="638" t="str">
        <f>IF($C2329="","",IFERROR(_xlfn.XLOOKUP($C2329,'1.PrepList'!$I$2:$I$1500,'1.PrepList'!$N$2:$N$1500,"")&amp;"",""))</f>
        <v/>
      </c>
      <c r="F2329" s="638" t="str">
        <f>IF($C2329="","",IFERROR(_xlfn.XLOOKUP($C2329,'1.PrepList'!$I$2:$I$1500,'1.PrepList'!$K$2:$K$1500,"")&amp;"",""))</f>
        <v/>
      </c>
      <c r="H2329" s="644" t="str">
        <f>IF($C2329="","",IFERROR(IF(_xlfn.XLOOKUP($C2329,tbl_StartedStatus[Bold ID],tbl_StartedStatus[Started])="Started","Yes",IF(_xlfn.XLOOKUP($C2329,tbl_StartedStatus[Bold ID],tbl_StartedStatus[Started])="No Show","No Show","")),""))</f>
        <v/>
      </c>
    </row>
    <row r="2330" spans="1:8" ht="15" customHeight="1" thickBot="1">
      <c r="A2330" s="38" t="str">
        <f>IF($C2330="","",IFERROR(_xlfn.XLOOKUP($C2330,'1.PrepList'!$I$2:$I$1500,'1.PrepList'!$G$2:$G$1500,"")&amp;"",""))</f>
        <v/>
      </c>
      <c r="B2330" s="638" t="str">
        <f>IF($C2330="","",IFERROR(_xlfn.XLOOKUP($C2330,'1.PrepList'!$I$2:$I$1500,'1.PrepList'!$H$2:$H$1500,"")&amp;"",""))</f>
        <v/>
      </c>
      <c r="D2330" s="638" t="str">
        <f>IF($C2330="","",IFERROR(_xlfn.XLOOKUP($C2330,'1.PrepList'!$I$2:$I$1500,'1.PrepList'!$J$2:$J$1500,"")&amp;"",""))</f>
        <v/>
      </c>
      <c r="E2330" s="638" t="str">
        <f>IF($C2330="","",IFERROR(_xlfn.XLOOKUP($C2330,'1.PrepList'!$I$2:$I$1500,'1.PrepList'!$N$2:$N$1500,"")&amp;"",""))</f>
        <v/>
      </c>
      <c r="F2330" s="638" t="str">
        <f>IF($C2330="","",IFERROR(_xlfn.XLOOKUP($C2330,'1.PrepList'!$I$2:$I$1500,'1.PrepList'!$K$2:$K$1500,"")&amp;"",""))</f>
        <v/>
      </c>
      <c r="H2330" s="644" t="str">
        <f>IF($C2330="","",IFERROR(IF(_xlfn.XLOOKUP($C2330,tbl_StartedStatus[Bold ID],tbl_StartedStatus[Started])="Started","Yes",IF(_xlfn.XLOOKUP($C2330,tbl_StartedStatus[Bold ID],tbl_StartedStatus[Started])="No Show","No Show","")),""))</f>
        <v/>
      </c>
    </row>
    <row r="2331" spans="1:8" ht="15" customHeight="1" thickBot="1">
      <c r="A2331" s="38" t="str">
        <f>IF($C2331="","",IFERROR(_xlfn.XLOOKUP($C2331,'1.PrepList'!$I$2:$I$1500,'1.PrepList'!$G$2:$G$1500,"")&amp;"",""))</f>
        <v/>
      </c>
      <c r="B2331" s="638" t="str">
        <f>IF($C2331="","",IFERROR(_xlfn.XLOOKUP($C2331,'1.PrepList'!$I$2:$I$1500,'1.PrepList'!$H$2:$H$1500,"")&amp;"",""))</f>
        <v/>
      </c>
      <c r="D2331" s="638" t="str">
        <f>IF($C2331="","",IFERROR(_xlfn.XLOOKUP($C2331,'1.PrepList'!$I$2:$I$1500,'1.PrepList'!$J$2:$J$1500,"")&amp;"",""))</f>
        <v/>
      </c>
      <c r="E2331" s="638" t="str">
        <f>IF($C2331="","",IFERROR(_xlfn.XLOOKUP($C2331,'1.PrepList'!$I$2:$I$1500,'1.PrepList'!$N$2:$N$1500,"")&amp;"",""))</f>
        <v/>
      </c>
      <c r="F2331" s="638" t="str">
        <f>IF($C2331="","",IFERROR(_xlfn.XLOOKUP($C2331,'1.PrepList'!$I$2:$I$1500,'1.PrepList'!$K$2:$K$1500,"")&amp;"",""))</f>
        <v/>
      </c>
      <c r="H2331" s="644" t="str">
        <f>IF($C2331="","",IFERROR(IF(_xlfn.XLOOKUP($C2331,tbl_StartedStatus[Bold ID],tbl_StartedStatus[Started])="Started","Yes",IF(_xlfn.XLOOKUP($C2331,tbl_StartedStatus[Bold ID],tbl_StartedStatus[Started])="No Show","No Show","")),""))</f>
        <v/>
      </c>
    </row>
    <row r="2332" spans="1:8" ht="15" customHeight="1" thickBot="1">
      <c r="A2332" s="38" t="str">
        <f>IF($C2332="","",IFERROR(_xlfn.XLOOKUP($C2332,'1.PrepList'!$I$2:$I$1500,'1.PrepList'!$G$2:$G$1500,"")&amp;"",""))</f>
        <v/>
      </c>
      <c r="B2332" s="638" t="str">
        <f>IF($C2332="","",IFERROR(_xlfn.XLOOKUP($C2332,'1.PrepList'!$I$2:$I$1500,'1.PrepList'!$H$2:$H$1500,"")&amp;"",""))</f>
        <v/>
      </c>
      <c r="D2332" s="638" t="str">
        <f>IF($C2332="","",IFERROR(_xlfn.XLOOKUP($C2332,'1.PrepList'!$I$2:$I$1500,'1.PrepList'!$J$2:$J$1500,"")&amp;"",""))</f>
        <v/>
      </c>
      <c r="E2332" s="638" t="str">
        <f>IF($C2332="","",IFERROR(_xlfn.XLOOKUP($C2332,'1.PrepList'!$I$2:$I$1500,'1.PrepList'!$N$2:$N$1500,"")&amp;"",""))</f>
        <v/>
      </c>
      <c r="F2332" s="638" t="str">
        <f>IF($C2332="","",IFERROR(_xlfn.XLOOKUP($C2332,'1.PrepList'!$I$2:$I$1500,'1.PrepList'!$K$2:$K$1500,"")&amp;"",""))</f>
        <v/>
      </c>
      <c r="H2332" s="644" t="str">
        <f>IF($C2332="","",IFERROR(IF(_xlfn.XLOOKUP($C2332,tbl_StartedStatus[Bold ID],tbl_StartedStatus[Started])="Started","Yes",IF(_xlfn.XLOOKUP($C2332,tbl_StartedStatus[Bold ID],tbl_StartedStatus[Started])="No Show","No Show","")),""))</f>
        <v/>
      </c>
    </row>
    <row r="2333" spans="1:8" ht="15" customHeight="1" thickBot="1">
      <c r="A2333" s="38" t="str">
        <f>IF($C2333="","",IFERROR(_xlfn.XLOOKUP($C2333,'1.PrepList'!$I$2:$I$1500,'1.PrepList'!$G$2:$G$1500,"")&amp;"",""))</f>
        <v/>
      </c>
      <c r="B2333" s="638" t="str">
        <f>IF($C2333="","",IFERROR(_xlfn.XLOOKUP($C2333,'1.PrepList'!$I$2:$I$1500,'1.PrepList'!$H$2:$H$1500,"")&amp;"",""))</f>
        <v/>
      </c>
      <c r="D2333" s="638" t="str">
        <f>IF($C2333="","",IFERROR(_xlfn.XLOOKUP($C2333,'1.PrepList'!$I$2:$I$1500,'1.PrepList'!$J$2:$J$1500,"")&amp;"",""))</f>
        <v/>
      </c>
      <c r="E2333" s="638" t="str">
        <f>IF($C2333="","",IFERROR(_xlfn.XLOOKUP($C2333,'1.PrepList'!$I$2:$I$1500,'1.PrepList'!$N$2:$N$1500,"")&amp;"",""))</f>
        <v/>
      </c>
      <c r="F2333" s="638" t="str">
        <f>IF($C2333="","",IFERROR(_xlfn.XLOOKUP($C2333,'1.PrepList'!$I$2:$I$1500,'1.PrepList'!$K$2:$K$1500,"")&amp;"",""))</f>
        <v/>
      </c>
      <c r="H2333" s="644" t="str">
        <f>IF($C2333="","",IFERROR(IF(_xlfn.XLOOKUP($C2333,tbl_StartedStatus[Bold ID],tbl_StartedStatus[Started])="Started","Yes",IF(_xlfn.XLOOKUP($C2333,tbl_StartedStatus[Bold ID],tbl_StartedStatus[Started])="No Show","No Show","")),""))</f>
        <v/>
      </c>
    </row>
    <row r="2334" spans="1:8" ht="15" customHeight="1" thickBot="1">
      <c r="A2334" s="38" t="str">
        <f>IF($C2334="","",IFERROR(_xlfn.XLOOKUP($C2334,'1.PrepList'!$I$2:$I$1500,'1.PrepList'!$G$2:$G$1500,"")&amp;"",""))</f>
        <v/>
      </c>
      <c r="B2334" s="638" t="str">
        <f>IF($C2334="","",IFERROR(_xlfn.XLOOKUP($C2334,'1.PrepList'!$I$2:$I$1500,'1.PrepList'!$H$2:$H$1500,"")&amp;"",""))</f>
        <v/>
      </c>
      <c r="D2334" s="638" t="str">
        <f>IF($C2334="","",IFERROR(_xlfn.XLOOKUP($C2334,'1.PrepList'!$I$2:$I$1500,'1.PrepList'!$J$2:$J$1500,"")&amp;"",""))</f>
        <v/>
      </c>
      <c r="E2334" s="638" t="str">
        <f>IF($C2334="","",IFERROR(_xlfn.XLOOKUP($C2334,'1.PrepList'!$I$2:$I$1500,'1.PrepList'!$N$2:$N$1500,"")&amp;"",""))</f>
        <v/>
      </c>
      <c r="F2334" s="638" t="str">
        <f>IF($C2334="","",IFERROR(_xlfn.XLOOKUP($C2334,'1.PrepList'!$I$2:$I$1500,'1.PrepList'!$K$2:$K$1500,"")&amp;"",""))</f>
        <v/>
      </c>
      <c r="H2334" s="644" t="str">
        <f>IF($C2334="","",IFERROR(IF(_xlfn.XLOOKUP($C2334,tbl_StartedStatus[Bold ID],tbl_StartedStatus[Started])="Started","Yes",IF(_xlfn.XLOOKUP($C2334,tbl_StartedStatus[Bold ID],tbl_StartedStatus[Started])="No Show","No Show","")),""))</f>
        <v/>
      </c>
    </row>
    <row r="2335" spans="1:8" ht="15" customHeight="1" thickBot="1">
      <c r="A2335" s="38" t="str">
        <f>IF($C2335="","",IFERROR(_xlfn.XLOOKUP($C2335,'1.PrepList'!$I$2:$I$1500,'1.PrepList'!$G$2:$G$1500,"")&amp;"",""))</f>
        <v/>
      </c>
      <c r="B2335" s="638" t="str">
        <f>IF($C2335="","",IFERROR(_xlfn.XLOOKUP($C2335,'1.PrepList'!$I$2:$I$1500,'1.PrepList'!$H$2:$H$1500,"")&amp;"",""))</f>
        <v/>
      </c>
      <c r="D2335" s="638" t="str">
        <f>IF($C2335="","",IFERROR(_xlfn.XLOOKUP($C2335,'1.PrepList'!$I$2:$I$1500,'1.PrepList'!$J$2:$J$1500,"")&amp;"",""))</f>
        <v/>
      </c>
      <c r="E2335" s="638" t="str">
        <f>IF($C2335="","",IFERROR(_xlfn.XLOOKUP($C2335,'1.PrepList'!$I$2:$I$1500,'1.PrepList'!$N$2:$N$1500,"")&amp;"",""))</f>
        <v/>
      </c>
      <c r="F2335" s="638" t="str">
        <f>IF($C2335="","",IFERROR(_xlfn.XLOOKUP($C2335,'1.PrepList'!$I$2:$I$1500,'1.PrepList'!$K$2:$K$1500,"")&amp;"",""))</f>
        <v/>
      </c>
      <c r="H2335" s="644" t="str">
        <f>IF($C2335="","",IFERROR(IF(_xlfn.XLOOKUP($C2335,tbl_StartedStatus[Bold ID],tbl_StartedStatus[Started])="Started","Yes",IF(_xlfn.XLOOKUP($C2335,tbl_StartedStatus[Bold ID],tbl_StartedStatus[Started])="No Show","No Show","")),""))</f>
        <v/>
      </c>
    </row>
    <row r="2336" spans="1:8" ht="15" customHeight="1" thickBot="1">
      <c r="A2336" s="38" t="str">
        <f>IF($C2336="","",IFERROR(_xlfn.XLOOKUP($C2336,'1.PrepList'!$I$2:$I$1500,'1.PrepList'!$G$2:$G$1500,"")&amp;"",""))</f>
        <v/>
      </c>
      <c r="B2336" s="638" t="str">
        <f>IF($C2336="","",IFERROR(_xlfn.XLOOKUP($C2336,'1.PrepList'!$I$2:$I$1500,'1.PrepList'!$H$2:$H$1500,"")&amp;"",""))</f>
        <v/>
      </c>
      <c r="D2336" s="638" t="str">
        <f>IF($C2336="","",IFERROR(_xlfn.XLOOKUP($C2336,'1.PrepList'!$I$2:$I$1500,'1.PrepList'!$J$2:$J$1500,"")&amp;"",""))</f>
        <v/>
      </c>
      <c r="E2336" s="638" t="str">
        <f>IF($C2336="","",IFERROR(_xlfn.XLOOKUP($C2336,'1.PrepList'!$I$2:$I$1500,'1.PrepList'!$N$2:$N$1500,"")&amp;"",""))</f>
        <v/>
      </c>
      <c r="F2336" s="638" t="str">
        <f>IF($C2336="","",IFERROR(_xlfn.XLOOKUP($C2336,'1.PrepList'!$I$2:$I$1500,'1.PrepList'!$K$2:$K$1500,"")&amp;"",""))</f>
        <v/>
      </c>
      <c r="H2336" s="644" t="str">
        <f>IF($C2336="","",IFERROR(IF(_xlfn.XLOOKUP($C2336,tbl_StartedStatus[Bold ID],tbl_StartedStatus[Started])="Started","Yes",IF(_xlfn.XLOOKUP($C2336,tbl_StartedStatus[Bold ID],tbl_StartedStatus[Started])="No Show","No Show","")),""))</f>
        <v/>
      </c>
    </row>
    <row r="2337" spans="1:8" ht="15" customHeight="1" thickBot="1">
      <c r="A2337" s="38" t="str">
        <f>IF($C2337="","",IFERROR(_xlfn.XLOOKUP($C2337,'1.PrepList'!$I$2:$I$1500,'1.PrepList'!$G$2:$G$1500,"")&amp;"",""))</f>
        <v/>
      </c>
      <c r="B2337" s="638" t="str">
        <f>IF($C2337="","",IFERROR(_xlfn.XLOOKUP($C2337,'1.PrepList'!$I$2:$I$1500,'1.PrepList'!$H$2:$H$1500,"")&amp;"",""))</f>
        <v/>
      </c>
      <c r="D2337" s="638" t="str">
        <f>IF($C2337="","",IFERROR(_xlfn.XLOOKUP($C2337,'1.PrepList'!$I$2:$I$1500,'1.PrepList'!$J$2:$J$1500,"")&amp;"",""))</f>
        <v/>
      </c>
      <c r="E2337" s="638" t="str">
        <f>IF($C2337="","",IFERROR(_xlfn.XLOOKUP($C2337,'1.PrepList'!$I$2:$I$1500,'1.PrepList'!$N$2:$N$1500,"")&amp;"",""))</f>
        <v/>
      </c>
      <c r="F2337" s="638" t="str">
        <f>IF($C2337="","",IFERROR(_xlfn.XLOOKUP($C2337,'1.PrepList'!$I$2:$I$1500,'1.PrepList'!$K$2:$K$1500,"")&amp;"",""))</f>
        <v/>
      </c>
      <c r="H2337" s="644" t="str">
        <f>IF($C2337="","",IFERROR(IF(_xlfn.XLOOKUP($C2337,tbl_StartedStatus[Bold ID],tbl_StartedStatus[Started])="Started","Yes",IF(_xlfn.XLOOKUP($C2337,tbl_StartedStatus[Bold ID],tbl_StartedStatus[Started])="No Show","No Show","")),""))</f>
        <v/>
      </c>
    </row>
    <row r="2338" spans="1:8" ht="15" customHeight="1" thickBot="1">
      <c r="A2338" s="38" t="str">
        <f>IF($C2338="","",IFERROR(_xlfn.XLOOKUP($C2338,'1.PrepList'!$I$2:$I$1500,'1.PrepList'!$G$2:$G$1500,"")&amp;"",""))</f>
        <v/>
      </c>
      <c r="B2338" s="638" t="str">
        <f>IF($C2338="","",IFERROR(_xlfn.XLOOKUP($C2338,'1.PrepList'!$I$2:$I$1500,'1.PrepList'!$H$2:$H$1500,"")&amp;"",""))</f>
        <v/>
      </c>
      <c r="D2338" s="638" t="str">
        <f>IF($C2338="","",IFERROR(_xlfn.XLOOKUP($C2338,'1.PrepList'!$I$2:$I$1500,'1.PrepList'!$J$2:$J$1500,"")&amp;"",""))</f>
        <v/>
      </c>
      <c r="E2338" s="638" t="str">
        <f>IF($C2338="","",IFERROR(_xlfn.XLOOKUP($C2338,'1.PrepList'!$I$2:$I$1500,'1.PrepList'!$N$2:$N$1500,"")&amp;"",""))</f>
        <v/>
      </c>
      <c r="F2338" s="638" t="str">
        <f>IF($C2338="","",IFERROR(_xlfn.XLOOKUP($C2338,'1.PrepList'!$I$2:$I$1500,'1.PrepList'!$K$2:$K$1500,"")&amp;"",""))</f>
        <v/>
      </c>
      <c r="H2338" s="644" t="str">
        <f>IF($C2338="","",IFERROR(IF(_xlfn.XLOOKUP($C2338,tbl_StartedStatus[Bold ID],tbl_StartedStatus[Started])="Started","Yes",IF(_xlfn.XLOOKUP($C2338,tbl_StartedStatus[Bold ID],tbl_StartedStatus[Started])="No Show","No Show","")),""))</f>
        <v/>
      </c>
    </row>
    <row r="2339" spans="1:8" ht="15" customHeight="1" thickBot="1">
      <c r="A2339" s="38" t="str">
        <f>IF($C2339="","",IFERROR(_xlfn.XLOOKUP($C2339,'1.PrepList'!$I$2:$I$1500,'1.PrepList'!$G$2:$G$1500,"")&amp;"",""))</f>
        <v/>
      </c>
      <c r="B2339" s="638" t="str">
        <f>IF($C2339="","",IFERROR(_xlfn.XLOOKUP($C2339,'1.PrepList'!$I$2:$I$1500,'1.PrepList'!$H$2:$H$1500,"")&amp;"",""))</f>
        <v/>
      </c>
      <c r="D2339" s="638" t="str">
        <f>IF($C2339="","",IFERROR(_xlfn.XLOOKUP($C2339,'1.PrepList'!$I$2:$I$1500,'1.PrepList'!$J$2:$J$1500,"")&amp;"",""))</f>
        <v/>
      </c>
      <c r="E2339" s="638" t="str">
        <f>IF($C2339="","",IFERROR(_xlfn.XLOOKUP($C2339,'1.PrepList'!$I$2:$I$1500,'1.PrepList'!$N$2:$N$1500,"")&amp;"",""))</f>
        <v/>
      </c>
      <c r="F2339" s="638" t="str">
        <f>IF($C2339="","",IFERROR(_xlfn.XLOOKUP($C2339,'1.PrepList'!$I$2:$I$1500,'1.PrepList'!$K$2:$K$1500,"")&amp;"",""))</f>
        <v/>
      </c>
      <c r="H2339" s="644" t="str">
        <f>IF($C2339="","",IFERROR(IF(_xlfn.XLOOKUP($C2339,tbl_StartedStatus[Bold ID],tbl_StartedStatus[Started])="Started","Yes",IF(_xlfn.XLOOKUP($C2339,tbl_StartedStatus[Bold ID],tbl_StartedStatus[Started])="No Show","No Show","")),""))</f>
        <v/>
      </c>
    </row>
    <row r="2340" spans="1:8" ht="15" customHeight="1" thickBot="1">
      <c r="A2340" s="38" t="str">
        <f>IF($C2340="","",IFERROR(_xlfn.XLOOKUP($C2340,'1.PrepList'!$I$2:$I$1500,'1.PrepList'!$G$2:$G$1500,"")&amp;"",""))</f>
        <v/>
      </c>
      <c r="B2340" s="638" t="str">
        <f>IF($C2340="","",IFERROR(_xlfn.XLOOKUP($C2340,'1.PrepList'!$I$2:$I$1500,'1.PrepList'!$H$2:$H$1500,"")&amp;"",""))</f>
        <v/>
      </c>
      <c r="D2340" s="638" t="str">
        <f>IF($C2340="","",IFERROR(_xlfn.XLOOKUP($C2340,'1.PrepList'!$I$2:$I$1500,'1.PrepList'!$J$2:$J$1500,"")&amp;"",""))</f>
        <v/>
      </c>
      <c r="E2340" s="638" t="str">
        <f>IF($C2340="","",IFERROR(_xlfn.XLOOKUP($C2340,'1.PrepList'!$I$2:$I$1500,'1.PrepList'!$N$2:$N$1500,"")&amp;"",""))</f>
        <v/>
      </c>
      <c r="F2340" s="638" t="str">
        <f>IF($C2340="","",IFERROR(_xlfn.XLOOKUP($C2340,'1.PrepList'!$I$2:$I$1500,'1.PrepList'!$K$2:$K$1500,"")&amp;"",""))</f>
        <v/>
      </c>
      <c r="H2340" s="644" t="str">
        <f>IF($C2340="","",IFERROR(IF(_xlfn.XLOOKUP($C2340,tbl_StartedStatus[Bold ID],tbl_StartedStatus[Started])="Started","Yes",IF(_xlfn.XLOOKUP($C2340,tbl_StartedStatus[Bold ID],tbl_StartedStatus[Started])="No Show","No Show","")),""))</f>
        <v/>
      </c>
    </row>
    <row r="2341" spans="1:8" ht="15" customHeight="1" thickBot="1">
      <c r="A2341" s="38" t="str">
        <f>IF($C2341="","",IFERROR(_xlfn.XLOOKUP($C2341,'1.PrepList'!$I$2:$I$1500,'1.PrepList'!$G$2:$G$1500,"")&amp;"",""))</f>
        <v/>
      </c>
      <c r="B2341" s="638" t="str">
        <f>IF($C2341="","",IFERROR(_xlfn.XLOOKUP($C2341,'1.PrepList'!$I$2:$I$1500,'1.PrepList'!$H$2:$H$1500,"")&amp;"",""))</f>
        <v/>
      </c>
      <c r="D2341" s="638" t="str">
        <f>IF($C2341="","",IFERROR(_xlfn.XLOOKUP($C2341,'1.PrepList'!$I$2:$I$1500,'1.PrepList'!$J$2:$J$1500,"")&amp;"",""))</f>
        <v/>
      </c>
      <c r="E2341" s="638" t="str">
        <f>IF($C2341="","",IFERROR(_xlfn.XLOOKUP($C2341,'1.PrepList'!$I$2:$I$1500,'1.PrepList'!$N$2:$N$1500,"")&amp;"",""))</f>
        <v/>
      </c>
      <c r="F2341" s="638" t="str">
        <f>IF($C2341="","",IFERROR(_xlfn.XLOOKUP($C2341,'1.PrepList'!$I$2:$I$1500,'1.PrepList'!$K$2:$K$1500,"")&amp;"",""))</f>
        <v/>
      </c>
      <c r="H2341" s="644" t="str">
        <f>IF($C2341="","",IFERROR(IF(_xlfn.XLOOKUP($C2341,tbl_StartedStatus[Bold ID],tbl_StartedStatus[Started])="Started","Yes",IF(_xlfn.XLOOKUP($C2341,tbl_StartedStatus[Bold ID],tbl_StartedStatus[Started])="No Show","No Show","")),""))</f>
        <v/>
      </c>
    </row>
    <row r="2342" spans="1:8" ht="15" customHeight="1" thickBot="1">
      <c r="A2342" s="38" t="str">
        <f>IF($C2342="","",IFERROR(_xlfn.XLOOKUP($C2342,'1.PrepList'!$I$2:$I$1500,'1.PrepList'!$G$2:$G$1500,"")&amp;"",""))</f>
        <v/>
      </c>
      <c r="B2342" s="638" t="str">
        <f>IF($C2342="","",IFERROR(_xlfn.XLOOKUP($C2342,'1.PrepList'!$I$2:$I$1500,'1.PrepList'!$H$2:$H$1500,"")&amp;"",""))</f>
        <v/>
      </c>
      <c r="D2342" s="638" t="str">
        <f>IF($C2342="","",IFERROR(_xlfn.XLOOKUP($C2342,'1.PrepList'!$I$2:$I$1500,'1.PrepList'!$J$2:$J$1500,"")&amp;"",""))</f>
        <v/>
      </c>
      <c r="E2342" s="638" t="str">
        <f>IF($C2342="","",IFERROR(_xlfn.XLOOKUP($C2342,'1.PrepList'!$I$2:$I$1500,'1.PrepList'!$N$2:$N$1500,"")&amp;"",""))</f>
        <v/>
      </c>
      <c r="F2342" s="638" t="str">
        <f>IF($C2342="","",IFERROR(_xlfn.XLOOKUP($C2342,'1.PrepList'!$I$2:$I$1500,'1.PrepList'!$K$2:$K$1500,"")&amp;"",""))</f>
        <v/>
      </c>
      <c r="H2342" s="644" t="str">
        <f>IF($C2342="","",IFERROR(IF(_xlfn.XLOOKUP($C2342,tbl_StartedStatus[Bold ID],tbl_StartedStatus[Started])="Started","Yes",IF(_xlfn.XLOOKUP($C2342,tbl_StartedStatus[Bold ID],tbl_StartedStatus[Started])="No Show","No Show","")),""))</f>
        <v/>
      </c>
    </row>
    <row r="2343" spans="1:8" ht="15" customHeight="1" thickBot="1">
      <c r="A2343" s="38" t="str">
        <f>IF($C2343="","",IFERROR(_xlfn.XLOOKUP($C2343,'1.PrepList'!$I$2:$I$1500,'1.PrepList'!$G$2:$G$1500,"")&amp;"",""))</f>
        <v/>
      </c>
      <c r="B2343" s="638" t="str">
        <f>IF($C2343="","",IFERROR(_xlfn.XLOOKUP($C2343,'1.PrepList'!$I$2:$I$1500,'1.PrepList'!$H$2:$H$1500,"")&amp;"",""))</f>
        <v/>
      </c>
      <c r="D2343" s="638" t="str">
        <f>IF($C2343="","",IFERROR(_xlfn.XLOOKUP($C2343,'1.PrepList'!$I$2:$I$1500,'1.PrepList'!$J$2:$J$1500,"")&amp;"",""))</f>
        <v/>
      </c>
      <c r="E2343" s="638" t="str">
        <f>IF($C2343="","",IFERROR(_xlfn.XLOOKUP($C2343,'1.PrepList'!$I$2:$I$1500,'1.PrepList'!$N$2:$N$1500,"")&amp;"",""))</f>
        <v/>
      </c>
      <c r="F2343" s="638" t="str">
        <f>IF($C2343="","",IFERROR(_xlfn.XLOOKUP($C2343,'1.PrepList'!$I$2:$I$1500,'1.PrepList'!$K$2:$K$1500,"")&amp;"",""))</f>
        <v/>
      </c>
      <c r="H2343" s="644" t="str">
        <f>IF($C2343="","",IFERROR(IF(_xlfn.XLOOKUP($C2343,tbl_StartedStatus[Bold ID],tbl_StartedStatus[Started])="Started","Yes",IF(_xlfn.XLOOKUP($C2343,tbl_StartedStatus[Bold ID],tbl_StartedStatus[Started])="No Show","No Show","")),""))</f>
        <v/>
      </c>
    </row>
    <row r="2344" spans="1:8" ht="15" customHeight="1" thickBot="1">
      <c r="A2344" s="38" t="str">
        <f>IF($C2344="","",IFERROR(_xlfn.XLOOKUP($C2344,'1.PrepList'!$I$2:$I$1500,'1.PrepList'!$G$2:$G$1500,"")&amp;"",""))</f>
        <v/>
      </c>
      <c r="B2344" s="638" t="str">
        <f>IF($C2344="","",IFERROR(_xlfn.XLOOKUP($C2344,'1.PrepList'!$I$2:$I$1500,'1.PrepList'!$H$2:$H$1500,"")&amp;"",""))</f>
        <v/>
      </c>
      <c r="D2344" s="638" t="str">
        <f>IF($C2344="","",IFERROR(_xlfn.XLOOKUP($C2344,'1.PrepList'!$I$2:$I$1500,'1.PrepList'!$J$2:$J$1500,"")&amp;"",""))</f>
        <v/>
      </c>
      <c r="E2344" s="638" t="str">
        <f>IF($C2344="","",IFERROR(_xlfn.XLOOKUP($C2344,'1.PrepList'!$I$2:$I$1500,'1.PrepList'!$N$2:$N$1500,"")&amp;"",""))</f>
        <v/>
      </c>
      <c r="F2344" s="638" t="str">
        <f>IF($C2344="","",IFERROR(_xlfn.XLOOKUP($C2344,'1.PrepList'!$I$2:$I$1500,'1.PrepList'!$K$2:$K$1500,"")&amp;"",""))</f>
        <v/>
      </c>
      <c r="H2344" s="644" t="str">
        <f>IF($C2344="","",IFERROR(IF(_xlfn.XLOOKUP($C2344,tbl_StartedStatus[Bold ID],tbl_StartedStatus[Started])="Started","Yes",IF(_xlfn.XLOOKUP($C2344,tbl_StartedStatus[Bold ID],tbl_StartedStatus[Started])="No Show","No Show","")),""))</f>
        <v/>
      </c>
    </row>
    <row r="2345" spans="1:8" ht="15" customHeight="1" thickBot="1">
      <c r="A2345" s="38" t="str">
        <f>IF($C2345="","",IFERROR(_xlfn.XLOOKUP($C2345,'1.PrepList'!$I$2:$I$1500,'1.PrepList'!$G$2:$G$1500,"")&amp;"",""))</f>
        <v/>
      </c>
      <c r="B2345" s="638" t="str">
        <f>IF($C2345="","",IFERROR(_xlfn.XLOOKUP($C2345,'1.PrepList'!$I$2:$I$1500,'1.PrepList'!$H$2:$H$1500,"")&amp;"",""))</f>
        <v/>
      </c>
      <c r="D2345" s="638" t="str">
        <f>IF($C2345="","",IFERROR(_xlfn.XLOOKUP($C2345,'1.PrepList'!$I$2:$I$1500,'1.PrepList'!$J$2:$J$1500,"")&amp;"",""))</f>
        <v/>
      </c>
      <c r="E2345" s="638" t="str">
        <f>IF($C2345="","",IFERROR(_xlfn.XLOOKUP($C2345,'1.PrepList'!$I$2:$I$1500,'1.PrepList'!$N$2:$N$1500,"")&amp;"",""))</f>
        <v/>
      </c>
      <c r="F2345" s="638" t="str">
        <f>IF($C2345="","",IFERROR(_xlfn.XLOOKUP($C2345,'1.PrepList'!$I$2:$I$1500,'1.PrepList'!$K$2:$K$1500,"")&amp;"",""))</f>
        <v/>
      </c>
      <c r="H2345" s="644" t="str">
        <f>IF($C2345="","",IFERROR(IF(_xlfn.XLOOKUP($C2345,tbl_StartedStatus[Bold ID],tbl_StartedStatus[Started])="Started","Yes",IF(_xlfn.XLOOKUP($C2345,tbl_StartedStatus[Bold ID],tbl_StartedStatus[Started])="No Show","No Show","")),""))</f>
        <v/>
      </c>
    </row>
    <row r="2346" spans="1:8" ht="15" customHeight="1" thickBot="1">
      <c r="A2346" s="38" t="str">
        <f>IF($C2346="","",IFERROR(_xlfn.XLOOKUP($C2346,'1.PrepList'!$I$2:$I$1500,'1.PrepList'!$G$2:$G$1500,"")&amp;"",""))</f>
        <v/>
      </c>
      <c r="B2346" s="638" t="str">
        <f>IF($C2346="","",IFERROR(_xlfn.XLOOKUP($C2346,'1.PrepList'!$I$2:$I$1500,'1.PrepList'!$H$2:$H$1500,"")&amp;"",""))</f>
        <v/>
      </c>
      <c r="D2346" s="638" t="str">
        <f>IF($C2346="","",IFERROR(_xlfn.XLOOKUP($C2346,'1.PrepList'!$I$2:$I$1500,'1.PrepList'!$J$2:$J$1500,"")&amp;"",""))</f>
        <v/>
      </c>
      <c r="E2346" s="638" t="str">
        <f>IF($C2346="","",IFERROR(_xlfn.XLOOKUP($C2346,'1.PrepList'!$I$2:$I$1500,'1.PrepList'!$N$2:$N$1500,"")&amp;"",""))</f>
        <v/>
      </c>
      <c r="F2346" s="638" t="str">
        <f>IF($C2346="","",IFERROR(_xlfn.XLOOKUP($C2346,'1.PrepList'!$I$2:$I$1500,'1.PrepList'!$K$2:$K$1500,"")&amp;"",""))</f>
        <v/>
      </c>
      <c r="H2346" s="644" t="str">
        <f>IF($C2346="","",IFERROR(IF(_xlfn.XLOOKUP($C2346,tbl_StartedStatus[Bold ID],tbl_StartedStatus[Started])="Started","Yes",IF(_xlfn.XLOOKUP($C2346,tbl_StartedStatus[Bold ID],tbl_StartedStatus[Started])="No Show","No Show","")),""))</f>
        <v/>
      </c>
    </row>
    <row r="2347" spans="1:8" ht="15" customHeight="1" thickBot="1">
      <c r="A2347" s="38" t="str">
        <f>IF($C2347="","",IFERROR(_xlfn.XLOOKUP($C2347,'1.PrepList'!$I$2:$I$1500,'1.PrepList'!$G$2:$G$1500,"")&amp;"",""))</f>
        <v/>
      </c>
      <c r="B2347" s="638" t="str">
        <f>IF($C2347="","",IFERROR(_xlfn.XLOOKUP($C2347,'1.PrepList'!$I$2:$I$1500,'1.PrepList'!$H$2:$H$1500,"")&amp;"",""))</f>
        <v/>
      </c>
      <c r="D2347" s="638" t="str">
        <f>IF($C2347="","",IFERROR(_xlfn.XLOOKUP($C2347,'1.PrepList'!$I$2:$I$1500,'1.PrepList'!$J$2:$J$1500,"")&amp;"",""))</f>
        <v/>
      </c>
      <c r="E2347" s="638" t="str">
        <f>IF($C2347="","",IFERROR(_xlfn.XLOOKUP($C2347,'1.PrepList'!$I$2:$I$1500,'1.PrepList'!$N$2:$N$1500,"")&amp;"",""))</f>
        <v/>
      </c>
      <c r="F2347" s="638" t="str">
        <f>IF($C2347="","",IFERROR(_xlfn.XLOOKUP($C2347,'1.PrepList'!$I$2:$I$1500,'1.PrepList'!$K$2:$K$1500,"")&amp;"",""))</f>
        <v/>
      </c>
      <c r="H2347" s="644" t="str">
        <f>IF($C2347="","",IFERROR(IF(_xlfn.XLOOKUP($C2347,tbl_StartedStatus[Bold ID],tbl_StartedStatus[Started])="Started","Yes",IF(_xlfn.XLOOKUP($C2347,tbl_StartedStatus[Bold ID],tbl_StartedStatus[Started])="No Show","No Show","")),""))</f>
        <v/>
      </c>
    </row>
    <row r="2348" spans="1:8" ht="15" customHeight="1" thickBot="1">
      <c r="A2348" s="38" t="str">
        <f>IF($C2348="","",IFERROR(_xlfn.XLOOKUP($C2348,'1.PrepList'!$I$2:$I$1500,'1.PrepList'!$G$2:$G$1500,"")&amp;"",""))</f>
        <v/>
      </c>
      <c r="B2348" s="638" t="str">
        <f>IF($C2348="","",IFERROR(_xlfn.XLOOKUP($C2348,'1.PrepList'!$I$2:$I$1500,'1.PrepList'!$H$2:$H$1500,"")&amp;"",""))</f>
        <v/>
      </c>
      <c r="D2348" s="638" t="str">
        <f>IF($C2348="","",IFERROR(_xlfn.XLOOKUP($C2348,'1.PrepList'!$I$2:$I$1500,'1.PrepList'!$J$2:$J$1500,"")&amp;"",""))</f>
        <v/>
      </c>
      <c r="E2348" s="638" t="str">
        <f>IF($C2348="","",IFERROR(_xlfn.XLOOKUP($C2348,'1.PrepList'!$I$2:$I$1500,'1.PrepList'!$N$2:$N$1500,"")&amp;"",""))</f>
        <v/>
      </c>
      <c r="F2348" s="638" t="str">
        <f>IF($C2348="","",IFERROR(_xlfn.XLOOKUP($C2348,'1.PrepList'!$I$2:$I$1500,'1.PrepList'!$K$2:$K$1500,"")&amp;"",""))</f>
        <v/>
      </c>
      <c r="H2348" s="644" t="str">
        <f>IF($C2348="","",IFERROR(IF(_xlfn.XLOOKUP($C2348,tbl_StartedStatus[Bold ID],tbl_StartedStatus[Started])="Started","Yes",IF(_xlfn.XLOOKUP($C2348,tbl_StartedStatus[Bold ID],tbl_StartedStatus[Started])="No Show","No Show","")),""))</f>
        <v/>
      </c>
    </row>
    <row r="2349" spans="1:8" ht="15" customHeight="1" thickBot="1">
      <c r="A2349" s="38" t="str">
        <f>IF($C2349="","",IFERROR(_xlfn.XLOOKUP($C2349,'1.PrepList'!$I$2:$I$1500,'1.PrepList'!$G$2:$G$1500,"")&amp;"",""))</f>
        <v/>
      </c>
      <c r="B2349" s="638" t="str">
        <f>IF($C2349="","",IFERROR(_xlfn.XLOOKUP($C2349,'1.PrepList'!$I$2:$I$1500,'1.PrepList'!$H$2:$H$1500,"")&amp;"",""))</f>
        <v/>
      </c>
      <c r="D2349" s="638" t="str">
        <f>IF($C2349="","",IFERROR(_xlfn.XLOOKUP($C2349,'1.PrepList'!$I$2:$I$1500,'1.PrepList'!$J$2:$J$1500,"")&amp;"",""))</f>
        <v/>
      </c>
      <c r="E2349" s="638" t="str">
        <f>IF($C2349="","",IFERROR(_xlfn.XLOOKUP($C2349,'1.PrepList'!$I$2:$I$1500,'1.PrepList'!$N$2:$N$1500,"")&amp;"",""))</f>
        <v/>
      </c>
      <c r="F2349" s="638" t="str">
        <f>IF($C2349="","",IFERROR(_xlfn.XLOOKUP($C2349,'1.PrepList'!$I$2:$I$1500,'1.PrepList'!$K$2:$K$1500,"")&amp;"",""))</f>
        <v/>
      </c>
      <c r="H2349" s="644" t="str">
        <f>IF($C2349="","",IFERROR(IF(_xlfn.XLOOKUP($C2349,tbl_StartedStatus[Bold ID],tbl_StartedStatus[Started])="Started","Yes",IF(_xlfn.XLOOKUP($C2349,tbl_StartedStatus[Bold ID],tbl_StartedStatus[Started])="No Show","No Show","")),""))</f>
        <v/>
      </c>
    </row>
    <row r="2350" spans="1:8" ht="15" customHeight="1" thickBot="1">
      <c r="A2350" s="38" t="str">
        <f>IF($C2350="","",IFERROR(_xlfn.XLOOKUP($C2350,'1.PrepList'!$I$2:$I$1500,'1.PrepList'!$G$2:$G$1500,"")&amp;"",""))</f>
        <v/>
      </c>
      <c r="B2350" s="638" t="str">
        <f>IF($C2350="","",IFERROR(_xlfn.XLOOKUP($C2350,'1.PrepList'!$I$2:$I$1500,'1.PrepList'!$H$2:$H$1500,"")&amp;"",""))</f>
        <v/>
      </c>
      <c r="D2350" s="638" t="str">
        <f>IF($C2350="","",IFERROR(_xlfn.XLOOKUP($C2350,'1.PrepList'!$I$2:$I$1500,'1.PrepList'!$J$2:$J$1500,"")&amp;"",""))</f>
        <v/>
      </c>
      <c r="E2350" s="638" t="str">
        <f>IF($C2350="","",IFERROR(_xlfn.XLOOKUP($C2350,'1.PrepList'!$I$2:$I$1500,'1.PrepList'!$N$2:$N$1500,"")&amp;"",""))</f>
        <v/>
      </c>
      <c r="F2350" s="638" t="str">
        <f>IF($C2350="","",IFERROR(_xlfn.XLOOKUP($C2350,'1.PrepList'!$I$2:$I$1500,'1.PrepList'!$K$2:$K$1500,"")&amp;"",""))</f>
        <v/>
      </c>
      <c r="H2350" s="644" t="str">
        <f>IF($C2350="","",IFERROR(IF(_xlfn.XLOOKUP($C2350,tbl_StartedStatus[Bold ID],tbl_StartedStatus[Started])="Started","Yes",IF(_xlfn.XLOOKUP($C2350,tbl_StartedStatus[Bold ID],tbl_StartedStatus[Started])="No Show","No Show","")),""))</f>
        <v/>
      </c>
    </row>
    <row r="2351" spans="1:8" ht="15" customHeight="1" thickBot="1">
      <c r="A2351" s="38" t="str">
        <f>IF($C2351="","",IFERROR(_xlfn.XLOOKUP($C2351,'1.PrepList'!$I$2:$I$1500,'1.PrepList'!$G$2:$G$1500,"")&amp;"",""))</f>
        <v/>
      </c>
      <c r="B2351" s="638" t="str">
        <f>IF($C2351="","",IFERROR(_xlfn.XLOOKUP($C2351,'1.PrepList'!$I$2:$I$1500,'1.PrepList'!$H$2:$H$1500,"")&amp;"",""))</f>
        <v/>
      </c>
      <c r="D2351" s="638" t="str">
        <f>IF($C2351="","",IFERROR(_xlfn.XLOOKUP($C2351,'1.PrepList'!$I$2:$I$1500,'1.PrepList'!$J$2:$J$1500,"")&amp;"",""))</f>
        <v/>
      </c>
      <c r="E2351" s="638" t="str">
        <f>IF($C2351="","",IFERROR(_xlfn.XLOOKUP($C2351,'1.PrepList'!$I$2:$I$1500,'1.PrepList'!$N$2:$N$1500,"")&amp;"",""))</f>
        <v/>
      </c>
      <c r="F2351" s="638" t="str">
        <f>IF($C2351="","",IFERROR(_xlfn.XLOOKUP($C2351,'1.PrepList'!$I$2:$I$1500,'1.PrepList'!$K$2:$K$1500,"")&amp;"",""))</f>
        <v/>
      </c>
      <c r="H2351" s="644" t="str">
        <f>IF($C2351="","",IFERROR(IF(_xlfn.XLOOKUP($C2351,tbl_StartedStatus[Bold ID],tbl_StartedStatus[Started])="Started","Yes",IF(_xlfn.XLOOKUP($C2351,tbl_StartedStatus[Bold ID],tbl_StartedStatus[Started])="No Show","No Show","")),""))</f>
        <v/>
      </c>
    </row>
    <row r="2352" spans="1:8" ht="15" customHeight="1" thickBot="1">
      <c r="A2352" s="38" t="str">
        <f>IF($C2352="","",IFERROR(_xlfn.XLOOKUP($C2352,'1.PrepList'!$I$2:$I$1500,'1.PrepList'!$G$2:$G$1500,"")&amp;"",""))</f>
        <v/>
      </c>
      <c r="B2352" s="638" t="str">
        <f>IF($C2352="","",IFERROR(_xlfn.XLOOKUP($C2352,'1.PrepList'!$I$2:$I$1500,'1.PrepList'!$H$2:$H$1500,"")&amp;"",""))</f>
        <v/>
      </c>
      <c r="D2352" s="638" t="str">
        <f>IF($C2352="","",IFERROR(_xlfn.XLOOKUP($C2352,'1.PrepList'!$I$2:$I$1500,'1.PrepList'!$J$2:$J$1500,"")&amp;"",""))</f>
        <v/>
      </c>
      <c r="E2352" s="638" t="str">
        <f>IF($C2352="","",IFERROR(_xlfn.XLOOKUP($C2352,'1.PrepList'!$I$2:$I$1500,'1.PrepList'!$N$2:$N$1500,"")&amp;"",""))</f>
        <v/>
      </c>
      <c r="F2352" s="638" t="str">
        <f>IF($C2352="","",IFERROR(_xlfn.XLOOKUP($C2352,'1.PrepList'!$I$2:$I$1500,'1.PrepList'!$K$2:$K$1500,"")&amp;"",""))</f>
        <v/>
      </c>
      <c r="H2352" s="644" t="str">
        <f>IF($C2352="","",IFERROR(IF(_xlfn.XLOOKUP($C2352,tbl_StartedStatus[Bold ID],tbl_StartedStatus[Started])="Started","Yes",IF(_xlfn.XLOOKUP($C2352,tbl_StartedStatus[Bold ID],tbl_StartedStatus[Started])="No Show","No Show","")),""))</f>
        <v/>
      </c>
    </row>
    <row r="2353" spans="1:8" ht="15" customHeight="1" thickBot="1">
      <c r="A2353" s="38" t="str">
        <f>IF($C2353="","",IFERROR(_xlfn.XLOOKUP($C2353,'1.PrepList'!$I$2:$I$1500,'1.PrepList'!$G$2:$G$1500,"")&amp;"",""))</f>
        <v/>
      </c>
      <c r="B2353" s="638" t="str">
        <f>IF($C2353="","",IFERROR(_xlfn.XLOOKUP($C2353,'1.PrepList'!$I$2:$I$1500,'1.PrepList'!$H$2:$H$1500,"")&amp;"",""))</f>
        <v/>
      </c>
      <c r="D2353" s="638" t="str">
        <f>IF($C2353="","",IFERROR(_xlfn.XLOOKUP($C2353,'1.PrepList'!$I$2:$I$1500,'1.PrepList'!$J$2:$J$1500,"")&amp;"",""))</f>
        <v/>
      </c>
      <c r="E2353" s="638" t="str">
        <f>IF($C2353="","",IFERROR(_xlfn.XLOOKUP($C2353,'1.PrepList'!$I$2:$I$1500,'1.PrepList'!$N$2:$N$1500,"")&amp;"",""))</f>
        <v/>
      </c>
      <c r="F2353" s="638" t="str">
        <f>IF($C2353="","",IFERROR(_xlfn.XLOOKUP($C2353,'1.PrepList'!$I$2:$I$1500,'1.PrepList'!$K$2:$K$1500,"")&amp;"",""))</f>
        <v/>
      </c>
      <c r="H2353" s="644" t="str">
        <f>IF($C2353="","",IFERROR(IF(_xlfn.XLOOKUP($C2353,tbl_StartedStatus[Bold ID],tbl_StartedStatus[Started])="Started","Yes",IF(_xlfn.XLOOKUP($C2353,tbl_StartedStatus[Bold ID],tbl_StartedStatus[Started])="No Show","No Show","")),""))</f>
        <v/>
      </c>
    </row>
    <row r="2354" spans="1:8" ht="15" customHeight="1" thickBot="1">
      <c r="A2354" s="38" t="str">
        <f>IF($C2354="","",IFERROR(_xlfn.XLOOKUP($C2354,'1.PrepList'!$I$2:$I$1500,'1.PrepList'!$G$2:$G$1500,"")&amp;"",""))</f>
        <v/>
      </c>
      <c r="B2354" s="638" t="str">
        <f>IF($C2354="","",IFERROR(_xlfn.XLOOKUP($C2354,'1.PrepList'!$I$2:$I$1500,'1.PrepList'!$H$2:$H$1500,"")&amp;"",""))</f>
        <v/>
      </c>
      <c r="D2354" s="638" t="str">
        <f>IF($C2354="","",IFERROR(_xlfn.XLOOKUP($C2354,'1.PrepList'!$I$2:$I$1500,'1.PrepList'!$J$2:$J$1500,"")&amp;"",""))</f>
        <v/>
      </c>
      <c r="E2354" s="638" t="str">
        <f>IF($C2354="","",IFERROR(_xlfn.XLOOKUP($C2354,'1.PrepList'!$I$2:$I$1500,'1.PrepList'!$N$2:$N$1500,"")&amp;"",""))</f>
        <v/>
      </c>
      <c r="F2354" s="638" t="str">
        <f>IF($C2354="","",IFERROR(_xlfn.XLOOKUP($C2354,'1.PrepList'!$I$2:$I$1500,'1.PrepList'!$K$2:$K$1500,"")&amp;"",""))</f>
        <v/>
      </c>
      <c r="H2354" s="644" t="str">
        <f>IF($C2354="","",IFERROR(IF(_xlfn.XLOOKUP($C2354,tbl_StartedStatus[Bold ID],tbl_StartedStatus[Started])="Started","Yes",IF(_xlfn.XLOOKUP($C2354,tbl_StartedStatus[Bold ID],tbl_StartedStatus[Started])="No Show","No Show","")),""))</f>
        <v/>
      </c>
    </row>
    <row r="2355" spans="1:8" ht="15" customHeight="1" thickBot="1">
      <c r="A2355" s="38" t="str">
        <f>IF($C2355="","",IFERROR(_xlfn.XLOOKUP($C2355,'1.PrepList'!$I$2:$I$1500,'1.PrepList'!$G$2:$G$1500,"")&amp;"",""))</f>
        <v/>
      </c>
      <c r="B2355" s="638" t="str">
        <f>IF($C2355="","",IFERROR(_xlfn.XLOOKUP($C2355,'1.PrepList'!$I$2:$I$1500,'1.PrepList'!$H$2:$H$1500,"")&amp;"",""))</f>
        <v/>
      </c>
      <c r="D2355" s="638" t="str">
        <f>IF($C2355="","",IFERROR(_xlfn.XLOOKUP($C2355,'1.PrepList'!$I$2:$I$1500,'1.PrepList'!$J$2:$J$1500,"")&amp;"",""))</f>
        <v/>
      </c>
      <c r="E2355" s="638" t="str">
        <f>IF($C2355="","",IFERROR(_xlfn.XLOOKUP($C2355,'1.PrepList'!$I$2:$I$1500,'1.PrepList'!$N$2:$N$1500,"")&amp;"",""))</f>
        <v/>
      </c>
      <c r="F2355" s="638" t="str">
        <f>IF($C2355="","",IFERROR(_xlfn.XLOOKUP($C2355,'1.PrepList'!$I$2:$I$1500,'1.PrepList'!$K$2:$K$1500,"")&amp;"",""))</f>
        <v/>
      </c>
      <c r="H2355" s="644" t="str">
        <f>IF($C2355="","",IFERROR(IF(_xlfn.XLOOKUP($C2355,tbl_StartedStatus[Bold ID],tbl_StartedStatus[Started])="Started","Yes",IF(_xlfn.XLOOKUP($C2355,tbl_StartedStatus[Bold ID],tbl_StartedStatus[Started])="No Show","No Show","")),""))</f>
        <v/>
      </c>
    </row>
    <row r="2356" spans="1:8" ht="15" customHeight="1" thickBot="1">
      <c r="A2356" s="38" t="str">
        <f>IF($C2356="","",IFERROR(_xlfn.XLOOKUP($C2356,'1.PrepList'!$I$2:$I$1500,'1.PrepList'!$G$2:$G$1500,"")&amp;"",""))</f>
        <v/>
      </c>
      <c r="B2356" s="638" t="str">
        <f>IF($C2356="","",IFERROR(_xlfn.XLOOKUP($C2356,'1.PrepList'!$I$2:$I$1500,'1.PrepList'!$H$2:$H$1500,"")&amp;"",""))</f>
        <v/>
      </c>
      <c r="D2356" s="638" t="str">
        <f>IF($C2356="","",IFERROR(_xlfn.XLOOKUP($C2356,'1.PrepList'!$I$2:$I$1500,'1.PrepList'!$J$2:$J$1500,"")&amp;"",""))</f>
        <v/>
      </c>
      <c r="E2356" s="638" t="str">
        <f>IF($C2356="","",IFERROR(_xlfn.XLOOKUP($C2356,'1.PrepList'!$I$2:$I$1500,'1.PrepList'!$N$2:$N$1500,"")&amp;"",""))</f>
        <v/>
      </c>
      <c r="F2356" s="638" t="str">
        <f>IF($C2356="","",IFERROR(_xlfn.XLOOKUP($C2356,'1.PrepList'!$I$2:$I$1500,'1.PrepList'!$K$2:$K$1500,"")&amp;"",""))</f>
        <v/>
      </c>
      <c r="H2356" s="644" t="str">
        <f>IF($C2356="","",IFERROR(IF(_xlfn.XLOOKUP($C2356,tbl_StartedStatus[Bold ID],tbl_StartedStatus[Started])="Started","Yes",IF(_xlfn.XLOOKUP($C2356,tbl_StartedStatus[Bold ID],tbl_StartedStatus[Started])="No Show","No Show","")),""))</f>
        <v/>
      </c>
    </row>
    <row r="2357" spans="1:8" ht="15" customHeight="1" thickBot="1">
      <c r="A2357" s="38" t="str">
        <f>IF($C2357="","",IFERROR(_xlfn.XLOOKUP($C2357,'1.PrepList'!$I$2:$I$1500,'1.PrepList'!$G$2:$G$1500,"")&amp;"",""))</f>
        <v/>
      </c>
      <c r="B2357" s="638" t="str">
        <f>IF($C2357="","",IFERROR(_xlfn.XLOOKUP($C2357,'1.PrepList'!$I$2:$I$1500,'1.PrepList'!$H$2:$H$1500,"")&amp;"",""))</f>
        <v/>
      </c>
      <c r="D2357" s="638" t="str">
        <f>IF($C2357="","",IFERROR(_xlfn.XLOOKUP($C2357,'1.PrepList'!$I$2:$I$1500,'1.PrepList'!$J$2:$J$1500,"")&amp;"",""))</f>
        <v/>
      </c>
      <c r="E2357" s="638" t="str">
        <f>IF($C2357="","",IFERROR(_xlfn.XLOOKUP($C2357,'1.PrepList'!$I$2:$I$1500,'1.PrepList'!$N$2:$N$1500,"")&amp;"",""))</f>
        <v/>
      </c>
      <c r="F2357" s="638" t="str">
        <f>IF($C2357="","",IFERROR(_xlfn.XLOOKUP($C2357,'1.PrepList'!$I$2:$I$1500,'1.PrepList'!$K$2:$K$1500,"")&amp;"",""))</f>
        <v/>
      </c>
      <c r="H2357" s="644" t="str">
        <f>IF($C2357="","",IFERROR(IF(_xlfn.XLOOKUP($C2357,tbl_StartedStatus[Bold ID],tbl_StartedStatus[Started])="Started","Yes",IF(_xlfn.XLOOKUP($C2357,tbl_StartedStatus[Bold ID],tbl_StartedStatus[Started])="No Show","No Show","")),""))</f>
        <v/>
      </c>
    </row>
    <row r="2358" spans="1:8" ht="15" customHeight="1" thickBot="1">
      <c r="A2358" s="38" t="str">
        <f>IF($C2358="","",IFERROR(_xlfn.XLOOKUP($C2358,'1.PrepList'!$I$2:$I$1500,'1.PrepList'!$G$2:$G$1500,"")&amp;"",""))</f>
        <v/>
      </c>
      <c r="B2358" s="638" t="str">
        <f>IF($C2358="","",IFERROR(_xlfn.XLOOKUP($C2358,'1.PrepList'!$I$2:$I$1500,'1.PrepList'!$H$2:$H$1500,"")&amp;"",""))</f>
        <v/>
      </c>
      <c r="D2358" s="638" t="str">
        <f>IF($C2358="","",IFERROR(_xlfn.XLOOKUP($C2358,'1.PrepList'!$I$2:$I$1500,'1.PrepList'!$J$2:$J$1500,"")&amp;"",""))</f>
        <v/>
      </c>
      <c r="E2358" s="638" t="str">
        <f>IF($C2358="","",IFERROR(_xlfn.XLOOKUP($C2358,'1.PrepList'!$I$2:$I$1500,'1.PrepList'!$N$2:$N$1500,"")&amp;"",""))</f>
        <v/>
      </c>
      <c r="F2358" s="638" t="str">
        <f>IF($C2358="","",IFERROR(_xlfn.XLOOKUP($C2358,'1.PrepList'!$I$2:$I$1500,'1.PrepList'!$K$2:$K$1500,"")&amp;"",""))</f>
        <v/>
      </c>
      <c r="H2358" s="644" t="str">
        <f>IF($C2358="","",IFERROR(IF(_xlfn.XLOOKUP($C2358,tbl_StartedStatus[Bold ID],tbl_StartedStatus[Started])="Started","Yes",IF(_xlfn.XLOOKUP($C2358,tbl_StartedStatus[Bold ID],tbl_StartedStatus[Started])="No Show","No Show","")),""))</f>
        <v/>
      </c>
    </row>
    <row r="2359" spans="1:8" ht="15" customHeight="1" thickBot="1">
      <c r="A2359" s="38" t="str">
        <f>IF($C2359="","",IFERROR(_xlfn.XLOOKUP($C2359,'1.PrepList'!$I$2:$I$1500,'1.PrepList'!$G$2:$G$1500,"")&amp;"",""))</f>
        <v/>
      </c>
      <c r="B2359" s="638" t="str">
        <f>IF($C2359="","",IFERROR(_xlfn.XLOOKUP($C2359,'1.PrepList'!$I$2:$I$1500,'1.PrepList'!$H$2:$H$1500,"")&amp;"",""))</f>
        <v/>
      </c>
      <c r="D2359" s="638" t="str">
        <f>IF($C2359="","",IFERROR(_xlfn.XLOOKUP($C2359,'1.PrepList'!$I$2:$I$1500,'1.PrepList'!$J$2:$J$1500,"")&amp;"",""))</f>
        <v/>
      </c>
      <c r="E2359" s="638" t="str">
        <f>IF($C2359="","",IFERROR(_xlfn.XLOOKUP($C2359,'1.PrepList'!$I$2:$I$1500,'1.PrepList'!$N$2:$N$1500,"")&amp;"",""))</f>
        <v/>
      </c>
      <c r="F2359" s="638" t="str">
        <f>IF($C2359="","",IFERROR(_xlfn.XLOOKUP($C2359,'1.PrepList'!$I$2:$I$1500,'1.PrepList'!$K$2:$K$1500,"")&amp;"",""))</f>
        <v/>
      </c>
      <c r="H2359" s="644" t="str">
        <f>IF($C2359="","",IFERROR(IF(_xlfn.XLOOKUP($C2359,tbl_StartedStatus[Bold ID],tbl_StartedStatus[Started])="Started","Yes",IF(_xlfn.XLOOKUP($C2359,tbl_StartedStatus[Bold ID],tbl_StartedStatus[Started])="No Show","No Show","")),""))</f>
        <v/>
      </c>
    </row>
    <row r="2360" spans="1:8" ht="15" customHeight="1" thickBot="1">
      <c r="A2360" s="38" t="str">
        <f>IF($C2360="","",IFERROR(_xlfn.XLOOKUP($C2360,'1.PrepList'!$I$2:$I$1500,'1.PrepList'!$G$2:$G$1500,"")&amp;"",""))</f>
        <v/>
      </c>
      <c r="B2360" s="638" t="str">
        <f>IF($C2360="","",IFERROR(_xlfn.XLOOKUP($C2360,'1.PrepList'!$I$2:$I$1500,'1.PrepList'!$H$2:$H$1500,"")&amp;"",""))</f>
        <v/>
      </c>
      <c r="D2360" s="638" t="str">
        <f>IF($C2360="","",IFERROR(_xlfn.XLOOKUP($C2360,'1.PrepList'!$I$2:$I$1500,'1.PrepList'!$J$2:$J$1500,"")&amp;"",""))</f>
        <v/>
      </c>
      <c r="E2360" s="638" t="str">
        <f>IF($C2360="","",IFERROR(_xlfn.XLOOKUP($C2360,'1.PrepList'!$I$2:$I$1500,'1.PrepList'!$N$2:$N$1500,"")&amp;"",""))</f>
        <v/>
      </c>
      <c r="F2360" s="638" t="str">
        <f>IF($C2360="","",IFERROR(_xlfn.XLOOKUP($C2360,'1.PrepList'!$I$2:$I$1500,'1.PrepList'!$K$2:$K$1500,"")&amp;"",""))</f>
        <v/>
      </c>
      <c r="H2360" s="644" t="str">
        <f>IF($C2360="","",IFERROR(IF(_xlfn.XLOOKUP($C2360,tbl_StartedStatus[Bold ID],tbl_StartedStatus[Started])="Started","Yes",IF(_xlfn.XLOOKUP($C2360,tbl_StartedStatus[Bold ID],tbl_StartedStatus[Started])="No Show","No Show","")),""))</f>
        <v/>
      </c>
    </row>
    <row r="2361" spans="1:8" ht="15" customHeight="1" thickBot="1">
      <c r="A2361" s="38" t="str">
        <f>IF($C2361="","",IFERROR(_xlfn.XLOOKUP($C2361,'1.PrepList'!$I$2:$I$1500,'1.PrepList'!$G$2:$G$1500,"")&amp;"",""))</f>
        <v/>
      </c>
      <c r="B2361" s="638" t="str">
        <f>IF($C2361="","",IFERROR(_xlfn.XLOOKUP($C2361,'1.PrepList'!$I$2:$I$1500,'1.PrepList'!$H$2:$H$1500,"")&amp;"",""))</f>
        <v/>
      </c>
      <c r="D2361" s="638" t="str">
        <f>IF($C2361="","",IFERROR(_xlfn.XLOOKUP($C2361,'1.PrepList'!$I$2:$I$1500,'1.PrepList'!$J$2:$J$1500,"")&amp;"",""))</f>
        <v/>
      </c>
      <c r="E2361" s="638" t="str">
        <f>IF($C2361="","",IFERROR(_xlfn.XLOOKUP($C2361,'1.PrepList'!$I$2:$I$1500,'1.PrepList'!$N$2:$N$1500,"")&amp;"",""))</f>
        <v/>
      </c>
      <c r="F2361" s="638" t="str">
        <f>IF($C2361="","",IFERROR(_xlfn.XLOOKUP($C2361,'1.PrepList'!$I$2:$I$1500,'1.PrepList'!$K$2:$K$1500,"")&amp;"",""))</f>
        <v/>
      </c>
      <c r="H2361" s="644" t="str">
        <f>IF($C2361="","",IFERROR(IF(_xlfn.XLOOKUP($C2361,tbl_StartedStatus[Bold ID],tbl_StartedStatus[Started])="Started","Yes",IF(_xlfn.XLOOKUP($C2361,tbl_StartedStatus[Bold ID],tbl_StartedStatus[Started])="No Show","No Show","")),""))</f>
        <v/>
      </c>
    </row>
    <row r="2362" spans="1:8" ht="15" customHeight="1" thickBot="1">
      <c r="A2362" s="38" t="str">
        <f>IF($C2362="","",IFERROR(_xlfn.XLOOKUP($C2362,'1.PrepList'!$I$2:$I$1500,'1.PrepList'!$G$2:$G$1500,"")&amp;"",""))</f>
        <v/>
      </c>
      <c r="B2362" s="638" t="str">
        <f>IF($C2362="","",IFERROR(_xlfn.XLOOKUP($C2362,'1.PrepList'!$I$2:$I$1500,'1.PrepList'!$H$2:$H$1500,"")&amp;"",""))</f>
        <v/>
      </c>
      <c r="D2362" s="638" t="str">
        <f>IF($C2362="","",IFERROR(_xlfn.XLOOKUP($C2362,'1.PrepList'!$I$2:$I$1500,'1.PrepList'!$J$2:$J$1500,"")&amp;"",""))</f>
        <v/>
      </c>
      <c r="E2362" s="638" t="str">
        <f>IF($C2362="","",IFERROR(_xlfn.XLOOKUP($C2362,'1.PrepList'!$I$2:$I$1500,'1.PrepList'!$N$2:$N$1500,"")&amp;"",""))</f>
        <v/>
      </c>
      <c r="F2362" s="638" t="str">
        <f>IF($C2362="","",IFERROR(_xlfn.XLOOKUP($C2362,'1.PrepList'!$I$2:$I$1500,'1.PrepList'!$K$2:$K$1500,"")&amp;"",""))</f>
        <v/>
      </c>
      <c r="H2362" s="644" t="str">
        <f>IF($C2362="","",IFERROR(IF(_xlfn.XLOOKUP($C2362,tbl_StartedStatus[Bold ID],tbl_StartedStatus[Started])="Started","Yes",IF(_xlfn.XLOOKUP($C2362,tbl_StartedStatus[Bold ID],tbl_StartedStatus[Started])="No Show","No Show","")),""))</f>
        <v/>
      </c>
    </row>
    <row r="2363" spans="1:8" ht="15" customHeight="1" thickBot="1">
      <c r="A2363" s="38" t="str">
        <f>IF($C2363="","",IFERROR(_xlfn.XLOOKUP($C2363,'1.PrepList'!$I$2:$I$1500,'1.PrepList'!$G$2:$G$1500,"")&amp;"",""))</f>
        <v/>
      </c>
      <c r="B2363" s="638" t="str">
        <f>IF($C2363="","",IFERROR(_xlfn.XLOOKUP($C2363,'1.PrepList'!$I$2:$I$1500,'1.PrepList'!$H$2:$H$1500,"")&amp;"",""))</f>
        <v/>
      </c>
      <c r="D2363" s="638" t="str">
        <f>IF($C2363="","",IFERROR(_xlfn.XLOOKUP($C2363,'1.PrepList'!$I$2:$I$1500,'1.PrepList'!$J$2:$J$1500,"")&amp;"",""))</f>
        <v/>
      </c>
      <c r="E2363" s="638" t="str">
        <f>IF($C2363="","",IFERROR(_xlfn.XLOOKUP($C2363,'1.PrepList'!$I$2:$I$1500,'1.PrepList'!$N$2:$N$1500,"")&amp;"",""))</f>
        <v/>
      </c>
      <c r="F2363" s="638" t="str">
        <f>IF($C2363="","",IFERROR(_xlfn.XLOOKUP($C2363,'1.PrepList'!$I$2:$I$1500,'1.PrepList'!$K$2:$K$1500,"")&amp;"",""))</f>
        <v/>
      </c>
      <c r="H2363" s="644" t="str">
        <f>IF($C2363="","",IFERROR(IF(_xlfn.XLOOKUP($C2363,tbl_StartedStatus[Bold ID],tbl_StartedStatus[Started])="Started","Yes",IF(_xlfn.XLOOKUP($C2363,tbl_StartedStatus[Bold ID],tbl_StartedStatus[Started])="No Show","No Show","")),""))</f>
        <v/>
      </c>
    </row>
    <row r="2364" spans="1:8" ht="15" customHeight="1" thickBot="1">
      <c r="A2364" s="38" t="str">
        <f>IF($C2364="","",IFERROR(_xlfn.XLOOKUP($C2364,'1.PrepList'!$I$2:$I$1500,'1.PrepList'!$G$2:$G$1500,"")&amp;"",""))</f>
        <v/>
      </c>
      <c r="B2364" s="638" t="str">
        <f>IF($C2364="","",IFERROR(_xlfn.XLOOKUP($C2364,'1.PrepList'!$I$2:$I$1500,'1.PrepList'!$H$2:$H$1500,"")&amp;"",""))</f>
        <v/>
      </c>
      <c r="D2364" s="638" t="str">
        <f>IF($C2364="","",IFERROR(_xlfn.XLOOKUP($C2364,'1.PrepList'!$I$2:$I$1500,'1.PrepList'!$J$2:$J$1500,"")&amp;"",""))</f>
        <v/>
      </c>
      <c r="E2364" s="638" t="str">
        <f>IF($C2364="","",IFERROR(_xlfn.XLOOKUP($C2364,'1.PrepList'!$I$2:$I$1500,'1.PrepList'!$N$2:$N$1500,"")&amp;"",""))</f>
        <v/>
      </c>
      <c r="F2364" s="638" t="str">
        <f>IF($C2364="","",IFERROR(_xlfn.XLOOKUP($C2364,'1.PrepList'!$I$2:$I$1500,'1.PrepList'!$K$2:$K$1500,"")&amp;"",""))</f>
        <v/>
      </c>
      <c r="H2364" s="644" t="str">
        <f>IF($C2364="","",IFERROR(IF(_xlfn.XLOOKUP($C2364,tbl_StartedStatus[Bold ID],tbl_StartedStatus[Started])="Started","Yes",IF(_xlfn.XLOOKUP($C2364,tbl_StartedStatus[Bold ID],tbl_StartedStatus[Started])="No Show","No Show","")),""))</f>
        <v/>
      </c>
    </row>
    <row r="2365" spans="1:8" ht="15" customHeight="1" thickBot="1">
      <c r="A2365" s="38" t="str">
        <f>IF($C2365="","",IFERROR(_xlfn.XLOOKUP($C2365,'1.PrepList'!$I$2:$I$1500,'1.PrepList'!$G$2:$G$1500,"")&amp;"",""))</f>
        <v/>
      </c>
      <c r="B2365" s="638" t="str">
        <f>IF($C2365="","",IFERROR(_xlfn.XLOOKUP($C2365,'1.PrepList'!$I$2:$I$1500,'1.PrepList'!$H$2:$H$1500,"")&amp;"",""))</f>
        <v/>
      </c>
      <c r="D2365" s="638" t="str">
        <f>IF($C2365="","",IFERROR(_xlfn.XLOOKUP($C2365,'1.PrepList'!$I$2:$I$1500,'1.PrepList'!$J$2:$J$1500,"")&amp;"",""))</f>
        <v/>
      </c>
      <c r="E2365" s="638" t="str">
        <f>IF($C2365="","",IFERROR(_xlfn.XLOOKUP($C2365,'1.PrepList'!$I$2:$I$1500,'1.PrepList'!$N$2:$N$1500,"")&amp;"",""))</f>
        <v/>
      </c>
      <c r="F2365" s="638" t="str">
        <f>IF($C2365="","",IFERROR(_xlfn.XLOOKUP($C2365,'1.PrepList'!$I$2:$I$1500,'1.PrepList'!$K$2:$K$1500,"")&amp;"",""))</f>
        <v/>
      </c>
      <c r="H2365" s="644" t="str">
        <f>IF($C2365="","",IFERROR(IF(_xlfn.XLOOKUP($C2365,tbl_StartedStatus[Bold ID],tbl_StartedStatus[Started])="Started","Yes",IF(_xlfn.XLOOKUP($C2365,tbl_StartedStatus[Bold ID],tbl_StartedStatus[Started])="No Show","No Show","")),""))</f>
        <v/>
      </c>
    </row>
    <row r="2366" spans="1:8" ht="15" customHeight="1" thickBot="1">
      <c r="A2366" s="38" t="str">
        <f>IF($C2366="","",IFERROR(_xlfn.XLOOKUP($C2366,'1.PrepList'!$I$2:$I$1500,'1.PrepList'!$G$2:$G$1500,"")&amp;"",""))</f>
        <v/>
      </c>
      <c r="B2366" s="638" t="str">
        <f>IF($C2366="","",IFERROR(_xlfn.XLOOKUP($C2366,'1.PrepList'!$I$2:$I$1500,'1.PrepList'!$H$2:$H$1500,"")&amp;"",""))</f>
        <v/>
      </c>
      <c r="D2366" s="638" t="str">
        <f>IF($C2366="","",IFERROR(_xlfn.XLOOKUP($C2366,'1.PrepList'!$I$2:$I$1500,'1.PrepList'!$J$2:$J$1500,"")&amp;"",""))</f>
        <v/>
      </c>
      <c r="E2366" s="638" t="str">
        <f>IF($C2366="","",IFERROR(_xlfn.XLOOKUP($C2366,'1.PrepList'!$I$2:$I$1500,'1.PrepList'!$N$2:$N$1500,"")&amp;"",""))</f>
        <v/>
      </c>
      <c r="F2366" s="638" t="str">
        <f>IF($C2366="","",IFERROR(_xlfn.XLOOKUP($C2366,'1.PrepList'!$I$2:$I$1500,'1.PrepList'!$K$2:$K$1500,"")&amp;"",""))</f>
        <v/>
      </c>
      <c r="H2366" s="644" t="str">
        <f>IF($C2366="","",IFERROR(IF(_xlfn.XLOOKUP($C2366,tbl_StartedStatus[Bold ID],tbl_StartedStatus[Started])="Started","Yes",IF(_xlfn.XLOOKUP($C2366,tbl_StartedStatus[Bold ID],tbl_StartedStatus[Started])="No Show","No Show","")),""))</f>
        <v/>
      </c>
    </row>
    <row r="2367" spans="1:8" ht="15" customHeight="1" thickBot="1">
      <c r="A2367" s="38" t="str">
        <f>IF($C2367="","",IFERROR(_xlfn.XLOOKUP($C2367,'1.PrepList'!$I$2:$I$1500,'1.PrepList'!$G$2:$G$1500,"")&amp;"",""))</f>
        <v/>
      </c>
      <c r="B2367" s="638" t="str">
        <f>IF($C2367="","",IFERROR(_xlfn.XLOOKUP($C2367,'1.PrepList'!$I$2:$I$1500,'1.PrepList'!$H$2:$H$1500,"")&amp;"",""))</f>
        <v/>
      </c>
      <c r="D2367" s="638" t="str">
        <f>IF($C2367="","",IFERROR(_xlfn.XLOOKUP($C2367,'1.PrepList'!$I$2:$I$1500,'1.PrepList'!$J$2:$J$1500,"")&amp;"",""))</f>
        <v/>
      </c>
      <c r="E2367" s="638" t="str">
        <f>IF($C2367="","",IFERROR(_xlfn.XLOOKUP($C2367,'1.PrepList'!$I$2:$I$1500,'1.PrepList'!$N$2:$N$1500,"")&amp;"",""))</f>
        <v/>
      </c>
      <c r="F2367" s="638" t="str">
        <f>IF($C2367="","",IFERROR(_xlfn.XLOOKUP($C2367,'1.PrepList'!$I$2:$I$1500,'1.PrepList'!$K$2:$K$1500,"")&amp;"",""))</f>
        <v/>
      </c>
      <c r="H2367" s="644" t="str">
        <f>IF($C2367="","",IFERROR(IF(_xlfn.XLOOKUP($C2367,tbl_StartedStatus[Bold ID],tbl_StartedStatus[Started])="Started","Yes",IF(_xlfn.XLOOKUP($C2367,tbl_StartedStatus[Bold ID],tbl_StartedStatus[Started])="No Show","No Show","")),""))</f>
        <v/>
      </c>
    </row>
    <row r="2368" spans="1:8" ht="15" customHeight="1" thickBot="1">
      <c r="A2368" s="38" t="str">
        <f>IF($C2368="","",IFERROR(_xlfn.XLOOKUP($C2368,'1.PrepList'!$I$2:$I$1500,'1.PrepList'!$G$2:$G$1500,"")&amp;"",""))</f>
        <v/>
      </c>
      <c r="B2368" s="638" t="str">
        <f>IF($C2368="","",IFERROR(_xlfn.XLOOKUP($C2368,'1.PrepList'!$I$2:$I$1500,'1.PrepList'!$H$2:$H$1500,"")&amp;"",""))</f>
        <v/>
      </c>
      <c r="D2368" s="638" t="str">
        <f>IF($C2368="","",IFERROR(_xlfn.XLOOKUP($C2368,'1.PrepList'!$I$2:$I$1500,'1.PrepList'!$J$2:$J$1500,"")&amp;"",""))</f>
        <v/>
      </c>
      <c r="E2368" s="638" t="str">
        <f>IF($C2368="","",IFERROR(_xlfn.XLOOKUP($C2368,'1.PrepList'!$I$2:$I$1500,'1.PrepList'!$N$2:$N$1500,"")&amp;"",""))</f>
        <v/>
      </c>
      <c r="F2368" s="638" t="str">
        <f>IF($C2368="","",IFERROR(_xlfn.XLOOKUP($C2368,'1.PrepList'!$I$2:$I$1500,'1.PrepList'!$K$2:$K$1500,"")&amp;"",""))</f>
        <v/>
      </c>
      <c r="H2368" s="644" t="str">
        <f>IF($C2368="","",IFERROR(IF(_xlfn.XLOOKUP($C2368,tbl_StartedStatus[Bold ID],tbl_StartedStatus[Started])="Started","Yes",IF(_xlfn.XLOOKUP($C2368,tbl_StartedStatus[Bold ID],tbl_StartedStatus[Started])="No Show","No Show","")),""))</f>
        <v/>
      </c>
    </row>
    <row r="2369" spans="1:8" ht="15" customHeight="1" thickBot="1">
      <c r="A2369" s="38" t="str">
        <f>IF($C2369="","",IFERROR(_xlfn.XLOOKUP($C2369,'1.PrepList'!$I$2:$I$1500,'1.PrepList'!$G$2:$G$1500,"")&amp;"",""))</f>
        <v/>
      </c>
      <c r="B2369" s="638" t="str">
        <f>IF($C2369="","",IFERROR(_xlfn.XLOOKUP($C2369,'1.PrepList'!$I$2:$I$1500,'1.PrepList'!$H$2:$H$1500,"")&amp;"",""))</f>
        <v/>
      </c>
      <c r="D2369" s="638" t="str">
        <f>IF($C2369="","",IFERROR(_xlfn.XLOOKUP($C2369,'1.PrepList'!$I$2:$I$1500,'1.PrepList'!$J$2:$J$1500,"")&amp;"",""))</f>
        <v/>
      </c>
      <c r="E2369" s="638" t="str">
        <f>IF($C2369="","",IFERROR(_xlfn.XLOOKUP($C2369,'1.PrepList'!$I$2:$I$1500,'1.PrepList'!$N$2:$N$1500,"")&amp;"",""))</f>
        <v/>
      </c>
      <c r="F2369" s="638" t="str">
        <f>IF($C2369="","",IFERROR(_xlfn.XLOOKUP($C2369,'1.PrepList'!$I$2:$I$1500,'1.PrepList'!$K$2:$K$1500,"")&amp;"",""))</f>
        <v/>
      </c>
      <c r="H2369" s="644" t="str">
        <f>IF($C2369="","",IFERROR(IF(_xlfn.XLOOKUP($C2369,tbl_StartedStatus[Bold ID],tbl_StartedStatus[Started])="Started","Yes",IF(_xlfn.XLOOKUP($C2369,tbl_StartedStatus[Bold ID],tbl_StartedStatus[Started])="No Show","No Show","")),""))</f>
        <v/>
      </c>
    </row>
    <row r="2370" spans="1:8" ht="15" customHeight="1" thickBot="1">
      <c r="A2370" s="38" t="str">
        <f>IF($C2370="","",IFERROR(_xlfn.XLOOKUP($C2370,'1.PrepList'!$I$2:$I$1500,'1.PrepList'!$G$2:$G$1500,"")&amp;"",""))</f>
        <v/>
      </c>
      <c r="B2370" s="638" t="str">
        <f>IF($C2370="","",IFERROR(_xlfn.XLOOKUP($C2370,'1.PrepList'!$I$2:$I$1500,'1.PrepList'!$H$2:$H$1500,"")&amp;"",""))</f>
        <v/>
      </c>
      <c r="D2370" s="638" t="str">
        <f>IF($C2370="","",IFERROR(_xlfn.XLOOKUP($C2370,'1.PrepList'!$I$2:$I$1500,'1.PrepList'!$J$2:$J$1500,"")&amp;"",""))</f>
        <v/>
      </c>
      <c r="E2370" s="638" t="str">
        <f>IF($C2370="","",IFERROR(_xlfn.XLOOKUP($C2370,'1.PrepList'!$I$2:$I$1500,'1.PrepList'!$N$2:$N$1500,"")&amp;"",""))</f>
        <v/>
      </c>
      <c r="F2370" s="638" t="str">
        <f>IF($C2370="","",IFERROR(_xlfn.XLOOKUP($C2370,'1.PrepList'!$I$2:$I$1500,'1.PrepList'!$K$2:$K$1500,"")&amp;"",""))</f>
        <v/>
      </c>
      <c r="H2370" s="644" t="str">
        <f>IF($C2370="","",IFERROR(IF(_xlfn.XLOOKUP($C2370,tbl_StartedStatus[Bold ID],tbl_StartedStatus[Started])="Started","Yes",IF(_xlfn.XLOOKUP($C2370,tbl_StartedStatus[Bold ID],tbl_StartedStatus[Started])="No Show","No Show","")),""))</f>
        <v/>
      </c>
    </row>
    <row r="2371" spans="1:8" ht="15" customHeight="1" thickBot="1">
      <c r="A2371" s="38" t="str">
        <f>IF($C2371="","",IFERROR(_xlfn.XLOOKUP($C2371,'1.PrepList'!$I$2:$I$1500,'1.PrepList'!$G$2:$G$1500,"")&amp;"",""))</f>
        <v/>
      </c>
      <c r="B2371" s="638" t="str">
        <f>IF($C2371="","",IFERROR(_xlfn.XLOOKUP($C2371,'1.PrepList'!$I$2:$I$1500,'1.PrepList'!$H$2:$H$1500,"")&amp;"",""))</f>
        <v/>
      </c>
      <c r="D2371" s="638" t="str">
        <f>IF($C2371="","",IFERROR(_xlfn.XLOOKUP($C2371,'1.PrepList'!$I$2:$I$1500,'1.PrepList'!$J$2:$J$1500,"")&amp;"",""))</f>
        <v/>
      </c>
      <c r="E2371" s="638" t="str">
        <f>IF($C2371="","",IFERROR(_xlfn.XLOOKUP($C2371,'1.PrepList'!$I$2:$I$1500,'1.PrepList'!$N$2:$N$1500,"")&amp;"",""))</f>
        <v/>
      </c>
      <c r="F2371" s="638" t="str">
        <f>IF($C2371="","",IFERROR(_xlfn.XLOOKUP($C2371,'1.PrepList'!$I$2:$I$1500,'1.PrepList'!$K$2:$K$1500,"")&amp;"",""))</f>
        <v/>
      </c>
      <c r="H2371" s="644" t="str">
        <f>IF($C2371="","",IFERROR(IF(_xlfn.XLOOKUP($C2371,tbl_StartedStatus[Bold ID],tbl_StartedStatus[Started])="Started","Yes",IF(_xlfn.XLOOKUP($C2371,tbl_StartedStatus[Bold ID],tbl_StartedStatus[Started])="No Show","No Show","")),""))</f>
        <v/>
      </c>
    </row>
    <row r="2372" spans="1:8" ht="15" customHeight="1" thickBot="1">
      <c r="A2372" s="38" t="str">
        <f>IF($C2372="","",IFERROR(_xlfn.XLOOKUP($C2372,'1.PrepList'!$I$2:$I$1500,'1.PrepList'!$G$2:$G$1500,"")&amp;"",""))</f>
        <v/>
      </c>
      <c r="B2372" s="638" t="str">
        <f>IF($C2372="","",IFERROR(_xlfn.XLOOKUP($C2372,'1.PrepList'!$I$2:$I$1500,'1.PrepList'!$H$2:$H$1500,"")&amp;"",""))</f>
        <v/>
      </c>
      <c r="D2372" s="638" t="str">
        <f>IF($C2372="","",IFERROR(_xlfn.XLOOKUP($C2372,'1.PrepList'!$I$2:$I$1500,'1.PrepList'!$J$2:$J$1500,"")&amp;"",""))</f>
        <v/>
      </c>
      <c r="E2372" s="638" t="str">
        <f>IF($C2372="","",IFERROR(_xlfn.XLOOKUP($C2372,'1.PrepList'!$I$2:$I$1500,'1.PrepList'!$N$2:$N$1500,"")&amp;"",""))</f>
        <v/>
      </c>
      <c r="F2372" s="638" t="str">
        <f>IF($C2372="","",IFERROR(_xlfn.XLOOKUP($C2372,'1.PrepList'!$I$2:$I$1500,'1.PrepList'!$K$2:$K$1500,"")&amp;"",""))</f>
        <v/>
      </c>
      <c r="H2372" s="644" t="str">
        <f>IF($C2372="","",IFERROR(IF(_xlfn.XLOOKUP($C2372,tbl_StartedStatus[Bold ID],tbl_StartedStatus[Started])="Started","Yes",IF(_xlfn.XLOOKUP($C2372,tbl_StartedStatus[Bold ID],tbl_StartedStatus[Started])="No Show","No Show","")),""))</f>
        <v/>
      </c>
    </row>
    <row r="2373" spans="1:8" ht="15" customHeight="1" thickBot="1">
      <c r="A2373" s="38" t="str">
        <f>IF($C2373="","",IFERROR(_xlfn.XLOOKUP($C2373,'1.PrepList'!$I$2:$I$1500,'1.PrepList'!$G$2:$G$1500,"")&amp;"",""))</f>
        <v/>
      </c>
      <c r="B2373" s="638" t="str">
        <f>IF($C2373="","",IFERROR(_xlfn.XLOOKUP($C2373,'1.PrepList'!$I$2:$I$1500,'1.PrepList'!$H$2:$H$1500,"")&amp;"",""))</f>
        <v/>
      </c>
      <c r="D2373" s="638" t="str">
        <f>IF($C2373="","",IFERROR(_xlfn.XLOOKUP($C2373,'1.PrepList'!$I$2:$I$1500,'1.PrepList'!$J$2:$J$1500,"")&amp;"",""))</f>
        <v/>
      </c>
      <c r="E2373" s="638" t="str">
        <f>IF($C2373="","",IFERROR(_xlfn.XLOOKUP($C2373,'1.PrepList'!$I$2:$I$1500,'1.PrepList'!$N$2:$N$1500,"")&amp;"",""))</f>
        <v/>
      </c>
      <c r="F2373" s="638" t="str">
        <f>IF($C2373="","",IFERROR(_xlfn.XLOOKUP($C2373,'1.PrepList'!$I$2:$I$1500,'1.PrepList'!$K$2:$K$1500,"")&amp;"",""))</f>
        <v/>
      </c>
      <c r="H2373" s="644" t="str">
        <f>IF($C2373="","",IFERROR(IF(_xlfn.XLOOKUP($C2373,tbl_StartedStatus[Bold ID],tbl_StartedStatus[Started])="Started","Yes",IF(_xlfn.XLOOKUP($C2373,tbl_StartedStatus[Bold ID],tbl_StartedStatus[Started])="No Show","No Show","")),""))</f>
        <v/>
      </c>
    </row>
    <row r="2374" spans="1:8" ht="15" customHeight="1" thickBot="1">
      <c r="A2374" s="38" t="str">
        <f>IF($C2374="","",IFERROR(_xlfn.XLOOKUP($C2374,'1.PrepList'!$I$2:$I$1500,'1.PrepList'!$G$2:$G$1500,"")&amp;"",""))</f>
        <v/>
      </c>
      <c r="B2374" s="638" t="str">
        <f>IF($C2374="","",IFERROR(_xlfn.XLOOKUP($C2374,'1.PrepList'!$I$2:$I$1500,'1.PrepList'!$H$2:$H$1500,"")&amp;"",""))</f>
        <v/>
      </c>
      <c r="D2374" s="638" t="str">
        <f>IF($C2374="","",IFERROR(_xlfn.XLOOKUP($C2374,'1.PrepList'!$I$2:$I$1500,'1.PrepList'!$J$2:$J$1500,"")&amp;"",""))</f>
        <v/>
      </c>
      <c r="E2374" s="638" t="str">
        <f>IF($C2374="","",IFERROR(_xlfn.XLOOKUP($C2374,'1.PrepList'!$I$2:$I$1500,'1.PrepList'!$N$2:$N$1500,"")&amp;"",""))</f>
        <v/>
      </c>
      <c r="F2374" s="638" t="str">
        <f>IF($C2374="","",IFERROR(_xlfn.XLOOKUP($C2374,'1.PrepList'!$I$2:$I$1500,'1.PrepList'!$K$2:$K$1500,"")&amp;"",""))</f>
        <v/>
      </c>
      <c r="H2374" s="644" t="str">
        <f>IF($C2374="","",IFERROR(IF(_xlfn.XLOOKUP($C2374,tbl_StartedStatus[Bold ID],tbl_StartedStatus[Started])="Started","Yes",IF(_xlfn.XLOOKUP($C2374,tbl_StartedStatus[Bold ID],tbl_StartedStatus[Started])="No Show","No Show","")),""))</f>
        <v/>
      </c>
    </row>
    <row r="2375" spans="1:8" ht="15" customHeight="1" thickBot="1">
      <c r="A2375" s="38" t="str">
        <f>IF($C2375="","",IFERROR(_xlfn.XLOOKUP($C2375,'1.PrepList'!$I$2:$I$1500,'1.PrepList'!$G$2:$G$1500,"")&amp;"",""))</f>
        <v/>
      </c>
      <c r="B2375" s="638" t="str">
        <f>IF($C2375="","",IFERROR(_xlfn.XLOOKUP($C2375,'1.PrepList'!$I$2:$I$1500,'1.PrepList'!$H$2:$H$1500,"")&amp;"",""))</f>
        <v/>
      </c>
      <c r="D2375" s="638" t="str">
        <f>IF($C2375="","",IFERROR(_xlfn.XLOOKUP($C2375,'1.PrepList'!$I$2:$I$1500,'1.PrepList'!$J$2:$J$1500,"")&amp;"",""))</f>
        <v/>
      </c>
      <c r="E2375" s="638" t="str">
        <f>IF($C2375="","",IFERROR(_xlfn.XLOOKUP($C2375,'1.PrepList'!$I$2:$I$1500,'1.PrepList'!$N$2:$N$1500,"")&amp;"",""))</f>
        <v/>
      </c>
      <c r="F2375" s="638" t="str">
        <f>IF($C2375="","",IFERROR(_xlfn.XLOOKUP($C2375,'1.PrepList'!$I$2:$I$1500,'1.PrepList'!$K$2:$K$1500,"")&amp;"",""))</f>
        <v/>
      </c>
      <c r="H2375" s="644" t="str">
        <f>IF($C2375="","",IFERROR(IF(_xlfn.XLOOKUP($C2375,tbl_StartedStatus[Bold ID],tbl_StartedStatus[Started])="Started","Yes",IF(_xlfn.XLOOKUP($C2375,tbl_StartedStatus[Bold ID],tbl_StartedStatus[Started])="No Show","No Show","")),""))</f>
        <v/>
      </c>
    </row>
    <row r="2376" spans="1:8" ht="15" customHeight="1" thickBot="1">
      <c r="A2376" s="38" t="str">
        <f>IF($C2376="","",IFERROR(_xlfn.XLOOKUP($C2376,'1.PrepList'!$I$2:$I$1500,'1.PrepList'!$G$2:$G$1500,"")&amp;"",""))</f>
        <v/>
      </c>
      <c r="B2376" s="638" t="str">
        <f>IF($C2376="","",IFERROR(_xlfn.XLOOKUP($C2376,'1.PrepList'!$I$2:$I$1500,'1.PrepList'!$H$2:$H$1500,"")&amp;"",""))</f>
        <v/>
      </c>
      <c r="D2376" s="638" t="str">
        <f>IF($C2376="","",IFERROR(_xlfn.XLOOKUP($C2376,'1.PrepList'!$I$2:$I$1500,'1.PrepList'!$J$2:$J$1500,"")&amp;"",""))</f>
        <v/>
      </c>
      <c r="E2376" s="638" t="str">
        <f>IF($C2376="","",IFERROR(_xlfn.XLOOKUP($C2376,'1.PrepList'!$I$2:$I$1500,'1.PrepList'!$N$2:$N$1500,"")&amp;"",""))</f>
        <v/>
      </c>
      <c r="F2376" s="638" t="str">
        <f>IF($C2376="","",IFERROR(_xlfn.XLOOKUP($C2376,'1.PrepList'!$I$2:$I$1500,'1.PrepList'!$K$2:$K$1500,"")&amp;"",""))</f>
        <v/>
      </c>
      <c r="H2376" s="644" t="str">
        <f>IF($C2376="","",IFERROR(IF(_xlfn.XLOOKUP($C2376,tbl_StartedStatus[Bold ID],tbl_StartedStatus[Started])="Started","Yes",IF(_xlfn.XLOOKUP($C2376,tbl_StartedStatus[Bold ID],tbl_StartedStatus[Started])="No Show","No Show","")),""))</f>
        <v/>
      </c>
    </row>
    <row r="2377" spans="1:8" ht="15" customHeight="1" thickBot="1">
      <c r="A2377" s="38" t="str">
        <f>IF($C2377="","",IFERROR(_xlfn.XLOOKUP($C2377,'1.PrepList'!$I$2:$I$1500,'1.PrepList'!$G$2:$G$1500,"")&amp;"",""))</f>
        <v/>
      </c>
      <c r="B2377" s="638" t="str">
        <f>IF($C2377="","",IFERROR(_xlfn.XLOOKUP($C2377,'1.PrepList'!$I$2:$I$1500,'1.PrepList'!$H$2:$H$1500,"")&amp;"",""))</f>
        <v/>
      </c>
      <c r="D2377" s="638" t="str">
        <f>IF($C2377="","",IFERROR(_xlfn.XLOOKUP($C2377,'1.PrepList'!$I$2:$I$1500,'1.PrepList'!$J$2:$J$1500,"")&amp;"",""))</f>
        <v/>
      </c>
      <c r="E2377" s="638" t="str">
        <f>IF($C2377="","",IFERROR(_xlfn.XLOOKUP($C2377,'1.PrepList'!$I$2:$I$1500,'1.PrepList'!$N$2:$N$1500,"")&amp;"",""))</f>
        <v/>
      </c>
      <c r="F2377" s="638" t="str">
        <f>IF($C2377="","",IFERROR(_xlfn.XLOOKUP($C2377,'1.PrepList'!$I$2:$I$1500,'1.PrepList'!$K$2:$K$1500,"")&amp;"",""))</f>
        <v/>
      </c>
      <c r="H2377" s="644" t="str">
        <f>IF($C2377="","",IFERROR(IF(_xlfn.XLOOKUP($C2377,tbl_StartedStatus[Bold ID],tbl_StartedStatus[Started])="Started","Yes",IF(_xlfn.XLOOKUP($C2377,tbl_StartedStatus[Bold ID],tbl_StartedStatus[Started])="No Show","No Show","")),""))</f>
        <v/>
      </c>
    </row>
    <row r="2378" spans="1:8" ht="15" customHeight="1" thickBot="1">
      <c r="A2378" s="38" t="str">
        <f>IF($C2378="","",IFERROR(_xlfn.XLOOKUP($C2378,'1.PrepList'!$I$2:$I$1500,'1.PrepList'!$G$2:$G$1500,"")&amp;"",""))</f>
        <v/>
      </c>
      <c r="B2378" s="638" t="str">
        <f>IF($C2378="","",IFERROR(_xlfn.XLOOKUP($C2378,'1.PrepList'!$I$2:$I$1500,'1.PrepList'!$H$2:$H$1500,"")&amp;"",""))</f>
        <v/>
      </c>
      <c r="D2378" s="638" t="str">
        <f>IF($C2378="","",IFERROR(_xlfn.XLOOKUP($C2378,'1.PrepList'!$I$2:$I$1500,'1.PrepList'!$J$2:$J$1500,"")&amp;"",""))</f>
        <v/>
      </c>
      <c r="E2378" s="638" t="str">
        <f>IF($C2378="","",IFERROR(_xlfn.XLOOKUP($C2378,'1.PrepList'!$I$2:$I$1500,'1.PrepList'!$N$2:$N$1500,"")&amp;"",""))</f>
        <v/>
      </c>
      <c r="F2378" s="638" t="str">
        <f>IF($C2378="","",IFERROR(_xlfn.XLOOKUP($C2378,'1.PrepList'!$I$2:$I$1500,'1.PrepList'!$K$2:$K$1500,"")&amp;"",""))</f>
        <v/>
      </c>
      <c r="H2378" s="644" t="str">
        <f>IF($C2378="","",IFERROR(IF(_xlfn.XLOOKUP($C2378,tbl_StartedStatus[Bold ID],tbl_StartedStatus[Started])="Started","Yes",IF(_xlfn.XLOOKUP($C2378,tbl_StartedStatus[Bold ID],tbl_StartedStatus[Started])="No Show","No Show","")),""))</f>
        <v/>
      </c>
    </row>
    <row r="2379" spans="1:8" ht="15" customHeight="1" thickBot="1">
      <c r="A2379" s="38" t="str">
        <f>IF($C2379="","",IFERROR(_xlfn.XLOOKUP($C2379,'1.PrepList'!$I$2:$I$1500,'1.PrepList'!$G$2:$G$1500,"")&amp;"",""))</f>
        <v/>
      </c>
      <c r="B2379" s="638" t="str">
        <f>IF($C2379="","",IFERROR(_xlfn.XLOOKUP($C2379,'1.PrepList'!$I$2:$I$1500,'1.PrepList'!$H$2:$H$1500,"")&amp;"",""))</f>
        <v/>
      </c>
      <c r="D2379" s="638" t="str">
        <f>IF($C2379="","",IFERROR(_xlfn.XLOOKUP($C2379,'1.PrepList'!$I$2:$I$1500,'1.PrepList'!$J$2:$J$1500,"")&amp;"",""))</f>
        <v/>
      </c>
      <c r="E2379" s="638" t="str">
        <f>IF($C2379="","",IFERROR(_xlfn.XLOOKUP($C2379,'1.PrepList'!$I$2:$I$1500,'1.PrepList'!$N$2:$N$1500,"")&amp;"",""))</f>
        <v/>
      </c>
      <c r="F2379" s="638" t="str">
        <f>IF($C2379="","",IFERROR(_xlfn.XLOOKUP($C2379,'1.PrepList'!$I$2:$I$1500,'1.PrepList'!$K$2:$K$1500,"")&amp;"",""))</f>
        <v/>
      </c>
      <c r="H2379" s="644" t="str">
        <f>IF($C2379="","",IFERROR(IF(_xlfn.XLOOKUP($C2379,tbl_StartedStatus[Bold ID],tbl_StartedStatus[Started])="Started","Yes",IF(_xlfn.XLOOKUP($C2379,tbl_StartedStatus[Bold ID],tbl_StartedStatus[Started])="No Show","No Show","")),""))</f>
        <v/>
      </c>
    </row>
    <row r="2380" spans="1:8" ht="15" customHeight="1" thickBot="1">
      <c r="A2380" s="38" t="str">
        <f>IF($C2380="","",IFERROR(_xlfn.XLOOKUP($C2380,'1.PrepList'!$I$2:$I$1500,'1.PrepList'!$G$2:$G$1500,"")&amp;"",""))</f>
        <v/>
      </c>
      <c r="B2380" s="638" t="str">
        <f>IF($C2380="","",IFERROR(_xlfn.XLOOKUP($C2380,'1.PrepList'!$I$2:$I$1500,'1.PrepList'!$H$2:$H$1500,"")&amp;"",""))</f>
        <v/>
      </c>
      <c r="D2380" s="638" t="str">
        <f>IF($C2380="","",IFERROR(_xlfn.XLOOKUP($C2380,'1.PrepList'!$I$2:$I$1500,'1.PrepList'!$J$2:$J$1500,"")&amp;"",""))</f>
        <v/>
      </c>
      <c r="E2380" s="638" t="str">
        <f>IF($C2380="","",IFERROR(_xlfn.XLOOKUP($C2380,'1.PrepList'!$I$2:$I$1500,'1.PrepList'!$N$2:$N$1500,"")&amp;"",""))</f>
        <v/>
      </c>
      <c r="F2380" s="638" t="str">
        <f>IF($C2380="","",IFERROR(_xlfn.XLOOKUP($C2380,'1.PrepList'!$I$2:$I$1500,'1.PrepList'!$K$2:$K$1500,"")&amp;"",""))</f>
        <v/>
      </c>
      <c r="H2380" s="644" t="str">
        <f>IF($C2380="","",IFERROR(IF(_xlfn.XLOOKUP($C2380,tbl_StartedStatus[Bold ID],tbl_StartedStatus[Started])="Started","Yes",IF(_xlfn.XLOOKUP($C2380,tbl_StartedStatus[Bold ID],tbl_StartedStatus[Started])="No Show","No Show","")),""))</f>
        <v/>
      </c>
    </row>
    <row r="2381" spans="1:8" ht="15" customHeight="1" thickBot="1">
      <c r="A2381" s="38" t="str">
        <f>IF($C2381="","",IFERROR(_xlfn.XLOOKUP($C2381,'1.PrepList'!$I$2:$I$1500,'1.PrepList'!$G$2:$G$1500,"")&amp;"",""))</f>
        <v/>
      </c>
      <c r="B2381" s="638" t="str">
        <f>IF($C2381="","",IFERROR(_xlfn.XLOOKUP($C2381,'1.PrepList'!$I$2:$I$1500,'1.PrepList'!$H$2:$H$1500,"")&amp;"",""))</f>
        <v/>
      </c>
      <c r="D2381" s="638" t="str">
        <f>IF($C2381="","",IFERROR(_xlfn.XLOOKUP($C2381,'1.PrepList'!$I$2:$I$1500,'1.PrepList'!$J$2:$J$1500,"")&amp;"",""))</f>
        <v/>
      </c>
      <c r="E2381" s="638" t="str">
        <f>IF($C2381="","",IFERROR(_xlfn.XLOOKUP($C2381,'1.PrepList'!$I$2:$I$1500,'1.PrepList'!$N$2:$N$1500,"")&amp;"",""))</f>
        <v/>
      </c>
      <c r="F2381" s="638" t="str">
        <f>IF($C2381="","",IFERROR(_xlfn.XLOOKUP($C2381,'1.PrepList'!$I$2:$I$1500,'1.PrepList'!$K$2:$K$1500,"")&amp;"",""))</f>
        <v/>
      </c>
      <c r="H2381" s="644" t="str">
        <f>IF($C2381="","",IFERROR(IF(_xlfn.XLOOKUP($C2381,tbl_StartedStatus[Bold ID],tbl_StartedStatus[Started])="Started","Yes",IF(_xlfn.XLOOKUP($C2381,tbl_StartedStatus[Bold ID],tbl_StartedStatus[Started])="No Show","No Show","")),""))</f>
        <v/>
      </c>
    </row>
    <row r="2382" spans="1:8" ht="15" customHeight="1" thickBot="1">
      <c r="A2382" s="38" t="str">
        <f>IF($C2382="","",IFERROR(_xlfn.XLOOKUP($C2382,'1.PrepList'!$I$2:$I$1500,'1.PrepList'!$G$2:$G$1500,"")&amp;"",""))</f>
        <v/>
      </c>
      <c r="B2382" s="638" t="str">
        <f>IF($C2382="","",IFERROR(_xlfn.XLOOKUP($C2382,'1.PrepList'!$I$2:$I$1500,'1.PrepList'!$H$2:$H$1500,"")&amp;"",""))</f>
        <v/>
      </c>
      <c r="D2382" s="638" t="str">
        <f>IF($C2382="","",IFERROR(_xlfn.XLOOKUP($C2382,'1.PrepList'!$I$2:$I$1500,'1.PrepList'!$J$2:$J$1500,"")&amp;"",""))</f>
        <v/>
      </c>
      <c r="E2382" s="638" t="str">
        <f>IF($C2382="","",IFERROR(_xlfn.XLOOKUP($C2382,'1.PrepList'!$I$2:$I$1500,'1.PrepList'!$N$2:$N$1500,"")&amp;"",""))</f>
        <v/>
      </c>
      <c r="F2382" s="638" t="str">
        <f>IF($C2382="","",IFERROR(_xlfn.XLOOKUP($C2382,'1.PrepList'!$I$2:$I$1500,'1.PrepList'!$K$2:$K$1500,"")&amp;"",""))</f>
        <v/>
      </c>
      <c r="H2382" s="644" t="str">
        <f>IF($C2382="","",IFERROR(IF(_xlfn.XLOOKUP($C2382,tbl_StartedStatus[Bold ID],tbl_StartedStatus[Started])="Started","Yes",IF(_xlfn.XLOOKUP($C2382,tbl_StartedStatus[Bold ID],tbl_StartedStatus[Started])="No Show","No Show","")),""))</f>
        <v/>
      </c>
    </row>
    <row r="2383" spans="1:8" ht="15" customHeight="1" thickBot="1">
      <c r="A2383" s="38" t="str">
        <f>IF($C2383="","",IFERROR(_xlfn.XLOOKUP($C2383,'1.PrepList'!$I$2:$I$1500,'1.PrepList'!$G$2:$G$1500,"")&amp;"",""))</f>
        <v/>
      </c>
      <c r="B2383" s="638" t="str">
        <f>IF($C2383="","",IFERROR(_xlfn.XLOOKUP($C2383,'1.PrepList'!$I$2:$I$1500,'1.PrepList'!$H$2:$H$1500,"")&amp;"",""))</f>
        <v/>
      </c>
      <c r="D2383" s="638" t="str">
        <f>IF($C2383="","",IFERROR(_xlfn.XLOOKUP($C2383,'1.PrepList'!$I$2:$I$1500,'1.PrepList'!$J$2:$J$1500,"")&amp;"",""))</f>
        <v/>
      </c>
      <c r="E2383" s="638" t="str">
        <f>IF($C2383="","",IFERROR(_xlfn.XLOOKUP($C2383,'1.PrepList'!$I$2:$I$1500,'1.PrepList'!$N$2:$N$1500,"")&amp;"",""))</f>
        <v/>
      </c>
      <c r="F2383" s="638" t="str">
        <f>IF($C2383="","",IFERROR(_xlfn.XLOOKUP($C2383,'1.PrepList'!$I$2:$I$1500,'1.PrepList'!$K$2:$K$1500,"")&amp;"",""))</f>
        <v/>
      </c>
      <c r="H2383" s="644" t="str">
        <f>IF($C2383="","",IFERROR(IF(_xlfn.XLOOKUP($C2383,tbl_StartedStatus[Bold ID],tbl_StartedStatus[Started])="Started","Yes",IF(_xlfn.XLOOKUP($C2383,tbl_StartedStatus[Bold ID],tbl_StartedStatus[Started])="No Show","No Show","")),""))</f>
        <v/>
      </c>
    </row>
    <row r="2384" spans="1:8" ht="15" customHeight="1" thickBot="1">
      <c r="A2384" s="38" t="str">
        <f>IF($C2384="","",IFERROR(_xlfn.XLOOKUP($C2384,'1.PrepList'!$I$2:$I$1500,'1.PrepList'!$G$2:$G$1500,"")&amp;"",""))</f>
        <v/>
      </c>
      <c r="B2384" s="638" t="str">
        <f>IF($C2384="","",IFERROR(_xlfn.XLOOKUP($C2384,'1.PrepList'!$I$2:$I$1500,'1.PrepList'!$H$2:$H$1500,"")&amp;"",""))</f>
        <v/>
      </c>
      <c r="D2384" s="638" t="str">
        <f>IF($C2384="","",IFERROR(_xlfn.XLOOKUP($C2384,'1.PrepList'!$I$2:$I$1500,'1.PrepList'!$J$2:$J$1500,"")&amp;"",""))</f>
        <v/>
      </c>
      <c r="E2384" s="638" t="str">
        <f>IF($C2384="","",IFERROR(_xlfn.XLOOKUP($C2384,'1.PrepList'!$I$2:$I$1500,'1.PrepList'!$N$2:$N$1500,"")&amp;"",""))</f>
        <v/>
      </c>
      <c r="F2384" s="638" t="str">
        <f>IF($C2384="","",IFERROR(_xlfn.XLOOKUP($C2384,'1.PrepList'!$I$2:$I$1500,'1.PrepList'!$K$2:$K$1500,"")&amp;"",""))</f>
        <v/>
      </c>
      <c r="H2384" s="644" t="str">
        <f>IF($C2384="","",IFERROR(IF(_xlfn.XLOOKUP($C2384,tbl_StartedStatus[Bold ID],tbl_StartedStatus[Started])="Started","Yes",IF(_xlfn.XLOOKUP($C2384,tbl_StartedStatus[Bold ID],tbl_StartedStatus[Started])="No Show","No Show","")),""))</f>
        <v/>
      </c>
    </row>
    <row r="2385" spans="1:8" ht="15" customHeight="1" thickBot="1">
      <c r="A2385" s="38" t="str">
        <f>IF($C2385="","",IFERROR(_xlfn.XLOOKUP($C2385,'1.PrepList'!$I$2:$I$1500,'1.PrepList'!$G$2:$G$1500,"")&amp;"",""))</f>
        <v/>
      </c>
      <c r="B2385" s="638" t="str">
        <f>IF($C2385="","",IFERROR(_xlfn.XLOOKUP($C2385,'1.PrepList'!$I$2:$I$1500,'1.PrepList'!$H$2:$H$1500,"")&amp;"",""))</f>
        <v/>
      </c>
      <c r="D2385" s="638" t="str">
        <f>IF($C2385="","",IFERROR(_xlfn.XLOOKUP($C2385,'1.PrepList'!$I$2:$I$1500,'1.PrepList'!$J$2:$J$1500,"")&amp;"",""))</f>
        <v/>
      </c>
      <c r="E2385" s="638" t="str">
        <f>IF($C2385="","",IFERROR(_xlfn.XLOOKUP($C2385,'1.PrepList'!$I$2:$I$1500,'1.PrepList'!$N$2:$N$1500,"")&amp;"",""))</f>
        <v/>
      </c>
      <c r="F2385" s="638" t="str">
        <f>IF($C2385="","",IFERROR(_xlfn.XLOOKUP($C2385,'1.PrepList'!$I$2:$I$1500,'1.PrepList'!$K$2:$K$1500,"")&amp;"",""))</f>
        <v/>
      </c>
      <c r="H2385" s="644" t="str">
        <f>IF($C2385="","",IFERROR(IF(_xlfn.XLOOKUP($C2385,tbl_StartedStatus[Bold ID],tbl_StartedStatus[Started])="Started","Yes",IF(_xlfn.XLOOKUP($C2385,tbl_StartedStatus[Bold ID],tbl_StartedStatus[Started])="No Show","No Show","")),""))</f>
        <v/>
      </c>
    </row>
    <row r="2386" spans="1:8" ht="15" customHeight="1" thickBot="1">
      <c r="A2386" s="38" t="str">
        <f>IF($C2386="","",IFERROR(_xlfn.XLOOKUP($C2386,'1.PrepList'!$I$2:$I$1500,'1.PrepList'!$G$2:$G$1500,"")&amp;"",""))</f>
        <v/>
      </c>
      <c r="B2386" s="638" t="str">
        <f>IF($C2386="","",IFERROR(_xlfn.XLOOKUP($C2386,'1.PrepList'!$I$2:$I$1500,'1.PrepList'!$H$2:$H$1500,"")&amp;"",""))</f>
        <v/>
      </c>
      <c r="D2386" s="638" t="str">
        <f>IF($C2386="","",IFERROR(_xlfn.XLOOKUP($C2386,'1.PrepList'!$I$2:$I$1500,'1.PrepList'!$J$2:$J$1500,"")&amp;"",""))</f>
        <v/>
      </c>
      <c r="E2386" s="638" t="str">
        <f>IF($C2386="","",IFERROR(_xlfn.XLOOKUP($C2386,'1.PrepList'!$I$2:$I$1500,'1.PrepList'!$N$2:$N$1500,"")&amp;"",""))</f>
        <v/>
      </c>
      <c r="F2386" s="638" t="str">
        <f>IF($C2386="","",IFERROR(_xlfn.XLOOKUP($C2386,'1.PrepList'!$I$2:$I$1500,'1.PrepList'!$K$2:$K$1500,"")&amp;"",""))</f>
        <v/>
      </c>
      <c r="H2386" s="644" t="str">
        <f>IF($C2386="","",IFERROR(IF(_xlfn.XLOOKUP($C2386,tbl_StartedStatus[Bold ID],tbl_StartedStatus[Started])="Started","Yes",IF(_xlfn.XLOOKUP($C2386,tbl_StartedStatus[Bold ID],tbl_StartedStatus[Started])="No Show","No Show","")),""))</f>
        <v/>
      </c>
    </row>
    <row r="2387" spans="1:8" ht="15" customHeight="1" thickBot="1">
      <c r="A2387" s="38" t="str">
        <f>IF($C2387="","",IFERROR(_xlfn.XLOOKUP($C2387,'1.PrepList'!$I$2:$I$1500,'1.PrepList'!$G$2:$G$1500,"")&amp;"",""))</f>
        <v/>
      </c>
      <c r="B2387" s="638" t="str">
        <f>IF($C2387="","",IFERROR(_xlfn.XLOOKUP($C2387,'1.PrepList'!$I$2:$I$1500,'1.PrepList'!$H$2:$H$1500,"")&amp;"",""))</f>
        <v/>
      </c>
      <c r="D2387" s="638" t="str">
        <f>IF($C2387="","",IFERROR(_xlfn.XLOOKUP($C2387,'1.PrepList'!$I$2:$I$1500,'1.PrepList'!$J$2:$J$1500,"")&amp;"",""))</f>
        <v/>
      </c>
      <c r="E2387" s="638" t="str">
        <f>IF($C2387="","",IFERROR(_xlfn.XLOOKUP($C2387,'1.PrepList'!$I$2:$I$1500,'1.PrepList'!$N$2:$N$1500,"")&amp;"",""))</f>
        <v/>
      </c>
      <c r="F2387" s="638" t="str">
        <f>IF($C2387="","",IFERROR(_xlfn.XLOOKUP($C2387,'1.PrepList'!$I$2:$I$1500,'1.PrepList'!$K$2:$K$1500,"")&amp;"",""))</f>
        <v/>
      </c>
      <c r="H2387" s="644" t="str">
        <f>IF($C2387="","",IFERROR(IF(_xlfn.XLOOKUP($C2387,tbl_StartedStatus[Bold ID],tbl_StartedStatus[Started])="Started","Yes",IF(_xlfn.XLOOKUP($C2387,tbl_StartedStatus[Bold ID],tbl_StartedStatus[Started])="No Show","No Show","")),""))</f>
        <v/>
      </c>
    </row>
    <row r="2388" spans="1:8" ht="15" customHeight="1" thickBot="1">
      <c r="A2388" s="38" t="str">
        <f>IF($C2388="","",IFERROR(_xlfn.XLOOKUP($C2388,'1.PrepList'!$I$2:$I$1500,'1.PrepList'!$G$2:$G$1500,"")&amp;"",""))</f>
        <v/>
      </c>
      <c r="B2388" s="638" t="str">
        <f>IF($C2388="","",IFERROR(_xlfn.XLOOKUP($C2388,'1.PrepList'!$I$2:$I$1500,'1.PrepList'!$H$2:$H$1500,"")&amp;"",""))</f>
        <v/>
      </c>
      <c r="D2388" s="638" t="str">
        <f>IF($C2388="","",IFERROR(_xlfn.XLOOKUP($C2388,'1.PrepList'!$I$2:$I$1500,'1.PrepList'!$J$2:$J$1500,"")&amp;"",""))</f>
        <v/>
      </c>
      <c r="E2388" s="638" t="str">
        <f>IF($C2388="","",IFERROR(_xlfn.XLOOKUP($C2388,'1.PrepList'!$I$2:$I$1500,'1.PrepList'!$N$2:$N$1500,"")&amp;"",""))</f>
        <v/>
      </c>
      <c r="F2388" s="638" t="str">
        <f>IF($C2388="","",IFERROR(_xlfn.XLOOKUP($C2388,'1.PrepList'!$I$2:$I$1500,'1.PrepList'!$K$2:$K$1500,"")&amp;"",""))</f>
        <v/>
      </c>
      <c r="H2388" s="644" t="str">
        <f>IF($C2388="","",IFERROR(IF(_xlfn.XLOOKUP($C2388,tbl_StartedStatus[Bold ID],tbl_StartedStatus[Started])="Started","Yes",IF(_xlfn.XLOOKUP($C2388,tbl_StartedStatus[Bold ID],tbl_StartedStatus[Started])="No Show","No Show","")),""))</f>
        <v/>
      </c>
    </row>
    <row r="2389" spans="1:8" ht="15" customHeight="1" thickBot="1">
      <c r="A2389" s="38" t="str">
        <f>IF($C2389="","",IFERROR(_xlfn.XLOOKUP($C2389,'1.PrepList'!$I$2:$I$1500,'1.PrepList'!$G$2:$G$1500,"")&amp;"",""))</f>
        <v/>
      </c>
      <c r="B2389" s="638" t="str">
        <f>IF($C2389="","",IFERROR(_xlfn.XLOOKUP($C2389,'1.PrepList'!$I$2:$I$1500,'1.PrepList'!$H$2:$H$1500,"")&amp;"",""))</f>
        <v/>
      </c>
      <c r="D2389" s="638" t="str">
        <f>IF($C2389="","",IFERROR(_xlfn.XLOOKUP($C2389,'1.PrepList'!$I$2:$I$1500,'1.PrepList'!$J$2:$J$1500,"")&amp;"",""))</f>
        <v/>
      </c>
      <c r="E2389" s="638" t="str">
        <f>IF($C2389="","",IFERROR(_xlfn.XLOOKUP($C2389,'1.PrepList'!$I$2:$I$1500,'1.PrepList'!$N$2:$N$1500,"")&amp;"",""))</f>
        <v/>
      </c>
      <c r="F2389" s="638" t="str">
        <f>IF($C2389="","",IFERROR(_xlfn.XLOOKUP($C2389,'1.PrepList'!$I$2:$I$1500,'1.PrepList'!$K$2:$K$1500,"")&amp;"",""))</f>
        <v/>
      </c>
      <c r="H2389" s="644" t="str">
        <f>IF($C2389="","",IFERROR(IF(_xlfn.XLOOKUP($C2389,tbl_StartedStatus[Bold ID],tbl_StartedStatus[Started])="Started","Yes",IF(_xlfn.XLOOKUP($C2389,tbl_StartedStatus[Bold ID],tbl_StartedStatus[Started])="No Show","No Show","")),""))</f>
        <v/>
      </c>
    </row>
    <row r="2390" spans="1:8" ht="15" customHeight="1" thickBot="1">
      <c r="A2390" s="38" t="str">
        <f>IF($C2390="","",IFERROR(_xlfn.XLOOKUP($C2390,'1.PrepList'!$I$2:$I$1500,'1.PrepList'!$G$2:$G$1500,"")&amp;"",""))</f>
        <v/>
      </c>
      <c r="B2390" s="638" t="str">
        <f>IF($C2390="","",IFERROR(_xlfn.XLOOKUP($C2390,'1.PrepList'!$I$2:$I$1500,'1.PrepList'!$H$2:$H$1500,"")&amp;"",""))</f>
        <v/>
      </c>
      <c r="D2390" s="638" t="str">
        <f>IF($C2390="","",IFERROR(_xlfn.XLOOKUP($C2390,'1.PrepList'!$I$2:$I$1500,'1.PrepList'!$J$2:$J$1500,"")&amp;"",""))</f>
        <v/>
      </c>
      <c r="E2390" s="638" t="str">
        <f>IF($C2390="","",IFERROR(_xlfn.XLOOKUP($C2390,'1.PrepList'!$I$2:$I$1500,'1.PrepList'!$N$2:$N$1500,"")&amp;"",""))</f>
        <v/>
      </c>
      <c r="F2390" s="638" t="str">
        <f>IF($C2390="","",IFERROR(_xlfn.XLOOKUP($C2390,'1.PrepList'!$I$2:$I$1500,'1.PrepList'!$K$2:$K$1500,"")&amp;"",""))</f>
        <v/>
      </c>
      <c r="H2390" s="644" t="str">
        <f>IF($C2390="","",IFERROR(IF(_xlfn.XLOOKUP($C2390,tbl_StartedStatus[Bold ID],tbl_StartedStatus[Started])="Started","Yes",IF(_xlfn.XLOOKUP($C2390,tbl_StartedStatus[Bold ID],tbl_StartedStatus[Started])="No Show","No Show","")),""))</f>
        <v/>
      </c>
    </row>
    <row r="2391" spans="1:8" ht="15" customHeight="1" thickBot="1">
      <c r="A2391" s="38" t="str">
        <f>IF($C2391="","",IFERROR(_xlfn.XLOOKUP($C2391,'1.PrepList'!$I$2:$I$1500,'1.PrepList'!$G$2:$G$1500,"")&amp;"",""))</f>
        <v/>
      </c>
      <c r="B2391" s="638" t="str">
        <f>IF($C2391="","",IFERROR(_xlfn.XLOOKUP($C2391,'1.PrepList'!$I$2:$I$1500,'1.PrepList'!$H$2:$H$1500,"")&amp;"",""))</f>
        <v/>
      </c>
      <c r="D2391" s="638" t="str">
        <f>IF($C2391="","",IFERROR(_xlfn.XLOOKUP($C2391,'1.PrepList'!$I$2:$I$1500,'1.PrepList'!$J$2:$J$1500,"")&amp;"",""))</f>
        <v/>
      </c>
      <c r="E2391" s="638" t="str">
        <f>IF($C2391="","",IFERROR(_xlfn.XLOOKUP($C2391,'1.PrepList'!$I$2:$I$1500,'1.PrepList'!$N$2:$N$1500,"")&amp;"",""))</f>
        <v/>
      </c>
      <c r="F2391" s="638" t="str">
        <f>IF($C2391="","",IFERROR(_xlfn.XLOOKUP($C2391,'1.PrepList'!$I$2:$I$1500,'1.PrepList'!$K$2:$K$1500,"")&amp;"",""))</f>
        <v/>
      </c>
      <c r="H2391" s="644" t="str">
        <f>IF($C2391="","",IFERROR(IF(_xlfn.XLOOKUP($C2391,tbl_StartedStatus[Bold ID],tbl_StartedStatus[Started])="Started","Yes",IF(_xlfn.XLOOKUP($C2391,tbl_StartedStatus[Bold ID],tbl_StartedStatus[Started])="No Show","No Show","")),""))</f>
        <v/>
      </c>
    </row>
    <row r="2392" spans="1:8" ht="15" customHeight="1" thickBot="1">
      <c r="A2392" s="38" t="str">
        <f>IF($C2392="","",IFERROR(_xlfn.XLOOKUP($C2392,'1.PrepList'!$I$2:$I$1500,'1.PrepList'!$G$2:$G$1500,"")&amp;"",""))</f>
        <v/>
      </c>
      <c r="B2392" s="638" t="str">
        <f>IF($C2392="","",IFERROR(_xlfn.XLOOKUP($C2392,'1.PrepList'!$I$2:$I$1500,'1.PrepList'!$H$2:$H$1500,"")&amp;"",""))</f>
        <v/>
      </c>
      <c r="D2392" s="638" t="str">
        <f>IF($C2392="","",IFERROR(_xlfn.XLOOKUP($C2392,'1.PrepList'!$I$2:$I$1500,'1.PrepList'!$J$2:$J$1500,"")&amp;"",""))</f>
        <v/>
      </c>
      <c r="E2392" s="638" t="str">
        <f>IF($C2392="","",IFERROR(_xlfn.XLOOKUP($C2392,'1.PrepList'!$I$2:$I$1500,'1.PrepList'!$N$2:$N$1500,"")&amp;"",""))</f>
        <v/>
      </c>
      <c r="F2392" s="638" t="str">
        <f>IF($C2392="","",IFERROR(_xlfn.XLOOKUP($C2392,'1.PrepList'!$I$2:$I$1500,'1.PrepList'!$K$2:$K$1500,"")&amp;"",""))</f>
        <v/>
      </c>
      <c r="H2392" s="644" t="str">
        <f>IF($C2392="","",IFERROR(IF(_xlfn.XLOOKUP($C2392,tbl_StartedStatus[Bold ID],tbl_StartedStatus[Started])="Started","Yes",IF(_xlfn.XLOOKUP($C2392,tbl_StartedStatus[Bold ID],tbl_StartedStatus[Started])="No Show","No Show","")),""))</f>
        <v/>
      </c>
    </row>
    <row r="2393" spans="1:8" ht="15" customHeight="1" thickBot="1">
      <c r="A2393" s="38" t="str">
        <f>IF($C2393="","",IFERROR(_xlfn.XLOOKUP($C2393,'1.PrepList'!$I$2:$I$1500,'1.PrepList'!$G$2:$G$1500,"")&amp;"",""))</f>
        <v/>
      </c>
      <c r="B2393" s="638" t="str">
        <f>IF($C2393="","",IFERROR(_xlfn.XLOOKUP($C2393,'1.PrepList'!$I$2:$I$1500,'1.PrepList'!$H$2:$H$1500,"")&amp;"",""))</f>
        <v/>
      </c>
      <c r="D2393" s="638" t="str">
        <f>IF($C2393="","",IFERROR(_xlfn.XLOOKUP($C2393,'1.PrepList'!$I$2:$I$1500,'1.PrepList'!$J$2:$J$1500,"")&amp;"",""))</f>
        <v/>
      </c>
      <c r="E2393" s="638" t="str">
        <f>IF($C2393="","",IFERROR(_xlfn.XLOOKUP($C2393,'1.PrepList'!$I$2:$I$1500,'1.PrepList'!$N$2:$N$1500,"")&amp;"",""))</f>
        <v/>
      </c>
      <c r="F2393" s="638" t="str">
        <f>IF($C2393="","",IFERROR(_xlfn.XLOOKUP($C2393,'1.PrepList'!$I$2:$I$1500,'1.PrepList'!$K$2:$K$1500,"")&amp;"",""))</f>
        <v/>
      </c>
      <c r="H2393" s="644" t="str">
        <f>IF($C2393="","",IFERROR(IF(_xlfn.XLOOKUP($C2393,tbl_StartedStatus[Bold ID],tbl_StartedStatus[Started])="Started","Yes",IF(_xlfn.XLOOKUP($C2393,tbl_StartedStatus[Bold ID],tbl_StartedStatus[Started])="No Show","No Show","")),""))</f>
        <v/>
      </c>
    </row>
    <row r="2394" spans="1:8" ht="15" customHeight="1" thickBot="1">
      <c r="A2394" s="38" t="str">
        <f>IF($C2394="","",IFERROR(_xlfn.XLOOKUP($C2394,'1.PrepList'!$I$2:$I$1500,'1.PrepList'!$G$2:$G$1500,"")&amp;"",""))</f>
        <v/>
      </c>
      <c r="B2394" s="638" t="str">
        <f>IF($C2394="","",IFERROR(_xlfn.XLOOKUP($C2394,'1.PrepList'!$I$2:$I$1500,'1.PrepList'!$H$2:$H$1500,"")&amp;"",""))</f>
        <v/>
      </c>
      <c r="D2394" s="638" t="str">
        <f>IF($C2394="","",IFERROR(_xlfn.XLOOKUP($C2394,'1.PrepList'!$I$2:$I$1500,'1.PrepList'!$J$2:$J$1500,"")&amp;"",""))</f>
        <v/>
      </c>
      <c r="E2394" s="638" t="str">
        <f>IF($C2394="","",IFERROR(_xlfn.XLOOKUP($C2394,'1.PrepList'!$I$2:$I$1500,'1.PrepList'!$N$2:$N$1500,"")&amp;"",""))</f>
        <v/>
      </c>
      <c r="F2394" s="638" t="str">
        <f>IF($C2394="","",IFERROR(_xlfn.XLOOKUP($C2394,'1.PrepList'!$I$2:$I$1500,'1.PrepList'!$K$2:$K$1500,"")&amp;"",""))</f>
        <v/>
      </c>
      <c r="H2394" s="644" t="str">
        <f>IF($C2394="","",IFERROR(IF(_xlfn.XLOOKUP($C2394,tbl_StartedStatus[Bold ID],tbl_StartedStatus[Started])="Started","Yes",IF(_xlfn.XLOOKUP($C2394,tbl_StartedStatus[Bold ID],tbl_StartedStatus[Started])="No Show","No Show","")),""))</f>
        <v/>
      </c>
    </row>
    <row r="2395" spans="1:8" ht="15" customHeight="1" thickBot="1">
      <c r="A2395" s="38" t="str">
        <f>IF($C2395="","",IFERROR(_xlfn.XLOOKUP($C2395,'1.PrepList'!$I$2:$I$1500,'1.PrepList'!$G$2:$G$1500,"")&amp;"",""))</f>
        <v/>
      </c>
      <c r="B2395" s="638" t="str">
        <f>IF($C2395="","",IFERROR(_xlfn.XLOOKUP($C2395,'1.PrepList'!$I$2:$I$1500,'1.PrepList'!$H$2:$H$1500,"")&amp;"",""))</f>
        <v/>
      </c>
      <c r="D2395" s="638" t="str">
        <f>IF($C2395="","",IFERROR(_xlfn.XLOOKUP($C2395,'1.PrepList'!$I$2:$I$1500,'1.PrepList'!$J$2:$J$1500,"")&amp;"",""))</f>
        <v/>
      </c>
      <c r="E2395" s="638" t="str">
        <f>IF($C2395="","",IFERROR(_xlfn.XLOOKUP($C2395,'1.PrepList'!$I$2:$I$1500,'1.PrepList'!$N$2:$N$1500,"")&amp;"",""))</f>
        <v/>
      </c>
      <c r="F2395" s="638" t="str">
        <f>IF($C2395="","",IFERROR(_xlfn.XLOOKUP($C2395,'1.PrepList'!$I$2:$I$1500,'1.PrepList'!$K$2:$K$1500,"")&amp;"",""))</f>
        <v/>
      </c>
      <c r="H2395" s="644" t="str">
        <f>IF($C2395="","",IFERROR(IF(_xlfn.XLOOKUP($C2395,tbl_StartedStatus[Bold ID],tbl_StartedStatus[Started])="Started","Yes",IF(_xlfn.XLOOKUP($C2395,tbl_StartedStatus[Bold ID],tbl_StartedStatus[Started])="No Show","No Show","")),""))</f>
        <v/>
      </c>
    </row>
    <row r="2396" spans="1:8" ht="15" customHeight="1" thickBot="1">
      <c r="A2396" s="38" t="str">
        <f>IF($C2396="","",IFERROR(_xlfn.XLOOKUP($C2396,'1.PrepList'!$I$2:$I$1500,'1.PrepList'!$G$2:$G$1500,"")&amp;"",""))</f>
        <v/>
      </c>
      <c r="B2396" s="638" t="str">
        <f>IF($C2396="","",IFERROR(_xlfn.XLOOKUP($C2396,'1.PrepList'!$I$2:$I$1500,'1.PrepList'!$H$2:$H$1500,"")&amp;"",""))</f>
        <v/>
      </c>
      <c r="D2396" s="638" t="str">
        <f>IF($C2396="","",IFERROR(_xlfn.XLOOKUP($C2396,'1.PrepList'!$I$2:$I$1500,'1.PrepList'!$J$2:$J$1500,"")&amp;"",""))</f>
        <v/>
      </c>
      <c r="E2396" s="638" t="str">
        <f>IF($C2396="","",IFERROR(_xlfn.XLOOKUP($C2396,'1.PrepList'!$I$2:$I$1500,'1.PrepList'!$N$2:$N$1500,"")&amp;"",""))</f>
        <v/>
      </c>
      <c r="F2396" s="638" t="str">
        <f>IF($C2396="","",IFERROR(_xlfn.XLOOKUP($C2396,'1.PrepList'!$I$2:$I$1500,'1.PrepList'!$K$2:$K$1500,"")&amp;"",""))</f>
        <v/>
      </c>
      <c r="H2396" s="644" t="str">
        <f>IF($C2396="","",IFERROR(IF(_xlfn.XLOOKUP($C2396,tbl_StartedStatus[Bold ID],tbl_StartedStatus[Started])="Started","Yes",IF(_xlfn.XLOOKUP($C2396,tbl_StartedStatus[Bold ID],tbl_StartedStatus[Started])="No Show","No Show","")),""))</f>
        <v/>
      </c>
    </row>
    <row r="2397" spans="1:8" ht="15" customHeight="1" thickBot="1">
      <c r="A2397" s="38" t="str">
        <f>IF($C2397="","",IFERROR(_xlfn.XLOOKUP($C2397,'1.PrepList'!$I$2:$I$1500,'1.PrepList'!$G$2:$G$1500,"")&amp;"",""))</f>
        <v/>
      </c>
      <c r="B2397" s="638" t="str">
        <f>IF($C2397="","",IFERROR(_xlfn.XLOOKUP($C2397,'1.PrepList'!$I$2:$I$1500,'1.PrepList'!$H$2:$H$1500,"")&amp;"",""))</f>
        <v/>
      </c>
      <c r="D2397" s="638" t="str">
        <f>IF($C2397="","",IFERROR(_xlfn.XLOOKUP($C2397,'1.PrepList'!$I$2:$I$1500,'1.PrepList'!$J$2:$J$1500,"")&amp;"",""))</f>
        <v/>
      </c>
      <c r="E2397" s="638" t="str">
        <f>IF($C2397="","",IFERROR(_xlfn.XLOOKUP($C2397,'1.PrepList'!$I$2:$I$1500,'1.PrepList'!$N$2:$N$1500,"")&amp;"",""))</f>
        <v/>
      </c>
      <c r="F2397" s="638" t="str">
        <f>IF($C2397="","",IFERROR(_xlfn.XLOOKUP($C2397,'1.PrepList'!$I$2:$I$1500,'1.PrepList'!$K$2:$K$1500,"")&amp;"",""))</f>
        <v/>
      </c>
      <c r="H2397" s="644" t="str">
        <f>IF($C2397="","",IFERROR(IF(_xlfn.XLOOKUP($C2397,tbl_StartedStatus[Bold ID],tbl_StartedStatus[Started])="Started","Yes",IF(_xlfn.XLOOKUP($C2397,tbl_StartedStatus[Bold ID],tbl_StartedStatus[Started])="No Show","No Show","")),""))</f>
        <v/>
      </c>
    </row>
    <row r="2398" spans="1:8" ht="15" customHeight="1" thickBot="1">
      <c r="A2398" s="38" t="str">
        <f>IF($C2398="","",IFERROR(_xlfn.XLOOKUP($C2398,'1.PrepList'!$I$2:$I$1500,'1.PrepList'!$G$2:$G$1500,"")&amp;"",""))</f>
        <v/>
      </c>
      <c r="B2398" s="638" t="str">
        <f>IF($C2398="","",IFERROR(_xlfn.XLOOKUP($C2398,'1.PrepList'!$I$2:$I$1500,'1.PrepList'!$H$2:$H$1500,"")&amp;"",""))</f>
        <v/>
      </c>
      <c r="D2398" s="638" t="str">
        <f>IF($C2398="","",IFERROR(_xlfn.XLOOKUP($C2398,'1.PrepList'!$I$2:$I$1500,'1.PrepList'!$J$2:$J$1500,"")&amp;"",""))</f>
        <v/>
      </c>
      <c r="E2398" s="638" t="str">
        <f>IF($C2398="","",IFERROR(_xlfn.XLOOKUP($C2398,'1.PrepList'!$I$2:$I$1500,'1.PrepList'!$N$2:$N$1500,"")&amp;"",""))</f>
        <v/>
      </c>
      <c r="F2398" s="638" t="str">
        <f>IF($C2398="","",IFERROR(_xlfn.XLOOKUP($C2398,'1.PrepList'!$I$2:$I$1500,'1.PrepList'!$K$2:$K$1500,"")&amp;"",""))</f>
        <v/>
      </c>
      <c r="H2398" s="644" t="str">
        <f>IF($C2398="","",IFERROR(IF(_xlfn.XLOOKUP($C2398,tbl_StartedStatus[Bold ID],tbl_StartedStatus[Started])="Started","Yes",IF(_xlfn.XLOOKUP($C2398,tbl_StartedStatus[Bold ID],tbl_StartedStatus[Started])="No Show","No Show","")),""))</f>
        <v/>
      </c>
    </row>
    <row r="2399" spans="1:8" ht="15" customHeight="1" thickBot="1">
      <c r="A2399" s="38" t="str">
        <f>IF($C2399="","",IFERROR(_xlfn.XLOOKUP($C2399,'1.PrepList'!$I$2:$I$1500,'1.PrepList'!$G$2:$G$1500,"")&amp;"",""))</f>
        <v/>
      </c>
      <c r="B2399" s="638" t="str">
        <f>IF($C2399="","",IFERROR(_xlfn.XLOOKUP($C2399,'1.PrepList'!$I$2:$I$1500,'1.PrepList'!$H$2:$H$1500,"")&amp;"",""))</f>
        <v/>
      </c>
      <c r="D2399" s="638" t="str">
        <f>IF($C2399="","",IFERROR(_xlfn.XLOOKUP($C2399,'1.PrepList'!$I$2:$I$1500,'1.PrepList'!$J$2:$J$1500,"")&amp;"",""))</f>
        <v/>
      </c>
      <c r="E2399" s="638" t="str">
        <f>IF($C2399="","",IFERROR(_xlfn.XLOOKUP($C2399,'1.PrepList'!$I$2:$I$1500,'1.PrepList'!$N$2:$N$1500,"")&amp;"",""))</f>
        <v/>
      </c>
      <c r="F2399" s="638" t="str">
        <f>IF($C2399="","",IFERROR(_xlfn.XLOOKUP($C2399,'1.PrepList'!$I$2:$I$1500,'1.PrepList'!$K$2:$K$1500,"")&amp;"",""))</f>
        <v/>
      </c>
      <c r="H2399" s="644" t="str">
        <f>IF($C2399="","",IFERROR(IF(_xlfn.XLOOKUP($C2399,tbl_StartedStatus[Bold ID],tbl_StartedStatus[Started])="Started","Yes",IF(_xlfn.XLOOKUP($C2399,tbl_StartedStatus[Bold ID],tbl_StartedStatus[Started])="No Show","No Show","")),""))</f>
        <v/>
      </c>
    </row>
    <row r="2400" spans="1:8" ht="15" customHeight="1" thickBot="1">
      <c r="A2400" s="38" t="str">
        <f>IF($C2400="","",IFERROR(_xlfn.XLOOKUP($C2400,'1.PrepList'!$I$2:$I$1500,'1.PrepList'!$G$2:$G$1500,"")&amp;"",""))</f>
        <v/>
      </c>
      <c r="B2400" s="638" t="str">
        <f>IF($C2400="","",IFERROR(_xlfn.XLOOKUP($C2400,'1.PrepList'!$I$2:$I$1500,'1.PrepList'!$H$2:$H$1500,"")&amp;"",""))</f>
        <v/>
      </c>
      <c r="D2400" s="638" t="str">
        <f>IF($C2400="","",IFERROR(_xlfn.XLOOKUP($C2400,'1.PrepList'!$I$2:$I$1500,'1.PrepList'!$J$2:$J$1500,"")&amp;"",""))</f>
        <v/>
      </c>
      <c r="E2400" s="638" t="str">
        <f>IF($C2400="","",IFERROR(_xlfn.XLOOKUP($C2400,'1.PrepList'!$I$2:$I$1500,'1.PrepList'!$N$2:$N$1500,"")&amp;"",""))</f>
        <v/>
      </c>
      <c r="F2400" s="638" t="str">
        <f>IF($C2400="","",IFERROR(_xlfn.XLOOKUP($C2400,'1.PrepList'!$I$2:$I$1500,'1.PrepList'!$K$2:$K$1500,"")&amp;"",""))</f>
        <v/>
      </c>
      <c r="H2400" s="644" t="str">
        <f>IF($C2400="","",IFERROR(IF(_xlfn.XLOOKUP($C2400,tbl_StartedStatus[Bold ID],tbl_StartedStatus[Started])="Started","Yes",IF(_xlfn.XLOOKUP($C2400,tbl_StartedStatus[Bold ID],tbl_StartedStatus[Started])="No Show","No Show","")),""))</f>
        <v/>
      </c>
    </row>
    <row r="2401" spans="1:8" ht="15" customHeight="1" thickBot="1">
      <c r="A2401" s="38" t="str">
        <f>IF($C2401="","",IFERROR(_xlfn.XLOOKUP($C2401,'1.PrepList'!$I$2:$I$1500,'1.PrepList'!$G$2:$G$1500,"")&amp;"",""))</f>
        <v/>
      </c>
      <c r="B2401" s="638" t="str">
        <f>IF($C2401="","",IFERROR(_xlfn.XLOOKUP($C2401,'1.PrepList'!$I$2:$I$1500,'1.PrepList'!$H$2:$H$1500,"")&amp;"",""))</f>
        <v/>
      </c>
      <c r="D2401" s="638" t="str">
        <f>IF($C2401="","",IFERROR(_xlfn.XLOOKUP($C2401,'1.PrepList'!$I$2:$I$1500,'1.PrepList'!$J$2:$J$1500,"")&amp;"",""))</f>
        <v/>
      </c>
      <c r="E2401" s="638" t="str">
        <f>IF($C2401="","",IFERROR(_xlfn.XLOOKUP($C2401,'1.PrepList'!$I$2:$I$1500,'1.PrepList'!$N$2:$N$1500,"")&amp;"",""))</f>
        <v/>
      </c>
      <c r="F2401" s="638" t="str">
        <f>IF($C2401="","",IFERROR(_xlfn.XLOOKUP($C2401,'1.PrepList'!$I$2:$I$1500,'1.PrepList'!$K$2:$K$1500,"")&amp;"",""))</f>
        <v/>
      </c>
      <c r="H2401" s="644" t="str">
        <f>IF($C2401="","",IFERROR(IF(_xlfn.XLOOKUP($C2401,tbl_StartedStatus[Bold ID],tbl_StartedStatus[Started])="Started","Yes",IF(_xlfn.XLOOKUP($C2401,tbl_StartedStatus[Bold ID],tbl_StartedStatus[Started])="No Show","No Show","")),""))</f>
        <v/>
      </c>
    </row>
    <row r="2402" spans="1:8" ht="15" customHeight="1" thickBot="1">
      <c r="A2402" s="38" t="str">
        <f>IF($C2402="","",IFERROR(_xlfn.XLOOKUP($C2402,'1.PrepList'!$I$2:$I$1500,'1.PrepList'!$G$2:$G$1500,"")&amp;"",""))</f>
        <v/>
      </c>
      <c r="B2402" s="638" t="str">
        <f>IF($C2402="","",IFERROR(_xlfn.XLOOKUP($C2402,'1.PrepList'!$I$2:$I$1500,'1.PrepList'!$H$2:$H$1500,"")&amp;"",""))</f>
        <v/>
      </c>
      <c r="D2402" s="638" t="str">
        <f>IF($C2402="","",IFERROR(_xlfn.XLOOKUP($C2402,'1.PrepList'!$I$2:$I$1500,'1.PrepList'!$J$2:$J$1500,"")&amp;"",""))</f>
        <v/>
      </c>
      <c r="E2402" s="638" t="str">
        <f>IF($C2402="","",IFERROR(_xlfn.XLOOKUP($C2402,'1.PrepList'!$I$2:$I$1500,'1.PrepList'!$N$2:$N$1500,"")&amp;"",""))</f>
        <v/>
      </c>
      <c r="F2402" s="638" t="str">
        <f>IF($C2402="","",IFERROR(_xlfn.XLOOKUP($C2402,'1.PrepList'!$I$2:$I$1500,'1.PrepList'!$K$2:$K$1500,"")&amp;"",""))</f>
        <v/>
      </c>
      <c r="H2402" s="644" t="str">
        <f>IF($C2402="","",IFERROR(IF(_xlfn.XLOOKUP($C2402,tbl_StartedStatus[Bold ID],tbl_StartedStatus[Started])="Started","Yes",IF(_xlfn.XLOOKUP($C2402,tbl_StartedStatus[Bold ID],tbl_StartedStatus[Started])="No Show","No Show","")),""))</f>
        <v/>
      </c>
    </row>
    <row r="2403" spans="1:8" ht="15" customHeight="1" thickBot="1">
      <c r="A2403" s="38" t="str">
        <f>IF($C2403="","",IFERROR(_xlfn.XLOOKUP($C2403,'1.PrepList'!$I$2:$I$1500,'1.PrepList'!$G$2:$G$1500,"")&amp;"",""))</f>
        <v/>
      </c>
      <c r="B2403" s="638" t="str">
        <f>IF($C2403="","",IFERROR(_xlfn.XLOOKUP($C2403,'1.PrepList'!$I$2:$I$1500,'1.PrepList'!$H$2:$H$1500,"")&amp;"",""))</f>
        <v/>
      </c>
      <c r="D2403" s="638" t="str">
        <f>IF($C2403="","",IFERROR(_xlfn.XLOOKUP($C2403,'1.PrepList'!$I$2:$I$1500,'1.PrepList'!$J$2:$J$1500,"")&amp;"",""))</f>
        <v/>
      </c>
      <c r="E2403" s="638" t="str">
        <f>IF($C2403="","",IFERROR(_xlfn.XLOOKUP($C2403,'1.PrepList'!$I$2:$I$1500,'1.PrepList'!$N$2:$N$1500,"")&amp;"",""))</f>
        <v/>
      </c>
      <c r="F2403" s="638" t="str">
        <f>IF($C2403="","",IFERROR(_xlfn.XLOOKUP($C2403,'1.PrepList'!$I$2:$I$1500,'1.PrepList'!$K$2:$K$1500,"")&amp;"",""))</f>
        <v/>
      </c>
      <c r="H2403" s="644" t="str">
        <f>IF($C2403="","",IFERROR(IF(_xlfn.XLOOKUP($C2403,tbl_StartedStatus[Bold ID],tbl_StartedStatus[Started])="Started","Yes",IF(_xlfn.XLOOKUP($C2403,tbl_StartedStatus[Bold ID],tbl_StartedStatus[Started])="No Show","No Show","")),""))</f>
        <v/>
      </c>
    </row>
    <row r="2404" spans="1:8" ht="15" customHeight="1" thickBot="1">
      <c r="A2404" s="38" t="str">
        <f>IF($C2404="","",IFERROR(_xlfn.XLOOKUP($C2404,'1.PrepList'!$I$2:$I$1500,'1.PrepList'!$G$2:$G$1500,"")&amp;"",""))</f>
        <v/>
      </c>
      <c r="B2404" s="638" t="str">
        <f>IF($C2404="","",IFERROR(_xlfn.XLOOKUP($C2404,'1.PrepList'!$I$2:$I$1500,'1.PrepList'!$H$2:$H$1500,"")&amp;"",""))</f>
        <v/>
      </c>
      <c r="D2404" s="638" t="str">
        <f>IF($C2404="","",IFERROR(_xlfn.XLOOKUP($C2404,'1.PrepList'!$I$2:$I$1500,'1.PrepList'!$J$2:$J$1500,"")&amp;"",""))</f>
        <v/>
      </c>
      <c r="E2404" s="638" t="str">
        <f>IF($C2404="","",IFERROR(_xlfn.XLOOKUP($C2404,'1.PrepList'!$I$2:$I$1500,'1.PrepList'!$N$2:$N$1500,"")&amp;"",""))</f>
        <v/>
      </c>
      <c r="F2404" s="638" t="str">
        <f>IF($C2404="","",IFERROR(_xlfn.XLOOKUP($C2404,'1.PrepList'!$I$2:$I$1500,'1.PrepList'!$K$2:$K$1500,"")&amp;"",""))</f>
        <v/>
      </c>
      <c r="H2404" s="644" t="str">
        <f>IF($C2404="","",IFERROR(IF(_xlfn.XLOOKUP($C2404,tbl_StartedStatus[Bold ID],tbl_StartedStatus[Started])="Started","Yes",IF(_xlfn.XLOOKUP($C2404,tbl_StartedStatus[Bold ID],tbl_StartedStatus[Started])="No Show","No Show","")),""))</f>
        <v/>
      </c>
    </row>
    <row r="2405" spans="1:8" ht="15" customHeight="1" thickBot="1">
      <c r="A2405" s="38" t="str">
        <f>IF($C2405="","",IFERROR(_xlfn.XLOOKUP($C2405,'1.PrepList'!$I$2:$I$1500,'1.PrepList'!$G$2:$G$1500,"")&amp;"",""))</f>
        <v/>
      </c>
      <c r="B2405" s="638" t="str">
        <f>IF($C2405="","",IFERROR(_xlfn.XLOOKUP($C2405,'1.PrepList'!$I$2:$I$1500,'1.PrepList'!$H$2:$H$1500,"")&amp;"",""))</f>
        <v/>
      </c>
      <c r="D2405" s="638" t="str">
        <f>IF($C2405="","",IFERROR(_xlfn.XLOOKUP($C2405,'1.PrepList'!$I$2:$I$1500,'1.PrepList'!$J$2:$J$1500,"")&amp;"",""))</f>
        <v/>
      </c>
      <c r="E2405" s="638" t="str">
        <f>IF($C2405="","",IFERROR(_xlfn.XLOOKUP($C2405,'1.PrepList'!$I$2:$I$1500,'1.PrepList'!$N$2:$N$1500,"")&amp;"",""))</f>
        <v/>
      </c>
      <c r="F2405" s="638" t="str">
        <f>IF($C2405="","",IFERROR(_xlfn.XLOOKUP($C2405,'1.PrepList'!$I$2:$I$1500,'1.PrepList'!$K$2:$K$1500,"")&amp;"",""))</f>
        <v/>
      </c>
      <c r="H2405" s="644" t="str">
        <f>IF($C2405="","",IFERROR(IF(_xlfn.XLOOKUP($C2405,tbl_StartedStatus[Bold ID],tbl_StartedStatus[Started])="Started","Yes",IF(_xlfn.XLOOKUP($C2405,tbl_StartedStatus[Bold ID],tbl_StartedStatus[Started])="No Show","No Show","")),""))</f>
        <v/>
      </c>
    </row>
    <row r="2406" spans="1:8" ht="15" customHeight="1" thickBot="1">
      <c r="A2406" s="38" t="str">
        <f>IF($C2406="","",IFERROR(_xlfn.XLOOKUP($C2406,'1.PrepList'!$I$2:$I$1500,'1.PrepList'!$G$2:$G$1500,"")&amp;"",""))</f>
        <v/>
      </c>
      <c r="B2406" s="638" t="str">
        <f>IF($C2406="","",IFERROR(_xlfn.XLOOKUP($C2406,'1.PrepList'!$I$2:$I$1500,'1.PrepList'!$H$2:$H$1500,"")&amp;"",""))</f>
        <v/>
      </c>
      <c r="D2406" s="638" t="str">
        <f>IF($C2406="","",IFERROR(_xlfn.XLOOKUP($C2406,'1.PrepList'!$I$2:$I$1500,'1.PrepList'!$J$2:$J$1500,"")&amp;"",""))</f>
        <v/>
      </c>
      <c r="E2406" s="638" t="str">
        <f>IF($C2406="","",IFERROR(_xlfn.XLOOKUP($C2406,'1.PrepList'!$I$2:$I$1500,'1.PrepList'!$N$2:$N$1500,"")&amp;"",""))</f>
        <v/>
      </c>
      <c r="F2406" s="638" t="str">
        <f>IF($C2406="","",IFERROR(_xlfn.XLOOKUP($C2406,'1.PrepList'!$I$2:$I$1500,'1.PrepList'!$K$2:$K$1500,"")&amp;"",""))</f>
        <v/>
      </c>
      <c r="H2406" s="644" t="str">
        <f>IF($C2406="","",IFERROR(IF(_xlfn.XLOOKUP($C2406,tbl_StartedStatus[Bold ID],tbl_StartedStatus[Started])="Started","Yes",IF(_xlfn.XLOOKUP($C2406,tbl_StartedStatus[Bold ID],tbl_StartedStatus[Started])="No Show","No Show","")),""))</f>
        <v/>
      </c>
    </row>
    <row r="2407" spans="1:8" ht="15" customHeight="1" thickBot="1">
      <c r="A2407" s="38" t="str">
        <f>IF($C2407="","",IFERROR(_xlfn.XLOOKUP($C2407,'1.PrepList'!$I$2:$I$1500,'1.PrepList'!$G$2:$G$1500,"")&amp;"",""))</f>
        <v/>
      </c>
      <c r="B2407" s="638" t="str">
        <f>IF($C2407="","",IFERROR(_xlfn.XLOOKUP($C2407,'1.PrepList'!$I$2:$I$1500,'1.PrepList'!$H$2:$H$1500,"")&amp;"",""))</f>
        <v/>
      </c>
      <c r="D2407" s="638" t="str">
        <f>IF($C2407="","",IFERROR(_xlfn.XLOOKUP($C2407,'1.PrepList'!$I$2:$I$1500,'1.PrepList'!$J$2:$J$1500,"")&amp;"",""))</f>
        <v/>
      </c>
      <c r="E2407" s="638" t="str">
        <f>IF($C2407="","",IFERROR(_xlfn.XLOOKUP($C2407,'1.PrepList'!$I$2:$I$1500,'1.PrepList'!$N$2:$N$1500,"")&amp;"",""))</f>
        <v/>
      </c>
      <c r="F2407" s="638" t="str">
        <f>IF($C2407="","",IFERROR(_xlfn.XLOOKUP($C2407,'1.PrepList'!$I$2:$I$1500,'1.PrepList'!$K$2:$K$1500,"")&amp;"",""))</f>
        <v/>
      </c>
      <c r="H2407" s="644" t="str">
        <f>IF($C2407="","",IFERROR(IF(_xlfn.XLOOKUP($C2407,tbl_StartedStatus[Bold ID],tbl_StartedStatus[Started])="Started","Yes",IF(_xlfn.XLOOKUP($C2407,tbl_StartedStatus[Bold ID],tbl_StartedStatus[Started])="No Show","No Show","")),""))</f>
        <v/>
      </c>
    </row>
    <row r="2408" spans="1:8" ht="15" customHeight="1" thickBot="1">
      <c r="A2408" s="38" t="str">
        <f>IF($C2408="","",IFERROR(_xlfn.XLOOKUP($C2408,'1.PrepList'!$I$2:$I$1500,'1.PrepList'!$G$2:$G$1500,"")&amp;"",""))</f>
        <v/>
      </c>
      <c r="B2408" s="638" t="str">
        <f>IF($C2408="","",IFERROR(_xlfn.XLOOKUP($C2408,'1.PrepList'!$I$2:$I$1500,'1.PrepList'!$H$2:$H$1500,"")&amp;"",""))</f>
        <v/>
      </c>
      <c r="D2408" s="638" t="str">
        <f>IF($C2408="","",IFERROR(_xlfn.XLOOKUP($C2408,'1.PrepList'!$I$2:$I$1500,'1.PrepList'!$J$2:$J$1500,"")&amp;"",""))</f>
        <v/>
      </c>
      <c r="E2408" s="638" t="str">
        <f>IF($C2408="","",IFERROR(_xlfn.XLOOKUP($C2408,'1.PrepList'!$I$2:$I$1500,'1.PrepList'!$N$2:$N$1500,"")&amp;"",""))</f>
        <v/>
      </c>
      <c r="F2408" s="638" t="str">
        <f>IF($C2408="","",IFERROR(_xlfn.XLOOKUP($C2408,'1.PrepList'!$I$2:$I$1500,'1.PrepList'!$K$2:$K$1500,"")&amp;"",""))</f>
        <v/>
      </c>
      <c r="H2408" s="644" t="str">
        <f>IF($C2408="","",IFERROR(IF(_xlfn.XLOOKUP($C2408,tbl_StartedStatus[Bold ID],tbl_StartedStatus[Started])="Started","Yes",IF(_xlfn.XLOOKUP($C2408,tbl_StartedStatus[Bold ID],tbl_StartedStatus[Started])="No Show","No Show","")),""))</f>
        <v/>
      </c>
    </row>
    <row r="2409" spans="1:8" ht="15" customHeight="1" thickBot="1">
      <c r="A2409" s="38" t="str">
        <f>IF($C2409="","",IFERROR(_xlfn.XLOOKUP($C2409,'1.PrepList'!$I$2:$I$1500,'1.PrepList'!$G$2:$G$1500,"")&amp;"",""))</f>
        <v/>
      </c>
      <c r="B2409" s="638" t="str">
        <f>IF($C2409="","",IFERROR(_xlfn.XLOOKUP($C2409,'1.PrepList'!$I$2:$I$1500,'1.PrepList'!$H$2:$H$1500,"")&amp;"",""))</f>
        <v/>
      </c>
      <c r="D2409" s="638" t="str">
        <f>IF($C2409="","",IFERROR(_xlfn.XLOOKUP($C2409,'1.PrepList'!$I$2:$I$1500,'1.PrepList'!$J$2:$J$1500,"")&amp;"",""))</f>
        <v/>
      </c>
      <c r="E2409" s="638" t="str">
        <f>IF($C2409="","",IFERROR(_xlfn.XLOOKUP($C2409,'1.PrepList'!$I$2:$I$1500,'1.PrepList'!$N$2:$N$1500,"")&amp;"",""))</f>
        <v/>
      </c>
      <c r="F2409" s="638" t="str">
        <f>IF($C2409="","",IFERROR(_xlfn.XLOOKUP($C2409,'1.PrepList'!$I$2:$I$1500,'1.PrepList'!$K$2:$K$1500,"")&amp;"",""))</f>
        <v/>
      </c>
      <c r="H2409" s="644" t="str">
        <f>IF($C2409="","",IFERROR(IF(_xlfn.XLOOKUP($C2409,tbl_StartedStatus[Bold ID],tbl_StartedStatus[Started])="Started","Yes",IF(_xlfn.XLOOKUP($C2409,tbl_StartedStatus[Bold ID],tbl_StartedStatus[Started])="No Show","No Show","")),""))</f>
        <v/>
      </c>
    </row>
    <row r="2410" spans="1:8" ht="15" customHeight="1" thickBot="1">
      <c r="A2410" s="38" t="str">
        <f>IF($C2410="","",IFERROR(_xlfn.XLOOKUP($C2410,'1.PrepList'!$I$2:$I$1500,'1.PrepList'!$G$2:$G$1500,"")&amp;"",""))</f>
        <v/>
      </c>
      <c r="B2410" s="638" t="str">
        <f>IF($C2410="","",IFERROR(_xlfn.XLOOKUP($C2410,'1.PrepList'!$I$2:$I$1500,'1.PrepList'!$H$2:$H$1500,"")&amp;"",""))</f>
        <v/>
      </c>
      <c r="D2410" s="638" t="str">
        <f>IF($C2410="","",IFERROR(_xlfn.XLOOKUP($C2410,'1.PrepList'!$I$2:$I$1500,'1.PrepList'!$J$2:$J$1500,"")&amp;"",""))</f>
        <v/>
      </c>
      <c r="E2410" s="638" t="str">
        <f>IF($C2410="","",IFERROR(_xlfn.XLOOKUP($C2410,'1.PrepList'!$I$2:$I$1500,'1.PrepList'!$N$2:$N$1500,"")&amp;"",""))</f>
        <v/>
      </c>
      <c r="F2410" s="638" t="str">
        <f>IF($C2410="","",IFERROR(_xlfn.XLOOKUP($C2410,'1.PrepList'!$I$2:$I$1500,'1.PrepList'!$K$2:$K$1500,"")&amp;"",""))</f>
        <v/>
      </c>
      <c r="H2410" s="644" t="str">
        <f>IF($C2410="","",IFERROR(IF(_xlfn.XLOOKUP($C2410,tbl_StartedStatus[Bold ID],tbl_StartedStatus[Started])="Started","Yes",IF(_xlfn.XLOOKUP($C2410,tbl_StartedStatus[Bold ID],tbl_StartedStatus[Started])="No Show","No Show","")),""))</f>
        <v/>
      </c>
    </row>
    <row r="2411" spans="1:8" ht="15" customHeight="1" thickBot="1">
      <c r="A2411" s="38" t="str">
        <f>IF($C2411="","",IFERROR(_xlfn.XLOOKUP($C2411,'1.PrepList'!$I$2:$I$1500,'1.PrepList'!$G$2:$G$1500,"")&amp;"",""))</f>
        <v/>
      </c>
      <c r="B2411" s="638" t="str">
        <f>IF($C2411="","",IFERROR(_xlfn.XLOOKUP($C2411,'1.PrepList'!$I$2:$I$1500,'1.PrepList'!$H$2:$H$1500,"")&amp;"",""))</f>
        <v/>
      </c>
      <c r="D2411" s="638" t="str">
        <f>IF($C2411="","",IFERROR(_xlfn.XLOOKUP($C2411,'1.PrepList'!$I$2:$I$1500,'1.PrepList'!$J$2:$J$1500,"")&amp;"",""))</f>
        <v/>
      </c>
      <c r="E2411" s="638" t="str">
        <f>IF($C2411="","",IFERROR(_xlfn.XLOOKUP($C2411,'1.PrepList'!$I$2:$I$1500,'1.PrepList'!$N$2:$N$1500,"")&amp;"",""))</f>
        <v/>
      </c>
      <c r="F2411" s="638" t="str">
        <f>IF($C2411="","",IFERROR(_xlfn.XLOOKUP($C2411,'1.PrepList'!$I$2:$I$1500,'1.PrepList'!$K$2:$K$1500,"")&amp;"",""))</f>
        <v/>
      </c>
      <c r="H2411" s="644" t="str">
        <f>IF($C2411="","",IFERROR(IF(_xlfn.XLOOKUP($C2411,tbl_StartedStatus[Bold ID],tbl_StartedStatus[Started])="Started","Yes",IF(_xlfn.XLOOKUP($C2411,tbl_StartedStatus[Bold ID],tbl_StartedStatus[Started])="No Show","No Show","")),""))</f>
        <v/>
      </c>
    </row>
    <row r="2412" spans="1:8" ht="15" customHeight="1" thickBot="1">
      <c r="A2412" s="38" t="str">
        <f>IF($C2412="","",IFERROR(_xlfn.XLOOKUP($C2412,'1.PrepList'!$I$2:$I$1500,'1.PrepList'!$G$2:$G$1500,"")&amp;"",""))</f>
        <v/>
      </c>
      <c r="B2412" s="638" t="str">
        <f>IF($C2412="","",IFERROR(_xlfn.XLOOKUP($C2412,'1.PrepList'!$I$2:$I$1500,'1.PrepList'!$H$2:$H$1500,"")&amp;"",""))</f>
        <v/>
      </c>
      <c r="D2412" s="638" t="str">
        <f>IF($C2412="","",IFERROR(_xlfn.XLOOKUP($C2412,'1.PrepList'!$I$2:$I$1500,'1.PrepList'!$J$2:$J$1500,"")&amp;"",""))</f>
        <v/>
      </c>
      <c r="E2412" s="638" t="str">
        <f>IF($C2412="","",IFERROR(_xlfn.XLOOKUP($C2412,'1.PrepList'!$I$2:$I$1500,'1.PrepList'!$N$2:$N$1500,"")&amp;"",""))</f>
        <v/>
      </c>
      <c r="F2412" s="638" t="str">
        <f>IF($C2412="","",IFERROR(_xlfn.XLOOKUP($C2412,'1.PrepList'!$I$2:$I$1500,'1.PrepList'!$K$2:$K$1500,"")&amp;"",""))</f>
        <v/>
      </c>
      <c r="H2412" s="644" t="str">
        <f>IF($C2412="","",IFERROR(IF(_xlfn.XLOOKUP($C2412,tbl_StartedStatus[Bold ID],tbl_StartedStatus[Started])="Started","Yes",IF(_xlfn.XLOOKUP($C2412,tbl_StartedStatus[Bold ID],tbl_StartedStatus[Started])="No Show","No Show","")),""))</f>
        <v/>
      </c>
    </row>
    <row r="2413" spans="1:8" ht="15" customHeight="1" thickBot="1">
      <c r="A2413" s="38" t="str">
        <f>IF($C2413="","",IFERROR(_xlfn.XLOOKUP($C2413,'1.PrepList'!$I$2:$I$1500,'1.PrepList'!$G$2:$G$1500,"")&amp;"",""))</f>
        <v/>
      </c>
      <c r="B2413" s="638" t="str">
        <f>IF($C2413="","",IFERROR(_xlfn.XLOOKUP($C2413,'1.PrepList'!$I$2:$I$1500,'1.PrepList'!$H$2:$H$1500,"")&amp;"",""))</f>
        <v/>
      </c>
      <c r="D2413" s="638" t="str">
        <f>IF($C2413="","",IFERROR(_xlfn.XLOOKUP($C2413,'1.PrepList'!$I$2:$I$1500,'1.PrepList'!$J$2:$J$1500,"")&amp;"",""))</f>
        <v/>
      </c>
      <c r="E2413" s="638" t="str">
        <f>IF($C2413="","",IFERROR(_xlfn.XLOOKUP($C2413,'1.PrepList'!$I$2:$I$1500,'1.PrepList'!$N$2:$N$1500,"")&amp;"",""))</f>
        <v/>
      </c>
      <c r="F2413" s="638" t="str">
        <f>IF($C2413="","",IFERROR(_xlfn.XLOOKUP($C2413,'1.PrepList'!$I$2:$I$1500,'1.PrepList'!$K$2:$K$1500,"")&amp;"",""))</f>
        <v/>
      </c>
      <c r="H2413" s="644" t="str">
        <f>IF($C2413="","",IFERROR(IF(_xlfn.XLOOKUP($C2413,tbl_StartedStatus[Bold ID],tbl_StartedStatus[Started])="Started","Yes",IF(_xlfn.XLOOKUP($C2413,tbl_StartedStatus[Bold ID],tbl_StartedStatus[Started])="No Show","No Show","")),""))</f>
        <v/>
      </c>
    </row>
    <row r="2414" spans="1:8" ht="15" customHeight="1" thickBot="1">
      <c r="A2414" s="38" t="str">
        <f>IF($C2414="","",IFERROR(_xlfn.XLOOKUP($C2414,'1.PrepList'!$I$2:$I$1500,'1.PrepList'!$G$2:$G$1500,"")&amp;"",""))</f>
        <v/>
      </c>
      <c r="B2414" s="638" t="str">
        <f>IF($C2414="","",IFERROR(_xlfn.XLOOKUP($C2414,'1.PrepList'!$I$2:$I$1500,'1.PrepList'!$H$2:$H$1500,"")&amp;"",""))</f>
        <v/>
      </c>
      <c r="D2414" s="638" t="str">
        <f>IF($C2414="","",IFERROR(_xlfn.XLOOKUP($C2414,'1.PrepList'!$I$2:$I$1500,'1.PrepList'!$J$2:$J$1500,"")&amp;"",""))</f>
        <v/>
      </c>
      <c r="E2414" s="638" t="str">
        <f>IF($C2414="","",IFERROR(_xlfn.XLOOKUP($C2414,'1.PrepList'!$I$2:$I$1500,'1.PrepList'!$N$2:$N$1500,"")&amp;"",""))</f>
        <v/>
      </c>
      <c r="F2414" s="638" t="str">
        <f>IF($C2414="","",IFERROR(_xlfn.XLOOKUP($C2414,'1.PrepList'!$I$2:$I$1500,'1.PrepList'!$K$2:$K$1500,"")&amp;"",""))</f>
        <v/>
      </c>
      <c r="H2414" s="644" t="str">
        <f>IF($C2414="","",IFERROR(IF(_xlfn.XLOOKUP($C2414,tbl_StartedStatus[Bold ID],tbl_StartedStatus[Started])="Started","Yes",IF(_xlfn.XLOOKUP($C2414,tbl_StartedStatus[Bold ID],tbl_StartedStatus[Started])="No Show","No Show","")),""))</f>
        <v/>
      </c>
    </row>
    <row r="2415" spans="1:8" ht="15" customHeight="1" thickBot="1">
      <c r="A2415" s="38" t="str">
        <f>IF($C2415="","",IFERROR(_xlfn.XLOOKUP($C2415,'1.PrepList'!$I$2:$I$1500,'1.PrepList'!$G$2:$G$1500,"")&amp;"",""))</f>
        <v/>
      </c>
      <c r="B2415" s="638" t="str">
        <f>IF($C2415="","",IFERROR(_xlfn.XLOOKUP($C2415,'1.PrepList'!$I$2:$I$1500,'1.PrepList'!$H$2:$H$1500,"")&amp;"",""))</f>
        <v/>
      </c>
      <c r="D2415" s="638" t="str">
        <f>IF($C2415="","",IFERROR(_xlfn.XLOOKUP($C2415,'1.PrepList'!$I$2:$I$1500,'1.PrepList'!$J$2:$J$1500,"")&amp;"",""))</f>
        <v/>
      </c>
      <c r="E2415" s="638" t="str">
        <f>IF($C2415="","",IFERROR(_xlfn.XLOOKUP($C2415,'1.PrepList'!$I$2:$I$1500,'1.PrepList'!$N$2:$N$1500,"")&amp;"",""))</f>
        <v/>
      </c>
      <c r="F2415" s="638" t="str">
        <f>IF($C2415="","",IFERROR(_xlfn.XLOOKUP($C2415,'1.PrepList'!$I$2:$I$1500,'1.PrepList'!$K$2:$K$1500,"")&amp;"",""))</f>
        <v/>
      </c>
      <c r="H2415" s="644" t="str">
        <f>IF($C2415="","",IFERROR(IF(_xlfn.XLOOKUP($C2415,tbl_StartedStatus[Bold ID],tbl_StartedStatus[Started])="Started","Yes",IF(_xlfn.XLOOKUP($C2415,tbl_StartedStatus[Bold ID],tbl_StartedStatus[Started])="No Show","No Show","")),""))</f>
        <v/>
      </c>
    </row>
    <row r="2416" spans="1:8" ht="15" customHeight="1" thickBot="1">
      <c r="A2416" s="38" t="str">
        <f>IF($C2416="","",IFERROR(_xlfn.XLOOKUP($C2416,'1.PrepList'!$I$2:$I$1500,'1.PrepList'!$G$2:$G$1500,"")&amp;"",""))</f>
        <v/>
      </c>
      <c r="B2416" s="638" t="str">
        <f>IF($C2416="","",IFERROR(_xlfn.XLOOKUP($C2416,'1.PrepList'!$I$2:$I$1500,'1.PrepList'!$H$2:$H$1500,"")&amp;"",""))</f>
        <v/>
      </c>
      <c r="D2416" s="638" t="str">
        <f>IF($C2416="","",IFERROR(_xlfn.XLOOKUP($C2416,'1.PrepList'!$I$2:$I$1500,'1.PrepList'!$J$2:$J$1500,"")&amp;"",""))</f>
        <v/>
      </c>
      <c r="E2416" s="638" t="str">
        <f>IF($C2416="","",IFERROR(_xlfn.XLOOKUP($C2416,'1.PrepList'!$I$2:$I$1500,'1.PrepList'!$N$2:$N$1500,"")&amp;"",""))</f>
        <v/>
      </c>
      <c r="F2416" s="638" t="str">
        <f>IF($C2416="","",IFERROR(_xlfn.XLOOKUP($C2416,'1.PrepList'!$I$2:$I$1500,'1.PrepList'!$K$2:$K$1500,"")&amp;"",""))</f>
        <v/>
      </c>
      <c r="H2416" s="644" t="str">
        <f>IF($C2416="","",IFERROR(IF(_xlfn.XLOOKUP($C2416,tbl_StartedStatus[Bold ID],tbl_StartedStatus[Started])="Started","Yes",IF(_xlfn.XLOOKUP($C2416,tbl_StartedStatus[Bold ID],tbl_StartedStatus[Started])="No Show","No Show","")),""))</f>
        <v/>
      </c>
    </row>
    <row r="2417" spans="1:8" ht="15" customHeight="1" thickBot="1">
      <c r="A2417" s="38" t="str">
        <f>IF($C2417="","",IFERROR(_xlfn.XLOOKUP($C2417,'1.PrepList'!$I$2:$I$1500,'1.PrepList'!$G$2:$G$1500,"")&amp;"",""))</f>
        <v/>
      </c>
      <c r="B2417" s="638" t="str">
        <f>IF($C2417="","",IFERROR(_xlfn.XLOOKUP($C2417,'1.PrepList'!$I$2:$I$1500,'1.PrepList'!$H$2:$H$1500,"")&amp;"",""))</f>
        <v/>
      </c>
      <c r="D2417" s="638" t="str">
        <f>IF($C2417="","",IFERROR(_xlfn.XLOOKUP($C2417,'1.PrepList'!$I$2:$I$1500,'1.PrepList'!$J$2:$J$1500,"")&amp;"",""))</f>
        <v/>
      </c>
      <c r="E2417" s="638" t="str">
        <f>IF($C2417="","",IFERROR(_xlfn.XLOOKUP($C2417,'1.PrepList'!$I$2:$I$1500,'1.PrepList'!$N$2:$N$1500,"")&amp;"",""))</f>
        <v/>
      </c>
      <c r="F2417" s="638" t="str">
        <f>IF($C2417="","",IFERROR(_xlfn.XLOOKUP($C2417,'1.PrepList'!$I$2:$I$1500,'1.PrepList'!$K$2:$K$1500,"")&amp;"",""))</f>
        <v/>
      </c>
      <c r="H2417" s="644" t="str">
        <f>IF($C2417="","",IFERROR(IF(_xlfn.XLOOKUP($C2417,tbl_StartedStatus[Bold ID],tbl_StartedStatus[Started])="Started","Yes",IF(_xlfn.XLOOKUP($C2417,tbl_StartedStatus[Bold ID],tbl_StartedStatus[Started])="No Show","No Show","")),""))</f>
        <v/>
      </c>
    </row>
    <row r="2418" spans="1:8" ht="15" customHeight="1" thickBot="1">
      <c r="A2418" s="38" t="str">
        <f>IF($C2418="","",IFERROR(_xlfn.XLOOKUP($C2418,'1.PrepList'!$I$2:$I$1500,'1.PrepList'!$G$2:$G$1500,"")&amp;"",""))</f>
        <v/>
      </c>
      <c r="B2418" s="638" t="str">
        <f>IF($C2418="","",IFERROR(_xlfn.XLOOKUP($C2418,'1.PrepList'!$I$2:$I$1500,'1.PrepList'!$H$2:$H$1500,"")&amp;"",""))</f>
        <v/>
      </c>
      <c r="D2418" s="638" t="str">
        <f>IF($C2418="","",IFERROR(_xlfn.XLOOKUP($C2418,'1.PrepList'!$I$2:$I$1500,'1.PrepList'!$J$2:$J$1500,"")&amp;"",""))</f>
        <v/>
      </c>
      <c r="E2418" s="638" t="str">
        <f>IF($C2418="","",IFERROR(_xlfn.XLOOKUP($C2418,'1.PrepList'!$I$2:$I$1500,'1.PrepList'!$N$2:$N$1500,"")&amp;"",""))</f>
        <v/>
      </c>
      <c r="F2418" s="638" t="str">
        <f>IF($C2418="","",IFERROR(_xlfn.XLOOKUP($C2418,'1.PrepList'!$I$2:$I$1500,'1.PrepList'!$K$2:$K$1500,"")&amp;"",""))</f>
        <v/>
      </c>
      <c r="H2418" s="644" t="str">
        <f>IF($C2418="","",IFERROR(IF(_xlfn.XLOOKUP($C2418,tbl_StartedStatus[Bold ID],tbl_StartedStatus[Started])="Started","Yes",IF(_xlfn.XLOOKUP($C2418,tbl_StartedStatus[Bold ID],tbl_StartedStatus[Started])="No Show","No Show","")),""))</f>
        <v/>
      </c>
    </row>
    <row r="2419" spans="1:8" ht="15" customHeight="1" thickBot="1">
      <c r="A2419" s="38" t="str">
        <f>IF($C2419="","",IFERROR(_xlfn.XLOOKUP($C2419,'1.PrepList'!$I$2:$I$1500,'1.PrepList'!$G$2:$G$1500,"")&amp;"",""))</f>
        <v/>
      </c>
      <c r="B2419" s="638" t="str">
        <f>IF($C2419="","",IFERROR(_xlfn.XLOOKUP($C2419,'1.PrepList'!$I$2:$I$1500,'1.PrepList'!$H$2:$H$1500,"")&amp;"",""))</f>
        <v/>
      </c>
      <c r="D2419" s="638" t="str">
        <f>IF($C2419="","",IFERROR(_xlfn.XLOOKUP($C2419,'1.PrepList'!$I$2:$I$1500,'1.PrepList'!$J$2:$J$1500,"")&amp;"",""))</f>
        <v/>
      </c>
      <c r="E2419" s="638" t="str">
        <f>IF($C2419="","",IFERROR(_xlfn.XLOOKUP($C2419,'1.PrepList'!$I$2:$I$1500,'1.PrepList'!$N$2:$N$1500,"")&amp;"",""))</f>
        <v/>
      </c>
      <c r="F2419" s="638" t="str">
        <f>IF($C2419="","",IFERROR(_xlfn.XLOOKUP($C2419,'1.PrepList'!$I$2:$I$1500,'1.PrepList'!$K$2:$K$1500,"")&amp;"",""))</f>
        <v/>
      </c>
      <c r="H2419" s="644" t="str">
        <f>IF($C2419="","",IFERROR(IF(_xlfn.XLOOKUP($C2419,tbl_StartedStatus[Bold ID],tbl_StartedStatus[Started])="Started","Yes",IF(_xlfn.XLOOKUP($C2419,tbl_StartedStatus[Bold ID],tbl_StartedStatus[Started])="No Show","No Show","")),""))</f>
        <v/>
      </c>
    </row>
    <row r="2420" spans="1:8" ht="15" customHeight="1" thickBot="1">
      <c r="A2420" s="38" t="str">
        <f>IF($C2420="","",IFERROR(_xlfn.XLOOKUP($C2420,'1.PrepList'!$I$2:$I$1500,'1.PrepList'!$G$2:$G$1500,"")&amp;"",""))</f>
        <v/>
      </c>
      <c r="B2420" s="638" t="str">
        <f>IF($C2420="","",IFERROR(_xlfn.XLOOKUP($C2420,'1.PrepList'!$I$2:$I$1500,'1.PrepList'!$H$2:$H$1500,"")&amp;"",""))</f>
        <v/>
      </c>
      <c r="D2420" s="638" t="str">
        <f>IF($C2420="","",IFERROR(_xlfn.XLOOKUP($C2420,'1.PrepList'!$I$2:$I$1500,'1.PrepList'!$J$2:$J$1500,"")&amp;"",""))</f>
        <v/>
      </c>
      <c r="E2420" s="638" t="str">
        <f>IF($C2420="","",IFERROR(_xlfn.XLOOKUP($C2420,'1.PrepList'!$I$2:$I$1500,'1.PrepList'!$N$2:$N$1500,"")&amp;"",""))</f>
        <v/>
      </c>
      <c r="F2420" s="638" t="str">
        <f>IF($C2420="","",IFERROR(_xlfn.XLOOKUP($C2420,'1.PrepList'!$I$2:$I$1500,'1.PrepList'!$K$2:$K$1500,"")&amp;"",""))</f>
        <v/>
      </c>
      <c r="H2420" s="644" t="str">
        <f>IF($C2420="","",IFERROR(IF(_xlfn.XLOOKUP($C2420,tbl_StartedStatus[Bold ID],tbl_StartedStatus[Started])="Started","Yes",IF(_xlfn.XLOOKUP($C2420,tbl_StartedStatus[Bold ID],tbl_StartedStatus[Started])="No Show","No Show","")),""))</f>
        <v/>
      </c>
    </row>
    <row r="2421" spans="1:8" ht="15" customHeight="1" thickBot="1">
      <c r="A2421" s="38" t="str">
        <f>IF($C2421="","",IFERROR(_xlfn.XLOOKUP($C2421,'1.PrepList'!$I$2:$I$1500,'1.PrepList'!$G$2:$G$1500,"")&amp;"",""))</f>
        <v/>
      </c>
      <c r="B2421" s="638" t="str">
        <f>IF($C2421="","",IFERROR(_xlfn.XLOOKUP($C2421,'1.PrepList'!$I$2:$I$1500,'1.PrepList'!$H$2:$H$1500,"")&amp;"",""))</f>
        <v/>
      </c>
      <c r="D2421" s="638" t="str">
        <f>IF($C2421="","",IFERROR(_xlfn.XLOOKUP($C2421,'1.PrepList'!$I$2:$I$1500,'1.PrepList'!$J$2:$J$1500,"")&amp;"",""))</f>
        <v/>
      </c>
      <c r="E2421" s="638" t="str">
        <f>IF($C2421="","",IFERROR(_xlfn.XLOOKUP($C2421,'1.PrepList'!$I$2:$I$1500,'1.PrepList'!$N$2:$N$1500,"")&amp;"",""))</f>
        <v/>
      </c>
      <c r="F2421" s="638" t="str">
        <f>IF($C2421="","",IFERROR(_xlfn.XLOOKUP($C2421,'1.PrepList'!$I$2:$I$1500,'1.PrepList'!$K$2:$K$1500,"")&amp;"",""))</f>
        <v/>
      </c>
      <c r="H2421" s="644" t="str">
        <f>IF($C2421="","",IFERROR(IF(_xlfn.XLOOKUP($C2421,tbl_StartedStatus[Bold ID],tbl_StartedStatus[Started])="Started","Yes",IF(_xlfn.XLOOKUP($C2421,tbl_StartedStatus[Bold ID],tbl_StartedStatus[Started])="No Show","No Show","")),""))</f>
        <v/>
      </c>
    </row>
    <row r="2422" spans="1:8" ht="15" customHeight="1" thickBot="1">
      <c r="A2422" s="38" t="str">
        <f>IF($C2422="","",IFERROR(_xlfn.XLOOKUP($C2422,'1.PrepList'!$I$2:$I$1500,'1.PrepList'!$G$2:$G$1500,"")&amp;"",""))</f>
        <v/>
      </c>
      <c r="B2422" s="638" t="str">
        <f>IF($C2422="","",IFERROR(_xlfn.XLOOKUP($C2422,'1.PrepList'!$I$2:$I$1500,'1.PrepList'!$H$2:$H$1500,"")&amp;"",""))</f>
        <v/>
      </c>
      <c r="D2422" s="638" t="str">
        <f>IF($C2422="","",IFERROR(_xlfn.XLOOKUP($C2422,'1.PrepList'!$I$2:$I$1500,'1.PrepList'!$J$2:$J$1500,"")&amp;"",""))</f>
        <v/>
      </c>
      <c r="E2422" s="638" t="str">
        <f>IF($C2422="","",IFERROR(_xlfn.XLOOKUP($C2422,'1.PrepList'!$I$2:$I$1500,'1.PrepList'!$N$2:$N$1500,"")&amp;"",""))</f>
        <v/>
      </c>
      <c r="F2422" s="638" t="str">
        <f>IF($C2422="","",IFERROR(_xlfn.XLOOKUP($C2422,'1.PrepList'!$I$2:$I$1500,'1.PrepList'!$K$2:$K$1500,"")&amp;"",""))</f>
        <v/>
      </c>
      <c r="H2422" s="644" t="str">
        <f>IF($C2422="","",IFERROR(IF(_xlfn.XLOOKUP($C2422,tbl_StartedStatus[Bold ID],tbl_StartedStatus[Started])="Started","Yes",IF(_xlfn.XLOOKUP($C2422,tbl_StartedStatus[Bold ID],tbl_StartedStatus[Started])="No Show","No Show","")),""))</f>
        <v/>
      </c>
    </row>
    <row r="2423" spans="1:8" ht="15" customHeight="1" thickBot="1">
      <c r="A2423" s="38" t="str">
        <f>IF($C2423="","",IFERROR(_xlfn.XLOOKUP($C2423,'1.PrepList'!$I$2:$I$1500,'1.PrepList'!$G$2:$G$1500,"")&amp;"",""))</f>
        <v/>
      </c>
      <c r="B2423" s="638" t="str">
        <f>IF($C2423="","",IFERROR(_xlfn.XLOOKUP($C2423,'1.PrepList'!$I$2:$I$1500,'1.PrepList'!$H$2:$H$1500,"")&amp;"",""))</f>
        <v/>
      </c>
      <c r="D2423" s="638" t="str">
        <f>IF($C2423="","",IFERROR(_xlfn.XLOOKUP($C2423,'1.PrepList'!$I$2:$I$1500,'1.PrepList'!$J$2:$J$1500,"")&amp;"",""))</f>
        <v/>
      </c>
      <c r="E2423" s="638" t="str">
        <f>IF($C2423="","",IFERROR(_xlfn.XLOOKUP($C2423,'1.PrepList'!$I$2:$I$1500,'1.PrepList'!$N$2:$N$1500,"")&amp;"",""))</f>
        <v/>
      </c>
      <c r="F2423" s="638" t="str">
        <f>IF($C2423="","",IFERROR(_xlfn.XLOOKUP($C2423,'1.PrepList'!$I$2:$I$1500,'1.PrepList'!$K$2:$K$1500,"")&amp;"",""))</f>
        <v/>
      </c>
      <c r="H2423" s="644" t="str">
        <f>IF($C2423="","",IFERROR(IF(_xlfn.XLOOKUP($C2423,tbl_StartedStatus[Bold ID],tbl_StartedStatus[Started])="Started","Yes",IF(_xlfn.XLOOKUP($C2423,tbl_StartedStatus[Bold ID],tbl_StartedStatus[Started])="No Show","No Show","")),""))</f>
        <v/>
      </c>
    </row>
    <row r="2424" spans="1:8" ht="15" customHeight="1" thickBot="1">
      <c r="A2424" s="38" t="str">
        <f>IF($C2424="","",IFERROR(_xlfn.XLOOKUP($C2424,'1.PrepList'!$I$2:$I$1500,'1.PrepList'!$G$2:$G$1500,"")&amp;"",""))</f>
        <v/>
      </c>
      <c r="B2424" s="638" t="str">
        <f>IF($C2424="","",IFERROR(_xlfn.XLOOKUP($C2424,'1.PrepList'!$I$2:$I$1500,'1.PrepList'!$H$2:$H$1500,"")&amp;"",""))</f>
        <v/>
      </c>
      <c r="D2424" s="638" t="str">
        <f>IF($C2424="","",IFERROR(_xlfn.XLOOKUP($C2424,'1.PrepList'!$I$2:$I$1500,'1.PrepList'!$J$2:$J$1500,"")&amp;"",""))</f>
        <v/>
      </c>
      <c r="E2424" s="638" t="str">
        <f>IF($C2424="","",IFERROR(_xlfn.XLOOKUP($C2424,'1.PrepList'!$I$2:$I$1500,'1.PrepList'!$N$2:$N$1500,"")&amp;"",""))</f>
        <v/>
      </c>
      <c r="F2424" s="638" t="str">
        <f>IF($C2424="","",IFERROR(_xlfn.XLOOKUP($C2424,'1.PrepList'!$I$2:$I$1500,'1.PrepList'!$K$2:$K$1500,"")&amp;"",""))</f>
        <v/>
      </c>
      <c r="H2424" s="644" t="str">
        <f>IF($C2424="","",IFERROR(IF(_xlfn.XLOOKUP($C2424,tbl_StartedStatus[Bold ID],tbl_StartedStatus[Started])="Started","Yes",IF(_xlfn.XLOOKUP($C2424,tbl_StartedStatus[Bold ID],tbl_StartedStatus[Started])="No Show","No Show","")),""))</f>
        <v/>
      </c>
    </row>
    <row r="2425" spans="1:8" ht="15" customHeight="1" thickBot="1">
      <c r="A2425" s="38" t="str">
        <f>IF($C2425="","",IFERROR(_xlfn.XLOOKUP($C2425,'1.PrepList'!$I$2:$I$1500,'1.PrepList'!$G$2:$G$1500,"")&amp;"",""))</f>
        <v/>
      </c>
      <c r="B2425" s="638" t="str">
        <f>IF($C2425="","",IFERROR(_xlfn.XLOOKUP($C2425,'1.PrepList'!$I$2:$I$1500,'1.PrepList'!$H$2:$H$1500,"")&amp;"",""))</f>
        <v/>
      </c>
      <c r="D2425" s="638" t="str">
        <f>IF($C2425="","",IFERROR(_xlfn.XLOOKUP($C2425,'1.PrepList'!$I$2:$I$1500,'1.PrepList'!$J$2:$J$1500,"")&amp;"",""))</f>
        <v/>
      </c>
      <c r="E2425" s="638" t="str">
        <f>IF($C2425="","",IFERROR(_xlfn.XLOOKUP($C2425,'1.PrepList'!$I$2:$I$1500,'1.PrepList'!$N$2:$N$1500,"")&amp;"",""))</f>
        <v/>
      </c>
      <c r="F2425" s="638" t="str">
        <f>IF($C2425="","",IFERROR(_xlfn.XLOOKUP($C2425,'1.PrepList'!$I$2:$I$1500,'1.PrepList'!$K$2:$K$1500,"")&amp;"",""))</f>
        <v/>
      </c>
      <c r="H2425" s="644" t="str">
        <f>IF($C2425="","",IFERROR(IF(_xlfn.XLOOKUP($C2425,tbl_StartedStatus[Bold ID],tbl_StartedStatus[Started])="Started","Yes",IF(_xlfn.XLOOKUP($C2425,tbl_StartedStatus[Bold ID],tbl_StartedStatus[Started])="No Show","No Show","")),""))</f>
        <v/>
      </c>
    </row>
    <row r="2426" spans="1:8" ht="15" customHeight="1" thickBot="1">
      <c r="A2426" s="38" t="str">
        <f>IF($C2426="","",IFERROR(_xlfn.XLOOKUP($C2426,'1.PrepList'!$I$2:$I$1500,'1.PrepList'!$G$2:$G$1500,"")&amp;"",""))</f>
        <v/>
      </c>
      <c r="B2426" s="638" t="str">
        <f>IF($C2426="","",IFERROR(_xlfn.XLOOKUP($C2426,'1.PrepList'!$I$2:$I$1500,'1.PrepList'!$H$2:$H$1500,"")&amp;"",""))</f>
        <v/>
      </c>
      <c r="D2426" s="638" t="str">
        <f>IF($C2426="","",IFERROR(_xlfn.XLOOKUP($C2426,'1.PrepList'!$I$2:$I$1500,'1.PrepList'!$J$2:$J$1500,"")&amp;"",""))</f>
        <v/>
      </c>
      <c r="E2426" s="638" t="str">
        <f>IF($C2426="","",IFERROR(_xlfn.XLOOKUP($C2426,'1.PrepList'!$I$2:$I$1500,'1.PrepList'!$N$2:$N$1500,"")&amp;"",""))</f>
        <v/>
      </c>
      <c r="F2426" s="638" t="str">
        <f>IF($C2426="","",IFERROR(_xlfn.XLOOKUP($C2426,'1.PrepList'!$I$2:$I$1500,'1.PrepList'!$K$2:$K$1500,"")&amp;"",""))</f>
        <v/>
      </c>
      <c r="H2426" s="644" t="str">
        <f>IF($C2426="","",IFERROR(IF(_xlfn.XLOOKUP($C2426,tbl_StartedStatus[Bold ID],tbl_StartedStatus[Started])="Started","Yes",IF(_xlfn.XLOOKUP($C2426,tbl_StartedStatus[Bold ID],tbl_StartedStatus[Started])="No Show","No Show","")),""))</f>
        <v/>
      </c>
    </row>
    <row r="2427" spans="1:8" ht="15" customHeight="1" thickBot="1">
      <c r="A2427" s="38" t="str">
        <f>IF($C2427="","",IFERROR(_xlfn.XLOOKUP($C2427,'1.PrepList'!$I$2:$I$1500,'1.PrepList'!$G$2:$G$1500,"")&amp;"",""))</f>
        <v/>
      </c>
      <c r="B2427" s="638" t="str">
        <f>IF($C2427="","",IFERROR(_xlfn.XLOOKUP($C2427,'1.PrepList'!$I$2:$I$1500,'1.PrepList'!$H$2:$H$1500,"")&amp;"",""))</f>
        <v/>
      </c>
      <c r="D2427" s="638" t="str">
        <f>IF($C2427="","",IFERROR(_xlfn.XLOOKUP($C2427,'1.PrepList'!$I$2:$I$1500,'1.PrepList'!$J$2:$J$1500,"")&amp;"",""))</f>
        <v/>
      </c>
      <c r="E2427" s="638" t="str">
        <f>IF($C2427="","",IFERROR(_xlfn.XLOOKUP($C2427,'1.PrepList'!$I$2:$I$1500,'1.PrepList'!$N$2:$N$1500,"")&amp;"",""))</f>
        <v/>
      </c>
      <c r="F2427" s="638" t="str">
        <f>IF($C2427="","",IFERROR(_xlfn.XLOOKUP($C2427,'1.PrepList'!$I$2:$I$1500,'1.PrepList'!$K$2:$K$1500,"")&amp;"",""))</f>
        <v/>
      </c>
      <c r="H2427" s="644" t="str">
        <f>IF($C2427="","",IFERROR(IF(_xlfn.XLOOKUP($C2427,tbl_StartedStatus[Bold ID],tbl_StartedStatus[Started])="Started","Yes",IF(_xlfn.XLOOKUP($C2427,tbl_StartedStatus[Bold ID],tbl_StartedStatus[Started])="No Show","No Show","")),""))</f>
        <v/>
      </c>
    </row>
    <row r="2428" spans="1:8" ht="15" customHeight="1" thickBot="1">
      <c r="A2428" s="38" t="str">
        <f>IF($C2428="","",IFERROR(_xlfn.XLOOKUP($C2428,'1.PrepList'!$I$2:$I$1500,'1.PrepList'!$G$2:$G$1500,"")&amp;"",""))</f>
        <v/>
      </c>
      <c r="B2428" s="638" t="str">
        <f>IF($C2428="","",IFERROR(_xlfn.XLOOKUP($C2428,'1.PrepList'!$I$2:$I$1500,'1.PrepList'!$H$2:$H$1500,"")&amp;"",""))</f>
        <v/>
      </c>
      <c r="D2428" s="638" t="str">
        <f>IF($C2428="","",IFERROR(_xlfn.XLOOKUP($C2428,'1.PrepList'!$I$2:$I$1500,'1.PrepList'!$J$2:$J$1500,"")&amp;"",""))</f>
        <v/>
      </c>
      <c r="E2428" s="638" t="str">
        <f>IF($C2428="","",IFERROR(_xlfn.XLOOKUP($C2428,'1.PrepList'!$I$2:$I$1500,'1.PrepList'!$N$2:$N$1500,"")&amp;"",""))</f>
        <v/>
      </c>
      <c r="F2428" s="638" t="str">
        <f>IF($C2428="","",IFERROR(_xlfn.XLOOKUP($C2428,'1.PrepList'!$I$2:$I$1500,'1.PrepList'!$K$2:$K$1500,"")&amp;"",""))</f>
        <v/>
      </c>
      <c r="H2428" s="644" t="str">
        <f>IF($C2428="","",IFERROR(IF(_xlfn.XLOOKUP($C2428,tbl_StartedStatus[Bold ID],tbl_StartedStatus[Started])="Started","Yes",IF(_xlfn.XLOOKUP($C2428,tbl_StartedStatus[Bold ID],tbl_StartedStatus[Started])="No Show","No Show","")),""))</f>
        <v/>
      </c>
    </row>
    <row r="2429" spans="1:8" ht="15" customHeight="1" thickBot="1">
      <c r="A2429" s="38" t="str">
        <f>IF($C2429="","",IFERROR(_xlfn.XLOOKUP($C2429,'1.PrepList'!$I$2:$I$1500,'1.PrepList'!$G$2:$G$1500,"")&amp;"",""))</f>
        <v/>
      </c>
      <c r="B2429" s="638" t="str">
        <f>IF($C2429="","",IFERROR(_xlfn.XLOOKUP($C2429,'1.PrepList'!$I$2:$I$1500,'1.PrepList'!$H$2:$H$1500,"")&amp;"",""))</f>
        <v/>
      </c>
      <c r="D2429" s="638" t="str">
        <f>IF($C2429="","",IFERROR(_xlfn.XLOOKUP($C2429,'1.PrepList'!$I$2:$I$1500,'1.PrepList'!$J$2:$J$1500,"")&amp;"",""))</f>
        <v/>
      </c>
      <c r="E2429" s="638" t="str">
        <f>IF($C2429="","",IFERROR(_xlfn.XLOOKUP($C2429,'1.PrepList'!$I$2:$I$1500,'1.PrepList'!$N$2:$N$1500,"")&amp;"",""))</f>
        <v/>
      </c>
      <c r="F2429" s="638" t="str">
        <f>IF($C2429="","",IFERROR(_xlfn.XLOOKUP($C2429,'1.PrepList'!$I$2:$I$1500,'1.PrepList'!$K$2:$K$1500,"")&amp;"",""))</f>
        <v/>
      </c>
      <c r="H2429" s="644" t="str">
        <f>IF($C2429="","",IFERROR(IF(_xlfn.XLOOKUP($C2429,tbl_StartedStatus[Bold ID],tbl_StartedStatus[Started])="Started","Yes",IF(_xlfn.XLOOKUP($C2429,tbl_StartedStatus[Bold ID],tbl_StartedStatus[Started])="No Show","No Show","")),""))</f>
        <v/>
      </c>
    </row>
    <row r="2430" spans="1:8" ht="15" customHeight="1" thickBot="1">
      <c r="A2430" s="38" t="str">
        <f>IF($C2430="","",IFERROR(_xlfn.XLOOKUP($C2430,'1.PrepList'!$I$2:$I$1500,'1.PrepList'!$G$2:$G$1500,"")&amp;"",""))</f>
        <v/>
      </c>
      <c r="B2430" s="638" t="str">
        <f>IF($C2430="","",IFERROR(_xlfn.XLOOKUP($C2430,'1.PrepList'!$I$2:$I$1500,'1.PrepList'!$H$2:$H$1500,"")&amp;"",""))</f>
        <v/>
      </c>
      <c r="D2430" s="638" t="str">
        <f>IF($C2430="","",IFERROR(_xlfn.XLOOKUP($C2430,'1.PrepList'!$I$2:$I$1500,'1.PrepList'!$J$2:$J$1500,"")&amp;"",""))</f>
        <v/>
      </c>
      <c r="E2430" s="638" t="str">
        <f>IF($C2430="","",IFERROR(_xlfn.XLOOKUP($C2430,'1.PrepList'!$I$2:$I$1500,'1.PrepList'!$N$2:$N$1500,"")&amp;"",""))</f>
        <v/>
      </c>
      <c r="F2430" s="638" t="str">
        <f>IF($C2430="","",IFERROR(_xlfn.XLOOKUP($C2430,'1.PrepList'!$I$2:$I$1500,'1.PrepList'!$K$2:$K$1500,"")&amp;"",""))</f>
        <v/>
      </c>
      <c r="H2430" s="644" t="str">
        <f>IF($C2430="","",IFERROR(IF(_xlfn.XLOOKUP($C2430,tbl_StartedStatus[Bold ID],tbl_StartedStatus[Started])="Started","Yes",IF(_xlfn.XLOOKUP($C2430,tbl_StartedStatus[Bold ID],tbl_StartedStatus[Started])="No Show","No Show","")),""))</f>
        <v/>
      </c>
    </row>
    <row r="2431" spans="1:8" ht="15" customHeight="1" thickBot="1">
      <c r="A2431" s="38" t="str">
        <f>IF($C2431="","",IFERROR(_xlfn.XLOOKUP($C2431,'1.PrepList'!$I$2:$I$1500,'1.PrepList'!$G$2:$G$1500,"")&amp;"",""))</f>
        <v/>
      </c>
      <c r="B2431" s="638" t="str">
        <f>IF($C2431="","",IFERROR(_xlfn.XLOOKUP($C2431,'1.PrepList'!$I$2:$I$1500,'1.PrepList'!$H$2:$H$1500,"")&amp;"",""))</f>
        <v/>
      </c>
      <c r="D2431" s="638" t="str">
        <f>IF($C2431="","",IFERROR(_xlfn.XLOOKUP($C2431,'1.PrepList'!$I$2:$I$1500,'1.PrepList'!$J$2:$J$1500,"")&amp;"",""))</f>
        <v/>
      </c>
      <c r="E2431" s="638" t="str">
        <f>IF($C2431="","",IFERROR(_xlfn.XLOOKUP($C2431,'1.PrepList'!$I$2:$I$1500,'1.PrepList'!$N$2:$N$1500,"")&amp;"",""))</f>
        <v/>
      </c>
      <c r="F2431" s="638" t="str">
        <f>IF($C2431="","",IFERROR(_xlfn.XLOOKUP($C2431,'1.PrepList'!$I$2:$I$1500,'1.PrepList'!$K$2:$K$1500,"")&amp;"",""))</f>
        <v/>
      </c>
      <c r="H2431" s="644" t="str">
        <f>IF($C2431="","",IFERROR(IF(_xlfn.XLOOKUP($C2431,tbl_StartedStatus[Bold ID],tbl_StartedStatus[Started])="Started","Yes",IF(_xlfn.XLOOKUP($C2431,tbl_StartedStatus[Bold ID],tbl_StartedStatus[Started])="No Show","No Show","")),""))</f>
        <v/>
      </c>
    </row>
    <row r="2432" spans="1:8" ht="15" customHeight="1" thickBot="1">
      <c r="A2432" s="38" t="str">
        <f>IF($C2432="","",IFERROR(_xlfn.XLOOKUP($C2432,'1.PrepList'!$I$2:$I$1500,'1.PrepList'!$G$2:$G$1500,"")&amp;"",""))</f>
        <v/>
      </c>
      <c r="B2432" s="638" t="str">
        <f>IF($C2432="","",IFERROR(_xlfn.XLOOKUP($C2432,'1.PrepList'!$I$2:$I$1500,'1.PrepList'!$H$2:$H$1500,"")&amp;"",""))</f>
        <v/>
      </c>
      <c r="D2432" s="638" t="str">
        <f>IF($C2432="","",IFERROR(_xlfn.XLOOKUP($C2432,'1.PrepList'!$I$2:$I$1500,'1.PrepList'!$J$2:$J$1500,"")&amp;"",""))</f>
        <v/>
      </c>
      <c r="E2432" s="638" t="str">
        <f>IF($C2432="","",IFERROR(_xlfn.XLOOKUP($C2432,'1.PrepList'!$I$2:$I$1500,'1.PrepList'!$N$2:$N$1500,"")&amp;"",""))</f>
        <v/>
      </c>
      <c r="F2432" s="638" t="str">
        <f>IF($C2432="","",IFERROR(_xlfn.XLOOKUP($C2432,'1.PrepList'!$I$2:$I$1500,'1.PrepList'!$K$2:$K$1500,"")&amp;"",""))</f>
        <v/>
      </c>
      <c r="H2432" s="644" t="str">
        <f>IF($C2432="","",IFERROR(IF(_xlfn.XLOOKUP($C2432,tbl_StartedStatus[Bold ID],tbl_StartedStatus[Started])="Started","Yes",IF(_xlfn.XLOOKUP($C2432,tbl_StartedStatus[Bold ID],tbl_StartedStatus[Started])="No Show","No Show","")),""))</f>
        <v/>
      </c>
    </row>
    <row r="2433" spans="1:8" ht="15" customHeight="1" thickBot="1">
      <c r="A2433" s="38" t="str">
        <f>IF($C2433="","",IFERROR(_xlfn.XLOOKUP($C2433,'1.PrepList'!$I$2:$I$1500,'1.PrepList'!$G$2:$G$1500,"")&amp;"",""))</f>
        <v/>
      </c>
      <c r="B2433" s="638" t="str">
        <f>IF($C2433="","",IFERROR(_xlfn.XLOOKUP($C2433,'1.PrepList'!$I$2:$I$1500,'1.PrepList'!$H$2:$H$1500,"")&amp;"",""))</f>
        <v/>
      </c>
      <c r="D2433" s="638" t="str">
        <f>IF($C2433="","",IFERROR(_xlfn.XLOOKUP($C2433,'1.PrepList'!$I$2:$I$1500,'1.PrepList'!$J$2:$J$1500,"")&amp;"",""))</f>
        <v/>
      </c>
      <c r="E2433" s="638" t="str">
        <f>IF($C2433="","",IFERROR(_xlfn.XLOOKUP($C2433,'1.PrepList'!$I$2:$I$1500,'1.PrepList'!$N$2:$N$1500,"")&amp;"",""))</f>
        <v/>
      </c>
      <c r="F2433" s="638" t="str">
        <f>IF($C2433="","",IFERROR(_xlfn.XLOOKUP($C2433,'1.PrepList'!$I$2:$I$1500,'1.PrepList'!$K$2:$K$1500,"")&amp;"",""))</f>
        <v/>
      </c>
      <c r="H2433" s="644" t="str">
        <f>IF($C2433="","",IFERROR(IF(_xlfn.XLOOKUP($C2433,tbl_StartedStatus[Bold ID],tbl_StartedStatus[Started])="Started","Yes",IF(_xlfn.XLOOKUP($C2433,tbl_StartedStatus[Bold ID],tbl_StartedStatus[Started])="No Show","No Show","")),""))</f>
        <v/>
      </c>
    </row>
    <row r="2434" spans="1:8" ht="15" customHeight="1" thickBot="1">
      <c r="A2434" s="38" t="str">
        <f>IF($C2434="","",IFERROR(_xlfn.XLOOKUP($C2434,'1.PrepList'!$I$2:$I$1500,'1.PrepList'!$G$2:$G$1500,"")&amp;"",""))</f>
        <v/>
      </c>
      <c r="B2434" s="638" t="str">
        <f>IF($C2434="","",IFERROR(_xlfn.XLOOKUP($C2434,'1.PrepList'!$I$2:$I$1500,'1.PrepList'!$H$2:$H$1500,"")&amp;"",""))</f>
        <v/>
      </c>
      <c r="D2434" s="638" t="str">
        <f>IF($C2434="","",IFERROR(_xlfn.XLOOKUP($C2434,'1.PrepList'!$I$2:$I$1500,'1.PrepList'!$J$2:$J$1500,"")&amp;"",""))</f>
        <v/>
      </c>
      <c r="E2434" s="638" t="str">
        <f>IF($C2434="","",IFERROR(_xlfn.XLOOKUP($C2434,'1.PrepList'!$I$2:$I$1500,'1.PrepList'!$N$2:$N$1500,"")&amp;"",""))</f>
        <v/>
      </c>
      <c r="F2434" s="638" t="str">
        <f>IF($C2434="","",IFERROR(_xlfn.XLOOKUP($C2434,'1.PrepList'!$I$2:$I$1500,'1.PrepList'!$K$2:$K$1500,"")&amp;"",""))</f>
        <v/>
      </c>
      <c r="H2434" s="644" t="str">
        <f>IF($C2434="","",IFERROR(IF(_xlfn.XLOOKUP($C2434,tbl_StartedStatus[Bold ID],tbl_StartedStatus[Started])="Started","Yes",IF(_xlfn.XLOOKUP($C2434,tbl_StartedStatus[Bold ID],tbl_StartedStatus[Started])="No Show","No Show","")),""))</f>
        <v/>
      </c>
    </row>
    <row r="2435" spans="1:8" ht="15" customHeight="1" thickBot="1">
      <c r="A2435" s="38" t="str">
        <f>IF($C2435="","",IFERROR(_xlfn.XLOOKUP($C2435,'1.PrepList'!$I$2:$I$1500,'1.PrepList'!$G$2:$G$1500,"")&amp;"",""))</f>
        <v/>
      </c>
      <c r="B2435" s="638" t="str">
        <f>IF($C2435="","",IFERROR(_xlfn.XLOOKUP($C2435,'1.PrepList'!$I$2:$I$1500,'1.PrepList'!$H$2:$H$1500,"")&amp;"",""))</f>
        <v/>
      </c>
      <c r="D2435" s="638" t="str">
        <f>IF($C2435="","",IFERROR(_xlfn.XLOOKUP($C2435,'1.PrepList'!$I$2:$I$1500,'1.PrepList'!$J$2:$J$1500,"")&amp;"",""))</f>
        <v/>
      </c>
      <c r="E2435" s="638" t="str">
        <f>IF($C2435="","",IFERROR(_xlfn.XLOOKUP($C2435,'1.PrepList'!$I$2:$I$1500,'1.PrepList'!$N$2:$N$1500,"")&amp;"",""))</f>
        <v/>
      </c>
      <c r="F2435" s="638" t="str">
        <f>IF($C2435="","",IFERROR(_xlfn.XLOOKUP($C2435,'1.PrepList'!$I$2:$I$1500,'1.PrepList'!$K$2:$K$1500,"")&amp;"",""))</f>
        <v/>
      </c>
      <c r="H2435" s="644" t="str">
        <f>IF($C2435="","",IFERROR(IF(_xlfn.XLOOKUP($C2435,tbl_StartedStatus[Bold ID],tbl_StartedStatus[Started])="Started","Yes",IF(_xlfn.XLOOKUP($C2435,tbl_StartedStatus[Bold ID],tbl_StartedStatus[Started])="No Show","No Show","")),""))</f>
        <v/>
      </c>
    </row>
    <row r="2436" spans="1:8" ht="15" customHeight="1" thickBot="1">
      <c r="A2436" s="38" t="str">
        <f>IF($C2436="","",IFERROR(_xlfn.XLOOKUP($C2436,'1.PrepList'!$I$2:$I$1500,'1.PrepList'!$G$2:$G$1500,"")&amp;"",""))</f>
        <v/>
      </c>
      <c r="B2436" s="638" t="str">
        <f>IF($C2436="","",IFERROR(_xlfn.XLOOKUP($C2436,'1.PrepList'!$I$2:$I$1500,'1.PrepList'!$H$2:$H$1500,"")&amp;"",""))</f>
        <v/>
      </c>
      <c r="D2436" s="638" t="str">
        <f>IF($C2436="","",IFERROR(_xlfn.XLOOKUP($C2436,'1.PrepList'!$I$2:$I$1500,'1.PrepList'!$J$2:$J$1500,"")&amp;"",""))</f>
        <v/>
      </c>
      <c r="E2436" s="638" t="str">
        <f>IF($C2436="","",IFERROR(_xlfn.XLOOKUP($C2436,'1.PrepList'!$I$2:$I$1500,'1.PrepList'!$N$2:$N$1500,"")&amp;"",""))</f>
        <v/>
      </c>
      <c r="F2436" s="638" t="str">
        <f>IF($C2436="","",IFERROR(_xlfn.XLOOKUP($C2436,'1.PrepList'!$I$2:$I$1500,'1.PrepList'!$K$2:$K$1500,"")&amp;"",""))</f>
        <v/>
      </c>
      <c r="H2436" s="644" t="str">
        <f>IF($C2436="","",IFERROR(IF(_xlfn.XLOOKUP($C2436,tbl_StartedStatus[Bold ID],tbl_StartedStatus[Started])="Started","Yes",IF(_xlfn.XLOOKUP($C2436,tbl_StartedStatus[Bold ID],tbl_StartedStatus[Started])="No Show","No Show","")),""))</f>
        <v/>
      </c>
    </row>
    <row r="2437" spans="1:8" ht="15" customHeight="1" thickBot="1">
      <c r="A2437" s="38" t="str">
        <f>IF($C2437="","",IFERROR(_xlfn.XLOOKUP($C2437,'1.PrepList'!$I$2:$I$1500,'1.PrepList'!$G$2:$G$1500,"")&amp;"",""))</f>
        <v/>
      </c>
      <c r="B2437" s="638" t="str">
        <f>IF($C2437="","",IFERROR(_xlfn.XLOOKUP($C2437,'1.PrepList'!$I$2:$I$1500,'1.PrepList'!$H$2:$H$1500,"")&amp;"",""))</f>
        <v/>
      </c>
      <c r="D2437" s="638" t="str">
        <f>IF($C2437="","",IFERROR(_xlfn.XLOOKUP($C2437,'1.PrepList'!$I$2:$I$1500,'1.PrepList'!$J$2:$J$1500,"")&amp;"",""))</f>
        <v/>
      </c>
      <c r="E2437" s="638" t="str">
        <f>IF($C2437="","",IFERROR(_xlfn.XLOOKUP($C2437,'1.PrepList'!$I$2:$I$1500,'1.PrepList'!$N$2:$N$1500,"")&amp;"",""))</f>
        <v/>
      </c>
      <c r="F2437" s="638" t="str">
        <f>IF($C2437="","",IFERROR(_xlfn.XLOOKUP($C2437,'1.PrepList'!$I$2:$I$1500,'1.PrepList'!$K$2:$K$1500,"")&amp;"",""))</f>
        <v/>
      </c>
      <c r="H2437" s="644" t="str">
        <f>IF($C2437="","",IFERROR(IF(_xlfn.XLOOKUP($C2437,tbl_StartedStatus[Bold ID],tbl_StartedStatus[Started])="Started","Yes",IF(_xlfn.XLOOKUP($C2437,tbl_StartedStatus[Bold ID],tbl_StartedStatus[Started])="No Show","No Show","")),""))</f>
        <v/>
      </c>
    </row>
    <row r="2438" spans="1:8" ht="15" customHeight="1" thickBot="1">
      <c r="A2438" s="38" t="str">
        <f>IF($C2438="","",IFERROR(_xlfn.XLOOKUP($C2438,'1.PrepList'!$I$2:$I$1500,'1.PrepList'!$G$2:$G$1500,"")&amp;"",""))</f>
        <v/>
      </c>
      <c r="B2438" s="638" t="str">
        <f>IF($C2438="","",IFERROR(_xlfn.XLOOKUP($C2438,'1.PrepList'!$I$2:$I$1500,'1.PrepList'!$H$2:$H$1500,"")&amp;"",""))</f>
        <v/>
      </c>
      <c r="D2438" s="638" t="str">
        <f>IF($C2438="","",IFERROR(_xlfn.XLOOKUP($C2438,'1.PrepList'!$I$2:$I$1500,'1.PrepList'!$J$2:$J$1500,"")&amp;"",""))</f>
        <v/>
      </c>
      <c r="E2438" s="638" t="str">
        <f>IF($C2438="","",IFERROR(_xlfn.XLOOKUP($C2438,'1.PrepList'!$I$2:$I$1500,'1.PrepList'!$N$2:$N$1500,"")&amp;"",""))</f>
        <v/>
      </c>
      <c r="F2438" s="638" t="str">
        <f>IF($C2438="","",IFERROR(_xlfn.XLOOKUP($C2438,'1.PrepList'!$I$2:$I$1500,'1.PrepList'!$K$2:$K$1500,"")&amp;"",""))</f>
        <v/>
      </c>
      <c r="H2438" s="644" t="str">
        <f>IF($C2438="","",IFERROR(IF(_xlfn.XLOOKUP($C2438,tbl_StartedStatus[Bold ID],tbl_StartedStatus[Started])="Started","Yes",IF(_xlfn.XLOOKUP($C2438,tbl_StartedStatus[Bold ID],tbl_StartedStatus[Started])="No Show","No Show","")),""))</f>
        <v/>
      </c>
    </row>
    <row r="2439" spans="1:8" ht="15" customHeight="1" thickBot="1">
      <c r="A2439" s="38" t="str">
        <f>IF($C2439="","",IFERROR(_xlfn.XLOOKUP($C2439,'1.PrepList'!$I$2:$I$1500,'1.PrepList'!$G$2:$G$1500,"")&amp;"",""))</f>
        <v/>
      </c>
      <c r="B2439" s="638" t="str">
        <f>IF($C2439="","",IFERROR(_xlfn.XLOOKUP($C2439,'1.PrepList'!$I$2:$I$1500,'1.PrepList'!$H$2:$H$1500,"")&amp;"",""))</f>
        <v/>
      </c>
      <c r="D2439" s="638" t="str">
        <f>IF($C2439="","",IFERROR(_xlfn.XLOOKUP($C2439,'1.PrepList'!$I$2:$I$1500,'1.PrepList'!$J$2:$J$1500,"")&amp;"",""))</f>
        <v/>
      </c>
      <c r="E2439" s="638" t="str">
        <f>IF($C2439="","",IFERROR(_xlfn.XLOOKUP($C2439,'1.PrepList'!$I$2:$I$1500,'1.PrepList'!$N$2:$N$1500,"")&amp;"",""))</f>
        <v/>
      </c>
      <c r="F2439" s="638" t="str">
        <f>IF($C2439="","",IFERROR(_xlfn.XLOOKUP($C2439,'1.PrepList'!$I$2:$I$1500,'1.PrepList'!$K$2:$K$1500,"")&amp;"",""))</f>
        <v/>
      </c>
      <c r="H2439" s="644" t="str">
        <f>IF($C2439="","",IFERROR(IF(_xlfn.XLOOKUP($C2439,tbl_StartedStatus[Bold ID],tbl_StartedStatus[Started])="Started","Yes",IF(_xlfn.XLOOKUP($C2439,tbl_StartedStatus[Bold ID],tbl_StartedStatus[Started])="No Show","No Show","")),""))</f>
        <v/>
      </c>
    </row>
    <row r="2440" spans="1:8" ht="15" customHeight="1" thickBot="1">
      <c r="A2440" s="38" t="str">
        <f>IF($C2440="","",IFERROR(_xlfn.XLOOKUP($C2440,'1.PrepList'!$I$2:$I$1500,'1.PrepList'!$G$2:$G$1500,"")&amp;"",""))</f>
        <v/>
      </c>
      <c r="B2440" s="638" t="str">
        <f>IF($C2440="","",IFERROR(_xlfn.XLOOKUP($C2440,'1.PrepList'!$I$2:$I$1500,'1.PrepList'!$H$2:$H$1500,"")&amp;"",""))</f>
        <v/>
      </c>
      <c r="D2440" s="638" t="str">
        <f>IF($C2440="","",IFERROR(_xlfn.XLOOKUP($C2440,'1.PrepList'!$I$2:$I$1500,'1.PrepList'!$J$2:$J$1500,"")&amp;"",""))</f>
        <v/>
      </c>
      <c r="E2440" s="638" t="str">
        <f>IF($C2440="","",IFERROR(_xlfn.XLOOKUP($C2440,'1.PrepList'!$I$2:$I$1500,'1.PrepList'!$N$2:$N$1500,"")&amp;"",""))</f>
        <v/>
      </c>
      <c r="F2440" s="638" t="str">
        <f>IF($C2440="","",IFERROR(_xlfn.XLOOKUP($C2440,'1.PrepList'!$I$2:$I$1500,'1.PrepList'!$K$2:$K$1500,"")&amp;"",""))</f>
        <v/>
      </c>
      <c r="H2440" s="644" t="str">
        <f>IF($C2440="","",IFERROR(IF(_xlfn.XLOOKUP($C2440,tbl_StartedStatus[Bold ID],tbl_StartedStatus[Started])="Started","Yes",IF(_xlfn.XLOOKUP($C2440,tbl_StartedStatus[Bold ID],tbl_StartedStatus[Started])="No Show","No Show","")),""))</f>
        <v/>
      </c>
    </row>
    <row r="2441" spans="1:8" ht="15" customHeight="1" thickBot="1">
      <c r="A2441" s="38" t="str">
        <f>IF($C2441="","",IFERROR(_xlfn.XLOOKUP($C2441,'1.PrepList'!$I$2:$I$1500,'1.PrepList'!$G$2:$G$1500,"")&amp;"",""))</f>
        <v/>
      </c>
      <c r="B2441" s="638" t="str">
        <f>IF($C2441="","",IFERROR(_xlfn.XLOOKUP($C2441,'1.PrepList'!$I$2:$I$1500,'1.PrepList'!$H$2:$H$1500,"")&amp;"",""))</f>
        <v/>
      </c>
      <c r="D2441" s="638" t="str">
        <f>IF($C2441="","",IFERROR(_xlfn.XLOOKUP($C2441,'1.PrepList'!$I$2:$I$1500,'1.PrepList'!$J$2:$J$1500,"")&amp;"",""))</f>
        <v/>
      </c>
      <c r="E2441" s="638" t="str">
        <f>IF($C2441="","",IFERROR(_xlfn.XLOOKUP($C2441,'1.PrepList'!$I$2:$I$1500,'1.PrepList'!$N$2:$N$1500,"")&amp;"",""))</f>
        <v/>
      </c>
      <c r="F2441" s="638" t="str">
        <f>IF($C2441="","",IFERROR(_xlfn.XLOOKUP($C2441,'1.PrepList'!$I$2:$I$1500,'1.PrepList'!$K$2:$K$1500,"")&amp;"",""))</f>
        <v/>
      </c>
      <c r="H2441" s="644" t="str">
        <f>IF($C2441="","",IFERROR(IF(_xlfn.XLOOKUP($C2441,tbl_StartedStatus[Bold ID],tbl_StartedStatus[Started])="Started","Yes",IF(_xlfn.XLOOKUP($C2441,tbl_StartedStatus[Bold ID],tbl_StartedStatus[Started])="No Show","No Show","")),""))</f>
        <v/>
      </c>
    </row>
    <row r="2442" spans="1:8" ht="15" customHeight="1" thickBot="1">
      <c r="A2442" s="38" t="str">
        <f>IF($C2442="","",IFERROR(_xlfn.XLOOKUP($C2442,'1.PrepList'!$I$2:$I$1500,'1.PrepList'!$G$2:$G$1500,"")&amp;"",""))</f>
        <v/>
      </c>
      <c r="B2442" s="638" t="str">
        <f>IF($C2442="","",IFERROR(_xlfn.XLOOKUP($C2442,'1.PrepList'!$I$2:$I$1500,'1.PrepList'!$H$2:$H$1500,"")&amp;"",""))</f>
        <v/>
      </c>
      <c r="D2442" s="638" t="str">
        <f>IF($C2442="","",IFERROR(_xlfn.XLOOKUP($C2442,'1.PrepList'!$I$2:$I$1500,'1.PrepList'!$J$2:$J$1500,"")&amp;"",""))</f>
        <v/>
      </c>
      <c r="E2442" s="638" t="str">
        <f>IF($C2442="","",IFERROR(_xlfn.XLOOKUP($C2442,'1.PrepList'!$I$2:$I$1500,'1.PrepList'!$N$2:$N$1500,"")&amp;"",""))</f>
        <v/>
      </c>
      <c r="F2442" s="638" t="str">
        <f>IF($C2442="","",IFERROR(_xlfn.XLOOKUP($C2442,'1.PrepList'!$I$2:$I$1500,'1.PrepList'!$K$2:$K$1500,"")&amp;"",""))</f>
        <v/>
      </c>
      <c r="H2442" s="644" t="str">
        <f>IF($C2442="","",IFERROR(IF(_xlfn.XLOOKUP($C2442,tbl_StartedStatus[Bold ID],tbl_StartedStatus[Started])="Started","Yes",IF(_xlfn.XLOOKUP($C2442,tbl_StartedStatus[Bold ID],tbl_StartedStatus[Started])="No Show","No Show","")),""))</f>
        <v/>
      </c>
    </row>
    <row r="2443" spans="1:8" ht="15" customHeight="1" thickBot="1">
      <c r="A2443" s="38" t="str">
        <f>IF($C2443="","",IFERROR(_xlfn.XLOOKUP($C2443,'1.PrepList'!$I$2:$I$1500,'1.PrepList'!$G$2:$G$1500,"")&amp;"",""))</f>
        <v/>
      </c>
      <c r="B2443" s="638" t="str">
        <f>IF($C2443="","",IFERROR(_xlfn.XLOOKUP($C2443,'1.PrepList'!$I$2:$I$1500,'1.PrepList'!$H$2:$H$1500,"")&amp;"",""))</f>
        <v/>
      </c>
      <c r="D2443" s="638" t="str">
        <f>IF($C2443="","",IFERROR(_xlfn.XLOOKUP($C2443,'1.PrepList'!$I$2:$I$1500,'1.PrepList'!$J$2:$J$1500,"")&amp;"",""))</f>
        <v/>
      </c>
      <c r="E2443" s="638" t="str">
        <f>IF($C2443="","",IFERROR(_xlfn.XLOOKUP($C2443,'1.PrepList'!$I$2:$I$1500,'1.PrepList'!$N$2:$N$1500,"")&amp;"",""))</f>
        <v/>
      </c>
      <c r="F2443" s="638" t="str">
        <f>IF($C2443="","",IFERROR(_xlfn.XLOOKUP($C2443,'1.PrepList'!$I$2:$I$1500,'1.PrepList'!$K$2:$K$1500,"")&amp;"",""))</f>
        <v/>
      </c>
      <c r="H2443" s="644" t="str">
        <f>IF($C2443="","",IFERROR(IF(_xlfn.XLOOKUP($C2443,tbl_StartedStatus[Bold ID],tbl_StartedStatus[Started])="Started","Yes",IF(_xlfn.XLOOKUP($C2443,tbl_StartedStatus[Bold ID],tbl_StartedStatus[Started])="No Show","No Show","")),""))</f>
        <v/>
      </c>
    </row>
    <row r="2444" spans="1:8" ht="15" customHeight="1" thickBot="1">
      <c r="A2444" s="38" t="str">
        <f>IF($C2444="","",IFERROR(_xlfn.XLOOKUP($C2444,'1.PrepList'!$I$2:$I$1500,'1.PrepList'!$G$2:$G$1500,"")&amp;"",""))</f>
        <v/>
      </c>
      <c r="B2444" s="638" t="str">
        <f>IF($C2444="","",IFERROR(_xlfn.XLOOKUP($C2444,'1.PrepList'!$I$2:$I$1500,'1.PrepList'!$H$2:$H$1500,"")&amp;"",""))</f>
        <v/>
      </c>
      <c r="D2444" s="638" t="str">
        <f>IF($C2444="","",IFERROR(_xlfn.XLOOKUP($C2444,'1.PrepList'!$I$2:$I$1500,'1.PrepList'!$J$2:$J$1500,"")&amp;"",""))</f>
        <v/>
      </c>
      <c r="E2444" s="638" t="str">
        <f>IF($C2444="","",IFERROR(_xlfn.XLOOKUP($C2444,'1.PrepList'!$I$2:$I$1500,'1.PrepList'!$N$2:$N$1500,"")&amp;"",""))</f>
        <v/>
      </c>
      <c r="F2444" s="638" t="str">
        <f>IF($C2444="","",IFERROR(_xlfn.XLOOKUP($C2444,'1.PrepList'!$I$2:$I$1500,'1.PrepList'!$K$2:$K$1500,"")&amp;"",""))</f>
        <v/>
      </c>
      <c r="H2444" s="644" t="str">
        <f>IF($C2444="","",IFERROR(IF(_xlfn.XLOOKUP($C2444,tbl_StartedStatus[Bold ID],tbl_StartedStatus[Started])="Started","Yes",IF(_xlfn.XLOOKUP($C2444,tbl_StartedStatus[Bold ID],tbl_StartedStatus[Started])="No Show","No Show","")),""))</f>
        <v/>
      </c>
    </row>
    <row r="2445" spans="1:8" ht="15" customHeight="1" thickBot="1">
      <c r="A2445" s="38" t="str">
        <f>IF($C2445="","",IFERROR(_xlfn.XLOOKUP($C2445,'1.PrepList'!$I$2:$I$1500,'1.PrepList'!$G$2:$G$1500,"")&amp;"",""))</f>
        <v/>
      </c>
      <c r="B2445" s="638" t="str">
        <f>IF($C2445="","",IFERROR(_xlfn.XLOOKUP($C2445,'1.PrepList'!$I$2:$I$1500,'1.PrepList'!$H$2:$H$1500,"")&amp;"",""))</f>
        <v/>
      </c>
      <c r="D2445" s="638" t="str">
        <f>IF($C2445="","",IFERROR(_xlfn.XLOOKUP($C2445,'1.PrepList'!$I$2:$I$1500,'1.PrepList'!$J$2:$J$1500,"")&amp;"",""))</f>
        <v/>
      </c>
      <c r="E2445" s="638" t="str">
        <f>IF($C2445="","",IFERROR(_xlfn.XLOOKUP($C2445,'1.PrepList'!$I$2:$I$1500,'1.PrepList'!$N$2:$N$1500,"")&amp;"",""))</f>
        <v/>
      </c>
      <c r="F2445" s="638" t="str">
        <f>IF($C2445="","",IFERROR(_xlfn.XLOOKUP($C2445,'1.PrepList'!$I$2:$I$1500,'1.PrepList'!$K$2:$K$1500,"")&amp;"",""))</f>
        <v/>
      </c>
      <c r="H2445" s="644" t="str">
        <f>IF($C2445="","",IFERROR(IF(_xlfn.XLOOKUP($C2445,tbl_StartedStatus[Bold ID],tbl_StartedStatus[Started])="Started","Yes",IF(_xlfn.XLOOKUP($C2445,tbl_StartedStatus[Bold ID],tbl_StartedStatus[Started])="No Show","No Show","")),""))</f>
        <v/>
      </c>
    </row>
    <row r="2446" spans="1:8" ht="15" customHeight="1" thickBot="1">
      <c r="A2446" s="38" t="str">
        <f>IF($C2446="","",IFERROR(_xlfn.XLOOKUP($C2446,'1.PrepList'!$I$2:$I$1500,'1.PrepList'!$G$2:$G$1500,"")&amp;"",""))</f>
        <v/>
      </c>
      <c r="B2446" s="638" t="str">
        <f>IF($C2446="","",IFERROR(_xlfn.XLOOKUP($C2446,'1.PrepList'!$I$2:$I$1500,'1.PrepList'!$H$2:$H$1500,"")&amp;"",""))</f>
        <v/>
      </c>
      <c r="D2446" s="638" t="str">
        <f>IF($C2446="","",IFERROR(_xlfn.XLOOKUP($C2446,'1.PrepList'!$I$2:$I$1500,'1.PrepList'!$J$2:$J$1500,"")&amp;"",""))</f>
        <v/>
      </c>
      <c r="E2446" s="638" t="str">
        <f>IF($C2446="","",IFERROR(_xlfn.XLOOKUP($C2446,'1.PrepList'!$I$2:$I$1500,'1.PrepList'!$N$2:$N$1500,"")&amp;"",""))</f>
        <v/>
      </c>
      <c r="F2446" s="638" t="str">
        <f>IF($C2446="","",IFERROR(_xlfn.XLOOKUP($C2446,'1.PrepList'!$I$2:$I$1500,'1.PrepList'!$K$2:$K$1500,"")&amp;"",""))</f>
        <v/>
      </c>
      <c r="H2446" s="644" t="str">
        <f>IF($C2446="","",IFERROR(IF(_xlfn.XLOOKUP($C2446,tbl_StartedStatus[Bold ID],tbl_StartedStatus[Started])="Started","Yes",IF(_xlfn.XLOOKUP($C2446,tbl_StartedStatus[Bold ID],tbl_StartedStatus[Started])="No Show","No Show","")),""))</f>
        <v/>
      </c>
    </row>
    <row r="2447" spans="1:8" ht="15" customHeight="1" thickBot="1">
      <c r="A2447" s="38" t="str">
        <f>IF($C2447="","",IFERROR(_xlfn.XLOOKUP($C2447,'1.PrepList'!$I$2:$I$1500,'1.PrepList'!$G$2:$G$1500,"")&amp;"",""))</f>
        <v/>
      </c>
      <c r="B2447" s="638" t="str">
        <f>IF($C2447="","",IFERROR(_xlfn.XLOOKUP($C2447,'1.PrepList'!$I$2:$I$1500,'1.PrepList'!$H$2:$H$1500,"")&amp;"",""))</f>
        <v/>
      </c>
      <c r="D2447" s="638" t="str">
        <f>IF($C2447="","",IFERROR(_xlfn.XLOOKUP($C2447,'1.PrepList'!$I$2:$I$1500,'1.PrepList'!$J$2:$J$1500,"")&amp;"",""))</f>
        <v/>
      </c>
      <c r="E2447" s="638" t="str">
        <f>IF($C2447="","",IFERROR(_xlfn.XLOOKUP($C2447,'1.PrepList'!$I$2:$I$1500,'1.PrepList'!$N$2:$N$1500,"")&amp;"",""))</f>
        <v/>
      </c>
      <c r="F2447" s="638" t="str">
        <f>IF($C2447="","",IFERROR(_xlfn.XLOOKUP($C2447,'1.PrepList'!$I$2:$I$1500,'1.PrepList'!$K$2:$K$1500,"")&amp;"",""))</f>
        <v/>
      </c>
      <c r="H2447" s="644" t="str">
        <f>IF($C2447="","",IFERROR(IF(_xlfn.XLOOKUP($C2447,tbl_StartedStatus[Bold ID],tbl_StartedStatus[Started])="Started","Yes",IF(_xlfn.XLOOKUP($C2447,tbl_StartedStatus[Bold ID],tbl_StartedStatus[Started])="No Show","No Show","")),""))</f>
        <v/>
      </c>
    </row>
    <row r="2448" spans="1:8" ht="15" customHeight="1" thickBot="1">
      <c r="A2448" s="38" t="str">
        <f>IF($C2448="","",IFERROR(_xlfn.XLOOKUP($C2448,'1.PrepList'!$I$2:$I$1500,'1.PrepList'!$G$2:$G$1500,"")&amp;"",""))</f>
        <v/>
      </c>
      <c r="B2448" s="638" t="str">
        <f>IF($C2448="","",IFERROR(_xlfn.XLOOKUP($C2448,'1.PrepList'!$I$2:$I$1500,'1.PrepList'!$H$2:$H$1500,"")&amp;"",""))</f>
        <v/>
      </c>
      <c r="D2448" s="638" t="str">
        <f>IF($C2448="","",IFERROR(_xlfn.XLOOKUP($C2448,'1.PrepList'!$I$2:$I$1500,'1.PrepList'!$J$2:$J$1500,"")&amp;"",""))</f>
        <v/>
      </c>
      <c r="E2448" s="638" t="str">
        <f>IF($C2448="","",IFERROR(_xlfn.XLOOKUP($C2448,'1.PrepList'!$I$2:$I$1500,'1.PrepList'!$N$2:$N$1500,"")&amp;"",""))</f>
        <v/>
      </c>
      <c r="F2448" s="638" t="str">
        <f>IF($C2448="","",IFERROR(_xlfn.XLOOKUP($C2448,'1.PrepList'!$I$2:$I$1500,'1.PrepList'!$K$2:$K$1500,"")&amp;"",""))</f>
        <v/>
      </c>
      <c r="H2448" s="644" t="str">
        <f>IF($C2448="","",IFERROR(IF(_xlfn.XLOOKUP($C2448,tbl_StartedStatus[Bold ID],tbl_StartedStatus[Started])="Started","Yes",IF(_xlfn.XLOOKUP($C2448,tbl_StartedStatus[Bold ID],tbl_StartedStatus[Started])="No Show","No Show","")),""))</f>
        <v/>
      </c>
    </row>
    <row r="2449" spans="1:8" ht="15" customHeight="1" thickBot="1">
      <c r="A2449" s="38" t="str">
        <f>IF($C2449="","",IFERROR(_xlfn.XLOOKUP($C2449,'1.PrepList'!$I$2:$I$1500,'1.PrepList'!$G$2:$G$1500,"")&amp;"",""))</f>
        <v/>
      </c>
      <c r="B2449" s="638" t="str">
        <f>IF($C2449="","",IFERROR(_xlfn.XLOOKUP($C2449,'1.PrepList'!$I$2:$I$1500,'1.PrepList'!$H$2:$H$1500,"")&amp;"",""))</f>
        <v/>
      </c>
      <c r="D2449" s="638" t="str">
        <f>IF($C2449="","",IFERROR(_xlfn.XLOOKUP($C2449,'1.PrepList'!$I$2:$I$1500,'1.PrepList'!$J$2:$J$1500,"")&amp;"",""))</f>
        <v/>
      </c>
      <c r="E2449" s="638" t="str">
        <f>IF($C2449="","",IFERROR(_xlfn.XLOOKUP($C2449,'1.PrepList'!$I$2:$I$1500,'1.PrepList'!$N$2:$N$1500,"")&amp;"",""))</f>
        <v/>
      </c>
      <c r="F2449" s="638" t="str">
        <f>IF($C2449="","",IFERROR(_xlfn.XLOOKUP($C2449,'1.PrepList'!$I$2:$I$1500,'1.PrepList'!$K$2:$K$1500,"")&amp;"",""))</f>
        <v/>
      </c>
      <c r="H2449" s="644" t="str">
        <f>IF($C2449="","",IFERROR(IF(_xlfn.XLOOKUP($C2449,tbl_StartedStatus[Bold ID],tbl_StartedStatus[Started])="Started","Yes",IF(_xlfn.XLOOKUP($C2449,tbl_StartedStatus[Bold ID],tbl_StartedStatus[Started])="No Show","No Show","")),""))</f>
        <v/>
      </c>
    </row>
    <row r="2450" spans="1:8" ht="15" customHeight="1" thickBot="1">
      <c r="A2450" s="38" t="str">
        <f>IF($C2450="","",IFERROR(_xlfn.XLOOKUP($C2450,'1.PrepList'!$I$2:$I$1500,'1.PrepList'!$G$2:$G$1500,"")&amp;"",""))</f>
        <v/>
      </c>
      <c r="B2450" s="638" t="str">
        <f>IF($C2450="","",IFERROR(_xlfn.XLOOKUP($C2450,'1.PrepList'!$I$2:$I$1500,'1.PrepList'!$H$2:$H$1500,"")&amp;"",""))</f>
        <v/>
      </c>
      <c r="D2450" s="638" t="str">
        <f>IF($C2450="","",IFERROR(_xlfn.XLOOKUP($C2450,'1.PrepList'!$I$2:$I$1500,'1.PrepList'!$J$2:$J$1500,"")&amp;"",""))</f>
        <v/>
      </c>
      <c r="E2450" s="638" t="str">
        <f>IF($C2450="","",IFERROR(_xlfn.XLOOKUP($C2450,'1.PrepList'!$I$2:$I$1500,'1.PrepList'!$N$2:$N$1500,"")&amp;"",""))</f>
        <v/>
      </c>
      <c r="F2450" s="638" t="str">
        <f>IF($C2450="","",IFERROR(_xlfn.XLOOKUP($C2450,'1.PrepList'!$I$2:$I$1500,'1.PrepList'!$K$2:$K$1500,"")&amp;"",""))</f>
        <v/>
      </c>
      <c r="H2450" s="644" t="str">
        <f>IF($C2450="","",IFERROR(IF(_xlfn.XLOOKUP($C2450,tbl_StartedStatus[Bold ID],tbl_StartedStatus[Started])="Started","Yes",IF(_xlfn.XLOOKUP($C2450,tbl_StartedStatus[Bold ID],tbl_StartedStatus[Started])="No Show","No Show","")),""))</f>
        <v/>
      </c>
    </row>
    <row r="2451" spans="1:8" ht="15" customHeight="1" thickBot="1">
      <c r="A2451" s="38" t="str">
        <f>IF($C2451="","",IFERROR(_xlfn.XLOOKUP($C2451,'1.PrepList'!$I$2:$I$1500,'1.PrepList'!$G$2:$G$1500,"")&amp;"",""))</f>
        <v/>
      </c>
      <c r="B2451" s="638" t="str">
        <f>IF($C2451="","",IFERROR(_xlfn.XLOOKUP($C2451,'1.PrepList'!$I$2:$I$1500,'1.PrepList'!$H$2:$H$1500,"")&amp;"",""))</f>
        <v/>
      </c>
      <c r="D2451" s="638" t="str">
        <f>IF($C2451="","",IFERROR(_xlfn.XLOOKUP($C2451,'1.PrepList'!$I$2:$I$1500,'1.PrepList'!$J$2:$J$1500,"")&amp;"",""))</f>
        <v/>
      </c>
      <c r="E2451" s="638" t="str">
        <f>IF($C2451="","",IFERROR(_xlfn.XLOOKUP($C2451,'1.PrepList'!$I$2:$I$1500,'1.PrepList'!$N$2:$N$1500,"")&amp;"",""))</f>
        <v/>
      </c>
      <c r="F2451" s="638" t="str">
        <f>IF($C2451="","",IFERROR(_xlfn.XLOOKUP($C2451,'1.PrepList'!$I$2:$I$1500,'1.PrepList'!$K$2:$K$1500,"")&amp;"",""))</f>
        <v/>
      </c>
      <c r="H2451" s="644" t="str">
        <f>IF($C2451="","",IFERROR(IF(_xlfn.XLOOKUP($C2451,tbl_StartedStatus[Bold ID],tbl_StartedStatus[Started])="Started","Yes",IF(_xlfn.XLOOKUP($C2451,tbl_StartedStatus[Bold ID],tbl_StartedStatus[Started])="No Show","No Show","")),""))</f>
        <v/>
      </c>
    </row>
    <row r="2452" spans="1:8" ht="15" customHeight="1" thickBot="1">
      <c r="A2452" s="38" t="str">
        <f>IF($C2452="","",IFERROR(_xlfn.XLOOKUP($C2452,'1.PrepList'!$I$2:$I$1500,'1.PrepList'!$G$2:$G$1500,"")&amp;"",""))</f>
        <v/>
      </c>
      <c r="B2452" s="638" t="str">
        <f>IF($C2452="","",IFERROR(_xlfn.XLOOKUP($C2452,'1.PrepList'!$I$2:$I$1500,'1.PrepList'!$H$2:$H$1500,"")&amp;"",""))</f>
        <v/>
      </c>
      <c r="D2452" s="638" t="str">
        <f>IF($C2452="","",IFERROR(_xlfn.XLOOKUP($C2452,'1.PrepList'!$I$2:$I$1500,'1.PrepList'!$J$2:$J$1500,"")&amp;"",""))</f>
        <v/>
      </c>
      <c r="E2452" s="638" t="str">
        <f>IF($C2452="","",IFERROR(_xlfn.XLOOKUP($C2452,'1.PrepList'!$I$2:$I$1500,'1.PrepList'!$N$2:$N$1500,"")&amp;"",""))</f>
        <v/>
      </c>
      <c r="F2452" s="638" t="str">
        <f>IF($C2452="","",IFERROR(_xlfn.XLOOKUP($C2452,'1.PrepList'!$I$2:$I$1500,'1.PrepList'!$K$2:$K$1500,"")&amp;"",""))</f>
        <v/>
      </c>
      <c r="H2452" s="644" t="str">
        <f>IF($C2452="","",IFERROR(IF(_xlfn.XLOOKUP($C2452,tbl_StartedStatus[Bold ID],tbl_StartedStatus[Started])="Started","Yes",IF(_xlfn.XLOOKUP($C2452,tbl_StartedStatus[Bold ID],tbl_StartedStatus[Started])="No Show","No Show","")),""))</f>
        <v/>
      </c>
    </row>
    <row r="2453" spans="1:8" ht="15" customHeight="1" thickBot="1">
      <c r="A2453" s="38" t="str">
        <f>IF($C2453="","",IFERROR(_xlfn.XLOOKUP($C2453,'1.PrepList'!$I$2:$I$1500,'1.PrepList'!$G$2:$G$1500,"")&amp;"",""))</f>
        <v/>
      </c>
      <c r="B2453" s="638" t="str">
        <f>IF($C2453="","",IFERROR(_xlfn.XLOOKUP($C2453,'1.PrepList'!$I$2:$I$1500,'1.PrepList'!$H$2:$H$1500,"")&amp;"",""))</f>
        <v/>
      </c>
      <c r="D2453" s="638" t="str">
        <f>IF($C2453="","",IFERROR(_xlfn.XLOOKUP($C2453,'1.PrepList'!$I$2:$I$1500,'1.PrepList'!$J$2:$J$1500,"")&amp;"",""))</f>
        <v/>
      </c>
      <c r="E2453" s="638" t="str">
        <f>IF($C2453="","",IFERROR(_xlfn.XLOOKUP($C2453,'1.PrepList'!$I$2:$I$1500,'1.PrepList'!$N$2:$N$1500,"")&amp;"",""))</f>
        <v/>
      </c>
      <c r="F2453" s="638" t="str">
        <f>IF($C2453="","",IFERROR(_xlfn.XLOOKUP($C2453,'1.PrepList'!$I$2:$I$1500,'1.PrepList'!$K$2:$K$1500,"")&amp;"",""))</f>
        <v/>
      </c>
      <c r="H2453" s="644" t="str">
        <f>IF($C2453="","",IFERROR(IF(_xlfn.XLOOKUP($C2453,tbl_StartedStatus[Bold ID],tbl_StartedStatus[Started])="Started","Yes",IF(_xlfn.XLOOKUP($C2453,tbl_StartedStatus[Bold ID],tbl_StartedStatus[Started])="No Show","No Show","")),""))</f>
        <v/>
      </c>
    </row>
    <row r="2454" spans="1:8" ht="15" customHeight="1" thickBot="1">
      <c r="A2454" s="38" t="str">
        <f>IF($C2454="","",IFERROR(_xlfn.XLOOKUP($C2454,'1.PrepList'!$I$2:$I$1500,'1.PrepList'!$G$2:$G$1500,"")&amp;"",""))</f>
        <v/>
      </c>
      <c r="B2454" s="638" t="str">
        <f>IF($C2454="","",IFERROR(_xlfn.XLOOKUP($C2454,'1.PrepList'!$I$2:$I$1500,'1.PrepList'!$H$2:$H$1500,"")&amp;"",""))</f>
        <v/>
      </c>
      <c r="D2454" s="638" t="str">
        <f>IF($C2454="","",IFERROR(_xlfn.XLOOKUP($C2454,'1.PrepList'!$I$2:$I$1500,'1.PrepList'!$J$2:$J$1500,"")&amp;"",""))</f>
        <v/>
      </c>
      <c r="E2454" s="638" t="str">
        <f>IF($C2454="","",IFERROR(_xlfn.XLOOKUP($C2454,'1.PrepList'!$I$2:$I$1500,'1.PrepList'!$N$2:$N$1500,"")&amp;"",""))</f>
        <v/>
      </c>
      <c r="F2454" s="638" t="str">
        <f>IF($C2454="","",IFERROR(_xlfn.XLOOKUP($C2454,'1.PrepList'!$I$2:$I$1500,'1.PrepList'!$K$2:$K$1500,"")&amp;"",""))</f>
        <v/>
      </c>
      <c r="H2454" s="644" t="str">
        <f>IF($C2454="","",IFERROR(IF(_xlfn.XLOOKUP($C2454,tbl_StartedStatus[Bold ID],tbl_StartedStatus[Started])="Started","Yes",IF(_xlfn.XLOOKUP($C2454,tbl_StartedStatus[Bold ID],tbl_StartedStatus[Started])="No Show","No Show","")),""))</f>
        <v/>
      </c>
    </row>
    <row r="2455" spans="1:8" ht="15" customHeight="1" thickBot="1">
      <c r="A2455" s="38" t="str">
        <f>IF($C2455="","",IFERROR(_xlfn.XLOOKUP($C2455,'1.PrepList'!$I$2:$I$1500,'1.PrepList'!$G$2:$G$1500,"")&amp;"",""))</f>
        <v/>
      </c>
      <c r="B2455" s="638" t="str">
        <f>IF($C2455="","",IFERROR(_xlfn.XLOOKUP($C2455,'1.PrepList'!$I$2:$I$1500,'1.PrepList'!$H$2:$H$1500,"")&amp;"",""))</f>
        <v/>
      </c>
      <c r="D2455" s="638" t="str">
        <f>IF($C2455="","",IFERROR(_xlfn.XLOOKUP($C2455,'1.PrepList'!$I$2:$I$1500,'1.PrepList'!$J$2:$J$1500,"")&amp;"",""))</f>
        <v/>
      </c>
      <c r="E2455" s="638" t="str">
        <f>IF($C2455="","",IFERROR(_xlfn.XLOOKUP($C2455,'1.PrepList'!$I$2:$I$1500,'1.PrepList'!$N$2:$N$1500,"")&amp;"",""))</f>
        <v/>
      </c>
      <c r="F2455" s="638" t="str">
        <f>IF($C2455="","",IFERROR(_xlfn.XLOOKUP($C2455,'1.PrepList'!$I$2:$I$1500,'1.PrepList'!$K$2:$K$1500,"")&amp;"",""))</f>
        <v/>
      </c>
      <c r="H2455" s="644" t="str">
        <f>IF($C2455="","",IFERROR(IF(_xlfn.XLOOKUP($C2455,tbl_StartedStatus[Bold ID],tbl_StartedStatus[Started])="Started","Yes",IF(_xlfn.XLOOKUP($C2455,tbl_StartedStatus[Bold ID],tbl_StartedStatus[Started])="No Show","No Show","")),""))</f>
        <v/>
      </c>
    </row>
    <row r="2456" spans="1:8" ht="15" customHeight="1" thickBot="1">
      <c r="A2456" s="38" t="str">
        <f>IF($C2456="","",IFERROR(_xlfn.XLOOKUP($C2456,'1.PrepList'!$I$2:$I$1500,'1.PrepList'!$G$2:$G$1500,"")&amp;"",""))</f>
        <v/>
      </c>
      <c r="B2456" s="638" t="str">
        <f>IF($C2456="","",IFERROR(_xlfn.XLOOKUP($C2456,'1.PrepList'!$I$2:$I$1500,'1.PrepList'!$H$2:$H$1500,"")&amp;"",""))</f>
        <v/>
      </c>
      <c r="D2456" s="638" t="str">
        <f>IF($C2456="","",IFERROR(_xlfn.XLOOKUP($C2456,'1.PrepList'!$I$2:$I$1500,'1.PrepList'!$J$2:$J$1500,"")&amp;"",""))</f>
        <v/>
      </c>
      <c r="E2456" s="638" t="str">
        <f>IF($C2456="","",IFERROR(_xlfn.XLOOKUP($C2456,'1.PrepList'!$I$2:$I$1500,'1.PrepList'!$N$2:$N$1500,"")&amp;"",""))</f>
        <v/>
      </c>
      <c r="F2456" s="638" t="str">
        <f>IF($C2456="","",IFERROR(_xlfn.XLOOKUP($C2456,'1.PrepList'!$I$2:$I$1500,'1.PrepList'!$K$2:$K$1500,"")&amp;"",""))</f>
        <v/>
      </c>
      <c r="H2456" s="644" t="str">
        <f>IF($C2456="","",IFERROR(IF(_xlfn.XLOOKUP($C2456,tbl_StartedStatus[Bold ID],tbl_StartedStatus[Started])="Started","Yes",IF(_xlfn.XLOOKUP($C2456,tbl_StartedStatus[Bold ID],tbl_StartedStatus[Started])="No Show","No Show","")),""))</f>
        <v/>
      </c>
    </row>
    <row r="2457" spans="1:8" ht="15" customHeight="1" thickBot="1">
      <c r="A2457" s="38" t="str">
        <f>IF($C2457="","",IFERROR(_xlfn.XLOOKUP($C2457,'1.PrepList'!$I$2:$I$1500,'1.PrepList'!$G$2:$G$1500,"")&amp;"",""))</f>
        <v/>
      </c>
      <c r="B2457" s="638" t="str">
        <f>IF($C2457="","",IFERROR(_xlfn.XLOOKUP($C2457,'1.PrepList'!$I$2:$I$1500,'1.PrepList'!$H$2:$H$1500,"")&amp;"",""))</f>
        <v/>
      </c>
      <c r="D2457" s="638" t="str">
        <f>IF($C2457="","",IFERROR(_xlfn.XLOOKUP($C2457,'1.PrepList'!$I$2:$I$1500,'1.PrepList'!$J$2:$J$1500,"")&amp;"",""))</f>
        <v/>
      </c>
      <c r="E2457" s="638" t="str">
        <f>IF($C2457="","",IFERROR(_xlfn.XLOOKUP($C2457,'1.PrepList'!$I$2:$I$1500,'1.PrepList'!$N$2:$N$1500,"")&amp;"",""))</f>
        <v/>
      </c>
      <c r="F2457" s="638" t="str">
        <f>IF($C2457="","",IFERROR(_xlfn.XLOOKUP($C2457,'1.PrepList'!$I$2:$I$1500,'1.PrepList'!$K$2:$K$1500,"")&amp;"",""))</f>
        <v/>
      </c>
      <c r="H2457" s="644" t="str">
        <f>IF($C2457="","",IFERROR(IF(_xlfn.XLOOKUP($C2457,tbl_StartedStatus[Bold ID],tbl_StartedStatus[Started])="Started","Yes",IF(_xlfn.XLOOKUP($C2457,tbl_StartedStatus[Bold ID],tbl_StartedStatus[Started])="No Show","No Show","")),""))</f>
        <v/>
      </c>
    </row>
    <row r="2458" spans="1:8" ht="15" customHeight="1" thickBot="1">
      <c r="A2458" s="38" t="str">
        <f>IF($C2458="","",IFERROR(_xlfn.XLOOKUP($C2458,'1.PrepList'!$I$2:$I$1500,'1.PrepList'!$G$2:$G$1500,"")&amp;"",""))</f>
        <v/>
      </c>
      <c r="B2458" s="638" t="str">
        <f>IF($C2458="","",IFERROR(_xlfn.XLOOKUP($C2458,'1.PrepList'!$I$2:$I$1500,'1.PrepList'!$H$2:$H$1500,"")&amp;"",""))</f>
        <v/>
      </c>
      <c r="D2458" s="638" t="str">
        <f>IF($C2458="","",IFERROR(_xlfn.XLOOKUP($C2458,'1.PrepList'!$I$2:$I$1500,'1.PrepList'!$J$2:$J$1500,"")&amp;"",""))</f>
        <v/>
      </c>
      <c r="E2458" s="638" t="str">
        <f>IF($C2458="","",IFERROR(_xlfn.XLOOKUP($C2458,'1.PrepList'!$I$2:$I$1500,'1.PrepList'!$N$2:$N$1500,"")&amp;"",""))</f>
        <v/>
      </c>
      <c r="F2458" s="638" t="str">
        <f>IF($C2458="","",IFERROR(_xlfn.XLOOKUP($C2458,'1.PrepList'!$I$2:$I$1500,'1.PrepList'!$K$2:$K$1500,"")&amp;"",""))</f>
        <v/>
      </c>
      <c r="H2458" s="644" t="str">
        <f>IF($C2458="","",IFERROR(IF(_xlfn.XLOOKUP($C2458,tbl_StartedStatus[Bold ID],tbl_StartedStatus[Started])="Started","Yes",IF(_xlfn.XLOOKUP($C2458,tbl_StartedStatus[Bold ID],tbl_StartedStatus[Started])="No Show","No Show","")),""))</f>
        <v/>
      </c>
    </row>
    <row r="2459" spans="1:8" ht="15" customHeight="1" thickBot="1">
      <c r="A2459" s="38" t="str">
        <f>IF($C2459="","",IFERROR(_xlfn.XLOOKUP($C2459,'1.PrepList'!$I$2:$I$1500,'1.PrepList'!$G$2:$G$1500,"")&amp;"",""))</f>
        <v/>
      </c>
      <c r="B2459" s="638" t="str">
        <f>IF($C2459="","",IFERROR(_xlfn.XLOOKUP($C2459,'1.PrepList'!$I$2:$I$1500,'1.PrepList'!$H$2:$H$1500,"")&amp;"",""))</f>
        <v/>
      </c>
      <c r="D2459" s="638" t="str">
        <f>IF($C2459="","",IFERROR(_xlfn.XLOOKUP($C2459,'1.PrepList'!$I$2:$I$1500,'1.PrepList'!$J$2:$J$1500,"")&amp;"",""))</f>
        <v/>
      </c>
      <c r="E2459" s="638" t="str">
        <f>IF($C2459="","",IFERROR(_xlfn.XLOOKUP($C2459,'1.PrepList'!$I$2:$I$1500,'1.PrepList'!$N$2:$N$1500,"")&amp;"",""))</f>
        <v/>
      </c>
      <c r="F2459" s="638" t="str">
        <f>IF($C2459="","",IFERROR(_xlfn.XLOOKUP($C2459,'1.PrepList'!$I$2:$I$1500,'1.PrepList'!$K$2:$K$1500,"")&amp;"",""))</f>
        <v/>
      </c>
      <c r="H2459" s="644" t="str">
        <f>IF($C2459="","",IFERROR(IF(_xlfn.XLOOKUP($C2459,tbl_StartedStatus[Bold ID],tbl_StartedStatus[Started])="Started","Yes",IF(_xlfn.XLOOKUP($C2459,tbl_StartedStatus[Bold ID],tbl_StartedStatus[Started])="No Show","No Show","")),""))</f>
        <v/>
      </c>
    </row>
    <row r="2460" spans="1:8" ht="15" customHeight="1" thickBot="1">
      <c r="A2460" s="38" t="str">
        <f>IF($C2460="","",IFERROR(_xlfn.XLOOKUP($C2460,'1.PrepList'!$I$2:$I$1500,'1.PrepList'!$G$2:$G$1500,"")&amp;"",""))</f>
        <v/>
      </c>
      <c r="B2460" s="638" t="str">
        <f>IF($C2460="","",IFERROR(_xlfn.XLOOKUP($C2460,'1.PrepList'!$I$2:$I$1500,'1.PrepList'!$H$2:$H$1500,"")&amp;"",""))</f>
        <v/>
      </c>
      <c r="D2460" s="638" t="str">
        <f>IF($C2460="","",IFERROR(_xlfn.XLOOKUP($C2460,'1.PrepList'!$I$2:$I$1500,'1.PrepList'!$J$2:$J$1500,"")&amp;"",""))</f>
        <v/>
      </c>
      <c r="E2460" s="638" t="str">
        <f>IF($C2460="","",IFERROR(_xlfn.XLOOKUP($C2460,'1.PrepList'!$I$2:$I$1500,'1.PrepList'!$N$2:$N$1500,"")&amp;"",""))</f>
        <v/>
      </c>
      <c r="F2460" s="638" t="str">
        <f>IF($C2460="","",IFERROR(_xlfn.XLOOKUP($C2460,'1.PrepList'!$I$2:$I$1500,'1.PrepList'!$K$2:$K$1500,"")&amp;"",""))</f>
        <v/>
      </c>
      <c r="H2460" s="644" t="str">
        <f>IF($C2460="","",IFERROR(IF(_xlfn.XLOOKUP($C2460,tbl_StartedStatus[Bold ID],tbl_StartedStatus[Started])="Started","Yes",IF(_xlfn.XLOOKUP($C2460,tbl_StartedStatus[Bold ID],tbl_StartedStatus[Started])="No Show","No Show","")),""))</f>
        <v/>
      </c>
    </row>
    <row r="2461" spans="1:8" ht="15" customHeight="1" thickBot="1">
      <c r="A2461" s="38" t="str">
        <f>IF($C2461="","",IFERROR(_xlfn.XLOOKUP($C2461,'1.PrepList'!$I$2:$I$1500,'1.PrepList'!$G$2:$G$1500,"")&amp;"",""))</f>
        <v/>
      </c>
      <c r="B2461" s="638" t="str">
        <f>IF($C2461="","",IFERROR(_xlfn.XLOOKUP($C2461,'1.PrepList'!$I$2:$I$1500,'1.PrepList'!$H$2:$H$1500,"")&amp;"",""))</f>
        <v/>
      </c>
      <c r="D2461" s="638" t="str">
        <f>IF($C2461="","",IFERROR(_xlfn.XLOOKUP($C2461,'1.PrepList'!$I$2:$I$1500,'1.PrepList'!$J$2:$J$1500,"")&amp;"",""))</f>
        <v/>
      </c>
      <c r="E2461" s="638" t="str">
        <f>IF($C2461="","",IFERROR(_xlfn.XLOOKUP($C2461,'1.PrepList'!$I$2:$I$1500,'1.PrepList'!$N$2:$N$1500,"")&amp;"",""))</f>
        <v/>
      </c>
      <c r="F2461" s="638" t="str">
        <f>IF($C2461="","",IFERROR(_xlfn.XLOOKUP($C2461,'1.PrepList'!$I$2:$I$1500,'1.PrepList'!$K$2:$K$1500,"")&amp;"",""))</f>
        <v/>
      </c>
      <c r="H2461" s="644" t="str">
        <f>IF($C2461="","",IFERROR(IF(_xlfn.XLOOKUP($C2461,tbl_StartedStatus[Bold ID],tbl_StartedStatus[Started])="Started","Yes",IF(_xlfn.XLOOKUP($C2461,tbl_StartedStatus[Bold ID],tbl_StartedStatus[Started])="No Show","No Show","")),""))</f>
        <v/>
      </c>
    </row>
    <row r="2462" spans="1:8" ht="15" customHeight="1" thickBot="1">
      <c r="A2462" s="38" t="str">
        <f>IF($C2462="","",IFERROR(_xlfn.XLOOKUP($C2462,'1.PrepList'!$I$2:$I$1500,'1.PrepList'!$G$2:$G$1500,"")&amp;"",""))</f>
        <v/>
      </c>
      <c r="B2462" s="638" t="str">
        <f>IF($C2462="","",IFERROR(_xlfn.XLOOKUP($C2462,'1.PrepList'!$I$2:$I$1500,'1.PrepList'!$H$2:$H$1500,"")&amp;"",""))</f>
        <v/>
      </c>
      <c r="D2462" s="638" t="str">
        <f>IF($C2462="","",IFERROR(_xlfn.XLOOKUP($C2462,'1.PrepList'!$I$2:$I$1500,'1.PrepList'!$J$2:$J$1500,"")&amp;"",""))</f>
        <v/>
      </c>
      <c r="E2462" s="638" t="str">
        <f>IF($C2462="","",IFERROR(_xlfn.XLOOKUP($C2462,'1.PrepList'!$I$2:$I$1500,'1.PrepList'!$N$2:$N$1500,"")&amp;"",""))</f>
        <v/>
      </c>
      <c r="F2462" s="638" t="str">
        <f>IF($C2462="","",IFERROR(_xlfn.XLOOKUP($C2462,'1.PrepList'!$I$2:$I$1500,'1.PrepList'!$K$2:$K$1500,"")&amp;"",""))</f>
        <v/>
      </c>
      <c r="H2462" s="644" t="str">
        <f>IF($C2462="","",IFERROR(IF(_xlfn.XLOOKUP($C2462,tbl_StartedStatus[Bold ID],tbl_StartedStatus[Started])="Started","Yes",IF(_xlfn.XLOOKUP($C2462,tbl_StartedStatus[Bold ID],tbl_StartedStatus[Started])="No Show","No Show","")),""))</f>
        <v/>
      </c>
    </row>
    <row r="2463" spans="1:8" ht="15" customHeight="1" thickBot="1">
      <c r="A2463" s="38" t="str">
        <f>IF($C2463="","",IFERROR(_xlfn.XLOOKUP($C2463,'1.PrepList'!$I$2:$I$1500,'1.PrepList'!$G$2:$G$1500,"")&amp;"",""))</f>
        <v/>
      </c>
      <c r="B2463" s="638" t="str">
        <f>IF($C2463="","",IFERROR(_xlfn.XLOOKUP($C2463,'1.PrepList'!$I$2:$I$1500,'1.PrepList'!$H$2:$H$1500,"")&amp;"",""))</f>
        <v/>
      </c>
      <c r="D2463" s="638" t="str">
        <f>IF($C2463="","",IFERROR(_xlfn.XLOOKUP($C2463,'1.PrepList'!$I$2:$I$1500,'1.PrepList'!$J$2:$J$1500,"")&amp;"",""))</f>
        <v/>
      </c>
      <c r="E2463" s="638" t="str">
        <f>IF($C2463="","",IFERROR(_xlfn.XLOOKUP($C2463,'1.PrepList'!$I$2:$I$1500,'1.PrepList'!$N$2:$N$1500,"")&amp;"",""))</f>
        <v/>
      </c>
      <c r="F2463" s="638" t="str">
        <f>IF($C2463="","",IFERROR(_xlfn.XLOOKUP($C2463,'1.PrepList'!$I$2:$I$1500,'1.PrepList'!$K$2:$K$1500,"")&amp;"",""))</f>
        <v/>
      </c>
      <c r="H2463" s="644" t="str">
        <f>IF($C2463="","",IFERROR(IF(_xlfn.XLOOKUP($C2463,tbl_StartedStatus[Bold ID],tbl_StartedStatus[Started])="Started","Yes",IF(_xlfn.XLOOKUP($C2463,tbl_StartedStatus[Bold ID],tbl_StartedStatus[Started])="No Show","No Show","")),""))</f>
        <v/>
      </c>
    </row>
    <row r="2464" spans="1:8" ht="15" customHeight="1" thickBot="1">
      <c r="A2464" s="38" t="str">
        <f>IF($C2464="","",IFERROR(_xlfn.XLOOKUP($C2464,'1.PrepList'!$I$2:$I$1500,'1.PrepList'!$G$2:$G$1500,"")&amp;"",""))</f>
        <v/>
      </c>
      <c r="B2464" s="638" t="str">
        <f>IF($C2464="","",IFERROR(_xlfn.XLOOKUP($C2464,'1.PrepList'!$I$2:$I$1500,'1.PrepList'!$H$2:$H$1500,"")&amp;"",""))</f>
        <v/>
      </c>
      <c r="D2464" s="638" t="str">
        <f>IF($C2464="","",IFERROR(_xlfn.XLOOKUP($C2464,'1.PrepList'!$I$2:$I$1500,'1.PrepList'!$J$2:$J$1500,"")&amp;"",""))</f>
        <v/>
      </c>
      <c r="E2464" s="638" t="str">
        <f>IF($C2464="","",IFERROR(_xlfn.XLOOKUP($C2464,'1.PrepList'!$I$2:$I$1500,'1.PrepList'!$N$2:$N$1500,"")&amp;"",""))</f>
        <v/>
      </c>
      <c r="F2464" s="638" t="str">
        <f>IF($C2464="","",IFERROR(_xlfn.XLOOKUP($C2464,'1.PrepList'!$I$2:$I$1500,'1.PrepList'!$K$2:$K$1500,"")&amp;"",""))</f>
        <v/>
      </c>
      <c r="H2464" s="644" t="str">
        <f>IF($C2464="","",IFERROR(IF(_xlfn.XLOOKUP($C2464,tbl_StartedStatus[Bold ID],tbl_StartedStatus[Started])="Started","Yes",IF(_xlfn.XLOOKUP($C2464,tbl_StartedStatus[Bold ID],tbl_StartedStatus[Started])="No Show","No Show","")),""))</f>
        <v/>
      </c>
    </row>
    <row r="2465" spans="1:8" ht="15" customHeight="1" thickBot="1">
      <c r="A2465" s="38" t="str">
        <f>IF($C2465="","",IFERROR(_xlfn.XLOOKUP($C2465,'1.PrepList'!$I$2:$I$1500,'1.PrepList'!$G$2:$G$1500,"")&amp;"",""))</f>
        <v/>
      </c>
      <c r="B2465" s="638" t="str">
        <f>IF($C2465="","",IFERROR(_xlfn.XLOOKUP($C2465,'1.PrepList'!$I$2:$I$1500,'1.PrepList'!$H$2:$H$1500,"")&amp;"",""))</f>
        <v/>
      </c>
      <c r="D2465" s="638" t="str">
        <f>IF($C2465="","",IFERROR(_xlfn.XLOOKUP($C2465,'1.PrepList'!$I$2:$I$1500,'1.PrepList'!$J$2:$J$1500,"")&amp;"",""))</f>
        <v/>
      </c>
      <c r="E2465" s="638" t="str">
        <f>IF($C2465="","",IFERROR(_xlfn.XLOOKUP($C2465,'1.PrepList'!$I$2:$I$1500,'1.PrepList'!$N$2:$N$1500,"")&amp;"",""))</f>
        <v/>
      </c>
      <c r="F2465" s="638" t="str">
        <f>IF($C2465="","",IFERROR(_xlfn.XLOOKUP($C2465,'1.PrepList'!$I$2:$I$1500,'1.PrepList'!$K$2:$K$1500,"")&amp;"",""))</f>
        <v/>
      </c>
      <c r="H2465" s="644" t="str">
        <f>IF($C2465="","",IFERROR(IF(_xlfn.XLOOKUP($C2465,tbl_StartedStatus[Bold ID],tbl_StartedStatus[Started])="Started","Yes",IF(_xlfn.XLOOKUP($C2465,tbl_StartedStatus[Bold ID],tbl_StartedStatus[Started])="No Show","No Show","")),""))</f>
        <v/>
      </c>
    </row>
    <row r="2466" spans="1:8" ht="15" customHeight="1" thickBot="1">
      <c r="A2466" s="38" t="str">
        <f>IF($C2466="","",IFERROR(_xlfn.XLOOKUP($C2466,'1.PrepList'!$I$2:$I$1500,'1.PrepList'!$G$2:$G$1500,"")&amp;"",""))</f>
        <v/>
      </c>
      <c r="B2466" s="638" t="str">
        <f>IF($C2466="","",IFERROR(_xlfn.XLOOKUP($C2466,'1.PrepList'!$I$2:$I$1500,'1.PrepList'!$H$2:$H$1500,"")&amp;"",""))</f>
        <v/>
      </c>
      <c r="D2466" s="638" t="str">
        <f>IF($C2466="","",IFERROR(_xlfn.XLOOKUP($C2466,'1.PrepList'!$I$2:$I$1500,'1.PrepList'!$J$2:$J$1500,"")&amp;"",""))</f>
        <v/>
      </c>
      <c r="E2466" s="638" t="str">
        <f>IF($C2466="","",IFERROR(_xlfn.XLOOKUP($C2466,'1.PrepList'!$I$2:$I$1500,'1.PrepList'!$N$2:$N$1500,"")&amp;"",""))</f>
        <v/>
      </c>
      <c r="F2466" s="638" t="str">
        <f>IF($C2466="","",IFERROR(_xlfn.XLOOKUP($C2466,'1.PrepList'!$I$2:$I$1500,'1.PrepList'!$K$2:$K$1500,"")&amp;"",""))</f>
        <v/>
      </c>
      <c r="H2466" s="644" t="str">
        <f>IF($C2466="","",IFERROR(IF(_xlfn.XLOOKUP($C2466,tbl_StartedStatus[Bold ID],tbl_StartedStatus[Started])="Started","Yes",IF(_xlfn.XLOOKUP($C2466,tbl_StartedStatus[Bold ID],tbl_StartedStatus[Started])="No Show","No Show","")),""))</f>
        <v/>
      </c>
    </row>
    <row r="2467" spans="1:8" ht="15" customHeight="1" thickBot="1">
      <c r="A2467" s="38" t="str">
        <f>IF($C2467="","",IFERROR(_xlfn.XLOOKUP($C2467,'1.PrepList'!$I$2:$I$1500,'1.PrepList'!$G$2:$G$1500,"")&amp;"",""))</f>
        <v/>
      </c>
      <c r="B2467" s="638" t="str">
        <f>IF($C2467="","",IFERROR(_xlfn.XLOOKUP($C2467,'1.PrepList'!$I$2:$I$1500,'1.PrepList'!$H$2:$H$1500,"")&amp;"",""))</f>
        <v/>
      </c>
      <c r="D2467" s="638" t="str">
        <f>IF($C2467="","",IFERROR(_xlfn.XLOOKUP($C2467,'1.PrepList'!$I$2:$I$1500,'1.PrepList'!$J$2:$J$1500,"")&amp;"",""))</f>
        <v/>
      </c>
      <c r="E2467" s="638" t="str">
        <f>IF($C2467="","",IFERROR(_xlfn.XLOOKUP($C2467,'1.PrepList'!$I$2:$I$1500,'1.PrepList'!$N$2:$N$1500,"")&amp;"",""))</f>
        <v/>
      </c>
      <c r="F2467" s="638" t="str">
        <f>IF($C2467="","",IFERROR(_xlfn.XLOOKUP($C2467,'1.PrepList'!$I$2:$I$1500,'1.PrepList'!$K$2:$K$1500,"")&amp;"",""))</f>
        <v/>
      </c>
      <c r="H2467" s="644" t="str">
        <f>IF($C2467="","",IFERROR(IF(_xlfn.XLOOKUP($C2467,tbl_StartedStatus[Bold ID],tbl_StartedStatus[Started])="Started","Yes",IF(_xlfn.XLOOKUP($C2467,tbl_StartedStatus[Bold ID],tbl_StartedStatus[Started])="No Show","No Show","")),""))</f>
        <v/>
      </c>
    </row>
    <row r="2468" spans="1:8" ht="15" customHeight="1" thickBot="1">
      <c r="A2468" s="38" t="str">
        <f>IF($C2468="","",IFERROR(_xlfn.XLOOKUP($C2468,'1.PrepList'!$I$2:$I$1500,'1.PrepList'!$G$2:$G$1500,"")&amp;"",""))</f>
        <v/>
      </c>
      <c r="B2468" s="638" t="str">
        <f>IF($C2468="","",IFERROR(_xlfn.XLOOKUP($C2468,'1.PrepList'!$I$2:$I$1500,'1.PrepList'!$H$2:$H$1500,"")&amp;"",""))</f>
        <v/>
      </c>
      <c r="D2468" s="638" t="str">
        <f>IF($C2468="","",IFERROR(_xlfn.XLOOKUP($C2468,'1.PrepList'!$I$2:$I$1500,'1.PrepList'!$J$2:$J$1500,"")&amp;"",""))</f>
        <v/>
      </c>
      <c r="E2468" s="638" t="str">
        <f>IF($C2468="","",IFERROR(_xlfn.XLOOKUP($C2468,'1.PrepList'!$I$2:$I$1500,'1.PrepList'!$N$2:$N$1500,"")&amp;"",""))</f>
        <v/>
      </c>
      <c r="F2468" s="638" t="str">
        <f>IF($C2468="","",IFERROR(_xlfn.XLOOKUP($C2468,'1.PrepList'!$I$2:$I$1500,'1.PrepList'!$K$2:$K$1500,"")&amp;"",""))</f>
        <v/>
      </c>
      <c r="H2468" s="644" t="str">
        <f>IF($C2468="","",IFERROR(IF(_xlfn.XLOOKUP($C2468,tbl_StartedStatus[Bold ID],tbl_StartedStatus[Started])="Started","Yes",IF(_xlfn.XLOOKUP($C2468,tbl_StartedStatus[Bold ID],tbl_StartedStatus[Started])="No Show","No Show","")),""))</f>
        <v/>
      </c>
    </row>
    <row r="2469" spans="1:8" ht="15" customHeight="1" thickBot="1">
      <c r="A2469" s="38" t="str">
        <f>IF($C2469="","",IFERROR(_xlfn.XLOOKUP($C2469,'1.PrepList'!$I$2:$I$1500,'1.PrepList'!$G$2:$G$1500,"")&amp;"",""))</f>
        <v/>
      </c>
      <c r="B2469" s="638" t="str">
        <f>IF($C2469="","",IFERROR(_xlfn.XLOOKUP($C2469,'1.PrepList'!$I$2:$I$1500,'1.PrepList'!$H$2:$H$1500,"")&amp;"",""))</f>
        <v/>
      </c>
      <c r="D2469" s="638" t="str">
        <f>IF($C2469="","",IFERROR(_xlfn.XLOOKUP($C2469,'1.PrepList'!$I$2:$I$1500,'1.PrepList'!$J$2:$J$1500,"")&amp;"",""))</f>
        <v/>
      </c>
      <c r="E2469" s="638" t="str">
        <f>IF($C2469="","",IFERROR(_xlfn.XLOOKUP($C2469,'1.PrepList'!$I$2:$I$1500,'1.PrepList'!$N$2:$N$1500,"")&amp;"",""))</f>
        <v/>
      </c>
      <c r="F2469" s="638" t="str">
        <f>IF($C2469="","",IFERROR(_xlfn.XLOOKUP($C2469,'1.PrepList'!$I$2:$I$1500,'1.PrepList'!$K$2:$K$1500,"")&amp;"",""))</f>
        <v/>
      </c>
      <c r="H2469" s="644" t="str">
        <f>IF($C2469="","",IFERROR(IF(_xlfn.XLOOKUP($C2469,tbl_StartedStatus[Bold ID],tbl_StartedStatus[Started])="Started","Yes",IF(_xlfn.XLOOKUP($C2469,tbl_StartedStatus[Bold ID],tbl_StartedStatus[Started])="No Show","No Show","")),""))</f>
        <v/>
      </c>
    </row>
    <row r="2470" spans="1:8" ht="15" customHeight="1" thickBot="1">
      <c r="A2470" s="38" t="str">
        <f>IF($C2470="","",IFERROR(_xlfn.XLOOKUP($C2470,'1.PrepList'!$I$2:$I$1500,'1.PrepList'!$G$2:$G$1500,"")&amp;"",""))</f>
        <v/>
      </c>
      <c r="B2470" s="638" t="str">
        <f>IF($C2470="","",IFERROR(_xlfn.XLOOKUP($C2470,'1.PrepList'!$I$2:$I$1500,'1.PrepList'!$H$2:$H$1500,"")&amp;"",""))</f>
        <v/>
      </c>
      <c r="D2470" s="638" t="str">
        <f>IF($C2470="","",IFERROR(_xlfn.XLOOKUP($C2470,'1.PrepList'!$I$2:$I$1500,'1.PrepList'!$J$2:$J$1500,"")&amp;"",""))</f>
        <v/>
      </c>
      <c r="E2470" s="638" t="str">
        <f>IF($C2470="","",IFERROR(_xlfn.XLOOKUP($C2470,'1.PrepList'!$I$2:$I$1500,'1.PrepList'!$N$2:$N$1500,"")&amp;"",""))</f>
        <v/>
      </c>
      <c r="F2470" s="638" t="str">
        <f>IF($C2470="","",IFERROR(_xlfn.XLOOKUP($C2470,'1.PrepList'!$I$2:$I$1500,'1.PrepList'!$K$2:$K$1500,"")&amp;"",""))</f>
        <v/>
      </c>
      <c r="H2470" s="644" t="str">
        <f>IF($C2470="","",IFERROR(IF(_xlfn.XLOOKUP($C2470,tbl_StartedStatus[Bold ID],tbl_StartedStatus[Started])="Started","Yes",IF(_xlfn.XLOOKUP($C2470,tbl_StartedStatus[Bold ID],tbl_StartedStatus[Started])="No Show","No Show","")),""))</f>
        <v/>
      </c>
    </row>
    <row r="2471" spans="1:8" ht="15" customHeight="1" thickBot="1">
      <c r="A2471" s="38" t="str">
        <f>IF($C2471="","",IFERROR(_xlfn.XLOOKUP($C2471,'1.PrepList'!$I$2:$I$1500,'1.PrepList'!$G$2:$G$1500,"")&amp;"",""))</f>
        <v/>
      </c>
      <c r="B2471" s="638" t="str">
        <f>IF($C2471="","",IFERROR(_xlfn.XLOOKUP($C2471,'1.PrepList'!$I$2:$I$1500,'1.PrepList'!$H$2:$H$1500,"")&amp;"",""))</f>
        <v/>
      </c>
      <c r="D2471" s="638" t="str">
        <f>IF($C2471="","",IFERROR(_xlfn.XLOOKUP($C2471,'1.PrepList'!$I$2:$I$1500,'1.PrepList'!$J$2:$J$1500,"")&amp;"",""))</f>
        <v/>
      </c>
      <c r="E2471" s="638" t="str">
        <f>IF($C2471="","",IFERROR(_xlfn.XLOOKUP($C2471,'1.PrepList'!$I$2:$I$1500,'1.PrepList'!$N$2:$N$1500,"")&amp;"",""))</f>
        <v/>
      </c>
      <c r="F2471" s="638" t="str">
        <f>IF($C2471="","",IFERROR(_xlfn.XLOOKUP($C2471,'1.PrepList'!$I$2:$I$1500,'1.PrepList'!$K$2:$K$1500,"")&amp;"",""))</f>
        <v/>
      </c>
      <c r="H2471" s="644" t="str">
        <f>IF($C2471="","",IFERROR(IF(_xlfn.XLOOKUP($C2471,tbl_StartedStatus[Bold ID],tbl_StartedStatus[Started])="Started","Yes",IF(_xlfn.XLOOKUP($C2471,tbl_StartedStatus[Bold ID],tbl_StartedStatus[Started])="No Show","No Show","")),""))</f>
        <v/>
      </c>
    </row>
    <row r="2472" spans="1:8" ht="15" customHeight="1" thickBot="1">
      <c r="A2472" s="38" t="str">
        <f>IF($C2472="","",IFERROR(_xlfn.XLOOKUP($C2472,'1.PrepList'!$I$2:$I$1500,'1.PrepList'!$G$2:$G$1500,"")&amp;"",""))</f>
        <v/>
      </c>
      <c r="B2472" s="638" t="str">
        <f>IF($C2472="","",IFERROR(_xlfn.XLOOKUP($C2472,'1.PrepList'!$I$2:$I$1500,'1.PrepList'!$H$2:$H$1500,"")&amp;"",""))</f>
        <v/>
      </c>
      <c r="D2472" s="638" t="str">
        <f>IF($C2472="","",IFERROR(_xlfn.XLOOKUP($C2472,'1.PrepList'!$I$2:$I$1500,'1.PrepList'!$J$2:$J$1500,"")&amp;"",""))</f>
        <v/>
      </c>
      <c r="E2472" s="638" t="str">
        <f>IF($C2472="","",IFERROR(_xlfn.XLOOKUP($C2472,'1.PrepList'!$I$2:$I$1500,'1.PrepList'!$N$2:$N$1500,"")&amp;"",""))</f>
        <v/>
      </c>
      <c r="F2472" s="638" t="str">
        <f>IF($C2472="","",IFERROR(_xlfn.XLOOKUP($C2472,'1.PrepList'!$I$2:$I$1500,'1.PrepList'!$K$2:$K$1500,"")&amp;"",""))</f>
        <v/>
      </c>
      <c r="H2472" s="644" t="str">
        <f>IF($C2472="","",IFERROR(IF(_xlfn.XLOOKUP($C2472,tbl_StartedStatus[Bold ID],tbl_StartedStatus[Started])="Started","Yes",IF(_xlfn.XLOOKUP($C2472,tbl_StartedStatus[Bold ID],tbl_StartedStatus[Started])="No Show","No Show","")),""))</f>
        <v/>
      </c>
    </row>
    <row r="2473" spans="1:8" ht="15" customHeight="1" thickBot="1">
      <c r="A2473" s="38" t="str">
        <f>IF($C2473="","",IFERROR(_xlfn.XLOOKUP($C2473,'1.PrepList'!$I$2:$I$1500,'1.PrepList'!$G$2:$G$1500,"")&amp;"",""))</f>
        <v/>
      </c>
      <c r="B2473" s="638" t="str">
        <f>IF($C2473="","",IFERROR(_xlfn.XLOOKUP($C2473,'1.PrepList'!$I$2:$I$1500,'1.PrepList'!$H$2:$H$1500,"")&amp;"",""))</f>
        <v/>
      </c>
      <c r="D2473" s="638" t="str">
        <f>IF($C2473="","",IFERROR(_xlfn.XLOOKUP($C2473,'1.PrepList'!$I$2:$I$1500,'1.PrepList'!$J$2:$J$1500,"")&amp;"",""))</f>
        <v/>
      </c>
      <c r="E2473" s="638" t="str">
        <f>IF($C2473="","",IFERROR(_xlfn.XLOOKUP($C2473,'1.PrepList'!$I$2:$I$1500,'1.PrepList'!$N$2:$N$1500,"")&amp;"",""))</f>
        <v/>
      </c>
      <c r="F2473" s="638" t="str">
        <f>IF($C2473="","",IFERROR(_xlfn.XLOOKUP($C2473,'1.PrepList'!$I$2:$I$1500,'1.PrepList'!$K$2:$K$1500,"")&amp;"",""))</f>
        <v/>
      </c>
      <c r="H2473" s="644" t="str">
        <f>IF($C2473="","",IFERROR(IF(_xlfn.XLOOKUP($C2473,tbl_StartedStatus[Bold ID],tbl_StartedStatus[Started])="Started","Yes",IF(_xlfn.XLOOKUP($C2473,tbl_StartedStatus[Bold ID],tbl_StartedStatus[Started])="No Show","No Show","")),""))</f>
        <v/>
      </c>
    </row>
    <row r="2474" spans="1:8" ht="15" customHeight="1" thickBot="1">
      <c r="A2474" s="38" t="str">
        <f>IF($C2474="","",IFERROR(_xlfn.XLOOKUP($C2474,'1.PrepList'!$I$2:$I$1500,'1.PrepList'!$G$2:$G$1500,"")&amp;"",""))</f>
        <v/>
      </c>
      <c r="B2474" s="638" t="str">
        <f>IF($C2474="","",IFERROR(_xlfn.XLOOKUP($C2474,'1.PrepList'!$I$2:$I$1500,'1.PrepList'!$H$2:$H$1500,"")&amp;"",""))</f>
        <v/>
      </c>
      <c r="D2474" s="638" t="str">
        <f>IF($C2474="","",IFERROR(_xlfn.XLOOKUP($C2474,'1.PrepList'!$I$2:$I$1500,'1.PrepList'!$J$2:$J$1500,"")&amp;"",""))</f>
        <v/>
      </c>
      <c r="E2474" s="638" t="str">
        <f>IF($C2474="","",IFERROR(_xlfn.XLOOKUP($C2474,'1.PrepList'!$I$2:$I$1500,'1.PrepList'!$N$2:$N$1500,"")&amp;"",""))</f>
        <v/>
      </c>
      <c r="F2474" s="638" t="str">
        <f>IF($C2474="","",IFERROR(_xlfn.XLOOKUP($C2474,'1.PrepList'!$I$2:$I$1500,'1.PrepList'!$K$2:$K$1500,"")&amp;"",""))</f>
        <v/>
      </c>
      <c r="H2474" s="644" t="str">
        <f>IF($C2474="","",IFERROR(IF(_xlfn.XLOOKUP($C2474,tbl_StartedStatus[Bold ID],tbl_StartedStatus[Started])="Started","Yes",IF(_xlfn.XLOOKUP($C2474,tbl_StartedStatus[Bold ID],tbl_StartedStatus[Started])="No Show","No Show","")),""))</f>
        <v/>
      </c>
    </row>
    <row r="2475" spans="1:8" ht="15" customHeight="1" thickBot="1">
      <c r="A2475" s="38" t="str">
        <f>IF($C2475="","",IFERROR(_xlfn.XLOOKUP($C2475,'1.PrepList'!$I$2:$I$1500,'1.PrepList'!$G$2:$G$1500,"")&amp;"",""))</f>
        <v/>
      </c>
      <c r="B2475" s="638" t="str">
        <f>IF($C2475="","",IFERROR(_xlfn.XLOOKUP($C2475,'1.PrepList'!$I$2:$I$1500,'1.PrepList'!$H$2:$H$1500,"")&amp;"",""))</f>
        <v/>
      </c>
      <c r="D2475" s="638" t="str">
        <f>IF($C2475="","",IFERROR(_xlfn.XLOOKUP($C2475,'1.PrepList'!$I$2:$I$1500,'1.PrepList'!$J$2:$J$1500,"")&amp;"",""))</f>
        <v/>
      </c>
      <c r="E2475" s="638" t="str">
        <f>IF($C2475="","",IFERROR(_xlfn.XLOOKUP($C2475,'1.PrepList'!$I$2:$I$1500,'1.PrepList'!$N$2:$N$1500,"")&amp;"",""))</f>
        <v/>
      </c>
      <c r="F2475" s="638" t="str">
        <f>IF($C2475="","",IFERROR(_xlfn.XLOOKUP($C2475,'1.PrepList'!$I$2:$I$1500,'1.PrepList'!$K$2:$K$1500,"")&amp;"",""))</f>
        <v/>
      </c>
      <c r="H2475" s="644" t="str">
        <f>IF($C2475="","",IFERROR(IF(_xlfn.XLOOKUP($C2475,tbl_StartedStatus[Bold ID],tbl_StartedStatus[Started])="Started","Yes",IF(_xlfn.XLOOKUP($C2475,tbl_StartedStatus[Bold ID],tbl_StartedStatus[Started])="No Show","No Show","")),""))</f>
        <v/>
      </c>
    </row>
    <row r="2476" spans="1:8" ht="15" customHeight="1" thickBot="1">
      <c r="A2476" s="38" t="str">
        <f>IF($C2476="","",IFERROR(_xlfn.XLOOKUP($C2476,'1.PrepList'!$I$2:$I$1500,'1.PrepList'!$G$2:$G$1500,"")&amp;"",""))</f>
        <v/>
      </c>
      <c r="B2476" s="638" t="str">
        <f>IF($C2476="","",IFERROR(_xlfn.XLOOKUP($C2476,'1.PrepList'!$I$2:$I$1500,'1.PrepList'!$H$2:$H$1500,"")&amp;"",""))</f>
        <v/>
      </c>
      <c r="D2476" s="638" t="str">
        <f>IF($C2476="","",IFERROR(_xlfn.XLOOKUP($C2476,'1.PrepList'!$I$2:$I$1500,'1.PrepList'!$J$2:$J$1500,"")&amp;"",""))</f>
        <v/>
      </c>
      <c r="E2476" s="638" t="str">
        <f>IF($C2476="","",IFERROR(_xlfn.XLOOKUP($C2476,'1.PrepList'!$I$2:$I$1500,'1.PrepList'!$N$2:$N$1500,"")&amp;"",""))</f>
        <v/>
      </c>
      <c r="F2476" s="638" t="str">
        <f>IF($C2476="","",IFERROR(_xlfn.XLOOKUP($C2476,'1.PrepList'!$I$2:$I$1500,'1.PrepList'!$K$2:$K$1500,"")&amp;"",""))</f>
        <v/>
      </c>
      <c r="H2476" s="644" t="str">
        <f>IF($C2476="","",IFERROR(IF(_xlfn.XLOOKUP($C2476,tbl_StartedStatus[Bold ID],tbl_StartedStatus[Started])="Started","Yes",IF(_xlfn.XLOOKUP($C2476,tbl_StartedStatus[Bold ID],tbl_StartedStatus[Started])="No Show","No Show","")),""))</f>
        <v/>
      </c>
    </row>
    <row r="2477" spans="1:8" ht="15" customHeight="1" thickBot="1">
      <c r="A2477" s="38" t="str">
        <f>IF($C2477="","",IFERROR(_xlfn.XLOOKUP($C2477,'1.PrepList'!$I$2:$I$1500,'1.PrepList'!$G$2:$G$1500,"")&amp;"",""))</f>
        <v/>
      </c>
      <c r="B2477" s="638" t="str">
        <f>IF($C2477="","",IFERROR(_xlfn.XLOOKUP($C2477,'1.PrepList'!$I$2:$I$1500,'1.PrepList'!$H$2:$H$1500,"")&amp;"",""))</f>
        <v/>
      </c>
      <c r="D2477" s="638" t="str">
        <f>IF($C2477="","",IFERROR(_xlfn.XLOOKUP($C2477,'1.PrepList'!$I$2:$I$1500,'1.PrepList'!$J$2:$J$1500,"")&amp;"",""))</f>
        <v/>
      </c>
      <c r="E2477" s="638" t="str">
        <f>IF($C2477="","",IFERROR(_xlfn.XLOOKUP($C2477,'1.PrepList'!$I$2:$I$1500,'1.PrepList'!$N$2:$N$1500,"")&amp;"",""))</f>
        <v/>
      </c>
      <c r="F2477" s="638" t="str">
        <f>IF($C2477="","",IFERROR(_xlfn.XLOOKUP($C2477,'1.PrepList'!$I$2:$I$1500,'1.PrepList'!$K$2:$K$1500,"")&amp;"",""))</f>
        <v/>
      </c>
      <c r="H2477" s="644" t="str">
        <f>IF($C2477="","",IFERROR(IF(_xlfn.XLOOKUP($C2477,tbl_StartedStatus[Bold ID],tbl_StartedStatus[Started])="Started","Yes",IF(_xlfn.XLOOKUP($C2477,tbl_StartedStatus[Bold ID],tbl_StartedStatus[Started])="No Show","No Show","")),""))</f>
        <v/>
      </c>
    </row>
    <row r="2478" spans="1:8" ht="15" customHeight="1" thickBot="1">
      <c r="A2478" s="38" t="str">
        <f>IF($C2478="","",IFERROR(_xlfn.XLOOKUP($C2478,'1.PrepList'!$I$2:$I$1500,'1.PrepList'!$G$2:$G$1500,"")&amp;"",""))</f>
        <v/>
      </c>
      <c r="B2478" s="638" t="str">
        <f>IF($C2478="","",IFERROR(_xlfn.XLOOKUP($C2478,'1.PrepList'!$I$2:$I$1500,'1.PrepList'!$H$2:$H$1500,"")&amp;"",""))</f>
        <v/>
      </c>
      <c r="D2478" s="638" t="str">
        <f>IF($C2478="","",IFERROR(_xlfn.XLOOKUP($C2478,'1.PrepList'!$I$2:$I$1500,'1.PrepList'!$J$2:$J$1500,"")&amp;"",""))</f>
        <v/>
      </c>
      <c r="E2478" s="638" t="str">
        <f>IF($C2478="","",IFERROR(_xlfn.XLOOKUP($C2478,'1.PrepList'!$I$2:$I$1500,'1.PrepList'!$N$2:$N$1500,"")&amp;"",""))</f>
        <v/>
      </c>
      <c r="F2478" s="638" t="str">
        <f>IF($C2478="","",IFERROR(_xlfn.XLOOKUP($C2478,'1.PrepList'!$I$2:$I$1500,'1.PrepList'!$K$2:$K$1500,"")&amp;"",""))</f>
        <v/>
      </c>
      <c r="H2478" s="644" t="str">
        <f>IF($C2478="","",IFERROR(IF(_xlfn.XLOOKUP($C2478,tbl_StartedStatus[Bold ID],tbl_StartedStatus[Started])="Started","Yes",IF(_xlfn.XLOOKUP($C2478,tbl_StartedStatus[Bold ID],tbl_StartedStatus[Started])="No Show","No Show","")),""))</f>
        <v/>
      </c>
    </row>
    <row r="2479" spans="1:8" ht="15" customHeight="1" thickBot="1">
      <c r="A2479" s="38" t="str">
        <f>IF($C2479="","",IFERROR(_xlfn.XLOOKUP($C2479,'1.PrepList'!$I$2:$I$1500,'1.PrepList'!$G$2:$G$1500,"")&amp;"",""))</f>
        <v/>
      </c>
      <c r="B2479" s="638" t="str">
        <f>IF($C2479="","",IFERROR(_xlfn.XLOOKUP($C2479,'1.PrepList'!$I$2:$I$1500,'1.PrepList'!$H$2:$H$1500,"")&amp;"",""))</f>
        <v/>
      </c>
      <c r="D2479" s="638" t="str">
        <f>IF($C2479="","",IFERROR(_xlfn.XLOOKUP($C2479,'1.PrepList'!$I$2:$I$1500,'1.PrepList'!$J$2:$J$1500,"")&amp;"",""))</f>
        <v/>
      </c>
      <c r="E2479" s="638" t="str">
        <f>IF($C2479="","",IFERROR(_xlfn.XLOOKUP($C2479,'1.PrepList'!$I$2:$I$1500,'1.PrepList'!$N$2:$N$1500,"")&amp;"",""))</f>
        <v/>
      </c>
      <c r="F2479" s="638" t="str">
        <f>IF($C2479="","",IFERROR(_xlfn.XLOOKUP($C2479,'1.PrepList'!$I$2:$I$1500,'1.PrepList'!$K$2:$K$1500,"")&amp;"",""))</f>
        <v/>
      </c>
      <c r="H2479" s="644" t="str">
        <f>IF($C2479="","",IFERROR(IF(_xlfn.XLOOKUP($C2479,tbl_StartedStatus[Bold ID],tbl_StartedStatus[Started])="Started","Yes",IF(_xlfn.XLOOKUP($C2479,tbl_StartedStatus[Bold ID],tbl_StartedStatus[Started])="No Show","No Show","")),""))</f>
        <v/>
      </c>
    </row>
    <row r="2480" spans="1:8" ht="15" customHeight="1" thickBot="1">
      <c r="A2480" s="38" t="str">
        <f>IF($C2480="","",IFERROR(_xlfn.XLOOKUP($C2480,'1.PrepList'!$I$2:$I$1500,'1.PrepList'!$G$2:$G$1500,"")&amp;"",""))</f>
        <v/>
      </c>
      <c r="B2480" s="638" t="str">
        <f>IF($C2480="","",IFERROR(_xlfn.XLOOKUP($C2480,'1.PrepList'!$I$2:$I$1500,'1.PrepList'!$H$2:$H$1500,"")&amp;"",""))</f>
        <v/>
      </c>
      <c r="D2480" s="638" t="str">
        <f>IF($C2480="","",IFERROR(_xlfn.XLOOKUP($C2480,'1.PrepList'!$I$2:$I$1500,'1.PrepList'!$J$2:$J$1500,"")&amp;"",""))</f>
        <v/>
      </c>
      <c r="E2480" s="638" t="str">
        <f>IF($C2480="","",IFERROR(_xlfn.XLOOKUP($C2480,'1.PrepList'!$I$2:$I$1500,'1.PrepList'!$N$2:$N$1500,"")&amp;"",""))</f>
        <v/>
      </c>
      <c r="F2480" s="638" t="str">
        <f>IF($C2480="","",IFERROR(_xlfn.XLOOKUP($C2480,'1.PrepList'!$I$2:$I$1500,'1.PrepList'!$K$2:$K$1500,"")&amp;"",""))</f>
        <v/>
      </c>
      <c r="H2480" s="644" t="str">
        <f>IF($C2480="","",IFERROR(IF(_xlfn.XLOOKUP($C2480,tbl_StartedStatus[Bold ID],tbl_StartedStatus[Started])="Started","Yes",IF(_xlfn.XLOOKUP($C2480,tbl_StartedStatus[Bold ID],tbl_StartedStatus[Started])="No Show","No Show","")),""))</f>
        <v/>
      </c>
    </row>
    <row r="2481" spans="1:8" ht="15" customHeight="1" thickBot="1">
      <c r="A2481" s="38" t="str">
        <f>IF($C2481="","",IFERROR(_xlfn.XLOOKUP($C2481,'1.PrepList'!$I$2:$I$1500,'1.PrepList'!$G$2:$G$1500,"")&amp;"",""))</f>
        <v/>
      </c>
      <c r="B2481" s="638" t="str">
        <f>IF($C2481="","",IFERROR(_xlfn.XLOOKUP($C2481,'1.PrepList'!$I$2:$I$1500,'1.PrepList'!$H$2:$H$1500,"")&amp;"",""))</f>
        <v/>
      </c>
      <c r="D2481" s="638" t="str">
        <f>IF($C2481="","",IFERROR(_xlfn.XLOOKUP($C2481,'1.PrepList'!$I$2:$I$1500,'1.PrepList'!$J$2:$J$1500,"")&amp;"",""))</f>
        <v/>
      </c>
      <c r="E2481" s="638" t="str">
        <f>IF($C2481="","",IFERROR(_xlfn.XLOOKUP($C2481,'1.PrepList'!$I$2:$I$1500,'1.PrepList'!$N$2:$N$1500,"")&amp;"",""))</f>
        <v/>
      </c>
      <c r="F2481" s="638" t="str">
        <f>IF($C2481="","",IFERROR(_xlfn.XLOOKUP($C2481,'1.PrepList'!$I$2:$I$1500,'1.PrepList'!$K$2:$K$1500,"")&amp;"",""))</f>
        <v/>
      </c>
      <c r="H2481" s="644" t="str">
        <f>IF($C2481="","",IFERROR(IF(_xlfn.XLOOKUP($C2481,tbl_StartedStatus[Bold ID],tbl_StartedStatus[Started])="Started","Yes",IF(_xlfn.XLOOKUP($C2481,tbl_StartedStatus[Bold ID],tbl_StartedStatus[Started])="No Show","No Show","")),""))</f>
        <v/>
      </c>
    </row>
    <row r="2482" spans="1:8" ht="15" customHeight="1" thickBot="1">
      <c r="A2482" s="38" t="str">
        <f>IF($C2482="","",IFERROR(_xlfn.XLOOKUP($C2482,'1.PrepList'!$I$2:$I$1500,'1.PrepList'!$G$2:$G$1500,"")&amp;"",""))</f>
        <v/>
      </c>
      <c r="B2482" s="638" t="str">
        <f>IF($C2482="","",IFERROR(_xlfn.XLOOKUP($C2482,'1.PrepList'!$I$2:$I$1500,'1.PrepList'!$H$2:$H$1500,"")&amp;"",""))</f>
        <v/>
      </c>
      <c r="D2482" s="638" t="str">
        <f>IF($C2482="","",IFERROR(_xlfn.XLOOKUP($C2482,'1.PrepList'!$I$2:$I$1500,'1.PrepList'!$J$2:$J$1500,"")&amp;"",""))</f>
        <v/>
      </c>
      <c r="E2482" s="638" t="str">
        <f>IF($C2482="","",IFERROR(_xlfn.XLOOKUP($C2482,'1.PrepList'!$I$2:$I$1500,'1.PrepList'!$N$2:$N$1500,"")&amp;"",""))</f>
        <v/>
      </c>
      <c r="F2482" s="638" t="str">
        <f>IF($C2482="","",IFERROR(_xlfn.XLOOKUP($C2482,'1.PrepList'!$I$2:$I$1500,'1.PrepList'!$K$2:$K$1500,"")&amp;"",""))</f>
        <v/>
      </c>
      <c r="H2482" s="644" t="str">
        <f>IF($C2482="","",IFERROR(IF(_xlfn.XLOOKUP($C2482,tbl_StartedStatus[Bold ID],tbl_StartedStatus[Started])="Started","Yes",IF(_xlfn.XLOOKUP($C2482,tbl_StartedStatus[Bold ID],tbl_StartedStatus[Started])="No Show","No Show","")),""))</f>
        <v/>
      </c>
    </row>
    <row r="2483" spans="1:8" ht="15" customHeight="1" thickBot="1">
      <c r="A2483" s="38" t="str">
        <f>IF($C2483="","",IFERROR(_xlfn.XLOOKUP($C2483,'1.PrepList'!$I$2:$I$1500,'1.PrepList'!$G$2:$G$1500,"")&amp;"",""))</f>
        <v/>
      </c>
      <c r="B2483" s="638" t="str">
        <f>IF($C2483="","",IFERROR(_xlfn.XLOOKUP($C2483,'1.PrepList'!$I$2:$I$1500,'1.PrepList'!$H$2:$H$1500,"")&amp;"",""))</f>
        <v/>
      </c>
      <c r="D2483" s="638" t="str">
        <f>IF($C2483="","",IFERROR(_xlfn.XLOOKUP($C2483,'1.PrepList'!$I$2:$I$1500,'1.PrepList'!$J$2:$J$1500,"")&amp;"",""))</f>
        <v/>
      </c>
      <c r="E2483" s="638" t="str">
        <f>IF($C2483="","",IFERROR(_xlfn.XLOOKUP($C2483,'1.PrepList'!$I$2:$I$1500,'1.PrepList'!$N$2:$N$1500,"")&amp;"",""))</f>
        <v/>
      </c>
      <c r="F2483" s="638" t="str">
        <f>IF($C2483="","",IFERROR(_xlfn.XLOOKUP($C2483,'1.PrepList'!$I$2:$I$1500,'1.PrepList'!$K$2:$K$1500,"")&amp;"",""))</f>
        <v/>
      </c>
      <c r="H2483" s="644" t="str">
        <f>IF($C2483="","",IFERROR(IF(_xlfn.XLOOKUP($C2483,tbl_StartedStatus[Bold ID],tbl_StartedStatus[Started])="Started","Yes",IF(_xlfn.XLOOKUP($C2483,tbl_StartedStatus[Bold ID],tbl_StartedStatus[Started])="No Show","No Show","")),""))</f>
        <v/>
      </c>
    </row>
    <row r="2484" spans="1:8" ht="15" customHeight="1" thickBot="1">
      <c r="A2484" s="38" t="str">
        <f>IF($C2484="","",IFERROR(_xlfn.XLOOKUP($C2484,'1.PrepList'!$I$2:$I$1500,'1.PrepList'!$G$2:$G$1500,"")&amp;"",""))</f>
        <v/>
      </c>
      <c r="B2484" s="638" t="str">
        <f>IF($C2484="","",IFERROR(_xlfn.XLOOKUP($C2484,'1.PrepList'!$I$2:$I$1500,'1.PrepList'!$H$2:$H$1500,"")&amp;"",""))</f>
        <v/>
      </c>
      <c r="D2484" s="638" t="str">
        <f>IF($C2484="","",IFERROR(_xlfn.XLOOKUP($C2484,'1.PrepList'!$I$2:$I$1500,'1.PrepList'!$J$2:$J$1500,"")&amp;"",""))</f>
        <v/>
      </c>
      <c r="E2484" s="638" t="str">
        <f>IF($C2484="","",IFERROR(_xlfn.XLOOKUP($C2484,'1.PrepList'!$I$2:$I$1500,'1.PrepList'!$N$2:$N$1500,"")&amp;"",""))</f>
        <v/>
      </c>
      <c r="F2484" s="638" t="str">
        <f>IF($C2484="","",IFERROR(_xlfn.XLOOKUP($C2484,'1.PrepList'!$I$2:$I$1500,'1.PrepList'!$K$2:$K$1500,"")&amp;"",""))</f>
        <v/>
      </c>
      <c r="H2484" s="644" t="str">
        <f>IF($C2484="","",IFERROR(IF(_xlfn.XLOOKUP($C2484,tbl_StartedStatus[Bold ID],tbl_StartedStatus[Started])="Started","Yes",IF(_xlfn.XLOOKUP($C2484,tbl_StartedStatus[Bold ID],tbl_StartedStatus[Started])="No Show","No Show","")),""))</f>
        <v/>
      </c>
    </row>
    <row r="2485" spans="1:8" ht="15" customHeight="1" thickBot="1">
      <c r="A2485" s="38" t="str">
        <f>IF($C2485="","",IFERROR(_xlfn.XLOOKUP($C2485,'1.PrepList'!$I$2:$I$1500,'1.PrepList'!$G$2:$G$1500,"")&amp;"",""))</f>
        <v/>
      </c>
      <c r="B2485" s="638" t="str">
        <f>IF($C2485="","",IFERROR(_xlfn.XLOOKUP($C2485,'1.PrepList'!$I$2:$I$1500,'1.PrepList'!$H$2:$H$1500,"")&amp;"",""))</f>
        <v/>
      </c>
      <c r="D2485" s="638" t="str">
        <f>IF($C2485="","",IFERROR(_xlfn.XLOOKUP($C2485,'1.PrepList'!$I$2:$I$1500,'1.PrepList'!$J$2:$J$1500,"")&amp;"",""))</f>
        <v/>
      </c>
      <c r="E2485" s="638" t="str">
        <f>IF($C2485="","",IFERROR(_xlfn.XLOOKUP($C2485,'1.PrepList'!$I$2:$I$1500,'1.PrepList'!$N$2:$N$1500,"")&amp;"",""))</f>
        <v/>
      </c>
      <c r="F2485" s="638" t="str">
        <f>IF($C2485="","",IFERROR(_xlfn.XLOOKUP($C2485,'1.PrepList'!$I$2:$I$1500,'1.PrepList'!$K$2:$K$1500,"")&amp;"",""))</f>
        <v/>
      </c>
      <c r="H2485" s="644" t="str">
        <f>IF($C2485="","",IFERROR(IF(_xlfn.XLOOKUP($C2485,tbl_StartedStatus[Bold ID],tbl_StartedStatus[Started])="Started","Yes",IF(_xlfn.XLOOKUP($C2485,tbl_StartedStatus[Bold ID],tbl_StartedStatus[Started])="No Show","No Show","")),""))</f>
        <v/>
      </c>
    </row>
    <row r="2486" spans="1:8" ht="15" customHeight="1" thickBot="1">
      <c r="A2486" s="38" t="str">
        <f>IF($C2486="","",IFERROR(_xlfn.XLOOKUP($C2486,'1.PrepList'!$I$2:$I$1500,'1.PrepList'!$G$2:$G$1500,"")&amp;"",""))</f>
        <v/>
      </c>
      <c r="B2486" s="638" t="str">
        <f>IF($C2486="","",IFERROR(_xlfn.XLOOKUP($C2486,'1.PrepList'!$I$2:$I$1500,'1.PrepList'!$H$2:$H$1500,"")&amp;"",""))</f>
        <v/>
      </c>
      <c r="D2486" s="638" t="str">
        <f>IF($C2486="","",IFERROR(_xlfn.XLOOKUP($C2486,'1.PrepList'!$I$2:$I$1500,'1.PrepList'!$J$2:$J$1500,"")&amp;"",""))</f>
        <v/>
      </c>
      <c r="E2486" s="638" t="str">
        <f>IF($C2486="","",IFERROR(_xlfn.XLOOKUP($C2486,'1.PrepList'!$I$2:$I$1500,'1.PrepList'!$N$2:$N$1500,"")&amp;"",""))</f>
        <v/>
      </c>
      <c r="F2486" s="638" t="str">
        <f>IF($C2486="","",IFERROR(_xlfn.XLOOKUP($C2486,'1.PrepList'!$I$2:$I$1500,'1.PrepList'!$K$2:$K$1500,"")&amp;"",""))</f>
        <v/>
      </c>
      <c r="H2486" s="644" t="str">
        <f>IF($C2486="","",IFERROR(IF(_xlfn.XLOOKUP($C2486,tbl_StartedStatus[Bold ID],tbl_StartedStatus[Started])="Started","Yes",IF(_xlfn.XLOOKUP($C2486,tbl_StartedStatus[Bold ID],tbl_StartedStatus[Started])="No Show","No Show","")),""))</f>
        <v/>
      </c>
    </row>
    <row r="2487" spans="1:8" ht="15" customHeight="1" thickBot="1">
      <c r="A2487" s="38" t="str">
        <f>IF($C2487="","",IFERROR(_xlfn.XLOOKUP($C2487,'1.PrepList'!$I$2:$I$1500,'1.PrepList'!$G$2:$G$1500,"")&amp;"",""))</f>
        <v/>
      </c>
      <c r="B2487" s="638" t="str">
        <f>IF($C2487="","",IFERROR(_xlfn.XLOOKUP($C2487,'1.PrepList'!$I$2:$I$1500,'1.PrepList'!$H$2:$H$1500,"")&amp;"",""))</f>
        <v/>
      </c>
      <c r="D2487" s="638" t="str">
        <f>IF($C2487="","",IFERROR(_xlfn.XLOOKUP($C2487,'1.PrepList'!$I$2:$I$1500,'1.PrepList'!$J$2:$J$1500,"")&amp;"",""))</f>
        <v/>
      </c>
      <c r="E2487" s="638" t="str">
        <f>IF($C2487="","",IFERROR(_xlfn.XLOOKUP($C2487,'1.PrepList'!$I$2:$I$1500,'1.PrepList'!$N$2:$N$1500,"")&amp;"",""))</f>
        <v/>
      </c>
      <c r="F2487" s="638" t="str">
        <f>IF($C2487="","",IFERROR(_xlfn.XLOOKUP($C2487,'1.PrepList'!$I$2:$I$1500,'1.PrepList'!$K$2:$K$1500,"")&amp;"",""))</f>
        <v/>
      </c>
      <c r="H2487" s="644" t="str">
        <f>IF($C2487="","",IFERROR(IF(_xlfn.XLOOKUP($C2487,tbl_StartedStatus[Bold ID],tbl_StartedStatus[Started])="Started","Yes",IF(_xlfn.XLOOKUP($C2487,tbl_StartedStatus[Bold ID],tbl_StartedStatus[Started])="No Show","No Show","")),""))</f>
        <v/>
      </c>
    </row>
    <row r="2488" spans="1:8" ht="15" customHeight="1" thickBot="1">
      <c r="A2488" s="38" t="str">
        <f>IF($C2488="","",IFERROR(_xlfn.XLOOKUP($C2488,'1.PrepList'!$I$2:$I$1500,'1.PrepList'!$G$2:$G$1500,"")&amp;"",""))</f>
        <v/>
      </c>
      <c r="B2488" s="638" t="str">
        <f>IF($C2488="","",IFERROR(_xlfn.XLOOKUP($C2488,'1.PrepList'!$I$2:$I$1500,'1.PrepList'!$H$2:$H$1500,"")&amp;"",""))</f>
        <v/>
      </c>
      <c r="D2488" s="638" t="str">
        <f>IF($C2488="","",IFERROR(_xlfn.XLOOKUP($C2488,'1.PrepList'!$I$2:$I$1500,'1.PrepList'!$J$2:$J$1500,"")&amp;"",""))</f>
        <v/>
      </c>
      <c r="E2488" s="638" t="str">
        <f>IF($C2488="","",IFERROR(_xlfn.XLOOKUP($C2488,'1.PrepList'!$I$2:$I$1500,'1.PrepList'!$N$2:$N$1500,"")&amp;"",""))</f>
        <v/>
      </c>
      <c r="F2488" s="638" t="str">
        <f>IF($C2488="","",IFERROR(_xlfn.XLOOKUP($C2488,'1.PrepList'!$I$2:$I$1500,'1.PrepList'!$K$2:$K$1500,"")&amp;"",""))</f>
        <v/>
      </c>
      <c r="H2488" s="644" t="str">
        <f>IF($C2488="","",IFERROR(IF(_xlfn.XLOOKUP($C2488,tbl_StartedStatus[Bold ID],tbl_StartedStatus[Started])="Started","Yes",IF(_xlfn.XLOOKUP($C2488,tbl_StartedStatus[Bold ID],tbl_StartedStatus[Started])="No Show","No Show","")),""))</f>
        <v/>
      </c>
    </row>
    <row r="2489" spans="1:8" ht="15" customHeight="1" thickBot="1">
      <c r="A2489" s="38" t="str">
        <f>IF($C2489="","",IFERROR(_xlfn.XLOOKUP($C2489,'1.PrepList'!$I$2:$I$1500,'1.PrepList'!$G$2:$G$1500,"")&amp;"",""))</f>
        <v/>
      </c>
      <c r="B2489" s="638" t="str">
        <f>IF($C2489="","",IFERROR(_xlfn.XLOOKUP($C2489,'1.PrepList'!$I$2:$I$1500,'1.PrepList'!$H$2:$H$1500,"")&amp;"",""))</f>
        <v/>
      </c>
      <c r="D2489" s="638" t="str">
        <f>IF($C2489="","",IFERROR(_xlfn.XLOOKUP($C2489,'1.PrepList'!$I$2:$I$1500,'1.PrepList'!$J$2:$J$1500,"")&amp;"",""))</f>
        <v/>
      </c>
      <c r="E2489" s="638" t="str">
        <f>IF($C2489="","",IFERROR(_xlfn.XLOOKUP($C2489,'1.PrepList'!$I$2:$I$1500,'1.PrepList'!$N$2:$N$1500,"")&amp;"",""))</f>
        <v/>
      </c>
      <c r="F2489" s="638" t="str">
        <f>IF($C2489="","",IFERROR(_xlfn.XLOOKUP($C2489,'1.PrepList'!$I$2:$I$1500,'1.PrepList'!$K$2:$K$1500,"")&amp;"",""))</f>
        <v/>
      </c>
      <c r="H2489" s="644" t="str">
        <f>IF($C2489="","",IFERROR(IF(_xlfn.XLOOKUP($C2489,tbl_StartedStatus[Bold ID],tbl_StartedStatus[Started])="Started","Yes",IF(_xlfn.XLOOKUP($C2489,tbl_StartedStatus[Bold ID],tbl_StartedStatus[Started])="No Show","No Show","")),""))</f>
        <v/>
      </c>
    </row>
    <row r="2490" spans="1:8" ht="15" customHeight="1" thickBot="1">
      <c r="A2490" s="38" t="str">
        <f>IF($C2490="","",IFERROR(_xlfn.XLOOKUP($C2490,'1.PrepList'!$I$2:$I$1500,'1.PrepList'!$G$2:$G$1500,"")&amp;"",""))</f>
        <v/>
      </c>
      <c r="B2490" s="638" t="str">
        <f>IF($C2490="","",IFERROR(_xlfn.XLOOKUP($C2490,'1.PrepList'!$I$2:$I$1500,'1.PrepList'!$H$2:$H$1500,"")&amp;"",""))</f>
        <v/>
      </c>
      <c r="D2490" s="638" t="str">
        <f>IF($C2490="","",IFERROR(_xlfn.XLOOKUP($C2490,'1.PrepList'!$I$2:$I$1500,'1.PrepList'!$J$2:$J$1500,"")&amp;"",""))</f>
        <v/>
      </c>
      <c r="E2490" s="638" t="str">
        <f>IF($C2490="","",IFERROR(_xlfn.XLOOKUP($C2490,'1.PrepList'!$I$2:$I$1500,'1.PrepList'!$N$2:$N$1500,"")&amp;"",""))</f>
        <v/>
      </c>
      <c r="F2490" s="638" t="str">
        <f>IF($C2490="","",IFERROR(_xlfn.XLOOKUP($C2490,'1.PrepList'!$I$2:$I$1500,'1.PrepList'!$K$2:$K$1500,"")&amp;"",""))</f>
        <v/>
      </c>
      <c r="H2490" s="644" t="str">
        <f>IF($C2490="","",IFERROR(IF(_xlfn.XLOOKUP($C2490,tbl_StartedStatus[Bold ID],tbl_StartedStatus[Started])="Started","Yes",IF(_xlfn.XLOOKUP($C2490,tbl_StartedStatus[Bold ID],tbl_StartedStatus[Started])="No Show","No Show","")),""))</f>
        <v/>
      </c>
    </row>
    <row r="2491" spans="1:8" ht="15" customHeight="1" thickBot="1">
      <c r="A2491" s="38" t="str">
        <f>IF($C2491="","",IFERROR(_xlfn.XLOOKUP($C2491,'1.PrepList'!$I$2:$I$1500,'1.PrepList'!$G$2:$G$1500,"")&amp;"",""))</f>
        <v/>
      </c>
      <c r="B2491" s="638" t="str">
        <f>IF($C2491="","",IFERROR(_xlfn.XLOOKUP($C2491,'1.PrepList'!$I$2:$I$1500,'1.PrepList'!$H$2:$H$1500,"")&amp;"",""))</f>
        <v/>
      </c>
      <c r="D2491" s="638" t="str">
        <f>IF($C2491="","",IFERROR(_xlfn.XLOOKUP($C2491,'1.PrepList'!$I$2:$I$1500,'1.PrepList'!$J$2:$J$1500,"")&amp;"",""))</f>
        <v/>
      </c>
      <c r="E2491" s="638" t="str">
        <f>IF($C2491="","",IFERROR(_xlfn.XLOOKUP($C2491,'1.PrepList'!$I$2:$I$1500,'1.PrepList'!$N$2:$N$1500,"")&amp;"",""))</f>
        <v/>
      </c>
      <c r="F2491" s="638" t="str">
        <f>IF($C2491="","",IFERROR(_xlfn.XLOOKUP($C2491,'1.PrepList'!$I$2:$I$1500,'1.PrepList'!$K$2:$K$1500,"")&amp;"",""))</f>
        <v/>
      </c>
      <c r="H2491" s="644" t="str">
        <f>IF($C2491="","",IFERROR(IF(_xlfn.XLOOKUP($C2491,tbl_StartedStatus[Bold ID],tbl_StartedStatus[Started])="Started","Yes",IF(_xlfn.XLOOKUP($C2491,tbl_StartedStatus[Bold ID],tbl_StartedStatus[Started])="No Show","No Show","")),""))</f>
        <v/>
      </c>
    </row>
    <row r="2492" spans="1:8" ht="15" customHeight="1" thickBot="1">
      <c r="A2492" s="38" t="str">
        <f>IF($C2492="","",IFERROR(_xlfn.XLOOKUP($C2492,'1.PrepList'!$I$2:$I$1500,'1.PrepList'!$G$2:$G$1500,"")&amp;"",""))</f>
        <v/>
      </c>
      <c r="B2492" s="638" t="str">
        <f>IF($C2492="","",IFERROR(_xlfn.XLOOKUP($C2492,'1.PrepList'!$I$2:$I$1500,'1.PrepList'!$H$2:$H$1500,"")&amp;"",""))</f>
        <v/>
      </c>
      <c r="D2492" s="638" t="str">
        <f>IF($C2492="","",IFERROR(_xlfn.XLOOKUP($C2492,'1.PrepList'!$I$2:$I$1500,'1.PrepList'!$J$2:$J$1500,"")&amp;"",""))</f>
        <v/>
      </c>
      <c r="E2492" s="638" t="str">
        <f>IF($C2492="","",IFERROR(_xlfn.XLOOKUP($C2492,'1.PrepList'!$I$2:$I$1500,'1.PrepList'!$N$2:$N$1500,"")&amp;"",""))</f>
        <v/>
      </c>
      <c r="F2492" s="638" t="str">
        <f>IF($C2492="","",IFERROR(_xlfn.XLOOKUP($C2492,'1.PrepList'!$I$2:$I$1500,'1.PrepList'!$K$2:$K$1500,"")&amp;"",""))</f>
        <v/>
      </c>
      <c r="H2492" s="644" t="str">
        <f>IF($C2492="","",IFERROR(IF(_xlfn.XLOOKUP($C2492,tbl_StartedStatus[Bold ID],tbl_StartedStatus[Started])="Started","Yes",IF(_xlfn.XLOOKUP($C2492,tbl_StartedStatus[Bold ID],tbl_StartedStatus[Started])="No Show","No Show","")),""))</f>
        <v/>
      </c>
    </row>
    <row r="2493" spans="1:8" ht="15" customHeight="1" thickBot="1">
      <c r="A2493" s="38" t="str">
        <f>IF($C2493="","",IFERROR(_xlfn.XLOOKUP($C2493,'1.PrepList'!$I$2:$I$1500,'1.PrepList'!$G$2:$G$1500,"")&amp;"",""))</f>
        <v/>
      </c>
      <c r="B2493" s="638" t="str">
        <f>IF($C2493="","",IFERROR(_xlfn.XLOOKUP($C2493,'1.PrepList'!$I$2:$I$1500,'1.PrepList'!$H$2:$H$1500,"")&amp;"",""))</f>
        <v/>
      </c>
      <c r="D2493" s="638" t="str">
        <f>IF($C2493="","",IFERROR(_xlfn.XLOOKUP($C2493,'1.PrepList'!$I$2:$I$1500,'1.PrepList'!$J$2:$J$1500,"")&amp;"",""))</f>
        <v/>
      </c>
      <c r="E2493" s="638" t="str">
        <f>IF($C2493="","",IFERROR(_xlfn.XLOOKUP($C2493,'1.PrepList'!$I$2:$I$1500,'1.PrepList'!$N$2:$N$1500,"")&amp;"",""))</f>
        <v/>
      </c>
      <c r="F2493" s="638" t="str">
        <f>IF($C2493="","",IFERROR(_xlfn.XLOOKUP($C2493,'1.PrepList'!$I$2:$I$1500,'1.PrepList'!$K$2:$K$1500,"")&amp;"",""))</f>
        <v/>
      </c>
      <c r="H2493" s="644" t="str">
        <f>IF($C2493="","",IFERROR(IF(_xlfn.XLOOKUP($C2493,tbl_StartedStatus[Bold ID],tbl_StartedStatus[Started])="Started","Yes",IF(_xlfn.XLOOKUP($C2493,tbl_StartedStatus[Bold ID],tbl_StartedStatus[Started])="No Show","No Show","")),""))</f>
        <v/>
      </c>
    </row>
    <row r="2494" spans="1:8" ht="15" customHeight="1" thickBot="1">
      <c r="A2494" s="38" t="str">
        <f>IF($C2494="","",IFERROR(_xlfn.XLOOKUP($C2494,'1.PrepList'!$I$2:$I$1500,'1.PrepList'!$G$2:$G$1500,"")&amp;"",""))</f>
        <v/>
      </c>
      <c r="B2494" s="638" t="str">
        <f>IF($C2494="","",IFERROR(_xlfn.XLOOKUP($C2494,'1.PrepList'!$I$2:$I$1500,'1.PrepList'!$H$2:$H$1500,"")&amp;"",""))</f>
        <v/>
      </c>
      <c r="D2494" s="638" t="str">
        <f>IF($C2494="","",IFERROR(_xlfn.XLOOKUP($C2494,'1.PrepList'!$I$2:$I$1500,'1.PrepList'!$J$2:$J$1500,"")&amp;"",""))</f>
        <v/>
      </c>
      <c r="E2494" s="638" t="str">
        <f>IF($C2494="","",IFERROR(_xlfn.XLOOKUP($C2494,'1.PrepList'!$I$2:$I$1500,'1.PrepList'!$N$2:$N$1500,"")&amp;"",""))</f>
        <v/>
      </c>
      <c r="F2494" s="638" t="str">
        <f>IF($C2494="","",IFERROR(_xlfn.XLOOKUP($C2494,'1.PrepList'!$I$2:$I$1500,'1.PrepList'!$K$2:$K$1500,"")&amp;"",""))</f>
        <v/>
      </c>
      <c r="H2494" s="644" t="str">
        <f>IF($C2494="","",IFERROR(IF(_xlfn.XLOOKUP($C2494,tbl_StartedStatus[Bold ID],tbl_StartedStatus[Started])="Started","Yes",IF(_xlfn.XLOOKUP($C2494,tbl_StartedStatus[Bold ID],tbl_StartedStatus[Started])="No Show","No Show","")),""))</f>
        <v/>
      </c>
    </row>
    <row r="2495" spans="1:8" ht="15" customHeight="1" thickBot="1">
      <c r="A2495" s="38" t="str">
        <f>IF($C2495="","",IFERROR(_xlfn.XLOOKUP($C2495,'1.PrepList'!$I$2:$I$1500,'1.PrepList'!$G$2:$G$1500,"")&amp;"",""))</f>
        <v/>
      </c>
      <c r="B2495" s="638" t="str">
        <f>IF($C2495="","",IFERROR(_xlfn.XLOOKUP($C2495,'1.PrepList'!$I$2:$I$1500,'1.PrepList'!$H$2:$H$1500,"")&amp;"",""))</f>
        <v/>
      </c>
      <c r="D2495" s="638" t="str">
        <f>IF($C2495="","",IFERROR(_xlfn.XLOOKUP($C2495,'1.PrepList'!$I$2:$I$1500,'1.PrepList'!$J$2:$J$1500,"")&amp;"",""))</f>
        <v/>
      </c>
      <c r="E2495" s="638" t="str">
        <f>IF($C2495="","",IFERROR(_xlfn.XLOOKUP($C2495,'1.PrepList'!$I$2:$I$1500,'1.PrepList'!$N$2:$N$1500,"")&amp;"",""))</f>
        <v/>
      </c>
      <c r="F2495" s="638" t="str">
        <f>IF($C2495="","",IFERROR(_xlfn.XLOOKUP($C2495,'1.PrepList'!$I$2:$I$1500,'1.PrepList'!$K$2:$K$1500,"")&amp;"",""))</f>
        <v/>
      </c>
      <c r="H2495" s="644" t="str">
        <f>IF($C2495="","",IFERROR(IF(_xlfn.XLOOKUP($C2495,tbl_StartedStatus[Bold ID],tbl_StartedStatus[Started])="Started","Yes",IF(_xlfn.XLOOKUP($C2495,tbl_StartedStatus[Bold ID],tbl_StartedStatus[Started])="No Show","No Show","")),""))</f>
        <v/>
      </c>
    </row>
    <row r="2496" spans="1:8" ht="15" customHeight="1" thickBot="1">
      <c r="A2496" s="38" t="str">
        <f>IF($C2496="","",IFERROR(_xlfn.XLOOKUP($C2496,'1.PrepList'!$I$2:$I$1500,'1.PrepList'!$G$2:$G$1500,"")&amp;"",""))</f>
        <v/>
      </c>
      <c r="B2496" s="638" t="str">
        <f>IF($C2496="","",IFERROR(_xlfn.XLOOKUP($C2496,'1.PrepList'!$I$2:$I$1500,'1.PrepList'!$H$2:$H$1500,"")&amp;"",""))</f>
        <v/>
      </c>
      <c r="D2496" s="638" t="str">
        <f>IF($C2496="","",IFERROR(_xlfn.XLOOKUP($C2496,'1.PrepList'!$I$2:$I$1500,'1.PrepList'!$J$2:$J$1500,"")&amp;"",""))</f>
        <v/>
      </c>
      <c r="E2496" s="638" t="str">
        <f>IF($C2496="","",IFERROR(_xlfn.XLOOKUP($C2496,'1.PrepList'!$I$2:$I$1500,'1.PrepList'!$N$2:$N$1500,"")&amp;"",""))</f>
        <v/>
      </c>
      <c r="F2496" s="638" t="str">
        <f>IF($C2496="","",IFERROR(_xlfn.XLOOKUP($C2496,'1.PrepList'!$I$2:$I$1500,'1.PrepList'!$K$2:$K$1500,"")&amp;"",""))</f>
        <v/>
      </c>
      <c r="H2496" s="644" t="str">
        <f>IF($C2496="","",IFERROR(IF(_xlfn.XLOOKUP($C2496,tbl_StartedStatus[Bold ID],tbl_StartedStatus[Started])="Started","Yes",IF(_xlfn.XLOOKUP($C2496,tbl_StartedStatus[Bold ID],tbl_StartedStatus[Started])="No Show","No Show","")),""))</f>
        <v/>
      </c>
    </row>
    <row r="2497" spans="1:8" ht="15" customHeight="1" thickBot="1">
      <c r="A2497" s="38" t="str">
        <f>IF($C2497="","",IFERROR(_xlfn.XLOOKUP($C2497,'1.PrepList'!$I$2:$I$1500,'1.PrepList'!$G$2:$G$1500,"")&amp;"",""))</f>
        <v/>
      </c>
      <c r="B2497" s="638" t="str">
        <f>IF($C2497="","",IFERROR(_xlfn.XLOOKUP($C2497,'1.PrepList'!$I$2:$I$1500,'1.PrepList'!$H$2:$H$1500,"")&amp;"",""))</f>
        <v/>
      </c>
      <c r="D2497" s="638" t="str">
        <f>IF($C2497="","",IFERROR(_xlfn.XLOOKUP($C2497,'1.PrepList'!$I$2:$I$1500,'1.PrepList'!$J$2:$J$1500,"")&amp;"",""))</f>
        <v/>
      </c>
      <c r="E2497" s="638" t="str">
        <f>IF($C2497="","",IFERROR(_xlfn.XLOOKUP($C2497,'1.PrepList'!$I$2:$I$1500,'1.PrepList'!$N$2:$N$1500,"")&amp;"",""))</f>
        <v/>
      </c>
      <c r="F2497" s="638" t="str">
        <f>IF($C2497="","",IFERROR(_xlfn.XLOOKUP($C2497,'1.PrepList'!$I$2:$I$1500,'1.PrepList'!$K$2:$K$1500,"")&amp;"",""))</f>
        <v/>
      </c>
      <c r="H2497" s="644" t="str">
        <f>IF($C2497="","",IFERROR(IF(_xlfn.XLOOKUP($C2497,tbl_StartedStatus[Bold ID],tbl_StartedStatus[Started])="Started","Yes",IF(_xlfn.XLOOKUP($C2497,tbl_StartedStatus[Bold ID],tbl_StartedStatus[Started])="No Show","No Show","")),""))</f>
        <v/>
      </c>
    </row>
    <row r="2498" spans="1:8" ht="15" customHeight="1" thickBot="1">
      <c r="A2498" s="38" t="str">
        <f>IF($C2498="","",IFERROR(_xlfn.XLOOKUP($C2498,'1.PrepList'!$I$2:$I$1500,'1.PrepList'!$G$2:$G$1500,"")&amp;"",""))</f>
        <v/>
      </c>
      <c r="B2498" s="638" t="str">
        <f>IF($C2498="","",IFERROR(_xlfn.XLOOKUP($C2498,'1.PrepList'!$I$2:$I$1500,'1.PrepList'!$H$2:$H$1500,"")&amp;"",""))</f>
        <v/>
      </c>
      <c r="D2498" s="638" t="str">
        <f>IF($C2498="","",IFERROR(_xlfn.XLOOKUP($C2498,'1.PrepList'!$I$2:$I$1500,'1.PrepList'!$J$2:$J$1500,"")&amp;"",""))</f>
        <v/>
      </c>
      <c r="E2498" s="638" t="str">
        <f>IF($C2498="","",IFERROR(_xlfn.XLOOKUP($C2498,'1.PrepList'!$I$2:$I$1500,'1.PrepList'!$N$2:$N$1500,"")&amp;"",""))</f>
        <v/>
      </c>
      <c r="F2498" s="638" t="str">
        <f>IF($C2498="","",IFERROR(_xlfn.XLOOKUP($C2498,'1.PrepList'!$I$2:$I$1500,'1.PrepList'!$K$2:$K$1500,"")&amp;"",""))</f>
        <v/>
      </c>
      <c r="H2498" s="644" t="str">
        <f>IF($C2498="","",IFERROR(IF(_xlfn.XLOOKUP($C2498,tbl_StartedStatus[Bold ID],tbl_StartedStatus[Started])="Started","Yes",IF(_xlfn.XLOOKUP($C2498,tbl_StartedStatus[Bold ID],tbl_StartedStatus[Started])="No Show","No Show","")),""))</f>
        <v/>
      </c>
    </row>
    <row r="2499" spans="1:8" ht="15" customHeight="1" thickBot="1">
      <c r="A2499" s="38" t="str">
        <f>IF($C2499="","",IFERROR(_xlfn.XLOOKUP($C2499,'1.PrepList'!$I$2:$I$1500,'1.PrepList'!$G$2:$G$1500,"")&amp;"",""))</f>
        <v/>
      </c>
      <c r="B2499" s="638" t="str">
        <f>IF($C2499="","",IFERROR(_xlfn.XLOOKUP($C2499,'1.PrepList'!$I$2:$I$1500,'1.PrepList'!$H$2:$H$1500,"")&amp;"",""))</f>
        <v/>
      </c>
      <c r="D2499" s="638" t="str">
        <f>IF($C2499="","",IFERROR(_xlfn.XLOOKUP($C2499,'1.PrepList'!$I$2:$I$1500,'1.PrepList'!$J$2:$J$1500,"")&amp;"",""))</f>
        <v/>
      </c>
      <c r="E2499" s="638" t="str">
        <f>IF($C2499="","",IFERROR(_xlfn.XLOOKUP($C2499,'1.PrepList'!$I$2:$I$1500,'1.PrepList'!$N$2:$N$1500,"")&amp;"",""))</f>
        <v/>
      </c>
      <c r="F2499" s="638" t="str">
        <f>IF($C2499="","",IFERROR(_xlfn.XLOOKUP($C2499,'1.PrepList'!$I$2:$I$1500,'1.PrepList'!$K$2:$K$1500,"")&amp;"",""))</f>
        <v/>
      </c>
      <c r="H2499" s="644" t="str">
        <f>IF($C2499="","",IFERROR(IF(_xlfn.XLOOKUP($C2499,tbl_StartedStatus[Bold ID],tbl_StartedStatus[Started])="Started","Yes",IF(_xlfn.XLOOKUP($C2499,tbl_StartedStatus[Bold ID],tbl_StartedStatus[Started])="No Show","No Show","")),""))</f>
        <v/>
      </c>
    </row>
    <row r="2500" spans="1:8" ht="15" customHeight="1" thickBot="1">
      <c r="A2500" s="38" t="str">
        <f>IF($C2500="","",IFERROR(_xlfn.XLOOKUP($C2500,'1.PrepList'!$I$2:$I$1500,'1.PrepList'!$G$2:$G$1500,"")&amp;"",""))</f>
        <v/>
      </c>
      <c r="B2500" s="638" t="str">
        <f>IF($C2500="","",IFERROR(_xlfn.XLOOKUP($C2500,'1.PrepList'!$I$2:$I$1500,'1.PrepList'!$H$2:$H$1500,"")&amp;"",""))</f>
        <v/>
      </c>
      <c r="D2500" s="638" t="str">
        <f>IF($C2500="","",IFERROR(_xlfn.XLOOKUP($C2500,'1.PrepList'!$I$2:$I$1500,'1.PrepList'!$J$2:$J$1500,"")&amp;"",""))</f>
        <v/>
      </c>
      <c r="E2500" s="638" t="str">
        <f>IF($C2500="","",IFERROR(_xlfn.XLOOKUP($C2500,'1.PrepList'!$I$2:$I$1500,'1.PrepList'!$N$2:$N$1500,"")&amp;"",""))</f>
        <v/>
      </c>
      <c r="F2500" s="638" t="str">
        <f>IF($C2500="","",IFERROR(_xlfn.XLOOKUP($C2500,'1.PrepList'!$I$2:$I$1500,'1.PrepList'!$K$2:$K$1500,"")&amp;"",""))</f>
        <v/>
      </c>
      <c r="H2500" s="644" t="str">
        <f>IF($C2500="","",IFERROR(IF(_xlfn.XLOOKUP($C2500,tbl_StartedStatus[Bold ID],tbl_StartedStatus[Started])="Started","Yes",IF(_xlfn.XLOOKUP($C2500,tbl_StartedStatus[Bold ID],tbl_StartedStatus[Started])="No Show","No Show","")),""))</f>
        <v/>
      </c>
    </row>
    <row r="2501" spans="1:8" ht="15" customHeight="1" thickBot="1">
      <c r="A2501" s="38" t="str">
        <f>IF($C2501="","",IFERROR(_xlfn.XLOOKUP($C2501,'1.PrepList'!$I$2:$I$1500,'1.PrepList'!$G$2:$G$1500,"")&amp;"",""))</f>
        <v/>
      </c>
      <c r="B2501" s="638" t="str">
        <f>IF($C2501="","",IFERROR(_xlfn.XLOOKUP($C2501,'1.PrepList'!$I$2:$I$1500,'1.PrepList'!$H$2:$H$1500,"")&amp;"",""))</f>
        <v/>
      </c>
      <c r="D2501" s="638" t="str">
        <f>IF($C2501="","",IFERROR(_xlfn.XLOOKUP($C2501,'1.PrepList'!$I$2:$I$1500,'1.PrepList'!$J$2:$J$1500,"")&amp;"",""))</f>
        <v/>
      </c>
      <c r="E2501" s="638" t="str">
        <f>IF($C2501="","",IFERROR(_xlfn.XLOOKUP($C2501,'1.PrepList'!$I$2:$I$1500,'1.PrepList'!$N$2:$N$1500,"")&amp;"",""))</f>
        <v/>
      </c>
      <c r="F2501" s="638" t="str">
        <f>IF($C2501="","",IFERROR(_xlfn.XLOOKUP($C2501,'1.PrepList'!$I$2:$I$1500,'1.PrepList'!$K$2:$K$1500,"")&amp;"",""))</f>
        <v/>
      </c>
      <c r="H2501" s="644" t="str">
        <f>IF($C2501="","",IFERROR(IF(_xlfn.XLOOKUP($C2501,tbl_StartedStatus[Bold ID],tbl_StartedStatus[Started])="Started","Yes",IF(_xlfn.XLOOKUP($C2501,tbl_StartedStatus[Bold ID],tbl_StartedStatus[Started])="No Show","No Show","")),""))</f>
        <v/>
      </c>
    </row>
    <row r="2502" spans="1:8" ht="15" customHeight="1" thickBot="1">
      <c r="A2502" s="38" t="str">
        <f>IF($C2502="","",IFERROR(_xlfn.XLOOKUP($C2502,'1.PrepList'!$I$2:$I$1500,'1.PrepList'!$G$2:$G$1500,"")&amp;"",""))</f>
        <v/>
      </c>
      <c r="B2502" s="638" t="str">
        <f>IF($C2502="","",IFERROR(_xlfn.XLOOKUP($C2502,'1.PrepList'!$I$2:$I$1500,'1.PrepList'!$H$2:$H$1500,"")&amp;"",""))</f>
        <v/>
      </c>
      <c r="D2502" s="638" t="str">
        <f>IF($C2502="","",IFERROR(_xlfn.XLOOKUP($C2502,'1.PrepList'!$I$2:$I$1500,'1.PrepList'!$J$2:$J$1500,"")&amp;"",""))</f>
        <v/>
      </c>
      <c r="E2502" s="638" t="str">
        <f>IF($C2502="","",IFERROR(_xlfn.XLOOKUP($C2502,'1.PrepList'!$I$2:$I$1500,'1.PrepList'!$N$2:$N$1500,"")&amp;"",""))</f>
        <v/>
      </c>
      <c r="F2502" s="638" t="str">
        <f>IF($C2502="","",IFERROR(_xlfn.XLOOKUP($C2502,'1.PrepList'!$I$2:$I$1500,'1.PrepList'!$K$2:$K$1500,"")&amp;"",""))</f>
        <v/>
      </c>
      <c r="H2502" s="644" t="str">
        <f>IF($C2502="","",IFERROR(IF(_xlfn.XLOOKUP($C2502,tbl_StartedStatus[Bold ID],tbl_StartedStatus[Started])="Started","Yes",IF(_xlfn.XLOOKUP($C2502,tbl_StartedStatus[Bold ID],tbl_StartedStatus[Started])="No Show","No Show","")),""))</f>
        <v/>
      </c>
    </row>
    <row r="2503" spans="1:8" ht="15" customHeight="1" thickBot="1">
      <c r="A2503" s="38" t="str">
        <f>IF($C2503="","",IFERROR(_xlfn.XLOOKUP($C2503,'1.PrepList'!$I$2:$I$1500,'1.PrepList'!$G$2:$G$1500,"")&amp;"",""))</f>
        <v/>
      </c>
      <c r="B2503" s="638" t="str">
        <f>IF($C2503="","",IFERROR(_xlfn.XLOOKUP($C2503,'1.PrepList'!$I$2:$I$1500,'1.PrepList'!$H$2:$H$1500,"")&amp;"",""))</f>
        <v/>
      </c>
      <c r="D2503" s="638" t="str">
        <f>IF($C2503="","",IFERROR(_xlfn.XLOOKUP($C2503,'1.PrepList'!$I$2:$I$1500,'1.PrepList'!$J$2:$J$1500,"")&amp;"",""))</f>
        <v/>
      </c>
      <c r="E2503" s="638" t="str">
        <f>IF($C2503="","",IFERROR(_xlfn.XLOOKUP($C2503,'1.PrepList'!$I$2:$I$1500,'1.PrepList'!$N$2:$N$1500,"")&amp;"",""))</f>
        <v/>
      </c>
      <c r="F2503" s="638" t="str">
        <f>IF($C2503="","",IFERROR(_xlfn.XLOOKUP($C2503,'1.PrepList'!$I$2:$I$1500,'1.PrepList'!$K$2:$K$1500,"")&amp;"",""))</f>
        <v/>
      </c>
      <c r="H2503" s="644" t="str">
        <f>IF($C2503="","",IFERROR(IF(_xlfn.XLOOKUP($C2503,tbl_StartedStatus[Bold ID],tbl_StartedStatus[Started])="Started","Yes",IF(_xlfn.XLOOKUP($C2503,tbl_StartedStatus[Bold ID],tbl_StartedStatus[Started])="No Show","No Show","")),""))</f>
        <v/>
      </c>
    </row>
    <row r="2504" spans="1:8" ht="15" customHeight="1" thickBot="1">
      <c r="A2504" s="38" t="str">
        <f>IF($C2504="","",IFERROR(_xlfn.XLOOKUP($C2504,'1.PrepList'!$I$2:$I$1500,'1.PrepList'!$G$2:$G$1500,"")&amp;"",""))</f>
        <v/>
      </c>
      <c r="B2504" s="638" t="str">
        <f>IF($C2504="","",IFERROR(_xlfn.XLOOKUP($C2504,'1.PrepList'!$I$2:$I$1500,'1.PrepList'!$H$2:$H$1500,"")&amp;"",""))</f>
        <v/>
      </c>
      <c r="D2504" s="638" t="str">
        <f>IF($C2504="","",IFERROR(_xlfn.XLOOKUP($C2504,'1.PrepList'!$I$2:$I$1500,'1.PrepList'!$J$2:$J$1500,"")&amp;"",""))</f>
        <v/>
      </c>
      <c r="E2504" s="638" t="str">
        <f>IF($C2504="","",IFERROR(_xlfn.XLOOKUP($C2504,'1.PrepList'!$I$2:$I$1500,'1.PrepList'!$N$2:$N$1500,"")&amp;"",""))</f>
        <v/>
      </c>
      <c r="F2504" s="638" t="str">
        <f>IF($C2504="","",IFERROR(_xlfn.XLOOKUP($C2504,'1.PrepList'!$I$2:$I$1500,'1.PrepList'!$K$2:$K$1500,"")&amp;"",""))</f>
        <v/>
      </c>
      <c r="H2504" s="644" t="str">
        <f>IF($C2504="","",IFERROR(IF(_xlfn.XLOOKUP($C2504,tbl_StartedStatus[Bold ID],tbl_StartedStatus[Started])="Started","Yes",IF(_xlfn.XLOOKUP($C2504,tbl_StartedStatus[Bold ID],tbl_StartedStatus[Started])="No Show","No Show","")),""))</f>
        <v/>
      </c>
    </row>
    <row r="2505" spans="1:8" ht="15" customHeight="1" thickBot="1">
      <c r="A2505" s="38" t="str">
        <f>IF($C2505="","",IFERROR(_xlfn.XLOOKUP($C2505,'1.PrepList'!$I$2:$I$1500,'1.PrepList'!$G$2:$G$1500,"")&amp;"",""))</f>
        <v/>
      </c>
      <c r="B2505" s="638" t="str">
        <f>IF($C2505="","",IFERROR(_xlfn.XLOOKUP($C2505,'1.PrepList'!$I$2:$I$1500,'1.PrepList'!$H$2:$H$1500,"")&amp;"",""))</f>
        <v/>
      </c>
      <c r="D2505" s="638" t="str">
        <f>IF($C2505="","",IFERROR(_xlfn.XLOOKUP($C2505,'1.PrepList'!$I$2:$I$1500,'1.PrepList'!$J$2:$J$1500,"")&amp;"",""))</f>
        <v/>
      </c>
      <c r="E2505" s="638" t="str">
        <f>IF($C2505="","",IFERROR(_xlfn.XLOOKUP($C2505,'1.PrepList'!$I$2:$I$1500,'1.PrepList'!$N$2:$N$1500,"")&amp;"",""))</f>
        <v/>
      </c>
      <c r="F2505" s="638" t="str">
        <f>IF($C2505="","",IFERROR(_xlfn.XLOOKUP($C2505,'1.PrepList'!$I$2:$I$1500,'1.PrepList'!$K$2:$K$1500,"")&amp;"",""))</f>
        <v/>
      </c>
      <c r="H2505" s="644" t="str">
        <f>IF($C2505="","",IFERROR(IF(_xlfn.XLOOKUP($C2505,tbl_StartedStatus[Bold ID],tbl_StartedStatus[Started])="Started","Yes",IF(_xlfn.XLOOKUP($C2505,tbl_StartedStatus[Bold ID],tbl_StartedStatus[Started])="No Show","No Show","")),""))</f>
        <v/>
      </c>
    </row>
    <row r="2506" spans="1:8" ht="15" customHeight="1" thickBot="1">
      <c r="A2506" s="38" t="str">
        <f>IF($C2506="","",IFERROR(_xlfn.XLOOKUP($C2506,'1.PrepList'!$I$2:$I$1500,'1.PrepList'!$G$2:$G$1500,"")&amp;"",""))</f>
        <v/>
      </c>
      <c r="B2506" s="638" t="str">
        <f>IF($C2506="","",IFERROR(_xlfn.XLOOKUP($C2506,'1.PrepList'!$I$2:$I$1500,'1.PrepList'!$H$2:$H$1500,"")&amp;"",""))</f>
        <v/>
      </c>
      <c r="D2506" s="638" t="str">
        <f>IF($C2506="","",IFERROR(_xlfn.XLOOKUP($C2506,'1.PrepList'!$I$2:$I$1500,'1.PrepList'!$J$2:$J$1500,"")&amp;"",""))</f>
        <v/>
      </c>
      <c r="E2506" s="638" t="str">
        <f>IF($C2506="","",IFERROR(_xlfn.XLOOKUP($C2506,'1.PrepList'!$I$2:$I$1500,'1.PrepList'!$N$2:$N$1500,"")&amp;"",""))</f>
        <v/>
      </c>
      <c r="F2506" s="638" t="str">
        <f>IF($C2506="","",IFERROR(_xlfn.XLOOKUP($C2506,'1.PrepList'!$I$2:$I$1500,'1.PrepList'!$K$2:$K$1500,"")&amp;"",""))</f>
        <v/>
      </c>
      <c r="H2506" s="644" t="str">
        <f>IF($C2506="","",IFERROR(IF(_xlfn.XLOOKUP($C2506,tbl_StartedStatus[Bold ID],tbl_StartedStatus[Started])="Started","Yes",IF(_xlfn.XLOOKUP($C2506,tbl_StartedStatus[Bold ID],tbl_StartedStatus[Started])="No Show","No Show","")),""))</f>
        <v/>
      </c>
    </row>
    <row r="2507" spans="1:8" ht="15" customHeight="1" thickBot="1">
      <c r="A2507" s="38" t="str">
        <f>IF($C2507="","",IFERROR(_xlfn.XLOOKUP($C2507,'1.PrepList'!$I$2:$I$1500,'1.PrepList'!$G$2:$G$1500,"")&amp;"",""))</f>
        <v/>
      </c>
      <c r="B2507" s="638" t="str">
        <f>IF($C2507="","",IFERROR(_xlfn.XLOOKUP($C2507,'1.PrepList'!$I$2:$I$1500,'1.PrepList'!$H$2:$H$1500,"")&amp;"",""))</f>
        <v/>
      </c>
      <c r="D2507" s="638" t="str">
        <f>IF($C2507="","",IFERROR(_xlfn.XLOOKUP($C2507,'1.PrepList'!$I$2:$I$1500,'1.PrepList'!$J$2:$J$1500,"")&amp;"",""))</f>
        <v/>
      </c>
      <c r="E2507" s="638" t="str">
        <f>IF($C2507="","",IFERROR(_xlfn.XLOOKUP($C2507,'1.PrepList'!$I$2:$I$1500,'1.PrepList'!$N$2:$N$1500,"")&amp;"",""))</f>
        <v/>
      </c>
      <c r="F2507" s="638" t="str">
        <f>IF($C2507="","",IFERROR(_xlfn.XLOOKUP($C2507,'1.PrepList'!$I$2:$I$1500,'1.PrepList'!$K$2:$K$1500,"")&amp;"",""))</f>
        <v/>
      </c>
      <c r="H2507" s="644" t="str">
        <f>IF($C2507="","",IFERROR(IF(_xlfn.XLOOKUP($C2507,tbl_StartedStatus[Bold ID],tbl_StartedStatus[Started])="Started","Yes",IF(_xlfn.XLOOKUP($C2507,tbl_StartedStatus[Bold ID],tbl_StartedStatus[Started])="No Show","No Show","")),""))</f>
        <v/>
      </c>
    </row>
    <row r="2508" spans="1:8" ht="15" customHeight="1" thickBot="1">
      <c r="A2508" s="38" t="str">
        <f>IF($C2508="","",IFERROR(_xlfn.XLOOKUP($C2508,'1.PrepList'!$I$2:$I$1500,'1.PrepList'!$G$2:$G$1500,"")&amp;"",""))</f>
        <v/>
      </c>
      <c r="B2508" s="638" t="str">
        <f>IF($C2508="","",IFERROR(_xlfn.XLOOKUP($C2508,'1.PrepList'!$I$2:$I$1500,'1.PrepList'!$H$2:$H$1500,"")&amp;"",""))</f>
        <v/>
      </c>
      <c r="D2508" s="638" t="str">
        <f>IF($C2508="","",IFERROR(_xlfn.XLOOKUP($C2508,'1.PrepList'!$I$2:$I$1500,'1.PrepList'!$J$2:$J$1500,"")&amp;"",""))</f>
        <v/>
      </c>
      <c r="E2508" s="638" t="str">
        <f>IF($C2508="","",IFERROR(_xlfn.XLOOKUP($C2508,'1.PrepList'!$I$2:$I$1500,'1.PrepList'!$N$2:$N$1500,"")&amp;"",""))</f>
        <v/>
      </c>
      <c r="F2508" s="638" t="str">
        <f>IF($C2508="","",IFERROR(_xlfn.XLOOKUP($C2508,'1.PrepList'!$I$2:$I$1500,'1.PrepList'!$K$2:$K$1500,"")&amp;"",""))</f>
        <v/>
      </c>
      <c r="H2508" s="644" t="str">
        <f>IF($C2508="","",IFERROR(IF(_xlfn.XLOOKUP($C2508,tbl_StartedStatus[Bold ID],tbl_StartedStatus[Started])="Started","Yes",IF(_xlfn.XLOOKUP($C2508,tbl_StartedStatus[Bold ID],tbl_StartedStatus[Started])="No Show","No Show","")),""))</f>
        <v/>
      </c>
    </row>
    <row r="2509" spans="1:8" ht="15" customHeight="1" thickBot="1">
      <c r="A2509" s="38" t="str">
        <f>IF($C2509="","",IFERROR(_xlfn.XLOOKUP($C2509,'1.PrepList'!$I$2:$I$1500,'1.PrepList'!$G$2:$G$1500,"")&amp;"",""))</f>
        <v/>
      </c>
      <c r="B2509" s="638" t="str">
        <f>IF($C2509="","",IFERROR(_xlfn.XLOOKUP($C2509,'1.PrepList'!$I$2:$I$1500,'1.PrepList'!$H$2:$H$1500,"")&amp;"",""))</f>
        <v/>
      </c>
      <c r="D2509" s="638" t="str">
        <f>IF($C2509="","",IFERROR(_xlfn.XLOOKUP($C2509,'1.PrepList'!$I$2:$I$1500,'1.PrepList'!$J$2:$J$1500,"")&amp;"",""))</f>
        <v/>
      </c>
      <c r="E2509" s="638" t="str">
        <f>IF($C2509="","",IFERROR(_xlfn.XLOOKUP($C2509,'1.PrepList'!$I$2:$I$1500,'1.PrepList'!$N$2:$N$1500,"")&amp;"",""))</f>
        <v/>
      </c>
      <c r="F2509" s="638" t="str">
        <f>IF($C2509="","",IFERROR(_xlfn.XLOOKUP($C2509,'1.PrepList'!$I$2:$I$1500,'1.PrepList'!$K$2:$K$1500,"")&amp;"",""))</f>
        <v/>
      </c>
      <c r="H2509" s="644" t="str">
        <f>IF($C2509="","",IFERROR(IF(_xlfn.XLOOKUP($C2509,tbl_StartedStatus[Bold ID],tbl_StartedStatus[Started])="Started","Yes",IF(_xlfn.XLOOKUP($C2509,tbl_StartedStatus[Bold ID],tbl_StartedStatus[Started])="No Show","No Show","")),""))</f>
        <v/>
      </c>
    </row>
    <row r="2510" spans="1:8" ht="15" customHeight="1" thickBot="1">
      <c r="A2510" s="38" t="str">
        <f>IF($C2510="","",IFERROR(_xlfn.XLOOKUP($C2510,'1.PrepList'!$I$2:$I$1500,'1.PrepList'!$G$2:$G$1500,"")&amp;"",""))</f>
        <v/>
      </c>
      <c r="B2510" s="638" t="str">
        <f>IF($C2510="","",IFERROR(_xlfn.XLOOKUP($C2510,'1.PrepList'!$I$2:$I$1500,'1.PrepList'!$H$2:$H$1500,"")&amp;"",""))</f>
        <v/>
      </c>
      <c r="D2510" s="638" t="str">
        <f>IF($C2510="","",IFERROR(_xlfn.XLOOKUP($C2510,'1.PrepList'!$I$2:$I$1500,'1.PrepList'!$J$2:$J$1500,"")&amp;"",""))</f>
        <v/>
      </c>
      <c r="E2510" s="638" t="str">
        <f>IF($C2510="","",IFERROR(_xlfn.XLOOKUP($C2510,'1.PrepList'!$I$2:$I$1500,'1.PrepList'!$N$2:$N$1500,"")&amp;"",""))</f>
        <v/>
      </c>
      <c r="F2510" s="638" t="str">
        <f>IF($C2510="","",IFERROR(_xlfn.XLOOKUP($C2510,'1.PrepList'!$I$2:$I$1500,'1.PrepList'!$K$2:$K$1500,"")&amp;"",""))</f>
        <v/>
      </c>
      <c r="H2510" s="644" t="str">
        <f>IF($C2510="","",IFERROR(IF(_xlfn.XLOOKUP($C2510,tbl_StartedStatus[Bold ID],tbl_StartedStatus[Started])="Started","Yes",IF(_xlfn.XLOOKUP($C2510,tbl_StartedStatus[Bold ID],tbl_StartedStatus[Started])="No Show","No Show","")),""))</f>
        <v/>
      </c>
    </row>
    <row r="2511" spans="1:8" ht="15" customHeight="1" thickBot="1">
      <c r="A2511" s="38" t="str">
        <f>IF($C2511="","",IFERROR(_xlfn.XLOOKUP($C2511,'1.PrepList'!$I$2:$I$1500,'1.PrepList'!$G$2:$G$1500,"")&amp;"",""))</f>
        <v/>
      </c>
      <c r="B2511" s="638" t="str">
        <f>IF($C2511="","",IFERROR(_xlfn.XLOOKUP($C2511,'1.PrepList'!$I$2:$I$1500,'1.PrepList'!$H$2:$H$1500,"")&amp;"",""))</f>
        <v/>
      </c>
      <c r="D2511" s="638" t="str">
        <f>IF($C2511="","",IFERROR(_xlfn.XLOOKUP($C2511,'1.PrepList'!$I$2:$I$1500,'1.PrepList'!$J$2:$J$1500,"")&amp;"",""))</f>
        <v/>
      </c>
      <c r="E2511" s="638" t="str">
        <f>IF($C2511="","",IFERROR(_xlfn.XLOOKUP($C2511,'1.PrepList'!$I$2:$I$1500,'1.PrepList'!$N$2:$N$1500,"")&amp;"",""))</f>
        <v/>
      </c>
      <c r="F2511" s="638" t="str">
        <f>IF($C2511="","",IFERROR(_xlfn.XLOOKUP($C2511,'1.PrepList'!$I$2:$I$1500,'1.PrepList'!$K$2:$K$1500,"")&amp;"",""))</f>
        <v/>
      </c>
      <c r="H2511" s="644" t="str">
        <f>IF($C2511="","",IFERROR(IF(_xlfn.XLOOKUP($C2511,tbl_StartedStatus[Bold ID],tbl_StartedStatus[Started])="Started","Yes",IF(_xlfn.XLOOKUP($C2511,tbl_StartedStatus[Bold ID],tbl_StartedStatus[Started])="No Show","No Show","")),""))</f>
        <v/>
      </c>
    </row>
    <row r="2512" spans="1:8" ht="15" customHeight="1" thickBot="1">
      <c r="A2512" s="38" t="str">
        <f>IF($C2512="","",IFERROR(_xlfn.XLOOKUP($C2512,'1.PrepList'!$I$2:$I$1500,'1.PrepList'!$G$2:$G$1500,"")&amp;"",""))</f>
        <v/>
      </c>
      <c r="B2512" s="638" t="str">
        <f>IF($C2512="","",IFERROR(_xlfn.XLOOKUP($C2512,'1.PrepList'!$I$2:$I$1500,'1.PrepList'!$H$2:$H$1500,"")&amp;"",""))</f>
        <v/>
      </c>
      <c r="D2512" s="638" t="str">
        <f>IF($C2512="","",IFERROR(_xlfn.XLOOKUP($C2512,'1.PrepList'!$I$2:$I$1500,'1.PrepList'!$J$2:$J$1500,"")&amp;"",""))</f>
        <v/>
      </c>
      <c r="E2512" s="638" t="str">
        <f>IF($C2512="","",IFERROR(_xlfn.XLOOKUP($C2512,'1.PrepList'!$I$2:$I$1500,'1.PrepList'!$N$2:$N$1500,"")&amp;"",""))</f>
        <v/>
      </c>
      <c r="F2512" s="638" t="str">
        <f>IF($C2512="","",IFERROR(_xlfn.XLOOKUP($C2512,'1.PrepList'!$I$2:$I$1500,'1.PrepList'!$K$2:$K$1500,"")&amp;"",""))</f>
        <v/>
      </c>
      <c r="H2512" s="644" t="str">
        <f>IF($C2512="","",IFERROR(IF(_xlfn.XLOOKUP($C2512,tbl_StartedStatus[Bold ID],tbl_StartedStatus[Started])="Started","Yes",IF(_xlfn.XLOOKUP($C2512,tbl_StartedStatus[Bold ID],tbl_StartedStatus[Started])="No Show","No Show","")),""))</f>
        <v/>
      </c>
    </row>
    <row r="2513" spans="1:8" ht="15" customHeight="1" thickBot="1">
      <c r="A2513" s="38" t="str">
        <f>IF($C2513="","",IFERROR(_xlfn.XLOOKUP($C2513,'1.PrepList'!$I$2:$I$1500,'1.PrepList'!$G$2:$G$1500,"")&amp;"",""))</f>
        <v/>
      </c>
      <c r="B2513" s="638" t="str">
        <f>IF($C2513="","",IFERROR(_xlfn.XLOOKUP($C2513,'1.PrepList'!$I$2:$I$1500,'1.PrepList'!$H$2:$H$1500,"")&amp;"",""))</f>
        <v/>
      </c>
      <c r="D2513" s="638" t="str">
        <f>IF($C2513="","",IFERROR(_xlfn.XLOOKUP($C2513,'1.PrepList'!$I$2:$I$1500,'1.PrepList'!$J$2:$J$1500,"")&amp;"",""))</f>
        <v/>
      </c>
      <c r="E2513" s="638" t="str">
        <f>IF($C2513="","",IFERROR(_xlfn.XLOOKUP($C2513,'1.PrepList'!$I$2:$I$1500,'1.PrepList'!$N$2:$N$1500,"")&amp;"",""))</f>
        <v/>
      </c>
      <c r="F2513" s="638" t="str">
        <f>IF($C2513="","",IFERROR(_xlfn.XLOOKUP($C2513,'1.PrepList'!$I$2:$I$1500,'1.PrepList'!$K$2:$K$1500,"")&amp;"",""))</f>
        <v/>
      </c>
      <c r="H2513" s="644" t="str">
        <f>IF($C2513="","",IFERROR(IF(_xlfn.XLOOKUP($C2513,tbl_StartedStatus[Bold ID],tbl_StartedStatus[Started])="Started","Yes",IF(_xlfn.XLOOKUP($C2513,tbl_StartedStatus[Bold ID],tbl_StartedStatus[Started])="No Show","No Show","")),""))</f>
        <v/>
      </c>
    </row>
    <row r="2514" spans="1:8" ht="15" customHeight="1" thickBot="1">
      <c r="A2514" s="38" t="str">
        <f>IF($C2514="","",IFERROR(_xlfn.XLOOKUP($C2514,'1.PrepList'!$I$2:$I$1500,'1.PrepList'!$G$2:$G$1500,"")&amp;"",""))</f>
        <v/>
      </c>
      <c r="B2514" s="638" t="str">
        <f>IF($C2514="","",IFERROR(_xlfn.XLOOKUP($C2514,'1.PrepList'!$I$2:$I$1500,'1.PrepList'!$H$2:$H$1500,"")&amp;"",""))</f>
        <v/>
      </c>
      <c r="D2514" s="638" t="str">
        <f>IF($C2514="","",IFERROR(_xlfn.XLOOKUP($C2514,'1.PrepList'!$I$2:$I$1500,'1.PrepList'!$J$2:$J$1500,"")&amp;"",""))</f>
        <v/>
      </c>
      <c r="E2514" s="638" t="str">
        <f>IF($C2514="","",IFERROR(_xlfn.XLOOKUP($C2514,'1.PrepList'!$I$2:$I$1500,'1.PrepList'!$N$2:$N$1500,"")&amp;"",""))</f>
        <v/>
      </c>
      <c r="F2514" s="638" t="str">
        <f>IF($C2514="","",IFERROR(_xlfn.XLOOKUP($C2514,'1.PrepList'!$I$2:$I$1500,'1.PrepList'!$K$2:$K$1500,"")&amp;"",""))</f>
        <v/>
      </c>
      <c r="H2514" s="644" t="str">
        <f>IF($C2514="","",IFERROR(IF(_xlfn.XLOOKUP($C2514,tbl_StartedStatus[Bold ID],tbl_StartedStatus[Started])="Started","Yes",IF(_xlfn.XLOOKUP($C2514,tbl_StartedStatus[Bold ID],tbl_StartedStatus[Started])="No Show","No Show","")),""))</f>
        <v/>
      </c>
    </row>
    <row r="2515" spans="1:8" ht="15" customHeight="1" thickBot="1">
      <c r="A2515" s="38" t="str">
        <f>IF($C2515="","",IFERROR(_xlfn.XLOOKUP($C2515,'1.PrepList'!$I$2:$I$1500,'1.PrepList'!$G$2:$G$1500,"")&amp;"",""))</f>
        <v/>
      </c>
      <c r="B2515" s="638" t="str">
        <f>IF($C2515="","",IFERROR(_xlfn.XLOOKUP($C2515,'1.PrepList'!$I$2:$I$1500,'1.PrepList'!$H$2:$H$1500,"")&amp;"",""))</f>
        <v/>
      </c>
      <c r="D2515" s="638" t="str">
        <f>IF($C2515="","",IFERROR(_xlfn.XLOOKUP($C2515,'1.PrepList'!$I$2:$I$1500,'1.PrepList'!$J$2:$J$1500,"")&amp;"",""))</f>
        <v/>
      </c>
      <c r="E2515" s="638" t="str">
        <f>IF($C2515="","",IFERROR(_xlfn.XLOOKUP($C2515,'1.PrepList'!$I$2:$I$1500,'1.PrepList'!$N$2:$N$1500,"")&amp;"",""))</f>
        <v/>
      </c>
      <c r="F2515" s="638" t="str">
        <f>IF($C2515="","",IFERROR(_xlfn.XLOOKUP($C2515,'1.PrepList'!$I$2:$I$1500,'1.PrepList'!$K$2:$K$1500,"")&amp;"",""))</f>
        <v/>
      </c>
      <c r="H2515" s="644" t="str">
        <f>IF($C2515="","",IFERROR(IF(_xlfn.XLOOKUP($C2515,tbl_StartedStatus[Bold ID],tbl_StartedStatus[Started])="Started","Yes",IF(_xlfn.XLOOKUP($C2515,tbl_StartedStatus[Bold ID],tbl_StartedStatus[Started])="No Show","No Show","")),""))</f>
        <v/>
      </c>
    </row>
    <row r="2516" spans="1:8" ht="15" customHeight="1" thickBot="1">
      <c r="A2516" s="38" t="str">
        <f>IF($C2516="","",IFERROR(_xlfn.XLOOKUP($C2516,'1.PrepList'!$I$2:$I$1500,'1.PrepList'!$G$2:$G$1500,"")&amp;"",""))</f>
        <v/>
      </c>
      <c r="B2516" s="638" t="str">
        <f>IF($C2516="","",IFERROR(_xlfn.XLOOKUP($C2516,'1.PrepList'!$I$2:$I$1500,'1.PrepList'!$H$2:$H$1500,"")&amp;"",""))</f>
        <v/>
      </c>
      <c r="D2516" s="638" t="str">
        <f>IF($C2516="","",IFERROR(_xlfn.XLOOKUP($C2516,'1.PrepList'!$I$2:$I$1500,'1.PrepList'!$J$2:$J$1500,"")&amp;"",""))</f>
        <v/>
      </c>
      <c r="E2516" s="638" t="str">
        <f>IF($C2516="","",IFERROR(_xlfn.XLOOKUP($C2516,'1.PrepList'!$I$2:$I$1500,'1.PrepList'!$N$2:$N$1500,"")&amp;"",""))</f>
        <v/>
      </c>
      <c r="F2516" s="638" t="str">
        <f>IF($C2516="","",IFERROR(_xlfn.XLOOKUP($C2516,'1.PrepList'!$I$2:$I$1500,'1.PrepList'!$K$2:$K$1500,"")&amp;"",""))</f>
        <v/>
      </c>
      <c r="H2516" s="644" t="str">
        <f>IF($C2516="","",IFERROR(IF(_xlfn.XLOOKUP($C2516,tbl_StartedStatus[Bold ID],tbl_StartedStatus[Started])="Started","Yes",IF(_xlfn.XLOOKUP($C2516,tbl_StartedStatus[Bold ID],tbl_StartedStatus[Started])="No Show","No Show","")),""))</f>
        <v/>
      </c>
    </row>
    <row r="2517" spans="1:8" ht="15" customHeight="1" thickBot="1">
      <c r="A2517" s="38" t="str">
        <f>IF($C2517="","",IFERROR(_xlfn.XLOOKUP($C2517,'1.PrepList'!$I$2:$I$1500,'1.PrepList'!$G$2:$G$1500,"")&amp;"",""))</f>
        <v/>
      </c>
      <c r="B2517" s="638" t="str">
        <f>IF($C2517="","",IFERROR(_xlfn.XLOOKUP($C2517,'1.PrepList'!$I$2:$I$1500,'1.PrepList'!$H$2:$H$1500,"")&amp;"",""))</f>
        <v/>
      </c>
      <c r="D2517" s="638" t="str">
        <f>IF($C2517="","",IFERROR(_xlfn.XLOOKUP($C2517,'1.PrepList'!$I$2:$I$1500,'1.PrepList'!$J$2:$J$1500,"")&amp;"",""))</f>
        <v/>
      </c>
      <c r="E2517" s="638" t="str">
        <f>IF($C2517="","",IFERROR(_xlfn.XLOOKUP($C2517,'1.PrepList'!$I$2:$I$1500,'1.PrepList'!$N$2:$N$1500,"")&amp;"",""))</f>
        <v/>
      </c>
      <c r="F2517" s="638" t="str">
        <f>IF($C2517="","",IFERROR(_xlfn.XLOOKUP($C2517,'1.PrepList'!$I$2:$I$1500,'1.PrepList'!$K$2:$K$1500,"")&amp;"",""))</f>
        <v/>
      </c>
      <c r="H2517" s="644" t="str">
        <f>IF($C2517="","",IFERROR(IF(_xlfn.XLOOKUP($C2517,tbl_StartedStatus[Bold ID],tbl_StartedStatus[Started])="Started","Yes",IF(_xlfn.XLOOKUP($C2517,tbl_StartedStatus[Bold ID],tbl_StartedStatus[Started])="No Show","No Show","")),""))</f>
        <v/>
      </c>
    </row>
    <row r="2518" spans="1:8" ht="15" customHeight="1" thickBot="1">
      <c r="A2518" s="38" t="str">
        <f>IF($C2518="","",IFERROR(_xlfn.XLOOKUP($C2518,'1.PrepList'!$I$2:$I$1500,'1.PrepList'!$G$2:$G$1500,"")&amp;"",""))</f>
        <v/>
      </c>
      <c r="B2518" s="638" t="str">
        <f>IF($C2518="","",IFERROR(_xlfn.XLOOKUP($C2518,'1.PrepList'!$I$2:$I$1500,'1.PrepList'!$H$2:$H$1500,"")&amp;"",""))</f>
        <v/>
      </c>
      <c r="D2518" s="638" t="str">
        <f>IF($C2518="","",IFERROR(_xlfn.XLOOKUP($C2518,'1.PrepList'!$I$2:$I$1500,'1.PrepList'!$J$2:$J$1500,"")&amp;"",""))</f>
        <v/>
      </c>
      <c r="E2518" s="638" t="str">
        <f>IF($C2518="","",IFERROR(_xlfn.XLOOKUP($C2518,'1.PrepList'!$I$2:$I$1500,'1.PrepList'!$N$2:$N$1500,"")&amp;"",""))</f>
        <v/>
      </c>
      <c r="F2518" s="638" t="str">
        <f>IF($C2518="","",IFERROR(_xlfn.XLOOKUP($C2518,'1.PrepList'!$I$2:$I$1500,'1.PrepList'!$K$2:$K$1500,"")&amp;"",""))</f>
        <v/>
      </c>
      <c r="H2518" s="644" t="str">
        <f>IF($C2518="","",IFERROR(IF(_xlfn.XLOOKUP($C2518,tbl_StartedStatus[Bold ID],tbl_StartedStatus[Started])="Started","Yes",IF(_xlfn.XLOOKUP($C2518,tbl_StartedStatus[Bold ID],tbl_StartedStatus[Started])="No Show","No Show","")),""))</f>
        <v/>
      </c>
    </row>
    <row r="2519" spans="1:8" ht="15" customHeight="1" thickBot="1">
      <c r="A2519" s="38" t="str">
        <f>IF($C2519="","",IFERROR(_xlfn.XLOOKUP($C2519,'1.PrepList'!$I$2:$I$1500,'1.PrepList'!$G$2:$G$1500,"")&amp;"",""))</f>
        <v/>
      </c>
      <c r="B2519" s="638" t="str">
        <f>IF($C2519="","",IFERROR(_xlfn.XLOOKUP($C2519,'1.PrepList'!$I$2:$I$1500,'1.PrepList'!$H$2:$H$1500,"")&amp;"",""))</f>
        <v/>
      </c>
      <c r="D2519" s="638" t="str">
        <f>IF($C2519="","",IFERROR(_xlfn.XLOOKUP($C2519,'1.PrepList'!$I$2:$I$1500,'1.PrepList'!$J$2:$J$1500,"")&amp;"",""))</f>
        <v/>
      </c>
      <c r="E2519" s="638" t="str">
        <f>IF($C2519="","",IFERROR(_xlfn.XLOOKUP($C2519,'1.PrepList'!$I$2:$I$1500,'1.PrepList'!$N$2:$N$1500,"")&amp;"",""))</f>
        <v/>
      </c>
      <c r="F2519" s="638" t="str">
        <f>IF($C2519="","",IFERROR(_xlfn.XLOOKUP($C2519,'1.PrepList'!$I$2:$I$1500,'1.PrepList'!$K$2:$K$1500,"")&amp;"",""))</f>
        <v/>
      </c>
      <c r="H2519" s="644" t="str">
        <f>IF($C2519="","",IFERROR(IF(_xlfn.XLOOKUP($C2519,tbl_StartedStatus[Bold ID],tbl_StartedStatus[Started])="Started","Yes",IF(_xlfn.XLOOKUP($C2519,tbl_StartedStatus[Bold ID],tbl_StartedStatus[Started])="No Show","No Show","")),""))</f>
        <v/>
      </c>
    </row>
    <row r="2520" spans="1:8" ht="15" customHeight="1" thickBot="1">
      <c r="A2520" s="38" t="str">
        <f>IF($C2520="","",IFERROR(_xlfn.XLOOKUP($C2520,'1.PrepList'!$I$2:$I$1500,'1.PrepList'!$G$2:$G$1500,"")&amp;"",""))</f>
        <v/>
      </c>
      <c r="B2520" s="638" t="str">
        <f>IF($C2520="","",IFERROR(_xlfn.XLOOKUP($C2520,'1.PrepList'!$I$2:$I$1500,'1.PrepList'!$H$2:$H$1500,"")&amp;"",""))</f>
        <v/>
      </c>
      <c r="D2520" s="638" t="str">
        <f>IF($C2520="","",IFERROR(_xlfn.XLOOKUP($C2520,'1.PrepList'!$I$2:$I$1500,'1.PrepList'!$J$2:$J$1500,"")&amp;"",""))</f>
        <v/>
      </c>
      <c r="E2520" s="638" t="str">
        <f>IF($C2520="","",IFERROR(_xlfn.XLOOKUP($C2520,'1.PrepList'!$I$2:$I$1500,'1.PrepList'!$N$2:$N$1500,"")&amp;"",""))</f>
        <v/>
      </c>
      <c r="F2520" s="638" t="str">
        <f>IF($C2520="","",IFERROR(_xlfn.XLOOKUP($C2520,'1.PrepList'!$I$2:$I$1500,'1.PrepList'!$K$2:$K$1500,"")&amp;"",""))</f>
        <v/>
      </c>
      <c r="H2520" s="644" t="str">
        <f>IF($C2520="","",IFERROR(IF(_xlfn.XLOOKUP($C2520,tbl_StartedStatus[Bold ID],tbl_StartedStatus[Started])="Started","Yes",IF(_xlfn.XLOOKUP($C2520,tbl_StartedStatus[Bold ID],tbl_StartedStatus[Started])="No Show","No Show","")),""))</f>
        <v/>
      </c>
    </row>
    <row r="2521" spans="1:8" ht="15" customHeight="1" thickBot="1">
      <c r="A2521" s="38" t="str">
        <f>IF($C2521="","",IFERROR(_xlfn.XLOOKUP($C2521,'1.PrepList'!$I$2:$I$1500,'1.PrepList'!$G$2:$G$1500,"")&amp;"",""))</f>
        <v/>
      </c>
      <c r="B2521" s="638" t="str">
        <f>IF($C2521="","",IFERROR(_xlfn.XLOOKUP($C2521,'1.PrepList'!$I$2:$I$1500,'1.PrepList'!$H$2:$H$1500,"")&amp;"",""))</f>
        <v/>
      </c>
      <c r="D2521" s="638" t="str">
        <f>IF($C2521="","",IFERROR(_xlfn.XLOOKUP($C2521,'1.PrepList'!$I$2:$I$1500,'1.PrepList'!$J$2:$J$1500,"")&amp;"",""))</f>
        <v/>
      </c>
      <c r="E2521" s="638" t="str">
        <f>IF($C2521="","",IFERROR(_xlfn.XLOOKUP($C2521,'1.PrepList'!$I$2:$I$1500,'1.PrepList'!$N$2:$N$1500,"")&amp;"",""))</f>
        <v/>
      </c>
      <c r="F2521" s="638" t="str">
        <f>IF($C2521="","",IFERROR(_xlfn.XLOOKUP($C2521,'1.PrepList'!$I$2:$I$1500,'1.PrepList'!$K$2:$K$1500,"")&amp;"",""))</f>
        <v/>
      </c>
      <c r="H2521" s="644" t="str">
        <f>IF($C2521="","",IFERROR(IF(_xlfn.XLOOKUP($C2521,tbl_StartedStatus[Bold ID],tbl_StartedStatus[Started])="Started","Yes",IF(_xlfn.XLOOKUP($C2521,tbl_StartedStatus[Bold ID],tbl_StartedStatus[Started])="No Show","No Show","")),""))</f>
        <v/>
      </c>
    </row>
    <row r="2522" spans="1:8" ht="15" customHeight="1" thickBot="1">
      <c r="A2522" s="38" t="str">
        <f>IF($C2522="","",IFERROR(_xlfn.XLOOKUP($C2522,'1.PrepList'!$I$2:$I$1500,'1.PrepList'!$G$2:$G$1500,"")&amp;"",""))</f>
        <v/>
      </c>
      <c r="B2522" s="638" t="str">
        <f>IF($C2522="","",IFERROR(_xlfn.XLOOKUP($C2522,'1.PrepList'!$I$2:$I$1500,'1.PrepList'!$H$2:$H$1500,"")&amp;"",""))</f>
        <v/>
      </c>
      <c r="D2522" s="638" t="str">
        <f>IF($C2522="","",IFERROR(_xlfn.XLOOKUP($C2522,'1.PrepList'!$I$2:$I$1500,'1.PrepList'!$J$2:$J$1500,"")&amp;"",""))</f>
        <v/>
      </c>
      <c r="E2522" s="638" t="str">
        <f>IF($C2522="","",IFERROR(_xlfn.XLOOKUP($C2522,'1.PrepList'!$I$2:$I$1500,'1.PrepList'!$N$2:$N$1500,"")&amp;"",""))</f>
        <v/>
      </c>
      <c r="F2522" s="638" t="str">
        <f>IF($C2522="","",IFERROR(_xlfn.XLOOKUP($C2522,'1.PrepList'!$I$2:$I$1500,'1.PrepList'!$K$2:$K$1500,"")&amp;"",""))</f>
        <v/>
      </c>
      <c r="H2522" s="644" t="str">
        <f>IF($C2522="","",IFERROR(IF(_xlfn.XLOOKUP($C2522,tbl_StartedStatus[Bold ID],tbl_StartedStatus[Started])="Started","Yes",IF(_xlfn.XLOOKUP($C2522,tbl_StartedStatus[Bold ID],tbl_StartedStatus[Started])="No Show","No Show","")),""))</f>
        <v/>
      </c>
    </row>
    <row r="2523" spans="1:8" ht="15" customHeight="1" thickBot="1">
      <c r="A2523" s="38" t="str">
        <f>IF($C2523="","",IFERROR(_xlfn.XLOOKUP($C2523,'1.PrepList'!$I$2:$I$1500,'1.PrepList'!$G$2:$G$1500,"")&amp;"",""))</f>
        <v/>
      </c>
      <c r="B2523" s="638" t="str">
        <f>IF($C2523="","",IFERROR(_xlfn.XLOOKUP($C2523,'1.PrepList'!$I$2:$I$1500,'1.PrepList'!$H$2:$H$1500,"")&amp;"",""))</f>
        <v/>
      </c>
      <c r="D2523" s="638" t="str">
        <f>IF($C2523="","",IFERROR(_xlfn.XLOOKUP($C2523,'1.PrepList'!$I$2:$I$1500,'1.PrepList'!$J$2:$J$1500,"")&amp;"",""))</f>
        <v/>
      </c>
      <c r="E2523" s="638" t="str">
        <f>IF($C2523="","",IFERROR(_xlfn.XLOOKUP($C2523,'1.PrepList'!$I$2:$I$1500,'1.PrepList'!$N$2:$N$1500,"")&amp;"",""))</f>
        <v/>
      </c>
      <c r="F2523" s="638" t="str">
        <f>IF($C2523="","",IFERROR(_xlfn.XLOOKUP($C2523,'1.PrepList'!$I$2:$I$1500,'1.PrepList'!$K$2:$K$1500,"")&amp;"",""))</f>
        <v/>
      </c>
      <c r="H2523" s="644" t="str">
        <f>IF($C2523="","",IFERROR(IF(_xlfn.XLOOKUP($C2523,tbl_StartedStatus[Bold ID],tbl_StartedStatus[Started])="Started","Yes",IF(_xlfn.XLOOKUP($C2523,tbl_StartedStatus[Bold ID],tbl_StartedStatus[Started])="No Show","No Show","")),""))</f>
        <v/>
      </c>
    </row>
    <row r="2524" spans="1:8" ht="15" customHeight="1" thickBot="1">
      <c r="A2524" s="38" t="str">
        <f>IF($C2524="","",IFERROR(_xlfn.XLOOKUP($C2524,'1.PrepList'!$I$2:$I$1500,'1.PrepList'!$G$2:$G$1500,"")&amp;"",""))</f>
        <v/>
      </c>
      <c r="B2524" s="638" t="str">
        <f>IF($C2524="","",IFERROR(_xlfn.XLOOKUP($C2524,'1.PrepList'!$I$2:$I$1500,'1.PrepList'!$H$2:$H$1500,"")&amp;"",""))</f>
        <v/>
      </c>
      <c r="D2524" s="638" t="str">
        <f>IF($C2524="","",IFERROR(_xlfn.XLOOKUP($C2524,'1.PrepList'!$I$2:$I$1500,'1.PrepList'!$J$2:$J$1500,"")&amp;"",""))</f>
        <v/>
      </c>
      <c r="E2524" s="638" t="str">
        <f>IF($C2524="","",IFERROR(_xlfn.XLOOKUP($C2524,'1.PrepList'!$I$2:$I$1500,'1.PrepList'!$N$2:$N$1500,"")&amp;"",""))</f>
        <v/>
      </c>
      <c r="F2524" s="638" t="str">
        <f>IF($C2524="","",IFERROR(_xlfn.XLOOKUP($C2524,'1.PrepList'!$I$2:$I$1500,'1.PrepList'!$K$2:$K$1500,"")&amp;"",""))</f>
        <v/>
      </c>
      <c r="H2524" s="644" t="str">
        <f>IF($C2524="","",IFERROR(IF(_xlfn.XLOOKUP($C2524,tbl_StartedStatus[Bold ID],tbl_StartedStatus[Started])="Started","Yes",IF(_xlfn.XLOOKUP($C2524,tbl_StartedStatus[Bold ID],tbl_StartedStatus[Started])="No Show","No Show","")),""))</f>
        <v/>
      </c>
    </row>
    <row r="2525" spans="1:8" ht="15" customHeight="1" thickBot="1">
      <c r="A2525" s="38" t="str">
        <f>IF($C2525="","",IFERROR(_xlfn.XLOOKUP($C2525,'1.PrepList'!$I$2:$I$1500,'1.PrepList'!$G$2:$G$1500,"")&amp;"",""))</f>
        <v/>
      </c>
      <c r="B2525" s="638" t="str">
        <f>IF($C2525="","",IFERROR(_xlfn.XLOOKUP($C2525,'1.PrepList'!$I$2:$I$1500,'1.PrepList'!$H$2:$H$1500,"")&amp;"",""))</f>
        <v/>
      </c>
      <c r="D2525" s="638" t="str">
        <f>IF($C2525="","",IFERROR(_xlfn.XLOOKUP($C2525,'1.PrepList'!$I$2:$I$1500,'1.PrepList'!$J$2:$J$1500,"")&amp;"",""))</f>
        <v/>
      </c>
      <c r="E2525" s="638" t="str">
        <f>IF($C2525="","",IFERROR(_xlfn.XLOOKUP($C2525,'1.PrepList'!$I$2:$I$1500,'1.PrepList'!$N$2:$N$1500,"")&amp;"",""))</f>
        <v/>
      </c>
      <c r="F2525" s="638" t="str">
        <f>IF($C2525="","",IFERROR(_xlfn.XLOOKUP($C2525,'1.PrepList'!$I$2:$I$1500,'1.PrepList'!$K$2:$K$1500,"")&amp;"",""))</f>
        <v/>
      </c>
      <c r="H2525" s="644" t="str">
        <f>IF($C2525="","",IFERROR(IF(_xlfn.XLOOKUP($C2525,tbl_StartedStatus[Bold ID],tbl_StartedStatus[Started])="Started","Yes",IF(_xlfn.XLOOKUP($C2525,tbl_StartedStatus[Bold ID],tbl_StartedStatus[Started])="No Show","No Show","")),""))</f>
        <v/>
      </c>
    </row>
    <row r="2526" spans="1:8" ht="15" customHeight="1" thickBot="1">
      <c r="A2526" s="38" t="str">
        <f>IF($C2526="","",IFERROR(_xlfn.XLOOKUP($C2526,'1.PrepList'!$I$2:$I$1500,'1.PrepList'!$G$2:$G$1500,"")&amp;"",""))</f>
        <v/>
      </c>
      <c r="B2526" s="638" t="str">
        <f>IF($C2526="","",IFERROR(_xlfn.XLOOKUP($C2526,'1.PrepList'!$I$2:$I$1500,'1.PrepList'!$H$2:$H$1500,"")&amp;"",""))</f>
        <v/>
      </c>
      <c r="D2526" s="638" t="str">
        <f>IF($C2526="","",IFERROR(_xlfn.XLOOKUP($C2526,'1.PrepList'!$I$2:$I$1500,'1.PrepList'!$J$2:$J$1500,"")&amp;"",""))</f>
        <v/>
      </c>
      <c r="E2526" s="638" t="str">
        <f>IF($C2526="","",IFERROR(_xlfn.XLOOKUP($C2526,'1.PrepList'!$I$2:$I$1500,'1.PrepList'!$N$2:$N$1500,"")&amp;"",""))</f>
        <v/>
      </c>
      <c r="F2526" s="638" t="str">
        <f>IF($C2526="","",IFERROR(_xlfn.XLOOKUP($C2526,'1.PrepList'!$I$2:$I$1500,'1.PrepList'!$K$2:$K$1500,"")&amp;"",""))</f>
        <v/>
      </c>
      <c r="H2526" s="644" t="str">
        <f>IF($C2526="","",IFERROR(IF(_xlfn.XLOOKUP($C2526,tbl_StartedStatus[Bold ID],tbl_StartedStatus[Started])="Started","Yes",IF(_xlfn.XLOOKUP($C2526,tbl_StartedStatus[Bold ID],tbl_StartedStatus[Started])="No Show","No Show","")),""))</f>
        <v/>
      </c>
    </row>
    <row r="2527" spans="1:8" ht="15" customHeight="1" thickBot="1">
      <c r="A2527" s="38" t="str">
        <f>IF($C2527="","",IFERROR(_xlfn.XLOOKUP($C2527,'1.PrepList'!$I$2:$I$1500,'1.PrepList'!$G$2:$G$1500,"")&amp;"",""))</f>
        <v/>
      </c>
      <c r="B2527" s="638" t="str">
        <f>IF($C2527="","",IFERROR(_xlfn.XLOOKUP($C2527,'1.PrepList'!$I$2:$I$1500,'1.PrepList'!$H$2:$H$1500,"")&amp;"",""))</f>
        <v/>
      </c>
      <c r="D2527" s="638" t="str">
        <f>IF($C2527="","",IFERROR(_xlfn.XLOOKUP($C2527,'1.PrepList'!$I$2:$I$1500,'1.PrepList'!$J$2:$J$1500,"")&amp;"",""))</f>
        <v/>
      </c>
      <c r="E2527" s="638" t="str">
        <f>IF($C2527="","",IFERROR(_xlfn.XLOOKUP($C2527,'1.PrepList'!$I$2:$I$1500,'1.PrepList'!$N$2:$N$1500,"")&amp;"",""))</f>
        <v/>
      </c>
      <c r="F2527" s="638" t="str">
        <f>IF($C2527="","",IFERROR(_xlfn.XLOOKUP($C2527,'1.PrepList'!$I$2:$I$1500,'1.PrepList'!$K$2:$K$1500,"")&amp;"",""))</f>
        <v/>
      </c>
      <c r="H2527" s="644" t="str">
        <f>IF($C2527="","",IFERROR(IF(_xlfn.XLOOKUP($C2527,tbl_StartedStatus[Bold ID],tbl_StartedStatus[Started])="Started","Yes",IF(_xlfn.XLOOKUP($C2527,tbl_StartedStatus[Bold ID],tbl_StartedStatus[Started])="No Show","No Show","")),""))</f>
        <v/>
      </c>
    </row>
    <row r="2528" spans="1:8" ht="15" customHeight="1" thickBot="1">
      <c r="A2528" s="38" t="str">
        <f>IF($C2528="","",IFERROR(_xlfn.XLOOKUP($C2528,'1.PrepList'!$I$2:$I$1500,'1.PrepList'!$G$2:$G$1500,"")&amp;"",""))</f>
        <v/>
      </c>
      <c r="B2528" s="638" t="str">
        <f>IF($C2528="","",IFERROR(_xlfn.XLOOKUP($C2528,'1.PrepList'!$I$2:$I$1500,'1.PrepList'!$H$2:$H$1500,"")&amp;"",""))</f>
        <v/>
      </c>
      <c r="D2528" s="638" t="str">
        <f>IF($C2528="","",IFERROR(_xlfn.XLOOKUP($C2528,'1.PrepList'!$I$2:$I$1500,'1.PrepList'!$J$2:$J$1500,"")&amp;"",""))</f>
        <v/>
      </c>
      <c r="E2528" s="638" t="str">
        <f>IF($C2528="","",IFERROR(_xlfn.XLOOKUP($C2528,'1.PrepList'!$I$2:$I$1500,'1.PrepList'!$N$2:$N$1500,"")&amp;"",""))</f>
        <v/>
      </c>
      <c r="F2528" s="638" t="str">
        <f>IF($C2528="","",IFERROR(_xlfn.XLOOKUP($C2528,'1.PrepList'!$I$2:$I$1500,'1.PrepList'!$K$2:$K$1500,"")&amp;"",""))</f>
        <v/>
      </c>
      <c r="H2528" s="644" t="str">
        <f>IF($C2528="","",IFERROR(IF(_xlfn.XLOOKUP($C2528,tbl_StartedStatus[Bold ID],tbl_StartedStatus[Started])="Started","Yes",IF(_xlfn.XLOOKUP($C2528,tbl_StartedStatus[Bold ID],tbl_StartedStatus[Started])="No Show","No Show","")),""))</f>
        <v/>
      </c>
    </row>
    <row r="2529" spans="1:8" ht="15" customHeight="1" thickBot="1">
      <c r="A2529" s="38" t="str">
        <f>IF($C2529="","",IFERROR(_xlfn.XLOOKUP($C2529,'1.PrepList'!$I$2:$I$1500,'1.PrepList'!$G$2:$G$1500,"")&amp;"",""))</f>
        <v/>
      </c>
      <c r="B2529" s="638" t="str">
        <f>IF($C2529="","",IFERROR(_xlfn.XLOOKUP($C2529,'1.PrepList'!$I$2:$I$1500,'1.PrepList'!$H$2:$H$1500,"")&amp;"",""))</f>
        <v/>
      </c>
      <c r="D2529" s="638" t="str">
        <f>IF($C2529="","",IFERROR(_xlfn.XLOOKUP($C2529,'1.PrepList'!$I$2:$I$1500,'1.PrepList'!$J$2:$J$1500,"")&amp;"",""))</f>
        <v/>
      </c>
      <c r="E2529" s="638" t="str">
        <f>IF($C2529="","",IFERROR(_xlfn.XLOOKUP($C2529,'1.PrepList'!$I$2:$I$1500,'1.PrepList'!$N$2:$N$1500,"")&amp;"",""))</f>
        <v/>
      </c>
      <c r="F2529" s="638" t="str">
        <f>IF($C2529="","",IFERROR(_xlfn.XLOOKUP($C2529,'1.PrepList'!$I$2:$I$1500,'1.PrepList'!$K$2:$K$1500,"")&amp;"",""))</f>
        <v/>
      </c>
      <c r="H2529" s="644" t="str">
        <f>IF($C2529="","",IFERROR(IF(_xlfn.XLOOKUP($C2529,tbl_StartedStatus[Bold ID],tbl_StartedStatus[Started])="Started","Yes",IF(_xlfn.XLOOKUP($C2529,tbl_StartedStatus[Bold ID],tbl_StartedStatus[Started])="No Show","No Show","")),""))</f>
        <v/>
      </c>
    </row>
    <row r="2530" spans="1:8" ht="15" customHeight="1" thickBot="1">
      <c r="A2530" s="38" t="str">
        <f>IF($C2530="","",IFERROR(_xlfn.XLOOKUP($C2530,'1.PrepList'!$I$2:$I$1500,'1.PrepList'!$G$2:$G$1500,"")&amp;"",""))</f>
        <v/>
      </c>
      <c r="B2530" s="638" t="str">
        <f>IF($C2530="","",IFERROR(_xlfn.XLOOKUP($C2530,'1.PrepList'!$I$2:$I$1500,'1.PrepList'!$H$2:$H$1500,"")&amp;"",""))</f>
        <v/>
      </c>
      <c r="D2530" s="638" t="str">
        <f>IF($C2530="","",IFERROR(_xlfn.XLOOKUP($C2530,'1.PrepList'!$I$2:$I$1500,'1.PrepList'!$J$2:$J$1500,"")&amp;"",""))</f>
        <v/>
      </c>
      <c r="E2530" s="638" t="str">
        <f>IF($C2530="","",IFERROR(_xlfn.XLOOKUP($C2530,'1.PrepList'!$I$2:$I$1500,'1.PrepList'!$N$2:$N$1500,"")&amp;"",""))</f>
        <v/>
      </c>
      <c r="F2530" s="638" t="str">
        <f>IF($C2530="","",IFERROR(_xlfn.XLOOKUP($C2530,'1.PrepList'!$I$2:$I$1500,'1.PrepList'!$K$2:$K$1500,"")&amp;"",""))</f>
        <v/>
      </c>
      <c r="H2530" s="644" t="str">
        <f>IF($C2530="","",IFERROR(IF(_xlfn.XLOOKUP($C2530,tbl_StartedStatus[Bold ID],tbl_StartedStatus[Started])="Started","Yes",IF(_xlfn.XLOOKUP($C2530,tbl_StartedStatus[Bold ID],tbl_StartedStatus[Started])="No Show","No Show","")),""))</f>
        <v/>
      </c>
    </row>
    <row r="2531" spans="1:8" ht="15" customHeight="1" thickBot="1">
      <c r="A2531" s="38" t="str">
        <f>IF($C2531="","",IFERROR(_xlfn.XLOOKUP($C2531,'1.PrepList'!$I$2:$I$1500,'1.PrepList'!$G$2:$G$1500,"")&amp;"",""))</f>
        <v/>
      </c>
      <c r="B2531" s="638" t="str">
        <f>IF($C2531="","",IFERROR(_xlfn.XLOOKUP($C2531,'1.PrepList'!$I$2:$I$1500,'1.PrepList'!$H$2:$H$1500,"")&amp;"",""))</f>
        <v/>
      </c>
      <c r="D2531" s="638" t="str">
        <f>IF($C2531="","",IFERROR(_xlfn.XLOOKUP($C2531,'1.PrepList'!$I$2:$I$1500,'1.PrepList'!$J$2:$J$1500,"")&amp;"",""))</f>
        <v/>
      </c>
      <c r="E2531" s="638" t="str">
        <f>IF($C2531="","",IFERROR(_xlfn.XLOOKUP($C2531,'1.PrepList'!$I$2:$I$1500,'1.PrepList'!$N$2:$N$1500,"")&amp;"",""))</f>
        <v/>
      </c>
      <c r="F2531" s="638" t="str">
        <f>IF($C2531="","",IFERROR(_xlfn.XLOOKUP($C2531,'1.PrepList'!$I$2:$I$1500,'1.PrepList'!$K$2:$K$1500,"")&amp;"",""))</f>
        <v/>
      </c>
      <c r="H2531" s="644" t="str">
        <f>IF($C2531="","",IFERROR(IF(_xlfn.XLOOKUP($C2531,tbl_StartedStatus[Bold ID],tbl_StartedStatus[Started])="Started","Yes",IF(_xlfn.XLOOKUP($C2531,tbl_StartedStatus[Bold ID],tbl_StartedStatus[Started])="No Show","No Show","")),""))</f>
        <v/>
      </c>
    </row>
    <row r="2532" spans="1:8" ht="15" customHeight="1" thickBot="1">
      <c r="A2532" s="38" t="str">
        <f>IF($C2532="","",IFERROR(_xlfn.XLOOKUP($C2532,'1.PrepList'!$I$2:$I$1500,'1.PrepList'!$G$2:$G$1500,"")&amp;"",""))</f>
        <v/>
      </c>
      <c r="B2532" s="638" t="str">
        <f>IF($C2532="","",IFERROR(_xlfn.XLOOKUP($C2532,'1.PrepList'!$I$2:$I$1500,'1.PrepList'!$H$2:$H$1500,"")&amp;"",""))</f>
        <v/>
      </c>
      <c r="D2532" s="638" t="str">
        <f>IF($C2532="","",IFERROR(_xlfn.XLOOKUP($C2532,'1.PrepList'!$I$2:$I$1500,'1.PrepList'!$J$2:$J$1500,"")&amp;"",""))</f>
        <v/>
      </c>
      <c r="E2532" s="638" t="str">
        <f>IF($C2532="","",IFERROR(_xlfn.XLOOKUP($C2532,'1.PrepList'!$I$2:$I$1500,'1.PrepList'!$N$2:$N$1500,"")&amp;"",""))</f>
        <v/>
      </c>
      <c r="F2532" s="638" t="str">
        <f>IF($C2532="","",IFERROR(_xlfn.XLOOKUP($C2532,'1.PrepList'!$I$2:$I$1500,'1.PrepList'!$K$2:$K$1500,"")&amp;"",""))</f>
        <v/>
      </c>
      <c r="H2532" s="644" t="str">
        <f>IF($C2532="","",IFERROR(IF(_xlfn.XLOOKUP($C2532,tbl_StartedStatus[Bold ID],tbl_StartedStatus[Started])="Started","Yes",IF(_xlfn.XLOOKUP($C2532,tbl_StartedStatus[Bold ID],tbl_StartedStatus[Started])="No Show","No Show","")),""))</f>
        <v/>
      </c>
    </row>
    <row r="2533" spans="1:8" ht="15" customHeight="1" thickBot="1">
      <c r="A2533" s="38" t="str">
        <f>IF($C2533="","",IFERROR(_xlfn.XLOOKUP($C2533,'1.PrepList'!$I$2:$I$1500,'1.PrepList'!$G$2:$G$1500,"")&amp;"",""))</f>
        <v/>
      </c>
      <c r="B2533" s="638" t="str">
        <f>IF($C2533="","",IFERROR(_xlfn.XLOOKUP($C2533,'1.PrepList'!$I$2:$I$1500,'1.PrepList'!$H$2:$H$1500,"")&amp;"",""))</f>
        <v/>
      </c>
      <c r="D2533" s="638" t="str">
        <f>IF($C2533="","",IFERROR(_xlfn.XLOOKUP($C2533,'1.PrepList'!$I$2:$I$1500,'1.PrepList'!$J$2:$J$1500,"")&amp;"",""))</f>
        <v/>
      </c>
      <c r="E2533" s="638" t="str">
        <f>IF($C2533="","",IFERROR(_xlfn.XLOOKUP($C2533,'1.PrepList'!$I$2:$I$1500,'1.PrepList'!$N$2:$N$1500,"")&amp;"",""))</f>
        <v/>
      </c>
      <c r="F2533" s="638" t="str">
        <f>IF($C2533="","",IFERROR(_xlfn.XLOOKUP($C2533,'1.PrepList'!$I$2:$I$1500,'1.PrepList'!$K$2:$K$1500,"")&amp;"",""))</f>
        <v/>
      </c>
      <c r="H2533" s="644" t="str">
        <f>IF($C2533="","",IFERROR(IF(_xlfn.XLOOKUP($C2533,tbl_StartedStatus[Bold ID],tbl_StartedStatus[Started])="Started","Yes",IF(_xlfn.XLOOKUP($C2533,tbl_StartedStatus[Bold ID],tbl_StartedStatus[Started])="No Show","No Show","")),""))</f>
        <v/>
      </c>
    </row>
    <row r="2534" spans="1:8" ht="15" customHeight="1" thickBot="1">
      <c r="A2534" s="38" t="str">
        <f>IF($C2534="","",IFERROR(_xlfn.XLOOKUP($C2534,'1.PrepList'!$I$2:$I$1500,'1.PrepList'!$G$2:$G$1500,"")&amp;"",""))</f>
        <v/>
      </c>
      <c r="B2534" s="638" t="str">
        <f>IF($C2534="","",IFERROR(_xlfn.XLOOKUP($C2534,'1.PrepList'!$I$2:$I$1500,'1.PrepList'!$H$2:$H$1500,"")&amp;"",""))</f>
        <v/>
      </c>
      <c r="D2534" s="638" t="str">
        <f>IF($C2534="","",IFERROR(_xlfn.XLOOKUP($C2534,'1.PrepList'!$I$2:$I$1500,'1.PrepList'!$J$2:$J$1500,"")&amp;"",""))</f>
        <v/>
      </c>
      <c r="E2534" s="638" t="str">
        <f>IF($C2534="","",IFERROR(_xlfn.XLOOKUP($C2534,'1.PrepList'!$I$2:$I$1500,'1.PrepList'!$N$2:$N$1500,"")&amp;"",""))</f>
        <v/>
      </c>
      <c r="F2534" s="638" t="str">
        <f>IF($C2534="","",IFERROR(_xlfn.XLOOKUP($C2534,'1.PrepList'!$I$2:$I$1500,'1.PrepList'!$K$2:$K$1500,"")&amp;"",""))</f>
        <v/>
      </c>
      <c r="H2534" s="644" t="str">
        <f>IF($C2534="","",IFERROR(IF(_xlfn.XLOOKUP($C2534,tbl_StartedStatus[Bold ID],tbl_StartedStatus[Started])="Started","Yes",IF(_xlfn.XLOOKUP($C2534,tbl_StartedStatus[Bold ID],tbl_StartedStatus[Started])="No Show","No Show","")),""))</f>
        <v/>
      </c>
    </row>
    <row r="2535" spans="1:8" ht="15" customHeight="1" thickBot="1">
      <c r="A2535" s="38" t="str">
        <f>IF($C2535="","",IFERROR(_xlfn.XLOOKUP($C2535,'1.PrepList'!$I$2:$I$1500,'1.PrepList'!$G$2:$G$1500,"")&amp;"",""))</f>
        <v/>
      </c>
      <c r="B2535" s="638" t="str">
        <f>IF($C2535="","",IFERROR(_xlfn.XLOOKUP($C2535,'1.PrepList'!$I$2:$I$1500,'1.PrepList'!$H$2:$H$1500,"")&amp;"",""))</f>
        <v/>
      </c>
      <c r="D2535" s="638" t="str">
        <f>IF($C2535="","",IFERROR(_xlfn.XLOOKUP($C2535,'1.PrepList'!$I$2:$I$1500,'1.PrepList'!$J$2:$J$1500,"")&amp;"",""))</f>
        <v/>
      </c>
      <c r="E2535" s="638" t="str">
        <f>IF($C2535="","",IFERROR(_xlfn.XLOOKUP($C2535,'1.PrepList'!$I$2:$I$1500,'1.PrepList'!$N$2:$N$1500,"")&amp;"",""))</f>
        <v/>
      </c>
      <c r="F2535" s="638" t="str">
        <f>IF($C2535="","",IFERROR(_xlfn.XLOOKUP($C2535,'1.PrepList'!$I$2:$I$1500,'1.PrepList'!$K$2:$K$1500,"")&amp;"",""))</f>
        <v/>
      </c>
      <c r="H2535" s="644" t="str">
        <f>IF($C2535="","",IFERROR(IF(_xlfn.XLOOKUP($C2535,tbl_StartedStatus[Bold ID],tbl_StartedStatus[Started])="Started","Yes",IF(_xlfn.XLOOKUP($C2535,tbl_StartedStatus[Bold ID],tbl_StartedStatus[Started])="No Show","No Show","")),""))</f>
        <v/>
      </c>
    </row>
    <row r="2536" spans="1:8" ht="15" customHeight="1" thickBot="1">
      <c r="A2536" s="38" t="str">
        <f>IF($C2536="","",IFERROR(_xlfn.XLOOKUP($C2536,'1.PrepList'!$I$2:$I$1500,'1.PrepList'!$G$2:$G$1500,"")&amp;"",""))</f>
        <v/>
      </c>
      <c r="B2536" s="638" t="str">
        <f>IF($C2536="","",IFERROR(_xlfn.XLOOKUP($C2536,'1.PrepList'!$I$2:$I$1500,'1.PrepList'!$H$2:$H$1500,"")&amp;"",""))</f>
        <v/>
      </c>
      <c r="D2536" s="638" t="str">
        <f>IF($C2536="","",IFERROR(_xlfn.XLOOKUP($C2536,'1.PrepList'!$I$2:$I$1500,'1.PrepList'!$J$2:$J$1500,"")&amp;"",""))</f>
        <v/>
      </c>
      <c r="E2536" s="638" t="str">
        <f>IF($C2536="","",IFERROR(_xlfn.XLOOKUP($C2536,'1.PrepList'!$I$2:$I$1500,'1.PrepList'!$N$2:$N$1500,"")&amp;"",""))</f>
        <v/>
      </c>
      <c r="F2536" s="638" t="str">
        <f>IF($C2536="","",IFERROR(_xlfn.XLOOKUP($C2536,'1.PrepList'!$I$2:$I$1500,'1.PrepList'!$K$2:$K$1500,"")&amp;"",""))</f>
        <v/>
      </c>
      <c r="H2536" s="644" t="str">
        <f>IF($C2536="","",IFERROR(IF(_xlfn.XLOOKUP($C2536,tbl_StartedStatus[Bold ID],tbl_StartedStatus[Started])="Started","Yes",IF(_xlfn.XLOOKUP($C2536,tbl_StartedStatus[Bold ID],tbl_StartedStatus[Started])="No Show","No Show","")),""))</f>
        <v/>
      </c>
    </row>
    <row r="2537" spans="1:8" ht="15" customHeight="1" thickBot="1">
      <c r="A2537" s="38" t="str">
        <f>IF($C2537="","",IFERROR(_xlfn.XLOOKUP($C2537,'1.PrepList'!$I$2:$I$1500,'1.PrepList'!$G$2:$G$1500,"")&amp;"",""))</f>
        <v/>
      </c>
      <c r="B2537" s="638" t="str">
        <f>IF($C2537="","",IFERROR(_xlfn.XLOOKUP($C2537,'1.PrepList'!$I$2:$I$1500,'1.PrepList'!$H$2:$H$1500,"")&amp;"",""))</f>
        <v/>
      </c>
      <c r="D2537" s="638" t="str">
        <f>IF($C2537="","",IFERROR(_xlfn.XLOOKUP($C2537,'1.PrepList'!$I$2:$I$1500,'1.PrepList'!$J$2:$J$1500,"")&amp;"",""))</f>
        <v/>
      </c>
      <c r="E2537" s="638" t="str">
        <f>IF($C2537="","",IFERROR(_xlfn.XLOOKUP($C2537,'1.PrepList'!$I$2:$I$1500,'1.PrepList'!$N$2:$N$1500,"")&amp;"",""))</f>
        <v/>
      </c>
      <c r="F2537" s="638" t="str">
        <f>IF($C2537="","",IFERROR(_xlfn.XLOOKUP($C2537,'1.PrepList'!$I$2:$I$1500,'1.PrepList'!$K$2:$K$1500,"")&amp;"",""))</f>
        <v/>
      </c>
      <c r="H2537" s="644" t="str">
        <f>IF($C2537="","",IFERROR(IF(_xlfn.XLOOKUP($C2537,tbl_StartedStatus[Bold ID],tbl_StartedStatus[Started])="Started","Yes",IF(_xlfn.XLOOKUP($C2537,tbl_StartedStatus[Bold ID],tbl_StartedStatus[Started])="No Show","No Show","")),""))</f>
        <v/>
      </c>
    </row>
    <row r="2538" spans="1:8" ht="15" customHeight="1" thickBot="1">
      <c r="A2538" s="38" t="str">
        <f>IF($C2538="","",IFERROR(_xlfn.XLOOKUP($C2538,'1.PrepList'!$I$2:$I$1500,'1.PrepList'!$G$2:$G$1500,"")&amp;"",""))</f>
        <v/>
      </c>
      <c r="B2538" s="638" t="str">
        <f>IF($C2538="","",IFERROR(_xlfn.XLOOKUP($C2538,'1.PrepList'!$I$2:$I$1500,'1.PrepList'!$H$2:$H$1500,"")&amp;"",""))</f>
        <v/>
      </c>
      <c r="D2538" s="638" t="str">
        <f>IF($C2538="","",IFERROR(_xlfn.XLOOKUP($C2538,'1.PrepList'!$I$2:$I$1500,'1.PrepList'!$J$2:$J$1500,"")&amp;"",""))</f>
        <v/>
      </c>
      <c r="E2538" s="638" t="str">
        <f>IF($C2538="","",IFERROR(_xlfn.XLOOKUP($C2538,'1.PrepList'!$I$2:$I$1500,'1.PrepList'!$N$2:$N$1500,"")&amp;"",""))</f>
        <v/>
      </c>
      <c r="F2538" s="638" t="str">
        <f>IF($C2538="","",IFERROR(_xlfn.XLOOKUP($C2538,'1.PrepList'!$I$2:$I$1500,'1.PrepList'!$K$2:$K$1500,"")&amp;"",""))</f>
        <v/>
      </c>
      <c r="H2538" s="644" t="str">
        <f>IF($C2538="","",IFERROR(IF(_xlfn.XLOOKUP($C2538,tbl_StartedStatus[Bold ID],tbl_StartedStatus[Started])="Started","Yes",IF(_xlfn.XLOOKUP($C2538,tbl_StartedStatus[Bold ID],tbl_StartedStatus[Started])="No Show","No Show","")),""))</f>
        <v/>
      </c>
    </row>
    <row r="2539" spans="1:8" ht="15" customHeight="1" thickBot="1">
      <c r="A2539" s="38" t="str">
        <f>IF($C2539="","",IFERROR(_xlfn.XLOOKUP($C2539,'1.PrepList'!$I$2:$I$1500,'1.PrepList'!$G$2:$G$1500,"")&amp;"",""))</f>
        <v/>
      </c>
      <c r="B2539" s="638" t="str">
        <f>IF($C2539="","",IFERROR(_xlfn.XLOOKUP($C2539,'1.PrepList'!$I$2:$I$1500,'1.PrepList'!$H$2:$H$1500,"")&amp;"",""))</f>
        <v/>
      </c>
      <c r="D2539" s="638" t="str">
        <f>IF($C2539="","",IFERROR(_xlfn.XLOOKUP($C2539,'1.PrepList'!$I$2:$I$1500,'1.PrepList'!$J$2:$J$1500,"")&amp;"",""))</f>
        <v/>
      </c>
      <c r="E2539" s="638" t="str">
        <f>IF($C2539="","",IFERROR(_xlfn.XLOOKUP($C2539,'1.PrepList'!$I$2:$I$1500,'1.PrepList'!$N$2:$N$1500,"")&amp;"",""))</f>
        <v/>
      </c>
      <c r="F2539" s="638" t="str">
        <f>IF($C2539="","",IFERROR(_xlfn.XLOOKUP($C2539,'1.PrepList'!$I$2:$I$1500,'1.PrepList'!$K$2:$K$1500,"")&amp;"",""))</f>
        <v/>
      </c>
      <c r="H2539" s="644" t="str">
        <f>IF($C2539="","",IFERROR(IF(_xlfn.XLOOKUP($C2539,tbl_StartedStatus[Bold ID],tbl_StartedStatus[Started])="Started","Yes",IF(_xlfn.XLOOKUP($C2539,tbl_StartedStatus[Bold ID],tbl_StartedStatus[Started])="No Show","No Show","")),""))</f>
        <v/>
      </c>
    </row>
    <row r="2540" spans="1:8" ht="15" customHeight="1" thickBot="1">
      <c r="A2540" s="38" t="str">
        <f>IF($C2540="","",IFERROR(_xlfn.XLOOKUP($C2540,'1.PrepList'!$I$2:$I$1500,'1.PrepList'!$G$2:$G$1500,"")&amp;"",""))</f>
        <v/>
      </c>
      <c r="B2540" s="638" t="str">
        <f>IF($C2540="","",IFERROR(_xlfn.XLOOKUP($C2540,'1.PrepList'!$I$2:$I$1500,'1.PrepList'!$H$2:$H$1500,"")&amp;"",""))</f>
        <v/>
      </c>
      <c r="D2540" s="638" t="str">
        <f>IF($C2540="","",IFERROR(_xlfn.XLOOKUP($C2540,'1.PrepList'!$I$2:$I$1500,'1.PrepList'!$J$2:$J$1500,"")&amp;"",""))</f>
        <v/>
      </c>
      <c r="E2540" s="638" t="str">
        <f>IF($C2540="","",IFERROR(_xlfn.XLOOKUP($C2540,'1.PrepList'!$I$2:$I$1500,'1.PrepList'!$N$2:$N$1500,"")&amp;"",""))</f>
        <v/>
      </c>
      <c r="F2540" s="638" t="str">
        <f>IF($C2540="","",IFERROR(_xlfn.XLOOKUP($C2540,'1.PrepList'!$I$2:$I$1500,'1.PrepList'!$K$2:$K$1500,"")&amp;"",""))</f>
        <v/>
      </c>
      <c r="H2540" s="644" t="str">
        <f>IF($C2540="","",IFERROR(IF(_xlfn.XLOOKUP($C2540,tbl_StartedStatus[Bold ID],tbl_StartedStatus[Started])="Started","Yes",IF(_xlfn.XLOOKUP($C2540,tbl_StartedStatus[Bold ID],tbl_StartedStatus[Started])="No Show","No Show","")),""))</f>
        <v/>
      </c>
    </row>
    <row r="2541" spans="1:8" ht="15" customHeight="1" thickBot="1">
      <c r="A2541" s="38" t="str">
        <f>IF($C2541="","",IFERROR(_xlfn.XLOOKUP($C2541,'1.PrepList'!$I$2:$I$1500,'1.PrepList'!$G$2:$G$1500,"")&amp;"",""))</f>
        <v/>
      </c>
      <c r="B2541" s="638" t="str">
        <f>IF($C2541="","",IFERROR(_xlfn.XLOOKUP($C2541,'1.PrepList'!$I$2:$I$1500,'1.PrepList'!$H$2:$H$1500,"")&amp;"",""))</f>
        <v/>
      </c>
      <c r="D2541" s="638" t="str">
        <f>IF($C2541="","",IFERROR(_xlfn.XLOOKUP($C2541,'1.PrepList'!$I$2:$I$1500,'1.PrepList'!$J$2:$J$1500,"")&amp;"",""))</f>
        <v/>
      </c>
      <c r="E2541" s="638" t="str">
        <f>IF($C2541="","",IFERROR(_xlfn.XLOOKUP($C2541,'1.PrepList'!$I$2:$I$1500,'1.PrepList'!$N$2:$N$1500,"")&amp;"",""))</f>
        <v/>
      </c>
      <c r="F2541" s="638" t="str">
        <f>IF($C2541="","",IFERROR(_xlfn.XLOOKUP($C2541,'1.PrepList'!$I$2:$I$1500,'1.PrepList'!$K$2:$K$1500,"")&amp;"",""))</f>
        <v/>
      </c>
      <c r="H2541" s="644" t="str">
        <f>IF($C2541="","",IFERROR(IF(_xlfn.XLOOKUP($C2541,tbl_StartedStatus[Bold ID],tbl_StartedStatus[Started])="Started","Yes",IF(_xlfn.XLOOKUP($C2541,tbl_StartedStatus[Bold ID],tbl_StartedStatus[Started])="No Show","No Show","")),""))</f>
        <v/>
      </c>
    </row>
    <row r="2542" spans="1:8" ht="15" customHeight="1" thickBot="1">
      <c r="A2542" s="38" t="str">
        <f>IF($C2542="","",IFERROR(_xlfn.XLOOKUP($C2542,'1.PrepList'!$I$2:$I$1500,'1.PrepList'!$G$2:$G$1500,"")&amp;"",""))</f>
        <v/>
      </c>
      <c r="B2542" s="638" t="str">
        <f>IF($C2542="","",IFERROR(_xlfn.XLOOKUP($C2542,'1.PrepList'!$I$2:$I$1500,'1.PrepList'!$H$2:$H$1500,"")&amp;"",""))</f>
        <v/>
      </c>
      <c r="D2542" s="638" t="str">
        <f>IF($C2542="","",IFERROR(_xlfn.XLOOKUP($C2542,'1.PrepList'!$I$2:$I$1500,'1.PrepList'!$J$2:$J$1500,"")&amp;"",""))</f>
        <v/>
      </c>
      <c r="E2542" s="638" t="str">
        <f>IF($C2542="","",IFERROR(_xlfn.XLOOKUP($C2542,'1.PrepList'!$I$2:$I$1500,'1.PrepList'!$N$2:$N$1500,"")&amp;"",""))</f>
        <v/>
      </c>
      <c r="F2542" s="638" t="str">
        <f>IF($C2542="","",IFERROR(_xlfn.XLOOKUP($C2542,'1.PrepList'!$I$2:$I$1500,'1.PrepList'!$K$2:$K$1500,"")&amp;"",""))</f>
        <v/>
      </c>
      <c r="H2542" s="644" t="str">
        <f>IF($C2542="","",IFERROR(IF(_xlfn.XLOOKUP($C2542,tbl_StartedStatus[Bold ID],tbl_StartedStatus[Started])="Started","Yes",IF(_xlfn.XLOOKUP($C2542,tbl_StartedStatus[Bold ID],tbl_StartedStatus[Started])="No Show","No Show","")),""))</f>
        <v/>
      </c>
    </row>
    <row r="2543" spans="1:8" ht="15" customHeight="1" thickBot="1">
      <c r="A2543" s="38" t="str">
        <f>IF($C2543="","",IFERROR(_xlfn.XLOOKUP($C2543,'1.PrepList'!$I$2:$I$1500,'1.PrepList'!$G$2:$G$1500,"")&amp;"",""))</f>
        <v/>
      </c>
      <c r="B2543" s="638" t="str">
        <f>IF($C2543="","",IFERROR(_xlfn.XLOOKUP($C2543,'1.PrepList'!$I$2:$I$1500,'1.PrepList'!$H$2:$H$1500,"")&amp;"",""))</f>
        <v/>
      </c>
      <c r="D2543" s="638" t="str">
        <f>IF($C2543="","",IFERROR(_xlfn.XLOOKUP($C2543,'1.PrepList'!$I$2:$I$1500,'1.PrepList'!$J$2:$J$1500,"")&amp;"",""))</f>
        <v/>
      </c>
      <c r="E2543" s="638" t="str">
        <f>IF($C2543="","",IFERROR(_xlfn.XLOOKUP($C2543,'1.PrepList'!$I$2:$I$1500,'1.PrepList'!$N$2:$N$1500,"")&amp;"",""))</f>
        <v/>
      </c>
      <c r="F2543" s="638" t="str">
        <f>IF($C2543="","",IFERROR(_xlfn.XLOOKUP($C2543,'1.PrepList'!$I$2:$I$1500,'1.PrepList'!$K$2:$K$1500,"")&amp;"",""))</f>
        <v/>
      </c>
      <c r="H2543" s="644" t="str">
        <f>IF($C2543="","",IFERROR(IF(_xlfn.XLOOKUP($C2543,tbl_StartedStatus[Bold ID],tbl_StartedStatus[Started])="Started","Yes",IF(_xlfn.XLOOKUP($C2543,tbl_StartedStatus[Bold ID],tbl_StartedStatus[Started])="No Show","No Show","")),""))</f>
        <v/>
      </c>
    </row>
    <row r="2544" spans="1:8" ht="15" customHeight="1" thickBot="1">
      <c r="A2544" s="38" t="str">
        <f>IF($C2544="","",IFERROR(_xlfn.XLOOKUP($C2544,'1.PrepList'!$I$2:$I$1500,'1.PrepList'!$G$2:$G$1500,"")&amp;"",""))</f>
        <v/>
      </c>
      <c r="B2544" s="638" t="str">
        <f>IF($C2544="","",IFERROR(_xlfn.XLOOKUP($C2544,'1.PrepList'!$I$2:$I$1500,'1.PrepList'!$H$2:$H$1500,"")&amp;"",""))</f>
        <v/>
      </c>
      <c r="D2544" s="638" t="str">
        <f>IF($C2544="","",IFERROR(_xlfn.XLOOKUP($C2544,'1.PrepList'!$I$2:$I$1500,'1.PrepList'!$J$2:$J$1500,"")&amp;"",""))</f>
        <v/>
      </c>
      <c r="E2544" s="638" t="str">
        <f>IF($C2544="","",IFERROR(_xlfn.XLOOKUP($C2544,'1.PrepList'!$I$2:$I$1500,'1.PrepList'!$N$2:$N$1500,"")&amp;"",""))</f>
        <v/>
      </c>
      <c r="F2544" s="638" t="str">
        <f>IF($C2544="","",IFERROR(_xlfn.XLOOKUP($C2544,'1.PrepList'!$I$2:$I$1500,'1.PrepList'!$K$2:$K$1500,"")&amp;"",""))</f>
        <v/>
      </c>
      <c r="H2544" s="644" t="str">
        <f>IF($C2544="","",IFERROR(IF(_xlfn.XLOOKUP($C2544,tbl_StartedStatus[Bold ID],tbl_StartedStatus[Started])="Started","Yes",IF(_xlfn.XLOOKUP($C2544,tbl_StartedStatus[Bold ID],tbl_StartedStatus[Started])="No Show","No Show","")),""))</f>
        <v/>
      </c>
    </row>
    <row r="2545" spans="1:8" ht="15" customHeight="1" thickBot="1">
      <c r="A2545" s="38" t="str">
        <f>IF($C2545="","",IFERROR(_xlfn.XLOOKUP($C2545,'1.PrepList'!$I$2:$I$1500,'1.PrepList'!$G$2:$G$1500,"")&amp;"",""))</f>
        <v/>
      </c>
      <c r="B2545" s="638" t="str">
        <f>IF($C2545="","",IFERROR(_xlfn.XLOOKUP($C2545,'1.PrepList'!$I$2:$I$1500,'1.PrepList'!$H$2:$H$1500,"")&amp;"",""))</f>
        <v/>
      </c>
      <c r="D2545" s="638" t="str">
        <f>IF($C2545="","",IFERROR(_xlfn.XLOOKUP($C2545,'1.PrepList'!$I$2:$I$1500,'1.PrepList'!$J$2:$J$1500,"")&amp;"",""))</f>
        <v/>
      </c>
      <c r="E2545" s="638" t="str">
        <f>IF($C2545="","",IFERROR(_xlfn.XLOOKUP($C2545,'1.PrepList'!$I$2:$I$1500,'1.PrepList'!$N$2:$N$1500,"")&amp;"",""))</f>
        <v/>
      </c>
      <c r="F2545" s="638" t="str">
        <f>IF($C2545="","",IFERROR(_xlfn.XLOOKUP($C2545,'1.PrepList'!$I$2:$I$1500,'1.PrepList'!$K$2:$K$1500,"")&amp;"",""))</f>
        <v/>
      </c>
      <c r="H2545" s="644" t="str">
        <f>IF($C2545="","",IFERROR(IF(_xlfn.XLOOKUP($C2545,tbl_StartedStatus[Bold ID],tbl_StartedStatus[Started])="Started","Yes",IF(_xlfn.XLOOKUP($C2545,tbl_StartedStatus[Bold ID],tbl_StartedStatus[Started])="No Show","No Show","")),""))</f>
        <v/>
      </c>
    </row>
    <row r="2546" spans="1:8" ht="15" customHeight="1" thickBot="1">
      <c r="A2546" s="38" t="str">
        <f>IF($C2546="","",IFERROR(_xlfn.XLOOKUP($C2546,'1.PrepList'!$I$2:$I$1500,'1.PrepList'!$G$2:$G$1500,"")&amp;"",""))</f>
        <v/>
      </c>
      <c r="B2546" s="638" t="str">
        <f>IF($C2546="","",IFERROR(_xlfn.XLOOKUP($C2546,'1.PrepList'!$I$2:$I$1500,'1.PrepList'!$H$2:$H$1500,"")&amp;"",""))</f>
        <v/>
      </c>
      <c r="D2546" s="638" t="str">
        <f>IF($C2546="","",IFERROR(_xlfn.XLOOKUP($C2546,'1.PrepList'!$I$2:$I$1500,'1.PrepList'!$J$2:$J$1500,"")&amp;"",""))</f>
        <v/>
      </c>
      <c r="E2546" s="638" t="str">
        <f>IF($C2546="","",IFERROR(_xlfn.XLOOKUP($C2546,'1.PrepList'!$I$2:$I$1500,'1.PrepList'!$N$2:$N$1500,"")&amp;"",""))</f>
        <v/>
      </c>
      <c r="F2546" s="638" t="str">
        <f>IF($C2546="","",IFERROR(_xlfn.XLOOKUP($C2546,'1.PrepList'!$I$2:$I$1500,'1.PrepList'!$K$2:$K$1500,"")&amp;"",""))</f>
        <v/>
      </c>
      <c r="H2546" s="644" t="str">
        <f>IF($C2546="","",IFERROR(IF(_xlfn.XLOOKUP($C2546,tbl_StartedStatus[Bold ID],tbl_StartedStatus[Started])="Started","Yes",IF(_xlfn.XLOOKUP($C2546,tbl_StartedStatus[Bold ID],tbl_StartedStatus[Started])="No Show","No Show","")),""))</f>
        <v/>
      </c>
    </row>
    <row r="2547" spans="1:8" ht="15" customHeight="1" thickBot="1">
      <c r="A2547" s="38" t="str">
        <f>IF($C2547="","",IFERROR(_xlfn.XLOOKUP($C2547,'1.PrepList'!$I$2:$I$1500,'1.PrepList'!$G$2:$G$1500,"")&amp;"",""))</f>
        <v/>
      </c>
      <c r="B2547" s="638" t="str">
        <f>IF($C2547="","",IFERROR(_xlfn.XLOOKUP($C2547,'1.PrepList'!$I$2:$I$1500,'1.PrepList'!$H$2:$H$1500,"")&amp;"",""))</f>
        <v/>
      </c>
      <c r="D2547" s="638" t="str">
        <f>IF($C2547="","",IFERROR(_xlfn.XLOOKUP($C2547,'1.PrepList'!$I$2:$I$1500,'1.PrepList'!$J$2:$J$1500,"")&amp;"",""))</f>
        <v/>
      </c>
      <c r="E2547" s="638" t="str">
        <f>IF($C2547="","",IFERROR(_xlfn.XLOOKUP($C2547,'1.PrepList'!$I$2:$I$1500,'1.PrepList'!$N$2:$N$1500,"")&amp;"",""))</f>
        <v/>
      </c>
      <c r="F2547" s="638" t="str">
        <f>IF($C2547="","",IFERROR(_xlfn.XLOOKUP($C2547,'1.PrepList'!$I$2:$I$1500,'1.PrepList'!$K$2:$K$1500,"")&amp;"",""))</f>
        <v/>
      </c>
      <c r="H2547" s="644" t="str">
        <f>IF($C2547="","",IFERROR(IF(_xlfn.XLOOKUP($C2547,tbl_StartedStatus[Bold ID],tbl_StartedStatus[Started])="Started","Yes",IF(_xlfn.XLOOKUP($C2547,tbl_StartedStatus[Bold ID],tbl_StartedStatus[Started])="No Show","No Show","")),""))</f>
        <v/>
      </c>
    </row>
    <row r="2548" spans="1:8" ht="15" customHeight="1" thickBot="1">
      <c r="A2548" s="38" t="str">
        <f>IF($C2548="","",IFERROR(_xlfn.XLOOKUP($C2548,'1.PrepList'!$I$2:$I$1500,'1.PrepList'!$G$2:$G$1500,"")&amp;"",""))</f>
        <v/>
      </c>
      <c r="B2548" s="638" t="str">
        <f>IF($C2548="","",IFERROR(_xlfn.XLOOKUP($C2548,'1.PrepList'!$I$2:$I$1500,'1.PrepList'!$H$2:$H$1500,"")&amp;"",""))</f>
        <v/>
      </c>
      <c r="D2548" s="638" t="str">
        <f>IF($C2548="","",IFERROR(_xlfn.XLOOKUP($C2548,'1.PrepList'!$I$2:$I$1500,'1.PrepList'!$J$2:$J$1500,"")&amp;"",""))</f>
        <v/>
      </c>
      <c r="E2548" s="638" t="str">
        <f>IF($C2548="","",IFERROR(_xlfn.XLOOKUP($C2548,'1.PrepList'!$I$2:$I$1500,'1.PrepList'!$N$2:$N$1500,"")&amp;"",""))</f>
        <v/>
      </c>
      <c r="F2548" s="638" t="str">
        <f>IF($C2548="","",IFERROR(_xlfn.XLOOKUP($C2548,'1.PrepList'!$I$2:$I$1500,'1.PrepList'!$K$2:$K$1500,"")&amp;"",""))</f>
        <v/>
      </c>
      <c r="H2548" s="644" t="str">
        <f>IF($C2548="","",IFERROR(IF(_xlfn.XLOOKUP($C2548,tbl_StartedStatus[Bold ID],tbl_StartedStatus[Started])="Started","Yes",IF(_xlfn.XLOOKUP($C2548,tbl_StartedStatus[Bold ID],tbl_StartedStatus[Started])="No Show","No Show","")),""))</f>
        <v/>
      </c>
    </row>
    <row r="2549" spans="1:8" ht="15" customHeight="1" thickBot="1">
      <c r="A2549" s="38" t="str">
        <f>IF($C2549="","",IFERROR(_xlfn.XLOOKUP($C2549,'1.PrepList'!$I$2:$I$1500,'1.PrepList'!$G$2:$G$1500,"")&amp;"",""))</f>
        <v/>
      </c>
      <c r="B2549" s="638" t="str">
        <f>IF($C2549="","",IFERROR(_xlfn.XLOOKUP($C2549,'1.PrepList'!$I$2:$I$1500,'1.PrepList'!$H$2:$H$1500,"")&amp;"",""))</f>
        <v/>
      </c>
      <c r="D2549" s="638" t="str">
        <f>IF($C2549="","",IFERROR(_xlfn.XLOOKUP($C2549,'1.PrepList'!$I$2:$I$1500,'1.PrepList'!$J$2:$J$1500,"")&amp;"",""))</f>
        <v/>
      </c>
      <c r="E2549" s="638" t="str">
        <f>IF($C2549="","",IFERROR(_xlfn.XLOOKUP($C2549,'1.PrepList'!$I$2:$I$1500,'1.PrepList'!$N$2:$N$1500,"")&amp;"",""))</f>
        <v/>
      </c>
      <c r="F2549" s="638" t="str">
        <f>IF($C2549="","",IFERROR(_xlfn.XLOOKUP($C2549,'1.PrepList'!$I$2:$I$1500,'1.PrepList'!$K$2:$K$1500,"")&amp;"",""))</f>
        <v/>
      </c>
      <c r="H2549" s="644" t="str">
        <f>IF($C2549="","",IFERROR(IF(_xlfn.XLOOKUP($C2549,tbl_StartedStatus[Bold ID],tbl_StartedStatus[Started])="Started","Yes",IF(_xlfn.XLOOKUP($C2549,tbl_StartedStatus[Bold ID],tbl_StartedStatus[Started])="No Show","No Show","")),""))</f>
        <v/>
      </c>
    </row>
    <row r="2550" spans="1:8" ht="15" customHeight="1" thickBot="1">
      <c r="A2550" s="38" t="str">
        <f>IF($C2550="","",IFERROR(_xlfn.XLOOKUP($C2550,'1.PrepList'!$I$2:$I$1500,'1.PrepList'!$G$2:$G$1500,"")&amp;"",""))</f>
        <v/>
      </c>
      <c r="B2550" s="638" t="str">
        <f>IF($C2550="","",IFERROR(_xlfn.XLOOKUP($C2550,'1.PrepList'!$I$2:$I$1500,'1.PrepList'!$H$2:$H$1500,"")&amp;"",""))</f>
        <v/>
      </c>
      <c r="D2550" s="638" t="str">
        <f>IF($C2550="","",IFERROR(_xlfn.XLOOKUP($C2550,'1.PrepList'!$I$2:$I$1500,'1.PrepList'!$J$2:$J$1500,"")&amp;"",""))</f>
        <v/>
      </c>
      <c r="E2550" s="638" t="str">
        <f>IF($C2550="","",IFERROR(_xlfn.XLOOKUP($C2550,'1.PrepList'!$I$2:$I$1500,'1.PrepList'!$N$2:$N$1500,"")&amp;"",""))</f>
        <v/>
      </c>
      <c r="F2550" s="638" t="str">
        <f>IF($C2550="","",IFERROR(_xlfn.XLOOKUP($C2550,'1.PrepList'!$I$2:$I$1500,'1.PrepList'!$K$2:$K$1500,"")&amp;"",""))</f>
        <v/>
      </c>
      <c r="H2550" s="644" t="str">
        <f>IF($C2550="","",IFERROR(IF(_xlfn.XLOOKUP($C2550,tbl_StartedStatus[Bold ID],tbl_StartedStatus[Started])="Started","Yes",IF(_xlfn.XLOOKUP($C2550,tbl_StartedStatus[Bold ID],tbl_StartedStatus[Started])="No Show","No Show","")),""))</f>
        <v/>
      </c>
    </row>
    <row r="2551" spans="1:8" ht="15" customHeight="1" thickBot="1">
      <c r="A2551" s="38" t="str">
        <f>IF($C2551="","",IFERROR(_xlfn.XLOOKUP($C2551,'1.PrepList'!$I$2:$I$1500,'1.PrepList'!$G$2:$G$1500,"")&amp;"",""))</f>
        <v/>
      </c>
      <c r="B2551" s="638" t="str">
        <f>IF($C2551="","",IFERROR(_xlfn.XLOOKUP($C2551,'1.PrepList'!$I$2:$I$1500,'1.PrepList'!$H$2:$H$1500,"")&amp;"",""))</f>
        <v/>
      </c>
      <c r="D2551" s="638" t="str">
        <f>IF($C2551="","",IFERROR(_xlfn.XLOOKUP($C2551,'1.PrepList'!$I$2:$I$1500,'1.PrepList'!$J$2:$J$1500,"")&amp;"",""))</f>
        <v/>
      </c>
      <c r="E2551" s="638" t="str">
        <f>IF($C2551="","",IFERROR(_xlfn.XLOOKUP($C2551,'1.PrepList'!$I$2:$I$1500,'1.PrepList'!$N$2:$N$1500,"")&amp;"",""))</f>
        <v/>
      </c>
      <c r="F2551" s="638" t="str">
        <f>IF($C2551="","",IFERROR(_xlfn.XLOOKUP($C2551,'1.PrepList'!$I$2:$I$1500,'1.PrepList'!$K$2:$K$1500,"")&amp;"",""))</f>
        <v/>
      </c>
      <c r="H2551" s="644" t="str">
        <f>IF($C2551="","",IFERROR(IF(_xlfn.XLOOKUP($C2551,tbl_StartedStatus[Bold ID],tbl_StartedStatus[Started])="Started","Yes",IF(_xlfn.XLOOKUP($C2551,tbl_StartedStatus[Bold ID],tbl_StartedStatus[Started])="No Show","No Show","")),""))</f>
        <v/>
      </c>
    </row>
    <row r="2552" spans="1:8" ht="15" customHeight="1" thickBot="1">
      <c r="A2552" s="38" t="str">
        <f>IF($C2552="","",IFERROR(_xlfn.XLOOKUP($C2552,'1.PrepList'!$I$2:$I$1500,'1.PrepList'!$G$2:$G$1500,"")&amp;"",""))</f>
        <v/>
      </c>
      <c r="B2552" s="638" t="str">
        <f>IF($C2552="","",IFERROR(_xlfn.XLOOKUP($C2552,'1.PrepList'!$I$2:$I$1500,'1.PrepList'!$H$2:$H$1500,"")&amp;"",""))</f>
        <v/>
      </c>
      <c r="D2552" s="638" t="str">
        <f>IF($C2552="","",IFERROR(_xlfn.XLOOKUP($C2552,'1.PrepList'!$I$2:$I$1500,'1.PrepList'!$J$2:$J$1500,"")&amp;"",""))</f>
        <v/>
      </c>
      <c r="E2552" s="638" t="str">
        <f>IF($C2552="","",IFERROR(_xlfn.XLOOKUP($C2552,'1.PrepList'!$I$2:$I$1500,'1.PrepList'!$N$2:$N$1500,"")&amp;"",""))</f>
        <v/>
      </c>
      <c r="F2552" s="638" t="str">
        <f>IF($C2552="","",IFERROR(_xlfn.XLOOKUP($C2552,'1.PrepList'!$I$2:$I$1500,'1.PrepList'!$K$2:$K$1500,"")&amp;"",""))</f>
        <v/>
      </c>
      <c r="H2552" s="644" t="str">
        <f>IF($C2552="","",IFERROR(IF(_xlfn.XLOOKUP($C2552,tbl_StartedStatus[Bold ID],tbl_StartedStatus[Started])="Started","Yes",IF(_xlfn.XLOOKUP($C2552,tbl_StartedStatus[Bold ID],tbl_StartedStatus[Started])="No Show","No Show","")),""))</f>
        <v/>
      </c>
    </row>
    <row r="2553" spans="1:8" ht="15" customHeight="1" thickBot="1">
      <c r="A2553" s="38" t="str">
        <f>IF($C2553="","",IFERROR(_xlfn.XLOOKUP($C2553,'1.PrepList'!$I$2:$I$1500,'1.PrepList'!$G$2:$G$1500,"")&amp;"",""))</f>
        <v/>
      </c>
      <c r="B2553" s="638" t="str">
        <f>IF($C2553="","",IFERROR(_xlfn.XLOOKUP($C2553,'1.PrepList'!$I$2:$I$1500,'1.PrepList'!$H$2:$H$1500,"")&amp;"",""))</f>
        <v/>
      </c>
      <c r="D2553" s="638" t="str">
        <f>IF($C2553="","",IFERROR(_xlfn.XLOOKUP($C2553,'1.PrepList'!$I$2:$I$1500,'1.PrepList'!$J$2:$J$1500,"")&amp;"",""))</f>
        <v/>
      </c>
      <c r="E2553" s="638" t="str">
        <f>IF($C2553="","",IFERROR(_xlfn.XLOOKUP($C2553,'1.PrepList'!$I$2:$I$1500,'1.PrepList'!$N$2:$N$1500,"")&amp;"",""))</f>
        <v/>
      </c>
      <c r="F2553" s="638" t="str">
        <f>IF($C2553="","",IFERROR(_xlfn.XLOOKUP($C2553,'1.PrepList'!$I$2:$I$1500,'1.PrepList'!$K$2:$K$1500,"")&amp;"",""))</f>
        <v/>
      </c>
      <c r="H2553" s="644" t="str">
        <f>IF($C2553="","",IFERROR(IF(_xlfn.XLOOKUP($C2553,tbl_StartedStatus[Bold ID],tbl_StartedStatus[Started])="Started","Yes",IF(_xlfn.XLOOKUP($C2553,tbl_StartedStatus[Bold ID],tbl_StartedStatus[Started])="No Show","No Show","")),""))</f>
        <v/>
      </c>
    </row>
    <row r="2554" spans="1:8" ht="15" customHeight="1" thickBot="1">
      <c r="A2554" s="38" t="str">
        <f>IF($C2554="","",IFERROR(_xlfn.XLOOKUP($C2554,'1.PrepList'!$I$2:$I$1500,'1.PrepList'!$G$2:$G$1500,"")&amp;"",""))</f>
        <v/>
      </c>
      <c r="B2554" s="638" t="str">
        <f>IF($C2554="","",IFERROR(_xlfn.XLOOKUP($C2554,'1.PrepList'!$I$2:$I$1500,'1.PrepList'!$H$2:$H$1500,"")&amp;"",""))</f>
        <v/>
      </c>
      <c r="D2554" s="638" t="str">
        <f>IF($C2554="","",IFERROR(_xlfn.XLOOKUP($C2554,'1.PrepList'!$I$2:$I$1500,'1.PrepList'!$J$2:$J$1500,"")&amp;"",""))</f>
        <v/>
      </c>
      <c r="E2554" s="638" t="str">
        <f>IF($C2554="","",IFERROR(_xlfn.XLOOKUP($C2554,'1.PrepList'!$I$2:$I$1500,'1.PrepList'!$N$2:$N$1500,"")&amp;"",""))</f>
        <v/>
      </c>
      <c r="F2554" s="638" t="str">
        <f>IF($C2554="","",IFERROR(_xlfn.XLOOKUP($C2554,'1.PrepList'!$I$2:$I$1500,'1.PrepList'!$K$2:$K$1500,"")&amp;"",""))</f>
        <v/>
      </c>
      <c r="H2554" s="644" t="str">
        <f>IF($C2554="","",IFERROR(IF(_xlfn.XLOOKUP($C2554,tbl_StartedStatus[Bold ID],tbl_StartedStatus[Started])="Started","Yes",IF(_xlfn.XLOOKUP($C2554,tbl_StartedStatus[Bold ID],tbl_StartedStatus[Started])="No Show","No Show","")),""))</f>
        <v/>
      </c>
    </row>
    <row r="2555" spans="1:8" ht="15" customHeight="1" thickBot="1">
      <c r="A2555" s="38" t="str">
        <f>IF($C2555="","",IFERROR(_xlfn.XLOOKUP($C2555,'1.PrepList'!$I$2:$I$1500,'1.PrepList'!$G$2:$G$1500,"")&amp;"",""))</f>
        <v/>
      </c>
      <c r="B2555" s="638" t="str">
        <f>IF($C2555="","",IFERROR(_xlfn.XLOOKUP($C2555,'1.PrepList'!$I$2:$I$1500,'1.PrepList'!$H$2:$H$1500,"")&amp;"",""))</f>
        <v/>
      </c>
      <c r="D2555" s="638" t="str">
        <f>IF($C2555="","",IFERROR(_xlfn.XLOOKUP($C2555,'1.PrepList'!$I$2:$I$1500,'1.PrepList'!$J$2:$J$1500,"")&amp;"",""))</f>
        <v/>
      </c>
      <c r="E2555" s="638" t="str">
        <f>IF($C2555="","",IFERROR(_xlfn.XLOOKUP($C2555,'1.PrepList'!$I$2:$I$1500,'1.PrepList'!$N$2:$N$1500,"")&amp;"",""))</f>
        <v/>
      </c>
      <c r="F2555" s="638" t="str">
        <f>IF($C2555="","",IFERROR(_xlfn.XLOOKUP($C2555,'1.PrepList'!$I$2:$I$1500,'1.PrepList'!$K$2:$K$1500,"")&amp;"",""))</f>
        <v/>
      </c>
      <c r="H2555" s="644" t="str">
        <f>IF($C2555="","",IFERROR(IF(_xlfn.XLOOKUP($C2555,tbl_StartedStatus[Bold ID],tbl_StartedStatus[Started])="Started","Yes",IF(_xlfn.XLOOKUP($C2555,tbl_StartedStatus[Bold ID],tbl_StartedStatus[Started])="No Show","No Show","")),""))</f>
        <v/>
      </c>
    </row>
    <row r="2556" spans="1:8" ht="15" customHeight="1" thickBot="1">
      <c r="A2556" s="38" t="str">
        <f>IF($C2556="","",IFERROR(_xlfn.XLOOKUP($C2556,'1.PrepList'!$I$2:$I$1500,'1.PrepList'!$G$2:$G$1500,"")&amp;"",""))</f>
        <v/>
      </c>
      <c r="B2556" s="638" t="str">
        <f>IF($C2556="","",IFERROR(_xlfn.XLOOKUP($C2556,'1.PrepList'!$I$2:$I$1500,'1.PrepList'!$H$2:$H$1500,"")&amp;"",""))</f>
        <v/>
      </c>
      <c r="D2556" s="638" t="str">
        <f>IF($C2556="","",IFERROR(_xlfn.XLOOKUP($C2556,'1.PrepList'!$I$2:$I$1500,'1.PrepList'!$J$2:$J$1500,"")&amp;"",""))</f>
        <v/>
      </c>
      <c r="E2556" s="638" t="str">
        <f>IF($C2556="","",IFERROR(_xlfn.XLOOKUP($C2556,'1.PrepList'!$I$2:$I$1500,'1.PrepList'!$N$2:$N$1500,"")&amp;"",""))</f>
        <v/>
      </c>
      <c r="F2556" s="638" t="str">
        <f>IF($C2556="","",IFERROR(_xlfn.XLOOKUP($C2556,'1.PrepList'!$I$2:$I$1500,'1.PrepList'!$K$2:$K$1500,"")&amp;"",""))</f>
        <v/>
      </c>
      <c r="H2556" s="644" t="str">
        <f>IF($C2556="","",IFERROR(IF(_xlfn.XLOOKUP($C2556,tbl_StartedStatus[Bold ID],tbl_StartedStatus[Started])="Started","Yes",IF(_xlfn.XLOOKUP($C2556,tbl_StartedStatus[Bold ID],tbl_StartedStatus[Started])="No Show","No Show","")),""))</f>
        <v/>
      </c>
    </row>
    <row r="2557" spans="1:8" ht="15" customHeight="1" thickBot="1">
      <c r="A2557" s="38" t="str">
        <f>IF($C2557="","",IFERROR(_xlfn.XLOOKUP($C2557,'1.PrepList'!$I$2:$I$1500,'1.PrepList'!$G$2:$G$1500,"")&amp;"",""))</f>
        <v/>
      </c>
      <c r="B2557" s="638" t="str">
        <f>IF($C2557="","",IFERROR(_xlfn.XLOOKUP($C2557,'1.PrepList'!$I$2:$I$1500,'1.PrepList'!$H$2:$H$1500,"")&amp;"",""))</f>
        <v/>
      </c>
      <c r="D2557" s="638" t="str">
        <f>IF($C2557="","",IFERROR(_xlfn.XLOOKUP($C2557,'1.PrepList'!$I$2:$I$1500,'1.PrepList'!$J$2:$J$1500,"")&amp;"",""))</f>
        <v/>
      </c>
      <c r="E2557" s="638" t="str">
        <f>IF($C2557="","",IFERROR(_xlfn.XLOOKUP($C2557,'1.PrepList'!$I$2:$I$1500,'1.PrepList'!$N$2:$N$1500,"")&amp;"",""))</f>
        <v/>
      </c>
      <c r="F2557" s="638" t="str">
        <f>IF($C2557="","",IFERROR(_xlfn.XLOOKUP($C2557,'1.PrepList'!$I$2:$I$1500,'1.PrepList'!$K$2:$K$1500,"")&amp;"",""))</f>
        <v/>
      </c>
      <c r="H2557" s="644" t="str">
        <f>IF($C2557="","",IFERROR(IF(_xlfn.XLOOKUP($C2557,tbl_StartedStatus[Bold ID],tbl_StartedStatus[Started])="Started","Yes",IF(_xlfn.XLOOKUP($C2557,tbl_StartedStatus[Bold ID],tbl_StartedStatus[Started])="No Show","No Show","")),""))</f>
        <v/>
      </c>
    </row>
    <row r="2558" spans="1:8" ht="15" customHeight="1" thickBot="1">
      <c r="A2558" s="38" t="str">
        <f>IF($C2558="","",IFERROR(_xlfn.XLOOKUP($C2558,'1.PrepList'!$I$2:$I$1500,'1.PrepList'!$G$2:$G$1500,"")&amp;"",""))</f>
        <v/>
      </c>
      <c r="B2558" s="638" t="str">
        <f>IF($C2558="","",IFERROR(_xlfn.XLOOKUP($C2558,'1.PrepList'!$I$2:$I$1500,'1.PrepList'!$H$2:$H$1500,"")&amp;"",""))</f>
        <v/>
      </c>
      <c r="D2558" s="638" t="str">
        <f>IF($C2558="","",IFERROR(_xlfn.XLOOKUP($C2558,'1.PrepList'!$I$2:$I$1500,'1.PrepList'!$J$2:$J$1500,"")&amp;"",""))</f>
        <v/>
      </c>
      <c r="E2558" s="638" t="str">
        <f>IF($C2558="","",IFERROR(_xlfn.XLOOKUP($C2558,'1.PrepList'!$I$2:$I$1500,'1.PrepList'!$N$2:$N$1500,"")&amp;"",""))</f>
        <v/>
      </c>
      <c r="F2558" s="638" t="str">
        <f>IF($C2558="","",IFERROR(_xlfn.XLOOKUP($C2558,'1.PrepList'!$I$2:$I$1500,'1.PrepList'!$K$2:$K$1500,"")&amp;"",""))</f>
        <v/>
      </c>
      <c r="H2558" s="644" t="str">
        <f>IF($C2558="","",IFERROR(IF(_xlfn.XLOOKUP($C2558,tbl_StartedStatus[Bold ID],tbl_StartedStatus[Started])="Started","Yes",IF(_xlfn.XLOOKUP($C2558,tbl_StartedStatus[Bold ID],tbl_StartedStatus[Started])="No Show","No Show","")),""))</f>
        <v/>
      </c>
    </row>
    <row r="2559" spans="1:8" ht="15" customHeight="1" thickBot="1">
      <c r="A2559" s="38" t="str">
        <f>IF($C2559="","",IFERROR(_xlfn.XLOOKUP($C2559,'1.PrepList'!$I$2:$I$1500,'1.PrepList'!$G$2:$G$1500,"")&amp;"",""))</f>
        <v/>
      </c>
      <c r="B2559" s="638" t="str">
        <f>IF($C2559="","",IFERROR(_xlfn.XLOOKUP($C2559,'1.PrepList'!$I$2:$I$1500,'1.PrepList'!$H$2:$H$1500,"")&amp;"",""))</f>
        <v/>
      </c>
      <c r="D2559" s="638" t="str">
        <f>IF($C2559="","",IFERROR(_xlfn.XLOOKUP($C2559,'1.PrepList'!$I$2:$I$1500,'1.PrepList'!$J$2:$J$1500,"")&amp;"",""))</f>
        <v/>
      </c>
      <c r="E2559" s="638" t="str">
        <f>IF($C2559="","",IFERROR(_xlfn.XLOOKUP($C2559,'1.PrepList'!$I$2:$I$1500,'1.PrepList'!$N$2:$N$1500,"")&amp;"",""))</f>
        <v/>
      </c>
      <c r="F2559" s="638" t="str">
        <f>IF($C2559="","",IFERROR(_xlfn.XLOOKUP($C2559,'1.PrepList'!$I$2:$I$1500,'1.PrepList'!$K$2:$K$1500,"")&amp;"",""))</f>
        <v/>
      </c>
      <c r="H2559" s="644" t="str">
        <f>IF($C2559="","",IFERROR(IF(_xlfn.XLOOKUP($C2559,tbl_StartedStatus[Bold ID],tbl_StartedStatus[Started])="Started","Yes",IF(_xlfn.XLOOKUP($C2559,tbl_StartedStatus[Bold ID],tbl_StartedStatus[Started])="No Show","No Show","")),""))</f>
        <v/>
      </c>
    </row>
    <row r="2560" spans="1:8" ht="15" customHeight="1" thickBot="1">
      <c r="A2560" s="38" t="str">
        <f>IF($C2560="","",IFERROR(_xlfn.XLOOKUP($C2560,'1.PrepList'!$I$2:$I$1500,'1.PrepList'!$G$2:$G$1500,"")&amp;"",""))</f>
        <v/>
      </c>
      <c r="B2560" s="638" t="str">
        <f>IF($C2560="","",IFERROR(_xlfn.XLOOKUP($C2560,'1.PrepList'!$I$2:$I$1500,'1.PrepList'!$H$2:$H$1500,"")&amp;"",""))</f>
        <v/>
      </c>
      <c r="D2560" s="638" t="str">
        <f>IF($C2560="","",IFERROR(_xlfn.XLOOKUP($C2560,'1.PrepList'!$I$2:$I$1500,'1.PrepList'!$J$2:$J$1500,"")&amp;"",""))</f>
        <v/>
      </c>
      <c r="E2560" s="638" t="str">
        <f>IF($C2560="","",IFERROR(_xlfn.XLOOKUP($C2560,'1.PrepList'!$I$2:$I$1500,'1.PrepList'!$N$2:$N$1500,"")&amp;"",""))</f>
        <v/>
      </c>
      <c r="F2560" s="638" t="str">
        <f>IF($C2560="","",IFERROR(_xlfn.XLOOKUP($C2560,'1.PrepList'!$I$2:$I$1500,'1.PrepList'!$K$2:$K$1500,"")&amp;"",""))</f>
        <v/>
      </c>
      <c r="H2560" s="644" t="str">
        <f>IF($C2560="","",IFERROR(IF(_xlfn.XLOOKUP($C2560,tbl_StartedStatus[Bold ID],tbl_StartedStatus[Started])="Started","Yes",IF(_xlfn.XLOOKUP($C2560,tbl_StartedStatus[Bold ID],tbl_StartedStatus[Started])="No Show","No Show","")),""))</f>
        <v/>
      </c>
    </row>
    <row r="2561" spans="1:8" ht="15" customHeight="1" thickBot="1">
      <c r="A2561" s="38" t="str">
        <f>IF($C2561="","",IFERROR(_xlfn.XLOOKUP($C2561,'1.PrepList'!$I$2:$I$1500,'1.PrepList'!$G$2:$G$1500,"")&amp;"",""))</f>
        <v/>
      </c>
      <c r="B2561" s="638" t="str">
        <f>IF($C2561="","",IFERROR(_xlfn.XLOOKUP($C2561,'1.PrepList'!$I$2:$I$1500,'1.PrepList'!$H$2:$H$1500,"")&amp;"",""))</f>
        <v/>
      </c>
      <c r="D2561" s="638" t="str">
        <f>IF($C2561="","",IFERROR(_xlfn.XLOOKUP($C2561,'1.PrepList'!$I$2:$I$1500,'1.PrepList'!$J$2:$J$1500,"")&amp;"",""))</f>
        <v/>
      </c>
      <c r="E2561" s="638" t="str">
        <f>IF($C2561="","",IFERROR(_xlfn.XLOOKUP($C2561,'1.PrepList'!$I$2:$I$1500,'1.PrepList'!$N$2:$N$1500,"")&amp;"",""))</f>
        <v/>
      </c>
      <c r="F2561" s="638" t="str">
        <f>IF($C2561="","",IFERROR(_xlfn.XLOOKUP($C2561,'1.PrepList'!$I$2:$I$1500,'1.PrepList'!$K$2:$K$1500,"")&amp;"",""))</f>
        <v/>
      </c>
      <c r="H2561" s="644" t="str">
        <f>IF($C2561="","",IFERROR(IF(_xlfn.XLOOKUP($C2561,tbl_StartedStatus[Bold ID],tbl_StartedStatus[Started])="Started","Yes",IF(_xlfn.XLOOKUP($C2561,tbl_StartedStatus[Bold ID],tbl_StartedStatus[Started])="No Show","No Show","")),""))</f>
        <v/>
      </c>
    </row>
    <row r="2562" spans="1:8" ht="15" customHeight="1" thickBot="1">
      <c r="A2562" s="38" t="str">
        <f>IF($C2562="","",IFERROR(_xlfn.XLOOKUP($C2562,'1.PrepList'!$I$2:$I$1500,'1.PrepList'!$G$2:$G$1500,"")&amp;"",""))</f>
        <v/>
      </c>
      <c r="B2562" s="638" t="str">
        <f>IF($C2562="","",IFERROR(_xlfn.XLOOKUP($C2562,'1.PrepList'!$I$2:$I$1500,'1.PrepList'!$H$2:$H$1500,"")&amp;"",""))</f>
        <v/>
      </c>
      <c r="D2562" s="638" t="str">
        <f>IF($C2562="","",IFERROR(_xlfn.XLOOKUP($C2562,'1.PrepList'!$I$2:$I$1500,'1.PrepList'!$J$2:$J$1500,"")&amp;"",""))</f>
        <v/>
      </c>
      <c r="E2562" s="638" t="str">
        <f>IF($C2562="","",IFERROR(_xlfn.XLOOKUP($C2562,'1.PrepList'!$I$2:$I$1500,'1.PrepList'!$N$2:$N$1500,"")&amp;"",""))</f>
        <v/>
      </c>
      <c r="F2562" s="638" t="str">
        <f>IF($C2562="","",IFERROR(_xlfn.XLOOKUP($C2562,'1.PrepList'!$I$2:$I$1500,'1.PrepList'!$K$2:$K$1500,"")&amp;"",""))</f>
        <v/>
      </c>
      <c r="H2562" s="644" t="str">
        <f>IF($C2562="","",IFERROR(IF(_xlfn.XLOOKUP($C2562,tbl_StartedStatus[Bold ID],tbl_StartedStatus[Started])="Started","Yes",IF(_xlfn.XLOOKUP($C2562,tbl_StartedStatus[Bold ID],tbl_StartedStatus[Started])="No Show","No Show","")),""))</f>
        <v/>
      </c>
    </row>
    <row r="2563" spans="1:8" ht="15" customHeight="1" thickBot="1">
      <c r="A2563" s="38" t="str">
        <f>IF($C2563="","",IFERROR(_xlfn.XLOOKUP($C2563,'1.PrepList'!$I$2:$I$1500,'1.PrepList'!$G$2:$G$1500,"")&amp;"",""))</f>
        <v/>
      </c>
      <c r="B2563" s="638" t="str">
        <f>IF($C2563="","",IFERROR(_xlfn.XLOOKUP($C2563,'1.PrepList'!$I$2:$I$1500,'1.PrepList'!$H$2:$H$1500,"")&amp;"",""))</f>
        <v/>
      </c>
      <c r="D2563" s="638" t="str">
        <f>IF($C2563="","",IFERROR(_xlfn.XLOOKUP($C2563,'1.PrepList'!$I$2:$I$1500,'1.PrepList'!$J$2:$J$1500,"")&amp;"",""))</f>
        <v/>
      </c>
      <c r="E2563" s="638" t="str">
        <f>IF($C2563="","",IFERROR(_xlfn.XLOOKUP($C2563,'1.PrepList'!$I$2:$I$1500,'1.PrepList'!$N$2:$N$1500,"")&amp;"",""))</f>
        <v/>
      </c>
      <c r="F2563" s="638" t="str">
        <f>IF($C2563="","",IFERROR(_xlfn.XLOOKUP($C2563,'1.PrepList'!$I$2:$I$1500,'1.PrepList'!$K$2:$K$1500,"")&amp;"",""))</f>
        <v/>
      </c>
      <c r="H2563" s="644" t="str">
        <f>IF($C2563="","",IFERROR(IF(_xlfn.XLOOKUP($C2563,tbl_StartedStatus[Bold ID],tbl_StartedStatus[Started])="Started","Yes",IF(_xlfn.XLOOKUP($C2563,tbl_StartedStatus[Bold ID],tbl_StartedStatus[Started])="No Show","No Show","")),""))</f>
        <v/>
      </c>
    </row>
    <row r="2564" spans="1:8" ht="15" customHeight="1" thickBot="1">
      <c r="A2564" s="38" t="str">
        <f>IF($C2564="","",IFERROR(_xlfn.XLOOKUP($C2564,'1.PrepList'!$I$2:$I$1500,'1.PrepList'!$G$2:$G$1500,"")&amp;"",""))</f>
        <v/>
      </c>
      <c r="B2564" s="638" t="str">
        <f>IF($C2564="","",IFERROR(_xlfn.XLOOKUP($C2564,'1.PrepList'!$I$2:$I$1500,'1.PrepList'!$H$2:$H$1500,"")&amp;"",""))</f>
        <v/>
      </c>
      <c r="D2564" s="638" t="str">
        <f>IF($C2564="","",IFERROR(_xlfn.XLOOKUP($C2564,'1.PrepList'!$I$2:$I$1500,'1.PrepList'!$J$2:$J$1500,"")&amp;"",""))</f>
        <v/>
      </c>
      <c r="E2564" s="638" t="str">
        <f>IF($C2564="","",IFERROR(_xlfn.XLOOKUP($C2564,'1.PrepList'!$I$2:$I$1500,'1.PrepList'!$N$2:$N$1500,"")&amp;"",""))</f>
        <v/>
      </c>
      <c r="F2564" s="638" t="str">
        <f>IF($C2564="","",IFERROR(_xlfn.XLOOKUP($C2564,'1.PrepList'!$I$2:$I$1500,'1.PrepList'!$K$2:$K$1500,"")&amp;"",""))</f>
        <v/>
      </c>
      <c r="H2564" s="644" t="str">
        <f>IF($C2564="","",IFERROR(IF(_xlfn.XLOOKUP($C2564,tbl_StartedStatus[Bold ID],tbl_StartedStatus[Started])="Started","Yes",IF(_xlfn.XLOOKUP($C2564,tbl_StartedStatus[Bold ID],tbl_StartedStatus[Started])="No Show","No Show","")),""))</f>
        <v/>
      </c>
    </row>
    <row r="2565" spans="1:8" ht="15" customHeight="1" thickBot="1">
      <c r="A2565" s="38" t="str">
        <f>IF($C2565="","",IFERROR(_xlfn.XLOOKUP($C2565,'1.PrepList'!$I$2:$I$1500,'1.PrepList'!$G$2:$G$1500,"")&amp;"",""))</f>
        <v/>
      </c>
      <c r="B2565" s="638" t="str">
        <f>IF($C2565="","",IFERROR(_xlfn.XLOOKUP($C2565,'1.PrepList'!$I$2:$I$1500,'1.PrepList'!$H$2:$H$1500,"")&amp;"",""))</f>
        <v/>
      </c>
      <c r="D2565" s="638" t="str">
        <f>IF($C2565="","",IFERROR(_xlfn.XLOOKUP($C2565,'1.PrepList'!$I$2:$I$1500,'1.PrepList'!$J$2:$J$1500,"")&amp;"",""))</f>
        <v/>
      </c>
      <c r="E2565" s="638" t="str">
        <f>IF($C2565="","",IFERROR(_xlfn.XLOOKUP($C2565,'1.PrepList'!$I$2:$I$1500,'1.PrepList'!$N$2:$N$1500,"")&amp;"",""))</f>
        <v/>
      </c>
      <c r="F2565" s="638" t="str">
        <f>IF($C2565="","",IFERROR(_xlfn.XLOOKUP($C2565,'1.PrepList'!$I$2:$I$1500,'1.PrepList'!$K$2:$K$1500,"")&amp;"",""))</f>
        <v/>
      </c>
      <c r="H2565" s="644" t="str">
        <f>IF($C2565="","",IFERROR(IF(_xlfn.XLOOKUP($C2565,tbl_StartedStatus[Bold ID],tbl_StartedStatus[Started])="Started","Yes",IF(_xlfn.XLOOKUP($C2565,tbl_StartedStatus[Bold ID],tbl_StartedStatus[Started])="No Show","No Show","")),""))</f>
        <v/>
      </c>
    </row>
    <row r="2566" spans="1:8" ht="15" customHeight="1" thickBot="1">
      <c r="A2566" s="38" t="str">
        <f>IF($C2566="","",IFERROR(_xlfn.XLOOKUP($C2566,'1.PrepList'!$I$2:$I$1500,'1.PrepList'!$G$2:$G$1500,"")&amp;"",""))</f>
        <v/>
      </c>
      <c r="B2566" s="638" t="str">
        <f>IF($C2566="","",IFERROR(_xlfn.XLOOKUP($C2566,'1.PrepList'!$I$2:$I$1500,'1.PrepList'!$H$2:$H$1500,"")&amp;"",""))</f>
        <v/>
      </c>
      <c r="D2566" s="638" t="str">
        <f>IF($C2566="","",IFERROR(_xlfn.XLOOKUP($C2566,'1.PrepList'!$I$2:$I$1500,'1.PrepList'!$J$2:$J$1500,"")&amp;"",""))</f>
        <v/>
      </c>
      <c r="E2566" s="638" t="str">
        <f>IF($C2566="","",IFERROR(_xlfn.XLOOKUP($C2566,'1.PrepList'!$I$2:$I$1500,'1.PrepList'!$N$2:$N$1500,"")&amp;"",""))</f>
        <v/>
      </c>
      <c r="F2566" s="638" t="str">
        <f>IF($C2566="","",IFERROR(_xlfn.XLOOKUP($C2566,'1.PrepList'!$I$2:$I$1500,'1.PrepList'!$K$2:$K$1500,"")&amp;"",""))</f>
        <v/>
      </c>
      <c r="H2566" s="644" t="str">
        <f>IF($C2566="","",IFERROR(IF(_xlfn.XLOOKUP($C2566,tbl_StartedStatus[Bold ID],tbl_StartedStatus[Started])="Started","Yes",IF(_xlfn.XLOOKUP($C2566,tbl_StartedStatus[Bold ID],tbl_StartedStatus[Started])="No Show","No Show","")),""))</f>
        <v/>
      </c>
    </row>
    <row r="2567" spans="1:8" ht="15" customHeight="1" thickBot="1">
      <c r="A2567" s="38" t="str">
        <f>IF($C2567="","",IFERROR(_xlfn.XLOOKUP($C2567,'1.PrepList'!$I$2:$I$1500,'1.PrepList'!$G$2:$G$1500,"")&amp;"",""))</f>
        <v/>
      </c>
      <c r="B2567" s="638" t="str">
        <f>IF($C2567="","",IFERROR(_xlfn.XLOOKUP($C2567,'1.PrepList'!$I$2:$I$1500,'1.PrepList'!$H$2:$H$1500,"")&amp;"",""))</f>
        <v/>
      </c>
      <c r="D2567" s="638" t="str">
        <f>IF($C2567="","",IFERROR(_xlfn.XLOOKUP($C2567,'1.PrepList'!$I$2:$I$1500,'1.PrepList'!$J$2:$J$1500,"")&amp;"",""))</f>
        <v/>
      </c>
      <c r="E2567" s="638" t="str">
        <f>IF($C2567="","",IFERROR(_xlfn.XLOOKUP($C2567,'1.PrepList'!$I$2:$I$1500,'1.PrepList'!$N$2:$N$1500,"")&amp;"",""))</f>
        <v/>
      </c>
      <c r="F2567" s="638" t="str">
        <f>IF($C2567="","",IFERROR(_xlfn.XLOOKUP($C2567,'1.PrepList'!$I$2:$I$1500,'1.PrepList'!$K$2:$K$1500,"")&amp;"",""))</f>
        <v/>
      </c>
      <c r="H2567" s="644" t="str">
        <f>IF($C2567="","",IFERROR(IF(_xlfn.XLOOKUP($C2567,tbl_StartedStatus[Bold ID],tbl_StartedStatus[Started])="Started","Yes",IF(_xlfn.XLOOKUP($C2567,tbl_StartedStatus[Bold ID],tbl_StartedStatus[Started])="No Show","No Show","")),""))</f>
        <v/>
      </c>
    </row>
    <row r="2568" spans="1:8" ht="15" customHeight="1" thickBot="1">
      <c r="A2568" s="38" t="str">
        <f>IF($C2568="","",IFERROR(_xlfn.XLOOKUP($C2568,'1.PrepList'!$I$2:$I$1500,'1.PrepList'!$G$2:$G$1500,"")&amp;"",""))</f>
        <v/>
      </c>
      <c r="B2568" s="638" t="str">
        <f>IF($C2568="","",IFERROR(_xlfn.XLOOKUP($C2568,'1.PrepList'!$I$2:$I$1500,'1.PrepList'!$H$2:$H$1500,"")&amp;"",""))</f>
        <v/>
      </c>
      <c r="D2568" s="638" t="str">
        <f>IF($C2568="","",IFERROR(_xlfn.XLOOKUP($C2568,'1.PrepList'!$I$2:$I$1500,'1.PrepList'!$J$2:$J$1500,"")&amp;"",""))</f>
        <v/>
      </c>
      <c r="E2568" s="638" t="str">
        <f>IF($C2568="","",IFERROR(_xlfn.XLOOKUP($C2568,'1.PrepList'!$I$2:$I$1500,'1.PrepList'!$N$2:$N$1500,"")&amp;"",""))</f>
        <v/>
      </c>
      <c r="F2568" s="638" t="str">
        <f>IF($C2568="","",IFERROR(_xlfn.XLOOKUP($C2568,'1.PrepList'!$I$2:$I$1500,'1.PrepList'!$K$2:$K$1500,"")&amp;"",""))</f>
        <v/>
      </c>
      <c r="H2568" s="644" t="str">
        <f>IF($C2568="","",IFERROR(IF(_xlfn.XLOOKUP($C2568,tbl_StartedStatus[Bold ID],tbl_StartedStatus[Started])="Started","Yes",IF(_xlfn.XLOOKUP($C2568,tbl_StartedStatus[Bold ID],tbl_StartedStatus[Started])="No Show","No Show","")),""))</f>
        <v/>
      </c>
    </row>
    <row r="2569" spans="1:8" ht="15" customHeight="1" thickBot="1">
      <c r="A2569" s="38" t="str">
        <f>IF($C2569="","",IFERROR(_xlfn.XLOOKUP($C2569,'1.PrepList'!$I$2:$I$1500,'1.PrepList'!$G$2:$G$1500,"")&amp;"",""))</f>
        <v/>
      </c>
      <c r="B2569" s="638" t="str">
        <f>IF($C2569="","",IFERROR(_xlfn.XLOOKUP($C2569,'1.PrepList'!$I$2:$I$1500,'1.PrepList'!$H$2:$H$1500,"")&amp;"",""))</f>
        <v/>
      </c>
      <c r="D2569" s="638" t="str">
        <f>IF($C2569="","",IFERROR(_xlfn.XLOOKUP($C2569,'1.PrepList'!$I$2:$I$1500,'1.PrepList'!$J$2:$J$1500,"")&amp;"",""))</f>
        <v/>
      </c>
      <c r="E2569" s="638" t="str">
        <f>IF($C2569="","",IFERROR(_xlfn.XLOOKUP($C2569,'1.PrepList'!$I$2:$I$1500,'1.PrepList'!$N$2:$N$1500,"")&amp;"",""))</f>
        <v/>
      </c>
      <c r="F2569" s="638" t="str">
        <f>IF($C2569="","",IFERROR(_xlfn.XLOOKUP($C2569,'1.PrepList'!$I$2:$I$1500,'1.PrepList'!$K$2:$K$1500,"")&amp;"",""))</f>
        <v/>
      </c>
      <c r="H2569" s="644" t="str">
        <f>IF($C2569="","",IFERROR(IF(_xlfn.XLOOKUP($C2569,tbl_StartedStatus[Bold ID],tbl_StartedStatus[Started])="Started","Yes",IF(_xlfn.XLOOKUP($C2569,tbl_StartedStatus[Bold ID],tbl_StartedStatus[Started])="No Show","No Show","")),""))</f>
        <v/>
      </c>
    </row>
    <row r="2570" spans="1:8" ht="15" customHeight="1" thickBot="1">
      <c r="A2570" s="38" t="str">
        <f>IF($C2570="","",IFERROR(_xlfn.XLOOKUP($C2570,'1.PrepList'!$I$2:$I$1500,'1.PrepList'!$G$2:$G$1500,"")&amp;"",""))</f>
        <v/>
      </c>
      <c r="B2570" s="638" t="str">
        <f>IF($C2570="","",IFERROR(_xlfn.XLOOKUP($C2570,'1.PrepList'!$I$2:$I$1500,'1.PrepList'!$H$2:$H$1500,"")&amp;"",""))</f>
        <v/>
      </c>
      <c r="D2570" s="638" t="str">
        <f>IF($C2570="","",IFERROR(_xlfn.XLOOKUP($C2570,'1.PrepList'!$I$2:$I$1500,'1.PrepList'!$J$2:$J$1500,"")&amp;"",""))</f>
        <v/>
      </c>
      <c r="E2570" s="638" t="str">
        <f>IF($C2570="","",IFERROR(_xlfn.XLOOKUP($C2570,'1.PrepList'!$I$2:$I$1500,'1.PrepList'!$N$2:$N$1500,"")&amp;"",""))</f>
        <v/>
      </c>
      <c r="F2570" s="638" t="str">
        <f>IF($C2570="","",IFERROR(_xlfn.XLOOKUP($C2570,'1.PrepList'!$I$2:$I$1500,'1.PrepList'!$K$2:$K$1500,"")&amp;"",""))</f>
        <v/>
      </c>
      <c r="H2570" s="644" t="str">
        <f>IF($C2570="","",IFERROR(IF(_xlfn.XLOOKUP($C2570,tbl_StartedStatus[Bold ID],tbl_StartedStatus[Started])="Started","Yes",IF(_xlfn.XLOOKUP($C2570,tbl_StartedStatus[Bold ID],tbl_StartedStatus[Started])="No Show","No Show","")),""))</f>
        <v/>
      </c>
    </row>
    <row r="2571" spans="1:8" ht="15" customHeight="1" thickBot="1">
      <c r="A2571" s="38" t="str">
        <f>IF($C2571="","",IFERROR(_xlfn.XLOOKUP($C2571,'1.PrepList'!$I$2:$I$1500,'1.PrepList'!$G$2:$G$1500,"")&amp;"",""))</f>
        <v/>
      </c>
      <c r="B2571" s="638" t="str">
        <f>IF($C2571="","",IFERROR(_xlfn.XLOOKUP($C2571,'1.PrepList'!$I$2:$I$1500,'1.PrepList'!$H$2:$H$1500,"")&amp;"",""))</f>
        <v/>
      </c>
      <c r="D2571" s="638" t="str">
        <f>IF($C2571="","",IFERROR(_xlfn.XLOOKUP($C2571,'1.PrepList'!$I$2:$I$1500,'1.PrepList'!$J$2:$J$1500,"")&amp;"",""))</f>
        <v/>
      </c>
      <c r="E2571" s="638" t="str">
        <f>IF($C2571="","",IFERROR(_xlfn.XLOOKUP($C2571,'1.PrepList'!$I$2:$I$1500,'1.PrepList'!$N$2:$N$1500,"")&amp;"",""))</f>
        <v/>
      </c>
      <c r="F2571" s="638" t="str">
        <f>IF($C2571="","",IFERROR(_xlfn.XLOOKUP($C2571,'1.PrepList'!$I$2:$I$1500,'1.PrepList'!$K$2:$K$1500,"")&amp;"",""))</f>
        <v/>
      </c>
      <c r="H2571" s="644" t="str">
        <f>IF($C2571="","",IFERROR(IF(_xlfn.XLOOKUP($C2571,tbl_StartedStatus[Bold ID],tbl_StartedStatus[Started])="Started","Yes",IF(_xlfn.XLOOKUP($C2571,tbl_StartedStatus[Bold ID],tbl_StartedStatus[Started])="No Show","No Show","")),""))</f>
        <v/>
      </c>
    </row>
    <row r="2572" spans="1:8" ht="15" customHeight="1" thickBot="1">
      <c r="A2572" s="38" t="str">
        <f>IF($C2572="","",IFERROR(_xlfn.XLOOKUP($C2572,'1.PrepList'!$I$2:$I$1500,'1.PrepList'!$G$2:$G$1500,"")&amp;"",""))</f>
        <v/>
      </c>
      <c r="B2572" s="638" t="str">
        <f>IF($C2572="","",IFERROR(_xlfn.XLOOKUP($C2572,'1.PrepList'!$I$2:$I$1500,'1.PrepList'!$H$2:$H$1500,"")&amp;"",""))</f>
        <v/>
      </c>
      <c r="D2572" s="638" t="str">
        <f>IF($C2572="","",IFERROR(_xlfn.XLOOKUP($C2572,'1.PrepList'!$I$2:$I$1500,'1.PrepList'!$J$2:$J$1500,"")&amp;"",""))</f>
        <v/>
      </c>
      <c r="E2572" s="638" t="str">
        <f>IF($C2572="","",IFERROR(_xlfn.XLOOKUP($C2572,'1.PrepList'!$I$2:$I$1500,'1.PrepList'!$N$2:$N$1500,"")&amp;"",""))</f>
        <v/>
      </c>
      <c r="F2572" s="638" t="str">
        <f>IF($C2572="","",IFERROR(_xlfn.XLOOKUP($C2572,'1.PrepList'!$I$2:$I$1500,'1.PrepList'!$K$2:$K$1500,"")&amp;"",""))</f>
        <v/>
      </c>
      <c r="H2572" s="644" t="str">
        <f>IF($C2572="","",IFERROR(IF(_xlfn.XLOOKUP($C2572,tbl_StartedStatus[Bold ID],tbl_StartedStatus[Started])="Started","Yes",IF(_xlfn.XLOOKUP($C2572,tbl_StartedStatus[Bold ID],tbl_StartedStatus[Started])="No Show","No Show","")),""))</f>
        <v/>
      </c>
    </row>
    <row r="2573" spans="1:8" ht="15" customHeight="1" thickBot="1">
      <c r="A2573" s="38" t="str">
        <f>IF($C2573="","",IFERROR(_xlfn.XLOOKUP($C2573,'1.PrepList'!$I$2:$I$1500,'1.PrepList'!$G$2:$G$1500,"")&amp;"",""))</f>
        <v/>
      </c>
      <c r="B2573" s="638" t="str">
        <f>IF($C2573="","",IFERROR(_xlfn.XLOOKUP($C2573,'1.PrepList'!$I$2:$I$1500,'1.PrepList'!$H$2:$H$1500,"")&amp;"",""))</f>
        <v/>
      </c>
      <c r="D2573" s="638" t="str">
        <f>IF($C2573="","",IFERROR(_xlfn.XLOOKUP($C2573,'1.PrepList'!$I$2:$I$1500,'1.PrepList'!$J$2:$J$1500,"")&amp;"",""))</f>
        <v/>
      </c>
      <c r="E2573" s="638" t="str">
        <f>IF($C2573="","",IFERROR(_xlfn.XLOOKUP($C2573,'1.PrepList'!$I$2:$I$1500,'1.PrepList'!$N$2:$N$1500,"")&amp;"",""))</f>
        <v/>
      </c>
      <c r="F2573" s="638" t="str">
        <f>IF($C2573="","",IFERROR(_xlfn.XLOOKUP($C2573,'1.PrepList'!$I$2:$I$1500,'1.PrepList'!$K$2:$K$1500,"")&amp;"",""))</f>
        <v/>
      </c>
      <c r="H2573" s="644" t="str">
        <f>IF($C2573="","",IFERROR(IF(_xlfn.XLOOKUP($C2573,tbl_StartedStatus[Bold ID],tbl_StartedStatus[Started])="Started","Yes",IF(_xlfn.XLOOKUP($C2573,tbl_StartedStatus[Bold ID],tbl_StartedStatus[Started])="No Show","No Show","")),""))</f>
        <v/>
      </c>
    </row>
    <row r="2574" spans="1:8" ht="15" customHeight="1" thickBot="1">
      <c r="A2574" s="38" t="str">
        <f>IF($C2574="","",IFERROR(_xlfn.XLOOKUP($C2574,'1.PrepList'!$I$2:$I$1500,'1.PrepList'!$G$2:$G$1500,"")&amp;"",""))</f>
        <v/>
      </c>
      <c r="B2574" s="638" t="str">
        <f>IF($C2574="","",IFERROR(_xlfn.XLOOKUP($C2574,'1.PrepList'!$I$2:$I$1500,'1.PrepList'!$H$2:$H$1500,"")&amp;"",""))</f>
        <v/>
      </c>
      <c r="D2574" s="638" t="str">
        <f>IF($C2574="","",IFERROR(_xlfn.XLOOKUP($C2574,'1.PrepList'!$I$2:$I$1500,'1.PrepList'!$J$2:$J$1500,"")&amp;"",""))</f>
        <v/>
      </c>
      <c r="E2574" s="638" t="str">
        <f>IF($C2574="","",IFERROR(_xlfn.XLOOKUP($C2574,'1.PrepList'!$I$2:$I$1500,'1.PrepList'!$N$2:$N$1500,"")&amp;"",""))</f>
        <v/>
      </c>
      <c r="F2574" s="638" t="str">
        <f>IF($C2574="","",IFERROR(_xlfn.XLOOKUP($C2574,'1.PrepList'!$I$2:$I$1500,'1.PrepList'!$K$2:$K$1500,"")&amp;"",""))</f>
        <v/>
      </c>
      <c r="H2574" s="644" t="str">
        <f>IF($C2574="","",IFERROR(IF(_xlfn.XLOOKUP($C2574,tbl_StartedStatus[Bold ID],tbl_StartedStatus[Started])="Started","Yes",IF(_xlfn.XLOOKUP($C2574,tbl_StartedStatus[Bold ID],tbl_StartedStatus[Started])="No Show","No Show","")),""))</f>
        <v/>
      </c>
    </row>
    <row r="2575" spans="1:8" ht="15" customHeight="1" thickBot="1">
      <c r="A2575" s="38" t="str">
        <f>IF($C2575="","",IFERROR(_xlfn.XLOOKUP($C2575,'1.PrepList'!$I$2:$I$1500,'1.PrepList'!$G$2:$G$1500,"")&amp;"",""))</f>
        <v/>
      </c>
      <c r="B2575" s="638" t="str">
        <f>IF($C2575="","",IFERROR(_xlfn.XLOOKUP($C2575,'1.PrepList'!$I$2:$I$1500,'1.PrepList'!$H$2:$H$1500,"")&amp;"",""))</f>
        <v/>
      </c>
      <c r="D2575" s="638" t="str">
        <f>IF($C2575="","",IFERROR(_xlfn.XLOOKUP($C2575,'1.PrepList'!$I$2:$I$1500,'1.PrepList'!$J$2:$J$1500,"")&amp;"",""))</f>
        <v/>
      </c>
      <c r="E2575" s="638" t="str">
        <f>IF($C2575="","",IFERROR(_xlfn.XLOOKUP($C2575,'1.PrepList'!$I$2:$I$1500,'1.PrepList'!$N$2:$N$1500,"")&amp;"",""))</f>
        <v/>
      </c>
      <c r="F2575" s="638" t="str">
        <f>IF($C2575="","",IFERROR(_xlfn.XLOOKUP($C2575,'1.PrepList'!$I$2:$I$1500,'1.PrepList'!$K$2:$K$1500,"")&amp;"",""))</f>
        <v/>
      </c>
      <c r="H2575" s="644" t="str">
        <f>IF($C2575="","",IFERROR(IF(_xlfn.XLOOKUP($C2575,tbl_StartedStatus[Bold ID],tbl_StartedStatus[Started])="Started","Yes",IF(_xlfn.XLOOKUP($C2575,tbl_StartedStatus[Bold ID],tbl_StartedStatus[Started])="No Show","No Show","")),""))</f>
        <v/>
      </c>
    </row>
    <row r="2576" spans="1:8" ht="15" customHeight="1" thickBot="1">
      <c r="A2576" s="38" t="str">
        <f>IF($C2576="","",IFERROR(_xlfn.XLOOKUP($C2576,'1.PrepList'!$I$2:$I$1500,'1.PrepList'!$G$2:$G$1500,"")&amp;"",""))</f>
        <v/>
      </c>
      <c r="B2576" s="638" t="str">
        <f>IF($C2576="","",IFERROR(_xlfn.XLOOKUP($C2576,'1.PrepList'!$I$2:$I$1500,'1.PrepList'!$H$2:$H$1500,"")&amp;"",""))</f>
        <v/>
      </c>
      <c r="D2576" s="638" t="str">
        <f>IF($C2576="","",IFERROR(_xlfn.XLOOKUP($C2576,'1.PrepList'!$I$2:$I$1500,'1.PrepList'!$J$2:$J$1500,"")&amp;"",""))</f>
        <v/>
      </c>
      <c r="E2576" s="638" t="str">
        <f>IF($C2576="","",IFERROR(_xlfn.XLOOKUP($C2576,'1.PrepList'!$I$2:$I$1500,'1.PrepList'!$N$2:$N$1500,"")&amp;"",""))</f>
        <v/>
      </c>
      <c r="F2576" s="638" t="str">
        <f>IF($C2576="","",IFERROR(_xlfn.XLOOKUP($C2576,'1.PrepList'!$I$2:$I$1500,'1.PrepList'!$K$2:$K$1500,"")&amp;"",""))</f>
        <v/>
      </c>
      <c r="H2576" s="644" t="str">
        <f>IF($C2576="","",IFERROR(IF(_xlfn.XLOOKUP($C2576,tbl_StartedStatus[Bold ID],tbl_StartedStatus[Started])="Started","Yes",IF(_xlfn.XLOOKUP($C2576,tbl_StartedStatus[Bold ID],tbl_StartedStatus[Started])="No Show","No Show","")),""))</f>
        <v/>
      </c>
    </row>
    <row r="2577" spans="1:8" ht="15" customHeight="1" thickBot="1">
      <c r="A2577" s="38" t="str">
        <f>IF($C2577="","",IFERROR(_xlfn.XLOOKUP($C2577,'1.PrepList'!$I$2:$I$1500,'1.PrepList'!$G$2:$G$1500,"")&amp;"",""))</f>
        <v/>
      </c>
      <c r="B2577" s="638" t="str">
        <f>IF($C2577="","",IFERROR(_xlfn.XLOOKUP($C2577,'1.PrepList'!$I$2:$I$1500,'1.PrepList'!$H$2:$H$1500,"")&amp;"",""))</f>
        <v/>
      </c>
      <c r="D2577" s="638" t="str">
        <f>IF($C2577="","",IFERROR(_xlfn.XLOOKUP($C2577,'1.PrepList'!$I$2:$I$1500,'1.PrepList'!$J$2:$J$1500,"")&amp;"",""))</f>
        <v/>
      </c>
      <c r="E2577" s="638" t="str">
        <f>IF($C2577="","",IFERROR(_xlfn.XLOOKUP($C2577,'1.PrepList'!$I$2:$I$1500,'1.PrepList'!$N$2:$N$1500,"")&amp;"",""))</f>
        <v/>
      </c>
      <c r="F2577" s="638" t="str">
        <f>IF($C2577="","",IFERROR(_xlfn.XLOOKUP($C2577,'1.PrepList'!$I$2:$I$1500,'1.PrepList'!$K$2:$K$1500,"")&amp;"",""))</f>
        <v/>
      </c>
      <c r="H2577" s="644" t="str">
        <f>IF($C2577="","",IFERROR(IF(_xlfn.XLOOKUP($C2577,tbl_StartedStatus[Bold ID],tbl_StartedStatus[Started])="Started","Yes",IF(_xlfn.XLOOKUP($C2577,tbl_StartedStatus[Bold ID],tbl_StartedStatus[Started])="No Show","No Show","")),""))</f>
        <v/>
      </c>
    </row>
    <row r="2578" spans="1:8" ht="15" customHeight="1" thickBot="1">
      <c r="A2578" s="38" t="str">
        <f>IF($C2578="","",IFERROR(_xlfn.XLOOKUP($C2578,'1.PrepList'!$I$2:$I$1500,'1.PrepList'!$G$2:$G$1500,"")&amp;"",""))</f>
        <v/>
      </c>
      <c r="B2578" s="638" t="str">
        <f>IF($C2578="","",IFERROR(_xlfn.XLOOKUP($C2578,'1.PrepList'!$I$2:$I$1500,'1.PrepList'!$H$2:$H$1500,"")&amp;"",""))</f>
        <v/>
      </c>
      <c r="D2578" s="638" t="str">
        <f>IF($C2578="","",IFERROR(_xlfn.XLOOKUP($C2578,'1.PrepList'!$I$2:$I$1500,'1.PrepList'!$J$2:$J$1500,"")&amp;"",""))</f>
        <v/>
      </c>
      <c r="E2578" s="638" t="str">
        <f>IF($C2578="","",IFERROR(_xlfn.XLOOKUP($C2578,'1.PrepList'!$I$2:$I$1500,'1.PrepList'!$N$2:$N$1500,"")&amp;"",""))</f>
        <v/>
      </c>
      <c r="F2578" s="638" t="str">
        <f>IF($C2578="","",IFERROR(_xlfn.XLOOKUP($C2578,'1.PrepList'!$I$2:$I$1500,'1.PrepList'!$K$2:$K$1500,"")&amp;"",""))</f>
        <v/>
      </c>
      <c r="H2578" s="644" t="str">
        <f>IF($C2578="","",IFERROR(IF(_xlfn.XLOOKUP($C2578,tbl_StartedStatus[Bold ID],tbl_StartedStatus[Started])="Started","Yes",IF(_xlfn.XLOOKUP($C2578,tbl_StartedStatus[Bold ID],tbl_StartedStatus[Started])="No Show","No Show","")),""))</f>
        <v/>
      </c>
    </row>
    <row r="2579" spans="1:8" ht="15" customHeight="1" thickBot="1">
      <c r="A2579" s="38" t="str">
        <f>IF($C2579="","",IFERROR(_xlfn.XLOOKUP($C2579,'1.PrepList'!$I$2:$I$1500,'1.PrepList'!$G$2:$G$1500,"")&amp;"",""))</f>
        <v/>
      </c>
      <c r="B2579" s="638" t="str">
        <f>IF($C2579="","",IFERROR(_xlfn.XLOOKUP($C2579,'1.PrepList'!$I$2:$I$1500,'1.PrepList'!$H$2:$H$1500,"")&amp;"",""))</f>
        <v/>
      </c>
      <c r="D2579" s="638" t="str">
        <f>IF($C2579="","",IFERROR(_xlfn.XLOOKUP($C2579,'1.PrepList'!$I$2:$I$1500,'1.PrepList'!$J$2:$J$1500,"")&amp;"",""))</f>
        <v/>
      </c>
      <c r="E2579" s="638" t="str">
        <f>IF($C2579="","",IFERROR(_xlfn.XLOOKUP($C2579,'1.PrepList'!$I$2:$I$1500,'1.PrepList'!$N$2:$N$1500,"")&amp;"",""))</f>
        <v/>
      </c>
      <c r="F2579" s="638" t="str">
        <f>IF($C2579="","",IFERROR(_xlfn.XLOOKUP($C2579,'1.PrepList'!$I$2:$I$1500,'1.PrepList'!$K$2:$K$1500,"")&amp;"",""))</f>
        <v/>
      </c>
      <c r="H2579" s="644" t="str">
        <f>IF($C2579="","",IFERROR(IF(_xlfn.XLOOKUP($C2579,tbl_StartedStatus[Bold ID],tbl_StartedStatus[Started])="Started","Yes",IF(_xlfn.XLOOKUP($C2579,tbl_StartedStatus[Bold ID],tbl_StartedStatus[Started])="No Show","No Show","")),""))</f>
        <v/>
      </c>
    </row>
    <row r="2580" spans="1:8" ht="15" customHeight="1" thickBot="1">
      <c r="A2580" s="38" t="str">
        <f>IF($C2580="","",IFERROR(_xlfn.XLOOKUP($C2580,'1.PrepList'!$I$2:$I$1500,'1.PrepList'!$G$2:$G$1500,"")&amp;"",""))</f>
        <v/>
      </c>
      <c r="B2580" s="638" t="str">
        <f>IF($C2580="","",IFERROR(_xlfn.XLOOKUP($C2580,'1.PrepList'!$I$2:$I$1500,'1.PrepList'!$H$2:$H$1500,"")&amp;"",""))</f>
        <v/>
      </c>
      <c r="D2580" s="638" t="str">
        <f>IF($C2580="","",IFERROR(_xlfn.XLOOKUP($C2580,'1.PrepList'!$I$2:$I$1500,'1.PrepList'!$J$2:$J$1500,"")&amp;"",""))</f>
        <v/>
      </c>
      <c r="E2580" s="638" t="str">
        <f>IF($C2580="","",IFERROR(_xlfn.XLOOKUP($C2580,'1.PrepList'!$I$2:$I$1500,'1.PrepList'!$N$2:$N$1500,"")&amp;"",""))</f>
        <v/>
      </c>
      <c r="F2580" s="638" t="str">
        <f>IF($C2580="","",IFERROR(_xlfn.XLOOKUP($C2580,'1.PrepList'!$I$2:$I$1500,'1.PrepList'!$K$2:$K$1500,"")&amp;"",""))</f>
        <v/>
      </c>
      <c r="H2580" s="644" t="str">
        <f>IF($C2580="","",IFERROR(IF(_xlfn.XLOOKUP($C2580,tbl_StartedStatus[Bold ID],tbl_StartedStatus[Started])="Started","Yes",IF(_xlfn.XLOOKUP($C2580,tbl_StartedStatus[Bold ID],tbl_StartedStatus[Started])="No Show","No Show","")),""))</f>
        <v/>
      </c>
    </row>
    <row r="2581" spans="1:8" ht="15" customHeight="1" thickBot="1">
      <c r="A2581" s="38" t="str">
        <f>IF($C2581="","",IFERROR(_xlfn.XLOOKUP($C2581,'1.PrepList'!$I$2:$I$1500,'1.PrepList'!$G$2:$G$1500,"")&amp;"",""))</f>
        <v/>
      </c>
      <c r="B2581" s="638" t="str">
        <f>IF($C2581="","",IFERROR(_xlfn.XLOOKUP($C2581,'1.PrepList'!$I$2:$I$1500,'1.PrepList'!$H$2:$H$1500,"")&amp;"",""))</f>
        <v/>
      </c>
      <c r="D2581" s="638" t="str">
        <f>IF($C2581="","",IFERROR(_xlfn.XLOOKUP($C2581,'1.PrepList'!$I$2:$I$1500,'1.PrepList'!$J$2:$J$1500,"")&amp;"",""))</f>
        <v/>
      </c>
      <c r="E2581" s="638" t="str">
        <f>IF($C2581="","",IFERROR(_xlfn.XLOOKUP($C2581,'1.PrepList'!$I$2:$I$1500,'1.PrepList'!$N$2:$N$1500,"")&amp;"",""))</f>
        <v/>
      </c>
      <c r="F2581" s="638" t="str">
        <f>IF($C2581="","",IFERROR(_xlfn.XLOOKUP($C2581,'1.PrepList'!$I$2:$I$1500,'1.PrepList'!$K$2:$K$1500,"")&amp;"",""))</f>
        <v/>
      </c>
      <c r="H2581" s="644" t="str">
        <f>IF($C2581="","",IFERROR(IF(_xlfn.XLOOKUP($C2581,tbl_StartedStatus[Bold ID],tbl_StartedStatus[Started])="Started","Yes",IF(_xlfn.XLOOKUP($C2581,tbl_StartedStatus[Bold ID],tbl_StartedStatus[Started])="No Show","No Show","")),""))</f>
        <v/>
      </c>
    </row>
    <row r="2582" spans="1:8" ht="15" customHeight="1" thickBot="1">
      <c r="A2582" s="38" t="str">
        <f>IF($C2582="","",IFERROR(_xlfn.XLOOKUP($C2582,'1.PrepList'!$I$2:$I$1500,'1.PrepList'!$G$2:$G$1500,"")&amp;"",""))</f>
        <v/>
      </c>
      <c r="B2582" s="638" t="str">
        <f>IF($C2582="","",IFERROR(_xlfn.XLOOKUP($C2582,'1.PrepList'!$I$2:$I$1500,'1.PrepList'!$H$2:$H$1500,"")&amp;"",""))</f>
        <v/>
      </c>
      <c r="D2582" s="638" t="str">
        <f>IF($C2582="","",IFERROR(_xlfn.XLOOKUP($C2582,'1.PrepList'!$I$2:$I$1500,'1.PrepList'!$J$2:$J$1500,"")&amp;"",""))</f>
        <v/>
      </c>
      <c r="E2582" s="638" t="str">
        <f>IF($C2582="","",IFERROR(_xlfn.XLOOKUP($C2582,'1.PrepList'!$I$2:$I$1500,'1.PrepList'!$N$2:$N$1500,"")&amp;"",""))</f>
        <v/>
      </c>
      <c r="F2582" s="638" t="str">
        <f>IF($C2582="","",IFERROR(_xlfn.XLOOKUP($C2582,'1.PrepList'!$I$2:$I$1500,'1.PrepList'!$K$2:$K$1500,"")&amp;"",""))</f>
        <v/>
      </c>
      <c r="H2582" s="644" t="str">
        <f>IF($C2582="","",IFERROR(IF(_xlfn.XLOOKUP($C2582,tbl_StartedStatus[Bold ID],tbl_StartedStatus[Started])="Started","Yes",IF(_xlfn.XLOOKUP($C2582,tbl_StartedStatus[Bold ID],tbl_StartedStatus[Started])="No Show","No Show","")),""))</f>
        <v/>
      </c>
    </row>
    <row r="2583" spans="1:8" ht="15" customHeight="1" thickBot="1">
      <c r="A2583" s="38" t="str">
        <f>IF($C2583="","",IFERROR(_xlfn.XLOOKUP($C2583,'1.PrepList'!$I$2:$I$1500,'1.PrepList'!$G$2:$G$1500,"")&amp;"",""))</f>
        <v/>
      </c>
      <c r="B2583" s="638" t="str">
        <f>IF($C2583="","",IFERROR(_xlfn.XLOOKUP($C2583,'1.PrepList'!$I$2:$I$1500,'1.PrepList'!$H$2:$H$1500,"")&amp;"",""))</f>
        <v/>
      </c>
      <c r="D2583" s="638" t="str">
        <f>IF($C2583="","",IFERROR(_xlfn.XLOOKUP($C2583,'1.PrepList'!$I$2:$I$1500,'1.PrepList'!$J$2:$J$1500,"")&amp;"",""))</f>
        <v/>
      </c>
      <c r="E2583" s="638" t="str">
        <f>IF($C2583="","",IFERROR(_xlfn.XLOOKUP($C2583,'1.PrepList'!$I$2:$I$1500,'1.PrepList'!$N$2:$N$1500,"")&amp;"",""))</f>
        <v/>
      </c>
      <c r="F2583" s="638" t="str">
        <f>IF($C2583="","",IFERROR(_xlfn.XLOOKUP($C2583,'1.PrepList'!$I$2:$I$1500,'1.PrepList'!$K$2:$K$1500,"")&amp;"",""))</f>
        <v/>
      </c>
      <c r="H2583" s="644" t="str">
        <f>IF($C2583="","",IFERROR(IF(_xlfn.XLOOKUP($C2583,tbl_StartedStatus[Bold ID],tbl_StartedStatus[Started])="Started","Yes",IF(_xlfn.XLOOKUP($C2583,tbl_StartedStatus[Bold ID],tbl_StartedStatus[Started])="No Show","No Show","")),""))</f>
        <v/>
      </c>
    </row>
    <row r="2584" spans="1:8" ht="15" customHeight="1" thickBot="1">
      <c r="A2584" s="38" t="str">
        <f>IF($C2584="","",IFERROR(_xlfn.XLOOKUP($C2584,'1.PrepList'!$I$2:$I$1500,'1.PrepList'!$G$2:$G$1500,"")&amp;"",""))</f>
        <v/>
      </c>
      <c r="B2584" s="638" t="str">
        <f>IF($C2584="","",IFERROR(_xlfn.XLOOKUP($C2584,'1.PrepList'!$I$2:$I$1500,'1.PrepList'!$H$2:$H$1500,"")&amp;"",""))</f>
        <v/>
      </c>
      <c r="D2584" s="638" t="str">
        <f>IF($C2584="","",IFERROR(_xlfn.XLOOKUP($C2584,'1.PrepList'!$I$2:$I$1500,'1.PrepList'!$J$2:$J$1500,"")&amp;"",""))</f>
        <v/>
      </c>
      <c r="E2584" s="638" t="str">
        <f>IF($C2584="","",IFERROR(_xlfn.XLOOKUP($C2584,'1.PrepList'!$I$2:$I$1500,'1.PrepList'!$N$2:$N$1500,"")&amp;"",""))</f>
        <v/>
      </c>
      <c r="F2584" s="638" t="str">
        <f>IF($C2584="","",IFERROR(_xlfn.XLOOKUP($C2584,'1.PrepList'!$I$2:$I$1500,'1.PrepList'!$K$2:$K$1500,"")&amp;"",""))</f>
        <v/>
      </c>
      <c r="H2584" s="644" t="str">
        <f>IF($C2584="","",IFERROR(IF(_xlfn.XLOOKUP($C2584,tbl_StartedStatus[Bold ID],tbl_StartedStatus[Started])="Started","Yes",IF(_xlfn.XLOOKUP($C2584,tbl_StartedStatus[Bold ID],tbl_StartedStatus[Started])="No Show","No Show","")),""))</f>
        <v/>
      </c>
    </row>
    <row r="2585" spans="1:8" ht="15" customHeight="1" thickBot="1">
      <c r="A2585" s="38" t="str">
        <f>IF($C2585="","",IFERROR(_xlfn.XLOOKUP($C2585,'1.PrepList'!$I$2:$I$1500,'1.PrepList'!$G$2:$G$1500,"")&amp;"",""))</f>
        <v/>
      </c>
      <c r="B2585" s="638" t="str">
        <f>IF($C2585="","",IFERROR(_xlfn.XLOOKUP($C2585,'1.PrepList'!$I$2:$I$1500,'1.PrepList'!$H$2:$H$1500,"")&amp;"",""))</f>
        <v/>
      </c>
      <c r="D2585" s="638" t="str">
        <f>IF($C2585="","",IFERROR(_xlfn.XLOOKUP($C2585,'1.PrepList'!$I$2:$I$1500,'1.PrepList'!$J$2:$J$1500,"")&amp;"",""))</f>
        <v/>
      </c>
      <c r="E2585" s="638" t="str">
        <f>IF($C2585="","",IFERROR(_xlfn.XLOOKUP($C2585,'1.PrepList'!$I$2:$I$1500,'1.PrepList'!$N$2:$N$1500,"")&amp;"",""))</f>
        <v/>
      </c>
      <c r="F2585" s="638" t="str">
        <f>IF($C2585="","",IFERROR(_xlfn.XLOOKUP($C2585,'1.PrepList'!$I$2:$I$1500,'1.PrepList'!$K$2:$K$1500,"")&amp;"",""))</f>
        <v/>
      </c>
      <c r="H2585" s="644" t="str">
        <f>IF($C2585="","",IFERROR(IF(_xlfn.XLOOKUP($C2585,tbl_StartedStatus[Bold ID],tbl_StartedStatus[Started])="Started","Yes",IF(_xlfn.XLOOKUP($C2585,tbl_StartedStatus[Bold ID],tbl_StartedStatus[Started])="No Show","No Show","")),""))</f>
        <v/>
      </c>
    </row>
    <row r="2586" spans="1:8" ht="15" customHeight="1" thickBot="1">
      <c r="A2586" s="38" t="str">
        <f>IF($C2586="","",IFERROR(_xlfn.XLOOKUP($C2586,'1.PrepList'!$I$2:$I$1500,'1.PrepList'!$G$2:$G$1500,"")&amp;"",""))</f>
        <v/>
      </c>
      <c r="B2586" s="638" t="str">
        <f>IF($C2586="","",IFERROR(_xlfn.XLOOKUP($C2586,'1.PrepList'!$I$2:$I$1500,'1.PrepList'!$H$2:$H$1500,"")&amp;"",""))</f>
        <v/>
      </c>
      <c r="D2586" s="638" t="str">
        <f>IF($C2586="","",IFERROR(_xlfn.XLOOKUP($C2586,'1.PrepList'!$I$2:$I$1500,'1.PrepList'!$J$2:$J$1500,"")&amp;"",""))</f>
        <v/>
      </c>
      <c r="E2586" s="638" t="str">
        <f>IF($C2586="","",IFERROR(_xlfn.XLOOKUP($C2586,'1.PrepList'!$I$2:$I$1500,'1.PrepList'!$N$2:$N$1500,"")&amp;"",""))</f>
        <v/>
      </c>
      <c r="F2586" s="638" t="str">
        <f>IF($C2586="","",IFERROR(_xlfn.XLOOKUP($C2586,'1.PrepList'!$I$2:$I$1500,'1.PrepList'!$K$2:$K$1500,"")&amp;"",""))</f>
        <v/>
      </c>
      <c r="H2586" s="644" t="str">
        <f>IF($C2586="","",IFERROR(IF(_xlfn.XLOOKUP($C2586,tbl_StartedStatus[Bold ID],tbl_StartedStatus[Started])="Started","Yes",IF(_xlfn.XLOOKUP($C2586,tbl_StartedStatus[Bold ID],tbl_StartedStatus[Started])="No Show","No Show","")),""))</f>
        <v/>
      </c>
    </row>
    <row r="2587" spans="1:8" ht="15" customHeight="1" thickBot="1">
      <c r="A2587" s="38" t="str">
        <f>IF($C2587="","",IFERROR(_xlfn.XLOOKUP($C2587,'1.PrepList'!$I$2:$I$1500,'1.PrepList'!$G$2:$G$1500,"")&amp;"",""))</f>
        <v/>
      </c>
      <c r="B2587" s="638" t="str">
        <f>IF($C2587="","",IFERROR(_xlfn.XLOOKUP($C2587,'1.PrepList'!$I$2:$I$1500,'1.PrepList'!$H$2:$H$1500,"")&amp;"",""))</f>
        <v/>
      </c>
      <c r="D2587" s="638" t="str">
        <f>IF($C2587="","",IFERROR(_xlfn.XLOOKUP($C2587,'1.PrepList'!$I$2:$I$1500,'1.PrepList'!$J$2:$J$1500,"")&amp;"",""))</f>
        <v/>
      </c>
      <c r="E2587" s="638" t="str">
        <f>IF($C2587="","",IFERROR(_xlfn.XLOOKUP($C2587,'1.PrepList'!$I$2:$I$1500,'1.PrepList'!$N$2:$N$1500,"")&amp;"",""))</f>
        <v/>
      </c>
      <c r="F2587" s="638" t="str">
        <f>IF($C2587="","",IFERROR(_xlfn.XLOOKUP($C2587,'1.PrepList'!$I$2:$I$1500,'1.PrepList'!$K$2:$K$1500,"")&amp;"",""))</f>
        <v/>
      </c>
      <c r="H2587" s="644" t="str">
        <f>IF($C2587="","",IFERROR(IF(_xlfn.XLOOKUP($C2587,tbl_StartedStatus[Bold ID],tbl_StartedStatus[Started])="Started","Yes",IF(_xlfn.XLOOKUP($C2587,tbl_StartedStatus[Bold ID],tbl_StartedStatus[Started])="No Show","No Show","")),""))</f>
        <v/>
      </c>
    </row>
    <row r="2588" spans="1:8" ht="15" customHeight="1" thickBot="1">
      <c r="A2588" s="38" t="str">
        <f>IF($C2588="","",IFERROR(_xlfn.XLOOKUP($C2588,'1.PrepList'!$I$2:$I$1500,'1.PrepList'!$G$2:$G$1500,"")&amp;"",""))</f>
        <v/>
      </c>
      <c r="B2588" s="638" t="str">
        <f>IF($C2588="","",IFERROR(_xlfn.XLOOKUP($C2588,'1.PrepList'!$I$2:$I$1500,'1.PrepList'!$H$2:$H$1500,"")&amp;"",""))</f>
        <v/>
      </c>
      <c r="D2588" s="638" t="str">
        <f>IF($C2588="","",IFERROR(_xlfn.XLOOKUP($C2588,'1.PrepList'!$I$2:$I$1500,'1.PrepList'!$J$2:$J$1500,"")&amp;"",""))</f>
        <v/>
      </c>
      <c r="E2588" s="638" t="str">
        <f>IF($C2588="","",IFERROR(_xlfn.XLOOKUP($C2588,'1.PrepList'!$I$2:$I$1500,'1.PrepList'!$N$2:$N$1500,"")&amp;"",""))</f>
        <v/>
      </c>
      <c r="F2588" s="638" t="str">
        <f>IF($C2588="","",IFERROR(_xlfn.XLOOKUP($C2588,'1.PrepList'!$I$2:$I$1500,'1.PrepList'!$K$2:$K$1500,"")&amp;"",""))</f>
        <v/>
      </c>
      <c r="H2588" s="644" t="str">
        <f>IF($C2588="","",IFERROR(IF(_xlfn.XLOOKUP($C2588,tbl_StartedStatus[Bold ID],tbl_StartedStatus[Started])="Started","Yes",IF(_xlfn.XLOOKUP($C2588,tbl_StartedStatus[Bold ID],tbl_StartedStatus[Started])="No Show","No Show","")),""))</f>
        <v/>
      </c>
    </row>
    <row r="2589" spans="1:8" ht="15" customHeight="1" thickBot="1">
      <c r="A2589" s="38" t="str">
        <f>IF($C2589="","",IFERROR(_xlfn.XLOOKUP($C2589,'1.PrepList'!$I$2:$I$1500,'1.PrepList'!$G$2:$G$1500,"")&amp;"",""))</f>
        <v/>
      </c>
      <c r="B2589" s="638" t="str">
        <f>IF($C2589="","",IFERROR(_xlfn.XLOOKUP($C2589,'1.PrepList'!$I$2:$I$1500,'1.PrepList'!$H$2:$H$1500,"")&amp;"",""))</f>
        <v/>
      </c>
      <c r="D2589" s="638" t="str">
        <f>IF($C2589="","",IFERROR(_xlfn.XLOOKUP($C2589,'1.PrepList'!$I$2:$I$1500,'1.PrepList'!$J$2:$J$1500,"")&amp;"",""))</f>
        <v/>
      </c>
      <c r="E2589" s="638" t="str">
        <f>IF($C2589="","",IFERROR(_xlfn.XLOOKUP($C2589,'1.PrepList'!$I$2:$I$1500,'1.PrepList'!$N$2:$N$1500,"")&amp;"",""))</f>
        <v/>
      </c>
      <c r="F2589" s="638" t="str">
        <f>IF($C2589="","",IFERROR(_xlfn.XLOOKUP($C2589,'1.PrepList'!$I$2:$I$1500,'1.PrepList'!$K$2:$K$1500,"")&amp;"",""))</f>
        <v/>
      </c>
      <c r="H2589" s="644" t="str">
        <f>IF($C2589="","",IFERROR(IF(_xlfn.XLOOKUP($C2589,tbl_StartedStatus[Bold ID],tbl_StartedStatus[Started])="Started","Yes",IF(_xlfn.XLOOKUP($C2589,tbl_StartedStatus[Bold ID],tbl_StartedStatus[Started])="No Show","No Show","")),""))</f>
        <v/>
      </c>
    </row>
    <row r="2590" spans="1:8" ht="15" customHeight="1" thickBot="1">
      <c r="A2590" s="38" t="str">
        <f>IF($C2590="","",IFERROR(_xlfn.XLOOKUP($C2590,'1.PrepList'!$I$2:$I$1500,'1.PrepList'!$G$2:$G$1500,"")&amp;"",""))</f>
        <v/>
      </c>
      <c r="B2590" s="638" t="str">
        <f>IF($C2590="","",IFERROR(_xlfn.XLOOKUP($C2590,'1.PrepList'!$I$2:$I$1500,'1.PrepList'!$H$2:$H$1500,"")&amp;"",""))</f>
        <v/>
      </c>
      <c r="D2590" s="638" t="str">
        <f>IF($C2590="","",IFERROR(_xlfn.XLOOKUP($C2590,'1.PrepList'!$I$2:$I$1500,'1.PrepList'!$J$2:$J$1500,"")&amp;"",""))</f>
        <v/>
      </c>
      <c r="E2590" s="638" t="str">
        <f>IF($C2590="","",IFERROR(_xlfn.XLOOKUP($C2590,'1.PrepList'!$I$2:$I$1500,'1.PrepList'!$N$2:$N$1500,"")&amp;"",""))</f>
        <v/>
      </c>
      <c r="F2590" s="638" t="str">
        <f>IF($C2590="","",IFERROR(_xlfn.XLOOKUP($C2590,'1.PrepList'!$I$2:$I$1500,'1.PrepList'!$K$2:$K$1500,"")&amp;"",""))</f>
        <v/>
      </c>
      <c r="H2590" s="644" t="str">
        <f>IF($C2590="","",IFERROR(IF(_xlfn.XLOOKUP($C2590,tbl_StartedStatus[Bold ID],tbl_StartedStatus[Started])="Started","Yes",IF(_xlfn.XLOOKUP($C2590,tbl_StartedStatus[Bold ID],tbl_StartedStatus[Started])="No Show","No Show","")),""))</f>
        <v/>
      </c>
    </row>
    <row r="2591" spans="1:8" ht="15" customHeight="1" thickBot="1">
      <c r="A2591" s="38" t="str">
        <f>IF($C2591="","",IFERROR(_xlfn.XLOOKUP($C2591,'1.PrepList'!$I$2:$I$1500,'1.PrepList'!$G$2:$G$1500,"")&amp;"",""))</f>
        <v/>
      </c>
      <c r="B2591" s="638" t="str">
        <f>IF($C2591="","",IFERROR(_xlfn.XLOOKUP($C2591,'1.PrepList'!$I$2:$I$1500,'1.PrepList'!$H$2:$H$1500,"")&amp;"",""))</f>
        <v/>
      </c>
      <c r="D2591" s="638" t="str">
        <f>IF($C2591="","",IFERROR(_xlfn.XLOOKUP($C2591,'1.PrepList'!$I$2:$I$1500,'1.PrepList'!$J$2:$J$1500,"")&amp;"",""))</f>
        <v/>
      </c>
      <c r="E2591" s="638" t="str">
        <f>IF($C2591="","",IFERROR(_xlfn.XLOOKUP($C2591,'1.PrepList'!$I$2:$I$1500,'1.PrepList'!$N$2:$N$1500,"")&amp;"",""))</f>
        <v/>
      </c>
      <c r="F2591" s="638" t="str">
        <f>IF($C2591="","",IFERROR(_xlfn.XLOOKUP($C2591,'1.PrepList'!$I$2:$I$1500,'1.PrepList'!$K$2:$K$1500,"")&amp;"",""))</f>
        <v/>
      </c>
      <c r="H2591" s="644" t="str">
        <f>IF($C2591="","",IFERROR(IF(_xlfn.XLOOKUP($C2591,tbl_StartedStatus[Bold ID],tbl_StartedStatus[Started])="Started","Yes",IF(_xlfn.XLOOKUP($C2591,tbl_StartedStatus[Bold ID],tbl_StartedStatus[Started])="No Show","No Show","")),""))</f>
        <v/>
      </c>
    </row>
    <row r="2592" spans="1:8" ht="15" customHeight="1" thickBot="1">
      <c r="A2592" s="38" t="str">
        <f>IF($C2592="","",IFERROR(_xlfn.XLOOKUP($C2592,'1.PrepList'!$I$2:$I$1500,'1.PrepList'!$G$2:$G$1500,"")&amp;"",""))</f>
        <v/>
      </c>
      <c r="B2592" s="638" t="str">
        <f>IF($C2592="","",IFERROR(_xlfn.XLOOKUP($C2592,'1.PrepList'!$I$2:$I$1500,'1.PrepList'!$H$2:$H$1500,"")&amp;"",""))</f>
        <v/>
      </c>
      <c r="D2592" s="638" t="str">
        <f>IF($C2592="","",IFERROR(_xlfn.XLOOKUP($C2592,'1.PrepList'!$I$2:$I$1500,'1.PrepList'!$J$2:$J$1500,"")&amp;"",""))</f>
        <v/>
      </c>
      <c r="E2592" s="638" t="str">
        <f>IF($C2592="","",IFERROR(_xlfn.XLOOKUP($C2592,'1.PrepList'!$I$2:$I$1500,'1.PrepList'!$N$2:$N$1500,"")&amp;"",""))</f>
        <v/>
      </c>
      <c r="F2592" s="638" t="str">
        <f>IF($C2592="","",IFERROR(_xlfn.XLOOKUP($C2592,'1.PrepList'!$I$2:$I$1500,'1.PrepList'!$K$2:$K$1500,"")&amp;"",""))</f>
        <v/>
      </c>
      <c r="H2592" s="644" t="str">
        <f>IF($C2592="","",IFERROR(IF(_xlfn.XLOOKUP($C2592,tbl_StartedStatus[Bold ID],tbl_StartedStatus[Started])="Started","Yes",IF(_xlfn.XLOOKUP($C2592,tbl_StartedStatus[Bold ID],tbl_StartedStatus[Started])="No Show","No Show","")),""))</f>
        <v/>
      </c>
    </row>
    <row r="2593" spans="1:8" ht="15" customHeight="1" thickBot="1">
      <c r="A2593" s="38" t="str">
        <f>IF($C2593="","",IFERROR(_xlfn.XLOOKUP($C2593,'1.PrepList'!$I$2:$I$1500,'1.PrepList'!$G$2:$G$1500,"")&amp;"",""))</f>
        <v/>
      </c>
      <c r="B2593" s="638" t="str">
        <f>IF($C2593="","",IFERROR(_xlfn.XLOOKUP($C2593,'1.PrepList'!$I$2:$I$1500,'1.PrepList'!$H$2:$H$1500,"")&amp;"",""))</f>
        <v/>
      </c>
      <c r="D2593" s="638" t="str">
        <f>IF($C2593="","",IFERROR(_xlfn.XLOOKUP($C2593,'1.PrepList'!$I$2:$I$1500,'1.PrepList'!$J$2:$J$1500,"")&amp;"",""))</f>
        <v/>
      </c>
      <c r="E2593" s="638" t="str">
        <f>IF($C2593="","",IFERROR(_xlfn.XLOOKUP($C2593,'1.PrepList'!$I$2:$I$1500,'1.PrepList'!$N$2:$N$1500,"")&amp;"",""))</f>
        <v/>
      </c>
      <c r="F2593" s="638" t="str">
        <f>IF($C2593="","",IFERROR(_xlfn.XLOOKUP($C2593,'1.PrepList'!$I$2:$I$1500,'1.PrepList'!$K$2:$K$1500,"")&amp;"",""))</f>
        <v/>
      </c>
      <c r="H2593" s="644" t="str">
        <f>IF($C2593="","",IFERROR(IF(_xlfn.XLOOKUP($C2593,tbl_StartedStatus[Bold ID],tbl_StartedStatus[Started])="Started","Yes",IF(_xlfn.XLOOKUP($C2593,tbl_StartedStatus[Bold ID],tbl_StartedStatus[Started])="No Show","No Show","")),""))</f>
        <v/>
      </c>
    </row>
    <row r="2594" spans="1:8" ht="15" customHeight="1" thickBot="1">
      <c r="A2594" s="38" t="str">
        <f>IF($C2594="","",IFERROR(_xlfn.XLOOKUP($C2594,'1.PrepList'!$I$2:$I$1500,'1.PrepList'!$G$2:$G$1500,"")&amp;"",""))</f>
        <v/>
      </c>
      <c r="B2594" s="638" t="str">
        <f>IF($C2594="","",IFERROR(_xlfn.XLOOKUP($C2594,'1.PrepList'!$I$2:$I$1500,'1.PrepList'!$H$2:$H$1500,"")&amp;"",""))</f>
        <v/>
      </c>
      <c r="D2594" s="638" t="str">
        <f>IF($C2594="","",IFERROR(_xlfn.XLOOKUP($C2594,'1.PrepList'!$I$2:$I$1500,'1.PrepList'!$J$2:$J$1500,"")&amp;"",""))</f>
        <v/>
      </c>
      <c r="E2594" s="638" t="str">
        <f>IF($C2594="","",IFERROR(_xlfn.XLOOKUP($C2594,'1.PrepList'!$I$2:$I$1500,'1.PrepList'!$N$2:$N$1500,"")&amp;"",""))</f>
        <v/>
      </c>
      <c r="F2594" s="638" t="str">
        <f>IF($C2594="","",IFERROR(_xlfn.XLOOKUP($C2594,'1.PrepList'!$I$2:$I$1500,'1.PrepList'!$K$2:$K$1500,"")&amp;"",""))</f>
        <v/>
      </c>
      <c r="H2594" s="644" t="str">
        <f>IF($C2594="","",IFERROR(IF(_xlfn.XLOOKUP($C2594,tbl_StartedStatus[Bold ID],tbl_StartedStatus[Started])="Started","Yes",IF(_xlfn.XLOOKUP($C2594,tbl_StartedStatus[Bold ID],tbl_StartedStatus[Started])="No Show","No Show","")),""))</f>
        <v/>
      </c>
    </row>
    <row r="2595" spans="1:8" ht="15" customHeight="1" thickBot="1">
      <c r="A2595" s="38" t="str">
        <f>IF($C2595="","",IFERROR(_xlfn.XLOOKUP($C2595,'1.PrepList'!$I$2:$I$1500,'1.PrepList'!$G$2:$G$1500,"")&amp;"",""))</f>
        <v/>
      </c>
      <c r="B2595" s="638" t="str">
        <f>IF($C2595="","",IFERROR(_xlfn.XLOOKUP($C2595,'1.PrepList'!$I$2:$I$1500,'1.PrepList'!$H$2:$H$1500,"")&amp;"",""))</f>
        <v/>
      </c>
      <c r="D2595" s="638" t="str">
        <f>IF($C2595="","",IFERROR(_xlfn.XLOOKUP($C2595,'1.PrepList'!$I$2:$I$1500,'1.PrepList'!$J$2:$J$1500,"")&amp;"",""))</f>
        <v/>
      </c>
      <c r="E2595" s="638" t="str">
        <f>IF($C2595="","",IFERROR(_xlfn.XLOOKUP($C2595,'1.PrepList'!$I$2:$I$1500,'1.PrepList'!$N$2:$N$1500,"")&amp;"",""))</f>
        <v/>
      </c>
      <c r="F2595" s="638" t="str">
        <f>IF($C2595="","",IFERROR(_xlfn.XLOOKUP($C2595,'1.PrepList'!$I$2:$I$1500,'1.PrepList'!$K$2:$K$1500,"")&amp;"",""))</f>
        <v/>
      </c>
      <c r="H2595" s="644" t="str">
        <f>IF($C2595="","",IFERROR(IF(_xlfn.XLOOKUP($C2595,tbl_StartedStatus[Bold ID],tbl_StartedStatus[Started])="Started","Yes",IF(_xlfn.XLOOKUP($C2595,tbl_StartedStatus[Bold ID],tbl_StartedStatus[Started])="No Show","No Show","")),""))</f>
        <v/>
      </c>
    </row>
    <row r="2596" spans="1:8" ht="15" customHeight="1" thickBot="1">
      <c r="A2596" s="38" t="str">
        <f>IF($C2596="","",IFERROR(_xlfn.XLOOKUP($C2596,'1.PrepList'!$I$2:$I$1500,'1.PrepList'!$G$2:$G$1500,"")&amp;"",""))</f>
        <v/>
      </c>
      <c r="B2596" s="638" t="str">
        <f>IF($C2596="","",IFERROR(_xlfn.XLOOKUP($C2596,'1.PrepList'!$I$2:$I$1500,'1.PrepList'!$H$2:$H$1500,"")&amp;"",""))</f>
        <v/>
      </c>
      <c r="D2596" s="638" t="str">
        <f>IF($C2596="","",IFERROR(_xlfn.XLOOKUP($C2596,'1.PrepList'!$I$2:$I$1500,'1.PrepList'!$J$2:$J$1500,"")&amp;"",""))</f>
        <v/>
      </c>
      <c r="E2596" s="638" t="str">
        <f>IF($C2596="","",IFERROR(_xlfn.XLOOKUP($C2596,'1.PrepList'!$I$2:$I$1500,'1.PrepList'!$N$2:$N$1500,"")&amp;"",""))</f>
        <v/>
      </c>
      <c r="F2596" s="638" t="str">
        <f>IF($C2596="","",IFERROR(_xlfn.XLOOKUP($C2596,'1.PrepList'!$I$2:$I$1500,'1.PrepList'!$K$2:$K$1500,"")&amp;"",""))</f>
        <v/>
      </c>
      <c r="H2596" s="644" t="str">
        <f>IF($C2596="","",IFERROR(IF(_xlfn.XLOOKUP($C2596,tbl_StartedStatus[Bold ID],tbl_StartedStatus[Started])="Started","Yes",IF(_xlfn.XLOOKUP($C2596,tbl_StartedStatus[Bold ID],tbl_StartedStatus[Started])="No Show","No Show","")),""))</f>
        <v/>
      </c>
    </row>
    <row r="2597" spans="1:8" ht="15" customHeight="1" thickBot="1">
      <c r="A2597" s="38" t="str">
        <f>IF($C2597="","",IFERROR(_xlfn.XLOOKUP($C2597,'1.PrepList'!$I$2:$I$1500,'1.PrepList'!$G$2:$G$1500,"")&amp;"",""))</f>
        <v/>
      </c>
      <c r="B2597" s="638" t="str">
        <f>IF($C2597="","",IFERROR(_xlfn.XLOOKUP($C2597,'1.PrepList'!$I$2:$I$1500,'1.PrepList'!$H$2:$H$1500,"")&amp;"",""))</f>
        <v/>
      </c>
      <c r="D2597" s="638" t="str">
        <f>IF($C2597="","",IFERROR(_xlfn.XLOOKUP($C2597,'1.PrepList'!$I$2:$I$1500,'1.PrepList'!$J$2:$J$1500,"")&amp;"",""))</f>
        <v/>
      </c>
      <c r="E2597" s="638" t="str">
        <f>IF($C2597="","",IFERROR(_xlfn.XLOOKUP($C2597,'1.PrepList'!$I$2:$I$1500,'1.PrepList'!$N$2:$N$1500,"")&amp;"",""))</f>
        <v/>
      </c>
      <c r="F2597" s="638" t="str">
        <f>IF($C2597="","",IFERROR(_xlfn.XLOOKUP($C2597,'1.PrepList'!$I$2:$I$1500,'1.PrepList'!$K$2:$K$1500,"")&amp;"",""))</f>
        <v/>
      </c>
      <c r="H2597" s="644" t="str">
        <f>IF($C2597="","",IFERROR(IF(_xlfn.XLOOKUP($C2597,tbl_StartedStatus[Bold ID],tbl_StartedStatus[Started])="Started","Yes",IF(_xlfn.XLOOKUP($C2597,tbl_StartedStatus[Bold ID],tbl_StartedStatus[Started])="No Show","No Show","")),""))</f>
        <v/>
      </c>
    </row>
    <row r="2598" spans="1:8" ht="15" customHeight="1" thickBot="1">
      <c r="A2598" s="38" t="str">
        <f>IF($C2598="","",IFERROR(_xlfn.XLOOKUP($C2598,'1.PrepList'!$I$2:$I$1500,'1.PrepList'!$G$2:$G$1500,"")&amp;"",""))</f>
        <v/>
      </c>
      <c r="B2598" s="638" t="str">
        <f>IF($C2598="","",IFERROR(_xlfn.XLOOKUP($C2598,'1.PrepList'!$I$2:$I$1500,'1.PrepList'!$H$2:$H$1500,"")&amp;"",""))</f>
        <v/>
      </c>
      <c r="D2598" s="638" t="str">
        <f>IF($C2598="","",IFERROR(_xlfn.XLOOKUP($C2598,'1.PrepList'!$I$2:$I$1500,'1.PrepList'!$J$2:$J$1500,"")&amp;"",""))</f>
        <v/>
      </c>
      <c r="E2598" s="638" t="str">
        <f>IF($C2598="","",IFERROR(_xlfn.XLOOKUP($C2598,'1.PrepList'!$I$2:$I$1500,'1.PrepList'!$N$2:$N$1500,"")&amp;"",""))</f>
        <v/>
      </c>
      <c r="F2598" s="638" t="str">
        <f>IF($C2598="","",IFERROR(_xlfn.XLOOKUP($C2598,'1.PrepList'!$I$2:$I$1500,'1.PrepList'!$K$2:$K$1500,"")&amp;"",""))</f>
        <v/>
      </c>
      <c r="H2598" s="644" t="str">
        <f>IF($C2598="","",IFERROR(IF(_xlfn.XLOOKUP($C2598,tbl_StartedStatus[Bold ID],tbl_StartedStatus[Started])="Started","Yes",IF(_xlfn.XLOOKUP($C2598,tbl_StartedStatus[Bold ID],tbl_StartedStatus[Started])="No Show","No Show","")),""))</f>
        <v/>
      </c>
    </row>
    <row r="2599" spans="1:8" ht="15" customHeight="1" thickBot="1">
      <c r="A2599" s="38" t="str">
        <f>IF($C2599="","",IFERROR(_xlfn.XLOOKUP($C2599,'1.PrepList'!$I$2:$I$1500,'1.PrepList'!$G$2:$G$1500,"")&amp;"",""))</f>
        <v/>
      </c>
      <c r="B2599" s="638" t="str">
        <f>IF($C2599="","",IFERROR(_xlfn.XLOOKUP($C2599,'1.PrepList'!$I$2:$I$1500,'1.PrepList'!$H$2:$H$1500,"")&amp;"",""))</f>
        <v/>
      </c>
      <c r="D2599" s="638" t="str">
        <f>IF($C2599="","",IFERROR(_xlfn.XLOOKUP($C2599,'1.PrepList'!$I$2:$I$1500,'1.PrepList'!$J$2:$J$1500,"")&amp;"",""))</f>
        <v/>
      </c>
      <c r="E2599" s="638" t="str">
        <f>IF($C2599="","",IFERROR(_xlfn.XLOOKUP($C2599,'1.PrepList'!$I$2:$I$1500,'1.PrepList'!$N$2:$N$1500,"")&amp;"",""))</f>
        <v/>
      </c>
      <c r="F2599" s="638" t="str">
        <f>IF($C2599="","",IFERROR(_xlfn.XLOOKUP($C2599,'1.PrepList'!$I$2:$I$1500,'1.PrepList'!$K$2:$K$1500,"")&amp;"",""))</f>
        <v/>
      </c>
      <c r="H2599" s="644" t="str">
        <f>IF($C2599="","",IFERROR(IF(_xlfn.XLOOKUP($C2599,tbl_StartedStatus[Bold ID],tbl_StartedStatus[Started])="Started","Yes",IF(_xlfn.XLOOKUP($C2599,tbl_StartedStatus[Bold ID],tbl_StartedStatus[Started])="No Show","No Show","")),""))</f>
        <v/>
      </c>
    </row>
    <row r="2600" spans="1:8" ht="15" customHeight="1" thickBot="1">
      <c r="A2600" s="38" t="str">
        <f>IF($C2600="","",IFERROR(_xlfn.XLOOKUP($C2600,'1.PrepList'!$I$2:$I$1500,'1.PrepList'!$G$2:$G$1500,"")&amp;"",""))</f>
        <v/>
      </c>
      <c r="B2600" s="638" t="str">
        <f>IF($C2600="","",IFERROR(_xlfn.XLOOKUP($C2600,'1.PrepList'!$I$2:$I$1500,'1.PrepList'!$H$2:$H$1500,"")&amp;"",""))</f>
        <v/>
      </c>
      <c r="D2600" s="638" t="str">
        <f>IF($C2600="","",IFERROR(_xlfn.XLOOKUP($C2600,'1.PrepList'!$I$2:$I$1500,'1.PrepList'!$J$2:$J$1500,"")&amp;"",""))</f>
        <v/>
      </c>
      <c r="E2600" s="638" t="str">
        <f>IF($C2600="","",IFERROR(_xlfn.XLOOKUP($C2600,'1.PrepList'!$I$2:$I$1500,'1.PrepList'!$N$2:$N$1500,"")&amp;"",""))</f>
        <v/>
      </c>
      <c r="F2600" s="638" t="str">
        <f>IF($C2600="","",IFERROR(_xlfn.XLOOKUP($C2600,'1.PrepList'!$I$2:$I$1500,'1.PrepList'!$K$2:$K$1500,"")&amp;"",""))</f>
        <v/>
      </c>
      <c r="H2600" s="644" t="str">
        <f>IF($C2600="","",IFERROR(IF(_xlfn.XLOOKUP($C2600,tbl_StartedStatus[Bold ID],tbl_StartedStatus[Started])="Started","Yes",IF(_xlfn.XLOOKUP($C2600,tbl_StartedStatus[Bold ID],tbl_StartedStatus[Started])="No Show","No Show","")),""))</f>
        <v/>
      </c>
    </row>
    <row r="2601" spans="1:8" ht="15" customHeight="1" thickBot="1">
      <c r="A2601" s="38" t="str">
        <f>IF($C2601="","",IFERROR(_xlfn.XLOOKUP($C2601,'1.PrepList'!$I$2:$I$1500,'1.PrepList'!$G$2:$G$1500,"")&amp;"",""))</f>
        <v/>
      </c>
      <c r="B2601" s="638" t="str">
        <f>IF($C2601="","",IFERROR(_xlfn.XLOOKUP($C2601,'1.PrepList'!$I$2:$I$1500,'1.PrepList'!$H$2:$H$1500,"")&amp;"",""))</f>
        <v/>
      </c>
      <c r="D2601" s="638" t="str">
        <f>IF($C2601="","",IFERROR(_xlfn.XLOOKUP($C2601,'1.PrepList'!$I$2:$I$1500,'1.PrepList'!$J$2:$J$1500,"")&amp;"",""))</f>
        <v/>
      </c>
      <c r="E2601" s="638" t="str">
        <f>IF($C2601="","",IFERROR(_xlfn.XLOOKUP($C2601,'1.PrepList'!$I$2:$I$1500,'1.PrepList'!$N$2:$N$1500,"")&amp;"",""))</f>
        <v/>
      </c>
      <c r="F2601" s="638" t="str">
        <f>IF($C2601="","",IFERROR(_xlfn.XLOOKUP($C2601,'1.PrepList'!$I$2:$I$1500,'1.PrepList'!$K$2:$K$1500,"")&amp;"",""))</f>
        <v/>
      </c>
      <c r="H2601" s="644" t="str">
        <f>IF($C2601="","",IFERROR(IF(_xlfn.XLOOKUP($C2601,tbl_StartedStatus[Bold ID],tbl_StartedStatus[Started])="Started","Yes",IF(_xlfn.XLOOKUP($C2601,tbl_StartedStatus[Bold ID],tbl_StartedStatus[Started])="No Show","No Show","")),""))</f>
        <v/>
      </c>
    </row>
    <row r="2602" spans="1:8" ht="15" customHeight="1" thickBot="1">
      <c r="A2602" s="38" t="str">
        <f>IF($C2602="","",IFERROR(_xlfn.XLOOKUP($C2602,'1.PrepList'!$I$2:$I$1500,'1.PrepList'!$G$2:$G$1500,"")&amp;"",""))</f>
        <v/>
      </c>
      <c r="B2602" s="638" t="str">
        <f>IF($C2602="","",IFERROR(_xlfn.XLOOKUP($C2602,'1.PrepList'!$I$2:$I$1500,'1.PrepList'!$H$2:$H$1500,"")&amp;"",""))</f>
        <v/>
      </c>
      <c r="D2602" s="638" t="str">
        <f>IF($C2602="","",IFERROR(_xlfn.XLOOKUP($C2602,'1.PrepList'!$I$2:$I$1500,'1.PrepList'!$J$2:$J$1500,"")&amp;"",""))</f>
        <v/>
      </c>
      <c r="E2602" s="638" t="str">
        <f>IF($C2602="","",IFERROR(_xlfn.XLOOKUP($C2602,'1.PrepList'!$I$2:$I$1500,'1.PrepList'!$N$2:$N$1500,"")&amp;"",""))</f>
        <v/>
      </c>
      <c r="F2602" s="638" t="str">
        <f>IF($C2602="","",IFERROR(_xlfn.XLOOKUP($C2602,'1.PrepList'!$I$2:$I$1500,'1.PrepList'!$K$2:$K$1500,"")&amp;"",""))</f>
        <v/>
      </c>
      <c r="H2602" s="644" t="str">
        <f>IF($C2602="","",IFERROR(IF(_xlfn.XLOOKUP($C2602,tbl_StartedStatus[Bold ID],tbl_StartedStatus[Started])="Started","Yes",IF(_xlfn.XLOOKUP($C2602,tbl_StartedStatus[Bold ID],tbl_StartedStatus[Started])="No Show","No Show","")),""))</f>
        <v/>
      </c>
    </row>
    <row r="2603" spans="1:8" ht="15" customHeight="1" thickBot="1">
      <c r="A2603" s="38" t="str">
        <f>IF($C2603="","",IFERROR(_xlfn.XLOOKUP($C2603,'1.PrepList'!$I$2:$I$1500,'1.PrepList'!$G$2:$G$1500,"")&amp;"",""))</f>
        <v/>
      </c>
      <c r="B2603" s="638" t="str">
        <f>IF($C2603="","",IFERROR(_xlfn.XLOOKUP($C2603,'1.PrepList'!$I$2:$I$1500,'1.PrepList'!$H$2:$H$1500,"")&amp;"",""))</f>
        <v/>
      </c>
      <c r="D2603" s="638" t="str">
        <f>IF($C2603="","",IFERROR(_xlfn.XLOOKUP($C2603,'1.PrepList'!$I$2:$I$1500,'1.PrepList'!$J$2:$J$1500,"")&amp;"",""))</f>
        <v/>
      </c>
      <c r="E2603" s="638" t="str">
        <f>IF($C2603="","",IFERROR(_xlfn.XLOOKUP($C2603,'1.PrepList'!$I$2:$I$1500,'1.PrepList'!$N$2:$N$1500,"")&amp;"",""))</f>
        <v/>
      </c>
      <c r="F2603" s="638" t="str">
        <f>IF($C2603="","",IFERROR(_xlfn.XLOOKUP($C2603,'1.PrepList'!$I$2:$I$1500,'1.PrepList'!$K$2:$K$1500,"")&amp;"",""))</f>
        <v/>
      </c>
      <c r="H2603" s="644" t="str">
        <f>IF($C2603="","",IFERROR(IF(_xlfn.XLOOKUP($C2603,tbl_StartedStatus[Bold ID],tbl_StartedStatus[Started])="Started","Yes",IF(_xlfn.XLOOKUP($C2603,tbl_StartedStatus[Bold ID],tbl_StartedStatus[Started])="No Show","No Show","")),""))</f>
        <v/>
      </c>
    </row>
    <row r="2604" spans="1:8" ht="15" customHeight="1" thickBot="1">
      <c r="A2604" s="38" t="str">
        <f>IF($C2604="","",IFERROR(_xlfn.XLOOKUP($C2604,'1.PrepList'!$I$2:$I$1500,'1.PrepList'!$G$2:$G$1500,"")&amp;"",""))</f>
        <v/>
      </c>
      <c r="B2604" s="638" t="str">
        <f>IF($C2604="","",IFERROR(_xlfn.XLOOKUP($C2604,'1.PrepList'!$I$2:$I$1500,'1.PrepList'!$H$2:$H$1500,"")&amp;"",""))</f>
        <v/>
      </c>
      <c r="D2604" s="638" t="str">
        <f>IF($C2604="","",IFERROR(_xlfn.XLOOKUP($C2604,'1.PrepList'!$I$2:$I$1500,'1.PrepList'!$J$2:$J$1500,"")&amp;"",""))</f>
        <v/>
      </c>
      <c r="E2604" s="638" t="str">
        <f>IF($C2604="","",IFERROR(_xlfn.XLOOKUP($C2604,'1.PrepList'!$I$2:$I$1500,'1.PrepList'!$N$2:$N$1500,"")&amp;"",""))</f>
        <v/>
      </c>
      <c r="F2604" s="638" t="str">
        <f>IF($C2604="","",IFERROR(_xlfn.XLOOKUP($C2604,'1.PrepList'!$I$2:$I$1500,'1.PrepList'!$K$2:$K$1500,"")&amp;"",""))</f>
        <v/>
      </c>
      <c r="H2604" s="644" t="str">
        <f>IF($C2604="","",IFERROR(IF(_xlfn.XLOOKUP($C2604,tbl_StartedStatus[Bold ID],tbl_StartedStatus[Started])="Started","Yes",IF(_xlfn.XLOOKUP($C2604,tbl_StartedStatus[Bold ID],tbl_StartedStatus[Started])="No Show","No Show","")),""))</f>
        <v/>
      </c>
    </row>
    <row r="2605" spans="1:8" ht="15" customHeight="1" thickBot="1">
      <c r="A2605" s="38" t="str">
        <f>IF($C2605="","",IFERROR(_xlfn.XLOOKUP($C2605,'1.PrepList'!$I$2:$I$1500,'1.PrepList'!$G$2:$G$1500,"")&amp;"",""))</f>
        <v/>
      </c>
      <c r="B2605" s="638" t="str">
        <f>IF($C2605="","",IFERROR(_xlfn.XLOOKUP($C2605,'1.PrepList'!$I$2:$I$1500,'1.PrepList'!$H$2:$H$1500,"")&amp;"",""))</f>
        <v/>
      </c>
      <c r="D2605" s="638" t="str">
        <f>IF($C2605="","",IFERROR(_xlfn.XLOOKUP($C2605,'1.PrepList'!$I$2:$I$1500,'1.PrepList'!$J$2:$J$1500,"")&amp;"",""))</f>
        <v/>
      </c>
      <c r="E2605" s="638" t="str">
        <f>IF($C2605="","",IFERROR(_xlfn.XLOOKUP($C2605,'1.PrepList'!$I$2:$I$1500,'1.PrepList'!$N$2:$N$1500,"")&amp;"",""))</f>
        <v/>
      </c>
      <c r="F2605" s="638" t="str">
        <f>IF($C2605="","",IFERROR(_xlfn.XLOOKUP($C2605,'1.PrepList'!$I$2:$I$1500,'1.PrepList'!$K$2:$K$1500,"")&amp;"",""))</f>
        <v/>
      </c>
      <c r="H2605" s="644" t="str">
        <f>IF($C2605="","",IFERROR(IF(_xlfn.XLOOKUP($C2605,tbl_StartedStatus[Bold ID],tbl_StartedStatus[Started])="Started","Yes",IF(_xlfn.XLOOKUP($C2605,tbl_StartedStatus[Bold ID],tbl_StartedStatus[Started])="No Show","No Show","")),""))</f>
        <v/>
      </c>
    </row>
    <row r="2606" spans="1:8" ht="15" customHeight="1" thickBot="1">
      <c r="A2606" s="38" t="str">
        <f>IF($C2606="","",IFERROR(_xlfn.XLOOKUP($C2606,'1.PrepList'!$I$2:$I$1500,'1.PrepList'!$G$2:$G$1500,"")&amp;"",""))</f>
        <v/>
      </c>
      <c r="B2606" s="638" t="str">
        <f>IF($C2606="","",IFERROR(_xlfn.XLOOKUP($C2606,'1.PrepList'!$I$2:$I$1500,'1.PrepList'!$H$2:$H$1500,"")&amp;"",""))</f>
        <v/>
      </c>
      <c r="D2606" s="638" t="str">
        <f>IF($C2606="","",IFERROR(_xlfn.XLOOKUP($C2606,'1.PrepList'!$I$2:$I$1500,'1.PrepList'!$J$2:$J$1500,"")&amp;"",""))</f>
        <v/>
      </c>
      <c r="E2606" s="638" t="str">
        <f>IF($C2606="","",IFERROR(_xlfn.XLOOKUP($C2606,'1.PrepList'!$I$2:$I$1500,'1.PrepList'!$N$2:$N$1500,"")&amp;"",""))</f>
        <v/>
      </c>
      <c r="F2606" s="638" t="str">
        <f>IF($C2606="","",IFERROR(_xlfn.XLOOKUP($C2606,'1.PrepList'!$I$2:$I$1500,'1.PrepList'!$K$2:$K$1500,"")&amp;"",""))</f>
        <v/>
      </c>
      <c r="H2606" s="644" t="str">
        <f>IF($C2606="","",IFERROR(IF(_xlfn.XLOOKUP($C2606,tbl_StartedStatus[Bold ID],tbl_StartedStatus[Started])="Started","Yes",IF(_xlfn.XLOOKUP($C2606,tbl_StartedStatus[Bold ID],tbl_StartedStatus[Started])="No Show","No Show","")),""))</f>
        <v/>
      </c>
    </row>
    <row r="2607" spans="1:8" ht="15" customHeight="1" thickBot="1">
      <c r="A2607" s="38" t="str">
        <f>IF($C2607="","",IFERROR(_xlfn.XLOOKUP($C2607,'1.PrepList'!$I$2:$I$1500,'1.PrepList'!$G$2:$G$1500,"")&amp;"",""))</f>
        <v/>
      </c>
      <c r="B2607" s="638" t="str">
        <f>IF($C2607="","",IFERROR(_xlfn.XLOOKUP($C2607,'1.PrepList'!$I$2:$I$1500,'1.PrepList'!$H$2:$H$1500,"")&amp;"",""))</f>
        <v/>
      </c>
      <c r="D2607" s="638" t="str">
        <f>IF($C2607="","",IFERROR(_xlfn.XLOOKUP($C2607,'1.PrepList'!$I$2:$I$1500,'1.PrepList'!$J$2:$J$1500,"")&amp;"",""))</f>
        <v/>
      </c>
      <c r="E2607" s="638" t="str">
        <f>IF($C2607="","",IFERROR(_xlfn.XLOOKUP($C2607,'1.PrepList'!$I$2:$I$1500,'1.PrepList'!$N$2:$N$1500,"")&amp;"",""))</f>
        <v/>
      </c>
      <c r="F2607" s="638" t="str">
        <f>IF($C2607="","",IFERROR(_xlfn.XLOOKUP($C2607,'1.PrepList'!$I$2:$I$1500,'1.PrepList'!$K$2:$K$1500,"")&amp;"",""))</f>
        <v/>
      </c>
      <c r="H2607" s="644" t="str">
        <f>IF($C2607="","",IFERROR(IF(_xlfn.XLOOKUP($C2607,tbl_StartedStatus[Bold ID],tbl_StartedStatus[Started])="Started","Yes",IF(_xlfn.XLOOKUP($C2607,tbl_StartedStatus[Bold ID],tbl_StartedStatus[Started])="No Show","No Show","")),""))</f>
        <v/>
      </c>
    </row>
    <row r="2608" spans="1:8" ht="15" customHeight="1" thickBot="1">
      <c r="A2608" s="38" t="str">
        <f>IF($C2608="","",IFERROR(_xlfn.XLOOKUP($C2608,'1.PrepList'!$I$2:$I$1500,'1.PrepList'!$G$2:$G$1500,"")&amp;"",""))</f>
        <v/>
      </c>
      <c r="B2608" s="638" t="str">
        <f>IF($C2608="","",IFERROR(_xlfn.XLOOKUP($C2608,'1.PrepList'!$I$2:$I$1500,'1.PrepList'!$H$2:$H$1500,"")&amp;"",""))</f>
        <v/>
      </c>
      <c r="D2608" s="638" t="str">
        <f>IF($C2608="","",IFERROR(_xlfn.XLOOKUP($C2608,'1.PrepList'!$I$2:$I$1500,'1.PrepList'!$J$2:$J$1500,"")&amp;"",""))</f>
        <v/>
      </c>
      <c r="E2608" s="638" t="str">
        <f>IF($C2608="","",IFERROR(_xlfn.XLOOKUP($C2608,'1.PrepList'!$I$2:$I$1500,'1.PrepList'!$N$2:$N$1500,"")&amp;"",""))</f>
        <v/>
      </c>
      <c r="F2608" s="638" t="str">
        <f>IF($C2608="","",IFERROR(_xlfn.XLOOKUP($C2608,'1.PrepList'!$I$2:$I$1500,'1.PrepList'!$K$2:$K$1500,"")&amp;"",""))</f>
        <v/>
      </c>
      <c r="H2608" s="644" t="str">
        <f>IF($C2608="","",IFERROR(IF(_xlfn.XLOOKUP($C2608,tbl_StartedStatus[Bold ID],tbl_StartedStatus[Started])="Started","Yes",IF(_xlfn.XLOOKUP($C2608,tbl_StartedStatus[Bold ID],tbl_StartedStatus[Started])="No Show","No Show","")),""))</f>
        <v/>
      </c>
    </row>
    <row r="2609" spans="1:8" ht="15" customHeight="1" thickBot="1">
      <c r="A2609" s="38" t="str">
        <f>IF($C2609="","",IFERROR(_xlfn.XLOOKUP($C2609,'1.PrepList'!$I$2:$I$1500,'1.PrepList'!$G$2:$G$1500,"")&amp;"",""))</f>
        <v/>
      </c>
      <c r="B2609" s="638" t="str">
        <f>IF($C2609="","",IFERROR(_xlfn.XLOOKUP($C2609,'1.PrepList'!$I$2:$I$1500,'1.PrepList'!$H$2:$H$1500,"")&amp;"",""))</f>
        <v/>
      </c>
      <c r="D2609" s="638" t="str">
        <f>IF($C2609="","",IFERROR(_xlfn.XLOOKUP($C2609,'1.PrepList'!$I$2:$I$1500,'1.PrepList'!$J$2:$J$1500,"")&amp;"",""))</f>
        <v/>
      </c>
      <c r="E2609" s="638" t="str">
        <f>IF($C2609="","",IFERROR(_xlfn.XLOOKUP($C2609,'1.PrepList'!$I$2:$I$1500,'1.PrepList'!$N$2:$N$1500,"")&amp;"",""))</f>
        <v/>
      </c>
      <c r="F2609" s="638" t="str">
        <f>IF($C2609="","",IFERROR(_xlfn.XLOOKUP($C2609,'1.PrepList'!$I$2:$I$1500,'1.PrepList'!$K$2:$K$1500,"")&amp;"",""))</f>
        <v/>
      </c>
      <c r="H2609" s="644" t="str">
        <f>IF($C2609="","",IFERROR(IF(_xlfn.XLOOKUP($C2609,tbl_StartedStatus[Bold ID],tbl_StartedStatus[Started])="Started","Yes",IF(_xlfn.XLOOKUP($C2609,tbl_StartedStatus[Bold ID],tbl_StartedStatus[Started])="No Show","No Show","")),""))</f>
        <v/>
      </c>
    </row>
    <row r="2610" spans="1:8" ht="15" customHeight="1" thickBot="1">
      <c r="A2610" s="38" t="str">
        <f>IF($C2610="","",IFERROR(_xlfn.XLOOKUP($C2610,'1.PrepList'!$I$2:$I$1500,'1.PrepList'!$G$2:$G$1500,"")&amp;"",""))</f>
        <v/>
      </c>
      <c r="B2610" s="638" t="str">
        <f>IF($C2610="","",IFERROR(_xlfn.XLOOKUP($C2610,'1.PrepList'!$I$2:$I$1500,'1.PrepList'!$H$2:$H$1500,"")&amp;"",""))</f>
        <v/>
      </c>
      <c r="D2610" s="638" t="str">
        <f>IF($C2610="","",IFERROR(_xlfn.XLOOKUP($C2610,'1.PrepList'!$I$2:$I$1500,'1.PrepList'!$J$2:$J$1500,"")&amp;"",""))</f>
        <v/>
      </c>
      <c r="E2610" s="638" t="str">
        <f>IF($C2610="","",IFERROR(_xlfn.XLOOKUP($C2610,'1.PrepList'!$I$2:$I$1500,'1.PrepList'!$N$2:$N$1500,"")&amp;"",""))</f>
        <v/>
      </c>
      <c r="F2610" s="638" t="str">
        <f>IF($C2610="","",IFERROR(_xlfn.XLOOKUP($C2610,'1.PrepList'!$I$2:$I$1500,'1.PrepList'!$K$2:$K$1500,"")&amp;"",""))</f>
        <v/>
      </c>
      <c r="H2610" s="644" t="str">
        <f>IF($C2610="","",IFERROR(IF(_xlfn.XLOOKUP($C2610,tbl_StartedStatus[Bold ID],tbl_StartedStatus[Started])="Started","Yes",IF(_xlfn.XLOOKUP($C2610,tbl_StartedStatus[Bold ID],tbl_StartedStatus[Started])="No Show","No Show","")),""))</f>
        <v/>
      </c>
    </row>
    <row r="2611" spans="1:8" ht="15" customHeight="1" thickBot="1">
      <c r="A2611" s="38" t="str">
        <f>IF($C2611="","",IFERROR(_xlfn.XLOOKUP($C2611,'1.PrepList'!$I$2:$I$1500,'1.PrepList'!$G$2:$G$1500,"")&amp;"",""))</f>
        <v/>
      </c>
      <c r="B2611" s="638" t="str">
        <f>IF($C2611="","",IFERROR(_xlfn.XLOOKUP($C2611,'1.PrepList'!$I$2:$I$1500,'1.PrepList'!$H$2:$H$1500,"")&amp;"",""))</f>
        <v/>
      </c>
      <c r="D2611" s="638" t="str">
        <f>IF($C2611="","",IFERROR(_xlfn.XLOOKUP($C2611,'1.PrepList'!$I$2:$I$1500,'1.PrepList'!$J$2:$J$1500,"")&amp;"",""))</f>
        <v/>
      </c>
      <c r="E2611" s="638" t="str">
        <f>IF($C2611="","",IFERROR(_xlfn.XLOOKUP($C2611,'1.PrepList'!$I$2:$I$1500,'1.PrepList'!$N$2:$N$1500,"")&amp;"",""))</f>
        <v/>
      </c>
      <c r="F2611" s="638" t="str">
        <f>IF($C2611="","",IFERROR(_xlfn.XLOOKUP($C2611,'1.PrepList'!$I$2:$I$1500,'1.PrepList'!$K$2:$K$1500,"")&amp;"",""))</f>
        <v/>
      </c>
      <c r="H2611" s="644" t="str">
        <f>IF($C2611="","",IFERROR(IF(_xlfn.XLOOKUP($C2611,tbl_StartedStatus[Bold ID],tbl_StartedStatus[Started])="Started","Yes",IF(_xlfn.XLOOKUP($C2611,tbl_StartedStatus[Bold ID],tbl_StartedStatus[Started])="No Show","No Show","")),""))</f>
        <v/>
      </c>
    </row>
    <row r="2612" spans="1:8" ht="15" customHeight="1" thickBot="1">
      <c r="A2612" s="38" t="str">
        <f>IF($C2612="","",IFERROR(_xlfn.XLOOKUP($C2612,'1.PrepList'!$I$2:$I$1500,'1.PrepList'!$G$2:$G$1500,"")&amp;"",""))</f>
        <v/>
      </c>
      <c r="B2612" s="638" t="str">
        <f>IF($C2612="","",IFERROR(_xlfn.XLOOKUP($C2612,'1.PrepList'!$I$2:$I$1500,'1.PrepList'!$H$2:$H$1500,"")&amp;"",""))</f>
        <v/>
      </c>
      <c r="D2612" s="638" t="str">
        <f>IF($C2612="","",IFERROR(_xlfn.XLOOKUP($C2612,'1.PrepList'!$I$2:$I$1500,'1.PrepList'!$J$2:$J$1500,"")&amp;"",""))</f>
        <v/>
      </c>
      <c r="E2612" s="638" t="str">
        <f>IF($C2612="","",IFERROR(_xlfn.XLOOKUP($C2612,'1.PrepList'!$I$2:$I$1500,'1.PrepList'!$N$2:$N$1500,"")&amp;"",""))</f>
        <v/>
      </c>
      <c r="F2612" s="638" t="str">
        <f>IF($C2612="","",IFERROR(_xlfn.XLOOKUP($C2612,'1.PrepList'!$I$2:$I$1500,'1.PrepList'!$K$2:$K$1500,"")&amp;"",""))</f>
        <v/>
      </c>
      <c r="H2612" s="644" t="str">
        <f>IF($C2612="","",IFERROR(IF(_xlfn.XLOOKUP($C2612,tbl_StartedStatus[Bold ID],tbl_StartedStatus[Started])="Started","Yes",IF(_xlfn.XLOOKUP($C2612,tbl_StartedStatus[Bold ID],tbl_StartedStatus[Started])="No Show","No Show","")),""))</f>
        <v/>
      </c>
    </row>
    <row r="2613" spans="1:8" ht="15" customHeight="1" thickBot="1">
      <c r="A2613" s="38" t="str">
        <f>IF($C2613="","",IFERROR(_xlfn.XLOOKUP($C2613,'1.PrepList'!$I$2:$I$1500,'1.PrepList'!$G$2:$G$1500,"")&amp;"",""))</f>
        <v/>
      </c>
      <c r="B2613" s="638" t="str">
        <f>IF($C2613="","",IFERROR(_xlfn.XLOOKUP($C2613,'1.PrepList'!$I$2:$I$1500,'1.PrepList'!$H$2:$H$1500,"")&amp;"",""))</f>
        <v/>
      </c>
      <c r="D2613" s="638" t="str">
        <f>IF($C2613="","",IFERROR(_xlfn.XLOOKUP($C2613,'1.PrepList'!$I$2:$I$1500,'1.PrepList'!$J$2:$J$1500,"")&amp;"",""))</f>
        <v/>
      </c>
      <c r="E2613" s="638" t="str">
        <f>IF($C2613="","",IFERROR(_xlfn.XLOOKUP($C2613,'1.PrepList'!$I$2:$I$1500,'1.PrepList'!$N$2:$N$1500,"")&amp;"",""))</f>
        <v/>
      </c>
      <c r="F2613" s="638" t="str">
        <f>IF($C2613="","",IFERROR(_xlfn.XLOOKUP($C2613,'1.PrepList'!$I$2:$I$1500,'1.PrepList'!$K$2:$K$1500,"")&amp;"",""))</f>
        <v/>
      </c>
      <c r="H2613" s="644" t="str">
        <f>IF($C2613="","",IFERROR(IF(_xlfn.XLOOKUP($C2613,tbl_StartedStatus[Bold ID],tbl_StartedStatus[Started])="Started","Yes",IF(_xlfn.XLOOKUP($C2613,tbl_StartedStatus[Bold ID],tbl_StartedStatus[Started])="No Show","No Show","")),""))</f>
        <v/>
      </c>
    </row>
    <row r="2614" spans="1:8" ht="15" customHeight="1" thickBot="1">
      <c r="A2614" s="38" t="str">
        <f>IF($C2614="","",IFERROR(_xlfn.XLOOKUP($C2614,'1.PrepList'!$I$2:$I$1500,'1.PrepList'!$G$2:$G$1500,"")&amp;"",""))</f>
        <v/>
      </c>
      <c r="B2614" s="638" t="str">
        <f>IF($C2614="","",IFERROR(_xlfn.XLOOKUP($C2614,'1.PrepList'!$I$2:$I$1500,'1.PrepList'!$H$2:$H$1500,"")&amp;"",""))</f>
        <v/>
      </c>
      <c r="D2614" s="638" t="str">
        <f>IF($C2614="","",IFERROR(_xlfn.XLOOKUP($C2614,'1.PrepList'!$I$2:$I$1500,'1.PrepList'!$J$2:$J$1500,"")&amp;"",""))</f>
        <v/>
      </c>
      <c r="E2614" s="638" t="str">
        <f>IF($C2614="","",IFERROR(_xlfn.XLOOKUP($C2614,'1.PrepList'!$I$2:$I$1500,'1.PrepList'!$N$2:$N$1500,"")&amp;"",""))</f>
        <v/>
      </c>
      <c r="F2614" s="638" t="str">
        <f>IF($C2614="","",IFERROR(_xlfn.XLOOKUP($C2614,'1.PrepList'!$I$2:$I$1500,'1.PrepList'!$K$2:$K$1500,"")&amp;"",""))</f>
        <v/>
      </c>
      <c r="H2614" s="644" t="str">
        <f>IF($C2614="","",IFERROR(IF(_xlfn.XLOOKUP($C2614,tbl_StartedStatus[Bold ID],tbl_StartedStatus[Started])="Started","Yes",IF(_xlfn.XLOOKUP($C2614,tbl_StartedStatus[Bold ID],tbl_StartedStatus[Started])="No Show","No Show","")),""))</f>
        <v/>
      </c>
    </row>
    <row r="2615" spans="1:8" ht="15" customHeight="1" thickBot="1">
      <c r="A2615" s="38" t="str">
        <f>IF($C2615="","",IFERROR(_xlfn.XLOOKUP($C2615,'1.PrepList'!$I$2:$I$1500,'1.PrepList'!$G$2:$G$1500,"")&amp;"",""))</f>
        <v/>
      </c>
      <c r="B2615" s="638" t="str">
        <f>IF($C2615="","",IFERROR(_xlfn.XLOOKUP($C2615,'1.PrepList'!$I$2:$I$1500,'1.PrepList'!$H$2:$H$1500,"")&amp;"",""))</f>
        <v/>
      </c>
      <c r="D2615" s="638" t="str">
        <f>IF($C2615="","",IFERROR(_xlfn.XLOOKUP($C2615,'1.PrepList'!$I$2:$I$1500,'1.PrepList'!$J$2:$J$1500,"")&amp;"",""))</f>
        <v/>
      </c>
      <c r="E2615" s="638" t="str">
        <f>IF($C2615="","",IFERROR(_xlfn.XLOOKUP($C2615,'1.PrepList'!$I$2:$I$1500,'1.PrepList'!$N$2:$N$1500,"")&amp;"",""))</f>
        <v/>
      </c>
      <c r="F2615" s="638" t="str">
        <f>IF($C2615="","",IFERROR(_xlfn.XLOOKUP($C2615,'1.PrepList'!$I$2:$I$1500,'1.PrepList'!$K$2:$K$1500,"")&amp;"",""))</f>
        <v/>
      </c>
      <c r="H2615" s="644" t="str">
        <f>IF($C2615="","",IFERROR(IF(_xlfn.XLOOKUP($C2615,tbl_StartedStatus[Bold ID],tbl_StartedStatus[Started])="Started","Yes",IF(_xlfn.XLOOKUP($C2615,tbl_StartedStatus[Bold ID],tbl_StartedStatus[Started])="No Show","No Show","")),""))</f>
        <v/>
      </c>
    </row>
    <row r="2616" spans="1:8" ht="15" customHeight="1" thickBot="1">
      <c r="A2616" s="38" t="str">
        <f>IF($C2616="","",IFERROR(_xlfn.XLOOKUP($C2616,'1.PrepList'!$I$2:$I$1500,'1.PrepList'!$G$2:$G$1500,"")&amp;"",""))</f>
        <v/>
      </c>
      <c r="B2616" s="638" t="str">
        <f>IF($C2616="","",IFERROR(_xlfn.XLOOKUP($C2616,'1.PrepList'!$I$2:$I$1500,'1.PrepList'!$H$2:$H$1500,"")&amp;"",""))</f>
        <v/>
      </c>
      <c r="D2616" s="638" t="str">
        <f>IF($C2616="","",IFERROR(_xlfn.XLOOKUP($C2616,'1.PrepList'!$I$2:$I$1500,'1.PrepList'!$J$2:$J$1500,"")&amp;"",""))</f>
        <v/>
      </c>
      <c r="E2616" s="638" t="str">
        <f>IF($C2616="","",IFERROR(_xlfn.XLOOKUP($C2616,'1.PrepList'!$I$2:$I$1500,'1.PrepList'!$N$2:$N$1500,"")&amp;"",""))</f>
        <v/>
      </c>
      <c r="F2616" s="638" t="str">
        <f>IF($C2616="","",IFERROR(_xlfn.XLOOKUP($C2616,'1.PrepList'!$I$2:$I$1500,'1.PrepList'!$K$2:$K$1500,"")&amp;"",""))</f>
        <v/>
      </c>
      <c r="H2616" s="644" t="str">
        <f>IF($C2616="","",IFERROR(IF(_xlfn.XLOOKUP($C2616,tbl_StartedStatus[Bold ID],tbl_StartedStatus[Started])="Started","Yes",IF(_xlfn.XLOOKUP($C2616,tbl_StartedStatus[Bold ID],tbl_StartedStatus[Started])="No Show","No Show","")),""))</f>
        <v/>
      </c>
    </row>
    <row r="2617" spans="1:8" ht="15" customHeight="1" thickBot="1">
      <c r="A2617" s="38" t="str">
        <f>IF($C2617="","",IFERROR(_xlfn.XLOOKUP($C2617,'1.PrepList'!$I$2:$I$1500,'1.PrepList'!$G$2:$G$1500,"")&amp;"",""))</f>
        <v/>
      </c>
      <c r="B2617" s="638" t="str">
        <f>IF($C2617="","",IFERROR(_xlfn.XLOOKUP($C2617,'1.PrepList'!$I$2:$I$1500,'1.PrepList'!$H$2:$H$1500,"")&amp;"",""))</f>
        <v/>
      </c>
      <c r="D2617" s="638" t="str">
        <f>IF($C2617="","",IFERROR(_xlfn.XLOOKUP($C2617,'1.PrepList'!$I$2:$I$1500,'1.PrepList'!$J$2:$J$1500,"")&amp;"",""))</f>
        <v/>
      </c>
      <c r="E2617" s="638" t="str">
        <f>IF($C2617="","",IFERROR(_xlfn.XLOOKUP($C2617,'1.PrepList'!$I$2:$I$1500,'1.PrepList'!$N$2:$N$1500,"")&amp;"",""))</f>
        <v/>
      </c>
      <c r="F2617" s="638" t="str">
        <f>IF($C2617="","",IFERROR(_xlfn.XLOOKUP($C2617,'1.PrepList'!$I$2:$I$1500,'1.PrepList'!$K$2:$K$1500,"")&amp;"",""))</f>
        <v/>
      </c>
      <c r="H2617" s="644" t="str">
        <f>IF($C2617="","",IFERROR(IF(_xlfn.XLOOKUP($C2617,tbl_StartedStatus[Bold ID],tbl_StartedStatus[Started])="Started","Yes",IF(_xlfn.XLOOKUP($C2617,tbl_StartedStatus[Bold ID],tbl_StartedStatus[Started])="No Show","No Show","")),""))</f>
        <v/>
      </c>
    </row>
    <row r="2618" spans="1:8" ht="15" customHeight="1" thickBot="1">
      <c r="A2618" s="38" t="str">
        <f>IF($C2618="","",IFERROR(_xlfn.XLOOKUP($C2618,'1.PrepList'!$I$2:$I$1500,'1.PrepList'!$G$2:$G$1500,"")&amp;"",""))</f>
        <v/>
      </c>
      <c r="B2618" s="638" t="str">
        <f>IF($C2618="","",IFERROR(_xlfn.XLOOKUP($C2618,'1.PrepList'!$I$2:$I$1500,'1.PrepList'!$H$2:$H$1500,"")&amp;"",""))</f>
        <v/>
      </c>
      <c r="D2618" s="638" t="str">
        <f>IF($C2618="","",IFERROR(_xlfn.XLOOKUP($C2618,'1.PrepList'!$I$2:$I$1500,'1.PrepList'!$J$2:$J$1500,"")&amp;"",""))</f>
        <v/>
      </c>
      <c r="E2618" s="638" t="str">
        <f>IF($C2618="","",IFERROR(_xlfn.XLOOKUP($C2618,'1.PrepList'!$I$2:$I$1500,'1.PrepList'!$N$2:$N$1500,"")&amp;"",""))</f>
        <v/>
      </c>
      <c r="F2618" s="638" t="str">
        <f>IF($C2618="","",IFERROR(_xlfn.XLOOKUP($C2618,'1.PrepList'!$I$2:$I$1500,'1.PrepList'!$K$2:$K$1500,"")&amp;"",""))</f>
        <v/>
      </c>
      <c r="H2618" s="644" t="str">
        <f>IF($C2618="","",IFERROR(IF(_xlfn.XLOOKUP($C2618,tbl_StartedStatus[Bold ID],tbl_StartedStatus[Started])="Started","Yes",IF(_xlfn.XLOOKUP($C2618,tbl_StartedStatus[Bold ID],tbl_StartedStatus[Started])="No Show","No Show","")),""))</f>
        <v/>
      </c>
    </row>
    <row r="2619" spans="1:8" ht="15" customHeight="1" thickBot="1">
      <c r="A2619" s="38" t="str">
        <f>IF($C2619="","",IFERROR(_xlfn.XLOOKUP($C2619,'1.PrepList'!$I$2:$I$1500,'1.PrepList'!$G$2:$G$1500,"")&amp;"",""))</f>
        <v/>
      </c>
      <c r="B2619" s="638" t="str">
        <f>IF($C2619="","",IFERROR(_xlfn.XLOOKUP($C2619,'1.PrepList'!$I$2:$I$1500,'1.PrepList'!$H$2:$H$1500,"")&amp;"",""))</f>
        <v/>
      </c>
      <c r="D2619" s="638" t="str">
        <f>IF($C2619="","",IFERROR(_xlfn.XLOOKUP($C2619,'1.PrepList'!$I$2:$I$1500,'1.PrepList'!$J$2:$J$1500,"")&amp;"",""))</f>
        <v/>
      </c>
      <c r="E2619" s="638" t="str">
        <f>IF($C2619="","",IFERROR(_xlfn.XLOOKUP($C2619,'1.PrepList'!$I$2:$I$1500,'1.PrepList'!$N$2:$N$1500,"")&amp;"",""))</f>
        <v/>
      </c>
      <c r="F2619" s="638" t="str">
        <f>IF($C2619="","",IFERROR(_xlfn.XLOOKUP($C2619,'1.PrepList'!$I$2:$I$1500,'1.PrepList'!$K$2:$K$1500,"")&amp;"",""))</f>
        <v/>
      </c>
      <c r="H2619" s="644" t="str">
        <f>IF($C2619="","",IFERROR(IF(_xlfn.XLOOKUP($C2619,tbl_StartedStatus[Bold ID],tbl_StartedStatus[Started])="Started","Yes",IF(_xlfn.XLOOKUP($C2619,tbl_StartedStatus[Bold ID],tbl_StartedStatus[Started])="No Show","No Show","")),""))</f>
        <v/>
      </c>
    </row>
    <row r="2620" spans="1:8" ht="15" customHeight="1" thickBot="1">
      <c r="A2620" s="38" t="str">
        <f>IF($C2620="","",IFERROR(_xlfn.XLOOKUP($C2620,'1.PrepList'!$I$2:$I$1500,'1.PrepList'!$G$2:$G$1500,"")&amp;"",""))</f>
        <v/>
      </c>
      <c r="B2620" s="638" t="str">
        <f>IF($C2620="","",IFERROR(_xlfn.XLOOKUP($C2620,'1.PrepList'!$I$2:$I$1500,'1.PrepList'!$H$2:$H$1500,"")&amp;"",""))</f>
        <v/>
      </c>
      <c r="D2620" s="638" t="str">
        <f>IF($C2620="","",IFERROR(_xlfn.XLOOKUP($C2620,'1.PrepList'!$I$2:$I$1500,'1.PrepList'!$J$2:$J$1500,"")&amp;"",""))</f>
        <v/>
      </c>
      <c r="E2620" s="638" t="str">
        <f>IF($C2620="","",IFERROR(_xlfn.XLOOKUP($C2620,'1.PrepList'!$I$2:$I$1500,'1.PrepList'!$N$2:$N$1500,"")&amp;"",""))</f>
        <v/>
      </c>
      <c r="F2620" s="638" t="str">
        <f>IF($C2620="","",IFERROR(_xlfn.XLOOKUP($C2620,'1.PrepList'!$I$2:$I$1500,'1.PrepList'!$K$2:$K$1500,"")&amp;"",""))</f>
        <v/>
      </c>
      <c r="H2620" s="644" t="str">
        <f>IF($C2620="","",IFERROR(IF(_xlfn.XLOOKUP($C2620,tbl_StartedStatus[Bold ID],tbl_StartedStatus[Started])="Started","Yes",IF(_xlfn.XLOOKUP($C2620,tbl_StartedStatus[Bold ID],tbl_StartedStatus[Started])="No Show","No Show","")),""))</f>
        <v/>
      </c>
    </row>
    <row r="2621" spans="1:8" ht="15" customHeight="1" thickBot="1">
      <c r="A2621" s="38" t="str">
        <f>IF($C2621="","",IFERROR(_xlfn.XLOOKUP($C2621,'1.PrepList'!$I$2:$I$1500,'1.PrepList'!$G$2:$G$1500,"")&amp;"",""))</f>
        <v/>
      </c>
      <c r="B2621" s="638" t="str">
        <f>IF($C2621="","",IFERROR(_xlfn.XLOOKUP($C2621,'1.PrepList'!$I$2:$I$1500,'1.PrepList'!$H$2:$H$1500,"")&amp;"",""))</f>
        <v/>
      </c>
      <c r="D2621" s="638" t="str">
        <f>IF($C2621="","",IFERROR(_xlfn.XLOOKUP($C2621,'1.PrepList'!$I$2:$I$1500,'1.PrepList'!$J$2:$J$1500,"")&amp;"",""))</f>
        <v/>
      </c>
      <c r="E2621" s="638" t="str">
        <f>IF($C2621="","",IFERROR(_xlfn.XLOOKUP($C2621,'1.PrepList'!$I$2:$I$1500,'1.PrepList'!$N$2:$N$1500,"")&amp;"",""))</f>
        <v/>
      </c>
      <c r="F2621" s="638" t="str">
        <f>IF($C2621="","",IFERROR(_xlfn.XLOOKUP($C2621,'1.PrepList'!$I$2:$I$1500,'1.PrepList'!$K$2:$K$1500,"")&amp;"",""))</f>
        <v/>
      </c>
      <c r="H2621" s="644" t="str">
        <f>IF($C2621="","",IFERROR(IF(_xlfn.XLOOKUP($C2621,tbl_StartedStatus[Bold ID],tbl_StartedStatus[Started])="Started","Yes",IF(_xlfn.XLOOKUP($C2621,tbl_StartedStatus[Bold ID],tbl_StartedStatus[Started])="No Show","No Show","")),""))</f>
        <v/>
      </c>
    </row>
    <row r="2622" spans="1:8" ht="15" customHeight="1" thickBot="1">
      <c r="A2622" s="38" t="str">
        <f>IF($C2622="","",IFERROR(_xlfn.XLOOKUP($C2622,'1.PrepList'!$I$2:$I$1500,'1.PrepList'!$G$2:$G$1500,"")&amp;"",""))</f>
        <v/>
      </c>
      <c r="B2622" s="638" t="str">
        <f>IF($C2622="","",IFERROR(_xlfn.XLOOKUP($C2622,'1.PrepList'!$I$2:$I$1500,'1.PrepList'!$H$2:$H$1500,"")&amp;"",""))</f>
        <v/>
      </c>
      <c r="D2622" s="638" t="str">
        <f>IF($C2622="","",IFERROR(_xlfn.XLOOKUP($C2622,'1.PrepList'!$I$2:$I$1500,'1.PrepList'!$J$2:$J$1500,"")&amp;"",""))</f>
        <v/>
      </c>
      <c r="E2622" s="638" t="str">
        <f>IF($C2622="","",IFERROR(_xlfn.XLOOKUP($C2622,'1.PrepList'!$I$2:$I$1500,'1.PrepList'!$N$2:$N$1500,"")&amp;"",""))</f>
        <v/>
      </c>
      <c r="F2622" s="638" t="str">
        <f>IF($C2622="","",IFERROR(_xlfn.XLOOKUP($C2622,'1.PrepList'!$I$2:$I$1500,'1.PrepList'!$K$2:$K$1500,"")&amp;"",""))</f>
        <v/>
      </c>
      <c r="H2622" s="644" t="str">
        <f>IF($C2622="","",IFERROR(IF(_xlfn.XLOOKUP($C2622,tbl_StartedStatus[Bold ID],tbl_StartedStatus[Started])="Started","Yes",IF(_xlfn.XLOOKUP($C2622,tbl_StartedStatus[Bold ID],tbl_StartedStatus[Started])="No Show","No Show","")),""))</f>
        <v/>
      </c>
    </row>
    <row r="2623" spans="1:8" ht="15" customHeight="1" thickBot="1">
      <c r="A2623" s="38" t="str">
        <f>IF($C2623="","",IFERROR(_xlfn.XLOOKUP($C2623,'1.PrepList'!$I$2:$I$1500,'1.PrepList'!$G$2:$G$1500,"")&amp;"",""))</f>
        <v/>
      </c>
      <c r="B2623" s="638" t="str">
        <f>IF($C2623="","",IFERROR(_xlfn.XLOOKUP($C2623,'1.PrepList'!$I$2:$I$1500,'1.PrepList'!$H$2:$H$1500,"")&amp;"",""))</f>
        <v/>
      </c>
      <c r="D2623" s="638" t="str">
        <f>IF($C2623="","",IFERROR(_xlfn.XLOOKUP($C2623,'1.PrepList'!$I$2:$I$1500,'1.PrepList'!$J$2:$J$1500,"")&amp;"",""))</f>
        <v/>
      </c>
      <c r="E2623" s="638" t="str">
        <f>IF($C2623="","",IFERROR(_xlfn.XLOOKUP($C2623,'1.PrepList'!$I$2:$I$1500,'1.PrepList'!$N$2:$N$1500,"")&amp;"",""))</f>
        <v/>
      </c>
      <c r="F2623" s="638" t="str">
        <f>IF($C2623="","",IFERROR(_xlfn.XLOOKUP($C2623,'1.PrepList'!$I$2:$I$1500,'1.PrepList'!$K$2:$K$1500,"")&amp;"",""))</f>
        <v/>
      </c>
      <c r="H2623" s="644" t="str">
        <f>IF($C2623="","",IFERROR(IF(_xlfn.XLOOKUP($C2623,tbl_StartedStatus[Bold ID],tbl_StartedStatus[Started])="Started","Yes",IF(_xlfn.XLOOKUP($C2623,tbl_StartedStatus[Bold ID],tbl_StartedStatus[Started])="No Show","No Show","")),""))</f>
        <v/>
      </c>
    </row>
    <row r="2624" spans="1:8" ht="15" customHeight="1" thickBot="1">
      <c r="A2624" s="38" t="str">
        <f>IF($C2624="","",IFERROR(_xlfn.XLOOKUP($C2624,'1.PrepList'!$I$2:$I$1500,'1.PrepList'!$G$2:$G$1500,"")&amp;"",""))</f>
        <v/>
      </c>
      <c r="B2624" s="638" t="str">
        <f>IF($C2624="","",IFERROR(_xlfn.XLOOKUP($C2624,'1.PrepList'!$I$2:$I$1500,'1.PrepList'!$H$2:$H$1500,"")&amp;"",""))</f>
        <v/>
      </c>
      <c r="D2624" s="638" t="str">
        <f>IF($C2624="","",IFERROR(_xlfn.XLOOKUP($C2624,'1.PrepList'!$I$2:$I$1500,'1.PrepList'!$J$2:$J$1500,"")&amp;"",""))</f>
        <v/>
      </c>
      <c r="E2624" s="638" t="str">
        <f>IF($C2624="","",IFERROR(_xlfn.XLOOKUP($C2624,'1.PrepList'!$I$2:$I$1500,'1.PrepList'!$N$2:$N$1500,"")&amp;"",""))</f>
        <v/>
      </c>
      <c r="F2624" s="638" t="str">
        <f>IF($C2624="","",IFERROR(_xlfn.XLOOKUP($C2624,'1.PrepList'!$I$2:$I$1500,'1.PrepList'!$K$2:$K$1500,"")&amp;"",""))</f>
        <v/>
      </c>
      <c r="H2624" s="644" t="str">
        <f>IF($C2624="","",IFERROR(IF(_xlfn.XLOOKUP($C2624,tbl_StartedStatus[Bold ID],tbl_StartedStatus[Started])="Started","Yes",IF(_xlfn.XLOOKUP($C2624,tbl_StartedStatus[Bold ID],tbl_StartedStatus[Started])="No Show","No Show","")),""))</f>
        <v/>
      </c>
    </row>
    <row r="2625" spans="1:8" ht="15" customHeight="1" thickBot="1">
      <c r="A2625" s="38" t="str">
        <f>IF($C2625="","",IFERROR(_xlfn.XLOOKUP($C2625,'1.PrepList'!$I$2:$I$1500,'1.PrepList'!$G$2:$G$1500,"")&amp;"",""))</f>
        <v/>
      </c>
      <c r="B2625" s="638" t="str">
        <f>IF($C2625="","",IFERROR(_xlfn.XLOOKUP($C2625,'1.PrepList'!$I$2:$I$1500,'1.PrepList'!$H$2:$H$1500,"")&amp;"",""))</f>
        <v/>
      </c>
      <c r="D2625" s="638" t="str">
        <f>IF($C2625="","",IFERROR(_xlfn.XLOOKUP($C2625,'1.PrepList'!$I$2:$I$1500,'1.PrepList'!$J$2:$J$1500,"")&amp;"",""))</f>
        <v/>
      </c>
      <c r="E2625" s="638" t="str">
        <f>IF($C2625="","",IFERROR(_xlfn.XLOOKUP($C2625,'1.PrepList'!$I$2:$I$1500,'1.PrepList'!$N$2:$N$1500,"")&amp;"",""))</f>
        <v/>
      </c>
      <c r="F2625" s="638" t="str">
        <f>IF($C2625="","",IFERROR(_xlfn.XLOOKUP($C2625,'1.PrepList'!$I$2:$I$1500,'1.PrepList'!$K$2:$K$1500,"")&amp;"",""))</f>
        <v/>
      </c>
      <c r="H2625" s="644" t="str">
        <f>IF($C2625="","",IFERROR(IF(_xlfn.XLOOKUP($C2625,tbl_StartedStatus[Bold ID],tbl_StartedStatus[Started])="Started","Yes",IF(_xlfn.XLOOKUP($C2625,tbl_StartedStatus[Bold ID],tbl_StartedStatus[Started])="No Show","No Show","")),""))</f>
        <v/>
      </c>
    </row>
    <row r="2626" spans="1:8" ht="15" customHeight="1" thickBot="1">
      <c r="A2626" s="38" t="str">
        <f>IF($C2626="","",IFERROR(_xlfn.XLOOKUP($C2626,'1.PrepList'!$I$2:$I$1500,'1.PrepList'!$G$2:$G$1500,"")&amp;"",""))</f>
        <v/>
      </c>
      <c r="B2626" s="638" t="str">
        <f>IF($C2626="","",IFERROR(_xlfn.XLOOKUP($C2626,'1.PrepList'!$I$2:$I$1500,'1.PrepList'!$H$2:$H$1500,"")&amp;"",""))</f>
        <v/>
      </c>
      <c r="D2626" s="638" t="str">
        <f>IF($C2626="","",IFERROR(_xlfn.XLOOKUP($C2626,'1.PrepList'!$I$2:$I$1500,'1.PrepList'!$J$2:$J$1500,"")&amp;"",""))</f>
        <v/>
      </c>
      <c r="E2626" s="638" t="str">
        <f>IF($C2626="","",IFERROR(_xlfn.XLOOKUP($C2626,'1.PrepList'!$I$2:$I$1500,'1.PrepList'!$N$2:$N$1500,"")&amp;"",""))</f>
        <v/>
      </c>
      <c r="F2626" s="638" t="str">
        <f>IF($C2626="","",IFERROR(_xlfn.XLOOKUP($C2626,'1.PrepList'!$I$2:$I$1500,'1.PrepList'!$K$2:$K$1500,"")&amp;"",""))</f>
        <v/>
      </c>
      <c r="H2626" s="644" t="str">
        <f>IF($C2626="","",IFERROR(IF(_xlfn.XLOOKUP($C2626,tbl_StartedStatus[Bold ID],tbl_StartedStatus[Started])="Started","Yes",IF(_xlfn.XLOOKUP($C2626,tbl_StartedStatus[Bold ID],tbl_StartedStatus[Started])="No Show","No Show","")),""))</f>
        <v/>
      </c>
    </row>
    <row r="2627" spans="1:8" ht="15" customHeight="1" thickBot="1">
      <c r="A2627" s="38" t="str">
        <f>IF($C2627="","",IFERROR(_xlfn.XLOOKUP($C2627,'1.PrepList'!$I$2:$I$1500,'1.PrepList'!$G$2:$G$1500,"")&amp;"",""))</f>
        <v/>
      </c>
      <c r="B2627" s="638" t="str">
        <f>IF($C2627="","",IFERROR(_xlfn.XLOOKUP($C2627,'1.PrepList'!$I$2:$I$1500,'1.PrepList'!$H$2:$H$1500,"")&amp;"",""))</f>
        <v/>
      </c>
      <c r="D2627" s="638" t="str">
        <f>IF($C2627="","",IFERROR(_xlfn.XLOOKUP($C2627,'1.PrepList'!$I$2:$I$1500,'1.PrepList'!$J$2:$J$1500,"")&amp;"",""))</f>
        <v/>
      </c>
      <c r="E2627" s="638" t="str">
        <f>IF($C2627="","",IFERROR(_xlfn.XLOOKUP($C2627,'1.PrepList'!$I$2:$I$1500,'1.PrepList'!$N$2:$N$1500,"")&amp;"",""))</f>
        <v/>
      </c>
      <c r="F2627" s="638" t="str">
        <f>IF($C2627="","",IFERROR(_xlfn.XLOOKUP($C2627,'1.PrepList'!$I$2:$I$1500,'1.PrepList'!$K$2:$K$1500,"")&amp;"",""))</f>
        <v/>
      </c>
      <c r="H2627" s="644" t="str">
        <f>IF($C2627="","",IFERROR(IF(_xlfn.XLOOKUP($C2627,tbl_StartedStatus[Bold ID],tbl_StartedStatus[Started])="Started","Yes",IF(_xlfn.XLOOKUP($C2627,tbl_StartedStatus[Bold ID],tbl_StartedStatus[Started])="No Show","No Show","")),""))</f>
        <v/>
      </c>
    </row>
    <row r="2628" spans="1:8" ht="15" customHeight="1" thickBot="1">
      <c r="A2628" s="38" t="str">
        <f>IF($C2628="","",IFERROR(_xlfn.XLOOKUP($C2628,'1.PrepList'!$I$2:$I$1500,'1.PrepList'!$G$2:$G$1500,"")&amp;"",""))</f>
        <v/>
      </c>
      <c r="B2628" s="638" t="str">
        <f>IF($C2628="","",IFERROR(_xlfn.XLOOKUP($C2628,'1.PrepList'!$I$2:$I$1500,'1.PrepList'!$H$2:$H$1500,"")&amp;"",""))</f>
        <v/>
      </c>
      <c r="D2628" s="638" t="str">
        <f>IF($C2628="","",IFERROR(_xlfn.XLOOKUP($C2628,'1.PrepList'!$I$2:$I$1500,'1.PrepList'!$J$2:$J$1500,"")&amp;"",""))</f>
        <v/>
      </c>
      <c r="E2628" s="638" t="str">
        <f>IF($C2628="","",IFERROR(_xlfn.XLOOKUP($C2628,'1.PrepList'!$I$2:$I$1500,'1.PrepList'!$N$2:$N$1500,"")&amp;"",""))</f>
        <v/>
      </c>
      <c r="F2628" s="638" t="str">
        <f>IF($C2628="","",IFERROR(_xlfn.XLOOKUP($C2628,'1.PrepList'!$I$2:$I$1500,'1.PrepList'!$K$2:$K$1500,"")&amp;"",""))</f>
        <v/>
      </c>
      <c r="H2628" s="644" t="str">
        <f>IF($C2628="","",IFERROR(IF(_xlfn.XLOOKUP($C2628,tbl_StartedStatus[Bold ID],tbl_StartedStatus[Started])="Started","Yes",IF(_xlfn.XLOOKUP($C2628,tbl_StartedStatus[Bold ID],tbl_StartedStatus[Started])="No Show","No Show","")),""))</f>
        <v/>
      </c>
    </row>
    <row r="2629" spans="1:8" ht="15" customHeight="1" thickBot="1">
      <c r="A2629" s="38" t="str">
        <f>IF($C2629="","",IFERROR(_xlfn.XLOOKUP($C2629,'1.PrepList'!$I$2:$I$1500,'1.PrepList'!$G$2:$G$1500,"")&amp;"",""))</f>
        <v/>
      </c>
      <c r="B2629" s="638" t="str">
        <f>IF($C2629="","",IFERROR(_xlfn.XLOOKUP($C2629,'1.PrepList'!$I$2:$I$1500,'1.PrepList'!$H$2:$H$1500,"")&amp;"",""))</f>
        <v/>
      </c>
      <c r="D2629" s="638" t="str">
        <f>IF($C2629="","",IFERROR(_xlfn.XLOOKUP($C2629,'1.PrepList'!$I$2:$I$1500,'1.PrepList'!$J$2:$J$1500,"")&amp;"",""))</f>
        <v/>
      </c>
      <c r="E2629" s="638" t="str">
        <f>IF($C2629="","",IFERROR(_xlfn.XLOOKUP($C2629,'1.PrepList'!$I$2:$I$1500,'1.PrepList'!$N$2:$N$1500,"")&amp;"",""))</f>
        <v/>
      </c>
      <c r="F2629" s="638" t="str">
        <f>IF($C2629="","",IFERROR(_xlfn.XLOOKUP($C2629,'1.PrepList'!$I$2:$I$1500,'1.PrepList'!$K$2:$K$1500,"")&amp;"",""))</f>
        <v/>
      </c>
      <c r="H2629" s="644" t="str">
        <f>IF($C2629="","",IFERROR(IF(_xlfn.XLOOKUP($C2629,tbl_StartedStatus[Bold ID],tbl_StartedStatus[Started])="Started","Yes",IF(_xlfn.XLOOKUP($C2629,tbl_StartedStatus[Bold ID],tbl_StartedStatus[Started])="No Show","No Show","")),""))</f>
        <v/>
      </c>
    </row>
    <row r="2630" spans="1:8" ht="15" customHeight="1" thickBot="1">
      <c r="A2630" s="38" t="str">
        <f>IF($C2630="","",IFERROR(_xlfn.XLOOKUP($C2630,'1.PrepList'!$I$2:$I$1500,'1.PrepList'!$G$2:$G$1500,"")&amp;"",""))</f>
        <v/>
      </c>
      <c r="B2630" s="638" t="str">
        <f>IF($C2630="","",IFERROR(_xlfn.XLOOKUP($C2630,'1.PrepList'!$I$2:$I$1500,'1.PrepList'!$H$2:$H$1500,"")&amp;"",""))</f>
        <v/>
      </c>
      <c r="D2630" s="638" t="str">
        <f>IF($C2630="","",IFERROR(_xlfn.XLOOKUP($C2630,'1.PrepList'!$I$2:$I$1500,'1.PrepList'!$J$2:$J$1500,"")&amp;"",""))</f>
        <v/>
      </c>
      <c r="E2630" s="638" t="str">
        <f>IF($C2630="","",IFERROR(_xlfn.XLOOKUP($C2630,'1.PrepList'!$I$2:$I$1500,'1.PrepList'!$N$2:$N$1500,"")&amp;"",""))</f>
        <v/>
      </c>
      <c r="F2630" s="638" t="str">
        <f>IF($C2630="","",IFERROR(_xlfn.XLOOKUP($C2630,'1.PrepList'!$I$2:$I$1500,'1.PrepList'!$K$2:$K$1500,"")&amp;"",""))</f>
        <v/>
      </c>
      <c r="H2630" s="644" t="str">
        <f>IF($C2630="","",IFERROR(IF(_xlfn.XLOOKUP($C2630,tbl_StartedStatus[Bold ID],tbl_StartedStatus[Started])="Started","Yes",IF(_xlfn.XLOOKUP($C2630,tbl_StartedStatus[Bold ID],tbl_StartedStatus[Started])="No Show","No Show","")),""))</f>
        <v/>
      </c>
    </row>
    <row r="2631" spans="1:8" ht="15" customHeight="1" thickBot="1">
      <c r="A2631" s="38" t="str">
        <f>IF($C2631="","",IFERROR(_xlfn.XLOOKUP($C2631,'1.PrepList'!$I$2:$I$1500,'1.PrepList'!$G$2:$G$1500,"")&amp;"",""))</f>
        <v/>
      </c>
      <c r="B2631" s="638" t="str">
        <f>IF($C2631="","",IFERROR(_xlfn.XLOOKUP($C2631,'1.PrepList'!$I$2:$I$1500,'1.PrepList'!$H$2:$H$1500,"")&amp;"",""))</f>
        <v/>
      </c>
      <c r="D2631" s="638" t="str">
        <f>IF($C2631="","",IFERROR(_xlfn.XLOOKUP($C2631,'1.PrepList'!$I$2:$I$1500,'1.PrepList'!$J$2:$J$1500,"")&amp;"",""))</f>
        <v/>
      </c>
      <c r="E2631" s="638" t="str">
        <f>IF($C2631="","",IFERROR(_xlfn.XLOOKUP($C2631,'1.PrepList'!$I$2:$I$1500,'1.PrepList'!$N$2:$N$1500,"")&amp;"",""))</f>
        <v/>
      </c>
      <c r="F2631" s="638" t="str">
        <f>IF($C2631="","",IFERROR(_xlfn.XLOOKUP($C2631,'1.PrepList'!$I$2:$I$1500,'1.PrepList'!$K$2:$K$1500,"")&amp;"",""))</f>
        <v/>
      </c>
      <c r="H2631" s="644" t="str">
        <f>IF($C2631="","",IFERROR(IF(_xlfn.XLOOKUP($C2631,tbl_StartedStatus[Bold ID],tbl_StartedStatus[Started])="Started","Yes",IF(_xlfn.XLOOKUP($C2631,tbl_StartedStatus[Bold ID],tbl_StartedStatus[Started])="No Show","No Show","")),""))</f>
        <v/>
      </c>
    </row>
    <row r="2632" spans="1:8" ht="15" customHeight="1" thickBot="1">
      <c r="A2632" s="38" t="str">
        <f>IF($C2632="","",IFERROR(_xlfn.XLOOKUP($C2632,'1.PrepList'!$I$2:$I$1500,'1.PrepList'!$G$2:$G$1500,"")&amp;"",""))</f>
        <v/>
      </c>
      <c r="B2632" s="638" t="str">
        <f>IF($C2632="","",IFERROR(_xlfn.XLOOKUP($C2632,'1.PrepList'!$I$2:$I$1500,'1.PrepList'!$H$2:$H$1500,"")&amp;"",""))</f>
        <v/>
      </c>
      <c r="D2632" s="638" t="str">
        <f>IF($C2632="","",IFERROR(_xlfn.XLOOKUP($C2632,'1.PrepList'!$I$2:$I$1500,'1.PrepList'!$J$2:$J$1500,"")&amp;"",""))</f>
        <v/>
      </c>
      <c r="E2632" s="638" t="str">
        <f>IF($C2632="","",IFERROR(_xlfn.XLOOKUP($C2632,'1.PrepList'!$I$2:$I$1500,'1.PrepList'!$N$2:$N$1500,"")&amp;"",""))</f>
        <v/>
      </c>
      <c r="F2632" s="638" t="str">
        <f>IF($C2632="","",IFERROR(_xlfn.XLOOKUP($C2632,'1.PrepList'!$I$2:$I$1500,'1.PrepList'!$K$2:$K$1500,"")&amp;"",""))</f>
        <v/>
      </c>
      <c r="H2632" s="644" t="str">
        <f>IF($C2632="","",IFERROR(IF(_xlfn.XLOOKUP($C2632,tbl_StartedStatus[Bold ID],tbl_StartedStatus[Started])="Started","Yes",IF(_xlfn.XLOOKUP($C2632,tbl_StartedStatus[Bold ID],tbl_StartedStatus[Started])="No Show","No Show","")),""))</f>
        <v/>
      </c>
    </row>
    <row r="2633" spans="1:8" ht="15" customHeight="1" thickBot="1">
      <c r="A2633" s="38" t="str">
        <f>IF($C2633="","",IFERROR(_xlfn.XLOOKUP($C2633,'1.PrepList'!$I$2:$I$1500,'1.PrepList'!$G$2:$G$1500,"")&amp;"",""))</f>
        <v/>
      </c>
      <c r="B2633" s="638" t="str">
        <f>IF($C2633="","",IFERROR(_xlfn.XLOOKUP($C2633,'1.PrepList'!$I$2:$I$1500,'1.PrepList'!$H$2:$H$1500,"")&amp;"",""))</f>
        <v/>
      </c>
      <c r="D2633" s="638" t="str">
        <f>IF($C2633="","",IFERROR(_xlfn.XLOOKUP($C2633,'1.PrepList'!$I$2:$I$1500,'1.PrepList'!$J$2:$J$1500,"")&amp;"",""))</f>
        <v/>
      </c>
      <c r="E2633" s="638" t="str">
        <f>IF($C2633="","",IFERROR(_xlfn.XLOOKUP($C2633,'1.PrepList'!$I$2:$I$1500,'1.PrepList'!$N$2:$N$1500,"")&amp;"",""))</f>
        <v/>
      </c>
      <c r="F2633" s="638" t="str">
        <f>IF($C2633="","",IFERROR(_xlfn.XLOOKUP($C2633,'1.PrepList'!$I$2:$I$1500,'1.PrepList'!$K$2:$K$1500,"")&amp;"",""))</f>
        <v/>
      </c>
      <c r="H2633" s="644" t="str">
        <f>IF($C2633="","",IFERROR(IF(_xlfn.XLOOKUP($C2633,tbl_StartedStatus[Bold ID],tbl_StartedStatus[Started])="Started","Yes",IF(_xlfn.XLOOKUP($C2633,tbl_StartedStatus[Bold ID],tbl_StartedStatus[Started])="No Show","No Show","")),""))</f>
        <v/>
      </c>
    </row>
    <row r="2634" spans="1:8" ht="15" customHeight="1" thickBot="1">
      <c r="A2634" s="38" t="str">
        <f>IF($C2634="","",IFERROR(_xlfn.XLOOKUP($C2634,'1.PrepList'!$I$2:$I$1500,'1.PrepList'!$G$2:$G$1500,"")&amp;"",""))</f>
        <v/>
      </c>
      <c r="B2634" s="638" t="str">
        <f>IF($C2634="","",IFERROR(_xlfn.XLOOKUP($C2634,'1.PrepList'!$I$2:$I$1500,'1.PrepList'!$H$2:$H$1500,"")&amp;"",""))</f>
        <v/>
      </c>
      <c r="D2634" s="638" t="str">
        <f>IF($C2634="","",IFERROR(_xlfn.XLOOKUP($C2634,'1.PrepList'!$I$2:$I$1500,'1.PrepList'!$J$2:$J$1500,"")&amp;"",""))</f>
        <v/>
      </c>
      <c r="E2634" s="638" t="str">
        <f>IF($C2634="","",IFERROR(_xlfn.XLOOKUP($C2634,'1.PrepList'!$I$2:$I$1500,'1.PrepList'!$N$2:$N$1500,"")&amp;"",""))</f>
        <v/>
      </c>
      <c r="F2634" s="638" t="str">
        <f>IF($C2634="","",IFERROR(_xlfn.XLOOKUP($C2634,'1.PrepList'!$I$2:$I$1500,'1.PrepList'!$K$2:$K$1500,"")&amp;"",""))</f>
        <v/>
      </c>
      <c r="H2634" s="644" t="str">
        <f>IF($C2634="","",IFERROR(IF(_xlfn.XLOOKUP($C2634,tbl_StartedStatus[Bold ID],tbl_StartedStatus[Started])="Started","Yes",IF(_xlfn.XLOOKUP($C2634,tbl_StartedStatus[Bold ID],tbl_StartedStatus[Started])="No Show","No Show","")),""))</f>
        <v/>
      </c>
    </row>
    <row r="2635" spans="1:8" ht="15" customHeight="1" thickBot="1">
      <c r="A2635" s="38" t="str">
        <f>IF($C2635="","",IFERROR(_xlfn.XLOOKUP($C2635,'1.PrepList'!$I$2:$I$1500,'1.PrepList'!$G$2:$G$1500,"")&amp;"",""))</f>
        <v/>
      </c>
      <c r="B2635" s="638" t="str">
        <f>IF($C2635="","",IFERROR(_xlfn.XLOOKUP($C2635,'1.PrepList'!$I$2:$I$1500,'1.PrepList'!$H$2:$H$1500,"")&amp;"",""))</f>
        <v/>
      </c>
      <c r="D2635" s="638" t="str">
        <f>IF($C2635="","",IFERROR(_xlfn.XLOOKUP($C2635,'1.PrepList'!$I$2:$I$1500,'1.PrepList'!$J$2:$J$1500,"")&amp;"",""))</f>
        <v/>
      </c>
      <c r="E2635" s="638" t="str">
        <f>IF($C2635="","",IFERROR(_xlfn.XLOOKUP($C2635,'1.PrepList'!$I$2:$I$1500,'1.PrepList'!$N$2:$N$1500,"")&amp;"",""))</f>
        <v/>
      </c>
      <c r="F2635" s="638" t="str">
        <f>IF($C2635="","",IFERROR(_xlfn.XLOOKUP($C2635,'1.PrepList'!$I$2:$I$1500,'1.PrepList'!$K$2:$K$1500,"")&amp;"",""))</f>
        <v/>
      </c>
      <c r="H2635" s="644" t="str">
        <f>IF($C2635="","",IFERROR(IF(_xlfn.XLOOKUP($C2635,tbl_StartedStatus[Bold ID],tbl_StartedStatus[Started])="Started","Yes",IF(_xlfn.XLOOKUP($C2635,tbl_StartedStatus[Bold ID],tbl_StartedStatus[Started])="No Show","No Show","")),""))</f>
        <v/>
      </c>
    </row>
    <row r="2636" spans="1:8" ht="15" customHeight="1" thickBot="1">
      <c r="A2636" s="38" t="str">
        <f>IF($C2636="","",IFERROR(_xlfn.XLOOKUP($C2636,'1.PrepList'!$I$2:$I$1500,'1.PrepList'!$G$2:$G$1500,"")&amp;"",""))</f>
        <v/>
      </c>
      <c r="B2636" s="638" t="str">
        <f>IF($C2636="","",IFERROR(_xlfn.XLOOKUP($C2636,'1.PrepList'!$I$2:$I$1500,'1.PrepList'!$H$2:$H$1500,"")&amp;"",""))</f>
        <v/>
      </c>
      <c r="D2636" s="638" t="str">
        <f>IF($C2636="","",IFERROR(_xlfn.XLOOKUP($C2636,'1.PrepList'!$I$2:$I$1500,'1.PrepList'!$J$2:$J$1500,"")&amp;"",""))</f>
        <v/>
      </c>
      <c r="E2636" s="638" t="str">
        <f>IF($C2636="","",IFERROR(_xlfn.XLOOKUP($C2636,'1.PrepList'!$I$2:$I$1500,'1.PrepList'!$N$2:$N$1500,"")&amp;"",""))</f>
        <v/>
      </c>
      <c r="F2636" s="638" t="str">
        <f>IF($C2636="","",IFERROR(_xlfn.XLOOKUP($C2636,'1.PrepList'!$I$2:$I$1500,'1.PrepList'!$K$2:$K$1500,"")&amp;"",""))</f>
        <v/>
      </c>
      <c r="H2636" s="644" t="str">
        <f>IF($C2636="","",IFERROR(IF(_xlfn.XLOOKUP($C2636,tbl_StartedStatus[Bold ID],tbl_StartedStatus[Started])="Started","Yes",IF(_xlfn.XLOOKUP($C2636,tbl_StartedStatus[Bold ID],tbl_StartedStatus[Started])="No Show","No Show","")),""))</f>
        <v/>
      </c>
    </row>
    <row r="2637" spans="1:8" ht="15" customHeight="1" thickBot="1">
      <c r="A2637" s="38" t="str">
        <f>IF($C2637="","",IFERROR(_xlfn.XLOOKUP($C2637,'1.PrepList'!$I$2:$I$1500,'1.PrepList'!$G$2:$G$1500,"")&amp;"",""))</f>
        <v/>
      </c>
      <c r="B2637" s="638" t="str">
        <f>IF($C2637="","",IFERROR(_xlfn.XLOOKUP($C2637,'1.PrepList'!$I$2:$I$1500,'1.PrepList'!$H$2:$H$1500,"")&amp;"",""))</f>
        <v/>
      </c>
      <c r="D2637" s="638" t="str">
        <f>IF($C2637="","",IFERROR(_xlfn.XLOOKUP($C2637,'1.PrepList'!$I$2:$I$1500,'1.PrepList'!$J$2:$J$1500,"")&amp;"",""))</f>
        <v/>
      </c>
      <c r="E2637" s="638" t="str">
        <f>IF($C2637="","",IFERROR(_xlfn.XLOOKUP($C2637,'1.PrepList'!$I$2:$I$1500,'1.PrepList'!$N$2:$N$1500,"")&amp;"",""))</f>
        <v/>
      </c>
      <c r="F2637" s="638" t="str">
        <f>IF($C2637="","",IFERROR(_xlfn.XLOOKUP($C2637,'1.PrepList'!$I$2:$I$1500,'1.PrepList'!$K$2:$K$1500,"")&amp;"",""))</f>
        <v/>
      </c>
      <c r="H2637" s="644" t="str">
        <f>IF($C2637="","",IFERROR(IF(_xlfn.XLOOKUP($C2637,tbl_StartedStatus[Bold ID],tbl_StartedStatus[Started])="Started","Yes",IF(_xlfn.XLOOKUP($C2637,tbl_StartedStatus[Bold ID],tbl_StartedStatus[Started])="No Show","No Show","")),""))</f>
        <v/>
      </c>
    </row>
    <row r="2638" spans="1:8" ht="15" customHeight="1" thickBot="1">
      <c r="A2638" s="38" t="str">
        <f>IF($C2638="","",IFERROR(_xlfn.XLOOKUP($C2638,'1.PrepList'!$I$2:$I$1500,'1.PrepList'!$G$2:$G$1500,"")&amp;"",""))</f>
        <v/>
      </c>
      <c r="B2638" s="638" t="str">
        <f>IF($C2638="","",IFERROR(_xlfn.XLOOKUP($C2638,'1.PrepList'!$I$2:$I$1500,'1.PrepList'!$H$2:$H$1500,"")&amp;"",""))</f>
        <v/>
      </c>
      <c r="D2638" s="638" t="str">
        <f>IF($C2638="","",IFERROR(_xlfn.XLOOKUP($C2638,'1.PrepList'!$I$2:$I$1500,'1.PrepList'!$J$2:$J$1500,"")&amp;"",""))</f>
        <v/>
      </c>
      <c r="E2638" s="638" t="str">
        <f>IF($C2638="","",IFERROR(_xlfn.XLOOKUP($C2638,'1.PrepList'!$I$2:$I$1500,'1.PrepList'!$N$2:$N$1500,"")&amp;"",""))</f>
        <v/>
      </c>
      <c r="F2638" s="638" t="str">
        <f>IF($C2638="","",IFERROR(_xlfn.XLOOKUP($C2638,'1.PrepList'!$I$2:$I$1500,'1.PrepList'!$K$2:$K$1500,"")&amp;"",""))</f>
        <v/>
      </c>
      <c r="H2638" s="644" t="str">
        <f>IF($C2638="","",IFERROR(IF(_xlfn.XLOOKUP($C2638,tbl_StartedStatus[Bold ID],tbl_StartedStatus[Started])="Started","Yes",IF(_xlfn.XLOOKUP($C2638,tbl_StartedStatus[Bold ID],tbl_StartedStatus[Started])="No Show","No Show","")),""))</f>
        <v/>
      </c>
    </row>
    <row r="2639" spans="1:8" ht="15" customHeight="1" thickBot="1">
      <c r="A2639" s="38" t="str">
        <f>IF($C2639="","",IFERROR(_xlfn.XLOOKUP($C2639,'1.PrepList'!$I$2:$I$1500,'1.PrepList'!$G$2:$G$1500,"")&amp;"",""))</f>
        <v/>
      </c>
      <c r="B2639" s="638" t="str">
        <f>IF($C2639="","",IFERROR(_xlfn.XLOOKUP($C2639,'1.PrepList'!$I$2:$I$1500,'1.PrepList'!$H$2:$H$1500,"")&amp;"",""))</f>
        <v/>
      </c>
      <c r="D2639" s="638" t="str">
        <f>IF($C2639="","",IFERROR(_xlfn.XLOOKUP($C2639,'1.PrepList'!$I$2:$I$1500,'1.PrepList'!$J$2:$J$1500,"")&amp;"",""))</f>
        <v/>
      </c>
      <c r="E2639" s="638" t="str">
        <f>IF($C2639="","",IFERROR(_xlfn.XLOOKUP($C2639,'1.PrepList'!$I$2:$I$1500,'1.PrepList'!$N$2:$N$1500,"")&amp;"",""))</f>
        <v/>
      </c>
      <c r="F2639" s="638" t="str">
        <f>IF($C2639="","",IFERROR(_xlfn.XLOOKUP($C2639,'1.PrepList'!$I$2:$I$1500,'1.PrepList'!$K$2:$K$1500,"")&amp;"",""))</f>
        <v/>
      </c>
      <c r="H2639" s="644" t="str">
        <f>IF($C2639="","",IFERROR(IF(_xlfn.XLOOKUP($C2639,tbl_StartedStatus[Bold ID],tbl_StartedStatus[Started])="Started","Yes",IF(_xlfn.XLOOKUP($C2639,tbl_StartedStatus[Bold ID],tbl_StartedStatus[Started])="No Show","No Show","")),""))</f>
        <v/>
      </c>
    </row>
    <row r="2640" spans="1:8" ht="15" customHeight="1" thickBot="1">
      <c r="A2640" s="38" t="str">
        <f>IF($C2640="","",IFERROR(_xlfn.XLOOKUP($C2640,'1.PrepList'!$I$2:$I$1500,'1.PrepList'!$G$2:$G$1500,"")&amp;"",""))</f>
        <v/>
      </c>
      <c r="B2640" s="638" t="str">
        <f>IF($C2640="","",IFERROR(_xlfn.XLOOKUP($C2640,'1.PrepList'!$I$2:$I$1500,'1.PrepList'!$H$2:$H$1500,"")&amp;"",""))</f>
        <v/>
      </c>
      <c r="D2640" s="638" t="str">
        <f>IF($C2640="","",IFERROR(_xlfn.XLOOKUP($C2640,'1.PrepList'!$I$2:$I$1500,'1.PrepList'!$J$2:$J$1500,"")&amp;"",""))</f>
        <v/>
      </c>
      <c r="E2640" s="638" t="str">
        <f>IF($C2640="","",IFERROR(_xlfn.XLOOKUP($C2640,'1.PrepList'!$I$2:$I$1500,'1.PrepList'!$N$2:$N$1500,"")&amp;"",""))</f>
        <v/>
      </c>
      <c r="F2640" s="638" t="str">
        <f>IF($C2640="","",IFERROR(_xlfn.XLOOKUP($C2640,'1.PrepList'!$I$2:$I$1500,'1.PrepList'!$K$2:$K$1500,"")&amp;"",""))</f>
        <v/>
      </c>
      <c r="H2640" s="644" t="str">
        <f>IF($C2640="","",IFERROR(IF(_xlfn.XLOOKUP($C2640,tbl_StartedStatus[Bold ID],tbl_StartedStatus[Started])="Started","Yes",IF(_xlfn.XLOOKUP($C2640,tbl_StartedStatus[Bold ID],tbl_StartedStatus[Started])="No Show","No Show","")),""))</f>
        <v/>
      </c>
    </row>
    <row r="2641" spans="1:8" ht="15" customHeight="1" thickBot="1">
      <c r="A2641" s="38" t="str">
        <f>IF($C2641="","",IFERROR(_xlfn.XLOOKUP($C2641,'1.PrepList'!$I$2:$I$1500,'1.PrepList'!$G$2:$G$1500,"")&amp;"",""))</f>
        <v/>
      </c>
      <c r="B2641" s="638" t="str">
        <f>IF($C2641="","",IFERROR(_xlfn.XLOOKUP($C2641,'1.PrepList'!$I$2:$I$1500,'1.PrepList'!$H$2:$H$1500,"")&amp;"",""))</f>
        <v/>
      </c>
      <c r="D2641" s="638" t="str">
        <f>IF($C2641="","",IFERROR(_xlfn.XLOOKUP($C2641,'1.PrepList'!$I$2:$I$1500,'1.PrepList'!$J$2:$J$1500,"")&amp;"",""))</f>
        <v/>
      </c>
      <c r="E2641" s="638" t="str">
        <f>IF($C2641="","",IFERROR(_xlfn.XLOOKUP($C2641,'1.PrepList'!$I$2:$I$1500,'1.PrepList'!$N$2:$N$1500,"")&amp;"",""))</f>
        <v/>
      </c>
      <c r="F2641" s="638" t="str">
        <f>IF($C2641="","",IFERROR(_xlfn.XLOOKUP($C2641,'1.PrepList'!$I$2:$I$1500,'1.PrepList'!$K$2:$K$1500,"")&amp;"",""))</f>
        <v/>
      </c>
      <c r="H2641" s="644" t="str">
        <f>IF($C2641="","",IFERROR(IF(_xlfn.XLOOKUP($C2641,tbl_StartedStatus[Bold ID],tbl_StartedStatus[Started])="Started","Yes",IF(_xlfn.XLOOKUP($C2641,tbl_StartedStatus[Bold ID],tbl_StartedStatus[Started])="No Show","No Show","")),""))</f>
        <v/>
      </c>
    </row>
    <row r="2642" spans="1:8" ht="15" customHeight="1" thickBot="1">
      <c r="A2642" s="38" t="str">
        <f>IF($C2642="","",IFERROR(_xlfn.XLOOKUP($C2642,'1.PrepList'!$I$2:$I$1500,'1.PrepList'!$G$2:$G$1500,"")&amp;"",""))</f>
        <v/>
      </c>
      <c r="B2642" s="638" t="str">
        <f>IF($C2642="","",IFERROR(_xlfn.XLOOKUP($C2642,'1.PrepList'!$I$2:$I$1500,'1.PrepList'!$H$2:$H$1500,"")&amp;"",""))</f>
        <v/>
      </c>
      <c r="D2642" s="638" t="str">
        <f>IF($C2642="","",IFERROR(_xlfn.XLOOKUP($C2642,'1.PrepList'!$I$2:$I$1500,'1.PrepList'!$J$2:$J$1500,"")&amp;"",""))</f>
        <v/>
      </c>
      <c r="E2642" s="638" t="str">
        <f>IF($C2642="","",IFERROR(_xlfn.XLOOKUP($C2642,'1.PrepList'!$I$2:$I$1500,'1.PrepList'!$N$2:$N$1500,"")&amp;"",""))</f>
        <v/>
      </c>
      <c r="F2642" s="638" t="str">
        <f>IF($C2642="","",IFERROR(_xlfn.XLOOKUP($C2642,'1.PrepList'!$I$2:$I$1500,'1.PrepList'!$K$2:$K$1500,"")&amp;"",""))</f>
        <v/>
      </c>
      <c r="H2642" s="644" t="str">
        <f>IF($C2642="","",IFERROR(IF(_xlfn.XLOOKUP($C2642,tbl_StartedStatus[Bold ID],tbl_StartedStatus[Started])="Started","Yes",IF(_xlfn.XLOOKUP($C2642,tbl_StartedStatus[Bold ID],tbl_StartedStatus[Started])="No Show","No Show","")),""))</f>
        <v/>
      </c>
    </row>
    <row r="2643" spans="1:8" ht="15" customHeight="1" thickBot="1">
      <c r="A2643" s="38" t="str">
        <f>IF($C2643="","",IFERROR(_xlfn.XLOOKUP($C2643,'1.PrepList'!$I$2:$I$1500,'1.PrepList'!$G$2:$G$1500,"")&amp;"",""))</f>
        <v/>
      </c>
      <c r="B2643" s="638" t="str">
        <f>IF($C2643="","",IFERROR(_xlfn.XLOOKUP($C2643,'1.PrepList'!$I$2:$I$1500,'1.PrepList'!$H$2:$H$1500,"")&amp;"",""))</f>
        <v/>
      </c>
      <c r="D2643" s="638" t="str">
        <f>IF($C2643="","",IFERROR(_xlfn.XLOOKUP($C2643,'1.PrepList'!$I$2:$I$1500,'1.PrepList'!$J$2:$J$1500,"")&amp;"",""))</f>
        <v/>
      </c>
      <c r="E2643" s="638" t="str">
        <f>IF($C2643="","",IFERROR(_xlfn.XLOOKUP($C2643,'1.PrepList'!$I$2:$I$1500,'1.PrepList'!$N$2:$N$1500,"")&amp;"",""))</f>
        <v/>
      </c>
      <c r="F2643" s="638" t="str">
        <f>IF($C2643="","",IFERROR(_xlfn.XLOOKUP($C2643,'1.PrepList'!$I$2:$I$1500,'1.PrepList'!$K$2:$K$1500,"")&amp;"",""))</f>
        <v/>
      </c>
      <c r="H2643" s="644" t="str">
        <f>IF($C2643="","",IFERROR(IF(_xlfn.XLOOKUP($C2643,tbl_StartedStatus[Bold ID],tbl_StartedStatus[Started])="Started","Yes",IF(_xlfn.XLOOKUP($C2643,tbl_StartedStatus[Bold ID],tbl_StartedStatus[Started])="No Show","No Show","")),""))</f>
        <v/>
      </c>
    </row>
    <row r="2644" spans="1:8" ht="15" customHeight="1" thickBot="1">
      <c r="A2644" s="38" t="str">
        <f>IF($C2644="","",IFERROR(_xlfn.XLOOKUP($C2644,'1.PrepList'!$I$2:$I$1500,'1.PrepList'!$G$2:$G$1500,"")&amp;"",""))</f>
        <v/>
      </c>
      <c r="B2644" s="638" t="str">
        <f>IF($C2644="","",IFERROR(_xlfn.XLOOKUP($C2644,'1.PrepList'!$I$2:$I$1500,'1.PrepList'!$H$2:$H$1500,"")&amp;"",""))</f>
        <v/>
      </c>
      <c r="D2644" s="638" t="str">
        <f>IF($C2644="","",IFERROR(_xlfn.XLOOKUP($C2644,'1.PrepList'!$I$2:$I$1500,'1.PrepList'!$J$2:$J$1500,"")&amp;"",""))</f>
        <v/>
      </c>
      <c r="E2644" s="638" t="str">
        <f>IF($C2644="","",IFERROR(_xlfn.XLOOKUP($C2644,'1.PrepList'!$I$2:$I$1500,'1.PrepList'!$N$2:$N$1500,"")&amp;"",""))</f>
        <v/>
      </c>
      <c r="F2644" s="638" t="str">
        <f>IF($C2644="","",IFERROR(_xlfn.XLOOKUP($C2644,'1.PrepList'!$I$2:$I$1500,'1.PrepList'!$K$2:$K$1500,"")&amp;"",""))</f>
        <v/>
      </c>
      <c r="H2644" s="644" t="str">
        <f>IF($C2644="","",IFERROR(IF(_xlfn.XLOOKUP($C2644,tbl_StartedStatus[Bold ID],tbl_StartedStatus[Started])="Started","Yes",IF(_xlfn.XLOOKUP($C2644,tbl_StartedStatus[Bold ID],tbl_StartedStatus[Started])="No Show","No Show","")),""))</f>
        <v/>
      </c>
    </row>
    <row r="2645" spans="1:8" ht="15" customHeight="1" thickBot="1">
      <c r="A2645" s="38" t="str">
        <f>IF($C2645="","",IFERROR(_xlfn.XLOOKUP($C2645,'1.PrepList'!$I$2:$I$1500,'1.PrepList'!$G$2:$G$1500,"")&amp;"",""))</f>
        <v/>
      </c>
      <c r="B2645" s="638" t="str">
        <f>IF($C2645="","",IFERROR(_xlfn.XLOOKUP($C2645,'1.PrepList'!$I$2:$I$1500,'1.PrepList'!$H$2:$H$1500,"")&amp;"",""))</f>
        <v/>
      </c>
      <c r="D2645" s="638" t="str">
        <f>IF($C2645="","",IFERROR(_xlfn.XLOOKUP($C2645,'1.PrepList'!$I$2:$I$1500,'1.PrepList'!$J$2:$J$1500,"")&amp;"",""))</f>
        <v/>
      </c>
      <c r="E2645" s="638" t="str">
        <f>IF($C2645="","",IFERROR(_xlfn.XLOOKUP($C2645,'1.PrepList'!$I$2:$I$1500,'1.PrepList'!$N$2:$N$1500,"")&amp;"",""))</f>
        <v/>
      </c>
      <c r="F2645" s="638" t="str">
        <f>IF($C2645="","",IFERROR(_xlfn.XLOOKUP($C2645,'1.PrepList'!$I$2:$I$1500,'1.PrepList'!$K$2:$K$1500,"")&amp;"",""))</f>
        <v/>
      </c>
      <c r="H2645" s="644" t="str">
        <f>IF($C2645="","",IFERROR(IF(_xlfn.XLOOKUP($C2645,tbl_StartedStatus[Bold ID],tbl_StartedStatus[Started])="Started","Yes",IF(_xlfn.XLOOKUP($C2645,tbl_StartedStatus[Bold ID],tbl_StartedStatus[Started])="No Show","No Show","")),""))</f>
        <v/>
      </c>
    </row>
    <row r="2646" spans="1:8" ht="15" customHeight="1" thickBot="1">
      <c r="A2646" s="38" t="str">
        <f>IF($C2646="","",IFERROR(_xlfn.XLOOKUP($C2646,'1.PrepList'!$I$2:$I$1500,'1.PrepList'!$G$2:$G$1500,"")&amp;"",""))</f>
        <v/>
      </c>
      <c r="B2646" s="638" t="str">
        <f>IF($C2646="","",IFERROR(_xlfn.XLOOKUP($C2646,'1.PrepList'!$I$2:$I$1500,'1.PrepList'!$H$2:$H$1500,"")&amp;"",""))</f>
        <v/>
      </c>
      <c r="D2646" s="638" t="str">
        <f>IF($C2646="","",IFERROR(_xlfn.XLOOKUP($C2646,'1.PrepList'!$I$2:$I$1500,'1.PrepList'!$J$2:$J$1500,"")&amp;"",""))</f>
        <v/>
      </c>
      <c r="E2646" s="638" t="str">
        <f>IF($C2646="","",IFERROR(_xlfn.XLOOKUP($C2646,'1.PrepList'!$I$2:$I$1500,'1.PrepList'!$N$2:$N$1500,"")&amp;"",""))</f>
        <v/>
      </c>
      <c r="F2646" s="638" t="str">
        <f>IF($C2646="","",IFERROR(_xlfn.XLOOKUP($C2646,'1.PrepList'!$I$2:$I$1500,'1.PrepList'!$K$2:$K$1500,"")&amp;"",""))</f>
        <v/>
      </c>
      <c r="H2646" s="644" t="str">
        <f>IF($C2646="","",IFERROR(IF(_xlfn.XLOOKUP($C2646,tbl_StartedStatus[Bold ID],tbl_StartedStatus[Started])="Started","Yes",IF(_xlfn.XLOOKUP($C2646,tbl_StartedStatus[Bold ID],tbl_StartedStatus[Started])="No Show","No Show","")),""))</f>
        <v/>
      </c>
    </row>
    <row r="2647" spans="1:8" ht="15" customHeight="1" thickBot="1">
      <c r="A2647" s="38" t="str">
        <f>IF($C2647="","",IFERROR(_xlfn.XLOOKUP($C2647,'1.PrepList'!$I$2:$I$1500,'1.PrepList'!$G$2:$G$1500,"")&amp;"",""))</f>
        <v/>
      </c>
      <c r="B2647" s="638" t="str">
        <f>IF($C2647="","",IFERROR(_xlfn.XLOOKUP($C2647,'1.PrepList'!$I$2:$I$1500,'1.PrepList'!$H$2:$H$1500,"")&amp;"",""))</f>
        <v/>
      </c>
      <c r="D2647" s="638" t="str">
        <f>IF($C2647="","",IFERROR(_xlfn.XLOOKUP($C2647,'1.PrepList'!$I$2:$I$1500,'1.PrepList'!$J$2:$J$1500,"")&amp;"",""))</f>
        <v/>
      </c>
      <c r="E2647" s="638" t="str">
        <f>IF($C2647="","",IFERROR(_xlfn.XLOOKUP($C2647,'1.PrepList'!$I$2:$I$1500,'1.PrepList'!$N$2:$N$1500,"")&amp;"",""))</f>
        <v/>
      </c>
      <c r="F2647" s="638" t="str">
        <f>IF($C2647="","",IFERROR(_xlfn.XLOOKUP($C2647,'1.PrepList'!$I$2:$I$1500,'1.PrepList'!$K$2:$K$1500,"")&amp;"",""))</f>
        <v/>
      </c>
      <c r="H2647" s="644" t="str">
        <f>IF($C2647="","",IFERROR(IF(_xlfn.XLOOKUP($C2647,tbl_StartedStatus[Bold ID],tbl_StartedStatus[Started])="Started","Yes",IF(_xlfn.XLOOKUP($C2647,tbl_StartedStatus[Bold ID],tbl_StartedStatus[Started])="No Show","No Show","")),""))</f>
        <v/>
      </c>
    </row>
    <row r="2648" spans="1:8" ht="15" customHeight="1" thickBot="1">
      <c r="A2648" s="38" t="str">
        <f>IF($C2648="","",IFERROR(_xlfn.XLOOKUP($C2648,'1.PrepList'!$I$2:$I$1500,'1.PrepList'!$G$2:$G$1500,"")&amp;"",""))</f>
        <v/>
      </c>
      <c r="B2648" s="638" t="str">
        <f>IF($C2648="","",IFERROR(_xlfn.XLOOKUP($C2648,'1.PrepList'!$I$2:$I$1500,'1.PrepList'!$H$2:$H$1500,"")&amp;"",""))</f>
        <v/>
      </c>
      <c r="D2648" s="638" t="str">
        <f>IF($C2648="","",IFERROR(_xlfn.XLOOKUP($C2648,'1.PrepList'!$I$2:$I$1500,'1.PrepList'!$J$2:$J$1500,"")&amp;"",""))</f>
        <v/>
      </c>
      <c r="E2648" s="638" t="str">
        <f>IF($C2648="","",IFERROR(_xlfn.XLOOKUP($C2648,'1.PrepList'!$I$2:$I$1500,'1.PrepList'!$N$2:$N$1500,"")&amp;"",""))</f>
        <v/>
      </c>
      <c r="F2648" s="638" t="str">
        <f>IF($C2648="","",IFERROR(_xlfn.XLOOKUP($C2648,'1.PrepList'!$I$2:$I$1500,'1.PrepList'!$K$2:$K$1500,"")&amp;"",""))</f>
        <v/>
      </c>
      <c r="H2648" s="644" t="str">
        <f>IF($C2648="","",IFERROR(IF(_xlfn.XLOOKUP($C2648,tbl_StartedStatus[Bold ID],tbl_StartedStatus[Started])="Started","Yes",IF(_xlfn.XLOOKUP($C2648,tbl_StartedStatus[Bold ID],tbl_StartedStatus[Started])="No Show","No Show","")),""))</f>
        <v/>
      </c>
    </row>
    <row r="2649" spans="1:8" ht="15" customHeight="1" thickBot="1">
      <c r="A2649" s="38" t="str">
        <f>IF($C2649="","",IFERROR(_xlfn.XLOOKUP($C2649,'1.PrepList'!$I$2:$I$1500,'1.PrepList'!$G$2:$G$1500,"")&amp;"",""))</f>
        <v/>
      </c>
      <c r="B2649" s="638" t="str">
        <f>IF($C2649="","",IFERROR(_xlfn.XLOOKUP($C2649,'1.PrepList'!$I$2:$I$1500,'1.PrepList'!$H$2:$H$1500,"")&amp;"",""))</f>
        <v/>
      </c>
      <c r="D2649" s="638" t="str">
        <f>IF($C2649="","",IFERROR(_xlfn.XLOOKUP($C2649,'1.PrepList'!$I$2:$I$1500,'1.PrepList'!$J$2:$J$1500,"")&amp;"",""))</f>
        <v/>
      </c>
      <c r="E2649" s="638" t="str">
        <f>IF($C2649="","",IFERROR(_xlfn.XLOOKUP($C2649,'1.PrepList'!$I$2:$I$1500,'1.PrepList'!$N$2:$N$1500,"")&amp;"",""))</f>
        <v/>
      </c>
      <c r="F2649" s="638" t="str">
        <f>IF($C2649="","",IFERROR(_xlfn.XLOOKUP($C2649,'1.PrepList'!$I$2:$I$1500,'1.PrepList'!$K$2:$K$1500,"")&amp;"",""))</f>
        <v/>
      </c>
      <c r="H2649" s="644" t="str">
        <f>IF($C2649="","",IFERROR(IF(_xlfn.XLOOKUP($C2649,tbl_StartedStatus[Bold ID],tbl_StartedStatus[Started])="Started","Yes",IF(_xlfn.XLOOKUP($C2649,tbl_StartedStatus[Bold ID],tbl_StartedStatus[Started])="No Show","No Show","")),""))</f>
        <v/>
      </c>
    </row>
    <row r="2650" spans="1:8" ht="15" customHeight="1" thickBot="1">
      <c r="A2650" s="38" t="str">
        <f>IF($C2650="","",IFERROR(_xlfn.XLOOKUP($C2650,'1.PrepList'!$I$2:$I$1500,'1.PrepList'!$G$2:$G$1500,"")&amp;"",""))</f>
        <v/>
      </c>
      <c r="B2650" s="638" t="str">
        <f>IF($C2650="","",IFERROR(_xlfn.XLOOKUP($C2650,'1.PrepList'!$I$2:$I$1500,'1.PrepList'!$H$2:$H$1500,"")&amp;"",""))</f>
        <v/>
      </c>
      <c r="D2650" s="638" t="str">
        <f>IF($C2650="","",IFERROR(_xlfn.XLOOKUP($C2650,'1.PrepList'!$I$2:$I$1500,'1.PrepList'!$J$2:$J$1500,"")&amp;"",""))</f>
        <v/>
      </c>
      <c r="E2650" s="638" t="str">
        <f>IF($C2650="","",IFERROR(_xlfn.XLOOKUP($C2650,'1.PrepList'!$I$2:$I$1500,'1.PrepList'!$N$2:$N$1500,"")&amp;"",""))</f>
        <v/>
      </c>
      <c r="F2650" s="638" t="str">
        <f>IF($C2650="","",IFERROR(_xlfn.XLOOKUP($C2650,'1.PrepList'!$I$2:$I$1500,'1.PrepList'!$K$2:$K$1500,"")&amp;"",""))</f>
        <v/>
      </c>
      <c r="H2650" s="644" t="str">
        <f>IF($C2650="","",IFERROR(IF(_xlfn.XLOOKUP($C2650,tbl_StartedStatus[Bold ID],tbl_StartedStatus[Started])="Started","Yes",IF(_xlfn.XLOOKUP($C2650,tbl_StartedStatus[Bold ID],tbl_StartedStatus[Started])="No Show","No Show","")),""))</f>
        <v/>
      </c>
    </row>
    <row r="2651" spans="1:8" ht="15" customHeight="1" thickBot="1">
      <c r="A2651" s="38" t="str">
        <f>IF($C2651="","",IFERROR(_xlfn.XLOOKUP($C2651,'1.PrepList'!$I$2:$I$1500,'1.PrepList'!$G$2:$G$1500,"")&amp;"",""))</f>
        <v/>
      </c>
      <c r="B2651" s="638" t="str">
        <f>IF($C2651="","",IFERROR(_xlfn.XLOOKUP($C2651,'1.PrepList'!$I$2:$I$1500,'1.PrepList'!$H$2:$H$1500,"")&amp;"",""))</f>
        <v/>
      </c>
      <c r="D2651" s="638" t="str">
        <f>IF($C2651="","",IFERROR(_xlfn.XLOOKUP($C2651,'1.PrepList'!$I$2:$I$1500,'1.PrepList'!$J$2:$J$1500,"")&amp;"",""))</f>
        <v/>
      </c>
      <c r="E2651" s="638" t="str">
        <f>IF($C2651="","",IFERROR(_xlfn.XLOOKUP($C2651,'1.PrepList'!$I$2:$I$1500,'1.PrepList'!$N$2:$N$1500,"")&amp;"",""))</f>
        <v/>
      </c>
      <c r="F2651" s="638" t="str">
        <f>IF($C2651="","",IFERROR(_xlfn.XLOOKUP($C2651,'1.PrepList'!$I$2:$I$1500,'1.PrepList'!$K$2:$K$1500,"")&amp;"",""))</f>
        <v/>
      </c>
      <c r="H2651" s="644" t="str">
        <f>IF($C2651="","",IFERROR(IF(_xlfn.XLOOKUP($C2651,tbl_StartedStatus[Bold ID],tbl_StartedStatus[Started])="Started","Yes",IF(_xlfn.XLOOKUP($C2651,tbl_StartedStatus[Bold ID],tbl_StartedStatus[Started])="No Show","No Show","")),""))</f>
        <v/>
      </c>
    </row>
    <row r="2652" spans="1:8" ht="15" customHeight="1" thickBot="1">
      <c r="A2652" s="38" t="str">
        <f>IF($C2652="","",IFERROR(_xlfn.XLOOKUP($C2652,'1.PrepList'!$I$2:$I$1500,'1.PrepList'!$G$2:$G$1500,"")&amp;"",""))</f>
        <v/>
      </c>
      <c r="B2652" s="638" t="str">
        <f>IF($C2652="","",IFERROR(_xlfn.XLOOKUP($C2652,'1.PrepList'!$I$2:$I$1500,'1.PrepList'!$H$2:$H$1500,"")&amp;"",""))</f>
        <v/>
      </c>
      <c r="D2652" s="638" t="str">
        <f>IF($C2652="","",IFERROR(_xlfn.XLOOKUP($C2652,'1.PrepList'!$I$2:$I$1500,'1.PrepList'!$J$2:$J$1500,"")&amp;"",""))</f>
        <v/>
      </c>
      <c r="E2652" s="638" t="str">
        <f>IF($C2652="","",IFERROR(_xlfn.XLOOKUP($C2652,'1.PrepList'!$I$2:$I$1500,'1.PrepList'!$N$2:$N$1500,"")&amp;"",""))</f>
        <v/>
      </c>
      <c r="F2652" s="638" t="str">
        <f>IF($C2652="","",IFERROR(_xlfn.XLOOKUP($C2652,'1.PrepList'!$I$2:$I$1500,'1.PrepList'!$K$2:$K$1500,"")&amp;"",""))</f>
        <v/>
      </c>
      <c r="H2652" s="644" t="str">
        <f>IF($C2652="","",IFERROR(IF(_xlfn.XLOOKUP($C2652,tbl_StartedStatus[Bold ID],tbl_StartedStatus[Started])="Started","Yes",IF(_xlfn.XLOOKUP($C2652,tbl_StartedStatus[Bold ID],tbl_StartedStatus[Started])="No Show","No Show","")),""))</f>
        <v/>
      </c>
    </row>
    <row r="2653" spans="1:8" ht="15" customHeight="1" thickBot="1">
      <c r="A2653" s="38" t="str">
        <f>IF($C2653="","",IFERROR(_xlfn.XLOOKUP($C2653,'1.PrepList'!$I$2:$I$1500,'1.PrepList'!$G$2:$G$1500,"")&amp;"",""))</f>
        <v/>
      </c>
      <c r="B2653" s="638" t="str">
        <f>IF($C2653="","",IFERROR(_xlfn.XLOOKUP($C2653,'1.PrepList'!$I$2:$I$1500,'1.PrepList'!$H$2:$H$1500,"")&amp;"",""))</f>
        <v/>
      </c>
      <c r="D2653" s="638" t="str">
        <f>IF($C2653="","",IFERROR(_xlfn.XLOOKUP($C2653,'1.PrepList'!$I$2:$I$1500,'1.PrepList'!$J$2:$J$1500,"")&amp;"",""))</f>
        <v/>
      </c>
      <c r="E2653" s="638" t="str">
        <f>IF($C2653="","",IFERROR(_xlfn.XLOOKUP($C2653,'1.PrepList'!$I$2:$I$1500,'1.PrepList'!$N$2:$N$1500,"")&amp;"",""))</f>
        <v/>
      </c>
      <c r="F2653" s="638" t="str">
        <f>IF($C2653="","",IFERROR(_xlfn.XLOOKUP($C2653,'1.PrepList'!$I$2:$I$1500,'1.PrepList'!$K$2:$K$1500,"")&amp;"",""))</f>
        <v/>
      </c>
      <c r="H2653" s="644" t="str">
        <f>IF($C2653="","",IFERROR(IF(_xlfn.XLOOKUP($C2653,tbl_StartedStatus[Bold ID],tbl_StartedStatus[Started])="Started","Yes",IF(_xlfn.XLOOKUP($C2653,tbl_StartedStatus[Bold ID],tbl_StartedStatus[Started])="No Show","No Show","")),""))</f>
        <v/>
      </c>
    </row>
    <row r="2654" spans="1:8" ht="15" customHeight="1" thickBot="1">
      <c r="A2654" s="38" t="str">
        <f>IF($C2654="","",IFERROR(_xlfn.XLOOKUP($C2654,'1.PrepList'!$I$2:$I$1500,'1.PrepList'!$G$2:$G$1500,"")&amp;"",""))</f>
        <v/>
      </c>
      <c r="B2654" s="638" t="str">
        <f>IF($C2654="","",IFERROR(_xlfn.XLOOKUP($C2654,'1.PrepList'!$I$2:$I$1500,'1.PrepList'!$H$2:$H$1500,"")&amp;"",""))</f>
        <v/>
      </c>
      <c r="D2654" s="638" t="str">
        <f>IF($C2654="","",IFERROR(_xlfn.XLOOKUP($C2654,'1.PrepList'!$I$2:$I$1500,'1.PrepList'!$J$2:$J$1500,"")&amp;"",""))</f>
        <v/>
      </c>
      <c r="E2654" s="638" t="str">
        <f>IF($C2654="","",IFERROR(_xlfn.XLOOKUP($C2654,'1.PrepList'!$I$2:$I$1500,'1.PrepList'!$N$2:$N$1500,"")&amp;"",""))</f>
        <v/>
      </c>
      <c r="F2654" s="638" t="str">
        <f>IF($C2654="","",IFERROR(_xlfn.XLOOKUP($C2654,'1.PrepList'!$I$2:$I$1500,'1.PrepList'!$K$2:$K$1500,"")&amp;"",""))</f>
        <v/>
      </c>
      <c r="H2654" s="644" t="str">
        <f>IF($C2654="","",IFERROR(IF(_xlfn.XLOOKUP($C2654,tbl_StartedStatus[Bold ID],tbl_StartedStatus[Started])="Started","Yes",IF(_xlfn.XLOOKUP($C2654,tbl_StartedStatus[Bold ID],tbl_StartedStatus[Started])="No Show","No Show","")),""))</f>
        <v/>
      </c>
    </row>
    <row r="2655" spans="1:8" ht="15" customHeight="1" thickBot="1">
      <c r="A2655" s="38" t="str">
        <f>IF($C2655="","",IFERROR(_xlfn.XLOOKUP($C2655,'1.PrepList'!$I$2:$I$1500,'1.PrepList'!$G$2:$G$1500,"")&amp;"",""))</f>
        <v/>
      </c>
      <c r="B2655" s="638" t="str">
        <f>IF($C2655="","",IFERROR(_xlfn.XLOOKUP($C2655,'1.PrepList'!$I$2:$I$1500,'1.PrepList'!$H$2:$H$1500,"")&amp;"",""))</f>
        <v/>
      </c>
      <c r="D2655" s="638" t="str">
        <f>IF($C2655="","",IFERROR(_xlfn.XLOOKUP($C2655,'1.PrepList'!$I$2:$I$1500,'1.PrepList'!$J$2:$J$1500,"")&amp;"",""))</f>
        <v/>
      </c>
      <c r="E2655" s="638" t="str">
        <f>IF($C2655="","",IFERROR(_xlfn.XLOOKUP($C2655,'1.PrepList'!$I$2:$I$1500,'1.PrepList'!$N$2:$N$1500,"")&amp;"",""))</f>
        <v/>
      </c>
      <c r="F2655" s="638" t="str">
        <f>IF($C2655="","",IFERROR(_xlfn.XLOOKUP($C2655,'1.PrepList'!$I$2:$I$1500,'1.PrepList'!$K$2:$K$1500,"")&amp;"",""))</f>
        <v/>
      </c>
      <c r="H2655" s="644" t="str">
        <f>IF($C2655="","",IFERROR(IF(_xlfn.XLOOKUP($C2655,tbl_StartedStatus[Bold ID],tbl_StartedStatus[Started])="Started","Yes",IF(_xlfn.XLOOKUP($C2655,tbl_StartedStatus[Bold ID],tbl_StartedStatus[Started])="No Show","No Show","")),""))</f>
        <v/>
      </c>
    </row>
    <row r="2656" spans="1:8" ht="15" customHeight="1" thickBot="1">
      <c r="A2656" s="38" t="str">
        <f>IF($C2656="","",IFERROR(_xlfn.XLOOKUP($C2656,'1.PrepList'!$I$2:$I$1500,'1.PrepList'!$G$2:$G$1500,"")&amp;"",""))</f>
        <v/>
      </c>
      <c r="B2656" s="638" t="str">
        <f>IF($C2656="","",IFERROR(_xlfn.XLOOKUP($C2656,'1.PrepList'!$I$2:$I$1500,'1.PrepList'!$H$2:$H$1500,"")&amp;"",""))</f>
        <v/>
      </c>
      <c r="D2656" s="638" t="str">
        <f>IF($C2656="","",IFERROR(_xlfn.XLOOKUP($C2656,'1.PrepList'!$I$2:$I$1500,'1.PrepList'!$J$2:$J$1500,"")&amp;"",""))</f>
        <v/>
      </c>
      <c r="E2656" s="638" t="str">
        <f>IF($C2656="","",IFERROR(_xlfn.XLOOKUP($C2656,'1.PrepList'!$I$2:$I$1500,'1.PrepList'!$N$2:$N$1500,"")&amp;"",""))</f>
        <v/>
      </c>
      <c r="F2656" s="638" t="str">
        <f>IF($C2656="","",IFERROR(_xlfn.XLOOKUP($C2656,'1.PrepList'!$I$2:$I$1500,'1.PrepList'!$K$2:$K$1500,"")&amp;"",""))</f>
        <v/>
      </c>
      <c r="H2656" s="644" t="str">
        <f>IF($C2656="","",IFERROR(IF(_xlfn.XLOOKUP($C2656,tbl_StartedStatus[Bold ID],tbl_StartedStatus[Started])="Started","Yes",IF(_xlfn.XLOOKUP($C2656,tbl_StartedStatus[Bold ID],tbl_StartedStatus[Started])="No Show","No Show","")),""))</f>
        <v/>
      </c>
    </row>
    <row r="2657" spans="1:8" ht="15" customHeight="1" thickBot="1">
      <c r="A2657" s="38" t="str">
        <f>IF($C2657="","",IFERROR(_xlfn.XLOOKUP($C2657,'1.PrepList'!$I$2:$I$1500,'1.PrepList'!$G$2:$G$1500,"")&amp;"",""))</f>
        <v/>
      </c>
      <c r="B2657" s="638" t="str">
        <f>IF($C2657="","",IFERROR(_xlfn.XLOOKUP($C2657,'1.PrepList'!$I$2:$I$1500,'1.PrepList'!$H$2:$H$1500,"")&amp;"",""))</f>
        <v/>
      </c>
      <c r="D2657" s="638" t="str">
        <f>IF($C2657="","",IFERROR(_xlfn.XLOOKUP($C2657,'1.PrepList'!$I$2:$I$1500,'1.PrepList'!$J$2:$J$1500,"")&amp;"",""))</f>
        <v/>
      </c>
      <c r="E2657" s="638" t="str">
        <f>IF($C2657="","",IFERROR(_xlfn.XLOOKUP($C2657,'1.PrepList'!$I$2:$I$1500,'1.PrepList'!$N$2:$N$1500,"")&amp;"",""))</f>
        <v/>
      </c>
      <c r="F2657" s="638" t="str">
        <f>IF($C2657="","",IFERROR(_xlfn.XLOOKUP($C2657,'1.PrepList'!$I$2:$I$1500,'1.PrepList'!$K$2:$K$1500,"")&amp;"",""))</f>
        <v/>
      </c>
      <c r="H2657" s="644" t="str">
        <f>IF($C2657="","",IFERROR(IF(_xlfn.XLOOKUP($C2657,tbl_StartedStatus[Bold ID],tbl_StartedStatus[Started])="Started","Yes",IF(_xlfn.XLOOKUP($C2657,tbl_StartedStatus[Bold ID],tbl_StartedStatus[Started])="No Show","No Show","")),""))</f>
        <v/>
      </c>
    </row>
    <row r="2658" spans="1:8" ht="15" customHeight="1" thickBot="1">
      <c r="A2658" s="38" t="str">
        <f>IF($C2658="","",IFERROR(_xlfn.XLOOKUP($C2658,'1.PrepList'!$I$2:$I$1500,'1.PrepList'!$G$2:$G$1500,"")&amp;"",""))</f>
        <v/>
      </c>
      <c r="B2658" s="638" t="str">
        <f>IF($C2658="","",IFERROR(_xlfn.XLOOKUP($C2658,'1.PrepList'!$I$2:$I$1500,'1.PrepList'!$H$2:$H$1500,"")&amp;"",""))</f>
        <v/>
      </c>
      <c r="D2658" s="638" t="str">
        <f>IF($C2658="","",IFERROR(_xlfn.XLOOKUP($C2658,'1.PrepList'!$I$2:$I$1500,'1.PrepList'!$J$2:$J$1500,"")&amp;"",""))</f>
        <v/>
      </c>
      <c r="E2658" s="638" t="str">
        <f>IF($C2658="","",IFERROR(_xlfn.XLOOKUP($C2658,'1.PrepList'!$I$2:$I$1500,'1.PrepList'!$N$2:$N$1500,"")&amp;"",""))</f>
        <v/>
      </c>
      <c r="F2658" s="638" t="str">
        <f>IF($C2658="","",IFERROR(_xlfn.XLOOKUP($C2658,'1.PrepList'!$I$2:$I$1500,'1.PrepList'!$K$2:$K$1500,"")&amp;"",""))</f>
        <v/>
      </c>
      <c r="H2658" s="644" t="str">
        <f>IF($C2658="","",IFERROR(IF(_xlfn.XLOOKUP($C2658,tbl_StartedStatus[Bold ID],tbl_StartedStatus[Started])="Started","Yes",IF(_xlfn.XLOOKUP($C2658,tbl_StartedStatus[Bold ID],tbl_StartedStatus[Started])="No Show","No Show","")),""))</f>
        <v/>
      </c>
    </row>
    <row r="2659" spans="1:8" ht="15" customHeight="1" thickBot="1">
      <c r="A2659" s="38" t="str">
        <f>IF($C2659="","",IFERROR(_xlfn.XLOOKUP($C2659,'1.PrepList'!$I$2:$I$1500,'1.PrepList'!$G$2:$G$1500,"")&amp;"",""))</f>
        <v/>
      </c>
      <c r="B2659" s="638" t="str">
        <f>IF($C2659="","",IFERROR(_xlfn.XLOOKUP($C2659,'1.PrepList'!$I$2:$I$1500,'1.PrepList'!$H$2:$H$1500,"")&amp;"",""))</f>
        <v/>
      </c>
      <c r="D2659" s="638" t="str">
        <f>IF($C2659="","",IFERROR(_xlfn.XLOOKUP($C2659,'1.PrepList'!$I$2:$I$1500,'1.PrepList'!$J$2:$J$1500,"")&amp;"",""))</f>
        <v/>
      </c>
      <c r="E2659" s="638" t="str">
        <f>IF($C2659="","",IFERROR(_xlfn.XLOOKUP($C2659,'1.PrepList'!$I$2:$I$1500,'1.PrepList'!$N$2:$N$1500,"")&amp;"",""))</f>
        <v/>
      </c>
      <c r="F2659" s="638" t="str">
        <f>IF($C2659="","",IFERROR(_xlfn.XLOOKUP($C2659,'1.PrepList'!$I$2:$I$1500,'1.PrepList'!$K$2:$K$1500,"")&amp;"",""))</f>
        <v/>
      </c>
      <c r="H2659" s="644" t="str">
        <f>IF($C2659="","",IFERROR(IF(_xlfn.XLOOKUP($C2659,tbl_StartedStatus[Bold ID],tbl_StartedStatus[Started])="Started","Yes",IF(_xlfn.XLOOKUP($C2659,tbl_StartedStatus[Bold ID],tbl_StartedStatus[Started])="No Show","No Show","")),""))</f>
        <v/>
      </c>
    </row>
    <row r="2660" spans="1:8" ht="15" customHeight="1" thickBot="1">
      <c r="A2660" s="38" t="str">
        <f>IF($C2660="","",IFERROR(_xlfn.XLOOKUP($C2660,'1.PrepList'!$I$2:$I$1500,'1.PrepList'!$G$2:$G$1500,"")&amp;"",""))</f>
        <v/>
      </c>
      <c r="B2660" s="638" t="str">
        <f>IF($C2660="","",IFERROR(_xlfn.XLOOKUP($C2660,'1.PrepList'!$I$2:$I$1500,'1.PrepList'!$H$2:$H$1500,"")&amp;"",""))</f>
        <v/>
      </c>
      <c r="D2660" s="638" t="str">
        <f>IF($C2660="","",IFERROR(_xlfn.XLOOKUP($C2660,'1.PrepList'!$I$2:$I$1500,'1.PrepList'!$J$2:$J$1500,"")&amp;"",""))</f>
        <v/>
      </c>
      <c r="E2660" s="638" t="str">
        <f>IF($C2660="","",IFERROR(_xlfn.XLOOKUP($C2660,'1.PrepList'!$I$2:$I$1500,'1.PrepList'!$N$2:$N$1500,"")&amp;"",""))</f>
        <v/>
      </c>
      <c r="F2660" s="638" t="str">
        <f>IF($C2660="","",IFERROR(_xlfn.XLOOKUP($C2660,'1.PrepList'!$I$2:$I$1500,'1.PrepList'!$K$2:$K$1500,"")&amp;"",""))</f>
        <v/>
      </c>
      <c r="H2660" s="644" t="str">
        <f>IF($C2660="","",IFERROR(IF(_xlfn.XLOOKUP($C2660,tbl_StartedStatus[Bold ID],tbl_StartedStatus[Started])="Started","Yes",IF(_xlfn.XLOOKUP($C2660,tbl_StartedStatus[Bold ID],tbl_StartedStatus[Started])="No Show","No Show","")),""))</f>
        <v/>
      </c>
    </row>
    <row r="2661" spans="1:8" ht="15" customHeight="1" thickBot="1">
      <c r="A2661" s="38" t="str">
        <f>IF($C2661="","",IFERROR(_xlfn.XLOOKUP($C2661,'1.PrepList'!$I$2:$I$1500,'1.PrepList'!$G$2:$G$1500,"")&amp;"",""))</f>
        <v/>
      </c>
      <c r="B2661" s="638" t="str">
        <f>IF($C2661="","",IFERROR(_xlfn.XLOOKUP($C2661,'1.PrepList'!$I$2:$I$1500,'1.PrepList'!$H$2:$H$1500,"")&amp;"",""))</f>
        <v/>
      </c>
      <c r="D2661" s="638" t="str">
        <f>IF($C2661="","",IFERROR(_xlfn.XLOOKUP($C2661,'1.PrepList'!$I$2:$I$1500,'1.PrepList'!$J$2:$J$1500,"")&amp;"",""))</f>
        <v/>
      </c>
      <c r="E2661" s="638" t="str">
        <f>IF($C2661="","",IFERROR(_xlfn.XLOOKUP($C2661,'1.PrepList'!$I$2:$I$1500,'1.PrepList'!$N$2:$N$1500,"")&amp;"",""))</f>
        <v/>
      </c>
      <c r="F2661" s="638" t="str">
        <f>IF($C2661="","",IFERROR(_xlfn.XLOOKUP($C2661,'1.PrepList'!$I$2:$I$1500,'1.PrepList'!$K$2:$K$1500,"")&amp;"",""))</f>
        <v/>
      </c>
      <c r="H2661" s="644" t="str">
        <f>IF($C2661="","",IFERROR(IF(_xlfn.XLOOKUP($C2661,tbl_StartedStatus[Bold ID],tbl_StartedStatus[Started])="Started","Yes",IF(_xlfn.XLOOKUP($C2661,tbl_StartedStatus[Bold ID],tbl_StartedStatus[Started])="No Show","No Show","")),""))</f>
        <v/>
      </c>
    </row>
    <row r="2662" spans="1:8" ht="15" customHeight="1" thickBot="1">
      <c r="A2662" s="38" t="str">
        <f>IF($C2662="","",IFERROR(_xlfn.XLOOKUP($C2662,'1.PrepList'!$I$2:$I$1500,'1.PrepList'!$G$2:$G$1500,"")&amp;"",""))</f>
        <v/>
      </c>
      <c r="B2662" s="638" t="str">
        <f>IF($C2662="","",IFERROR(_xlfn.XLOOKUP($C2662,'1.PrepList'!$I$2:$I$1500,'1.PrepList'!$H$2:$H$1500,"")&amp;"",""))</f>
        <v/>
      </c>
      <c r="D2662" s="638" t="str">
        <f>IF($C2662="","",IFERROR(_xlfn.XLOOKUP($C2662,'1.PrepList'!$I$2:$I$1500,'1.PrepList'!$J$2:$J$1500,"")&amp;"",""))</f>
        <v/>
      </c>
      <c r="E2662" s="638" t="str">
        <f>IF($C2662="","",IFERROR(_xlfn.XLOOKUP($C2662,'1.PrepList'!$I$2:$I$1500,'1.PrepList'!$N$2:$N$1500,"")&amp;"",""))</f>
        <v/>
      </c>
      <c r="F2662" s="638" t="str">
        <f>IF($C2662="","",IFERROR(_xlfn.XLOOKUP($C2662,'1.PrepList'!$I$2:$I$1500,'1.PrepList'!$K$2:$K$1500,"")&amp;"",""))</f>
        <v/>
      </c>
      <c r="H2662" s="644" t="str">
        <f>IF($C2662="","",IFERROR(IF(_xlfn.XLOOKUP($C2662,tbl_StartedStatus[Bold ID],tbl_StartedStatus[Started])="Started","Yes",IF(_xlfn.XLOOKUP($C2662,tbl_StartedStatus[Bold ID],tbl_StartedStatus[Started])="No Show","No Show","")),""))</f>
        <v/>
      </c>
    </row>
    <row r="2663" spans="1:8" ht="15" customHeight="1" thickBot="1">
      <c r="A2663" s="38" t="str">
        <f>IF($C2663="","",IFERROR(_xlfn.XLOOKUP($C2663,'1.PrepList'!$I$2:$I$1500,'1.PrepList'!$G$2:$G$1500,"")&amp;"",""))</f>
        <v/>
      </c>
      <c r="B2663" s="638" t="str">
        <f>IF($C2663="","",IFERROR(_xlfn.XLOOKUP($C2663,'1.PrepList'!$I$2:$I$1500,'1.PrepList'!$H$2:$H$1500,"")&amp;"",""))</f>
        <v/>
      </c>
      <c r="D2663" s="638" t="str">
        <f>IF($C2663="","",IFERROR(_xlfn.XLOOKUP($C2663,'1.PrepList'!$I$2:$I$1500,'1.PrepList'!$J$2:$J$1500,"")&amp;"",""))</f>
        <v/>
      </c>
      <c r="E2663" s="638" t="str">
        <f>IF($C2663="","",IFERROR(_xlfn.XLOOKUP($C2663,'1.PrepList'!$I$2:$I$1500,'1.PrepList'!$N$2:$N$1500,"")&amp;"",""))</f>
        <v/>
      </c>
      <c r="F2663" s="638" t="str">
        <f>IF($C2663="","",IFERROR(_xlfn.XLOOKUP($C2663,'1.PrepList'!$I$2:$I$1500,'1.PrepList'!$K$2:$K$1500,"")&amp;"",""))</f>
        <v/>
      </c>
      <c r="H2663" s="644" t="str">
        <f>IF($C2663="","",IFERROR(IF(_xlfn.XLOOKUP($C2663,tbl_StartedStatus[Bold ID],tbl_StartedStatus[Started])="Started","Yes",IF(_xlfn.XLOOKUP($C2663,tbl_StartedStatus[Bold ID],tbl_StartedStatus[Started])="No Show","No Show","")),""))</f>
        <v/>
      </c>
    </row>
    <row r="2664" spans="1:8" ht="15" customHeight="1" thickBot="1">
      <c r="A2664" s="38" t="str">
        <f>IF($C2664="","",IFERROR(_xlfn.XLOOKUP($C2664,'1.PrepList'!$I$2:$I$1500,'1.PrepList'!$G$2:$G$1500,"")&amp;"",""))</f>
        <v/>
      </c>
      <c r="B2664" s="638" t="str">
        <f>IF($C2664="","",IFERROR(_xlfn.XLOOKUP($C2664,'1.PrepList'!$I$2:$I$1500,'1.PrepList'!$H$2:$H$1500,"")&amp;"",""))</f>
        <v/>
      </c>
      <c r="D2664" s="638" t="str">
        <f>IF($C2664="","",IFERROR(_xlfn.XLOOKUP($C2664,'1.PrepList'!$I$2:$I$1500,'1.PrepList'!$J$2:$J$1500,"")&amp;"",""))</f>
        <v/>
      </c>
      <c r="E2664" s="638" t="str">
        <f>IF($C2664="","",IFERROR(_xlfn.XLOOKUP($C2664,'1.PrepList'!$I$2:$I$1500,'1.PrepList'!$N$2:$N$1500,"")&amp;"",""))</f>
        <v/>
      </c>
      <c r="F2664" s="638" t="str">
        <f>IF($C2664="","",IFERROR(_xlfn.XLOOKUP($C2664,'1.PrepList'!$I$2:$I$1500,'1.PrepList'!$K$2:$K$1500,"")&amp;"",""))</f>
        <v/>
      </c>
      <c r="H2664" s="644" t="str">
        <f>IF($C2664="","",IFERROR(IF(_xlfn.XLOOKUP($C2664,tbl_StartedStatus[Bold ID],tbl_StartedStatus[Started])="Started","Yes",IF(_xlfn.XLOOKUP($C2664,tbl_StartedStatus[Bold ID],tbl_StartedStatus[Started])="No Show","No Show","")),""))</f>
        <v/>
      </c>
    </row>
    <row r="2665" spans="1:8" ht="15" customHeight="1" thickBot="1">
      <c r="A2665" s="38" t="str">
        <f>IF($C2665="","",IFERROR(_xlfn.XLOOKUP($C2665,'1.PrepList'!$I$2:$I$1500,'1.PrepList'!$G$2:$G$1500,"")&amp;"",""))</f>
        <v/>
      </c>
      <c r="B2665" s="638" t="str">
        <f>IF($C2665="","",IFERROR(_xlfn.XLOOKUP($C2665,'1.PrepList'!$I$2:$I$1500,'1.PrepList'!$H$2:$H$1500,"")&amp;"",""))</f>
        <v/>
      </c>
      <c r="D2665" s="638" t="str">
        <f>IF($C2665="","",IFERROR(_xlfn.XLOOKUP($C2665,'1.PrepList'!$I$2:$I$1500,'1.PrepList'!$J$2:$J$1500,"")&amp;"",""))</f>
        <v/>
      </c>
      <c r="E2665" s="638" t="str">
        <f>IF($C2665="","",IFERROR(_xlfn.XLOOKUP($C2665,'1.PrepList'!$I$2:$I$1500,'1.PrepList'!$N$2:$N$1500,"")&amp;"",""))</f>
        <v/>
      </c>
      <c r="F2665" s="638" t="str">
        <f>IF($C2665="","",IFERROR(_xlfn.XLOOKUP($C2665,'1.PrepList'!$I$2:$I$1500,'1.PrepList'!$K$2:$K$1500,"")&amp;"",""))</f>
        <v/>
      </c>
      <c r="H2665" s="644" t="str">
        <f>IF($C2665="","",IFERROR(IF(_xlfn.XLOOKUP($C2665,tbl_StartedStatus[Bold ID],tbl_StartedStatus[Started])="Started","Yes",IF(_xlfn.XLOOKUP($C2665,tbl_StartedStatus[Bold ID],tbl_StartedStatus[Started])="No Show","No Show","")),""))</f>
        <v/>
      </c>
    </row>
    <row r="2666" spans="1:8" ht="15" customHeight="1" thickBot="1">
      <c r="A2666" s="38" t="str">
        <f>IF($C2666="","",IFERROR(_xlfn.XLOOKUP($C2666,'1.PrepList'!$I$2:$I$1500,'1.PrepList'!$G$2:$G$1500,"")&amp;"",""))</f>
        <v/>
      </c>
      <c r="B2666" s="638" t="str">
        <f>IF($C2666="","",IFERROR(_xlfn.XLOOKUP($C2666,'1.PrepList'!$I$2:$I$1500,'1.PrepList'!$H$2:$H$1500,"")&amp;"",""))</f>
        <v/>
      </c>
      <c r="D2666" s="638" t="str">
        <f>IF($C2666="","",IFERROR(_xlfn.XLOOKUP($C2666,'1.PrepList'!$I$2:$I$1500,'1.PrepList'!$J$2:$J$1500,"")&amp;"",""))</f>
        <v/>
      </c>
      <c r="E2666" s="638" t="str">
        <f>IF($C2666="","",IFERROR(_xlfn.XLOOKUP($C2666,'1.PrepList'!$I$2:$I$1500,'1.PrepList'!$N$2:$N$1500,"")&amp;"",""))</f>
        <v/>
      </c>
      <c r="F2666" s="638" t="str">
        <f>IF($C2666="","",IFERROR(_xlfn.XLOOKUP($C2666,'1.PrepList'!$I$2:$I$1500,'1.PrepList'!$K$2:$K$1500,"")&amp;"",""))</f>
        <v/>
      </c>
      <c r="H2666" s="644" t="str">
        <f>IF($C2666="","",IFERROR(IF(_xlfn.XLOOKUP($C2666,tbl_StartedStatus[Bold ID],tbl_StartedStatus[Started])="Started","Yes",IF(_xlfn.XLOOKUP($C2666,tbl_StartedStatus[Bold ID],tbl_StartedStatus[Started])="No Show","No Show","")),""))</f>
        <v/>
      </c>
    </row>
    <row r="2667" spans="1:8" ht="15" customHeight="1" thickBot="1">
      <c r="A2667" s="38" t="str">
        <f>IF($C2667="","",IFERROR(_xlfn.XLOOKUP($C2667,'1.PrepList'!$I$2:$I$1500,'1.PrepList'!$G$2:$G$1500,"")&amp;"",""))</f>
        <v/>
      </c>
      <c r="B2667" s="638" t="str">
        <f>IF($C2667="","",IFERROR(_xlfn.XLOOKUP($C2667,'1.PrepList'!$I$2:$I$1500,'1.PrepList'!$H$2:$H$1500,"")&amp;"",""))</f>
        <v/>
      </c>
      <c r="D2667" s="638" t="str">
        <f>IF($C2667="","",IFERROR(_xlfn.XLOOKUP($C2667,'1.PrepList'!$I$2:$I$1500,'1.PrepList'!$J$2:$J$1500,"")&amp;"",""))</f>
        <v/>
      </c>
      <c r="E2667" s="638" t="str">
        <f>IF($C2667="","",IFERROR(_xlfn.XLOOKUP($C2667,'1.PrepList'!$I$2:$I$1500,'1.PrepList'!$N$2:$N$1500,"")&amp;"",""))</f>
        <v/>
      </c>
      <c r="F2667" s="638" t="str">
        <f>IF($C2667="","",IFERROR(_xlfn.XLOOKUP($C2667,'1.PrepList'!$I$2:$I$1500,'1.PrepList'!$K$2:$K$1500,"")&amp;"",""))</f>
        <v/>
      </c>
      <c r="H2667" s="644" t="str">
        <f>IF($C2667="","",IFERROR(IF(_xlfn.XLOOKUP($C2667,tbl_StartedStatus[Bold ID],tbl_StartedStatus[Started])="Started","Yes",IF(_xlfn.XLOOKUP($C2667,tbl_StartedStatus[Bold ID],tbl_StartedStatus[Started])="No Show","No Show","")),""))</f>
        <v/>
      </c>
    </row>
    <row r="2668" spans="1:8" ht="15" customHeight="1" thickBot="1">
      <c r="A2668" s="38" t="str">
        <f>IF($C2668="","",IFERROR(_xlfn.XLOOKUP($C2668,'1.PrepList'!$I$2:$I$1500,'1.PrepList'!$G$2:$G$1500,"")&amp;"",""))</f>
        <v/>
      </c>
      <c r="B2668" s="638" t="str">
        <f>IF($C2668="","",IFERROR(_xlfn.XLOOKUP($C2668,'1.PrepList'!$I$2:$I$1500,'1.PrepList'!$H$2:$H$1500,"")&amp;"",""))</f>
        <v/>
      </c>
      <c r="D2668" s="638" t="str">
        <f>IF($C2668="","",IFERROR(_xlfn.XLOOKUP($C2668,'1.PrepList'!$I$2:$I$1500,'1.PrepList'!$J$2:$J$1500,"")&amp;"",""))</f>
        <v/>
      </c>
      <c r="E2668" s="638" t="str">
        <f>IF($C2668="","",IFERROR(_xlfn.XLOOKUP($C2668,'1.PrepList'!$I$2:$I$1500,'1.PrepList'!$N$2:$N$1500,"")&amp;"",""))</f>
        <v/>
      </c>
      <c r="F2668" s="638" t="str">
        <f>IF($C2668="","",IFERROR(_xlfn.XLOOKUP($C2668,'1.PrepList'!$I$2:$I$1500,'1.PrepList'!$K$2:$K$1500,"")&amp;"",""))</f>
        <v/>
      </c>
      <c r="H2668" s="644" t="str">
        <f>IF($C2668="","",IFERROR(IF(_xlfn.XLOOKUP($C2668,tbl_StartedStatus[Bold ID],tbl_StartedStatus[Started])="Started","Yes",IF(_xlfn.XLOOKUP($C2668,tbl_StartedStatus[Bold ID],tbl_StartedStatus[Started])="No Show","No Show","")),""))</f>
        <v/>
      </c>
    </row>
    <row r="2669" spans="1:8" ht="15" customHeight="1" thickBot="1">
      <c r="A2669" s="38" t="str">
        <f>IF($C2669="","",IFERROR(_xlfn.XLOOKUP($C2669,'1.PrepList'!$I$2:$I$1500,'1.PrepList'!$G$2:$G$1500,"")&amp;"",""))</f>
        <v/>
      </c>
      <c r="B2669" s="638" t="str">
        <f>IF($C2669="","",IFERROR(_xlfn.XLOOKUP($C2669,'1.PrepList'!$I$2:$I$1500,'1.PrepList'!$H$2:$H$1500,"")&amp;"",""))</f>
        <v/>
      </c>
      <c r="D2669" s="638" t="str">
        <f>IF($C2669="","",IFERROR(_xlfn.XLOOKUP($C2669,'1.PrepList'!$I$2:$I$1500,'1.PrepList'!$J$2:$J$1500,"")&amp;"",""))</f>
        <v/>
      </c>
      <c r="E2669" s="638" t="str">
        <f>IF($C2669="","",IFERROR(_xlfn.XLOOKUP($C2669,'1.PrepList'!$I$2:$I$1500,'1.PrepList'!$N$2:$N$1500,"")&amp;"",""))</f>
        <v/>
      </c>
      <c r="F2669" s="638" t="str">
        <f>IF($C2669="","",IFERROR(_xlfn.XLOOKUP($C2669,'1.PrepList'!$I$2:$I$1500,'1.PrepList'!$K$2:$K$1500,"")&amp;"",""))</f>
        <v/>
      </c>
      <c r="H2669" s="644" t="str">
        <f>IF($C2669="","",IFERROR(IF(_xlfn.XLOOKUP($C2669,tbl_StartedStatus[Bold ID],tbl_StartedStatus[Started])="Started","Yes",IF(_xlfn.XLOOKUP($C2669,tbl_StartedStatus[Bold ID],tbl_StartedStatus[Started])="No Show","No Show","")),""))</f>
        <v/>
      </c>
    </row>
    <row r="2670" spans="1:8" ht="15" customHeight="1" thickBot="1">
      <c r="A2670" s="38" t="str">
        <f>IF($C2670="","",IFERROR(_xlfn.XLOOKUP($C2670,'1.PrepList'!$I$2:$I$1500,'1.PrepList'!$G$2:$G$1500,"")&amp;"",""))</f>
        <v/>
      </c>
      <c r="B2670" s="638" t="str">
        <f>IF($C2670="","",IFERROR(_xlfn.XLOOKUP($C2670,'1.PrepList'!$I$2:$I$1500,'1.PrepList'!$H$2:$H$1500,"")&amp;"",""))</f>
        <v/>
      </c>
      <c r="D2670" s="638" t="str">
        <f>IF($C2670="","",IFERROR(_xlfn.XLOOKUP($C2670,'1.PrepList'!$I$2:$I$1500,'1.PrepList'!$J$2:$J$1500,"")&amp;"",""))</f>
        <v/>
      </c>
      <c r="E2670" s="638" t="str">
        <f>IF($C2670="","",IFERROR(_xlfn.XLOOKUP($C2670,'1.PrepList'!$I$2:$I$1500,'1.PrepList'!$N$2:$N$1500,"")&amp;"",""))</f>
        <v/>
      </c>
      <c r="F2670" s="638" t="str">
        <f>IF($C2670="","",IFERROR(_xlfn.XLOOKUP($C2670,'1.PrepList'!$I$2:$I$1500,'1.PrepList'!$K$2:$K$1500,"")&amp;"",""))</f>
        <v/>
      </c>
      <c r="H2670" s="644" t="str">
        <f>IF($C2670="","",IFERROR(IF(_xlfn.XLOOKUP($C2670,tbl_StartedStatus[Bold ID],tbl_StartedStatus[Started])="Started","Yes",IF(_xlfn.XLOOKUP($C2670,tbl_StartedStatus[Bold ID],tbl_StartedStatus[Started])="No Show","No Show","")),""))</f>
        <v/>
      </c>
    </row>
    <row r="2671" spans="1:8" ht="15" customHeight="1" thickBot="1">
      <c r="A2671" s="38" t="str">
        <f>IF($C2671="","",IFERROR(_xlfn.XLOOKUP($C2671,'1.PrepList'!$I$2:$I$1500,'1.PrepList'!$G$2:$G$1500,"")&amp;"",""))</f>
        <v/>
      </c>
      <c r="B2671" s="638" t="str">
        <f>IF($C2671="","",IFERROR(_xlfn.XLOOKUP($C2671,'1.PrepList'!$I$2:$I$1500,'1.PrepList'!$H$2:$H$1500,"")&amp;"",""))</f>
        <v/>
      </c>
      <c r="D2671" s="638" t="str">
        <f>IF($C2671="","",IFERROR(_xlfn.XLOOKUP($C2671,'1.PrepList'!$I$2:$I$1500,'1.PrepList'!$J$2:$J$1500,"")&amp;"",""))</f>
        <v/>
      </c>
      <c r="E2671" s="638" t="str">
        <f>IF($C2671="","",IFERROR(_xlfn.XLOOKUP($C2671,'1.PrepList'!$I$2:$I$1500,'1.PrepList'!$N$2:$N$1500,"")&amp;"",""))</f>
        <v/>
      </c>
      <c r="F2671" s="638" t="str">
        <f>IF($C2671="","",IFERROR(_xlfn.XLOOKUP($C2671,'1.PrepList'!$I$2:$I$1500,'1.PrepList'!$K$2:$K$1500,"")&amp;"",""))</f>
        <v/>
      </c>
      <c r="H2671" s="644" t="str">
        <f>IF($C2671="","",IFERROR(IF(_xlfn.XLOOKUP($C2671,tbl_StartedStatus[Bold ID],tbl_StartedStatus[Started])="Started","Yes",IF(_xlfn.XLOOKUP($C2671,tbl_StartedStatus[Bold ID],tbl_StartedStatus[Started])="No Show","No Show","")),""))</f>
        <v/>
      </c>
    </row>
    <row r="2672" spans="1:8" ht="15" customHeight="1" thickBot="1">
      <c r="A2672" s="38" t="str">
        <f>IF($C2672="","",IFERROR(_xlfn.XLOOKUP($C2672,'1.PrepList'!$I$2:$I$1500,'1.PrepList'!$G$2:$G$1500,"")&amp;"",""))</f>
        <v/>
      </c>
      <c r="B2672" s="638" t="str">
        <f>IF($C2672="","",IFERROR(_xlfn.XLOOKUP($C2672,'1.PrepList'!$I$2:$I$1500,'1.PrepList'!$H$2:$H$1500,"")&amp;"",""))</f>
        <v/>
      </c>
      <c r="D2672" s="638" t="str">
        <f>IF($C2672="","",IFERROR(_xlfn.XLOOKUP($C2672,'1.PrepList'!$I$2:$I$1500,'1.PrepList'!$J$2:$J$1500,"")&amp;"",""))</f>
        <v/>
      </c>
      <c r="E2672" s="638" t="str">
        <f>IF($C2672="","",IFERROR(_xlfn.XLOOKUP($C2672,'1.PrepList'!$I$2:$I$1500,'1.PrepList'!$N$2:$N$1500,"")&amp;"",""))</f>
        <v/>
      </c>
      <c r="F2672" s="638" t="str">
        <f>IF($C2672="","",IFERROR(_xlfn.XLOOKUP($C2672,'1.PrepList'!$I$2:$I$1500,'1.PrepList'!$K$2:$K$1500,"")&amp;"",""))</f>
        <v/>
      </c>
      <c r="H2672" s="644" t="str">
        <f>IF($C2672="","",IFERROR(IF(_xlfn.XLOOKUP($C2672,tbl_StartedStatus[Bold ID],tbl_StartedStatus[Started])="Started","Yes",IF(_xlfn.XLOOKUP($C2672,tbl_StartedStatus[Bold ID],tbl_StartedStatus[Started])="No Show","No Show","")),""))</f>
        <v/>
      </c>
    </row>
    <row r="2673" spans="1:8" ht="15" customHeight="1" thickBot="1">
      <c r="A2673" s="38" t="str">
        <f>IF($C2673="","",IFERROR(_xlfn.XLOOKUP($C2673,'1.PrepList'!$I$2:$I$1500,'1.PrepList'!$G$2:$G$1500,"")&amp;"",""))</f>
        <v/>
      </c>
      <c r="B2673" s="638" t="str">
        <f>IF($C2673="","",IFERROR(_xlfn.XLOOKUP($C2673,'1.PrepList'!$I$2:$I$1500,'1.PrepList'!$H$2:$H$1500,"")&amp;"",""))</f>
        <v/>
      </c>
      <c r="D2673" s="638" t="str">
        <f>IF($C2673="","",IFERROR(_xlfn.XLOOKUP($C2673,'1.PrepList'!$I$2:$I$1500,'1.PrepList'!$J$2:$J$1500,"")&amp;"",""))</f>
        <v/>
      </c>
      <c r="E2673" s="638" t="str">
        <f>IF($C2673="","",IFERROR(_xlfn.XLOOKUP($C2673,'1.PrepList'!$I$2:$I$1500,'1.PrepList'!$N$2:$N$1500,"")&amp;"",""))</f>
        <v/>
      </c>
      <c r="F2673" s="638" t="str">
        <f>IF($C2673="","",IFERROR(_xlfn.XLOOKUP($C2673,'1.PrepList'!$I$2:$I$1500,'1.PrepList'!$K$2:$K$1500,"")&amp;"",""))</f>
        <v/>
      </c>
      <c r="H2673" s="644" t="str">
        <f>IF($C2673="","",IFERROR(IF(_xlfn.XLOOKUP($C2673,tbl_StartedStatus[Bold ID],tbl_StartedStatus[Started])="Started","Yes",IF(_xlfn.XLOOKUP($C2673,tbl_StartedStatus[Bold ID],tbl_StartedStatus[Started])="No Show","No Show","")),""))</f>
        <v/>
      </c>
    </row>
    <row r="2674" spans="1:8" ht="15" customHeight="1" thickBot="1">
      <c r="A2674" s="38" t="str">
        <f>IF($C2674="","",IFERROR(_xlfn.XLOOKUP($C2674,'1.PrepList'!$I$2:$I$1500,'1.PrepList'!$G$2:$G$1500,"")&amp;"",""))</f>
        <v/>
      </c>
      <c r="B2674" s="638" t="str">
        <f>IF($C2674="","",IFERROR(_xlfn.XLOOKUP($C2674,'1.PrepList'!$I$2:$I$1500,'1.PrepList'!$H$2:$H$1500,"")&amp;"",""))</f>
        <v/>
      </c>
      <c r="D2674" s="638" t="str">
        <f>IF($C2674="","",IFERROR(_xlfn.XLOOKUP($C2674,'1.PrepList'!$I$2:$I$1500,'1.PrepList'!$J$2:$J$1500,"")&amp;"",""))</f>
        <v/>
      </c>
      <c r="E2674" s="638" t="str">
        <f>IF($C2674="","",IFERROR(_xlfn.XLOOKUP($C2674,'1.PrepList'!$I$2:$I$1500,'1.PrepList'!$N$2:$N$1500,"")&amp;"",""))</f>
        <v/>
      </c>
      <c r="F2674" s="638" t="str">
        <f>IF($C2674="","",IFERROR(_xlfn.XLOOKUP($C2674,'1.PrepList'!$I$2:$I$1500,'1.PrepList'!$K$2:$K$1500,"")&amp;"",""))</f>
        <v/>
      </c>
      <c r="H2674" s="644" t="str">
        <f>IF($C2674="","",IFERROR(IF(_xlfn.XLOOKUP($C2674,tbl_StartedStatus[Bold ID],tbl_StartedStatus[Started])="Started","Yes",IF(_xlfn.XLOOKUP($C2674,tbl_StartedStatus[Bold ID],tbl_StartedStatus[Started])="No Show","No Show","")),""))</f>
        <v/>
      </c>
    </row>
    <row r="2675" spans="1:8" ht="15" customHeight="1" thickBot="1">
      <c r="A2675" s="38" t="str">
        <f>IF($C2675="","",IFERROR(_xlfn.XLOOKUP($C2675,'1.PrepList'!$I$2:$I$1500,'1.PrepList'!$G$2:$G$1500,"")&amp;"",""))</f>
        <v/>
      </c>
      <c r="B2675" s="638" t="str">
        <f>IF($C2675="","",IFERROR(_xlfn.XLOOKUP($C2675,'1.PrepList'!$I$2:$I$1500,'1.PrepList'!$H$2:$H$1500,"")&amp;"",""))</f>
        <v/>
      </c>
      <c r="D2675" s="638" t="str">
        <f>IF($C2675="","",IFERROR(_xlfn.XLOOKUP($C2675,'1.PrepList'!$I$2:$I$1500,'1.PrepList'!$J$2:$J$1500,"")&amp;"",""))</f>
        <v/>
      </c>
      <c r="E2675" s="638" t="str">
        <f>IF($C2675="","",IFERROR(_xlfn.XLOOKUP($C2675,'1.PrepList'!$I$2:$I$1500,'1.PrepList'!$N$2:$N$1500,"")&amp;"",""))</f>
        <v/>
      </c>
      <c r="F2675" s="638" t="str">
        <f>IF($C2675="","",IFERROR(_xlfn.XLOOKUP($C2675,'1.PrepList'!$I$2:$I$1500,'1.PrepList'!$K$2:$K$1500,"")&amp;"",""))</f>
        <v/>
      </c>
      <c r="H2675" s="644" t="str">
        <f>IF($C2675="","",IFERROR(IF(_xlfn.XLOOKUP($C2675,tbl_StartedStatus[Bold ID],tbl_StartedStatus[Started])="Started","Yes",IF(_xlfn.XLOOKUP($C2675,tbl_StartedStatus[Bold ID],tbl_StartedStatus[Started])="No Show","No Show","")),""))</f>
        <v/>
      </c>
    </row>
    <row r="2676" spans="1:8" ht="15" customHeight="1" thickBot="1">
      <c r="A2676" s="38" t="str">
        <f>IF($C2676="","",IFERROR(_xlfn.XLOOKUP($C2676,'1.PrepList'!$I$2:$I$1500,'1.PrepList'!$G$2:$G$1500,"")&amp;"",""))</f>
        <v/>
      </c>
      <c r="B2676" s="638" t="str">
        <f>IF($C2676="","",IFERROR(_xlfn.XLOOKUP($C2676,'1.PrepList'!$I$2:$I$1500,'1.PrepList'!$H$2:$H$1500,"")&amp;"",""))</f>
        <v/>
      </c>
      <c r="D2676" s="638" t="str">
        <f>IF($C2676="","",IFERROR(_xlfn.XLOOKUP($C2676,'1.PrepList'!$I$2:$I$1500,'1.PrepList'!$J$2:$J$1500,"")&amp;"",""))</f>
        <v/>
      </c>
      <c r="E2676" s="638" t="str">
        <f>IF($C2676="","",IFERROR(_xlfn.XLOOKUP($C2676,'1.PrepList'!$I$2:$I$1500,'1.PrepList'!$N$2:$N$1500,"")&amp;"",""))</f>
        <v/>
      </c>
      <c r="F2676" s="638" t="str">
        <f>IF($C2676="","",IFERROR(_xlfn.XLOOKUP($C2676,'1.PrepList'!$I$2:$I$1500,'1.PrepList'!$K$2:$K$1500,"")&amp;"",""))</f>
        <v/>
      </c>
      <c r="H2676" s="644" t="str">
        <f>IF($C2676="","",IFERROR(IF(_xlfn.XLOOKUP($C2676,tbl_StartedStatus[Bold ID],tbl_StartedStatus[Started])="Started","Yes",IF(_xlfn.XLOOKUP($C2676,tbl_StartedStatus[Bold ID],tbl_StartedStatus[Started])="No Show","No Show","")),""))</f>
        <v/>
      </c>
    </row>
    <row r="2677" spans="1:8" ht="15" customHeight="1" thickBot="1">
      <c r="A2677" s="38" t="str">
        <f>IF($C2677="","",IFERROR(_xlfn.XLOOKUP($C2677,'1.PrepList'!$I$2:$I$1500,'1.PrepList'!$G$2:$G$1500,"")&amp;"",""))</f>
        <v/>
      </c>
      <c r="B2677" s="638" t="str">
        <f>IF($C2677="","",IFERROR(_xlfn.XLOOKUP($C2677,'1.PrepList'!$I$2:$I$1500,'1.PrepList'!$H$2:$H$1500,"")&amp;"",""))</f>
        <v/>
      </c>
      <c r="D2677" s="638" t="str">
        <f>IF($C2677="","",IFERROR(_xlfn.XLOOKUP($C2677,'1.PrepList'!$I$2:$I$1500,'1.PrepList'!$J$2:$J$1500,"")&amp;"",""))</f>
        <v/>
      </c>
      <c r="E2677" s="638" t="str">
        <f>IF($C2677="","",IFERROR(_xlfn.XLOOKUP($C2677,'1.PrepList'!$I$2:$I$1500,'1.PrepList'!$N$2:$N$1500,"")&amp;"",""))</f>
        <v/>
      </c>
      <c r="F2677" s="638" t="str">
        <f>IF($C2677="","",IFERROR(_xlfn.XLOOKUP($C2677,'1.PrepList'!$I$2:$I$1500,'1.PrepList'!$K$2:$K$1500,"")&amp;"",""))</f>
        <v/>
      </c>
      <c r="H2677" s="644" t="str">
        <f>IF($C2677="","",IFERROR(IF(_xlfn.XLOOKUP($C2677,tbl_StartedStatus[Bold ID],tbl_StartedStatus[Started])="Started","Yes",IF(_xlfn.XLOOKUP($C2677,tbl_StartedStatus[Bold ID],tbl_StartedStatus[Started])="No Show","No Show","")),""))</f>
        <v/>
      </c>
    </row>
    <row r="2678" spans="1:8" ht="15" customHeight="1" thickBot="1">
      <c r="A2678" s="38" t="str">
        <f>IF($C2678="","",IFERROR(_xlfn.XLOOKUP($C2678,'1.PrepList'!$I$2:$I$1500,'1.PrepList'!$G$2:$G$1500,"")&amp;"",""))</f>
        <v/>
      </c>
      <c r="B2678" s="638" t="str">
        <f>IF($C2678="","",IFERROR(_xlfn.XLOOKUP($C2678,'1.PrepList'!$I$2:$I$1500,'1.PrepList'!$H$2:$H$1500,"")&amp;"",""))</f>
        <v/>
      </c>
      <c r="D2678" s="638" t="str">
        <f>IF($C2678="","",IFERROR(_xlfn.XLOOKUP($C2678,'1.PrepList'!$I$2:$I$1500,'1.PrepList'!$J$2:$J$1500,"")&amp;"",""))</f>
        <v/>
      </c>
      <c r="E2678" s="638" t="str">
        <f>IF($C2678="","",IFERROR(_xlfn.XLOOKUP($C2678,'1.PrepList'!$I$2:$I$1500,'1.PrepList'!$N$2:$N$1500,"")&amp;"",""))</f>
        <v/>
      </c>
      <c r="F2678" s="638" t="str">
        <f>IF($C2678="","",IFERROR(_xlfn.XLOOKUP($C2678,'1.PrepList'!$I$2:$I$1500,'1.PrepList'!$K$2:$K$1500,"")&amp;"",""))</f>
        <v/>
      </c>
      <c r="H2678" s="644" t="str">
        <f>IF($C2678="","",IFERROR(IF(_xlfn.XLOOKUP($C2678,tbl_StartedStatus[Bold ID],tbl_StartedStatus[Started])="Started","Yes",IF(_xlfn.XLOOKUP($C2678,tbl_StartedStatus[Bold ID],tbl_StartedStatus[Started])="No Show","No Show","")),""))</f>
        <v/>
      </c>
    </row>
    <row r="2679" spans="1:8" ht="15" customHeight="1" thickBot="1">
      <c r="A2679" s="38" t="str">
        <f>IF($C2679="","",IFERROR(_xlfn.XLOOKUP($C2679,'1.PrepList'!$I$2:$I$1500,'1.PrepList'!$G$2:$G$1500,"")&amp;"",""))</f>
        <v/>
      </c>
      <c r="B2679" s="638" t="str">
        <f>IF($C2679="","",IFERROR(_xlfn.XLOOKUP($C2679,'1.PrepList'!$I$2:$I$1500,'1.PrepList'!$H$2:$H$1500,"")&amp;"",""))</f>
        <v/>
      </c>
      <c r="D2679" s="638" t="str">
        <f>IF($C2679="","",IFERROR(_xlfn.XLOOKUP($C2679,'1.PrepList'!$I$2:$I$1500,'1.PrepList'!$J$2:$J$1500,"")&amp;"",""))</f>
        <v/>
      </c>
      <c r="E2679" s="638" t="str">
        <f>IF($C2679="","",IFERROR(_xlfn.XLOOKUP($C2679,'1.PrepList'!$I$2:$I$1500,'1.PrepList'!$N$2:$N$1500,"")&amp;"",""))</f>
        <v/>
      </c>
      <c r="F2679" s="638" t="str">
        <f>IF($C2679="","",IFERROR(_xlfn.XLOOKUP($C2679,'1.PrepList'!$I$2:$I$1500,'1.PrepList'!$K$2:$K$1500,"")&amp;"",""))</f>
        <v/>
      </c>
      <c r="H2679" s="644" t="str">
        <f>IF($C2679="","",IFERROR(IF(_xlfn.XLOOKUP($C2679,tbl_StartedStatus[Bold ID],tbl_StartedStatus[Started])="Started","Yes",IF(_xlfn.XLOOKUP($C2679,tbl_StartedStatus[Bold ID],tbl_StartedStatus[Started])="No Show","No Show","")),""))</f>
        <v/>
      </c>
    </row>
    <row r="2680" spans="1:8" ht="15" customHeight="1" thickBot="1">
      <c r="A2680" s="38" t="str">
        <f>IF($C2680="","",IFERROR(_xlfn.XLOOKUP($C2680,'1.PrepList'!$I$2:$I$1500,'1.PrepList'!$G$2:$G$1500,"")&amp;"",""))</f>
        <v/>
      </c>
      <c r="B2680" s="638" t="str">
        <f>IF($C2680="","",IFERROR(_xlfn.XLOOKUP($C2680,'1.PrepList'!$I$2:$I$1500,'1.PrepList'!$H$2:$H$1500,"")&amp;"",""))</f>
        <v/>
      </c>
      <c r="D2680" s="638" t="str">
        <f>IF($C2680="","",IFERROR(_xlfn.XLOOKUP($C2680,'1.PrepList'!$I$2:$I$1500,'1.PrepList'!$J$2:$J$1500,"")&amp;"",""))</f>
        <v/>
      </c>
      <c r="E2680" s="638" t="str">
        <f>IF($C2680="","",IFERROR(_xlfn.XLOOKUP($C2680,'1.PrepList'!$I$2:$I$1500,'1.PrepList'!$N$2:$N$1500,"")&amp;"",""))</f>
        <v/>
      </c>
      <c r="F2680" s="638" t="str">
        <f>IF($C2680="","",IFERROR(_xlfn.XLOOKUP($C2680,'1.PrepList'!$I$2:$I$1500,'1.PrepList'!$K$2:$K$1500,"")&amp;"",""))</f>
        <v/>
      </c>
      <c r="H2680" s="644" t="str">
        <f>IF($C2680="","",IFERROR(IF(_xlfn.XLOOKUP($C2680,tbl_StartedStatus[Bold ID],tbl_StartedStatus[Started])="Started","Yes",IF(_xlfn.XLOOKUP($C2680,tbl_StartedStatus[Bold ID],tbl_StartedStatus[Started])="No Show","No Show","")),""))</f>
        <v/>
      </c>
    </row>
    <row r="2681" spans="1:8" ht="15" customHeight="1" thickBot="1">
      <c r="A2681" s="38" t="str">
        <f>IF($C2681="","",IFERROR(_xlfn.XLOOKUP($C2681,'1.PrepList'!$I$2:$I$1500,'1.PrepList'!$G$2:$G$1500,"")&amp;"",""))</f>
        <v/>
      </c>
      <c r="B2681" s="638" t="str">
        <f>IF($C2681="","",IFERROR(_xlfn.XLOOKUP($C2681,'1.PrepList'!$I$2:$I$1500,'1.PrepList'!$H$2:$H$1500,"")&amp;"",""))</f>
        <v/>
      </c>
      <c r="D2681" s="638" t="str">
        <f>IF($C2681="","",IFERROR(_xlfn.XLOOKUP($C2681,'1.PrepList'!$I$2:$I$1500,'1.PrepList'!$J$2:$J$1500,"")&amp;"",""))</f>
        <v/>
      </c>
      <c r="E2681" s="638" t="str">
        <f>IF($C2681="","",IFERROR(_xlfn.XLOOKUP($C2681,'1.PrepList'!$I$2:$I$1500,'1.PrepList'!$N$2:$N$1500,"")&amp;"",""))</f>
        <v/>
      </c>
      <c r="F2681" s="638" t="str">
        <f>IF($C2681="","",IFERROR(_xlfn.XLOOKUP($C2681,'1.PrepList'!$I$2:$I$1500,'1.PrepList'!$K$2:$K$1500,"")&amp;"",""))</f>
        <v/>
      </c>
      <c r="H2681" s="644" t="str">
        <f>IF($C2681="","",IFERROR(IF(_xlfn.XLOOKUP($C2681,tbl_StartedStatus[Bold ID],tbl_StartedStatus[Started])="Started","Yes",IF(_xlfn.XLOOKUP($C2681,tbl_StartedStatus[Bold ID],tbl_StartedStatus[Started])="No Show","No Show","")),""))</f>
        <v/>
      </c>
    </row>
    <row r="2682" spans="1:8" ht="15" customHeight="1" thickBot="1">
      <c r="A2682" s="38" t="str">
        <f>IF($C2682="","",IFERROR(_xlfn.XLOOKUP($C2682,'1.PrepList'!$I$2:$I$1500,'1.PrepList'!$G$2:$G$1500,"")&amp;"",""))</f>
        <v/>
      </c>
      <c r="B2682" s="638" t="str">
        <f>IF($C2682="","",IFERROR(_xlfn.XLOOKUP($C2682,'1.PrepList'!$I$2:$I$1500,'1.PrepList'!$H$2:$H$1500,"")&amp;"",""))</f>
        <v/>
      </c>
      <c r="D2682" s="638" t="str">
        <f>IF($C2682="","",IFERROR(_xlfn.XLOOKUP($C2682,'1.PrepList'!$I$2:$I$1500,'1.PrepList'!$J$2:$J$1500,"")&amp;"",""))</f>
        <v/>
      </c>
      <c r="E2682" s="638" t="str">
        <f>IF($C2682="","",IFERROR(_xlfn.XLOOKUP($C2682,'1.PrepList'!$I$2:$I$1500,'1.PrepList'!$N$2:$N$1500,"")&amp;"",""))</f>
        <v/>
      </c>
      <c r="F2682" s="638" t="str">
        <f>IF($C2682="","",IFERROR(_xlfn.XLOOKUP($C2682,'1.PrepList'!$I$2:$I$1500,'1.PrepList'!$K$2:$K$1500,"")&amp;"",""))</f>
        <v/>
      </c>
      <c r="H2682" s="644" t="str">
        <f>IF($C2682="","",IFERROR(IF(_xlfn.XLOOKUP($C2682,tbl_StartedStatus[Bold ID],tbl_StartedStatus[Started])="Started","Yes",IF(_xlfn.XLOOKUP($C2682,tbl_StartedStatus[Bold ID],tbl_StartedStatus[Started])="No Show","No Show","")),""))</f>
        <v/>
      </c>
    </row>
    <row r="2683" spans="1:8" ht="15" customHeight="1" thickBot="1">
      <c r="A2683" s="38" t="str">
        <f>IF($C2683="","",IFERROR(_xlfn.XLOOKUP($C2683,'1.PrepList'!$I$2:$I$1500,'1.PrepList'!$G$2:$G$1500,"")&amp;"",""))</f>
        <v/>
      </c>
      <c r="B2683" s="638" t="str">
        <f>IF($C2683="","",IFERROR(_xlfn.XLOOKUP($C2683,'1.PrepList'!$I$2:$I$1500,'1.PrepList'!$H$2:$H$1500,"")&amp;"",""))</f>
        <v/>
      </c>
      <c r="D2683" s="638" t="str">
        <f>IF($C2683="","",IFERROR(_xlfn.XLOOKUP($C2683,'1.PrepList'!$I$2:$I$1500,'1.PrepList'!$J$2:$J$1500,"")&amp;"",""))</f>
        <v/>
      </c>
      <c r="E2683" s="638" t="str">
        <f>IF($C2683="","",IFERROR(_xlfn.XLOOKUP($C2683,'1.PrepList'!$I$2:$I$1500,'1.PrepList'!$N$2:$N$1500,"")&amp;"",""))</f>
        <v/>
      </c>
      <c r="F2683" s="638" t="str">
        <f>IF($C2683="","",IFERROR(_xlfn.XLOOKUP($C2683,'1.PrepList'!$I$2:$I$1500,'1.PrepList'!$K$2:$K$1500,"")&amp;"",""))</f>
        <v/>
      </c>
      <c r="H2683" s="644" t="str">
        <f>IF($C2683="","",IFERROR(IF(_xlfn.XLOOKUP($C2683,tbl_StartedStatus[Bold ID],tbl_StartedStatus[Started])="Started","Yes",IF(_xlfn.XLOOKUP($C2683,tbl_StartedStatus[Bold ID],tbl_StartedStatus[Started])="No Show","No Show","")),""))</f>
        <v/>
      </c>
    </row>
    <row r="2684" spans="1:8" ht="15" customHeight="1" thickBot="1">
      <c r="A2684" s="38" t="str">
        <f>IF($C2684="","",IFERROR(_xlfn.XLOOKUP($C2684,'1.PrepList'!$I$2:$I$1500,'1.PrepList'!$G$2:$G$1500,"")&amp;"",""))</f>
        <v/>
      </c>
      <c r="B2684" s="638" t="str">
        <f>IF($C2684="","",IFERROR(_xlfn.XLOOKUP($C2684,'1.PrepList'!$I$2:$I$1500,'1.PrepList'!$H$2:$H$1500,"")&amp;"",""))</f>
        <v/>
      </c>
      <c r="D2684" s="638" t="str">
        <f>IF($C2684="","",IFERROR(_xlfn.XLOOKUP($C2684,'1.PrepList'!$I$2:$I$1500,'1.PrepList'!$J$2:$J$1500,"")&amp;"",""))</f>
        <v/>
      </c>
      <c r="E2684" s="638" t="str">
        <f>IF($C2684="","",IFERROR(_xlfn.XLOOKUP($C2684,'1.PrepList'!$I$2:$I$1500,'1.PrepList'!$N$2:$N$1500,"")&amp;"",""))</f>
        <v/>
      </c>
      <c r="F2684" s="638" t="str">
        <f>IF($C2684="","",IFERROR(_xlfn.XLOOKUP($C2684,'1.PrepList'!$I$2:$I$1500,'1.PrepList'!$K$2:$K$1500,"")&amp;"",""))</f>
        <v/>
      </c>
      <c r="H2684" s="644" t="str">
        <f>IF($C2684="","",IFERROR(IF(_xlfn.XLOOKUP($C2684,tbl_StartedStatus[Bold ID],tbl_StartedStatus[Started])="Started","Yes",IF(_xlfn.XLOOKUP($C2684,tbl_StartedStatus[Bold ID],tbl_StartedStatus[Started])="No Show","No Show","")),""))</f>
        <v/>
      </c>
    </row>
    <row r="2685" spans="1:8" ht="15" customHeight="1" thickBot="1">
      <c r="A2685" s="38" t="str">
        <f>IF($C2685="","",IFERROR(_xlfn.XLOOKUP($C2685,'1.PrepList'!$I$2:$I$1500,'1.PrepList'!$G$2:$G$1500,"")&amp;"",""))</f>
        <v/>
      </c>
      <c r="B2685" s="638" t="str">
        <f>IF($C2685="","",IFERROR(_xlfn.XLOOKUP($C2685,'1.PrepList'!$I$2:$I$1500,'1.PrepList'!$H$2:$H$1500,"")&amp;"",""))</f>
        <v/>
      </c>
      <c r="D2685" s="638" t="str">
        <f>IF($C2685="","",IFERROR(_xlfn.XLOOKUP($C2685,'1.PrepList'!$I$2:$I$1500,'1.PrepList'!$J$2:$J$1500,"")&amp;"",""))</f>
        <v/>
      </c>
      <c r="E2685" s="638" t="str">
        <f>IF($C2685="","",IFERROR(_xlfn.XLOOKUP($C2685,'1.PrepList'!$I$2:$I$1500,'1.PrepList'!$N$2:$N$1500,"")&amp;"",""))</f>
        <v/>
      </c>
      <c r="F2685" s="638" t="str">
        <f>IF($C2685="","",IFERROR(_xlfn.XLOOKUP($C2685,'1.PrepList'!$I$2:$I$1500,'1.PrepList'!$K$2:$K$1500,"")&amp;"",""))</f>
        <v/>
      </c>
      <c r="H2685" s="644" t="str">
        <f>IF($C2685="","",IFERROR(IF(_xlfn.XLOOKUP($C2685,tbl_StartedStatus[Bold ID],tbl_StartedStatus[Started])="Started","Yes",IF(_xlfn.XLOOKUP($C2685,tbl_StartedStatus[Bold ID],tbl_StartedStatus[Started])="No Show","No Show","")),""))</f>
        <v/>
      </c>
    </row>
    <row r="2686" spans="1:8" ht="15" customHeight="1" thickBot="1">
      <c r="A2686" s="38" t="str">
        <f>IF($C2686="","",IFERROR(_xlfn.XLOOKUP($C2686,'1.PrepList'!$I$2:$I$1500,'1.PrepList'!$G$2:$G$1500,"")&amp;"",""))</f>
        <v/>
      </c>
      <c r="B2686" s="638" t="str">
        <f>IF($C2686="","",IFERROR(_xlfn.XLOOKUP($C2686,'1.PrepList'!$I$2:$I$1500,'1.PrepList'!$H$2:$H$1500,"")&amp;"",""))</f>
        <v/>
      </c>
      <c r="D2686" s="638" t="str">
        <f>IF($C2686="","",IFERROR(_xlfn.XLOOKUP($C2686,'1.PrepList'!$I$2:$I$1500,'1.PrepList'!$J$2:$J$1500,"")&amp;"",""))</f>
        <v/>
      </c>
      <c r="E2686" s="638" t="str">
        <f>IF($C2686="","",IFERROR(_xlfn.XLOOKUP($C2686,'1.PrepList'!$I$2:$I$1500,'1.PrepList'!$N$2:$N$1500,"")&amp;"",""))</f>
        <v/>
      </c>
      <c r="F2686" s="638" t="str">
        <f>IF($C2686="","",IFERROR(_xlfn.XLOOKUP($C2686,'1.PrepList'!$I$2:$I$1500,'1.PrepList'!$K$2:$K$1500,"")&amp;"",""))</f>
        <v/>
      </c>
      <c r="H2686" s="644" t="str">
        <f>IF($C2686="","",IFERROR(IF(_xlfn.XLOOKUP($C2686,tbl_StartedStatus[Bold ID],tbl_StartedStatus[Started])="Started","Yes",IF(_xlfn.XLOOKUP($C2686,tbl_StartedStatus[Bold ID],tbl_StartedStatus[Started])="No Show","No Show","")),""))</f>
        <v/>
      </c>
    </row>
    <row r="2687" spans="1:8" ht="15" customHeight="1" thickBot="1">
      <c r="A2687" s="38" t="str">
        <f>IF($C2687="","",IFERROR(_xlfn.XLOOKUP($C2687,'1.PrepList'!$I$2:$I$1500,'1.PrepList'!$G$2:$G$1500,"")&amp;"",""))</f>
        <v/>
      </c>
      <c r="B2687" s="638" t="str">
        <f>IF($C2687="","",IFERROR(_xlfn.XLOOKUP($C2687,'1.PrepList'!$I$2:$I$1500,'1.PrepList'!$H$2:$H$1500,"")&amp;"",""))</f>
        <v/>
      </c>
      <c r="D2687" s="638" t="str">
        <f>IF($C2687="","",IFERROR(_xlfn.XLOOKUP($C2687,'1.PrepList'!$I$2:$I$1500,'1.PrepList'!$J$2:$J$1500,"")&amp;"",""))</f>
        <v/>
      </c>
      <c r="E2687" s="638" t="str">
        <f>IF($C2687="","",IFERROR(_xlfn.XLOOKUP($C2687,'1.PrepList'!$I$2:$I$1500,'1.PrepList'!$N$2:$N$1500,"")&amp;"",""))</f>
        <v/>
      </c>
      <c r="F2687" s="638" t="str">
        <f>IF($C2687="","",IFERROR(_xlfn.XLOOKUP($C2687,'1.PrepList'!$I$2:$I$1500,'1.PrepList'!$K$2:$K$1500,"")&amp;"",""))</f>
        <v/>
      </c>
      <c r="H2687" s="644" t="str">
        <f>IF($C2687="","",IFERROR(IF(_xlfn.XLOOKUP($C2687,tbl_StartedStatus[Bold ID],tbl_StartedStatus[Started])="Started","Yes",IF(_xlfn.XLOOKUP($C2687,tbl_StartedStatus[Bold ID],tbl_StartedStatus[Started])="No Show","No Show","")),""))</f>
        <v/>
      </c>
    </row>
    <row r="2688" spans="1:8" ht="15" customHeight="1" thickBot="1">
      <c r="A2688" s="38" t="str">
        <f>IF($C2688="","",IFERROR(_xlfn.XLOOKUP($C2688,'1.PrepList'!$I$2:$I$1500,'1.PrepList'!$G$2:$G$1500,"")&amp;"",""))</f>
        <v/>
      </c>
      <c r="B2688" s="638" t="str">
        <f>IF($C2688="","",IFERROR(_xlfn.XLOOKUP($C2688,'1.PrepList'!$I$2:$I$1500,'1.PrepList'!$H$2:$H$1500,"")&amp;"",""))</f>
        <v/>
      </c>
      <c r="D2688" s="638" t="str">
        <f>IF($C2688="","",IFERROR(_xlfn.XLOOKUP($C2688,'1.PrepList'!$I$2:$I$1500,'1.PrepList'!$J$2:$J$1500,"")&amp;"",""))</f>
        <v/>
      </c>
      <c r="E2688" s="638" t="str">
        <f>IF($C2688="","",IFERROR(_xlfn.XLOOKUP($C2688,'1.PrepList'!$I$2:$I$1500,'1.PrepList'!$N$2:$N$1500,"")&amp;"",""))</f>
        <v/>
      </c>
      <c r="F2688" s="638" t="str">
        <f>IF($C2688="","",IFERROR(_xlfn.XLOOKUP($C2688,'1.PrepList'!$I$2:$I$1500,'1.PrepList'!$K$2:$K$1500,"")&amp;"",""))</f>
        <v/>
      </c>
      <c r="H2688" s="644" t="str">
        <f>IF($C2688="","",IFERROR(IF(_xlfn.XLOOKUP($C2688,tbl_StartedStatus[Bold ID],tbl_StartedStatus[Started])="Started","Yes",IF(_xlfn.XLOOKUP($C2688,tbl_StartedStatus[Bold ID],tbl_StartedStatus[Started])="No Show","No Show","")),""))</f>
        <v/>
      </c>
    </row>
    <row r="2689" spans="1:8" ht="15" customHeight="1" thickBot="1">
      <c r="A2689" s="38" t="str">
        <f>IF($C2689="","",IFERROR(_xlfn.XLOOKUP($C2689,'1.PrepList'!$I$2:$I$1500,'1.PrepList'!$G$2:$G$1500,"")&amp;"",""))</f>
        <v/>
      </c>
      <c r="B2689" s="638" t="str">
        <f>IF($C2689="","",IFERROR(_xlfn.XLOOKUP($C2689,'1.PrepList'!$I$2:$I$1500,'1.PrepList'!$H$2:$H$1500,"")&amp;"",""))</f>
        <v/>
      </c>
      <c r="D2689" s="638" t="str">
        <f>IF($C2689="","",IFERROR(_xlfn.XLOOKUP($C2689,'1.PrepList'!$I$2:$I$1500,'1.PrepList'!$J$2:$J$1500,"")&amp;"",""))</f>
        <v/>
      </c>
      <c r="E2689" s="638" t="str">
        <f>IF($C2689="","",IFERROR(_xlfn.XLOOKUP($C2689,'1.PrepList'!$I$2:$I$1500,'1.PrepList'!$N$2:$N$1500,"")&amp;"",""))</f>
        <v/>
      </c>
      <c r="F2689" s="638" t="str">
        <f>IF($C2689="","",IFERROR(_xlfn.XLOOKUP($C2689,'1.PrepList'!$I$2:$I$1500,'1.PrepList'!$K$2:$K$1500,"")&amp;"",""))</f>
        <v/>
      </c>
      <c r="H2689" s="644" t="str">
        <f>IF($C2689="","",IFERROR(IF(_xlfn.XLOOKUP($C2689,tbl_StartedStatus[Bold ID],tbl_StartedStatus[Started])="Started","Yes",IF(_xlfn.XLOOKUP($C2689,tbl_StartedStatus[Bold ID],tbl_StartedStatus[Started])="No Show","No Show","")),""))</f>
        <v/>
      </c>
    </row>
    <row r="2690" spans="1:8" ht="15" customHeight="1" thickBot="1">
      <c r="A2690" s="38" t="str">
        <f>IF($C2690="","",IFERROR(_xlfn.XLOOKUP($C2690,'1.PrepList'!$I$2:$I$1500,'1.PrepList'!$G$2:$G$1500,"")&amp;"",""))</f>
        <v/>
      </c>
      <c r="B2690" s="638" t="str">
        <f>IF($C2690="","",IFERROR(_xlfn.XLOOKUP($C2690,'1.PrepList'!$I$2:$I$1500,'1.PrepList'!$H$2:$H$1500,"")&amp;"",""))</f>
        <v/>
      </c>
      <c r="D2690" s="638" t="str">
        <f>IF($C2690="","",IFERROR(_xlfn.XLOOKUP($C2690,'1.PrepList'!$I$2:$I$1500,'1.PrepList'!$J$2:$J$1500,"")&amp;"",""))</f>
        <v/>
      </c>
      <c r="E2690" s="638" t="str">
        <f>IF($C2690="","",IFERROR(_xlfn.XLOOKUP($C2690,'1.PrepList'!$I$2:$I$1500,'1.PrepList'!$N$2:$N$1500,"")&amp;"",""))</f>
        <v/>
      </c>
      <c r="F2690" s="638" t="str">
        <f>IF($C2690="","",IFERROR(_xlfn.XLOOKUP($C2690,'1.PrepList'!$I$2:$I$1500,'1.PrepList'!$K$2:$K$1500,"")&amp;"",""))</f>
        <v/>
      </c>
      <c r="H2690" s="644" t="str">
        <f>IF($C2690="","",IFERROR(IF(_xlfn.XLOOKUP($C2690,tbl_StartedStatus[Bold ID],tbl_StartedStatus[Started])="Started","Yes",IF(_xlfn.XLOOKUP($C2690,tbl_StartedStatus[Bold ID],tbl_StartedStatus[Started])="No Show","No Show","")),""))</f>
        <v/>
      </c>
    </row>
    <row r="2691" spans="1:8" ht="15" customHeight="1" thickBot="1">
      <c r="A2691" s="38" t="str">
        <f>IF($C2691="","",IFERROR(_xlfn.XLOOKUP($C2691,'1.PrepList'!$I$2:$I$1500,'1.PrepList'!$G$2:$G$1500,"")&amp;"",""))</f>
        <v/>
      </c>
      <c r="B2691" s="638" t="str">
        <f>IF($C2691="","",IFERROR(_xlfn.XLOOKUP($C2691,'1.PrepList'!$I$2:$I$1500,'1.PrepList'!$H$2:$H$1500,"")&amp;"",""))</f>
        <v/>
      </c>
      <c r="D2691" s="638" t="str">
        <f>IF($C2691="","",IFERROR(_xlfn.XLOOKUP($C2691,'1.PrepList'!$I$2:$I$1500,'1.PrepList'!$J$2:$J$1500,"")&amp;"",""))</f>
        <v/>
      </c>
      <c r="E2691" s="638" t="str">
        <f>IF($C2691="","",IFERROR(_xlfn.XLOOKUP($C2691,'1.PrepList'!$I$2:$I$1500,'1.PrepList'!$N$2:$N$1500,"")&amp;"",""))</f>
        <v/>
      </c>
      <c r="F2691" s="638" t="str">
        <f>IF($C2691="","",IFERROR(_xlfn.XLOOKUP($C2691,'1.PrepList'!$I$2:$I$1500,'1.PrepList'!$K$2:$K$1500,"")&amp;"",""))</f>
        <v/>
      </c>
      <c r="H2691" s="644" t="str">
        <f>IF($C2691="","",IFERROR(IF(_xlfn.XLOOKUP($C2691,tbl_StartedStatus[Bold ID],tbl_StartedStatus[Started])="Started","Yes",IF(_xlfn.XLOOKUP($C2691,tbl_StartedStatus[Bold ID],tbl_StartedStatus[Started])="No Show","No Show","")),""))</f>
        <v/>
      </c>
    </row>
    <row r="2692" spans="1:8" ht="15" customHeight="1" thickBot="1">
      <c r="A2692" s="38" t="str">
        <f>IF($C2692="","",IFERROR(_xlfn.XLOOKUP($C2692,'1.PrepList'!$I$2:$I$1500,'1.PrepList'!$G$2:$G$1500,"")&amp;"",""))</f>
        <v/>
      </c>
      <c r="B2692" s="638" t="str">
        <f>IF($C2692="","",IFERROR(_xlfn.XLOOKUP($C2692,'1.PrepList'!$I$2:$I$1500,'1.PrepList'!$H$2:$H$1500,"")&amp;"",""))</f>
        <v/>
      </c>
      <c r="D2692" s="638" t="str">
        <f>IF($C2692="","",IFERROR(_xlfn.XLOOKUP($C2692,'1.PrepList'!$I$2:$I$1500,'1.PrepList'!$J$2:$J$1500,"")&amp;"",""))</f>
        <v/>
      </c>
      <c r="E2692" s="638" t="str">
        <f>IF($C2692="","",IFERROR(_xlfn.XLOOKUP($C2692,'1.PrepList'!$I$2:$I$1500,'1.PrepList'!$N$2:$N$1500,"")&amp;"",""))</f>
        <v/>
      </c>
      <c r="F2692" s="638" t="str">
        <f>IF($C2692="","",IFERROR(_xlfn.XLOOKUP($C2692,'1.PrepList'!$I$2:$I$1500,'1.PrepList'!$K$2:$K$1500,"")&amp;"",""))</f>
        <v/>
      </c>
      <c r="H2692" s="644" t="str">
        <f>IF($C2692="","",IFERROR(IF(_xlfn.XLOOKUP($C2692,tbl_StartedStatus[Bold ID],tbl_StartedStatus[Started])="Started","Yes",IF(_xlfn.XLOOKUP($C2692,tbl_StartedStatus[Bold ID],tbl_StartedStatus[Started])="No Show","No Show","")),""))</f>
        <v/>
      </c>
    </row>
    <row r="2693" spans="1:8" ht="15" customHeight="1" thickBot="1">
      <c r="A2693" s="38" t="str">
        <f>IF($C2693="","",IFERROR(_xlfn.XLOOKUP($C2693,'1.PrepList'!$I$2:$I$1500,'1.PrepList'!$G$2:$G$1500,"")&amp;"",""))</f>
        <v/>
      </c>
      <c r="B2693" s="638" t="str">
        <f>IF($C2693="","",IFERROR(_xlfn.XLOOKUP($C2693,'1.PrepList'!$I$2:$I$1500,'1.PrepList'!$H$2:$H$1500,"")&amp;"",""))</f>
        <v/>
      </c>
      <c r="D2693" s="638" t="str">
        <f>IF($C2693="","",IFERROR(_xlfn.XLOOKUP($C2693,'1.PrepList'!$I$2:$I$1500,'1.PrepList'!$J$2:$J$1500,"")&amp;"",""))</f>
        <v/>
      </c>
      <c r="E2693" s="638" t="str">
        <f>IF($C2693="","",IFERROR(_xlfn.XLOOKUP($C2693,'1.PrepList'!$I$2:$I$1500,'1.PrepList'!$N$2:$N$1500,"")&amp;"",""))</f>
        <v/>
      </c>
      <c r="F2693" s="638" t="str">
        <f>IF($C2693="","",IFERROR(_xlfn.XLOOKUP($C2693,'1.PrepList'!$I$2:$I$1500,'1.PrepList'!$K$2:$K$1500,"")&amp;"",""))</f>
        <v/>
      </c>
      <c r="H2693" s="644" t="str">
        <f>IF($C2693="","",IFERROR(IF(_xlfn.XLOOKUP($C2693,tbl_StartedStatus[Bold ID],tbl_StartedStatus[Started])="Started","Yes",IF(_xlfn.XLOOKUP($C2693,tbl_StartedStatus[Bold ID],tbl_StartedStatus[Started])="No Show","No Show","")),""))</f>
        <v/>
      </c>
    </row>
    <row r="2694" spans="1:8" ht="15" customHeight="1" thickBot="1">
      <c r="A2694" s="38" t="str">
        <f>IF($C2694="","",IFERROR(_xlfn.XLOOKUP($C2694,'1.PrepList'!$I$2:$I$1500,'1.PrepList'!$G$2:$G$1500,"")&amp;"",""))</f>
        <v/>
      </c>
      <c r="B2694" s="638" t="str">
        <f>IF($C2694="","",IFERROR(_xlfn.XLOOKUP($C2694,'1.PrepList'!$I$2:$I$1500,'1.PrepList'!$H$2:$H$1500,"")&amp;"",""))</f>
        <v/>
      </c>
      <c r="D2694" s="638" t="str">
        <f>IF($C2694="","",IFERROR(_xlfn.XLOOKUP($C2694,'1.PrepList'!$I$2:$I$1500,'1.PrepList'!$J$2:$J$1500,"")&amp;"",""))</f>
        <v/>
      </c>
      <c r="E2694" s="638" t="str">
        <f>IF($C2694="","",IFERROR(_xlfn.XLOOKUP($C2694,'1.PrepList'!$I$2:$I$1500,'1.PrepList'!$N$2:$N$1500,"")&amp;"",""))</f>
        <v/>
      </c>
      <c r="F2694" s="638" t="str">
        <f>IF($C2694="","",IFERROR(_xlfn.XLOOKUP($C2694,'1.PrepList'!$I$2:$I$1500,'1.PrepList'!$K$2:$K$1500,"")&amp;"",""))</f>
        <v/>
      </c>
      <c r="H2694" s="644" t="str">
        <f>IF($C2694="","",IFERROR(IF(_xlfn.XLOOKUP($C2694,tbl_StartedStatus[Bold ID],tbl_StartedStatus[Started])="Started","Yes",IF(_xlfn.XLOOKUP($C2694,tbl_StartedStatus[Bold ID],tbl_StartedStatus[Started])="No Show","No Show","")),""))</f>
        <v/>
      </c>
    </row>
    <row r="2695" spans="1:8" ht="15" customHeight="1" thickBot="1">
      <c r="A2695" s="38" t="str">
        <f>IF($C2695="","",IFERROR(_xlfn.XLOOKUP($C2695,'1.PrepList'!$I$2:$I$1500,'1.PrepList'!$G$2:$G$1500,"")&amp;"",""))</f>
        <v/>
      </c>
      <c r="B2695" s="638" t="str">
        <f>IF($C2695="","",IFERROR(_xlfn.XLOOKUP($C2695,'1.PrepList'!$I$2:$I$1500,'1.PrepList'!$H$2:$H$1500,"")&amp;"",""))</f>
        <v/>
      </c>
      <c r="D2695" s="638" t="str">
        <f>IF($C2695="","",IFERROR(_xlfn.XLOOKUP($C2695,'1.PrepList'!$I$2:$I$1500,'1.PrepList'!$J$2:$J$1500,"")&amp;"",""))</f>
        <v/>
      </c>
      <c r="E2695" s="638" t="str">
        <f>IF($C2695="","",IFERROR(_xlfn.XLOOKUP($C2695,'1.PrepList'!$I$2:$I$1500,'1.PrepList'!$N$2:$N$1500,"")&amp;"",""))</f>
        <v/>
      </c>
      <c r="F2695" s="638" t="str">
        <f>IF($C2695="","",IFERROR(_xlfn.XLOOKUP($C2695,'1.PrepList'!$I$2:$I$1500,'1.PrepList'!$K$2:$K$1500,"")&amp;"",""))</f>
        <v/>
      </c>
      <c r="H2695" s="644" t="str">
        <f>IF($C2695="","",IFERROR(IF(_xlfn.XLOOKUP($C2695,tbl_StartedStatus[Bold ID],tbl_StartedStatus[Started])="Started","Yes",IF(_xlfn.XLOOKUP($C2695,tbl_StartedStatus[Bold ID],tbl_StartedStatus[Started])="No Show","No Show","")),""))</f>
        <v/>
      </c>
    </row>
    <row r="2696" spans="1:8" ht="15" customHeight="1" thickBot="1">
      <c r="A2696" s="38" t="str">
        <f>IF($C2696="","",IFERROR(_xlfn.XLOOKUP($C2696,'1.PrepList'!$I$2:$I$1500,'1.PrepList'!$G$2:$G$1500,"")&amp;"",""))</f>
        <v/>
      </c>
      <c r="B2696" s="638" t="str">
        <f>IF($C2696="","",IFERROR(_xlfn.XLOOKUP($C2696,'1.PrepList'!$I$2:$I$1500,'1.PrepList'!$H$2:$H$1500,"")&amp;"",""))</f>
        <v/>
      </c>
      <c r="D2696" s="638" t="str">
        <f>IF($C2696="","",IFERROR(_xlfn.XLOOKUP($C2696,'1.PrepList'!$I$2:$I$1500,'1.PrepList'!$J$2:$J$1500,"")&amp;"",""))</f>
        <v/>
      </c>
      <c r="E2696" s="638" t="str">
        <f>IF($C2696="","",IFERROR(_xlfn.XLOOKUP($C2696,'1.PrepList'!$I$2:$I$1500,'1.PrepList'!$N$2:$N$1500,"")&amp;"",""))</f>
        <v/>
      </c>
      <c r="F2696" s="638" t="str">
        <f>IF($C2696="","",IFERROR(_xlfn.XLOOKUP($C2696,'1.PrepList'!$I$2:$I$1500,'1.PrepList'!$K$2:$K$1500,"")&amp;"",""))</f>
        <v/>
      </c>
      <c r="H2696" s="644" t="str">
        <f>IF($C2696="","",IFERROR(IF(_xlfn.XLOOKUP($C2696,tbl_StartedStatus[Bold ID],tbl_StartedStatus[Started])="Started","Yes",IF(_xlfn.XLOOKUP($C2696,tbl_StartedStatus[Bold ID],tbl_StartedStatus[Started])="No Show","No Show","")),""))</f>
        <v/>
      </c>
    </row>
    <row r="2697" spans="1:8" ht="15" customHeight="1" thickBot="1">
      <c r="A2697" s="38" t="str">
        <f>IF($C2697="","",IFERROR(_xlfn.XLOOKUP($C2697,'1.PrepList'!$I$2:$I$1500,'1.PrepList'!$G$2:$G$1500,"")&amp;"",""))</f>
        <v/>
      </c>
      <c r="B2697" s="638" t="str">
        <f>IF($C2697="","",IFERROR(_xlfn.XLOOKUP($C2697,'1.PrepList'!$I$2:$I$1500,'1.PrepList'!$H$2:$H$1500,"")&amp;"",""))</f>
        <v/>
      </c>
      <c r="D2697" s="638" t="str">
        <f>IF($C2697="","",IFERROR(_xlfn.XLOOKUP($C2697,'1.PrepList'!$I$2:$I$1500,'1.PrepList'!$J$2:$J$1500,"")&amp;"",""))</f>
        <v/>
      </c>
      <c r="E2697" s="638" t="str">
        <f>IF($C2697="","",IFERROR(_xlfn.XLOOKUP($C2697,'1.PrepList'!$I$2:$I$1500,'1.PrepList'!$N$2:$N$1500,"")&amp;"",""))</f>
        <v/>
      </c>
      <c r="F2697" s="638" t="str">
        <f>IF($C2697="","",IFERROR(_xlfn.XLOOKUP($C2697,'1.PrepList'!$I$2:$I$1500,'1.PrepList'!$K$2:$K$1500,"")&amp;"",""))</f>
        <v/>
      </c>
      <c r="H2697" s="644" t="str">
        <f>IF($C2697="","",IFERROR(IF(_xlfn.XLOOKUP($C2697,tbl_StartedStatus[Bold ID],tbl_StartedStatus[Started])="Started","Yes",IF(_xlfn.XLOOKUP($C2697,tbl_StartedStatus[Bold ID],tbl_StartedStatus[Started])="No Show","No Show","")),""))</f>
        <v/>
      </c>
    </row>
    <row r="2698" spans="1:8" ht="15" customHeight="1" thickBot="1">
      <c r="A2698" s="38" t="str">
        <f>IF($C2698="","",IFERROR(_xlfn.XLOOKUP($C2698,'1.PrepList'!$I$2:$I$1500,'1.PrepList'!$G$2:$G$1500,"")&amp;"",""))</f>
        <v/>
      </c>
      <c r="B2698" s="638" t="str">
        <f>IF($C2698="","",IFERROR(_xlfn.XLOOKUP($C2698,'1.PrepList'!$I$2:$I$1500,'1.PrepList'!$H$2:$H$1500,"")&amp;"",""))</f>
        <v/>
      </c>
      <c r="D2698" s="638" t="str">
        <f>IF($C2698="","",IFERROR(_xlfn.XLOOKUP($C2698,'1.PrepList'!$I$2:$I$1500,'1.PrepList'!$J$2:$J$1500,"")&amp;"",""))</f>
        <v/>
      </c>
      <c r="E2698" s="638" t="str">
        <f>IF($C2698="","",IFERROR(_xlfn.XLOOKUP($C2698,'1.PrepList'!$I$2:$I$1500,'1.PrepList'!$N$2:$N$1500,"")&amp;"",""))</f>
        <v/>
      </c>
      <c r="F2698" s="638" t="str">
        <f>IF($C2698="","",IFERROR(_xlfn.XLOOKUP($C2698,'1.PrepList'!$I$2:$I$1500,'1.PrepList'!$K$2:$K$1500,"")&amp;"",""))</f>
        <v/>
      </c>
      <c r="H2698" s="644" t="str">
        <f>IF($C2698="","",IFERROR(IF(_xlfn.XLOOKUP($C2698,tbl_StartedStatus[Bold ID],tbl_StartedStatus[Started])="Started","Yes",IF(_xlfn.XLOOKUP($C2698,tbl_StartedStatus[Bold ID],tbl_StartedStatus[Started])="No Show","No Show","")),""))</f>
        <v/>
      </c>
    </row>
    <row r="2699" spans="1:8" ht="15" customHeight="1" thickBot="1">
      <c r="A2699" s="38" t="str">
        <f>IF($C2699="","",IFERROR(_xlfn.XLOOKUP($C2699,'1.PrepList'!$I$2:$I$1500,'1.PrepList'!$G$2:$G$1500,"")&amp;"",""))</f>
        <v/>
      </c>
      <c r="B2699" s="638" t="str">
        <f>IF($C2699="","",IFERROR(_xlfn.XLOOKUP($C2699,'1.PrepList'!$I$2:$I$1500,'1.PrepList'!$H$2:$H$1500,"")&amp;"",""))</f>
        <v/>
      </c>
      <c r="D2699" s="638" t="str">
        <f>IF($C2699="","",IFERROR(_xlfn.XLOOKUP($C2699,'1.PrepList'!$I$2:$I$1500,'1.PrepList'!$J$2:$J$1500,"")&amp;"",""))</f>
        <v/>
      </c>
      <c r="E2699" s="638" t="str">
        <f>IF($C2699="","",IFERROR(_xlfn.XLOOKUP($C2699,'1.PrepList'!$I$2:$I$1500,'1.PrepList'!$N$2:$N$1500,"")&amp;"",""))</f>
        <v/>
      </c>
      <c r="F2699" s="638" t="str">
        <f>IF($C2699="","",IFERROR(_xlfn.XLOOKUP($C2699,'1.PrepList'!$I$2:$I$1500,'1.PrepList'!$K$2:$K$1500,"")&amp;"",""))</f>
        <v/>
      </c>
      <c r="H2699" s="644" t="str">
        <f>IF($C2699="","",IFERROR(IF(_xlfn.XLOOKUP($C2699,tbl_StartedStatus[Bold ID],tbl_StartedStatus[Started])="Started","Yes",IF(_xlfn.XLOOKUP($C2699,tbl_StartedStatus[Bold ID],tbl_StartedStatus[Started])="No Show","No Show","")),""))</f>
        <v/>
      </c>
    </row>
    <row r="2700" spans="1:8" ht="15" customHeight="1" thickBot="1">
      <c r="A2700" s="38" t="str">
        <f>IF($C2700="","",IFERROR(_xlfn.XLOOKUP($C2700,'1.PrepList'!$I$2:$I$1500,'1.PrepList'!$G$2:$G$1500,"")&amp;"",""))</f>
        <v/>
      </c>
      <c r="B2700" s="638" t="str">
        <f>IF($C2700="","",IFERROR(_xlfn.XLOOKUP($C2700,'1.PrepList'!$I$2:$I$1500,'1.PrepList'!$H$2:$H$1500,"")&amp;"",""))</f>
        <v/>
      </c>
      <c r="D2700" s="638" t="str">
        <f>IF($C2700="","",IFERROR(_xlfn.XLOOKUP($C2700,'1.PrepList'!$I$2:$I$1500,'1.PrepList'!$J$2:$J$1500,"")&amp;"",""))</f>
        <v/>
      </c>
      <c r="E2700" s="638" t="str">
        <f>IF($C2700="","",IFERROR(_xlfn.XLOOKUP($C2700,'1.PrepList'!$I$2:$I$1500,'1.PrepList'!$N$2:$N$1500,"")&amp;"",""))</f>
        <v/>
      </c>
      <c r="F2700" s="638" t="str">
        <f>IF($C2700="","",IFERROR(_xlfn.XLOOKUP($C2700,'1.PrepList'!$I$2:$I$1500,'1.PrepList'!$K$2:$K$1500,"")&amp;"",""))</f>
        <v/>
      </c>
      <c r="H2700" s="644" t="str">
        <f>IF($C2700="","",IFERROR(IF(_xlfn.XLOOKUP($C2700,tbl_StartedStatus[Bold ID],tbl_StartedStatus[Started])="Started","Yes",IF(_xlfn.XLOOKUP($C2700,tbl_StartedStatus[Bold ID],tbl_StartedStatus[Started])="No Show","No Show","")),""))</f>
        <v/>
      </c>
    </row>
    <row r="2701" spans="1:8" ht="15" customHeight="1" thickBot="1">
      <c r="A2701" s="38" t="str">
        <f>IF($C2701="","",IFERROR(_xlfn.XLOOKUP($C2701,'1.PrepList'!$I$2:$I$1500,'1.PrepList'!$G$2:$G$1500,"")&amp;"",""))</f>
        <v/>
      </c>
      <c r="B2701" s="638" t="str">
        <f>IF($C2701="","",IFERROR(_xlfn.XLOOKUP($C2701,'1.PrepList'!$I$2:$I$1500,'1.PrepList'!$H$2:$H$1500,"")&amp;"",""))</f>
        <v/>
      </c>
      <c r="D2701" s="638" t="str">
        <f>IF($C2701="","",IFERROR(_xlfn.XLOOKUP($C2701,'1.PrepList'!$I$2:$I$1500,'1.PrepList'!$J$2:$J$1500,"")&amp;"",""))</f>
        <v/>
      </c>
      <c r="E2701" s="638" t="str">
        <f>IF($C2701="","",IFERROR(_xlfn.XLOOKUP($C2701,'1.PrepList'!$I$2:$I$1500,'1.PrepList'!$N$2:$N$1500,"")&amp;"",""))</f>
        <v/>
      </c>
      <c r="F2701" s="638" t="str">
        <f>IF($C2701="","",IFERROR(_xlfn.XLOOKUP($C2701,'1.PrepList'!$I$2:$I$1500,'1.PrepList'!$K$2:$K$1500,"")&amp;"",""))</f>
        <v/>
      </c>
      <c r="H2701" s="644" t="str">
        <f>IF($C2701="","",IFERROR(IF(_xlfn.XLOOKUP($C2701,tbl_StartedStatus[Bold ID],tbl_StartedStatus[Started])="Started","Yes",IF(_xlfn.XLOOKUP($C2701,tbl_StartedStatus[Bold ID],tbl_StartedStatus[Started])="No Show","No Show","")),""))</f>
        <v/>
      </c>
    </row>
    <row r="2702" spans="1:8" ht="15" customHeight="1" thickBot="1">
      <c r="A2702" s="38" t="str">
        <f>IF($C2702="","",IFERROR(_xlfn.XLOOKUP($C2702,'1.PrepList'!$I$2:$I$1500,'1.PrepList'!$G$2:$G$1500,"")&amp;"",""))</f>
        <v/>
      </c>
      <c r="B2702" s="638" t="str">
        <f>IF($C2702="","",IFERROR(_xlfn.XLOOKUP($C2702,'1.PrepList'!$I$2:$I$1500,'1.PrepList'!$H$2:$H$1500,"")&amp;"",""))</f>
        <v/>
      </c>
      <c r="D2702" s="638" t="str">
        <f>IF($C2702="","",IFERROR(_xlfn.XLOOKUP($C2702,'1.PrepList'!$I$2:$I$1500,'1.PrepList'!$J$2:$J$1500,"")&amp;"",""))</f>
        <v/>
      </c>
      <c r="E2702" s="638" t="str">
        <f>IF($C2702="","",IFERROR(_xlfn.XLOOKUP($C2702,'1.PrepList'!$I$2:$I$1500,'1.PrepList'!$N$2:$N$1500,"")&amp;"",""))</f>
        <v/>
      </c>
      <c r="F2702" s="638" t="str">
        <f>IF($C2702="","",IFERROR(_xlfn.XLOOKUP($C2702,'1.PrepList'!$I$2:$I$1500,'1.PrepList'!$K$2:$K$1500,"")&amp;"",""))</f>
        <v/>
      </c>
      <c r="H2702" s="644" t="str">
        <f>IF($C2702="","",IFERROR(IF(_xlfn.XLOOKUP($C2702,tbl_StartedStatus[Bold ID],tbl_StartedStatus[Started])="Started","Yes",IF(_xlfn.XLOOKUP($C2702,tbl_StartedStatus[Bold ID],tbl_StartedStatus[Started])="No Show","No Show","")),""))</f>
        <v/>
      </c>
    </row>
    <row r="2703" spans="1:8" ht="15" customHeight="1" thickBot="1">
      <c r="A2703" s="38" t="str">
        <f>IF($C2703="","",IFERROR(_xlfn.XLOOKUP($C2703,'1.PrepList'!$I$2:$I$1500,'1.PrepList'!$G$2:$G$1500,"")&amp;"",""))</f>
        <v/>
      </c>
      <c r="B2703" s="638" t="str">
        <f>IF($C2703="","",IFERROR(_xlfn.XLOOKUP($C2703,'1.PrepList'!$I$2:$I$1500,'1.PrepList'!$H$2:$H$1500,"")&amp;"",""))</f>
        <v/>
      </c>
      <c r="D2703" s="638" t="str">
        <f>IF($C2703="","",IFERROR(_xlfn.XLOOKUP($C2703,'1.PrepList'!$I$2:$I$1500,'1.PrepList'!$J$2:$J$1500,"")&amp;"",""))</f>
        <v/>
      </c>
      <c r="E2703" s="638" t="str">
        <f>IF($C2703="","",IFERROR(_xlfn.XLOOKUP($C2703,'1.PrepList'!$I$2:$I$1500,'1.PrepList'!$N$2:$N$1500,"")&amp;"",""))</f>
        <v/>
      </c>
      <c r="F2703" s="638" t="str">
        <f>IF($C2703="","",IFERROR(_xlfn.XLOOKUP($C2703,'1.PrepList'!$I$2:$I$1500,'1.PrepList'!$K$2:$K$1500,"")&amp;"",""))</f>
        <v/>
      </c>
      <c r="H2703" s="644" t="str">
        <f>IF($C2703="","",IFERROR(IF(_xlfn.XLOOKUP($C2703,tbl_StartedStatus[Bold ID],tbl_StartedStatus[Started])="Started","Yes",IF(_xlfn.XLOOKUP($C2703,tbl_StartedStatus[Bold ID],tbl_StartedStatus[Started])="No Show","No Show","")),""))</f>
        <v/>
      </c>
    </row>
    <row r="2704" spans="1:8" ht="15" customHeight="1" thickBot="1">
      <c r="A2704" s="38" t="str">
        <f>IF($C2704="","",IFERROR(_xlfn.XLOOKUP($C2704,'1.PrepList'!$I$2:$I$1500,'1.PrepList'!$G$2:$G$1500,"")&amp;"",""))</f>
        <v/>
      </c>
      <c r="B2704" s="638" t="str">
        <f>IF($C2704="","",IFERROR(_xlfn.XLOOKUP($C2704,'1.PrepList'!$I$2:$I$1500,'1.PrepList'!$H$2:$H$1500,"")&amp;"",""))</f>
        <v/>
      </c>
      <c r="D2704" s="638" t="str">
        <f>IF($C2704="","",IFERROR(_xlfn.XLOOKUP($C2704,'1.PrepList'!$I$2:$I$1500,'1.PrepList'!$J$2:$J$1500,"")&amp;"",""))</f>
        <v/>
      </c>
      <c r="E2704" s="638" t="str">
        <f>IF($C2704="","",IFERROR(_xlfn.XLOOKUP($C2704,'1.PrepList'!$I$2:$I$1500,'1.PrepList'!$N$2:$N$1500,"")&amp;"",""))</f>
        <v/>
      </c>
      <c r="F2704" s="638" t="str">
        <f>IF($C2704="","",IFERROR(_xlfn.XLOOKUP($C2704,'1.PrepList'!$I$2:$I$1500,'1.PrepList'!$K$2:$K$1500,"")&amp;"",""))</f>
        <v/>
      </c>
      <c r="H2704" s="644" t="str">
        <f>IF($C2704="","",IFERROR(IF(_xlfn.XLOOKUP($C2704,tbl_StartedStatus[Bold ID],tbl_StartedStatus[Started])="Started","Yes",IF(_xlfn.XLOOKUP($C2704,tbl_StartedStatus[Bold ID],tbl_StartedStatus[Started])="No Show","No Show","")),""))</f>
        <v/>
      </c>
    </row>
    <row r="2705" spans="1:8" ht="15" customHeight="1" thickBot="1">
      <c r="A2705" s="38" t="str">
        <f>IF($C2705="","",IFERROR(_xlfn.XLOOKUP($C2705,'1.PrepList'!$I$2:$I$1500,'1.PrepList'!$G$2:$G$1500,"")&amp;"",""))</f>
        <v/>
      </c>
      <c r="B2705" s="638" t="str">
        <f>IF($C2705="","",IFERROR(_xlfn.XLOOKUP($C2705,'1.PrepList'!$I$2:$I$1500,'1.PrepList'!$H$2:$H$1500,"")&amp;"",""))</f>
        <v/>
      </c>
      <c r="D2705" s="638" t="str">
        <f>IF($C2705="","",IFERROR(_xlfn.XLOOKUP($C2705,'1.PrepList'!$I$2:$I$1500,'1.PrepList'!$J$2:$J$1500,"")&amp;"",""))</f>
        <v/>
      </c>
      <c r="E2705" s="638" t="str">
        <f>IF($C2705="","",IFERROR(_xlfn.XLOOKUP($C2705,'1.PrepList'!$I$2:$I$1500,'1.PrepList'!$N$2:$N$1500,"")&amp;"",""))</f>
        <v/>
      </c>
      <c r="F2705" s="638" t="str">
        <f>IF($C2705="","",IFERROR(_xlfn.XLOOKUP($C2705,'1.PrepList'!$I$2:$I$1500,'1.PrepList'!$K$2:$K$1500,"")&amp;"",""))</f>
        <v/>
      </c>
      <c r="H2705" s="644" t="str">
        <f>IF($C2705="","",IFERROR(IF(_xlfn.XLOOKUP($C2705,tbl_StartedStatus[Bold ID],tbl_StartedStatus[Started])="Started","Yes",IF(_xlfn.XLOOKUP($C2705,tbl_StartedStatus[Bold ID],tbl_StartedStatus[Started])="No Show","No Show","")),""))</f>
        <v/>
      </c>
    </row>
    <row r="2706" spans="1:8" ht="15" customHeight="1" thickBot="1">
      <c r="A2706" s="38" t="str">
        <f>IF($C2706="","",IFERROR(_xlfn.XLOOKUP($C2706,'1.PrepList'!$I$2:$I$1500,'1.PrepList'!$G$2:$G$1500,"")&amp;"",""))</f>
        <v/>
      </c>
      <c r="B2706" s="638" t="str">
        <f>IF($C2706="","",IFERROR(_xlfn.XLOOKUP($C2706,'1.PrepList'!$I$2:$I$1500,'1.PrepList'!$H$2:$H$1500,"")&amp;"",""))</f>
        <v/>
      </c>
      <c r="D2706" s="638" t="str">
        <f>IF($C2706="","",IFERROR(_xlfn.XLOOKUP($C2706,'1.PrepList'!$I$2:$I$1500,'1.PrepList'!$J$2:$J$1500,"")&amp;"",""))</f>
        <v/>
      </c>
      <c r="E2706" s="638" t="str">
        <f>IF($C2706="","",IFERROR(_xlfn.XLOOKUP($C2706,'1.PrepList'!$I$2:$I$1500,'1.PrepList'!$N$2:$N$1500,"")&amp;"",""))</f>
        <v/>
      </c>
      <c r="F2706" s="638" t="str">
        <f>IF($C2706="","",IFERROR(_xlfn.XLOOKUP($C2706,'1.PrepList'!$I$2:$I$1500,'1.PrepList'!$K$2:$K$1500,"")&amp;"",""))</f>
        <v/>
      </c>
      <c r="H2706" s="644" t="str">
        <f>IF($C2706="","",IFERROR(IF(_xlfn.XLOOKUP($C2706,tbl_StartedStatus[Bold ID],tbl_StartedStatus[Started])="Started","Yes",IF(_xlfn.XLOOKUP($C2706,tbl_StartedStatus[Bold ID],tbl_StartedStatus[Started])="No Show","No Show","")),""))</f>
        <v/>
      </c>
    </row>
    <row r="2707" spans="1:8" ht="15" customHeight="1" thickBot="1">
      <c r="A2707" s="38" t="str">
        <f>IF($C2707="","",IFERROR(_xlfn.XLOOKUP($C2707,'1.PrepList'!$I$2:$I$1500,'1.PrepList'!$G$2:$G$1500,"")&amp;"",""))</f>
        <v/>
      </c>
      <c r="B2707" s="638" t="str">
        <f>IF($C2707="","",IFERROR(_xlfn.XLOOKUP($C2707,'1.PrepList'!$I$2:$I$1500,'1.PrepList'!$H$2:$H$1500,"")&amp;"",""))</f>
        <v/>
      </c>
      <c r="D2707" s="638" t="str">
        <f>IF($C2707="","",IFERROR(_xlfn.XLOOKUP($C2707,'1.PrepList'!$I$2:$I$1500,'1.PrepList'!$J$2:$J$1500,"")&amp;"",""))</f>
        <v/>
      </c>
      <c r="E2707" s="638" t="str">
        <f>IF($C2707="","",IFERROR(_xlfn.XLOOKUP($C2707,'1.PrepList'!$I$2:$I$1500,'1.PrepList'!$N$2:$N$1500,"")&amp;"",""))</f>
        <v/>
      </c>
      <c r="F2707" s="638" t="str">
        <f>IF($C2707="","",IFERROR(_xlfn.XLOOKUP($C2707,'1.PrepList'!$I$2:$I$1500,'1.PrepList'!$K$2:$K$1500,"")&amp;"",""))</f>
        <v/>
      </c>
      <c r="H2707" s="644" t="str">
        <f>IF($C2707="","",IFERROR(IF(_xlfn.XLOOKUP($C2707,tbl_StartedStatus[Bold ID],tbl_StartedStatus[Started])="Started","Yes",IF(_xlfn.XLOOKUP($C2707,tbl_StartedStatus[Bold ID],tbl_StartedStatus[Started])="No Show","No Show","")),""))</f>
        <v/>
      </c>
    </row>
    <row r="2708" spans="1:8" ht="15" customHeight="1" thickBot="1">
      <c r="A2708" s="38" t="str">
        <f>IF($C2708="","",IFERROR(_xlfn.XLOOKUP($C2708,'1.PrepList'!$I$2:$I$1500,'1.PrepList'!$G$2:$G$1500,"")&amp;"",""))</f>
        <v/>
      </c>
      <c r="B2708" s="638" t="str">
        <f>IF($C2708="","",IFERROR(_xlfn.XLOOKUP($C2708,'1.PrepList'!$I$2:$I$1500,'1.PrepList'!$H$2:$H$1500,"")&amp;"",""))</f>
        <v/>
      </c>
      <c r="D2708" s="638" t="str">
        <f>IF($C2708="","",IFERROR(_xlfn.XLOOKUP($C2708,'1.PrepList'!$I$2:$I$1500,'1.PrepList'!$J$2:$J$1500,"")&amp;"",""))</f>
        <v/>
      </c>
      <c r="E2708" s="638" t="str">
        <f>IF($C2708="","",IFERROR(_xlfn.XLOOKUP($C2708,'1.PrepList'!$I$2:$I$1500,'1.PrepList'!$N$2:$N$1500,"")&amp;"",""))</f>
        <v/>
      </c>
      <c r="F2708" s="638" t="str">
        <f>IF($C2708="","",IFERROR(_xlfn.XLOOKUP($C2708,'1.PrepList'!$I$2:$I$1500,'1.PrepList'!$K$2:$K$1500,"")&amp;"",""))</f>
        <v/>
      </c>
      <c r="H2708" s="644" t="str">
        <f>IF($C2708="","",IFERROR(IF(_xlfn.XLOOKUP($C2708,tbl_StartedStatus[Bold ID],tbl_StartedStatus[Started])="Started","Yes",IF(_xlfn.XLOOKUP($C2708,tbl_StartedStatus[Bold ID],tbl_StartedStatus[Started])="No Show","No Show","")),""))</f>
        <v/>
      </c>
    </row>
    <row r="2709" spans="1:8" ht="15" customHeight="1" thickBot="1">
      <c r="A2709" s="38" t="str">
        <f>IF($C2709="","",IFERROR(_xlfn.XLOOKUP($C2709,'1.PrepList'!$I$2:$I$1500,'1.PrepList'!$G$2:$G$1500,"")&amp;"",""))</f>
        <v/>
      </c>
      <c r="B2709" s="638" t="str">
        <f>IF($C2709="","",IFERROR(_xlfn.XLOOKUP($C2709,'1.PrepList'!$I$2:$I$1500,'1.PrepList'!$H$2:$H$1500,"")&amp;"",""))</f>
        <v/>
      </c>
      <c r="D2709" s="638" t="str">
        <f>IF($C2709="","",IFERROR(_xlfn.XLOOKUP($C2709,'1.PrepList'!$I$2:$I$1500,'1.PrepList'!$J$2:$J$1500,"")&amp;"",""))</f>
        <v/>
      </c>
      <c r="E2709" s="638" t="str">
        <f>IF($C2709="","",IFERROR(_xlfn.XLOOKUP($C2709,'1.PrepList'!$I$2:$I$1500,'1.PrepList'!$N$2:$N$1500,"")&amp;"",""))</f>
        <v/>
      </c>
      <c r="F2709" s="638" t="str">
        <f>IF($C2709="","",IFERROR(_xlfn.XLOOKUP($C2709,'1.PrepList'!$I$2:$I$1500,'1.PrepList'!$K$2:$K$1500,"")&amp;"",""))</f>
        <v/>
      </c>
      <c r="H2709" s="644" t="str">
        <f>IF($C2709="","",IFERROR(IF(_xlfn.XLOOKUP($C2709,tbl_StartedStatus[Bold ID],tbl_StartedStatus[Started])="Started","Yes",IF(_xlfn.XLOOKUP($C2709,tbl_StartedStatus[Bold ID],tbl_StartedStatus[Started])="No Show","No Show","")),""))</f>
        <v/>
      </c>
    </row>
    <row r="2710" spans="1:8" ht="15" customHeight="1" thickBot="1">
      <c r="A2710" s="38" t="str">
        <f>IF($C2710="","",IFERROR(_xlfn.XLOOKUP($C2710,'1.PrepList'!$I$2:$I$1500,'1.PrepList'!$G$2:$G$1500,"")&amp;"",""))</f>
        <v/>
      </c>
      <c r="B2710" s="638" t="str">
        <f>IF($C2710="","",IFERROR(_xlfn.XLOOKUP($C2710,'1.PrepList'!$I$2:$I$1500,'1.PrepList'!$H$2:$H$1500,"")&amp;"",""))</f>
        <v/>
      </c>
      <c r="D2710" s="638" t="str">
        <f>IF($C2710="","",IFERROR(_xlfn.XLOOKUP($C2710,'1.PrepList'!$I$2:$I$1500,'1.PrepList'!$J$2:$J$1500,"")&amp;"",""))</f>
        <v/>
      </c>
      <c r="E2710" s="638" t="str">
        <f>IF($C2710="","",IFERROR(_xlfn.XLOOKUP($C2710,'1.PrepList'!$I$2:$I$1500,'1.PrepList'!$N$2:$N$1500,"")&amp;"",""))</f>
        <v/>
      </c>
      <c r="F2710" s="638" t="str">
        <f>IF($C2710="","",IFERROR(_xlfn.XLOOKUP($C2710,'1.PrepList'!$I$2:$I$1500,'1.PrepList'!$K$2:$K$1500,"")&amp;"",""))</f>
        <v/>
      </c>
      <c r="H2710" s="644" t="str">
        <f>IF($C2710="","",IFERROR(IF(_xlfn.XLOOKUP($C2710,tbl_StartedStatus[Bold ID],tbl_StartedStatus[Started])="Started","Yes",IF(_xlfn.XLOOKUP($C2710,tbl_StartedStatus[Bold ID],tbl_StartedStatus[Started])="No Show","No Show","")),""))</f>
        <v/>
      </c>
    </row>
    <row r="2711" spans="1:8" ht="15" customHeight="1" thickBot="1">
      <c r="A2711" s="38" t="str">
        <f>IF($C2711="","",IFERROR(_xlfn.XLOOKUP($C2711,'1.PrepList'!$I$2:$I$1500,'1.PrepList'!$G$2:$G$1500,"")&amp;"",""))</f>
        <v/>
      </c>
      <c r="B2711" s="638" t="str">
        <f>IF($C2711="","",IFERROR(_xlfn.XLOOKUP($C2711,'1.PrepList'!$I$2:$I$1500,'1.PrepList'!$H$2:$H$1500,"")&amp;"",""))</f>
        <v/>
      </c>
      <c r="D2711" s="638" t="str">
        <f>IF($C2711="","",IFERROR(_xlfn.XLOOKUP($C2711,'1.PrepList'!$I$2:$I$1500,'1.PrepList'!$J$2:$J$1500,"")&amp;"",""))</f>
        <v/>
      </c>
      <c r="E2711" s="638" t="str">
        <f>IF($C2711="","",IFERROR(_xlfn.XLOOKUP($C2711,'1.PrepList'!$I$2:$I$1500,'1.PrepList'!$N$2:$N$1500,"")&amp;"",""))</f>
        <v/>
      </c>
      <c r="F2711" s="638" t="str">
        <f>IF($C2711="","",IFERROR(_xlfn.XLOOKUP($C2711,'1.PrepList'!$I$2:$I$1500,'1.PrepList'!$K$2:$K$1500,"")&amp;"",""))</f>
        <v/>
      </c>
      <c r="H2711" s="644" t="str">
        <f>IF($C2711="","",IFERROR(IF(_xlfn.XLOOKUP($C2711,tbl_StartedStatus[Bold ID],tbl_StartedStatus[Started])="Started","Yes",IF(_xlfn.XLOOKUP($C2711,tbl_StartedStatus[Bold ID],tbl_StartedStatus[Started])="No Show","No Show","")),""))</f>
        <v/>
      </c>
    </row>
    <row r="2712" spans="1:8" ht="15" customHeight="1" thickBot="1">
      <c r="A2712" s="38" t="str">
        <f>IF($C2712="","",IFERROR(_xlfn.XLOOKUP($C2712,'1.PrepList'!$I$2:$I$1500,'1.PrepList'!$G$2:$G$1500,"")&amp;"",""))</f>
        <v/>
      </c>
      <c r="B2712" s="638" t="str">
        <f>IF($C2712="","",IFERROR(_xlfn.XLOOKUP($C2712,'1.PrepList'!$I$2:$I$1500,'1.PrepList'!$H$2:$H$1500,"")&amp;"",""))</f>
        <v/>
      </c>
      <c r="D2712" s="638" t="str">
        <f>IF($C2712="","",IFERROR(_xlfn.XLOOKUP($C2712,'1.PrepList'!$I$2:$I$1500,'1.PrepList'!$J$2:$J$1500,"")&amp;"",""))</f>
        <v/>
      </c>
      <c r="E2712" s="638" t="str">
        <f>IF($C2712="","",IFERROR(_xlfn.XLOOKUP($C2712,'1.PrepList'!$I$2:$I$1500,'1.PrepList'!$N$2:$N$1500,"")&amp;"",""))</f>
        <v/>
      </c>
      <c r="F2712" s="638" t="str">
        <f>IF($C2712="","",IFERROR(_xlfn.XLOOKUP($C2712,'1.PrepList'!$I$2:$I$1500,'1.PrepList'!$K$2:$K$1500,"")&amp;"",""))</f>
        <v/>
      </c>
      <c r="H2712" s="644" t="str">
        <f>IF($C2712="","",IFERROR(IF(_xlfn.XLOOKUP($C2712,tbl_StartedStatus[Bold ID],tbl_StartedStatus[Started])="Started","Yes",IF(_xlfn.XLOOKUP($C2712,tbl_StartedStatus[Bold ID],tbl_StartedStatus[Started])="No Show","No Show","")),""))</f>
        <v/>
      </c>
    </row>
    <row r="2713" spans="1:8" ht="15" customHeight="1" thickBot="1">
      <c r="A2713" s="38" t="str">
        <f>IF($C2713="","",IFERROR(_xlfn.XLOOKUP($C2713,'1.PrepList'!$I$2:$I$1500,'1.PrepList'!$G$2:$G$1500,"")&amp;"",""))</f>
        <v/>
      </c>
      <c r="B2713" s="638" t="str">
        <f>IF($C2713="","",IFERROR(_xlfn.XLOOKUP($C2713,'1.PrepList'!$I$2:$I$1500,'1.PrepList'!$H$2:$H$1500,"")&amp;"",""))</f>
        <v/>
      </c>
      <c r="D2713" s="638" t="str">
        <f>IF($C2713="","",IFERROR(_xlfn.XLOOKUP($C2713,'1.PrepList'!$I$2:$I$1500,'1.PrepList'!$J$2:$J$1500,"")&amp;"",""))</f>
        <v/>
      </c>
      <c r="E2713" s="638" t="str">
        <f>IF($C2713="","",IFERROR(_xlfn.XLOOKUP($C2713,'1.PrepList'!$I$2:$I$1500,'1.PrepList'!$N$2:$N$1500,"")&amp;"",""))</f>
        <v/>
      </c>
      <c r="F2713" s="638" t="str">
        <f>IF($C2713="","",IFERROR(_xlfn.XLOOKUP($C2713,'1.PrepList'!$I$2:$I$1500,'1.PrepList'!$K$2:$K$1500,"")&amp;"",""))</f>
        <v/>
      </c>
      <c r="H2713" s="644" t="str">
        <f>IF($C2713="","",IFERROR(IF(_xlfn.XLOOKUP($C2713,tbl_StartedStatus[Bold ID],tbl_StartedStatus[Started])="Started","Yes",IF(_xlfn.XLOOKUP($C2713,tbl_StartedStatus[Bold ID],tbl_StartedStatus[Started])="No Show","No Show","")),""))</f>
        <v/>
      </c>
    </row>
    <row r="2714" spans="1:8" ht="15" customHeight="1" thickBot="1">
      <c r="A2714" s="38" t="str">
        <f>IF($C2714="","",IFERROR(_xlfn.XLOOKUP($C2714,'1.PrepList'!$I$2:$I$1500,'1.PrepList'!$G$2:$G$1500,"")&amp;"",""))</f>
        <v/>
      </c>
      <c r="B2714" s="638" t="str">
        <f>IF($C2714="","",IFERROR(_xlfn.XLOOKUP($C2714,'1.PrepList'!$I$2:$I$1500,'1.PrepList'!$H$2:$H$1500,"")&amp;"",""))</f>
        <v/>
      </c>
      <c r="D2714" s="638" t="str">
        <f>IF($C2714="","",IFERROR(_xlfn.XLOOKUP($C2714,'1.PrepList'!$I$2:$I$1500,'1.PrepList'!$J$2:$J$1500,"")&amp;"",""))</f>
        <v/>
      </c>
      <c r="E2714" s="638" t="str">
        <f>IF($C2714="","",IFERROR(_xlfn.XLOOKUP($C2714,'1.PrepList'!$I$2:$I$1500,'1.PrepList'!$N$2:$N$1500,"")&amp;"",""))</f>
        <v/>
      </c>
      <c r="F2714" s="638" t="str">
        <f>IF($C2714="","",IFERROR(_xlfn.XLOOKUP($C2714,'1.PrepList'!$I$2:$I$1500,'1.PrepList'!$K$2:$K$1500,"")&amp;"",""))</f>
        <v/>
      </c>
      <c r="H2714" s="644" t="str">
        <f>IF($C2714="","",IFERROR(IF(_xlfn.XLOOKUP($C2714,tbl_StartedStatus[Bold ID],tbl_StartedStatus[Started])="Started","Yes",IF(_xlfn.XLOOKUP($C2714,tbl_StartedStatus[Bold ID],tbl_StartedStatus[Started])="No Show","No Show","")),""))</f>
        <v/>
      </c>
    </row>
    <row r="2715" spans="1:8" ht="15" customHeight="1" thickBot="1">
      <c r="A2715" s="38" t="str">
        <f>IF($C2715="","",IFERROR(_xlfn.XLOOKUP($C2715,'1.PrepList'!$I$2:$I$1500,'1.PrepList'!$G$2:$G$1500,"")&amp;"",""))</f>
        <v/>
      </c>
      <c r="B2715" s="638" t="str">
        <f>IF($C2715="","",IFERROR(_xlfn.XLOOKUP($C2715,'1.PrepList'!$I$2:$I$1500,'1.PrepList'!$H$2:$H$1500,"")&amp;"",""))</f>
        <v/>
      </c>
      <c r="D2715" s="638" t="str">
        <f>IF($C2715="","",IFERROR(_xlfn.XLOOKUP($C2715,'1.PrepList'!$I$2:$I$1500,'1.PrepList'!$J$2:$J$1500,"")&amp;"",""))</f>
        <v/>
      </c>
      <c r="E2715" s="638" t="str">
        <f>IF($C2715="","",IFERROR(_xlfn.XLOOKUP($C2715,'1.PrepList'!$I$2:$I$1500,'1.PrepList'!$N$2:$N$1500,"")&amp;"",""))</f>
        <v/>
      </c>
      <c r="F2715" s="638" t="str">
        <f>IF($C2715="","",IFERROR(_xlfn.XLOOKUP($C2715,'1.PrepList'!$I$2:$I$1500,'1.PrepList'!$K$2:$K$1500,"")&amp;"",""))</f>
        <v/>
      </c>
      <c r="H2715" s="644" t="str">
        <f>IF($C2715="","",IFERROR(IF(_xlfn.XLOOKUP($C2715,tbl_StartedStatus[Bold ID],tbl_StartedStatus[Started])="Started","Yes",IF(_xlfn.XLOOKUP($C2715,tbl_StartedStatus[Bold ID],tbl_StartedStatus[Started])="No Show","No Show","")),""))</f>
        <v/>
      </c>
    </row>
    <row r="2716" spans="1:8" ht="15" customHeight="1" thickBot="1">
      <c r="A2716" s="38" t="str">
        <f>IF($C2716="","",IFERROR(_xlfn.XLOOKUP($C2716,'1.PrepList'!$I$2:$I$1500,'1.PrepList'!$G$2:$G$1500,"")&amp;"",""))</f>
        <v/>
      </c>
      <c r="B2716" s="638" t="str">
        <f>IF($C2716="","",IFERROR(_xlfn.XLOOKUP($C2716,'1.PrepList'!$I$2:$I$1500,'1.PrepList'!$H$2:$H$1500,"")&amp;"",""))</f>
        <v/>
      </c>
      <c r="D2716" s="638" t="str">
        <f>IF($C2716="","",IFERROR(_xlfn.XLOOKUP($C2716,'1.PrepList'!$I$2:$I$1500,'1.PrepList'!$J$2:$J$1500,"")&amp;"",""))</f>
        <v/>
      </c>
      <c r="E2716" s="638" t="str">
        <f>IF($C2716="","",IFERROR(_xlfn.XLOOKUP($C2716,'1.PrepList'!$I$2:$I$1500,'1.PrepList'!$N$2:$N$1500,"")&amp;"",""))</f>
        <v/>
      </c>
      <c r="F2716" s="638" t="str">
        <f>IF($C2716="","",IFERROR(_xlfn.XLOOKUP($C2716,'1.PrepList'!$I$2:$I$1500,'1.PrepList'!$K$2:$K$1500,"")&amp;"",""))</f>
        <v/>
      </c>
      <c r="H2716" s="644" t="str">
        <f>IF($C2716="","",IFERROR(IF(_xlfn.XLOOKUP($C2716,tbl_StartedStatus[Bold ID],tbl_StartedStatus[Started])="Started","Yes",IF(_xlfn.XLOOKUP($C2716,tbl_StartedStatus[Bold ID],tbl_StartedStatus[Started])="No Show","No Show","")),""))</f>
        <v/>
      </c>
    </row>
    <row r="2717" spans="1:8" ht="15" customHeight="1" thickBot="1">
      <c r="A2717" s="38" t="str">
        <f>IF($C2717="","",IFERROR(_xlfn.XLOOKUP($C2717,'1.PrepList'!$I$2:$I$1500,'1.PrepList'!$G$2:$G$1500,"")&amp;"",""))</f>
        <v/>
      </c>
      <c r="B2717" s="638" t="str">
        <f>IF($C2717="","",IFERROR(_xlfn.XLOOKUP($C2717,'1.PrepList'!$I$2:$I$1500,'1.PrepList'!$H$2:$H$1500,"")&amp;"",""))</f>
        <v/>
      </c>
      <c r="D2717" s="638" t="str">
        <f>IF($C2717="","",IFERROR(_xlfn.XLOOKUP($C2717,'1.PrepList'!$I$2:$I$1500,'1.PrepList'!$J$2:$J$1500,"")&amp;"",""))</f>
        <v/>
      </c>
      <c r="E2717" s="638" t="str">
        <f>IF($C2717="","",IFERROR(_xlfn.XLOOKUP($C2717,'1.PrepList'!$I$2:$I$1500,'1.PrepList'!$N$2:$N$1500,"")&amp;"",""))</f>
        <v/>
      </c>
      <c r="F2717" s="638" t="str">
        <f>IF($C2717="","",IFERROR(_xlfn.XLOOKUP($C2717,'1.PrepList'!$I$2:$I$1500,'1.PrepList'!$K$2:$K$1500,"")&amp;"",""))</f>
        <v/>
      </c>
      <c r="H2717" s="644" t="str">
        <f>IF($C2717="","",IFERROR(IF(_xlfn.XLOOKUP($C2717,tbl_StartedStatus[Bold ID],tbl_StartedStatus[Started])="Started","Yes",IF(_xlfn.XLOOKUP($C2717,tbl_StartedStatus[Bold ID],tbl_StartedStatus[Started])="No Show","No Show","")),""))</f>
        <v/>
      </c>
    </row>
    <row r="2718" spans="1:8" ht="15" customHeight="1" thickBot="1">
      <c r="A2718" s="38" t="str">
        <f>IF($C2718="","",IFERROR(_xlfn.XLOOKUP($C2718,'1.PrepList'!$I$2:$I$1500,'1.PrepList'!$G$2:$G$1500,"")&amp;"",""))</f>
        <v/>
      </c>
      <c r="B2718" s="638" t="str">
        <f>IF($C2718="","",IFERROR(_xlfn.XLOOKUP($C2718,'1.PrepList'!$I$2:$I$1500,'1.PrepList'!$H$2:$H$1500,"")&amp;"",""))</f>
        <v/>
      </c>
      <c r="D2718" s="638" t="str">
        <f>IF($C2718="","",IFERROR(_xlfn.XLOOKUP($C2718,'1.PrepList'!$I$2:$I$1500,'1.PrepList'!$J$2:$J$1500,"")&amp;"",""))</f>
        <v/>
      </c>
      <c r="E2718" s="638" t="str">
        <f>IF($C2718="","",IFERROR(_xlfn.XLOOKUP($C2718,'1.PrepList'!$I$2:$I$1500,'1.PrepList'!$N$2:$N$1500,"")&amp;"",""))</f>
        <v/>
      </c>
      <c r="F2718" s="638" t="str">
        <f>IF($C2718="","",IFERROR(_xlfn.XLOOKUP($C2718,'1.PrepList'!$I$2:$I$1500,'1.PrepList'!$K$2:$K$1500,"")&amp;"",""))</f>
        <v/>
      </c>
      <c r="H2718" s="644" t="str">
        <f>IF($C2718="","",IFERROR(IF(_xlfn.XLOOKUP($C2718,tbl_StartedStatus[Bold ID],tbl_StartedStatus[Started])="Started","Yes",IF(_xlfn.XLOOKUP($C2718,tbl_StartedStatus[Bold ID],tbl_StartedStatus[Started])="No Show","No Show","")),""))</f>
        <v/>
      </c>
    </row>
    <row r="2719" spans="1:8" ht="15" customHeight="1" thickBot="1">
      <c r="A2719" s="38" t="str">
        <f>IF($C2719="","",IFERROR(_xlfn.XLOOKUP($C2719,'1.PrepList'!$I$2:$I$1500,'1.PrepList'!$G$2:$G$1500,"")&amp;"",""))</f>
        <v/>
      </c>
      <c r="B2719" s="638" t="str">
        <f>IF($C2719="","",IFERROR(_xlfn.XLOOKUP($C2719,'1.PrepList'!$I$2:$I$1500,'1.PrepList'!$H$2:$H$1500,"")&amp;"",""))</f>
        <v/>
      </c>
      <c r="D2719" s="638" t="str">
        <f>IF($C2719="","",IFERROR(_xlfn.XLOOKUP($C2719,'1.PrepList'!$I$2:$I$1500,'1.PrepList'!$J$2:$J$1500,"")&amp;"",""))</f>
        <v/>
      </c>
      <c r="E2719" s="638" t="str">
        <f>IF($C2719="","",IFERROR(_xlfn.XLOOKUP($C2719,'1.PrepList'!$I$2:$I$1500,'1.PrepList'!$N$2:$N$1500,"")&amp;"",""))</f>
        <v/>
      </c>
      <c r="F2719" s="638" t="str">
        <f>IF($C2719="","",IFERROR(_xlfn.XLOOKUP($C2719,'1.PrepList'!$I$2:$I$1500,'1.PrepList'!$K$2:$K$1500,"")&amp;"",""))</f>
        <v/>
      </c>
      <c r="H2719" s="644" t="str">
        <f>IF($C2719="","",IFERROR(IF(_xlfn.XLOOKUP($C2719,tbl_StartedStatus[Bold ID],tbl_StartedStatus[Started])="Started","Yes",IF(_xlfn.XLOOKUP($C2719,tbl_StartedStatus[Bold ID],tbl_StartedStatus[Started])="No Show","No Show","")),""))</f>
        <v/>
      </c>
    </row>
    <row r="2720" spans="1:8" ht="15" customHeight="1" thickBot="1">
      <c r="A2720" s="38" t="str">
        <f>IF($C2720="","",IFERROR(_xlfn.XLOOKUP($C2720,'1.PrepList'!$I$2:$I$1500,'1.PrepList'!$G$2:$G$1500,"")&amp;"",""))</f>
        <v/>
      </c>
      <c r="B2720" s="638" t="str">
        <f>IF($C2720="","",IFERROR(_xlfn.XLOOKUP($C2720,'1.PrepList'!$I$2:$I$1500,'1.PrepList'!$H$2:$H$1500,"")&amp;"",""))</f>
        <v/>
      </c>
      <c r="D2720" s="638" t="str">
        <f>IF($C2720="","",IFERROR(_xlfn.XLOOKUP($C2720,'1.PrepList'!$I$2:$I$1500,'1.PrepList'!$J$2:$J$1500,"")&amp;"",""))</f>
        <v/>
      </c>
      <c r="E2720" s="638" t="str">
        <f>IF($C2720="","",IFERROR(_xlfn.XLOOKUP($C2720,'1.PrepList'!$I$2:$I$1500,'1.PrepList'!$N$2:$N$1500,"")&amp;"",""))</f>
        <v/>
      </c>
      <c r="F2720" s="638" t="str">
        <f>IF($C2720="","",IFERROR(_xlfn.XLOOKUP($C2720,'1.PrepList'!$I$2:$I$1500,'1.PrepList'!$K$2:$K$1500,"")&amp;"",""))</f>
        <v/>
      </c>
      <c r="H2720" s="644" t="str">
        <f>IF($C2720="","",IFERROR(IF(_xlfn.XLOOKUP($C2720,tbl_StartedStatus[Bold ID],tbl_StartedStatus[Started])="Started","Yes",IF(_xlfn.XLOOKUP($C2720,tbl_StartedStatus[Bold ID],tbl_StartedStatus[Started])="No Show","No Show","")),""))</f>
        <v/>
      </c>
    </row>
    <row r="2721" spans="1:8" ht="15" customHeight="1" thickBot="1">
      <c r="A2721" s="38" t="str">
        <f>IF($C2721="","",IFERROR(_xlfn.XLOOKUP($C2721,'1.PrepList'!$I$2:$I$1500,'1.PrepList'!$G$2:$G$1500,"")&amp;"",""))</f>
        <v/>
      </c>
      <c r="B2721" s="638" t="str">
        <f>IF($C2721="","",IFERROR(_xlfn.XLOOKUP($C2721,'1.PrepList'!$I$2:$I$1500,'1.PrepList'!$H$2:$H$1500,"")&amp;"",""))</f>
        <v/>
      </c>
      <c r="D2721" s="638" t="str">
        <f>IF($C2721="","",IFERROR(_xlfn.XLOOKUP($C2721,'1.PrepList'!$I$2:$I$1500,'1.PrepList'!$J$2:$J$1500,"")&amp;"",""))</f>
        <v/>
      </c>
      <c r="E2721" s="638" t="str">
        <f>IF($C2721="","",IFERROR(_xlfn.XLOOKUP($C2721,'1.PrepList'!$I$2:$I$1500,'1.PrepList'!$N$2:$N$1500,"")&amp;"",""))</f>
        <v/>
      </c>
      <c r="F2721" s="638" t="str">
        <f>IF($C2721="","",IFERROR(_xlfn.XLOOKUP($C2721,'1.PrepList'!$I$2:$I$1500,'1.PrepList'!$K$2:$K$1500,"")&amp;"",""))</f>
        <v/>
      </c>
      <c r="H2721" s="644" t="str">
        <f>IF($C2721="","",IFERROR(IF(_xlfn.XLOOKUP($C2721,tbl_StartedStatus[Bold ID],tbl_StartedStatus[Started])="Started","Yes",IF(_xlfn.XLOOKUP($C2721,tbl_StartedStatus[Bold ID],tbl_StartedStatus[Started])="No Show","No Show","")),""))</f>
        <v/>
      </c>
    </row>
    <row r="2722" spans="1:8" ht="15" customHeight="1" thickBot="1">
      <c r="A2722" s="38" t="str">
        <f>IF($C2722="","",IFERROR(_xlfn.XLOOKUP($C2722,'1.PrepList'!$I$2:$I$1500,'1.PrepList'!$G$2:$G$1500,"")&amp;"",""))</f>
        <v/>
      </c>
      <c r="B2722" s="638" t="str">
        <f>IF($C2722="","",IFERROR(_xlfn.XLOOKUP($C2722,'1.PrepList'!$I$2:$I$1500,'1.PrepList'!$H$2:$H$1500,"")&amp;"",""))</f>
        <v/>
      </c>
      <c r="D2722" s="638" t="str">
        <f>IF($C2722="","",IFERROR(_xlfn.XLOOKUP($C2722,'1.PrepList'!$I$2:$I$1500,'1.PrepList'!$J$2:$J$1500,"")&amp;"",""))</f>
        <v/>
      </c>
      <c r="E2722" s="638" t="str">
        <f>IF($C2722="","",IFERROR(_xlfn.XLOOKUP($C2722,'1.PrepList'!$I$2:$I$1500,'1.PrepList'!$N$2:$N$1500,"")&amp;"",""))</f>
        <v/>
      </c>
      <c r="F2722" s="638" t="str">
        <f>IF($C2722="","",IFERROR(_xlfn.XLOOKUP($C2722,'1.PrepList'!$I$2:$I$1500,'1.PrepList'!$K$2:$K$1500,"")&amp;"",""))</f>
        <v/>
      </c>
      <c r="H2722" s="644" t="str">
        <f>IF($C2722="","",IFERROR(IF(_xlfn.XLOOKUP($C2722,tbl_StartedStatus[Bold ID],tbl_StartedStatus[Started])="Started","Yes",IF(_xlfn.XLOOKUP($C2722,tbl_StartedStatus[Bold ID],tbl_StartedStatus[Started])="No Show","No Show","")),""))</f>
        <v/>
      </c>
    </row>
    <row r="2723" spans="1:8" ht="15" customHeight="1" thickBot="1">
      <c r="A2723" s="38" t="str">
        <f>IF($C2723="","",IFERROR(_xlfn.XLOOKUP($C2723,'1.PrepList'!$I$2:$I$1500,'1.PrepList'!$G$2:$G$1500,"")&amp;"",""))</f>
        <v/>
      </c>
      <c r="B2723" s="638" t="str">
        <f>IF($C2723="","",IFERROR(_xlfn.XLOOKUP($C2723,'1.PrepList'!$I$2:$I$1500,'1.PrepList'!$H$2:$H$1500,"")&amp;"",""))</f>
        <v/>
      </c>
      <c r="D2723" s="638" t="str">
        <f>IF($C2723="","",IFERROR(_xlfn.XLOOKUP($C2723,'1.PrepList'!$I$2:$I$1500,'1.PrepList'!$J$2:$J$1500,"")&amp;"",""))</f>
        <v/>
      </c>
      <c r="E2723" s="638" t="str">
        <f>IF($C2723="","",IFERROR(_xlfn.XLOOKUP($C2723,'1.PrepList'!$I$2:$I$1500,'1.PrepList'!$N$2:$N$1500,"")&amp;"",""))</f>
        <v/>
      </c>
      <c r="F2723" s="638" t="str">
        <f>IF($C2723="","",IFERROR(_xlfn.XLOOKUP($C2723,'1.PrepList'!$I$2:$I$1500,'1.PrepList'!$K$2:$K$1500,"")&amp;"",""))</f>
        <v/>
      </c>
      <c r="H2723" s="644" t="str">
        <f>IF($C2723="","",IFERROR(IF(_xlfn.XLOOKUP($C2723,tbl_StartedStatus[Bold ID],tbl_StartedStatus[Started])="Started","Yes",IF(_xlfn.XLOOKUP($C2723,tbl_StartedStatus[Bold ID],tbl_StartedStatus[Started])="No Show","No Show","")),""))</f>
        <v/>
      </c>
    </row>
    <row r="2724" spans="1:8" ht="15" customHeight="1" thickBot="1">
      <c r="A2724" s="38" t="str">
        <f>IF($C2724="","",IFERROR(_xlfn.XLOOKUP($C2724,'1.PrepList'!$I$2:$I$1500,'1.PrepList'!$G$2:$G$1500,"")&amp;"",""))</f>
        <v/>
      </c>
      <c r="B2724" s="638" t="str">
        <f>IF($C2724="","",IFERROR(_xlfn.XLOOKUP($C2724,'1.PrepList'!$I$2:$I$1500,'1.PrepList'!$H$2:$H$1500,"")&amp;"",""))</f>
        <v/>
      </c>
      <c r="D2724" s="638" t="str">
        <f>IF($C2724="","",IFERROR(_xlfn.XLOOKUP($C2724,'1.PrepList'!$I$2:$I$1500,'1.PrepList'!$J$2:$J$1500,"")&amp;"",""))</f>
        <v/>
      </c>
      <c r="E2724" s="638" t="str">
        <f>IF($C2724="","",IFERROR(_xlfn.XLOOKUP($C2724,'1.PrepList'!$I$2:$I$1500,'1.PrepList'!$N$2:$N$1500,"")&amp;"",""))</f>
        <v/>
      </c>
      <c r="F2724" s="638" t="str">
        <f>IF($C2724="","",IFERROR(_xlfn.XLOOKUP($C2724,'1.PrepList'!$I$2:$I$1500,'1.PrepList'!$K$2:$K$1500,"")&amp;"",""))</f>
        <v/>
      </c>
      <c r="H2724" s="644" t="str">
        <f>IF($C2724="","",IFERROR(IF(_xlfn.XLOOKUP($C2724,tbl_StartedStatus[Bold ID],tbl_StartedStatus[Started])="Started","Yes",IF(_xlfn.XLOOKUP($C2724,tbl_StartedStatus[Bold ID],tbl_StartedStatus[Started])="No Show","No Show","")),""))</f>
        <v/>
      </c>
    </row>
    <row r="2725" spans="1:8" ht="15" customHeight="1" thickBot="1">
      <c r="A2725" s="38" t="str">
        <f>IF($C2725="","",IFERROR(_xlfn.XLOOKUP($C2725,'1.PrepList'!$I$2:$I$1500,'1.PrepList'!$G$2:$G$1500,"")&amp;"",""))</f>
        <v/>
      </c>
      <c r="B2725" s="638" t="str">
        <f>IF($C2725="","",IFERROR(_xlfn.XLOOKUP($C2725,'1.PrepList'!$I$2:$I$1500,'1.PrepList'!$H$2:$H$1500,"")&amp;"",""))</f>
        <v/>
      </c>
      <c r="D2725" s="638" t="str">
        <f>IF($C2725="","",IFERROR(_xlfn.XLOOKUP($C2725,'1.PrepList'!$I$2:$I$1500,'1.PrepList'!$J$2:$J$1500,"")&amp;"",""))</f>
        <v/>
      </c>
      <c r="E2725" s="638" t="str">
        <f>IF($C2725="","",IFERROR(_xlfn.XLOOKUP($C2725,'1.PrepList'!$I$2:$I$1500,'1.PrepList'!$N$2:$N$1500,"")&amp;"",""))</f>
        <v/>
      </c>
      <c r="F2725" s="638" t="str">
        <f>IF($C2725="","",IFERROR(_xlfn.XLOOKUP($C2725,'1.PrepList'!$I$2:$I$1500,'1.PrepList'!$K$2:$K$1500,"")&amp;"",""))</f>
        <v/>
      </c>
      <c r="H2725" s="644" t="str">
        <f>IF($C2725="","",IFERROR(IF(_xlfn.XLOOKUP($C2725,tbl_StartedStatus[Bold ID],tbl_StartedStatus[Started])="Started","Yes",IF(_xlfn.XLOOKUP($C2725,tbl_StartedStatus[Bold ID],tbl_StartedStatus[Started])="No Show","No Show","")),""))</f>
        <v/>
      </c>
    </row>
    <row r="2726" spans="1:8" ht="15" customHeight="1" thickBot="1">
      <c r="A2726" s="38" t="str">
        <f>IF($C2726="","",IFERROR(_xlfn.XLOOKUP($C2726,'1.PrepList'!$I$2:$I$1500,'1.PrepList'!$G$2:$G$1500,"")&amp;"",""))</f>
        <v/>
      </c>
      <c r="B2726" s="638" t="str">
        <f>IF($C2726="","",IFERROR(_xlfn.XLOOKUP($C2726,'1.PrepList'!$I$2:$I$1500,'1.PrepList'!$H$2:$H$1500,"")&amp;"",""))</f>
        <v/>
      </c>
      <c r="D2726" s="638" t="str">
        <f>IF($C2726="","",IFERROR(_xlfn.XLOOKUP($C2726,'1.PrepList'!$I$2:$I$1500,'1.PrepList'!$J$2:$J$1500,"")&amp;"",""))</f>
        <v/>
      </c>
      <c r="E2726" s="638" t="str">
        <f>IF($C2726="","",IFERROR(_xlfn.XLOOKUP($C2726,'1.PrepList'!$I$2:$I$1500,'1.PrepList'!$N$2:$N$1500,"")&amp;"",""))</f>
        <v/>
      </c>
      <c r="F2726" s="638" t="str">
        <f>IF($C2726="","",IFERROR(_xlfn.XLOOKUP($C2726,'1.PrepList'!$I$2:$I$1500,'1.PrepList'!$K$2:$K$1500,"")&amp;"",""))</f>
        <v/>
      </c>
      <c r="H2726" s="644" t="str">
        <f>IF($C2726="","",IFERROR(IF(_xlfn.XLOOKUP($C2726,tbl_StartedStatus[Bold ID],tbl_StartedStatus[Started])="Started","Yes",IF(_xlfn.XLOOKUP($C2726,tbl_StartedStatus[Bold ID],tbl_StartedStatus[Started])="No Show","No Show","")),""))</f>
        <v/>
      </c>
    </row>
    <row r="2727" spans="1:8" ht="15" customHeight="1" thickBot="1">
      <c r="A2727" s="38" t="str">
        <f>IF($C2727="","",IFERROR(_xlfn.XLOOKUP($C2727,'1.PrepList'!$I$2:$I$1500,'1.PrepList'!$G$2:$G$1500,"")&amp;"",""))</f>
        <v/>
      </c>
      <c r="B2727" s="638" t="str">
        <f>IF($C2727="","",IFERROR(_xlfn.XLOOKUP($C2727,'1.PrepList'!$I$2:$I$1500,'1.PrepList'!$H$2:$H$1500,"")&amp;"",""))</f>
        <v/>
      </c>
      <c r="D2727" s="638" t="str">
        <f>IF($C2727="","",IFERROR(_xlfn.XLOOKUP($C2727,'1.PrepList'!$I$2:$I$1500,'1.PrepList'!$J$2:$J$1500,"")&amp;"",""))</f>
        <v/>
      </c>
      <c r="E2727" s="638" t="str">
        <f>IF($C2727="","",IFERROR(_xlfn.XLOOKUP($C2727,'1.PrepList'!$I$2:$I$1500,'1.PrepList'!$N$2:$N$1500,"")&amp;"",""))</f>
        <v/>
      </c>
      <c r="F2727" s="638" t="str">
        <f>IF($C2727="","",IFERROR(_xlfn.XLOOKUP($C2727,'1.PrepList'!$I$2:$I$1500,'1.PrepList'!$K$2:$K$1500,"")&amp;"",""))</f>
        <v/>
      </c>
      <c r="H2727" s="644" t="str">
        <f>IF($C2727="","",IFERROR(IF(_xlfn.XLOOKUP($C2727,tbl_StartedStatus[Bold ID],tbl_StartedStatus[Started])="Started","Yes",IF(_xlfn.XLOOKUP($C2727,tbl_StartedStatus[Bold ID],tbl_StartedStatus[Started])="No Show","No Show","")),""))</f>
        <v/>
      </c>
    </row>
    <row r="2728" spans="1:8" ht="15" customHeight="1" thickBot="1">
      <c r="A2728" s="38" t="str">
        <f>IF($C2728="","",IFERROR(_xlfn.XLOOKUP($C2728,'1.PrepList'!$I$2:$I$1500,'1.PrepList'!$G$2:$G$1500,"")&amp;"",""))</f>
        <v/>
      </c>
      <c r="B2728" s="638" t="str">
        <f>IF($C2728="","",IFERROR(_xlfn.XLOOKUP($C2728,'1.PrepList'!$I$2:$I$1500,'1.PrepList'!$H$2:$H$1500,"")&amp;"",""))</f>
        <v/>
      </c>
      <c r="D2728" s="638" t="str">
        <f>IF($C2728="","",IFERROR(_xlfn.XLOOKUP($C2728,'1.PrepList'!$I$2:$I$1500,'1.PrepList'!$J$2:$J$1500,"")&amp;"",""))</f>
        <v/>
      </c>
      <c r="E2728" s="638" t="str">
        <f>IF($C2728="","",IFERROR(_xlfn.XLOOKUP($C2728,'1.PrepList'!$I$2:$I$1500,'1.PrepList'!$N$2:$N$1500,"")&amp;"",""))</f>
        <v/>
      </c>
      <c r="F2728" s="638" t="str">
        <f>IF($C2728="","",IFERROR(_xlfn.XLOOKUP($C2728,'1.PrepList'!$I$2:$I$1500,'1.PrepList'!$K$2:$K$1500,"")&amp;"",""))</f>
        <v/>
      </c>
      <c r="H2728" s="644" t="str">
        <f>IF($C2728="","",IFERROR(IF(_xlfn.XLOOKUP($C2728,tbl_StartedStatus[Bold ID],tbl_StartedStatus[Started])="Started","Yes",IF(_xlfn.XLOOKUP($C2728,tbl_StartedStatus[Bold ID],tbl_StartedStatus[Started])="No Show","No Show","")),""))</f>
        <v/>
      </c>
    </row>
    <row r="2729" spans="1:8" ht="15" customHeight="1" thickBot="1">
      <c r="A2729" s="38" t="str">
        <f>IF($C2729="","",IFERROR(_xlfn.XLOOKUP($C2729,'1.PrepList'!$I$2:$I$1500,'1.PrepList'!$G$2:$G$1500,"")&amp;"",""))</f>
        <v/>
      </c>
      <c r="B2729" s="638" t="str">
        <f>IF($C2729="","",IFERROR(_xlfn.XLOOKUP($C2729,'1.PrepList'!$I$2:$I$1500,'1.PrepList'!$H$2:$H$1500,"")&amp;"",""))</f>
        <v/>
      </c>
      <c r="D2729" s="638" t="str">
        <f>IF($C2729="","",IFERROR(_xlfn.XLOOKUP($C2729,'1.PrepList'!$I$2:$I$1500,'1.PrepList'!$J$2:$J$1500,"")&amp;"",""))</f>
        <v/>
      </c>
      <c r="E2729" s="638" t="str">
        <f>IF($C2729="","",IFERROR(_xlfn.XLOOKUP($C2729,'1.PrepList'!$I$2:$I$1500,'1.PrepList'!$N$2:$N$1500,"")&amp;"",""))</f>
        <v/>
      </c>
      <c r="F2729" s="638" t="str">
        <f>IF($C2729="","",IFERROR(_xlfn.XLOOKUP($C2729,'1.PrepList'!$I$2:$I$1500,'1.PrepList'!$K$2:$K$1500,"")&amp;"",""))</f>
        <v/>
      </c>
      <c r="H2729" s="644" t="str">
        <f>IF($C2729="","",IFERROR(IF(_xlfn.XLOOKUP($C2729,tbl_StartedStatus[Bold ID],tbl_StartedStatus[Started])="Started","Yes",IF(_xlfn.XLOOKUP($C2729,tbl_StartedStatus[Bold ID],tbl_StartedStatus[Started])="No Show","No Show","")),""))</f>
        <v/>
      </c>
    </row>
    <row r="2730" spans="1:8" ht="15" customHeight="1" thickBot="1">
      <c r="A2730" s="38" t="str">
        <f>IF($C2730="","",IFERROR(_xlfn.XLOOKUP($C2730,'1.PrepList'!$I$2:$I$1500,'1.PrepList'!$G$2:$G$1500,"")&amp;"",""))</f>
        <v/>
      </c>
      <c r="B2730" s="638" t="str">
        <f>IF($C2730="","",IFERROR(_xlfn.XLOOKUP($C2730,'1.PrepList'!$I$2:$I$1500,'1.PrepList'!$H$2:$H$1500,"")&amp;"",""))</f>
        <v/>
      </c>
      <c r="D2730" s="638" t="str">
        <f>IF($C2730="","",IFERROR(_xlfn.XLOOKUP($C2730,'1.PrepList'!$I$2:$I$1500,'1.PrepList'!$J$2:$J$1500,"")&amp;"",""))</f>
        <v/>
      </c>
      <c r="E2730" s="638" t="str">
        <f>IF($C2730="","",IFERROR(_xlfn.XLOOKUP($C2730,'1.PrepList'!$I$2:$I$1500,'1.PrepList'!$N$2:$N$1500,"")&amp;"",""))</f>
        <v/>
      </c>
      <c r="F2730" s="638" t="str">
        <f>IF($C2730="","",IFERROR(_xlfn.XLOOKUP($C2730,'1.PrepList'!$I$2:$I$1500,'1.PrepList'!$K$2:$K$1500,"")&amp;"",""))</f>
        <v/>
      </c>
      <c r="H2730" s="644" t="str">
        <f>IF($C2730="","",IFERROR(IF(_xlfn.XLOOKUP($C2730,tbl_StartedStatus[Bold ID],tbl_StartedStatus[Started])="Started","Yes",IF(_xlfn.XLOOKUP($C2730,tbl_StartedStatus[Bold ID],tbl_StartedStatus[Started])="No Show","No Show","")),""))</f>
        <v/>
      </c>
    </row>
    <row r="2731" spans="1:8" ht="15" customHeight="1" thickBot="1">
      <c r="A2731" s="38" t="str">
        <f>IF($C2731="","",IFERROR(_xlfn.XLOOKUP($C2731,'1.PrepList'!$I$2:$I$1500,'1.PrepList'!$G$2:$G$1500,"")&amp;"",""))</f>
        <v/>
      </c>
      <c r="B2731" s="638" t="str">
        <f>IF($C2731="","",IFERROR(_xlfn.XLOOKUP($C2731,'1.PrepList'!$I$2:$I$1500,'1.PrepList'!$H$2:$H$1500,"")&amp;"",""))</f>
        <v/>
      </c>
      <c r="D2731" s="638" t="str">
        <f>IF($C2731="","",IFERROR(_xlfn.XLOOKUP($C2731,'1.PrepList'!$I$2:$I$1500,'1.PrepList'!$J$2:$J$1500,"")&amp;"",""))</f>
        <v/>
      </c>
      <c r="E2731" s="638" t="str">
        <f>IF($C2731="","",IFERROR(_xlfn.XLOOKUP($C2731,'1.PrepList'!$I$2:$I$1500,'1.PrepList'!$N$2:$N$1500,"")&amp;"",""))</f>
        <v/>
      </c>
      <c r="F2731" s="638" t="str">
        <f>IF($C2731="","",IFERROR(_xlfn.XLOOKUP($C2731,'1.PrepList'!$I$2:$I$1500,'1.PrepList'!$K$2:$K$1500,"")&amp;"",""))</f>
        <v/>
      </c>
      <c r="H2731" s="644" t="str">
        <f>IF($C2731="","",IFERROR(IF(_xlfn.XLOOKUP($C2731,tbl_StartedStatus[Bold ID],tbl_StartedStatus[Started])="Started","Yes",IF(_xlfn.XLOOKUP($C2731,tbl_StartedStatus[Bold ID],tbl_StartedStatus[Started])="No Show","No Show","")),""))</f>
        <v/>
      </c>
    </row>
    <row r="2732" spans="1:8" ht="15" customHeight="1" thickBot="1">
      <c r="A2732" s="38" t="str">
        <f>IF($C2732="","",IFERROR(_xlfn.XLOOKUP($C2732,'1.PrepList'!$I$2:$I$1500,'1.PrepList'!$G$2:$G$1500,"")&amp;"",""))</f>
        <v/>
      </c>
      <c r="B2732" s="638" t="str">
        <f>IF($C2732="","",IFERROR(_xlfn.XLOOKUP($C2732,'1.PrepList'!$I$2:$I$1500,'1.PrepList'!$H$2:$H$1500,"")&amp;"",""))</f>
        <v/>
      </c>
      <c r="D2732" s="638" t="str">
        <f>IF($C2732="","",IFERROR(_xlfn.XLOOKUP($C2732,'1.PrepList'!$I$2:$I$1500,'1.PrepList'!$J$2:$J$1500,"")&amp;"",""))</f>
        <v/>
      </c>
      <c r="E2732" s="638" t="str">
        <f>IF($C2732="","",IFERROR(_xlfn.XLOOKUP($C2732,'1.PrepList'!$I$2:$I$1500,'1.PrepList'!$N$2:$N$1500,"")&amp;"",""))</f>
        <v/>
      </c>
      <c r="F2732" s="638" t="str">
        <f>IF($C2732="","",IFERROR(_xlfn.XLOOKUP($C2732,'1.PrepList'!$I$2:$I$1500,'1.PrepList'!$K$2:$K$1500,"")&amp;"",""))</f>
        <v/>
      </c>
      <c r="H2732" s="644" t="str">
        <f>IF($C2732="","",IFERROR(IF(_xlfn.XLOOKUP($C2732,tbl_StartedStatus[Bold ID],tbl_StartedStatus[Started])="Started","Yes",IF(_xlfn.XLOOKUP($C2732,tbl_StartedStatus[Bold ID],tbl_StartedStatus[Started])="No Show","No Show","")),""))</f>
        <v/>
      </c>
    </row>
    <row r="2733" spans="1:8" ht="15" customHeight="1" thickBot="1">
      <c r="A2733" s="38" t="str">
        <f>IF($C2733="","",IFERROR(_xlfn.XLOOKUP($C2733,'1.PrepList'!$I$2:$I$1500,'1.PrepList'!$G$2:$G$1500,"")&amp;"",""))</f>
        <v/>
      </c>
      <c r="B2733" s="638" t="str">
        <f>IF($C2733="","",IFERROR(_xlfn.XLOOKUP($C2733,'1.PrepList'!$I$2:$I$1500,'1.PrepList'!$H$2:$H$1500,"")&amp;"",""))</f>
        <v/>
      </c>
      <c r="D2733" s="638" t="str">
        <f>IF($C2733="","",IFERROR(_xlfn.XLOOKUP($C2733,'1.PrepList'!$I$2:$I$1500,'1.PrepList'!$J$2:$J$1500,"")&amp;"",""))</f>
        <v/>
      </c>
      <c r="E2733" s="638" t="str">
        <f>IF($C2733="","",IFERROR(_xlfn.XLOOKUP($C2733,'1.PrepList'!$I$2:$I$1500,'1.PrepList'!$N$2:$N$1500,"")&amp;"",""))</f>
        <v/>
      </c>
      <c r="F2733" s="638" t="str">
        <f>IF($C2733="","",IFERROR(_xlfn.XLOOKUP($C2733,'1.PrepList'!$I$2:$I$1500,'1.PrepList'!$K$2:$K$1500,"")&amp;"",""))</f>
        <v/>
      </c>
      <c r="H2733" s="644" t="str">
        <f>IF($C2733="","",IFERROR(IF(_xlfn.XLOOKUP($C2733,tbl_StartedStatus[Bold ID],tbl_StartedStatus[Started])="Started","Yes",IF(_xlfn.XLOOKUP($C2733,tbl_StartedStatus[Bold ID],tbl_StartedStatus[Started])="No Show","No Show","")),""))</f>
        <v/>
      </c>
    </row>
    <row r="2734" spans="1:8" ht="15" customHeight="1" thickBot="1">
      <c r="A2734" s="38" t="str">
        <f>IF($C2734="","",IFERROR(_xlfn.XLOOKUP($C2734,'1.PrepList'!$I$2:$I$1500,'1.PrepList'!$G$2:$G$1500,"")&amp;"",""))</f>
        <v/>
      </c>
      <c r="B2734" s="638" t="str">
        <f>IF($C2734="","",IFERROR(_xlfn.XLOOKUP($C2734,'1.PrepList'!$I$2:$I$1500,'1.PrepList'!$H$2:$H$1500,"")&amp;"",""))</f>
        <v/>
      </c>
      <c r="D2734" s="638" t="str">
        <f>IF($C2734="","",IFERROR(_xlfn.XLOOKUP($C2734,'1.PrepList'!$I$2:$I$1500,'1.PrepList'!$J$2:$J$1500,"")&amp;"",""))</f>
        <v/>
      </c>
      <c r="E2734" s="638" t="str">
        <f>IF($C2734="","",IFERROR(_xlfn.XLOOKUP($C2734,'1.PrepList'!$I$2:$I$1500,'1.PrepList'!$N$2:$N$1500,"")&amp;"",""))</f>
        <v/>
      </c>
      <c r="F2734" s="638" t="str">
        <f>IF($C2734="","",IFERROR(_xlfn.XLOOKUP($C2734,'1.PrepList'!$I$2:$I$1500,'1.PrepList'!$K$2:$K$1500,"")&amp;"",""))</f>
        <v/>
      </c>
      <c r="H2734" s="644" t="str">
        <f>IF($C2734="","",IFERROR(IF(_xlfn.XLOOKUP($C2734,tbl_StartedStatus[Bold ID],tbl_StartedStatus[Started])="Started","Yes",IF(_xlfn.XLOOKUP($C2734,tbl_StartedStatus[Bold ID],tbl_StartedStatus[Started])="No Show","No Show","")),""))</f>
        <v/>
      </c>
    </row>
    <row r="2735" spans="1:8" ht="15" customHeight="1" thickBot="1">
      <c r="A2735" s="38" t="str">
        <f>IF($C2735="","",IFERROR(_xlfn.XLOOKUP($C2735,'1.PrepList'!$I$2:$I$1500,'1.PrepList'!$G$2:$G$1500,"")&amp;"",""))</f>
        <v/>
      </c>
      <c r="B2735" s="638" t="str">
        <f>IF($C2735="","",IFERROR(_xlfn.XLOOKUP($C2735,'1.PrepList'!$I$2:$I$1500,'1.PrepList'!$H$2:$H$1500,"")&amp;"",""))</f>
        <v/>
      </c>
      <c r="D2735" s="638" t="str">
        <f>IF($C2735="","",IFERROR(_xlfn.XLOOKUP($C2735,'1.PrepList'!$I$2:$I$1500,'1.PrepList'!$J$2:$J$1500,"")&amp;"",""))</f>
        <v/>
      </c>
      <c r="E2735" s="638" t="str">
        <f>IF($C2735="","",IFERROR(_xlfn.XLOOKUP($C2735,'1.PrepList'!$I$2:$I$1500,'1.PrepList'!$N$2:$N$1500,"")&amp;"",""))</f>
        <v/>
      </c>
      <c r="F2735" s="638" t="str">
        <f>IF($C2735="","",IFERROR(_xlfn.XLOOKUP($C2735,'1.PrepList'!$I$2:$I$1500,'1.PrepList'!$K$2:$K$1500,"")&amp;"",""))</f>
        <v/>
      </c>
      <c r="H2735" s="644" t="str">
        <f>IF($C2735="","",IFERROR(IF(_xlfn.XLOOKUP($C2735,tbl_StartedStatus[Bold ID],tbl_StartedStatus[Started])="Started","Yes",IF(_xlfn.XLOOKUP($C2735,tbl_StartedStatus[Bold ID],tbl_StartedStatus[Started])="No Show","No Show","")),""))</f>
        <v/>
      </c>
    </row>
    <row r="2736" spans="1:8" ht="15" customHeight="1" thickBot="1">
      <c r="A2736" s="38" t="str">
        <f>IF($C2736="","",IFERROR(_xlfn.XLOOKUP($C2736,'1.PrepList'!$I$2:$I$1500,'1.PrepList'!$G$2:$G$1500,"")&amp;"",""))</f>
        <v/>
      </c>
      <c r="B2736" s="638" t="str">
        <f>IF($C2736="","",IFERROR(_xlfn.XLOOKUP($C2736,'1.PrepList'!$I$2:$I$1500,'1.PrepList'!$H$2:$H$1500,"")&amp;"",""))</f>
        <v/>
      </c>
      <c r="D2736" s="638" t="str">
        <f>IF($C2736="","",IFERROR(_xlfn.XLOOKUP($C2736,'1.PrepList'!$I$2:$I$1500,'1.PrepList'!$J$2:$J$1500,"")&amp;"",""))</f>
        <v/>
      </c>
      <c r="E2736" s="638" t="str">
        <f>IF($C2736="","",IFERROR(_xlfn.XLOOKUP($C2736,'1.PrepList'!$I$2:$I$1500,'1.PrepList'!$N$2:$N$1500,"")&amp;"",""))</f>
        <v/>
      </c>
      <c r="F2736" s="638" t="str">
        <f>IF($C2736="","",IFERROR(_xlfn.XLOOKUP($C2736,'1.PrepList'!$I$2:$I$1500,'1.PrepList'!$K$2:$K$1500,"")&amp;"",""))</f>
        <v/>
      </c>
      <c r="H2736" s="644" t="str">
        <f>IF($C2736="","",IFERROR(IF(_xlfn.XLOOKUP($C2736,tbl_StartedStatus[Bold ID],tbl_StartedStatus[Started])="Started","Yes",IF(_xlfn.XLOOKUP($C2736,tbl_StartedStatus[Bold ID],tbl_StartedStatus[Started])="No Show","No Show","")),""))</f>
        <v/>
      </c>
    </row>
    <row r="2737" spans="1:8" ht="15" customHeight="1" thickBot="1">
      <c r="A2737" s="38" t="str">
        <f>IF($C2737="","",IFERROR(_xlfn.XLOOKUP($C2737,'1.PrepList'!$I$2:$I$1500,'1.PrepList'!$G$2:$G$1500,"")&amp;"",""))</f>
        <v/>
      </c>
      <c r="B2737" s="638" t="str">
        <f>IF($C2737="","",IFERROR(_xlfn.XLOOKUP($C2737,'1.PrepList'!$I$2:$I$1500,'1.PrepList'!$H$2:$H$1500,"")&amp;"",""))</f>
        <v/>
      </c>
      <c r="D2737" s="638" t="str">
        <f>IF($C2737="","",IFERROR(_xlfn.XLOOKUP($C2737,'1.PrepList'!$I$2:$I$1500,'1.PrepList'!$J$2:$J$1500,"")&amp;"",""))</f>
        <v/>
      </c>
      <c r="E2737" s="638" t="str">
        <f>IF($C2737="","",IFERROR(_xlfn.XLOOKUP($C2737,'1.PrepList'!$I$2:$I$1500,'1.PrepList'!$N$2:$N$1500,"")&amp;"",""))</f>
        <v/>
      </c>
      <c r="F2737" s="638" t="str">
        <f>IF($C2737="","",IFERROR(_xlfn.XLOOKUP($C2737,'1.PrepList'!$I$2:$I$1500,'1.PrepList'!$K$2:$K$1500,"")&amp;"",""))</f>
        <v/>
      </c>
      <c r="H2737" s="644" t="str">
        <f>IF($C2737="","",IFERROR(IF(_xlfn.XLOOKUP($C2737,tbl_StartedStatus[Bold ID],tbl_StartedStatus[Started])="Started","Yes",IF(_xlfn.XLOOKUP($C2737,tbl_StartedStatus[Bold ID],tbl_StartedStatus[Started])="No Show","No Show","")),""))</f>
        <v/>
      </c>
    </row>
    <row r="2738" spans="1:8" ht="15" customHeight="1" thickBot="1">
      <c r="A2738" s="38" t="str">
        <f>IF($C2738="","",IFERROR(_xlfn.XLOOKUP($C2738,'1.PrepList'!$I$2:$I$1500,'1.PrepList'!$G$2:$G$1500,"")&amp;"",""))</f>
        <v/>
      </c>
      <c r="B2738" s="638" t="str">
        <f>IF($C2738="","",IFERROR(_xlfn.XLOOKUP($C2738,'1.PrepList'!$I$2:$I$1500,'1.PrepList'!$H$2:$H$1500,"")&amp;"",""))</f>
        <v/>
      </c>
      <c r="D2738" s="638" t="str">
        <f>IF($C2738="","",IFERROR(_xlfn.XLOOKUP($C2738,'1.PrepList'!$I$2:$I$1500,'1.PrepList'!$J$2:$J$1500,"")&amp;"",""))</f>
        <v/>
      </c>
      <c r="E2738" s="638" t="str">
        <f>IF($C2738="","",IFERROR(_xlfn.XLOOKUP($C2738,'1.PrepList'!$I$2:$I$1500,'1.PrepList'!$N$2:$N$1500,"")&amp;"",""))</f>
        <v/>
      </c>
      <c r="F2738" s="638" t="str">
        <f>IF($C2738="","",IFERROR(_xlfn.XLOOKUP($C2738,'1.PrepList'!$I$2:$I$1500,'1.PrepList'!$K$2:$K$1500,"")&amp;"",""))</f>
        <v/>
      </c>
      <c r="H2738" s="644" t="str">
        <f>IF($C2738="","",IFERROR(IF(_xlfn.XLOOKUP($C2738,tbl_StartedStatus[Bold ID],tbl_StartedStatus[Started])="Started","Yes",IF(_xlfn.XLOOKUP($C2738,tbl_StartedStatus[Bold ID],tbl_StartedStatus[Started])="No Show","No Show","")),""))</f>
        <v/>
      </c>
    </row>
    <row r="2739" spans="1:8" ht="15" customHeight="1" thickBot="1">
      <c r="A2739" s="38" t="str">
        <f>IF($C2739="","",IFERROR(_xlfn.XLOOKUP($C2739,'1.PrepList'!$I$2:$I$1500,'1.PrepList'!$G$2:$G$1500,"")&amp;"",""))</f>
        <v/>
      </c>
      <c r="B2739" s="638" t="str">
        <f>IF($C2739="","",IFERROR(_xlfn.XLOOKUP($C2739,'1.PrepList'!$I$2:$I$1500,'1.PrepList'!$H$2:$H$1500,"")&amp;"",""))</f>
        <v/>
      </c>
      <c r="D2739" s="638" t="str">
        <f>IF($C2739="","",IFERROR(_xlfn.XLOOKUP($C2739,'1.PrepList'!$I$2:$I$1500,'1.PrepList'!$J$2:$J$1500,"")&amp;"",""))</f>
        <v/>
      </c>
      <c r="E2739" s="638" t="str">
        <f>IF($C2739="","",IFERROR(_xlfn.XLOOKUP($C2739,'1.PrepList'!$I$2:$I$1500,'1.PrepList'!$N$2:$N$1500,"")&amp;"",""))</f>
        <v/>
      </c>
      <c r="F2739" s="638" t="str">
        <f>IF($C2739="","",IFERROR(_xlfn.XLOOKUP($C2739,'1.PrepList'!$I$2:$I$1500,'1.PrepList'!$K$2:$K$1500,"")&amp;"",""))</f>
        <v/>
      </c>
      <c r="H2739" s="644" t="str">
        <f>IF($C2739="","",IFERROR(IF(_xlfn.XLOOKUP($C2739,tbl_StartedStatus[Bold ID],tbl_StartedStatus[Started])="Started","Yes",IF(_xlfn.XLOOKUP($C2739,tbl_StartedStatus[Bold ID],tbl_StartedStatus[Started])="No Show","No Show","")),""))</f>
        <v/>
      </c>
    </row>
    <row r="2740" spans="1:8" ht="15" customHeight="1" thickBot="1">
      <c r="A2740" s="38" t="str">
        <f>IF($C2740="","",IFERROR(_xlfn.XLOOKUP($C2740,'1.PrepList'!$I$2:$I$1500,'1.PrepList'!$G$2:$G$1500,"")&amp;"",""))</f>
        <v/>
      </c>
      <c r="B2740" s="638" t="str">
        <f>IF($C2740="","",IFERROR(_xlfn.XLOOKUP($C2740,'1.PrepList'!$I$2:$I$1500,'1.PrepList'!$H$2:$H$1500,"")&amp;"",""))</f>
        <v/>
      </c>
      <c r="D2740" s="638" t="str">
        <f>IF($C2740="","",IFERROR(_xlfn.XLOOKUP($C2740,'1.PrepList'!$I$2:$I$1500,'1.PrepList'!$J$2:$J$1500,"")&amp;"",""))</f>
        <v/>
      </c>
      <c r="E2740" s="638" t="str">
        <f>IF($C2740="","",IFERROR(_xlfn.XLOOKUP($C2740,'1.PrepList'!$I$2:$I$1500,'1.PrepList'!$N$2:$N$1500,"")&amp;"",""))</f>
        <v/>
      </c>
      <c r="F2740" s="638" t="str">
        <f>IF($C2740="","",IFERROR(_xlfn.XLOOKUP($C2740,'1.PrepList'!$I$2:$I$1500,'1.PrepList'!$K$2:$K$1500,"")&amp;"",""))</f>
        <v/>
      </c>
      <c r="H2740" s="644" t="str">
        <f>IF($C2740="","",IFERROR(IF(_xlfn.XLOOKUP($C2740,tbl_StartedStatus[Bold ID],tbl_StartedStatus[Started])="Started","Yes",IF(_xlfn.XLOOKUP($C2740,tbl_StartedStatus[Bold ID],tbl_StartedStatus[Started])="No Show","No Show","")),""))</f>
        <v/>
      </c>
    </row>
    <row r="2741" spans="1:8" ht="15" customHeight="1" thickBot="1">
      <c r="A2741" s="38" t="str">
        <f>IF($C2741="","",IFERROR(_xlfn.XLOOKUP($C2741,'1.PrepList'!$I$2:$I$1500,'1.PrepList'!$G$2:$G$1500,"")&amp;"",""))</f>
        <v/>
      </c>
      <c r="B2741" s="638" t="str">
        <f>IF($C2741="","",IFERROR(_xlfn.XLOOKUP($C2741,'1.PrepList'!$I$2:$I$1500,'1.PrepList'!$H$2:$H$1500,"")&amp;"",""))</f>
        <v/>
      </c>
      <c r="D2741" s="638" t="str">
        <f>IF($C2741="","",IFERROR(_xlfn.XLOOKUP($C2741,'1.PrepList'!$I$2:$I$1500,'1.PrepList'!$J$2:$J$1500,"")&amp;"",""))</f>
        <v/>
      </c>
      <c r="E2741" s="638" t="str">
        <f>IF($C2741="","",IFERROR(_xlfn.XLOOKUP($C2741,'1.PrepList'!$I$2:$I$1500,'1.PrepList'!$N$2:$N$1500,"")&amp;"",""))</f>
        <v/>
      </c>
      <c r="F2741" s="638" t="str">
        <f>IF($C2741="","",IFERROR(_xlfn.XLOOKUP($C2741,'1.PrepList'!$I$2:$I$1500,'1.PrepList'!$K$2:$K$1500,"")&amp;"",""))</f>
        <v/>
      </c>
      <c r="H2741" s="644" t="str">
        <f>IF($C2741="","",IFERROR(IF(_xlfn.XLOOKUP($C2741,tbl_StartedStatus[Bold ID],tbl_StartedStatus[Started])="Started","Yes",IF(_xlfn.XLOOKUP($C2741,tbl_StartedStatus[Bold ID],tbl_StartedStatus[Started])="No Show","No Show","")),""))</f>
        <v/>
      </c>
    </row>
    <row r="2742" spans="1:8" ht="15" customHeight="1" thickBot="1">
      <c r="A2742" s="38" t="str">
        <f>IF($C2742="","",IFERROR(_xlfn.XLOOKUP($C2742,'1.PrepList'!$I$2:$I$1500,'1.PrepList'!$G$2:$G$1500,"")&amp;"",""))</f>
        <v/>
      </c>
      <c r="B2742" s="638" t="str">
        <f>IF($C2742="","",IFERROR(_xlfn.XLOOKUP($C2742,'1.PrepList'!$I$2:$I$1500,'1.PrepList'!$H$2:$H$1500,"")&amp;"",""))</f>
        <v/>
      </c>
      <c r="D2742" s="638" t="str">
        <f>IF($C2742="","",IFERROR(_xlfn.XLOOKUP($C2742,'1.PrepList'!$I$2:$I$1500,'1.PrepList'!$J$2:$J$1500,"")&amp;"",""))</f>
        <v/>
      </c>
      <c r="E2742" s="638" t="str">
        <f>IF($C2742="","",IFERROR(_xlfn.XLOOKUP($C2742,'1.PrepList'!$I$2:$I$1500,'1.PrepList'!$N$2:$N$1500,"")&amp;"",""))</f>
        <v/>
      </c>
      <c r="F2742" s="638" t="str">
        <f>IF($C2742="","",IFERROR(_xlfn.XLOOKUP($C2742,'1.PrepList'!$I$2:$I$1500,'1.PrepList'!$K$2:$K$1500,"")&amp;"",""))</f>
        <v/>
      </c>
      <c r="H2742" s="644" t="str">
        <f>IF($C2742="","",IFERROR(IF(_xlfn.XLOOKUP($C2742,tbl_StartedStatus[Bold ID],tbl_StartedStatus[Started])="Started","Yes",IF(_xlfn.XLOOKUP($C2742,tbl_StartedStatus[Bold ID],tbl_StartedStatus[Started])="No Show","No Show","")),""))</f>
        <v/>
      </c>
    </row>
    <row r="2743" spans="1:8" ht="15" customHeight="1" thickBot="1">
      <c r="A2743" s="38" t="str">
        <f>IF($C2743="","",IFERROR(_xlfn.XLOOKUP($C2743,'1.PrepList'!$I$2:$I$1500,'1.PrepList'!$G$2:$G$1500,"")&amp;"",""))</f>
        <v/>
      </c>
      <c r="B2743" s="638" t="str">
        <f>IF($C2743="","",IFERROR(_xlfn.XLOOKUP($C2743,'1.PrepList'!$I$2:$I$1500,'1.PrepList'!$H$2:$H$1500,"")&amp;"",""))</f>
        <v/>
      </c>
      <c r="D2743" s="638" t="str">
        <f>IF($C2743="","",IFERROR(_xlfn.XLOOKUP($C2743,'1.PrepList'!$I$2:$I$1500,'1.PrepList'!$J$2:$J$1500,"")&amp;"",""))</f>
        <v/>
      </c>
      <c r="E2743" s="638" t="str">
        <f>IF($C2743="","",IFERROR(_xlfn.XLOOKUP($C2743,'1.PrepList'!$I$2:$I$1500,'1.PrepList'!$N$2:$N$1500,"")&amp;"",""))</f>
        <v/>
      </c>
      <c r="F2743" s="638" t="str">
        <f>IF($C2743="","",IFERROR(_xlfn.XLOOKUP($C2743,'1.PrepList'!$I$2:$I$1500,'1.PrepList'!$K$2:$K$1500,"")&amp;"",""))</f>
        <v/>
      </c>
      <c r="H2743" s="644" t="str">
        <f>IF($C2743="","",IFERROR(IF(_xlfn.XLOOKUP($C2743,tbl_StartedStatus[Bold ID],tbl_StartedStatus[Started])="Started","Yes",IF(_xlfn.XLOOKUP($C2743,tbl_StartedStatus[Bold ID],tbl_StartedStatus[Started])="No Show","No Show","")),""))</f>
        <v/>
      </c>
    </row>
    <row r="2744" spans="1:8" ht="15" customHeight="1" thickBot="1">
      <c r="A2744" s="38" t="str">
        <f>IF($C2744="","",IFERROR(_xlfn.XLOOKUP($C2744,'1.PrepList'!$I$2:$I$1500,'1.PrepList'!$G$2:$G$1500,"")&amp;"",""))</f>
        <v/>
      </c>
      <c r="B2744" s="638" t="str">
        <f>IF($C2744="","",IFERROR(_xlfn.XLOOKUP($C2744,'1.PrepList'!$I$2:$I$1500,'1.PrepList'!$H$2:$H$1500,"")&amp;"",""))</f>
        <v/>
      </c>
      <c r="D2744" s="638" t="str">
        <f>IF($C2744="","",IFERROR(_xlfn.XLOOKUP($C2744,'1.PrepList'!$I$2:$I$1500,'1.PrepList'!$J$2:$J$1500,"")&amp;"",""))</f>
        <v/>
      </c>
      <c r="E2744" s="638" t="str">
        <f>IF($C2744="","",IFERROR(_xlfn.XLOOKUP($C2744,'1.PrepList'!$I$2:$I$1500,'1.PrepList'!$N$2:$N$1500,"")&amp;"",""))</f>
        <v/>
      </c>
      <c r="F2744" s="638" t="str">
        <f>IF($C2744="","",IFERROR(_xlfn.XLOOKUP($C2744,'1.PrepList'!$I$2:$I$1500,'1.PrepList'!$K$2:$K$1500,"")&amp;"",""))</f>
        <v/>
      </c>
      <c r="H2744" s="644" t="str">
        <f>IF($C2744="","",IFERROR(IF(_xlfn.XLOOKUP($C2744,tbl_StartedStatus[Bold ID],tbl_StartedStatus[Started])="Started","Yes",IF(_xlfn.XLOOKUP($C2744,tbl_StartedStatus[Bold ID],tbl_StartedStatus[Started])="No Show","No Show","")),""))</f>
        <v/>
      </c>
    </row>
    <row r="2745" spans="1:8" ht="15" customHeight="1" thickBot="1">
      <c r="A2745" s="38" t="str">
        <f>IF($C2745="","",IFERROR(_xlfn.XLOOKUP($C2745,'1.PrepList'!$I$2:$I$1500,'1.PrepList'!$G$2:$G$1500,"")&amp;"",""))</f>
        <v/>
      </c>
      <c r="B2745" s="638" t="str">
        <f>IF($C2745="","",IFERROR(_xlfn.XLOOKUP($C2745,'1.PrepList'!$I$2:$I$1500,'1.PrepList'!$H$2:$H$1500,"")&amp;"",""))</f>
        <v/>
      </c>
      <c r="D2745" s="638" t="str">
        <f>IF($C2745="","",IFERROR(_xlfn.XLOOKUP($C2745,'1.PrepList'!$I$2:$I$1500,'1.PrepList'!$J$2:$J$1500,"")&amp;"",""))</f>
        <v/>
      </c>
      <c r="E2745" s="638" t="str">
        <f>IF($C2745="","",IFERROR(_xlfn.XLOOKUP($C2745,'1.PrepList'!$I$2:$I$1500,'1.PrepList'!$N$2:$N$1500,"")&amp;"",""))</f>
        <v/>
      </c>
      <c r="F2745" s="638" t="str">
        <f>IF($C2745="","",IFERROR(_xlfn.XLOOKUP($C2745,'1.PrepList'!$I$2:$I$1500,'1.PrepList'!$K$2:$K$1500,"")&amp;"",""))</f>
        <v/>
      </c>
      <c r="H2745" s="644" t="str">
        <f>IF($C2745="","",IFERROR(IF(_xlfn.XLOOKUP($C2745,tbl_StartedStatus[Bold ID],tbl_StartedStatus[Started])="Started","Yes",IF(_xlfn.XLOOKUP($C2745,tbl_StartedStatus[Bold ID],tbl_StartedStatus[Started])="No Show","No Show","")),""))</f>
        <v/>
      </c>
    </row>
    <row r="2746" spans="1:8" ht="15" customHeight="1" thickBot="1">
      <c r="A2746" s="38" t="str">
        <f>IF($C2746="","",IFERROR(_xlfn.XLOOKUP($C2746,'1.PrepList'!$I$2:$I$1500,'1.PrepList'!$G$2:$G$1500,"")&amp;"",""))</f>
        <v/>
      </c>
      <c r="B2746" s="638" t="str">
        <f>IF($C2746="","",IFERROR(_xlfn.XLOOKUP($C2746,'1.PrepList'!$I$2:$I$1500,'1.PrepList'!$H$2:$H$1500,"")&amp;"",""))</f>
        <v/>
      </c>
      <c r="D2746" s="638" t="str">
        <f>IF($C2746="","",IFERROR(_xlfn.XLOOKUP($C2746,'1.PrepList'!$I$2:$I$1500,'1.PrepList'!$J$2:$J$1500,"")&amp;"",""))</f>
        <v/>
      </c>
      <c r="E2746" s="638" t="str">
        <f>IF($C2746="","",IFERROR(_xlfn.XLOOKUP($C2746,'1.PrepList'!$I$2:$I$1500,'1.PrepList'!$N$2:$N$1500,"")&amp;"",""))</f>
        <v/>
      </c>
      <c r="F2746" s="638" t="str">
        <f>IF($C2746="","",IFERROR(_xlfn.XLOOKUP($C2746,'1.PrepList'!$I$2:$I$1500,'1.PrepList'!$K$2:$K$1500,"")&amp;"",""))</f>
        <v/>
      </c>
      <c r="H2746" s="644" t="str">
        <f>IF($C2746="","",IFERROR(IF(_xlfn.XLOOKUP($C2746,tbl_StartedStatus[Bold ID],tbl_StartedStatus[Started])="Started","Yes",IF(_xlfn.XLOOKUP($C2746,tbl_StartedStatus[Bold ID],tbl_StartedStatus[Started])="No Show","No Show","")),""))</f>
        <v/>
      </c>
    </row>
    <row r="2747" spans="1:8" ht="15" customHeight="1" thickBot="1">
      <c r="A2747" s="38" t="str">
        <f>IF($C2747="","",IFERROR(_xlfn.XLOOKUP($C2747,'1.PrepList'!$I$2:$I$1500,'1.PrepList'!$G$2:$G$1500,"")&amp;"",""))</f>
        <v/>
      </c>
      <c r="B2747" s="638" t="str">
        <f>IF($C2747="","",IFERROR(_xlfn.XLOOKUP($C2747,'1.PrepList'!$I$2:$I$1500,'1.PrepList'!$H$2:$H$1500,"")&amp;"",""))</f>
        <v/>
      </c>
      <c r="D2747" s="638" t="str">
        <f>IF($C2747="","",IFERROR(_xlfn.XLOOKUP($C2747,'1.PrepList'!$I$2:$I$1500,'1.PrepList'!$J$2:$J$1500,"")&amp;"",""))</f>
        <v/>
      </c>
      <c r="E2747" s="638" t="str">
        <f>IF($C2747="","",IFERROR(_xlfn.XLOOKUP($C2747,'1.PrepList'!$I$2:$I$1500,'1.PrepList'!$N$2:$N$1500,"")&amp;"",""))</f>
        <v/>
      </c>
      <c r="F2747" s="638" t="str">
        <f>IF($C2747="","",IFERROR(_xlfn.XLOOKUP($C2747,'1.PrepList'!$I$2:$I$1500,'1.PrepList'!$K$2:$K$1500,"")&amp;"",""))</f>
        <v/>
      </c>
      <c r="H2747" s="644" t="str">
        <f>IF($C2747="","",IFERROR(IF(_xlfn.XLOOKUP($C2747,tbl_StartedStatus[Bold ID],tbl_StartedStatus[Started])="Started","Yes",IF(_xlfn.XLOOKUP($C2747,tbl_StartedStatus[Bold ID],tbl_StartedStatus[Started])="No Show","No Show","")),""))</f>
        <v/>
      </c>
    </row>
    <row r="2748" spans="1:8" ht="15" customHeight="1" thickBot="1">
      <c r="A2748" s="38" t="str">
        <f>IF($C2748="","",IFERROR(_xlfn.XLOOKUP($C2748,'1.PrepList'!$I$2:$I$1500,'1.PrepList'!$G$2:$G$1500,"")&amp;"",""))</f>
        <v/>
      </c>
      <c r="B2748" s="638" t="str">
        <f>IF($C2748="","",IFERROR(_xlfn.XLOOKUP($C2748,'1.PrepList'!$I$2:$I$1500,'1.PrepList'!$H$2:$H$1500,"")&amp;"",""))</f>
        <v/>
      </c>
      <c r="D2748" s="638" t="str">
        <f>IF($C2748="","",IFERROR(_xlfn.XLOOKUP($C2748,'1.PrepList'!$I$2:$I$1500,'1.PrepList'!$J$2:$J$1500,"")&amp;"",""))</f>
        <v/>
      </c>
      <c r="E2748" s="638" t="str">
        <f>IF($C2748="","",IFERROR(_xlfn.XLOOKUP($C2748,'1.PrepList'!$I$2:$I$1500,'1.PrepList'!$N$2:$N$1500,"")&amp;"",""))</f>
        <v/>
      </c>
      <c r="F2748" s="638" t="str">
        <f>IF($C2748="","",IFERROR(_xlfn.XLOOKUP($C2748,'1.PrepList'!$I$2:$I$1500,'1.PrepList'!$K$2:$K$1500,"")&amp;"",""))</f>
        <v/>
      </c>
      <c r="H2748" s="644" t="str">
        <f>IF($C2748="","",IFERROR(IF(_xlfn.XLOOKUP($C2748,tbl_StartedStatus[Bold ID],tbl_StartedStatus[Started])="Started","Yes",IF(_xlfn.XLOOKUP($C2748,tbl_StartedStatus[Bold ID],tbl_StartedStatus[Started])="No Show","No Show","")),""))</f>
        <v/>
      </c>
    </row>
    <row r="2749" spans="1:8" ht="15" customHeight="1" thickBot="1">
      <c r="A2749" s="38" t="str">
        <f>IF($C2749="","",IFERROR(_xlfn.XLOOKUP($C2749,'1.PrepList'!$I$2:$I$1500,'1.PrepList'!$G$2:$G$1500,"")&amp;"",""))</f>
        <v/>
      </c>
      <c r="B2749" s="638" t="str">
        <f>IF($C2749="","",IFERROR(_xlfn.XLOOKUP($C2749,'1.PrepList'!$I$2:$I$1500,'1.PrepList'!$H$2:$H$1500,"")&amp;"",""))</f>
        <v/>
      </c>
      <c r="D2749" s="638" t="str">
        <f>IF($C2749="","",IFERROR(_xlfn.XLOOKUP($C2749,'1.PrepList'!$I$2:$I$1500,'1.PrepList'!$J$2:$J$1500,"")&amp;"",""))</f>
        <v/>
      </c>
      <c r="E2749" s="638" t="str">
        <f>IF($C2749="","",IFERROR(_xlfn.XLOOKUP($C2749,'1.PrepList'!$I$2:$I$1500,'1.PrepList'!$N$2:$N$1500,"")&amp;"",""))</f>
        <v/>
      </c>
      <c r="F2749" s="638" t="str">
        <f>IF($C2749="","",IFERROR(_xlfn.XLOOKUP($C2749,'1.PrepList'!$I$2:$I$1500,'1.PrepList'!$K$2:$K$1500,"")&amp;"",""))</f>
        <v/>
      </c>
      <c r="H2749" s="644" t="str">
        <f>IF($C2749="","",IFERROR(IF(_xlfn.XLOOKUP($C2749,tbl_StartedStatus[Bold ID],tbl_StartedStatus[Started])="Started","Yes",IF(_xlfn.XLOOKUP($C2749,tbl_StartedStatus[Bold ID],tbl_StartedStatus[Started])="No Show","No Show","")),""))</f>
        <v/>
      </c>
    </row>
    <row r="2750" spans="1:8" ht="15" customHeight="1" thickBot="1">
      <c r="A2750" s="38" t="str">
        <f>IF($C2750="","",IFERROR(_xlfn.XLOOKUP($C2750,'1.PrepList'!$I$2:$I$1500,'1.PrepList'!$G$2:$G$1500,"")&amp;"",""))</f>
        <v/>
      </c>
      <c r="B2750" s="638" t="str">
        <f>IF($C2750="","",IFERROR(_xlfn.XLOOKUP($C2750,'1.PrepList'!$I$2:$I$1500,'1.PrepList'!$H$2:$H$1500,"")&amp;"",""))</f>
        <v/>
      </c>
      <c r="D2750" s="638" t="str">
        <f>IF($C2750="","",IFERROR(_xlfn.XLOOKUP($C2750,'1.PrepList'!$I$2:$I$1500,'1.PrepList'!$J$2:$J$1500,"")&amp;"",""))</f>
        <v/>
      </c>
      <c r="E2750" s="638" t="str">
        <f>IF($C2750="","",IFERROR(_xlfn.XLOOKUP($C2750,'1.PrepList'!$I$2:$I$1500,'1.PrepList'!$N$2:$N$1500,"")&amp;"",""))</f>
        <v/>
      </c>
      <c r="F2750" s="638" t="str">
        <f>IF($C2750="","",IFERROR(_xlfn.XLOOKUP($C2750,'1.PrepList'!$I$2:$I$1500,'1.PrepList'!$K$2:$K$1500,"")&amp;"",""))</f>
        <v/>
      </c>
      <c r="H2750" s="644" t="str">
        <f>IF($C2750="","",IFERROR(IF(_xlfn.XLOOKUP($C2750,tbl_StartedStatus[Bold ID],tbl_StartedStatus[Started])="Started","Yes",IF(_xlfn.XLOOKUP($C2750,tbl_StartedStatus[Bold ID],tbl_StartedStatus[Started])="No Show","No Show","")),""))</f>
        <v/>
      </c>
    </row>
    <row r="2751" spans="1:8" ht="15" customHeight="1" thickBot="1">
      <c r="A2751" s="38" t="str">
        <f>IF($C2751="","",IFERROR(_xlfn.XLOOKUP($C2751,'1.PrepList'!$I$2:$I$1500,'1.PrepList'!$G$2:$G$1500,"")&amp;"",""))</f>
        <v/>
      </c>
      <c r="B2751" s="638" t="str">
        <f>IF($C2751="","",IFERROR(_xlfn.XLOOKUP($C2751,'1.PrepList'!$I$2:$I$1500,'1.PrepList'!$H$2:$H$1500,"")&amp;"",""))</f>
        <v/>
      </c>
      <c r="D2751" s="638" t="str">
        <f>IF($C2751="","",IFERROR(_xlfn.XLOOKUP($C2751,'1.PrepList'!$I$2:$I$1500,'1.PrepList'!$J$2:$J$1500,"")&amp;"",""))</f>
        <v/>
      </c>
      <c r="E2751" s="638" t="str">
        <f>IF($C2751="","",IFERROR(_xlfn.XLOOKUP($C2751,'1.PrepList'!$I$2:$I$1500,'1.PrepList'!$N$2:$N$1500,"")&amp;"",""))</f>
        <v/>
      </c>
      <c r="F2751" s="638" t="str">
        <f>IF($C2751="","",IFERROR(_xlfn.XLOOKUP($C2751,'1.PrepList'!$I$2:$I$1500,'1.PrepList'!$K$2:$K$1500,"")&amp;"",""))</f>
        <v/>
      </c>
      <c r="H2751" s="644" t="str">
        <f>IF($C2751="","",IFERROR(IF(_xlfn.XLOOKUP($C2751,tbl_StartedStatus[Bold ID],tbl_StartedStatus[Started])="Started","Yes",IF(_xlfn.XLOOKUP($C2751,tbl_StartedStatus[Bold ID],tbl_StartedStatus[Started])="No Show","No Show","")),""))</f>
        <v/>
      </c>
    </row>
    <row r="2752" spans="1:8" ht="15" customHeight="1" thickBot="1">
      <c r="A2752" s="38" t="str">
        <f>IF($C2752="","",IFERROR(_xlfn.XLOOKUP($C2752,'1.PrepList'!$I$2:$I$1500,'1.PrepList'!$G$2:$G$1500,"")&amp;"",""))</f>
        <v/>
      </c>
      <c r="B2752" s="638" t="str">
        <f>IF($C2752="","",IFERROR(_xlfn.XLOOKUP($C2752,'1.PrepList'!$I$2:$I$1500,'1.PrepList'!$H$2:$H$1500,"")&amp;"",""))</f>
        <v/>
      </c>
      <c r="D2752" s="638" t="str">
        <f>IF($C2752="","",IFERROR(_xlfn.XLOOKUP($C2752,'1.PrepList'!$I$2:$I$1500,'1.PrepList'!$J$2:$J$1500,"")&amp;"",""))</f>
        <v/>
      </c>
      <c r="E2752" s="638" t="str">
        <f>IF($C2752="","",IFERROR(_xlfn.XLOOKUP($C2752,'1.PrepList'!$I$2:$I$1500,'1.PrepList'!$N$2:$N$1500,"")&amp;"",""))</f>
        <v/>
      </c>
      <c r="F2752" s="638" t="str">
        <f>IF($C2752="","",IFERROR(_xlfn.XLOOKUP($C2752,'1.PrepList'!$I$2:$I$1500,'1.PrepList'!$K$2:$K$1500,"")&amp;"",""))</f>
        <v/>
      </c>
      <c r="H2752" s="644" t="str">
        <f>IF($C2752="","",IFERROR(IF(_xlfn.XLOOKUP($C2752,tbl_StartedStatus[Bold ID],tbl_StartedStatus[Started])="Started","Yes",IF(_xlfn.XLOOKUP($C2752,tbl_StartedStatus[Bold ID],tbl_StartedStatus[Started])="No Show","No Show","")),""))</f>
        <v/>
      </c>
    </row>
    <row r="2753" spans="1:8" ht="15" customHeight="1" thickBot="1">
      <c r="A2753" s="38" t="str">
        <f>IF($C2753="","",IFERROR(_xlfn.XLOOKUP($C2753,'1.PrepList'!$I$2:$I$1500,'1.PrepList'!$G$2:$G$1500,"")&amp;"",""))</f>
        <v/>
      </c>
      <c r="B2753" s="638" t="str">
        <f>IF($C2753="","",IFERROR(_xlfn.XLOOKUP($C2753,'1.PrepList'!$I$2:$I$1500,'1.PrepList'!$H$2:$H$1500,"")&amp;"",""))</f>
        <v/>
      </c>
      <c r="D2753" s="638" t="str">
        <f>IF($C2753="","",IFERROR(_xlfn.XLOOKUP($C2753,'1.PrepList'!$I$2:$I$1500,'1.PrepList'!$J$2:$J$1500,"")&amp;"",""))</f>
        <v/>
      </c>
      <c r="E2753" s="638" t="str">
        <f>IF($C2753="","",IFERROR(_xlfn.XLOOKUP($C2753,'1.PrepList'!$I$2:$I$1500,'1.PrepList'!$N$2:$N$1500,"")&amp;"",""))</f>
        <v/>
      </c>
      <c r="F2753" s="638" t="str">
        <f>IF($C2753="","",IFERROR(_xlfn.XLOOKUP($C2753,'1.PrepList'!$I$2:$I$1500,'1.PrepList'!$K$2:$K$1500,"")&amp;"",""))</f>
        <v/>
      </c>
      <c r="H2753" s="644" t="str">
        <f>IF($C2753="","",IFERROR(IF(_xlfn.XLOOKUP($C2753,tbl_StartedStatus[Bold ID],tbl_StartedStatus[Started])="Started","Yes",IF(_xlfn.XLOOKUP($C2753,tbl_StartedStatus[Bold ID],tbl_StartedStatus[Started])="No Show","No Show","")),""))</f>
        <v/>
      </c>
    </row>
    <row r="2754" spans="1:8" ht="15" customHeight="1" thickBot="1">
      <c r="A2754" s="38" t="str">
        <f>IF($C2754="","",IFERROR(_xlfn.XLOOKUP($C2754,'1.PrepList'!$I$2:$I$1500,'1.PrepList'!$G$2:$G$1500,"")&amp;"",""))</f>
        <v/>
      </c>
      <c r="B2754" s="638" t="str">
        <f>IF($C2754="","",IFERROR(_xlfn.XLOOKUP($C2754,'1.PrepList'!$I$2:$I$1500,'1.PrepList'!$H$2:$H$1500,"")&amp;"",""))</f>
        <v/>
      </c>
      <c r="D2754" s="638" t="str">
        <f>IF($C2754="","",IFERROR(_xlfn.XLOOKUP($C2754,'1.PrepList'!$I$2:$I$1500,'1.PrepList'!$J$2:$J$1500,"")&amp;"",""))</f>
        <v/>
      </c>
      <c r="E2754" s="638" t="str">
        <f>IF($C2754="","",IFERROR(_xlfn.XLOOKUP($C2754,'1.PrepList'!$I$2:$I$1500,'1.PrepList'!$N$2:$N$1500,"")&amp;"",""))</f>
        <v/>
      </c>
      <c r="F2754" s="638" t="str">
        <f>IF($C2754="","",IFERROR(_xlfn.XLOOKUP($C2754,'1.PrepList'!$I$2:$I$1500,'1.PrepList'!$K$2:$K$1500,"")&amp;"",""))</f>
        <v/>
      </c>
      <c r="H2754" s="644" t="str">
        <f>IF($C2754="","",IFERROR(IF(_xlfn.XLOOKUP($C2754,tbl_StartedStatus[Bold ID],tbl_StartedStatus[Started])="Started","Yes",IF(_xlfn.XLOOKUP($C2754,tbl_StartedStatus[Bold ID],tbl_StartedStatus[Started])="No Show","No Show","")),""))</f>
        <v/>
      </c>
    </row>
    <row r="2755" spans="1:8" ht="15" customHeight="1" thickBot="1">
      <c r="A2755" s="38" t="str">
        <f>IF($C2755="","",IFERROR(_xlfn.XLOOKUP($C2755,'1.PrepList'!$I$2:$I$1500,'1.PrepList'!$G$2:$G$1500,"")&amp;"",""))</f>
        <v/>
      </c>
      <c r="B2755" s="638" t="str">
        <f>IF($C2755="","",IFERROR(_xlfn.XLOOKUP($C2755,'1.PrepList'!$I$2:$I$1500,'1.PrepList'!$H$2:$H$1500,"")&amp;"",""))</f>
        <v/>
      </c>
      <c r="D2755" s="638" t="str">
        <f>IF($C2755="","",IFERROR(_xlfn.XLOOKUP($C2755,'1.PrepList'!$I$2:$I$1500,'1.PrepList'!$J$2:$J$1500,"")&amp;"",""))</f>
        <v/>
      </c>
      <c r="E2755" s="638" t="str">
        <f>IF($C2755="","",IFERROR(_xlfn.XLOOKUP($C2755,'1.PrepList'!$I$2:$I$1500,'1.PrepList'!$N$2:$N$1500,"")&amp;"",""))</f>
        <v/>
      </c>
      <c r="F2755" s="638" t="str">
        <f>IF($C2755="","",IFERROR(_xlfn.XLOOKUP($C2755,'1.PrepList'!$I$2:$I$1500,'1.PrepList'!$K$2:$K$1500,"")&amp;"",""))</f>
        <v/>
      </c>
      <c r="H2755" s="644" t="str">
        <f>IF($C2755="","",IFERROR(IF(_xlfn.XLOOKUP($C2755,tbl_StartedStatus[Bold ID],tbl_StartedStatus[Started])="Started","Yes",IF(_xlfn.XLOOKUP($C2755,tbl_StartedStatus[Bold ID],tbl_StartedStatus[Started])="No Show","No Show","")),""))</f>
        <v/>
      </c>
    </row>
    <row r="2756" spans="1:8" ht="15" customHeight="1" thickBot="1">
      <c r="A2756" s="38" t="str">
        <f>IF($C2756="","",IFERROR(_xlfn.XLOOKUP($C2756,'1.PrepList'!$I$2:$I$1500,'1.PrepList'!$G$2:$G$1500,"")&amp;"",""))</f>
        <v/>
      </c>
      <c r="B2756" s="638" t="str">
        <f>IF($C2756="","",IFERROR(_xlfn.XLOOKUP($C2756,'1.PrepList'!$I$2:$I$1500,'1.PrepList'!$H$2:$H$1500,"")&amp;"",""))</f>
        <v/>
      </c>
      <c r="D2756" s="638" t="str">
        <f>IF($C2756="","",IFERROR(_xlfn.XLOOKUP($C2756,'1.PrepList'!$I$2:$I$1500,'1.PrepList'!$J$2:$J$1500,"")&amp;"",""))</f>
        <v/>
      </c>
      <c r="E2756" s="638" t="str">
        <f>IF($C2756="","",IFERROR(_xlfn.XLOOKUP($C2756,'1.PrepList'!$I$2:$I$1500,'1.PrepList'!$N$2:$N$1500,"")&amp;"",""))</f>
        <v/>
      </c>
      <c r="F2756" s="638" t="str">
        <f>IF($C2756="","",IFERROR(_xlfn.XLOOKUP($C2756,'1.PrepList'!$I$2:$I$1500,'1.PrepList'!$K$2:$K$1500,"")&amp;"",""))</f>
        <v/>
      </c>
      <c r="H2756" s="644" t="str">
        <f>IF($C2756="","",IFERROR(IF(_xlfn.XLOOKUP($C2756,tbl_StartedStatus[Bold ID],tbl_StartedStatus[Started])="Started","Yes",IF(_xlfn.XLOOKUP($C2756,tbl_StartedStatus[Bold ID],tbl_StartedStatus[Started])="No Show","No Show","")),""))</f>
        <v/>
      </c>
    </row>
    <row r="2757" spans="1:8" ht="15" customHeight="1" thickBot="1">
      <c r="A2757" s="38" t="str">
        <f>IF($C2757="","",IFERROR(_xlfn.XLOOKUP($C2757,'1.PrepList'!$I$2:$I$1500,'1.PrepList'!$G$2:$G$1500,"")&amp;"",""))</f>
        <v/>
      </c>
      <c r="B2757" s="638" t="str">
        <f>IF($C2757="","",IFERROR(_xlfn.XLOOKUP($C2757,'1.PrepList'!$I$2:$I$1500,'1.PrepList'!$H$2:$H$1500,"")&amp;"",""))</f>
        <v/>
      </c>
      <c r="D2757" s="638" t="str">
        <f>IF($C2757="","",IFERROR(_xlfn.XLOOKUP($C2757,'1.PrepList'!$I$2:$I$1500,'1.PrepList'!$J$2:$J$1500,"")&amp;"",""))</f>
        <v/>
      </c>
      <c r="E2757" s="638" t="str">
        <f>IF($C2757="","",IFERROR(_xlfn.XLOOKUP($C2757,'1.PrepList'!$I$2:$I$1500,'1.PrepList'!$N$2:$N$1500,"")&amp;"",""))</f>
        <v/>
      </c>
      <c r="F2757" s="638" t="str">
        <f>IF($C2757="","",IFERROR(_xlfn.XLOOKUP($C2757,'1.PrepList'!$I$2:$I$1500,'1.PrepList'!$K$2:$K$1500,"")&amp;"",""))</f>
        <v/>
      </c>
      <c r="H2757" s="644" t="str">
        <f>IF($C2757="","",IFERROR(IF(_xlfn.XLOOKUP($C2757,tbl_StartedStatus[Bold ID],tbl_StartedStatus[Started])="Started","Yes",IF(_xlfn.XLOOKUP($C2757,tbl_StartedStatus[Bold ID],tbl_StartedStatus[Started])="No Show","No Show","")),""))</f>
        <v/>
      </c>
    </row>
    <row r="2758" spans="1:8" ht="15" customHeight="1" thickBot="1">
      <c r="A2758" s="38" t="str">
        <f>IF($C2758="","",IFERROR(_xlfn.XLOOKUP($C2758,'1.PrepList'!$I$2:$I$1500,'1.PrepList'!$G$2:$G$1500,"")&amp;"",""))</f>
        <v/>
      </c>
      <c r="B2758" s="638" t="str">
        <f>IF($C2758="","",IFERROR(_xlfn.XLOOKUP($C2758,'1.PrepList'!$I$2:$I$1500,'1.PrepList'!$H$2:$H$1500,"")&amp;"",""))</f>
        <v/>
      </c>
      <c r="D2758" s="638" t="str">
        <f>IF($C2758="","",IFERROR(_xlfn.XLOOKUP($C2758,'1.PrepList'!$I$2:$I$1500,'1.PrepList'!$J$2:$J$1500,"")&amp;"",""))</f>
        <v/>
      </c>
      <c r="E2758" s="638" t="str">
        <f>IF($C2758="","",IFERROR(_xlfn.XLOOKUP($C2758,'1.PrepList'!$I$2:$I$1500,'1.PrepList'!$N$2:$N$1500,"")&amp;"",""))</f>
        <v/>
      </c>
      <c r="F2758" s="638" t="str">
        <f>IF($C2758="","",IFERROR(_xlfn.XLOOKUP($C2758,'1.PrepList'!$I$2:$I$1500,'1.PrepList'!$K$2:$K$1500,"")&amp;"",""))</f>
        <v/>
      </c>
      <c r="H2758" s="644" t="str">
        <f>IF($C2758="","",IFERROR(IF(_xlfn.XLOOKUP($C2758,tbl_StartedStatus[Bold ID],tbl_StartedStatus[Started])="Started","Yes",IF(_xlfn.XLOOKUP($C2758,tbl_StartedStatus[Bold ID],tbl_StartedStatus[Started])="No Show","No Show","")),""))</f>
        <v/>
      </c>
    </row>
    <row r="2759" spans="1:8" ht="15" customHeight="1" thickBot="1">
      <c r="A2759" s="38" t="str">
        <f>IF($C2759="","",IFERROR(_xlfn.XLOOKUP($C2759,'1.PrepList'!$I$2:$I$1500,'1.PrepList'!$G$2:$G$1500,"")&amp;"",""))</f>
        <v/>
      </c>
      <c r="B2759" s="638" t="str">
        <f>IF($C2759="","",IFERROR(_xlfn.XLOOKUP($C2759,'1.PrepList'!$I$2:$I$1500,'1.PrepList'!$H$2:$H$1500,"")&amp;"",""))</f>
        <v/>
      </c>
      <c r="D2759" s="638" t="str">
        <f>IF($C2759="","",IFERROR(_xlfn.XLOOKUP($C2759,'1.PrepList'!$I$2:$I$1500,'1.PrepList'!$J$2:$J$1500,"")&amp;"",""))</f>
        <v/>
      </c>
      <c r="E2759" s="638" t="str">
        <f>IF($C2759="","",IFERROR(_xlfn.XLOOKUP($C2759,'1.PrepList'!$I$2:$I$1500,'1.PrepList'!$N$2:$N$1500,"")&amp;"",""))</f>
        <v/>
      </c>
      <c r="F2759" s="638" t="str">
        <f>IF($C2759="","",IFERROR(_xlfn.XLOOKUP($C2759,'1.PrepList'!$I$2:$I$1500,'1.PrepList'!$K$2:$K$1500,"")&amp;"",""))</f>
        <v/>
      </c>
      <c r="H2759" s="644" t="str">
        <f>IF($C2759="","",IFERROR(IF(_xlfn.XLOOKUP($C2759,tbl_StartedStatus[Bold ID],tbl_StartedStatus[Started])="Started","Yes",IF(_xlfn.XLOOKUP($C2759,tbl_StartedStatus[Bold ID],tbl_StartedStatus[Started])="No Show","No Show","")),""))</f>
        <v/>
      </c>
    </row>
    <row r="2760" spans="1:8" ht="15" customHeight="1" thickBot="1">
      <c r="A2760" s="38" t="str">
        <f>IF($C2760="","",IFERROR(_xlfn.XLOOKUP($C2760,'1.PrepList'!$I$2:$I$1500,'1.PrepList'!$G$2:$G$1500,"")&amp;"",""))</f>
        <v/>
      </c>
      <c r="B2760" s="638" t="str">
        <f>IF($C2760="","",IFERROR(_xlfn.XLOOKUP($C2760,'1.PrepList'!$I$2:$I$1500,'1.PrepList'!$H$2:$H$1500,"")&amp;"",""))</f>
        <v/>
      </c>
      <c r="D2760" s="638" t="str">
        <f>IF($C2760="","",IFERROR(_xlfn.XLOOKUP($C2760,'1.PrepList'!$I$2:$I$1500,'1.PrepList'!$J$2:$J$1500,"")&amp;"",""))</f>
        <v/>
      </c>
      <c r="E2760" s="638" t="str">
        <f>IF($C2760="","",IFERROR(_xlfn.XLOOKUP($C2760,'1.PrepList'!$I$2:$I$1500,'1.PrepList'!$N$2:$N$1500,"")&amp;"",""))</f>
        <v/>
      </c>
      <c r="F2760" s="638" t="str">
        <f>IF($C2760="","",IFERROR(_xlfn.XLOOKUP($C2760,'1.PrepList'!$I$2:$I$1500,'1.PrepList'!$K$2:$K$1500,"")&amp;"",""))</f>
        <v/>
      </c>
      <c r="H2760" s="644" t="str">
        <f>IF($C2760="","",IFERROR(IF(_xlfn.XLOOKUP($C2760,tbl_StartedStatus[Bold ID],tbl_StartedStatus[Started])="Started","Yes",IF(_xlfn.XLOOKUP($C2760,tbl_StartedStatus[Bold ID],tbl_StartedStatus[Started])="No Show","No Show","")),""))</f>
        <v/>
      </c>
    </row>
    <row r="2761" spans="1:8" ht="15" customHeight="1" thickBot="1">
      <c r="A2761" s="38" t="str">
        <f>IF($C2761="","",IFERROR(_xlfn.XLOOKUP($C2761,'1.PrepList'!$I$2:$I$1500,'1.PrepList'!$G$2:$G$1500,"")&amp;"",""))</f>
        <v/>
      </c>
      <c r="B2761" s="638" t="str">
        <f>IF($C2761="","",IFERROR(_xlfn.XLOOKUP($C2761,'1.PrepList'!$I$2:$I$1500,'1.PrepList'!$H$2:$H$1500,"")&amp;"",""))</f>
        <v/>
      </c>
      <c r="D2761" s="638" t="str">
        <f>IF($C2761="","",IFERROR(_xlfn.XLOOKUP($C2761,'1.PrepList'!$I$2:$I$1500,'1.PrepList'!$J$2:$J$1500,"")&amp;"",""))</f>
        <v/>
      </c>
      <c r="E2761" s="638" t="str">
        <f>IF($C2761="","",IFERROR(_xlfn.XLOOKUP($C2761,'1.PrepList'!$I$2:$I$1500,'1.PrepList'!$N$2:$N$1500,"")&amp;"",""))</f>
        <v/>
      </c>
      <c r="F2761" s="638" t="str">
        <f>IF($C2761="","",IFERROR(_xlfn.XLOOKUP($C2761,'1.PrepList'!$I$2:$I$1500,'1.PrepList'!$K$2:$K$1500,"")&amp;"",""))</f>
        <v/>
      </c>
      <c r="H2761" s="644" t="str">
        <f>IF($C2761="","",IFERROR(IF(_xlfn.XLOOKUP($C2761,tbl_StartedStatus[Bold ID],tbl_StartedStatus[Started])="Started","Yes",IF(_xlfn.XLOOKUP($C2761,tbl_StartedStatus[Bold ID],tbl_StartedStatus[Started])="No Show","No Show","")),""))</f>
        <v/>
      </c>
    </row>
    <row r="2762" spans="1:8" ht="15" customHeight="1" thickBot="1">
      <c r="A2762" s="38" t="str">
        <f>IF($C2762="","",IFERROR(_xlfn.XLOOKUP($C2762,'1.PrepList'!$I$2:$I$1500,'1.PrepList'!$G$2:$G$1500,"")&amp;"",""))</f>
        <v/>
      </c>
      <c r="B2762" s="638" t="str">
        <f>IF($C2762="","",IFERROR(_xlfn.XLOOKUP($C2762,'1.PrepList'!$I$2:$I$1500,'1.PrepList'!$H$2:$H$1500,"")&amp;"",""))</f>
        <v/>
      </c>
      <c r="D2762" s="638" t="str">
        <f>IF($C2762="","",IFERROR(_xlfn.XLOOKUP($C2762,'1.PrepList'!$I$2:$I$1500,'1.PrepList'!$J$2:$J$1500,"")&amp;"",""))</f>
        <v/>
      </c>
      <c r="E2762" s="638" t="str">
        <f>IF($C2762="","",IFERROR(_xlfn.XLOOKUP($C2762,'1.PrepList'!$I$2:$I$1500,'1.PrepList'!$N$2:$N$1500,"")&amp;"",""))</f>
        <v/>
      </c>
      <c r="F2762" s="638" t="str">
        <f>IF($C2762="","",IFERROR(_xlfn.XLOOKUP($C2762,'1.PrepList'!$I$2:$I$1500,'1.PrepList'!$K$2:$K$1500,"")&amp;"",""))</f>
        <v/>
      </c>
      <c r="H2762" s="644" t="str">
        <f>IF($C2762="","",IFERROR(IF(_xlfn.XLOOKUP($C2762,tbl_StartedStatus[Bold ID],tbl_StartedStatus[Started])="Started","Yes",IF(_xlfn.XLOOKUP($C2762,tbl_StartedStatus[Bold ID],tbl_StartedStatus[Started])="No Show","No Show","")),""))</f>
        <v/>
      </c>
    </row>
    <row r="2763" spans="1:8" ht="15" customHeight="1" thickBot="1">
      <c r="A2763" s="38" t="str">
        <f>IF($C2763="","",IFERROR(_xlfn.XLOOKUP($C2763,'1.PrepList'!$I$2:$I$1500,'1.PrepList'!$G$2:$G$1500,"")&amp;"",""))</f>
        <v/>
      </c>
      <c r="B2763" s="638" t="str">
        <f>IF($C2763="","",IFERROR(_xlfn.XLOOKUP($C2763,'1.PrepList'!$I$2:$I$1500,'1.PrepList'!$H$2:$H$1500,"")&amp;"",""))</f>
        <v/>
      </c>
      <c r="D2763" s="638" t="str">
        <f>IF($C2763="","",IFERROR(_xlfn.XLOOKUP($C2763,'1.PrepList'!$I$2:$I$1500,'1.PrepList'!$J$2:$J$1500,"")&amp;"",""))</f>
        <v/>
      </c>
      <c r="E2763" s="638" t="str">
        <f>IF($C2763="","",IFERROR(_xlfn.XLOOKUP($C2763,'1.PrepList'!$I$2:$I$1500,'1.PrepList'!$N$2:$N$1500,"")&amp;"",""))</f>
        <v/>
      </c>
      <c r="F2763" s="638" t="str">
        <f>IF($C2763="","",IFERROR(_xlfn.XLOOKUP($C2763,'1.PrepList'!$I$2:$I$1500,'1.PrepList'!$K$2:$K$1500,"")&amp;"",""))</f>
        <v/>
      </c>
      <c r="H2763" s="644" t="str">
        <f>IF($C2763="","",IFERROR(IF(_xlfn.XLOOKUP($C2763,tbl_StartedStatus[Bold ID],tbl_StartedStatus[Started])="Started","Yes",IF(_xlfn.XLOOKUP($C2763,tbl_StartedStatus[Bold ID],tbl_StartedStatus[Started])="No Show","No Show","")),""))</f>
        <v/>
      </c>
    </row>
    <row r="2764" spans="1:8" ht="15" customHeight="1" thickBot="1">
      <c r="A2764" s="38" t="str">
        <f>IF($C2764="","",IFERROR(_xlfn.XLOOKUP($C2764,'1.PrepList'!$I$2:$I$1500,'1.PrepList'!$G$2:$G$1500,"")&amp;"",""))</f>
        <v/>
      </c>
      <c r="B2764" s="638" t="str">
        <f>IF($C2764="","",IFERROR(_xlfn.XLOOKUP($C2764,'1.PrepList'!$I$2:$I$1500,'1.PrepList'!$H$2:$H$1500,"")&amp;"",""))</f>
        <v/>
      </c>
      <c r="D2764" s="638" t="str">
        <f>IF($C2764="","",IFERROR(_xlfn.XLOOKUP($C2764,'1.PrepList'!$I$2:$I$1500,'1.PrepList'!$J$2:$J$1500,"")&amp;"",""))</f>
        <v/>
      </c>
      <c r="E2764" s="638" t="str">
        <f>IF($C2764="","",IFERROR(_xlfn.XLOOKUP($C2764,'1.PrepList'!$I$2:$I$1500,'1.PrepList'!$N$2:$N$1500,"")&amp;"",""))</f>
        <v/>
      </c>
      <c r="F2764" s="638" t="str">
        <f>IF($C2764="","",IFERROR(_xlfn.XLOOKUP($C2764,'1.PrepList'!$I$2:$I$1500,'1.PrepList'!$K$2:$K$1500,"")&amp;"",""))</f>
        <v/>
      </c>
      <c r="H2764" s="644" t="str">
        <f>IF($C2764="","",IFERROR(IF(_xlfn.XLOOKUP($C2764,tbl_StartedStatus[Bold ID],tbl_StartedStatus[Started])="Started","Yes",IF(_xlfn.XLOOKUP($C2764,tbl_StartedStatus[Bold ID],tbl_StartedStatus[Started])="No Show","No Show","")),""))</f>
        <v/>
      </c>
    </row>
    <row r="2765" spans="1:8" ht="15" customHeight="1" thickBot="1">
      <c r="A2765" s="38" t="str">
        <f>IF($C2765="","",IFERROR(_xlfn.XLOOKUP($C2765,'1.PrepList'!$I$2:$I$1500,'1.PrepList'!$G$2:$G$1500,"")&amp;"",""))</f>
        <v/>
      </c>
      <c r="B2765" s="638" t="str">
        <f>IF($C2765="","",IFERROR(_xlfn.XLOOKUP($C2765,'1.PrepList'!$I$2:$I$1500,'1.PrepList'!$H$2:$H$1500,"")&amp;"",""))</f>
        <v/>
      </c>
      <c r="D2765" s="638" t="str">
        <f>IF($C2765="","",IFERROR(_xlfn.XLOOKUP($C2765,'1.PrepList'!$I$2:$I$1500,'1.PrepList'!$J$2:$J$1500,"")&amp;"",""))</f>
        <v/>
      </c>
      <c r="E2765" s="638" t="str">
        <f>IF($C2765="","",IFERROR(_xlfn.XLOOKUP($C2765,'1.PrepList'!$I$2:$I$1500,'1.PrepList'!$N$2:$N$1500,"")&amp;"",""))</f>
        <v/>
      </c>
      <c r="F2765" s="638" t="str">
        <f>IF($C2765="","",IFERROR(_xlfn.XLOOKUP($C2765,'1.PrepList'!$I$2:$I$1500,'1.PrepList'!$K$2:$K$1500,"")&amp;"",""))</f>
        <v/>
      </c>
      <c r="H2765" s="644" t="str">
        <f>IF($C2765="","",IFERROR(IF(_xlfn.XLOOKUP($C2765,tbl_StartedStatus[Bold ID],tbl_StartedStatus[Started])="Started","Yes",IF(_xlfn.XLOOKUP($C2765,tbl_StartedStatus[Bold ID],tbl_StartedStatus[Started])="No Show","No Show","")),""))</f>
        <v/>
      </c>
    </row>
    <row r="2766" spans="1:8" ht="15" customHeight="1" thickBot="1">
      <c r="A2766" s="38" t="str">
        <f>IF($C2766="","",IFERROR(_xlfn.XLOOKUP($C2766,'1.PrepList'!$I$2:$I$1500,'1.PrepList'!$G$2:$G$1500,"")&amp;"",""))</f>
        <v/>
      </c>
      <c r="B2766" s="638" t="str">
        <f>IF($C2766="","",IFERROR(_xlfn.XLOOKUP($C2766,'1.PrepList'!$I$2:$I$1500,'1.PrepList'!$H$2:$H$1500,"")&amp;"",""))</f>
        <v/>
      </c>
      <c r="D2766" s="638" t="str">
        <f>IF($C2766="","",IFERROR(_xlfn.XLOOKUP($C2766,'1.PrepList'!$I$2:$I$1500,'1.PrepList'!$J$2:$J$1500,"")&amp;"",""))</f>
        <v/>
      </c>
      <c r="E2766" s="638" t="str">
        <f>IF($C2766="","",IFERROR(_xlfn.XLOOKUP($C2766,'1.PrepList'!$I$2:$I$1500,'1.PrepList'!$N$2:$N$1500,"")&amp;"",""))</f>
        <v/>
      </c>
      <c r="F2766" s="638" t="str">
        <f>IF($C2766="","",IFERROR(_xlfn.XLOOKUP($C2766,'1.PrepList'!$I$2:$I$1500,'1.PrepList'!$K$2:$K$1500,"")&amp;"",""))</f>
        <v/>
      </c>
      <c r="H2766" s="644" t="str">
        <f>IF($C2766="","",IFERROR(IF(_xlfn.XLOOKUP($C2766,tbl_StartedStatus[Bold ID],tbl_StartedStatus[Started])="Started","Yes",IF(_xlfn.XLOOKUP($C2766,tbl_StartedStatus[Bold ID],tbl_StartedStatus[Started])="No Show","No Show","")),""))</f>
        <v/>
      </c>
    </row>
    <row r="2767" spans="1:8" ht="15" customHeight="1" thickBot="1">
      <c r="A2767" s="38" t="str">
        <f>IF($C2767="","",IFERROR(_xlfn.XLOOKUP($C2767,'1.PrepList'!$I$2:$I$1500,'1.PrepList'!$G$2:$G$1500,"")&amp;"",""))</f>
        <v/>
      </c>
      <c r="B2767" s="638" t="str">
        <f>IF($C2767="","",IFERROR(_xlfn.XLOOKUP($C2767,'1.PrepList'!$I$2:$I$1500,'1.PrepList'!$H$2:$H$1500,"")&amp;"",""))</f>
        <v/>
      </c>
      <c r="D2767" s="638" t="str">
        <f>IF($C2767="","",IFERROR(_xlfn.XLOOKUP($C2767,'1.PrepList'!$I$2:$I$1500,'1.PrepList'!$J$2:$J$1500,"")&amp;"",""))</f>
        <v/>
      </c>
      <c r="E2767" s="638" t="str">
        <f>IF($C2767="","",IFERROR(_xlfn.XLOOKUP($C2767,'1.PrepList'!$I$2:$I$1500,'1.PrepList'!$N$2:$N$1500,"")&amp;"",""))</f>
        <v/>
      </c>
      <c r="F2767" s="638" t="str">
        <f>IF($C2767="","",IFERROR(_xlfn.XLOOKUP($C2767,'1.PrepList'!$I$2:$I$1500,'1.PrepList'!$K$2:$K$1500,"")&amp;"",""))</f>
        <v/>
      </c>
      <c r="H2767" s="644" t="str">
        <f>IF($C2767="","",IFERROR(IF(_xlfn.XLOOKUP($C2767,tbl_StartedStatus[Bold ID],tbl_StartedStatus[Started])="Started","Yes",IF(_xlfn.XLOOKUP($C2767,tbl_StartedStatus[Bold ID],tbl_StartedStatus[Started])="No Show","No Show","")),""))</f>
        <v/>
      </c>
    </row>
    <row r="2768" spans="1:8" ht="15" customHeight="1" thickBot="1">
      <c r="A2768" s="38" t="str">
        <f>IF($C2768="","",IFERROR(_xlfn.XLOOKUP($C2768,'1.PrepList'!$I$2:$I$1500,'1.PrepList'!$G$2:$G$1500,"")&amp;"",""))</f>
        <v/>
      </c>
      <c r="B2768" s="638" t="str">
        <f>IF($C2768="","",IFERROR(_xlfn.XLOOKUP($C2768,'1.PrepList'!$I$2:$I$1500,'1.PrepList'!$H$2:$H$1500,"")&amp;"",""))</f>
        <v/>
      </c>
      <c r="D2768" s="638" t="str">
        <f>IF($C2768="","",IFERROR(_xlfn.XLOOKUP($C2768,'1.PrepList'!$I$2:$I$1500,'1.PrepList'!$J$2:$J$1500,"")&amp;"",""))</f>
        <v/>
      </c>
      <c r="E2768" s="638" t="str">
        <f>IF($C2768="","",IFERROR(_xlfn.XLOOKUP($C2768,'1.PrepList'!$I$2:$I$1500,'1.PrepList'!$N$2:$N$1500,"")&amp;"",""))</f>
        <v/>
      </c>
      <c r="F2768" s="638" t="str">
        <f>IF($C2768="","",IFERROR(_xlfn.XLOOKUP($C2768,'1.PrepList'!$I$2:$I$1500,'1.PrepList'!$K$2:$K$1500,"")&amp;"",""))</f>
        <v/>
      </c>
      <c r="H2768" s="644" t="str">
        <f>IF($C2768="","",IFERROR(IF(_xlfn.XLOOKUP($C2768,tbl_StartedStatus[Bold ID],tbl_StartedStatus[Started])="Started","Yes",IF(_xlfn.XLOOKUP($C2768,tbl_StartedStatus[Bold ID],tbl_StartedStatus[Started])="No Show","No Show","")),""))</f>
        <v/>
      </c>
    </row>
    <row r="2769" spans="1:8" ht="15" customHeight="1" thickBot="1">
      <c r="A2769" s="38" t="str">
        <f>IF($C2769="","",IFERROR(_xlfn.XLOOKUP($C2769,'1.PrepList'!$I$2:$I$1500,'1.PrepList'!$G$2:$G$1500,"")&amp;"",""))</f>
        <v/>
      </c>
      <c r="B2769" s="638" t="str">
        <f>IF($C2769="","",IFERROR(_xlfn.XLOOKUP($C2769,'1.PrepList'!$I$2:$I$1500,'1.PrepList'!$H$2:$H$1500,"")&amp;"",""))</f>
        <v/>
      </c>
      <c r="D2769" s="638" t="str">
        <f>IF($C2769="","",IFERROR(_xlfn.XLOOKUP($C2769,'1.PrepList'!$I$2:$I$1500,'1.PrepList'!$J$2:$J$1500,"")&amp;"",""))</f>
        <v/>
      </c>
      <c r="E2769" s="638" t="str">
        <f>IF($C2769="","",IFERROR(_xlfn.XLOOKUP($C2769,'1.PrepList'!$I$2:$I$1500,'1.PrepList'!$N$2:$N$1500,"")&amp;"",""))</f>
        <v/>
      </c>
      <c r="F2769" s="638" t="str">
        <f>IF($C2769="","",IFERROR(_xlfn.XLOOKUP($C2769,'1.PrepList'!$I$2:$I$1500,'1.PrepList'!$K$2:$K$1500,"")&amp;"",""))</f>
        <v/>
      </c>
      <c r="H2769" s="644" t="str">
        <f>IF($C2769="","",IFERROR(IF(_xlfn.XLOOKUP($C2769,tbl_StartedStatus[Bold ID],tbl_StartedStatus[Started])="Started","Yes",IF(_xlfn.XLOOKUP($C2769,tbl_StartedStatus[Bold ID],tbl_StartedStatus[Started])="No Show","No Show","")),""))</f>
        <v/>
      </c>
    </row>
    <row r="2770" spans="1:8" ht="15" customHeight="1" thickBot="1">
      <c r="A2770" s="38" t="str">
        <f>IF($C2770="","",IFERROR(_xlfn.XLOOKUP($C2770,'1.PrepList'!$I$2:$I$1500,'1.PrepList'!$G$2:$G$1500,"")&amp;"",""))</f>
        <v/>
      </c>
      <c r="B2770" s="638" t="str">
        <f>IF($C2770="","",IFERROR(_xlfn.XLOOKUP($C2770,'1.PrepList'!$I$2:$I$1500,'1.PrepList'!$H$2:$H$1500,"")&amp;"",""))</f>
        <v/>
      </c>
      <c r="D2770" s="638" t="str">
        <f>IF($C2770="","",IFERROR(_xlfn.XLOOKUP($C2770,'1.PrepList'!$I$2:$I$1500,'1.PrepList'!$J$2:$J$1500,"")&amp;"",""))</f>
        <v/>
      </c>
      <c r="E2770" s="638" t="str">
        <f>IF($C2770="","",IFERROR(_xlfn.XLOOKUP($C2770,'1.PrepList'!$I$2:$I$1500,'1.PrepList'!$N$2:$N$1500,"")&amp;"",""))</f>
        <v/>
      </c>
      <c r="F2770" s="638" t="str">
        <f>IF($C2770="","",IFERROR(_xlfn.XLOOKUP($C2770,'1.PrepList'!$I$2:$I$1500,'1.PrepList'!$K$2:$K$1500,"")&amp;"",""))</f>
        <v/>
      </c>
      <c r="H2770" s="644" t="str">
        <f>IF($C2770="","",IFERROR(IF(_xlfn.XLOOKUP($C2770,tbl_StartedStatus[Bold ID],tbl_StartedStatus[Started])="Started","Yes",IF(_xlfn.XLOOKUP($C2770,tbl_StartedStatus[Bold ID],tbl_StartedStatus[Started])="No Show","No Show","")),""))</f>
        <v/>
      </c>
    </row>
    <row r="2771" spans="1:8" ht="15" customHeight="1" thickBot="1">
      <c r="A2771" s="38" t="str">
        <f>IF($C2771="","",IFERROR(_xlfn.XLOOKUP($C2771,'1.PrepList'!$I$2:$I$1500,'1.PrepList'!$G$2:$G$1500,"")&amp;"",""))</f>
        <v/>
      </c>
      <c r="B2771" s="638" t="str">
        <f>IF($C2771="","",IFERROR(_xlfn.XLOOKUP($C2771,'1.PrepList'!$I$2:$I$1500,'1.PrepList'!$H$2:$H$1500,"")&amp;"",""))</f>
        <v/>
      </c>
      <c r="D2771" s="638" t="str">
        <f>IF($C2771="","",IFERROR(_xlfn.XLOOKUP($C2771,'1.PrepList'!$I$2:$I$1500,'1.PrepList'!$J$2:$J$1500,"")&amp;"",""))</f>
        <v/>
      </c>
      <c r="E2771" s="638" t="str">
        <f>IF($C2771="","",IFERROR(_xlfn.XLOOKUP($C2771,'1.PrepList'!$I$2:$I$1500,'1.PrepList'!$N$2:$N$1500,"")&amp;"",""))</f>
        <v/>
      </c>
      <c r="F2771" s="638" t="str">
        <f>IF($C2771="","",IFERROR(_xlfn.XLOOKUP($C2771,'1.PrepList'!$I$2:$I$1500,'1.PrepList'!$K$2:$K$1500,"")&amp;"",""))</f>
        <v/>
      </c>
      <c r="H2771" s="644" t="str">
        <f>IF($C2771="","",IFERROR(IF(_xlfn.XLOOKUP($C2771,tbl_StartedStatus[Bold ID],tbl_StartedStatus[Started])="Started","Yes",IF(_xlfn.XLOOKUP($C2771,tbl_StartedStatus[Bold ID],tbl_StartedStatus[Started])="No Show","No Show","")),""))</f>
        <v/>
      </c>
    </row>
    <row r="2772" spans="1:8" ht="15" customHeight="1" thickBot="1">
      <c r="A2772" s="38" t="str">
        <f>IF($C2772="","",IFERROR(_xlfn.XLOOKUP($C2772,'1.PrepList'!$I$2:$I$1500,'1.PrepList'!$G$2:$G$1500,"")&amp;"",""))</f>
        <v/>
      </c>
      <c r="B2772" s="638" t="str">
        <f>IF($C2772="","",IFERROR(_xlfn.XLOOKUP($C2772,'1.PrepList'!$I$2:$I$1500,'1.PrepList'!$H$2:$H$1500,"")&amp;"",""))</f>
        <v/>
      </c>
      <c r="D2772" s="638" t="str">
        <f>IF($C2772="","",IFERROR(_xlfn.XLOOKUP($C2772,'1.PrepList'!$I$2:$I$1500,'1.PrepList'!$J$2:$J$1500,"")&amp;"",""))</f>
        <v/>
      </c>
      <c r="E2772" s="638" t="str">
        <f>IF($C2772="","",IFERROR(_xlfn.XLOOKUP($C2772,'1.PrepList'!$I$2:$I$1500,'1.PrepList'!$N$2:$N$1500,"")&amp;"",""))</f>
        <v/>
      </c>
      <c r="F2772" s="638" t="str">
        <f>IF($C2772="","",IFERROR(_xlfn.XLOOKUP($C2772,'1.PrepList'!$I$2:$I$1500,'1.PrepList'!$K$2:$K$1500,"")&amp;"",""))</f>
        <v/>
      </c>
      <c r="H2772" s="644" t="str">
        <f>IF($C2772="","",IFERROR(IF(_xlfn.XLOOKUP($C2772,tbl_StartedStatus[Bold ID],tbl_StartedStatus[Started])="Started","Yes",IF(_xlfn.XLOOKUP($C2772,tbl_StartedStatus[Bold ID],tbl_StartedStatus[Started])="No Show","No Show","")),""))</f>
        <v/>
      </c>
    </row>
    <row r="2773" spans="1:8" ht="15" customHeight="1" thickBot="1">
      <c r="A2773" s="38" t="str">
        <f>IF($C2773="","",IFERROR(_xlfn.XLOOKUP($C2773,'1.PrepList'!$I$2:$I$1500,'1.PrepList'!$G$2:$G$1500,"")&amp;"",""))</f>
        <v/>
      </c>
      <c r="B2773" s="638" t="str">
        <f>IF($C2773="","",IFERROR(_xlfn.XLOOKUP($C2773,'1.PrepList'!$I$2:$I$1500,'1.PrepList'!$H$2:$H$1500,"")&amp;"",""))</f>
        <v/>
      </c>
      <c r="D2773" s="638" t="str">
        <f>IF($C2773="","",IFERROR(_xlfn.XLOOKUP($C2773,'1.PrepList'!$I$2:$I$1500,'1.PrepList'!$J$2:$J$1500,"")&amp;"",""))</f>
        <v/>
      </c>
      <c r="E2773" s="638" t="str">
        <f>IF($C2773="","",IFERROR(_xlfn.XLOOKUP($C2773,'1.PrepList'!$I$2:$I$1500,'1.PrepList'!$N$2:$N$1500,"")&amp;"",""))</f>
        <v/>
      </c>
      <c r="F2773" s="638" t="str">
        <f>IF($C2773="","",IFERROR(_xlfn.XLOOKUP($C2773,'1.PrepList'!$I$2:$I$1500,'1.PrepList'!$K$2:$K$1500,"")&amp;"",""))</f>
        <v/>
      </c>
      <c r="H2773" s="644" t="str">
        <f>IF($C2773="","",IFERROR(IF(_xlfn.XLOOKUP($C2773,tbl_StartedStatus[Bold ID],tbl_StartedStatus[Started])="Started","Yes",IF(_xlfn.XLOOKUP($C2773,tbl_StartedStatus[Bold ID],tbl_StartedStatus[Started])="No Show","No Show","")),""))</f>
        <v/>
      </c>
    </row>
    <row r="2774" spans="1:8" ht="15" customHeight="1" thickBot="1">
      <c r="A2774" s="38" t="str">
        <f>IF($C2774="","",IFERROR(_xlfn.XLOOKUP($C2774,'1.PrepList'!$I$2:$I$1500,'1.PrepList'!$G$2:$G$1500,"")&amp;"",""))</f>
        <v/>
      </c>
      <c r="B2774" s="638" t="str">
        <f>IF($C2774="","",IFERROR(_xlfn.XLOOKUP($C2774,'1.PrepList'!$I$2:$I$1500,'1.PrepList'!$H$2:$H$1500,"")&amp;"",""))</f>
        <v/>
      </c>
      <c r="D2774" s="638" t="str">
        <f>IF($C2774="","",IFERROR(_xlfn.XLOOKUP($C2774,'1.PrepList'!$I$2:$I$1500,'1.PrepList'!$J$2:$J$1500,"")&amp;"",""))</f>
        <v/>
      </c>
      <c r="E2774" s="638" t="str">
        <f>IF($C2774="","",IFERROR(_xlfn.XLOOKUP($C2774,'1.PrepList'!$I$2:$I$1500,'1.PrepList'!$N$2:$N$1500,"")&amp;"",""))</f>
        <v/>
      </c>
      <c r="F2774" s="638" t="str">
        <f>IF($C2774="","",IFERROR(_xlfn.XLOOKUP($C2774,'1.PrepList'!$I$2:$I$1500,'1.PrepList'!$K$2:$K$1500,"")&amp;"",""))</f>
        <v/>
      </c>
      <c r="H2774" s="644" t="str">
        <f>IF($C2774="","",IFERROR(IF(_xlfn.XLOOKUP($C2774,tbl_StartedStatus[Bold ID],tbl_StartedStatus[Started])="Started","Yes",IF(_xlfn.XLOOKUP($C2774,tbl_StartedStatus[Bold ID],tbl_StartedStatus[Started])="No Show","No Show","")),""))</f>
        <v/>
      </c>
    </row>
    <row r="2775" spans="1:8" ht="15" customHeight="1" thickBot="1">
      <c r="A2775" s="38" t="str">
        <f>IF($C2775="","",IFERROR(_xlfn.XLOOKUP($C2775,'1.PrepList'!$I$2:$I$1500,'1.PrepList'!$G$2:$G$1500,"")&amp;"",""))</f>
        <v/>
      </c>
      <c r="B2775" s="638" t="str">
        <f>IF($C2775="","",IFERROR(_xlfn.XLOOKUP($C2775,'1.PrepList'!$I$2:$I$1500,'1.PrepList'!$H$2:$H$1500,"")&amp;"",""))</f>
        <v/>
      </c>
      <c r="D2775" s="638" t="str">
        <f>IF($C2775="","",IFERROR(_xlfn.XLOOKUP($C2775,'1.PrepList'!$I$2:$I$1500,'1.PrepList'!$J$2:$J$1500,"")&amp;"",""))</f>
        <v/>
      </c>
      <c r="E2775" s="638" t="str">
        <f>IF($C2775="","",IFERROR(_xlfn.XLOOKUP($C2775,'1.PrepList'!$I$2:$I$1500,'1.PrepList'!$N$2:$N$1500,"")&amp;"",""))</f>
        <v/>
      </c>
      <c r="F2775" s="638" t="str">
        <f>IF($C2775="","",IFERROR(_xlfn.XLOOKUP($C2775,'1.PrepList'!$I$2:$I$1500,'1.PrepList'!$K$2:$K$1500,"")&amp;"",""))</f>
        <v/>
      </c>
      <c r="H2775" s="644" t="str">
        <f>IF($C2775="","",IFERROR(IF(_xlfn.XLOOKUP($C2775,tbl_StartedStatus[Bold ID],tbl_StartedStatus[Started])="Started","Yes",IF(_xlfn.XLOOKUP($C2775,tbl_StartedStatus[Bold ID],tbl_StartedStatus[Started])="No Show","No Show","")),""))</f>
        <v/>
      </c>
    </row>
    <row r="2776" spans="1:8" ht="15" customHeight="1" thickBot="1">
      <c r="A2776" s="38" t="str">
        <f>IF($C2776="","",IFERROR(_xlfn.XLOOKUP($C2776,'1.PrepList'!$I$2:$I$1500,'1.PrepList'!$G$2:$G$1500,"")&amp;"",""))</f>
        <v/>
      </c>
      <c r="B2776" s="638" t="str">
        <f>IF($C2776="","",IFERROR(_xlfn.XLOOKUP($C2776,'1.PrepList'!$I$2:$I$1500,'1.PrepList'!$H$2:$H$1500,"")&amp;"",""))</f>
        <v/>
      </c>
      <c r="D2776" s="638" t="str">
        <f>IF($C2776="","",IFERROR(_xlfn.XLOOKUP($C2776,'1.PrepList'!$I$2:$I$1500,'1.PrepList'!$J$2:$J$1500,"")&amp;"",""))</f>
        <v/>
      </c>
      <c r="E2776" s="638" t="str">
        <f>IF($C2776="","",IFERROR(_xlfn.XLOOKUP($C2776,'1.PrepList'!$I$2:$I$1500,'1.PrepList'!$N$2:$N$1500,"")&amp;"",""))</f>
        <v/>
      </c>
      <c r="F2776" s="638" t="str">
        <f>IF($C2776="","",IFERROR(_xlfn.XLOOKUP($C2776,'1.PrepList'!$I$2:$I$1500,'1.PrepList'!$K$2:$K$1500,"")&amp;"",""))</f>
        <v/>
      </c>
      <c r="H2776" s="644" t="str">
        <f>IF($C2776="","",IFERROR(IF(_xlfn.XLOOKUP($C2776,tbl_StartedStatus[Bold ID],tbl_StartedStatus[Started])="Started","Yes",IF(_xlfn.XLOOKUP($C2776,tbl_StartedStatus[Bold ID],tbl_StartedStatus[Started])="No Show","No Show","")),""))</f>
        <v/>
      </c>
    </row>
    <row r="2777" spans="1:8" ht="15" customHeight="1" thickBot="1">
      <c r="A2777" s="38" t="str">
        <f>IF($C2777="","",IFERROR(_xlfn.XLOOKUP($C2777,'1.PrepList'!$I$2:$I$1500,'1.PrepList'!$G$2:$G$1500,"")&amp;"",""))</f>
        <v/>
      </c>
      <c r="B2777" s="638" t="str">
        <f>IF($C2777="","",IFERROR(_xlfn.XLOOKUP($C2777,'1.PrepList'!$I$2:$I$1500,'1.PrepList'!$H$2:$H$1500,"")&amp;"",""))</f>
        <v/>
      </c>
      <c r="D2777" s="638" t="str">
        <f>IF($C2777="","",IFERROR(_xlfn.XLOOKUP($C2777,'1.PrepList'!$I$2:$I$1500,'1.PrepList'!$J$2:$J$1500,"")&amp;"",""))</f>
        <v/>
      </c>
      <c r="E2777" s="638" t="str">
        <f>IF($C2777="","",IFERROR(_xlfn.XLOOKUP($C2777,'1.PrepList'!$I$2:$I$1500,'1.PrepList'!$N$2:$N$1500,"")&amp;"",""))</f>
        <v/>
      </c>
      <c r="F2777" s="638" t="str">
        <f>IF($C2777="","",IFERROR(_xlfn.XLOOKUP($C2777,'1.PrepList'!$I$2:$I$1500,'1.PrepList'!$K$2:$K$1500,"")&amp;"",""))</f>
        <v/>
      </c>
      <c r="H2777" s="644" t="str">
        <f>IF($C2777="","",IFERROR(IF(_xlfn.XLOOKUP($C2777,tbl_StartedStatus[Bold ID],tbl_StartedStatus[Started])="Started","Yes",IF(_xlfn.XLOOKUP($C2777,tbl_StartedStatus[Bold ID],tbl_StartedStatus[Started])="No Show","No Show","")),""))</f>
        <v/>
      </c>
    </row>
    <row r="2778" spans="1:8" ht="15" customHeight="1" thickBot="1">
      <c r="A2778" s="38" t="str">
        <f>IF($C2778="","",IFERROR(_xlfn.XLOOKUP($C2778,'1.PrepList'!$I$2:$I$1500,'1.PrepList'!$G$2:$G$1500,"")&amp;"",""))</f>
        <v/>
      </c>
      <c r="B2778" s="638" t="str">
        <f>IF($C2778="","",IFERROR(_xlfn.XLOOKUP($C2778,'1.PrepList'!$I$2:$I$1500,'1.PrepList'!$H$2:$H$1500,"")&amp;"",""))</f>
        <v/>
      </c>
      <c r="D2778" s="638" t="str">
        <f>IF($C2778="","",IFERROR(_xlfn.XLOOKUP($C2778,'1.PrepList'!$I$2:$I$1500,'1.PrepList'!$J$2:$J$1500,"")&amp;"",""))</f>
        <v/>
      </c>
      <c r="E2778" s="638" t="str">
        <f>IF($C2778="","",IFERROR(_xlfn.XLOOKUP($C2778,'1.PrepList'!$I$2:$I$1500,'1.PrepList'!$N$2:$N$1500,"")&amp;"",""))</f>
        <v/>
      </c>
      <c r="F2778" s="638" t="str">
        <f>IF($C2778="","",IFERROR(_xlfn.XLOOKUP($C2778,'1.PrepList'!$I$2:$I$1500,'1.PrepList'!$K$2:$K$1500,"")&amp;"",""))</f>
        <v/>
      </c>
      <c r="H2778" s="644" t="str">
        <f>IF($C2778="","",IFERROR(IF(_xlfn.XLOOKUP($C2778,tbl_StartedStatus[Bold ID],tbl_StartedStatus[Started])="Started","Yes",IF(_xlfn.XLOOKUP($C2778,tbl_StartedStatus[Bold ID],tbl_StartedStatus[Started])="No Show","No Show","")),""))</f>
        <v/>
      </c>
    </row>
    <row r="2779" spans="1:8" ht="15" customHeight="1" thickBot="1">
      <c r="A2779" s="38" t="str">
        <f>IF($C2779="","",IFERROR(_xlfn.XLOOKUP($C2779,'1.PrepList'!$I$2:$I$1500,'1.PrepList'!$G$2:$G$1500,"")&amp;"",""))</f>
        <v/>
      </c>
      <c r="B2779" s="638" t="str">
        <f>IF($C2779="","",IFERROR(_xlfn.XLOOKUP($C2779,'1.PrepList'!$I$2:$I$1500,'1.PrepList'!$H$2:$H$1500,"")&amp;"",""))</f>
        <v/>
      </c>
      <c r="D2779" s="638" t="str">
        <f>IF($C2779="","",IFERROR(_xlfn.XLOOKUP($C2779,'1.PrepList'!$I$2:$I$1500,'1.PrepList'!$J$2:$J$1500,"")&amp;"",""))</f>
        <v/>
      </c>
      <c r="E2779" s="638" t="str">
        <f>IF($C2779="","",IFERROR(_xlfn.XLOOKUP($C2779,'1.PrepList'!$I$2:$I$1500,'1.PrepList'!$N$2:$N$1500,"")&amp;"",""))</f>
        <v/>
      </c>
      <c r="F2779" s="638" t="str">
        <f>IF($C2779="","",IFERROR(_xlfn.XLOOKUP($C2779,'1.PrepList'!$I$2:$I$1500,'1.PrepList'!$K$2:$K$1500,"")&amp;"",""))</f>
        <v/>
      </c>
      <c r="H2779" s="644" t="str">
        <f>IF($C2779="","",IFERROR(IF(_xlfn.XLOOKUP($C2779,tbl_StartedStatus[Bold ID],tbl_StartedStatus[Started])="Started","Yes",IF(_xlfn.XLOOKUP($C2779,tbl_StartedStatus[Bold ID],tbl_StartedStatus[Started])="No Show","No Show","")),""))</f>
        <v/>
      </c>
    </row>
    <row r="2780" spans="1:8" ht="15" customHeight="1" thickBot="1">
      <c r="A2780" s="38" t="str">
        <f>IF($C2780="","",IFERROR(_xlfn.XLOOKUP($C2780,'1.PrepList'!$I$2:$I$1500,'1.PrepList'!$G$2:$G$1500,"")&amp;"",""))</f>
        <v/>
      </c>
      <c r="B2780" s="638" t="str">
        <f>IF($C2780="","",IFERROR(_xlfn.XLOOKUP($C2780,'1.PrepList'!$I$2:$I$1500,'1.PrepList'!$H$2:$H$1500,"")&amp;"",""))</f>
        <v/>
      </c>
      <c r="D2780" s="638" t="str">
        <f>IF($C2780="","",IFERROR(_xlfn.XLOOKUP($C2780,'1.PrepList'!$I$2:$I$1500,'1.PrepList'!$J$2:$J$1500,"")&amp;"",""))</f>
        <v/>
      </c>
      <c r="E2780" s="638" t="str">
        <f>IF($C2780="","",IFERROR(_xlfn.XLOOKUP($C2780,'1.PrepList'!$I$2:$I$1500,'1.PrepList'!$N$2:$N$1500,"")&amp;"",""))</f>
        <v/>
      </c>
      <c r="F2780" s="638" t="str">
        <f>IF($C2780="","",IFERROR(_xlfn.XLOOKUP($C2780,'1.PrepList'!$I$2:$I$1500,'1.PrepList'!$K$2:$K$1500,"")&amp;"",""))</f>
        <v/>
      </c>
      <c r="H2780" s="644" t="str">
        <f>IF($C2780="","",IFERROR(IF(_xlfn.XLOOKUP($C2780,tbl_StartedStatus[Bold ID],tbl_StartedStatus[Started])="Started","Yes",IF(_xlfn.XLOOKUP($C2780,tbl_StartedStatus[Bold ID],tbl_StartedStatus[Started])="No Show","No Show","")),""))</f>
        <v/>
      </c>
    </row>
    <row r="2781" spans="1:8" ht="15" customHeight="1" thickBot="1">
      <c r="A2781" s="38" t="str">
        <f>IF($C2781="","",IFERROR(_xlfn.XLOOKUP($C2781,'1.PrepList'!$I$2:$I$1500,'1.PrepList'!$G$2:$G$1500,"")&amp;"",""))</f>
        <v/>
      </c>
      <c r="B2781" s="638" t="str">
        <f>IF($C2781="","",IFERROR(_xlfn.XLOOKUP($C2781,'1.PrepList'!$I$2:$I$1500,'1.PrepList'!$H$2:$H$1500,"")&amp;"",""))</f>
        <v/>
      </c>
      <c r="D2781" s="638" t="str">
        <f>IF($C2781="","",IFERROR(_xlfn.XLOOKUP($C2781,'1.PrepList'!$I$2:$I$1500,'1.PrepList'!$J$2:$J$1500,"")&amp;"",""))</f>
        <v/>
      </c>
      <c r="E2781" s="638" t="str">
        <f>IF($C2781="","",IFERROR(_xlfn.XLOOKUP($C2781,'1.PrepList'!$I$2:$I$1500,'1.PrepList'!$N$2:$N$1500,"")&amp;"",""))</f>
        <v/>
      </c>
      <c r="F2781" s="638" t="str">
        <f>IF($C2781="","",IFERROR(_xlfn.XLOOKUP($C2781,'1.PrepList'!$I$2:$I$1500,'1.PrepList'!$K$2:$K$1500,"")&amp;"",""))</f>
        <v/>
      </c>
      <c r="H2781" s="644" t="str">
        <f>IF($C2781="","",IFERROR(IF(_xlfn.XLOOKUP($C2781,tbl_StartedStatus[Bold ID],tbl_StartedStatus[Started])="Started","Yes",IF(_xlfn.XLOOKUP($C2781,tbl_StartedStatus[Bold ID],tbl_StartedStatus[Started])="No Show","No Show","")),""))</f>
        <v/>
      </c>
    </row>
    <row r="2782" spans="1:8" ht="15" customHeight="1" thickBot="1">
      <c r="A2782" s="38" t="str">
        <f>IF($C2782="","",IFERROR(_xlfn.XLOOKUP($C2782,'1.PrepList'!$I$2:$I$1500,'1.PrepList'!$G$2:$G$1500,"")&amp;"",""))</f>
        <v/>
      </c>
      <c r="B2782" s="638" t="str">
        <f>IF($C2782="","",IFERROR(_xlfn.XLOOKUP($C2782,'1.PrepList'!$I$2:$I$1500,'1.PrepList'!$H$2:$H$1500,"")&amp;"",""))</f>
        <v/>
      </c>
      <c r="D2782" s="638" t="str">
        <f>IF($C2782="","",IFERROR(_xlfn.XLOOKUP($C2782,'1.PrepList'!$I$2:$I$1500,'1.PrepList'!$J$2:$J$1500,"")&amp;"",""))</f>
        <v/>
      </c>
      <c r="E2782" s="638" t="str">
        <f>IF($C2782="","",IFERROR(_xlfn.XLOOKUP($C2782,'1.PrepList'!$I$2:$I$1500,'1.PrepList'!$N$2:$N$1500,"")&amp;"",""))</f>
        <v/>
      </c>
      <c r="F2782" s="638" t="str">
        <f>IF($C2782="","",IFERROR(_xlfn.XLOOKUP($C2782,'1.PrepList'!$I$2:$I$1500,'1.PrepList'!$K$2:$K$1500,"")&amp;"",""))</f>
        <v/>
      </c>
      <c r="H2782" s="644" t="str">
        <f>IF($C2782="","",IFERROR(IF(_xlfn.XLOOKUP($C2782,tbl_StartedStatus[Bold ID],tbl_StartedStatus[Started])="Started","Yes",IF(_xlfn.XLOOKUP($C2782,tbl_StartedStatus[Bold ID],tbl_StartedStatus[Started])="No Show","No Show","")),""))</f>
        <v/>
      </c>
    </row>
    <row r="2783" spans="1:8" ht="15" customHeight="1" thickBot="1">
      <c r="A2783" s="38" t="str">
        <f>IF($C2783="","",IFERROR(_xlfn.XLOOKUP($C2783,'1.PrepList'!$I$2:$I$1500,'1.PrepList'!$G$2:$G$1500,"")&amp;"",""))</f>
        <v/>
      </c>
      <c r="B2783" s="638" t="str">
        <f>IF($C2783="","",IFERROR(_xlfn.XLOOKUP($C2783,'1.PrepList'!$I$2:$I$1500,'1.PrepList'!$H$2:$H$1500,"")&amp;"",""))</f>
        <v/>
      </c>
      <c r="D2783" s="638" t="str">
        <f>IF($C2783="","",IFERROR(_xlfn.XLOOKUP($C2783,'1.PrepList'!$I$2:$I$1500,'1.PrepList'!$J$2:$J$1500,"")&amp;"",""))</f>
        <v/>
      </c>
      <c r="E2783" s="638" t="str">
        <f>IF($C2783="","",IFERROR(_xlfn.XLOOKUP($C2783,'1.PrepList'!$I$2:$I$1500,'1.PrepList'!$N$2:$N$1500,"")&amp;"",""))</f>
        <v/>
      </c>
      <c r="F2783" s="638" t="str">
        <f>IF($C2783="","",IFERROR(_xlfn.XLOOKUP($C2783,'1.PrepList'!$I$2:$I$1500,'1.PrepList'!$K$2:$K$1500,"")&amp;"",""))</f>
        <v/>
      </c>
      <c r="H2783" s="644" t="str">
        <f>IF($C2783="","",IFERROR(IF(_xlfn.XLOOKUP($C2783,tbl_StartedStatus[Bold ID],tbl_StartedStatus[Started])="Started","Yes",IF(_xlfn.XLOOKUP($C2783,tbl_StartedStatus[Bold ID],tbl_StartedStatus[Started])="No Show","No Show","")),""))</f>
        <v/>
      </c>
    </row>
    <row r="2784" spans="1:8" ht="15" customHeight="1" thickBot="1">
      <c r="A2784" s="38" t="str">
        <f>IF($C2784="","",IFERROR(_xlfn.XLOOKUP($C2784,'1.PrepList'!$I$2:$I$1500,'1.PrepList'!$G$2:$G$1500,"")&amp;"",""))</f>
        <v/>
      </c>
      <c r="B2784" s="638" t="str">
        <f>IF($C2784="","",IFERROR(_xlfn.XLOOKUP($C2784,'1.PrepList'!$I$2:$I$1500,'1.PrepList'!$H$2:$H$1500,"")&amp;"",""))</f>
        <v/>
      </c>
      <c r="D2784" s="638" t="str">
        <f>IF($C2784="","",IFERROR(_xlfn.XLOOKUP($C2784,'1.PrepList'!$I$2:$I$1500,'1.PrepList'!$J$2:$J$1500,"")&amp;"",""))</f>
        <v/>
      </c>
      <c r="E2784" s="638" t="str">
        <f>IF($C2784="","",IFERROR(_xlfn.XLOOKUP($C2784,'1.PrepList'!$I$2:$I$1500,'1.PrepList'!$N$2:$N$1500,"")&amp;"",""))</f>
        <v/>
      </c>
      <c r="F2784" s="638" t="str">
        <f>IF($C2784="","",IFERROR(_xlfn.XLOOKUP($C2784,'1.PrepList'!$I$2:$I$1500,'1.PrepList'!$K$2:$K$1500,"")&amp;"",""))</f>
        <v/>
      </c>
      <c r="H2784" s="644" t="str">
        <f>IF($C2784="","",IFERROR(IF(_xlfn.XLOOKUP($C2784,tbl_StartedStatus[Bold ID],tbl_StartedStatus[Started])="Started","Yes",IF(_xlfn.XLOOKUP($C2784,tbl_StartedStatus[Bold ID],tbl_StartedStatus[Started])="No Show","No Show","")),""))</f>
        <v/>
      </c>
    </row>
    <row r="2785" spans="1:8" ht="15" customHeight="1" thickBot="1">
      <c r="A2785" s="38" t="str">
        <f>IF($C2785="","",IFERROR(_xlfn.XLOOKUP($C2785,'1.PrepList'!$I$2:$I$1500,'1.PrepList'!$G$2:$G$1500,"")&amp;"",""))</f>
        <v/>
      </c>
      <c r="B2785" s="638" t="str">
        <f>IF($C2785="","",IFERROR(_xlfn.XLOOKUP($C2785,'1.PrepList'!$I$2:$I$1500,'1.PrepList'!$H$2:$H$1500,"")&amp;"",""))</f>
        <v/>
      </c>
      <c r="D2785" s="638" t="str">
        <f>IF($C2785="","",IFERROR(_xlfn.XLOOKUP($C2785,'1.PrepList'!$I$2:$I$1500,'1.PrepList'!$J$2:$J$1500,"")&amp;"",""))</f>
        <v/>
      </c>
      <c r="E2785" s="638" t="str">
        <f>IF($C2785="","",IFERROR(_xlfn.XLOOKUP($C2785,'1.PrepList'!$I$2:$I$1500,'1.PrepList'!$N$2:$N$1500,"")&amp;"",""))</f>
        <v/>
      </c>
      <c r="F2785" s="638" t="str">
        <f>IF($C2785="","",IFERROR(_xlfn.XLOOKUP($C2785,'1.PrepList'!$I$2:$I$1500,'1.PrepList'!$K$2:$K$1500,"")&amp;"",""))</f>
        <v/>
      </c>
      <c r="H2785" s="644" t="str">
        <f>IF($C2785="","",IFERROR(IF(_xlfn.XLOOKUP($C2785,tbl_StartedStatus[Bold ID],tbl_StartedStatus[Started])="Started","Yes",IF(_xlfn.XLOOKUP($C2785,tbl_StartedStatus[Bold ID],tbl_StartedStatus[Started])="No Show","No Show","")),""))</f>
        <v/>
      </c>
    </row>
    <row r="2786" spans="1:8" ht="15" customHeight="1" thickBot="1">
      <c r="A2786" s="38" t="str">
        <f>IF($C2786="","",IFERROR(_xlfn.XLOOKUP($C2786,'1.PrepList'!$I$2:$I$1500,'1.PrepList'!$G$2:$G$1500,"")&amp;"",""))</f>
        <v/>
      </c>
      <c r="B2786" s="638" t="str">
        <f>IF($C2786="","",IFERROR(_xlfn.XLOOKUP($C2786,'1.PrepList'!$I$2:$I$1500,'1.PrepList'!$H$2:$H$1500,"")&amp;"",""))</f>
        <v/>
      </c>
      <c r="D2786" s="638" t="str">
        <f>IF($C2786="","",IFERROR(_xlfn.XLOOKUP($C2786,'1.PrepList'!$I$2:$I$1500,'1.PrepList'!$J$2:$J$1500,"")&amp;"",""))</f>
        <v/>
      </c>
      <c r="E2786" s="638" t="str">
        <f>IF($C2786="","",IFERROR(_xlfn.XLOOKUP($C2786,'1.PrepList'!$I$2:$I$1500,'1.PrepList'!$N$2:$N$1500,"")&amp;"",""))</f>
        <v/>
      </c>
      <c r="F2786" s="638" t="str">
        <f>IF($C2786="","",IFERROR(_xlfn.XLOOKUP($C2786,'1.PrepList'!$I$2:$I$1500,'1.PrepList'!$K$2:$K$1500,"")&amp;"",""))</f>
        <v/>
      </c>
      <c r="H2786" s="644" t="str">
        <f>IF($C2786="","",IFERROR(IF(_xlfn.XLOOKUP($C2786,tbl_StartedStatus[Bold ID],tbl_StartedStatus[Started])="Started","Yes",IF(_xlfn.XLOOKUP($C2786,tbl_StartedStatus[Bold ID],tbl_StartedStatus[Started])="No Show","No Show","")),""))</f>
        <v/>
      </c>
    </row>
    <row r="2787" spans="1:8" ht="15" customHeight="1" thickBot="1">
      <c r="A2787" s="38" t="str">
        <f>IF($C2787="","",IFERROR(_xlfn.XLOOKUP($C2787,'1.PrepList'!$I$2:$I$1500,'1.PrepList'!$G$2:$G$1500,"")&amp;"",""))</f>
        <v/>
      </c>
      <c r="B2787" s="638" t="str">
        <f>IF($C2787="","",IFERROR(_xlfn.XLOOKUP($C2787,'1.PrepList'!$I$2:$I$1500,'1.PrepList'!$H$2:$H$1500,"")&amp;"",""))</f>
        <v/>
      </c>
      <c r="D2787" s="638" t="str">
        <f>IF($C2787="","",IFERROR(_xlfn.XLOOKUP($C2787,'1.PrepList'!$I$2:$I$1500,'1.PrepList'!$J$2:$J$1500,"")&amp;"",""))</f>
        <v/>
      </c>
      <c r="E2787" s="638" t="str">
        <f>IF($C2787="","",IFERROR(_xlfn.XLOOKUP($C2787,'1.PrepList'!$I$2:$I$1500,'1.PrepList'!$N$2:$N$1500,"")&amp;"",""))</f>
        <v/>
      </c>
      <c r="F2787" s="638" t="str">
        <f>IF($C2787="","",IFERROR(_xlfn.XLOOKUP($C2787,'1.PrepList'!$I$2:$I$1500,'1.PrepList'!$K$2:$K$1500,"")&amp;"",""))</f>
        <v/>
      </c>
      <c r="H2787" s="644" t="str">
        <f>IF($C2787="","",IFERROR(IF(_xlfn.XLOOKUP($C2787,tbl_StartedStatus[Bold ID],tbl_StartedStatus[Started])="Started","Yes",IF(_xlfn.XLOOKUP($C2787,tbl_StartedStatus[Bold ID],tbl_StartedStatus[Started])="No Show","No Show","")),""))</f>
        <v/>
      </c>
    </row>
    <row r="2788" spans="1:8" ht="15" customHeight="1" thickBot="1">
      <c r="A2788" s="38" t="str">
        <f>IF($C2788="","",IFERROR(_xlfn.XLOOKUP($C2788,'1.PrepList'!$I$2:$I$1500,'1.PrepList'!$G$2:$G$1500,"")&amp;"",""))</f>
        <v/>
      </c>
      <c r="B2788" s="638" t="str">
        <f>IF($C2788="","",IFERROR(_xlfn.XLOOKUP($C2788,'1.PrepList'!$I$2:$I$1500,'1.PrepList'!$H$2:$H$1500,"")&amp;"",""))</f>
        <v/>
      </c>
      <c r="D2788" s="638" t="str">
        <f>IF($C2788="","",IFERROR(_xlfn.XLOOKUP($C2788,'1.PrepList'!$I$2:$I$1500,'1.PrepList'!$J$2:$J$1500,"")&amp;"",""))</f>
        <v/>
      </c>
      <c r="E2788" s="638" t="str">
        <f>IF($C2788="","",IFERROR(_xlfn.XLOOKUP($C2788,'1.PrepList'!$I$2:$I$1500,'1.PrepList'!$N$2:$N$1500,"")&amp;"",""))</f>
        <v/>
      </c>
      <c r="F2788" s="638" t="str">
        <f>IF($C2788="","",IFERROR(_xlfn.XLOOKUP($C2788,'1.PrepList'!$I$2:$I$1500,'1.PrepList'!$K$2:$K$1500,"")&amp;"",""))</f>
        <v/>
      </c>
      <c r="H2788" s="644" t="str">
        <f>IF($C2788="","",IFERROR(IF(_xlfn.XLOOKUP($C2788,tbl_StartedStatus[Bold ID],tbl_StartedStatus[Started])="Started","Yes",IF(_xlfn.XLOOKUP($C2788,tbl_StartedStatus[Bold ID],tbl_StartedStatus[Started])="No Show","No Show","")),""))</f>
        <v/>
      </c>
    </row>
    <row r="2789" spans="1:8" ht="15" customHeight="1" thickBot="1">
      <c r="A2789" s="38" t="str">
        <f>IF($C2789="","",IFERROR(_xlfn.XLOOKUP($C2789,'1.PrepList'!$I$2:$I$1500,'1.PrepList'!$G$2:$G$1500,"")&amp;"",""))</f>
        <v/>
      </c>
      <c r="B2789" s="638" t="str">
        <f>IF($C2789="","",IFERROR(_xlfn.XLOOKUP($C2789,'1.PrepList'!$I$2:$I$1500,'1.PrepList'!$H$2:$H$1500,"")&amp;"",""))</f>
        <v/>
      </c>
      <c r="D2789" s="638" t="str">
        <f>IF($C2789="","",IFERROR(_xlfn.XLOOKUP($C2789,'1.PrepList'!$I$2:$I$1500,'1.PrepList'!$J$2:$J$1500,"")&amp;"",""))</f>
        <v/>
      </c>
      <c r="E2789" s="638" t="str">
        <f>IF($C2789="","",IFERROR(_xlfn.XLOOKUP($C2789,'1.PrepList'!$I$2:$I$1500,'1.PrepList'!$N$2:$N$1500,"")&amp;"",""))</f>
        <v/>
      </c>
      <c r="F2789" s="638" t="str">
        <f>IF($C2789="","",IFERROR(_xlfn.XLOOKUP($C2789,'1.PrepList'!$I$2:$I$1500,'1.PrepList'!$K$2:$K$1500,"")&amp;"",""))</f>
        <v/>
      </c>
      <c r="H2789" s="644" t="str">
        <f>IF($C2789="","",IFERROR(IF(_xlfn.XLOOKUP($C2789,tbl_StartedStatus[Bold ID],tbl_StartedStatus[Started])="Started","Yes",IF(_xlfn.XLOOKUP($C2789,tbl_StartedStatus[Bold ID],tbl_StartedStatus[Started])="No Show","No Show","")),""))</f>
        <v/>
      </c>
    </row>
    <row r="2790" spans="1:8" ht="15" customHeight="1" thickBot="1">
      <c r="A2790" s="38" t="str">
        <f>IF($C2790="","",IFERROR(_xlfn.XLOOKUP($C2790,'1.PrepList'!$I$2:$I$1500,'1.PrepList'!$G$2:$G$1500,"")&amp;"",""))</f>
        <v/>
      </c>
      <c r="B2790" s="638" t="str">
        <f>IF($C2790="","",IFERROR(_xlfn.XLOOKUP($C2790,'1.PrepList'!$I$2:$I$1500,'1.PrepList'!$H$2:$H$1500,"")&amp;"",""))</f>
        <v/>
      </c>
      <c r="D2790" s="638" t="str">
        <f>IF($C2790="","",IFERROR(_xlfn.XLOOKUP($C2790,'1.PrepList'!$I$2:$I$1500,'1.PrepList'!$J$2:$J$1500,"")&amp;"",""))</f>
        <v/>
      </c>
      <c r="E2790" s="638" t="str">
        <f>IF($C2790="","",IFERROR(_xlfn.XLOOKUP($C2790,'1.PrepList'!$I$2:$I$1500,'1.PrepList'!$N$2:$N$1500,"")&amp;"",""))</f>
        <v/>
      </c>
      <c r="F2790" s="638" t="str">
        <f>IF($C2790="","",IFERROR(_xlfn.XLOOKUP($C2790,'1.PrepList'!$I$2:$I$1500,'1.PrepList'!$K$2:$K$1500,"")&amp;"",""))</f>
        <v/>
      </c>
      <c r="H2790" s="644" t="str">
        <f>IF($C2790="","",IFERROR(IF(_xlfn.XLOOKUP($C2790,tbl_StartedStatus[Bold ID],tbl_StartedStatus[Started])="Started","Yes",IF(_xlfn.XLOOKUP($C2790,tbl_StartedStatus[Bold ID],tbl_StartedStatus[Started])="No Show","No Show","")),""))</f>
        <v/>
      </c>
    </row>
    <row r="2791" spans="1:8" ht="15" customHeight="1" thickBot="1">
      <c r="A2791" s="38" t="str">
        <f>IF($C2791="","",IFERROR(_xlfn.XLOOKUP($C2791,'1.PrepList'!$I$2:$I$1500,'1.PrepList'!$G$2:$G$1500,"")&amp;"",""))</f>
        <v/>
      </c>
      <c r="B2791" s="638" t="str">
        <f>IF($C2791="","",IFERROR(_xlfn.XLOOKUP($C2791,'1.PrepList'!$I$2:$I$1500,'1.PrepList'!$H$2:$H$1500,"")&amp;"",""))</f>
        <v/>
      </c>
      <c r="D2791" s="638" t="str">
        <f>IF($C2791="","",IFERROR(_xlfn.XLOOKUP($C2791,'1.PrepList'!$I$2:$I$1500,'1.PrepList'!$J$2:$J$1500,"")&amp;"",""))</f>
        <v/>
      </c>
      <c r="E2791" s="638" t="str">
        <f>IF($C2791="","",IFERROR(_xlfn.XLOOKUP($C2791,'1.PrepList'!$I$2:$I$1500,'1.PrepList'!$N$2:$N$1500,"")&amp;"",""))</f>
        <v/>
      </c>
      <c r="F2791" s="638" t="str">
        <f>IF($C2791="","",IFERROR(_xlfn.XLOOKUP($C2791,'1.PrepList'!$I$2:$I$1500,'1.PrepList'!$K$2:$K$1500,"")&amp;"",""))</f>
        <v/>
      </c>
      <c r="H2791" s="644" t="str">
        <f>IF($C2791="","",IFERROR(IF(_xlfn.XLOOKUP($C2791,tbl_StartedStatus[Bold ID],tbl_StartedStatus[Started])="Started","Yes",IF(_xlfn.XLOOKUP($C2791,tbl_StartedStatus[Bold ID],tbl_StartedStatus[Started])="No Show","No Show","")),""))</f>
        <v/>
      </c>
    </row>
    <row r="2792" spans="1:8" ht="15" customHeight="1" thickBot="1">
      <c r="A2792" s="38" t="str">
        <f>IF($C2792="","",IFERROR(_xlfn.XLOOKUP($C2792,'1.PrepList'!$I$2:$I$1500,'1.PrepList'!$G$2:$G$1500,"")&amp;"",""))</f>
        <v/>
      </c>
      <c r="B2792" s="638" t="str">
        <f>IF($C2792="","",IFERROR(_xlfn.XLOOKUP($C2792,'1.PrepList'!$I$2:$I$1500,'1.PrepList'!$H$2:$H$1500,"")&amp;"",""))</f>
        <v/>
      </c>
      <c r="D2792" s="638" t="str">
        <f>IF($C2792="","",IFERROR(_xlfn.XLOOKUP($C2792,'1.PrepList'!$I$2:$I$1500,'1.PrepList'!$J$2:$J$1500,"")&amp;"",""))</f>
        <v/>
      </c>
      <c r="E2792" s="638" t="str">
        <f>IF($C2792="","",IFERROR(_xlfn.XLOOKUP($C2792,'1.PrepList'!$I$2:$I$1500,'1.PrepList'!$N$2:$N$1500,"")&amp;"",""))</f>
        <v/>
      </c>
      <c r="F2792" s="638" t="str">
        <f>IF($C2792="","",IFERROR(_xlfn.XLOOKUP($C2792,'1.PrepList'!$I$2:$I$1500,'1.PrepList'!$K$2:$K$1500,"")&amp;"",""))</f>
        <v/>
      </c>
      <c r="H2792" s="644" t="str">
        <f>IF($C2792="","",IFERROR(IF(_xlfn.XLOOKUP($C2792,tbl_StartedStatus[Bold ID],tbl_StartedStatus[Started])="Started","Yes",IF(_xlfn.XLOOKUP($C2792,tbl_StartedStatus[Bold ID],tbl_StartedStatus[Started])="No Show","No Show","")),""))</f>
        <v/>
      </c>
    </row>
    <row r="2793" spans="1:8" ht="15" customHeight="1" thickBot="1">
      <c r="A2793" s="38" t="str">
        <f>IF($C2793="","",IFERROR(_xlfn.XLOOKUP($C2793,'1.PrepList'!$I$2:$I$1500,'1.PrepList'!$G$2:$G$1500,"")&amp;"",""))</f>
        <v/>
      </c>
      <c r="B2793" s="638" t="str">
        <f>IF($C2793="","",IFERROR(_xlfn.XLOOKUP($C2793,'1.PrepList'!$I$2:$I$1500,'1.PrepList'!$H$2:$H$1500,"")&amp;"",""))</f>
        <v/>
      </c>
      <c r="D2793" s="638" t="str">
        <f>IF($C2793="","",IFERROR(_xlfn.XLOOKUP($C2793,'1.PrepList'!$I$2:$I$1500,'1.PrepList'!$J$2:$J$1500,"")&amp;"",""))</f>
        <v/>
      </c>
      <c r="E2793" s="638" t="str">
        <f>IF($C2793="","",IFERROR(_xlfn.XLOOKUP($C2793,'1.PrepList'!$I$2:$I$1500,'1.PrepList'!$N$2:$N$1500,"")&amp;"",""))</f>
        <v/>
      </c>
      <c r="F2793" s="638" t="str">
        <f>IF($C2793="","",IFERROR(_xlfn.XLOOKUP($C2793,'1.PrepList'!$I$2:$I$1500,'1.PrepList'!$K$2:$K$1500,"")&amp;"",""))</f>
        <v/>
      </c>
      <c r="H2793" s="644" t="str">
        <f>IF($C2793="","",IFERROR(IF(_xlfn.XLOOKUP($C2793,tbl_StartedStatus[Bold ID],tbl_StartedStatus[Started])="Started","Yes",IF(_xlfn.XLOOKUP($C2793,tbl_StartedStatus[Bold ID],tbl_StartedStatus[Started])="No Show","No Show","")),""))</f>
        <v/>
      </c>
    </row>
    <row r="2794" spans="1:8" ht="15" customHeight="1" thickBot="1">
      <c r="A2794" s="38" t="str">
        <f>IF($C2794="","",IFERROR(_xlfn.XLOOKUP($C2794,'1.PrepList'!$I$2:$I$1500,'1.PrepList'!$G$2:$G$1500,"")&amp;"",""))</f>
        <v/>
      </c>
      <c r="B2794" s="638" t="str">
        <f>IF($C2794="","",IFERROR(_xlfn.XLOOKUP($C2794,'1.PrepList'!$I$2:$I$1500,'1.PrepList'!$H$2:$H$1500,"")&amp;"",""))</f>
        <v/>
      </c>
      <c r="D2794" s="638" t="str">
        <f>IF($C2794="","",IFERROR(_xlfn.XLOOKUP($C2794,'1.PrepList'!$I$2:$I$1500,'1.PrepList'!$J$2:$J$1500,"")&amp;"",""))</f>
        <v/>
      </c>
      <c r="E2794" s="638" t="str">
        <f>IF($C2794="","",IFERROR(_xlfn.XLOOKUP($C2794,'1.PrepList'!$I$2:$I$1500,'1.PrepList'!$N$2:$N$1500,"")&amp;"",""))</f>
        <v/>
      </c>
      <c r="F2794" s="638" t="str">
        <f>IF($C2794="","",IFERROR(_xlfn.XLOOKUP($C2794,'1.PrepList'!$I$2:$I$1500,'1.PrepList'!$K$2:$K$1500,"")&amp;"",""))</f>
        <v/>
      </c>
      <c r="H2794" s="644" t="str">
        <f>IF($C2794="","",IFERROR(IF(_xlfn.XLOOKUP($C2794,tbl_StartedStatus[Bold ID],tbl_StartedStatus[Started])="Started","Yes",IF(_xlfn.XLOOKUP($C2794,tbl_StartedStatus[Bold ID],tbl_StartedStatus[Started])="No Show","No Show","")),""))</f>
        <v/>
      </c>
    </row>
    <row r="2795" spans="1:8" ht="15" customHeight="1" thickBot="1">
      <c r="A2795" s="38" t="str">
        <f>IF($C2795="","",IFERROR(_xlfn.XLOOKUP($C2795,'1.PrepList'!$I$2:$I$1500,'1.PrepList'!$G$2:$G$1500,"")&amp;"",""))</f>
        <v/>
      </c>
      <c r="B2795" s="638" t="str">
        <f>IF($C2795="","",IFERROR(_xlfn.XLOOKUP($C2795,'1.PrepList'!$I$2:$I$1500,'1.PrepList'!$H$2:$H$1500,"")&amp;"",""))</f>
        <v/>
      </c>
      <c r="D2795" s="638" t="str">
        <f>IF($C2795="","",IFERROR(_xlfn.XLOOKUP($C2795,'1.PrepList'!$I$2:$I$1500,'1.PrepList'!$J$2:$J$1500,"")&amp;"",""))</f>
        <v/>
      </c>
      <c r="E2795" s="638" t="str">
        <f>IF($C2795="","",IFERROR(_xlfn.XLOOKUP($C2795,'1.PrepList'!$I$2:$I$1500,'1.PrepList'!$N$2:$N$1500,"")&amp;"",""))</f>
        <v/>
      </c>
      <c r="F2795" s="638" t="str">
        <f>IF($C2795="","",IFERROR(_xlfn.XLOOKUP($C2795,'1.PrepList'!$I$2:$I$1500,'1.PrepList'!$K$2:$K$1500,"")&amp;"",""))</f>
        <v/>
      </c>
      <c r="H2795" s="644" t="str">
        <f>IF($C2795="","",IFERROR(IF(_xlfn.XLOOKUP($C2795,tbl_StartedStatus[Bold ID],tbl_StartedStatus[Started])="Started","Yes",IF(_xlfn.XLOOKUP($C2795,tbl_StartedStatus[Bold ID],tbl_StartedStatus[Started])="No Show","No Show","")),""))</f>
        <v/>
      </c>
    </row>
    <row r="2796" spans="1:8" ht="15" customHeight="1" thickBot="1">
      <c r="A2796" s="38" t="str">
        <f>IF($C2796="","",IFERROR(_xlfn.XLOOKUP($C2796,'1.PrepList'!$I$2:$I$1500,'1.PrepList'!$G$2:$G$1500,"")&amp;"",""))</f>
        <v/>
      </c>
      <c r="B2796" s="638" t="str">
        <f>IF($C2796="","",IFERROR(_xlfn.XLOOKUP($C2796,'1.PrepList'!$I$2:$I$1500,'1.PrepList'!$H$2:$H$1500,"")&amp;"",""))</f>
        <v/>
      </c>
      <c r="D2796" s="638" t="str">
        <f>IF($C2796="","",IFERROR(_xlfn.XLOOKUP($C2796,'1.PrepList'!$I$2:$I$1500,'1.PrepList'!$J$2:$J$1500,"")&amp;"",""))</f>
        <v/>
      </c>
      <c r="E2796" s="638" t="str">
        <f>IF($C2796="","",IFERROR(_xlfn.XLOOKUP($C2796,'1.PrepList'!$I$2:$I$1500,'1.PrepList'!$N$2:$N$1500,"")&amp;"",""))</f>
        <v/>
      </c>
      <c r="F2796" s="638" t="str">
        <f>IF($C2796="","",IFERROR(_xlfn.XLOOKUP($C2796,'1.PrepList'!$I$2:$I$1500,'1.PrepList'!$K$2:$K$1500,"")&amp;"",""))</f>
        <v/>
      </c>
      <c r="H2796" s="644" t="str">
        <f>IF($C2796="","",IFERROR(IF(_xlfn.XLOOKUP($C2796,tbl_StartedStatus[Bold ID],tbl_StartedStatus[Started])="Started","Yes",IF(_xlfn.XLOOKUP($C2796,tbl_StartedStatus[Bold ID],tbl_StartedStatus[Started])="No Show","No Show","")),""))</f>
        <v/>
      </c>
    </row>
    <row r="2797" spans="1:8" ht="15" customHeight="1" thickBot="1">
      <c r="A2797" s="38" t="str">
        <f>IF($C2797="","",IFERROR(_xlfn.XLOOKUP($C2797,'1.PrepList'!$I$2:$I$1500,'1.PrepList'!$G$2:$G$1500,"")&amp;"",""))</f>
        <v/>
      </c>
      <c r="B2797" s="638" t="str">
        <f>IF($C2797="","",IFERROR(_xlfn.XLOOKUP($C2797,'1.PrepList'!$I$2:$I$1500,'1.PrepList'!$H$2:$H$1500,"")&amp;"",""))</f>
        <v/>
      </c>
      <c r="D2797" s="638" t="str">
        <f>IF($C2797="","",IFERROR(_xlfn.XLOOKUP($C2797,'1.PrepList'!$I$2:$I$1500,'1.PrepList'!$J$2:$J$1500,"")&amp;"",""))</f>
        <v/>
      </c>
      <c r="E2797" s="638" t="str">
        <f>IF($C2797="","",IFERROR(_xlfn.XLOOKUP($C2797,'1.PrepList'!$I$2:$I$1500,'1.PrepList'!$N$2:$N$1500,"")&amp;"",""))</f>
        <v/>
      </c>
      <c r="F2797" s="638" t="str">
        <f>IF($C2797="","",IFERROR(_xlfn.XLOOKUP($C2797,'1.PrepList'!$I$2:$I$1500,'1.PrepList'!$K$2:$K$1500,"")&amp;"",""))</f>
        <v/>
      </c>
      <c r="H2797" s="644" t="str">
        <f>IF($C2797="","",IFERROR(IF(_xlfn.XLOOKUP($C2797,tbl_StartedStatus[Bold ID],tbl_StartedStatus[Started])="Started","Yes",IF(_xlfn.XLOOKUP($C2797,tbl_StartedStatus[Bold ID],tbl_StartedStatus[Started])="No Show","No Show","")),""))</f>
        <v/>
      </c>
    </row>
    <row r="2798" spans="1:8" ht="15" customHeight="1" thickBot="1">
      <c r="A2798" s="38" t="str">
        <f>IF($C2798="","",IFERROR(_xlfn.XLOOKUP($C2798,'1.PrepList'!$I$2:$I$1500,'1.PrepList'!$G$2:$G$1500,"")&amp;"",""))</f>
        <v/>
      </c>
      <c r="B2798" s="638" t="str">
        <f>IF($C2798="","",IFERROR(_xlfn.XLOOKUP($C2798,'1.PrepList'!$I$2:$I$1500,'1.PrepList'!$H$2:$H$1500,"")&amp;"",""))</f>
        <v/>
      </c>
      <c r="D2798" s="638" t="str">
        <f>IF($C2798="","",IFERROR(_xlfn.XLOOKUP($C2798,'1.PrepList'!$I$2:$I$1500,'1.PrepList'!$J$2:$J$1500,"")&amp;"",""))</f>
        <v/>
      </c>
      <c r="E2798" s="638" t="str">
        <f>IF($C2798="","",IFERROR(_xlfn.XLOOKUP($C2798,'1.PrepList'!$I$2:$I$1500,'1.PrepList'!$N$2:$N$1500,"")&amp;"",""))</f>
        <v/>
      </c>
      <c r="F2798" s="638" t="str">
        <f>IF($C2798="","",IFERROR(_xlfn.XLOOKUP($C2798,'1.PrepList'!$I$2:$I$1500,'1.PrepList'!$K$2:$K$1500,"")&amp;"",""))</f>
        <v/>
      </c>
      <c r="H2798" s="644" t="str">
        <f>IF($C2798="","",IFERROR(IF(_xlfn.XLOOKUP($C2798,tbl_StartedStatus[Bold ID],tbl_StartedStatus[Started])="Started","Yes",IF(_xlfn.XLOOKUP($C2798,tbl_StartedStatus[Bold ID],tbl_StartedStatus[Started])="No Show","No Show","")),""))</f>
        <v/>
      </c>
    </row>
    <row r="2799" spans="1:8" ht="15" customHeight="1" thickBot="1">
      <c r="A2799" s="38" t="str">
        <f>IF($C2799="","",IFERROR(_xlfn.XLOOKUP($C2799,'1.PrepList'!$I$2:$I$1500,'1.PrepList'!$G$2:$G$1500,"")&amp;"",""))</f>
        <v/>
      </c>
      <c r="B2799" s="638" t="str">
        <f>IF($C2799="","",IFERROR(_xlfn.XLOOKUP($C2799,'1.PrepList'!$I$2:$I$1500,'1.PrepList'!$H$2:$H$1500,"")&amp;"",""))</f>
        <v/>
      </c>
      <c r="D2799" s="638" t="str">
        <f>IF($C2799="","",IFERROR(_xlfn.XLOOKUP($C2799,'1.PrepList'!$I$2:$I$1500,'1.PrepList'!$J$2:$J$1500,"")&amp;"",""))</f>
        <v/>
      </c>
      <c r="E2799" s="638" t="str">
        <f>IF($C2799="","",IFERROR(_xlfn.XLOOKUP($C2799,'1.PrepList'!$I$2:$I$1500,'1.PrepList'!$N$2:$N$1500,"")&amp;"",""))</f>
        <v/>
      </c>
      <c r="F2799" s="638" t="str">
        <f>IF($C2799="","",IFERROR(_xlfn.XLOOKUP($C2799,'1.PrepList'!$I$2:$I$1500,'1.PrepList'!$K$2:$K$1500,"")&amp;"",""))</f>
        <v/>
      </c>
      <c r="H2799" s="644" t="str">
        <f>IF($C2799="","",IFERROR(IF(_xlfn.XLOOKUP($C2799,tbl_StartedStatus[Bold ID],tbl_StartedStatus[Started])="Started","Yes",IF(_xlfn.XLOOKUP($C2799,tbl_StartedStatus[Bold ID],tbl_StartedStatus[Started])="No Show","No Show","")),""))</f>
        <v/>
      </c>
    </row>
    <row r="2800" spans="1:8" ht="15" customHeight="1" thickBot="1">
      <c r="A2800" s="38" t="str">
        <f>IF($C2800="","",IFERROR(_xlfn.XLOOKUP($C2800,'1.PrepList'!$I$2:$I$1500,'1.PrepList'!$G$2:$G$1500,"")&amp;"",""))</f>
        <v/>
      </c>
      <c r="B2800" s="638" t="str">
        <f>IF($C2800="","",IFERROR(_xlfn.XLOOKUP($C2800,'1.PrepList'!$I$2:$I$1500,'1.PrepList'!$H$2:$H$1500,"")&amp;"",""))</f>
        <v/>
      </c>
      <c r="D2800" s="638" t="str">
        <f>IF($C2800="","",IFERROR(_xlfn.XLOOKUP($C2800,'1.PrepList'!$I$2:$I$1500,'1.PrepList'!$J$2:$J$1500,"")&amp;"",""))</f>
        <v/>
      </c>
      <c r="E2800" s="638" t="str">
        <f>IF($C2800="","",IFERROR(_xlfn.XLOOKUP($C2800,'1.PrepList'!$I$2:$I$1500,'1.PrepList'!$N$2:$N$1500,"")&amp;"",""))</f>
        <v/>
      </c>
      <c r="F2800" s="638" t="str">
        <f>IF($C2800="","",IFERROR(_xlfn.XLOOKUP($C2800,'1.PrepList'!$I$2:$I$1500,'1.PrepList'!$K$2:$K$1500,"")&amp;"",""))</f>
        <v/>
      </c>
      <c r="H2800" s="644" t="str">
        <f>IF($C2800="","",IFERROR(IF(_xlfn.XLOOKUP($C2800,tbl_StartedStatus[Bold ID],tbl_StartedStatus[Started])="Started","Yes",IF(_xlfn.XLOOKUP($C2800,tbl_StartedStatus[Bold ID],tbl_StartedStatus[Started])="No Show","No Show","")),""))</f>
        <v/>
      </c>
    </row>
    <row r="2801" spans="1:8" ht="15" customHeight="1" thickBot="1">
      <c r="A2801" s="38" t="str">
        <f>IF($C2801="","",IFERROR(_xlfn.XLOOKUP($C2801,'1.PrepList'!$I$2:$I$1500,'1.PrepList'!$G$2:$G$1500,"")&amp;"",""))</f>
        <v/>
      </c>
      <c r="B2801" s="638" t="str">
        <f>IF($C2801="","",IFERROR(_xlfn.XLOOKUP($C2801,'1.PrepList'!$I$2:$I$1500,'1.PrepList'!$H$2:$H$1500,"")&amp;"",""))</f>
        <v/>
      </c>
      <c r="D2801" s="638" t="str">
        <f>IF($C2801="","",IFERROR(_xlfn.XLOOKUP($C2801,'1.PrepList'!$I$2:$I$1500,'1.PrepList'!$J$2:$J$1500,"")&amp;"",""))</f>
        <v/>
      </c>
      <c r="E2801" s="638" t="str">
        <f>IF($C2801="","",IFERROR(_xlfn.XLOOKUP($C2801,'1.PrepList'!$I$2:$I$1500,'1.PrepList'!$N$2:$N$1500,"")&amp;"",""))</f>
        <v/>
      </c>
      <c r="F2801" s="638" t="str">
        <f>IF($C2801="","",IFERROR(_xlfn.XLOOKUP($C2801,'1.PrepList'!$I$2:$I$1500,'1.PrepList'!$K$2:$K$1500,"")&amp;"",""))</f>
        <v/>
      </c>
      <c r="H2801" s="644" t="str">
        <f>IF($C2801="","",IFERROR(IF(_xlfn.XLOOKUP($C2801,tbl_StartedStatus[Bold ID],tbl_StartedStatus[Started])="Started","Yes",IF(_xlfn.XLOOKUP($C2801,tbl_StartedStatus[Bold ID],tbl_StartedStatus[Started])="No Show","No Show","")),""))</f>
        <v/>
      </c>
    </row>
    <row r="2802" spans="1:8" ht="15" customHeight="1" thickBot="1">
      <c r="A2802" s="38" t="str">
        <f>IF($C2802="","",IFERROR(_xlfn.XLOOKUP($C2802,'1.PrepList'!$I$2:$I$1500,'1.PrepList'!$G$2:$G$1500,"")&amp;"",""))</f>
        <v/>
      </c>
      <c r="B2802" s="638" t="str">
        <f>IF($C2802="","",IFERROR(_xlfn.XLOOKUP($C2802,'1.PrepList'!$I$2:$I$1500,'1.PrepList'!$H$2:$H$1500,"")&amp;"",""))</f>
        <v/>
      </c>
      <c r="D2802" s="638" t="str">
        <f>IF($C2802="","",IFERROR(_xlfn.XLOOKUP($C2802,'1.PrepList'!$I$2:$I$1500,'1.PrepList'!$J$2:$J$1500,"")&amp;"",""))</f>
        <v/>
      </c>
      <c r="E2802" s="638" t="str">
        <f>IF($C2802="","",IFERROR(_xlfn.XLOOKUP($C2802,'1.PrepList'!$I$2:$I$1500,'1.PrepList'!$N$2:$N$1500,"")&amp;"",""))</f>
        <v/>
      </c>
      <c r="F2802" s="638" t="str">
        <f>IF($C2802="","",IFERROR(_xlfn.XLOOKUP($C2802,'1.PrepList'!$I$2:$I$1500,'1.PrepList'!$K$2:$K$1500,"")&amp;"",""))</f>
        <v/>
      </c>
      <c r="H2802" s="644" t="str">
        <f>IF($C2802="","",IFERROR(IF(_xlfn.XLOOKUP($C2802,tbl_StartedStatus[Bold ID],tbl_StartedStatus[Started])="Started","Yes",IF(_xlfn.XLOOKUP($C2802,tbl_StartedStatus[Bold ID],tbl_StartedStatus[Started])="No Show","No Show","")),""))</f>
        <v/>
      </c>
    </row>
    <row r="2803" spans="1:8" ht="15" customHeight="1" thickBot="1">
      <c r="A2803" s="38" t="str">
        <f>IF($C2803="","",IFERROR(_xlfn.XLOOKUP($C2803,'1.PrepList'!$I$2:$I$1500,'1.PrepList'!$G$2:$G$1500,"")&amp;"",""))</f>
        <v/>
      </c>
      <c r="B2803" s="638" t="str">
        <f>IF($C2803="","",IFERROR(_xlfn.XLOOKUP($C2803,'1.PrepList'!$I$2:$I$1500,'1.PrepList'!$H$2:$H$1500,"")&amp;"",""))</f>
        <v/>
      </c>
      <c r="D2803" s="638" t="str">
        <f>IF($C2803="","",IFERROR(_xlfn.XLOOKUP($C2803,'1.PrepList'!$I$2:$I$1500,'1.PrepList'!$J$2:$J$1500,"")&amp;"",""))</f>
        <v/>
      </c>
      <c r="E2803" s="638" t="str">
        <f>IF($C2803="","",IFERROR(_xlfn.XLOOKUP($C2803,'1.PrepList'!$I$2:$I$1500,'1.PrepList'!$N$2:$N$1500,"")&amp;"",""))</f>
        <v/>
      </c>
      <c r="F2803" s="638" t="str">
        <f>IF($C2803="","",IFERROR(_xlfn.XLOOKUP($C2803,'1.PrepList'!$I$2:$I$1500,'1.PrepList'!$K$2:$K$1500,"")&amp;"",""))</f>
        <v/>
      </c>
      <c r="H2803" s="644" t="str">
        <f>IF($C2803="","",IFERROR(IF(_xlfn.XLOOKUP($C2803,tbl_StartedStatus[Bold ID],tbl_StartedStatus[Started])="Started","Yes",IF(_xlfn.XLOOKUP($C2803,tbl_StartedStatus[Bold ID],tbl_StartedStatus[Started])="No Show","No Show","")),""))</f>
        <v/>
      </c>
    </row>
    <row r="2804" spans="1:8" ht="15" customHeight="1" thickBot="1">
      <c r="A2804" s="38" t="str">
        <f>IF($C2804="","",IFERROR(_xlfn.XLOOKUP($C2804,'1.PrepList'!$I$2:$I$1500,'1.PrepList'!$G$2:$G$1500,"")&amp;"",""))</f>
        <v/>
      </c>
      <c r="B2804" s="638" t="str">
        <f>IF($C2804="","",IFERROR(_xlfn.XLOOKUP($C2804,'1.PrepList'!$I$2:$I$1500,'1.PrepList'!$H$2:$H$1500,"")&amp;"",""))</f>
        <v/>
      </c>
      <c r="D2804" s="638" t="str">
        <f>IF($C2804="","",IFERROR(_xlfn.XLOOKUP($C2804,'1.PrepList'!$I$2:$I$1500,'1.PrepList'!$J$2:$J$1500,"")&amp;"",""))</f>
        <v/>
      </c>
      <c r="E2804" s="638" t="str">
        <f>IF($C2804="","",IFERROR(_xlfn.XLOOKUP($C2804,'1.PrepList'!$I$2:$I$1500,'1.PrepList'!$N$2:$N$1500,"")&amp;"",""))</f>
        <v/>
      </c>
      <c r="F2804" s="638" t="str">
        <f>IF($C2804="","",IFERROR(_xlfn.XLOOKUP($C2804,'1.PrepList'!$I$2:$I$1500,'1.PrepList'!$K$2:$K$1500,"")&amp;"",""))</f>
        <v/>
      </c>
      <c r="H2804" s="644" t="str">
        <f>IF($C2804="","",IFERROR(IF(_xlfn.XLOOKUP($C2804,tbl_StartedStatus[Bold ID],tbl_StartedStatus[Started])="Started","Yes",IF(_xlfn.XLOOKUP($C2804,tbl_StartedStatus[Bold ID],tbl_StartedStatus[Started])="No Show","No Show","")),""))</f>
        <v/>
      </c>
    </row>
    <row r="2805" spans="1:8" ht="15" customHeight="1" thickBot="1">
      <c r="A2805" s="38" t="str">
        <f>IF($C2805="","",IFERROR(_xlfn.XLOOKUP($C2805,'1.PrepList'!$I$2:$I$1500,'1.PrepList'!$G$2:$G$1500,"")&amp;"",""))</f>
        <v/>
      </c>
      <c r="B2805" s="638" t="str">
        <f>IF($C2805="","",IFERROR(_xlfn.XLOOKUP($C2805,'1.PrepList'!$I$2:$I$1500,'1.PrepList'!$H$2:$H$1500,"")&amp;"",""))</f>
        <v/>
      </c>
      <c r="D2805" s="638" t="str">
        <f>IF($C2805="","",IFERROR(_xlfn.XLOOKUP($C2805,'1.PrepList'!$I$2:$I$1500,'1.PrepList'!$J$2:$J$1500,"")&amp;"",""))</f>
        <v/>
      </c>
      <c r="E2805" s="638" t="str">
        <f>IF($C2805="","",IFERROR(_xlfn.XLOOKUP($C2805,'1.PrepList'!$I$2:$I$1500,'1.PrepList'!$N$2:$N$1500,"")&amp;"",""))</f>
        <v/>
      </c>
      <c r="F2805" s="638" t="str">
        <f>IF($C2805="","",IFERROR(_xlfn.XLOOKUP($C2805,'1.PrepList'!$I$2:$I$1500,'1.PrepList'!$K$2:$K$1500,"")&amp;"",""))</f>
        <v/>
      </c>
      <c r="H2805" s="644" t="str">
        <f>IF($C2805="","",IFERROR(IF(_xlfn.XLOOKUP($C2805,tbl_StartedStatus[Bold ID],tbl_StartedStatus[Started])="Started","Yes",IF(_xlfn.XLOOKUP($C2805,tbl_StartedStatus[Bold ID],tbl_StartedStatus[Started])="No Show","No Show","")),""))</f>
        <v/>
      </c>
    </row>
    <row r="2806" spans="1:8" ht="15" customHeight="1" thickBot="1">
      <c r="A2806" s="38" t="str">
        <f>IF($C2806="","",IFERROR(_xlfn.XLOOKUP($C2806,'1.PrepList'!$I$2:$I$1500,'1.PrepList'!$G$2:$G$1500,"")&amp;"",""))</f>
        <v/>
      </c>
      <c r="B2806" s="638" t="str">
        <f>IF($C2806="","",IFERROR(_xlfn.XLOOKUP($C2806,'1.PrepList'!$I$2:$I$1500,'1.PrepList'!$H$2:$H$1500,"")&amp;"",""))</f>
        <v/>
      </c>
      <c r="D2806" s="638" t="str">
        <f>IF($C2806="","",IFERROR(_xlfn.XLOOKUP($C2806,'1.PrepList'!$I$2:$I$1500,'1.PrepList'!$J$2:$J$1500,"")&amp;"",""))</f>
        <v/>
      </c>
      <c r="E2806" s="638" t="str">
        <f>IF($C2806="","",IFERROR(_xlfn.XLOOKUP($C2806,'1.PrepList'!$I$2:$I$1500,'1.PrepList'!$N$2:$N$1500,"")&amp;"",""))</f>
        <v/>
      </c>
      <c r="F2806" s="638" t="str">
        <f>IF($C2806="","",IFERROR(_xlfn.XLOOKUP($C2806,'1.PrepList'!$I$2:$I$1500,'1.PrepList'!$K$2:$K$1500,"")&amp;"",""))</f>
        <v/>
      </c>
      <c r="H2806" s="644" t="str">
        <f>IF($C2806="","",IFERROR(IF(_xlfn.XLOOKUP($C2806,tbl_StartedStatus[Bold ID],tbl_StartedStatus[Started])="Started","Yes",IF(_xlfn.XLOOKUP($C2806,tbl_StartedStatus[Bold ID],tbl_StartedStatus[Started])="No Show","No Show","")),""))</f>
        <v/>
      </c>
    </row>
    <row r="2807" spans="1:8" ht="15" customHeight="1" thickBot="1">
      <c r="A2807" s="38" t="str">
        <f>IF($C2807="","",IFERROR(_xlfn.XLOOKUP($C2807,'1.PrepList'!$I$2:$I$1500,'1.PrepList'!$G$2:$G$1500,"")&amp;"",""))</f>
        <v/>
      </c>
      <c r="B2807" s="638" t="str">
        <f>IF($C2807="","",IFERROR(_xlfn.XLOOKUP($C2807,'1.PrepList'!$I$2:$I$1500,'1.PrepList'!$H$2:$H$1500,"")&amp;"",""))</f>
        <v/>
      </c>
      <c r="D2807" s="638" t="str">
        <f>IF($C2807="","",IFERROR(_xlfn.XLOOKUP($C2807,'1.PrepList'!$I$2:$I$1500,'1.PrepList'!$J$2:$J$1500,"")&amp;"",""))</f>
        <v/>
      </c>
      <c r="E2807" s="638" t="str">
        <f>IF($C2807="","",IFERROR(_xlfn.XLOOKUP($C2807,'1.PrepList'!$I$2:$I$1500,'1.PrepList'!$N$2:$N$1500,"")&amp;"",""))</f>
        <v/>
      </c>
      <c r="F2807" s="638" t="str">
        <f>IF($C2807="","",IFERROR(_xlfn.XLOOKUP($C2807,'1.PrepList'!$I$2:$I$1500,'1.PrepList'!$K$2:$K$1500,"")&amp;"",""))</f>
        <v/>
      </c>
      <c r="H2807" s="644" t="str">
        <f>IF($C2807="","",IFERROR(IF(_xlfn.XLOOKUP($C2807,tbl_StartedStatus[Bold ID],tbl_StartedStatus[Started])="Started","Yes",IF(_xlfn.XLOOKUP($C2807,tbl_StartedStatus[Bold ID],tbl_StartedStatus[Started])="No Show","No Show","")),""))</f>
        <v/>
      </c>
    </row>
    <row r="2808" spans="1:8" ht="15" customHeight="1" thickBot="1">
      <c r="A2808" s="38" t="str">
        <f>IF($C2808="","",IFERROR(_xlfn.XLOOKUP($C2808,'1.PrepList'!$I$2:$I$1500,'1.PrepList'!$G$2:$G$1500,"")&amp;"",""))</f>
        <v/>
      </c>
      <c r="B2808" s="638" t="str">
        <f>IF($C2808="","",IFERROR(_xlfn.XLOOKUP($C2808,'1.PrepList'!$I$2:$I$1500,'1.PrepList'!$H$2:$H$1500,"")&amp;"",""))</f>
        <v/>
      </c>
      <c r="D2808" s="638" t="str">
        <f>IF($C2808="","",IFERROR(_xlfn.XLOOKUP($C2808,'1.PrepList'!$I$2:$I$1500,'1.PrepList'!$J$2:$J$1500,"")&amp;"",""))</f>
        <v/>
      </c>
      <c r="E2808" s="638" t="str">
        <f>IF($C2808="","",IFERROR(_xlfn.XLOOKUP($C2808,'1.PrepList'!$I$2:$I$1500,'1.PrepList'!$N$2:$N$1500,"")&amp;"",""))</f>
        <v/>
      </c>
      <c r="F2808" s="638" t="str">
        <f>IF($C2808="","",IFERROR(_xlfn.XLOOKUP($C2808,'1.PrepList'!$I$2:$I$1500,'1.PrepList'!$K$2:$K$1500,"")&amp;"",""))</f>
        <v/>
      </c>
      <c r="H2808" s="644" t="str">
        <f>IF($C2808="","",IFERROR(IF(_xlfn.XLOOKUP($C2808,tbl_StartedStatus[Bold ID],tbl_StartedStatus[Started])="Started","Yes",IF(_xlfn.XLOOKUP($C2808,tbl_StartedStatus[Bold ID],tbl_StartedStatus[Started])="No Show","No Show","")),""))</f>
        <v/>
      </c>
    </row>
    <row r="2809" spans="1:8" ht="15" customHeight="1" thickBot="1">
      <c r="A2809" s="38" t="str">
        <f>IF($C2809="","",IFERROR(_xlfn.XLOOKUP($C2809,'1.PrepList'!$I$2:$I$1500,'1.PrepList'!$G$2:$G$1500,"")&amp;"",""))</f>
        <v/>
      </c>
      <c r="B2809" s="638" t="str">
        <f>IF($C2809="","",IFERROR(_xlfn.XLOOKUP($C2809,'1.PrepList'!$I$2:$I$1500,'1.PrepList'!$H$2:$H$1500,"")&amp;"",""))</f>
        <v/>
      </c>
      <c r="D2809" s="638" t="str">
        <f>IF($C2809="","",IFERROR(_xlfn.XLOOKUP($C2809,'1.PrepList'!$I$2:$I$1500,'1.PrepList'!$J$2:$J$1500,"")&amp;"",""))</f>
        <v/>
      </c>
      <c r="E2809" s="638" t="str">
        <f>IF($C2809="","",IFERROR(_xlfn.XLOOKUP($C2809,'1.PrepList'!$I$2:$I$1500,'1.PrepList'!$N$2:$N$1500,"")&amp;"",""))</f>
        <v/>
      </c>
      <c r="F2809" s="638" t="str">
        <f>IF($C2809="","",IFERROR(_xlfn.XLOOKUP($C2809,'1.PrepList'!$I$2:$I$1500,'1.PrepList'!$K$2:$K$1500,"")&amp;"",""))</f>
        <v/>
      </c>
      <c r="H2809" s="644" t="str">
        <f>IF($C2809="","",IFERROR(IF(_xlfn.XLOOKUP($C2809,tbl_StartedStatus[Bold ID],tbl_StartedStatus[Started])="Started","Yes",IF(_xlfn.XLOOKUP($C2809,tbl_StartedStatus[Bold ID],tbl_StartedStatus[Started])="No Show","No Show","")),""))</f>
        <v/>
      </c>
    </row>
    <row r="2810" spans="1:8" ht="15" customHeight="1" thickBot="1">
      <c r="A2810" s="38" t="str">
        <f>IF($C2810="","",IFERROR(_xlfn.XLOOKUP($C2810,'1.PrepList'!$I$2:$I$1500,'1.PrepList'!$G$2:$G$1500,"")&amp;"",""))</f>
        <v/>
      </c>
      <c r="B2810" s="638" t="str">
        <f>IF($C2810="","",IFERROR(_xlfn.XLOOKUP($C2810,'1.PrepList'!$I$2:$I$1500,'1.PrepList'!$H$2:$H$1500,"")&amp;"",""))</f>
        <v/>
      </c>
      <c r="D2810" s="638" t="str">
        <f>IF($C2810="","",IFERROR(_xlfn.XLOOKUP($C2810,'1.PrepList'!$I$2:$I$1500,'1.PrepList'!$J$2:$J$1500,"")&amp;"",""))</f>
        <v/>
      </c>
      <c r="E2810" s="638" t="str">
        <f>IF($C2810="","",IFERROR(_xlfn.XLOOKUP($C2810,'1.PrepList'!$I$2:$I$1500,'1.PrepList'!$N$2:$N$1500,"")&amp;"",""))</f>
        <v/>
      </c>
      <c r="F2810" s="638" t="str">
        <f>IF($C2810="","",IFERROR(_xlfn.XLOOKUP($C2810,'1.PrepList'!$I$2:$I$1500,'1.PrepList'!$K$2:$K$1500,"")&amp;"",""))</f>
        <v/>
      </c>
      <c r="H2810" s="644" t="str">
        <f>IF($C2810="","",IFERROR(IF(_xlfn.XLOOKUP($C2810,tbl_StartedStatus[Bold ID],tbl_StartedStatus[Started])="Started","Yes",IF(_xlfn.XLOOKUP($C2810,tbl_StartedStatus[Bold ID],tbl_StartedStatus[Started])="No Show","No Show","")),""))</f>
        <v/>
      </c>
    </row>
    <row r="2811" spans="1:8" ht="15" customHeight="1" thickBot="1">
      <c r="A2811" s="38" t="str">
        <f>IF($C2811="","",IFERROR(_xlfn.XLOOKUP($C2811,'1.PrepList'!$I$2:$I$1500,'1.PrepList'!$G$2:$G$1500,"")&amp;"",""))</f>
        <v/>
      </c>
      <c r="B2811" s="638" t="str">
        <f>IF($C2811="","",IFERROR(_xlfn.XLOOKUP($C2811,'1.PrepList'!$I$2:$I$1500,'1.PrepList'!$H$2:$H$1500,"")&amp;"",""))</f>
        <v/>
      </c>
      <c r="D2811" s="638" t="str">
        <f>IF($C2811="","",IFERROR(_xlfn.XLOOKUP($C2811,'1.PrepList'!$I$2:$I$1500,'1.PrepList'!$J$2:$J$1500,"")&amp;"",""))</f>
        <v/>
      </c>
      <c r="E2811" s="638" t="str">
        <f>IF($C2811="","",IFERROR(_xlfn.XLOOKUP($C2811,'1.PrepList'!$I$2:$I$1500,'1.PrepList'!$N$2:$N$1500,"")&amp;"",""))</f>
        <v/>
      </c>
      <c r="F2811" s="638" t="str">
        <f>IF($C2811="","",IFERROR(_xlfn.XLOOKUP($C2811,'1.PrepList'!$I$2:$I$1500,'1.PrepList'!$K$2:$K$1500,"")&amp;"",""))</f>
        <v/>
      </c>
      <c r="H2811" s="644" t="str">
        <f>IF($C2811="","",IFERROR(IF(_xlfn.XLOOKUP($C2811,tbl_StartedStatus[Bold ID],tbl_StartedStatus[Started])="Started","Yes",IF(_xlfn.XLOOKUP($C2811,tbl_StartedStatus[Bold ID],tbl_StartedStatus[Started])="No Show","No Show","")),""))</f>
        <v/>
      </c>
    </row>
    <row r="2812" spans="1:8" ht="15" customHeight="1" thickBot="1">
      <c r="A2812" s="38" t="str">
        <f>IF($C2812="","",IFERROR(_xlfn.XLOOKUP($C2812,'1.PrepList'!$I$2:$I$1500,'1.PrepList'!$G$2:$G$1500,"")&amp;"",""))</f>
        <v/>
      </c>
      <c r="B2812" s="638" t="str">
        <f>IF($C2812="","",IFERROR(_xlfn.XLOOKUP($C2812,'1.PrepList'!$I$2:$I$1500,'1.PrepList'!$H$2:$H$1500,"")&amp;"",""))</f>
        <v/>
      </c>
      <c r="D2812" s="638" t="str">
        <f>IF($C2812="","",IFERROR(_xlfn.XLOOKUP($C2812,'1.PrepList'!$I$2:$I$1500,'1.PrepList'!$J$2:$J$1500,"")&amp;"",""))</f>
        <v/>
      </c>
      <c r="E2812" s="638" t="str">
        <f>IF($C2812="","",IFERROR(_xlfn.XLOOKUP($C2812,'1.PrepList'!$I$2:$I$1500,'1.PrepList'!$N$2:$N$1500,"")&amp;"",""))</f>
        <v/>
      </c>
      <c r="F2812" s="638" t="str">
        <f>IF($C2812="","",IFERROR(_xlfn.XLOOKUP($C2812,'1.PrepList'!$I$2:$I$1500,'1.PrepList'!$K$2:$K$1500,"")&amp;"",""))</f>
        <v/>
      </c>
      <c r="H2812" s="644" t="str">
        <f>IF($C2812="","",IFERROR(IF(_xlfn.XLOOKUP($C2812,tbl_StartedStatus[Bold ID],tbl_StartedStatus[Started])="Started","Yes",IF(_xlfn.XLOOKUP($C2812,tbl_StartedStatus[Bold ID],tbl_StartedStatus[Started])="No Show","No Show","")),""))</f>
        <v/>
      </c>
    </row>
    <row r="2813" spans="1:8" ht="15" customHeight="1" thickBot="1">
      <c r="A2813" s="38" t="str">
        <f>IF($C2813="","",IFERROR(_xlfn.XLOOKUP($C2813,'1.PrepList'!$I$2:$I$1500,'1.PrepList'!$G$2:$G$1500,"")&amp;"",""))</f>
        <v/>
      </c>
      <c r="B2813" s="638" t="str">
        <f>IF($C2813="","",IFERROR(_xlfn.XLOOKUP($C2813,'1.PrepList'!$I$2:$I$1500,'1.PrepList'!$H$2:$H$1500,"")&amp;"",""))</f>
        <v/>
      </c>
      <c r="D2813" s="638" t="str">
        <f>IF($C2813="","",IFERROR(_xlfn.XLOOKUP($C2813,'1.PrepList'!$I$2:$I$1500,'1.PrepList'!$J$2:$J$1500,"")&amp;"",""))</f>
        <v/>
      </c>
      <c r="E2813" s="638" t="str">
        <f>IF($C2813="","",IFERROR(_xlfn.XLOOKUP($C2813,'1.PrepList'!$I$2:$I$1500,'1.PrepList'!$N$2:$N$1500,"")&amp;"",""))</f>
        <v/>
      </c>
      <c r="F2813" s="638" t="str">
        <f>IF($C2813="","",IFERROR(_xlfn.XLOOKUP($C2813,'1.PrepList'!$I$2:$I$1500,'1.PrepList'!$K$2:$K$1500,"")&amp;"",""))</f>
        <v/>
      </c>
      <c r="H2813" s="644" t="str">
        <f>IF($C2813="","",IFERROR(IF(_xlfn.XLOOKUP($C2813,tbl_StartedStatus[Bold ID],tbl_StartedStatus[Started])="Started","Yes",IF(_xlfn.XLOOKUP($C2813,tbl_StartedStatus[Bold ID],tbl_StartedStatus[Started])="No Show","No Show","")),""))</f>
        <v/>
      </c>
    </row>
    <row r="2814" spans="1:8" ht="15" customHeight="1" thickBot="1">
      <c r="A2814" s="38" t="str">
        <f>IF($C2814="","",IFERROR(_xlfn.XLOOKUP($C2814,'1.PrepList'!$I$2:$I$1500,'1.PrepList'!$G$2:$G$1500,"")&amp;"",""))</f>
        <v/>
      </c>
      <c r="B2814" s="638" t="str">
        <f>IF($C2814="","",IFERROR(_xlfn.XLOOKUP($C2814,'1.PrepList'!$I$2:$I$1500,'1.PrepList'!$H$2:$H$1500,"")&amp;"",""))</f>
        <v/>
      </c>
      <c r="D2814" s="638" t="str">
        <f>IF($C2814="","",IFERROR(_xlfn.XLOOKUP($C2814,'1.PrepList'!$I$2:$I$1500,'1.PrepList'!$J$2:$J$1500,"")&amp;"",""))</f>
        <v/>
      </c>
      <c r="E2814" s="638" t="str">
        <f>IF($C2814="","",IFERROR(_xlfn.XLOOKUP($C2814,'1.PrepList'!$I$2:$I$1500,'1.PrepList'!$N$2:$N$1500,"")&amp;"",""))</f>
        <v/>
      </c>
      <c r="F2814" s="638" t="str">
        <f>IF($C2814="","",IFERROR(_xlfn.XLOOKUP($C2814,'1.PrepList'!$I$2:$I$1500,'1.PrepList'!$K$2:$K$1500,"")&amp;"",""))</f>
        <v/>
      </c>
      <c r="H2814" s="644" t="str">
        <f>IF($C2814="","",IFERROR(IF(_xlfn.XLOOKUP($C2814,tbl_StartedStatus[Bold ID],tbl_StartedStatus[Started])="Started","Yes",IF(_xlfn.XLOOKUP($C2814,tbl_StartedStatus[Bold ID],tbl_StartedStatus[Started])="No Show","No Show","")),""))</f>
        <v/>
      </c>
    </row>
    <row r="2815" spans="1:8" ht="15" customHeight="1" thickBot="1">
      <c r="A2815" s="38" t="str">
        <f>IF($C2815="","",IFERROR(_xlfn.XLOOKUP($C2815,'1.PrepList'!$I$2:$I$1500,'1.PrepList'!$G$2:$G$1500,"")&amp;"",""))</f>
        <v/>
      </c>
      <c r="B2815" s="638" t="str">
        <f>IF($C2815="","",IFERROR(_xlfn.XLOOKUP($C2815,'1.PrepList'!$I$2:$I$1500,'1.PrepList'!$H$2:$H$1500,"")&amp;"",""))</f>
        <v/>
      </c>
      <c r="D2815" s="638" t="str">
        <f>IF($C2815="","",IFERROR(_xlfn.XLOOKUP($C2815,'1.PrepList'!$I$2:$I$1500,'1.PrepList'!$J$2:$J$1500,"")&amp;"",""))</f>
        <v/>
      </c>
      <c r="E2815" s="638" t="str">
        <f>IF($C2815="","",IFERROR(_xlfn.XLOOKUP($C2815,'1.PrepList'!$I$2:$I$1500,'1.PrepList'!$N$2:$N$1500,"")&amp;"",""))</f>
        <v/>
      </c>
      <c r="F2815" s="638" t="str">
        <f>IF($C2815="","",IFERROR(_xlfn.XLOOKUP($C2815,'1.PrepList'!$I$2:$I$1500,'1.PrepList'!$K$2:$K$1500,"")&amp;"",""))</f>
        <v/>
      </c>
      <c r="H2815" s="644" t="str">
        <f>IF($C2815="","",IFERROR(IF(_xlfn.XLOOKUP($C2815,tbl_StartedStatus[Bold ID],tbl_StartedStatus[Started])="Started","Yes",IF(_xlfn.XLOOKUP($C2815,tbl_StartedStatus[Bold ID],tbl_StartedStatus[Started])="No Show","No Show","")),""))</f>
        <v/>
      </c>
    </row>
    <row r="2816" spans="1:8" ht="15" customHeight="1" thickBot="1">
      <c r="A2816" s="38" t="str">
        <f>IF($C2816="","",IFERROR(_xlfn.XLOOKUP($C2816,'1.PrepList'!$I$2:$I$1500,'1.PrepList'!$G$2:$G$1500,"")&amp;"",""))</f>
        <v/>
      </c>
      <c r="B2816" s="638" t="str">
        <f>IF($C2816="","",IFERROR(_xlfn.XLOOKUP($C2816,'1.PrepList'!$I$2:$I$1500,'1.PrepList'!$H$2:$H$1500,"")&amp;"",""))</f>
        <v/>
      </c>
      <c r="D2816" s="638" t="str">
        <f>IF($C2816="","",IFERROR(_xlfn.XLOOKUP($C2816,'1.PrepList'!$I$2:$I$1500,'1.PrepList'!$J$2:$J$1500,"")&amp;"",""))</f>
        <v/>
      </c>
      <c r="E2816" s="638" t="str">
        <f>IF($C2816="","",IFERROR(_xlfn.XLOOKUP($C2816,'1.PrepList'!$I$2:$I$1500,'1.PrepList'!$N$2:$N$1500,"")&amp;"",""))</f>
        <v/>
      </c>
      <c r="F2816" s="638" t="str">
        <f>IF($C2816="","",IFERROR(_xlfn.XLOOKUP($C2816,'1.PrepList'!$I$2:$I$1500,'1.PrepList'!$K$2:$K$1500,"")&amp;"",""))</f>
        <v/>
      </c>
      <c r="H2816" s="644" t="str">
        <f>IF($C2816="","",IFERROR(IF(_xlfn.XLOOKUP($C2816,tbl_StartedStatus[Bold ID],tbl_StartedStatus[Started])="Started","Yes",IF(_xlfn.XLOOKUP($C2816,tbl_StartedStatus[Bold ID],tbl_StartedStatus[Started])="No Show","No Show","")),""))</f>
        <v/>
      </c>
    </row>
    <row r="2817" spans="1:8" ht="15" customHeight="1" thickBot="1">
      <c r="A2817" s="38" t="str">
        <f>IF($C2817="","",IFERROR(_xlfn.XLOOKUP($C2817,'1.PrepList'!$I$2:$I$1500,'1.PrepList'!$G$2:$G$1500,"")&amp;"",""))</f>
        <v/>
      </c>
      <c r="B2817" s="638" t="str">
        <f>IF($C2817="","",IFERROR(_xlfn.XLOOKUP($C2817,'1.PrepList'!$I$2:$I$1500,'1.PrepList'!$H$2:$H$1500,"")&amp;"",""))</f>
        <v/>
      </c>
      <c r="D2817" s="638" t="str">
        <f>IF($C2817="","",IFERROR(_xlfn.XLOOKUP($C2817,'1.PrepList'!$I$2:$I$1500,'1.PrepList'!$J$2:$J$1500,"")&amp;"",""))</f>
        <v/>
      </c>
      <c r="E2817" s="638" t="str">
        <f>IF($C2817="","",IFERROR(_xlfn.XLOOKUP($C2817,'1.PrepList'!$I$2:$I$1500,'1.PrepList'!$N$2:$N$1500,"")&amp;"",""))</f>
        <v/>
      </c>
      <c r="F2817" s="638" t="str">
        <f>IF($C2817="","",IFERROR(_xlfn.XLOOKUP($C2817,'1.PrepList'!$I$2:$I$1500,'1.PrepList'!$K$2:$K$1500,"")&amp;"",""))</f>
        <v/>
      </c>
      <c r="H2817" s="644" t="str">
        <f>IF($C2817="","",IFERROR(IF(_xlfn.XLOOKUP($C2817,tbl_StartedStatus[Bold ID],tbl_StartedStatus[Started])="Started","Yes",IF(_xlfn.XLOOKUP($C2817,tbl_StartedStatus[Bold ID],tbl_StartedStatus[Started])="No Show","No Show","")),""))</f>
        <v/>
      </c>
    </row>
    <row r="2818" spans="1:8" ht="15" customHeight="1" thickBot="1">
      <c r="A2818" s="38" t="str">
        <f>IF($C2818="","",IFERROR(_xlfn.XLOOKUP($C2818,'1.PrepList'!$I$2:$I$1500,'1.PrepList'!$G$2:$G$1500,"")&amp;"",""))</f>
        <v/>
      </c>
      <c r="B2818" s="638" t="str">
        <f>IF($C2818="","",IFERROR(_xlfn.XLOOKUP($C2818,'1.PrepList'!$I$2:$I$1500,'1.PrepList'!$H$2:$H$1500,"")&amp;"",""))</f>
        <v/>
      </c>
      <c r="D2818" s="638" t="str">
        <f>IF($C2818="","",IFERROR(_xlfn.XLOOKUP($C2818,'1.PrepList'!$I$2:$I$1500,'1.PrepList'!$J$2:$J$1500,"")&amp;"",""))</f>
        <v/>
      </c>
      <c r="E2818" s="638" t="str">
        <f>IF($C2818="","",IFERROR(_xlfn.XLOOKUP($C2818,'1.PrepList'!$I$2:$I$1500,'1.PrepList'!$N$2:$N$1500,"")&amp;"",""))</f>
        <v/>
      </c>
      <c r="F2818" s="638" t="str">
        <f>IF($C2818="","",IFERROR(_xlfn.XLOOKUP($C2818,'1.PrepList'!$I$2:$I$1500,'1.PrepList'!$K$2:$K$1500,"")&amp;"",""))</f>
        <v/>
      </c>
      <c r="H2818" s="644" t="str">
        <f>IF($C2818="","",IFERROR(IF(_xlfn.XLOOKUP($C2818,tbl_StartedStatus[Bold ID],tbl_StartedStatus[Started])="Started","Yes",IF(_xlfn.XLOOKUP($C2818,tbl_StartedStatus[Bold ID],tbl_StartedStatus[Started])="No Show","No Show","")),""))</f>
        <v/>
      </c>
    </row>
    <row r="2819" spans="1:8" ht="15" customHeight="1" thickBot="1">
      <c r="A2819" s="38" t="str">
        <f>IF($C2819="","",IFERROR(_xlfn.XLOOKUP($C2819,'1.PrepList'!$I$2:$I$1500,'1.PrepList'!$G$2:$G$1500,"")&amp;"",""))</f>
        <v/>
      </c>
      <c r="B2819" s="638" t="str">
        <f>IF($C2819="","",IFERROR(_xlfn.XLOOKUP($C2819,'1.PrepList'!$I$2:$I$1500,'1.PrepList'!$H$2:$H$1500,"")&amp;"",""))</f>
        <v/>
      </c>
      <c r="D2819" s="638" t="str">
        <f>IF($C2819="","",IFERROR(_xlfn.XLOOKUP($C2819,'1.PrepList'!$I$2:$I$1500,'1.PrepList'!$J$2:$J$1500,"")&amp;"",""))</f>
        <v/>
      </c>
      <c r="E2819" s="638" t="str">
        <f>IF($C2819="","",IFERROR(_xlfn.XLOOKUP($C2819,'1.PrepList'!$I$2:$I$1500,'1.PrepList'!$N$2:$N$1500,"")&amp;"",""))</f>
        <v/>
      </c>
      <c r="F2819" s="638" t="str">
        <f>IF($C2819="","",IFERROR(_xlfn.XLOOKUP($C2819,'1.PrepList'!$I$2:$I$1500,'1.PrepList'!$K$2:$K$1500,"")&amp;"",""))</f>
        <v/>
      </c>
      <c r="H2819" s="644" t="str">
        <f>IF($C2819="","",IFERROR(IF(_xlfn.XLOOKUP($C2819,tbl_StartedStatus[Bold ID],tbl_StartedStatus[Started])="Started","Yes",IF(_xlfn.XLOOKUP($C2819,tbl_StartedStatus[Bold ID],tbl_StartedStatus[Started])="No Show","No Show","")),""))</f>
        <v/>
      </c>
    </row>
    <row r="2820" spans="1:8" ht="15" customHeight="1" thickBot="1">
      <c r="A2820" s="38" t="str">
        <f>IF($C2820="","",IFERROR(_xlfn.XLOOKUP($C2820,'1.PrepList'!$I$2:$I$1500,'1.PrepList'!$G$2:$G$1500,"")&amp;"",""))</f>
        <v/>
      </c>
      <c r="B2820" s="638" t="str">
        <f>IF($C2820="","",IFERROR(_xlfn.XLOOKUP($C2820,'1.PrepList'!$I$2:$I$1500,'1.PrepList'!$H$2:$H$1500,"")&amp;"",""))</f>
        <v/>
      </c>
      <c r="D2820" s="638" t="str">
        <f>IF($C2820="","",IFERROR(_xlfn.XLOOKUP($C2820,'1.PrepList'!$I$2:$I$1500,'1.PrepList'!$J$2:$J$1500,"")&amp;"",""))</f>
        <v/>
      </c>
      <c r="E2820" s="638" t="str">
        <f>IF($C2820="","",IFERROR(_xlfn.XLOOKUP($C2820,'1.PrepList'!$I$2:$I$1500,'1.PrepList'!$N$2:$N$1500,"")&amp;"",""))</f>
        <v/>
      </c>
      <c r="F2820" s="638" t="str">
        <f>IF($C2820="","",IFERROR(_xlfn.XLOOKUP($C2820,'1.PrepList'!$I$2:$I$1500,'1.PrepList'!$K$2:$K$1500,"")&amp;"",""))</f>
        <v/>
      </c>
      <c r="H2820" s="644" t="str">
        <f>IF($C2820="","",IFERROR(IF(_xlfn.XLOOKUP($C2820,tbl_StartedStatus[Bold ID],tbl_StartedStatus[Started])="Started","Yes",IF(_xlfn.XLOOKUP($C2820,tbl_StartedStatus[Bold ID],tbl_StartedStatus[Started])="No Show","No Show","")),""))</f>
        <v/>
      </c>
    </row>
    <row r="2821" spans="1:8" ht="15" customHeight="1" thickBot="1">
      <c r="A2821" s="38" t="str">
        <f>IF($C2821="","",IFERROR(_xlfn.XLOOKUP($C2821,'1.PrepList'!$I$2:$I$1500,'1.PrepList'!$G$2:$G$1500,"")&amp;"",""))</f>
        <v/>
      </c>
      <c r="B2821" s="638" t="str">
        <f>IF($C2821="","",IFERROR(_xlfn.XLOOKUP($C2821,'1.PrepList'!$I$2:$I$1500,'1.PrepList'!$H$2:$H$1500,"")&amp;"",""))</f>
        <v/>
      </c>
      <c r="D2821" s="638" t="str">
        <f>IF($C2821="","",IFERROR(_xlfn.XLOOKUP($C2821,'1.PrepList'!$I$2:$I$1500,'1.PrepList'!$J$2:$J$1500,"")&amp;"",""))</f>
        <v/>
      </c>
      <c r="E2821" s="638" t="str">
        <f>IF($C2821="","",IFERROR(_xlfn.XLOOKUP($C2821,'1.PrepList'!$I$2:$I$1500,'1.PrepList'!$N$2:$N$1500,"")&amp;"",""))</f>
        <v/>
      </c>
      <c r="F2821" s="638" t="str">
        <f>IF($C2821="","",IFERROR(_xlfn.XLOOKUP($C2821,'1.PrepList'!$I$2:$I$1500,'1.PrepList'!$K$2:$K$1500,"")&amp;"",""))</f>
        <v/>
      </c>
      <c r="H2821" s="644" t="str">
        <f>IF($C2821="","",IFERROR(IF(_xlfn.XLOOKUP($C2821,tbl_StartedStatus[Bold ID],tbl_StartedStatus[Started])="Started","Yes",IF(_xlfn.XLOOKUP($C2821,tbl_StartedStatus[Bold ID],tbl_StartedStatus[Started])="No Show","No Show","")),""))</f>
        <v/>
      </c>
    </row>
    <row r="2822" spans="1:8" ht="15" customHeight="1" thickBot="1">
      <c r="A2822" s="38" t="str">
        <f>IF($C2822="","",IFERROR(_xlfn.XLOOKUP($C2822,'1.PrepList'!$I$2:$I$1500,'1.PrepList'!$G$2:$G$1500,"")&amp;"",""))</f>
        <v/>
      </c>
      <c r="B2822" s="638" t="str">
        <f>IF($C2822="","",IFERROR(_xlfn.XLOOKUP($C2822,'1.PrepList'!$I$2:$I$1500,'1.PrepList'!$H$2:$H$1500,"")&amp;"",""))</f>
        <v/>
      </c>
      <c r="D2822" s="638" t="str">
        <f>IF($C2822="","",IFERROR(_xlfn.XLOOKUP($C2822,'1.PrepList'!$I$2:$I$1500,'1.PrepList'!$J$2:$J$1500,"")&amp;"",""))</f>
        <v/>
      </c>
      <c r="E2822" s="638" t="str">
        <f>IF($C2822="","",IFERROR(_xlfn.XLOOKUP($C2822,'1.PrepList'!$I$2:$I$1500,'1.PrepList'!$N$2:$N$1500,"")&amp;"",""))</f>
        <v/>
      </c>
      <c r="F2822" s="638" t="str">
        <f>IF($C2822="","",IFERROR(_xlfn.XLOOKUP($C2822,'1.PrepList'!$I$2:$I$1500,'1.PrepList'!$K$2:$K$1500,"")&amp;"",""))</f>
        <v/>
      </c>
      <c r="H2822" s="644" t="str">
        <f>IF($C2822="","",IFERROR(IF(_xlfn.XLOOKUP($C2822,tbl_StartedStatus[Bold ID],tbl_StartedStatus[Started])="Started","Yes",IF(_xlfn.XLOOKUP($C2822,tbl_StartedStatus[Bold ID],tbl_StartedStatus[Started])="No Show","No Show","")),""))</f>
        <v/>
      </c>
    </row>
    <row r="2823" spans="1:8" ht="15" customHeight="1" thickBot="1">
      <c r="A2823" s="38" t="str">
        <f>IF($C2823="","",IFERROR(_xlfn.XLOOKUP($C2823,'1.PrepList'!$I$2:$I$1500,'1.PrepList'!$G$2:$G$1500,"")&amp;"",""))</f>
        <v/>
      </c>
      <c r="B2823" s="638" t="str">
        <f>IF($C2823="","",IFERROR(_xlfn.XLOOKUP($C2823,'1.PrepList'!$I$2:$I$1500,'1.PrepList'!$H$2:$H$1500,"")&amp;"",""))</f>
        <v/>
      </c>
      <c r="D2823" s="638" t="str">
        <f>IF($C2823="","",IFERROR(_xlfn.XLOOKUP($C2823,'1.PrepList'!$I$2:$I$1500,'1.PrepList'!$J$2:$J$1500,"")&amp;"",""))</f>
        <v/>
      </c>
      <c r="E2823" s="638" t="str">
        <f>IF($C2823="","",IFERROR(_xlfn.XLOOKUP($C2823,'1.PrepList'!$I$2:$I$1500,'1.PrepList'!$N$2:$N$1500,"")&amp;"",""))</f>
        <v/>
      </c>
      <c r="F2823" s="638" t="str">
        <f>IF($C2823="","",IFERROR(_xlfn.XLOOKUP($C2823,'1.PrepList'!$I$2:$I$1500,'1.PrepList'!$K$2:$K$1500,"")&amp;"",""))</f>
        <v/>
      </c>
      <c r="H2823" s="644" t="str">
        <f>IF($C2823="","",IFERROR(IF(_xlfn.XLOOKUP($C2823,tbl_StartedStatus[Bold ID],tbl_StartedStatus[Started])="Started","Yes",IF(_xlfn.XLOOKUP($C2823,tbl_StartedStatus[Bold ID],tbl_StartedStatus[Started])="No Show","No Show","")),""))</f>
        <v/>
      </c>
    </row>
    <row r="2824" spans="1:8" ht="15" customHeight="1" thickBot="1">
      <c r="A2824" s="38" t="str">
        <f>IF($C2824="","",IFERROR(_xlfn.XLOOKUP($C2824,'1.PrepList'!$I$2:$I$1500,'1.PrepList'!$G$2:$G$1500,"")&amp;"",""))</f>
        <v/>
      </c>
      <c r="B2824" s="638" t="str">
        <f>IF($C2824="","",IFERROR(_xlfn.XLOOKUP($C2824,'1.PrepList'!$I$2:$I$1500,'1.PrepList'!$H$2:$H$1500,"")&amp;"",""))</f>
        <v/>
      </c>
      <c r="D2824" s="638" t="str">
        <f>IF($C2824="","",IFERROR(_xlfn.XLOOKUP($C2824,'1.PrepList'!$I$2:$I$1500,'1.PrepList'!$J$2:$J$1500,"")&amp;"",""))</f>
        <v/>
      </c>
      <c r="E2824" s="638" t="str">
        <f>IF($C2824="","",IFERROR(_xlfn.XLOOKUP($C2824,'1.PrepList'!$I$2:$I$1500,'1.PrepList'!$N$2:$N$1500,"")&amp;"",""))</f>
        <v/>
      </c>
      <c r="F2824" s="638" t="str">
        <f>IF($C2824="","",IFERROR(_xlfn.XLOOKUP($C2824,'1.PrepList'!$I$2:$I$1500,'1.PrepList'!$K$2:$K$1500,"")&amp;"",""))</f>
        <v/>
      </c>
      <c r="H2824" s="644" t="str">
        <f>IF($C2824="","",IFERROR(IF(_xlfn.XLOOKUP($C2824,tbl_StartedStatus[Bold ID],tbl_StartedStatus[Started])="Started","Yes",IF(_xlfn.XLOOKUP($C2824,tbl_StartedStatus[Bold ID],tbl_StartedStatus[Started])="No Show","No Show","")),""))</f>
        <v/>
      </c>
    </row>
    <row r="2825" spans="1:8" ht="15" customHeight="1" thickBot="1">
      <c r="A2825" s="38" t="str">
        <f>IF($C2825="","",IFERROR(_xlfn.XLOOKUP($C2825,'1.PrepList'!$I$2:$I$1500,'1.PrepList'!$G$2:$G$1500,"")&amp;"",""))</f>
        <v/>
      </c>
      <c r="B2825" s="638" t="str">
        <f>IF($C2825="","",IFERROR(_xlfn.XLOOKUP($C2825,'1.PrepList'!$I$2:$I$1500,'1.PrepList'!$H$2:$H$1500,"")&amp;"",""))</f>
        <v/>
      </c>
      <c r="D2825" s="638" t="str">
        <f>IF($C2825="","",IFERROR(_xlfn.XLOOKUP($C2825,'1.PrepList'!$I$2:$I$1500,'1.PrepList'!$J$2:$J$1500,"")&amp;"",""))</f>
        <v/>
      </c>
      <c r="E2825" s="638" t="str">
        <f>IF($C2825="","",IFERROR(_xlfn.XLOOKUP($C2825,'1.PrepList'!$I$2:$I$1500,'1.PrepList'!$N$2:$N$1500,"")&amp;"",""))</f>
        <v/>
      </c>
      <c r="F2825" s="638" t="str">
        <f>IF($C2825="","",IFERROR(_xlfn.XLOOKUP($C2825,'1.PrepList'!$I$2:$I$1500,'1.PrepList'!$K$2:$K$1500,"")&amp;"",""))</f>
        <v/>
      </c>
      <c r="H2825" s="644" t="str">
        <f>IF($C2825="","",IFERROR(IF(_xlfn.XLOOKUP($C2825,tbl_StartedStatus[Bold ID],tbl_StartedStatus[Started])="Started","Yes",IF(_xlfn.XLOOKUP($C2825,tbl_StartedStatus[Bold ID],tbl_StartedStatus[Started])="No Show","No Show","")),""))</f>
        <v/>
      </c>
    </row>
    <row r="2826" spans="1:8" ht="15" customHeight="1" thickBot="1">
      <c r="A2826" s="38" t="str">
        <f>IF($C2826="","",IFERROR(_xlfn.XLOOKUP($C2826,'1.PrepList'!$I$2:$I$1500,'1.PrepList'!$G$2:$G$1500,"")&amp;"",""))</f>
        <v/>
      </c>
      <c r="B2826" s="638" t="str">
        <f>IF($C2826="","",IFERROR(_xlfn.XLOOKUP($C2826,'1.PrepList'!$I$2:$I$1500,'1.PrepList'!$H$2:$H$1500,"")&amp;"",""))</f>
        <v/>
      </c>
      <c r="D2826" s="638" t="str">
        <f>IF($C2826="","",IFERROR(_xlfn.XLOOKUP($C2826,'1.PrepList'!$I$2:$I$1500,'1.PrepList'!$J$2:$J$1500,"")&amp;"",""))</f>
        <v/>
      </c>
      <c r="E2826" s="638" t="str">
        <f>IF($C2826="","",IFERROR(_xlfn.XLOOKUP($C2826,'1.PrepList'!$I$2:$I$1500,'1.PrepList'!$N$2:$N$1500,"")&amp;"",""))</f>
        <v/>
      </c>
      <c r="F2826" s="638" t="str">
        <f>IF($C2826="","",IFERROR(_xlfn.XLOOKUP($C2826,'1.PrepList'!$I$2:$I$1500,'1.PrepList'!$K$2:$K$1500,"")&amp;"",""))</f>
        <v/>
      </c>
      <c r="H2826" s="644" t="str">
        <f>IF($C2826="","",IFERROR(IF(_xlfn.XLOOKUP($C2826,tbl_StartedStatus[Bold ID],tbl_StartedStatus[Started])="Started","Yes",IF(_xlfn.XLOOKUP($C2826,tbl_StartedStatus[Bold ID],tbl_StartedStatus[Started])="No Show","No Show","")),""))</f>
        <v/>
      </c>
    </row>
    <row r="2827" spans="1:8" ht="15" customHeight="1" thickBot="1">
      <c r="A2827" s="38" t="str">
        <f>IF($C2827="","",IFERROR(_xlfn.XLOOKUP($C2827,'1.PrepList'!$I$2:$I$1500,'1.PrepList'!$G$2:$G$1500,"")&amp;"",""))</f>
        <v/>
      </c>
      <c r="B2827" s="638" t="str">
        <f>IF($C2827="","",IFERROR(_xlfn.XLOOKUP($C2827,'1.PrepList'!$I$2:$I$1500,'1.PrepList'!$H$2:$H$1500,"")&amp;"",""))</f>
        <v/>
      </c>
      <c r="D2827" s="638" t="str">
        <f>IF($C2827="","",IFERROR(_xlfn.XLOOKUP($C2827,'1.PrepList'!$I$2:$I$1500,'1.PrepList'!$J$2:$J$1500,"")&amp;"",""))</f>
        <v/>
      </c>
      <c r="E2827" s="638" t="str">
        <f>IF($C2827="","",IFERROR(_xlfn.XLOOKUP($C2827,'1.PrepList'!$I$2:$I$1500,'1.PrepList'!$N$2:$N$1500,"")&amp;"",""))</f>
        <v/>
      </c>
      <c r="F2827" s="638" t="str">
        <f>IF($C2827="","",IFERROR(_xlfn.XLOOKUP($C2827,'1.PrepList'!$I$2:$I$1500,'1.PrepList'!$K$2:$K$1500,"")&amp;"",""))</f>
        <v/>
      </c>
      <c r="H2827" s="644" t="str">
        <f>IF($C2827="","",IFERROR(IF(_xlfn.XLOOKUP($C2827,tbl_StartedStatus[Bold ID],tbl_StartedStatus[Started])="Started","Yes",IF(_xlfn.XLOOKUP($C2827,tbl_StartedStatus[Bold ID],tbl_StartedStatus[Started])="No Show","No Show","")),""))</f>
        <v/>
      </c>
    </row>
    <row r="2828" spans="1:8" ht="15" customHeight="1" thickBot="1">
      <c r="A2828" s="38" t="str">
        <f>IF($C2828="","",IFERROR(_xlfn.XLOOKUP($C2828,'1.PrepList'!$I$2:$I$1500,'1.PrepList'!$G$2:$G$1500,"")&amp;"",""))</f>
        <v/>
      </c>
      <c r="B2828" s="638" t="str">
        <f>IF($C2828="","",IFERROR(_xlfn.XLOOKUP($C2828,'1.PrepList'!$I$2:$I$1500,'1.PrepList'!$H$2:$H$1500,"")&amp;"",""))</f>
        <v/>
      </c>
      <c r="D2828" s="638" t="str">
        <f>IF($C2828="","",IFERROR(_xlfn.XLOOKUP($C2828,'1.PrepList'!$I$2:$I$1500,'1.PrepList'!$J$2:$J$1500,"")&amp;"",""))</f>
        <v/>
      </c>
      <c r="E2828" s="638" t="str">
        <f>IF($C2828="","",IFERROR(_xlfn.XLOOKUP($C2828,'1.PrepList'!$I$2:$I$1500,'1.PrepList'!$N$2:$N$1500,"")&amp;"",""))</f>
        <v/>
      </c>
      <c r="F2828" s="638" t="str">
        <f>IF($C2828="","",IFERROR(_xlfn.XLOOKUP($C2828,'1.PrepList'!$I$2:$I$1500,'1.PrepList'!$K$2:$K$1500,"")&amp;"",""))</f>
        <v/>
      </c>
      <c r="H2828" s="644" t="str">
        <f>IF($C2828="","",IFERROR(IF(_xlfn.XLOOKUP($C2828,tbl_StartedStatus[Bold ID],tbl_StartedStatus[Started])="Started","Yes",IF(_xlfn.XLOOKUP($C2828,tbl_StartedStatus[Bold ID],tbl_StartedStatus[Started])="No Show","No Show","")),""))</f>
        <v/>
      </c>
    </row>
    <row r="2829" spans="1:8" ht="15" customHeight="1" thickBot="1">
      <c r="A2829" s="38" t="str">
        <f>IF($C2829="","",IFERROR(_xlfn.XLOOKUP($C2829,'1.PrepList'!$I$2:$I$1500,'1.PrepList'!$G$2:$G$1500,"")&amp;"",""))</f>
        <v/>
      </c>
      <c r="B2829" s="638" t="str">
        <f>IF($C2829="","",IFERROR(_xlfn.XLOOKUP($C2829,'1.PrepList'!$I$2:$I$1500,'1.PrepList'!$H$2:$H$1500,"")&amp;"",""))</f>
        <v/>
      </c>
      <c r="D2829" s="638" t="str">
        <f>IF($C2829="","",IFERROR(_xlfn.XLOOKUP($C2829,'1.PrepList'!$I$2:$I$1500,'1.PrepList'!$J$2:$J$1500,"")&amp;"",""))</f>
        <v/>
      </c>
      <c r="E2829" s="638" t="str">
        <f>IF($C2829="","",IFERROR(_xlfn.XLOOKUP($C2829,'1.PrepList'!$I$2:$I$1500,'1.PrepList'!$N$2:$N$1500,"")&amp;"",""))</f>
        <v/>
      </c>
      <c r="F2829" s="638" t="str">
        <f>IF($C2829="","",IFERROR(_xlfn.XLOOKUP($C2829,'1.PrepList'!$I$2:$I$1500,'1.PrepList'!$K$2:$K$1500,"")&amp;"",""))</f>
        <v/>
      </c>
      <c r="H2829" s="644" t="str">
        <f>IF($C2829="","",IFERROR(IF(_xlfn.XLOOKUP($C2829,tbl_StartedStatus[Bold ID],tbl_StartedStatus[Started])="Started","Yes",IF(_xlfn.XLOOKUP($C2829,tbl_StartedStatus[Bold ID],tbl_StartedStatus[Started])="No Show","No Show","")),""))</f>
        <v/>
      </c>
    </row>
    <row r="2830" spans="1:8" ht="15" customHeight="1" thickBot="1">
      <c r="A2830" s="38" t="str">
        <f>IF($C2830="","",IFERROR(_xlfn.XLOOKUP($C2830,'1.PrepList'!$I$2:$I$1500,'1.PrepList'!$G$2:$G$1500,"")&amp;"",""))</f>
        <v/>
      </c>
      <c r="B2830" s="638" t="str">
        <f>IF($C2830="","",IFERROR(_xlfn.XLOOKUP($C2830,'1.PrepList'!$I$2:$I$1500,'1.PrepList'!$H$2:$H$1500,"")&amp;"",""))</f>
        <v/>
      </c>
      <c r="D2830" s="638" t="str">
        <f>IF($C2830="","",IFERROR(_xlfn.XLOOKUP($C2830,'1.PrepList'!$I$2:$I$1500,'1.PrepList'!$J$2:$J$1500,"")&amp;"",""))</f>
        <v/>
      </c>
      <c r="E2830" s="638" t="str">
        <f>IF($C2830="","",IFERROR(_xlfn.XLOOKUP($C2830,'1.PrepList'!$I$2:$I$1500,'1.PrepList'!$N$2:$N$1500,"")&amp;"",""))</f>
        <v/>
      </c>
      <c r="F2830" s="638" t="str">
        <f>IF($C2830="","",IFERROR(_xlfn.XLOOKUP($C2830,'1.PrepList'!$I$2:$I$1500,'1.PrepList'!$K$2:$K$1500,"")&amp;"",""))</f>
        <v/>
      </c>
      <c r="H2830" s="644" t="str">
        <f>IF($C2830="","",IFERROR(IF(_xlfn.XLOOKUP($C2830,tbl_StartedStatus[Bold ID],tbl_StartedStatus[Started])="Started","Yes",IF(_xlfn.XLOOKUP($C2830,tbl_StartedStatus[Bold ID],tbl_StartedStatus[Started])="No Show","No Show","")),""))</f>
        <v/>
      </c>
    </row>
    <row r="2831" spans="1:8" ht="15" customHeight="1" thickBot="1">
      <c r="A2831" s="38" t="str">
        <f>IF($C2831="","",IFERROR(_xlfn.XLOOKUP($C2831,'1.PrepList'!$I$2:$I$1500,'1.PrepList'!$G$2:$G$1500,"")&amp;"",""))</f>
        <v/>
      </c>
      <c r="B2831" s="638" t="str">
        <f>IF($C2831="","",IFERROR(_xlfn.XLOOKUP($C2831,'1.PrepList'!$I$2:$I$1500,'1.PrepList'!$H$2:$H$1500,"")&amp;"",""))</f>
        <v/>
      </c>
      <c r="D2831" s="638" t="str">
        <f>IF($C2831="","",IFERROR(_xlfn.XLOOKUP($C2831,'1.PrepList'!$I$2:$I$1500,'1.PrepList'!$J$2:$J$1500,"")&amp;"",""))</f>
        <v/>
      </c>
      <c r="E2831" s="638" t="str">
        <f>IF($C2831="","",IFERROR(_xlfn.XLOOKUP($C2831,'1.PrepList'!$I$2:$I$1500,'1.PrepList'!$N$2:$N$1500,"")&amp;"",""))</f>
        <v/>
      </c>
      <c r="F2831" s="638" t="str">
        <f>IF($C2831="","",IFERROR(_xlfn.XLOOKUP($C2831,'1.PrepList'!$I$2:$I$1500,'1.PrepList'!$K$2:$K$1500,"")&amp;"",""))</f>
        <v/>
      </c>
      <c r="H2831" s="644" t="str">
        <f>IF($C2831="","",IFERROR(IF(_xlfn.XLOOKUP($C2831,tbl_StartedStatus[Bold ID],tbl_StartedStatus[Started])="Started","Yes",IF(_xlfn.XLOOKUP($C2831,tbl_StartedStatus[Bold ID],tbl_StartedStatus[Started])="No Show","No Show","")),""))</f>
        <v/>
      </c>
    </row>
    <row r="2832" spans="1:8" ht="15" customHeight="1" thickBot="1">
      <c r="A2832" s="38" t="str">
        <f>IF($C2832="","",IFERROR(_xlfn.XLOOKUP($C2832,'1.PrepList'!$I$2:$I$1500,'1.PrepList'!$G$2:$G$1500,"")&amp;"",""))</f>
        <v/>
      </c>
      <c r="B2832" s="638" t="str">
        <f>IF($C2832="","",IFERROR(_xlfn.XLOOKUP($C2832,'1.PrepList'!$I$2:$I$1500,'1.PrepList'!$H$2:$H$1500,"")&amp;"",""))</f>
        <v/>
      </c>
      <c r="D2832" s="638" t="str">
        <f>IF($C2832="","",IFERROR(_xlfn.XLOOKUP($C2832,'1.PrepList'!$I$2:$I$1500,'1.PrepList'!$J$2:$J$1500,"")&amp;"",""))</f>
        <v/>
      </c>
      <c r="E2832" s="638" t="str">
        <f>IF($C2832="","",IFERROR(_xlfn.XLOOKUP($C2832,'1.PrepList'!$I$2:$I$1500,'1.PrepList'!$N$2:$N$1500,"")&amp;"",""))</f>
        <v/>
      </c>
      <c r="F2832" s="638" t="str">
        <f>IF($C2832="","",IFERROR(_xlfn.XLOOKUP($C2832,'1.PrepList'!$I$2:$I$1500,'1.PrepList'!$K$2:$K$1500,"")&amp;"",""))</f>
        <v/>
      </c>
      <c r="H2832" s="644" t="str">
        <f>IF($C2832="","",IFERROR(IF(_xlfn.XLOOKUP($C2832,tbl_StartedStatus[Bold ID],tbl_StartedStatus[Started])="Started","Yes",IF(_xlfn.XLOOKUP($C2832,tbl_StartedStatus[Bold ID],tbl_StartedStatus[Started])="No Show","No Show","")),""))</f>
        <v/>
      </c>
    </row>
    <row r="2833" spans="1:8" ht="15" customHeight="1" thickBot="1">
      <c r="A2833" s="38" t="str">
        <f>IF($C2833="","",IFERROR(_xlfn.XLOOKUP($C2833,'1.PrepList'!$I$2:$I$1500,'1.PrepList'!$G$2:$G$1500,"")&amp;"",""))</f>
        <v/>
      </c>
      <c r="B2833" s="638" t="str">
        <f>IF($C2833="","",IFERROR(_xlfn.XLOOKUP($C2833,'1.PrepList'!$I$2:$I$1500,'1.PrepList'!$H$2:$H$1500,"")&amp;"",""))</f>
        <v/>
      </c>
      <c r="D2833" s="638" t="str">
        <f>IF($C2833="","",IFERROR(_xlfn.XLOOKUP($C2833,'1.PrepList'!$I$2:$I$1500,'1.PrepList'!$J$2:$J$1500,"")&amp;"",""))</f>
        <v/>
      </c>
      <c r="E2833" s="638" t="str">
        <f>IF($C2833="","",IFERROR(_xlfn.XLOOKUP($C2833,'1.PrepList'!$I$2:$I$1500,'1.PrepList'!$N$2:$N$1500,"")&amp;"",""))</f>
        <v/>
      </c>
      <c r="F2833" s="638" t="str">
        <f>IF($C2833="","",IFERROR(_xlfn.XLOOKUP($C2833,'1.PrepList'!$I$2:$I$1500,'1.PrepList'!$K$2:$K$1500,"")&amp;"",""))</f>
        <v/>
      </c>
      <c r="H2833" s="644" t="str">
        <f>IF($C2833="","",IFERROR(IF(_xlfn.XLOOKUP($C2833,tbl_StartedStatus[Bold ID],tbl_StartedStatus[Started])="Started","Yes",IF(_xlfn.XLOOKUP($C2833,tbl_StartedStatus[Bold ID],tbl_StartedStatus[Started])="No Show","No Show","")),""))</f>
        <v/>
      </c>
    </row>
    <row r="2834" spans="1:8" ht="15" customHeight="1" thickBot="1">
      <c r="A2834" s="38" t="str">
        <f>IF($C2834="","",IFERROR(_xlfn.XLOOKUP($C2834,'1.PrepList'!$I$2:$I$1500,'1.PrepList'!$G$2:$G$1500,"")&amp;"",""))</f>
        <v/>
      </c>
      <c r="B2834" s="638" t="str">
        <f>IF($C2834="","",IFERROR(_xlfn.XLOOKUP($C2834,'1.PrepList'!$I$2:$I$1500,'1.PrepList'!$H$2:$H$1500,"")&amp;"",""))</f>
        <v/>
      </c>
      <c r="D2834" s="638" t="str">
        <f>IF($C2834="","",IFERROR(_xlfn.XLOOKUP($C2834,'1.PrepList'!$I$2:$I$1500,'1.PrepList'!$J$2:$J$1500,"")&amp;"",""))</f>
        <v/>
      </c>
      <c r="E2834" s="638" t="str">
        <f>IF($C2834="","",IFERROR(_xlfn.XLOOKUP($C2834,'1.PrepList'!$I$2:$I$1500,'1.PrepList'!$N$2:$N$1500,"")&amp;"",""))</f>
        <v/>
      </c>
      <c r="F2834" s="638" t="str">
        <f>IF($C2834="","",IFERROR(_xlfn.XLOOKUP($C2834,'1.PrepList'!$I$2:$I$1500,'1.PrepList'!$K$2:$K$1500,"")&amp;"",""))</f>
        <v/>
      </c>
      <c r="H2834" s="644" t="str">
        <f>IF($C2834="","",IFERROR(IF(_xlfn.XLOOKUP($C2834,tbl_StartedStatus[Bold ID],tbl_StartedStatus[Started])="Started","Yes",IF(_xlfn.XLOOKUP($C2834,tbl_StartedStatus[Bold ID],tbl_StartedStatus[Started])="No Show","No Show","")),""))</f>
        <v/>
      </c>
    </row>
    <row r="2835" spans="1:8" ht="15" customHeight="1" thickBot="1">
      <c r="A2835" s="38" t="str">
        <f>IF($C2835="","",IFERROR(_xlfn.XLOOKUP($C2835,'1.PrepList'!$I$2:$I$1500,'1.PrepList'!$G$2:$G$1500,"")&amp;"",""))</f>
        <v/>
      </c>
      <c r="B2835" s="638" t="str">
        <f>IF($C2835="","",IFERROR(_xlfn.XLOOKUP($C2835,'1.PrepList'!$I$2:$I$1500,'1.PrepList'!$H$2:$H$1500,"")&amp;"",""))</f>
        <v/>
      </c>
      <c r="D2835" s="638" t="str">
        <f>IF($C2835="","",IFERROR(_xlfn.XLOOKUP($C2835,'1.PrepList'!$I$2:$I$1500,'1.PrepList'!$J$2:$J$1500,"")&amp;"",""))</f>
        <v/>
      </c>
      <c r="E2835" s="638" t="str">
        <f>IF($C2835="","",IFERROR(_xlfn.XLOOKUP($C2835,'1.PrepList'!$I$2:$I$1500,'1.PrepList'!$N$2:$N$1500,"")&amp;"",""))</f>
        <v/>
      </c>
      <c r="F2835" s="638" t="str">
        <f>IF($C2835="","",IFERROR(_xlfn.XLOOKUP($C2835,'1.PrepList'!$I$2:$I$1500,'1.PrepList'!$K$2:$K$1500,"")&amp;"",""))</f>
        <v/>
      </c>
      <c r="H2835" s="644" t="str">
        <f>IF($C2835="","",IFERROR(IF(_xlfn.XLOOKUP($C2835,tbl_StartedStatus[Bold ID],tbl_StartedStatus[Started])="Started","Yes",IF(_xlfn.XLOOKUP($C2835,tbl_StartedStatus[Bold ID],tbl_StartedStatus[Started])="No Show","No Show","")),""))</f>
        <v/>
      </c>
    </row>
    <row r="2836" spans="1:8" ht="15" customHeight="1" thickBot="1">
      <c r="A2836" s="38" t="str">
        <f>IF($C2836="","",IFERROR(_xlfn.XLOOKUP($C2836,'1.PrepList'!$I$2:$I$1500,'1.PrepList'!$G$2:$G$1500,"")&amp;"",""))</f>
        <v/>
      </c>
      <c r="B2836" s="638" t="str">
        <f>IF($C2836="","",IFERROR(_xlfn.XLOOKUP($C2836,'1.PrepList'!$I$2:$I$1500,'1.PrepList'!$H$2:$H$1500,"")&amp;"",""))</f>
        <v/>
      </c>
      <c r="D2836" s="638" t="str">
        <f>IF($C2836="","",IFERROR(_xlfn.XLOOKUP($C2836,'1.PrepList'!$I$2:$I$1500,'1.PrepList'!$J$2:$J$1500,"")&amp;"",""))</f>
        <v/>
      </c>
      <c r="E2836" s="638" t="str">
        <f>IF($C2836="","",IFERROR(_xlfn.XLOOKUP($C2836,'1.PrepList'!$I$2:$I$1500,'1.PrepList'!$N$2:$N$1500,"")&amp;"",""))</f>
        <v/>
      </c>
      <c r="F2836" s="638" t="str">
        <f>IF($C2836="","",IFERROR(_xlfn.XLOOKUP($C2836,'1.PrepList'!$I$2:$I$1500,'1.PrepList'!$K$2:$K$1500,"")&amp;"",""))</f>
        <v/>
      </c>
      <c r="H2836" s="644" t="str">
        <f>IF($C2836="","",IFERROR(IF(_xlfn.XLOOKUP($C2836,tbl_StartedStatus[Bold ID],tbl_StartedStatus[Started])="Started","Yes",IF(_xlfn.XLOOKUP($C2836,tbl_StartedStatus[Bold ID],tbl_StartedStatus[Started])="No Show","No Show","")),""))</f>
        <v/>
      </c>
    </row>
    <row r="2837" spans="1:8" ht="15" customHeight="1" thickBot="1">
      <c r="A2837" s="38" t="str">
        <f>IF($C2837="","",IFERROR(_xlfn.XLOOKUP($C2837,'1.PrepList'!$I$2:$I$1500,'1.PrepList'!$G$2:$G$1500,"")&amp;"",""))</f>
        <v/>
      </c>
      <c r="B2837" s="638" t="str">
        <f>IF($C2837="","",IFERROR(_xlfn.XLOOKUP($C2837,'1.PrepList'!$I$2:$I$1500,'1.PrepList'!$H$2:$H$1500,"")&amp;"",""))</f>
        <v/>
      </c>
      <c r="D2837" s="638" t="str">
        <f>IF($C2837="","",IFERROR(_xlfn.XLOOKUP($C2837,'1.PrepList'!$I$2:$I$1500,'1.PrepList'!$J$2:$J$1500,"")&amp;"",""))</f>
        <v/>
      </c>
      <c r="E2837" s="638" t="str">
        <f>IF($C2837="","",IFERROR(_xlfn.XLOOKUP($C2837,'1.PrepList'!$I$2:$I$1500,'1.PrepList'!$N$2:$N$1500,"")&amp;"",""))</f>
        <v/>
      </c>
      <c r="F2837" s="638" t="str">
        <f>IF($C2837="","",IFERROR(_xlfn.XLOOKUP($C2837,'1.PrepList'!$I$2:$I$1500,'1.PrepList'!$K$2:$K$1500,"")&amp;"",""))</f>
        <v/>
      </c>
      <c r="H2837" s="644" t="str">
        <f>IF($C2837="","",IFERROR(IF(_xlfn.XLOOKUP($C2837,tbl_StartedStatus[Bold ID],tbl_StartedStatus[Started])="Started","Yes",IF(_xlfn.XLOOKUP($C2837,tbl_StartedStatus[Bold ID],tbl_StartedStatus[Started])="No Show","No Show","")),""))</f>
        <v/>
      </c>
    </row>
    <row r="2838" spans="1:8" ht="15" customHeight="1" thickBot="1">
      <c r="A2838" s="38" t="str">
        <f>IF($C2838="","",IFERROR(_xlfn.XLOOKUP($C2838,'1.PrepList'!$I$2:$I$1500,'1.PrepList'!$G$2:$G$1500,"")&amp;"",""))</f>
        <v/>
      </c>
      <c r="B2838" s="638" t="str">
        <f>IF($C2838="","",IFERROR(_xlfn.XLOOKUP($C2838,'1.PrepList'!$I$2:$I$1500,'1.PrepList'!$H$2:$H$1500,"")&amp;"",""))</f>
        <v/>
      </c>
      <c r="D2838" s="638" t="str">
        <f>IF($C2838="","",IFERROR(_xlfn.XLOOKUP($C2838,'1.PrepList'!$I$2:$I$1500,'1.PrepList'!$J$2:$J$1500,"")&amp;"",""))</f>
        <v/>
      </c>
      <c r="E2838" s="638" t="str">
        <f>IF($C2838="","",IFERROR(_xlfn.XLOOKUP($C2838,'1.PrepList'!$I$2:$I$1500,'1.PrepList'!$N$2:$N$1500,"")&amp;"",""))</f>
        <v/>
      </c>
      <c r="F2838" s="638" t="str">
        <f>IF($C2838="","",IFERROR(_xlfn.XLOOKUP($C2838,'1.PrepList'!$I$2:$I$1500,'1.PrepList'!$K$2:$K$1500,"")&amp;"",""))</f>
        <v/>
      </c>
      <c r="H2838" s="644" t="str">
        <f>IF($C2838="","",IFERROR(IF(_xlfn.XLOOKUP($C2838,tbl_StartedStatus[Bold ID],tbl_StartedStatus[Started])="Started","Yes",IF(_xlfn.XLOOKUP($C2838,tbl_StartedStatus[Bold ID],tbl_StartedStatus[Started])="No Show","No Show","")),""))</f>
        <v/>
      </c>
    </row>
    <row r="2839" spans="1:8" ht="15" customHeight="1" thickBot="1">
      <c r="A2839" s="38" t="str">
        <f>IF($C2839="","",IFERROR(_xlfn.XLOOKUP($C2839,'1.PrepList'!$I$2:$I$1500,'1.PrepList'!$G$2:$G$1500,"")&amp;"",""))</f>
        <v/>
      </c>
      <c r="B2839" s="638" t="str">
        <f>IF($C2839="","",IFERROR(_xlfn.XLOOKUP($C2839,'1.PrepList'!$I$2:$I$1500,'1.PrepList'!$H$2:$H$1500,"")&amp;"",""))</f>
        <v/>
      </c>
      <c r="D2839" s="638" t="str">
        <f>IF($C2839="","",IFERROR(_xlfn.XLOOKUP($C2839,'1.PrepList'!$I$2:$I$1500,'1.PrepList'!$J$2:$J$1500,"")&amp;"",""))</f>
        <v/>
      </c>
      <c r="E2839" s="638" t="str">
        <f>IF($C2839="","",IFERROR(_xlfn.XLOOKUP($C2839,'1.PrepList'!$I$2:$I$1500,'1.PrepList'!$N$2:$N$1500,"")&amp;"",""))</f>
        <v/>
      </c>
      <c r="F2839" s="638" t="str">
        <f>IF($C2839="","",IFERROR(_xlfn.XLOOKUP($C2839,'1.PrepList'!$I$2:$I$1500,'1.PrepList'!$K$2:$K$1500,"")&amp;"",""))</f>
        <v/>
      </c>
      <c r="H2839" s="644" t="str">
        <f>IF($C2839="","",IFERROR(IF(_xlfn.XLOOKUP($C2839,tbl_StartedStatus[Bold ID],tbl_StartedStatus[Started])="Started","Yes",IF(_xlfn.XLOOKUP($C2839,tbl_StartedStatus[Bold ID],tbl_StartedStatus[Started])="No Show","No Show","")),""))</f>
        <v/>
      </c>
    </row>
    <row r="2840" spans="1:8" ht="15" customHeight="1" thickBot="1">
      <c r="A2840" s="38" t="str">
        <f>IF($C2840="","",IFERROR(_xlfn.XLOOKUP($C2840,'1.PrepList'!$I$2:$I$1500,'1.PrepList'!$G$2:$G$1500,"")&amp;"",""))</f>
        <v/>
      </c>
      <c r="B2840" s="638" t="str">
        <f>IF($C2840="","",IFERROR(_xlfn.XLOOKUP($C2840,'1.PrepList'!$I$2:$I$1500,'1.PrepList'!$H$2:$H$1500,"")&amp;"",""))</f>
        <v/>
      </c>
      <c r="D2840" s="638" t="str">
        <f>IF($C2840="","",IFERROR(_xlfn.XLOOKUP($C2840,'1.PrepList'!$I$2:$I$1500,'1.PrepList'!$J$2:$J$1500,"")&amp;"",""))</f>
        <v/>
      </c>
      <c r="E2840" s="638" t="str">
        <f>IF($C2840="","",IFERROR(_xlfn.XLOOKUP($C2840,'1.PrepList'!$I$2:$I$1500,'1.PrepList'!$N$2:$N$1500,"")&amp;"",""))</f>
        <v/>
      </c>
      <c r="F2840" s="638" t="str">
        <f>IF($C2840="","",IFERROR(_xlfn.XLOOKUP($C2840,'1.PrepList'!$I$2:$I$1500,'1.PrepList'!$K$2:$K$1500,"")&amp;"",""))</f>
        <v/>
      </c>
      <c r="H2840" s="644" t="str">
        <f>IF($C2840="","",IFERROR(IF(_xlfn.XLOOKUP($C2840,tbl_StartedStatus[Bold ID],tbl_StartedStatus[Started])="Started","Yes",IF(_xlfn.XLOOKUP($C2840,tbl_StartedStatus[Bold ID],tbl_StartedStatus[Started])="No Show","No Show","")),""))</f>
        <v/>
      </c>
    </row>
    <row r="2841" spans="1:8" ht="15" customHeight="1" thickBot="1">
      <c r="A2841" s="38" t="str">
        <f>IF($C2841="","",IFERROR(_xlfn.XLOOKUP($C2841,'1.PrepList'!$I$2:$I$1500,'1.PrepList'!$G$2:$G$1500,"")&amp;"",""))</f>
        <v/>
      </c>
      <c r="B2841" s="638" t="str">
        <f>IF($C2841="","",IFERROR(_xlfn.XLOOKUP($C2841,'1.PrepList'!$I$2:$I$1500,'1.PrepList'!$H$2:$H$1500,"")&amp;"",""))</f>
        <v/>
      </c>
      <c r="D2841" s="638" t="str">
        <f>IF($C2841="","",IFERROR(_xlfn.XLOOKUP($C2841,'1.PrepList'!$I$2:$I$1500,'1.PrepList'!$J$2:$J$1500,"")&amp;"",""))</f>
        <v/>
      </c>
      <c r="E2841" s="638" t="str">
        <f>IF($C2841="","",IFERROR(_xlfn.XLOOKUP($C2841,'1.PrepList'!$I$2:$I$1500,'1.PrepList'!$N$2:$N$1500,"")&amp;"",""))</f>
        <v/>
      </c>
      <c r="F2841" s="638" t="str">
        <f>IF($C2841="","",IFERROR(_xlfn.XLOOKUP($C2841,'1.PrepList'!$I$2:$I$1500,'1.PrepList'!$K$2:$K$1500,"")&amp;"",""))</f>
        <v/>
      </c>
      <c r="H2841" s="644" t="str">
        <f>IF($C2841="","",IFERROR(IF(_xlfn.XLOOKUP($C2841,tbl_StartedStatus[Bold ID],tbl_StartedStatus[Started])="Started","Yes",IF(_xlfn.XLOOKUP($C2841,tbl_StartedStatus[Bold ID],tbl_StartedStatus[Started])="No Show","No Show","")),""))</f>
        <v/>
      </c>
    </row>
    <row r="2842" spans="1:8" ht="15" customHeight="1" thickBot="1">
      <c r="A2842" s="38" t="str">
        <f>IF($C2842="","",IFERROR(_xlfn.XLOOKUP($C2842,'1.PrepList'!$I$2:$I$1500,'1.PrepList'!$G$2:$G$1500,"")&amp;"",""))</f>
        <v/>
      </c>
      <c r="B2842" s="638" t="str">
        <f>IF($C2842="","",IFERROR(_xlfn.XLOOKUP($C2842,'1.PrepList'!$I$2:$I$1500,'1.PrepList'!$H$2:$H$1500,"")&amp;"",""))</f>
        <v/>
      </c>
      <c r="D2842" s="638" t="str">
        <f>IF($C2842="","",IFERROR(_xlfn.XLOOKUP($C2842,'1.PrepList'!$I$2:$I$1500,'1.PrepList'!$J$2:$J$1500,"")&amp;"",""))</f>
        <v/>
      </c>
      <c r="E2842" s="638" t="str">
        <f>IF($C2842="","",IFERROR(_xlfn.XLOOKUP($C2842,'1.PrepList'!$I$2:$I$1500,'1.PrepList'!$N$2:$N$1500,"")&amp;"",""))</f>
        <v/>
      </c>
      <c r="F2842" s="638" t="str">
        <f>IF($C2842="","",IFERROR(_xlfn.XLOOKUP($C2842,'1.PrepList'!$I$2:$I$1500,'1.PrepList'!$K$2:$K$1500,"")&amp;"",""))</f>
        <v/>
      </c>
      <c r="H2842" s="644" t="str">
        <f>IF($C2842="","",IFERROR(IF(_xlfn.XLOOKUP($C2842,tbl_StartedStatus[Bold ID],tbl_StartedStatus[Started])="Started","Yes",IF(_xlfn.XLOOKUP($C2842,tbl_StartedStatus[Bold ID],tbl_StartedStatus[Started])="No Show","No Show","")),""))</f>
        <v/>
      </c>
    </row>
    <row r="2843" spans="1:8" ht="15" customHeight="1" thickBot="1">
      <c r="A2843" s="38" t="str">
        <f>IF($C2843="","",IFERROR(_xlfn.XLOOKUP($C2843,'1.PrepList'!$I$2:$I$1500,'1.PrepList'!$G$2:$G$1500,"")&amp;"",""))</f>
        <v/>
      </c>
      <c r="B2843" s="638" t="str">
        <f>IF($C2843="","",IFERROR(_xlfn.XLOOKUP($C2843,'1.PrepList'!$I$2:$I$1500,'1.PrepList'!$H$2:$H$1500,"")&amp;"",""))</f>
        <v/>
      </c>
      <c r="D2843" s="638" t="str">
        <f>IF($C2843="","",IFERROR(_xlfn.XLOOKUP($C2843,'1.PrepList'!$I$2:$I$1500,'1.PrepList'!$J$2:$J$1500,"")&amp;"",""))</f>
        <v/>
      </c>
      <c r="E2843" s="638" t="str">
        <f>IF($C2843="","",IFERROR(_xlfn.XLOOKUP($C2843,'1.PrepList'!$I$2:$I$1500,'1.PrepList'!$N$2:$N$1500,"")&amp;"",""))</f>
        <v/>
      </c>
      <c r="F2843" s="638" t="str">
        <f>IF($C2843="","",IFERROR(_xlfn.XLOOKUP($C2843,'1.PrepList'!$I$2:$I$1500,'1.PrepList'!$K$2:$K$1500,"")&amp;"",""))</f>
        <v/>
      </c>
      <c r="H2843" s="644" t="str">
        <f>IF($C2843="","",IFERROR(IF(_xlfn.XLOOKUP($C2843,tbl_StartedStatus[Bold ID],tbl_StartedStatus[Started])="Started","Yes",IF(_xlfn.XLOOKUP($C2843,tbl_StartedStatus[Bold ID],tbl_StartedStatus[Started])="No Show","No Show","")),""))</f>
        <v/>
      </c>
    </row>
    <row r="2844" spans="1:8" ht="15" customHeight="1" thickBot="1">
      <c r="A2844" s="38" t="str">
        <f>IF($C2844="","",IFERROR(_xlfn.XLOOKUP($C2844,'1.PrepList'!$I$2:$I$1500,'1.PrepList'!$G$2:$G$1500,"")&amp;"",""))</f>
        <v/>
      </c>
      <c r="B2844" s="638" t="str">
        <f>IF($C2844="","",IFERROR(_xlfn.XLOOKUP($C2844,'1.PrepList'!$I$2:$I$1500,'1.PrepList'!$H$2:$H$1500,"")&amp;"",""))</f>
        <v/>
      </c>
      <c r="D2844" s="638" t="str">
        <f>IF($C2844="","",IFERROR(_xlfn.XLOOKUP($C2844,'1.PrepList'!$I$2:$I$1500,'1.PrepList'!$J$2:$J$1500,"")&amp;"",""))</f>
        <v/>
      </c>
      <c r="E2844" s="638" t="str">
        <f>IF($C2844="","",IFERROR(_xlfn.XLOOKUP($C2844,'1.PrepList'!$I$2:$I$1500,'1.PrepList'!$N$2:$N$1500,"")&amp;"",""))</f>
        <v/>
      </c>
      <c r="F2844" s="638" t="str">
        <f>IF($C2844="","",IFERROR(_xlfn.XLOOKUP($C2844,'1.PrepList'!$I$2:$I$1500,'1.PrepList'!$K$2:$K$1500,"")&amp;"",""))</f>
        <v/>
      </c>
      <c r="H2844" s="644" t="str">
        <f>IF($C2844="","",IFERROR(IF(_xlfn.XLOOKUP($C2844,tbl_StartedStatus[Bold ID],tbl_StartedStatus[Started])="Started","Yes",IF(_xlfn.XLOOKUP($C2844,tbl_StartedStatus[Bold ID],tbl_StartedStatus[Started])="No Show","No Show","")),""))</f>
        <v/>
      </c>
    </row>
    <row r="2845" spans="1:8" ht="15" customHeight="1" thickBot="1">
      <c r="A2845" s="38" t="str">
        <f>IF($C2845="","",IFERROR(_xlfn.XLOOKUP($C2845,'1.PrepList'!$I$2:$I$1500,'1.PrepList'!$G$2:$G$1500,"")&amp;"",""))</f>
        <v/>
      </c>
      <c r="B2845" s="638" t="str">
        <f>IF($C2845="","",IFERROR(_xlfn.XLOOKUP($C2845,'1.PrepList'!$I$2:$I$1500,'1.PrepList'!$H$2:$H$1500,"")&amp;"",""))</f>
        <v/>
      </c>
      <c r="D2845" s="638" t="str">
        <f>IF($C2845="","",IFERROR(_xlfn.XLOOKUP($C2845,'1.PrepList'!$I$2:$I$1500,'1.PrepList'!$J$2:$J$1500,"")&amp;"",""))</f>
        <v/>
      </c>
      <c r="E2845" s="638" t="str">
        <f>IF($C2845="","",IFERROR(_xlfn.XLOOKUP($C2845,'1.PrepList'!$I$2:$I$1500,'1.PrepList'!$N$2:$N$1500,"")&amp;"",""))</f>
        <v/>
      </c>
      <c r="F2845" s="638" t="str">
        <f>IF($C2845="","",IFERROR(_xlfn.XLOOKUP($C2845,'1.PrepList'!$I$2:$I$1500,'1.PrepList'!$K$2:$K$1500,"")&amp;"",""))</f>
        <v/>
      </c>
      <c r="H2845" s="644" t="str">
        <f>IF($C2845="","",IFERROR(IF(_xlfn.XLOOKUP($C2845,tbl_StartedStatus[Bold ID],tbl_StartedStatus[Started])="Started","Yes",IF(_xlfn.XLOOKUP($C2845,tbl_StartedStatus[Bold ID],tbl_StartedStatus[Started])="No Show","No Show","")),""))</f>
        <v/>
      </c>
    </row>
    <row r="2846" spans="1:8" ht="15" customHeight="1" thickBot="1">
      <c r="A2846" s="38" t="str">
        <f>IF($C2846="","",IFERROR(_xlfn.XLOOKUP($C2846,'1.PrepList'!$I$2:$I$1500,'1.PrepList'!$G$2:$G$1500,"")&amp;"",""))</f>
        <v/>
      </c>
      <c r="B2846" s="638" t="str">
        <f>IF($C2846="","",IFERROR(_xlfn.XLOOKUP($C2846,'1.PrepList'!$I$2:$I$1500,'1.PrepList'!$H$2:$H$1500,"")&amp;"",""))</f>
        <v/>
      </c>
      <c r="D2846" s="638" t="str">
        <f>IF($C2846="","",IFERROR(_xlfn.XLOOKUP($C2846,'1.PrepList'!$I$2:$I$1500,'1.PrepList'!$J$2:$J$1500,"")&amp;"",""))</f>
        <v/>
      </c>
      <c r="E2846" s="638" t="str">
        <f>IF($C2846="","",IFERROR(_xlfn.XLOOKUP($C2846,'1.PrepList'!$I$2:$I$1500,'1.PrepList'!$N$2:$N$1500,"")&amp;"",""))</f>
        <v/>
      </c>
      <c r="F2846" s="638" t="str">
        <f>IF($C2846="","",IFERROR(_xlfn.XLOOKUP($C2846,'1.PrepList'!$I$2:$I$1500,'1.PrepList'!$K$2:$K$1500,"")&amp;"",""))</f>
        <v/>
      </c>
      <c r="H2846" s="644" t="str">
        <f>IF($C2846="","",IFERROR(IF(_xlfn.XLOOKUP($C2846,tbl_StartedStatus[Bold ID],tbl_StartedStatus[Started])="Started","Yes",IF(_xlfn.XLOOKUP($C2846,tbl_StartedStatus[Bold ID],tbl_StartedStatus[Started])="No Show","No Show","")),""))</f>
        <v/>
      </c>
    </row>
    <row r="2847" spans="1:8" ht="15" customHeight="1" thickBot="1">
      <c r="A2847" s="38" t="str">
        <f>IF($C2847="","",IFERROR(_xlfn.XLOOKUP($C2847,'1.PrepList'!$I$2:$I$1500,'1.PrepList'!$G$2:$G$1500,"")&amp;"",""))</f>
        <v/>
      </c>
      <c r="B2847" s="638" t="str">
        <f>IF($C2847="","",IFERROR(_xlfn.XLOOKUP($C2847,'1.PrepList'!$I$2:$I$1500,'1.PrepList'!$H$2:$H$1500,"")&amp;"",""))</f>
        <v/>
      </c>
      <c r="D2847" s="638" t="str">
        <f>IF($C2847="","",IFERROR(_xlfn.XLOOKUP($C2847,'1.PrepList'!$I$2:$I$1500,'1.PrepList'!$J$2:$J$1500,"")&amp;"",""))</f>
        <v/>
      </c>
      <c r="E2847" s="638" t="str">
        <f>IF($C2847="","",IFERROR(_xlfn.XLOOKUP($C2847,'1.PrepList'!$I$2:$I$1500,'1.PrepList'!$N$2:$N$1500,"")&amp;"",""))</f>
        <v/>
      </c>
      <c r="F2847" s="638" t="str">
        <f>IF($C2847="","",IFERROR(_xlfn.XLOOKUP($C2847,'1.PrepList'!$I$2:$I$1500,'1.PrepList'!$K$2:$K$1500,"")&amp;"",""))</f>
        <v/>
      </c>
      <c r="H2847" s="644" t="str">
        <f>IF($C2847="","",IFERROR(IF(_xlfn.XLOOKUP($C2847,tbl_StartedStatus[Bold ID],tbl_StartedStatus[Started])="Started","Yes",IF(_xlfn.XLOOKUP($C2847,tbl_StartedStatus[Bold ID],tbl_StartedStatus[Started])="No Show","No Show","")),""))</f>
        <v/>
      </c>
    </row>
    <row r="2848" spans="1:8" ht="15" customHeight="1" thickBot="1">
      <c r="A2848" s="38" t="str">
        <f>IF($C2848="","",IFERROR(_xlfn.XLOOKUP($C2848,'1.PrepList'!$I$2:$I$1500,'1.PrepList'!$G$2:$G$1500,"")&amp;"",""))</f>
        <v/>
      </c>
      <c r="B2848" s="638" t="str">
        <f>IF($C2848="","",IFERROR(_xlfn.XLOOKUP($C2848,'1.PrepList'!$I$2:$I$1500,'1.PrepList'!$H$2:$H$1500,"")&amp;"",""))</f>
        <v/>
      </c>
      <c r="D2848" s="638" t="str">
        <f>IF($C2848="","",IFERROR(_xlfn.XLOOKUP($C2848,'1.PrepList'!$I$2:$I$1500,'1.PrepList'!$J$2:$J$1500,"")&amp;"",""))</f>
        <v/>
      </c>
      <c r="E2848" s="638" t="str">
        <f>IF($C2848="","",IFERROR(_xlfn.XLOOKUP($C2848,'1.PrepList'!$I$2:$I$1500,'1.PrepList'!$N$2:$N$1500,"")&amp;"",""))</f>
        <v/>
      </c>
      <c r="F2848" s="638" t="str">
        <f>IF($C2848="","",IFERROR(_xlfn.XLOOKUP($C2848,'1.PrepList'!$I$2:$I$1500,'1.PrepList'!$K$2:$K$1500,"")&amp;"",""))</f>
        <v/>
      </c>
      <c r="H2848" s="644" t="str">
        <f>IF($C2848="","",IFERROR(IF(_xlfn.XLOOKUP($C2848,tbl_StartedStatus[Bold ID],tbl_StartedStatus[Started])="Started","Yes",IF(_xlfn.XLOOKUP($C2848,tbl_StartedStatus[Bold ID],tbl_StartedStatus[Started])="No Show","No Show","")),""))</f>
        <v/>
      </c>
    </row>
    <row r="2849" spans="1:8" ht="15" customHeight="1" thickBot="1">
      <c r="A2849" s="38" t="str">
        <f>IF($C2849="","",IFERROR(_xlfn.XLOOKUP($C2849,'1.PrepList'!$I$2:$I$1500,'1.PrepList'!$G$2:$G$1500,"")&amp;"",""))</f>
        <v/>
      </c>
      <c r="B2849" s="638" t="str">
        <f>IF($C2849="","",IFERROR(_xlfn.XLOOKUP($C2849,'1.PrepList'!$I$2:$I$1500,'1.PrepList'!$H$2:$H$1500,"")&amp;"",""))</f>
        <v/>
      </c>
      <c r="D2849" s="638" t="str">
        <f>IF($C2849="","",IFERROR(_xlfn.XLOOKUP($C2849,'1.PrepList'!$I$2:$I$1500,'1.PrepList'!$J$2:$J$1500,"")&amp;"",""))</f>
        <v/>
      </c>
      <c r="E2849" s="638" t="str">
        <f>IF($C2849="","",IFERROR(_xlfn.XLOOKUP($C2849,'1.PrepList'!$I$2:$I$1500,'1.PrepList'!$N$2:$N$1500,"")&amp;"",""))</f>
        <v/>
      </c>
      <c r="F2849" s="638" t="str">
        <f>IF($C2849="","",IFERROR(_xlfn.XLOOKUP($C2849,'1.PrepList'!$I$2:$I$1500,'1.PrepList'!$K$2:$K$1500,"")&amp;"",""))</f>
        <v/>
      </c>
      <c r="H2849" s="644" t="str">
        <f>IF($C2849="","",IFERROR(IF(_xlfn.XLOOKUP($C2849,tbl_StartedStatus[Bold ID],tbl_StartedStatus[Started])="Started","Yes",IF(_xlfn.XLOOKUP($C2849,tbl_StartedStatus[Bold ID],tbl_StartedStatus[Started])="No Show","No Show","")),""))</f>
        <v/>
      </c>
    </row>
    <row r="2850" spans="1:8" ht="15" customHeight="1" thickBot="1">
      <c r="A2850" s="38" t="str">
        <f>IF($C2850="","",IFERROR(_xlfn.XLOOKUP($C2850,'1.PrepList'!$I$2:$I$1500,'1.PrepList'!$G$2:$G$1500,"")&amp;"",""))</f>
        <v/>
      </c>
      <c r="B2850" s="638" t="str">
        <f>IF($C2850="","",IFERROR(_xlfn.XLOOKUP($C2850,'1.PrepList'!$I$2:$I$1500,'1.PrepList'!$H$2:$H$1500,"")&amp;"",""))</f>
        <v/>
      </c>
      <c r="D2850" s="638" t="str">
        <f>IF($C2850="","",IFERROR(_xlfn.XLOOKUP($C2850,'1.PrepList'!$I$2:$I$1500,'1.PrepList'!$J$2:$J$1500,"")&amp;"",""))</f>
        <v/>
      </c>
      <c r="E2850" s="638" t="str">
        <f>IF($C2850="","",IFERROR(_xlfn.XLOOKUP($C2850,'1.PrepList'!$I$2:$I$1500,'1.PrepList'!$N$2:$N$1500,"")&amp;"",""))</f>
        <v/>
      </c>
      <c r="F2850" s="638" t="str">
        <f>IF($C2850="","",IFERROR(_xlfn.XLOOKUP($C2850,'1.PrepList'!$I$2:$I$1500,'1.PrepList'!$K$2:$K$1500,"")&amp;"",""))</f>
        <v/>
      </c>
      <c r="H2850" s="644" t="str">
        <f>IF($C2850="","",IFERROR(IF(_xlfn.XLOOKUP($C2850,tbl_StartedStatus[Bold ID],tbl_StartedStatus[Started])="Started","Yes",IF(_xlfn.XLOOKUP($C2850,tbl_StartedStatus[Bold ID],tbl_StartedStatus[Started])="No Show","No Show","")),""))</f>
        <v/>
      </c>
    </row>
    <row r="2851" spans="1:8" ht="15" customHeight="1" thickBot="1">
      <c r="A2851" s="38" t="str">
        <f>IF($C2851="","",IFERROR(_xlfn.XLOOKUP($C2851,'1.PrepList'!$I$2:$I$1500,'1.PrepList'!$G$2:$G$1500,"")&amp;"",""))</f>
        <v/>
      </c>
      <c r="B2851" s="638" t="str">
        <f>IF($C2851="","",IFERROR(_xlfn.XLOOKUP($C2851,'1.PrepList'!$I$2:$I$1500,'1.PrepList'!$H$2:$H$1500,"")&amp;"",""))</f>
        <v/>
      </c>
      <c r="D2851" s="638" t="str">
        <f>IF($C2851="","",IFERROR(_xlfn.XLOOKUP($C2851,'1.PrepList'!$I$2:$I$1500,'1.PrepList'!$J$2:$J$1500,"")&amp;"",""))</f>
        <v/>
      </c>
      <c r="E2851" s="638" t="str">
        <f>IF($C2851="","",IFERROR(_xlfn.XLOOKUP($C2851,'1.PrepList'!$I$2:$I$1500,'1.PrepList'!$N$2:$N$1500,"")&amp;"",""))</f>
        <v/>
      </c>
      <c r="F2851" s="638" t="str">
        <f>IF($C2851="","",IFERROR(_xlfn.XLOOKUP($C2851,'1.PrepList'!$I$2:$I$1500,'1.PrepList'!$K$2:$K$1500,"")&amp;"",""))</f>
        <v/>
      </c>
      <c r="H2851" s="644" t="str">
        <f>IF($C2851="","",IFERROR(IF(_xlfn.XLOOKUP($C2851,tbl_StartedStatus[Bold ID],tbl_StartedStatus[Started])="Started","Yes",IF(_xlfn.XLOOKUP($C2851,tbl_StartedStatus[Bold ID],tbl_StartedStatus[Started])="No Show","No Show","")),""))</f>
        <v/>
      </c>
    </row>
    <row r="2852" spans="1:8" ht="15" customHeight="1" thickBot="1">
      <c r="A2852" s="38" t="str">
        <f>IF($C2852="","",IFERROR(_xlfn.XLOOKUP($C2852,'1.PrepList'!$I$2:$I$1500,'1.PrepList'!$G$2:$G$1500,"")&amp;"",""))</f>
        <v/>
      </c>
      <c r="B2852" s="638" t="str">
        <f>IF($C2852="","",IFERROR(_xlfn.XLOOKUP($C2852,'1.PrepList'!$I$2:$I$1500,'1.PrepList'!$H$2:$H$1500,"")&amp;"",""))</f>
        <v/>
      </c>
      <c r="D2852" s="638" t="str">
        <f>IF($C2852="","",IFERROR(_xlfn.XLOOKUP($C2852,'1.PrepList'!$I$2:$I$1500,'1.PrepList'!$J$2:$J$1500,"")&amp;"",""))</f>
        <v/>
      </c>
      <c r="E2852" s="638" t="str">
        <f>IF($C2852="","",IFERROR(_xlfn.XLOOKUP($C2852,'1.PrepList'!$I$2:$I$1500,'1.PrepList'!$N$2:$N$1500,"")&amp;"",""))</f>
        <v/>
      </c>
      <c r="F2852" s="638" t="str">
        <f>IF($C2852="","",IFERROR(_xlfn.XLOOKUP($C2852,'1.PrepList'!$I$2:$I$1500,'1.PrepList'!$K$2:$K$1500,"")&amp;"",""))</f>
        <v/>
      </c>
      <c r="H2852" s="644" t="str">
        <f>IF($C2852="","",IFERROR(IF(_xlfn.XLOOKUP($C2852,tbl_StartedStatus[Bold ID],tbl_StartedStatus[Started])="Started","Yes",IF(_xlfn.XLOOKUP($C2852,tbl_StartedStatus[Bold ID],tbl_StartedStatus[Started])="No Show","No Show","")),""))</f>
        <v/>
      </c>
    </row>
    <row r="2853" spans="1:8" ht="15" customHeight="1" thickBot="1">
      <c r="A2853" s="38" t="str">
        <f>IF($C2853="","",IFERROR(_xlfn.XLOOKUP($C2853,'1.PrepList'!$I$2:$I$1500,'1.PrepList'!$G$2:$G$1500,"")&amp;"",""))</f>
        <v/>
      </c>
      <c r="B2853" s="638" t="str">
        <f>IF($C2853="","",IFERROR(_xlfn.XLOOKUP($C2853,'1.PrepList'!$I$2:$I$1500,'1.PrepList'!$H$2:$H$1500,"")&amp;"",""))</f>
        <v/>
      </c>
      <c r="D2853" s="638" t="str">
        <f>IF($C2853="","",IFERROR(_xlfn.XLOOKUP($C2853,'1.PrepList'!$I$2:$I$1500,'1.PrepList'!$J$2:$J$1500,"")&amp;"",""))</f>
        <v/>
      </c>
      <c r="E2853" s="638" t="str">
        <f>IF($C2853="","",IFERROR(_xlfn.XLOOKUP($C2853,'1.PrepList'!$I$2:$I$1500,'1.PrepList'!$N$2:$N$1500,"")&amp;"",""))</f>
        <v/>
      </c>
      <c r="F2853" s="638" t="str">
        <f>IF($C2853="","",IFERROR(_xlfn.XLOOKUP($C2853,'1.PrepList'!$I$2:$I$1500,'1.PrepList'!$K$2:$K$1500,"")&amp;"",""))</f>
        <v/>
      </c>
      <c r="H2853" s="644" t="str">
        <f>IF($C2853="","",IFERROR(IF(_xlfn.XLOOKUP($C2853,tbl_StartedStatus[Bold ID],tbl_StartedStatus[Started])="Started","Yes",IF(_xlfn.XLOOKUP($C2853,tbl_StartedStatus[Bold ID],tbl_StartedStatus[Started])="No Show","No Show","")),""))</f>
        <v/>
      </c>
    </row>
    <row r="2854" spans="1:8" ht="15" customHeight="1" thickBot="1">
      <c r="A2854" s="38" t="str">
        <f>IF($C2854="","",IFERROR(_xlfn.XLOOKUP($C2854,'1.PrepList'!$I$2:$I$1500,'1.PrepList'!$G$2:$G$1500,"")&amp;"",""))</f>
        <v/>
      </c>
      <c r="B2854" s="638" t="str">
        <f>IF($C2854="","",IFERROR(_xlfn.XLOOKUP($C2854,'1.PrepList'!$I$2:$I$1500,'1.PrepList'!$H$2:$H$1500,"")&amp;"",""))</f>
        <v/>
      </c>
      <c r="D2854" s="638" t="str">
        <f>IF($C2854="","",IFERROR(_xlfn.XLOOKUP($C2854,'1.PrepList'!$I$2:$I$1500,'1.PrepList'!$J$2:$J$1500,"")&amp;"",""))</f>
        <v/>
      </c>
      <c r="E2854" s="638" t="str">
        <f>IF($C2854="","",IFERROR(_xlfn.XLOOKUP($C2854,'1.PrepList'!$I$2:$I$1500,'1.PrepList'!$N$2:$N$1500,"")&amp;"",""))</f>
        <v/>
      </c>
      <c r="F2854" s="638" t="str">
        <f>IF($C2854="","",IFERROR(_xlfn.XLOOKUP($C2854,'1.PrepList'!$I$2:$I$1500,'1.PrepList'!$K$2:$K$1500,"")&amp;"",""))</f>
        <v/>
      </c>
      <c r="H2854" s="644" t="str">
        <f>IF($C2854="","",IFERROR(IF(_xlfn.XLOOKUP($C2854,tbl_StartedStatus[Bold ID],tbl_StartedStatus[Started])="Started","Yes",IF(_xlfn.XLOOKUP($C2854,tbl_StartedStatus[Bold ID],tbl_StartedStatus[Started])="No Show","No Show","")),""))</f>
        <v/>
      </c>
    </row>
    <row r="2855" spans="1:8" ht="15" customHeight="1" thickBot="1">
      <c r="A2855" s="38" t="str">
        <f>IF($C2855="","",IFERROR(_xlfn.XLOOKUP($C2855,'1.PrepList'!$I$2:$I$1500,'1.PrepList'!$G$2:$G$1500,"")&amp;"",""))</f>
        <v/>
      </c>
      <c r="B2855" s="638" t="str">
        <f>IF($C2855="","",IFERROR(_xlfn.XLOOKUP($C2855,'1.PrepList'!$I$2:$I$1500,'1.PrepList'!$H$2:$H$1500,"")&amp;"",""))</f>
        <v/>
      </c>
      <c r="D2855" s="638" t="str">
        <f>IF($C2855="","",IFERROR(_xlfn.XLOOKUP($C2855,'1.PrepList'!$I$2:$I$1500,'1.PrepList'!$J$2:$J$1500,"")&amp;"",""))</f>
        <v/>
      </c>
      <c r="E2855" s="638" t="str">
        <f>IF($C2855="","",IFERROR(_xlfn.XLOOKUP($C2855,'1.PrepList'!$I$2:$I$1500,'1.PrepList'!$N$2:$N$1500,"")&amp;"",""))</f>
        <v/>
      </c>
      <c r="F2855" s="638" t="str">
        <f>IF($C2855="","",IFERROR(_xlfn.XLOOKUP($C2855,'1.PrepList'!$I$2:$I$1500,'1.PrepList'!$K$2:$K$1500,"")&amp;"",""))</f>
        <v/>
      </c>
      <c r="H2855" s="644" t="str">
        <f>IF($C2855="","",IFERROR(IF(_xlfn.XLOOKUP($C2855,tbl_StartedStatus[Bold ID],tbl_StartedStatus[Started])="Started","Yes",IF(_xlfn.XLOOKUP($C2855,tbl_StartedStatus[Bold ID],tbl_StartedStatus[Started])="No Show","No Show","")),""))</f>
        <v/>
      </c>
    </row>
    <row r="2856" spans="1:8" ht="15" customHeight="1" thickBot="1">
      <c r="A2856" s="38" t="str">
        <f>IF($C2856="","",IFERROR(_xlfn.XLOOKUP($C2856,'1.PrepList'!$I$2:$I$1500,'1.PrepList'!$G$2:$G$1500,"")&amp;"",""))</f>
        <v/>
      </c>
      <c r="B2856" s="638" t="str">
        <f>IF($C2856="","",IFERROR(_xlfn.XLOOKUP($C2856,'1.PrepList'!$I$2:$I$1500,'1.PrepList'!$H$2:$H$1500,"")&amp;"",""))</f>
        <v/>
      </c>
      <c r="D2856" s="638" t="str">
        <f>IF($C2856="","",IFERROR(_xlfn.XLOOKUP($C2856,'1.PrepList'!$I$2:$I$1500,'1.PrepList'!$J$2:$J$1500,"")&amp;"",""))</f>
        <v/>
      </c>
      <c r="E2856" s="638" t="str">
        <f>IF($C2856="","",IFERROR(_xlfn.XLOOKUP($C2856,'1.PrepList'!$I$2:$I$1500,'1.PrepList'!$N$2:$N$1500,"")&amp;"",""))</f>
        <v/>
      </c>
      <c r="F2856" s="638" t="str">
        <f>IF($C2856="","",IFERROR(_xlfn.XLOOKUP($C2856,'1.PrepList'!$I$2:$I$1500,'1.PrepList'!$K$2:$K$1500,"")&amp;"",""))</f>
        <v/>
      </c>
      <c r="H2856" s="644" t="str">
        <f>IF($C2856="","",IFERROR(IF(_xlfn.XLOOKUP($C2856,tbl_StartedStatus[Bold ID],tbl_StartedStatus[Started])="Started","Yes",IF(_xlfn.XLOOKUP($C2856,tbl_StartedStatus[Bold ID],tbl_StartedStatus[Started])="No Show","No Show","")),""))</f>
        <v/>
      </c>
    </row>
    <row r="2857" spans="1:8" ht="15" customHeight="1" thickBot="1">
      <c r="A2857" s="38" t="str">
        <f>IF($C2857="","",IFERROR(_xlfn.XLOOKUP($C2857,'1.PrepList'!$I$2:$I$1500,'1.PrepList'!$G$2:$G$1500,"")&amp;"",""))</f>
        <v/>
      </c>
      <c r="B2857" s="638" t="str">
        <f>IF($C2857="","",IFERROR(_xlfn.XLOOKUP($C2857,'1.PrepList'!$I$2:$I$1500,'1.PrepList'!$H$2:$H$1500,"")&amp;"",""))</f>
        <v/>
      </c>
      <c r="D2857" s="638" t="str">
        <f>IF($C2857="","",IFERROR(_xlfn.XLOOKUP($C2857,'1.PrepList'!$I$2:$I$1500,'1.PrepList'!$J$2:$J$1500,"")&amp;"",""))</f>
        <v/>
      </c>
      <c r="E2857" s="638" t="str">
        <f>IF($C2857="","",IFERROR(_xlfn.XLOOKUP($C2857,'1.PrepList'!$I$2:$I$1500,'1.PrepList'!$N$2:$N$1500,"")&amp;"",""))</f>
        <v/>
      </c>
      <c r="F2857" s="638" t="str">
        <f>IF($C2857="","",IFERROR(_xlfn.XLOOKUP($C2857,'1.PrepList'!$I$2:$I$1500,'1.PrepList'!$K$2:$K$1500,"")&amp;"",""))</f>
        <v/>
      </c>
      <c r="H2857" s="644" t="str">
        <f>IF($C2857="","",IFERROR(IF(_xlfn.XLOOKUP($C2857,tbl_StartedStatus[Bold ID],tbl_StartedStatus[Started])="Started","Yes",IF(_xlfn.XLOOKUP($C2857,tbl_StartedStatus[Bold ID],tbl_StartedStatus[Started])="No Show","No Show","")),""))</f>
        <v/>
      </c>
    </row>
    <row r="2858" spans="1:8" ht="15" customHeight="1" thickBot="1">
      <c r="A2858" s="38" t="str">
        <f>IF($C2858="","",IFERROR(_xlfn.XLOOKUP($C2858,'1.PrepList'!$I$2:$I$1500,'1.PrepList'!$G$2:$G$1500,"")&amp;"",""))</f>
        <v/>
      </c>
      <c r="B2858" s="638" t="str">
        <f>IF($C2858="","",IFERROR(_xlfn.XLOOKUP($C2858,'1.PrepList'!$I$2:$I$1500,'1.PrepList'!$H$2:$H$1500,"")&amp;"",""))</f>
        <v/>
      </c>
      <c r="D2858" s="638" t="str">
        <f>IF($C2858="","",IFERROR(_xlfn.XLOOKUP($C2858,'1.PrepList'!$I$2:$I$1500,'1.PrepList'!$J$2:$J$1500,"")&amp;"",""))</f>
        <v/>
      </c>
      <c r="E2858" s="638" t="str">
        <f>IF($C2858="","",IFERROR(_xlfn.XLOOKUP($C2858,'1.PrepList'!$I$2:$I$1500,'1.PrepList'!$N$2:$N$1500,"")&amp;"",""))</f>
        <v/>
      </c>
      <c r="F2858" s="638" t="str">
        <f>IF($C2858="","",IFERROR(_xlfn.XLOOKUP($C2858,'1.PrepList'!$I$2:$I$1500,'1.PrepList'!$K$2:$K$1500,"")&amp;"",""))</f>
        <v/>
      </c>
      <c r="H2858" s="644" t="str">
        <f>IF($C2858="","",IFERROR(IF(_xlfn.XLOOKUP($C2858,tbl_StartedStatus[Bold ID],tbl_StartedStatus[Started])="Started","Yes",IF(_xlfn.XLOOKUP($C2858,tbl_StartedStatus[Bold ID],tbl_StartedStatus[Started])="No Show","No Show","")),""))</f>
        <v/>
      </c>
    </row>
    <row r="2859" spans="1:8" ht="15" customHeight="1" thickBot="1">
      <c r="A2859" s="38" t="str">
        <f>IF($C2859="","",IFERROR(_xlfn.XLOOKUP($C2859,'1.PrepList'!$I$2:$I$1500,'1.PrepList'!$G$2:$G$1500,"")&amp;"",""))</f>
        <v/>
      </c>
      <c r="B2859" s="638" t="str">
        <f>IF($C2859="","",IFERROR(_xlfn.XLOOKUP($C2859,'1.PrepList'!$I$2:$I$1500,'1.PrepList'!$H$2:$H$1500,"")&amp;"",""))</f>
        <v/>
      </c>
      <c r="D2859" s="638" t="str">
        <f>IF($C2859="","",IFERROR(_xlfn.XLOOKUP($C2859,'1.PrepList'!$I$2:$I$1500,'1.PrepList'!$J$2:$J$1500,"")&amp;"",""))</f>
        <v/>
      </c>
      <c r="E2859" s="638" t="str">
        <f>IF($C2859="","",IFERROR(_xlfn.XLOOKUP($C2859,'1.PrepList'!$I$2:$I$1500,'1.PrepList'!$N$2:$N$1500,"")&amp;"",""))</f>
        <v/>
      </c>
      <c r="F2859" s="638" t="str">
        <f>IF($C2859="","",IFERROR(_xlfn.XLOOKUP($C2859,'1.PrepList'!$I$2:$I$1500,'1.PrepList'!$K$2:$K$1500,"")&amp;"",""))</f>
        <v/>
      </c>
      <c r="H2859" s="644" t="str">
        <f>IF($C2859="","",IFERROR(IF(_xlfn.XLOOKUP($C2859,tbl_StartedStatus[Bold ID],tbl_StartedStatus[Started])="Started","Yes",IF(_xlfn.XLOOKUP($C2859,tbl_StartedStatus[Bold ID],tbl_StartedStatus[Started])="No Show","No Show","")),""))</f>
        <v/>
      </c>
    </row>
    <row r="2860" spans="1:8" ht="15" customHeight="1" thickBot="1">
      <c r="A2860" s="38" t="str">
        <f>IF($C2860="","",IFERROR(_xlfn.XLOOKUP($C2860,'1.PrepList'!$I$2:$I$1500,'1.PrepList'!$G$2:$G$1500,"")&amp;"",""))</f>
        <v/>
      </c>
      <c r="B2860" s="638" t="str">
        <f>IF($C2860="","",IFERROR(_xlfn.XLOOKUP($C2860,'1.PrepList'!$I$2:$I$1500,'1.PrepList'!$H$2:$H$1500,"")&amp;"",""))</f>
        <v/>
      </c>
      <c r="D2860" s="638" t="str">
        <f>IF($C2860="","",IFERROR(_xlfn.XLOOKUP($C2860,'1.PrepList'!$I$2:$I$1500,'1.PrepList'!$J$2:$J$1500,"")&amp;"",""))</f>
        <v/>
      </c>
      <c r="E2860" s="638" t="str">
        <f>IF($C2860="","",IFERROR(_xlfn.XLOOKUP($C2860,'1.PrepList'!$I$2:$I$1500,'1.PrepList'!$N$2:$N$1500,"")&amp;"",""))</f>
        <v/>
      </c>
      <c r="F2860" s="638" t="str">
        <f>IF($C2860="","",IFERROR(_xlfn.XLOOKUP($C2860,'1.PrepList'!$I$2:$I$1500,'1.PrepList'!$K$2:$K$1500,"")&amp;"",""))</f>
        <v/>
      </c>
      <c r="H2860" s="644" t="str">
        <f>IF($C2860="","",IFERROR(IF(_xlfn.XLOOKUP($C2860,tbl_StartedStatus[Bold ID],tbl_StartedStatus[Started])="Started","Yes",IF(_xlfn.XLOOKUP($C2860,tbl_StartedStatus[Bold ID],tbl_StartedStatus[Started])="No Show","No Show","")),""))</f>
        <v/>
      </c>
    </row>
    <row r="2861" spans="1:8" ht="15" customHeight="1" thickBot="1">
      <c r="A2861" s="38" t="str">
        <f>IF($C2861="","",IFERROR(_xlfn.XLOOKUP($C2861,'1.PrepList'!$I$2:$I$1500,'1.PrepList'!$G$2:$G$1500,"")&amp;"",""))</f>
        <v/>
      </c>
      <c r="B2861" s="638" t="str">
        <f>IF($C2861="","",IFERROR(_xlfn.XLOOKUP($C2861,'1.PrepList'!$I$2:$I$1500,'1.PrepList'!$H$2:$H$1500,"")&amp;"",""))</f>
        <v/>
      </c>
      <c r="D2861" s="638" t="str">
        <f>IF($C2861="","",IFERROR(_xlfn.XLOOKUP($C2861,'1.PrepList'!$I$2:$I$1500,'1.PrepList'!$J$2:$J$1500,"")&amp;"",""))</f>
        <v/>
      </c>
      <c r="E2861" s="638" t="str">
        <f>IF($C2861="","",IFERROR(_xlfn.XLOOKUP($C2861,'1.PrepList'!$I$2:$I$1500,'1.PrepList'!$N$2:$N$1500,"")&amp;"",""))</f>
        <v/>
      </c>
      <c r="F2861" s="638" t="str">
        <f>IF($C2861="","",IFERROR(_xlfn.XLOOKUP($C2861,'1.PrepList'!$I$2:$I$1500,'1.PrepList'!$K$2:$K$1500,"")&amp;"",""))</f>
        <v/>
      </c>
      <c r="H2861" s="644" t="str">
        <f>IF($C2861="","",IFERROR(IF(_xlfn.XLOOKUP($C2861,tbl_StartedStatus[Bold ID],tbl_StartedStatus[Started])="Started","Yes",IF(_xlfn.XLOOKUP($C2861,tbl_StartedStatus[Bold ID],tbl_StartedStatus[Started])="No Show","No Show","")),""))</f>
        <v/>
      </c>
    </row>
    <row r="2862" spans="1:8" ht="15" customHeight="1" thickBot="1">
      <c r="A2862" s="38" t="str">
        <f>IF($C2862="","",IFERROR(_xlfn.XLOOKUP($C2862,'1.PrepList'!$I$2:$I$1500,'1.PrepList'!$G$2:$G$1500,"")&amp;"",""))</f>
        <v/>
      </c>
      <c r="B2862" s="638" t="str">
        <f>IF($C2862="","",IFERROR(_xlfn.XLOOKUP($C2862,'1.PrepList'!$I$2:$I$1500,'1.PrepList'!$H$2:$H$1500,"")&amp;"",""))</f>
        <v/>
      </c>
      <c r="D2862" s="638" t="str">
        <f>IF($C2862="","",IFERROR(_xlfn.XLOOKUP($C2862,'1.PrepList'!$I$2:$I$1500,'1.PrepList'!$J$2:$J$1500,"")&amp;"",""))</f>
        <v/>
      </c>
      <c r="E2862" s="638" t="str">
        <f>IF($C2862="","",IFERROR(_xlfn.XLOOKUP($C2862,'1.PrepList'!$I$2:$I$1500,'1.PrepList'!$N$2:$N$1500,"")&amp;"",""))</f>
        <v/>
      </c>
      <c r="F2862" s="638" t="str">
        <f>IF($C2862="","",IFERROR(_xlfn.XLOOKUP($C2862,'1.PrepList'!$I$2:$I$1500,'1.PrepList'!$K$2:$K$1500,"")&amp;"",""))</f>
        <v/>
      </c>
      <c r="H2862" s="644" t="str">
        <f>IF($C2862="","",IFERROR(IF(_xlfn.XLOOKUP($C2862,tbl_StartedStatus[Bold ID],tbl_StartedStatus[Started])="Started","Yes",IF(_xlfn.XLOOKUP($C2862,tbl_StartedStatus[Bold ID],tbl_StartedStatus[Started])="No Show","No Show","")),""))</f>
        <v/>
      </c>
    </row>
    <row r="2863" spans="1:8" ht="15" customHeight="1" thickBot="1">
      <c r="A2863" s="38" t="str">
        <f>IF($C2863="","",IFERROR(_xlfn.XLOOKUP($C2863,'1.PrepList'!$I$2:$I$1500,'1.PrepList'!$G$2:$G$1500,"")&amp;"",""))</f>
        <v/>
      </c>
      <c r="B2863" s="638" t="str">
        <f>IF($C2863="","",IFERROR(_xlfn.XLOOKUP($C2863,'1.PrepList'!$I$2:$I$1500,'1.PrepList'!$H$2:$H$1500,"")&amp;"",""))</f>
        <v/>
      </c>
      <c r="D2863" s="638" t="str">
        <f>IF($C2863="","",IFERROR(_xlfn.XLOOKUP($C2863,'1.PrepList'!$I$2:$I$1500,'1.PrepList'!$J$2:$J$1500,"")&amp;"",""))</f>
        <v/>
      </c>
      <c r="E2863" s="638" t="str">
        <f>IF($C2863="","",IFERROR(_xlfn.XLOOKUP($C2863,'1.PrepList'!$I$2:$I$1500,'1.PrepList'!$N$2:$N$1500,"")&amp;"",""))</f>
        <v/>
      </c>
      <c r="F2863" s="638" t="str">
        <f>IF($C2863="","",IFERROR(_xlfn.XLOOKUP($C2863,'1.PrepList'!$I$2:$I$1500,'1.PrepList'!$K$2:$K$1500,"")&amp;"",""))</f>
        <v/>
      </c>
      <c r="H2863" s="644" t="str">
        <f>IF($C2863="","",IFERROR(IF(_xlfn.XLOOKUP($C2863,tbl_StartedStatus[Bold ID],tbl_StartedStatus[Started])="Started","Yes",IF(_xlfn.XLOOKUP($C2863,tbl_StartedStatus[Bold ID],tbl_StartedStatus[Started])="No Show","No Show","")),""))</f>
        <v/>
      </c>
    </row>
    <row r="2864" spans="1:8" ht="15" customHeight="1" thickBot="1">
      <c r="A2864" s="38" t="str">
        <f>IF($C2864="","",IFERROR(_xlfn.XLOOKUP($C2864,'1.PrepList'!$I$2:$I$1500,'1.PrepList'!$G$2:$G$1500,"")&amp;"",""))</f>
        <v/>
      </c>
      <c r="B2864" s="638" t="str">
        <f>IF($C2864="","",IFERROR(_xlfn.XLOOKUP($C2864,'1.PrepList'!$I$2:$I$1500,'1.PrepList'!$H$2:$H$1500,"")&amp;"",""))</f>
        <v/>
      </c>
      <c r="D2864" s="638" t="str">
        <f>IF($C2864="","",IFERROR(_xlfn.XLOOKUP($C2864,'1.PrepList'!$I$2:$I$1500,'1.PrepList'!$J$2:$J$1500,"")&amp;"",""))</f>
        <v/>
      </c>
      <c r="E2864" s="638" t="str">
        <f>IF($C2864="","",IFERROR(_xlfn.XLOOKUP($C2864,'1.PrepList'!$I$2:$I$1500,'1.PrepList'!$N$2:$N$1500,"")&amp;"",""))</f>
        <v/>
      </c>
      <c r="F2864" s="638" t="str">
        <f>IF($C2864="","",IFERROR(_xlfn.XLOOKUP($C2864,'1.PrepList'!$I$2:$I$1500,'1.PrepList'!$K$2:$K$1500,"")&amp;"",""))</f>
        <v/>
      </c>
      <c r="H2864" s="644" t="str">
        <f>IF($C2864="","",IFERROR(IF(_xlfn.XLOOKUP($C2864,tbl_StartedStatus[Bold ID],tbl_StartedStatus[Started])="Started","Yes",IF(_xlfn.XLOOKUP($C2864,tbl_StartedStatus[Bold ID],tbl_StartedStatus[Started])="No Show","No Show","")),""))</f>
        <v/>
      </c>
    </row>
    <row r="2865" spans="1:8" ht="15" customHeight="1" thickBot="1">
      <c r="A2865" s="38" t="str">
        <f>IF($C2865="","",IFERROR(_xlfn.XLOOKUP($C2865,'1.PrepList'!$I$2:$I$1500,'1.PrepList'!$G$2:$G$1500,"")&amp;"",""))</f>
        <v/>
      </c>
      <c r="B2865" s="638" t="str">
        <f>IF($C2865="","",IFERROR(_xlfn.XLOOKUP($C2865,'1.PrepList'!$I$2:$I$1500,'1.PrepList'!$H$2:$H$1500,"")&amp;"",""))</f>
        <v/>
      </c>
      <c r="D2865" s="638" t="str">
        <f>IF($C2865="","",IFERROR(_xlfn.XLOOKUP($C2865,'1.PrepList'!$I$2:$I$1500,'1.PrepList'!$J$2:$J$1500,"")&amp;"",""))</f>
        <v/>
      </c>
      <c r="E2865" s="638" t="str">
        <f>IF($C2865="","",IFERROR(_xlfn.XLOOKUP($C2865,'1.PrepList'!$I$2:$I$1500,'1.PrepList'!$N$2:$N$1500,"")&amp;"",""))</f>
        <v/>
      </c>
      <c r="F2865" s="638" t="str">
        <f>IF($C2865="","",IFERROR(_xlfn.XLOOKUP($C2865,'1.PrepList'!$I$2:$I$1500,'1.PrepList'!$K$2:$K$1500,"")&amp;"",""))</f>
        <v/>
      </c>
      <c r="H2865" s="644" t="str">
        <f>IF($C2865="","",IFERROR(IF(_xlfn.XLOOKUP($C2865,tbl_StartedStatus[Bold ID],tbl_StartedStatus[Started])="Started","Yes",IF(_xlfn.XLOOKUP($C2865,tbl_StartedStatus[Bold ID],tbl_StartedStatus[Started])="No Show","No Show","")),""))</f>
        <v/>
      </c>
    </row>
    <row r="2866" spans="1:8" ht="15" customHeight="1" thickBot="1">
      <c r="A2866" s="38" t="str">
        <f>IF($C2866="","",IFERROR(_xlfn.XLOOKUP($C2866,'1.PrepList'!$I$2:$I$1500,'1.PrepList'!$G$2:$G$1500,"")&amp;"",""))</f>
        <v/>
      </c>
      <c r="B2866" s="638" t="str">
        <f>IF($C2866="","",IFERROR(_xlfn.XLOOKUP($C2866,'1.PrepList'!$I$2:$I$1500,'1.PrepList'!$H$2:$H$1500,"")&amp;"",""))</f>
        <v/>
      </c>
      <c r="D2866" s="638" t="str">
        <f>IF($C2866="","",IFERROR(_xlfn.XLOOKUP($C2866,'1.PrepList'!$I$2:$I$1500,'1.PrepList'!$J$2:$J$1500,"")&amp;"",""))</f>
        <v/>
      </c>
      <c r="E2866" s="638" t="str">
        <f>IF($C2866="","",IFERROR(_xlfn.XLOOKUP($C2866,'1.PrepList'!$I$2:$I$1500,'1.PrepList'!$N$2:$N$1500,"")&amp;"",""))</f>
        <v/>
      </c>
      <c r="F2866" s="638" t="str">
        <f>IF($C2866="","",IFERROR(_xlfn.XLOOKUP($C2866,'1.PrepList'!$I$2:$I$1500,'1.PrepList'!$K$2:$K$1500,"")&amp;"",""))</f>
        <v/>
      </c>
      <c r="H2866" s="644" t="str">
        <f>IF($C2866="","",IFERROR(IF(_xlfn.XLOOKUP($C2866,tbl_StartedStatus[Bold ID],tbl_StartedStatus[Started])="Started","Yes",IF(_xlfn.XLOOKUP($C2866,tbl_StartedStatus[Bold ID],tbl_StartedStatus[Started])="No Show","No Show","")),""))</f>
        <v/>
      </c>
    </row>
    <row r="2867" spans="1:8" ht="15" customHeight="1" thickBot="1">
      <c r="A2867" s="38" t="str">
        <f>IF($C2867="","",IFERROR(_xlfn.XLOOKUP($C2867,'1.PrepList'!$I$2:$I$1500,'1.PrepList'!$G$2:$G$1500,"")&amp;"",""))</f>
        <v/>
      </c>
      <c r="B2867" s="638" t="str">
        <f>IF($C2867="","",IFERROR(_xlfn.XLOOKUP($C2867,'1.PrepList'!$I$2:$I$1500,'1.PrepList'!$H$2:$H$1500,"")&amp;"",""))</f>
        <v/>
      </c>
      <c r="D2867" s="638" t="str">
        <f>IF($C2867="","",IFERROR(_xlfn.XLOOKUP($C2867,'1.PrepList'!$I$2:$I$1500,'1.PrepList'!$J$2:$J$1500,"")&amp;"",""))</f>
        <v/>
      </c>
      <c r="E2867" s="638" t="str">
        <f>IF($C2867="","",IFERROR(_xlfn.XLOOKUP($C2867,'1.PrepList'!$I$2:$I$1500,'1.PrepList'!$N$2:$N$1500,"")&amp;"",""))</f>
        <v/>
      </c>
      <c r="F2867" s="638" t="str">
        <f>IF($C2867="","",IFERROR(_xlfn.XLOOKUP($C2867,'1.PrepList'!$I$2:$I$1500,'1.PrepList'!$K$2:$K$1500,"")&amp;"",""))</f>
        <v/>
      </c>
      <c r="H2867" s="644" t="str">
        <f>IF($C2867="","",IFERROR(IF(_xlfn.XLOOKUP($C2867,tbl_StartedStatus[Bold ID],tbl_StartedStatus[Started])="Started","Yes",IF(_xlfn.XLOOKUP($C2867,tbl_StartedStatus[Bold ID],tbl_StartedStatus[Started])="No Show","No Show","")),""))</f>
        <v/>
      </c>
    </row>
    <row r="2868" spans="1:8" ht="15" customHeight="1" thickBot="1">
      <c r="A2868" s="38" t="str">
        <f>IF($C2868="","",IFERROR(_xlfn.XLOOKUP($C2868,'1.PrepList'!$I$2:$I$1500,'1.PrepList'!$G$2:$G$1500,"")&amp;"",""))</f>
        <v/>
      </c>
      <c r="B2868" s="638" t="str">
        <f>IF($C2868="","",IFERROR(_xlfn.XLOOKUP($C2868,'1.PrepList'!$I$2:$I$1500,'1.PrepList'!$H$2:$H$1500,"")&amp;"",""))</f>
        <v/>
      </c>
      <c r="D2868" s="638" t="str">
        <f>IF($C2868="","",IFERROR(_xlfn.XLOOKUP($C2868,'1.PrepList'!$I$2:$I$1500,'1.PrepList'!$J$2:$J$1500,"")&amp;"",""))</f>
        <v/>
      </c>
      <c r="E2868" s="638" t="str">
        <f>IF($C2868="","",IFERROR(_xlfn.XLOOKUP($C2868,'1.PrepList'!$I$2:$I$1500,'1.PrepList'!$N$2:$N$1500,"")&amp;"",""))</f>
        <v/>
      </c>
      <c r="F2868" s="638" t="str">
        <f>IF($C2868="","",IFERROR(_xlfn.XLOOKUP($C2868,'1.PrepList'!$I$2:$I$1500,'1.PrepList'!$K$2:$K$1500,"")&amp;"",""))</f>
        <v/>
      </c>
      <c r="H2868" s="644" t="str">
        <f>IF($C2868="","",IFERROR(IF(_xlfn.XLOOKUP($C2868,tbl_StartedStatus[Bold ID],tbl_StartedStatus[Started])="Started","Yes",IF(_xlfn.XLOOKUP($C2868,tbl_StartedStatus[Bold ID],tbl_StartedStatus[Started])="No Show","No Show","")),""))</f>
        <v/>
      </c>
    </row>
    <row r="2869" spans="1:8" ht="15" customHeight="1" thickBot="1">
      <c r="A2869" s="38" t="str">
        <f>IF($C2869="","",IFERROR(_xlfn.XLOOKUP($C2869,'1.PrepList'!$I$2:$I$1500,'1.PrepList'!$G$2:$G$1500,"")&amp;"",""))</f>
        <v/>
      </c>
      <c r="B2869" s="638" t="str">
        <f>IF($C2869="","",IFERROR(_xlfn.XLOOKUP($C2869,'1.PrepList'!$I$2:$I$1500,'1.PrepList'!$H$2:$H$1500,"")&amp;"",""))</f>
        <v/>
      </c>
      <c r="D2869" s="638" t="str">
        <f>IF($C2869="","",IFERROR(_xlfn.XLOOKUP($C2869,'1.PrepList'!$I$2:$I$1500,'1.PrepList'!$J$2:$J$1500,"")&amp;"",""))</f>
        <v/>
      </c>
      <c r="E2869" s="638" t="str">
        <f>IF($C2869="","",IFERROR(_xlfn.XLOOKUP($C2869,'1.PrepList'!$I$2:$I$1500,'1.PrepList'!$N$2:$N$1500,"")&amp;"",""))</f>
        <v/>
      </c>
      <c r="F2869" s="638" t="str">
        <f>IF($C2869="","",IFERROR(_xlfn.XLOOKUP($C2869,'1.PrepList'!$I$2:$I$1500,'1.PrepList'!$K$2:$K$1500,"")&amp;"",""))</f>
        <v/>
      </c>
      <c r="H2869" s="644" t="str">
        <f>IF($C2869="","",IFERROR(IF(_xlfn.XLOOKUP($C2869,tbl_StartedStatus[Bold ID],tbl_StartedStatus[Started])="Started","Yes",IF(_xlfn.XLOOKUP($C2869,tbl_StartedStatus[Bold ID],tbl_StartedStatus[Started])="No Show","No Show","")),""))</f>
        <v/>
      </c>
    </row>
    <row r="2870" spans="1:8" ht="15" customHeight="1" thickBot="1">
      <c r="A2870" s="38" t="str">
        <f>IF($C2870="","",IFERROR(_xlfn.XLOOKUP($C2870,'1.PrepList'!$I$2:$I$1500,'1.PrepList'!$G$2:$G$1500,"")&amp;"",""))</f>
        <v/>
      </c>
      <c r="B2870" s="638" t="str">
        <f>IF($C2870="","",IFERROR(_xlfn.XLOOKUP($C2870,'1.PrepList'!$I$2:$I$1500,'1.PrepList'!$H$2:$H$1500,"")&amp;"",""))</f>
        <v/>
      </c>
      <c r="D2870" s="638" t="str">
        <f>IF($C2870="","",IFERROR(_xlfn.XLOOKUP($C2870,'1.PrepList'!$I$2:$I$1500,'1.PrepList'!$J$2:$J$1500,"")&amp;"",""))</f>
        <v/>
      </c>
      <c r="E2870" s="638" t="str">
        <f>IF($C2870="","",IFERROR(_xlfn.XLOOKUP($C2870,'1.PrepList'!$I$2:$I$1500,'1.PrepList'!$N$2:$N$1500,"")&amp;"",""))</f>
        <v/>
      </c>
      <c r="F2870" s="638" t="str">
        <f>IF($C2870="","",IFERROR(_xlfn.XLOOKUP($C2870,'1.PrepList'!$I$2:$I$1500,'1.PrepList'!$K$2:$K$1500,"")&amp;"",""))</f>
        <v/>
      </c>
      <c r="H2870" s="644" t="str">
        <f>IF($C2870="","",IFERROR(IF(_xlfn.XLOOKUP($C2870,tbl_StartedStatus[Bold ID],tbl_StartedStatus[Started])="Started","Yes",IF(_xlfn.XLOOKUP($C2870,tbl_StartedStatus[Bold ID],tbl_StartedStatus[Started])="No Show","No Show","")),""))</f>
        <v/>
      </c>
    </row>
    <row r="2871" spans="1:8" ht="15" customHeight="1" thickBot="1">
      <c r="A2871" s="38" t="str">
        <f>IF($C2871="","",IFERROR(_xlfn.XLOOKUP($C2871,'1.PrepList'!$I$2:$I$1500,'1.PrepList'!$G$2:$G$1500,"")&amp;"",""))</f>
        <v/>
      </c>
      <c r="B2871" s="638" t="str">
        <f>IF($C2871="","",IFERROR(_xlfn.XLOOKUP($C2871,'1.PrepList'!$I$2:$I$1500,'1.PrepList'!$H$2:$H$1500,"")&amp;"",""))</f>
        <v/>
      </c>
      <c r="D2871" s="638" t="str">
        <f>IF($C2871="","",IFERROR(_xlfn.XLOOKUP($C2871,'1.PrepList'!$I$2:$I$1500,'1.PrepList'!$J$2:$J$1500,"")&amp;"",""))</f>
        <v/>
      </c>
      <c r="E2871" s="638" t="str">
        <f>IF($C2871="","",IFERROR(_xlfn.XLOOKUP($C2871,'1.PrepList'!$I$2:$I$1500,'1.PrepList'!$N$2:$N$1500,"")&amp;"",""))</f>
        <v/>
      </c>
      <c r="F2871" s="638" t="str">
        <f>IF($C2871="","",IFERROR(_xlfn.XLOOKUP($C2871,'1.PrepList'!$I$2:$I$1500,'1.PrepList'!$K$2:$K$1500,"")&amp;"",""))</f>
        <v/>
      </c>
      <c r="H2871" s="644" t="str">
        <f>IF($C2871="","",IFERROR(IF(_xlfn.XLOOKUP($C2871,tbl_StartedStatus[Bold ID],tbl_StartedStatus[Started])="Started","Yes",IF(_xlfn.XLOOKUP($C2871,tbl_StartedStatus[Bold ID],tbl_StartedStatus[Started])="No Show","No Show","")),""))</f>
        <v/>
      </c>
    </row>
    <row r="2872" spans="1:8" ht="15" customHeight="1" thickBot="1">
      <c r="A2872" s="38" t="str">
        <f>IF($C2872="","",IFERROR(_xlfn.XLOOKUP($C2872,'1.PrepList'!$I$2:$I$1500,'1.PrepList'!$G$2:$G$1500,"")&amp;"",""))</f>
        <v/>
      </c>
      <c r="B2872" s="638" t="str">
        <f>IF($C2872="","",IFERROR(_xlfn.XLOOKUP($C2872,'1.PrepList'!$I$2:$I$1500,'1.PrepList'!$H$2:$H$1500,"")&amp;"",""))</f>
        <v/>
      </c>
      <c r="D2872" s="638" t="str">
        <f>IF($C2872="","",IFERROR(_xlfn.XLOOKUP($C2872,'1.PrepList'!$I$2:$I$1500,'1.PrepList'!$J$2:$J$1500,"")&amp;"",""))</f>
        <v/>
      </c>
      <c r="E2872" s="638" t="str">
        <f>IF($C2872="","",IFERROR(_xlfn.XLOOKUP($C2872,'1.PrepList'!$I$2:$I$1500,'1.PrepList'!$N$2:$N$1500,"")&amp;"",""))</f>
        <v/>
      </c>
      <c r="F2872" s="638" t="str">
        <f>IF($C2872="","",IFERROR(_xlfn.XLOOKUP($C2872,'1.PrepList'!$I$2:$I$1500,'1.PrepList'!$K$2:$K$1500,"")&amp;"",""))</f>
        <v/>
      </c>
      <c r="H2872" s="644" t="str">
        <f>IF($C2872="","",IFERROR(IF(_xlfn.XLOOKUP($C2872,tbl_StartedStatus[Bold ID],tbl_StartedStatus[Started])="Started","Yes",IF(_xlfn.XLOOKUP($C2872,tbl_StartedStatus[Bold ID],tbl_StartedStatus[Started])="No Show","No Show","")),""))</f>
        <v/>
      </c>
    </row>
    <row r="2873" spans="1:8" ht="15" customHeight="1" thickBot="1">
      <c r="A2873" s="38" t="str">
        <f>IF($C2873="","",IFERROR(_xlfn.XLOOKUP($C2873,'1.PrepList'!$I$2:$I$1500,'1.PrepList'!$G$2:$G$1500,"")&amp;"",""))</f>
        <v/>
      </c>
      <c r="B2873" s="638" t="str">
        <f>IF($C2873="","",IFERROR(_xlfn.XLOOKUP($C2873,'1.PrepList'!$I$2:$I$1500,'1.PrepList'!$H$2:$H$1500,"")&amp;"",""))</f>
        <v/>
      </c>
      <c r="D2873" s="638" t="str">
        <f>IF($C2873="","",IFERROR(_xlfn.XLOOKUP($C2873,'1.PrepList'!$I$2:$I$1500,'1.PrepList'!$J$2:$J$1500,"")&amp;"",""))</f>
        <v/>
      </c>
      <c r="E2873" s="638" t="str">
        <f>IF($C2873="","",IFERROR(_xlfn.XLOOKUP($C2873,'1.PrepList'!$I$2:$I$1500,'1.PrepList'!$N$2:$N$1500,"")&amp;"",""))</f>
        <v/>
      </c>
      <c r="F2873" s="638" t="str">
        <f>IF($C2873="","",IFERROR(_xlfn.XLOOKUP($C2873,'1.PrepList'!$I$2:$I$1500,'1.PrepList'!$K$2:$K$1500,"")&amp;"",""))</f>
        <v/>
      </c>
      <c r="H2873" s="644" t="str">
        <f>IF($C2873="","",IFERROR(IF(_xlfn.XLOOKUP($C2873,tbl_StartedStatus[Bold ID],tbl_StartedStatus[Started])="Started","Yes",IF(_xlfn.XLOOKUP($C2873,tbl_StartedStatus[Bold ID],tbl_StartedStatus[Started])="No Show","No Show","")),""))</f>
        <v/>
      </c>
    </row>
    <row r="2874" spans="1:8" ht="15" customHeight="1" thickBot="1">
      <c r="A2874" s="38" t="str">
        <f>IF($C2874="","",IFERROR(_xlfn.XLOOKUP($C2874,'1.PrepList'!$I$2:$I$1500,'1.PrepList'!$G$2:$G$1500,"")&amp;"",""))</f>
        <v/>
      </c>
      <c r="B2874" s="638" t="str">
        <f>IF($C2874="","",IFERROR(_xlfn.XLOOKUP($C2874,'1.PrepList'!$I$2:$I$1500,'1.PrepList'!$H$2:$H$1500,"")&amp;"",""))</f>
        <v/>
      </c>
      <c r="D2874" s="638" t="str">
        <f>IF($C2874="","",IFERROR(_xlfn.XLOOKUP($C2874,'1.PrepList'!$I$2:$I$1500,'1.PrepList'!$J$2:$J$1500,"")&amp;"",""))</f>
        <v/>
      </c>
      <c r="E2874" s="638" t="str">
        <f>IF($C2874="","",IFERROR(_xlfn.XLOOKUP($C2874,'1.PrepList'!$I$2:$I$1500,'1.PrepList'!$N$2:$N$1500,"")&amp;"",""))</f>
        <v/>
      </c>
      <c r="F2874" s="638" t="str">
        <f>IF($C2874="","",IFERROR(_xlfn.XLOOKUP($C2874,'1.PrepList'!$I$2:$I$1500,'1.PrepList'!$K$2:$K$1500,"")&amp;"",""))</f>
        <v/>
      </c>
      <c r="H2874" s="644" t="str">
        <f>IF($C2874="","",IFERROR(IF(_xlfn.XLOOKUP($C2874,tbl_StartedStatus[Bold ID],tbl_StartedStatus[Started])="Started","Yes",IF(_xlfn.XLOOKUP($C2874,tbl_StartedStatus[Bold ID],tbl_StartedStatus[Started])="No Show","No Show","")),""))</f>
        <v/>
      </c>
    </row>
    <row r="2875" spans="1:8" ht="15" customHeight="1" thickBot="1">
      <c r="A2875" s="38" t="str">
        <f>IF($C2875="","",IFERROR(_xlfn.XLOOKUP($C2875,'1.PrepList'!$I$2:$I$1500,'1.PrepList'!$G$2:$G$1500,"")&amp;"",""))</f>
        <v/>
      </c>
      <c r="B2875" s="638" t="str">
        <f>IF($C2875="","",IFERROR(_xlfn.XLOOKUP($C2875,'1.PrepList'!$I$2:$I$1500,'1.PrepList'!$H$2:$H$1500,"")&amp;"",""))</f>
        <v/>
      </c>
      <c r="D2875" s="638" t="str">
        <f>IF($C2875="","",IFERROR(_xlfn.XLOOKUP($C2875,'1.PrepList'!$I$2:$I$1500,'1.PrepList'!$J$2:$J$1500,"")&amp;"",""))</f>
        <v/>
      </c>
      <c r="E2875" s="638" t="str">
        <f>IF($C2875="","",IFERROR(_xlfn.XLOOKUP($C2875,'1.PrepList'!$I$2:$I$1500,'1.PrepList'!$N$2:$N$1500,"")&amp;"",""))</f>
        <v/>
      </c>
      <c r="F2875" s="638" t="str">
        <f>IF($C2875="","",IFERROR(_xlfn.XLOOKUP($C2875,'1.PrepList'!$I$2:$I$1500,'1.PrepList'!$K$2:$K$1500,"")&amp;"",""))</f>
        <v/>
      </c>
      <c r="H2875" s="644" t="str">
        <f>IF($C2875="","",IFERROR(IF(_xlfn.XLOOKUP($C2875,tbl_StartedStatus[Bold ID],tbl_StartedStatus[Started])="Started","Yes",IF(_xlfn.XLOOKUP($C2875,tbl_StartedStatus[Bold ID],tbl_StartedStatus[Started])="No Show","No Show","")),""))</f>
        <v/>
      </c>
    </row>
    <row r="2876" spans="1:8" ht="15" customHeight="1" thickBot="1">
      <c r="A2876" s="38" t="str">
        <f>IF($C2876="","",IFERROR(_xlfn.XLOOKUP($C2876,'1.PrepList'!$I$2:$I$1500,'1.PrepList'!$G$2:$G$1500,"")&amp;"",""))</f>
        <v/>
      </c>
      <c r="B2876" s="638" t="str">
        <f>IF($C2876="","",IFERROR(_xlfn.XLOOKUP($C2876,'1.PrepList'!$I$2:$I$1500,'1.PrepList'!$H$2:$H$1500,"")&amp;"",""))</f>
        <v/>
      </c>
      <c r="D2876" s="638" t="str">
        <f>IF($C2876="","",IFERROR(_xlfn.XLOOKUP($C2876,'1.PrepList'!$I$2:$I$1500,'1.PrepList'!$J$2:$J$1500,"")&amp;"",""))</f>
        <v/>
      </c>
      <c r="E2876" s="638" t="str">
        <f>IF($C2876="","",IFERROR(_xlfn.XLOOKUP($C2876,'1.PrepList'!$I$2:$I$1500,'1.PrepList'!$N$2:$N$1500,"")&amp;"",""))</f>
        <v/>
      </c>
      <c r="F2876" s="638" t="str">
        <f>IF($C2876="","",IFERROR(_xlfn.XLOOKUP($C2876,'1.PrepList'!$I$2:$I$1500,'1.PrepList'!$K$2:$K$1500,"")&amp;"",""))</f>
        <v/>
      </c>
      <c r="H2876" s="644" t="str">
        <f>IF($C2876="","",IFERROR(IF(_xlfn.XLOOKUP($C2876,tbl_StartedStatus[Bold ID],tbl_StartedStatus[Started])="Started","Yes",IF(_xlfn.XLOOKUP($C2876,tbl_StartedStatus[Bold ID],tbl_StartedStatus[Started])="No Show","No Show","")),""))</f>
        <v/>
      </c>
    </row>
    <row r="2877" spans="1:8" ht="15" customHeight="1" thickBot="1">
      <c r="A2877" s="38" t="str">
        <f>IF($C2877="","",IFERROR(_xlfn.XLOOKUP($C2877,'1.PrepList'!$I$2:$I$1500,'1.PrepList'!$G$2:$G$1500,"")&amp;"",""))</f>
        <v/>
      </c>
      <c r="B2877" s="638" t="str">
        <f>IF($C2877="","",IFERROR(_xlfn.XLOOKUP($C2877,'1.PrepList'!$I$2:$I$1500,'1.PrepList'!$H$2:$H$1500,"")&amp;"",""))</f>
        <v/>
      </c>
      <c r="D2877" s="638" t="str">
        <f>IF($C2877="","",IFERROR(_xlfn.XLOOKUP($C2877,'1.PrepList'!$I$2:$I$1500,'1.PrepList'!$J$2:$J$1500,"")&amp;"",""))</f>
        <v/>
      </c>
      <c r="E2877" s="638" t="str">
        <f>IF($C2877="","",IFERROR(_xlfn.XLOOKUP($C2877,'1.PrepList'!$I$2:$I$1500,'1.PrepList'!$N$2:$N$1500,"")&amp;"",""))</f>
        <v/>
      </c>
      <c r="F2877" s="638" t="str">
        <f>IF($C2877="","",IFERROR(_xlfn.XLOOKUP($C2877,'1.PrepList'!$I$2:$I$1500,'1.PrepList'!$K$2:$K$1500,"")&amp;"",""))</f>
        <v/>
      </c>
      <c r="H2877" s="644" t="str">
        <f>IF($C2877="","",IFERROR(IF(_xlfn.XLOOKUP($C2877,tbl_StartedStatus[Bold ID],tbl_StartedStatus[Started])="Started","Yes",IF(_xlfn.XLOOKUP($C2877,tbl_StartedStatus[Bold ID],tbl_StartedStatus[Started])="No Show","No Show","")),""))</f>
        <v/>
      </c>
    </row>
    <row r="2878" spans="1:8" ht="15" customHeight="1" thickBot="1">
      <c r="A2878" s="38" t="str">
        <f>IF($C2878="","",IFERROR(_xlfn.XLOOKUP($C2878,'1.PrepList'!$I$2:$I$1500,'1.PrepList'!$G$2:$G$1500,"")&amp;"",""))</f>
        <v/>
      </c>
      <c r="B2878" s="638" t="str">
        <f>IF($C2878="","",IFERROR(_xlfn.XLOOKUP($C2878,'1.PrepList'!$I$2:$I$1500,'1.PrepList'!$H$2:$H$1500,"")&amp;"",""))</f>
        <v/>
      </c>
      <c r="D2878" s="638" t="str">
        <f>IF($C2878="","",IFERROR(_xlfn.XLOOKUP($C2878,'1.PrepList'!$I$2:$I$1500,'1.PrepList'!$J$2:$J$1500,"")&amp;"",""))</f>
        <v/>
      </c>
      <c r="E2878" s="638" t="str">
        <f>IF($C2878="","",IFERROR(_xlfn.XLOOKUP($C2878,'1.PrepList'!$I$2:$I$1500,'1.PrepList'!$N$2:$N$1500,"")&amp;"",""))</f>
        <v/>
      </c>
      <c r="F2878" s="638" t="str">
        <f>IF($C2878="","",IFERROR(_xlfn.XLOOKUP($C2878,'1.PrepList'!$I$2:$I$1500,'1.PrepList'!$K$2:$K$1500,"")&amp;"",""))</f>
        <v/>
      </c>
      <c r="H2878" s="644" t="str">
        <f>IF($C2878="","",IFERROR(IF(_xlfn.XLOOKUP($C2878,tbl_StartedStatus[Bold ID],tbl_StartedStatus[Started])="Started","Yes",IF(_xlfn.XLOOKUP($C2878,tbl_StartedStatus[Bold ID],tbl_StartedStatus[Started])="No Show","No Show","")),""))</f>
        <v/>
      </c>
    </row>
    <row r="2879" spans="1:8" ht="15" customHeight="1" thickBot="1">
      <c r="A2879" s="38" t="str">
        <f>IF($C2879="","",IFERROR(_xlfn.XLOOKUP($C2879,'1.PrepList'!$I$2:$I$1500,'1.PrepList'!$G$2:$G$1500,"")&amp;"",""))</f>
        <v/>
      </c>
      <c r="B2879" s="638" t="str">
        <f>IF($C2879="","",IFERROR(_xlfn.XLOOKUP($C2879,'1.PrepList'!$I$2:$I$1500,'1.PrepList'!$H$2:$H$1500,"")&amp;"",""))</f>
        <v/>
      </c>
      <c r="D2879" s="638" t="str">
        <f>IF($C2879="","",IFERROR(_xlfn.XLOOKUP($C2879,'1.PrepList'!$I$2:$I$1500,'1.PrepList'!$J$2:$J$1500,"")&amp;"",""))</f>
        <v/>
      </c>
      <c r="E2879" s="638" t="str">
        <f>IF($C2879="","",IFERROR(_xlfn.XLOOKUP($C2879,'1.PrepList'!$I$2:$I$1500,'1.PrepList'!$N$2:$N$1500,"")&amp;"",""))</f>
        <v/>
      </c>
      <c r="F2879" s="638" t="str">
        <f>IF($C2879="","",IFERROR(_xlfn.XLOOKUP($C2879,'1.PrepList'!$I$2:$I$1500,'1.PrepList'!$K$2:$K$1500,"")&amp;"",""))</f>
        <v/>
      </c>
      <c r="H2879" s="644" t="str">
        <f>IF($C2879="","",IFERROR(IF(_xlfn.XLOOKUP($C2879,tbl_StartedStatus[Bold ID],tbl_StartedStatus[Started])="Started","Yes",IF(_xlfn.XLOOKUP($C2879,tbl_StartedStatus[Bold ID],tbl_StartedStatus[Started])="No Show","No Show","")),""))</f>
        <v/>
      </c>
    </row>
    <row r="2880" spans="1:8" ht="15" customHeight="1" thickBot="1">
      <c r="A2880" s="38" t="str">
        <f>IF($C2880="","",IFERROR(_xlfn.XLOOKUP($C2880,'1.PrepList'!$I$2:$I$1500,'1.PrepList'!$G$2:$G$1500,"")&amp;"",""))</f>
        <v/>
      </c>
      <c r="B2880" s="638" t="str">
        <f>IF($C2880="","",IFERROR(_xlfn.XLOOKUP($C2880,'1.PrepList'!$I$2:$I$1500,'1.PrepList'!$H$2:$H$1500,"")&amp;"",""))</f>
        <v/>
      </c>
      <c r="D2880" s="638" t="str">
        <f>IF($C2880="","",IFERROR(_xlfn.XLOOKUP($C2880,'1.PrepList'!$I$2:$I$1500,'1.PrepList'!$J$2:$J$1500,"")&amp;"",""))</f>
        <v/>
      </c>
      <c r="E2880" s="638" t="str">
        <f>IF($C2880="","",IFERROR(_xlfn.XLOOKUP($C2880,'1.PrepList'!$I$2:$I$1500,'1.PrepList'!$N$2:$N$1500,"")&amp;"",""))</f>
        <v/>
      </c>
      <c r="F2880" s="638" t="str">
        <f>IF($C2880="","",IFERROR(_xlfn.XLOOKUP($C2880,'1.PrepList'!$I$2:$I$1500,'1.PrepList'!$K$2:$K$1500,"")&amp;"",""))</f>
        <v/>
      </c>
      <c r="H2880" s="644" t="str">
        <f>IF($C2880="","",IFERROR(IF(_xlfn.XLOOKUP($C2880,tbl_StartedStatus[Bold ID],tbl_StartedStatus[Started])="Started","Yes",IF(_xlfn.XLOOKUP($C2880,tbl_StartedStatus[Bold ID],tbl_StartedStatus[Started])="No Show","No Show","")),""))</f>
        <v/>
      </c>
    </row>
    <row r="2881" spans="1:8" ht="15" customHeight="1" thickBot="1">
      <c r="A2881" s="38" t="str">
        <f>IF($C2881="","",IFERROR(_xlfn.XLOOKUP($C2881,'1.PrepList'!$I$2:$I$1500,'1.PrepList'!$G$2:$G$1500,"")&amp;"",""))</f>
        <v/>
      </c>
      <c r="B2881" s="638" t="str">
        <f>IF($C2881="","",IFERROR(_xlfn.XLOOKUP($C2881,'1.PrepList'!$I$2:$I$1500,'1.PrepList'!$H$2:$H$1500,"")&amp;"",""))</f>
        <v/>
      </c>
      <c r="D2881" s="638" t="str">
        <f>IF($C2881="","",IFERROR(_xlfn.XLOOKUP($C2881,'1.PrepList'!$I$2:$I$1500,'1.PrepList'!$J$2:$J$1500,"")&amp;"",""))</f>
        <v/>
      </c>
      <c r="E2881" s="638" t="str">
        <f>IF($C2881="","",IFERROR(_xlfn.XLOOKUP($C2881,'1.PrepList'!$I$2:$I$1500,'1.PrepList'!$N$2:$N$1500,"")&amp;"",""))</f>
        <v/>
      </c>
      <c r="F2881" s="638" t="str">
        <f>IF($C2881="","",IFERROR(_xlfn.XLOOKUP($C2881,'1.PrepList'!$I$2:$I$1500,'1.PrepList'!$K$2:$K$1500,"")&amp;"",""))</f>
        <v/>
      </c>
      <c r="H2881" s="644" t="str">
        <f>IF($C2881="","",IFERROR(IF(_xlfn.XLOOKUP($C2881,tbl_StartedStatus[Bold ID],tbl_StartedStatus[Started])="Started","Yes",IF(_xlfn.XLOOKUP($C2881,tbl_StartedStatus[Bold ID],tbl_StartedStatus[Started])="No Show","No Show","")),""))</f>
        <v/>
      </c>
    </row>
    <row r="2882" spans="1:8" ht="15" customHeight="1" thickBot="1">
      <c r="A2882" s="38" t="str">
        <f>IF($C2882="","",IFERROR(_xlfn.XLOOKUP($C2882,'1.PrepList'!$I$2:$I$1500,'1.PrepList'!$G$2:$G$1500,"")&amp;"",""))</f>
        <v/>
      </c>
      <c r="B2882" s="638" t="str">
        <f>IF($C2882="","",IFERROR(_xlfn.XLOOKUP($C2882,'1.PrepList'!$I$2:$I$1500,'1.PrepList'!$H$2:$H$1500,"")&amp;"",""))</f>
        <v/>
      </c>
      <c r="D2882" s="638" t="str">
        <f>IF($C2882="","",IFERROR(_xlfn.XLOOKUP($C2882,'1.PrepList'!$I$2:$I$1500,'1.PrepList'!$J$2:$J$1500,"")&amp;"",""))</f>
        <v/>
      </c>
      <c r="E2882" s="638" t="str">
        <f>IF($C2882="","",IFERROR(_xlfn.XLOOKUP($C2882,'1.PrepList'!$I$2:$I$1500,'1.PrepList'!$N$2:$N$1500,"")&amp;"",""))</f>
        <v/>
      </c>
      <c r="F2882" s="638" t="str">
        <f>IF($C2882="","",IFERROR(_xlfn.XLOOKUP($C2882,'1.PrepList'!$I$2:$I$1500,'1.PrepList'!$K$2:$K$1500,"")&amp;"",""))</f>
        <v/>
      </c>
      <c r="H2882" s="644" t="str">
        <f>IF($C2882="","",IFERROR(IF(_xlfn.XLOOKUP($C2882,tbl_StartedStatus[Bold ID],tbl_StartedStatus[Started])="Started","Yes",IF(_xlfn.XLOOKUP($C2882,tbl_StartedStatus[Bold ID],tbl_StartedStatus[Started])="No Show","No Show","")),""))</f>
        <v/>
      </c>
    </row>
    <row r="2883" spans="1:8" ht="15" customHeight="1" thickBot="1">
      <c r="A2883" s="38" t="str">
        <f>IF($C2883="","",IFERROR(_xlfn.XLOOKUP($C2883,'1.PrepList'!$I$2:$I$1500,'1.PrepList'!$G$2:$G$1500,"")&amp;"",""))</f>
        <v/>
      </c>
      <c r="B2883" s="638" t="str">
        <f>IF($C2883="","",IFERROR(_xlfn.XLOOKUP($C2883,'1.PrepList'!$I$2:$I$1500,'1.PrepList'!$H$2:$H$1500,"")&amp;"",""))</f>
        <v/>
      </c>
      <c r="D2883" s="638" t="str">
        <f>IF($C2883="","",IFERROR(_xlfn.XLOOKUP($C2883,'1.PrepList'!$I$2:$I$1500,'1.PrepList'!$J$2:$J$1500,"")&amp;"",""))</f>
        <v/>
      </c>
      <c r="E2883" s="638" t="str">
        <f>IF($C2883="","",IFERROR(_xlfn.XLOOKUP($C2883,'1.PrepList'!$I$2:$I$1500,'1.PrepList'!$N$2:$N$1500,"")&amp;"",""))</f>
        <v/>
      </c>
      <c r="F2883" s="638" t="str">
        <f>IF($C2883="","",IFERROR(_xlfn.XLOOKUP($C2883,'1.PrepList'!$I$2:$I$1500,'1.PrepList'!$K$2:$K$1500,"")&amp;"",""))</f>
        <v/>
      </c>
      <c r="H2883" s="644" t="str">
        <f>IF($C2883="","",IFERROR(IF(_xlfn.XLOOKUP($C2883,tbl_StartedStatus[Bold ID],tbl_StartedStatus[Started])="Started","Yes",IF(_xlfn.XLOOKUP($C2883,tbl_StartedStatus[Bold ID],tbl_StartedStatus[Started])="No Show","No Show","")),""))</f>
        <v/>
      </c>
    </row>
    <row r="2884" spans="1:8" ht="15" customHeight="1" thickBot="1">
      <c r="A2884" s="38" t="str">
        <f>IF($C2884="","",IFERROR(_xlfn.XLOOKUP($C2884,'1.PrepList'!$I$2:$I$1500,'1.PrepList'!$G$2:$G$1500,"")&amp;"",""))</f>
        <v/>
      </c>
      <c r="B2884" s="638" t="str">
        <f>IF($C2884="","",IFERROR(_xlfn.XLOOKUP($C2884,'1.PrepList'!$I$2:$I$1500,'1.PrepList'!$H$2:$H$1500,"")&amp;"",""))</f>
        <v/>
      </c>
      <c r="D2884" s="638" t="str">
        <f>IF($C2884="","",IFERROR(_xlfn.XLOOKUP($C2884,'1.PrepList'!$I$2:$I$1500,'1.PrepList'!$J$2:$J$1500,"")&amp;"",""))</f>
        <v/>
      </c>
      <c r="E2884" s="638" t="str">
        <f>IF($C2884="","",IFERROR(_xlfn.XLOOKUP($C2884,'1.PrepList'!$I$2:$I$1500,'1.PrepList'!$N$2:$N$1500,"")&amp;"",""))</f>
        <v/>
      </c>
      <c r="F2884" s="638" t="str">
        <f>IF($C2884="","",IFERROR(_xlfn.XLOOKUP($C2884,'1.PrepList'!$I$2:$I$1500,'1.PrepList'!$K$2:$K$1500,"")&amp;"",""))</f>
        <v/>
      </c>
      <c r="H2884" s="644" t="str">
        <f>IF($C2884="","",IFERROR(IF(_xlfn.XLOOKUP($C2884,tbl_StartedStatus[Bold ID],tbl_StartedStatus[Started])="Started","Yes",IF(_xlfn.XLOOKUP($C2884,tbl_StartedStatus[Bold ID],tbl_StartedStatus[Started])="No Show","No Show","")),""))</f>
        <v/>
      </c>
    </row>
    <row r="2885" spans="1:8" ht="15" customHeight="1" thickBot="1">
      <c r="A2885" s="38" t="str">
        <f>IF($C2885="","",IFERROR(_xlfn.XLOOKUP($C2885,'1.PrepList'!$I$2:$I$1500,'1.PrepList'!$G$2:$G$1500,"")&amp;"",""))</f>
        <v/>
      </c>
      <c r="B2885" s="638" t="str">
        <f>IF($C2885="","",IFERROR(_xlfn.XLOOKUP($C2885,'1.PrepList'!$I$2:$I$1500,'1.PrepList'!$H$2:$H$1500,"")&amp;"",""))</f>
        <v/>
      </c>
      <c r="D2885" s="638" t="str">
        <f>IF($C2885="","",IFERROR(_xlfn.XLOOKUP($C2885,'1.PrepList'!$I$2:$I$1500,'1.PrepList'!$J$2:$J$1500,"")&amp;"",""))</f>
        <v/>
      </c>
      <c r="E2885" s="638" t="str">
        <f>IF($C2885="","",IFERROR(_xlfn.XLOOKUP($C2885,'1.PrepList'!$I$2:$I$1500,'1.PrepList'!$N$2:$N$1500,"")&amp;"",""))</f>
        <v/>
      </c>
      <c r="F2885" s="638" t="str">
        <f>IF($C2885="","",IFERROR(_xlfn.XLOOKUP($C2885,'1.PrepList'!$I$2:$I$1500,'1.PrepList'!$K$2:$K$1500,"")&amp;"",""))</f>
        <v/>
      </c>
      <c r="H2885" s="644" t="str">
        <f>IF($C2885="","",IFERROR(IF(_xlfn.XLOOKUP($C2885,tbl_StartedStatus[Bold ID],tbl_StartedStatus[Started])="Started","Yes",IF(_xlfn.XLOOKUP($C2885,tbl_StartedStatus[Bold ID],tbl_StartedStatus[Started])="No Show","No Show","")),""))</f>
        <v/>
      </c>
    </row>
    <row r="2886" spans="1:8" ht="15" customHeight="1" thickBot="1">
      <c r="A2886" s="38" t="str">
        <f>IF($C2886="","",IFERROR(_xlfn.XLOOKUP($C2886,'1.PrepList'!$I$2:$I$1500,'1.PrepList'!$G$2:$G$1500,"")&amp;"",""))</f>
        <v/>
      </c>
      <c r="B2886" s="638" t="str">
        <f>IF($C2886="","",IFERROR(_xlfn.XLOOKUP($C2886,'1.PrepList'!$I$2:$I$1500,'1.PrepList'!$H$2:$H$1500,"")&amp;"",""))</f>
        <v/>
      </c>
      <c r="D2886" s="638" t="str">
        <f>IF($C2886="","",IFERROR(_xlfn.XLOOKUP($C2886,'1.PrepList'!$I$2:$I$1500,'1.PrepList'!$J$2:$J$1500,"")&amp;"",""))</f>
        <v/>
      </c>
      <c r="E2886" s="638" t="str">
        <f>IF($C2886="","",IFERROR(_xlfn.XLOOKUP($C2886,'1.PrepList'!$I$2:$I$1500,'1.PrepList'!$N$2:$N$1500,"")&amp;"",""))</f>
        <v/>
      </c>
      <c r="F2886" s="638" t="str">
        <f>IF($C2886="","",IFERROR(_xlfn.XLOOKUP($C2886,'1.PrepList'!$I$2:$I$1500,'1.PrepList'!$K$2:$K$1500,"")&amp;"",""))</f>
        <v/>
      </c>
      <c r="H2886" s="644" t="str">
        <f>IF($C2886="","",IFERROR(IF(_xlfn.XLOOKUP($C2886,tbl_StartedStatus[Bold ID],tbl_StartedStatus[Started])="Started","Yes",IF(_xlfn.XLOOKUP($C2886,tbl_StartedStatus[Bold ID],tbl_StartedStatus[Started])="No Show","No Show","")),""))</f>
        <v/>
      </c>
    </row>
    <row r="2887" spans="1:8" ht="15" customHeight="1" thickBot="1">
      <c r="A2887" s="38" t="str">
        <f>IF($C2887="","",IFERROR(_xlfn.XLOOKUP($C2887,'1.PrepList'!$I$2:$I$1500,'1.PrepList'!$G$2:$G$1500,"")&amp;"",""))</f>
        <v/>
      </c>
      <c r="B2887" s="638" t="str">
        <f>IF($C2887="","",IFERROR(_xlfn.XLOOKUP($C2887,'1.PrepList'!$I$2:$I$1500,'1.PrepList'!$H$2:$H$1500,"")&amp;"",""))</f>
        <v/>
      </c>
      <c r="D2887" s="638" t="str">
        <f>IF($C2887="","",IFERROR(_xlfn.XLOOKUP($C2887,'1.PrepList'!$I$2:$I$1500,'1.PrepList'!$J$2:$J$1500,"")&amp;"",""))</f>
        <v/>
      </c>
      <c r="E2887" s="638" t="str">
        <f>IF($C2887="","",IFERROR(_xlfn.XLOOKUP($C2887,'1.PrepList'!$I$2:$I$1500,'1.PrepList'!$N$2:$N$1500,"")&amp;"",""))</f>
        <v/>
      </c>
      <c r="F2887" s="638" t="str">
        <f>IF($C2887="","",IFERROR(_xlfn.XLOOKUP($C2887,'1.PrepList'!$I$2:$I$1500,'1.PrepList'!$K$2:$K$1500,"")&amp;"",""))</f>
        <v/>
      </c>
      <c r="H2887" s="644" t="str">
        <f>IF($C2887="","",IFERROR(IF(_xlfn.XLOOKUP($C2887,tbl_StartedStatus[Bold ID],tbl_StartedStatus[Started])="Started","Yes",IF(_xlfn.XLOOKUP($C2887,tbl_StartedStatus[Bold ID],tbl_StartedStatus[Started])="No Show","No Show","")),""))</f>
        <v/>
      </c>
    </row>
    <row r="2888" spans="1:8" ht="15" customHeight="1" thickBot="1">
      <c r="A2888" s="38" t="str">
        <f>IF($C2888="","",IFERROR(_xlfn.XLOOKUP($C2888,'1.PrepList'!$I$2:$I$1500,'1.PrepList'!$G$2:$G$1500,"")&amp;"",""))</f>
        <v/>
      </c>
      <c r="B2888" s="638" t="str">
        <f>IF($C2888="","",IFERROR(_xlfn.XLOOKUP($C2888,'1.PrepList'!$I$2:$I$1500,'1.PrepList'!$H$2:$H$1500,"")&amp;"",""))</f>
        <v/>
      </c>
      <c r="D2888" s="638" t="str">
        <f>IF($C2888="","",IFERROR(_xlfn.XLOOKUP($C2888,'1.PrepList'!$I$2:$I$1500,'1.PrepList'!$J$2:$J$1500,"")&amp;"",""))</f>
        <v/>
      </c>
      <c r="E2888" s="638" t="str">
        <f>IF($C2888="","",IFERROR(_xlfn.XLOOKUP($C2888,'1.PrepList'!$I$2:$I$1500,'1.PrepList'!$N$2:$N$1500,"")&amp;"",""))</f>
        <v/>
      </c>
      <c r="F2888" s="638" t="str">
        <f>IF($C2888="","",IFERROR(_xlfn.XLOOKUP($C2888,'1.PrepList'!$I$2:$I$1500,'1.PrepList'!$K$2:$K$1500,"")&amp;"",""))</f>
        <v/>
      </c>
      <c r="H2888" s="644" t="str">
        <f>IF($C2888="","",IFERROR(IF(_xlfn.XLOOKUP($C2888,tbl_StartedStatus[Bold ID],tbl_StartedStatus[Started])="Started","Yes",IF(_xlfn.XLOOKUP($C2888,tbl_StartedStatus[Bold ID],tbl_StartedStatus[Started])="No Show","No Show","")),""))</f>
        <v/>
      </c>
    </row>
    <row r="2889" spans="1:8" ht="15" customHeight="1" thickBot="1">
      <c r="A2889" s="38" t="str">
        <f>IF($C2889="","",IFERROR(_xlfn.XLOOKUP($C2889,'1.PrepList'!$I$2:$I$1500,'1.PrepList'!$G$2:$G$1500,"")&amp;"",""))</f>
        <v/>
      </c>
      <c r="B2889" s="638" t="str">
        <f>IF($C2889="","",IFERROR(_xlfn.XLOOKUP($C2889,'1.PrepList'!$I$2:$I$1500,'1.PrepList'!$H$2:$H$1500,"")&amp;"",""))</f>
        <v/>
      </c>
      <c r="D2889" s="638" t="str">
        <f>IF($C2889="","",IFERROR(_xlfn.XLOOKUP($C2889,'1.PrepList'!$I$2:$I$1500,'1.PrepList'!$J$2:$J$1500,"")&amp;"",""))</f>
        <v/>
      </c>
      <c r="E2889" s="638" t="str">
        <f>IF($C2889="","",IFERROR(_xlfn.XLOOKUP($C2889,'1.PrepList'!$I$2:$I$1500,'1.PrepList'!$N$2:$N$1500,"")&amp;"",""))</f>
        <v/>
      </c>
      <c r="F2889" s="638" t="str">
        <f>IF($C2889="","",IFERROR(_xlfn.XLOOKUP($C2889,'1.PrepList'!$I$2:$I$1500,'1.PrepList'!$K$2:$K$1500,"")&amp;"",""))</f>
        <v/>
      </c>
      <c r="H2889" s="644" t="str">
        <f>IF($C2889="","",IFERROR(IF(_xlfn.XLOOKUP($C2889,tbl_StartedStatus[Bold ID],tbl_StartedStatus[Started])="Started","Yes",IF(_xlfn.XLOOKUP($C2889,tbl_StartedStatus[Bold ID],tbl_StartedStatus[Started])="No Show","No Show","")),""))</f>
        <v/>
      </c>
    </row>
    <row r="2890" spans="1:8" ht="15" customHeight="1" thickBot="1">
      <c r="A2890" s="38" t="str">
        <f>IF($C2890="","",IFERROR(_xlfn.XLOOKUP($C2890,'1.PrepList'!$I$2:$I$1500,'1.PrepList'!$G$2:$G$1500,"")&amp;"",""))</f>
        <v/>
      </c>
      <c r="B2890" s="638" t="str">
        <f>IF($C2890="","",IFERROR(_xlfn.XLOOKUP($C2890,'1.PrepList'!$I$2:$I$1500,'1.PrepList'!$H$2:$H$1500,"")&amp;"",""))</f>
        <v/>
      </c>
      <c r="D2890" s="638" t="str">
        <f>IF($C2890="","",IFERROR(_xlfn.XLOOKUP($C2890,'1.PrepList'!$I$2:$I$1500,'1.PrepList'!$J$2:$J$1500,"")&amp;"",""))</f>
        <v/>
      </c>
      <c r="E2890" s="638" t="str">
        <f>IF($C2890="","",IFERROR(_xlfn.XLOOKUP($C2890,'1.PrepList'!$I$2:$I$1500,'1.PrepList'!$N$2:$N$1500,"")&amp;"",""))</f>
        <v/>
      </c>
      <c r="F2890" s="638" t="str">
        <f>IF($C2890="","",IFERROR(_xlfn.XLOOKUP($C2890,'1.PrepList'!$I$2:$I$1500,'1.PrepList'!$K$2:$K$1500,"")&amp;"",""))</f>
        <v/>
      </c>
      <c r="H2890" s="644" t="str">
        <f>IF($C2890="","",IFERROR(IF(_xlfn.XLOOKUP($C2890,tbl_StartedStatus[Bold ID],tbl_StartedStatus[Started])="Started","Yes",IF(_xlfn.XLOOKUP($C2890,tbl_StartedStatus[Bold ID],tbl_StartedStatus[Started])="No Show","No Show","")),""))</f>
        <v/>
      </c>
    </row>
    <row r="2891" spans="1:8" ht="15" customHeight="1" thickBot="1">
      <c r="A2891" s="38" t="str">
        <f>IF($C2891="","",IFERROR(_xlfn.XLOOKUP($C2891,'1.PrepList'!$I$2:$I$1500,'1.PrepList'!$G$2:$G$1500,"")&amp;"",""))</f>
        <v/>
      </c>
      <c r="B2891" s="638" t="str">
        <f>IF($C2891="","",IFERROR(_xlfn.XLOOKUP($C2891,'1.PrepList'!$I$2:$I$1500,'1.PrepList'!$H$2:$H$1500,"")&amp;"",""))</f>
        <v/>
      </c>
      <c r="D2891" s="638" t="str">
        <f>IF($C2891="","",IFERROR(_xlfn.XLOOKUP($C2891,'1.PrepList'!$I$2:$I$1500,'1.PrepList'!$J$2:$J$1500,"")&amp;"",""))</f>
        <v/>
      </c>
      <c r="E2891" s="638" t="str">
        <f>IF($C2891="","",IFERROR(_xlfn.XLOOKUP($C2891,'1.PrepList'!$I$2:$I$1500,'1.PrepList'!$N$2:$N$1500,"")&amp;"",""))</f>
        <v/>
      </c>
      <c r="F2891" s="638" t="str">
        <f>IF($C2891="","",IFERROR(_xlfn.XLOOKUP($C2891,'1.PrepList'!$I$2:$I$1500,'1.PrepList'!$K$2:$K$1500,"")&amp;"",""))</f>
        <v/>
      </c>
      <c r="H2891" s="644" t="str">
        <f>IF($C2891="","",IFERROR(IF(_xlfn.XLOOKUP($C2891,tbl_StartedStatus[Bold ID],tbl_StartedStatus[Started])="Started","Yes",IF(_xlfn.XLOOKUP($C2891,tbl_StartedStatus[Bold ID],tbl_StartedStatus[Started])="No Show","No Show","")),""))</f>
        <v/>
      </c>
    </row>
    <row r="2892" spans="1:8" ht="15" customHeight="1" thickBot="1">
      <c r="A2892" s="38" t="str">
        <f>IF($C2892="","",IFERROR(_xlfn.XLOOKUP($C2892,'1.PrepList'!$I$2:$I$1500,'1.PrepList'!$G$2:$G$1500,"")&amp;"",""))</f>
        <v/>
      </c>
      <c r="B2892" s="638" t="str">
        <f>IF($C2892="","",IFERROR(_xlfn.XLOOKUP($C2892,'1.PrepList'!$I$2:$I$1500,'1.PrepList'!$H$2:$H$1500,"")&amp;"",""))</f>
        <v/>
      </c>
      <c r="D2892" s="638" t="str">
        <f>IF($C2892="","",IFERROR(_xlfn.XLOOKUP($C2892,'1.PrepList'!$I$2:$I$1500,'1.PrepList'!$J$2:$J$1500,"")&amp;"",""))</f>
        <v/>
      </c>
      <c r="E2892" s="638" t="str">
        <f>IF($C2892="","",IFERROR(_xlfn.XLOOKUP($C2892,'1.PrepList'!$I$2:$I$1500,'1.PrepList'!$N$2:$N$1500,"")&amp;"",""))</f>
        <v/>
      </c>
      <c r="F2892" s="638" t="str">
        <f>IF($C2892="","",IFERROR(_xlfn.XLOOKUP($C2892,'1.PrepList'!$I$2:$I$1500,'1.PrepList'!$K$2:$K$1500,"")&amp;"",""))</f>
        <v/>
      </c>
      <c r="H2892" s="644" t="str">
        <f>IF($C2892="","",IFERROR(IF(_xlfn.XLOOKUP($C2892,tbl_StartedStatus[Bold ID],tbl_StartedStatus[Started])="Started","Yes",IF(_xlfn.XLOOKUP($C2892,tbl_StartedStatus[Bold ID],tbl_StartedStatus[Started])="No Show","No Show","")),""))</f>
        <v/>
      </c>
    </row>
    <row r="2893" spans="1:8" ht="15" customHeight="1" thickBot="1">
      <c r="A2893" s="38" t="str">
        <f>IF($C2893="","",IFERROR(_xlfn.XLOOKUP($C2893,'1.PrepList'!$I$2:$I$1500,'1.PrepList'!$G$2:$G$1500,"")&amp;"",""))</f>
        <v/>
      </c>
      <c r="B2893" s="638" t="str">
        <f>IF($C2893="","",IFERROR(_xlfn.XLOOKUP($C2893,'1.PrepList'!$I$2:$I$1500,'1.PrepList'!$H$2:$H$1500,"")&amp;"",""))</f>
        <v/>
      </c>
      <c r="D2893" s="638" t="str">
        <f>IF($C2893="","",IFERROR(_xlfn.XLOOKUP($C2893,'1.PrepList'!$I$2:$I$1500,'1.PrepList'!$J$2:$J$1500,"")&amp;"",""))</f>
        <v/>
      </c>
      <c r="E2893" s="638" t="str">
        <f>IF($C2893="","",IFERROR(_xlfn.XLOOKUP($C2893,'1.PrepList'!$I$2:$I$1500,'1.PrepList'!$N$2:$N$1500,"")&amp;"",""))</f>
        <v/>
      </c>
      <c r="F2893" s="638" t="str">
        <f>IF($C2893="","",IFERROR(_xlfn.XLOOKUP($C2893,'1.PrepList'!$I$2:$I$1500,'1.PrepList'!$K$2:$K$1500,"")&amp;"",""))</f>
        <v/>
      </c>
      <c r="H2893" s="644" t="str">
        <f>IF($C2893="","",IFERROR(IF(_xlfn.XLOOKUP($C2893,tbl_StartedStatus[Bold ID],tbl_StartedStatus[Started])="Started","Yes",IF(_xlfn.XLOOKUP($C2893,tbl_StartedStatus[Bold ID],tbl_StartedStatus[Started])="No Show","No Show","")),""))</f>
        <v/>
      </c>
    </row>
    <row r="2894" spans="1:8" ht="15" customHeight="1" thickBot="1">
      <c r="A2894" s="38" t="str">
        <f>IF($C2894="","",IFERROR(_xlfn.XLOOKUP($C2894,'1.PrepList'!$I$2:$I$1500,'1.PrepList'!$G$2:$G$1500,"")&amp;"",""))</f>
        <v/>
      </c>
      <c r="B2894" s="638" t="str">
        <f>IF($C2894="","",IFERROR(_xlfn.XLOOKUP($C2894,'1.PrepList'!$I$2:$I$1500,'1.PrepList'!$H$2:$H$1500,"")&amp;"",""))</f>
        <v/>
      </c>
      <c r="D2894" s="638" t="str">
        <f>IF($C2894="","",IFERROR(_xlfn.XLOOKUP($C2894,'1.PrepList'!$I$2:$I$1500,'1.PrepList'!$J$2:$J$1500,"")&amp;"",""))</f>
        <v/>
      </c>
      <c r="E2894" s="638" t="str">
        <f>IF($C2894="","",IFERROR(_xlfn.XLOOKUP($C2894,'1.PrepList'!$I$2:$I$1500,'1.PrepList'!$N$2:$N$1500,"")&amp;"",""))</f>
        <v/>
      </c>
      <c r="F2894" s="638" t="str">
        <f>IF($C2894="","",IFERROR(_xlfn.XLOOKUP($C2894,'1.PrepList'!$I$2:$I$1500,'1.PrepList'!$K$2:$K$1500,"")&amp;"",""))</f>
        <v/>
      </c>
      <c r="H2894" s="644" t="str">
        <f>IF($C2894="","",IFERROR(IF(_xlfn.XLOOKUP($C2894,tbl_StartedStatus[Bold ID],tbl_StartedStatus[Started])="Started","Yes",IF(_xlfn.XLOOKUP($C2894,tbl_StartedStatus[Bold ID],tbl_StartedStatus[Started])="No Show","No Show","")),""))</f>
        <v/>
      </c>
    </row>
    <row r="2895" spans="1:8" ht="15" customHeight="1" thickBot="1">
      <c r="A2895" s="38" t="str">
        <f>IF($C2895="","",IFERROR(_xlfn.XLOOKUP($C2895,'1.PrepList'!$I$2:$I$1500,'1.PrepList'!$G$2:$G$1500,"")&amp;"",""))</f>
        <v/>
      </c>
      <c r="B2895" s="638" t="str">
        <f>IF($C2895="","",IFERROR(_xlfn.XLOOKUP($C2895,'1.PrepList'!$I$2:$I$1500,'1.PrepList'!$H$2:$H$1500,"")&amp;"",""))</f>
        <v/>
      </c>
      <c r="D2895" s="638" t="str">
        <f>IF($C2895="","",IFERROR(_xlfn.XLOOKUP($C2895,'1.PrepList'!$I$2:$I$1500,'1.PrepList'!$J$2:$J$1500,"")&amp;"",""))</f>
        <v/>
      </c>
      <c r="E2895" s="638" t="str">
        <f>IF($C2895="","",IFERROR(_xlfn.XLOOKUP($C2895,'1.PrepList'!$I$2:$I$1500,'1.PrepList'!$N$2:$N$1500,"")&amp;"",""))</f>
        <v/>
      </c>
      <c r="F2895" s="638" t="str">
        <f>IF($C2895="","",IFERROR(_xlfn.XLOOKUP($C2895,'1.PrepList'!$I$2:$I$1500,'1.PrepList'!$K$2:$K$1500,"")&amp;"",""))</f>
        <v/>
      </c>
      <c r="H2895" s="644" t="str">
        <f>IF($C2895="","",IFERROR(IF(_xlfn.XLOOKUP($C2895,tbl_StartedStatus[Bold ID],tbl_StartedStatus[Started])="Started","Yes",IF(_xlfn.XLOOKUP($C2895,tbl_StartedStatus[Bold ID],tbl_StartedStatus[Started])="No Show","No Show","")),""))</f>
        <v/>
      </c>
    </row>
    <row r="2896" spans="1:8" ht="15" customHeight="1" thickBot="1">
      <c r="A2896" s="38" t="str">
        <f>IF($C2896="","",IFERROR(_xlfn.XLOOKUP($C2896,'1.PrepList'!$I$2:$I$1500,'1.PrepList'!$G$2:$G$1500,"")&amp;"",""))</f>
        <v/>
      </c>
      <c r="B2896" s="638" t="str">
        <f>IF($C2896="","",IFERROR(_xlfn.XLOOKUP($C2896,'1.PrepList'!$I$2:$I$1500,'1.PrepList'!$H$2:$H$1500,"")&amp;"",""))</f>
        <v/>
      </c>
      <c r="D2896" s="638" t="str">
        <f>IF($C2896="","",IFERROR(_xlfn.XLOOKUP($C2896,'1.PrepList'!$I$2:$I$1500,'1.PrepList'!$J$2:$J$1500,"")&amp;"",""))</f>
        <v/>
      </c>
      <c r="E2896" s="638" t="str">
        <f>IF($C2896="","",IFERROR(_xlfn.XLOOKUP($C2896,'1.PrepList'!$I$2:$I$1500,'1.PrepList'!$N$2:$N$1500,"")&amp;"",""))</f>
        <v/>
      </c>
      <c r="F2896" s="638" t="str">
        <f>IF($C2896="","",IFERROR(_xlfn.XLOOKUP($C2896,'1.PrepList'!$I$2:$I$1500,'1.PrepList'!$K$2:$K$1500,"")&amp;"",""))</f>
        <v/>
      </c>
      <c r="H2896" s="644" t="str">
        <f>IF($C2896="","",IFERROR(IF(_xlfn.XLOOKUP($C2896,tbl_StartedStatus[Bold ID],tbl_StartedStatus[Started])="Started","Yes",IF(_xlfn.XLOOKUP($C2896,tbl_StartedStatus[Bold ID],tbl_StartedStatus[Started])="No Show","No Show","")),""))</f>
        <v/>
      </c>
    </row>
    <row r="2897" spans="1:8" ht="15" customHeight="1" thickBot="1">
      <c r="A2897" s="38" t="str">
        <f>IF($C2897="","",IFERROR(_xlfn.XLOOKUP($C2897,'1.PrepList'!$I$2:$I$1500,'1.PrepList'!$G$2:$G$1500,"")&amp;"",""))</f>
        <v/>
      </c>
      <c r="B2897" s="638" t="str">
        <f>IF($C2897="","",IFERROR(_xlfn.XLOOKUP($C2897,'1.PrepList'!$I$2:$I$1500,'1.PrepList'!$H$2:$H$1500,"")&amp;"",""))</f>
        <v/>
      </c>
      <c r="D2897" s="638" t="str">
        <f>IF($C2897="","",IFERROR(_xlfn.XLOOKUP($C2897,'1.PrepList'!$I$2:$I$1500,'1.PrepList'!$J$2:$J$1500,"")&amp;"",""))</f>
        <v/>
      </c>
      <c r="E2897" s="638" t="str">
        <f>IF($C2897="","",IFERROR(_xlfn.XLOOKUP($C2897,'1.PrepList'!$I$2:$I$1500,'1.PrepList'!$N$2:$N$1500,"")&amp;"",""))</f>
        <v/>
      </c>
      <c r="F2897" s="638" t="str">
        <f>IF($C2897="","",IFERROR(_xlfn.XLOOKUP($C2897,'1.PrepList'!$I$2:$I$1500,'1.PrepList'!$K$2:$K$1500,"")&amp;"",""))</f>
        <v/>
      </c>
      <c r="H2897" s="644" t="str">
        <f>IF($C2897="","",IFERROR(IF(_xlfn.XLOOKUP($C2897,tbl_StartedStatus[Bold ID],tbl_StartedStatus[Started])="Started","Yes",IF(_xlfn.XLOOKUP($C2897,tbl_StartedStatus[Bold ID],tbl_StartedStatus[Started])="No Show","No Show","")),""))</f>
        <v/>
      </c>
    </row>
    <row r="2898" spans="1:8" ht="15" customHeight="1" thickBot="1">
      <c r="A2898" s="38" t="str">
        <f>IF($C2898="","",IFERROR(_xlfn.XLOOKUP($C2898,'1.PrepList'!$I$2:$I$1500,'1.PrepList'!$G$2:$G$1500,"")&amp;"",""))</f>
        <v/>
      </c>
      <c r="B2898" s="638" t="str">
        <f>IF($C2898="","",IFERROR(_xlfn.XLOOKUP($C2898,'1.PrepList'!$I$2:$I$1500,'1.PrepList'!$H$2:$H$1500,"")&amp;"",""))</f>
        <v/>
      </c>
      <c r="D2898" s="638" t="str">
        <f>IF($C2898="","",IFERROR(_xlfn.XLOOKUP($C2898,'1.PrepList'!$I$2:$I$1500,'1.PrepList'!$J$2:$J$1500,"")&amp;"",""))</f>
        <v/>
      </c>
      <c r="E2898" s="638" t="str">
        <f>IF($C2898="","",IFERROR(_xlfn.XLOOKUP($C2898,'1.PrepList'!$I$2:$I$1500,'1.PrepList'!$N$2:$N$1500,"")&amp;"",""))</f>
        <v/>
      </c>
      <c r="F2898" s="638" t="str">
        <f>IF($C2898="","",IFERROR(_xlfn.XLOOKUP($C2898,'1.PrepList'!$I$2:$I$1500,'1.PrepList'!$K$2:$K$1500,"")&amp;"",""))</f>
        <v/>
      </c>
      <c r="H2898" s="644" t="str">
        <f>IF($C2898="","",IFERROR(IF(_xlfn.XLOOKUP($C2898,tbl_StartedStatus[Bold ID],tbl_StartedStatus[Started])="Started","Yes",IF(_xlfn.XLOOKUP($C2898,tbl_StartedStatus[Bold ID],tbl_StartedStatus[Started])="No Show","No Show","")),""))</f>
        <v/>
      </c>
    </row>
    <row r="2899" spans="1:8" ht="15" customHeight="1" thickBot="1">
      <c r="A2899" s="38" t="str">
        <f>IF($C2899="","",IFERROR(_xlfn.XLOOKUP($C2899,'1.PrepList'!$I$2:$I$1500,'1.PrepList'!$G$2:$G$1500,"")&amp;"",""))</f>
        <v/>
      </c>
      <c r="B2899" s="638" t="str">
        <f>IF($C2899="","",IFERROR(_xlfn.XLOOKUP($C2899,'1.PrepList'!$I$2:$I$1500,'1.PrepList'!$H$2:$H$1500,"")&amp;"",""))</f>
        <v/>
      </c>
      <c r="D2899" s="638" t="str">
        <f>IF($C2899="","",IFERROR(_xlfn.XLOOKUP($C2899,'1.PrepList'!$I$2:$I$1500,'1.PrepList'!$J$2:$J$1500,"")&amp;"",""))</f>
        <v/>
      </c>
      <c r="E2899" s="638" t="str">
        <f>IF($C2899="","",IFERROR(_xlfn.XLOOKUP($C2899,'1.PrepList'!$I$2:$I$1500,'1.PrepList'!$N$2:$N$1500,"")&amp;"",""))</f>
        <v/>
      </c>
      <c r="F2899" s="638" t="str">
        <f>IF($C2899="","",IFERROR(_xlfn.XLOOKUP($C2899,'1.PrepList'!$I$2:$I$1500,'1.PrepList'!$K$2:$K$1500,"")&amp;"",""))</f>
        <v/>
      </c>
      <c r="H2899" s="644" t="str">
        <f>IF($C2899="","",IFERROR(IF(_xlfn.XLOOKUP($C2899,tbl_StartedStatus[Bold ID],tbl_StartedStatus[Started])="Started","Yes",IF(_xlfn.XLOOKUP($C2899,tbl_StartedStatus[Bold ID],tbl_StartedStatus[Started])="No Show","No Show","")),""))</f>
        <v/>
      </c>
    </row>
    <row r="2900" spans="1:8" ht="15" customHeight="1" thickBot="1">
      <c r="A2900" s="38" t="str">
        <f>IF($C2900="","",IFERROR(_xlfn.XLOOKUP($C2900,'1.PrepList'!$I$2:$I$1500,'1.PrepList'!$G$2:$G$1500,"")&amp;"",""))</f>
        <v/>
      </c>
      <c r="B2900" s="638" t="str">
        <f>IF($C2900="","",IFERROR(_xlfn.XLOOKUP($C2900,'1.PrepList'!$I$2:$I$1500,'1.PrepList'!$H$2:$H$1500,"")&amp;"",""))</f>
        <v/>
      </c>
      <c r="D2900" s="638" t="str">
        <f>IF($C2900="","",IFERROR(_xlfn.XLOOKUP($C2900,'1.PrepList'!$I$2:$I$1500,'1.PrepList'!$J$2:$J$1500,"")&amp;"",""))</f>
        <v/>
      </c>
      <c r="E2900" s="638" t="str">
        <f>IF($C2900="","",IFERROR(_xlfn.XLOOKUP($C2900,'1.PrepList'!$I$2:$I$1500,'1.PrepList'!$N$2:$N$1500,"")&amp;"",""))</f>
        <v/>
      </c>
      <c r="F2900" s="638" t="str">
        <f>IF($C2900="","",IFERROR(_xlfn.XLOOKUP($C2900,'1.PrepList'!$I$2:$I$1500,'1.PrepList'!$K$2:$K$1500,"")&amp;"",""))</f>
        <v/>
      </c>
      <c r="H2900" s="644" t="str">
        <f>IF($C2900="","",IFERROR(IF(_xlfn.XLOOKUP($C2900,tbl_StartedStatus[Bold ID],tbl_StartedStatus[Started])="Started","Yes",IF(_xlfn.XLOOKUP($C2900,tbl_StartedStatus[Bold ID],tbl_StartedStatus[Started])="No Show","No Show","")),""))</f>
        <v/>
      </c>
    </row>
    <row r="2901" spans="1:8" ht="15" customHeight="1" thickBot="1">
      <c r="A2901" s="38" t="str">
        <f>IF($C2901="","",IFERROR(_xlfn.XLOOKUP($C2901,'1.PrepList'!$I$2:$I$1500,'1.PrepList'!$G$2:$G$1500,"")&amp;"",""))</f>
        <v/>
      </c>
      <c r="B2901" s="638" t="str">
        <f>IF($C2901="","",IFERROR(_xlfn.XLOOKUP($C2901,'1.PrepList'!$I$2:$I$1500,'1.PrepList'!$H$2:$H$1500,"")&amp;"",""))</f>
        <v/>
      </c>
      <c r="D2901" s="638" t="str">
        <f>IF($C2901="","",IFERROR(_xlfn.XLOOKUP($C2901,'1.PrepList'!$I$2:$I$1500,'1.PrepList'!$J$2:$J$1500,"")&amp;"",""))</f>
        <v/>
      </c>
      <c r="E2901" s="638" t="str">
        <f>IF($C2901="","",IFERROR(_xlfn.XLOOKUP($C2901,'1.PrepList'!$I$2:$I$1500,'1.PrepList'!$N$2:$N$1500,"")&amp;"",""))</f>
        <v/>
      </c>
      <c r="F2901" s="638" t="str">
        <f>IF($C2901="","",IFERROR(_xlfn.XLOOKUP($C2901,'1.PrepList'!$I$2:$I$1500,'1.PrepList'!$K$2:$K$1500,"")&amp;"",""))</f>
        <v/>
      </c>
      <c r="H2901" s="644" t="str">
        <f>IF($C2901="","",IFERROR(IF(_xlfn.XLOOKUP($C2901,tbl_StartedStatus[Bold ID],tbl_StartedStatus[Started])="Started","Yes",IF(_xlfn.XLOOKUP($C2901,tbl_StartedStatus[Bold ID],tbl_StartedStatus[Started])="No Show","No Show","")),""))</f>
        <v/>
      </c>
    </row>
    <row r="2902" spans="1:8" ht="15" customHeight="1" thickBot="1">
      <c r="A2902" s="38" t="str">
        <f>IF($C2902="","",IFERROR(_xlfn.XLOOKUP($C2902,'1.PrepList'!$I$2:$I$1500,'1.PrepList'!$G$2:$G$1500,"")&amp;"",""))</f>
        <v/>
      </c>
      <c r="B2902" s="638" t="str">
        <f>IF($C2902="","",IFERROR(_xlfn.XLOOKUP($C2902,'1.PrepList'!$I$2:$I$1500,'1.PrepList'!$H$2:$H$1500,"")&amp;"",""))</f>
        <v/>
      </c>
      <c r="D2902" s="638" t="str">
        <f>IF($C2902="","",IFERROR(_xlfn.XLOOKUP($C2902,'1.PrepList'!$I$2:$I$1500,'1.PrepList'!$J$2:$J$1500,"")&amp;"",""))</f>
        <v/>
      </c>
      <c r="E2902" s="638" t="str">
        <f>IF($C2902="","",IFERROR(_xlfn.XLOOKUP($C2902,'1.PrepList'!$I$2:$I$1500,'1.PrepList'!$N$2:$N$1500,"")&amp;"",""))</f>
        <v/>
      </c>
      <c r="F2902" s="638" t="str">
        <f>IF($C2902="","",IFERROR(_xlfn.XLOOKUP($C2902,'1.PrepList'!$I$2:$I$1500,'1.PrepList'!$K$2:$K$1500,"")&amp;"",""))</f>
        <v/>
      </c>
      <c r="H2902" s="644" t="str">
        <f>IF($C2902="","",IFERROR(IF(_xlfn.XLOOKUP($C2902,tbl_StartedStatus[Bold ID],tbl_StartedStatus[Started])="Started","Yes",IF(_xlfn.XLOOKUP($C2902,tbl_StartedStatus[Bold ID],tbl_StartedStatus[Started])="No Show","No Show","")),""))</f>
        <v/>
      </c>
    </row>
    <row r="2903" spans="1:8" ht="15" customHeight="1" thickBot="1">
      <c r="A2903" s="38" t="str">
        <f>IF($C2903="","",IFERROR(_xlfn.XLOOKUP($C2903,'1.PrepList'!$I$2:$I$1500,'1.PrepList'!$G$2:$G$1500,"")&amp;"",""))</f>
        <v/>
      </c>
      <c r="B2903" s="638" t="str">
        <f>IF($C2903="","",IFERROR(_xlfn.XLOOKUP($C2903,'1.PrepList'!$I$2:$I$1500,'1.PrepList'!$H$2:$H$1500,"")&amp;"",""))</f>
        <v/>
      </c>
      <c r="D2903" s="638" t="str">
        <f>IF($C2903="","",IFERROR(_xlfn.XLOOKUP($C2903,'1.PrepList'!$I$2:$I$1500,'1.PrepList'!$J$2:$J$1500,"")&amp;"",""))</f>
        <v/>
      </c>
      <c r="E2903" s="638" t="str">
        <f>IF($C2903="","",IFERROR(_xlfn.XLOOKUP($C2903,'1.PrepList'!$I$2:$I$1500,'1.PrepList'!$N$2:$N$1500,"")&amp;"",""))</f>
        <v/>
      </c>
      <c r="F2903" s="638" t="str">
        <f>IF($C2903="","",IFERROR(_xlfn.XLOOKUP($C2903,'1.PrepList'!$I$2:$I$1500,'1.PrepList'!$K$2:$K$1500,"")&amp;"",""))</f>
        <v/>
      </c>
      <c r="H2903" s="644" t="str">
        <f>IF($C2903="","",IFERROR(IF(_xlfn.XLOOKUP($C2903,tbl_StartedStatus[Bold ID],tbl_StartedStatus[Started])="Started","Yes",IF(_xlfn.XLOOKUP($C2903,tbl_StartedStatus[Bold ID],tbl_StartedStatus[Started])="No Show","No Show","")),""))</f>
        <v/>
      </c>
    </row>
    <row r="2904" spans="1:8" ht="15" customHeight="1" thickBot="1">
      <c r="A2904" s="38" t="str">
        <f>IF($C2904="","",IFERROR(_xlfn.XLOOKUP($C2904,'1.PrepList'!$I$2:$I$1500,'1.PrepList'!$G$2:$G$1500,"")&amp;"",""))</f>
        <v/>
      </c>
      <c r="B2904" s="638" t="str">
        <f>IF($C2904="","",IFERROR(_xlfn.XLOOKUP($C2904,'1.PrepList'!$I$2:$I$1500,'1.PrepList'!$H$2:$H$1500,"")&amp;"",""))</f>
        <v/>
      </c>
      <c r="D2904" s="638" t="str">
        <f>IF($C2904="","",IFERROR(_xlfn.XLOOKUP($C2904,'1.PrepList'!$I$2:$I$1500,'1.PrepList'!$J$2:$J$1500,"")&amp;"",""))</f>
        <v/>
      </c>
      <c r="E2904" s="638" t="str">
        <f>IF($C2904="","",IFERROR(_xlfn.XLOOKUP($C2904,'1.PrepList'!$I$2:$I$1500,'1.PrepList'!$N$2:$N$1500,"")&amp;"",""))</f>
        <v/>
      </c>
      <c r="F2904" s="638" t="str">
        <f>IF($C2904="","",IFERROR(_xlfn.XLOOKUP($C2904,'1.PrepList'!$I$2:$I$1500,'1.PrepList'!$K$2:$K$1500,"")&amp;"",""))</f>
        <v/>
      </c>
      <c r="H2904" s="644" t="str">
        <f>IF($C2904="","",IFERROR(IF(_xlfn.XLOOKUP($C2904,tbl_StartedStatus[Bold ID],tbl_StartedStatus[Started])="Started","Yes",IF(_xlfn.XLOOKUP($C2904,tbl_StartedStatus[Bold ID],tbl_StartedStatus[Started])="No Show","No Show","")),""))</f>
        <v/>
      </c>
    </row>
    <row r="2905" spans="1:8" ht="15" customHeight="1" thickBot="1">
      <c r="A2905" s="38" t="str">
        <f>IF($C2905="","",IFERROR(_xlfn.XLOOKUP($C2905,'1.PrepList'!$I$2:$I$1500,'1.PrepList'!$G$2:$G$1500,"")&amp;"",""))</f>
        <v/>
      </c>
      <c r="B2905" s="638" t="str">
        <f>IF($C2905="","",IFERROR(_xlfn.XLOOKUP($C2905,'1.PrepList'!$I$2:$I$1500,'1.PrepList'!$H$2:$H$1500,"")&amp;"",""))</f>
        <v/>
      </c>
      <c r="D2905" s="638" t="str">
        <f>IF($C2905="","",IFERROR(_xlfn.XLOOKUP($C2905,'1.PrepList'!$I$2:$I$1500,'1.PrepList'!$J$2:$J$1500,"")&amp;"",""))</f>
        <v/>
      </c>
      <c r="E2905" s="638" t="str">
        <f>IF($C2905="","",IFERROR(_xlfn.XLOOKUP($C2905,'1.PrepList'!$I$2:$I$1500,'1.PrepList'!$N$2:$N$1500,"")&amp;"",""))</f>
        <v/>
      </c>
      <c r="F2905" s="638" t="str">
        <f>IF($C2905="","",IFERROR(_xlfn.XLOOKUP($C2905,'1.PrepList'!$I$2:$I$1500,'1.PrepList'!$K$2:$K$1500,"")&amp;"",""))</f>
        <v/>
      </c>
      <c r="H2905" s="644" t="str">
        <f>IF($C2905="","",IFERROR(IF(_xlfn.XLOOKUP($C2905,tbl_StartedStatus[Bold ID],tbl_StartedStatus[Started])="Started","Yes",IF(_xlfn.XLOOKUP($C2905,tbl_StartedStatus[Bold ID],tbl_StartedStatus[Started])="No Show","No Show","")),""))</f>
        <v/>
      </c>
    </row>
    <row r="2906" spans="1:8" ht="15" customHeight="1" thickBot="1">
      <c r="A2906" s="38" t="str">
        <f>IF($C2906="","",IFERROR(_xlfn.XLOOKUP($C2906,'1.PrepList'!$I$2:$I$1500,'1.PrepList'!$G$2:$G$1500,"")&amp;"",""))</f>
        <v/>
      </c>
      <c r="B2906" s="638" t="str">
        <f>IF($C2906="","",IFERROR(_xlfn.XLOOKUP($C2906,'1.PrepList'!$I$2:$I$1500,'1.PrepList'!$H$2:$H$1500,"")&amp;"",""))</f>
        <v/>
      </c>
      <c r="D2906" s="638" t="str">
        <f>IF($C2906="","",IFERROR(_xlfn.XLOOKUP($C2906,'1.PrepList'!$I$2:$I$1500,'1.PrepList'!$J$2:$J$1500,"")&amp;"",""))</f>
        <v/>
      </c>
      <c r="E2906" s="638" t="str">
        <f>IF($C2906="","",IFERROR(_xlfn.XLOOKUP($C2906,'1.PrepList'!$I$2:$I$1500,'1.PrepList'!$N$2:$N$1500,"")&amp;"",""))</f>
        <v/>
      </c>
      <c r="F2906" s="638" t="str">
        <f>IF($C2906="","",IFERROR(_xlfn.XLOOKUP($C2906,'1.PrepList'!$I$2:$I$1500,'1.PrepList'!$K$2:$K$1500,"")&amp;"",""))</f>
        <v/>
      </c>
      <c r="H2906" s="644" t="str">
        <f>IF($C2906="","",IFERROR(IF(_xlfn.XLOOKUP($C2906,tbl_StartedStatus[Bold ID],tbl_StartedStatus[Started])="Started","Yes",IF(_xlfn.XLOOKUP($C2906,tbl_StartedStatus[Bold ID],tbl_StartedStatus[Started])="No Show","No Show","")),""))</f>
        <v/>
      </c>
    </row>
    <row r="2907" spans="1:8" ht="15" customHeight="1" thickBot="1">
      <c r="A2907" s="38" t="str">
        <f>IF($C2907="","",IFERROR(_xlfn.XLOOKUP($C2907,'1.PrepList'!$I$2:$I$1500,'1.PrepList'!$G$2:$G$1500,"")&amp;"",""))</f>
        <v/>
      </c>
      <c r="B2907" s="638" t="str">
        <f>IF($C2907="","",IFERROR(_xlfn.XLOOKUP($C2907,'1.PrepList'!$I$2:$I$1500,'1.PrepList'!$H$2:$H$1500,"")&amp;"",""))</f>
        <v/>
      </c>
      <c r="D2907" s="638" t="str">
        <f>IF($C2907="","",IFERROR(_xlfn.XLOOKUP($C2907,'1.PrepList'!$I$2:$I$1500,'1.PrepList'!$J$2:$J$1500,"")&amp;"",""))</f>
        <v/>
      </c>
      <c r="E2907" s="638" t="str">
        <f>IF($C2907="","",IFERROR(_xlfn.XLOOKUP($C2907,'1.PrepList'!$I$2:$I$1500,'1.PrepList'!$N$2:$N$1500,"")&amp;"",""))</f>
        <v/>
      </c>
      <c r="F2907" s="638" t="str">
        <f>IF($C2907="","",IFERROR(_xlfn.XLOOKUP($C2907,'1.PrepList'!$I$2:$I$1500,'1.PrepList'!$K$2:$K$1500,"")&amp;"",""))</f>
        <v/>
      </c>
      <c r="H2907" s="644" t="str">
        <f>IF($C2907="","",IFERROR(IF(_xlfn.XLOOKUP($C2907,tbl_StartedStatus[Bold ID],tbl_StartedStatus[Started])="Started","Yes",IF(_xlfn.XLOOKUP($C2907,tbl_StartedStatus[Bold ID],tbl_StartedStatus[Started])="No Show","No Show","")),""))</f>
        <v/>
      </c>
    </row>
    <row r="2908" spans="1:8" ht="15" customHeight="1" thickBot="1">
      <c r="A2908" s="38" t="str">
        <f>IF($C2908="","",IFERROR(_xlfn.XLOOKUP($C2908,'1.PrepList'!$I$2:$I$1500,'1.PrepList'!$G$2:$G$1500,"")&amp;"",""))</f>
        <v/>
      </c>
      <c r="B2908" s="638" t="str">
        <f>IF($C2908="","",IFERROR(_xlfn.XLOOKUP($C2908,'1.PrepList'!$I$2:$I$1500,'1.PrepList'!$H$2:$H$1500,"")&amp;"",""))</f>
        <v/>
      </c>
      <c r="D2908" s="638" t="str">
        <f>IF($C2908="","",IFERROR(_xlfn.XLOOKUP($C2908,'1.PrepList'!$I$2:$I$1500,'1.PrepList'!$J$2:$J$1500,"")&amp;"",""))</f>
        <v/>
      </c>
      <c r="E2908" s="638" t="str">
        <f>IF($C2908="","",IFERROR(_xlfn.XLOOKUP($C2908,'1.PrepList'!$I$2:$I$1500,'1.PrepList'!$N$2:$N$1500,"")&amp;"",""))</f>
        <v/>
      </c>
      <c r="F2908" s="638" t="str">
        <f>IF($C2908="","",IFERROR(_xlfn.XLOOKUP($C2908,'1.PrepList'!$I$2:$I$1500,'1.PrepList'!$K$2:$K$1500,"")&amp;"",""))</f>
        <v/>
      </c>
      <c r="H2908" s="644" t="str">
        <f>IF($C2908="","",IFERROR(IF(_xlfn.XLOOKUP($C2908,tbl_StartedStatus[Bold ID],tbl_StartedStatus[Started])="Started","Yes",IF(_xlfn.XLOOKUP($C2908,tbl_StartedStatus[Bold ID],tbl_StartedStatus[Started])="No Show","No Show","")),""))</f>
        <v/>
      </c>
    </row>
    <row r="2909" spans="1:8" ht="15" customHeight="1" thickBot="1">
      <c r="A2909" s="38" t="str">
        <f>IF($C2909="","",IFERROR(_xlfn.XLOOKUP($C2909,'1.PrepList'!$I$2:$I$1500,'1.PrepList'!$G$2:$G$1500,"")&amp;"",""))</f>
        <v/>
      </c>
      <c r="B2909" s="638" t="str">
        <f>IF($C2909="","",IFERROR(_xlfn.XLOOKUP($C2909,'1.PrepList'!$I$2:$I$1500,'1.PrepList'!$H$2:$H$1500,"")&amp;"",""))</f>
        <v/>
      </c>
      <c r="D2909" s="638" t="str">
        <f>IF($C2909="","",IFERROR(_xlfn.XLOOKUP($C2909,'1.PrepList'!$I$2:$I$1500,'1.PrepList'!$J$2:$J$1500,"")&amp;"",""))</f>
        <v/>
      </c>
      <c r="E2909" s="638" t="str">
        <f>IF($C2909="","",IFERROR(_xlfn.XLOOKUP($C2909,'1.PrepList'!$I$2:$I$1500,'1.PrepList'!$N$2:$N$1500,"")&amp;"",""))</f>
        <v/>
      </c>
      <c r="F2909" s="638" t="str">
        <f>IF($C2909="","",IFERROR(_xlfn.XLOOKUP($C2909,'1.PrepList'!$I$2:$I$1500,'1.PrepList'!$K$2:$K$1500,"")&amp;"",""))</f>
        <v/>
      </c>
      <c r="H2909" s="644" t="str">
        <f>IF($C2909="","",IFERROR(IF(_xlfn.XLOOKUP($C2909,tbl_StartedStatus[Bold ID],tbl_StartedStatus[Started])="Started","Yes",IF(_xlfn.XLOOKUP($C2909,tbl_StartedStatus[Bold ID],tbl_StartedStatus[Started])="No Show","No Show","")),""))</f>
        <v/>
      </c>
    </row>
    <row r="2910" spans="1:8" ht="15" customHeight="1" thickBot="1">
      <c r="A2910" s="38" t="str">
        <f>IF($C2910="","",IFERROR(_xlfn.XLOOKUP($C2910,'1.PrepList'!$I$2:$I$1500,'1.PrepList'!$G$2:$G$1500,"")&amp;"",""))</f>
        <v/>
      </c>
      <c r="B2910" s="638" t="str">
        <f>IF($C2910="","",IFERROR(_xlfn.XLOOKUP($C2910,'1.PrepList'!$I$2:$I$1500,'1.PrepList'!$H$2:$H$1500,"")&amp;"",""))</f>
        <v/>
      </c>
      <c r="D2910" s="638" t="str">
        <f>IF($C2910="","",IFERROR(_xlfn.XLOOKUP($C2910,'1.PrepList'!$I$2:$I$1500,'1.PrepList'!$J$2:$J$1500,"")&amp;"",""))</f>
        <v/>
      </c>
      <c r="E2910" s="638" t="str">
        <f>IF($C2910="","",IFERROR(_xlfn.XLOOKUP($C2910,'1.PrepList'!$I$2:$I$1500,'1.PrepList'!$N$2:$N$1500,"")&amp;"",""))</f>
        <v/>
      </c>
      <c r="F2910" s="638" t="str">
        <f>IF($C2910="","",IFERROR(_xlfn.XLOOKUP($C2910,'1.PrepList'!$I$2:$I$1500,'1.PrepList'!$K$2:$K$1500,"")&amp;"",""))</f>
        <v/>
      </c>
      <c r="H2910" s="644" t="str">
        <f>IF($C2910="","",IFERROR(IF(_xlfn.XLOOKUP($C2910,tbl_StartedStatus[Bold ID],tbl_StartedStatus[Started])="Started","Yes",IF(_xlfn.XLOOKUP($C2910,tbl_StartedStatus[Bold ID],tbl_StartedStatus[Started])="No Show","No Show","")),""))</f>
        <v/>
      </c>
    </row>
    <row r="2911" spans="1:8" ht="15" customHeight="1" thickBot="1">
      <c r="A2911" s="38" t="str">
        <f>IF($C2911="","",IFERROR(_xlfn.XLOOKUP($C2911,'1.PrepList'!$I$2:$I$1500,'1.PrepList'!$G$2:$G$1500,"")&amp;"",""))</f>
        <v/>
      </c>
      <c r="B2911" s="638" t="str">
        <f>IF($C2911="","",IFERROR(_xlfn.XLOOKUP($C2911,'1.PrepList'!$I$2:$I$1500,'1.PrepList'!$H$2:$H$1500,"")&amp;"",""))</f>
        <v/>
      </c>
      <c r="D2911" s="638" t="str">
        <f>IF($C2911="","",IFERROR(_xlfn.XLOOKUP($C2911,'1.PrepList'!$I$2:$I$1500,'1.PrepList'!$J$2:$J$1500,"")&amp;"",""))</f>
        <v/>
      </c>
      <c r="E2911" s="638" t="str">
        <f>IF($C2911="","",IFERROR(_xlfn.XLOOKUP($C2911,'1.PrepList'!$I$2:$I$1500,'1.PrepList'!$N$2:$N$1500,"")&amp;"",""))</f>
        <v/>
      </c>
      <c r="F2911" s="638" t="str">
        <f>IF($C2911="","",IFERROR(_xlfn.XLOOKUP($C2911,'1.PrepList'!$I$2:$I$1500,'1.PrepList'!$K$2:$K$1500,"")&amp;"",""))</f>
        <v/>
      </c>
      <c r="H2911" s="644" t="str">
        <f>IF($C2911="","",IFERROR(IF(_xlfn.XLOOKUP($C2911,tbl_StartedStatus[Bold ID],tbl_StartedStatus[Started])="Started","Yes",IF(_xlfn.XLOOKUP($C2911,tbl_StartedStatus[Bold ID],tbl_StartedStatus[Started])="No Show","No Show","")),""))</f>
        <v/>
      </c>
    </row>
    <row r="2912" spans="1:8" ht="15" customHeight="1" thickBot="1">
      <c r="A2912" s="38" t="str">
        <f>IF($C2912="","",IFERROR(_xlfn.XLOOKUP($C2912,'1.PrepList'!$I$2:$I$1500,'1.PrepList'!$G$2:$G$1500,"")&amp;"",""))</f>
        <v/>
      </c>
      <c r="B2912" s="638" t="str">
        <f>IF($C2912="","",IFERROR(_xlfn.XLOOKUP($C2912,'1.PrepList'!$I$2:$I$1500,'1.PrepList'!$H$2:$H$1500,"")&amp;"",""))</f>
        <v/>
      </c>
      <c r="D2912" s="638" t="str">
        <f>IF($C2912="","",IFERROR(_xlfn.XLOOKUP($C2912,'1.PrepList'!$I$2:$I$1500,'1.PrepList'!$J$2:$J$1500,"")&amp;"",""))</f>
        <v/>
      </c>
      <c r="E2912" s="638" t="str">
        <f>IF($C2912="","",IFERROR(_xlfn.XLOOKUP($C2912,'1.PrepList'!$I$2:$I$1500,'1.PrepList'!$N$2:$N$1500,"")&amp;"",""))</f>
        <v/>
      </c>
      <c r="F2912" s="638" t="str">
        <f>IF($C2912="","",IFERROR(_xlfn.XLOOKUP($C2912,'1.PrepList'!$I$2:$I$1500,'1.PrepList'!$K$2:$K$1500,"")&amp;"",""))</f>
        <v/>
      </c>
      <c r="H2912" s="644" t="str">
        <f>IF($C2912="","",IFERROR(IF(_xlfn.XLOOKUP($C2912,tbl_StartedStatus[Bold ID],tbl_StartedStatus[Started])="Started","Yes",IF(_xlfn.XLOOKUP($C2912,tbl_StartedStatus[Bold ID],tbl_StartedStatus[Started])="No Show","No Show","")),""))</f>
        <v/>
      </c>
    </row>
    <row r="2913" spans="1:8" ht="15" customHeight="1" thickBot="1">
      <c r="A2913" s="38" t="str">
        <f>IF($C2913="","",IFERROR(_xlfn.XLOOKUP($C2913,'1.PrepList'!$I$2:$I$1500,'1.PrepList'!$G$2:$G$1500,"")&amp;"",""))</f>
        <v/>
      </c>
      <c r="B2913" s="638" t="str">
        <f>IF($C2913="","",IFERROR(_xlfn.XLOOKUP($C2913,'1.PrepList'!$I$2:$I$1500,'1.PrepList'!$H$2:$H$1500,"")&amp;"",""))</f>
        <v/>
      </c>
      <c r="D2913" s="638" t="str">
        <f>IF($C2913="","",IFERROR(_xlfn.XLOOKUP($C2913,'1.PrepList'!$I$2:$I$1500,'1.PrepList'!$J$2:$J$1500,"")&amp;"",""))</f>
        <v/>
      </c>
      <c r="E2913" s="638" t="str">
        <f>IF($C2913="","",IFERROR(_xlfn.XLOOKUP($C2913,'1.PrepList'!$I$2:$I$1500,'1.PrepList'!$N$2:$N$1500,"")&amp;"",""))</f>
        <v/>
      </c>
      <c r="F2913" s="638" t="str">
        <f>IF($C2913="","",IFERROR(_xlfn.XLOOKUP($C2913,'1.PrepList'!$I$2:$I$1500,'1.PrepList'!$K$2:$K$1500,"")&amp;"",""))</f>
        <v/>
      </c>
      <c r="H2913" s="644" t="str">
        <f>IF($C2913="","",IFERROR(IF(_xlfn.XLOOKUP($C2913,tbl_StartedStatus[Bold ID],tbl_StartedStatus[Started])="Started","Yes",IF(_xlfn.XLOOKUP($C2913,tbl_StartedStatus[Bold ID],tbl_StartedStatus[Started])="No Show","No Show","")),""))</f>
        <v/>
      </c>
    </row>
    <row r="2914" spans="1:8" ht="15" customHeight="1" thickBot="1">
      <c r="A2914" s="38" t="str">
        <f>IF($C2914="","",IFERROR(_xlfn.XLOOKUP($C2914,'1.PrepList'!$I$2:$I$1500,'1.PrepList'!$G$2:$G$1500,"")&amp;"",""))</f>
        <v/>
      </c>
      <c r="B2914" s="638" t="str">
        <f>IF($C2914="","",IFERROR(_xlfn.XLOOKUP($C2914,'1.PrepList'!$I$2:$I$1500,'1.PrepList'!$H$2:$H$1500,"")&amp;"",""))</f>
        <v/>
      </c>
      <c r="D2914" s="638" t="str">
        <f>IF($C2914="","",IFERROR(_xlfn.XLOOKUP($C2914,'1.PrepList'!$I$2:$I$1500,'1.PrepList'!$J$2:$J$1500,"")&amp;"",""))</f>
        <v/>
      </c>
      <c r="E2914" s="638" t="str">
        <f>IF($C2914="","",IFERROR(_xlfn.XLOOKUP($C2914,'1.PrepList'!$I$2:$I$1500,'1.PrepList'!$N$2:$N$1500,"")&amp;"",""))</f>
        <v/>
      </c>
      <c r="F2914" s="638" t="str">
        <f>IF($C2914="","",IFERROR(_xlfn.XLOOKUP($C2914,'1.PrepList'!$I$2:$I$1500,'1.PrepList'!$K$2:$K$1500,"")&amp;"",""))</f>
        <v/>
      </c>
      <c r="H2914" s="644" t="str">
        <f>IF($C2914="","",IFERROR(IF(_xlfn.XLOOKUP($C2914,tbl_StartedStatus[Bold ID],tbl_StartedStatus[Started])="Started","Yes",IF(_xlfn.XLOOKUP($C2914,tbl_StartedStatus[Bold ID],tbl_StartedStatus[Started])="No Show","No Show","")),""))</f>
        <v/>
      </c>
    </row>
    <row r="2915" spans="1:8" ht="15" customHeight="1" thickBot="1">
      <c r="A2915" s="38" t="str">
        <f>IF($C2915="","",IFERROR(_xlfn.XLOOKUP($C2915,'1.PrepList'!$I$2:$I$1500,'1.PrepList'!$G$2:$G$1500,"")&amp;"",""))</f>
        <v/>
      </c>
      <c r="B2915" s="638" t="str">
        <f>IF($C2915="","",IFERROR(_xlfn.XLOOKUP($C2915,'1.PrepList'!$I$2:$I$1500,'1.PrepList'!$H$2:$H$1500,"")&amp;"",""))</f>
        <v/>
      </c>
      <c r="D2915" s="638" t="str">
        <f>IF($C2915="","",IFERROR(_xlfn.XLOOKUP($C2915,'1.PrepList'!$I$2:$I$1500,'1.PrepList'!$J$2:$J$1500,"")&amp;"",""))</f>
        <v/>
      </c>
      <c r="E2915" s="638" t="str">
        <f>IF($C2915="","",IFERROR(_xlfn.XLOOKUP($C2915,'1.PrepList'!$I$2:$I$1500,'1.PrepList'!$N$2:$N$1500,"")&amp;"",""))</f>
        <v/>
      </c>
      <c r="F2915" s="638" t="str">
        <f>IF($C2915="","",IFERROR(_xlfn.XLOOKUP($C2915,'1.PrepList'!$I$2:$I$1500,'1.PrepList'!$K$2:$K$1500,"")&amp;"",""))</f>
        <v/>
      </c>
      <c r="H2915" s="644" t="str">
        <f>IF($C2915="","",IFERROR(IF(_xlfn.XLOOKUP($C2915,tbl_StartedStatus[Bold ID],tbl_StartedStatus[Started])="Started","Yes",IF(_xlfn.XLOOKUP($C2915,tbl_StartedStatus[Bold ID],tbl_StartedStatus[Started])="No Show","No Show","")),""))</f>
        <v/>
      </c>
    </row>
    <row r="2916" spans="1:8" ht="15" customHeight="1" thickBot="1">
      <c r="A2916" s="38" t="str">
        <f>IF($C2916="","",IFERROR(_xlfn.XLOOKUP($C2916,'1.PrepList'!$I$2:$I$1500,'1.PrepList'!$G$2:$G$1500,"")&amp;"",""))</f>
        <v/>
      </c>
      <c r="B2916" s="638" t="str">
        <f>IF($C2916="","",IFERROR(_xlfn.XLOOKUP($C2916,'1.PrepList'!$I$2:$I$1500,'1.PrepList'!$H$2:$H$1500,"")&amp;"",""))</f>
        <v/>
      </c>
      <c r="D2916" s="638" t="str">
        <f>IF($C2916="","",IFERROR(_xlfn.XLOOKUP($C2916,'1.PrepList'!$I$2:$I$1500,'1.PrepList'!$J$2:$J$1500,"")&amp;"",""))</f>
        <v/>
      </c>
      <c r="E2916" s="638" t="str">
        <f>IF($C2916="","",IFERROR(_xlfn.XLOOKUP($C2916,'1.PrepList'!$I$2:$I$1500,'1.PrepList'!$N$2:$N$1500,"")&amp;"",""))</f>
        <v/>
      </c>
      <c r="F2916" s="638" t="str">
        <f>IF($C2916="","",IFERROR(_xlfn.XLOOKUP($C2916,'1.PrepList'!$I$2:$I$1500,'1.PrepList'!$K$2:$K$1500,"")&amp;"",""))</f>
        <v/>
      </c>
      <c r="H2916" s="644" t="str">
        <f>IF($C2916="","",IFERROR(IF(_xlfn.XLOOKUP($C2916,tbl_StartedStatus[Bold ID],tbl_StartedStatus[Started])="Started","Yes",IF(_xlfn.XLOOKUP($C2916,tbl_StartedStatus[Bold ID],tbl_StartedStatus[Started])="No Show","No Show","")),""))</f>
        <v/>
      </c>
    </row>
    <row r="2917" spans="1:8" ht="15" customHeight="1" thickBot="1">
      <c r="A2917" s="38" t="str">
        <f>IF($C2917="","",IFERROR(_xlfn.XLOOKUP($C2917,'1.PrepList'!$I$2:$I$1500,'1.PrepList'!$G$2:$G$1500,"")&amp;"",""))</f>
        <v/>
      </c>
      <c r="B2917" s="638" t="str">
        <f>IF($C2917="","",IFERROR(_xlfn.XLOOKUP($C2917,'1.PrepList'!$I$2:$I$1500,'1.PrepList'!$H$2:$H$1500,"")&amp;"",""))</f>
        <v/>
      </c>
      <c r="D2917" s="638" t="str">
        <f>IF($C2917="","",IFERROR(_xlfn.XLOOKUP($C2917,'1.PrepList'!$I$2:$I$1500,'1.PrepList'!$J$2:$J$1500,"")&amp;"",""))</f>
        <v/>
      </c>
      <c r="E2917" s="638" t="str">
        <f>IF($C2917="","",IFERROR(_xlfn.XLOOKUP($C2917,'1.PrepList'!$I$2:$I$1500,'1.PrepList'!$N$2:$N$1500,"")&amp;"",""))</f>
        <v/>
      </c>
      <c r="F2917" s="638" t="str">
        <f>IF($C2917="","",IFERROR(_xlfn.XLOOKUP($C2917,'1.PrepList'!$I$2:$I$1500,'1.PrepList'!$K$2:$K$1500,"")&amp;"",""))</f>
        <v/>
      </c>
      <c r="H2917" s="644" t="str">
        <f>IF($C2917="","",IFERROR(IF(_xlfn.XLOOKUP($C2917,tbl_StartedStatus[Bold ID],tbl_StartedStatus[Started])="Started","Yes",IF(_xlfn.XLOOKUP($C2917,tbl_StartedStatus[Bold ID],tbl_StartedStatus[Started])="No Show","No Show","")),""))</f>
        <v/>
      </c>
    </row>
    <row r="2918" spans="1:8" ht="15" customHeight="1" thickBot="1">
      <c r="A2918" s="38" t="str">
        <f>IF($C2918="","",IFERROR(_xlfn.XLOOKUP($C2918,'1.PrepList'!$I$2:$I$1500,'1.PrepList'!$G$2:$G$1500,"")&amp;"",""))</f>
        <v/>
      </c>
      <c r="B2918" s="638" t="str">
        <f>IF($C2918="","",IFERROR(_xlfn.XLOOKUP($C2918,'1.PrepList'!$I$2:$I$1500,'1.PrepList'!$H$2:$H$1500,"")&amp;"",""))</f>
        <v/>
      </c>
      <c r="D2918" s="638" t="str">
        <f>IF($C2918="","",IFERROR(_xlfn.XLOOKUP($C2918,'1.PrepList'!$I$2:$I$1500,'1.PrepList'!$J$2:$J$1500,"")&amp;"",""))</f>
        <v/>
      </c>
      <c r="E2918" s="638" t="str">
        <f>IF($C2918="","",IFERROR(_xlfn.XLOOKUP($C2918,'1.PrepList'!$I$2:$I$1500,'1.PrepList'!$N$2:$N$1500,"")&amp;"",""))</f>
        <v/>
      </c>
      <c r="F2918" s="638" t="str">
        <f>IF($C2918="","",IFERROR(_xlfn.XLOOKUP($C2918,'1.PrepList'!$I$2:$I$1500,'1.PrepList'!$K$2:$K$1500,"")&amp;"",""))</f>
        <v/>
      </c>
      <c r="H2918" s="644" t="str">
        <f>IF($C2918="","",IFERROR(IF(_xlfn.XLOOKUP($C2918,tbl_StartedStatus[Bold ID],tbl_StartedStatus[Started])="Started","Yes",IF(_xlfn.XLOOKUP($C2918,tbl_StartedStatus[Bold ID],tbl_StartedStatus[Started])="No Show","No Show","")),""))</f>
        <v/>
      </c>
    </row>
    <row r="2919" spans="1:8" ht="15" customHeight="1" thickBot="1">
      <c r="A2919" s="38" t="str">
        <f>IF($C2919="","",IFERROR(_xlfn.XLOOKUP($C2919,'1.PrepList'!$I$2:$I$1500,'1.PrepList'!$G$2:$G$1500,"")&amp;"",""))</f>
        <v/>
      </c>
      <c r="B2919" s="638" t="str">
        <f>IF($C2919="","",IFERROR(_xlfn.XLOOKUP($C2919,'1.PrepList'!$I$2:$I$1500,'1.PrepList'!$H$2:$H$1500,"")&amp;"",""))</f>
        <v/>
      </c>
      <c r="D2919" s="638" t="str">
        <f>IF($C2919="","",IFERROR(_xlfn.XLOOKUP($C2919,'1.PrepList'!$I$2:$I$1500,'1.PrepList'!$J$2:$J$1500,"")&amp;"",""))</f>
        <v/>
      </c>
      <c r="E2919" s="638" t="str">
        <f>IF($C2919="","",IFERROR(_xlfn.XLOOKUP($C2919,'1.PrepList'!$I$2:$I$1500,'1.PrepList'!$N$2:$N$1500,"")&amp;"",""))</f>
        <v/>
      </c>
      <c r="F2919" s="638" t="str">
        <f>IF($C2919="","",IFERROR(_xlfn.XLOOKUP($C2919,'1.PrepList'!$I$2:$I$1500,'1.PrepList'!$K$2:$K$1500,"")&amp;"",""))</f>
        <v/>
      </c>
      <c r="H2919" s="644" t="str">
        <f>IF($C2919="","",IFERROR(IF(_xlfn.XLOOKUP($C2919,tbl_StartedStatus[Bold ID],tbl_StartedStatus[Started])="Started","Yes",IF(_xlfn.XLOOKUP($C2919,tbl_StartedStatus[Bold ID],tbl_StartedStatus[Started])="No Show","No Show","")),""))</f>
        <v/>
      </c>
    </row>
    <row r="2920" spans="1:8" ht="15" customHeight="1" thickBot="1">
      <c r="A2920" s="38" t="str">
        <f>IF($C2920="","",IFERROR(_xlfn.XLOOKUP($C2920,'1.PrepList'!$I$2:$I$1500,'1.PrepList'!$G$2:$G$1500,"")&amp;"",""))</f>
        <v/>
      </c>
      <c r="B2920" s="638" t="str">
        <f>IF($C2920="","",IFERROR(_xlfn.XLOOKUP($C2920,'1.PrepList'!$I$2:$I$1500,'1.PrepList'!$H$2:$H$1500,"")&amp;"",""))</f>
        <v/>
      </c>
      <c r="D2920" s="638" t="str">
        <f>IF($C2920="","",IFERROR(_xlfn.XLOOKUP($C2920,'1.PrepList'!$I$2:$I$1500,'1.PrepList'!$J$2:$J$1500,"")&amp;"",""))</f>
        <v/>
      </c>
      <c r="E2920" s="638" t="str">
        <f>IF($C2920="","",IFERROR(_xlfn.XLOOKUP($C2920,'1.PrepList'!$I$2:$I$1500,'1.PrepList'!$N$2:$N$1500,"")&amp;"",""))</f>
        <v/>
      </c>
      <c r="F2920" s="638" t="str">
        <f>IF($C2920="","",IFERROR(_xlfn.XLOOKUP($C2920,'1.PrepList'!$I$2:$I$1500,'1.PrepList'!$K$2:$K$1500,"")&amp;"",""))</f>
        <v/>
      </c>
      <c r="H2920" s="644" t="str">
        <f>IF($C2920="","",IFERROR(IF(_xlfn.XLOOKUP($C2920,tbl_StartedStatus[Bold ID],tbl_StartedStatus[Started])="Started","Yes",IF(_xlfn.XLOOKUP($C2920,tbl_StartedStatus[Bold ID],tbl_StartedStatus[Started])="No Show","No Show","")),""))</f>
        <v/>
      </c>
    </row>
    <row r="2921" spans="1:8" ht="15" customHeight="1" thickBot="1">
      <c r="A2921" s="38" t="str">
        <f>IF($C2921="","",IFERROR(_xlfn.XLOOKUP($C2921,'1.PrepList'!$I$2:$I$1500,'1.PrepList'!$G$2:$G$1500,"")&amp;"",""))</f>
        <v/>
      </c>
      <c r="B2921" s="638" t="str">
        <f>IF($C2921="","",IFERROR(_xlfn.XLOOKUP($C2921,'1.PrepList'!$I$2:$I$1500,'1.PrepList'!$H$2:$H$1500,"")&amp;"",""))</f>
        <v/>
      </c>
      <c r="D2921" s="638" t="str">
        <f>IF($C2921="","",IFERROR(_xlfn.XLOOKUP($C2921,'1.PrepList'!$I$2:$I$1500,'1.PrepList'!$J$2:$J$1500,"")&amp;"",""))</f>
        <v/>
      </c>
      <c r="E2921" s="638" t="str">
        <f>IF($C2921="","",IFERROR(_xlfn.XLOOKUP($C2921,'1.PrepList'!$I$2:$I$1500,'1.PrepList'!$N$2:$N$1500,"")&amp;"",""))</f>
        <v/>
      </c>
      <c r="F2921" s="638" t="str">
        <f>IF($C2921="","",IFERROR(_xlfn.XLOOKUP($C2921,'1.PrepList'!$I$2:$I$1500,'1.PrepList'!$K$2:$K$1500,"")&amp;"",""))</f>
        <v/>
      </c>
      <c r="H2921" s="644" t="str">
        <f>IF($C2921="","",IFERROR(IF(_xlfn.XLOOKUP($C2921,tbl_StartedStatus[Bold ID],tbl_StartedStatus[Started])="Started","Yes",IF(_xlfn.XLOOKUP($C2921,tbl_StartedStatus[Bold ID],tbl_StartedStatus[Started])="No Show","No Show","")),""))</f>
        <v/>
      </c>
    </row>
    <row r="2922" spans="1:8" ht="15" customHeight="1" thickBot="1">
      <c r="A2922" s="38" t="str">
        <f>IF($C2922="","",IFERROR(_xlfn.XLOOKUP($C2922,'1.PrepList'!$I$2:$I$1500,'1.PrepList'!$G$2:$G$1500,"")&amp;"",""))</f>
        <v/>
      </c>
      <c r="B2922" s="638" t="str">
        <f>IF($C2922="","",IFERROR(_xlfn.XLOOKUP($C2922,'1.PrepList'!$I$2:$I$1500,'1.PrepList'!$H$2:$H$1500,"")&amp;"",""))</f>
        <v/>
      </c>
      <c r="D2922" s="638" t="str">
        <f>IF($C2922="","",IFERROR(_xlfn.XLOOKUP($C2922,'1.PrepList'!$I$2:$I$1500,'1.PrepList'!$J$2:$J$1500,"")&amp;"",""))</f>
        <v/>
      </c>
      <c r="E2922" s="638" t="str">
        <f>IF($C2922="","",IFERROR(_xlfn.XLOOKUP($C2922,'1.PrepList'!$I$2:$I$1500,'1.PrepList'!$N$2:$N$1500,"")&amp;"",""))</f>
        <v/>
      </c>
      <c r="F2922" s="638" t="str">
        <f>IF($C2922="","",IFERROR(_xlfn.XLOOKUP($C2922,'1.PrepList'!$I$2:$I$1500,'1.PrepList'!$K$2:$K$1500,"")&amp;"",""))</f>
        <v/>
      </c>
      <c r="H2922" s="644" t="str">
        <f>IF($C2922="","",IFERROR(IF(_xlfn.XLOOKUP($C2922,tbl_StartedStatus[Bold ID],tbl_StartedStatus[Started])="Started","Yes",IF(_xlfn.XLOOKUP($C2922,tbl_StartedStatus[Bold ID],tbl_StartedStatus[Started])="No Show","No Show","")),""))</f>
        <v/>
      </c>
    </row>
    <row r="2923" spans="1:8" ht="15" customHeight="1" thickBot="1">
      <c r="A2923" s="38" t="str">
        <f>IF($C2923="","",IFERROR(_xlfn.XLOOKUP($C2923,'1.PrepList'!$I$2:$I$1500,'1.PrepList'!$G$2:$G$1500,"")&amp;"",""))</f>
        <v/>
      </c>
      <c r="B2923" s="638" t="str">
        <f>IF($C2923="","",IFERROR(_xlfn.XLOOKUP($C2923,'1.PrepList'!$I$2:$I$1500,'1.PrepList'!$H$2:$H$1500,"")&amp;"",""))</f>
        <v/>
      </c>
      <c r="D2923" s="638" t="str">
        <f>IF($C2923="","",IFERROR(_xlfn.XLOOKUP($C2923,'1.PrepList'!$I$2:$I$1500,'1.PrepList'!$J$2:$J$1500,"")&amp;"",""))</f>
        <v/>
      </c>
      <c r="E2923" s="638" t="str">
        <f>IF($C2923="","",IFERROR(_xlfn.XLOOKUP($C2923,'1.PrepList'!$I$2:$I$1500,'1.PrepList'!$N$2:$N$1500,"")&amp;"",""))</f>
        <v/>
      </c>
      <c r="F2923" s="638" t="str">
        <f>IF($C2923="","",IFERROR(_xlfn.XLOOKUP($C2923,'1.PrepList'!$I$2:$I$1500,'1.PrepList'!$K$2:$K$1500,"")&amp;"",""))</f>
        <v/>
      </c>
      <c r="H2923" s="644" t="str">
        <f>IF($C2923="","",IFERROR(IF(_xlfn.XLOOKUP($C2923,tbl_StartedStatus[Bold ID],tbl_StartedStatus[Started])="Started","Yes",IF(_xlfn.XLOOKUP($C2923,tbl_StartedStatus[Bold ID],tbl_StartedStatus[Started])="No Show","No Show","")),""))</f>
        <v/>
      </c>
    </row>
    <row r="2924" spans="1:8" ht="15" customHeight="1" thickBot="1">
      <c r="A2924" s="38" t="str">
        <f>IF($C2924="","",IFERROR(_xlfn.XLOOKUP($C2924,'1.PrepList'!$I$2:$I$1500,'1.PrepList'!$G$2:$G$1500,"")&amp;"",""))</f>
        <v/>
      </c>
      <c r="B2924" s="638" t="str">
        <f>IF($C2924="","",IFERROR(_xlfn.XLOOKUP($C2924,'1.PrepList'!$I$2:$I$1500,'1.PrepList'!$H$2:$H$1500,"")&amp;"",""))</f>
        <v/>
      </c>
      <c r="D2924" s="638" t="str">
        <f>IF($C2924="","",IFERROR(_xlfn.XLOOKUP($C2924,'1.PrepList'!$I$2:$I$1500,'1.PrepList'!$J$2:$J$1500,"")&amp;"",""))</f>
        <v/>
      </c>
      <c r="E2924" s="638" t="str">
        <f>IF($C2924="","",IFERROR(_xlfn.XLOOKUP($C2924,'1.PrepList'!$I$2:$I$1500,'1.PrepList'!$N$2:$N$1500,"")&amp;"",""))</f>
        <v/>
      </c>
      <c r="F2924" s="638" t="str">
        <f>IF($C2924="","",IFERROR(_xlfn.XLOOKUP($C2924,'1.PrepList'!$I$2:$I$1500,'1.PrepList'!$K$2:$K$1500,"")&amp;"",""))</f>
        <v/>
      </c>
      <c r="H2924" s="644" t="str">
        <f>IF($C2924="","",IFERROR(IF(_xlfn.XLOOKUP($C2924,tbl_StartedStatus[Bold ID],tbl_StartedStatus[Started])="Started","Yes",IF(_xlfn.XLOOKUP($C2924,tbl_StartedStatus[Bold ID],tbl_StartedStatus[Started])="No Show","No Show","")),""))</f>
        <v/>
      </c>
    </row>
    <row r="2925" spans="1:8" ht="15" customHeight="1" thickBot="1">
      <c r="A2925" s="38" t="str">
        <f>IF($C2925="","",IFERROR(_xlfn.XLOOKUP($C2925,'1.PrepList'!$I$2:$I$1500,'1.PrepList'!$G$2:$G$1500,"")&amp;"",""))</f>
        <v/>
      </c>
      <c r="B2925" s="638" t="str">
        <f>IF($C2925="","",IFERROR(_xlfn.XLOOKUP($C2925,'1.PrepList'!$I$2:$I$1500,'1.PrepList'!$H$2:$H$1500,"")&amp;"",""))</f>
        <v/>
      </c>
      <c r="D2925" s="638" t="str">
        <f>IF($C2925="","",IFERROR(_xlfn.XLOOKUP($C2925,'1.PrepList'!$I$2:$I$1500,'1.PrepList'!$J$2:$J$1500,"")&amp;"",""))</f>
        <v/>
      </c>
      <c r="E2925" s="638" t="str">
        <f>IF($C2925="","",IFERROR(_xlfn.XLOOKUP($C2925,'1.PrepList'!$I$2:$I$1500,'1.PrepList'!$N$2:$N$1500,"")&amp;"",""))</f>
        <v/>
      </c>
      <c r="F2925" s="638" t="str">
        <f>IF($C2925="","",IFERROR(_xlfn.XLOOKUP($C2925,'1.PrepList'!$I$2:$I$1500,'1.PrepList'!$K$2:$K$1500,"")&amp;"",""))</f>
        <v/>
      </c>
      <c r="H2925" s="644" t="str">
        <f>IF($C2925="","",IFERROR(IF(_xlfn.XLOOKUP($C2925,tbl_StartedStatus[Bold ID],tbl_StartedStatus[Started])="Started","Yes",IF(_xlfn.XLOOKUP($C2925,tbl_StartedStatus[Bold ID],tbl_StartedStatus[Started])="No Show","No Show","")),""))</f>
        <v/>
      </c>
    </row>
    <row r="2926" spans="1:8" ht="15" customHeight="1" thickBot="1">
      <c r="A2926" s="38" t="str">
        <f>IF($C2926="","",IFERROR(_xlfn.XLOOKUP($C2926,'1.PrepList'!$I$2:$I$1500,'1.PrepList'!$G$2:$G$1500,"")&amp;"",""))</f>
        <v/>
      </c>
      <c r="B2926" s="638" t="str">
        <f>IF($C2926="","",IFERROR(_xlfn.XLOOKUP($C2926,'1.PrepList'!$I$2:$I$1500,'1.PrepList'!$H$2:$H$1500,"")&amp;"",""))</f>
        <v/>
      </c>
      <c r="D2926" s="638" t="str">
        <f>IF($C2926="","",IFERROR(_xlfn.XLOOKUP($C2926,'1.PrepList'!$I$2:$I$1500,'1.PrepList'!$J$2:$J$1500,"")&amp;"",""))</f>
        <v/>
      </c>
      <c r="E2926" s="638" t="str">
        <f>IF($C2926="","",IFERROR(_xlfn.XLOOKUP($C2926,'1.PrepList'!$I$2:$I$1500,'1.PrepList'!$N$2:$N$1500,"")&amp;"",""))</f>
        <v/>
      </c>
      <c r="F2926" s="638" t="str">
        <f>IF($C2926="","",IFERROR(_xlfn.XLOOKUP($C2926,'1.PrepList'!$I$2:$I$1500,'1.PrepList'!$K$2:$K$1500,"")&amp;"",""))</f>
        <v/>
      </c>
      <c r="H2926" s="644" t="str">
        <f>IF($C2926="","",IFERROR(IF(_xlfn.XLOOKUP($C2926,tbl_StartedStatus[Bold ID],tbl_StartedStatus[Started])="Started","Yes",IF(_xlfn.XLOOKUP($C2926,tbl_StartedStatus[Bold ID],tbl_StartedStatus[Started])="No Show","No Show","")),""))</f>
        <v/>
      </c>
    </row>
    <row r="2927" spans="1:8" ht="15" customHeight="1" thickBot="1">
      <c r="A2927" s="38" t="str">
        <f>IF($C2927="","",IFERROR(_xlfn.XLOOKUP($C2927,'1.PrepList'!$I$2:$I$1500,'1.PrepList'!$G$2:$G$1500,"")&amp;"",""))</f>
        <v/>
      </c>
      <c r="B2927" s="638" t="str">
        <f>IF($C2927="","",IFERROR(_xlfn.XLOOKUP($C2927,'1.PrepList'!$I$2:$I$1500,'1.PrepList'!$H$2:$H$1500,"")&amp;"",""))</f>
        <v/>
      </c>
      <c r="D2927" s="638" t="str">
        <f>IF($C2927="","",IFERROR(_xlfn.XLOOKUP($C2927,'1.PrepList'!$I$2:$I$1500,'1.PrepList'!$J$2:$J$1500,"")&amp;"",""))</f>
        <v/>
      </c>
      <c r="E2927" s="638" t="str">
        <f>IF($C2927="","",IFERROR(_xlfn.XLOOKUP($C2927,'1.PrepList'!$I$2:$I$1500,'1.PrepList'!$N$2:$N$1500,"")&amp;"",""))</f>
        <v/>
      </c>
      <c r="F2927" s="638" t="str">
        <f>IF($C2927="","",IFERROR(_xlfn.XLOOKUP($C2927,'1.PrepList'!$I$2:$I$1500,'1.PrepList'!$K$2:$K$1500,"")&amp;"",""))</f>
        <v/>
      </c>
      <c r="H2927" s="644" t="str">
        <f>IF($C2927="","",IFERROR(IF(_xlfn.XLOOKUP($C2927,tbl_StartedStatus[Bold ID],tbl_StartedStatus[Started])="Started","Yes",IF(_xlfn.XLOOKUP($C2927,tbl_StartedStatus[Bold ID],tbl_StartedStatus[Started])="No Show","No Show","")),""))</f>
        <v/>
      </c>
    </row>
    <row r="2928" spans="1:8" ht="15" customHeight="1" thickBot="1">
      <c r="A2928" s="38" t="str">
        <f>IF($C2928="","",IFERROR(_xlfn.XLOOKUP($C2928,'1.PrepList'!$I$2:$I$1500,'1.PrepList'!$G$2:$G$1500,"")&amp;"",""))</f>
        <v/>
      </c>
      <c r="B2928" s="638" t="str">
        <f>IF($C2928="","",IFERROR(_xlfn.XLOOKUP($C2928,'1.PrepList'!$I$2:$I$1500,'1.PrepList'!$H$2:$H$1500,"")&amp;"",""))</f>
        <v/>
      </c>
      <c r="D2928" s="638" t="str">
        <f>IF($C2928="","",IFERROR(_xlfn.XLOOKUP($C2928,'1.PrepList'!$I$2:$I$1500,'1.PrepList'!$J$2:$J$1500,"")&amp;"",""))</f>
        <v/>
      </c>
      <c r="E2928" s="638" t="str">
        <f>IF($C2928="","",IFERROR(_xlfn.XLOOKUP($C2928,'1.PrepList'!$I$2:$I$1500,'1.PrepList'!$N$2:$N$1500,"")&amp;"",""))</f>
        <v/>
      </c>
      <c r="F2928" s="638" t="str">
        <f>IF($C2928="","",IFERROR(_xlfn.XLOOKUP($C2928,'1.PrepList'!$I$2:$I$1500,'1.PrepList'!$K$2:$K$1500,"")&amp;"",""))</f>
        <v/>
      </c>
      <c r="H2928" s="644" t="str">
        <f>IF($C2928="","",IFERROR(IF(_xlfn.XLOOKUP($C2928,tbl_StartedStatus[Bold ID],tbl_StartedStatus[Started])="Started","Yes",IF(_xlfn.XLOOKUP($C2928,tbl_StartedStatus[Bold ID],tbl_StartedStatus[Started])="No Show","No Show","")),""))</f>
        <v/>
      </c>
    </row>
    <row r="2929" spans="1:8" ht="15" customHeight="1" thickBot="1">
      <c r="A2929" s="38" t="str">
        <f>IF($C2929="","",IFERROR(_xlfn.XLOOKUP($C2929,'1.PrepList'!$I$2:$I$1500,'1.PrepList'!$G$2:$G$1500,"")&amp;"",""))</f>
        <v/>
      </c>
      <c r="B2929" s="638" t="str">
        <f>IF($C2929="","",IFERROR(_xlfn.XLOOKUP($C2929,'1.PrepList'!$I$2:$I$1500,'1.PrepList'!$H$2:$H$1500,"")&amp;"",""))</f>
        <v/>
      </c>
      <c r="D2929" s="638" t="str">
        <f>IF($C2929="","",IFERROR(_xlfn.XLOOKUP($C2929,'1.PrepList'!$I$2:$I$1500,'1.PrepList'!$J$2:$J$1500,"")&amp;"",""))</f>
        <v/>
      </c>
      <c r="E2929" s="638" t="str">
        <f>IF($C2929="","",IFERROR(_xlfn.XLOOKUP($C2929,'1.PrepList'!$I$2:$I$1500,'1.PrepList'!$N$2:$N$1500,"")&amp;"",""))</f>
        <v/>
      </c>
      <c r="F2929" s="638" t="str">
        <f>IF($C2929="","",IFERROR(_xlfn.XLOOKUP($C2929,'1.PrepList'!$I$2:$I$1500,'1.PrepList'!$K$2:$K$1500,"")&amp;"",""))</f>
        <v/>
      </c>
      <c r="H2929" s="644" t="str">
        <f>IF($C2929="","",IFERROR(IF(_xlfn.XLOOKUP($C2929,tbl_StartedStatus[Bold ID],tbl_StartedStatus[Started])="Started","Yes",IF(_xlfn.XLOOKUP($C2929,tbl_StartedStatus[Bold ID],tbl_StartedStatus[Started])="No Show","No Show","")),""))</f>
        <v/>
      </c>
    </row>
    <row r="2930" spans="1:8" ht="15" customHeight="1" thickBot="1">
      <c r="A2930" s="38" t="str">
        <f>IF($C2930="","",IFERROR(_xlfn.XLOOKUP($C2930,'1.PrepList'!$I$2:$I$1500,'1.PrepList'!$G$2:$G$1500,"")&amp;"",""))</f>
        <v/>
      </c>
      <c r="B2930" s="638" t="str">
        <f>IF($C2930="","",IFERROR(_xlfn.XLOOKUP($C2930,'1.PrepList'!$I$2:$I$1500,'1.PrepList'!$H$2:$H$1500,"")&amp;"",""))</f>
        <v/>
      </c>
      <c r="D2930" s="638" t="str">
        <f>IF($C2930="","",IFERROR(_xlfn.XLOOKUP($C2930,'1.PrepList'!$I$2:$I$1500,'1.PrepList'!$J$2:$J$1500,"")&amp;"",""))</f>
        <v/>
      </c>
      <c r="E2930" s="638" t="str">
        <f>IF($C2930="","",IFERROR(_xlfn.XLOOKUP($C2930,'1.PrepList'!$I$2:$I$1500,'1.PrepList'!$N$2:$N$1500,"")&amp;"",""))</f>
        <v/>
      </c>
      <c r="F2930" s="638" t="str">
        <f>IF($C2930="","",IFERROR(_xlfn.XLOOKUP($C2930,'1.PrepList'!$I$2:$I$1500,'1.PrepList'!$K$2:$K$1500,"")&amp;"",""))</f>
        <v/>
      </c>
      <c r="H2930" s="644" t="str">
        <f>IF($C2930="","",IFERROR(IF(_xlfn.XLOOKUP($C2930,tbl_StartedStatus[Bold ID],tbl_StartedStatus[Started])="Started","Yes",IF(_xlfn.XLOOKUP($C2930,tbl_StartedStatus[Bold ID],tbl_StartedStatus[Started])="No Show","No Show","")),""))</f>
        <v/>
      </c>
    </row>
    <row r="2931" spans="1:8" ht="15" customHeight="1" thickBot="1">
      <c r="A2931" s="38" t="str">
        <f>IF($C2931="","",IFERROR(_xlfn.XLOOKUP($C2931,'1.PrepList'!$I$2:$I$1500,'1.PrepList'!$G$2:$G$1500,"")&amp;"",""))</f>
        <v/>
      </c>
      <c r="B2931" s="638" t="str">
        <f>IF($C2931="","",IFERROR(_xlfn.XLOOKUP($C2931,'1.PrepList'!$I$2:$I$1500,'1.PrepList'!$H$2:$H$1500,"")&amp;"",""))</f>
        <v/>
      </c>
      <c r="D2931" s="638" t="str">
        <f>IF($C2931="","",IFERROR(_xlfn.XLOOKUP($C2931,'1.PrepList'!$I$2:$I$1500,'1.PrepList'!$J$2:$J$1500,"")&amp;"",""))</f>
        <v/>
      </c>
      <c r="E2931" s="638" t="str">
        <f>IF($C2931="","",IFERROR(_xlfn.XLOOKUP($C2931,'1.PrepList'!$I$2:$I$1500,'1.PrepList'!$N$2:$N$1500,"")&amp;"",""))</f>
        <v/>
      </c>
      <c r="F2931" s="638" t="str">
        <f>IF($C2931="","",IFERROR(_xlfn.XLOOKUP($C2931,'1.PrepList'!$I$2:$I$1500,'1.PrepList'!$K$2:$K$1500,"")&amp;"",""))</f>
        <v/>
      </c>
      <c r="H2931" s="644" t="str">
        <f>IF($C2931="","",IFERROR(IF(_xlfn.XLOOKUP($C2931,tbl_StartedStatus[Bold ID],tbl_StartedStatus[Started])="Started","Yes",IF(_xlfn.XLOOKUP($C2931,tbl_StartedStatus[Bold ID],tbl_StartedStatus[Started])="No Show","No Show","")),""))</f>
        <v/>
      </c>
    </row>
    <row r="2932" spans="1:8" ht="15" customHeight="1" thickBot="1">
      <c r="A2932" s="38" t="str">
        <f>IF($C2932="","",IFERROR(_xlfn.XLOOKUP($C2932,'1.PrepList'!$I$2:$I$1500,'1.PrepList'!$G$2:$G$1500,"")&amp;"",""))</f>
        <v/>
      </c>
      <c r="B2932" s="638" t="str">
        <f>IF($C2932="","",IFERROR(_xlfn.XLOOKUP($C2932,'1.PrepList'!$I$2:$I$1500,'1.PrepList'!$H$2:$H$1500,"")&amp;"",""))</f>
        <v/>
      </c>
      <c r="D2932" s="638" t="str">
        <f>IF($C2932="","",IFERROR(_xlfn.XLOOKUP($C2932,'1.PrepList'!$I$2:$I$1500,'1.PrepList'!$J$2:$J$1500,"")&amp;"",""))</f>
        <v/>
      </c>
      <c r="E2932" s="638" t="str">
        <f>IF($C2932="","",IFERROR(_xlfn.XLOOKUP($C2932,'1.PrepList'!$I$2:$I$1500,'1.PrepList'!$N$2:$N$1500,"")&amp;"",""))</f>
        <v/>
      </c>
      <c r="F2932" s="638" t="str">
        <f>IF($C2932="","",IFERROR(_xlfn.XLOOKUP($C2932,'1.PrepList'!$I$2:$I$1500,'1.PrepList'!$K$2:$K$1500,"")&amp;"",""))</f>
        <v/>
      </c>
      <c r="H2932" s="644" t="str">
        <f>IF($C2932="","",IFERROR(IF(_xlfn.XLOOKUP($C2932,tbl_StartedStatus[Bold ID],tbl_StartedStatus[Started])="Started","Yes",IF(_xlfn.XLOOKUP($C2932,tbl_StartedStatus[Bold ID],tbl_StartedStatus[Started])="No Show","No Show","")),""))</f>
        <v/>
      </c>
    </row>
    <row r="2933" spans="1:8" ht="15" customHeight="1" thickBot="1">
      <c r="A2933" s="38" t="str">
        <f>IF($C2933="","",IFERROR(_xlfn.XLOOKUP($C2933,'1.PrepList'!$I$2:$I$1500,'1.PrepList'!$G$2:$G$1500,"")&amp;"",""))</f>
        <v/>
      </c>
      <c r="B2933" s="638" t="str">
        <f>IF($C2933="","",IFERROR(_xlfn.XLOOKUP($C2933,'1.PrepList'!$I$2:$I$1500,'1.PrepList'!$H$2:$H$1500,"")&amp;"",""))</f>
        <v/>
      </c>
      <c r="D2933" s="638" t="str">
        <f>IF($C2933="","",IFERROR(_xlfn.XLOOKUP($C2933,'1.PrepList'!$I$2:$I$1500,'1.PrepList'!$J$2:$J$1500,"")&amp;"",""))</f>
        <v/>
      </c>
      <c r="E2933" s="638" t="str">
        <f>IF($C2933="","",IFERROR(_xlfn.XLOOKUP($C2933,'1.PrepList'!$I$2:$I$1500,'1.PrepList'!$N$2:$N$1500,"")&amp;"",""))</f>
        <v/>
      </c>
      <c r="F2933" s="638" t="str">
        <f>IF($C2933="","",IFERROR(_xlfn.XLOOKUP($C2933,'1.PrepList'!$I$2:$I$1500,'1.PrepList'!$K$2:$K$1500,"")&amp;"",""))</f>
        <v/>
      </c>
      <c r="H2933" s="644" t="str">
        <f>IF($C2933="","",IFERROR(IF(_xlfn.XLOOKUP($C2933,tbl_StartedStatus[Bold ID],tbl_StartedStatus[Started])="Started","Yes",IF(_xlfn.XLOOKUP($C2933,tbl_StartedStatus[Bold ID],tbl_StartedStatus[Started])="No Show","No Show","")),""))</f>
        <v/>
      </c>
    </row>
    <row r="2934" spans="1:8" ht="15" customHeight="1" thickBot="1">
      <c r="A2934" s="38" t="str">
        <f>IF($C2934="","",IFERROR(_xlfn.XLOOKUP($C2934,'1.PrepList'!$I$2:$I$1500,'1.PrepList'!$G$2:$G$1500,"")&amp;"",""))</f>
        <v/>
      </c>
      <c r="B2934" s="638" t="str">
        <f>IF($C2934="","",IFERROR(_xlfn.XLOOKUP($C2934,'1.PrepList'!$I$2:$I$1500,'1.PrepList'!$H$2:$H$1500,"")&amp;"",""))</f>
        <v/>
      </c>
      <c r="D2934" s="638" t="str">
        <f>IF($C2934="","",IFERROR(_xlfn.XLOOKUP($C2934,'1.PrepList'!$I$2:$I$1500,'1.PrepList'!$J$2:$J$1500,"")&amp;"",""))</f>
        <v/>
      </c>
      <c r="E2934" s="638" t="str">
        <f>IF($C2934="","",IFERROR(_xlfn.XLOOKUP($C2934,'1.PrepList'!$I$2:$I$1500,'1.PrepList'!$N$2:$N$1500,"")&amp;"",""))</f>
        <v/>
      </c>
      <c r="F2934" s="638" t="str">
        <f>IF($C2934="","",IFERROR(_xlfn.XLOOKUP($C2934,'1.PrepList'!$I$2:$I$1500,'1.PrepList'!$K$2:$K$1500,"")&amp;"",""))</f>
        <v/>
      </c>
      <c r="H2934" s="644" t="str">
        <f>IF($C2934="","",IFERROR(IF(_xlfn.XLOOKUP($C2934,tbl_StartedStatus[Bold ID],tbl_StartedStatus[Started])="Started","Yes",IF(_xlfn.XLOOKUP($C2934,tbl_StartedStatus[Bold ID],tbl_StartedStatus[Started])="No Show","No Show","")),""))</f>
        <v/>
      </c>
    </row>
    <row r="2935" spans="1:8" ht="15" customHeight="1" thickBot="1">
      <c r="A2935" s="38" t="str">
        <f>IF($C2935="","",IFERROR(_xlfn.XLOOKUP($C2935,'1.PrepList'!$I$2:$I$1500,'1.PrepList'!$G$2:$G$1500,"")&amp;"",""))</f>
        <v/>
      </c>
      <c r="B2935" s="638" t="str">
        <f>IF($C2935="","",IFERROR(_xlfn.XLOOKUP($C2935,'1.PrepList'!$I$2:$I$1500,'1.PrepList'!$H$2:$H$1500,"")&amp;"",""))</f>
        <v/>
      </c>
      <c r="D2935" s="638" t="str">
        <f>IF($C2935="","",IFERROR(_xlfn.XLOOKUP($C2935,'1.PrepList'!$I$2:$I$1500,'1.PrepList'!$J$2:$J$1500,"")&amp;"",""))</f>
        <v/>
      </c>
      <c r="E2935" s="638" t="str">
        <f>IF($C2935="","",IFERROR(_xlfn.XLOOKUP($C2935,'1.PrepList'!$I$2:$I$1500,'1.PrepList'!$N$2:$N$1500,"")&amp;"",""))</f>
        <v/>
      </c>
      <c r="F2935" s="638" t="str">
        <f>IF($C2935="","",IFERROR(_xlfn.XLOOKUP($C2935,'1.PrepList'!$I$2:$I$1500,'1.PrepList'!$K$2:$K$1500,"")&amp;"",""))</f>
        <v/>
      </c>
      <c r="H2935" s="644" t="str">
        <f>IF($C2935="","",IFERROR(IF(_xlfn.XLOOKUP($C2935,tbl_StartedStatus[Bold ID],tbl_StartedStatus[Started])="Started","Yes",IF(_xlfn.XLOOKUP($C2935,tbl_StartedStatus[Bold ID],tbl_StartedStatus[Started])="No Show","No Show","")),""))</f>
        <v/>
      </c>
    </row>
    <row r="2936" spans="1:8" ht="15" customHeight="1" thickBot="1">
      <c r="A2936" s="38" t="str">
        <f>IF($C2936="","",IFERROR(_xlfn.XLOOKUP($C2936,'1.PrepList'!$I$2:$I$1500,'1.PrepList'!$G$2:$G$1500,"")&amp;"",""))</f>
        <v/>
      </c>
      <c r="B2936" s="638" t="str">
        <f>IF($C2936="","",IFERROR(_xlfn.XLOOKUP($C2936,'1.PrepList'!$I$2:$I$1500,'1.PrepList'!$H$2:$H$1500,"")&amp;"",""))</f>
        <v/>
      </c>
      <c r="D2936" s="638" t="str">
        <f>IF($C2936="","",IFERROR(_xlfn.XLOOKUP($C2936,'1.PrepList'!$I$2:$I$1500,'1.PrepList'!$J$2:$J$1500,"")&amp;"",""))</f>
        <v/>
      </c>
      <c r="E2936" s="638" t="str">
        <f>IF($C2936="","",IFERROR(_xlfn.XLOOKUP($C2936,'1.PrepList'!$I$2:$I$1500,'1.PrepList'!$N$2:$N$1500,"")&amp;"",""))</f>
        <v/>
      </c>
      <c r="F2936" s="638" t="str">
        <f>IF($C2936="","",IFERROR(_xlfn.XLOOKUP($C2936,'1.PrepList'!$I$2:$I$1500,'1.PrepList'!$K$2:$K$1500,"")&amp;"",""))</f>
        <v/>
      </c>
      <c r="H2936" s="644" t="str">
        <f>IF($C2936="","",IFERROR(IF(_xlfn.XLOOKUP($C2936,tbl_StartedStatus[Bold ID],tbl_StartedStatus[Started])="Started","Yes",IF(_xlfn.XLOOKUP($C2936,tbl_StartedStatus[Bold ID],tbl_StartedStatus[Started])="No Show","No Show","")),""))</f>
        <v/>
      </c>
    </row>
    <row r="2937" spans="1:8" ht="15" customHeight="1" thickBot="1">
      <c r="A2937" s="38" t="str">
        <f>IF($C2937="","",IFERROR(_xlfn.XLOOKUP($C2937,'1.PrepList'!$I$2:$I$1500,'1.PrepList'!$G$2:$G$1500,"")&amp;"",""))</f>
        <v/>
      </c>
      <c r="B2937" s="638" t="str">
        <f>IF($C2937="","",IFERROR(_xlfn.XLOOKUP($C2937,'1.PrepList'!$I$2:$I$1500,'1.PrepList'!$H$2:$H$1500,"")&amp;"",""))</f>
        <v/>
      </c>
      <c r="D2937" s="638" t="str">
        <f>IF($C2937="","",IFERROR(_xlfn.XLOOKUP($C2937,'1.PrepList'!$I$2:$I$1500,'1.PrepList'!$J$2:$J$1500,"")&amp;"",""))</f>
        <v/>
      </c>
      <c r="E2937" s="638" t="str">
        <f>IF($C2937="","",IFERROR(_xlfn.XLOOKUP($C2937,'1.PrepList'!$I$2:$I$1500,'1.PrepList'!$N$2:$N$1500,"")&amp;"",""))</f>
        <v/>
      </c>
      <c r="F2937" s="638" t="str">
        <f>IF($C2937="","",IFERROR(_xlfn.XLOOKUP($C2937,'1.PrepList'!$I$2:$I$1500,'1.PrepList'!$K$2:$K$1500,"")&amp;"",""))</f>
        <v/>
      </c>
      <c r="H2937" s="644" t="str">
        <f>IF($C2937="","",IFERROR(IF(_xlfn.XLOOKUP($C2937,tbl_StartedStatus[Bold ID],tbl_StartedStatus[Started])="Started","Yes",IF(_xlfn.XLOOKUP($C2937,tbl_StartedStatus[Bold ID],tbl_StartedStatus[Started])="No Show","No Show","")),""))</f>
        <v/>
      </c>
    </row>
    <row r="2938" spans="1:8" ht="15" customHeight="1" thickBot="1">
      <c r="A2938" s="38" t="str">
        <f>IF($C2938="","",IFERROR(_xlfn.XLOOKUP($C2938,'1.PrepList'!$I$2:$I$1500,'1.PrepList'!$G$2:$G$1500,"")&amp;"",""))</f>
        <v/>
      </c>
      <c r="B2938" s="638" t="str">
        <f>IF($C2938="","",IFERROR(_xlfn.XLOOKUP($C2938,'1.PrepList'!$I$2:$I$1500,'1.PrepList'!$H$2:$H$1500,"")&amp;"",""))</f>
        <v/>
      </c>
      <c r="D2938" s="638" t="str">
        <f>IF($C2938="","",IFERROR(_xlfn.XLOOKUP($C2938,'1.PrepList'!$I$2:$I$1500,'1.PrepList'!$J$2:$J$1500,"")&amp;"",""))</f>
        <v/>
      </c>
      <c r="E2938" s="638" t="str">
        <f>IF($C2938="","",IFERROR(_xlfn.XLOOKUP($C2938,'1.PrepList'!$I$2:$I$1500,'1.PrepList'!$N$2:$N$1500,"")&amp;"",""))</f>
        <v/>
      </c>
      <c r="F2938" s="638" t="str">
        <f>IF($C2938="","",IFERROR(_xlfn.XLOOKUP($C2938,'1.PrepList'!$I$2:$I$1500,'1.PrepList'!$K$2:$K$1500,"")&amp;"",""))</f>
        <v/>
      </c>
      <c r="H2938" s="644" t="str">
        <f>IF($C2938="","",IFERROR(IF(_xlfn.XLOOKUP($C2938,tbl_StartedStatus[Bold ID],tbl_StartedStatus[Started])="Started","Yes",IF(_xlfn.XLOOKUP($C2938,tbl_StartedStatus[Bold ID],tbl_StartedStatus[Started])="No Show","No Show","")),""))</f>
        <v/>
      </c>
    </row>
    <row r="2939" spans="1:8" ht="15" customHeight="1" thickBot="1">
      <c r="A2939" s="38" t="str">
        <f>IF($C2939="","",IFERROR(_xlfn.XLOOKUP($C2939,'1.PrepList'!$I$2:$I$1500,'1.PrepList'!$G$2:$G$1500,"")&amp;"",""))</f>
        <v/>
      </c>
      <c r="B2939" s="638" t="str">
        <f>IF($C2939="","",IFERROR(_xlfn.XLOOKUP($C2939,'1.PrepList'!$I$2:$I$1500,'1.PrepList'!$H$2:$H$1500,"")&amp;"",""))</f>
        <v/>
      </c>
      <c r="D2939" s="638" t="str">
        <f>IF($C2939="","",IFERROR(_xlfn.XLOOKUP($C2939,'1.PrepList'!$I$2:$I$1500,'1.PrepList'!$J$2:$J$1500,"")&amp;"",""))</f>
        <v/>
      </c>
      <c r="E2939" s="638" t="str">
        <f>IF($C2939="","",IFERROR(_xlfn.XLOOKUP($C2939,'1.PrepList'!$I$2:$I$1500,'1.PrepList'!$N$2:$N$1500,"")&amp;"",""))</f>
        <v/>
      </c>
      <c r="F2939" s="638" t="str">
        <f>IF($C2939="","",IFERROR(_xlfn.XLOOKUP($C2939,'1.PrepList'!$I$2:$I$1500,'1.PrepList'!$K$2:$K$1500,"")&amp;"",""))</f>
        <v/>
      </c>
      <c r="H2939" s="644" t="str">
        <f>IF($C2939="","",IFERROR(IF(_xlfn.XLOOKUP($C2939,tbl_StartedStatus[Bold ID],tbl_StartedStatus[Started])="Started","Yes",IF(_xlfn.XLOOKUP($C2939,tbl_StartedStatus[Bold ID],tbl_StartedStatus[Started])="No Show","No Show","")),""))</f>
        <v/>
      </c>
    </row>
    <row r="2940" spans="1:8" ht="15" customHeight="1" thickBot="1">
      <c r="A2940" s="38" t="str">
        <f>IF($C2940="","",IFERROR(_xlfn.XLOOKUP($C2940,'1.PrepList'!$I$2:$I$1500,'1.PrepList'!$G$2:$G$1500,"")&amp;"",""))</f>
        <v/>
      </c>
      <c r="B2940" s="638" t="str">
        <f>IF($C2940="","",IFERROR(_xlfn.XLOOKUP($C2940,'1.PrepList'!$I$2:$I$1500,'1.PrepList'!$H$2:$H$1500,"")&amp;"",""))</f>
        <v/>
      </c>
      <c r="D2940" s="638" t="str">
        <f>IF($C2940="","",IFERROR(_xlfn.XLOOKUP($C2940,'1.PrepList'!$I$2:$I$1500,'1.PrepList'!$J$2:$J$1500,"")&amp;"",""))</f>
        <v/>
      </c>
      <c r="E2940" s="638" t="str">
        <f>IF($C2940="","",IFERROR(_xlfn.XLOOKUP($C2940,'1.PrepList'!$I$2:$I$1500,'1.PrepList'!$N$2:$N$1500,"")&amp;"",""))</f>
        <v/>
      </c>
      <c r="F2940" s="638" t="str">
        <f>IF($C2940="","",IFERROR(_xlfn.XLOOKUP($C2940,'1.PrepList'!$I$2:$I$1500,'1.PrepList'!$K$2:$K$1500,"")&amp;"",""))</f>
        <v/>
      </c>
      <c r="H2940" s="644" t="str">
        <f>IF($C2940="","",IFERROR(IF(_xlfn.XLOOKUP($C2940,tbl_StartedStatus[Bold ID],tbl_StartedStatus[Started])="Started","Yes",IF(_xlfn.XLOOKUP($C2940,tbl_StartedStatus[Bold ID],tbl_StartedStatus[Started])="No Show","No Show","")),""))</f>
        <v/>
      </c>
    </row>
    <row r="2941" spans="1:8" ht="15" customHeight="1" thickBot="1">
      <c r="A2941" s="38" t="str">
        <f>IF($C2941="","",IFERROR(_xlfn.XLOOKUP($C2941,'1.PrepList'!$I$2:$I$1500,'1.PrepList'!$G$2:$G$1500,"")&amp;"",""))</f>
        <v/>
      </c>
      <c r="B2941" s="638" t="str">
        <f>IF($C2941="","",IFERROR(_xlfn.XLOOKUP($C2941,'1.PrepList'!$I$2:$I$1500,'1.PrepList'!$H$2:$H$1500,"")&amp;"",""))</f>
        <v/>
      </c>
      <c r="D2941" s="638" t="str">
        <f>IF($C2941="","",IFERROR(_xlfn.XLOOKUP($C2941,'1.PrepList'!$I$2:$I$1500,'1.PrepList'!$J$2:$J$1500,"")&amp;"",""))</f>
        <v/>
      </c>
      <c r="E2941" s="638" t="str">
        <f>IF($C2941="","",IFERROR(_xlfn.XLOOKUP($C2941,'1.PrepList'!$I$2:$I$1500,'1.PrepList'!$N$2:$N$1500,"")&amp;"",""))</f>
        <v/>
      </c>
      <c r="F2941" s="638" t="str">
        <f>IF($C2941="","",IFERROR(_xlfn.XLOOKUP($C2941,'1.PrepList'!$I$2:$I$1500,'1.PrepList'!$K$2:$K$1500,"")&amp;"",""))</f>
        <v/>
      </c>
      <c r="H2941" s="644" t="str">
        <f>IF($C2941="","",IFERROR(IF(_xlfn.XLOOKUP($C2941,tbl_StartedStatus[Bold ID],tbl_StartedStatus[Started])="Started","Yes",IF(_xlfn.XLOOKUP($C2941,tbl_StartedStatus[Bold ID],tbl_StartedStatus[Started])="No Show","No Show","")),""))</f>
        <v/>
      </c>
    </row>
    <row r="2942" spans="1:8" ht="15" customHeight="1" thickBot="1">
      <c r="A2942" s="38" t="str">
        <f>IF($C2942="","",IFERROR(_xlfn.XLOOKUP($C2942,'1.PrepList'!$I$2:$I$1500,'1.PrepList'!$G$2:$G$1500,"")&amp;"",""))</f>
        <v/>
      </c>
      <c r="B2942" s="638" t="str">
        <f>IF($C2942="","",IFERROR(_xlfn.XLOOKUP($C2942,'1.PrepList'!$I$2:$I$1500,'1.PrepList'!$H$2:$H$1500,"")&amp;"",""))</f>
        <v/>
      </c>
      <c r="D2942" s="638" t="str">
        <f>IF($C2942="","",IFERROR(_xlfn.XLOOKUP($C2942,'1.PrepList'!$I$2:$I$1500,'1.PrepList'!$J$2:$J$1500,"")&amp;"",""))</f>
        <v/>
      </c>
      <c r="E2942" s="638" t="str">
        <f>IF($C2942="","",IFERROR(_xlfn.XLOOKUP($C2942,'1.PrepList'!$I$2:$I$1500,'1.PrepList'!$N$2:$N$1500,"")&amp;"",""))</f>
        <v/>
      </c>
      <c r="F2942" s="638" t="str">
        <f>IF($C2942="","",IFERROR(_xlfn.XLOOKUP($C2942,'1.PrepList'!$I$2:$I$1500,'1.PrepList'!$K$2:$K$1500,"")&amp;"",""))</f>
        <v/>
      </c>
      <c r="H2942" s="644" t="str">
        <f>IF($C2942="","",IFERROR(IF(_xlfn.XLOOKUP($C2942,tbl_StartedStatus[Bold ID],tbl_StartedStatus[Started])="Started","Yes",IF(_xlfn.XLOOKUP($C2942,tbl_StartedStatus[Bold ID],tbl_StartedStatus[Started])="No Show","No Show","")),""))</f>
        <v/>
      </c>
    </row>
    <row r="2943" spans="1:8" ht="15" customHeight="1" thickBot="1">
      <c r="A2943" s="38" t="str">
        <f>IF($C2943="","",IFERROR(_xlfn.XLOOKUP($C2943,'1.PrepList'!$I$2:$I$1500,'1.PrepList'!$G$2:$G$1500,"")&amp;"",""))</f>
        <v/>
      </c>
      <c r="B2943" s="638" t="str">
        <f>IF($C2943="","",IFERROR(_xlfn.XLOOKUP($C2943,'1.PrepList'!$I$2:$I$1500,'1.PrepList'!$H$2:$H$1500,"")&amp;"",""))</f>
        <v/>
      </c>
      <c r="D2943" s="638" t="str">
        <f>IF($C2943="","",IFERROR(_xlfn.XLOOKUP($C2943,'1.PrepList'!$I$2:$I$1500,'1.PrepList'!$J$2:$J$1500,"")&amp;"",""))</f>
        <v/>
      </c>
      <c r="E2943" s="638" t="str">
        <f>IF($C2943="","",IFERROR(_xlfn.XLOOKUP($C2943,'1.PrepList'!$I$2:$I$1500,'1.PrepList'!$N$2:$N$1500,"")&amp;"",""))</f>
        <v/>
      </c>
      <c r="F2943" s="638" t="str">
        <f>IF($C2943="","",IFERROR(_xlfn.XLOOKUP($C2943,'1.PrepList'!$I$2:$I$1500,'1.PrepList'!$K$2:$K$1500,"")&amp;"",""))</f>
        <v/>
      </c>
      <c r="H2943" s="644" t="str">
        <f>IF($C2943="","",IFERROR(IF(_xlfn.XLOOKUP($C2943,tbl_StartedStatus[Bold ID],tbl_StartedStatus[Started])="Started","Yes",IF(_xlfn.XLOOKUP($C2943,tbl_StartedStatus[Bold ID],tbl_StartedStatus[Started])="No Show","No Show","")),""))</f>
        <v/>
      </c>
    </row>
    <row r="2944" spans="1:8" ht="15" customHeight="1" thickBot="1">
      <c r="A2944" s="38" t="str">
        <f>IF($C2944="","",IFERROR(_xlfn.XLOOKUP($C2944,'1.PrepList'!$I$2:$I$1500,'1.PrepList'!$G$2:$G$1500,"")&amp;"",""))</f>
        <v/>
      </c>
      <c r="B2944" s="638" t="str">
        <f>IF($C2944="","",IFERROR(_xlfn.XLOOKUP($C2944,'1.PrepList'!$I$2:$I$1500,'1.PrepList'!$H$2:$H$1500,"")&amp;"",""))</f>
        <v/>
      </c>
      <c r="D2944" s="638" t="str">
        <f>IF($C2944="","",IFERROR(_xlfn.XLOOKUP($C2944,'1.PrepList'!$I$2:$I$1500,'1.PrepList'!$J$2:$J$1500,"")&amp;"",""))</f>
        <v/>
      </c>
      <c r="E2944" s="638" t="str">
        <f>IF($C2944="","",IFERROR(_xlfn.XLOOKUP($C2944,'1.PrepList'!$I$2:$I$1500,'1.PrepList'!$N$2:$N$1500,"")&amp;"",""))</f>
        <v/>
      </c>
      <c r="F2944" s="638" t="str">
        <f>IF($C2944="","",IFERROR(_xlfn.XLOOKUP($C2944,'1.PrepList'!$I$2:$I$1500,'1.PrepList'!$K$2:$K$1500,"")&amp;"",""))</f>
        <v/>
      </c>
      <c r="H2944" s="644" t="str">
        <f>IF($C2944="","",IFERROR(IF(_xlfn.XLOOKUP($C2944,tbl_StartedStatus[Bold ID],tbl_StartedStatus[Started])="Started","Yes",IF(_xlfn.XLOOKUP($C2944,tbl_StartedStatus[Bold ID],tbl_StartedStatus[Started])="No Show","No Show","")),""))</f>
        <v/>
      </c>
    </row>
    <row r="2945" spans="1:8" ht="15" customHeight="1" thickBot="1">
      <c r="A2945" s="38" t="str">
        <f>IF($C2945="","",IFERROR(_xlfn.XLOOKUP($C2945,'1.PrepList'!$I$2:$I$1500,'1.PrepList'!$G$2:$G$1500,"")&amp;"",""))</f>
        <v/>
      </c>
      <c r="B2945" s="638" t="str">
        <f>IF($C2945="","",IFERROR(_xlfn.XLOOKUP($C2945,'1.PrepList'!$I$2:$I$1500,'1.PrepList'!$H$2:$H$1500,"")&amp;"",""))</f>
        <v/>
      </c>
      <c r="D2945" s="638" t="str">
        <f>IF($C2945="","",IFERROR(_xlfn.XLOOKUP($C2945,'1.PrepList'!$I$2:$I$1500,'1.PrepList'!$J$2:$J$1500,"")&amp;"",""))</f>
        <v/>
      </c>
      <c r="E2945" s="638" t="str">
        <f>IF($C2945="","",IFERROR(_xlfn.XLOOKUP($C2945,'1.PrepList'!$I$2:$I$1500,'1.PrepList'!$N$2:$N$1500,"")&amp;"",""))</f>
        <v/>
      </c>
      <c r="F2945" s="638" t="str">
        <f>IF($C2945="","",IFERROR(_xlfn.XLOOKUP($C2945,'1.PrepList'!$I$2:$I$1500,'1.PrepList'!$K$2:$K$1500,"")&amp;"",""))</f>
        <v/>
      </c>
      <c r="H2945" s="644" t="str">
        <f>IF($C2945="","",IFERROR(IF(_xlfn.XLOOKUP($C2945,tbl_StartedStatus[Bold ID],tbl_StartedStatus[Started])="Started","Yes",IF(_xlfn.XLOOKUP($C2945,tbl_StartedStatus[Bold ID],tbl_StartedStatus[Started])="No Show","No Show","")),""))</f>
        <v/>
      </c>
    </row>
    <row r="2946" spans="1:8" ht="15" customHeight="1" thickBot="1">
      <c r="A2946" s="38" t="str">
        <f>IF($C2946="","",IFERROR(_xlfn.XLOOKUP($C2946,'1.PrepList'!$I$2:$I$1500,'1.PrepList'!$G$2:$G$1500,"")&amp;"",""))</f>
        <v/>
      </c>
      <c r="B2946" s="638" t="str">
        <f>IF($C2946="","",IFERROR(_xlfn.XLOOKUP($C2946,'1.PrepList'!$I$2:$I$1500,'1.PrepList'!$H$2:$H$1500,"")&amp;"",""))</f>
        <v/>
      </c>
      <c r="D2946" s="638" t="str">
        <f>IF($C2946="","",IFERROR(_xlfn.XLOOKUP($C2946,'1.PrepList'!$I$2:$I$1500,'1.PrepList'!$J$2:$J$1500,"")&amp;"",""))</f>
        <v/>
      </c>
      <c r="E2946" s="638" t="str">
        <f>IF($C2946="","",IFERROR(_xlfn.XLOOKUP($C2946,'1.PrepList'!$I$2:$I$1500,'1.PrepList'!$N$2:$N$1500,"")&amp;"",""))</f>
        <v/>
      </c>
      <c r="F2946" s="638" t="str">
        <f>IF($C2946="","",IFERROR(_xlfn.XLOOKUP($C2946,'1.PrepList'!$I$2:$I$1500,'1.PrepList'!$K$2:$K$1500,"")&amp;"",""))</f>
        <v/>
      </c>
      <c r="H2946" s="644" t="str">
        <f>IF($C2946="","",IFERROR(IF(_xlfn.XLOOKUP($C2946,tbl_StartedStatus[Bold ID],tbl_StartedStatus[Started])="Started","Yes",IF(_xlfn.XLOOKUP($C2946,tbl_StartedStatus[Bold ID],tbl_StartedStatus[Started])="No Show","No Show","")),""))</f>
        <v/>
      </c>
    </row>
    <row r="2947" spans="1:8" ht="15" customHeight="1" thickBot="1">
      <c r="A2947" s="38" t="str">
        <f>IF($C2947="","",IFERROR(_xlfn.XLOOKUP($C2947,'1.PrepList'!$I$2:$I$1500,'1.PrepList'!$G$2:$G$1500,"")&amp;"",""))</f>
        <v/>
      </c>
      <c r="B2947" s="638" t="str">
        <f>IF($C2947="","",IFERROR(_xlfn.XLOOKUP($C2947,'1.PrepList'!$I$2:$I$1500,'1.PrepList'!$H$2:$H$1500,"")&amp;"",""))</f>
        <v/>
      </c>
      <c r="D2947" s="638" t="str">
        <f>IF($C2947="","",IFERROR(_xlfn.XLOOKUP($C2947,'1.PrepList'!$I$2:$I$1500,'1.PrepList'!$J$2:$J$1500,"")&amp;"",""))</f>
        <v/>
      </c>
      <c r="E2947" s="638" t="str">
        <f>IF($C2947="","",IFERROR(_xlfn.XLOOKUP($C2947,'1.PrepList'!$I$2:$I$1500,'1.PrepList'!$N$2:$N$1500,"")&amp;"",""))</f>
        <v/>
      </c>
      <c r="F2947" s="638" t="str">
        <f>IF($C2947="","",IFERROR(_xlfn.XLOOKUP($C2947,'1.PrepList'!$I$2:$I$1500,'1.PrepList'!$K$2:$K$1500,"")&amp;"",""))</f>
        <v/>
      </c>
      <c r="H2947" s="644" t="str">
        <f>IF($C2947="","",IFERROR(IF(_xlfn.XLOOKUP($C2947,tbl_StartedStatus[Bold ID],tbl_StartedStatus[Started])="Started","Yes",IF(_xlfn.XLOOKUP($C2947,tbl_StartedStatus[Bold ID],tbl_StartedStatus[Started])="No Show","No Show","")),""))</f>
        <v/>
      </c>
    </row>
    <row r="2948" spans="1:8" ht="15" customHeight="1" thickBot="1">
      <c r="A2948" s="38" t="str">
        <f>IF($C2948="","",IFERROR(_xlfn.XLOOKUP($C2948,'1.PrepList'!$I$2:$I$1500,'1.PrepList'!$G$2:$G$1500,"")&amp;"",""))</f>
        <v/>
      </c>
      <c r="B2948" s="638" t="str">
        <f>IF($C2948="","",IFERROR(_xlfn.XLOOKUP($C2948,'1.PrepList'!$I$2:$I$1500,'1.PrepList'!$H$2:$H$1500,"")&amp;"",""))</f>
        <v/>
      </c>
      <c r="D2948" s="638" t="str">
        <f>IF($C2948="","",IFERROR(_xlfn.XLOOKUP($C2948,'1.PrepList'!$I$2:$I$1500,'1.PrepList'!$J$2:$J$1500,"")&amp;"",""))</f>
        <v/>
      </c>
      <c r="E2948" s="638" t="str">
        <f>IF($C2948="","",IFERROR(_xlfn.XLOOKUP($C2948,'1.PrepList'!$I$2:$I$1500,'1.PrepList'!$N$2:$N$1500,"")&amp;"",""))</f>
        <v/>
      </c>
      <c r="F2948" s="638" t="str">
        <f>IF($C2948="","",IFERROR(_xlfn.XLOOKUP($C2948,'1.PrepList'!$I$2:$I$1500,'1.PrepList'!$K$2:$K$1500,"")&amp;"",""))</f>
        <v/>
      </c>
      <c r="H2948" s="644" t="str">
        <f>IF($C2948="","",IFERROR(IF(_xlfn.XLOOKUP($C2948,tbl_StartedStatus[Bold ID],tbl_StartedStatus[Started])="Started","Yes",IF(_xlfn.XLOOKUP($C2948,tbl_StartedStatus[Bold ID],tbl_StartedStatus[Started])="No Show","No Show","")),""))</f>
        <v/>
      </c>
    </row>
    <row r="2949" spans="1:8" ht="15" customHeight="1" thickBot="1">
      <c r="A2949" s="38" t="str">
        <f>IF($C2949="","",IFERROR(_xlfn.XLOOKUP($C2949,'1.PrepList'!$I$2:$I$1500,'1.PrepList'!$G$2:$G$1500,"")&amp;"",""))</f>
        <v/>
      </c>
      <c r="B2949" s="638" t="str">
        <f>IF($C2949="","",IFERROR(_xlfn.XLOOKUP($C2949,'1.PrepList'!$I$2:$I$1500,'1.PrepList'!$H$2:$H$1500,"")&amp;"",""))</f>
        <v/>
      </c>
      <c r="D2949" s="638" t="str">
        <f>IF($C2949="","",IFERROR(_xlfn.XLOOKUP($C2949,'1.PrepList'!$I$2:$I$1500,'1.PrepList'!$J$2:$J$1500,"")&amp;"",""))</f>
        <v/>
      </c>
      <c r="E2949" s="638" t="str">
        <f>IF($C2949="","",IFERROR(_xlfn.XLOOKUP($C2949,'1.PrepList'!$I$2:$I$1500,'1.PrepList'!$N$2:$N$1500,"")&amp;"",""))</f>
        <v/>
      </c>
      <c r="F2949" s="638" t="str">
        <f>IF($C2949="","",IFERROR(_xlfn.XLOOKUP($C2949,'1.PrepList'!$I$2:$I$1500,'1.PrepList'!$K$2:$K$1500,"")&amp;"",""))</f>
        <v/>
      </c>
      <c r="H2949" s="644" t="str">
        <f>IF($C2949="","",IFERROR(IF(_xlfn.XLOOKUP($C2949,tbl_StartedStatus[Bold ID],tbl_StartedStatus[Started])="Started","Yes",IF(_xlfn.XLOOKUP($C2949,tbl_StartedStatus[Bold ID],tbl_StartedStatus[Started])="No Show","No Show","")),""))</f>
        <v/>
      </c>
    </row>
    <row r="2950" spans="1:8" ht="15" customHeight="1" thickBot="1">
      <c r="A2950" s="38" t="str">
        <f>IF($C2950="","",IFERROR(_xlfn.XLOOKUP($C2950,'1.PrepList'!$I$2:$I$1500,'1.PrepList'!$G$2:$G$1500,"")&amp;"",""))</f>
        <v/>
      </c>
      <c r="B2950" s="638" t="str">
        <f>IF($C2950="","",IFERROR(_xlfn.XLOOKUP($C2950,'1.PrepList'!$I$2:$I$1500,'1.PrepList'!$H$2:$H$1500,"")&amp;"",""))</f>
        <v/>
      </c>
      <c r="D2950" s="638" t="str">
        <f>IF($C2950="","",IFERROR(_xlfn.XLOOKUP($C2950,'1.PrepList'!$I$2:$I$1500,'1.PrepList'!$J$2:$J$1500,"")&amp;"",""))</f>
        <v/>
      </c>
      <c r="E2950" s="638" t="str">
        <f>IF($C2950="","",IFERROR(_xlfn.XLOOKUP($C2950,'1.PrepList'!$I$2:$I$1500,'1.PrepList'!$N$2:$N$1500,"")&amp;"",""))</f>
        <v/>
      </c>
      <c r="F2950" s="638" t="str">
        <f>IF($C2950="","",IFERROR(_xlfn.XLOOKUP($C2950,'1.PrepList'!$I$2:$I$1500,'1.PrepList'!$K$2:$K$1500,"")&amp;"",""))</f>
        <v/>
      </c>
      <c r="H2950" s="644" t="str">
        <f>IF($C2950="","",IFERROR(IF(_xlfn.XLOOKUP($C2950,tbl_StartedStatus[Bold ID],tbl_StartedStatus[Started])="Started","Yes",IF(_xlfn.XLOOKUP($C2950,tbl_StartedStatus[Bold ID],tbl_StartedStatus[Started])="No Show","No Show","")),""))</f>
        <v/>
      </c>
    </row>
    <row r="2951" spans="1:8" ht="15" customHeight="1" thickBot="1">
      <c r="A2951" s="38" t="str">
        <f>IF($C2951="","",IFERROR(_xlfn.XLOOKUP($C2951,'1.PrepList'!$I$2:$I$1500,'1.PrepList'!$G$2:$G$1500,"")&amp;"",""))</f>
        <v/>
      </c>
      <c r="B2951" s="638" t="str">
        <f>IF($C2951="","",IFERROR(_xlfn.XLOOKUP($C2951,'1.PrepList'!$I$2:$I$1500,'1.PrepList'!$H$2:$H$1500,"")&amp;"",""))</f>
        <v/>
      </c>
      <c r="D2951" s="638" t="str">
        <f>IF($C2951="","",IFERROR(_xlfn.XLOOKUP($C2951,'1.PrepList'!$I$2:$I$1500,'1.PrepList'!$J$2:$J$1500,"")&amp;"",""))</f>
        <v/>
      </c>
      <c r="E2951" s="638" t="str">
        <f>IF($C2951="","",IFERROR(_xlfn.XLOOKUP($C2951,'1.PrepList'!$I$2:$I$1500,'1.PrepList'!$N$2:$N$1500,"")&amp;"",""))</f>
        <v/>
      </c>
      <c r="F2951" s="638" t="str">
        <f>IF($C2951="","",IFERROR(_xlfn.XLOOKUP($C2951,'1.PrepList'!$I$2:$I$1500,'1.PrepList'!$K$2:$K$1500,"")&amp;"",""))</f>
        <v/>
      </c>
      <c r="H2951" s="644" t="str">
        <f>IF($C2951="","",IFERROR(IF(_xlfn.XLOOKUP($C2951,tbl_StartedStatus[Bold ID],tbl_StartedStatus[Started])="Started","Yes",IF(_xlfn.XLOOKUP($C2951,tbl_StartedStatus[Bold ID],tbl_StartedStatus[Started])="No Show","No Show","")),""))</f>
        <v/>
      </c>
    </row>
    <row r="2952" spans="1:8" ht="15" customHeight="1" thickBot="1">
      <c r="A2952" s="38" t="str">
        <f>IF($C2952="","",IFERROR(_xlfn.XLOOKUP($C2952,'1.PrepList'!$I$2:$I$1500,'1.PrepList'!$G$2:$G$1500,"")&amp;"",""))</f>
        <v/>
      </c>
      <c r="B2952" s="638" t="str">
        <f>IF($C2952="","",IFERROR(_xlfn.XLOOKUP($C2952,'1.PrepList'!$I$2:$I$1500,'1.PrepList'!$H$2:$H$1500,"")&amp;"",""))</f>
        <v/>
      </c>
      <c r="D2952" s="638" t="str">
        <f>IF($C2952="","",IFERROR(_xlfn.XLOOKUP($C2952,'1.PrepList'!$I$2:$I$1500,'1.PrepList'!$J$2:$J$1500,"")&amp;"",""))</f>
        <v/>
      </c>
      <c r="E2952" s="638" t="str">
        <f>IF($C2952="","",IFERROR(_xlfn.XLOOKUP($C2952,'1.PrepList'!$I$2:$I$1500,'1.PrepList'!$N$2:$N$1500,"")&amp;"",""))</f>
        <v/>
      </c>
      <c r="F2952" s="638" t="str">
        <f>IF($C2952="","",IFERROR(_xlfn.XLOOKUP($C2952,'1.PrepList'!$I$2:$I$1500,'1.PrepList'!$K$2:$K$1500,"")&amp;"",""))</f>
        <v/>
      </c>
      <c r="H2952" s="644" t="str">
        <f>IF($C2952="","",IFERROR(IF(_xlfn.XLOOKUP($C2952,tbl_StartedStatus[Bold ID],tbl_StartedStatus[Started])="Started","Yes",IF(_xlfn.XLOOKUP($C2952,tbl_StartedStatus[Bold ID],tbl_StartedStatus[Started])="No Show","No Show","")),""))</f>
        <v/>
      </c>
    </row>
    <row r="2953" spans="1:8" ht="15" customHeight="1" thickBot="1">
      <c r="A2953" s="38" t="str">
        <f>IF($C2953="","",IFERROR(_xlfn.XLOOKUP($C2953,'1.PrepList'!$I$2:$I$1500,'1.PrepList'!$G$2:$G$1500,"")&amp;"",""))</f>
        <v/>
      </c>
      <c r="B2953" s="638" t="str">
        <f>IF($C2953="","",IFERROR(_xlfn.XLOOKUP($C2953,'1.PrepList'!$I$2:$I$1500,'1.PrepList'!$H$2:$H$1500,"")&amp;"",""))</f>
        <v/>
      </c>
      <c r="D2953" s="638" t="str">
        <f>IF($C2953="","",IFERROR(_xlfn.XLOOKUP($C2953,'1.PrepList'!$I$2:$I$1500,'1.PrepList'!$J$2:$J$1500,"")&amp;"",""))</f>
        <v/>
      </c>
      <c r="E2953" s="638" t="str">
        <f>IF($C2953="","",IFERROR(_xlfn.XLOOKUP($C2953,'1.PrepList'!$I$2:$I$1500,'1.PrepList'!$N$2:$N$1500,"")&amp;"",""))</f>
        <v/>
      </c>
      <c r="F2953" s="638" t="str">
        <f>IF($C2953="","",IFERROR(_xlfn.XLOOKUP($C2953,'1.PrepList'!$I$2:$I$1500,'1.PrepList'!$K$2:$K$1500,"")&amp;"",""))</f>
        <v/>
      </c>
      <c r="H2953" s="644" t="str">
        <f>IF($C2953="","",IFERROR(IF(_xlfn.XLOOKUP($C2953,tbl_StartedStatus[Bold ID],tbl_StartedStatus[Started])="Started","Yes",IF(_xlfn.XLOOKUP($C2953,tbl_StartedStatus[Bold ID],tbl_StartedStatus[Started])="No Show","No Show","")),""))</f>
        <v/>
      </c>
    </row>
    <row r="2954" spans="1:8" ht="15" customHeight="1" thickBot="1">
      <c r="A2954" s="38" t="str">
        <f>IF($C2954="","",IFERROR(_xlfn.XLOOKUP($C2954,'1.PrepList'!$I$2:$I$1500,'1.PrepList'!$G$2:$G$1500,"")&amp;"",""))</f>
        <v/>
      </c>
      <c r="B2954" s="638" t="str">
        <f>IF($C2954="","",IFERROR(_xlfn.XLOOKUP($C2954,'1.PrepList'!$I$2:$I$1500,'1.PrepList'!$H$2:$H$1500,"")&amp;"",""))</f>
        <v/>
      </c>
      <c r="D2954" s="638" t="str">
        <f>IF($C2954="","",IFERROR(_xlfn.XLOOKUP($C2954,'1.PrepList'!$I$2:$I$1500,'1.PrepList'!$J$2:$J$1500,"")&amp;"",""))</f>
        <v/>
      </c>
      <c r="E2954" s="638" t="str">
        <f>IF($C2954="","",IFERROR(_xlfn.XLOOKUP($C2954,'1.PrepList'!$I$2:$I$1500,'1.PrepList'!$N$2:$N$1500,"")&amp;"",""))</f>
        <v/>
      </c>
      <c r="F2954" s="638" t="str">
        <f>IF($C2954="","",IFERROR(_xlfn.XLOOKUP($C2954,'1.PrepList'!$I$2:$I$1500,'1.PrepList'!$K$2:$K$1500,"")&amp;"",""))</f>
        <v/>
      </c>
      <c r="H2954" s="644" t="str">
        <f>IF($C2954="","",IFERROR(IF(_xlfn.XLOOKUP($C2954,tbl_StartedStatus[Bold ID],tbl_StartedStatus[Started])="Started","Yes",IF(_xlfn.XLOOKUP($C2954,tbl_StartedStatus[Bold ID],tbl_StartedStatus[Started])="No Show","No Show","")),""))</f>
        <v/>
      </c>
    </row>
    <row r="2955" spans="1:8" ht="15" customHeight="1" thickBot="1">
      <c r="A2955" s="38" t="str">
        <f>IF($C2955="","",IFERROR(_xlfn.XLOOKUP($C2955,'1.PrepList'!$I$2:$I$1500,'1.PrepList'!$G$2:$G$1500,"")&amp;"",""))</f>
        <v/>
      </c>
      <c r="B2955" s="638" t="str">
        <f>IF($C2955="","",IFERROR(_xlfn.XLOOKUP($C2955,'1.PrepList'!$I$2:$I$1500,'1.PrepList'!$H$2:$H$1500,"")&amp;"",""))</f>
        <v/>
      </c>
      <c r="D2955" s="638" t="str">
        <f>IF($C2955="","",IFERROR(_xlfn.XLOOKUP($C2955,'1.PrepList'!$I$2:$I$1500,'1.PrepList'!$J$2:$J$1500,"")&amp;"",""))</f>
        <v/>
      </c>
      <c r="E2955" s="638" t="str">
        <f>IF($C2955="","",IFERROR(_xlfn.XLOOKUP($C2955,'1.PrepList'!$I$2:$I$1500,'1.PrepList'!$N$2:$N$1500,"")&amp;"",""))</f>
        <v/>
      </c>
      <c r="F2955" s="638" t="str">
        <f>IF($C2955="","",IFERROR(_xlfn.XLOOKUP($C2955,'1.PrepList'!$I$2:$I$1500,'1.PrepList'!$K$2:$K$1500,"")&amp;"",""))</f>
        <v/>
      </c>
      <c r="H2955" s="644" t="str">
        <f>IF($C2955="","",IFERROR(IF(_xlfn.XLOOKUP($C2955,tbl_StartedStatus[Bold ID],tbl_StartedStatus[Started])="Started","Yes",IF(_xlfn.XLOOKUP($C2955,tbl_StartedStatus[Bold ID],tbl_StartedStatus[Started])="No Show","No Show","")),""))</f>
        <v/>
      </c>
    </row>
    <row r="2956" spans="1:8" ht="15" customHeight="1" thickBot="1">
      <c r="A2956" s="38" t="str">
        <f>IF($C2956="","",IFERROR(_xlfn.XLOOKUP($C2956,'1.PrepList'!$I$2:$I$1500,'1.PrepList'!$G$2:$G$1500,"")&amp;"",""))</f>
        <v/>
      </c>
      <c r="B2956" s="638" t="str">
        <f>IF($C2956="","",IFERROR(_xlfn.XLOOKUP($C2956,'1.PrepList'!$I$2:$I$1500,'1.PrepList'!$H$2:$H$1500,"")&amp;"",""))</f>
        <v/>
      </c>
      <c r="D2956" s="638" t="str">
        <f>IF($C2956="","",IFERROR(_xlfn.XLOOKUP($C2956,'1.PrepList'!$I$2:$I$1500,'1.PrepList'!$J$2:$J$1500,"")&amp;"",""))</f>
        <v/>
      </c>
      <c r="E2956" s="638" t="str">
        <f>IF($C2956="","",IFERROR(_xlfn.XLOOKUP($C2956,'1.PrepList'!$I$2:$I$1500,'1.PrepList'!$N$2:$N$1500,"")&amp;"",""))</f>
        <v/>
      </c>
      <c r="F2956" s="638" t="str">
        <f>IF($C2956="","",IFERROR(_xlfn.XLOOKUP($C2956,'1.PrepList'!$I$2:$I$1500,'1.PrepList'!$K$2:$K$1500,"")&amp;"",""))</f>
        <v/>
      </c>
      <c r="H2956" s="644" t="str">
        <f>IF($C2956="","",IFERROR(IF(_xlfn.XLOOKUP($C2956,tbl_StartedStatus[Bold ID],tbl_StartedStatus[Started])="Started","Yes",IF(_xlfn.XLOOKUP($C2956,tbl_StartedStatus[Bold ID],tbl_StartedStatus[Started])="No Show","No Show","")),""))</f>
        <v/>
      </c>
    </row>
    <row r="2957" spans="1:8" ht="15" customHeight="1" thickBot="1">
      <c r="A2957" s="38" t="str">
        <f>IF($C2957="","",IFERROR(_xlfn.XLOOKUP($C2957,'1.PrepList'!$I$2:$I$1500,'1.PrepList'!$G$2:$G$1500,"")&amp;"",""))</f>
        <v/>
      </c>
      <c r="B2957" s="638" t="str">
        <f>IF($C2957="","",IFERROR(_xlfn.XLOOKUP($C2957,'1.PrepList'!$I$2:$I$1500,'1.PrepList'!$H$2:$H$1500,"")&amp;"",""))</f>
        <v/>
      </c>
      <c r="D2957" s="638" t="str">
        <f>IF($C2957="","",IFERROR(_xlfn.XLOOKUP($C2957,'1.PrepList'!$I$2:$I$1500,'1.PrepList'!$J$2:$J$1500,"")&amp;"",""))</f>
        <v/>
      </c>
      <c r="E2957" s="638" t="str">
        <f>IF($C2957="","",IFERROR(_xlfn.XLOOKUP($C2957,'1.PrepList'!$I$2:$I$1500,'1.PrepList'!$N$2:$N$1500,"")&amp;"",""))</f>
        <v/>
      </c>
      <c r="F2957" s="638" t="str">
        <f>IF($C2957="","",IFERROR(_xlfn.XLOOKUP($C2957,'1.PrepList'!$I$2:$I$1500,'1.PrepList'!$K$2:$K$1500,"")&amp;"",""))</f>
        <v/>
      </c>
      <c r="H2957" s="644" t="str">
        <f>IF($C2957="","",IFERROR(IF(_xlfn.XLOOKUP($C2957,tbl_StartedStatus[Bold ID],tbl_StartedStatus[Started])="Started","Yes",IF(_xlfn.XLOOKUP($C2957,tbl_StartedStatus[Bold ID],tbl_StartedStatus[Started])="No Show","No Show","")),""))</f>
        <v/>
      </c>
    </row>
    <row r="2958" spans="1:8" ht="15" customHeight="1" thickBot="1">
      <c r="A2958" s="38" t="str">
        <f>IF($C2958="","",IFERROR(_xlfn.XLOOKUP($C2958,'1.PrepList'!$I$2:$I$1500,'1.PrepList'!$G$2:$G$1500,"")&amp;"",""))</f>
        <v/>
      </c>
      <c r="B2958" s="638" t="str">
        <f>IF($C2958="","",IFERROR(_xlfn.XLOOKUP($C2958,'1.PrepList'!$I$2:$I$1500,'1.PrepList'!$H$2:$H$1500,"")&amp;"",""))</f>
        <v/>
      </c>
      <c r="D2958" s="638" t="str">
        <f>IF($C2958="","",IFERROR(_xlfn.XLOOKUP($C2958,'1.PrepList'!$I$2:$I$1500,'1.PrepList'!$J$2:$J$1500,"")&amp;"",""))</f>
        <v/>
      </c>
      <c r="E2958" s="638" t="str">
        <f>IF($C2958="","",IFERROR(_xlfn.XLOOKUP($C2958,'1.PrepList'!$I$2:$I$1500,'1.PrepList'!$N$2:$N$1500,"")&amp;"",""))</f>
        <v/>
      </c>
      <c r="F2958" s="638" t="str">
        <f>IF($C2958="","",IFERROR(_xlfn.XLOOKUP($C2958,'1.PrepList'!$I$2:$I$1500,'1.PrepList'!$K$2:$K$1500,"")&amp;"",""))</f>
        <v/>
      </c>
      <c r="H2958" s="644" t="str">
        <f>IF($C2958="","",IFERROR(IF(_xlfn.XLOOKUP($C2958,tbl_StartedStatus[Bold ID],tbl_StartedStatus[Started])="Started","Yes",IF(_xlfn.XLOOKUP($C2958,tbl_StartedStatus[Bold ID],tbl_StartedStatus[Started])="No Show","No Show","")),""))</f>
        <v/>
      </c>
    </row>
    <row r="2959" spans="1:8" ht="15" customHeight="1" thickBot="1">
      <c r="A2959" s="38" t="str">
        <f>IF($C2959="","",IFERROR(_xlfn.XLOOKUP($C2959,'1.PrepList'!$I$2:$I$1500,'1.PrepList'!$G$2:$G$1500,"")&amp;"",""))</f>
        <v/>
      </c>
      <c r="B2959" s="638" t="str">
        <f>IF($C2959="","",IFERROR(_xlfn.XLOOKUP($C2959,'1.PrepList'!$I$2:$I$1500,'1.PrepList'!$H$2:$H$1500,"")&amp;"",""))</f>
        <v/>
      </c>
      <c r="D2959" s="638" t="str">
        <f>IF($C2959="","",IFERROR(_xlfn.XLOOKUP($C2959,'1.PrepList'!$I$2:$I$1500,'1.PrepList'!$J$2:$J$1500,"")&amp;"",""))</f>
        <v/>
      </c>
      <c r="E2959" s="638" t="str">
        <f>IF($C2959="","",IFERROR(_xlfn.XLOOKUP($C2959,'1.PrepList'!$I$2:$I$1500,'1.PrepList'!$N$2:$N$1500,"")&amp;"",""))</f>
        <v/>
      </c>
      <c r="F2959" s="638" t="str">
        <f>IF($C2959="","",IFERROR(_xlfn.XLOOKUP($C2959,'1.PrepList'!$I$2:$I$1500,'1.PrepList'!$K$2:$K$1500,"")&amp;"",""))</f>
        <v/>
      </c>
      <c r="H2959" s="644" t="str">
        <f>IF($C2959="","",IFERROR(IF(_xlfn.XLOOKUP($C2959,tbl_StartedStatus[Bold ID],tbl_StartedStatus[Started])="Started","Yes",IF(_xlfn.XLOOKUP($C2959,tbl_StartedStatus[Bold ID],tbl_StartedStatus[Started])="No Show","No Show","")),""))</f>
        <v/>
      </c>
    </row>
    <row r="2960" spans="1:8" ht="15" customHeight="1" thickBot="1">
      <c r="A2960" s="38" t="str">
        <f>IF($C2960="","",IFERROR(_xlfn.XLOOKUP($C2960,'1.PrepList'!$I$2:$I$1500,'1.PrepList'!$G$2:$G$1500,"")&amp;"",""))</f>
        <v/>
      </c>
      <c r="B2960" s="638" t="str">
        <f>IF($C2960="","",IFERROR(_xlfn.XLOOKUP($C2960,'1.PrepList'!$I$2:$I$1500,'1.PrepList'!$H$2:$H$1500,"")&amp;"",""))</f>
        <v/>
      </c>
      <c r="D2960" s="638" t="str">
        <f>IF($C2960="","",IFERROR(_xlfn.XLOOKUP($C2960,'1.PrepList'!$I$2:$I$1500,'1.PrepList'!$J$2:$J$1500,"")&amp;"",""))</f>
        <v/>
      </c>
      <c r="E2960" s="638" t="str">
        <f>IF($C2960="","",IFERROR(_xlfn.XLOOKUP($C2960,'1.PrepList'!$I$2:$I$1500,'1.PrepList'!$N$2:$N$1500,"")&amp;"",""))</f>
        <v/>
      </c>
      <c r="F2960" s="638" t="str">
        <f>IF($C2960="","",IFERROR(_xlfn.XLOOKUP($C2960,'1.PrepList'!$I$2:$I$1500,'1.PrepList'!$K$2:$K$1500,"")&amp;"",""))</f>
        <v/>
      </c>
      <c r="H2960" s="644" t="str">
        <f>IF($C2960="","",IFERROR(IF(_xlfn.XLOOKUP($C2960,tbl_StartedStatus[Bold ID],tbl_StartedStatus[Started])="Started","Yes",IF(_xlfn.XLOOKUP($C2960,tbl_StartedStatus[Bold ID],tbl_StartedStatus[Started])="No Show","No Show","")),""))</f>
        <v/>
      </c>
    </row>
    <row r="2961" spans="1:8" ht="15" customHeight="1" thickBot="1">
      <c r="A2961" s="38" t="str">
        <f>IF($C2961="","",IFERROR(_xlfn.XLOOKUP($C2961,'1.PrepList'!$I$2:$I$1500,'1.PrepList'!$G$2:$G$1500,"")&amp;"",""))</f>
        <v/>
      </c>
      <c r="B2961" s="638" t="str">
        <f>IF($C2961="","",IFERROR(_xlfn.XLOOKUP($C2961,'1.PrepList'!$I$2:$I$1500,'1.PrepList'!$H$2:$H$1500,"")&amp;"",""))</f>
        <v/>
      </c>
      <c r="D2961" s="638" t="str">
        <f>IF($C2961="","",IFERROR(_xlfn.XLOOKUP($C2961,'1.PrepList'!$I$2:$I$1500,'1.PrepList'!$J$2:$J$1500,"")&amp;"",""))</f>
        <v/>
      </c>
      <c r="E2961" s="638" t="str">
        <f>IF($C2961="","",IFERROR(_xlfn.XLOOKUP($C2961,'1.PrepList'!$I$2:$I$1500,'1.PrepList'!$N$2:$N$1500,"")&amp;"",""))</f>
        <v/>
      </c>
      <c r="F2961" s="638" t="str">
        <f>IF($C2961="","",IFERROR(_xlfn.XLOOKUP($C2961,'1.PrepList'!$I$2:$I$1500,'1.PrepList'!$K$2:$K$1500,"")&amp;"",""))</f>
        <v/>
      </c>
      <c r="H2961" s="644" t="str">
        <f>IF($C2961="","",IFERROR(IF(_xlfn.XLOOKUP($C2961,tbl_StartedStatus[Bold ID],tbl_StartedStatus[Started])="Started","Yes",IF(_xlfn.XLOOKUP($C2961,tbl_StartedStatus[Bold ID],tbl_StartedStatus[Started])="No Show","No Show","")),""))</f>
        <v/>
      </c>
    </row>
    <row r="2962" spans="1:8" ht="15" customHeight="1" thickBot="1">
      <c r="A2962" s="38" t="str">
        <f>IF($C2962="","",IFERROR(_xlfn.XLOOKUP($C2962,'1.PrepList'!$I$2:$I$1500,'1.PrepList'!$G$2:$G$1500,"")&amp;"",""))</f>
        <v/>
      </c>
      <c r="B2962" s="638" t="str">
        <f>IF($C2962="","",IFERROR(_xlfn.XLOOKUP($C2962,'1.PrepList'!$I$2:$I$1500,'1.PrepList'!$H$2:$H$1500,"")&amp;"",""))</f>
        <v/>
      </c>
      <c r="D2962" s="638" t="str">
        <f>IF($C2962="","",IFERROR(_xlfn.XLOOKUP($C2962,'1.PrepList'!$I$2:$I$1500,'1.PrepList'!$J$2:$J$1500,"")&amp;"",""))</f>
        <v/>
      </c>
      <c r="E2962" s="638" t="str">
        <f>IF($C2962="","",IFERROR(_xlfn.XLOOKUP($C2962,'1.PrepList'!$I$2:$I$1500,'1.PrepList'!$N$2:$N$1500,"")&amp;"",""))</f>
        <v/>
      </c>
      <c r="F2962" s="638" t="str">
        <f>IF($C2962="","",IFERROR(_xlfn.XLOOKUP($C2962,'1.PrepList'!$I$2:$I$1500,'1.PrepList'!$K$2:$K$1500,"")&amp;"",""))</f>
        <v/>
      </c>
      <c r="H2962" s="644" t="str">
        <f>IF($C2962="","",IFERROR(IF(_xlfn.XLOOKUP($C2962,tbl_StartedStatus[Bold ID],tbl_StartedStatus[Started])="Started","Yes",IF(_xlfn.XLOOKUP($C2962,tbl_StartedStatus[Bold ID],tbl_StartedStatus[Started])="No Show","No Show","")),""))</f>
        <v/>
      </c>
    </row>
    <row r="2963" spans="1:8" ht="15" customHeight="1" thickBot="1">
      <c r="A2963" s="38" t="str">
        <f>IF($C2963="","",IFERROR(_xlfn.XLOOKUP($C2963,'1.PrepList'!$I$2:$I$1500,'1.PrepList'!$G$2:$G$1500,"")&amp;"",""))</f>
        <v/>
      </c>
      <c r="B2963" s="638" t="str">
        <f>IF($C2963="","",IFERROR(_xlfn.XLOOKUP($C2963,'1.PrepList'!$I$2:$I$1500,'1.PrepList'!$H$2:$H$1500,"")&amp;"",""))</f>
        <v/>
      </c>
      <c r="D2963" s="638" t="str">
        <f>IF($C2963="","",IFERROR(_xlfn.XLOOKUP($C2963,'1.PrepList'!$I$2:$I$1500,'1.PrepList'!$J$2:$J$1500,"")&amp;"",""))</f>
        <v/>
      </c>
      <c r="E2963" s="638" t="str">
        <f>IF($C2963="","",IFERROR(_xlfn.XLOOKUP($C2963,'1.PrepList'!$I$2:$I$1500,'1.PrepList'!$N$2:$N$1500,"")&amp;"",""))</f>
        <v/>
      </c>
      <c r="F2963" s="638" t="str">
        <f>IF($C2963="","",IFERROR(_xlfn.XLOOKUP($C2963,'1.PrepList'!$I$2:$I$1500,'1.PrepList'!$K$2:$K$1500,"")&amp;"",""))</f>
        <v/>
      </c>
      <c r="H2963" s="644" t="str">
        <f>IF($C2963="","",IFERROR(IF(_xlfn.XLOOKUP($C2963,tbl_StartedStatus[Bold ID],tbl_StartedStatus[Started])="Started","Yes",IF(_xlfn.XLOOKUP($C2963,tbl_StartedStatus[Bold ID],tbl_StartedStatus[Started])="No Show","No Show","")),""))</f>
        <v/>
      </c>
    </row>
    <row r="2964" spans="1:8" ht="15" customHeight="1" thickBot="1">
      <c r="A2964" s="38" t="str">
        <f>IF($C2964="","",IFERROR(_xlfn.XLOOKUP($C2964,'1.PrepList'!$I$2:$I$1500,'1.PrepList'!$G$2:$G$1500,"")&amp;"",""))</f>
        <v/>
      </c>
      <c r="B2964" s="638" t="str">
        <f>IF($C2964="","",IFERROR(_xlfn.XLOOKUP($C2964,'1.PrepList'!$I$2:$I$1500,'1.PrepList'!$H$2:$H$1500,"")&amp;"",""))</f>
        <v/>
      </c>
      <c r="D2964" s="638" t="str">
        <f>IF($C2964="","",IFERROR(_xlfn.XLOOKUP($C2964,'1.PrepList'!$I$2:$I$1500,'1.PrepList'!$J$2:$J$1500,"")&amp;"",""))</f>
        <v/>
      </c>
      <c r="E2964" s="638" t="str">
        <f>IF($C2964="","",IFERROR(_xlfn.XLOOKUP($C2964,'1.PrepList'!$I$2:$I$1500,'1.PrepList'!$N$2:$N$1500,"")&amp;"",""))</f>
        <v/>
      </c>
      <c r="F2964" s="638" t="str">
        <f>IF($C2964="","",IFERROR(_xlfn.XLOOKUP($C2964,'1.PrepList'!$I$2:$I$1500,'1.PrepList'!$K$2:$K$1500,"")&amp;"",""))</f>
        <v/>
      </c>
      <c r="H2964" s="644" t="str">
        <f>IF($C2964="","",IFERROR(IF(_xlfn.XLOOKUP($C2964,tbl_StartedStatus[Bold ID],tbl_StartedStatus[Started])="Started","Yes",IF(_xlfn.XLOOKUP($C2964,tbl_StartedStatus[Bold ID],tbl_StartedStatus[Started])="No Show","No Show","")),""))</f>
        <v/>
      </c>
    </row>
    <row r="2965" spans="1:8" ht="15" customHeight="1" thickBot="1">
      <c r="A2965" s="38" t="str">
        <f>IF($C2965="","",IFERROR(_xlfn.XLOOKUP($C2965,'1.PrepList'!$I$2:$I$1500,'1.PrepList'!$G$2:$G$1500,"")&amp;"",""))</f>
        <v/>
      </c>
      <c r="B2965" s="638" t="str">
        <f>IF($C2965="","",IFERROR(_xlfn.XLOOKUP($C2965,'1.PrepList'!$I$2:$I$1500,'1.PrepList'!$H$2:$H$1500,"")&amp;"",""))</f>
        <v/>
      </c>
      <c r="D2965" s="638" t="str">
        <f>IF($C2965="","",IFERROR(_xlfn.XLOOKUP($C2965,'1.PrepList'!$I$2:$I$1500,'1.PrepList'!$J$2:$J$1500,"")&amp;"",""))</f>
        <v/>
      </c>
      <c r="E2965" s="638" t="str">
        <f>IF($C2965="","",IFERROR(_xlfn.XLOOKUP($C2965,'1.PrepList'!$I$2:$I$1500,'1.PrepList'!$N$2:$N$1500,"")&amp;"",""))</f>
        <v/>
      </c>
      <c r="F2965" s="638" t="str">
        <f>IF($C2965="","",IFERROR(_xlfn.XLOOKUP($C2965,'1.PrepList'!$I$2:$I$1500,'1.PrepList'!$K$2:$K$1500,"")&amp;"",""))</f>
        <v/>
      </c>
      <c r="H2965" s="644" t="str">
        <f>IF($C2965="","",IFERROR(IF(_xlfn.XLOOKUP($C2965,tbl_StartedStatus[Bold ID],tbl_StartedStatus[Started])="Started","Yes",IF(_xlfn.XLOOKUP($C2965,tbl_StartedStatus[Bold ID],tbl_StartedStatus[Started])="No Show","No Show","")),""))</f>
        <v/>
      </c>
    </row>
    <row r="2966" spans="1:8" ht="15" customHeight="1" thickBot="1">
      <c r="A2966" s="38" t="str">
        <f>IF($C2966="","",IFERROR(_xlfn.XLOOKUP($C2966,'1.PrepList'!$I$2:$I$1500,'1.PrepList'!$G$2:$G$1500,"")&amp;"",""))</f>
        <v/>
      </c>
      <c r="B2966" s="638" t="str">
        <f>IF($C2966="","",IFERROR(_xlfn.XLOOKUP($C2966,'1.PrepList'!$I$2:$I$1500,'1.PrepList'!$H$2:$H$1500,"")&amp;"",""))</f>
        <v/>
      </c>
      <c r="D2966" s="638" t="str">
        <f>IF($C2966="","",IFERROR(_xlfn.XLOOKUP($C2966,'1.PrepList'!$I$2:$I$1500,'1.PrepList'!$J$2:$J$1500,"")&amp;"",""))</f>
        <v/>
      </c>
      <c r="E2966" s="638" t="str">
        <f>IF($C2966="","",IFERROR(_xlfn.XLOOKUP($C2966,'1.PrepList'!$I$2:$I$1500,'1.PrepList'!$N$2:$N$1500,"")&amp;"",""))</f>
        <v/>
      </c>
      <c r="F2966" s="638" t="str">
        <f>IF($C2966="","",IFERROR(_xlfn.XLOOKUP($C2966,'1.PrepList'!$I$2:$I$1500,'1.PrepList'!$K$2:$K$1500,"")&amp;"",""))</f>
        <v/>
      </c>
      <c r="H2966" s="644" t="str">
        <f>IF($C2966="","",IFERROR(IF(_xlfn.XLOOKUP($C2966,tbl_StartedStatus[Bold ID],tbl_StartedStatus[Started])="Started","Yes",IF(_xlfn.XLOOKUP($C2966,tbl_StartedStatus[Bold ID],tbl_StartedStatus[Started])="No Show","No Show","")),""))</f>
        <v/>
      </c>
    </row>
    <row r="2967" spans="1:8" ht="15" customHeight="1" thickBot="1">
      <c r="A2967" s="38" t="str">
        <f>IF($C2967="","",IFERROR(_xlfn.XLOOKUP($C2967,'1.PrepList'!$I$2:$I$1500,'1.PrepList'!$G$2:$G$1500,"")&amp;"",""))</f>
        <v/>
      </c>
      <c r="B2967" s="638" t="str">
        <f>IF($C2967="","",IFERROR(_xlfn.XLOOKUP($C2967,'1.PrepList'!$I$2:$I$1500,'1.PrepList'!$H$2:$H$1500,"")&amp;"",""))</f>
        <v/>
      </c>
      <c r="D2967" s="638" t="str">
        <f>IF($C2967="","",IFERROR(_xlfn.XLOOKUP($C2967,'1.PrepList'!$I$2:$I$1500,'1.PrepList'!$J$2:$J$1500,"")&amp;"",""))</f>
        <v/>
      </c>
      <c r="E2967" s="638" t="str">
        <f>IF($C2967="","",IFERROR(_xlfn.XLOOKUP($C2967,'1.PrepList'!$I$2:$I$1500,'1.PrepList'!$N$2:$N$1500,"")&amp;"",""))</f>
        <v/>
      </c>
      <c r="F2967" s="638" t="str">
        <f>IF($C2967="","",IFERROR(_xlfn.XLOOKUP($C2967,'1.PrepList'!$I$2:$I$1500,'1.PrepList'!$K$2:$K$1500,"")&amp;"",""))</f>
        <v/>
      </c>
      <c r="H2967" s="644" t="str">
        <f>IF($C2967="","",IFERROR(IF(_xlfn.XLOOKUP($C2967,tbl_StartedStatus[Bold ID],tbl_StartedStatus[Started])="Started","Yes",IF(_xlfn.XLOOKUP($C2967,tbl_StartedStatus[Bold ID],tbl_StartedStatus[Started])="No Show","No Show","")),""))</f>
        <v/>
      </c>
    </row>
    <row r="2968" spans="1:8" ht="15" customHeight="1" thickBot="1">
      <c r="A2968" s="38" t="str">
        <f>IF($C2968="","",IFERROR(_xlfn.XLOOKUP($C2968,'1.PrepList'!$I$2:$I$1500,'1.PrepList'!$G$2:$G$1500,"")&amp;"",""))</f>
        <v/>
      </c>
      <c r="B2968" s="638" t="str">
        <f>IF($C2968="","",IFERROR(_xlfn.XLOOKUP($C2968,'1.PrepList'!$I$2:$I$1500,'1.PrepList'!$H$2:$H$1500,"")&amp;"",""))</f>
        <v/>
      </c>
      <c r="D2968" s="638" t="str">
        <f>IF($C2968="","",IFERROR(_xlfn.XLOOKUP($C2968,'1.PrepList'!$I$2:$I$1500,'1.PrepList'!$J$2:$J$1500,"")&amp;"",""))</f>
        <v/>
      </c>
      <c r="E2968" s="638" t="str">
        <f>IF($C2968="","",IFERROR(_xlfn.XLOOKUP($C2968,'1.PrepList'!$I$2:$I$1500,'1.PrepList'!$N$2:$N$1500,"")&amp;"",""))</f>
        <v/>
      </c>
      <c r="F2968" s="638" t="str">
        <f>IF($C2968="","",IFERROR(_xlfn.XLOOKUP($C2968,'1.PrepList'!$I$2:$I$1500,'1.PrepList'!$K$2:$K$1500,"")&amp;"",""))</f>
        <v/>
      </c>
      <c r="H2968" s="644" t="str">
        <f>IF($C2968="","",IFERROR(IF(_xlfn.XLOOKUP($C2968,tbl_StartedStatus[Bold ID],tbl_StartedStatus[Started])="Started","Yes",IF(_xlfn.XLOOKUP($C2968,tbl_StartedStatus[Bold ID],tbl_StartedStatus[Started])="No Show","No Show","")),""))</f>
        <v/>
      </c>
    </row>
    <row r="2969" spans="1:8" ht="15" customHeight="1" thickBot="1">
      <c r="A2969" s="38" t="str">
        <f>IF($C2969="","",IFERROR(_xlfn.XLOOKUP($C2969,'1.PrepList'!$I$2:$I$1500,'1.PrepList'!$G$2:$G$1500,"")&amp;"",""))</f>
        <v/>
      </c>
      <c r="B2969" s="638" t="str">
        <f>IF($C2969="","",IFERROR(_xlfn.XLOOKUP($C2969,'1.PrepList'!$I$2:$I$1500,'1.PrepList'!$H$2:$H$1500,"")&amp;"",""))</f>
        <v/>
      </c>
      <c r="D2969" s="638" t="str">
        <f>IF($C2969="","",IFERROR(_xlfn.XLOOKUP($C2969,'1.PrepList'!$I$2:$I$1500,'1.PrepList'!$J$2:$J$1500,"")&amp;"",""))</f>
        <v/>
      </c>
      <c r="E2969" s="638" t="str">
        <f>IF($C2969="","",IFERROR(_xlfn.XLOOKUP($C2969,'1.PrepList'!$I$2:$I$1500,'1.PrepList'!$N$2:$N$1500,"")&amp;"",""))</f>
        <v/>
      </c>
      <c r="F2969" s="638" t="str">
        <f>IF($C2969="","",IFERROR(_xlfn.XLOOKUP($C2969,'1.PrepList'!$I$2:$I$1500,'1.PrepList'!$K$2:$K$1500,"")&amp;"",""))</f>
        <v/>
      </c>
      <c r="H2969" s="644" t="str">
        <f>IF($C2969="","",IFERROR(IF(_xlfn.XLOOKUP($C2969,tbl_StartedStatus[Bold ID],tbl_StartedStatus[Started])="Started","Yes",IF(_xlfn.XLOOKUP($C2969,tbl_StartedStatus[Bold ID],tbl_StartedStatus[Started])="No Show","No Show","")),""))</f>
        <v/>
      </c>
    </row>
    <row r="2970" spans="1:8" ht="15" customHeight="1" thickBot="1">
      <c r="A2970" s="38" t="str">
        <f>IF($C2970="","",IFERROR(_xlfn.XLOOKUP($C2970,'1.PrepList'!$I$2:$I$1500,'1.PrepList'!$G$2:$G$1500,"")&amp;"",""))</f>
        <v/>
      </c>
      <c r="B2970" s="638" t="str">
        <f>IF($C2970="","",IFERROR(_xlfn.XLOOKUP($C2970,'1.PrepList'!$I$2:$I$1500,'1.PrepList'!$H$2:$H$1500,"")&amp;"",""))</f>
        <v/>
      </c>
      <c r="D2970" s="638" t="str">
        <f>IF($C2970="","",IFERROR(_xlfn.XLOOKUP($C2970,'1.PrepList'!$I$2:$I$1500,'1.PrepList'!$J$2:$J$1500,"")&amp;"",""))</f>
        <v/>
      </c>
      <c r="E2970" s="638" t="str">
        <f>IF($C2970="","",IFERROR(_xlfn.XLOOKUP($C2970,'1.PrepList'!$I$2:$I$1500,'1.PrepList'!$N$2:$N$1500,"")&amp;"",""))</f>
        <v/>
      </c>
      <c r="F2970" s="638" t="str">
        <f>IF($C2970="","",IFERROR(_xlfn.XLOOKUP($C2970,'1.PrepList'!$I$2:$I$1500,'1.PrepList'!$K$2:$K$1500,"")&amp;"",""))</f>
        <v/>
      </c>
      <c r="H2970" s="644" t="str">
        <f>IF($C2970="","",IFERROR(IF(_xlfn.XLOOKUP($C2970,tbl_StartedStatus[Bold ID],tbl_StartedStatus[Started])="Started","Yes",IF(_xlfn.XLOOKUP($C2970,tbl_StartedStatus[Bold ID],tbl_StartedStatus[Started])="No Show","No Show","")),""))</f>
        <v/>
      </c>
    </row>
    <row r="2971" spans="1:8" ht="15" customHeight="1" thickBot="1">
      <c r="A2971" s="38" t="str">
        <f>IF($C2971="","",IFERROR(_xlfn.XLOOKUP($C2971,'1.PrepList'!$I$2:$I$1500,'1.PrepList'!$G$2:$G$1500,"")&amp;"",""))</f>
        <v/>
      </c>
      <c r="B2971" s="638" t="str">
        <f>IF($C2971="","",IFERROR(_xlfn.XLOOKUP($C2971,'1.PrepList'!$I$2:$I$1500,'1.PrepList'!$H$2:$H$1500,"")&amp;"",""))</f>
        <v/>
      </c>
      <c r="D2971" s="638" t="str">
        <f>IF($C2971="","",IFERROR(_xlfn.XLOOKUP($C2971,'1.PrepList'!$I$2:$I$1500,'1.PrepList'!$J$2:$J$1500,"")&amp;"",""))</f>
        <v/>
      </c>
      <c r="E2971" s="638" t="str">
        <f>IF($C2971="","",IFERROR(_xlfn.XLOOKUP($C2971,'1.PrepList'!$I$2:$I$1500,'1.PrepList'!$N$2:$N$1500,"")&amp;"",""))</f>
        <v/>
      </c>
      <c r="F2971" s="638" t="str">
        <f>IF($C2971="","",IFERROR(_xlfn.XLOOKUP($C2971,'1.PrepList'!$I$2:$I$1500,'1.PrepList'!$K$2:$K$1500,"")&amp;"",""))</f>
        <v/>
      </c>
      <c r="H2971" s="644" t="str">
        <f>IF($C2971="","",IFERROR(IF(_xlfn.XLOOKUP($C2971,tbl_StartedStatus[Bold ID],tbl_StartedStatus[Started])="Started","Yes",IF(_xlfn.XLOOKUP($C2971,tbl_StartedStatus[Bold ID],tbl_StartedStatus[Started])="No Show","No Show","")),""))</f>
        <v/>
      </c>
    </row>
    <row r="2972" spans="1:8" ht="15" customHeight="1" thickBot="1">
      <c r="A2972" s="38" t="str">
        <f>IF($C2972="","",IFERROR(_xlfn.XLOOKUP($C2972,'1.PrepList'!$I$2:$I$1500,'1.PrepList'!$G$2:$G$1500,"")&amp;"",""))</f>
        <v/>
      </c>
      <c r="B2972" s="638" t="str">
        <f>IF($C2972="","",IFERROR(_xlfn.XLOOKUP($C2972,'1.PrepList'!$I$2:$I$1500,'1.PrepList'!$H$2:$H$1500,"")&amp;"",""))</f>
        <v/>
      </c>
      <c r="D2972" s="638" t="str">
        <f>IF($C2972="","",IFERROR(_xlfn.XLOOKUP($C2972,'1.PrepList'!$I$2:$I$1500,'1.PrepList'!$J$2:$J$1500,"")&amp;"",""))</f>
        <v/>
      </c>
      <c r="E2972" s="638" t="str">
        <f>IF($C2972="","",IFERROR(_xlfn.XLOOKUP($C2972,'1.PrepList'!$I$2:$I$1500,'1.PrepList'!$N$2:$N$1500,"")&amp;"",""))</f>
        <v/>
      </c>
      <c r="F2972" s="638" t="str">
        <f>IF($C2972="","",IFERROR(_xlfn.XLOOKUP($C2972,'1.PrepList'!$I$2:$I$1500,'1.PrepList'!$K$2:$K$1500,"")&amp;"",""))</f>
        <v/>
      </c>
      <c r="H2972" s="644" t="str">
        <f>IF($C2972="","",IFERROR(IF(_xlfn.XLOOKUP($C2972,tbl_StartedStatus[Bold ID],tbl_StartedStatus[Started])="Started","Yes",IF(_xlfn.XLOOKUP($C2972,tbl_StartedStatus[Bold ID],tbl_StartedStatus[Started])="No Show","No Show","")),""))</f>
        <v/>
      </c>
    </row>
    <row r="2973" spans="1:8" ht="15" customHeight="1" thickBot="1">
      <c r="A2973" s="38" t="str">
        <f>IF($C2973="","",IFERROR(_xlfn.XLOOKUP($C2973,'1.PrepList'!$I$2:$I$1500,'1.PrepList'!$G$2:$G$1500,"")&amp;"",""))</f>
        <v/>
      </c>
      <c r="B2973" s="638" t="str">
        <f>IF($C2973="","",IFERROR(_xlfn.XLOOKUP($C2973,'1.PrepList'!$I$2:$I$1500,'1.PrepList'!$H$2:$H$1500,"")&amp;"",""))</f>
        <v/>
      </c>
      <c r="D2973" s="638" t="str">
        <f>IF($C2973="","",IFERROR(_xlfn.XLOOKUP($C2973,'1.PrepList'!$I$2:$I$1500,'1.PrepList'!$J$2:$J$1500,"")&amp;"",""))</f>
        <v/>
      </c>
      <c r="E2973" s="638" t="str">
        <f>IF($C2973="","",IFERROR(_xlfn.XLOOKUP($C2973,'1.PrepList'!$I$2:$I$1500,'1.PrepList'!$N$2:$N$1500,"")&amp;"",""))</f>
        <v/>
      </c>
      <c r="F2973" s="638" t="str">
        <f>IF($C2973="","",IFERROR(_xlfn.XLOOKUP($C2973,'1.PrepList'!$I$2:$I$1500,'1.PrepList'!$K$2:$K$1500,"")&amp;"",""))</f>
        <v/>
      </c>
      <c r="H2973" s="644" t="str">
        <f>IF($C2973="","",IFERROR(IF(_xlfn.XLOOKUP($C2973,tbl_StartedStatus[Bold ID],tbl_StartedStatus[Started])="Started","Yes",IF(_xlfn.XLOOKUP($C2973,tbl_StartedStatus[Bold ID],tbl_StartedStatus[Started])="No Show","No Show","")),""))</f>
        <v/>
      </c>
    </row>
    <row r="2974" spans="1:8" ht="15" customHeight="1" thickBot="1">
      <c r="A2974" s="38" t="str">
        <f>IF($C2974="","",IFERROR(_xlfn.XLOOKUP($C2974,'1.PrepList'!$I$2:$I$1500,'1.PrepList'!$G$2:$G$1500,"")&amp;"",""))</f>
        <v/>
      </c>
      <c r="B2974" s="638" t="str">
        <f>IF($C2974="","",IFERROR(_xlfn.XLOOKUP($C2974,'1.PrepList'!$I$2:$I$1500,'1.PrepList'!$H$2:$H$1500,"")&amp;"",""))</f>
        <v/>
      </c>
      <c r="D2974" s="638" t="str">
        <f>IF($C2974="","",IFERROR(_xlfn.XLOOKUP($C2974,'1.PrepList'!$I$2:$I$1500,'1.PrepList'!$J$2:$J$1500,"")&amp;"",""))</f>
        <v/>
      </c>
      <c r="E2974" s="638" t="str">
        <f>IF($C2974="","",IFERROR(_xlfn.XLOOKUP($C2974,'1.PrepList'!$I$2:$I$1500,'1.PrepList'!$N$2:$N$1500,"")&amp;"",""))</f>
        <v/>
      </c>
      <c r="F2974" s="638" t="str">
        <f>IF($C2974="","",IFERROR(_xlfn.XLOOKUP($C2974,'1.PrepList'!$I$2:$I$1500,'1.PrepList'!$K$2:$K$1500,"")&amp;"",""))</f>
        <v/>
      </c>
      <c r="H2974" s="644" t="str">
        <f>IF($C2974="","",IFERROR(IF(_xlfn.XLOOKUP($C2974,tbl_StartedStatus[Bold ID],tbl_StartedStatus[Started])="Started","Yes",IF(_xlfn.XLOOKUP($C2974,tbl_StartedStatus[Bold ID],tbl_StartedStatus[Started])="No Show","No Show","")),""))</f>
        <v/>
      </c>
    </row>
    <row r="2975" spans="1:8" ht="15" customHeight="1" thickBot="1">
      <c r="A2975" s="38" t="str">
        <f>IF($C2975="","",IFERROR(_xlfn.XLOOKUP($C2975,'1.PrepList'!$I$2:$I$1500,'1.PrepList'!$G$2:$G$1500,"")&amp;"",""))</f>
        <v/>
      </c>
      <c r="B2975" s="638" t="str">
        <f>IF($C2975="","",IFERROR(_xlfn.XLOOKUP($C2975,'1.PrepList'!$I$2:$I$1500,'1.PrepList'!$H$2:$H$1500,"")&amp;"",""))</f>
        <v/>
      </c>
      <c r="D2975" s="638" t="str">
        <f>IF($C2975="","",IFERROR(_xlfn.XLOOKUP($C2975,'1.PrepList'!$I$2:$I$1500,'1.PrepList'!$J$2:$J$1500,"")&amp;"",""))</f>
        <v/>
      </c>
      <c r="E2975" s="638" t="str">
        <f>IF($C2975="","",IFERROR(_xlfn.XLOOKUP($C2975,'1.PrepList'!$I$2:$I$1500,'1.PrepList'!$N$2:$N$1500,"")&amp;"",""))</f>
        <v/>
      </c>
      <c r="F2975" s="638" t="str">
        <f>IF($C2975="","",IFERROR(_xlfn.XLOOKUP($C2975,'1.PrepList'!$I$2:$I$1500,'1.PrepList'!$K$2:$K$1500,"")&amp;"",""))</f>
        <v/>
      </c>
      <c r="H2975" s="644" t="str">
        <f>IF($C2975="","",IFERROR(IF(_xlfn.XLOOKUP($C2975,tbl_StartedStatus[Bold ID],tbl_StartedStatus[Started])="Started","Yes",IF(_xlfn.XLOOKUP($C2975,tbl_StartedStatus[Bold ID],tbl_StartedStatus[Started])="No Show","No Show","")),""))</f>
        <v/>
      </c>
    </row>
    <row r="2976" spans="1:8" ht="15" customHeight="1" thickBot="1">
      <c r="A2976" s="38" t="str">
        <f>IF($C2976="","",IFERROR(_xlfn.XLOOKUP($C2976,'1.PrepList'!$I$2:$I$1500,'1.PrepList'!$G$2:$G$1500,"")&amp;"",""))</f>
        <v/>
      </c>
      <c r="B2976" s="638" t="str">
        <f>IF($C2976="","",IFERROR(_xlfn.XLOOKUP($C2976,'1.PrepList'!$I$2:$I$1500,'1.PrepList'!$H$2:$H$1500,"")&amp;"",""))</f>
        <v/>
      </c>
      <c r="D2976" s="638" t="str">
        <f>IF($C2976="","",IFERROR(_xlfn.XLOOKUP($C2976,'1.PrepList'!$I$2:$I$1500,'1.PrepList'!$J$2:$J$1500,"")&amp;"",""))</f>
        <v/>
      </c>
      <c r="E2976" s="638" t="str">
        <f>IF($C2976="","",IFERROR(_xlfn.XLOOKUP($C2976,'1.PrepList'!$I$2:$I$1500,'1.PrepList'!$N$2:$N$1500,"")&amp;"",""))</f>
        <v/>
      </c>
      <c r="F2976" s="638" t="str">
        <f>IF($C2976="","",IFERROR(_xlfn.XLOOKUP($C2976,'1.PrepList'!$I$2:$I$1500,'1.PrepList'!$K$2:$K$1500,"")&amp;"",""))</f>
        <v/>
      </c>
      <c r="H2976" s="644" t="str">
        <f>IF($C2976="","",IFERROR(IF(_xlfn.XLOOKUP($C2976,tbl_StartedStatus[Bold ID],tbl_StartedStatus[Started])="Started","Yes",IF(_xlfn.XLOOKUP($C2976,tbl_StartedStatus[Bold ID],tbl_StartedStatus[Started])="No Show","No Show","")),""))</f>
        <v/>
      </c>
    </row>
    <row r="2977" spans="1:8" ht="15" customHeight="1" thickBot="1">
      <c r="A2977" s="38" t="str">
        <f>IF($C2977="","",IFERROR(_xlfn.XLOOKUP($C2977,'1.PrepList'!$I$2:$I$1500,'1.PrepList'!$G$2:$G$1500,"")&amp;"",""))</f>
        <v/>
      </c>
      <c r="B2977" s="638" t="str">
        <f>IF($C2977="","",IFERROR(_xlfn.XLOOKUP($C2977,'1.PrepList'!$I$2:$I$1500,'1.PrepList'!$H$2:$H$1500,"")&amp;"",""))</f>
        <v/>
      </c>
      <c r="D2977" s="638" t="str">
        <f>IF($C2977="","",IFERROR(_xlfn.XLOOKUP($C2977,'1.PrepList'!$I$2:$I$1500,'1.PrepList'!$J$2:$J$1500,"")&amp;"",""))</f>
        <v/>
      </c>
      <c r="E2977" s="638" t="str">
        <f>IF($C2977="","",IFERROR(_xlfn.XLOOKUP($C2977,'1.PrepList'!$I$2:$I$1500,'1.PrepList'!$N$2:$N$1500,"")&amp;"",""))</f>
        <v/>
      </c>
      <c r="F2977" s="638" t="str">
        <f>IF($C2977="","",IFERROR(_xlfn.XLOOKUP($C2977,'1.PrepList'!$I$2:$I$1500,'1.PrepList'!$K$2:$K$1500,"")&amp;"",""))</f>
        <v/>
      </c>
      <c r="H2977" s="644" t="str">
        <f>IF($C2977="","",IFERROR(IF(_xlfn.XLOOKUP($C2977,tbl_StartedStatus[Bold ID],tbl_StartedStatus[Started])="Started","Yes",IF(_xlfn.XLOOKUP($C2977,tbl_StartedStatus[Bold ID],tbl_StartedStatus[Started])="No Show","No Show","")),""))</f>
        <v/>
      </c>
    </row>
    <row r="2978" spans="1:8" ht="15" customHeight="1" thickBot="1">
      <c r="A2978" s="38" t="str">
        <f>IF($C2978="","",IFERROR(_xlfn.XLOOKUP($C2978,'1.PrepList'!$I$2:$I$1500,'1.PrepList'!$G$2:$G$1500,"")&amp;"",""))</f>
        <v/>
      </c>
      <c r="B2978" s="638" t="str">
        <f>IF($C2978="","",IFERROR(_xlfn.XLOOKUP($C2978,'1.PrepList'!$I$2:$I$1500,'1.PrepList'!$H$2:$H$1500,"")&amp;"",""))</f>
        <v/>
      </c>
      <c r="D2978" s="638" t="str">
        <f>IF($C2978="","",IFERROR(_xlfn.XLOOKUP($C2978,'1.PrepList'!$I$2:$I$1500,'1.PrepList'!$J$2:$J$1500,"")&amp;"",""))</f>
        <v/>
      </c>
      <c r="E2978" s="638" t="str">
        <f>IF($C2978="","",IFERROR(_xlfn.XLOOKUP($C2978,'1.PrepList'!$I$2:$I$1500,'1.PrepList'!$N$2:$N$1500,"")&amp;"",""))</f>
        <v/>
      </c>
      <c r="F2978" s="638" t="str">
        <f>IF($C2978="","",IFERROR(_xlfn.XLOOKUP($C2978,'1.PrepList'!$I$2:$I$1500,'1.PrepList'!$K$2:$K$1500,"")&amp;"",""))</f>
        <v/>
      </c>
      <c r="H2978" s="644" t="str">
        <f>IF($C2978="","",IFERROR(IF(_xlfn.XLOOKUP($C2978,tbl_StartedStatus[Bold ID],tbl_StartedStatus[Started])="Started","Yes",IF(_xlfn.XLOOKUP($C2978,tbl_StartedStatus[Bold ID],tbl_StartedStatus[Started])="No Show","No Show","")),""))</f>
        <v/>
      </c>
    </row>
    <row r="2979" spans="1:8" ht="15" customHeight="1" thickBot="1">
      <c r="A2979" s="38" t="str">
        <f>IF($C2979="","",IFERROR(_xlfn.XLOOKUP($C2979,'1.PrepList'!$I$2:$I$1500,'1.PrepList'!$G$2:$G$1500,"")&amp;"",""))</f>
        <v/>
      </c>
      <c r="B2979" s="638" t="str">
        <f>IF($C2979="","",IFERROR(_xlfn.XLOOKUP($C2979,'1.PrepList'!$I$2:$I$1500,'1.PrepList'!$H$2:$H$1500,"")&amp;"",""))</f>
        <v/>
      </c>
      <c r="D2979" s="638" t="str">
        <f>IF($C2979="","",IFERROR(_xlfn.XLOOKUP($C2979,'1.PrepList'!$I$2:$I$1500,'1.PrepList'!$J$2:$J$1500,"")&amp;"",""))</f>
        <v/>
      </c>
      <c r="E2979" s="638" t="str">
        <f>IF($C2979="","",IFERROR(_xlfn.XLOOKUP($C2979,'1.PrepList'!$I$2:$I$1500,'1.PrepList'!$N$2:$N$1500,"")&amp;"",""))</f>
        <v/>
      </c>
      <c r="F2979" s="638" t="str">
        <f>IF($C2979="","",IFERROR(_xlfn.XLOOKUP($C2979,'1.PrepList'!$I$2:$I$1500,'1.PrepList'!$K$2:$K$1500,"")&amp;"",""))</f>
        <v/>
      </c>
      <c r="H2979" s="644" t="str">
        <f>IF($C2979="","",IFERROR(IF(_xlfn.XLOOKUP($C2979,tbl_StartedStatus[Bold ID],tbl_StartedStatus[Started])="Started","Yes",IF(_xlfn.XLOOKUP($C2979,tbl_StartedStatus[Bold ID],tbl_StartedStatus[Started])="No Show","No Show","")),""))</f>
        <v/>
      </c>
    </row>
    <row r="2980" spans="1:8" ht="15" customHeight="1" thickBot="1">
      <c r="A2980" s="38" t="str">
        <f>IF($C2980="","",IFERROR(_xlfn.XLOOKUP($C2980,'1.PrepList'!$I$2:$I$1500,'1.PrepList'!$G$2:$G$1500,"")&amp;"",""))</f>
        <v/>
      </c>
      <c r="B2980" s="638" t="str">
        <f>IF($C2980="","",IFERROR(_xlfn.XLOOKUP($C2980,'1.PrepList'!$I$2:$I$1500,'1.PrepList'!$H$2:$H$1500,"")&amp;"",""))</f>
        <v/>
      </c>
      <c r="D2980" s="638" t="str">
        <f>IF($C2980="","",IFERROR(_xlfn.XLOOKUP($C2980,'1.PrepList'!$I$2:$I$1500,'1.PrepList'!$J$2:$J$1500,"")&amp;"",""))</f>
        <v/>
      </c>
      <c r="E2980" s="638" t="str">
        <f>IF($C2980="","",IFERROR(_xlfn.XLOOKUP($C2980,'1.PrepList'!$I$2:$I$1500,'1.PrepList'!$N$2:$N$1500,"")&amp;"",""))</f>
        <v/>
      </c>
      <c r="F2980" s="638" t="str">
        <f>IF($C2980="","",IFERROR(_xlfn.XLOOKUP($C2980,'1.PrepList'!$I$2:$I$1500,'1.PrepList'!$K$2:$K$1500,"")&amp;"",""))</f>
        <v/>
      </c>
      <c r="H2980" s="644" t="str">
        <f>IF($C2980="","",IFERROR(IF(_xlfn.XLOOKUP($C2980,tbl_StartedStatus[Bold ID],tbl_StartedStatus[Started])="Started","Yes",IF(_xlfn.XLOOKUP($C2980,tbl_StartedStatus[Bold ID],tbl_StartedStatus[Started])="No Show","No Show","")),""))</f>
        <v/>
      </c>
    </row>
    <row r="2981" spans="1:8" ht="15" customHeight="1" thickBot="1">
      <c r="A2981" s="38" t="str">
        <f>IF($C2981="","",IFERROR(_xlfn.XLOOKUP($C2981,'1.PrepList'!$I$2:$I$1500,'1.PrepList'!$G$2:$G$1500,"")&amp;"",""))</f>
        <v/>
      </c>
      <c r="B2981" s="638" t="str">
        <f>IF($C2981="","",IFERROR(_xlfn.XLOOKUP($C2981,'1.PrepList'!$I$2:$I$1500,'1.PrepList'!$H$2:$H$1500,"")&amp;"",""))</f>
        <v/>
      </c>
      <c r="D2981" s="638" t="str">
        <f>IF($C2981="","",IFERROR(_xlfn.XLOOKUP($C2981,'1.PrepList'!$I$2:$I$1500,'1.PrepList'!$J$2:$J$1500,"")&amp;"",""))</f>
        <v/>
      </c>
      <c r="E2981" s="638" t="str">
        <f>IF($C2981="","",IFERROR(_xlfn.XLOOKUP($C2981,'1.PrepList'!$I$2:$I$1500,'1.PrepList'!$N$2:$N$1500,"")&amp;"",""))</f>
        <v/>
      </c>
      <c r="F2981" s="638" t="str">
        <f>IF($C2981="","",IFERROR(_xlfn.XLOOKUP($C2981,'1.PrepList'!$I$2:$I$1500,'1.PrepList'!$K$2:$K$1500,"")&amp;"",""))</f>
        <v/>
      </c>
      <c r="H2981" s="644" t="str">
        <f>IF($C2981="","",IFERROR(IF(_xlfn.XLOOKUP($C2981,tbl_StartedStatus[Bold ID],tbl_StartedStatus[Started])="Started","Yes",IF(_xlfn.XLOOKUP($C2981,tbl_StartedStatus[Bold ID],tbl_StartedStatus[Started])="No Show","No Show","")),""))</f>
        <v/>
      </c>
    </row>
    <row r="2982" spans="1:8" ht="15" customHeight="1" thickBot="1">
      <c r="A2982" s="38" t="str">
        <f>IF($C2982="","",IFERROR(_xlfn.XLOOKUP($C2982,'1.PrepList'!$I$2:$I$1500,'1.PrepList'!$G$2:$G$1500,"")&amp;"",""))</f>
        <v/>
      </c>
      <c r="B2982" s="638" t="str">
        <f>IF($C2982="","",IFERROR(_xlfn.XLOOKUP($C2982,'1.PrepList'!$I$2:$I$1500,'1.PrepList'!$H$2:$H$1500,"")&amp;"",""))</f>
        <v/>
      </c>
      <c r="D2982" s="638" t="str">
        <f>IF($C2982="","",IFERROR(_xlfn.XLOOKUP($C2982,'1.PrepList'!$I$2:$I$1500,'1.PrepList'!$J$2:$J$1500,"")&amp;"",""))</f>
        <v/>
      </c>
      <c r="E2982" s="638" t="str">
        <f>IF($C2982="","",IFERROR(_xlfn.XLOOKUP($C2982,'1.PrepList'!$I$2:$I$1500,'1.PrepList'!$N$2:$N$1500,"")&amp;"",""))</f>
        <v/>
      </c>
      <c r="F2982" s="638" t="str">
        <f>IF($C2982="","",IFERROR(_xlfn.XLOOKUP($C2982,'1.PrepList'!$I$2:$I$1500,'1.PrepList'!$K$2:$K$1500,"")&amp;"",""))</f>
        <v/>
      </c>
      <c r="H2982" s="644" t="str">
        <f>IF($C2982="","",IFERROR(IF(_xlfn.XLOOKUP($C2982,tbl_StartedStatus[Bold ID],tbl_StartedStatus[Started])="Started","Yes",IF(_xlfn.XLOOKUP($C2982,tbl_StartedStatus[Bold ID],tbl_StartedStatus[Started])="No Show","No Show","")),""))</f>
        <v/>
      </c>
    </row>
    <row r="2983" spans="1:8" ht="15" customHeight="1" thickBot="1">
      <c r="A2983" s="38" t="str">
        <f>IF($C2983="","",IFERROR(_xlfn.XLOOKUP($C2983,'1.PrepList'!$I$2:$I$1500,'1.PrepList'!$G$2:$G$1500,"")&amp;"",""))</f>
        <v/>
      </c>
      <c r="B2983" s="638" t="str">
        <f>IF($C2983="","",IFERROR(_xlfn.XLOOKUP($C2983,'1.PrepList'!$I$2:$I$1500,'1.PrepList'!$H$2:$H$1500,"")&amp;"",""))</f>
        <v/>
      </c>
      <c r="D2983" s="638" t="str">
        <f>IF($C2983="","",IFERROR(_xlfn.XLOOKUP($C2983,'1.PrepList'!$I$2:$I$1500,'1.PrepList'!$J$2:$J$1500,"")&amp;"",""))</f>
        <v/>
      </c>
      <c r="E2983" s="638" t="str">
        <f>IF($C2983="","",IFERROR(_xlfn.XLOOKUP($C2983,'1.PrepList'!$I$2:$I$1500,'1.PrepList'!$N$2:$N$1500,"")&amp;"",""))</f>
        <v/>
      </c>
      <c r="F2983" s="638" t="str">
        <f>IF($C2983="","",IFERROR(_xlfn.XLOOKUP($C2983,'1.PrepList'!$I$2:$I$1500,'1.PrepList'!$K$2:$K$1500,"")&amp;"",""))</f>
        <v/>
      </c>
      <c r="H2983" s="644" t="str">
        <f>IF($C2983="","",IFERROR(IF(_xlfn.XLOOKUP($C2983,tbl_StartedStatus[Bold ID],tbl_StartedStatus[Started])="Started","Yes",IF(_xlfn.XLOOKUP($C2983,tbl_StartedStatus[Bold ID],tbl_StartedStatus[Started])="No Show","No Show","")),""))</f>
        <v/>
      </c>
    </row>
    <row r="2984" spans="1:8" ht="15" customHeight="1" thickBot="1">
      <c r="A2984" s="38" t="str">
        <f>IF($C2984="","",IFERROR(_xlfn.XLOOKUP($C2984,'1.PrepList'!$I$2:$I$1500,'1.PrepList'!$G$2:$G$1500,"")&amp;"",""))</f>
        <v/>
      </c>
      <c r="B2984" s="638" t="str">
        <f>IF($C2984="","",IFERROR(_xlfn.XLOOKUP($C2984,'1.PrepList'!$I$2:$I$1500,'1.PrepList'!$H$2:$H$1500,"")&amp;"",""))</f>
        <v/>
      </c>
      <c r="D2984" s="638" t="str">
        <f>IF($C2984="","",IFERROR(_xlfn.XLOOKUP($C2984,'1.PrepList'!$I$2:$I$1500,'1.PrepList'!$J$2:$J$1500,"")&amp;"",""))</f>
        <v/>
      </c>
      <c r="E2984" s="638" t="str">
        <f>IF($C2984="","",IFERROR(_xlfn.XLOOKUP($C2984,'1.PrepList'!$I$2:$I$1500,'1.PrepList'!$N$2:$N$1500,"")&amp;"",""))</f>
        <v/>
      </c>
      <c r="F2984" s="638" t="str">
        <f>IF($C2984="","",IFERROR(_xlfn.XLOOKUP($C2984,'1.PrepList'!$I$2:$I$1500,'1.PrepList'!$K$2:$K$1500,"")&amp;"",""))</f>
        <v/>
      </c>
      <c r="H2984" s="644" t="str">
        <f>IF($C2984="","",IFERROR(IF(_xlfn.XLOOKUP($C2984,tbl_StartedStatus[Bold ID],tbl_StartedStatus[Started])="Started","Yes",IF(_xlfn.XLOOKUP($C2984,tbl_StartedStatus[Bold ID],tbl_StartedStatus[Started])="No Show","No Show","")),""))</f>
        <v/>
      </c>
    </row>
    <row r="2985" spans="1:8" ht="15" customHeight="1" thickBot="1">
      <c r="A2985" s="38" t="str">
        <f>IF($C2985="","",IFERROR(_xlfn.XLOOKUP($C2985,'1.PrepList'!$I$2:$I$1500,'1.PrepList'!$G$2:$G$1500,"")&amp;"",""))</f>
        <v/>
      </c>
      <c r="B2985" s="638" t="str">
        <f>IF($C2985="","",IFERROR(_xlfn.XLOOKUP($C2985,'1.PrepList'!$I$2:$I$1500,'1.PrepList'!$H$2:$H$1500,"")&amp;"",""))</f>
        <v/>
      </c>
      <c r="D2985" s="638" t="str">
        <f>IF($C2985="","",IFERROR(_xlfn.XLOOKUP($C2985,'1.PrepList'!$I$2:$I$1500,'1.PrepList'!$J$2:$J$1500,"")&amp;"",""))</f>
        <v/>
      </c>
      <c r="E2985" s="638" t="str">
        <f>IF($C2985="","",IFERROR(_xlfn.XLOOKUP($C2985,'1.PrepList'!$I$2:$I$1500,'1.PrepList'!$N$2:$N$1500,"")&amp;"",""))</f>
        <v/>
      </c>
      <c r="F2985" s="638" t="str">
        <f>IF($C2985="","",IFERROR(_xlfn.XLOOKUP($C2985,'1.PrepList'!$I$2:$I$1500,'1.PrepList'!$K$2:$K$1500,"")&amp;"",""))</f>
        <v/>
      </c>
      <c r="H2985" s="644" t="str">
        <f>IF($C2985="","",IFERROR(IF(_xlfn.XLOOKUP($C2985,tbl_StartedStatus[Bold ID],tbl_StartedStatus[Started])="Started","Yes",IF(_xlfn.XLOOKUP($C2985,tbl_StartedStatus[Bold ID],tbl_StartedStatus[Started])="No Show","No Show","")),""))</f>
        <v/>
      </c>
    </row>
    <row r="2986" spans="1:8" ht="15" customHeight="1" thickBot="1">
      <c r="A2986" s="38" t="str">
        <f>IF($C2986="","",IFERROR(_xlfn.XLOOKUP($C2986,'1.PrepList'!$I$2:$I$1500,'1.PrepList'!$G$2:$G$1500,"")&amp;"",""))</f>
        <v/>
      </c>
      <c r="B2986" s="638" t="str">
        <f>IF($C2986="","",IFERROR(_xlfn.XLOOKUP($C2986,'1.PrepList'!$I$2:$I$1500,'1.PrepList'!$H$2:$H$1500,"")&amp;"",""))</f>
        <v/>
      </c>
      <c r="D2986" s="638" t="str">
        <f>IF($C2986="","",IFERROR(_xlfn.XLOOKUP($C2986,'1.PrepList'!$I$2:$I$1500,'1.PrepList'!$J$2:$J$1500,"")&amp;"",""))</f>
        <v/>
      </c>
      <c r="E2986" s="638" t="str">
        <f>IF($C2986="","",IFERROR(_xlfn.XLOOKUP($C2986,'1.PrepList'!$I$2:$I$1500,'1.PrepList'!$N$2:$N$1500,"")&amp;"",""))</f>
        <v/>
      </c>
      <c r="F2986" s="638" t="str">
        <f>IF($C2986="","",IFERROR(_xlfn.XLOOKUP($C2986,'1.PrepList'!$I$2:$I$1500,'1.PrepList'!$K$2:$K$1500,"")&amp;"",""))</f>
        <v/>
      </c>
      <c r="H2986" s="644" t="str">
        <f>IF($C2986="","",IFERROR(IF(_xlfn.XLOOKUP($C2986,tbl_StartedStatus[Bold ID],tbl_StartedStatus[Started])="Started","Yes",IF(_xlfn.XLOOKUP($C2986,tbl_StartedStatus[Bold ID],tbl_StartedStatus[Started])="No Show","No Show","")),""))</f>
        <v/>
      </c>
    </row>
    <row r="2987" spans="1:8" ht="15" customHeight="1" thickBot="1">
      <c r="A2987" s="38" t="str">
        <f>IF($C2987="","",IFERROR(_xlfn.XLOOKUP($C2987,'1.PrepList'!$I$2:$I$1500,'1.PrepList'!$G$2:$G$1500,"")&amp;"",""))</f>
        <v/>
      </c>
      <c r="B2987" s="638" t="str">
        <f>IF($C2987="","",IFERROR(_xlfn.XLOOKUP($C2987,'1.PrepList'!$I$2:$I$1500,'1.PrepList'!$H$2:$H$1500,"")&amp;"",""))</f>
        <v/>
      </c>
      <c r="D2987" s="638" t="str">
        <f>IF($C2987="","",IFERROR(_xlfn.XLOOKUP($C2987,'1.PrepList'!$I$2:$I$1500,'1.PrepList'!$J$2:$J$1500,"")&amp;"",""))</f>
        <v/>
      </c>
      <c r="E2987" s="638" t="str">
        <f>IF($C2987="","",IFERROR(_xlfn.XLOOKUP($C2987,'1.PrepList'!$I$2:$I$1500,'1.PrepList'!$N$2:$N$1500,"")&amp;"",""))</f>
        <v/>
      </c>
      <c r="F2987" s="638" t="str">
        <f>IF($C2987="","",IFERROR(_xlfn.XLOOKUP($C2987,'1.PrepList'!$I$2:$I$1500,'1.PrepList'!$K$2:$K$1500,"")&amp;"",""))</f>
        <v/>
      </c>
      <c r="H2987" s="644" t="str">
        <f>IF($C2987="","",IFERROR(IF(_xlfn.XLOOKUP($C2987,tbl_StartedStatus[Bold ID],tbl_StartedStatus[Started])="Started","Yes",IF(_xlfn.XLOOKUP($C2987,tbl_StartedStatus[Bold ID],tbl_StartedStatus[Started])="No Show","No Show","")),""))</f>
        <v/>
      </c>
    </row>
    <row r="2988" spans="1:8" ht="15" customHeight="1" thickBot="1">
      <c r="A2988" s="38" t="str">
        <f>IF($C2988="","",IFERROR(_xlfn.XLOOKUP($C2988,'1.PrepList'!$I$2:$I$1500,'1.PrepList'!$G$2:$G$1500,"")&amp;"",""))</f>
        <v/>
      </c>
      <c r="B2988" s="638" t="str">
        <f>IF($C2988="","",IFERROR(_xlfn.XLOOKUP($C2988,'1.PrepList'!$I$2:$I$1500,'1.PrepList'!$H$2:$H$1500,"")&amp;"",""))</f>
        <v/>
      </c>
      <c r="D2988" s="638" t="str">
        <f>IF($C2988="","",IFERROR(_xlfn.XLOOKUP($C2988,'1.PrepList'!$I$2:$I$1500,'1.PrepList'!$J$2:$J$1500,"")&amp;"",""))</f>
        <v/>
      </c>
      <c r="E2988" s="638" t="str">
        <f>IF($C2988="","",IFERROR(_xlfn.XLOOKUP($C2988,'1.PrepList'!$I$2:$I$1500,'1.PrepList'!$N$2:$N$1500,"")&amp;"",""))</f>
        <v/>
      </c>
      <c r="F2988" s="638" t="str">
        <f>IF($C2988="","",IFERROR(_xlfn.XLOOKUP($C2988,'1.PrepList'!$I$2:$I$1500,'1.PrepList'!$K$2:$K$1500,"")&amp;"",""))</f>
        <v/>
      </c>
      <c r="H2988" s="644" t="str">
        <f>IF($C2988="","",IFERROR(IF(_xlfn.XLOOKUP($C2988,tbl_StartedStatus[Bold ID],tbl_StartedStatus[Started])="Started","Yes",IF(_xlfn.XLOOKUP($C2988,tbl_StartedStatus[Bold ID],tbl_StartedStatus[Started])="No Show","No Show","")),""))</f>
        <v/>
      </c>
    </row>
    <row r="2989" spans="1:8" ht="15" customHeight="1" thickBot="1">
      <c r="A2989" s="38" t="str">
        <f>IF($C2989="","",IFERROR(_xlfn.XLOOKUP($C2989,'1.PrepList'!$I$2:$I$1500,'1.PrepList'!$G$2:$G$1500,"")&amp;"",""))</f>
        <v/>
      </c>
      <c r="B2989" s="638" t="str">
        <f>IF($C2989="","",IFERROR(_xlfn.XLOOKUP($C2989,'1.PrepList'!$I$2:$I$1500,'1.PrepList'!$H$2:$H$1500,"")&amp;"",""))</f>
        <v/>
      </c>
      <c r="D2989" s="638" t="str">
        <f>IF($C2989="","",IFERROR(_xlfn.XLOOKUP($C2989,'1.PrepList'!$I$2:$I$1500,'1.PrepList'!$J$2:$J$1500,"")&amp;"",""))</f>
        <v/>
      </c>
      <c r="E2989" s="638" t="str">
        <f>IF($C2989="","",IFERROR(_xlfn.XLOOKUP($C2989,'1.PrepList'!$I$2:$I$1500,'1.PrepList'!$N$2:$N$1500,"")&amp;"",""))</f>
        <v/>
      </c>
      <c r="F2989" s="638" t="str">
        <f>IF($C2989="","",IFERROR(_xlfn.XLOOKUP($C2989,'1.PrepList'!$I$2:$I$1500,'1.PrepList'!$K$2:$K$1500,"")&amp;"",""))</f>
        <v/>
      </c>
      <c r="H2989" s="644" t="str">
        <f>IF($C2989="","",IFERROR(IF(_xlfn.XLOOKUP($C2989,tbl_StartedStatus[Bold ID],tbl_StartedStatus[Started])="Started","Yes",IF(_xlfn.XLOOKUP($C2989,tbl_StartedStatus[Bold ID],tbl_StartedStatus[Started])="No Show","No Show","")),""))</f>
        <v/>
      </c>
    </row>
    <row r="2990" spans="1:8" ht="15" customHeight="1" thickBot="1">
      <c r="A2990" s="38" t="str">
        <f>IF($C2990="","",IFERROR(_xlfn.XLOOKUP($C2990,'1.PrepList'!$I$2:$I$1500,'1.PrepList'!$G$2:$G$1500,"")&amp;"",""))</f>
        <v/>
      </c>
      <c r="B2990" s="638" t="str">
        <f>IF($C2990="","",IFERROR(_xlfn.XLOOKUP($C2990,'1.PrepList'!$I$2:$I$1500,'1.PrepList'!$H$2:$H$1500,"")&amp;"",""))</f>
        <v/>
      </c>
      <c r="D2990" s="638" t="str">
        <f>IF($C2990="","",IFERROR(_xlfn.XLOOKUP($C2990,'1.PrepList'!$I$2:$I$1500,'1.PrepList'!$J$2:$J$1500,"")&amp;"",""))</f>
        <v/>
      </c>
      <c r="E2990" s="638" t="str">
        <f>IF($C2990="","",IFERROR(_xlfn.XLOOKUP($C2990,'1.PrepList'!$I$2:$I$1500,'1.PrepList'!$N$2:$N$1500,"")&amp;"",""))</f>
        <v/>
      </c>
      <c r="F2990" s="638" t="str">
        <f>IF($C2990="","",IFERROR(_xlfn.XLOOKUP($C2990,'1.PrepList'!$I$2:$I$1500,'1.PrepList'!$K$2:$K$1500,"")&amp;"",""))</f>
        <v/>
      </c>
      <c r="H2990" s="644" t="str">
        <f>IF($C2990="","",IFERROR(IF(_xlfn.XLOOKUP($C2990,tbl_StartedStatus[Bold ID],tbl_StartedStatus[Started])="Started","Yes",IF(_xlfn.XLOOKUP($C2990,tbl_StartedStatus[Bold ID],tbl_StartedStatus[Started])="No Show","No Show","")),""))</f>
        <v/>
      </c>
    </row>
    <row r="2991" spans="1:8" ht="15" customHeight="1" thickBot="1">
      <c r="A2991" s="38" t="str">
        <f>IF($C2991="","",IFERROR(_xlfn.XLOOKUP($C2991,'1.PrepList'!$I$2:$I$1500,'1.PrepList'!$G$2:$G$1500,"")&amp;"",""))</f>
        <v/>
      </c>
      <c r="B2991" s="638" t="str">
        <f>IF($C2991="","",IFERROR(_xlfn.XLOOKUP($C2991,'1.PrepList'!$I$2:$I$1500,'1.PrepList'!$H$2:$H$1500,"")&amp;"",""))</f>
        <v/>
      </c>
      <c r="D2991" s="638" t="str">
        <f>IF($C2991="","",IFERROR(_xlfn.XLOOKUP($C2991,'1.PrepList'!$I$2:$I$1500,'1.PrepList'!$J$2:$J$1500,"")&amp;"",""))</f>
        <v/>
      </c>
      <c r="E2991" s="638" t="str">
        <f>IF($C2991="","",IFERROR(_xlfn.XLOOKUP($C2991,'1.PrepList'!$I$2:$I$1500,'1.PrepList'!$N$2:$N$1500,"")&amp;"",""))</f>
        <v/>
      </c>
      <c r="F2991" s="638" t="str">
        <f>IF($C2991="","",IFERROR(_xlfn.XLOOKUP($C2991,'1.PrepList'!$I$2:$I$1500,'1.PrepList'!$K$2:$K$1500,"")&amp;"",""))</f>
        <v/>
      </c>
      <c r="H2991" s="644" t="str">
        <f>IF($C2991="","",IFERROR(IF(_xlfn.XLOOKUP($C2991,tbl_StartedStatus[Bold ID],tbl_StartedStatus[Started])="Started","Yes",IF(_xlfn.XLOOKUP($C2991,tbl_StartedStatus[Bold ID],tbl_StartedStatus[Started])="No Show","No Show","")),""))</f>
        <v/>
      </c>
    </row>
    <row r="2992" spans="1:8" ht="15" customHeight="1" thickBot="1">
      <c r="A2992" s="38" t="str">
        <f>IF($C2992="","",IFERROR(_xlfn.XLOOKUP($C2992,'1.PrepList'!$I$2:$I$1500,'1.PrepList'!$G$2:$G$1500,"")&amp;"",""))</f>
        <v/>
      </c>
      <c r="B2992" s="638" t="str">
        <f>IF($C2992="","",IFERROR(_xlfn.XLOOKUP($C2992,'1.PrepList'!$I$2:$I$1500,'1.PrepList'!$H$2:$H$1500,"")&amp;"",""))</f>
        <v/>
      </c>
      <c r="D2992" s="638" t="str">
        <f>IF($C2992="","",IFERROR(_xlfn.XLOOKUP($C2992,'1.PrepList'!$I$2:$I$1500,'1.PrepList'!$J$2:$J$1500,"")&amp;"",""))</f>
        <v/>
      </c>
      <c r="E2992" s="638" t="str">
        <f>IF($C2992="","",IFERROR(_xlfn.XLOOKUP($C2992,'1.PrepList'!$I$2:$I$1500,'1.PrepList'!$N$2:$N$1500,"")&amp;"",""))</f>
        <v/>
      </c>
      <c r="F2992" s="638" t="str">
        <f>IF($C2992="","",IFERROR(_xlfn.XLOOKUP($C2992,'1.PrepList'!$I$2:$I$1500,'1.PrepList'!$K$2:$K$1500,"")&amp;"",""))</f>
        <v/>
      </c>
      <c r="H2992" s="644" t="str">
        <f>IF($C2992="","",IFERROR(IF(_xlfn.XLOOKUP($C2992,tbl_StartedStatus[Bold ID],tbl_StartedStatus[Started])="Started","Yes",IF(_xlfn.XLOOKUP($C2992,tbl_StartedStatus[Bold ID],tbl_StartedStatus[Started])="No Show","No Show","")),""))</f>
        <v/>
      </c>
    </row>
    <row r="2993" spans="1:8" ht="15" customHeight="1" thickBot="1">
      <c r="A2993" s="38" t="str">
        <f>IF($C2993="","",IFERROR(_xlfn.XLOOKUP($C2993,'1.PrepList'!$I$2:$I$1500,'1.PrepList'!$G$2:$G$1500,"")&amp;"",""))</f>
        <v/>
      </c>
      <c r="B2993" s="638" t="str">
        <f>IF($C2993="","",IFERROR(_xlfn.XLOOKUP($C2993,'1.PrepList'!$I$2:$I$1500,'1.PrepList'!$H$2:$H$1500,"")&amp;"",""))</f>
        <v/>
      </c>
      <c r="D2993" s="638" t="str">
        <f>IF($C2993="","",IFERROR(_xlfn.XLOOKUP($C2993,'1.PrepList'!$I$2:$I$1500,'1.PrepList'!$J$2:$J$1500,"")&amp;"",""))</f>
        <v/>
      </c>
      <c r="E2993" s="638" t="str">
        <f>IF($C2993="","",IFERROR(_xlfn.XLOOKUP($C2993,'1.PrepList'!$I$2:$I$1500,'1.PrepList'!$N$2:$N$1500,"")&amp;"",""))</f>
        <v/>
      </c>
      <c r="F2993" s="638" t="str">
        <f>IF($C2993="","",IFERROR(_xlfn.XLOOKUP($C2993,'1.PrepList'!$I$2:$I$1500,'1.PrepList'!$K$2:$K$1500,"")&amp;"",""))</f>
        <v/>
      </c>
      <c r="H2993" s="644" t="str">
        <f>IF($C2993="","",IFERROR(IF(_xlfn.XLOOKUP($C2993,tbl_StartedStatus[Bold ID],tbl_StartedStatus[Started])="Started","Yes",IF(_xlfn.XLOOKUP($C2993,tbl_StartedStatus[Bold ID],tbl_StartedStatus[Started])="No Show","No Show","")),""))</f>
        <v/>
      </c>
    </row>
    <row r="2994" spans="1:8" ht="15" customHeight="1" thickBot="1">
      <c r="A2994" s="38" t="str">
        <f>IF($C2994="","",IFERROR(_xlfn.XLOOKUP($C2994,'1.PrepList'!$I$2:$I$1500,'1.PrepList'!$G$2:$G$1500,"")&amp;"",""))</f>
        <v/>
      </c>
      <c r="B2994" s="638" t="str">
        <f>IF($C2994="","",IFERROR(_xlfn.XLOOKUP($C2994,'1.PrepList'!$I$2:$I$1500,'1.PrepList'!$H$2:$H$1500,"")&amp;"",""))</f>
        <v/>
      </c>
      <c r="D2994" s="638" t="str">
        <f>IF($C2994="","",IFERROR(_xlfn.XLOOKUP($C2994,'1.PrepList'!$I$2:$I$1500,'1.PrepList'!$J$2:$J$1500,"")&amp;"",""))</f>
        <v/>
      </c>
      <c r="E2994" s="638" t="str">
        <f>IF($C2994="","",IFERROR(_xlfn.XLOOKUP($C2994,'1.PrepList'!$I$2:$I$1500,'1.PrepList'!$N$2:$N$1500,"")&amp;"",""))</f>
        <v/>
      </c>
      <c r="F2994" s="638" t="str">
        <f>IF($C2994="","",IFERROR(_xlfn.XLOOKUP($C2994,'1.PrepList'!$I$2:$I$1500,'1.PrepList'!$K$2:$K$1500,"")&amp;"",""))</f>
        <v/>
      </c>
      <c r="H2994" s="644" t="str">
        <f>IF($C2994="","",IFERROR(IF(_xlfn.XLOOKUP($C2994,tbl_StartedStatus[Bold ID],tbl_StartedStatus[Started])="Started","Yes",IF(_xlfn.XLOOKUP($C2994,tbl_StartedStatus[Bold ID],tbl_StartedStatus[Started])="No Show","No Show","")),""))</f>
        <v/>
      </c>
    </row>
    <row r="2995" spans="1:8" ht="15" customHeight="1" thickBot="1">
      <c r="A2995" s="38" t="str">
        <f>IF($C2995="","",IFERROR(_xlfn.XLOOKUP($C2995,'1.PrepList'!$I$2:$I$1500,'1.PrepList'!$G$2:$G$1500,"")&amp;"",""))</f>
        <v/>
      </c>
      <c r="B2995" s="638" t="str">
        <f>IF($C2995="","",IFERROR(_xlfn.XLOOKUP($C2995,'1.PrepList'!$I$2:$I$1500,'1.PrepList'!$H$2:$H$1500,"")&amp;"",""))</f>
        <v/>
      </c>
      <c r="D2995" s="638" t="str">
        <f>IF($C2995="","",IFERROR(_xlfn.XLOOKUP($C2995,'1.PrepList'!$I$2:$I$1500,'1.PrepList'!$J$2:$J$1500,"")&amp;"",""))</f>
        <v/>
      </c>
      <c r="E2995" s="638" t="str">
        <f>IF($C2995="","",IFERROR(_xlfn.XLOOKUP($C2995,'1.PrepList'!$I$2:$I$1500,'1.PrepList'!$N$2:$N$1500,"")&amp;"",""))</f>
        <v/>
      </c>
      <c r="F2995" s="638" t="str">
        <f>IF($C2995="","",IFERROR(_xlfn.XLOOKUP($C2995,'1.PrepList'!$I$2:$I$1500,'1.PrepList'!$K$2:$K$1500,"")&amp;"",""))</f>
        <v/>
      </c>
      <c r="H2995" s="644" t="str">
        <f>IF($C2995="","",IFERROR(IF(_xlfn.XLOOKUP($C2995,tbl_StartedStatus[Bold ID],tbl_StartedStatus[Started])="Started","Yes",IF(_xlfn.XLOOKUP($C2995,tbl_StartedStatus[Bold ID],tbl_StartedStatus[Started])="No Show","No Show","")),""))</f>
        <v/>
      </c>
    </row>
    <row r="2996" spans="1:8" ht="15" customHeight="1" thickBot="1">
      <c r="A2996" s="38" t="str">
        <f>IF($C2996="","",IFERROR(_xlfn.XLOOKUP($C2996,'1.PrepList'!$I$2:$I$1500,'1.PrepList'!$G$2:$G$1500,"")&amp;"",""))</f>
        <v/>
      </c>
      <c r="B2996" s="638" t="str">
        <f>IF($C2996="","",IFERROR(_xlfn.XLOOKUP($C2996,'1.PrepList'!$I$2:$I$1500,'1.PrepList'!$H$2:$H$1500,"")&amp;"",""))</f>
        <v/>
      </c>
      <c r="D2996" s="638" t="str">
        <f>IF($C2996="","",IFERROR(_xlfn.XLOOKUP($C2996,'1.PrepList'!$I$2:$I$1500,'1.PrepList'!$J$2:$J$1500,"")&amp;"",""))</f>
        <v/>
      </c>
      <c r="E2996" s="638" t="str">
        <f>IF($C2996="","",IFERROR(_xlfn.XLOOKUP($C2996,'1.PrepList'!$I$2:$I$1500,'1.PrepList'!$N$2:$N$1500,"")&amp;"",""))</f>
        <v/>
      </c>
      <c r="F2996" s="638" t="str">
        <f>IF($C2996="","",IFERROR(_xlfn.XLOOKUP($C2996,'1.PrepList'!$I$2:$I$1500,'1.PrepList'!$K$2:$K$1500,"")&amp;"",""))</f>
        <v/>
      </c>
      <c r="H2996" s="644" t="str">
        <f>IF($C2996="","",IFERROR(IF(_xlfn.XLOOKUP($C2996,tbl_StartedStatus[Bold ID],tbl_StartedStatus[Started])="Started","Yes",IF(_xlfn.XLOOKUP($C2996,tbl_StartedStatus[Bold ID],tbl_StartedStatus[Started])="No Show","No Show","")),""))</f>
        <v/>
      </c>
    </row>
    <row r="2997" spans="1:8" ht="15" customHeight="1" thickBot="1">
      <c r="A2997" s="38" t="str">
        <f>IF($C2997="","",IFERROR(_xlfn.XLOOKUP($C2997,'1.PrepList'!$I$2:$I$1500,'1.PrepList'!$G$2:$G$1500,"")&amp;"",""))</f>
        <v/>
      </c>
      <c r="B2997" s="638" t="str">
        <f>IF($C2997="","",IFERROR(_xlfn.XLOOKUP($C2997,'1.PrepList'!$I$2:$I$1500,'1.PrepList'!$H$2:$H$1500,"")&amp;"",""))</f>
        <v/>
      </c>
      <c r="D2997" s="638" t="str">
        <f>IF($C2997="","",IFERROR(_xlfn.XLOOKUP($C2997,'1.PrepList'!$I$2:$I$1500,'1.PrepList'!$J$2:$J$1500,"")&amp;"",""))</f>
        <v/>
      </c>
      <c r="E2997" s="638" t="str">
        <f>IF($C2997="","",IFERROR(_xlfn.XLOOKUP($C2997,'1.PrepList'!$I$2:$I$1500,'1.PrepList'!$N$2:$N$1500,"")&amp;"",""))</f>
        <v/>
      </c>
      <c r="F2997" s="638" t="str">
        <f>IF($C2997="","",IFERROR(_xlfn.XLOOKUP($C2997,'1.PrepList'!$I$2:$I$1500,'1.PrepList'!$K$2:$K$1500,"")&amp;"",""))</f>
        <v/>
      </c>
      <c r="H2997" s="644" t="str">
        <f>IF($C2997="","",IFERROR(IF(_xlfn.XLOOKUP($C2997,tbl_StartedStatus[Bold ID],tbl_StartedStatus[Started])="Started","Yes",IF(_xlfn.XLOOKUP($C2997,tbl_StartedStatus[Bold ID],tbl_StartedStatus[Started])="No Show","No Show","")),""))</f>
        <v/>
      </c>
    </row>
    <row r="2998" spans="1:8" ht="15" customHeight="1" thickBot="1">
      <c r="A2998" s="38" t="str">
        <f>IF($C2998="","",IFERROR(_xlfn.XLOOKUP($C2998,'1.PrepList'!$I$2:$I$1500,'1.PrepList'!$G$2:$G$1500,"")&amp;"",""))</f>
        <v/>
      </c>
      <c r="B2998" s="638" t="str">
        <f>IF($C2998="","",IFERROR(_xlfn.XLOOKUP($C2998,'1.PrepList'!$I$2:$I$1500,'1.PrepList'!$H$2:$H$1500,"")&amp;"",""))</f>
        <v/>
      </c>
      <c r="D2998" s="638" t="str">
        <f>IF($C2998="","",IFERROR(_xlfn.XLOOKUP($C2998,'1.PrepList'!$I$2:$I$1500,'1.PrepList'!$J$2:$J$1500,"")&amp;"",""))</f>
        <v/>
      </c>
      <c r="E2998" s="638" t="str">
        <f>IF($C2998="","",IFERROR(_xlfn.XLOOKUP($C2998,'1.PrepList'!$I$2:$I$1500,'1.PrepList'!$N$2:$N$1500,"")&amp;"",""))</f>
        <v/>
      </c>
      <c r="F2998" s="638" t="str">
        <f>IF($C2998="","",IFERROR(_xlfn.XLOOKUP($C2998,'1.PrepList'!$I$2:$I$1500,'1.PrepList'!$K$2:$K$1500,"")&amp;"",""))</f>
        <v/>
      </c>
      <c r="H2998" s="644" t="str">
        <f>IF($C2998="","",IFERROR(IF(_xlfn.XLOOKUP($C2998,tbl_StartedStatus[Bold ID],tbl_StartedStatus[Started])="Started","Yes",IF(_xlfn.XLOOKUP($C2998,tbl_StartedStatus[Bold ID],tbl_StartedStatus[Started])="No Show","No Show","")),""))</f>
        <v/>
      </c>
    </row>
    <row r="2999" spans="1:8" ht="15" customHeight="1" thickBot="1">
      <c r="A2999" s="38" t="str">
        <f>IF($C2999="","",IFERROR(_xlfn.XLOOKUP($C2999,'1.PrepList'!$I$2:$I$1500,'1.PrepList'!$G$2:$G$1500,"")&amp;"",""))</f>
        <v/>
      </c>
      <c r="B2999" s="638" t="str">
        <f>IF($C2999="","",IFERROR(_xlfn.XLOOKUP($C2999,'1.PrepList'!$I$2:$I$1500,'1.PrepList'!$H$2:$H$1500,"")&amp;"",""))</f>
        <v/>
      </c>
      <c r="D2999" s="638" t="str">
        <f>IF($C2999="","",IFERROR(_xlfn.XLOOKUP($C2999,'1.PrepList'!$I$2:$I$1500,'1.PrepList'!$J$2:$J$1500,"")&amp;"",""))</f>
        <v/>
      </c>
      <c r="E2999" s="638" t="str">
        <f>IF($C2999="","",IFERROR(_xlfn.XLOOKUP($C2999,'1.PrepList'!$I$2:$I$1500,'1.PrepList'!$N$2:$N$1500,"")&amp;"",""))</f>
        <v/>
      </c>
      <c r="F2999" s="638" t="str">
        <f>IF($C2999="","",IFERROR(_xlfn.XLOOKUP($C2999,'1.PrepList'!$I$2:$I$1500,'1.PrepList'!$K$2:$K$1500,"")&amp;"",""))</f>
        <v/>
      </c>
      <c r="H2999" s="644" t="str">
        <f>IF($C2999="","",IFERROR(IF(_xlfn.XLOOKUP($C2999,tbl_StartedStatus[Bold ID],tbl_StartedStatus[Started])="Started","Yes",IF(_xlfn.XLOOKUP($C2999,tbl_StartedStatus[Bold ID],tbl_StartedStatus[Started])="No Show","No Show","")),""))</f>
        <v/>
      </c>
    </row>
    <row r="3000" spans="1:8" ht="15" customHeight="1" thickBot="1">
      <c r="A3000" s="38" t="str">
        <f>IF($C3000="","",IFERROR(_xlfn.XLOOKUP($C3000,'1.PrepList'!$I$2:$I$1500,'1.PrepList'!$G$2:$G$1500,"")&amp;"",""))</f>
        <v/>
      </c>
      <c r="B3000" s="638" t="str">
        <f>IF($C3000="","",IFERROR(_xlfn.XLOOKUP($C3000,'1.PrepList'!$I$2:$I$1500,'1.PrepList'!$H$2:$H$1500,"")&amp;"",""))</f>
        <v/>
      </c>
      <c r="D3000" s="638" t="str">
        <f>IF($C3000="","",IFERROR(_xlfn.XLOOKUP($C3000,'1.PrepList'!$I$2:$I$1500,'1.PrepList'!$J$2:$J$1500,"")&amp;"",""))</f>
        <v/>
      </c>
      <c r="E3000" s="638" t="str">
        <f>IF($C3000="","",IFERROR(_xlfn.XLOOKUP($C3000,'1.PrepList'!$I$2:$I$1500,'1.PrepList'!$N$2:$N$1500,"")&amp;"",""))</f>
        <v/>
      </c>
      <c r="F3000" s="638" t="str">
        <f>IF($C3000="","",IFERROR(_xlfn.XLOOKUP($C3000,'1.PrepList'!$I$2:$I$1500,'1.PrepList'!$K$2:$K$1500,"")&amp;"",""))</f>
        <v/>
      </c>
      <c r="H3000" s="644" t="str">
        <f>IF($C3000="","",IFERROR(IF(_xlfn.XLOOKUP($C3000,tbl_StartedStatus[Bold ID],tbl_StartedStatus[Started])="Started","Yes",IF(_xlfn.XLOOKUP($C3000,tbl_StartedStatus[Bold ID],tbl_StartedStatus[Started])="No Show","No Show","")),""))</f>
        <v/>
      </c>
    </row>
    <row r="3001" spans="1:8" ht="15" customHeight="1" thickBot="1">
      <c r="A3001" s="38" t="str">
        <f>IF($C3001="","",IFERROR(_xlfn.XLOOKUP($C3001,'1.PrepList'!$I$2:$I$1500,'1.PrepList'!$G$2:$G$1500,"")&amp;"",""))</f>
        <v/>
      </c>
      <c r="B3001" s="638" t="str">
        <f>IF($C3001="","",IFERROR(_xlfn.XLOOKUP($C3001,'1.PrepList'!$I$2:$I$1500,'1.PrepList'!$H$2:$H$1500,"")&amp;"",""))</f>
        <v/>
      </c>
      <c r="D3001" s="638" t="str">
        <f>IF($C3001="","",IFERROR(_xlfn.XLOOKUP($C3001,'1.PrepList'!$I$2:$I$1500,'1.PrepList'!$J$2:$J$1500,"")&amp;"",""))</f>
        <v/>
      </c>
      <c r="E3001" s="638" t="str">
        <f>IF($C3001="","",IFERROR(_xlfn.XLOOKUP($C3001,'1.PrepList'!$I$2:$I$1500,'1.PrepList'!$N$2:$N$1500,"")&amp;"",""))</f>
        <v/>
      </c>
      <c r="F3001" s="638" t="str">
        <f>IF($C3001="","",IFERROR(_xlfn.XLOOKUP($C3001,'1.PrepList'!$I$2:$I$1500,'1.PrepList'!$K$2:$K$1500,"")&amp;"",""))</f>
        <v/>
      </c>
      <c r="H3001" s="644" t="str">
        <f>IF($C3001="","",IFERROR(IF(_xlfn.XLOOKUP($C3001,tbl_StartedStatus[Bold ID],tbl_StartedStatus[Started])="Started","Yes",IF(_xlfn.XLOOKUP($C3001,tbl_StartedStatus[Bold ID],tbl_StartedStatus[Started])="No Show","No Show","")),""))</f>
        <v/>
      </c>
    </row>
    <row r="3002" spans="1:8" ht="15" customHeight="1" thickBot="1">
      <c r="A3002" s="38" t="str">
        <f>IF($C3002="","",IFERROR(_xlfn.XLOOKUP($C3002,'1.PrepList'!$I$2:$I$1500,'1.PrepList'!$G$2:$G$1500,"")&amp;"",""))</f>
        <v/>
      </c>
      <c r="B3002" s="638" t="str">
        <f>IF($C3002="","",IFERROR(_xlfn.XLOOKUP($C3002,'1.PrepList'!$I$2:$I$1500,'1.PrepList'!$H$2:$H$1500,"")&amp;"",""))</f>
        <v/>
      </c>
      <c r="D3002" s="638" t="str">
        <f>IF($C3002="","",IFERROR(_xlfn.XLOOKUP($C3002,'1.PrepList'!$I$2:$I$1500,'1.PrepList'!$J$2:$J$1500,"")&amp;"",""))</f>
        <v/>
      </c>
      <c r="E3002" s="638" t="str">
        <f>IF($C3002="","",IFERROR(_xlfn.XLOOKUP($C3002,'1.PrepList'!$I$2:$I$1500,'1.PrepList'!$N$2:$N$1500,"")&amp;"",""))</f>
        <v/>
      </c>
      <c r="F3002" s="638" t="str">
        <f>IF($C3002="","",IFERROR(_xlfn.XLOOKUP($C3002,'1.PrepList'!$I$2:$I$1500,'1.PrepList'!$K$2:$K$1500,"")&amp;"",""))</f>
        <v/>
      </c>
      <c r="H3002" s="644" t="str">
        <f>IF($C3002="","",IFERROR(IF(_xlfn.XLOOKUP($C3002,tbl_StartedStatus[Bold ID],tbl_StartedStatus[Started])="Started","Yes",IF(_xlfn.XLOOKUP($C3002,tbl_StartedStatus[Bold ID],tbl_StartedStatus[Started])="No Show","No Show","")),""))</f>
        <v/>
      </c>
    </row>
    <row r="3003" spans="1:8" ht="15" customHeight="1" thickBot="1">
      <c r="A3003" s="38" t="str">
        <f>IF($C3003="","",IFERROR(_xlfn.XLOOKUP($C3003,'1.PrepList'!$I$2:$I$1500,'1.PrepList'!$G$2:$G$1500,"")&amp;"",""))</f>
        <v/>
      </c>
      <c r="B3003" s="638" t="str">
        <f>IF($C3003="","",IFERROR(_xlfn.XLOOKUP($C3003,'1.PrepList'!$I$2:$I$1500,'1.PrepList'!$H$2:$H$1500,"")&amp;"",""))</f>
        <v/>
      </c>
      <c r="D3003" s="638" t="str">
        <f>IF($C3003="","",IFERROR(_xlfn.XLOOKUP($C3003,'1.PrepList'!$I$2:$I$1500,'1.PrepList'!$J$2:$J$1500,"")&amp;"",""))</f>
        <v/>
      </c>
      <c r="E3003" s="638" t="str">
        <f>IF($C3003="","",IFERROR(_xlfn.XLOOKUP($C3003,'1.PrepList'!$I$2:$I$1500,'1.PrepList'!$N$2:$N$1500,"")&amp;"",""))</f>
        <v/>
      </c>
      <c r="F3003" s="638" t="str">
        <f>IF($C3003="","",IFERROR(_xlfn.XLOOKUP($C3003,'1.PrepList'!$I$2:$I$1500,'1.PrepList'!$K$2:$K$1500,"")&amp;"",""))</f>
        <v/>
      </c>
      <c r="H3003" s="644" t="str">
        <f>IF($C3003="","",IFERROR(IF(_xlfn.XLOOKUP($C3003,tbl_StartedStatus[Bold ID],tbl_StartedStatus[Started])="Started","Yes",IF(_xlfn.XLOOKUP($C3003,tbl_StartedStatus[Bold ID],tbl_StartedStatus[Started])="No Show","No Show","")),""))</f>
        <v/>
      </c>
    </row>
    <row r="3004" spans="1:8" ht="15" customHeight="1" thickBot="1">
      <c r="A3004" s="38" t="str">
        <f>IF($C3004="","",IFERROR(_xlfn.XLOOKUP($C3004,'1.PrepList'!$I$2:$I$1500,'1.PrepList'!$G$2:$G$1500,"")&amp;"",""))</f>
        <v/>
      </c>
      <c r="B3004" s="638" t="str">
        <f>IF($C3004="","",IFERROR(_xlfn.XLOOKUP($C3004,'1.PrepList'!$I$2:$I$1500,'1.PrepList'!$H$2:$H$1500,"")&amp;"",""))</f>
        <v/>
      </c>
      <c r="D3004" s="638" t="str">
        <f>IF($C3004="","",IFERROR(_xlfn.XLOOKUP($C3004,'1.PrepList'!$I$2:$I$1500,'1.PrepList'!$J$2:$J$1500,"")&amp;"",""))</f>
        <v/>
      </c>
      <c r="E3004" s="638" t="str">
        <f>IF($C3004="","",IFERROR(_xlfn.XLOOKUP($C3004,'1.PrepList'!$I$2:$I$1500,'1.PrepList'!$N$2:$N$1500,"")&amp;"",""))</f>
        <v/>
      </c>
      <c r="F3004" s="638" t="str">
        <f>IF($C3004="","",IFERROR(_xlfn.XLOOKUP($C3004,'1.PrepList'!$I$2:$I$1500,'1.PrepList'!$K$2:$K$1500,"")&amp;"",""))</f>
        <v/>
      </c>
      <c r="H3004" s="644" t="str">
        <f>IF($C3004="","",IFERROR(IF(_xlfn.XLOOKUP($C3004,tbl_StartedStatus[Bold ID],tbl_StartedStatus[Started])="Started","Yes",IF(_xlfn.XLOOKUP($C3004,tbl_StartedStatus[Bold ID],tbl_StartedStatus[Started])="No Show","No Show","")),""))</f>
        <v/>
      </c>
    </row>
    <row r="3005" spans="1:8" ht="15" customHeight="1" thickBot="1">
      <c r="A3005" s="38" t="str">
        <f>IF($C3005="","",IFERROR(_xlfn.XLOOKUP($C3005,'1.PrepList'!$I$2:$I$1500,'1.PrepList'!$G$2:$G$1500,"")&amp;"",""))</f>
        <v/>
      </c>
      <c r="B3005" s="638" t="str">
        <f>IF($C3005="","",IFERROR(_xlfn.XLOOKUP($C3005,'1.PrepList'!$I$2:$I$1500,'1.PrepList'!$H$2:$H$1500,"")&amp;"",""))</f>
        <v/>
      </c>
      <c r="D3005" s="638" t="str">
        <f>IF($C3005="","",IFERROR(_xlfn.XLOOKUP($C3005,'1.PrepList'!$I$2:$I$1500,'1.PrepList'!$J$2:$J$1500,"")&amp;"",""))</f>
        <v/>
      </c>
      <c r="E3005" s="638" t="str">
        <f>IF($C3005="","",IFERROR(_xlfn.XLOOKUP($C3005,'1.PrepList'!$I$2:$I$1500,'1.PrepList'!$N$2:$N$1500,"")&amp;"",""))</f>
        <v/>
      </c>
      <c r="F3005" s="638" t="str">
        <f>IF($C3005="","",IFERROR(_xlfn.XLOOKUP($C3005,'1.PrepList'!$I$2:$I$1500,'1.PrepList'!$K$2:$K$1500,"")&amp;"",""))</f>
        <v/>
      </c>
      <c r="H3005" s="644" t="str">
        <f>IF($C3005="","",IFERROR(IF(_xlfn.XLOOKUP($C3005,tbl_StartedStatus[Bold ID],tbl_StartedStatus[Started])="Started","Yes",IF(_xlfn.XLOOKUP($C3005,tbl_StartedStatus[Bold ID],tbl_StartedStatus[Started])="No Show","No Show","")),""))</f>
        <v/>
      </c>
    </row>
    <row r="3006" spans="1:8" ht="15" customHeight="1" thickBot="1">
      <c r="A3006" s="38" t="str">
        <f>IF($C3006="","",IFERROR(_xlfn.XLOOKUP($C3006,'1.PrepList'!$I$2:$I$1500,'1.PrepList'!$G$2:$G$1500,"")&amp;"",""))</f>
        <v/>
      </c>
      <c r="B3006" s="638" t="str">
        <f>IF($C3006="","",IFERROR(_xlfn.XLOOKUP($C3006,'1.PrepList'!$I$2:$I$1500,'1.PrepList'!$H$2:$H$1500,"")&amp;"",""))</f>
        <v/>
      </c>
      <c r="D3006" s="638" t="str">
        <f>IF($C3006="","",IFERROR(_xlfn.XLOOKUP($C3006,'1.PrepList'!$I$2:$I$1500,'1.PrepList'!$J$2:$J$1500,"")&amp;"",""))</f>
        <v/>
      </c>
      <c r="E3006" s="638" t="str">
        <f>IF($C3006="","",IFERROR(_xlfn.XLOOKUP($C3006,'1.PrepList'!$I$2:$I$1500,'1.PrepList'!$N$2:$N$1500,"")&amp;"",""))</f>
        <v/>
      </c>
      <c r="F3006" s="638" t="str">
        <f>IF($C3006="","",IFERROR(_xlfn.XLOOKUP($C3006,'1.PrepList'!$I$2:$I$1500,'1.PrepList'!$K$2:$K$1500,"")&amp;"",""))</f>
        <v/>
      </c>
      <c r="H3006" s="644" t="str">
        <f>IF($C3006="","",IFERROR(IF(_xlfn.XLOOKUP($C3006,tbl_StartedStatus[Bold ID],tbl_StartedStatus[Started])="Started","Yes",IF(_xlfn.XLOOKUP($C3006,tbl_StartedStatus[Bold ID],tbl_StartedStatus[Started])="No Show","No Show","")),""))</f>
        <v/>
      </c>
    </row>
    <row r="3007" spans="1:8" ht="15" customHeight="1" thickBot="1">
      <c r="A3007" s="38" t="str">
        <f>IF($C3007="","",IFERROR(_xlfn.XLOOKUP($C3007,'1.PrepList'!$I$2:$I$1500,'1.PrepList'!$G$2:$G$1500,"")&amp;"",""))</f>
        <v/>
      </c>
      <c r="B3007" s="638" t="str">
        <f>IF($C3007="","",IFERROR(_xlfn.XLOOKUP($C3007,'1.PrepList'!$I$2:$I$1500,'1.PrepList'!$H$2:$H$1500,"")&amp;"",""))</f>
        <v/>
      </c>
      <c r="D3007" s="638" t="str">
        <f>IF($C3007="","",IFERROR(_xlfn.XLOOKUP($C3007,'1.PrepList'!$I$2:$I$1500,'1.PrepList'!$J$2:$J$1500,"")&amp;"",""))</f>
        <v/>
      </c>
      <c r="E3007" s="638" t="str">
        <f>IF($C3007="","",IFERROR(_xlfn.XLOOKUP($C3007,'1.PrepList'!$I$2:$I$1500,'1.PrepList'!$N$2:$N$1500,"")&amp;"",""))</f>
        <v/>
      </c>
      <c r="F3007" s="638" t="str">
        <f>IF($C3007="","",IFERROR(_xlfn.XLOOKUP($C3007,'1.PrepList'!$I$2:$I$1500,'1.PrepList'!$K$2:$K$1500,"")&amp;"",""))</f>
        <v/>
      </c>
      <c r="H3007" s="644" t="str">
        <f>IF($C3007="","",IFERROR(IF(_xlfn.XLOOKUP($C3007,tbl_StartedStatus[Bold ID],tbl_StartedStatus[Started])="Started","Yes",IF(_xlfn.XLOOKUP($C3007,tbl_StartedStatus[Bold ID],tbl_StartedStatus[Started])="No Show","No Show","")),""))</f>
        <v/>
      </c>
    </row>
    <row r="3008" spans="1:8" ht="15" customHeight="1" thickBot="1">
      <c r="A3008" s="38" t="str">
        <f>IF($C3008="","",IFERROR(_xlfn.XLOOKUP($C3008,'1.PrepList'!$I$2:$I$1500,'1.PrepList'!$G$2:$G$1500,"")&amp;"",""))</f>
        <v/>
      </c>
      <c r="B3008" s="638" t="str">
        <f>IF($C3008="","",IFERROR(_xlfn.XLOOKUP($C3008,'1.PrepList'!$I$2:$I$1500,'1.PrepList'!$H$2:$H$1500,"")&amp;"",""))</f>
        <v/>
      </c>
      <c r="D3008" s="638" t="str">
        <f>IF($C3008="","",IFERROR(_xlfn.XLOOKUP($C3008,'1.PrepList'!$I$2:$I$1500,'1.PrepList'!$J$2:$J$1500,"")&amp;"",""))</f>
        <v/>
      </c>
      <c r="E3008" s="638" t="str">
        <f>IF($C3008="","",IFERROR(_xlfn.XLOOKUP($C3008,'1.PrepList'!$I$2:$I$1500,'1.PrepList'!$N$2:$N$1500,"")&amp;"",""))</f>
        <v/>
      </c>
      <c r="F3008" s="638" t="str">
        <f>IF($C3008="","",IFERROR(_xlfn.XLOOKUP($C3008,'1.PrepList'!$I$2:$I$1500,'1.PrepList'!$K$2:$K$1500,"")&amp;"",""))</f>
        <v/>
      </c>
      <c r="H3008" s="644" t="str">
        <f>IF($C3008="","",IFERROR(IF(_xlfn.XLOOKUP($C3008,tbl_StartedStatus[Bold ID],tbl_StartedStatus[Started])="Started","Yes",IF(_xlfn.XLOOKUP($C3008,tbl_StartedStatus[Bold ID],tbl_StartedStatus[Started])="No Show","No Show","")),""))</f>
        <v/>
      </c>
    </row>
    <row r="3009" spans="1:8" ht="15" customHeight="1" thickBot="1">
      <c r="A3009" s="38" t="str">
        <f>IF($C3009="","",IFERROR(_xlfn.XLOOKUP($C3009,'1.PrepList'!$I$2:$I$1500,'1.PrepList'!$G$2:$G$1500,"")&amp;"",""))</f>
        <v/>
      </c>
      <c r="B3009" s="638" t="str">
        <f>IF($C3009="","",IFERROR(_xlfn.XLOOKUP($C3009,'1.PrepList'!$I$2:$I$1500,'1.PrepList'!$H$2:$H$1500,"")&amp;"",""))</f>
        <v/>
      </c>
      <c r="D3009" s="638" t="str">
        <f>IF($C3009="","",IFERROR(_xlfn.XLOOKUP($C3009,'1.PrepList'!$I$2:$I$1500,'1.PrepList'!$J$2:$J$1500,"")&amp;"",""))</f>
        <v/>
      </c>
      <c r="E3009" s="638" t="str">
        <f>IF($C3009="","",IFERROR(_xlfn.XLOOKUP($C3009,'1.PrepList'!$I$2:$I$1500,'1.PrepList'!$N$2:$N$1500,"")&amp;"",""))</f>
        <v/>
      </c>
      <c r="F3009" s="638" t="str">
        <f>IF($C3009="","",IFERROR(_xlfn.XLOOKUP($C3009,'1.PrepList'!$I$2:$I$1500,'1.PrepList'!$K$2:$K$1500,"")&amp;"",""))</f>
        <v/>
      </c>
      <c r="H3009" s="644" t="str">
        <f>IF($C3009="","",IFERROR(IF(_xlfn.XLOOKUP($C3009,tbl_StartedStatus[Bold ID],tbl_StartedStatus[Started])="Started","Yes",IF(_xlfn.XLOOKUP($C3009,tbl_StartedStatus[Bold ID],tbl_StartedStatus[Started])="No Show","No Show","")),""))</f>
        <v/>
      </c>
    </row>
    <row r="3010" spans="1:8" ht="15" customHeight="1" thickBot="1">
      <c r="A3010" s="38" t="str">
        <f>IF($C3010="","",IFERROR(_xlfn.XLOOKUP($C3010,'1.PrepList'!$I$2:$I$1500,'1.PrepList'!$G$2:$G$1500,"")&amp;"",""))</f>
        <v/>
      </c>
      <c r="B3010" s="638" t="str">
        <f>IF($C3010="","",IFERROR(_xlfn.XLOOKUP($C3010,'1.PrepList'!$I$2:$I$1500,'1.PrepList'!$H$2:$H$1500,"")&amp;"",""))</f>
        <v/>
      </c>
      <c r="D3010" s="638" t="str">
        <f>IF($C3010="","",IFERROR(_xlfn.XLOOKUP($C3010,'1.PrepList'!$I$2:$I$1500,'1.PrepList'!$J$2:$J$1500,"")&amp;"",""))</f>
        <v/>
      </c>
      <c r="E3010" s="638" t="str">
        <f>IF($C3010="","",IFERROR(_xlfn.XLOOKUP($C3010,'1.PrepList'!$I$2:$I$1500,'1.PrepList'!$N$2:$N$1500,"")&amp;"",""))</f>
        <v/>
      </c>
      <c r="F3010" s="638" t="str">
        <f>IF($C3010="","",IFERROR(_xlfn.XLOOKUP($C3010,'1.PrepList'!$I$2:$I$1500,'1.PrepList'!$K$2:$K$1500,"")&amp;"",""))</f>
        <v/>
      </c>
      <c r="H3010" s="644" t="str">
        <f>IF($C3010="","",IFERROR(IF(_xlfn.XLOOKUP($C3010,tbl_StartedStatus[Bold ID],tbl_StartedStatus[Started])="Started","Yes",IF(_xlfn.XLOOKUP($C3010,tbl_StartedStatus[Bold ID],tbl_StartedStatus[Started])="No Show","No Show","")),""))</f>
        <v/>
      </c>
    </row>
    <row r="3011" spans="1:8" ht="15" customHeight="1" thickBot="1">
      <c r="A3011" s="38" t="str">
        <f>IF($C3011="","",IFERROR(_xlfn.XLOOKUP($C3011,'1.PrepList'!$I$2:$I$1500,'1.PrepList'!$G$2:$G$1500,"")&amp;"",""))</f>
        <v/>
      </c>
      <c r="B3011" s="638" t="str">
        <f>IF($C3011="","",IFERROR(_xlfn.XLOOKUP($C3011,'1.PrepList'!$I$2:$I$1500,'1.PrepList'!$H$2:$H$1500,"")&amp;"",""))</f>
        <v/>
      </c>
      <c r="D3011" s="638" t="str">
        <f>IF($C3011="","",IFERROR(_xlfn.XLOOKUP($C3011,'1.PrepList'!$I$2:$I$1500,'1.PrepList'!$J$2:$J$1500,"")&amp;"",""))</f>
        <v/>
      </c>
      <c r="E3011" s="638" t="str">
        <f>IF($C3011="","",IFERROR(_xlfn.XLOOKUP($C3011,'1.PrepList'!$I$2:$I$1500,'1.PrepList'!$N$2:$N$1500,"")&amp;"",""))</f>
        <v/>
      </c>
      <c r="F3011" s="638" t="str">
        <f>IF($C3011="","",IFERROR(_xlfn.XLOOKUP($C3011,'1.PrepList'!$I$2:$I$1500,'1.PrepList'!$K$2:$K$1500,"")&amp;"",""))</f>
        <v/>
      </c>
      <c r="H3011" s="644" t="str">
        <f>IF($C3011="","",IFERROR(IF(_xlfn.XLOOKUP($C3011,tbl_StartedStatus[Bold ID],tbl_StartedStatus[Started])="Started","Yes",IF(_xlfn.XLOOKUP($C3011,tbl_StartedStatus[Bold ID],tbl_StartedStatus[Started])="No Show","No Show","")),""))</f>
        <v/>
      </c>
    </row>
    <row r="3012" spans="1:8" ht="15" customHeight="1" thickBot="1">
      <c r="A3012" s="38" t="str">
        <f>IF($C3012="","",IFERROR(_xlfn.XLOOKUP($C3012,'1.PrepList'!$I$2:$I$1500,'1.PrepList'!$G$2:$G$1500,"")&amp;"",""))</f>
        <v/>
      </c>
      <c r="B3012" s="638" t="str">
        <f>IF($C3012="","",IFERROR(_xlfn.XLOOKUP($C3012,'1.PrepList'!$I$2:$I$1500,'1.PrepList'!$H$2:$H$1500,"")&amp;"",""))</f>
        <v/>
      </c>
      <c r="D3012" s="638" t="str">
        <f>IF($C3012="","",IFERROR(_xlfn.XLOOKUP($C3012,'1.PrepList'!$I$2:$I$1500,'1.PrepList'!$J$2:$J$1500,"")&amp;"",""))</f>
        <v/>
      </c>
      <c r="E3012" s="638" t="str">
        <f>IF($C3012="","",IFERROR(_xlfn.XLOOKUP($C3012,'1.PrepList'!$I$2:$I$1500,'1.PrepList'!$N$2:$N$1500,"")&amp;"",""))</f>
        <v/>
      </c>
      <c r="F3012" s="638" t="str">
        <f>IF($C3012="","",IFERROR(_xlfn.XLOOKUP($C3012,'1.PrepList'!$I$2:$I$1500,'1.PrepList'!$K$2:$K$1500,"")&amp;"",""))</f>
        <v/>
      </c>
      <c r="H3012" s="644" t="str">
        <f>IF($C3012="","",IFERROR(IF(_xlfn.XLOOKUP($C3012,tbl_StartedStatus[Bold ID],tbl_StartedStatus[Started])="Started","Yes",IF(_xlfn.XLOOKUP($C3012,tbl_StartedStatus[Bold ID],tbl_StartedStatus[Started])="No Show","No Show","")),""))</f>
        <v/>
      </c>
    </row>
    <row r="3013" spans="1:8" ht="15" customHeight="1" thickBot="1">
      <c r="A3013" s="38" t="str">
        <f>IF($C3013="","",IFERROR(_xlfn.XLOOKUP($C3013,'1.PrepList'!$I$2:$I$1500,'1.PrepList'!$G$2:$G$1500,"")&amp;"",""))</f>
        <v/>
      </c>
      <c r="B3013" s="638" t="str">
        <f>IF($C3013="","",IFERROR(_xlfn.XLOOKUP($C3013,'1.PrepList'!$I$2:$I$1500,'1.PrepList'!$H$2:$H$1500,"")&amp;"",""))</f>
        <v/>
      </c>
      <c r="D3013" s="638" t="str">
        <f>IF($C3013="","",IFERROR(_xlfn.XLOOKUP($C3013,'1.PrepList'!$I$2:$I$1500,'1.PrepList'!$J$2:$J$1500,"")&amp;"",""))</f>
        <v/>
      </c>
      <c r="E3013" s="638" t="str">
        <f>IF($C3013="","",IFERROR(_xlfn.XLOOKUP($C3013,'1.PrepList'!$I$2:$I$1500,'1.PrepList'!$N$2:$N$1500,"")&amp;"",""))</f>
        <v/>
      </c>
      <c r="F3013" s="638" t="str">
        <f>IF($C3013="","",IFERROR(_xlfn.XLOOKUP($C3013,'1.PrepList'!$I$2:$I$1500,'1.PrepList'!$K$2:$K$1500,"")&amp;"",""))</f>
        <v/>
      </c>
      <c r="H3013" s="644" t="str">
        <f>IF($C3013="","",IFERROR(IF(_xlfn.XLOOKUP($C3013,tbl_StartedStatus[Bold ID],tbl_StartedStatus[Started])="Started","Yes",IF(_xlfn.XLOOKUP($C3013,tbl_StartedStatus[Bold ID],tbl_StartedStatus[Started])="No Show","No Show","")),""))</f>
        <v/>
      </c>
    </row>
    <row r="3014" spans="1:8" ht="15" customHeight="1" thickBot="1">
      <c r="A3014" s="38" t="str">
        <f>IF($C3014="","",IFERROR(_xlfn.XLOOKUP($C3014,'1.PrepList'!$I$2:$I$1500,'1.PrepList'!$G$2:$G$1500,"")&amp;"",""))</f>
        <v/>
      </c>
      <c r="B3014" s="638" t="str">
        <f>IF($C3014="","",IFERROR(_xlfn.XLOOKUP($C3014,'1.PrepList'!$I$2:$I$1500,'1.PrepList'!$H$2:$H$1500,"")&amp;"",""))</f>
        <v/>
      </c>
      <c r="D3014" s="638" t="str">
        <f>IF($C3014="","",IFERROR(_xlfn.XLOOKUP($C3014,'1.PrepList'!$I$2:$I$1500,'1.PrepList'!$J$2:$J$1500,"")&amp;"",""))</f>
        <v/>
      </c>
      <c r="E3014" s="638" t="str">
        <f>IF($C3014="","",IFERROR(_xlfn.XLOOKUP($C3014,'1.PrepList'!$I$2:$I$1500,'1.PrepList'!$N$2:$N$1500,"")&amp;"",""))</f>
        <v/>
      </c>
      <c r="F3014" s="638" t="str">
        <f>IF($C3014="","",IFERROR(_xlfn.XLOOKUP($C3014,'1.PrepList'!$I$2:$I$1500,'1.PrepList'!$K$2:$K$1500,"")&amp;"",""))</f>
        <v/>
      </c>
      <c r="H3014" s="644" t="str">
        <f>IF($C3014="","",IFERROR(IF(_xlfn.XLOOKUP($C3014,tbl_StartedStatus[Bold ID],tbl_StartedStatus[Started])="Started","Yes",IF(_xlfn.XLOOKUP($C3014,tbl_StartedStatus[Bold ID],tbl_StartedStatus[Started])="No Show","No Show","")),""))</f>
        <v/>
      </c>
    </row>
    <row r="3015" spans="1:8" ht="15" customHeight="1" thickBot="1">
      <c r="A3015" s="38" t="str">
        <f>IF($C3015="","",IFERROR(_xlfn.XLOOKUP($C3015,'1.PrepList'!$I$2:$I$1500,'1.PrepList'!$G$2:$G$1500,"")&amp;"",""))</f>
        <v/>
      </c>
      <c r="B3015" s="638" t="str">
        <f>IF($C3015="","",IFERROR(_xlfn.XLOOKUP($C3015,'1.PrepList'!$I$2:$I$1500,'1.PrepList'!$H$2:$H$1500,"")&amp;"",""))</f>
        <v/>
      </c>
      <c r="D3015" s="638" t="str">
        <f>IF($C3015="","",IFERROR(_xlfn.XLOOKUP($C3015,'1.PrepList'!$I$2:$I$1500,'1.PrepList'!$J$2:$J$1500,"")&amp;"",""))</f>
        <v/>
      </c>
      <c r="E3015" s="638" t="str">
        <f>IF($C3015="","",IFERROR(_xlfn.XLOOKUP($C3015,'1.PrepList'!$I$2:$I$1500,'1.PrepList'!$N$2:$N$1500,"")&amp;"",""))</f>
        <v/>
      </c>
      <c r="F3015" s="638" t="str">
        <f>IF($C3015="","",IFERROR(_xlfn.XLOOKUP($C3015,'1.PrepList'!$I$2:$I$1500,'1.PrepList'!$K$2:$K$1500,"")&amp;"",""))</f>
        <v/>
      </c>
      <c r="H3015" s="644" t="str">
        <f>IF($C3015="","",IFERROR(IF(_xlfn.XLOOKUP($C3015,tbl_StartedStatus[Bold ID],tbl_StartedStatus[Started])="Started","Yes",IF(_xlfn.XLOOKUP($C3015,tbl_StartedStatus[Bold ID],tbl_StartedStatus[Started])="No Show","No Show","")),""))</f>
        <v/>
      </c>
    </row>
    <row r="3016" spans="1:8" ht="15" customHeight="1" thickBot="1">
      <c r="A3016" s="38" t="str">
        <f>IF($C3016="","",IFERROR(_xlfn.XLOOKUP($C3016,'1.PrepList'!$I$2:$I$1500,'1.PrepList'!$G$2:$G$1500,"")&amp;"",""))</f>
        <v/>
      </c>
      <c r="B3016" s="638" t="str">
        <f>IF($C3016="","",IFERROR(_xlfn.XLOOKUP($C3016,'1.PrepList'!$I$2:$I$1500,'1.PrepList'!$H$2:$H$1500,"")&amp;"",""))</f>
        <v/>
      </c>
      <c r="D3016" s="638" t="str">
        <f>IF($C3016="","",IFERROR(_xlfn.XLOOKUP($C3016,'1.PrepList'!$I$2:$I$1500,'1.PrepList'!$J$2:$J$1500,"")&amp;"",""))</f>
        <v/>
      </c>
      <c r="E3016" s="638" t="str">
        <f>IF($C3016="","",IFERROR(_xlfn.XLOOKUP($C3016,'1.PrepList'!$I$2:$I$1500,'1.PrepList'!$N$2:$N$1500,"")&amp;"",""))</f>
        <v/>
      </c>
      <c r="F3016" s="638" t="str">
        <f>IF($C3016="","",IFERROR(_xlfn.XLOOKUP($C3016,'1.PrepList'!$I$2:$I$1500,'1.PrepList'!$K$2:$K$1500,"")&amp;"",""))</f>
        <v/>
      </c>
      <c r="H3016" s="644" t="str">
        <f>IF($C3016="","",IFERROR(IF(_xlfn.XLOOKUP($C3016,tbl_StartedStatus[Bold ID],tbl_StartedStatus[Started])="Started","Yes",IF(_xlfn.XLOOKUP($C3016,tbl_StartedStatus[Bold ID],tbl_StartedStatus[Started])="No Show","No Show","")),""))</f>
        <v/>
      </c>
    </row>
    <row r="3017" spans="1:8" ht="15" customHeight="1" thickBot="1">
      <c r="A3017" s="38" t="str">
        <f>IF($C3017="","",IFERROR(_xlfn.XLOOKUP($C3017,'1.PrepList'!$I$2:$I$1500,'1.PrepList'!$G$2:$G$1500,"")&amp;"",""))</f>
        <v/>
      </c>
      <c r="B3017" s="638" t="str">
        <f>IF($C3017="","",IFERROR(_xlfn.XLOOKUP($C3017,'1.PrepList'!$I$2:$I$1500,'1.PrepList'!$H$2:$H$1500,"")&amp;"",""))</f>
        <v/>
      </c>
      <c r="D3017" s="638" t="str">
        <f>IF($C3017="","",IFERROR(_xlfn.XLOOKUP($C3017,'1.PrepList'!$I$2:$I$1500,'1.PrepList'!$J$2:$J$1500,"")&amp;"",""))</f>
        <v/>
      </c>
      <c r="E3017" s="638" t="str">
        <f>IF($C3017="","",IFERROR(_xlfn.XLOOKUP($C3017,'1.PrepList'!$I$2:$I$1500,'1.PrepList'!$N$2:$N$1500,"")&amp;"",""))</f>
        <v/>
      </c>
      <c r="F3017" s="638" t="str">
        <f>IF($C3017="","",IFERROR(_xlfn.XLOOKUP($C3017,'1.PrepList'!$I$2:$I$1500,'1.PrepList'!$K$2:$K$1500,"")&amp;"",""))</f>
        <v/>
      </c>
      <c r="H3017" s="644" t="str">
        <f>IF($C3017="","",IFERROR(IF(_xlfn.XLOOKUP($C3017,tbl_StartedStatus[Bold ID],tbl_StartedStatus[Started])="Started","Yes",IF(_xlfn.XLOOKUP($C3017,tbl_StartedStatus[Bold ID],tbl_StartedStatus[Started])="No Show","No Show","")),""))</f>
        <v/>
      </c>
    </row>
    <row r="3018" spans="1:8" ht="15" customHeight="1" thickBot="1">
      <c r="A3018" s="38" t="str">
        <f>IF($C3018="","",IFERROR(_xlfn.XLOOKUP($C3018,'1.PrepList'!$I$2:$I$1500,'1.PrepList'!$G$2:$G$1500,"")&amp;"",""))</f>
        <v/>
      </c>
      <c r="B3018" s="638" t="str">
        <f>IF($C3018="","",IFERROR(_xlfn.XLOOKUP($C3018,'1.PrepList'!$I$2:$I$1500,'1.PrepList'!$H$2:$H$1500,"")&amp;"",""))</f>
        <v/>
      </c>
      <c r="D3018" s="638" t="str">
        <f>IF($C3018="","",IFERROR(_xlfn.XLOOKUP($C3018,'1.PrepList'!$I$2:$I$1500,'1.PrepList'!$J$2:$J$1500,"")&amp;"",""))</f>
        <v/>
      </c>
      <c r="E3018" s="638" t="str">
        <f>IF($C3018="","",IFERROR(_xlfn.XLOOKUP($C3018,'1.PrepList'!$I$2:$I$1500,'1.PrepList'!$N$2:$N$1500,"")&amp;"",""))</f>
        <v/>
      </c>
      <c r="F3018" s="638" t="str">
        <f>IF($C3018="","",IFERROR(_xlfn.XLOOKUP($C3018,'1.PrepList'!$I$2:$I$1500,'1.PrepList'!$K$2:$K$1500,"")&amp;"",""))</f>
        <v/>
      </c>
      <c r="H3018" s="644" t="str">
        <f>IF($C3018="","",IFERROR(IF(_xlfn.XLOOKUP($C3018,tbl_StartedStatus[Bold ID],tbl_StartedStatus[Started])="Started","Yes",IF(_xlfn.XLOOKUP($C3018,tbl_StartedStatus[Bold ID],tbl_StartedStatus[Started])="No Show","No Show","")),""))</f>
        <v/>
      </c>
    </row>
    <row r="3019" spans="1:8" ht="15" customHeight="1" thickBot="1">
      <c r="A3019" s="38" t="str">
        <f>IF($C3019="","",IFERROR(_xlfn.XLOOKUP($C3019,'1.PrepList'!$I$2:$I$1500,'1.PrepList'!$G$2:$G$1500,"")&amp;"",""))</f>
        <v/>
      </c>
      <c r="B3019" s="638" t="str">
        <f>IF($C3019="","",IFERROR(_xlfn.XLOOKUP($C3019,'1.PrepList'!$I$2:$I$1500,'1.PrepList'!$H$2:$H$1500,"")&amp;"",""))</f>
        <v/>
      </c>
      <c r="D3019" s="638" t="str">
        <f>IF($C3019="","",IFERROR(_xlfn.XLOOKUP($C3019,'1.PrepList'!$I$2:$I$1500,'1.PrepList'!$J$2:$J$1500,"")&amp;"",""))</f>
        <v/>
      </c>
      <c r="E3019" s="638" t="str">
        <f>IF($C3019="","",IFERROR(_xlfn.XLOOKUP($C3019,'1.PrepList'!$I$2:$I$1500,'1.PrepList'!$N$2:$N$1500,"")&amp;"",""))</f>
        <v/>
      </c>
      <c r="F3019" s="638" t="str">
        <f>IF($C3019="","",IFERROR(_xlfn.XLOOKUP($C3019,'1.PrepList'!$I$2:$I$1500,'1.PrepList'!$K$2:$K$1500,"")&amp;"",""))</f>
        <v/>
      </c>
      <c r="H3019" s="644" t="str">
        <f>IF($C3019="","",IFERROR(IF(_xlfn.XLOOKUP($C3019,tbl_StartedStatus[Bold ID],tbl_StartedStatus[Started])="Started","Yes",IF(_xlfn.XLOOKUP($C3019,tbl_StartedStatus[Bold ID],tbl_StartedStatus[Started])="No Show","No Show","")),""))</f>
        <v/>
      </c>
    </row>
    <row r="3020" spans="1:8" ht="15" customHeight="1" thickBot="1">
      <c r="A3020" s="38" t="str">
        <f>IF($C3020="","",IFERROR(_xlfn.XLOOKUP($C3020,'1.PrepList'!$I$2:$I$1500,'1.PrepList'!$G$2:$G$1500,"")&amp;"",""))</f>
        <v/>
      </c>
      <c r="B3020" s="638" t="str">
        <f>IF($C3020="","",IFERROR(_xlfn.XLOOKUP($C3020,'1.PrepList'!$I$2:$I$1500,'1.PrepList'!$H$2:$H$1500,"")&amp;"",""))</f>
        <v/>
      </c>
      <c r="D3020" s="638" t="str">
        <f>IF($C3020="","",IFERROR(_xlfn.XLOOKUP($C3020,'1.PrepList'!$I$2:$I$1500,'1.PrepList'!$J$2:$J$1500,"")&amp;"",""))</f>
        <v/>
      </c>
      <c r="E3020" s="638" t="str">
        <f>IF($C3020="","",IFERROR(_xlfn.XLOOKUP($C3020,'1.PrepList'!$I$2:$I$1500,'1.PrepList'!$N$2:$N$1500,"")&amp;"",""))</f>
        <v/>
      </c>
      <c r="F3020" s="638" t="str">
        <f>IF($C3020="","",IFERROR(_xlfn.XLOOKUP($C3020,'1.PrepList'!$I$2:$I$1500,'1.PrepList'!$K$2:$K$1500,"")&amp;"",""))</f>
        <v/>
      </c>
      <c r="H3020" s="644" t="str">
        <f>IF($C3020="","",IFERROR(IF(_xlfn.XLOOKUP($C3020,tbl_StartedStatus[Bold ID],tbl_StartedStatus[Started])="Started","Yes",IF(_xlfn.XLOOKUP($C3020,tbl_StartedStatus[Bold ID],tbl_StartedStatus[Started])="No Show","No Show","")),""))</f>
        <v/>
      </c>
    </row>
    <row r="3021" spans="1:8" ht="15" customHeight="1" thickBot="1">
      <c r="A3021" s="38" t="str">
        <f>IF($C3021="","",IFERROR(_xlfn.XLOOKUP($C3021,'1.PrepList'!$I$2:$I$1500,'1.PrepList'!$G$2:$G$1500,"")&amp;"",""))</f>
        <v/>
      </c>
      <c r="B3021" s="638" t="str">
        <f>IF($C3021="","",IFERROR(_xlfn.XLOOKUP($C3021,'1.PrepList'!$I$2:$I$1500,'1.PrepList'!$H$2:$H$1500,"")&amp;"",""))</f>
        <v/>
      </c>
      <c r="D3021" s="638" t="str">
        <f>IF($C3021="","",IFERROR(_xlfn.XLOOKUP($C3021,'1.PrepList'!$I$2:$I$1500,'1.PrepList'!$J$2:$J$1500,"")&amp;"",""))</f>
        <v/>
      </c>
      <c r="E3021" s="638" t="str">
        <f>IF($C3021="","",IFERROR(_xlfn.XLOOKUP($C3021,'1.PrepList'!$I$2:$I$1500,'1.PrepList'!$N$2:$N$1500,"")&amp;"",""))</f>
        <v/>
      </c>
      <c r="F3021" s="638" t="str">
        <f>IF($C3021="","",IFERROR(_xlfn.XLOOKUP($C3021,'1.PrepList'!$I$2:$I$1500,'1.PrepList'!$K$2:$K$1500,"")&amp;"",""))</f>
        <v/>
      </c>
      <c r="H3021" s="644" t="str">
        <f>IF($C3021="","",IFERROR(IF(_xlfn.XLOOKUP($C3021,tbl_StartedStatus[Bold ID],tbl_StartedStatus[Started])="Started","Yes",IF(_xlfn.XLOOKUP($C3021,tbl_StartedStatus[Bold ID],tbl_StartedStatus[Started])="No Show","No Show","")),""))</f>
        <v/>
      </c>
    </row>
    <row r="3022" spans="1:8" ht="15" customHeight="1" thickBot="1">
      <c r="A3022" s="38" t="str">
        <f>IF($C3022="","",IFERROR(_xlfn.XLOOKUP($C3022,'1.PrepList'!$I$2:$I$1500,'1.PrepList'!$G$2:$G$1500,"")&amp;"",""))</f>
        <v/>
      </c>
      <c r="B3022" s="638" t="str">
        <f>IF($C3022="","",IFERROR(_xlfn.XLOOKUP($C3022,'1.PrepList'!$I$2:$I$1500,'1.PrepList'!$H$2:$H$1500,"")&amp;"",""))</f>
        <v/>
      </c>
      <c r="D3022" s="638" t="str">
        <f>IF($C3022="","",IFERROR(_xlfn.XLOOKUP($C3022,'1.PrepList'!$I$2:$I$1500,'1.PrepList'!$J$2:$J$1500,"")&amp;"",""))</f>
        <v/>
      </c>
      <c r="E3022" s="638" t="str">
        <f>IF($C3022="","",IFERROR(_xlfn.XLOOKUP($C3022,'1.PrepList'!$I$2:$I$1500,'1.PrepList'!$N$2:$N$1500,"")&amp;"",""))</f>
        <v/>
      </c>
      <c r="F3022" s="638" t="str">
        <f>IF($C3022="","",IFERROR(_xlfn.XLOOKUP($C3022,'1.PrepList'!$I$2:$I$1500,'1.PrepList'!$K$2:$K$1500,"")&amp;"",""))</f>
        <v/>
      </c>
      <c r="H3022" s="644" t="str">
        <f>IF($C3022="","",IFERROR(IF(_xlfn.XLOOKUP($C3022,tbl_StartedStatus[Bold ID],tbl_StartedStatus[Started])="Started","Yes",IF(_xlfn.XLOOKUP($C3022,tbl_StartedStatus[Bold ID],tbl_StartedStatus[Started])="No Show","No Show","")),""))</f>
        <v/>
      </c>
    </row>
    <row r="3023" spans="1:8" ht="15" customHeight="1" thickBot="1">
      <c r="A3023" s="38" t="str">
        <f>IF($C3023="","",IFERROR(_xlfn.XLOOKUP($C3023,'1.PrepList'!$I$2:$I$1500,'1.PrepList'!$G$2:$G$1500,"")&amp;"",""))</f>
        <v/>
      </c>
      <c r="B3023" s="638" t="str">
        <f>IF($C3023="","",IFERROR(_xlfn.XLOOKUP($C3023,'1.PrepList'!$I$2:$I$1500,'1.PrepList'!$H$2:$H$1500,"")&amp;"",""))</f>
        <v/>
      </c>
      <c r="D3023" s="638" t="str">
        <f>IF($C3023="","",IFERROR(_xlfn.XLOOKUP($C3023,'1.PrepList'!$I$2:$I$1500,'1.PrepList'!$J$2:$J$1500,"")&amp;"",""))</f>
        <v/>
      </c>
      <c r="E3023" s="638" t="str">
        <f>IF($C3023="","",IFERROR(_xlfn.XLOOKUP($C3023,'1.PrepList'!$I$2:$I$1500,'1.PrepList'!$N$2:$N$1500,"")&amp;"",""))</f>
        <v/>
      </c>
      <c r="F3023" s="638" t="str">
        <f>IF($C3023="","",IFERROR(_xlfn.XLOOKUP($C3023,'1.PrepList'!$I$2:$I$1500,'1.PrepList'!$K$2:$K$1500,"")&amp;"",""))</f>
        <v/>
      </c>
      <c r="H3023" s="644" t="str">
        <f>IF($C3023="","",IFERROR(IF(_xlfn.XLOOKUP($C3023,tbl_StartedStatus[Bold ID],tbl_StartedStatus[Started])="Started","Yes",IF(_xlfn.XLOOKUP($C3023,tbl_StartedStatus[Bold ID],tbl_StartedStatus[Started])="No Show","No Show","")),""))</f>
        <v/>
      </c>
    </row>
    <row r="3024" spans="1:8" ht="15" customHeight="1" thickBot="1">
      <c r="A3024" s="38" t="str">
        <f>IF($C3024="","",IFERROR(_xlfn.XLOOKUP($C3024,'1.PrepList'!$I$2:$I$1500,'1.PrepList'!$G$2:$G$1500,"")&amp;"",""))</f>
        <v/>
      </c>
      <c r="B3024" s="638" t="str">
        <f>IF($C3024="","",IFERROR(_xlfn.XLOOKUP($C3024,'1.PrepList'!$I$2:$I$1500,'1.PrepList'!$H$2:$H$1500,"")&amp;"",""))</f>
        <v/>
      </c>
      <c r="D3024" s="638" t="str">
        <f>IF($C3024="","",IFERROR(_xlfn.XLOOKUP($C3024,'1.PrepList'!$I$2:$I$1500,'1.PrepList'!$J$2:$J$1500,"")&amp;"",""))</f>
        <v/>
      </c>
      <c r="E3024" s="638" t="str">
        <f>IF($C3024="","",IFERROR(_xlfn.XLOOKUP($C3024,'1.PrepList'!$I$2:$I$1500,'1.PrepList'!$N$2:$N$1500,"")&amp;"",""))</f>
        <v/>
      </c>
      <c r="F3024" s="638" t="str">
        <f>IF($C3024="","",IFERROR(_xlfn.XLOOKUP($C3024,'1.PrepList'!$I$2:$I$1500,'1.PrepList'!$K$2:$K$1500,"")&amp;"",""))</f>
        <v/>
      </c>
      <c r="H3024" s="644" t="str">
        <f>IF($C3024="","",IFERROR(IF(_xlfn.XLOOKUP($C3024,tbl_StartedStatus[Bold ID],tbl_StartedStatus[Started])="Started","Yes",IF(_xlfn.XLOOKUP($C3024,tbl_StartedStatus[Bold ID],tbl_StartedStatus[Started])="No Show","No Show","")),""))</f>
        <v/>
      </c>
    </row>
    <row r="3025" spans="1:8" ht="15" customHeight="1" thickBot="1">
      <c r="A3025" s="38" t="str">
        <f>IF($C3025="","",IFERROR(_xlfn.XLOOKUP($C3025,'1.PrepList'!$I$2:$I$1500,'1.PrepList'!$G$2:$G$1500,"")&amp;"",""))</f>
        <v/>
      </c>
      <c r="B3025" s="638" t="str">
        <f>IF($C3025="","",IFERROR(_xlfn.XLOOKUP($C3025,'1.PrepList'!$I$2:$I$1500,'1.PrepList'!$H$2:$H$1500,"")&amp;"",""))</f>
        <v/>
      </c>
      <c r="D3025" s="638" t="str">
        <f>IF($C3025="","",IFERROR(_xlfn.XLOOKUP($C3025,'1.PrepList'!$I$2:$I$1500,'1.PrepList'!$J$2:$J$1500,"")&amp;"",""))</f>
        <v/>
      </c>
      <c r="E3025" s="638" t="str">
        <f>IF($C3025="","",IFERROR(_xlfn.XLOOKUP($C3025,'1.PrepList'!$I$2:$I$1500,'1.PrepList'!$N$2:$N$1500,"")&amp;"",""))</f>
        <v/>
      </c>
      <c r="F3025" s="638" t="str">
        <f>IF($C3025="","",IFERROR(_xlfn.XLOOKUP($C3025,'1.PrepList'!$I$2:$I$1500,'1.PrepList'!$K$2:$K$1500,"")&amp;"",""))</f>
        <v/>
      </c>
      <c r="H3025" s="644" t="str">
        <f>IF($C3025="","",IFERROR(IF(_xlfn.XLOOKUP($C3025,tbl_StartedStatus[Bold ID],tbl_StartedStatus[Started])="Started","Yes",IF(_xlfn.XLOOKUP($C3025,tbl_StartedStatus[Bold ID],tbl_StartedStatus[Started])="No Show","No Show","")),""))</f>
        <v/>
      </c>
    </row>
    <row r="3026" spans="1:8" ht="15" customHeight="1" thickBot="1">
      <c r="A3026" s="38" t="str">
        <f>IF($C3026="","",IFERROR(_xlfn.XLOOKUP($C3026,'1.PrepList'!$I$2:$I$1500,'1.PrepList'!$G$2:$G$1500,"")&amp;"",""))</f>
        <v/>
      </c>
      <c r="B3026" s="638" t="str">
        <f>IF($C3026="","",IFERROR(_xlfn.XLOOKUP($C3026,'1.PrepList'!$I$2:$I$1500,'1.PrepList'!$H$2:$H$1500,"")&amp;"",""))</f>
        <v/>
      </c>
      <c r="D3026" s="638" t="str">
        <f>IF($C3026="","",IFERROR(_xlfn.XLOOKUP($C3026,'1.PrepList'!$I$2:$I$1500,'1.PrepList'!$J$2:$J$1500,"")&amp;"",""))</f>
        <v/>
      </c>
      <c r="E3026" s="638" t="str">
        <f>IF($C3026="","",IFERROR(_xlfn.XLOOKUP($C3026,'1.PrepList'!$I$2:$I$1500,'1.PrepList'!$N$2:$N$1500,"")&amp;"",""))</f>
        <v/>
      </c>
      <c r="F3026" s="638" t="str">
        <f>IF($C3026="","",IFERROR(_xlfn.XLOOKUP($C3026,'1.PrepList'!$I$2:$I$1500,'1.PrepList'!$K$2:$K$1500,"")&amp;"",""))</f>
        <v/>
      </c>
      <c r="H3026" s="644" t="str">
        <f>IF($C3026="","",IFERROR(IF(_xlfn.XLOOKUP($C3026,tbl_StartedStatus[Bold ID],tbl_StartedStatus[Started])="Started","Yes",IF(_xlfn.XLOOKUP($C3026,tbl_StartedStatus[Bold ID],tbl_StartedStatus[Started])="No Show","No Show","")),""))</f>
        <v/>
      </c>
    </row>
    <row r="3027" spans="1:8" ht="15" customHeight="1" thickBot="1">
      <c r="A3027" s="38" t="str">
        <f>IF($C3027="","",IFERROR(_xlfn.XLOOKUP($C3027,'1.PrepList'!$I$2:$I$1500,'1.PrepList'!$G$2:$G$1500,"")&amp;"",""))</f>
        <v/>
      </c>
      <c r="B3027" s="638" t="str">
        <f>IF($C3027="","",IFERROR(_xlfn.XLOOKUP($C3027,'1.PrepList'!$I$2:$I$1500,'1.PrepList'!$H$2:$H$1500,"")&amp;"",""))</f>
        <v/>
      </c>
      <c r="D3027" s="638" t="str">
        <f>IF($C3027="","",IFERROR(_xlfn.XLOOKUP($C3027,'1.PrepList'!$I$2:$I$1500,'1.PrepList'!$J$2:$J$1500,"")&amp;"",""))</f>
        <v/>
      </c>
      <c r="E3027" s="638" t="str">
        <f>IF($C3027="","",IFERROR(_xlfn.XLOOKUP($C3027,'1.PrepList'!$I$2:$I$1500,'1.PrepList'!$N$2:$N$1500,"")&amp;"",""))</f>
        <v/>
      </c>
      <c r="F3027" s="638" t="str">
        <f>IF($C3027="","",IFERROR(_xlfn.XLOOKUP($C3027,'1.PrepList'!$I$2:$I$1500,'1.PrepList'!$K$2:$K$1500,"")&amp;"",""))</f>
        <v/>
      </c>
      <c r="H3027" s="644" t="str">
        <f>IF($C3027="","",IFERROR(IF(_xlfn.XLOOKUP($C3027,tbl_StartedStatus[Bold ID],tbl_StartedStatus[Started])="Started","Yes",IF(_xlfn.XLOOKUP($C3027,tbl_StartedStatus[Bold ID],tbl_StartedStatus[Started])="No Show","No Show","")),""))</f>
        <v/>
      </c>
    </row>
    <row r="3028" spans="1:8" ht="15" customHeight="1" thickBot="1">
      <c r="A3028" s="38" t="str">
        <f>IF($C3028="","",IFERROR(_xlfn.XLOOKUP($C3028,'1.PrepList'!$I$2:$I$1500,'1.PrepList'!$G$2:$G$1500,"")&amp;"",""))</f>
        <v/>
      </c>
      <c r="B3028" s="638" t="str">
        <f>IF($C3028="","",IFERROR(_xlfn.XLOOKUP($C3028,'1.PrepList'!$I$2:$I$1500,'1.PrepList'!$H$2:$H$1500,"")&amp;"",""))</f>
        <v/>
      </c>
      <c r="D3028" s="638" t="str">
        <f>IF($C3028="","",IFERROR(_xlfn.XLOOKUP($C3028,'1.PrepList'!$I$2:$I$1500,'1.PrepList'!$J$2:$J$1500,"")&amp;"",""))</f>
        <v/>
      </c>
      <c r="E3028" s="638" t="str">
        <f>IF($C3028="","",IFERROR(_xlfn.XLOOKUP($C3028,'1.PrepList'!$I$2:$I$1500,'1.PrepList'!$N$2:$N$1500,"")&amp;"",""))</f>
        <v/>
      </c>
      <c r="F3028" s="638" t="str">
        <f>IF($C3028="","",IFERROR(_xlfn.XLOOKUP($C3028,'1.PrepList'!$I$2:$I$1500,'1.PrepList'!$K$2:$K$1500,"")&amp;"",""))</f>
        <v/>
      </c>
      <c r="H3028" s="644" t="str">
        <f>IF($C3028="","",IFERROR(IF(_xlfn.XLOOKUP($C3028,tbl_StartedStatus[Bold ID],tbl_StartedStatus[Started])="Started","Yes",IF(_xlfn.XLOOKUP($C3028,tbl_StartedStatus[Bold ID],tbl_StartedStatus[Started])="No Show","No Show","")),""))</f>
        <v/>
      </c>
    </row>
    <row r="3029" spans="1:8" ht="15" customHeight="1" thickBot="1">
      <c r="A3029" s="38" t="str">
        <f>IF($C3029="","",IFERROR(_xlfn.XLOOKUP($C3029,'1.PrepList'!$I$2:$I$1500,'1.PrepList'!$G$2:$G$1500,"")&amp;"",""))</f>
        <v/>
      </c>
      <c r="B3029" s="638" t="str">
        <f>IF($C3029="","",IFERROR(_xlfn.XLOOKUP($C3029,'1.PrepList'!$I$2:$I$1500,'1.PrepList'!$H$2:$H$1500,"")&amp;"",""))</f>
        <v/>
      </c>
      <c r="D3029" s="638" t="str">
        <f>IF($C3029="","",IFERROR(_xlfn.XLOOKUP($C3029,'1.PrepList'!$I$2:$I$1500,'1.PrepList'!$J$2:$J$1500,"")&amp;"",""))</f>
        <v/>
      </c>
      <c r="E3029" s="638" t="str">
        <f>IF($C3029="","",IFERROR(_xlfn.XLOOKUP($C3029,'1.PrepList'!$I$2:$I$1500,'1.PrepList'!$N$2:$N$1500,"")&amp;"",""))</f>
        <v/>
      </c>
      <c r="F3029" s="638" t="str">
        <f>IF($C3029="","",IFERROR(_xlfn.XLOOKUP($C3029,'1.PrepList'!$I$2:$I$1500,'1.PrepList'!$K$2:$K$1500,"")&amp;"",""))</f>
        <v/>
      </c>
      <c r="H3029" s="644" t="str">
        <f>IF($C3029="","",IFERROR(IF(_xlfn.XLOOKUP($C3029,tbl_StartedStatus[Bold ID],tbl_StartedStatus[Started])="Started","Yes",IF(_xlfn.XLOOKUP($C3029,tbl_StartedStatus[Bold ID],tbl_StartedStatus[Started])="No Show","No Show","")),""))</f>
        <v/>
      </c>
    </row>
    <row r="3030" spans="1:8" ht="15" customHeight="1" thickBot="1">
      <c r="A3030" s="38" t="str">
        <f>IF($C3030="","",IFERROR(_xlfn.XLOOKUP($C3030,'1.PrepList'!$I$2:$I$1500,'1.PrepList'!$G$2:$G$1500,"")&amp;"",""))</f>
        <v/>
      </c>
      <c r="B3030" s="638" t="str">
        <f>IF($C3030="","",IFERROR(_xlfn.XLOOKUP($C3030,'1.PrepList'!$I$2:$I$1500,'1.PrepList'!$H$2:$H$1500,"")&amp;"",""))</f>
        <v/>
      </c>
      <c r="D3030" s="638" t="str">
        <f>IF($C3030="","",IFERROR(_xlfn.XLOOKUP($C3030,'1.PrepList'!$I$2:$I$1500,'1.PrepList'!$J$2:$J$1500,"")&amp;"",""))</f>
        <v/>
      </c>
      <c r="E3030" s="638" t="str">
        <f>IF($C3030="","",IFERROR(_xlfn.XLOOKUP($C3030,'1.PrepList'!$I$2:$I$1500,'1.PrepList'!$N$2:$N$1500,"")&amp;"",""))</f>
        <v/>
      </c>
      <c r="F3030" s="638" t="str">
        <f>IF($C3030="","",IFERROR(_xlfn.XLOOKUP($C3030,'1.PrepList'!$I$2:$I$1500,'1.PrepList'!$K$2:$K$1500,"")&amp;"",""))</f>
        <v/>
      </c>
      <c r="H3030" s="644" t="str">
        <f>IF($C3030="","",IFERROR(IF(_xlfn.XLOOKUP($C3030,tbl_StartedStatus[Bold ID],tbl_StartedStatus[Started])="Started","Yes",IF(_xlfn.XLOOKUP($C3030,tbl_StartedStatus[Bold ID],tbl_StartedStatus[Started])="No Show","No Show","")),""))</f>
        <v/>
      </c>
    </row>
    <row r="3031" spans="1:8" ht="15" customHeight="1" thickBot="1">
      <c r="A3031" s="38" t="str">
        <f>IF($C3031="","",IFERROR(_xlfn.XLOOKUP($C3031,'1.PrepList'!$I$2:$I$1500,'1.PrepList'!$G$2:$G$1500,"")&amp;"",""))</f>
        <v/>
      </c>
      <c r="B3031" s="638" t="str">
        <f>IF($C3031="","",IFERROR(_xlfn.XLOOKUP($C3031,'1.PrepList'!$I$2:$I$1500,'1.PrepList'!$H$2:$H$1500,"")&amp;"",""))</f>
        <v/>
      </c>
      <c r="D3031" s="638" t="str">
        <f>IF($C3031="","",IFERROR(_xlfn.XLOOKUP($C3031,'1.PrepList'!$I$2:$I$1500,'1.PrepList'!$J$2:$J$1500,"")&amp;"",""))</f>
        <v/>
      </c>
      <c r="E3031" s="638" t="str">
        <f>IF($C3031="","",IFERROR(_xlfn.XLOOKUP($C3031,'1.PrepList'!$I$2:$I$1500,'1.PrepList'!$N$2:$N$1500,"")&amp;"",""))</f>
        <v/>
      </c>
      <c r="F3031" s="638" t="str">
        <f>IF($C3031="","",IFERROR(_xlfn.XLOOKUP($C3031,'1.PrepList'!$I$2:$I$1500,'1.PrepList'!$K$2:$K$1500,"")&amp;"",""))</f>
        <v/>
      </c>
      <c r="H3031" s="644" t="str">
        <f>IF($C3031="","",IFERROR(IF(_xlfn.XLOOKUP($C3031,tbl_StartedStatus[Bold ID],tbl_StartedStatus[Started])="Started","Yes",IF(_xlfn.XLOOKUP($C3031,tbl_StartedStatus[Bold ID],tbl_StartedStatus[Started])="No Show","No Show","")),""))</f>
        <v/>
      </c>
    </row>
    <row r="3032" spans="1:8" ht="15" customHeight="1" thickBot="1">
      <c r="A3032" s="38" t="str">
        <f>IF($C3032="","",IFERROR(_xlfn.XLOOKUP($C3032,'1.PrepList'!$I$2:$I$1500,'1.PrepList'!$G$2:$G$1500,"")&amp;"",""))</f>
        <v/>
      </c>
      <c r="B3032" s="638" t="str">
        <f>IF($C3032="","",IFERROR(_xlfn.XLOOKUP($C3032,'1.PrepList'!$I$2:$I$1500,'1.PrepList'!$H$2:$H$1500,"")&amp;"",""))</f>
        <v/>
      </c>
      <c r="D3032" s="638" t="str">
        <f>IF($C3032="","",IFERROR(_xlfn.XLOOKUP($C3032,'1.PrepList'!$I$2:$I$1500,'1.PrepList'!$J$2:$J$1500,"")&amp;"",""))</f>
        <v/>
      </c>
      <c r="E3032" s="638" t="str">
        <f>IF($C3032="","",IFERROR(_xlfn.XLOOKUP($C3032,'1.PrepList'!$I$2:$I$1500,'1.PrepList'!$N$2:$N$1500,"")&amp;"",""))</f>
        <v/>
      </c>
      <c r="F3032" s="638" t="str">
        <f>IF($C3032="","",IFERROR(_xlfn.XLOOKUP($C3032,'1.PrepList'!$I$2:$I$1500,'1.PrepList'!$K$2:$K$1500,"")&amp;"",""))</f>
        <v/>
      </c>
      <c r="H3032" s="644" t="str">
        <f>IF($C3032="","",IFERROR(IF(_xlfn.XLOOKUP($C3032,tbl_StartedStatus[Bold ID],tbl_StartedStatus[Started])="Started","Yes",IF(_xlfn.XLOOKUP($C3032,tbl_StartedStatus[Bold ID],tbl_StartedStatus[Started])="No Show","No Show","")),""))</f>
        <v/>
      </c>
    </row>
    <row r="3033" spans="1:8" ht="15" customHeight="1" thickBot="1">
      <c r="A3033" s="38" t="str">
        <f>IF($C3033="","",IFERROR(_xlfn.XLOOKUP($C3033,'1.PrepList'!$I$2:$I$1500,'1.PrepList'!$G$2:$G$1500,"")&amp;"",""))</f>
        <v/>
      </c>
      <c r="B3033" s="638" t="str">
        <f>IF($C3033="","",IFERROR(_xlfn.XLOOKUP($C3033,'1.PrepList'!$I$2:$I$1500,'1.PrepList'!$H$2:$H$1500,"")&amp;"",""))</f>
        <v/>
      </c>
      <c r="D3033" s="638" t="str">
        <f>IF($C3033="","",IFERROR(_xlfn.XLOOKUP($C3033,'1.PrepList'!$I$2:$I$1500,'1.PrepList'!$J$2:$J$1500,"")&amp;"",""))</f>
        <v/>
      </c>
      <c r="E3033" s="638" t="str">
        <f>IF($C3033="","",IFERROR(_xlfn.XLOOKUP($C3033,'1.PrepList'!$I$2:$I$1500,'1.PrepList'!$N$2:$N$1500,"")&amp;"",""))</f>
        <v/>
      </c>
      <c r="F3033" s="638" t="str">
        <f>IF($C3033="","",IFERROR(_xlfn.XLOOKUP($C3033,'1.PrepList'!$I$2:$I$1500,'1.PrepList'!$K$2:$K$1500,"")&amp;"",""))</f>
        <v/>
      </c>
      <c r="H3033" s="644" t="str">
        <f>IF($C3033="","",IFERROR(IF(_xlfn.XLOOKUP($C3033,tbl_StartedStatus[Bold ID],tbl_StartedStatus[Started])="Started","Yes",IF(_xlfn.XLOOKUP($C3033,tbl_StartedStatus[Bold ID],tbl_StartedStatus[Started])="No Show","No Show","")),""))</f>
        <v/>
      </c>
    </row>
    <row r="3034" spans="1:8" ht="15" customHeight="1" thickBot="1">
      <c r="A3034" s="38" t="str">
        <f>IF($C3034="","",IFERROR(_xlfn.XLOOKUP($C3034,'1.PrepList'!$I$2:$I$1500,'1.PrepList'!$G$2:$G$1500,"")&amp;"",""))</f>
        <v/>
      </c>
      <c r="B3034" s="638" t="str">
        <f>IF($C3034="","",IFERROR(_xlfn.XLOOKUP($C3034,'1.PrepList'!$I$2:$I$1500,'1.PrepList'!$H$2:$H$1500,"")&amp;"",""))</f>
        <v/>
      </c>
      <c r="D3034" s="638" t="str">
        <f>IF($C3034="","",IFERROR(_xlfn.XLOOKUP($C3034,'1.PrepList'!$I$2:$I$1500,'1.PrepList'!$J$2:$J$1500,"")&amp;"",""))</f>
        <v/>
      </c>
      <c r="E3034" s="638" t="str">
        <f>IF($C3034="","",IFERROR(_xlfn.XLOOKUP($C3034,'1.PrepList'!$I$2:$I$1500,'1.PrepList'!$N$2:$N$1500,"")&amp;"",""))</f>
        <v/>
      </c>
      <c r="F3034" s="638" t="str">
        <f>IF($C3034="","",IFERROR(_xlfn.XLOOKUP($C3034,'1.PrepList'!$I$2:$I$1500,'1.PrepList'!$K$2:$K$1500,"")&amp;"",""))</f>
        <v/>
      </c>
      <c r="H3034" s="644" t="str">
        <f>IF($C3034="","",IFERROR(IF(_xlfn.XLOOKUP($C3034,tbl_StartedStatus[Bold ID],tbl_StartedStatus[Started])="Started","Yes",IF(_xlfn.XLOOKUP($C3034,tbl_StartedStatus[Bold ID],tbl_StartedStatus[Started])="No Show","No Show","")),""))</f>
        <v/>
      </c>
    </row>
    <row r="3035" spans="1:8" ht="15" customHeight="1" thickBot="1">
      <c r="A3035" s="38" t="str">
        <f>IF($C3035="","",IFERROR(_xlfn.XLOOKUP($C3035,'1.PrepList'!$I$2:$I$1500,'1.PrepList'!$G$2:$G$1500,"")&amp;"",""))</f>
        <v/>
      </c>
      <c r="B3035" s="638" t="str">
        <f>IF($C3035="","",IFERROR(_xlfn.XLOOKUP($C3035,'1.PrepList'!$I$2:$I$1500,'1.PrepList'!$H$2:$H$1500,"")&amp;"",""))</f>
        <v/>
      </c>
      <c r="D3035" s="638" t="str">
        <f>IF($C3035="","",IFERROR(_xlfn.XLOOKUP($C3035,'1.PrepList'!$I$2:$I$1500,'1.PrepList'!$J$2:$J$1500,"")&amp;"",""))</f>
        <v/>
      </c>
      <c r="E3035" s="638" t="str">
        <f>IF($C3035="","",IFERROR(_xlfn.XLOOKUP($C3035,'1.PrepList'!$I$2:$I$1500,'1.PrepList'!$N$2:$N$1500,"")&amp;"",""))</f>
        <v/>
      </c>
      <c r="F3035" s="638" t="str">
        <f>IF($C3035="","",IFERROR(_xlfn.XLOOKUP($C3035,'1.PrepList'!$I$2:$I$1500,'1.PrepList'!$K$2:$K$1500,"")&amp;"",""))</f>
        <v/>
      </c>
      <c r="H3035" s="644" t="str">
        <f>IF($C3035="","",IFERROR(IF(_xlfn.XLOOKUP($C3035,tbl_StartedStatus[Bold ID],tbl_StartedStatus[Started])="Started","Yes",IF(_xlfn.XLOOKUP($C3035,tbl_StartedStatus[Bold ID],tbl_StartedStatus[Started])="No Show","No Show","")),""))</f>
        <v/>
      </c>
    </row>
    <row r="3036" spans="1:8" ht="15" customHeight="1" thickBot="1">
      <c r="A3036" s="38" t="str">
        <f>IF($C3036="","",IFERROR(_xlfn.XLOOKUP($C3036,'1.PrepList'!$I$2:$I$1500,'1.PrepList'!$G$2:$G$1500,"")&amp;"",""))</f>
        <v/>
      </c>
      <c r="B3036" s="638" t="str">
        <f>IF($C3036="","",IFERROR(_xlfn.XLOOKUP($C3036,'1.PrepList'!$I$2:$I$1500,'1.PrepList'!$H$2:$H$1500,"")&amp;"",""))</f>
        <v/>
      </c>
      <c r="D3036" s="638" t="str">
        <f>IF($C3036="","",IFERROR(_xlfn.XLOOKUP($C3036,'1.PrepList'!$I$2:$I$1500,'1.PrepList'!$J$2:$J$1500,"")&amp;"",""))</f>
        <v/>
      </c>
      <c r="E3036" s="638" t="str">
        <f>IF($C3036="","",IFERROR(_xlfn.XLOOKUP($C3036,'1.PrepList'!$I$2:$I$1500,'1.PrepList'!$N$2:$N$1500,"")&amp;"",""))</f>
        <v/>
      </c>
      <c r="F3036" s="638" t="str">
        <f>IF($C3036="","",IFERROR(_xlfn.XLOOKUP($C3036,'1.PrepList'!$I$2:$I$1500,'1.PrepList'!$K$2:$K$1500,"")&amp;"",""))</f>
        <v/>
      </c>
      <c r="H3036" s="644" t="str">
        <f>IF($C3036="","",IFERROR(IF(_xlfn.XLOOKUP($C3036,tbl_StartedStatus[Bold ID],tbl_StartedStatus[Started])="Started","Yes",IF(_xlfn.XLOOKUP($C3036,tbl_StartedStatus[Bold ID],tbl_StartedStatus[Started])="No Show","No Show","")),""))</f>
        <v/>
      </c>
    </row>
    <row r="3037" spans="1:8" ht="15" customHeight="1" thickBot="1">
      <c r="A3037" s="38" t="str">
        <f>IF($C3037="","",IFERROR(_xlfn.XLOOKUP($C3037,'1.PrepList'!$I$2:$I$1500,'1.PrepList'!$G$2:$G$1500,"")&amp;"",""))</f>
        <v/>
      </c>
      <c r="B3037" s="638" t="str">
        <f>IF($C3037="","",IFERROR(_xlfn.XLOOKUP($C3037,'1.PrepList'!$I$2:$I$1500,'1.PrepList'!$H$2:$H$1500,"")&amp;"",""))</f>
        <v/>
      </c>
      <c r="D3037" s="638" t="str">
        <f>IF($C3037="","",IFERROR(_xlfn.XLOOKUP($C3037,'1.PrepList'!$I$2:$I$1500,'1.PrepList'!$J$2:$J$1500,"")&amp;"",""))</f>
        <v/>
      </c>
      <c r="E3037" s="638" t="str">
        <f>IF($C3037="","",IFERROR(_xlfn.XLOOKUP($C3037,'1.PrepList'!$I$2:$I$1500,'1.PrepList'!$N$2:$N$1500,"")&amp;"",""))</f>
        <v/>
      </c>
      <c r="F3037" s="638" t="str">
        <f>IF($C3037="","",IFERROR(_xlfn.XLOOKUP($C3037,'1.PrepList'!$I$2:$I$1500,'1.PrepList'!$K$2:$K$1500,"")&amp;"",""))</f>
        <v/>
      </c>
      <c r="H3037" s="644" t="str">
        <f>IF($C3037="","",IFERROR(IF(_xlfn.XLOOKUP($C3037,tbl_StartedStatus[Bold ID],tbl_StartedStatus[Started])="Started","Yes",IF(_xlfn.XLOOKUP($C3037,tbl_StartedStatus[Bold ID],tbl_StartedStatus[Started])="No Show","No Show","")),""))</f>
        <v/>
      </c>
    </row>
    <row r="3038" spans="1:8" ht="15" customHeight="1" thickBot="1">
      <c r="A3038" s="38" t="str">
        <f>IF($C3038="","",IFERROR(_xlfn.XLOOKUP($C3038,'1.PrepList'!$I$2:$I$1500,'1.PrepList'!$G$2:$G$1500,"")&amp;"",""))</f>
        <v/>
      </c>
      <c r="B3038" s="638" t="str">
        <f>IF($C3038="","",IFERROR(_xlfn.XLOOKUP($C3038,'1.PrepList'!$I$2:$I$1500,'1.PrepList'!$H$2:$H$1500,"")&amp;"",""))</f>
        <v/>
      </c>
      <c r="D3038" s="638" t="str">
        <f>IF($C3038="","",IFERROR(_xlfn.XLOOKUP($C3038,'1.PrepList'!$I$2:$I$1500,'1.PrepList'!$J$2:$J$1500,"")&amp;"",""))</f>
        <v/>
      </c>
      <c r="E3038" s="638" t="str">
        <f>IF($C3038="","",IFERROR(_xlfn.XLOOKUP($C3038,'1.PrepList'!$I$2:$I$1500,'1.PrepList'!$N$2:$N$1500,"")&amp;"",""))</f>
        <v/>
      </c>
      <c r="F3038" s="638" t="str">
        <f>IF($C3038="","",IFERROR(_xlfn.XLOOKUP($C3038,'1.PrepList'!$I$2:$I$1500,'1.PrepList'!$K$2:$K$1500,"")&amp;"",""))</f>
        <v/>
      </c>
      <c r="H3038" s="644" t="str">
        <f>IF($C3038="","",IFERROR(IF(_xlfn.XLOOKUP($C3038,tbl_StartedStatus[Bold ID],tbl_StartedStatus[Started])="Started","Yes",IF(_xlfn.XLOOKUP($C3038,tbl_StartedStatus[Bold ID],tbl_StartedStatus[Started])="No Show","No Show","")),""))</f>
        <v/>
      </c>
    </row>
    <row r="3039" spans="1:8" ht="15" customHeight="1" thickBot="1">
      <c r="A3039" s="38" t="str">
        <f>IF($C3039="","",IFERROR(_xlfn.XLOOKUP($C3039,'1.PrepList'!$I$2:$I$1500,'1.PrepList'!$G$2:$G$1500,"")&amp;"",""))</f>
        <v/>
      </c>
      <c r="B3039" s="638" t="str">
        <f>IF($C3039="","",IFERROR(_xlfn.XLOOKUP($C3039,'1.PrepList'!$I$2:$I$1500,'1.PrepList'!$H$2:$H$1500,"")&amp;"",""))</f>
        <v/>
      </c>
      <c r="D3039" s="638" t="str">
        <f>IF($C3039="","",IFERROR(_xlfn.XLOOKUP($C3039,'1.PrepList'!$I$2:$I$1500,'1.PrepList'!$J$2:$J$1500,"")&amp;"",""))</f>
        <v/>
      </c>
      <c r="E3039" s="638" t="str">
        <f>IF($C3039="","",IFERROR(_xlfn.XLOOKUP($C3039,'1.PrepList'!$I$2:$I$1500,'1.PrepList'!$N$2:$N$1500,"")&amp;"",""))</f>
        <v/>
      </c>
      <c r="F3039" s="638" t="str">
        <f>IF($C3039="","",IFERROR(_xlfn.XLOOKUP($C3039,'1.PrepList'!$I$2:$I$1500,'1.PrepList'!$K$2:$K$1500,"")&amp;"",""))</f>
        <v/>
      </c>
      <c r="H3039" s="644" t="str">
        <f>IF($C3039="","",IFERROR(IF(_xlfn.XLOOKUP($C3039,tbl_StartedStatus[Bold ID],tbl_StartedStatus[Started])="Started","Yes",IF(_xlfn.XLOOKUP($C3039,tbl_StartedStatus[Bold ID],tbl_StartedStatus[Started])="No Show","No Show","")),""))</f>
        <v/>
      </c>
    </row>
    <row r="3040" spans="1:8" ht="15" customHeight="1" thickBot="1">
      <c r="A3040" s="38" t="str">
        <f>IF($C3040="","",IFERROR(_xlfn.XLOOKUP($C3040,'1.PrepList'!$I$2:$I$1500,'1.PrepList'!$G$2:$G$1500,"")&amp;"",""))</f>
        <v/>
      </c>
      <c r="B3040" s="638" t="str">
        <f>IF($C3040="","",IFERROR(_xlfn.XLOOKUP($C3040,'1.PrepList'!$I$2:$I$1500,'1.PrepList'!$H$2:$H$1500,"")&amp;"",""))</f>
        <v/>
      </c>
      <c r="D3040" s="638" t="str">
        <f>IF($C3040="","",IFERROR(_xlfn.XLOOKUP($C3040,'1.PrepList'!$I$2:$I$1500,'1.PrepList'!$J$2:$J$1500,"")&amp;"",""))</f>
        <v/>
      </c>
      <c r="E3040" s="638" t="str">
        <f>IF($C3040="","",IFERROR(_xlfn.XLOOKUP($C3040,'1.PrepList'!$I$2:$I$1500,'1.PrepList'!$N$2:$N$1500,"")&amp;"",""))</f>
        <v/>
      </c>
      <c r="F3040" s="638" t="str">
        <f>IF($C3040="","",IFERROR(_xlfn.XLOOKUP($C3040,'1.PrepList'!$I$2:$I$1500,'1.PrepList'!$K$2:$K$1500,"")&amp;"",""))</f>
        <v/>
      </c>
      <c r="H3040" s="644" t="str">
        <f>IF($C3040="","",IFERROR(IF(_xlfn.XLOOKUP($C3040,tbl_StartedStatus[Bold ID],tbl_StartedStatus[Started])="Started","Yes",IF(_xlfn.XLOOKUP($C3040,tbl_StartedStatus[Bold ID],tbl_StartedStatus[Started])="No Show","No Show","")),""))</f>
        <v/>
      </c>
    </row>
    <row r="3041" spans="1:8" ht="15" customHeight="1" thickBot="1">
      <c r="A3041" s="38" t="str">
        <f>IF($C3041="","",IFERROR(_xlfn.XLOOKUP($C3041,'1.PrepList'!$I$2:$I$1500,'1.PrepList'!$G$2:$G$1500,"")&amp;"",""))</f>
        <v/>
      </c>
      <c r="B3041" s="638" t="str">
        <f>IF($C3041="","",IFERROR(_xlfn.XLOOKUP($C3041,'1.PrepList'!$I$2:$I$1500,'1.PrepList'!$H$2:$H$1500,"")&amp;"",""))</f>
        <v/>
      </c>
      <c r="D3041" s="638" t="str">
        <f>IF($C3041="","",IFERROR(_xlfn.XLOOKUP($C3041,'1.PrepList'!$I$2:$I$1500,'1.PrepList'!$J$2:$J$1500,"")&amp;"",""))</f>
        <v/>
      </c>
      <c r="E3041" s="638" t="str">
        <f>IF($C3041="","",IFERROR(_xlfn.XLOOKUP($C3041,'1.PrepList'!$I$2:$I$1500,'1.PrepList'!$N$2:$N$1500,"")&amp;"",""))</f>
        <v/>
      </c>
      <c r="F3041" s="638" t="str">
        <f>IF($C3041="","",IFERROR(_xlfn.XLOOKUP($C3041,'1.PrepList'!$I$2:$I$1500,'1.PrepList'!$K$2:$K$1500,"")&amp;"",""))</f>
        <v/>
      </c>
      <c r="H3041" s="644" t="str">
        <f>IF($C3041="","",IFERROR(IF(_xlfn.XLOOKUP($C3041,tbl_StartedStatus[Bold ID],tbl_StartedStatus[Started])="Started","Yes",IF(_xlfn.XLOOKUP($C3041,tbl_StartedStatus[Bold ID],tbl_StartedStatus[Started])="No Show","No Show","")),""))</f>
        <v/>
      </c>
    </row>
    <row r="3042" spans="1:8" ht="15" customHeight="1" thickBot="1">
      <c r="A3042" s="38" t="str">
        <f>IF($C3042="","",IFERROR(_xlfn.XLOOKUP($C3042,'1.PrepList'!$I$2:$I$1500,'1.PrepList'!$G$2:$G$1500,"")&amp;"",""))</f>
        <v/>
      </c>
      <c r="B3042" s="638" t="str">
        <f>IF($C3042="","",IFERROR(_xlfn.XLOOKUP($C3042,'1.PrepList'!$I$2:$I$1500,'1.PrepList'!$H$2:$H$1500,"")&amp;"",""))</f>
        <v/>
      </c>
      <c r="D3042" s="638" t="str">
        <f>IF($C3042="","",IFERROR(_xlfn.XLOOKUP($C3042,'1.PrepList'!$I$2:$I$1500,'1.PrepList'!$J$2:$J$1500,"")&amp;"",""))</f>
        <v/>
      </c>
      <c r="E3042" s="638" t="str">
        <f>IF($C3042="","",IFERROR(_xlfn.XLOOKUP($C3042,'1.PrepList'!$I$2:$I$1500,'1.PrepList'!$N$2:$N$1500,"")&amp;"",""))</f>
        <v/>
      </c>
      <c r="F3042" s="638" t="str">
        <f>IF($C3042="","",IFERROR(_xlfn.XLOOKUP($C3042,'1.PrepList'!$I$2:$I$1500,'1.PrepList'!$K$2:$K$1500,"")&amp;"",""))</f>
        <v/>
      </c>
      <c r="H3042" s="644" t="str">
        <f>IF($C3042="","",IFERROR(IF(_xlfn.XLOOKUP($C3042,tbl_StartedStatus[Bold ID],tbl_StartedStatus[Started])="Started","Yes",IF(_xlfn.XLOOKUP($C3042,tbl_StartedStatus[Bold ID],tbl_StartedStatus[Started])="No Show","No Show","")),""))</f>
        <v/>
      </c>
    </row>
    <row r="3043" spans="1:8" ht="15" customHeight="1" thickBot="1">
      <c r="A3043" s="38" t="str">
        <f>IF($C3043="","",IFERROR(_xlfn.XLOOKUP($C3043,'1.PrepList'!$I$2:$I$1500,'1.PrepList'!$G$2:$G$1500,"")&amp;"",""))</f>
        <v/>
      </c>
      <c r="B3043" s="638" t="str">
        <f>IF($C3043="","",IFERROR(_xlfn.XLOOKUP($C3043,'1.PrepList'!$I$2:$I$1500,'1.PrepList'!$H$2:$H$1500,"")&amp;"",""))</f>
        <v/>
      </c>
      <c r="D3043" s="638" t="str">
        <f>IF($C3043="","",IFERROR(_xlfn.XLOOKUP($C3043,'1.PrepList'!$I$2:$I$1500,'1.PrepList'!$J$2:$J$1500,"")&amp;"",""))</f>
        <v/>
      </c>
      <c r="E3043" s="638" t="str">
        <f>IF($C3043="","",IFERROR(_xlfn.XLOOKUP($C3043,'1.PrepList'!$I$2:$I$1500,'1.PrepList'!$N$2:$N$1500,"")&amp;"",""))</f>
        <v/>
      </c>
      <c r="F3043" s="638" t="str">
        <f>IF($C3043="","",IFERROR(_xlfn.XLOOKUP($C3043,'1.PrepList'!$I$2:$I$1500,'1.PrepList'!$K$2:$K$1500,"")&amp;"",""))</f>
        <v/>
      </c>
      <c r="H3043" s="644" t="str">
        <f>IF($C3043="","",IFERROR(IF(_xlfn.XLOOKUP($C3043,tbl_StartedStatus[Bold ID],tbl_StartedStatus[Started])="Started","Yes",IF(_xlfn.XLOOKUP($C3043,tbl_StartedStatus[Bold ID],tbl_StartedStatus[Started])="No Show","No Show","")),""))</f>
        <v/>
      </c>
    </row>
    <row r="3044" spans="1:8" ht="15" customHeight="1" thickBot="1">
      <c r="A3044" s="38" t="str">
        <f>IF($C3044="","",IFERROR(_xlfn.XLOOKUP($C3044,'1.PrepList'!$I$2:$I$1500,'1.PrepList'!$G$2:$G$1500,"")&amp;"",""))</f>
        <v/>
      </c>
      <c r="B3044" s="638" t="str">
        <f>IF($C3044="","",IFERROR(_xlfn.XLOOKUP($C3044,'1.PrepList'!$I$2:$I$1500,'1.PrepList'!$H$2:$H$1500,"")&amp;"",""))</f>
        <v/>
      </c>
      <c r="D3044" s="638" t="str">
        <f>IF($C3044="","",IFERROR(_xlfn.XLOOKUP($C3044,'1.PrepList'!$I$2:$I$1500,'1.PrepList'!$J$2:$J$1500,"")&amp;"",""))</f>
        <v/>
      </c>
      <c r="E3044" s="638" t="str">
        <f>IF($C3044="","",IFERROR(_xlfn.XLOOKUP($C3044,'1.PrepList'!$I$2:$I$1500,'1.PrepList'!$N$2:$N$1500,"")&amp;"",""))</f>
        <v/>
      </c>
      <c r="F3044" s="638" t="str">
        <f>IF($C3044="","",IFERROR(_xlfn.XLOOKUP($C3044,'1.PrepList'!$I$2:$I$1500,'1.PrepList'!$K$2:$K$1500,"")&amp;"",""))</f>
        <v/>
      </c>
      <c r="H3044" s="644" t="str">
        <f>IF($C3044="","",IFERROR(IF(_xlfn.XLOOKUP($C3044,tbl_StartedStatus[Bold ID],tbl_StartedStatus[Started])="Started","Yes",IF(_xlfn.XLOOKUP($C3044,tbl_StartedStatus[Bold ID],tbl_StartedStatus[Started])="No Show","No Show","")),""))</f>
        <v/>
      </c>
    </row>
    <row r="3045" spans="1:8" ht="15" customHeight="1" thickBot="1">
      <c r="A3045" s="38" t="str">
        <f>IF($C3045="","",IFERROR(_xlfn.XLOOKUP($C3045,'1.PrepList'!$I$2:$I$1500,'1.PrepList'!$G$2:$G$1500,"")&amp;"",""))</f>
        <v/>
      </c>
      <c r="B3045" s="638" t="str">
        <f>IF($C3045="","",IFERROR(_xlfn.XLOOKUP($C3045,'1.PrepList'!$I$2:$I$1500,'1.PrepList'!$H$2:$H$1500,"")&amp;"",""))</f>
        <v/>
      </c>
      <c r="D3045" s="638" t="str">
        <f>IF($C3045="","",IFERROR(_xlfn.XLOOKUP($C3045,'1.PrepList'!$I$2:$I$1500,'1.PrepList'!$J$2:$J$1500,"")&amp;"",""))</f>
        <v/>
      </c>
      <c r="E3045" s="638" t="str">
        <f>IF($C3045="","",IFERROR(_xlfn.XLOOKUP($C3045,'1.PrepList'!$I$2:$I$1500,'1.PrepList'!$N$2:$N$1500,"")&amp;"",""))</f>
        <v/>
      </c>
      <c r="F3045" s="638" t="str">
        <f>IF($C3045="","",IFERROR(_xlfn.XLOOKUP($C3045,'1.PrepList'!$I$2:$I$1500,'1.PrepList'!$K$2:$K$1500,"")&amp;"",""))</f>
        <v/>
      </c>
      <c r="H3045" s="644" t="str">
        <f>IF($C3045="","",IFERROR(IF(_xlfn.XLOOKUP($C3045,tbl_StartedStatus[Bold ID],tbl_StartedStatus[Started])="Started","Yes",IF(_xlfn.XLOOKUP($C3045,tbl_StartedStatus[Bold ID],tbl_StartedStatus[Started])="No Show","No Show","")),""))</f>
        <v/>
      </c>
    </row>
    <row r="3046" spans="1:8" ht="15" customHeight="1" thickBot="1">
      <c r="A3046" s="38" t="str">
        <f>IF($C3046="","",IFERROR(_xlfn.XLOOKUP($C3046,'1.PrepList'!$I$2:$I$1500,'1.PrepList'!$G$2:$G$1500,"")&amp;"",""))</f>
        <v/>
      </c>
      <c r="B3046" s="638" t="str">
        <f>IF($C3046="","",IFERROR(_xlfn.XLOOKUP($C3046,'1.PrepList'!$I$2:$I$1500,'1.PrepList'!$H$2:$H$1500,"")&amp;"",""))</f>
        <v/>
      </c>
      <c r="D3046" s="638" t="str">
        <f>IF($C3046="","",IFERROR(_xlfn.XLOOKUP($C3046,'1.PrepList'!$I$2:$I$1500,'1.PrepList'!$J$2:$J$1500,"")&amp;"",""))</f>
        <v/>
      </c>
      <c r="E3046" s="638" t="str">
        <f>IF($C3046="","",IFERROR(_xlfn.XLOOKUP($C3046,'1.PrepList'!$I$2:$I$1500,'1.PrepList'!$N$2:$N$1500,"")&amp;"",""))</f>
        <v/>
      </c>
      <c r="F3046" s="638" t="str">
        <f>IF($C3046="","",IFERROR(_xlfn.XLOOKUP($C3046,'1.PrepList'!$I$2:$I$1500,'1.PrepList'!$K$2:$K$1500,"")&amp;"",""))</f>
        <v/>
      </c>
      <c r="H3046" s="644" t="str">
        <f>IF($C3046="","",IFERROR(IF(_xlfn.XLOOKUP($C3046,tbl_StartedStatus[Bold ID],tbl_StartedStatus[Started])="Started","Yes",IF(_xlfn.XLOOKUP($C3046,tbl_StartedStatus[Bold ID],tbl_StartedStatus[Started])="No Show","No Show","")),""))</f>
        <v/>
      </c>
    </row>
    <row r="3047" spans="1:8" ht="15" customHeight="1" thickBot="1">
      <c r="A3047" s="38" t="str">
        <f>IF($C3047="","",IFERROR(_xlfn.XLOOKUP($C3047,'1.PrepList'!$I$2:$I$1500,'1.PrepList'!$G$2:$G$1500,"")&amp;"",""))</f>
        <v/>
      </c>
      <c r="B3047" s="638" t="str">
        <f>IF($C3047="","",IFERROR(_xlfn.XLOOKUP($C3047,'1.PrepList'!$I$2:$I$1500,'1.PrepList'!$H$2:$H$1500,"")&amp;"",""))</f>
        <v/>
      </c>
      <c r="D3047" s="638" t="str">
        <f>IF($C3047="","",IFERROR(_xlfn.XLOOKUP($C3047,'1.PrepList'!$I$2:$I$1500,'1.PrepList'!$J$2:$J$1500,"")&amp;"",""))</f>
        <v/>
      </c>
      <c r="E3047" s="638" t="str">
        <f>IF($C3047="","",IFERROR(_xlfn.XLOOKUP($C3047,'1.PrepList'!$I$2:$I$1500,'1.PrepList'!$N$2:$N$1500,"")&amp;"",""))</f>
        <v/>
      </c>
      <c r="F3047" s="638" t="str">
        <f>IF($C3047="","",IFERROR(_xlfn.XLOOKUP($C3047,'1.PrepList'!$I$2:$I$1500,'1.PrepList'!$K$2:$K$1500,"")&amp;"",""))</f>
        <v/>
      </c>
      <c r="H3047" s="644" t="str">
        <f>IF($C3047="","",IFERROR(IF(_xlfn.XLOOKUP($C3047,tbl_StartedStatus[Bold ID],tbl_StartedStatus[Started])="Started","Yes",IF(_xlfn.XLOOKUP($C3047,tbl_StartedStatus[Bold ID],tbl_StartedStatus[Started])="No Show","No Show","")),""))</f>
        <v/>
      </c>
    </row>
    <row r="3048" spans="1:8" ht="15" customHeight="1" thickBot="1">
      <c r="A3048" s="38" t="str">
        <f>IF($C3048="","",IFERROR(_xlfn.XLOOKUP($C3048,'1.PrepList'!$I$2:$I$1500,'1.PrepList'!$G$2:$G$1500,"")&amp;"",""))</f>
        <v/>
      </c>
      <c r="B3048" s="638" t="str">
        <f>IF($C3048="","",IFERROR(_xlfn.XLOOKUP($C3048,'1.PrepList'!$I$2:$I$1500,'1.PrepList'!$H$2:$H$1500,"")&amp;"",""))</f>
        <v/>
      </c>
      <c r="D3048" s="638" t="str">
        <f>IF($C3048="","",IFERROR(_xlfn.XLOOKUP($C3048,'1.PrepList'!$I$2:$I$1500,'1.PrepList'!$J$2:$J$1500,"")&amp;"",""))</f>
        <v/>
      </c>
      <c r="E3048" s="638" t="str">
        <f>IF($C3048="","",IFERROR(_xlfn.XLOOKUP($C3048,'1.PrepList'!$I$2:$I$1500,'1.PrepList'!$N$2:$N$1500,"")&amp;"",""))</f>
        <v/>
      </c>
      <c r="F3048" s="638" t="str">
        <f>IF($C3048="","",IFERROR(_xlfn.XLOOKUP($C3048,'1.PrepList'!$I$2:$I$1500,'1.PrepList'!$K$2:$K$1500,"")&amp;"",""))</f>
        <v/>
      </c>
      <c r="H3048" s="644" t="str">
        <f>IF($C3048="","",IFERROR(IF(_xlfn.XLOOKUP($C3048,tbl_StartedStatus[Bold ID],tbl_StartedStatus[Started])="Started","Yes",IF(_xlfn.XLOOKUP($C3048,tbl_StartedStatus[Bold ID],tbl_StartedStatus[Started])="No Show","No Show","")),""))</f>
        <v/>
      </c>
    </row>
    <row r="3049" spans="1:8" ht="15" customHeight="1" thickBot="1">
      <c r="A3049" s="38" t="str">
        <f>IF($C3049="","",IFERROR(_xlfn.XLOOKUP($C3049,'1.PrepList'!$I$2:$I$1500,'1.PrepList'!$G$2:$G$1500,"")&amp;"",""))</f>
        <v/>
      </c>
      <c r="B3049" s="638" t="str">
        <f>IF($C3049="","",IFERROR(_xlfn.XLOOKUP($C3049,'1.PrepList'!$I$2:$I$1500,'1.PrepList'!$H$2:$H$1500,"")&amp;"",""))</f>
        <v/>
      </c>
      <c r="D3049" s="638" t="str">
        <f>IF($C3049="","",IFERROR(_xlfn.XLOOKUP($C3049,'1.PrepList'!$I$2:$I$1500,'1.PrepList'!$J$2:$J$1500,"")&amp;"",""))</f>
        <v/>
      </c>
      <c r="E3049" s="638" t="str">
        <f>IF($C3049="","",IFERROR(_xlfn.XLOOKUP($C3049,'1.PrepList'!$I$2:$I$1500,'1.PrepList'!$N$2:$N$1500,"")&amp;"",""))</f>
        <v/>
      </c>
      <c r="F3049" s="638" t="str">
        <f>IF($C3049="","",IFERROR(_xlfn.XLOOKUP($C3049,'1.PrepList'!$I$2:$I$1500,'1.PrepList'!$K$2:$K$1500,"")&amp;"",""))</f>
        <v/>
      </c>
      <c r="H3049" s="644" t="str">
        <f>IF($C3049="","",IFERROR(IF(_xlfn.XLOOKUP($C3049,tbl_StartedStatus[Bold ID],tbl_StartedStatus[Started])="Started","Yes",IF(_xlfn.XLOOKUP($C3049,tbl_StartedStatus[Bold ID],tbl_StartedStatus[Started])="No Show","No Show","")),""))</f>
        <v/>
      </c>
    </row>
    <row r="3050" spans="1:8" ht="15" customHeight="1" thickBot="1">
      <c r="A3050" s="38" t="str">
        <f>IF($C3050="","",IFERROR(_xlfn.XLOOKUP($C3050,'1.PrepList'!$I$2:$I$1500,'1.PrepList'!$G$2:$G$1500,"")&amp;"",""))</f>
        <v/>
      </c>
      <c r="B3050" s="638" t="str">
        <f>IF($C3050="","",IFERROR(_xlfn.XLOOKUP($C3050,'1.PrepList'!$I$2:$I$1500,'1.PrepList'!$H$2:$H$1500,"")&amp;"",""))</f>
        <v/>
      </c>
      <c r="D3050" s="638" t="str">
        <f>IF($C3050="","",IFERROR(_xlfn.XLOOKUP($C3050,'1.PrepList'!$I$2:$I$1500,'1.PrepList'!$J$2:$J$1500,"")&amp;"",""))</f>
        <v/>
      </c>
      <c r="E3050" s="638" t="str">
        <f>IF($C3050="","",IFERROR(_xlfn.XLOOKUP($C3050,'1.PrepList'!$I$2:$I$1500,'1.PrepList'!$N$2:$N$1500,"")&amp;"",""))</f>
        <v/>
      </c>
      <c r="F3050" s="638" t="str">
        <f>IF($C3050="","",IFERROR(_xlfn.XLOOKUP($C3050,'1.PrepList'!$I$2:$I$1500,'1.PrepList'!$K$2:$K$1500,"")&amp;"",""))</f>
        <v/>
      </c>
      <c r="H3050" s="644" t="str">
        <f>IF($C3050="","",IFERROR(IF(_xlfn.XLOOKUP($C3050,tbl_StartedStatus[Bold ID],tbl_StartedStatus[Started])="Started","Yes",IF(_xlfn.XLOOKUP($C3050,tbl_StartedStatus[Bold ID],tbl_StartedStatus[Started])="No Show","No Show","")),""))</f>
        <v/>
      </c>
    </row>
    <row r="3051" spans="1:8" ht="15" customHeight="1" thickBot="1">
      <c r="A3051" s="38" t="str">
        <f>IF($C3051="","",IFERROR(_xlfn.XLOOKUP($C3051,'1.PrepList'!$I$2:$I$1500,'1.PrepList'!$G$2:$G$1500,"")&amp;"",""))</f>
        <v/>
      </c>
      <c r="B3051" s="638" t="str">
        <f>IF($C3051="","",IFERROR(_xlfn.XLOOKUP($C3051,'1.PrepList'!$I$2:$I$1500,'1.PrepList'!$H$2:$H$1500,"")&amp;"",""))</f>
        <v/>
      </c>
      <c r="D3051" s="638" t="str">
        <f>IF($C3051="","",IFERROR(_xlfn.XLOOKUP($C3051,'1.PrepList'!$I$2:$I$1500,'1.PrepList'!$J$2:$J$1500,"")&amp;"",""))</f>
        <v/>
      </c>
      <c r="E3051" s="638" t="str">
        <f>IF($C3051="","",IFERROR(_xlfn.XLOOKUP($C3051,'1.PrepList'!$I$2:$I$1500,'1.PrepList'!$N$2:$N$1500,"")&amp;"",""))</f>
        <v/>
      </c>
      <c r="F3051" s="638" t="str">
        <f>IF($C3051="","",IFERROR(_xlfn.XLOOKUP($C3051,'1.PrepList'!$I$2:$I$1500,'1.PrepList'!$K$2:$K$1500,"")&amp;"",""))</f>
        <v/>
      </c>
      <c r="H3051" s="644" t="str">
        <f>IF($C3051="","",IFERROR(IF(_xlfn.XLOOKUP($C3051,tbl_StartedStatus[Bold ID],tbl_StartedStatus[Started])="Started","Yes",IF(_xlfn.XLOOKUP($C3051,tbl_StartedStatus[Bold ID],tbl_StartedStatus[Started])="No Show","No Show","")),""))</f>
        <v/>
      </c>
    </row>
    <row r="3052" spans="1:8" ht="15" customHeight="1" thickBot="1">
      <c r="A3052" s="38" t="str">
        <f>IF($C3052="","",IFERROR(_xlfn.XLOOKUP($C3052,'1.PrepList'!$I$2:$I$1500,'1.PrepList'!$G$2:$G$1500,"")&amp;"",""))</f>
        <v/>
      </c>
      <c r="B3052" s="638" t="str">
        <f>IF($C3052="","",IFERROR(_xlfn.XLOOKUP($C3052,'1.PrepList'!$I$2:$I$1500,'1.PrepList'!$H$2:$H$1500,"")&amp;"",""))</f>
        <v/>
      </c>
      <c r="D3052" s="638" t="str">
        <f>IF($C3052="","",IFERROR(_xlfn.XLOOKUP($C3052,'1.PrepList'!$I$2:$I$1500,'1.PrepList'!$J$2:$J$1500,"")&amp;"",""))</f>
        <v/>
      </c>
      <c r="E3052" s="638" t="str">
        <f>IF($C3052="","",IFERROR(_xlfn.XLOOKUP($C3052,'1.PrepList'!$I$2:$I$1500,'1.PrepList'!$N$2:$N$1500,"")&amp;"",""))</f>
        <v/>
      </c>
      <c r="F3052" s="638" t="str">
        <f>IF($C3052="","",IFERROR(_xlfn.XLOOKUP($C3052,'1.PrepList'!$I$2:$I$1500,'1.PrepList'!$K$2:$K$1500,"")&amp;"",""))</f>
        <v/>
      </c>
      <c r="H3052" s="644" t="str">
        <f>IF($C3052="","",IFERROR(IF(_xlfn.XLOOKUP($C3052,tbl_StartedStatus[Bold ID],tbl_StartedStatus[Started])="Started","Yes",IF(_xlfn.XLOOKUP($C3052,tbl_StartedStatus[Bold ID],tbl_StartedStatus[Started])="No Show","No Show","")),""))</f>
        <v/>
      </c>
    </row>
    <row r="3053" spans="1:8" ht="15" customHeight="1" thickBot="1">
      <c r="A3053" s="38" t="str">
        <f>IF($C3053="","",IFERROR(_xlfn.XLOOKUP($C3053,'1.PrepList'!$I$2:$I$1500,'1.PrepList'!$G$2:$G$1500,"")&amp;"",""))</f>
        <v/>
      </c>
      <c r="B3053" s="638" t="str">
        <f>IF($C3053="","",IFERROR(_xlfn.XLOOKUP($C3053,'1.PrepList'!$I$2:$I$1500,'1.PrepList'!$H$2:$H$1500,"")&amp;"",""))</f>
        <v/>
      </c>
      <c r="D3053" s="638" t="str">
        <f>IF($C3053="","",IFERROR(_xlfn.XLOOKUP($C3053,'1.PrepList'!$I$2:$I$1500,'1.PrepList'!$J$2:$J$1500,"")&amp;"",""))</f>
        <v/>
      </c>
      <c r="E3053" s="638" t="str">
        <f>IF($C3053="","",IFERROR(_xlfn.XLOOKUP($C3053,'1.PrepList'!$I$2:$I$1500,'1.PrepList'!$N$2:$N$1500,"")&amp;"",""))</f>
        <v/>
      </c>
      <c r="F3053" s="638" t="str">
        <f>IF($C3053="","",IFERROR(_xlfn.XLOOKUP($C3053,'1.PrepList'!$I$2:$I$1500,'1.PrepList'!$K$2:$K$1500,"")&amp;"",""))</f>
        <v/>
      </c>
      <c r="H3053" s="644" t="str">
        <f>IF($C3053="","",IFERROR(IF(_xlfn.XLOOKUP($C3053,tbl_StartedStatus[Bold ID],tbl_StartedStatus[Started])="Started","Yes",IF(_xlfn.XLOOKUP($C3053,tbl_StartedStatus[Bold ID],tbl_StartedStatus[Started])="No Show","No Show","")),""))</f>
        <v/>
      </c>
    </row>
    <row r="3054" spans="1:8" ht="15" customHeight="1" thickBot="1">
      <c r="A3054" s="38" t="str">
        <f>IF($C3054="","",IFERROR(_xlfn.XLOOKUP($C3054,'1.PrepList'!$I$2:$I$1500,'1.PrepList'!$G$2:$G$1500,"")&amp;"",""))</f>
        <v/>
      </c>
      <c r="B3054" s="638" t="str">
        <f>IF($C3054="","",IFERROR(_xlfn.XLOOKUP($C3054,'1.PrepList'!$I$2:$I$1500,'1.PrepList'!$H$2:$H$1500,"")&amp;"",""))</f>
        <v/>
      </c>
      <c r="D3054" s="638" t="str">
        <f>IF($C3054="","",IFERROR(_xlfn.XLOOKUP($C3054,'1.PrepList'!$I$2:$I$1500,'1.PrepList'!$J$2:$J$1500,"")&amp;"",""))</f>
        <v/>
      </c>
      <c r="E3054" s="638" t="str">
        <f>IF($C3054="","",IFERROR(_xlfn.XLOOKUP($C3054,'1.PrepList'!$I$2:$I$1500,'1.PrepList'!$N$2:$N$1500,"")&amp;"",""))</f>
        <v/>
      </c>
      <c r="F3054" s="638" t="str">
        <f>IF($C3054="","",IFERROR(_xlfn.XLOOKUP($C3054,'1.PrepList'!$I$2:$I$1500,'1.PrepList'!$K$2:$K$1500,"")&amp;"",""))</f>
        <v/>
      </c>
      <c r="H3054" s="644" t="str">
        <f>IF($C3054="","",IFERROR(IF(_xlfn.XLOOKUP($C3054,tbl_StartedStatus[Bold ID],tbl_StartedStatus[Started])="Started","Yes",IF(_xlfn.XLOOKUP($C3054,tbl_StartedStatus[Bold ID],tbl_StartedStatus[Started])="No Show","No Show","")),""))</f>
        <v/>
      </c>
    </row>
    <row r="3055" spans="1:8" ht="15" customHeight="1" thickBot="1">
      <c r="A3055" s="38" t="str">
        <f>IF($C3055="","",IFERROR(_xlfn.XLOOKUP($C3055,'1.PrepList'!$I$2:$I$1500,'1.PrepList'!$G$2:$G$1500,"")&amp;"",""))</f>
        <v/>
      </c>
      <c r="B3055" s="638" t="str">
        <f>IF($C3055="","",IFERROR(_xlfn.XLOOKUP($C3055,'1.PrepList'!$I$2:$I$1500,'1.PrepList'!$H$2:$H$1500,"")&amp;"",""))</f>
        <v/>
      </c>
      <c r="D3055" s="638" t="str">
        <f>IF($C3055="","",IFERROR(_xlfn.XLOOKUP($C3055,'1.PrepList'!$I$2:$I$1500,'1.PrepList'!$J$2:$J$1500,"")&amp;"",""))</f>
        <v/>
      </c>
      <c r="E3055" s="638" t="str">
        <f>IF($C3055="","",IFERROR(_xlfn.XLOOKUP($C3055,'1.PrepList'!$I$2:$I$1500,'1.PrepList'!$N$2:$N$1500,"")&amp;"",""))</f>
        <v/>
      </c>
      <c r="F3055" s="638" t="str">
        <f>IF($C3055="","",IFERROR(_xlfn.XLOOKUP($C3055,'1.PrepList'!$I$2:$I$1500,'1.PrepList'!$K$2:$K$1500,"")&amp;"",""))</f>
        <v/>
      </c>
      <c r="H3055" s="644" t="str">
        <f>IF($C3055="","",IFERROR(IF(_xlfn.XLOOKUP($C3055,tbl_StartedStatus[Bold ID],tbl_StartedStatus[Started])="Started","Yes",IF(_xlfn.XLOOKUP($C3055,tbl_StartedStatus[Bold ID],tbl_StartedStatus[Started])="No Show","No Show","")),""))</f>
        <v/>
      </c>
    </row>
    <row r="3056" spans="1:8" ht="15" customHeight="1" thickBot="1">
      <c r="A3056" s="38" t="str">
        <f>IF($C3056="","",IFERROR(_xlfn.XLOOKUP($C3056,'1.PrepList'!$I$2:$I$1500,'1.PrepList'!$G$2:$G$1500,"")&amp;"",""))</f>
        <v/>
      </c>
      <c r="B3056" s="638" t="str">
        <f>IF($C3056="","",IFERROR(_xlfn.XLOOKUP($C3056,'1.PrepList'!$I$2:$I$1500,'1.PrepList'!$H$2:$H$1500,"")&amp;"",""))</f>
        <v/>
      </c>
      <c r="D3056" s="638" t="str">
        <f>IF($C3056="","",IFERROR(_xlfn.XLOOKUP($C3056,'1.PrepList'!$I$2:$I$1500,'1.PrepList'!$J$2:$J$1500,"")&amp;"",""))</f>
        <v/>
      </c>
      <c r="E3056" s="638" t="str">
        <f>IF($C3056="","",IFERROR(_xlfn.XLOOKUP($C3056,'1.PrepList'!$I$2:$I$1500,'1.PrepList'!$N$2:$N$1500,"")&amp;"",""))</f>
        <v/>
      </c>
      <c r="F3056" s="638" t="str">
        <f>IF($C3056="","",IFERROR(_xlfn.XLOOKUP($C3056,'1.PrepList'!$I$2:$I$1500,'1.PrepList'!$K$2:$K$1500,"")&amp;"",""))</f>
        <v/>
      </c>
      <c r="H3056" s="644" t="str">
        <f>IF($C3056="","",IFERROR(IF(_xlfn.XLOOKUP($C3056,tbl_StartedStatus[Bold ID],tbl_StartedStatus[Started])="Started","Yes",IF(_xlfn.XLOOKUP($C3056,tbl_StartedStatus[Bold ID],tbl_StartedStatus[Started])="No Show","No Show","")),""))</f>
        <v/>
      </c>
    </row>
    <row r="3057" spans="1:8" ht="15" customHeight="1" thickBot="1">
      <c r="A3057" s="38" t="str">
        <f>IF($C3057="","",IFERROR(_xlfn.XLOOKUP($C3057,'1.PrepList'!$I$2:$I$1500,'1.PrepList'!$G$2:$G$1500,"")&amp;"",""))</f>
        <v/>
      </c>
      <c r="B3057" s="638" t="str">
        <f>IF($C3057="","",IFERROR(_xlfn.XLOOKUP($C3057,'1.PrepList'!$I$2:$I$1500,'1.PrepList'!$H$2:$H$1500,"")&amp;"",""))</f>
        <v/>
      </c>
      <c r="D3057" s="638" t="str">
        <f>IF($C3057="","",IFERROR(_xlfn.XLOOKUP($C3057,'1.PrepList'!$I$2:$I$1500,'1.PrepList'!$J$2:$J$1500,"")&amp;"",""))</f>
        <v/>
      </c>
      <c r="E3057" s="638" t="str">
        <f>IF($C3057="","",IFERROR(_xlfn.XLOOKUP($C3057,'1.PrepList'!$I$2:$I$1500,'1.PrepList'!$N$2:$N$1500,"")&amp;"",""))</f>
        <v/>
      </c>
      <c r="F3057" s="638" t="str">
        <f>IF($C3057="","",IFERROR(_xlfn.XLOOKUP($C3057,'1.PrepList'!$I$2:$I$1500,'1.PrepList'!$K$2:$K$1500,"")&amp;"",""))</f>
        <v/>
      </c>
      <c r="H3057" s="644" t="str">
        <f>IF($C3057="","",IFERROR(IF(_xlfn.XLOOKUP($C3057,tbl_StartedStatus[Bold ID],tbl_StartedStatus[Started])="Started","Yes",IF(_xlfn.XLOOKUP($C3057,tbl_StartedStatus[Bold ID],tbl_StartedStatus[Started])="No Show","No Show","")),""))</f>
        <v/>
      </c>
    </row>
    <row r="3058" spans="1:8" ht="15" customHeight="1" thickBot="1">
      <c r="A3058" s="38" t="str">
        <f>IF($C3058="","",IFERROR(_xlfn.XLOOKUP($C3058,'1.PrepList'!$I$2:$I$1500,'1.PrepList'!$G$2:$G$1500,"")&amp;"",""))</f>
        <v/>
      </c>
      <c r="B3058" s="638" t="str">
        <f>IF($C3058="","",IFERROR(_xlfn.XLOOKUP($C3058,'1.PrepList'!$I$2:$I$1500,'1.PrepList'!$H$2:$H$1500,"")&amp;"",""))</f>
        <v/>
      </c>
      <c r="D3058" s="638" t="str">
        <f>IF($C3058="","",IFERROR(_xlfn.XLOOKUP($C3058,'1.PrepList'!$I$2:$I$1500,'1.PrepList'!$J$2:$J$1500,"")&amp;"",""))</f>
        <v/>
      </c>
      <c r="E3058" s="638" t="str">
        <f>IF($C3058="","",IFERROR(_xlfn.XLOOKUP($C3058,'1.PrepList'!$I$2:$I$1500,'1.PrepList'!$N$2:$N$1500,"")&amp;"",""))</f>
        <v/>
      </c>
      <c r="F3058" s="638" t="str">
        <f>IF($C3058="","",IFERROR(_xlfn.XLOOKUP($C3058,'1.PrepList'!$I$2:$I$1500,'1.PrepList'!$K$2:$K$1500,"")&amp;"",""))</f>
        <v/>
      </c>
      <c r="H3058" s="644" t="str">
        <f>IF($C3058="","",IFERROR(IF(_xlfn.XLOOKUP($C3058,tbl_StartedStatus[Bold ID],tbl_StartedStatus[Started])="Started","Yes",IF(_xlfn.XLOOKUP($C3058,tbl_StartedStatus[Bold ID],tbl_StartedStatus[Started])="No Show","No Show","")),""))</f>
        <v/>
      </c>
    </row>
    <row r="3059" spans="1:8" ht="15" customHeight="1" thickBot="1">
      <c r="A3059" s="38" t="str">
        <f>IF($C3059="","",IFERROR(_xlfn.XLOOKUP($C3059,'1.PrepList'!$I$2:$I$1500,'1.PrepList'!$G$2:$G$1500,"")&amp;"",""))</f>
        <v/>
      </c>
      <c r="B3059" s="638" t="str">
        <f>IF($C3059="","",IFERROR(_xlfn.XLOOKUP($C3059,'1.PrepList'!$I$2:$I$1500,'1.PrepList'!$H$2:$H$1500,"")&amp;"",""))</f>
        <v/>
      </c>
      <c r="D3059" s="638" t="str">
        <f>IF($C3059="","",IFERROR(_xlfn.XLOOKUP($C3059,'1.PrepList'!$I$2:$I$1500,'1.PrepList'!$J$2:$J$1500,"")&amp;"",""))</f>
        <v/>
      </c>
      <c r="E3059" s="638" t="str">
        <f>IF($C3059="","",IFERROR(_xlfn.XLOOKUP($C3059,'1.PrepList'!$I$2:$I$1500,'1.PrepList'!$N$2:$N$1500,"")&amp;"",""))</f>
        <v/>
      </c>
      <c r="F3059" s="638" t="str">
        <f>IF($C3059="","",IFERROR(_xlfn.XLOOKUP($C3059,'1.PrepList'!$I$2:$I$1500,'1.PrepList'!$K$2:$K$1500,"")&amp;"",""))</f>
        <v/>
      </c>
      <c r="H3059" s="644" t="str">
        <f>IF($C3059="","",IFERROR(IF(_xlfn.XLOOKUP($C3059,tbl_StartedStatus[Bold ID],tbl_StartedStatus[Started])="Started","Yes",IF(_xlfn.XLOOKUP($C3059,tbl_StartedStatus[Bold ID],tbl_StartedStatus[Started])="No Show","No Show","")),""))</f>
        <v/>
      </c>
    </row>
    <row r="3060" spans="1:8" ht="15" customHeight="1" thickBot="1">
      <c r="A3060" s="38" t="str">
        <f>IF($C3060="","",IFERROR(_xlfn.XLOOKUP($C3060,'1.PrepList'!$I$2:$I$1500,'1.PrepList'!$G$2:$G$1500,"")&amp;"",""))</f>
        <v/>
      </c>
      <c r="B3060" s="638" t="str">
        <f>IF($C3060="","",IFERROR(_xlfn.XLOOKUP($C3060,'1.PrepList'!$I$2:$I$1500,'1.PrepList'!$H$2:$H$1500,"")&amp;"",""))</f>
        <v/>
      </c>
      <c r="D3060" s="638" t="str">
        <f>IF($C3060="","",IFERROR(_xlfn.XLOOKUP($C3060,'1.PrepList'!$I$2:$I$1500,'1.PrepList'!$J$2:$J$1500,"")&amp;"",""))</f>
        <v/>
      </c>
      <c r="E3060" s="638" t="str">
        <f>IF($C3060="","",IFERROR(_xlfn.XLOOKUP($C3060,'1.PrepList'!$I$2:$I$1500,'1.PrepList'!$N$2:$N$1500,"")&amp;"",""))</f>
        <v/>
      </c>
      <c r="F3060" s="638" t="str">
        <f>IF($C3060="","",IFERROR(_xlfn.XLOOKUP($C3060,'1.PrepList'!$I$2:$I$1500,'1.PrepList'!$K$2:$K$1500,"")&amp;"",""))</f>
        <v/>
      </c>
      <c r="H3060" s="644" t="str">
        <f>IF($C3060="","",IFERROR(IF(_xlfn.XLOOKUP($C3060,tbl_StartedStatus[Bold ID],tbl_StartedStatus[Started])="Started","Yes",IF(_xlfn.XLOOKUP($C3060,tbl_StartedStatus[Bold ID],tbl_StartedStatus[Started])="No Show","No Show","")),""))</f>
        <v/>
      </c>
    </row>
    <row r="3061" spans="1:8" ht="15" customHeight="1" thickBot="1">
      <c r="A3061" s="38" t="str">
        <f>IF($C3061="","",IFERROR(_xlfn.XLOOKUP($C3061,'1.PrepList'!$I$2:$I$1500,'1.PrepList'!$G$2:$G$1500,"")&amp;"",""))</f>
        <v/>
      </c>
      <c r="B3061" s="638" t="str">
        <f>IF($C3061="","",IFERROR(_xlfn.XLOOKUP($C3061,'1.PrepList'!$I$2:$I$1500,'1.PrepList'!$H$2:$H$1500,"")&amp;"",""))</f>
        <v/>
      </c>
      <c r="D3061" s="638" t="str">
        <f>IF($C3061="","",IFERROR(_xlfn.XLOOKUP($C3061,'1.PrepList'!$I$2:$I$1500,'1.PrepList'!$J$2:$J$1500,"")&amp;"",""))</f>
        <v/>
      </c>
      <c r="E3061" s="638" t="str">
        <f>IF($C3061="","",IFERROR(_xlfn.XLOOKUP($C3061,'1.PrepList'!$I$2:$I$1500,'1.PrepList'!$N$2:$N$1500,"")&amp;"",""))</f>
        <v/>
      </c>
      <c r="F3061" s="638" t="str">
        <f>IF($C3061="","",IFERROR(_xlfn.XLOOKUP($C3061,'1.PrepList'!$I$2:$I$1500,'1.PrepList'!$K$2:$K$1500,"")&amp;"",""))</f>
        <v/>
      </c>
      <c r="H3061" s="644" t="str">
        <f>IF($C3061="","",IFERROR(IF(_xlfn.XLOOKUP($C3061,tbl_StartedStatus[Bold ID],tbl_StartedStatus[Started])="Started","Yes",IF(_xlfn.XLOOKUP($C3061,tbl_StartedStatus[Bold ID],tbl_StartedStatus[Started])="No Show","No Show","")),""))</f>
        <v/>
      </c>
    </row>
    <row r="3062" spans="1:8" ht="15" customHeight="1" thickBot="1">
      <c r="A3062" s="38" t="str">
        <f>IF($C3062="","",IFERROR(_xlfn.XLOOKUP($C3062,'1.PrepList'!$I$2:$I$1500,'1.PrepList'!$G$2:$G$1500,"")&amp;"",""))</f>
        <v/>
      </c>
      <c r="B3062" s="638" t="str">
        <f>IF($C3062="","",IFERROR(_xlfn.XLOOKUP($C3062,'1.PrepList'!$I$2:$I$1500,'1.PrepList'!$H$2:$H$1500,"")&amp;"",""))</f>
        <v/>
      </c>
      <c r="D3062" s="638" t="str">
        <f>IF($C3062="","",IFERROR(_xlfn.XLOOKUP($C3062,'1.PrepList'!$I$2:$I$1500,'1.PrepList'!$J$2:$J$1500,"")&amp;"",""))</f>
        <v/>
      </c>
      <c r="E3062" s="638" t="str">
        <f>IF($C3062="","",IFERROR(_xlfn.XLOOKUP($C3062,'1.PrepList'!$I$2:$I$1500,'1.PrepList'!$N$2:$N$1500,"")&amp;"",""))</f>
        <v/>
      </c>
      <c r="F3062" s="638" t="str">
        <f>IF($C3062="","",IFERROR(_xlfn.XLOOKUP($C3062,'1.PrepList'!$I$2:$I$1500,'1.PrepList'!$K$2:$K$1500,"")&amp;"",""))</f>
        <v/>
      </c>
      <c r="H3062" s="644" t="str">
        <f>IF($C3062="","",IFERROR(IF(_xlfn.XLOOKUP($C3062,tbl_StartedStatus[Bold ID],tbl_StartedStatus[Started])="Started","Yes",IF(_xlfn.XLOOKUP($C3062,tbl_StartedStatus[Bold ID],tbl_StartedStatus[Started])="No Show","No Show","")),""))</f>
        <v/>
      </c>
    </row>
    <row r="3063" spans="1:8" ht="15" customHeight="1" thickBot="1">
      <c r="A3063" s="38" t="str">
        <f>IF($C3063="","",IFERROR(_xlfn.XLOOKUP($C3063,'1.PrepList'!$I$2:$I$1500,'1.PrepList'!$G$2:$G$1500,"")&amp;"",""))</f>
        <v/>
      </c>
      <c r="B3063" s="638" t="str">
        <f>IF($C3063="","",IFERROR(_xlfn.XLOOKUP($C3063,'1.PrepList'!$I$2:$I$1500,'1.PrepList'!$H$2:$H$1500,"")&amp;"",""))</f>
        <v/>
      </c>
      <c r="D3063" s="638" t="str">
        <f>IF($C3063="","",IFERROR(_xlfn.XLOOKUP($C3063,'1.PrepList'!$I$2:$I$1500,'1.PrepList'!$J$2:$J$1500,"")&amp;"",""))</f>
        <v/>
      </c>
      <c r="E3063" s="638" t="str">
        <f>IF($C3063="","",IFERROR(_xlfn.XLOOKUP($C3063,'1.PrepList'!$I$2:$I$1500,'1.PrepList'!$N$2:$N$1500,"")&amp;"",""))</f>
        <v/>
      </c>
      <c r="F3063" s="638" t="str">
        <f>IF($C3063="","",IFERROR(_xlfn.XLOOKUP($C3063,'1.PrepList'!$I$2:$I$1500,'1.PrepList'!$K$2:$K$1500,"")&amp;"",""))</f>
        <v/>
      </c>
      <c r="H3063" s="644" t="str">
        <f>IF($C3063="","",IFERROR(IF(_xlfn.XLOOKUP($C3063,tbl_StartedStatus[Bold ID],tbl_StartedStatus[Started])="Started","Yes",IF(_xlfn.XLOOKUP($C3063,tbl_StartedStatus[Bold ID],tbl_StartedStatus[Started])="No Show","No Show","")),""))</f>
        <v/>
      </c>
    </row>
    <row r="3064" spans="1:8" ht="15" customHeight="1" thickBot="1">
      <c r="A3064" s="38" t="str">
        <f>IF($C3064="","",IFERROR(_xlfn.XLOOKUP($C3064,'1.PrepList'!$I$2:$I$1500,'1.PrepList'!$G$2:$G$1500,"")&amp;"",""))</f>
        <v/>
      </c>
      <c r="B3064" s="638" t="str">
        <f>IF($C3064="","",IFERROR(_xlfn.XLOOKUP($C3064,'1.PrepList'!$I$2:$I$1500,'1.PrepList'!$H$2:$H$1500,"")&amp;"",""))</f>
        <v/>
      </c>
      <c r="D3064" s="638" t="str">
        <f>IF($C3064="","",IFERROR(_xlfn.XLOOKUP($C3064,'1.PrepList'!$I$2:$I$1500,'1.PrepList'!$J$2:$J$1500,"")&amp;"",""))</f>
        <v/>
      </c>
      <c r="E3064" s="638" t="str">
        <f>IF($C3064="","",IFERROR(_xlfn.XLOOKUP($C3064,'1.PrepList'!$I$2:$I$1500,'1.PrepList'!$N$2:$N$1500,"")&amp;"",""))</f>
        <v/>
      </c>
      <c r="F3064" s="638" t="str">
        <f>IF($C3064="","",IFERROR(_xlfn.XLOOKUP($C3064,'1.PrepList'!$I$2:$I$1500,'1.PrepList'!$K$2:$K$1500,"")&amp;"",""))</f>
        <v/>
      </c>
      <c r="H3064" s="644" t="str">
        <f>IF($C3064="","",IFERROR(IF(_xlfn.XLOOKUP($C3064,tbl_StartedStatus[Bold ID],tbl_StartedStatus[Started])="Started","Yes",IF(_xlfn.XLOOKUP($C3064,tbl_StartedStatus[Bold ID],tbl_StartedStatus[Started])="No Show","No Show","")),""))</f>
        <v/>
      </c>
    </row>
    <row r="3065" spans="1:8" ht="15" customHeight="1" thickBot="1">
      <c r="A3065" s="38" t="str">
        <f>IF($C3065="","",IFERROR(_xlfn.XLOOKUP($C3065,'1.PrepList'!$I$2:$I$1500,'1.PrepList'!$G$2:$G$1500,"")&amp;"",""))</f>
        <v/>
      </c>
      <c r="B3065" s="638" t="str">
        <f>IF($C3065="","",IFERROR(_xlfn.XLOOKUP($C3065,'1.PrepList'!$I$2:$I$1500,'1.PrepList'!$H$2:$H$1500,"")&amp;"",""))</f>
        <v/>
      </c>
      <c r="D3065" s="638" t="str">
        <f>IF($C3065="","",IFERROR(_xlfn.XLOOKUP($C3065,'1.PrepList'!$I$2:$I$1500,'1.PrepList'!$J$2:$J$1500,"")&amp;"",""))</f>
        <v/>
      </c>
      <c r="E3065" s="638" t="str">
        <f>IF($C3065="","",IFERROR(_xlfn.XLOOKUP($C3065,'1.PrepList'!$I$2:$I$1500,'1.PrepList'!$N$2:$N$1500,"")&amp;"",""))</f>
        <v/>
      </c>
      <c r="F3065" s="638" t="str">
        <f>IF($C3065="","",IFERROR(_xlfn.XLOOKUP($C3065,'1.PrepList'!$I$2:$I$1500,'1.PrepList'!$K$2:$K$1500,"")&amp;"",""))</f>
        <v/>
      </c>
      <c r="H3065" s="644" t="str">
        <f>IF($C3065="","",IFERROR(IF(_xlfn.XLOOKUP($C3065,tbl_StartedStatus[Bold ID],tbl_StartedStatus[Started])="Started","Yes",IF(_xlfn.XLOOKUP($C3065,tbl_StartedStatus[Bold ID],tbl_StartedStatus[Started])="No Show","No Show","")),""))</f>
        <v/>
      </c>
    </row>
    <row r="3066" spans="1:8" ht="15" customHeight="1" thickBot="1">
      <c r="A3066" s="38" t="str">
        <f>IF($C3066="","",IFERROR(_xlfn.XLOOKUP($C3066,'1.PrepList'!$I$2:$I$1500,'1.PrepList'!$G$2:$G$1500,"")&amp;"",""))</f>
        <v/>
      </c>
      <c r="B3066" s="638" t="str">
        <f>IF($C3066="","",IFERROR(_xlfn.XLOOKUP($C3066,'1.PrepList'!$I$2:$I$1500,'1.PrepList'!$H$2:$H$1500,"")&amp;"",""))</f>
        <v/>
      </c>
      <c r="D3066" s="638" t="str">
        <f>IF($C3066="","",IFERROR(_xlfn.XLOOKUP($C3066,'1.PrepList'!$I$2:$I$1500,'1.PrepList'!$J$2:$J$1500,"")&amp;"",""))</f>
        <v/>
      </c>
      <c r="E3066" s="638" t="str">
        <f>IF($C3066="","",IFERROR(_xlfn.XLOOKUP($C3066,'1.PrepList'!$I$2:$I$1500,'1.PrepList'!$N$2:$N$1500,"")&amp;"",""))</f>
        <v/>
      </c>
      <c r="F3066" s="638" t="str">
        <f>IF($C3066="","",IFERROR(_xlfn.XLOOKUP($C3066,'1.PrepList'!$I$2:$I$1500,'1.PrepList'!$K$2:$K$1500,"")&amp;"",""))</f>
        <v/>
      </c>
      <c r="H3066" s="644" t="str">
        <f>IF($C3066="","",IFERROR(IF(_xlfn.XLOOKUP($C3066,tbl_StartedStatus[Bold ID],tbl_StartedStatus[Started])="Started","Yes",IF(_xlfn.XLOOKUP($C3066,tbl_StartedStatus[Bold ID],tbl_StartedStatus[Started])="No Show","No Show","")),""))</f>
        <v/>
      </c>
    </row>
    <row r="3067" spans="1:8" ht="15" customHeight="1" thickBot="1">
      <c r="A3067" s="38" t="str">
        <f>IF($C3067="","",IFERROR(_xlfn.XLOOKUP($C3067,'1.PrepList'!$I$2:$I$1500,'1.PrepList'!$G$2:$G$1500,"")&amp;"",""))</f>
        <v/>
      </c>
      <c r="B3067" s="638" t="str">
        <f>IF($C3067="","",IFERROR(_xlfn.XLOOKUP($C3067,'1.PrepList'!$I$2:$I$1500,'1.PrepList'!$H$2:$H$1500,"")&amp;"",""))</f>
        <v/>
      </c>
      <c r="D3067" s="638" t="str">
        <f>IF($C3067="","",IFERROR(_xlfn.XLOOKUP($C3067,'1.PrepList'!$I$2:$I$1500,'1.PrepList'!$J$2:$J$1500,"")&amp;"",""))</f>
        <v/>
      </c>
      <c r="E3067" s="638" t="str">
        <f>IF($C3067="","",IFERROR(_xlfn.XLOOKUP($C3067,'1.PrepList'!$I$2:$I$1500,'1.PrepList'!$N$2:$N$1500,"")&amp;"",""))</f>
        <v/>
      </c>
      <c r="F3067" s="638" t="str">
        <f>IF($C3067="","",IFERROR(_xlfn.XLOOKUP($C3067,'1.PrepList'!$I$2:$I$1500,'1.PrepList'!$K$2:$K$1500,"")&amp;"",""))</f>
        <v/>
      </c>
      <c r="H3067" s="644" t="str">
        <f>IF($C3067="","",IFERROR(IF(_xlfn.XLOOKUP($C3067,tbl_StartedStatus[Bold ID],tbl_StartedStatus[Started])="Started","Yes",IF(_xlfn.XLOOKUP($C3067,tbl_StartedStatus[Bold ID],tbl_StartedStatus[Started])="No Show","No Show","")),""))</f>
        <v/>
      </c>
    </row>
    <row r="3068" spans="1:8" ht="15" customHeight="1" thickBot="1">
      <c r="A3068" s="38" t="str">
        <f>IF($C3068="","",IFERROR(_xlfn.XLOOKUP($C3068,'1.PrepList'!$I$2:$I$1500,'1.PrepList'!$G$2:$G$1500,"")&amp;"",""))</f>
        <v/>
      </c>
      <c r="B3068" s="638" t="str">
        <f>IF($C3068="","",IFERROR(_xlfn.XLOOKUP($C3068,'1.PrepList'!$I$2:$I$1500,'1.PrepList'!$H$2:$H$1500,"")&amp;"",""))</f>
        <v/>
      </c>
      <c r="D3068" s="638" t="str">
        <f>IF($C3068="","",IFERROR(_xlfn.XLOOKUP($C3068,'1.PrepList'!$I$2:$I$1500,'1.PrepList'!$J$2:$J$1500,"")&amp;"",""))</f>
        <v/>
      </c>
      <c r="E3068" s="638" t="str">
        <f>IF($C3068="","",IFERROR(_xlfn.XLOOKUP($C3068,'1.PrepList'!$I$2:$I$1500,'1.PrepList'!$N$2:$N$1500,"")&amp;"",""))</f>
        <v/>
      </c>
      <c r="F3068" s="638" t="str">
        <f>IF($C3068="","",IFERROR(_xlfn.XLOOKUP($C3068,'1.PrepList'!$I$2:$I$1500,'1.PrepList'!$K$2:$K$1500,"")&amp;"",""))</f>
        <v/>
      </c>
      <c r="H3068" s="644" t="str">
        <f>IF($C3068="","",IFERROR(IF(_xlfn.XLOOKUP($C3068,tbl_StartedStatus[Bold ID],tbl_StartedStatus[Started])="Started","Yes",IF(_xlfn.XLOOKUP($C3068,tbl_StartedStatus[Bold ID],tbl_StartedStatus[Started])="No Show","No Show","")),""))</f>
        <v/>
      </c>
    </row>
    <row r="3069" spans="1:8" ht="15" customHeight="1" thickBot="1">
      <c r="A3069" s="38" t="str">
        <f>IF($C3069="","",IFERROR(_xlfn.XLOOKUP($C3069,'1.PrepList'!$I$2:$I$1500,'1.PrepList'!$G$2:$G$1500,"")&amp;"",""))</f>
        <v/>
      </c>
      <c r="B3069" s="638" t="str">
        <f>IF($C3069="","",IFERROR(_xlfn.XLOOKUP($C3069,'1.PrepList'!$I$2:$I$1500,'1.PrepList'!$H$2:$H$1500,"")&amp;"",""))</f>
        <v/>
      </c>
      <c r="D3069" s="638" t="str">
        <f>IF($C3069="","",IFERROR(_xlfn.XLOOKUP($C3069,'1.PrepList'!$I$2:$I$1500,'1.PrepList'!$J$2:$J$1500,"")&amp;"",""))</f>
        <v/>
      </c>
      <c r="E3069" s="638" t="str">
        <f>IF($C3069="","",IFERROR(_xlfn.XLOOKUP($C3069,'1.PrepList'!$I$2:$I$1500,'1.PrepList'!$N$2:$N$1500,"")&amp;"",""))</f>
        <v/>
      </c>
      <c r="F3069" s="638" t="str">
        <f>IF($C3069="","",IFERROR(_xlfn.XLOOKUP($C3069,'1.PrepList'!$I$2:$I$1500,'1.PrepList'!$K$2:$K$1500,"")&amp;"",""))</f>
        <v/>
      </c>
      <c r="H3069" s="644" t="str">
        <f>IF($C3069="","",IFERROR(IF(_xlfn.XLOOKUP($C3069,tbl_StartedStatus[Bold ID],tbl_StartedStatus[Started])="Started","Yes",IF(_xlfn.XLOOKUP($C3069,tbl_StartedStatus[Bold ID],tbl_StartedStatus[Started])="No Show","No Show","")),""))</f>
        <v/>
      </c>
    </row>
    <row r="3070" spans="1:8" ht="15" customHeight="1" thickBot="1">
      <c r="A3070" s="38" t="str">
        <f>IF($C3070="","",IFERROR(_xlfn.XLOOKUP($C3070,'1.PrepList'!$I$2:$I$1500,'1.PrepList'!$G$2:$G$1500,"")&amp;"",""))</f>
        <v/>
      </c>
      <c r="B3070" s="638" t="str">
        <f>IF($C3070="","",IFERROR(_xlfn.XLOOKUP($C3070,'1.PrepList'!$I$2:$I$1500,'1.PrepList'!$H$2:$H$1500,"")&amp;"",""))</f>
        <v/>
      </c>
      <c r="D3070" s="638" t="str">
        <f>IF($C3070="","",IFERROR(_xlfn.XLOOKUP($C3070,'1.PrepList'!$I$2:$I$1500,'1.PrepList'!$J$2:$J$1500,"")&amp;"",""))</f>
        <v/>
      </c>
      <c r="E3070" s="638" t="str">
        <f>IF($C3070="","",IFERROR(_xlfn.XLOOKUP($C3070,'1.PrepList'!$I$2:$I$1500,'1.PrepList'!$N$2:$N$1500,"")&amp;"",""))</f>
        <v/>
      </c>
      <c r="F3070" s="638" t="str">
        <f>IF($C3070="","",IFERROR(_xlfn.XLOOKUP($C3070,'1.PrepList'!$I$2:$I$1500,'1.PrepList'!$K$2:$K$1500,"")&amp;"",""))</f>
        <v/>
      </c>
      <c r="H3070" s="644" t="str">
        <f>IF($C3070="","",IFERROR(IF(_xlfn.XLOOKUP($C3070,tbl_StartedStatus[Bold ID],tbl_StartedStatus[Started])="Started","Yes",IF(_xlfn.XLOOKUP($C3070,tbl_StartedStatus[Bold ID],tbl_StartedStatus[Started])="No Show","No Show","")),""))</f>
        <v/>
      </c>
    </row>
    <row r="3071" spans="1:8" ht="15" customHeight="1" thickBot="1">
      <c r="A3071" s="38" t="str">
        <f>IF($C3071="","",IFERROR(_xlfn.XLOOKUP($C3071,'1.PrepList'!$I$2:$I$1500,'1.PrepList'!$G$2:$G$1500,"")&amp;"",""))</f>
        <v/>
      </c>
      <c r="B3071" s="638" t="str">
        <f>IF($C3071="","",IFERROR(_xlfn.XLOOKUP($C3071,'1.PrepList'!$I$2:$I$1500,'1.PrepList'!$H$2:$H$1500,"")&amp;"",""))</f>
        <v/>
      </c>
      <c r="D3071" s="638" t="str">
        <f>IF($C3071="","",IFERROR(_xlfn.XLOOKUP($C3071,'1.PrepList'!$I$2:$I$1500,'1.PrepList'!$J$2:$J$1500,"")&amp;"",""))</f>
        <v/>
      </c>
      <c r="E3071" s="638" t="str">
        <f>IF($C3071="","",IFERROR(_xlfn.XLOOKUP($C3071,'1.PrepList'!$I$2:$I$1500,'1.PrepList'!$N$2:$N$1500,"")&amp;"",""))</f>
        <v/>
      </c>
      <c r="F3071" s="638" t="str">
        <f>IF($C3071="","",IFERROR(_xlfn.XLOOKUP($C3071,'1.PrepList'!$I$2:$I$1500,'1.PrepList'!$K$2:$K$1500,"")&amp;"",""))</f>
        <v/>
      </c>
      <c r="H3071" s="644" t="str">
        <f>IF($C3071="","",IFERROR(IF(_xlfn.XLOOKUP($C3071,tbl_StartedStatus[Bold ID],tbl_StartedStatus[Started])="Started","Yes",IF(_xlfn.XLOOKUP($C3071,tbl_StartedStatus[Bold ID],tbl_StartedStatus[Started])="No Show","No Show","")),""))</f>
        <v/>
      </c>
    </row>
    <row r="3072" spans="1:8" ht="15" customHeight="1" thickBot="1">
      <c r="A3072" s="38" t="str">
        <f>IF($C3072="","",IFERROR(_xlfn.XLOOKUP($C3072,'1.PrepList'!$I$2:$I$1500,'1.PrepList'!$G$2:$G$1500,"")&amp;"",""))</f>
        <v/>
      </c>
      <c r="B3072" s="638" t="str">
        <f>IF($C3072="","",IFERROR(_xlfn.XLOOKUP($C3072,'1.PrepList'!$I$2:$I$1500,'1.PrepList'!$H$2:$H$1500,"")&amp;"",""))</f>
        <v/>
      </c>
      <c r="D3072" s="638" t="str">
        <f>IF($C3072="","",IFERROR(_xlfn.XLOOKUP($C3072,'1.PrepList'!$I$2:$I$1500,'1.PrepList'!$J$2:$J$1500,"")&amp;"",""))</f>
        <v/>
      </c>
      <c r="E3072" s="638" t="str">
        <f>IF($C3072="","",IFERROR(_xlfn.XLOOKUP($C3072,'1.PrepList'!$I$2:$I$1500,'1.PrepList'!$N$2:$N$1500,"")&amp;"",""))</f>
        <v/>
      </c>
      <c r="F3072" s="638" t="str">
        <f>IF($C3072="","",IFERROR(_xlfn.XLOOKUP($C3072,'1.PrepList'!$I$2:$I$1500,'1.PrepList'!$K$2:$K$1500,"")&amp;"",""))</f>
        <v/>
      </c>
      <c r="H3072" s="644" t="str">
        <f>IF($C3072="","",IFERROR(IF(_xlfn.XLOOKUP($C3072,tbl_StartedStatus[Bold ID],tbl_StartedStatus[Started])="Started","Yes",IF(_xlfn.XLOOKUP($C3072,tbl_StartedStatus[Bold ID],tbl_StartedStatus[Started])="No Show","No Show","")),""))</f>
        <v/>
      </c>
    </row>
    <row r="3073" spans="1:8" ht="15" customHeight="1" thickBot="1">
      <c r="A3073" s="38" t="str">
        <f>IF($C3073="","",IFERROR(_xlfn.XLOOKUP($C3073,'1.PrepList'!$I$2:$I$1500,'1.PrepList'!$G$2:$G$1500,"")&amp;"",""))</f>
        <v/>
      </c>
      <c r="B3073" s="638" t="str">
        <f>IF($C3073="","",IFERROR(_xlfn.XLOOKUP($C3073,'1.PrepList'!$I$2:$I$1500,'1.PrepList'!$H$2:$H$1500,"")&amp;"",""))</f>
        <v/>
      </c>
      <c r="D3073" s="638" t="str">
        <f>IF($C3073="","",IFERROR(_xlfn.XLOOKUP($C3073,'1.PrepList'!$I$2:$I$1500,'1.PrepList'!$J$2:$J$1500,"")&amp;"",""))</f>
        <v/>
      </c>
      <c r="E3073" s="638" t="str">
        <f>IF($C3073="","",IFERROR(_xlfn.XLOOKUP($C3073,'1.PrepList'!$I$2:$I$1500,'1.PrepList'!$N$2:$N$1500,"")&amp;"",""))</f>
        <v/>
      </c>
      <c r="F3073" s="638" t="str">
        <f>IF($C3073="","",IFERROR(_xlfn.XLOOKUP($C3073,'1.PrepList'!$I$2:$I$1500,'1.PrepList'!$K$2:$K$1500,"")&amp;"",""))</f>
        <v/>
      </c>
      <c r="H3073" s="644" t="str">
        <f>IF($C3073="","",IFERROR(IF(_xlfn.XLOOKUP($C3073,tbl_StartedStatus[Bold ID],tbl_StartedStatus[Started])="Started","Yes",IF(_xlfn.XLOOKUP($C3073,tbl_StartedStatus[Bold ID],tbl_StartedStatus[Started])="No Show","No Show","")),""))</f>
        <v/>
      </c>
    </row>
    <row r="3074" spans="1:8" ht="15" customHeight="1" thickBot="1">
      <c r="A3074" s="38" t="str">
        <f>IF($C3074="","",IFERROR(_xlfn.XLOOKUP($C3074,'1.PrepList'!$I$2:$I$1500,'1.PrepList'!$G$2:$G$1500,"")&amp;"",""))</f>
        <v/>
      </c>
      <c r="B3074" s="638" t="str">
        <f>IF($C3074="","",IFERROR(_xlfn.XLOOKUP($C3074,'1.PrepList'!$I$2:$I$1500,'1.PrepList'!$H$2:$H$1500,"")&amp;"",""))</f>
        <v/>
      </c>
      <c r="D3074" s="638" t="str">
        <f>IF($C3074="","",IFERROR(_xlfn.XLOOKUP($C3074,'1.PrepList'!$I$2:$I$1500,'1.PrepList'!$J$2:$J$1500,"")&amp;"",""))</f>
        <v/>
      </c>
      <c r="E3074" s="638" t="str">
        <f>IF($C3074="","",IFERROR(_xlfn.XLOOKUP($C3074,'1.PrepList'!$I$2:$I$1500,'1.PrepList'!$N$2:$N$1500,"")&amp;"",""))</f>
        <v/>
      </c>
      <c r="F3074" s="638" t="str">
        <f>IF($C3074="","",IFERROR(_xlfn.XLOOKUP($C3074,'1.PrepList'!$I$2:$I$1500,'1.PrepList'!$K$2:$K$1500,"")&amp;"",""))</f>
        <v/>
      </c>
      <c r="H3074" s="644" t="str">
        <f>IF($C3074="","",IFERROR(IF(_xlfn.XLOOKUP($C3074,tbl_StartedStatus[Bold ID],tbl_StartedStatus[Started])="Started","Yes",IF(_xlfn.XLOOKUP($C3074,tbl_StartedStatus[Bold ID],tbl_StartedStatus[Started])="No Show","No Show","")),""))</f>
        <v/>
      </c>
    </row>
    <row r="3075" spans="1:8" ht="15" customHeight="1" thickBot="1">
      <c r="A3075" s="38" t="str">
        <f>IF($C3075="","",IFERROR(_xlfn.XLOOKUP($C3075,'1.PrepList'!$I$2:$I$1500,'1.PrepList'!$G$2:$G$1500,"")&amp;"",""))</f>
        <v/>
      </c>
      <c r="B3075" s="638" t="str">
        <f>IF($C3075="","",IFERROR(_xlfn.XLOOKUP($C3075,'1.PrepList'!$I$2:$I$1500,'1.PrepList'!$H$2:$H$1500,"")&amp;"",""))</f>
        <v/>
      </c>
      <c r="D3075" s="638" t="str">
        <f>IF($C3075="","",IFERROR(_xlfn.XLOOKUP($C3075,'1.PrepList'!$I$2:$I$1500,'1.PrepList'!$J$2:$J$1500,"")&amp;"",""))</f>
        <v/>
      </c>
      <c r="E3075" s="638" t="str">
        <f>IF($C3075="","",IFERROR(_xlfn.XLOOKUP($C3075,'1.PrepList'!$I$2:$I$1500,'1.PrepList'!$N$2:$N$1500,"")&amp;"",""))</f>
        <v/>
      </c>
      <c r="F3075" s="638" t="str">
        <f>IF($C3075="","",IFERROR(_xlfn.XLOOKUP($C3075,'1.PrepList'!$I$2:$I$1500,'1.PrepList'!$K$2:$K$1500,"")&amp;"",""))</f>
        <v/>
      </c>
      <c r="H3075" s="644" t="str">
        <f>IF($C3075="","",IFERROR(IF(_xlfn.XLOOKUP($C3075,tbl_StartedStatus[Bold ID],tbl_StartedStatus[Started])="Started","Yes",IF(_xlfn.XLOOKUP($C3075,tbl_StartedStatus[Bold ID],tbl_StartedStatus[Started])="No Show","No Show","")),""))</f>
        <v/>
      </c>
    </row>
    <row r="3076" spans="1:8" ht="15" customHeight="1" thickBot="1">
      <c r="A3076" s="38" t="str">
        <f>IF($C3076="","",IFERROR(_xlfn.XLOOKUP($C3076,'1.PrepList'!$I$2:$I$1500,'1.PrepList'!$G$2:$G$1500,"")&amp;"",""))</f>
        <v/>
      </c>
      <c r="B3076" s="638" t="str">
        <f>IF($C3076="","",IFERROR(_xlfn.XLOOKUP($C3076,'1.PrepList'!$I$2:$I$1500,'1.PrepList'!$H$2:$H$1500,"")&amp;"",""))</f>
        <v/>
      </c>
      <c r="D3076" s="638" t="str">
        <f>IF($C3076="","",IFERROR(_xlfn.XLOOKUP($C3076,'1.PrepList'!$I$2:$I$1500,'1.PrepList'!$J$2:$J$1500,"")&amp;"",""))</f>
        <v/>
      </c>
      <c r="E3076" s="638" t="str">
        <f>IF($C3076="","",IFERROR(_xlfn.XLOOKUP($C3076,'1.PrepList'!$I$2:$I$1500,'1.PrepList'!$N$2:$N$1500,"")&amp;"",""))</f>
        <v/>
      </c>
      <c r="F3076" s="638" t="str">
        <f>IF($C3076="","",IFERROR(_xlfn.XLOOKUP($C3076,'1.PrepList'!$I$2:$I$1500,'1.PrepList'!$K$2:$K$1500,"")&amp;"",""))</f>
        <v/>
      </c>
      <c r="H3076" s="644" t="str">
        <f>IF($C3076="","",IFERROR(IF(_xlfn.XLOOKUP($C3076,tbl_StartedStatus[Bold ID],tbl_StartedStatus[Started])="Started","Yes",IF(_xlfn.XLOOKUP($C3076,tbl_StartedStatus[Bold ID],tbl_StartedStatus[Started])="No Show","No Show","")),""))</f>
        <v/>
      </c>
    </row>
    <row r="3077" spans="1:8" ht="15" customHeight="1" thickBot="1">
      <c r="A3077" s="38" t="str">
        <f>IF($C3077="","",IFERROR(_xlfn.XLOOKUP($C3077,'1.PrepList'!$I$2:$I$1500,'1.PrepList'!$G$2:$G$1500,"")&amp;"",""))</f>
        <v/>
      </c>
      <c r="B3077" s="638" t="str">
        <f>IF($C3077="","",IFERROR(_xlfn.XLOOKUP($C3077,'1.PrepList'!$I$2:$I$1500,'1.PrepList'!$H$2:$H$1500,"")&amp;"",""))</f>
        <v/>
      </c>
      <c r="D3077" s="638" t="str">
        <f>IF($C3077="","",IFERROR(_xlfn.XLOOKUP($C3077,'1.PrepList'!$I$2:$I$1500,'1.PrepList'!$J$2:$J$1500,"")&amp;"",""))</f>
        <v/>
      </c>
      <c r="E3077" s="638" t="str">
        <f>IF($C3077="","",IFERROR(_xlfn.XLOOKUP($C3077,'1.PrepList'!$I$2:$I$1500,'1.PrepList'!$N$2:$N$1500,"")&amp;"",""))</f>
        <v/>
      </c>
      <c r="F3077" s="638" t="str">
        <f>IF($C3077="","",IFERROR(_xlfn.XLOOKUP($C3077,'1.PrepList'!$I$2:$I$1500,'1.PrepList'!$K$2:$K$1500,"")&amp;"",""))</f>
        <v/>
      </c>
      <c r="H3077" s="644" t="str">
        <f>IF($C3077="","",IFERROR(IF(_xlfn.XLOOKUP($C3077,tbl_StartedStatus[Bold ID],tbl_StartedStatus[Started])="Started","Yes",IF(_xlfn.XLOOKUP($C3077,tbl_StartedStatus[Bold ID],tbl_StartedStatus[Started])="No Show","No Show","")),""))</f>
        <v/>
      </c>
    </row>
    <row r="3078" spans="1:8" ht="15" customHeight="1" thickBot="1">
      <c r="A3078" s="38" t="str">
        <f>IF($C3078="","",IFERROR(_xlfn.XLOOKUP($C3078,'1.PrepList'!$I$2:$I$1500,'1.PrepList'!$G$2:$G$1500,"")&amp;"",""))</f>
        <v/>
      </c>
      <c r="B3078" s="638" t="str">
        <f>IF($C3078="","",IFERROR(_xlfn.XLOOKUP($C3078,'1.PrepList'!$I$2:$I$1500,'1.PrepList'!$H$2:$H$1500,"")&amp;"",""))</f>
        <v/>
      </c>
      <c r="D3078" s="638" t="str">
        <f>IF($C3078="","",IFERROR(_xlfn.XLOOKUP($C3078,'1.PrepList'!$I$2:$I$1500,'1.PrepList'!$J$2:$J$1500,"")&amp;"",""))</f>
        <v/>
      </c>
      <c r="E3078" s="638" t="str">
        <f>IF($C3078="","",IFERROR(_xlfn.XLOOKUP($C3078,'1.PrepList'!$I$2:$I$1500,'1.PrepList'!$N$2:$N$1500,"")&amp;"",""))</f>
        <v/>
      </c>
      <c r="F3078" s="638" t="str">
        <f>IF($C3078="","",IFERROR(_xlfn.XLOOKUP($C3078,'1.PrepList'!$I$2:$I$1500,'1.PrepList'!$K$2:$K$1500,"")&amp;"",""))</f>
        <v/>
      </c>
      <c r="H3078" s="644" t="str">
        <f>IF($C3078="","",IFERROR(IF(_xlfn.XLOOKUP($C3078,tbl_StartedStatus[Bold ID],tbl_StartedStatus[Started])="Started","Yes",IF(_xlfn.XLOOKUP($C3078,tbl_StartedStatus[Bold ID],tbl_StartedStatus[Started])="No Show","No Show","")),""))</f>
        <v/>
      </c>
    </row>
    <row r="3079" spans="1:8" ht="15" customHeight="1" thickBot="1">
      <c r="A3079" s="38" t="str">
        <f>IF($C3079="","",IFERROR(_xlfn.XLOOKUP($C3079,'1.PrepList'!$I$2:$I$1500,'1.PrepList'!$G$2:$G$1500,"")&amp;"",""))</f>
        <v/>
      </c>
      <c r="B3079" s="638" t="str">
        <f>IF($C3079="","",IFERROR(_xlfn.XLOOKUP($C3079,'1.PrepList'!$I$2:$I$1500,'1.PrepList'!$H$2:$H$1500,"")&amp;"",""))</f>
        <v/>
      </c>
      <c r="D3079" s="638" t="str">
        <f>IF($C3079="","",IFERROR(_xlfn.XLOOKUP($C3079,'1.PrepList'!$I$2:$I$1500,'1.PrepList'!$J$2:$J$1500,"")&amp;"",""))</f>
        <v/>
      </c>
      <c r="E3079" s="638" t="str">
        <f>IF($C3079="","",IFERROR(_xlfn.XLOOKUP($C3079,'1.PrepList'!$I$2:$I$1500,'1.PrepList'!$N$2:$N$1500,"")&amp;"",""))</f>
        <v/>
      </c>
      <c r="F3079" s="638" t="str">
        <f>IF($C3079="","",IFERROR(_xlfn.XLOOKUP($C3079,'1.PrepList'!$I$2:$I$1500,'1.PrepList'!$K$2:$K$1500,"")&amp;"",""))</f>
        <v/>
      </c>
      <c r="H3079" s="644" t="str">
        <f>IF($C3079="","",IFERROR(IF(_xlfn.XLOOKUP($C3079,tbl_StartedStatus[Bold ID],tbl_StartedStatus[Started])="Started","Yes",IF(_xlfn.XLOOKUP($C3079,tbl_StartedStatus[Bold ID],tbl_StartedStatus[Started])="No Show","No Show","")),""))</f>
        <v/>
      </c>
    </row>
    <row r="3080" spans="1:8" ht="15" customHeight="1" thickBot="1">
      <c r="A3080" s="38" t="str">
        <f>IF($C3080="","",IFERROR(_xlfn.XLOOKUP($C3080,'1.PrepList'!$I$2:$I$1500,'1.PrepList'!$G$2:$G$1500,"")&amp;"",""))</f>
        <v/>
      </c>
      <c r="B3080" s="638" t="str">
        <f>IF($C3080="","",IFERROR(_xlfn.XLOOKUP($C3080,'1.PrepList'!$I$2:$I$1500,'1.PrepList'!$H$2:$H$1500,"")&amp;"",""))</f>
        <v/>
      </c>
      <c r="D3080" s="638" t="str">
        <f>IF($C3080="","",IFERROR(_xlfn.XLOOKUP($C3080,'1.PrepList'!$I$2:$I$1500,'1.PrepList'!$J$2:$J$1500,"")&amp;"",""))</f>
        <v/>
      </c>
      <c r="E3080" s="638" t="str">
        <f>IF($C3080="","",IFERROR(_xlfn.XLOOKUP($C3080,'1.PrepList'!$I$2:$I$1500,'1.PrepList'!$N$2:$N$1500,"")&amp;"",""))</f>
        <v/>
      </c>
      <c r="F3080" s="638" t="str">
        <f>IF($C3080="","",IFERROR(_xlfn.XLOOKUP($C3080,'1.PrepList'!$I$2:$I$1500,'1.PrepList'!$K$2:$K$1500,"")&amp;"",""))</f>
        <v/>
      </c>
      <c r="H3080" s="644" t="str">
        <f>IF($C3080="","",IFERROR(IF(_xlfn.XLOOKUP($C3080,tbl_StartedStatus[Bold ID],tbl_StartedStatus[Started])="Started","Yes",IF(_xlfn.XLOOKUP($C3080,tbl_StartedStatus[Bold ID],tbl_StartedStatus[Started])="No Show","No Show","")),""))</f>
        <v/>
      </c>
    </row>
    <row r="3081" spans="1:8" ht="15" customHeight="1" thickBot="1">
      <c r="A3081" s="38" t="str">
        <f>IF($C3081="","",IFERROR(_xlfn.XLOOKUP($C3081,'1.PrepList'!$I$2:$I$1500,'1.PrepList'!$G$2:$G$1500,"")&amp;"",""))</f>
        <v/>
      </c>
      <c r="B3081" s="638" t="str">
        <f>IF($C3081="","",IFERROR(_xlfn.XLOOKUP($C3081,'1.PrepList'!$I$2:$I$1500,'1.PrepList'!$H$2:$H$1500,"")&amp;"",""))</f>
        <v/>
      </c>
      <c r="D3081" s="638" t="str">
        <f>IF($C3081="","",IFERROR(_xlfn.XLOOKUP($C3081,'1.PrepList'!$I$2:$I$1500,'1.PrepList'!$J$2:$J$1500,"")&amp;"",""))</f>
        <v/>
      </c>
      <c r="E3081" s="638" t="str">
        <f>IF($C3081="","",IFERROR(_xlfn.XLOOKUP($C3081,'1.PrepList'!$I$2:$I$1500,'1.PrepList'!$N$2:$N$1500,"")&amp;"",""))</f>
        <v/>
      </c>
      <c r="F3081" s="638" t="str">
        <f>IF($C3081="","",IFERROR(_xlfn.XLOOKUP($C3081,'1.PrepList'!$I$2:$I$1500,'1.PrepList'!$K$2:$K$1500,"")&amp;"",""))</f>
        <v/>
      </c>
      <c r="H3081" s="644" t="str">
        <f>IF($C3081="","",IFERROR(IF(_xlfn.XLOOKUP($C3081,tbl_StartedStatus[Bold ID],tbl_StartedStatus[Started])="Started","Yes",IF(_xlfn.XLOOKUP($C3081,tbl_StartedStatus[Bold ID],tbl_StartedStatus[Started])="No Show","No Show","")),""))</f>
        <v/>
      </c>
    </row>
    <row r="3082" spans="1:8" ht="15" customHeight="1" thickBot="1">
      <c r="A3082" s="38" t="str">
        <f>IF($C3082="","",IFERROR(_xlfn.XLOOKUP($C3082,'1.PrepList'!$I$2:$I$1500,'1.PrepList'!$G$2:$G$1500,"")&amp;"",""))</f>
        <v/>
      </c>
      <c r="B3082" s="638" t="str">
        <f>IF($C3082="","",IFERROR(_xlfn.XLOOKUP($C3082,'1.PrepList'!$I$2:$I$1500,'1.PrepList'!$H$2:$H$1500,"")&amp;"",""))</f>
        <v/>
      </c>
      <c r="D3082" s="638" t="str">
        <f>IF($C3082="","",IFERROR(_xlfn.XLOOKUP($C3082,'1.PrepList'!$I$2:$I$1500,'1.PrepList'!$J$2:$J$1500,"")&amp;"",""))</f>
        <v/>
      </c>
      <c r="E3082" s="638" t="str">
        <f>IF($C3082="","",IFERROR(_xlfn.XLOOKUP($C3082,'1.PrepList'!$I$2:$I$1500,'1.PrepList'!$N$2:$N$1500,"")&amp;"",""))</f>
        <v/>
      </c>
      <c r="F3082" s="638" t="str">
        <f>IF($C3082="","",IFERROR(_xlfn.XLOOKUP($C3082,'1.PrepList'!$I$2:$I$1500,'1.PrepList'!$K$2:$K$1500,"")&amp;"",""))</f>
        <v/>
      </c>
      <c r="H3082" s="644" t="str">
        <f>IF($C3082="","",IFERROR(IF(_xlfn.XLOOKUP($C3082,tbl_StartedStatus[Bold ID],tbl_StartedStatus[Started])="Started","Yes",IF(_xlfn.XLOOKUP($C3082,tbl_StartedStatus[Bold ID],tbl_StartedStatus[Started])="No Show","No Show","")),""))</f>
        <v/>
      </c>
    </row>
    <row r="3083" spans="1:8" ht="15" customHeight="1" thickBot="1">
      <c r="A3083" s="38" t="str">
        <f>IF($C3083="","",IFERROR(_xlfn.XLOOKUP($C3083,'1.PrepList'!$I$2:$I$1500,'1.PrepList'!$G$2:$G$1500,"")&amp;"",""))</f>
        <v/>
      </c>
      <c r="B3083" s="638" t="str">
        <f>IF($C3083="","",IFERROR(_xlfn.XLOOKUP($C3083,'1.PrepList'!$I$2:$I$1500,'1.PrepList'!$H$2:$H$1500,"")&amp;"",""))</f>
        <v/>
      </c>
      <c r="D3083" s="638" t="str">
        <f>IF($C3083="","",IFERROR(_xlfn.XLOOKUP($C3083,'1.PrepList'!$I$2:$I$1500,'1.PrepList'!$J$2:$J$1500,"")&amp;"",""))</f>
        <v/>
      </c>
      <c r="E3083" s="638" t="str">
        <f>IF($C3083="","",IFERROR(_xlfn.XLOOKUP($C3083,'1.PrepList'!$I$2:$I$1500,'1.PrepList'!$N$2:$N$1500,"")&amp;"",""))</f>
        <v/>
      </c>
      <c r="F3083" s="638" t="str">
        <f>IF($C3083="","",IFERROR(_xlfn.XLOOKUP($C3083,'1.PrepList'!$I$2:$I$1500,'1.PrepList'!$K$2:$K$1500,"")&amp;"",""))</f>
        <v/>
      </c>
      <c r="H3083" s="644" t="str">
        <f>IF($C3083="","",IFERROR(IF(_xlfn.XLOOKUP($C3083,tbl_StartedStatus[Bold ID],tbl_StartedStatus[Started])="Started","Yes",IF(_xlfn.XLOOKUP($C3083,tbl_StartedStatus[Bold ID],tbl_StartedStatus[Started])="No Show","No Show","")),""))</f>
        <v/>
      </c>
    </row>
    <row r="3084" spans="1:8" ht="15" customHeight="1" thickBot="1">
      <c r="A3084" s="38" t="str">
        <f>IF($C3084="","",IFERROR(_xlfn.XLOOKUP($C3084,'1.PrepList'!$I$2:$I$1500,'1.PrepList'!$G$2:$G$1500,"")&amp;"",""))</f>
        <v/>
      </c>
      <c r="B3084" s="638" t="str">
        <f>IF($C3084="","",IFERROR(_xlfn.XLOOKUP($C3084,'1.PrepList'!$I$2:$I$1500,'1.PrepList'!$H$2:$H$1500,"")&amp;"",""))</f>
        <v/>
      </c>
      <c r="D3084" s="638" t="str">
        <f>IF($C3084="","",IFERROR(_xlfn.XLOOKUP($C3084,'1.PrepList'!$I$2:$I$1500,'1.PrepList'!$J$2:$J$1500,"")&amp;"",""))</f>
        <v/>
      </c>
      <c r="E3084" s="638" t="str">
        <f>IF($C3084="","",IFERROR(_xlfn.XLOOKUP($C3084,'1.PrepList'!$I$2:$I$1500,'1.PrepList'!$N$2:$N$1500,"")&amp;"",""))</f>
        <v/>
      </c>
      <c r="F3084" s="638" t="str">
        <f>IF($C3084="","",IFERROR(_xlfn.XLOOKUP($C3084,'1.PrepList'!$I$2:$I$1500,'1.PrepList'!$K$2:$K$1500,"")&amp;"",""))</f>
        <v/>
      </c>
      <c r="H3084" s="644" t="str">
        <f>IF($C3084="","",IFERROR(IF(_xlfn.XLOOKUP($C3084,tbl_StartedStatus[Bold ID],tbl_StartedStatus[Started])="Started","Yes",IF(_xlfn.XLOOKUP($C3084,tbl_StartedStatus[Bold ID],tbl_StartedStatus[Started])="No Show","No Show","")),""))</f>
        <v/>
      </c>
    </row>
    <row r="3085" spans="1:8" ht="15" customHeight="1" thickBot="1">
      <c r="A3085" s="38" t="str">
        <f>IF($C3085="","",IFERROR(_xlfn.XLOOKUP($C3085,'1.PrepList'!$I$2:$I$1500,'1.PrepList'!$G$2:$G$1500,"")&amp;"",""))</f>
        <v/>
      </c>
      <c r="B3085" s="638" t="str">
        <f>IF($C3085="","",IFERROR(_xlfn.XLOOKUP($C3085,'1.PrepList'!$I$2:$I$1500,'1.PrepList'!$H$2:$H$1500,"")&amp;"",""))</f>
        <v/>
      </c>
      <c r="D3085" s="638" t="str">
        <f>IF($C3085="","",IFERROR(_xlfn.XLOOKUP($C3085,'1.PrepList'!$I$2:$I$1500,'1.PrepList'!$J$2:$J$1500,"")&amp;"",""))</f>
        <v/>
      </c>
      <c r="E3085" s="638" t="str">
        <f>IF($C3085="","",IFERROR(_xlfn.XLOOKUP($C3085,'1.PrepList'!$I$2:$I$1500,'1.PrepList'!$N$2:$N$1500,"")&amp;"",""))</f>
        <v/>
      </c>
      <c r="F3085" s="638" t="str">
        <f>IF($C3085="","",IFERROR(_xlfn.XLOOKUP($C3085,'1.PrepList'!$I$2:$I$1500,'1.PrepList'!$K$2:$K$1500,"")&amp;"",""))</f>
        <v/>
      </c>
      <c r="H3085" s="644" t="str">
        <f>IF($C3085="","",IFERROR(IF(_xlfn.XLOOKUP($C3085,tbl_StartedStatus[Bold ID],tbl_StartedStatus[Started])="Started","Yes",IF(_xlfn.XLOOKUP($C3085,tbl_StartedStatus[Bold ID],tbl_StartedStatus[Started])="No Show","No Show","")),""))</f>
        <v/>
      </c>
    </row>
    <row r="3086" spans="1:8" ht="15" customHeight="1" thickBot="1">
      <c r="A3086" s="38" t="str">
        <f>IF($C3086="","",IFERROR(_xlfn.XLOOKUP($C3086,'1.PrepList'!$I$2:$I$1500,'1.PrepList'!$G$2:$G$1500,"")&amp;"",""))</f>
        <v/>
      </c>
      <c r="B3086" s="638" t="str">
        <f>IF($C3086="","",IFERROR(_xlfn.XLOOKUP($C3086,'1.PrepList'!$I$2:$I$1500,'1.PrepList'!$H$2:$H$1500,"")&amp;"",""))</f>
        <v/>
      </c>
      <c r="D3086" s="638" t="str">
        <f>IF($C3086="","",IFERROR(_xlfn.XLOOKUP($C3086,'1.PrepList'!$I$2:$I$1500,'1.PrepList'!$J$2:$J$1500,"")&amp;"",""))</f>
        <v/>
      </c>
      <c r="E3086" s="638" t="str">
        <f>IF($C3086="","",IFERROR(_xlfn.XLOOKUP($C3086,'1.PrepList'!$I$2:$I$1500,'1.PrepList'!$N$2:$N$1500,"")&amp;"",""))</f>
        <v/>
      </c>
      <c r="F3086" s="638" t="str">
        <f>IF($C3086="","",IFERROR(_xlfn.XLOOKUP($C3086,'1.PrepList'!$I$2:$I$1500,'1.PrepList'!$K$2:$K$1500,"")&amp;"",""))</f>
        <v/>
      </c>
      <c r="H3086" s="644" t="str">
        <f>IF($C3086="","",IFERROR(IF(_xlfn.XLOOKUP($C3086,tbl_StartedStatus[Bold ID],tbl_StartedStatus[Started])="Started","Yes",IF(_xlfn.XLOOKUP($C3086,tbl_StartedStatus[Bold ID],tbl_StartedStatus[Started])="No Show","No Show","")),""))</f>
        <v/>
      </c>
    </row>
    <row r="3087" spans="1:8" ht="15" customHeight="1" thickBot="1">
      <c r="A3087" s="38" t="str">
        <f>IF($C3087="","",IFERROR(_xlfn.XLOOKUP($C3087,'1.PrepList'!$I$2:$I$1500,'1.PrepList'!$G$2:$G$1500,"")&amp;"",""))</f>
        <v/>
      </c>
      <c r="B3087" s="638" t="str">
        <f>IF($C3087="","",IFERROR(_xlfn.XLOOKUP($C3087,'1.PrepList'!$I$2:$I$1500,'1.PrepList'!$H$2:$H$1500,"")&amp;"",""))</f>
        <v/>
      </c>
      <c r="D3087" s="638" t="str">
        <f>IF($C3087="","",IFERROR(_xlfn.XLOOKUP($C3087,'1.PrepList'!$I$2:$I$1500,'1.PrepList'!$J$2:$J$1500,"")&amp;"",""))</f>
        <v/>
      </c>
      <c r="E3087" s="638" t="str">
        <f>IF($C3087="","",IFERROR(_xlfn.XLOOKUP($C3087,'1.PrepList'!$I$2:$I$1500,'1.PrepList'!$N$2:$N$1500,"")&amp;"",""))</f>
        <v/>
      </c>
      <c r="F3087" s="638" t="str">
        <f>IF($C3087="","",IFERROR(_xlfn.XLOOKUP($C3087,'1.PrepList'!$I$2:$I$1500,'1.PrepList'!$K$2:$K$1500,"")&amp;"",""))</f>
        <v/>
      </c>
      <c r="H3087" s="644" t="str">
        <f>IF($C3087="","",IFERROR(IF(_xlfn.XLOOKUP($C3087,tbl_StartedStatus[Bold ID],tbl_StartedStatus[Started])="Started","Yes",IF(_xlfn.XLOOKUP($C3087,tbl_StartedStatus[Bold ID],tbl_StartedStatus[Started])="No Show","No Show","")),""))</f>
        <v/>
      </c>
    </row>
    <row r="3088" spans="1:8" ht="15" customHeight="1" thickBot="1">
      <c r="A3088" s="38" t="str">
        <f>IF($C3088="","",IFERROR(_xlfn.XLOOKUP($C3088,'1.PrepList'!$I$2:$I$1500,'1.PrepList'!$G$2:$G$1500,"")&amp;"",""))</f>
        <v/>
      </c>
      <c r="B3088" s="638" t="str">
        <f>IF($C3088="","",IFERROR(_xlfn.XLOOKUP($C3088,'1.PrepList'!$I$2:$I$1500,'1.PrepList'!$H$2:$H$1500,"")&amp;"",""))</f>
        <v/>
      </c>
      <c r="D3088" s="638" t="str">
        <f>IF($C3088="","",IFERROR(_xlfn.XLOOKUP($C3088,'1.PrepList'!$I$2:$I$1500,'1.PrepList'!$J$2:$J$1500,"")&amp;"",""))</f>
        <v/>
      </c>
      <c r="E3088" s="638" t="str">
        <f>IF($C3088="","",IFERROR(_xlfn.XLOOKUP($C3088,'1.PrepList'!$I$2:$I$1500,'1.PrepList'!$N$2:$N$1500,"")&amp;"",""))</f>
        <v/>
      </c>
      <c r="F3088" s="638" t="str">
        <f>IF($C3088="","",IFERROR(_xlfn.XLOOKUP($C3088,'1.PrepList'!$I$2:$I$1500,'1.PrepList'!$K$2:$K$1500,"")&amp;"",""))</f>
        <v/>
      </c>
      <c r="H3088" s="644" t="str">
        <f>IF($C3088="","",IFERROR(IF(_xlfn.XLOOKUP($C3088,tbl_StartedStatus[Bold ID],tbl_StartedStatus[Started])="Started","Yes",IF(_xlfn.XLOOKUP($C3088,tbl_StartedStatus[Bold ID],tbl_StartedStatus[Started])="No Show","No Show","")),""))</f>
        <v/>
      </c>
    </row>
    <row r="3089" spans="1:8" ht="15" customHeight="1" thickBot="1">
      <c r="A3089" s="38" t="str">
        <f>IF($C3089="","",IFERROR(_xlfn.XLOOKUP($C3089,'1.PrepList'!$I$2:$I$1500,'1.PrepList'!$G$2:$G$1500,"")&amp;"",""))</f>
        <v/>
      </c>
      <c r="B3089" s="638" t="str">
        <f>IF($C3089="","",IFERROR(_xlfn.XLOOKUP($C3089,'1.PrepList'!$I$2:$I$1500,'1.PrepList'!$H$2:$H$1500,"")&amp;"",""))</f>
        <v/>
      </c>
      <c r="D3089" s="638" t="str">
        <f>IF($C3089="","",IFERROR(_xlfn.XLOOKUP($C3089,'1.PrepList'!$I$2:$I$1500,'1.PrepList'!$J$2:$J$1500,"")&amp;"",""))</f>
        <v/>
      </c>
      <c r="E3089" s="638" t="str">
        <f>IF($C3089="","",IFERROR(_xlfn.XLOOKUP($C3089,'1.PrepList'!$I$2:$I$1500,'1.PrepList'!$N$2:$N$1500,"")&amp;"",""))</f>
        <v/>
      </c>
      <c r="F3089" s="638" t="str">
        <f>IF($C3089="","",IFERROR(_xlfn.XLOOKUP($C3089,'1.PrepList'!$I$2:$I$1500,'1.PrepList'!$K$2:$K$1500,"")&amp;"",""))</f>
        <v/>
      </c>
      <c r="H3089" s="644" t="str">
        <f>IF($C3089="","",IFERROR(IF(_xlfn.XLOOKUP($C3089,tbl_StartedStatus[Bold ID],tbl_StartedStatus[Started])="Started","Yes",IF(_xlfn.XLOOKUP($C3089,tbl_StartedStatus[Bold ID],tbl_StartedStatus[Started])="No Show","No Show","")),""))</f>
        <v/>
      </c>
    </row>
    <row r="3090" spans="1:8" ht="15" customHeight="1" thickBot="1">
      <c r="A3090" s="38" t="str">
        <f>IF($C3090="","",IFERROR(_xlfn.XLOOKUP($C3090,'1.PrepList'!$I$2:$I$1500,'1.PrepList'!$G$2:$G$1500,"")&amp;"",""))</f>
        <v/>
      </c>
      <c r="B3090" s="638" t="str">
        <f>IF($C3090="","",IFERROR(_xlfn.XLOOKUP($C3090,'1.PrepList'!$I$2:$I$1500,'1.PrepList'!$H$2:$H$1500,"")&amp;"",""))</f>
        <v/>
      </c>
      <c r="D3090" s="638" t="str">
        <f>IF($C3090="","",IFERROR(_xlfn.XLOOKUP($C3090,'1.PrepList'!$I$2:$I$1500,'1.PrepList'!$J$2:$J$1500,"")&amp;"",""))</f>
        <v/>
      </c>
      <c r="E3090" s="638" t="str">
        <f>IF($C3090="","",IFERROR(_xlfn.XLOOKUP($C3090,'1.PrepList'!$I$2:$I$1500,'1.PrepList'!$N$2:$N$1500,"")&amp;"",""))</f>
        <v/>
      </c>
      <c r="F3090" s="638" t="str">
        <f>IF($C3090="","",IFERROR(_xlfn.XLOOKUP($C3090,'1.PrepList'!$I$2:$I$1500,'1.PrepList'!$K$2:$K$1500,"")&amp;"",""))</f>
        <v/>
      </c>
      <c r="H3090" s="644" t="str">
        <f>IF($C3090="","",IFERROR(IF(_xlfn.XLOOKUP($C3090,tbl_StartedStatus[Bold ID],tbl_StartedStatus[Started])="Started","Yes",IF(_xlfn.XLOOKUP($C3090,tbl_StartedStatus[Bold ID],tbl_StartedStatus[Started])="No Show","No Show","")),""))</f>
        <v/>
      </c>
    </row>
    <row r="3091" spans="1:8" ht="15" customHeight="1" thickBot="1">
      <c r="A3091" s="38" t="str">
        <f>IF($C3091="","",IFERROR(_xlfn.XLOOKUP($C3091,'1.PrepList'!$I$2:$I$1500,'1.PrepList'!$G$2:$G$1500,"")&amp;"",""))</f>
        <v/>
      </c>
      <c r="B3091" s="638" t="str">
        <f>IF($C3091="","",IFERROR(_xlfn.XLOOKUP($C3091,'1.PrepList'!$I$2:$I$1500,'1.PrepList'!$H$2:$H$1500,"")&amp;"",""))</f>
        <v/>
      </c>
      <c r="D3091" s="638" t="str">
        <f>IF($C3091="","",IFERROR(_xlfn.XLOOKUP($C3091,'1.PrepList'!$I$2:$I$1500,'1.PrepList'!$J$2:$J$1500,"")&amp;"",""))</f>
        <v/>
      </c>
      <c r="E3091" s="638" t="str">
        <f>IF($C3091="","",IFERROR(_xlfn.XLOOKUP($C3091,'1.PrepList'!$I$2:$I$1500,'1.PrepList'!$N$2:$N$1500,"")&amp;"",""))</f>
        <v/>
      </c>
      <c r="F3091" s="638" t="str">
        <f>IF($C3091="","",IFERROR(_xlfn.XLOOKUP($C3091,'1.PrepList'!$I$2:$I$1500,'1.PrepList'!$K$2:$K$1500,"")&amp;"",""))</f>
        <v/>
      </c>
      <c r="H3091" s="644" t="str">
        <f>IF($C3091="","",IFERROR(IF(_xlfn.XLOOKUP($C3091,tbl_StartedStatus[Bold ID],tbl_StartedStatus[Started])="Started","Yes",IF(_xlfn.XLOOKUP($C3091,tbl_StartedStatus[Bold ID],tbl_StartedStatus[Started])="No Show","No Show","")),""))</f>
        <v/>
      </c>
    </row>
    <row r="3092" spans="1:8" ht="15" customHeight="1" thickBot="1">
      <c r="A3092" s="38" t="str">
        <f>IF($C3092="","",IFERROR(_xlfn.XLOOKUP($C3092,'1.PrepList'!$I$2:$I$1500,'1.PrepList'!$G$2:$G$1500,"")&amp;"",""))</f>
        <v/>
      </c>
      <c r="B3092" s="638" t="str">
        <f>IF($C3092="","",IFERROR(_xlfn.XLOOKUP($C3092,'1.PrepList'!$I$2:$I$1500,'1.PrepList'!$H$2:$H$1500,"")&amp;"",""))</f>
        <v/>
      </c>
      <c r="D3092" s="638" t="str">
        <f>IF($C3092="","",IFERROR(_xlfn.XLOOKUP($C3092,'1.PrepList'!$I$2:$I$1500,'1.PrepList'!$J$2:$J$1500,"")&amp;"",""))</f>
        <v/>
      </c>
      <c r="E3092" s="638" t="str">
        <f>IF($C3092="","",IFERROR(_xlfn.XLOOKUP($C3092,'1.PrepList'!$I$2:$I$1500,'1.PrepList'!$N$2:$N$1500,"")&amp;"",""))</f>
        <v/>
      </c>
      <c r="F3092" s="638" t="str">
        <f>IF($C3092="","",IFERROR(_xlfn.XLOOKUP($C3092,'1.PrepList'!$I$2:$I$1500,'1.PrepList'!$K$2:$K$1500,"")&amp;"",""))</f>
        <v/>
      </c>
      <c r="H3092" s="644" t="str">
        <f>IF($C3092="","",IFERROR(IF(_xlfn.XLOOKUP($C3092,tbl_StartedStatus[Bold ID],tbl_StartedStatus[Started])="Started","Yes",IF(_xlfn.XLOOKUP($C3092,tbl_StartedStatus[Bold ID],tbl_StartedStatus[Started])="No Show","No Show","")),""))</f>
        <v/>
      </c>
    </row>
    <row r="3093" spans="1:8" ht="15" customHeight="1" thickBot="1">
      <c r="A3093" s="38" t="str">
        <f>IF($C3093="","",IFERROR(_xlfn.XLOOKUP($C3093,'1.PrepList'!$I$2:$I$1500,'1.PrepList'!$G$2:$G$1500,"")&amp;"",""))</f>
        <v/>
      </c>
      <c r="B3093" s="638" t="str">
        <f>IF($C3093="","",IFERROR(_xlfn.XLOOKUP($C3093,'1.PrepList'!$I$2:$I$1500,'1.PrepList'!$H$2:$H$1500,"")&amp;"",""))</f>
        <v/>
      </c>
      <c r="D3093" s="638" t="str">
        <f>IF($C3093="","",IFERROR(_xlfn.XLOOKUP($C3093,'1.PrepList'!$I$2:$I$1500,'1.PrepList'!$J$2:$J$1500,"")&amp;"",""))</f>
        <v/>
      </c>
      <c r="E3093" s="638" t="str">
        <f>IF($C3093="","",IFERROR(_xlfn.XLOOKUP($C3093,'1.PrepList'!$I$2:$I$1500,'1.PrepList'!$N$2:$N$1500,"")&amp;"",""))</f>
        <v/>
      </c>
      <c r="F3093" s="638" t="str">
        <f>IF($C3093="","",IFERROR(_xlfn.XLOOKUP($C3093,'1.PrepList'!$I$2:$I$1500,'1.PrepList'!$K$2:$K$1500,"")&amp;"",""))</f>
        <v/>
      </c>
      <c r="H3093" s="644" t="str">
        <f>IF($C3093="","",IFERROR(IF(_xlfn.XLOOKUP($C3093,tbl_StartedStatus[Bold ID],tbl_StartedStatus[Started])="Started","Yes",IF(_xlfn.XLOOKUP($C3093,tbl_StartedStatus[Bold ID],tbl_StartedStatus[Started])="No Show","No Show","")),""))</f>
        <v/>
      </c>
    </row>
    <row r="3094" spans="1:8" ht="15" customHeight="1" thickBot="1">
      <c r="A3094" s="38" t="str">
        <f>IF($C3094="","",IFERROR(_xlfn.XLOOKUP($C3094,'1.PrepList'!$I$2:$I$1500,'1.PrepList'!$G$2:$G$1500,"")&amp;"",""))</f>
        <v/>
      </c>
      <c r="B3094" s="638" t="str">
        <f>IF($C3094="","",IFERROR(_xlfn.XLOOKUP($C3094,'1.PrepList'!$I$2:$I$1500,'1.PrepList'!$H$2:$H$1500,"")&amp;"",""))</f>
        <v/>
      </c>
      <c r="D3094" s="638" t="str">
        <f>IF($C3094="","",IFERROR(_xlfn.XLOOKUP($C3094,'1.PrepList'!$I$2:$I$1500,'1.PrepList'!$J$2:$J$1500,"")&amp;"",""))</f>
        <v/>
      </c>
      <c r="E3094" s="638" t="str">
        <f>IF($C3094="","",IFERROR(_xlfn.XLOOKUP($C3094,'1.PrepList'!$I$2:$I$1500,'1.PrepList'!$N$2:$N$1500,"")&amp;"",""))</f>
        <v/>
      </c>
      <c r="F3094" s="638" t="str">
        <f>IF($C3094="","",IFERROR(_xlfn.XLOOKUP($C3094,'1.PrepList'!$I$2:$I$1500,'1.PrepList'!$K$2:$K$1500,"")&amp;"",""))</f>
        <v/>
      </c>
      <c r="H3094" s="644" t="str">
        <f>IF($C3094="","",IFERROR(IF(_xlfn.XLOOKUP($C3094,tbl_StartedStatus[Bold ID],tbl_StartedStatus[Started])="Started","Yes",IF(_xlfn.XLOOKUP($C3094,tbl_StartedStatus[Bold ID],tbl_StartedStatus[Started])="No Show","No Show","")),""))</f>
        <v/>
      </c>
    </row>
    <row r="3095" spans="1:8" ht="15" customHeight="1" thickBot="1">
      <c r="A3095" s="38" t="str">
        <f>IF($C3095="","",IFERROR(_xlfn.XLOOKUP($C3095,'1.PrepList'!$I$2:$I$1500,'1.PrepList'!$G$2:$G$1500,"")&amp;"",""))</f>
        <v/>
      </c>
      <c r="B3095" s="638" t="str">
        <f>IF($C3095="","",IFERROR(_xlfn.XLOOKUP($C3095,'1.PrepList'!$I$2:$I$1500,'1.PrepList'!$H$2:$H$1500,"")&amp;"",""))</f>
        <v/>
      </c>
      <c r="D3095" s="638" t="str">
        <f>IF($C3095="","",IFERROR(_xlfn.XLOOKUP($C3095,'1.PrepList'!$I$2:$I$1500,'1.PrepList'!$J$2:$J$1500,"")&amp;"",""))</f>
        <v/>
      </c>
      <c r="E3095" s="638" t="str">
        <f>IF($C3095="","",IFERROR(_xlfn.XLOOKUP($C3095,'1.PrepList'!$I$2:$I$1500,'1.PrepList'!$N$2:$N$1500,"")&amp;"",""))</f>
        <v/>
      </c>
      <c r="F3095" s="638" t="str">
        <f>IF($C3095="","",IFERROR(_xlfn.XLOOKUP($C3095,'1.PrepList'!$I$2:$I$1500,'1.PrepList'!$K$2:$K$1500,"")&amp;"",""))</f>
        <v/>
      </c>
      <c r="H3095" s="644" t="str">
        <f>IF($C3095="","",IFERROR(IF(_xlfn.XLOOKUP($C3095,tbl_StartedStatus[Bold ID],tbl_StartedStatus[Started])="Started","Yes",IF(_xlfn.XLOOKUP($C3095,tbl_StartedStatus[Bold ID],tbl_StartedStatus[Started])="No Show","No Show","")),""))</f>
        <v/>
      </c>
    </row>
    <row r="3096" spans="1:8" ht="15" customHeight="1" thickBot="1">
      <c r="A3096" s="38" t="str">
        <f>IF($C3096="","",IFERROR(_xlfn.XLOOKUP($C3096,'1.PrepList'!$I$2:$I$1500,'1.PrepList'!$G$2:$G$1500,"")&amp;"",""))</f>
        <v/>
      </c>
      <c r="B3096" s="638" t="str">
        <f>IF($C3096="","",IFERROR(_xlfn.XLOOKUP($C3096,'1.PrepList'!$I$2:$I$1500,'1.PrepList'!$H$2:$H$1500,"")&amp;"",""))</f>
        <v/>
      </c>
      <c r="D3096" s="638" t="str">
        <f>IF($C3096="","",IFERROR(_xlfn.XLOOKUP($C3096,'1.PrepList'!$I$2:$I$1500,'1.PrepList'!$J$2:$J$1500,"")&amp;"",""))</f>
        <v/>
      </c>
      <c r="E3096" s="638" t="str">
        <f>IF($C3096="","",IFERROR(_xlfn.XLOOKUP($C3096,'1.PrepList'!$I$2:$I$1500,'1.PrepList'!$N$2:$N$1500,"")&amp;"",""))</f>
        <v/>
      </c>
      <c r="F3096" s="638" t="str">
        <f>IF($C3096="","",IFERROR(_xlfn.XLOOKUP($C3096,'1.PrepList'!$I$2:$I$1500,'1.PrepList'!$K$2:$K$1500,"")&amp;"",""))</f>
        <v/>
      </c>
      <c r="H3096" s="644" t="str">
        <f>IF($C3096="","",IFERROR(IF(_xlfn.XLOOKUP($C3096,tbl_StartedStatus[Bold ID],tbl_StartedStatus[Started])="Started","Yes",IF(_xlfn.XLOOKUP($C3096,tbl_StartedStatus[Bold ID],tbl_StartedStatus[Started])="No Show","No Show","")),""))</f>
        <v/>
      </c>
    </row>
    <row r="3097" spans="1:8" ht="15" customHeight="1" thickBot="1">
      <c r="A3097" s="38" t="str">
        <f>IF($C3097="","",IFERROR(_xlfn.XLOOKUP($C3097,'1.PrepList'!$I$2:$I$1500,'1.PrepList'!$G$2:$G$1500,"")&amp;"",""))</f>
        <v/>
      </c>
      <c r="B3097" s="638" t="str">
        <f>IF($C3097="","",IFERROR(_xlfn.XLOOKUP($C3097,'1.PrepList'!$I$2:$I$1500,'1.PrepList'!$H$2:$H$1500,"")&amp;"",""))</f>
        <v/>
      </c>
      <c r="D3097" s="638" t="str">
        <f>IF($C3097="","",IFERROR(_xlfn.XLOOKUP($C3097,'1.PrepList'!$I$2:$I$1500,'1.PrepList'!$J$2:$J$1500,"")&amp;"",""))</f>
        <v/>
      </c>
      <c r="E3097" s="638" t="str">
        <f>IF($C3097="","",IFERROR(_xlfn.XLOOKUP($C3097,'1.PrepList'!$I$2:$I$1500,'1.PrepList'!$N$2:$N$1500,"")&amp;"",""))</f>
        <v/>
      </c>
      <c r="F3097" s="638" t="str">
        <f>IF($C3097="","",IFERROR(_xlfn.XLOOKUP($C3097,'1.PrepList'!$I$2:$I$1500,'1.PrepList'!$K$2:$K$1500,"")&amp;"",""))</f>
        <v/>
      </c>
      <c r="H3097" s="644" t="str">
        <f>IF($C3097="","",IFERROR(IF(_xlfn.XLOOKUP($C3097,tbl_StartedStatus[Bold ID],tbl_StartedStatus[Started])="Started","Yes",IF(_xlfn.XLOOKUP($C3097,tbl_StartedStatus[Bold ID],tbl_StartedStatus[Started])="No Show","No Show","")),""))</f>
        <v/>
      </c>
    </row>
    <row r="3098" spans="1:8" ht="15" customHeight="1" thickBot="1">
      <c r="A3098" s="38" t="str">
        <f>IF($C3098="","",IFERROR(_xlfn.XLOOKUP($C3098,'1.PrepList'!$I$2:$I$1500,'1.PrepList'!$G$2:$G$1500,"")&amp;"",""))</f>
        <v/>
      </c>
      <c r="B3098" s="638" t="str">
        <f>IF($C3098="","",IFERROR(_xlfn.XLOOKUP($C3098,'1.PrepList'!$I$2:$I$1500,'1.PrepList'!$H$2:$H$1500,"")&amp;"",""))</f>
        <v/>
      </c>
      <c r="D3098" s="638" t="str">
        <f>IF($C3098="","",IFERROR(_xlfn.XLOOKUP($C3098,'1.PrepList'!$I$2:$I$1500,'1.PrepList'!$J$2:$J$1500,"")&amp;"",""))</f>
        <v/>
      </c>
      <c r="E3098" s="638" t="str">
        <f>IF($C3098="","",IFERROR(_xlfn.XLOOKUP($C3098,'1.PrepList'!$I$2:$I$1500,'1.PrepList'!$N$2:$N$1500,"")&amp;"",""))</f>
        <v/>
      </c>
      <c r="F3098" s="638" t="str">
        <f>IF($C3098="","",IFERROR(_xlfn.XLOOKUP($C3098,'1.PrepList'!$I$2:$I$1500,'1.PrepList'!$K$2:$K$1500,"")&amp;"",""))</f>
        <v/>
      </c>
      <c r="H3098" s="644" t="str">
        <f>IF($C3098="","",IFERROR(IF(_xlfn.XLOOKUP($C3098,tbl_StartedStatus[Bold ID],tbl_StartedStatus[Started])="Started","Yes",IF(_xlfn.XLOOKUP($C3098,tbl_StartedStatus[Bold ID],tbl_StartedStatus[Started])="No Show","No Show","")),""))</f>
        <v/>
      </c>
    </row>
    <row r="3099" spans="1:8" ht="15" customHeight="1" thickBot="1">
      <c r="A3099" s="38" t="str">
        <f>IF($C3099="","",IFERROR(_xlfn.XLOOKUP($C3099,'1.PrepList'!$I$2:$I$1500,'1.PrepList'!$G$2:$G$1500,"")&amp;"",""))</f>
        <v/>
      </c>
      <c r="B3099" s="638" t="str">
        <f>IF($C3099="","",IFERROR(_xlfn.XLOOKUP($C3099,'1.PrepList'!$I$2:$I$1500,'1.PrepList'!$H$2:$H$1500,"")&amp;"",""))</f>
        <v/>
      </c>
      <c r="D3099" s="638" t="str">
        <f>IF($C3099="","",IFERROR(_xlfn.XLOOKUP($C3099,'1.PrepList'!$I$2:$I$1500,'1.PrepList'!$J$2:$J$1500,"")&amp;"",""))</f>
        <v/>
      </c>
      <c r="E3099" s="638" t="str">
        <f>IF($C3099="","",IFERROR(_xlfn.XLOOKUP($C3099,'1.PrepList'!$I$2:$I$1500,'1.PrepList'!$N$2:$N$1500,"")&amp;"",""))</f>
        <v/>
      </c>
      <c r="F3099" s="638" t="str">
        <f>IF($C3099="","",IFERROR(_xlfn.XLOOKUP($C3099,'1.PrepList'!$I$2:$I$1500,'1.PrepList'!$K$2:$K$1500,"")&amp;"",""))</f>
        <v/>
      </c>
      <c r="H3099" s="644" t="str">
        <f>IF($C3099="","",IFERROR(IF(_xlfn.XLOOKUP($C3099,tbl_StartedStatus[Bold ID],tbl_StartedStatus[Started])="Started","Yes",IF(_xlfn.XLOOKUP($C3099,tbl_StartedStatus[Bold ID],tbl_StartedStatus[Started])="No Show","No Show","")),""))</f>
        <v/>
      </c>
    </row>
    <row r="3100" spans="1:8" ht="15" customHeight="1" thickBot="1">
      <c r="A3100" s="38" t="str">
        <f>IF($C3100="","",IFERROR(_xlfn.XLOOKUP($C3100,'1.PrepList'!$I$2:$I$1500,'1.PrepList'!$G$2:$G$1500,"")&amp;"",""))</f>
        <v/>
      </c>
      <c r="B3100" s="638" t="str">
        <f>IF($C3100="","",IFERROR(_xlfn.XLOOKUP($C3100,'1.PrepList'!$I$2:$I$1500,'1.PrepList'!$H$2:$H$1500,"")&amp;"",""))</f>
        <v/>
      </c>
      <c r="D3100" s="638" t="str">
        <f>IF($C3100="","",IFERROR(_xlfn.XLOOKUP($C3100,'1.PrepList'!$I$2:$I$1500,'1.PrepList'!$J$2:$J$1500,"")&amp;"",""))</f>
        <v/>
      </c>
      <c r="E3100" s="638" t="str">
        <f>IF($C3100="","",IFERROR(_xlfn.XLOOKUP($C3100,'1.PrepList'!$I$2:$I$1500,'1.PrepList'!$N$2:$N$1500,"")&amp;"",""))</f>
        <v/>
      </c>
      <c r="F3100" s="638" t="str">
        <f>IF($C3100="","",IFERROR(_xlfn.XLOOKUP($C3100,'1.PrepList'!$I$2:$I$1500,'1.PrepList'!$K$2:$K$1500,"")&amp;"",""))</f>
        <v/>
      </c>
      <c r="H3100" s="644" t="str">
        <f>IF($C3100="","",IFERROR(IF(_xlfn.XLOOKUP($C3100,tbl_StartedStatus[Bold ID],tbl_StartedStatus[Started])="Started","Yes",IF(_xlfn.XLOOKUP($C3100,tbl_StartedStatus[Bold ID],tbl_StartedStatus[Started])="No Show","No Show","")),""))</f>
        <v/>
      </c>
    </row>
    <row r="3101" spans="1:8" ht="15" customHeight="1" thickBot="1">
      <c r="A3101" s="38" t="str">
        <f>IF($C3101="","",IFERROR(_xlfn.XLOOKUP($C3101,'1.PrepList'!$I$2:$I$1500,'1.PrepList'!$G$2:$G$1500,"")&amp;"",""))</f>
        <v/>
      </c>
      <c r="B3101" s="638" t="str">
        <f>IF($C3101="","",IFERROR(_xlfn.XLOOKUP($C3101,'1.PrepList'!$I$2:$I$1500,'1.PrepList'!$H$2:$H$1500,"")&amp;"",""))</f>
        <v/>
      </c>
      <c r="D3101" s="638" t="str">
        <f>IF($C3101="","",IFERROR(_xlfn.XLOOKUP($C3101,'1.PrepList'!$I$2:$I$1500,'1.PrepList'!$J$2:$J$1500,"")&amp;"",""))</f>
        <v/>
      </c>
      <c r="E3101" s="638" t="str">
        <f>IF($C3101="","",IFERROR(_xlfn.XLOOKUP($C3101,'1.PrepList'!$I$2:$I$1500,'1.PrepList'!$N$2:$N$1500,"")&amp;"",""))</f>
        <v/>
      </c>
      <c r="F3101" s="638" t="str">
        <f>IF($C3101="","",IFERROR(_xlfn.XLOOKUP($C3101,'1.PrepList'!$I$2:$I$1500,'1.PrepList'!$K$2:$K$1500,"")&amp;"",""))</f>
        <v/>
      </c>
      <c r="H3101" s="644" t="str">
        <f>IF($C3101="","",IFERROR(IF(_xlfn.XLOOKUP($C3101,tbl_StartedStatus[Bold ID],tbl_StartedStatus[Started])="Started","Yes",IF(_xlfn.XLOOKUP($C3101,tbl_StartedStatus[Bold ID],tbl_StartedStatus[Started])="No Show","No Show","")),""))</f>
        <v/>
      </c>
    </row>
    <row r="3102" spans="1:8" ht="15" customHeight="1" thickBot="1">
      <c r="A3102" s="38" t="str">
        <f>IF($C3102="","",IFERROR(_xlfn.XLOOKUP($C3102,'1.PrepList'!$I$2:$I$1500,'1.PrepList'!$G$2:$G$1500,"")&amp;"",""))</f>
        <v/>
      </c>
      <c r="B3102" s="638" t="str">
        <f>IF($C3102="","",IFERROR(_xlfn.XLOOKUP($C3102,'1.PrepList'!$I$2:$I$1500,'1.PrepList'!$H$2:$H$1500,"")&amp;"",""))</f>
        <v/>
      </c>
      <c r="D3102" s="638" t="str">
        <f>IF($C3102="","",IFERROR(_xlfn.XLOOKUP($C3102,'1.PrepList'!$I$2:$I$1500,'1.PrepList'!$J$2:$J$1500,"")&amp;"",""))</f>
        <v/>
      </c>
      <c r="E3102" s="638" t="str">
        <f>IF($C3102="","",IFERROR(_xlfn.XLOOKUP($C3102,'1.PrepList'!$I$2:$I$1500,'1.PrepList'!$N$2:$N$1500,"")&amp;"",""))</f>
        <v/>
      </c>
      <c r="F3102" s="638" t="str">
        <f>IF($C3102="","",IFERROR(_xlfn.XLOOKUP($C3102,'1.PrepList'!$I$2:$I$1500,'1.PrepList'!$K$2:$K$1500,"")&amp;"",""))</f>
        <v/>
      </c>
      <c r="H3102" s="644" t="str">
        <f>IF($C3102="","",IFERROR(IF(_xlfn.XLOOKUP($C3102,tbl_StartedStatus[Bold ID],tbl_StartedStatus[Started])="Started","Yes",IF(_xlfn.XLOOKUP($C3102,tbl_StartedStatus[Bold ID],tbl_StartedStatus[Started])="No Show","No Show","")),""))</f>
        <v/>
      </c>
    </row>
    <row r="3103" spans="1:8" ht="15" customHeight="1" thickBot="1">
      <c r="A3103" s="38" t="str">
        <f>IF($C3103="","",IFERROR(_xlfn.XLOOKUP($C3103,'1.PrepList'!$I$2:$I$1500,'1.PrepList'!$G$2:$G$1500,"")&amp;"",""))</f>
        <v/>
      </c>
      <c r="B3103" s="638" t="str">
        <f>IF($C3103="","",IFERROR(_xlfn.XLOOKUP($C3103,'1.PrepList'!$I$2:$I$1500,'1.PrepList'!$H$2:$H$1500,"")&amp;"",""))</f>
        <v/>
      </c>
      <c r="D3103" s="638" t="str">
        <f>IF($C3103="","",IFERROR(_xlfn.XLOOKUP($C3103,'1.PrepList'!$I$2:$I$1500,'1.PrepList'!$J$2:$J$1500,"")&amp;"",""))</f>
        <v/>
      </c>
      <c r="E3103" s="638" t="str">
        <f>IF($C3103="","",IFERROR(_xlfn.XLOOKUP($C3103,'1.PrepList'!$I$2:$I$1500,'1.PrepList'!$N$2:$N$1500,"")&amp;"",""))</f>
        <v/>
      </c>
      <c r="F3103" s="638" t="str">
        <f>IF($C3103="","",IFERROR(_xlfn.XLOOKUP($C3103,'1.PrepList'!$I$2:$I$1500,'1.PrepList'!$K$2:$K$1500,"")&amp;"",""))</f>
        <v/>
      </c>
      <c r="H3103" s="644" t="str">
        <f>IF($C3103="","",IFERROR(IF(_xlfn.XLOOKUP($C3103,tbl_StartedStatus[Bold ID],tbl_StartedStatus[Started])="Started","Yes",IF(_xlfn.XLOOKUP($C3103,tbl_StartedStatus[Bold ID],tbl_StartedStatus[Started])="No Show","No Show","")),""))</f>
        <v/>
      </c>
    </row>
    <row r="3104" spans="1:8" ht="15" customHeight="1" thickBot="1">
      <c r="A3104" s="38" t="str">
        <f>IF($C3104="","",IFERROR(_xlfn.XLOOKUP($C3104,'1.PrepList'!$I$2:$I$1500,'1.PrepList'!$G$2:$G$1500,"")&amp;"",""))</f>
        <v/>
      </c>
      <c r="B3104" s="638" t="str">
        <f>IF($C3104="","",IFERROR(_xlfn.XLOOKUP($C3104,'1.PrepList'!$I$2:$I$1500,'1.PrepList'!$H$2:$H$1500,"")&amp;"",""))</f>
        <v/>
      </c>
      <c r="D3104" s="638" t="str">
        <f>IF($C3104="","",IFERROR(_xlfn.XLOOKUP($C3104,'1.PrepList'!$I$2:$I$1500,'1.PrepList'!$J$2:$J$1500,"")&amp;"",""))</f>
        <v/>
      </c>
      <c r="E3104" s="638" t="str">
        <f>IF($C3104="","",IFERROR(_xlfn.XLOOKUP($C3104,'1.PrepList'!$I$2:$I$1500,'1.PrepList'!$N$2:$N$1500,"")&amp;"",""))</f>
        <v/>
      </c>
      <c r="F3104" s="638" t="str">
        <f>IF($C3104="","",IFERROR(_xlfn.XLOOKUP($C3104,'1.PrepList'!$I$2:$I$1500,'1.PrepList'!$K$2:$K$1500,"")&amp;"",""))</f>
        <v/>
      </c>
      <c r="H3104" s="644" t="str">
        <f>IF($C3104="","",IFERROR(IF(_xlfn.XLOOKUP($C3104,tbl_StartedStatus[Bold ID],tbl_StartedStatus[Started])="Started","Yes",IF(_xlfn.XLOOKUP($C3104,tbl_StartedStatus[Bold ID],tbl_StartedStatus[Started])="No Show","No Show","")),""))</f>
        <v/>
      </c>
    </row>
    <row r="3105" spans="1:8" ht="15" customHeight="1" thickBot="1">
      <c r="A3105" s="38" t="str">
        <f>IF($C3105="","",IFERROR(_xlfn.XLOOKUP($C3105,'1.PrepList'!$I$2:$I$1500,'1.PrepList'!$G$2:$G$1500,"")&amp;"",""))</f>
        <v/>
      </c>
      <c r="B3105" s="638" t="str">
        <f>IF($C3105="","",IFERROR(_xlfn.XLOOKUP($C3105,'1.PrepList'!$I$2:$I$1500,'1.PrepList'!$H$2:$H$1500,"")&amp;"",""))</f>
        <v/>
      </c>
      <c r="D3105" s="638" t="str">
        <f>IF($C3105="","",IFERROR(_xlfn.XLOOKUP($C3105,'1.PrepList'!$I$2:$I$1500,'1.PrepList'!$J$2:$J$1500,"")&amp;"",""))</f>
        <v/>
      </c>
      <c r="E3105" s="638" t="str">
        <f>IF($C3105="","",IFERROR(_xlfn.XLOOKUP($C3105,'1.PrepList'!$I$2:$I$1500,'1.PrepList'!$N$2:$N$1500,"")&amp;"",""))</f>
        <v/>
      </c>
      <c r="F3105" s="638" t="str">
        <f>IF($C3105="","",IFERROR(_xlfn.XLOOKUP($C3105,'1.PrepList'!$I$2:$I$1500,'1.PrepList'!$K$2:$K$1500,"")&amp;"",""))</f>
        <v/>
      </c>
      <c r="H3105" s="644" t="str">
        <f>IF($C3105="","",IFERROR(IF(_xlfn.XLOOKUP($C3105,tbl_StartedStatus[Bold ID],tbl_StartedStatus[Started])="Started","Yes",IF(_xlfn.XLOOKUP($C3105,tbl_StartedStatus[Bold ID],tbl_StartedStatus[Started])="No Show","No Show","")),""))</f>
        <v/>
      </c>
    </row>
    <row r="3106" spans="1:8" ht="15" customHeight="1" thickBot="1">
      <c r="A3106" s="38" t="str">
        <f>IF($C3106="","",IFERROR(_xlfn.XLOOKUP($C3106,'1.PrepList'!$I$2:$I$1500,'1.PrepList'!$G$2:$G$1500,"")&amp;"",""))</f>
        <v/>
      </c>
      <c r="B3106" s="638" t="str">
        <f>IF($C3106="","",IFERROR(_xlfn.XLOOKUP($C3106,'1.PrepList'!$I$2:$I$1500,'1.PrepList'!$H$2:$H$1500,"")&amp;"",""))</f>
        <v/>
      </c>
      <c r="D3106" s="638" t="str">
        <f>IF($C3106="","",IFERROR(_xlfn.XLOOKUP($C3106,'1.PrepList'!$I$2:$I$1500,'1.PrepList'!$J$2:$J$1500,"")&amp;"",""))</f>
        <v/>
      </c>
      <c r="E3106" s="638" t="str">
        <f>IF($C3106="","",IFERROR(_xlfn.XLOOKUP($C3106,'1.PrepList'!$I$2:$I$1500,'1.PrepList'!$N$2:$N$1500,"")&amp;"",""))</f>
        <v/>
      </c>
      <c r="F3106" s="638" t="str">
        <f>IF($C3106="","",IFERROR(_xlfn.XLOOKUP($C3106,'1.PrepList'!$I$2:$I$1500,'1.PrepList'!$K$2:$K$1500,"")&amp;"",""))</f>
        <v/>
      </c>
      <c r="H3106" s="644" t="str">
        <f>IF($C3106="","",IFERROR(IF(_xlfn.XLOOKUP($C3106,tbl_StartedStatus[Bold ID],tbl_StartedStatus[Started])="Started","Yes",IF(_xlfn.XLOOKUP($C3106,tbl_StartedStatus[Bold ID],tbl_StartedStatus[Started])="No Show","No Show","")),""))</f>
        <v/>
      </c>
    </row>
    <row r="3107" spans="1:8" ht="15" customHeight="1" thickBot="1">
      <c r="A3107" s="38" t="str">
        <f>IF($C3107="","",IFERROR(_xlfn.XLOOKUP($C3107,'1.PrepList'!$I$2:$I$1500,'1.PrepList'!$G$2:$G$1500,"")&amp;"",""))</f>
        <v/>
      </c>
      <c r="B3107" s="638" t="str">
        <f>IF($C3107="","",IFERROR(_xlfn.XLOOKUP($C3107,'1.PrepList'!$I$2:$I$1500,'1.PrepList'!$H$2:$H$1500,"")&amp;"",""))</f>
        <v/>
      </c>
      <c r="D3107" s="638" t="str">
        <f>IF($C3107="","",IFERROR(_xlfn.XLOOKUP($C3107,'1.PrepList'!$I$2:$I$1500,'1.PrepList'!$J$2:$J$1500,"")&amp;"",""))</f>
        <v/>
      </c>
      <c r="E3107" s="638" t="str">
        <f>IF($C3107="","",IFERROR(_xlfn.XLOOKUP($C3107,'1.PrepList'!$I$2:$I$1500,'1.PrepList'!$N$2:$N$1500,"")&amp;"",""))</f>
        <v/>
      </c>
      <c r="F3107" s="638" t="str">
        <f>IF($C3107="","",IFERROR(_xlfn.XLOOKUP($C3107,'1.PrepList'!$I$2:$I$1500,'1.PrepList'!$K$2:$K$1500,"")&amp;"",""))</f>
        <v/>
      </c>
      <c r="H3107" s="644" t="str">
        <f>IF($C3107="","",IFERROR(IF(_xlfn.XLOOKUP($C3107,tbl_StartedStatus[Bold ID],tbl_StartedStatus[Started])="Started","Yes",IF(_xlfn.XLOOKUP($C3107,tbl_StartedStatus[Bold ID],tbl_StartedStatus[Started])="No Show","No Show","")),""))</f>
        <v/>
      </c>
    </row>
    <row r="3108" spans="1:8" ht="15" customHeight="1" thickBot="1">
      <c r="A3108" s="38" t="str">
        <f>IF($C3108="","",IFERROR(_xlfn.XLOOKUP($C3108,'1.PrepList'!$I$2:$I$1500,'1.PrepList'!$G$2:$G$1500,"")&amp;"",""))</f>
        <v/>
      </c>
      <c r="B3108" s="638" t="str">
        <f>IF($C3108="","",IFERROR(_xlfn.XLOOKUP($C3108,'1.PrepList'!$I$2:$I$1500,'1.PrepList'!$H$2:$H$1500,"")&amp;"",""))</f>
        <v/>
      </c>
      <c r="D3108" s="638" t="str">
        <f>IF($C3108="","",IFERROR(_xlfn.XLOOKUP($C3108,'1.PrepList'!$I$2:$I$1500,'1.PrepList'!$J$2:$J$1500,"")&amp;"",""))</f>
        <v/>
      </c>
      <c r="E3108" s="638" t="str">
        <f>IF($C3108="","",IFERROR(_xlfn.XLOOKUP($C3108,'1.PrepList'!$I$2:$I$1500,'1.PrepList'!$N$2:$N$1500,"")&amp;"",""))</f>
        <v/>
      </c>
      <c r="F3108" s="638" t="str">
        <f>IF($C3108="","",IFERROR(_xlfn.XLOOKUP($C3108,'1.PrepList'!$I$2:$I$1500,'1.PrepList'!$K$2:$K$1500,"")&amp;"",""))</f>
        <v/>
      </c>
      <c r="H3108" s="644" t="str">
        <f>IF($C3108="","",IFERROR(IF(_xlfn.XLOOKUP($C3108,tbl_StartedStatus[Bold ID],tbl_StartedStatus[Started])="Started","Yes",IF(_xlfn.XLOOKUP($C3108,tbl_StartedStatus[Bold ID],tbl_StartedStatus[Started])="No Show","No Show","")),""))</f>
        <v/>
      </c>
    </row>
    <row r="3109" spans="1:8" ht="15" customHeight="1" thickBot="1">
      <c r="A3109" s="38" t="str">
        <f>IF($C3109="","",IFERROR(_xlfn.XLOOKUP($C3109,'1.PrepList'!$I$2:$I$1500,'1.PrepList'!$G$2:$G$1500,"")&amp;"",""))</f>
        <v/>
      </c>
      <c r="B3109" s="638" t="str">
        <f>IF($C3109="","",IFERROR(_xlfn.XLOOKUP($C3109,'1.PrepList'!$I$2:$I$1500,'1.PrepList'!$H$2:$H$1500,"")&amp;"",""))</f>
        <v/>
      </c>
      <c r="D3109" s="638" t="str">
        <f>IF($C3109="","",IFERROR(_xlfn.XLOOKUP($C3109,'1.PrepList'!$I$2:$I$1500,'1.PrepList'!$J$2:$J$1500,"")&amp;"",""))</f>
        <v/>
      </c>
      <c r="E3109" s="638" t="str">
        <f>IF($C3109="","",IFERROR(_xlfn.XLOOKUP($C3109,'1.PrepList'!$I$2:$I$1500,'1.PrepList'!$N$2:$N$1500,"")&amp;"",""))</f>
        <v/>
      </c>
      <c r="F3109" s="638" t="str">
        <f>IF($C3109="","",IFERROR(_xlfn.XLOOKUP($C3109,'1.PrepList'!$I$2:$I$1500,'1.PrepList'!$K$2:$K$1500,"")&amp;"",""))</f>
        <v/>
      </c>
      <c r="H3109" s="644" t="str">
        <f>IF($C3109="","",IFERROR(IF(_xlfn.XLOOKUP($C3109,tbl_StartedStatus[Bold ID],tbl_StartedStatus[Started])="Started","Yes",IF(_xlfn.XLOOKUP($C3109,tbl_StartedStatus[Bold ID],tbl_StartedStatus[Started])="No Show","No Show","")),""))</f>
        <v/>
      </c>
    </row>
    <row r="3110" spans="1:8" ht="15" customHeight="1" thickBot="1">
      <c r="A3110" s="38" t="str">
        <f>IF($C3110="","",IFERROR(_xlfn.XLOOKUP($C3110,'1.PrepList'!$I$2:$I$1500,'1.PrepList'!$G$2:$G$1500,"")&amp;"",""))</f>
        <v/>
      </c>
      <c r="B3110" s="638" t="str">
        <f>IF($C3110="","",IFERROR(_xlfn.XLOOKUP($C3110,'1.PrepList'!$I$2:$I$1500,'1.PrepList'!$H$2:$H$1500,"")&amp;"",""))</f>
        <v/>
      </c>
      <c r="D3110" s="638" t="str">
        <f>IF($C3110="","",IFERROR(_xlfn.XLOOKUP($C3110,'1.PrepList'!$I$2:$I$1500,'1.PrepList'!$J$2:$J$1500,"")&amp;"",""))</f>
        <v/>
      </c>
      <c r="E3110" s="638" t="str">
        <f>IF($C3110="","",IFERROR(_xlfn.XLOOKUP($C3110,'1.PrepList'!$I$2:$I$1500,'1.PrepList'!$N$2:$N$1500,"")&amp;"",""))</f>
        <v/>
      </c>
      <c r="F3110" s="638" t="str">
        <f>IF($C3110="","",IFERROR(_xlfn.XLOOKUP($C3110,'1.PrepList'!$I$2:$I$1500,'1.PrepList'!$K$2:$K$1500,"")&amp;"",""))</f>
        <v/>
      </c>
      <c r="H3110" s="644" t="str">
        <f>IF($C3110="","",IFERROR(IF(_xlfn.XLOOKUP($C3110,tbl_StartedStatus[Bold ID],tbl_StartedStatus[Started])="Started","Yes",IF(_xlfn.XLOOKUP($C3110,tbl_StartedStatus[Bold ID],tbl_StartedStatus[Started])="No Show","No Show","")),""))</f>
        <v/>
      </c>
    </row>
    <row r="3111" spans="1:8" ht="15" customHeight="1" thickBot="1">
      <c r="A3111" s="38" t="str">
        <f>IF($C3111="","",IFERROR(_xlfn.XLOOKUP($C3111,'1.PrepList'!$I$2:$I$1500,'1.PrepList'!$G$2:$G$1500,"")&amp;"",""))</f>
        <v/>
      </c>
      <c r="B3111" s="638" t="str">
        <f>IF($C3111="","",IFERROR(_xlfn.XLOOKUP($C3111,'1.PrepList'!$I$2:$I$1500,'1.PrepList'!$H$2:$H$1500,"")&amp;"",""))</f>
        <v/>
      </c>
      <c r="D3111" s="638" t="str">
        <f>IF($C3111="","",IFERROR(_xlfn.XLOOKUP($C3111,'1.PrepList'!$I$2:$I$1500,'1.PrepList'!$J$2:$J$1500,"")&amp;"",""))</f>
        <v/>
      </c>
      <c r="E3111" s="638" t="str">
        <f>IF($C3111="","",IFERROR(_xlfn.XLOOKUP($C3111,'1.PrepList'!$I$2:$I$1500,'1.PrepList'!$N$2:$N$1500,"")&amp;"",""))</f>
        <v/>
      </c>
      <c r="F3111" s="638" t="str">
        <f>IF($C3111="","",IFERROR(_xlfn.XLOOKUP($C3111,'1.PrepList'!$I$2:$I$1500,'1.PrepList'!$K$2:$K$1500,"")&amp;"",""))</f>
        <v/>
      </c>
      <c r="H3111" s="644" t="str">
        <f>IF($C3111="","",IFERROR(IF(_xlfn.XLOOKUP($C3111,tbl_StartedStatus[Bold ID],tbl_StartedStatus[Started])="Started","Yes",IF(_xlfn.XLOOKUP($C3111,tbl_StartedStatus[Bold ID],tbl_StartedStatus[Started])="No Show","No Show","")),""))</f>
        <v/>
      </c>
    </row>
    <row r="3112" spans="1:8" ht="15" customHeight="1" thickBot="1">
      <c r="A3112" s="38" t="str">
        <f>IF($C3112="","",IFERROR(_xlfn.XLOOKUP($C3112,'1.PrepList'!$I$2:$I$1500,'1.PrepList'!$G$2:$G$1500,"")&amp;"",""))</f>
        <v/>
      </c>
      <c r="B3112" s="638" t="str">
        <f>IF($C3112="","",IFERROR(_xlfn.XLOOKUP($C3112,'1.PrepList'!$I$2:$I$1500,'1.PrepList'!$H$2:$H$1500,"")&amp;"",""))</f>
        <v/>
      </c>
      <c r="D3112" s="638" t="str">
        <f>IF($C3112="","",IFERROR(_xlfn.XLOOKUP($C3112,'1.PrepList'!$I$2:$I$1500,'1.PrepList'!$J$2:$J$1500,"")&amp;"",""))</f>
        <v/>
      </c>
      <c r="E3112" s="638" t="str">
        <f>IF($C3112="","",IFERROR(_xlfn.XLOOKUP($C3112,'1.PrepList'!$I$2:$I$1500,'1.PrepList'!$N$2:$N$1500,"")&amp;"",""))</f>
        <v/>
      </c>
      <c r="F3112" s="638" t="str">
        <f>IF($C3112="","",IFERROR(_xlfn.XLOOKUP($C3112,'1.PrepList'!$I$2:$I$1500,'1.PrepList'!$K$2:$K$1500,"")&amp;"",""))</f>
        <v/>
      </c>
      <c r="H3112" s="644" t="str">
        <f>IF($C3112="","",IFERROR(IF(_xlfn.XLOOKUP($C3112,tbl_StartedStatus[Bold ID],tbl_StartedStatus[Started])="Started","Yes",IF(_xlfn.XLOOKUP($C3112,tbl_StartedStatus[Bold ID],tbl_StartedStatus[Started])="No Show","No Show","")),""))</f>
        <v/>
      </c>
    </row>
    <row r="3113" spans="1:8" ht="15" customHeight="1" thickBot="1">
      <c r="A3113" s="38" t="str">
        <f>IF($C3113="","",IFERROR(_xlfn.XLOOKUP($C3113,'1.PrepList'!$I$2:$I$1500,'1.PrepList'!$G$2:$G$1500,"")&amp;"",""))</f>
        <v/>
      </c>
      <c r="B3113" s="638" t="str">
        <f>IF($C3113="","",IFERROR(_xlfn.XLOOKUP($C3113,'1.PrepList'!$I$2:$I$1500,'1.PrepList'!$H$2:$H$1500,"")&amp;"",""))</f>
        <v/>
      </c>
      <c r="D3113" s="638" t="str">
        <f>IF($C3113="","",IFERROR(_xlfn.XLOOKUP($C3113,'1.PrepList'!$I$2:$I$1500,'1.PrepList'!$J$2:$J$1500,"")&amp;"",""))</f>
        <v/>
      </c>
      <c r="E3113" s="638" t="str">
        <f>IF($C3113="","",IFERROR(_xlfn.XLOOKUP($C3113,'1.PrepList'!$I$2:$I$1500,'1.PrepList'!$N$2:$N$1500,"")&amp;"",""))</f>
        <v/>
      </c>
      <c r="F3113" s="638" t="str">
        <f>IF($C3113="","",IFERROR(_xlfn.XLOOKUP($C3113,'1.PrepList'!$I$2:$I$1500,'1.PrepList'!$K$2:$K$1500,"")&amp;"",""))</f>
        <v/>
      </c>
      <c r="H3113" s="644" t="str">
        <f>IF($C3113="","",IFERROR(IF(_xlfn.XLOOKUP($C3113,tbl_StartedStatus[Bold ID],tbl_StartedStatus[Started])="Started","Yes",IF(_xlfn.XLOOKUP($C3113,tbl_StartedStatus[Bold ID],tbl_StartedStatus[Started])="No Show","No Show","")),""))</f>
        <v/>
      </c>
    </row>
    <row r="3114" spans="1:8" ht="15" customHeight="1" thickBot="1">
      <c r="A3114" s="38" t="str">
        <f>IF($C3114="","",IFERROR(_xlfn.XLOOKUP($C3114,'1.PrepList'!$I$2:$I$1500,'1.PrepList'!$G$2:$G$1500,"")&amp;"",""))</f>
        <v/>
      </c>
      <c r="B3114" s="638" t="str">
        <f>IF($C3114="","",IFERROR(_xlfn.XLOOKUP($C3114,'1.PrepList'!$I$2:$I$1500,'1.PrepList'!$H$2:$H$1500,"")&amp;"",""))</f>
        <v/>
      </c>
      <c r="D3114" s="638" t="str">
        <f>IF($C3114="","",IFERROR(_xlfn.XLOOKUP($C3114,'1.PrepList'!$I$2:$I$1500,'1.PrepList'!$J$2:$J$1500,"")&amp;"",""))</f>
        <v/>
      </c>
      <c r="E3114" s="638" t="str">
        <f>IF($C3114="","",IFERROR(_xlfn.XLOOKUP($C3114,'1.PrepList'!$I$2:$I$1500,'1.PrepList'!$N$2:$N$1500,"")&amp;"",""))</f>
        <v/>
      </c>
      <c r="F3114" s="638" t="str">
        <f>IF($C3114="","",IFERROR(_xlfn.XLOOKUP($C3114,'1.PrepList'!$I$2:$I$1500,'1.PrepList'!$K$2:$K$1500,"")&amp;"",""))</f>
        <v/>
      </c>
      <c r="H3114" s="644" t="str">
        <f>IF($C3114="","",IFERROR(IF(_xlfn.XLOOKUP($C3114,tbl_StartedStatus[Bold ID],tbl_StartedStatus[Started])="Started","Yes",IF(_xlfn.XLOOKUP($C3114,tbl_StartedStatus[Bold ID],tbl_StartedStatus[Started])="No Show","No Show","")),""))</f>
        <v/>
      </c>
    </row>
    <row r="3115" spans="1:8" ht="15" customHeight="1" thickBot="1">
      <c r="A3115" s="38" t="str">
        <f>IF($C3115="","",IFERROR(_xlfn.XLOOKUP($C3115,'1.PrepList'!$I$2:$I$1500,'1.PrepList'!$G$2:$G$1500,"")&amp;"",""))</f>
        <v/>
      </c>
      <c r="B3115" s="638" t="str">
        <f>IF($C3115="","",IFERROR(_xlfn.XLOOKUP($C3115,'1.PrepList'!$I$2:$I$1500,'1.PrepList'!$H$2:$H$1500,"")&amp;"",""))</f>
        <v/>
      </c>
      <c r="D3115" s="638" t="str">
        <f>IF($C3115="","",IFERROR(_xlfn.XLOOKUP($C3115,'1.PrepList'!$I$2:$I$1500,'1.PrepList'!$J$2:$J$1500,"")&amp;"",""))</f>
        <v/>
      </c>
      <c r="E3115" s="638" t="str">
        <f>IF($C3115="","",IFERROR(_xlfn.XLOOKUP($C3115,'1.PrepList'!$I$2:$I$1500,'1.PrepList'!$N$2:$N$1500,"")&amp;"",""))</f>
        <v/>
      </c>
      <c r="F3115" s="638" t="str">
        <f>IF($C3115="","",IFERROR(_xlfn.XLOOKUP($C3115,'1.PrepList'!$I$2:$I$1500,'1.PrepList'!$K$2:$K$1500,"")&amp;"",""))</f>
        <v/>
      </c>
      <c r="H3115" s="644" t="str">
        <f>IF($C3115="","",IFERROR(IF(_xlfn.XLOOKUP($C3115,tbl_StartedStatus[Bold ID],tbl_StartedStatus[Started])="Started","Yes",IF(_xlfn.XLOOKUP($C3115,tbl_StartedStatus[Bold ID],tbl_StartedStatus[Started])="No Show","No Show","")),""))</f>
        <v/>
      </c>
    </row>
    <row r="3116" spans="1:8" ht="15" customHeight="1" thickBot="1">
      <c r="A3116" s="38" t="str">
        <f>IF($C3116="","",IFERROR(_xlfn.XLOOKUP($C3116,'1.PrepList'!$I$2:$I$1500,'1.PrepList'!$G$2:$G$1500,"")&amp;"",""))</f>
        <v/>
      </c>
      <c r="B3116" s="638" t="str">
        <f>IF($C3116="","",IFERROR(_xlfn.XLOOKUP($C3116,'1.PrepList'!$I$2:$I$1500,'1.PrepList'!$H$2:$H$1500,"")&amp;"",""))</f>
        <v/>
      </c>
      <c r="D3116" s="638" t="str">
        <f>IF($C3116="","",IFERROR(_xlfn.XLOOKUP($C3116,'1.PrepList'!$I$2:$I$1500,'1.PrepList'!$J$2:$J$1500,"")&amp;"",""))</f>
        <v/>
      </c>
      <c r="E3116" s="638" t="str">
        <f>IF($C3116="","",IFERROR(_xlfn.XLOOKUP($C3116,'1.PrepList'!$I$2:$I$1500,'1.PrepList'!$N$2:$N$1500,"")&amp;"",""))</f>
        <v/>
      </c>
      <c r="F3116" s="638" t="str">
        <f>IF($C3116="","",IFERROR(_xlfn.XLOOKUP($C3116,'1.PrepList'!$I$2:$I$1500,'1.PrepList'!$K$2:$K$1500,"")&amp;"",""))</f>
        <v/>
      </c>
      <c r="H3116" s="644" t="str">
        <f>IF($C3116="","",IFERROR(IF(_xlfn.XLOOKUP($C3116,tbl_StartedStatus[Bold ID],tbl_StartedStatus[Started])="Started","Yes",IF(_xlfn.XLOOKUP($C3116,tbl_StartedStatus[Bold ID],tbl_StartedStatus[Started])="No Show","No Show","")),""))</f>
        <v/>
      </c>
    </row>
    <row r="3117" spans="1:8" ht="15" customHeight="1" thickBot="1">
      <c r="A3117" s="38" t="str">
        <f>IF($C3117="","",IFERROR(_xlfn.XLOOKUP($C3117,'1.PrepList'!$I$2:$I$1500,'1.PrepList'!$G$2:$G$1500,"")&amp;"",""))</f>
        <v/>
      </c>
      <c r="B3117" s="638" t="str">
        <f>IF($C3117="","",IFERROR(_xlfn.XLOOKUP($C3117,'1.PrepList'!$I$2:$I$1500,'1.PrepList'!$H$2:$H$1500,"")&amp;"",""))</f>
        <v/>
      </c>
      <c r="D3117" s="638" t="str">
        <f>IF($C3117="","",IFERROR(_xlfn.XLOOKUP($C3117,'1.PrepList'!$I$2:$I$1500,'1.PrepList'!$J$2:$J$1500,"")&amp;"",""))</f>
        <v/>
      </c>
      <c r="E3117" s="638" t="str">
        <f>IF($C3117="","",IFERROR(_xlfn.XLOOKUP($C3117,'1.PrepList'!$I$2:$I$1500,'1.PrepList'!$N$2:$N$1500,"")&amp;"",""))</f>
        <v/>
      </c>
      <c r="F3117" s="638" t="str">
        <f>IF($C3117="","",IFERROR(_xlfn.XLOOKUP($C3117,'1.PrepList'!$I$2:$I$1500,'1.PrepList'!$K$2:$K$1500,"")&amp;"",""))</f>
        <v/>
      </c>
      <c r="H3117" s="644" t="str">
        <f>IF($C3117="","",IFERROR(IF(_xlfn.XLOOKUP($C3117,tbl_StartedStatus[Bold ID],tbl_StartedStatus[Started])="Started","Yes",IF(_xlfn.XLOOKUP($C3117,tbl_StartedStatus[Bold ID],tbl_StartedStatus[Started])="No Show","No Show","")),""))</f>
        <v/>
      </c>
    </row>
    <row r="3118" spans="1:8" ht="15" customHeight="1" thickBot="1">
      <c r="A3118" s="38" t="str">
        <f>IF($C3118="","",IFERROR(_xlfn.XLOOKUP($C3118,'1.PrepList'!$I$2:$I$1500,'1.PrepList'!$G$2:$G$1500,"")&amp;"",""))</f>
        <v/>
      </c>
      <c r="B3118" s="638" t="str">
        <f>IF($C3118="","",IFERROR(_xlfn.XLOOKUP($C3118,'1.PrepList'!$I$2:$I$1500,'1.PrepList'!$H$2:$H$1500,"")&amp;"",""))</f>
        <v/>
      </c>
      <c r="D3118" s="638" t="str">
        <f>IF($C3118="","",IFERROR(_xlfn.XLOOKUP($C3118,'1.PrepList'!$I$2:$I$1500,'1.PrepList'!$J$2:$J$1500,"")&amp;"",""))</f>
        <v/>
      </c>
      <c r="E3118" s="638" t="str">
        <f>IF($C3118="","",IFERROR(_xlfn.XLOOKUP($C3118,'1.PrepList'!$I$2:$I$1500,'1.PrepList'!$N$2:$N$1500,"")&amp;"",""))</f>
        <v/>
      </c>
      <c r="F3118" s="638" t="str">
        <f>IF($C3118="","",IFERROR(_xlfn.XLOOKUP($C3118,'1.PrepList'!$I$2:$I$1500,'1.PrepList'!$K$2:$K$1500,"")&amp;"",""))</f>
        <v/>
      </c>
      <c r="H3118" s="644" t="str">
        <f>IF($C3118="","",IFERROR(IF(_xlfn.XLOOKUP($C3118,tbl_StartedStatus[Bold ID],tbl_StartedStatus[Started])="Started","Yes",IF(_xlfn.XLOOKUP($C3118,tbl_StartedStatus[Bold ID],tbl_StartedStatus[Started])="No Show","No Show","")),""))</f>
        <v/>
      </c>
    </row>
    <row r="3119" spans="1:8" ht="15" customHeight="1" thickBot="1">
      <c r="A3119" s="38" t="str">
        <f>IF($C3119="","",IFERROR(_xlfn.XLOOKUP($C3119,'1.PrepList'!$I$2:$I$1500,'1.PrepList'!$G$2:$G$1500,"")&amp;"",""))</f>
        <v/>
      </c>
      <c r="B3119" s="638" t="str">
        <f>IF($C3119="","",IFERROR(_xlfn.XLOOKUP($C3119,'1.PrepList'!$I$2:$I$1500,'1.PrepList'!$H$2:$H$1500,"")&amp;"",""))</f>
        <v/>
      </c>
      <c r="D3119" s="638" t="str">
        <f>IF($C3119="","",IFERROR(_xlfn.XLOOKUP($C3119,'1.PrepList'!$I$2:$I$1500,'1.PrepList'!$J$2:$J$1500,"")&amp;"",""))</f>
        <v/>
      </c>
      <c r="E3119" s="638" t="str">
        <f>IF($C3119="","",IFERROR(_xlfn.XLOOKUP($C3119,'1.PrepList'!$I$2:$I$1500,'1.PrepList'!$N$2:$N$1500,"")&amp;"",""))</f>
        <v/>
      </c>
      <c r="F3119" s="638" t="str">
        <f>IF($C3119="","",IFERROR(_xlfn.XLOOKUP($C3119,'1.PrepList'!$I$2:$I$1500,'1.PrepList'!$K$2:$K$1500,"")&amp;"",""))</f>
        <v/>
      </c>
      <c r="H3119" s="644" t="str">
        <f>IF($C3119="","",IFERROR(IF(_xlfn.XLOOKUP($C3119,tbl_StartedStatus[Bold ID],tbl_StartedStatus[Started])="Started","Yes",IF(_xlfn.XLOOKUP($C3119,tbl_StartedStatus[Bold ID],tbl_StartedStatus[Started])="No Show","No Show","")),""))</f>
        <v/>
      </c>
    </row>
    <row r="3120" spans="1:8" ht="15" customHeight="1" thickBot="1">
      <c r="A3120" s="38" t="str">
        <f>IF($C3120="","",IFERROR(_xlfn.XLOOKUP($C3120,'1.PrepList'!$I$2:$I$1500,'1.PrepList'!$G$2:$G$1500,"")&amp;"",""))</f>
        <v/>
      </c>
      <c r="B3120" s="638" t="str">
        <f>IF($C3120="","",IFERROR(_xlfn.XLOOKUP($C3120,'1.PrepList'!$I$2:$I$1500,'1.PrepList'!$H$2:$H$1500,"")&amp;"",""))</f>
        <v/>
      </c>
      <c r="D3120" s="638" t="str">
        <f>IF($C3120="","",IFERROR(_xlfn.XLOOKUP($C3120,'1.PrepList'!$I$2:$I$1500,'1.PrepList'!$J$2:$J$1500,"")&amp;"",""))</f>
        <v/>
      </c>
      <c r="E3120" s="638" t="str">
        <f>IF($C3120="","",IFERROR(_xlfn.XLOOKUP($C3120,'1.PrepList'!$I$2:$I$1500,'1.PrepList'!$N$2:$N$1500,"")&amp;"",""))</f>
        <v/>
      </c>
      <c r="F3120" s="638" t="str">
        <f>IF($C3120="","",IFERROR(_xlfn.XLOOKUP($C3120,'1.PrepList'!$I$2:$I$1500,'1.PrepList'!$K$2:$K$1500,"")&amp;"",""))</f>
        <v/>
      </c>
      <c r="H3120" s="644" t="str">
        <f>IF($C3120="","",IFERROR(IF(_xlfn.XLOOKUP($C3120,tbl_StartedStatus[Bold ID],tbl_StartedStatus[Started])="Started","Yes",IF(_xlfn.XLOOKUP($C3120,tbl_StartedStatus[Bold ID],tbl_StartedStatus[Started])="No Show","No Show","")),""))</f>
        <v/>
      </c>
    </row>
    <row r="3121" spans="1:8" ht="15" customHeight="1" thickBot="1">
      <c r="A3121" s="38" t="str">
        <f>IF($C3121="","",IFERROR(_xlfn.XLOOKUP($C3121,'1.PrepList'!$I$2:$I$1500,'1.PrepList'!$G$2:$G$1500,"")&amp;"",""))</f>
        <v/>
      </c>
      <c r="B3121" s="638" t="str">
        <f>IF($C3121="","",IFERROR(_xlfn.XLOOKUP($C3121,'1.PrepList'!$I$2:$I$1500,'1.PrepList'!$H$2:$H$1500,"")&amp;"",""))</f>
        <v/>
      </c>
      <c r="D3121" s="638" t="str">
        <f>IF($C3121="","",IFERROR(_xlfn.XLOOKUP($C3121,'1.PrepList'!$I$2:$I$1500,'1.PrepList'!$J$2:$J$1500,"")&amp;"",""))</f>
        <v/>
      </c>
      <c r="E3121" s="638" t="str">
        <f>IF($C3121="","",IFERROR(_xlfn.XLOOKUP($C3121,'1.PrepList'!$I$2:$I$1500,'1.PrepList'!$N$2:$N$1500,"")&amp;"",""))</f>
        <v/>
      </c>
      <c r="F3121" s="638" t="str">
        <f>IF($C3121="","",IFERROR(_xlfn.XLOOKUP($C3121,'1.PrepList'!$I$2:$I$1500,'1.PrepList'!$K$2:$K$1500,"")&amp;"",""))</f>
        <v/>
      </c>
      <c r="H3121" s="644" t="str">
        <f>IF($C3121="","",IFERROR(IF(_xlfn.XLOOKUP($C3121,tbl_StartedStatus[Bold ID],tbl_StartedStatus[Started])="Started","Yes",IF(_xlfn.XLOOKUP($C3121,tbl_StartedStatus[Bold ID],tbl_StartedStatus[Started])="No Show","No Show","")),""))</f>
        <v/>
      </c>
    </row>
    <row r="3122" spans="1:8" ht="15" customHeight="1" thickBot="1">
      <c r="A3122" s="38" t="str">
        <f>IF($C3122="","",IFERROR(_xlfn.XLOOKUP($C3122,'1.PrepList'!$I$2:$I$1500,'1.PrepList'!$G$2:$G$1500,"")&amp;"",""))</f>
        <v/>
      </c>
      <c r="B3122" s="638" t="str">
        <f>IF($C3122="","",IFERROR(_xlfn.XLOOKUP($C3122,'1.PrepList'!$I$2:$I$1500,'1.PrepList'!$H$2:$H$1500,"")&amp;"",""))</f>
        <v/>
      </c>
      <c r="D3122" s="638" t="str">
        <f>IF($C3122="","",IFERROR(_xlfn.XLOOKUP($C3122,'1.PrepList'!$I$2:$I$1500,'1.PrepList'!$J$2:$J$1500,"")&amp;"",""))</f>
        <v/>
      </c>
      <c r="E3122" s="638" t="str">
        <f>IF($C3122="","",IFERROR(_xlfn.XLOOKUP($C3122,'1.PrepList'!$I$2:$I$1500,'1.PrepList'!$N$2:$N$1500,"")&amp;"",""))</f>
        <v/>
      </c>
      <c r="F3122" s="638" t="str">
        <f>IF($C3122="","",IFERROR(_xlfn.XLOOKUP($C3122,'1.PrepList'!$I$2:$I$1500,'1.PrepList'!$K$2:$K$1500,"")&amp;"",""))</f>
        <v/>
      </c>
      <c r="H3122" s="644" t="str">
        <f>IF($C3122="","",IFERROR(IF(_xlfn.XLOOKUP($C3122,tbl_StartedStatus[Bold ID],tbl_StartedStatus[Started])="Started","Yes",IF(_xlfn.XLOOKUP($C3122,tbl_StartedStatus[Bold ID],tbl_StartedStatus[Started])="No Show","No Show","")),""))</f>
        <v/>
      </c>
    </row>
    <row r="3123" spans="1:8" ht="15" customHeight="1" thickBot="1">
      <c r="A3123" s="38" t="str">
        <f>IF($C3123="","",IFERROR(_xlfn.XLOOKUP($C3123,'1.PrepList'!$I$2:$I$1500,'1.PrepList'!$G$2:$G$1500,"")&amp;"",""))</f>
        <v/>
      </c>
      <c r="B3123" s="638" t="str">
        <f>IF($C3123="","",IFERROR(_xlfn.XLOOKUP($C3123,'1.PrepList'!$I$2:$I$1500,'1.PrepList'!$H$2:$H$1500,"")&amp;"",""))</f>
        <v/>
      </c>
      <c r="D3123" s="638" t="str">
        <f>IF($C3123="","",IFERROR(_xlfn.XLOOKUP($C3123,'1.PrepList'!$I$2:$I$1500,'1.PrepList'!$J$2:$J$1500,"")&amp;"",""))</f>
        <v/>
      </c>
      <c r="E3123" s="638" t="str">
        <f>IF($C3123="","",IFERROR(_xlfn.XLOOKUP($C3123,'1.PrepList'!$I$2:$I$1500,'1.PrepList'!$N$2:$N$1500,"")&amp;"",""))</f>
        <v/>
      </c>
      <c r="F3123" s="638" t="str">
        <f>IF($C3123="","",IFERROR(_xlfn.XLOOKUP($C3123,'1.PrepList'!$I$2:$I$1500,'1.PrepList'!$K$2:$K$1500,"")&amp;"",""))</f>
        <v/>
      </c>
      <c r="H3123" s="644" t="str">
        <f>IF($C3123="","",IFERROR(IF(_xlfn.XLOOKUP($C3123,tbl_StartedStatus[Bold ID],tbl_StartedStatus[Started])="Started","Yes",IF(_xlfn.XLOOKUP($C3123,tbl_StartedStatus[Bold ID],tbl_StartedStatus[Started])="No Show","No Show","")),""))</f>
        <v/>
      </c>
    </row>
    <row r="3124" spans="1:8" ht="15" customHeight="1" thickBot="1">
      <c r="A3124" s="38" t="str">
        <f>IF($C3124="","",IFERROR(_xlfn.XLOOKUP($C3124,'1.PrepList'!$I$2:$I$1500,'1.PrepList'!$G$2:$G$1500,"")&amp;"",""))</f>
        <v/>
      </c>
      <c r="B3124" s="638" t="str">
        <f>IF($C3124="","",IFERROR(_xlfn.XLOOKUP($C3124,'1.PrepList'!$I$2:$I$1500,'1.PrepList'!$H$2:$H$1500,"")&amp;"",""))</f>
        <v/>
      </c>
      <c r="D3124" s="638" t="str">
        <f>IF($C3124="","",IFERROR(_xlfn.XLOOKUP($C3124,'1.PrepList'!$I$2:$I$1500,'1.PrepList'!$J$2:$J$1500,"")&amp;"",""))</f>
        <v/>
      </c>
      <c r="E3124" s="638" t="str">
        <f>IF($C3124="","",IFERROR(_xlfn.XLOOKUP($C3124,'1.PrepList'!$I$2:$I$1500,'1.PrepList'!$N$2:$N$1500,"")&amp;"",""))</f>
        <v/>
      </c>
      <c r="F3124" s="638" t="str">
        <f>IF($C3124="","",IFERROR(_xlfn.XLOOKUP($C3124,'1.PrepList'!$I$2:$I$1500,'1.PrepList'!$K$2:$K$1500,"")&amp;"",""))</f>
        <v/>
      </c>
      <c r="H3124" s="644" t="str">
        <f>IF($C3124="","",IFERROR(IF(_xlfn.XLOOKUP($C3124,tbl_StartedStatus[Bold ID],tbl_StartedStatus[Started])="Started","Yes",IF(_xlfn.XLOOKUP($C3124,tbl_StartedStatus[Bold ID],tbl_StartedStatus[Started])="No Show","No Show","")),""))</f>
        <v/>
      </c>
    </row>
    <row r="3125" spans="1:8" ht="15" customHeight="1" thickBot="1">
      <c r="A3125" s="38" t="str">
        <f>IF($C3125="","",IFERROR(_xlfn.XLOOKUP($C3125,'1.PrepList'!$I$2:$I$1500,'1.PrepList'!$G$2:$G$1500,"")&amp;"",""))</f>
        <v/>
      </c>
      <c r="B3125" s="638" t="str">
        <f>IF($C3125="","",IFERROR(_xlfn.XLOOKUP($C3125,'1.PrepList'!$I$2:$I$1500,'1.PrepList'!$H$2:$H$1500,"")&amp;"",""))</f>
        <v/>
      </c>
      <c r="D3125" s="638" t="str">
        <f>IF($C3125="","",IFERROR(_xlfn.XLOOKUP($C3125,'1.PrepList'!$I$2:$I$1500,'1.PrepList'!$J$2:$J$1500,"")&amp;"",""))</f>
        <v/>
      </c>
      <c r="E3125" s="638" t="str">
        <f>IF($C3125="","",IFERROR(_xlfn.XLOOKUP($C3125,'1.PrepList'!$I$2:$I$1500,'1.PrepList'!$N$2:$N$1500,"")&amp;"",""))</f>
        <v/>
      </c>
      <c r="F3125" s="638" t="str">
        <f>IF($C3125="","",IFERROR(_xlfn.XLOOKUP($C3125,'1.PrepList'!$I$2:$I$1500,'1.PrepList'!$K$2:$K$1500,"")&amp;"",""))</f>
        <v/>
      </c>
      <c r="H3125" s="644" t="str">
        <f>IF($C3125="","",IFERROR(IF(_xlfn.XLOOKUP($C3125,tbl_StartedStatus[Bold ID],tbl_StartedStatus[Started])="Started","Yes",IF(_xlfn.XLOOKUP($C3125,tbl_StartedStatus[Bold ID],tbl_StartedStatus[Started])="No Show","No Show","")),""))</f>
        <v/>
      </c>
    </row>
    <row r="3126" spans="1:8" ht="15" customHeight="1" thickBot="1">
      <c r="A3126" s="38" t="str">
        <f>IF($C3126="","",IFERROR(_xlfn.XLOOKUP($C3126,'1.PrepList'!$I$2:$I$1500,'1.PrepList'!$G$2:$G$1500,"")&amp;"",""))</f>
        <v/>
      </c>
      <c r="B3126" s="638" t="str">
        <f>IF($C3126="","",IFERROR(_xlfn.XLOOKUP($C3126,'1.PrepList'!$I$2:$I$1500,'1.PrepList'!$H$2:$H$1500,"")&amp;"",""))</f>
        <v/>
      </c>
      <c r="D3126" s="638" t="str">
        <f>IF($C3126="","",IFERROR(_xlfn.XLOOKUP($C3126,'1.PrepList'!$I$2:$I$1500,'1.PrepList'!$J$2:$J$1500,"")&amp;"",""))</f>
        <v/>
      </c>
      <c r="E3126" s="638" t="str">
        <f>IF($C3126="","",IFERROR(_xlfn.XLOOKUP($C3126,'1.PrepList'!$I$2:$I$1500,'1.PrepList'!$N$2:$N$1500,"")&amp;"",""))</f>
        <v/>
      </c>
      <c r="F3126" s="638" t="str">
        <f>IF($C3126="","",IFERROR(_xlfn.XLOOKUP($C3126,'1.PrepList'!$I$2:$I$1500,'1.PrepList'!$K$2:$K$1500,"")&amp;"",""))</f>
        <v/>
      </c>
      <c r="H3126" s="644" t="str">
        <f>IF($C3126="","",IFERROR(IF(_xlfn.XLOOKUP($C3126,tbl_StartedStatus[Bold ID],tbl_StartedStatus[Started])="Started","Yes",IF(_xlfn.XLOOKUP($C3126,tbl_StartedStatus[Bold ID],tbl_StartedStatus[Started])="No Show","No Show","")),""))</f>
        <v/>
      </c>
    </row>
    <row r="3127" spans="1:8" ht="15" customHeight="1" thickBot="1">
      <c r="A3127" s="38" t="str">
        <f>IF($C3127="","",IFERROR(_xlfn.XLOOKUP($C3127,'1.PrepList'!$I$2:$I$1500,'1.PrepList'!$G$2:$G$1500,"")&amp;"",""))</f>
        <v/>
      </c>
      <c r="B3127" s="638" t="str">
        <f>IF($C3127="","",IFERROR(_xlfn.XLOOKUP($C3127,'1.PrepList'!$I$2:$I$1500,'1.PrepList'!$H$2:$H$1500,"")&amp;"",""))</f>
        <v/>
      </c>
      <c r="D3127" s="638" t="str">
        <f>IF($C3127="","",IFERROR(_xlfn.XLOOKUP($C3127,'1.PrepList'!$I$2:$I$1500,'1.PrepList'!$J$2:$J$1500,"")&amp;"",""))</f>
        <v/>
      </c>
      <c r="E3127" s="638" t="str">
        <f>IF($C3127="","",IFERROR(_xlfn.XLOOKUP($C3127,'1.PrepList'!$I$2:$I$1500,'1.PrepList'!$N$2:$N$1500,"")&amp;"",""))</f>
        <v/>
      </c>
      <c r="F3127" s="638" t="str">
        <f>IF($C3127="","",IFERROR(_xlfn.XLOOKUP($C3127,'1.PrepList'!$I$2:$I$1500,'1.PrepList'!$K$2:$K$1500,"")&amp;"",""))</f>
        <v/>
      </c>
      <c r="H3127" s="644" t="str">
        <f>IF($C3127="","",IFERROR(IF(_xlfn.XLOOKUP($C3127,tbl_StartedStatus[Bold ID],tbl_StartedStatus[Started])="Started","Yes",IF(_xlfn.XLOOKUP($C3127,tbl_StartedStatus[Bold ID],tbl_StartedStatus[Started])="No Show","No Show","")),""))</f>
        <v/>
      </c>
    </row>
    <row r="3128" spans="1:8" ht="15" customHeight="1" thickBot="1">
      <c r="A3128" s="38" t="str">
        <f>IF($C3128="","",IFERROR(_xlfn.XLOOKUP($C3128,'1.PrepList'!$I$2:$I$1500,'1.PrepList'!$G$2:$G$1500,"")&amp;"",""))</f>
        <v/>
      </c>
      <c r="B3128" s="638" t="str">
        <f>IF($C3128="","",IFERROR(_xlfn.XLOOKUP($C3128,'1.PrepList'!$I$2:$I$1500,'1.PrepList'!$H$2:$H$1500,"")&amp;"",""))</f>
        <v/>
      </c>
      <c r="D3128" s="638" t="str">
        <f>IF($C3128="","",IFERROR(_xlfn.XLOOKUP($C3128,'1.PrepList'!$I$2:$I$1500,'1.PrepList'!$J$2:$J$1500,"")&amp;"",""))</f>
        <v/>
      </c>
      <c r="E3128" s="638" t="str">
        <f>IF($C3128="","",IFERROR(_xlfn.XLOOKUP($C3128,'1.PrepList'!$I$2:$I$1500,'1.PrepList'!$N$2:$N$1500,"")&amp;"",""))</f>
        <v/>
      </c>
      <c r="F3128" s="638" t="str">
        <f>IF($C3128="","",IFERROR(_xlfn.XLOOKUP($C3128,'1.PrepList'!$I$2:$I$1500,'1.PrepList'!$K$2:$K$1500,"")&amp;"",""))</f>
        <v/>
      </c>
      <c r="H3128" s="644" t="str">
        <f>IF($C3128="","",IFERROR(IF(_xlfn.XLOOKUP($C3128,tbl_StartedStatus[Bold ID],tbl_StartedStatus[Started])="Started","Yes",IF(_xlfn.XLOOKUP($C3128,tbl_StartedStatus[Bold ID],tbl_StartedStatus[Started])="No Show","No Show","")),""))</f>
        <v/>
      </c>
    </row>
    <row r="3129" spans="1:8" ht="15" customHeight="1" thickBot="1">
      <c r="A3129" s="38" t="str">
        <f>IF($C3129="","",IFERROR(_xlfn.XLOOKUP($C3129,'1.PrepList'!$I$2:$I$1500,'1.PrepList'!$G$2:$G$1500,"")&amp;"",""))</f>
        <v/>
      </c>
      <c r="B3129" s="638" t="str">
        <f>IF($C3129="","",IFERROR(_xlfn.XLOOKUP($C3129,'1.PrepList'!$I$2:$I$1500,'1.PrepList'!$H$2:$H$1500,"")&amp;"",""))</f>
        <v/>
      </c>
      <c r="D3129" s="638" t="str">
        <f>IF($C3129="","",IFERROR(_xlfn.XLOOKUP($C3129,'1.PrepList'!$I$2:$I$1500,'1.PrepList'!$J$2:$J$1500,"")&amp;"",""))</f>
        <v/>
      </c>
      <c r="E3129" s="638" t="str">
        <f>IF($C3129="","",IFERROR(_xlfn.XLOOKUP($C3129,'1.PrepList'!$I$2:$I$1500,'1.PrepList'!$N$2:$N$1500,"")&amp;"",""))</f>
        <v/>
      </c>
      <c r="F3129" s="638" t="str">
        <f>IF($C3129="","",IFERROR(_xlfn.XLOOKUP($C3129,'1.PrepList'!$I$2:$I$1500,'1.PrepList'!$K$2:$K$1500,"")&amp;"",""))</f>
        <v/>
      </c>
      <c r="H3129" s="644" t="str">
        <f>IF($C3129="","",IFERROR(IF(_xlfn.XLOOKUP($C3129,tbl_StartedStatus[Bold ID],tbl_StartedStatus[Started])="Started","Yes",IF(_xlfn.XLOOKUP($C3129,tbl_StartedStatus[Bold ID],tbl_StartedStatus[Started])="No Show","No Show","")),""))</f>
        <v/>
      </c>
    </row>
    <row r="3130" spans="1:8" ht="15" customHeight="1" thickBot="1">
      <c r="A3130" s="38" t="str">
        <f>IF($C3130="","",IFERROR(_xlfn.XLOOKUP($C3130,'1.PrepList'!$I$2:$I$1500,'1.PrepList'!$G$2:$G$1500,"")&amp;"",""))</f>
        <v/>
      </c>
      <c r="B3130" s="638" t="str">
        <f>IF($C3130="","",IFERROR(_xlfn.XLOOKUP($C3130,'1.PrepList'!$I$2:$I$1500,'1.PrepList'!$H$2:$H$1500,"")&amp;"",""))</f>
        <v/>
      </c>
      <c r="D3130" s="638" t="str">
        <f>IF($C3130="","",IFERROR(_xlfn.XLOOKUP($C3130,'1.PrepList'!$I$2:$I$1500,'1.PrepList'!$J$2:$J$1500,"")&amp;"",""))</f>
        <v/>
      </c>
      <c r="E3130" s="638" t="str">
        <f>IF($C3130="","",IFERROR(_xlfn.XLOOKUP($C3130,'1.PrepList'!$I$2:$I$1500,'1.PrepList'!$N$2:$N$1500,"")&amp;"",""))</f>
        <v/>
      </c>
      <c r="F3130" s="638" t="str">
        <f>IF($C3130="","",IFERROR(_xlfn.XLOOKUP($C3130,'1.PrepList'!$I$2:$I$1500,'1.PrepList'!$K$2:$K$1500,"")&amp;"",""))</f>
        <v/>
      </c>
      <c r="H3130" s="644" t="str">
        <f>IF($C3130="","",IFERROR(IF(_xlfn.XLOOKUP($C3130,tbl_StartedStatus[Bold ID],tbl_StartedStatus[Started])="Started","Yes",IF(_xlfn.XLOOKUP($C3130,tbl_StartedStatus[Bold ID],tbl_StartedStatus[Started])="No Show","No Show","")),""))</f>
        <v/>
      </c>
    </row>
    <row r="3131" spans="1:8" ht="15" customHeight="1" thickBot="1">
      <c r="A3131" s="38" t="str">
        <f>IF($C3131="","",IFERROR(_xlfn.XLOOKUP($C3131,'1.PrepList'!$I$2:$I$1500,'1.PrepList'!$G$2:$G$1500,"")&amp;"",""))</f>
        <v/>
      </c>
      <c r="B3131" s="638" t="str">
        <f>IF($C3131="","",IFERROR(_xlfn.XLOOKUP($C3131,'1.PrepList'!$I$2:$I$1500,'1.PrepList'!$H$2:$H$1500,"")&amp;"",""))</f>
        <v/>
      </c>
      <c r="D3131" s="638" t="str">
        <f>IF($C3131="","",IFERROR(_xlfn.XLOOKUP($C3131,'1.PrepList'!$I$2:$I$1500,'1.PrepList'!$J$2:$J$1500,"")&amp;"",""))</f>
        <v/>
      </c>
      <c r="E3131" s="638" t="str">
        <f>IF($C3131="","",IFERROR(_xlfn.XLOOKUP($C3131,'1.PrepList'!$I$2:$I$1500,'1.PrepList'!$N$2:$N$1500,"")&amp;"",""))</f>
        <v/>
      </c>
      <c r="F3131" s="638" t="str">
        <f>IF($C3131="","",IFERROR(_xlfn.XLOOKUP($C3131,'1.PrepList'!$I$2:$I$1500,'1.PrepList'!$K$2:$K$1500,"")&amp;"",""))</f>
        <v/>
      </c>
      <c r="H3131" s="644" t="str">
        <f>IF($C3131="","",IFERROR(IF(_xlfn.XLOOKUP($C3131,tbl_StartedStatus[Bold ID],tbl_StartedStatus[Started])="Started","Yes",IF(_xlfn.XLOOKUP($C3131,tbl_StartedStatus[Bold ID],tbl_StartedStatus[Started])="No Show","No Show","")),""))</f>
        <v/>
      </c>
    </row>
    <row r="3132" spans="1:8" ht="15" customHeight="1" thickBot="1">
      <c r="A3132" s="38" t="str">
        <f>IF($C3132="","",IFERROR(_xlfn.XLOOKUP($C3132,'1.PrepList'!$I$2:$I$1500,'1.PrepList'!$G$2:$G$1500,"")&amp;"",""))</f>
        <v/>
      </c>
      <c r="B3132" s="638" t="str">
        <f>IF($C3132="","",IFERROR(_xlfn.XLOOKUP($C3132,'1.PrepList'!$I$2:$I$1500,'1.PrepList'!$H$2:$H$1500,"")&amp;"",""))</f>
        <v/>
      </c>
      <c r="D3132" s="638" t="str">
        <f>IF($C3132="","",IFERROR(_xlfn.XLOOKUP($C3132,'1.PrepList'!$I$2:$I$1500,'1.PrepList'!$J$2:$J$1500,"")&amp;"",""))</f>
        <v/>
      </c>
      <c r="E3132" s="638" t="str">
        <f>IF($C3132="","",IFERROR(_xlfn.XLOOKUP($C3132,'1.PrepList'!$I$2:$I$1500,'1.PrepList'!$N$2:$N$1500,"")&amp;"",""))</f>
        <v/>
      </c>
      <c r="F3132" s="638" t="str">
        <f>IF($C3132="","",IFERROR(_xlfn.XLOOKUP($C3132,'1.PrepList'!$I$2:$I$1500,'1.PrepList'!$K$2:$K$1500,"")&amp;"",""))</f>
        <v/>
      </c>
      <c r="H3132" s="644" t="str">
        <f>IF($C3132="","",IFERROR(IF(_xlfn.XLOOKUP($C3132,tbl_StartedStatus[Bold ID],tbl_StartedStatus[Started])="Started","Yes",IF(_xlfn.XLOOKUP($C3132,tbl_StartedStatus[Bold ID],tbl_StartedStatus[Started])="No Show","No Show","")),""))</f>
        <v/>
      </c>
    </row>
    <row r="3133" spans="1:8" ht="15" customHeight="1" thickBot="1">
      <c r="A3133" s="38" t="str">
        <f>IF($C3133="","",IFERROR(_xlfn.XLOOKUP($C3133,'1.PrepList'!$I$2:$I$1500,'1.PrepList'!$G$2:$G$1500,"")&amp;"",""))</f>
        <v/>
      </c>
      <c r="B3133" s="638" t="str">
        <f>IF($C3133="","",IFERROR(_xlfn.XLOOKUP($C3133,'1.PrepList'!$I$2:$I$1500,'1.PrepList'!$H$2:$H$1500,"")&amp;"",""))</f>
        <v/>
      </c>
      <c r="D3133" s="638" t="str">
        <f>IF($C3133="","",IFERROR(_xlfn.XLOOKUP($C3133,'1.PrepList'!$I$2:$I$1500,'1.PrepList'!$J$2:$J$1500,"")&amp;"",""))</f>
        <v/>
      </c>
      <c r="E3133" s="638" t="str">
        <f>IF($C3133="","",IFERROR(_xlfn.XLOOKUP($C3133,'1.PrepList'!$I$2:$I$1500,'1.PrepList'!$N$2:$N$1500,"")&amp;"",""))</f>
        <v/>
      </c>
      <c r="F3133" s="638" t="str">
        <f>IF($C3133="","",IFERROR(_xlfn.XLOOKUP($C3133,'1.PrepList'!$I$2:$I$1500,'1.PrepList'!$K$2:$K$1500,"")&amp;"",""))</f>
        <v/>
      </c>
      <c r="H3133" s="644" t="str">
        <f>IF($C3133="","",IFERROR(IF(_xlfn.XLOOKUP($C3133,tbl_StartedStatus[Bold ID],tbl_StartedStatus[Started])="Started","Yes",IF(_xlfn.XLOOKUP($C3133,tbl_StartedStatus[Bold ID],tbl_StartedStatus[Started])="No Show","No Show","")),""))</f>
        <v/>
      </c>
    </row>
    <row r="3134" spans="1:8" ht="15" customHeight="1" thickBot="1">
      <c r="A3134" s="38" t="str">
        <f>IF($C3134="","",IFERROR(_xlfn.XLOOKUP($C3134,'1.PrepList'!$I$2:$I$1500,'1.PrepList'!$G$2:$G$1500,"")&amp;"",""))</f>
        <v/>
      </c>
      <c r="B3134" s="638" t="str">
        <f>IF($C3134="","",IFERROR(_xlfn.XLOOKUP($C3134,'1.PrepList'!$I$2:$I$1500,'1.PrepList'!$H$2:$H$1500,"")&amp;"",""))</f>
        <v/>
      </c>
      <c r="D3134" s="638" t="str">
        <f>IF($C3134="","",IFERROR(_xlfn.XLOOKUP($C3134,'1.PrepList'!$I$2:$I$1500,'1.PrepList'!$J$2:$J$1500,"")&amp;"",""))</f>
        <v/>
      </c>
      <c r="E3134" s="638" t="str">
        <f>IF($C3134="","",IFERROR(_xlfn.XLOOKUP($C3134,'1.PrepList'!$I$2:$I$1500,'1.PrepList'!$N$2:$N$1500,"")&amp;"",""))</f>
        <v/>
      </c>
      <c r="F3134" s="638" t="str">
        <f>IF($C3134="","",IFERROR(_xlfn.XLOOKUP($C3134,'1.PrepList'!$I$2:$I$1500,'1.PrepList'!$K$2:$K$1500,"")&amp;"",""))</f>
        <v/>
      </c>
      <c r="H3134" s="644" t="str">
        <f>IF($C3134="","",IFERROR(IF(_xlfn.XLOOKUP($C3134,tbl_StartedStatus[Bold ID],tbl_StartedStatus[Started])="Started","Yes",IF(_xlfn.XLOOKUP($C3134,tbl_StartedStatus[Bold ID],tbl_StartedStatus[Started])="No Show","No Show","")),""))</f>
        <v/>
      </c>
    </row>
    <row r="3135" spans="1:8" ht="15" customHeight="1" thickBot="1">
      <c r="A3135" s="38" t="str">
        <f>IF($C3135="","",IFERROR(_xlfn.XLOOKUP($C3135,'1.PrepList'!$I$2:$I$1500,'1.PrepList'!$G$2:$G$1500,"")&amp;"",""))</f>
        <v/>
      </c>
      <c r="B3135" s="638" t="str">
        <f>IF($C3135="","",IFERROR(_xlfn.XLOOKUP($C3135,'1.PrepList'!$I$2:$I$1500,'1.PrepList'!$H$2:$H$1500,"")&amp;"",""))</f>
        <v/>
      </c>
      <c r="D3135" s="638" t="str">
        <f>IF($C3135="","",IFERROR(_xlfn.XLOOKUP($C3135,'1.PrepList'!$I$2:$I$1500,'1.PrepList'!$J$2:$J$1500,"")&amp;"",""))</f>
        <v/>
      </c>
      <c r="E3135" s="638" t="str">
        <f>IF($C3135="","",IFERROR(_xlfn.XLOOKUP($C3135,'1.PrepList'!$I$2:$I$1500,'1.PrepList'!$N$2:$N$1500,"")&amp;"",""))</f>
        <v/>
      </c>
      <c r="F3135" s="638" t="str">
        <f>IF($C3135="","",IFERROR(_xlfn.XLOOKUP($C3135,'1.PrepList'!$I$2:$I$1500,'1.PrepList'!$K$2:$K$1500,"")&amp;"",""))</f>
        <v/>
      </c>
      <c r="H3135" s="644" t="str">
        <f>IF($C3135="","",IFERROR(IF(_xlfn.XLOOKUP($C3135,tbl_StartedStatus[Bold ID],tbl_StartedStatus[Started])="Started","Yes",IF(_xlfn.XLOOKUP($C3135,tbl_StartedStatus[Bold ID],tbl_StartedStatus[Started])="No Show","No Show","")),""))</f>
        <v/>
      </c>
    </row>
    <row r="3136" spans="1:8" ht="15" customHeight="1" thickBot="1">
      <c r="A3136" s="38" t="str">
        <f>IF($C3136="","",IFERROR(_xlfn.XLOOKUP($C3136,'1.PrepList'!$I$2:$I$1500,'1.PrepList'!$G$2:$G$1500,"")&amp;"",""))</f>
        <v/>
      </c>
      <c r="B3136" s="638" t="str">
        <f>IF($C3136="","",IFERROR(_xlfn.XLOOKUP($C3136,'1.PrepList'!$I$2:$I$1500,'1.PrepList'!$H$2:$H$1500,"")&amp;"",""))</f>
        <v/>
      </c>
      <c r="D3136" s="638" t="str">
        <f>IF($C3136="","",IFERROR(_xlfn.XLOOKUP($C3136,'1.PrepList'!$I$2:$I$1500,'1.PrepList'!$J$2:$J$1500,"")&amp;"",""))</f>
        <v/>
      </c>
      <c r="E3136" s="638" t="str">
        <f>IF($C3136="","",IFERROR(_xlfn.XLOOKUP($C3136,'1.PrepList'!$I$2:$I$1500,'1.PrepList'!$N$2:$N$1500,"")&amp;"",""))</f>
        <v/>
      </c>
      <c r="F3136" s="638" t="str">
        <f>IF($C3136="","",IFERROR(_xlfn.XLOOKUP($C3136,'1.PrepList'!$I$2:$I$1500,'1.PrepList'!$K$2:$K$1500,"")&amp;"",""))</f>
        <v/>
      </c>
      <c r="H3136" s="644" t="str">
        <f>IF($C3136="","",IFERROR(IF(_xlfn.XLOOKUP($C3136,tbl_StartedStatus[Bold ID],tbl_StartedStatus[Started])="Started","Yes",IF(_xlfn.XLOOKUP($C3136,tbl_StartedStatus[Bold ID],tbl_StartedStatus[Started])="No Show","No Show","")),""))</f>
        <v/>
      </c>
    </row>
    <row r="3137" spans="1:8" ht="15" customHeight="1" thickBot="1">
      <c r="A3137" s="38" t="str">
        <f>IF($C3137="","",IFERROR(_xlfn.XLOOKUP($C3137,'1.PrepList'!$I$2:$I$1500,'1.PrepList'!$G$2:$G$1500,"")&amp;"",""))</f>
        <v/>
      </c>
      <c r="B3137" s="638" t="str">
        <f>IF($C3137="","",IFERROR(_xlfn.XLOOKUP($C3137,'1.PrepList'!$I$2:$I$1500,'1.PrepList'!$H$2:$H$1500,"")&amp;"",""))</f>
        <v/>
      </c>
      <c r="D3137" s="638" t="str">
        <f>IF($C3137="","",IFERROR(_xlfn.XLOOKUP($C3137,'1.PrepList'!$I$2:$I$1500,'1.PrepList'!$J$2:$J$1500,"")&amp;"",""))</f>
        <v/>
      </c>
      <c r="E3137" s="638" t="str">
        <f>IF($C3137="","",IFERROR(_xlfn.XLOOKUP($C3137,'1.PrepList'!$I$2:$I$1500,'1.PrepList'!$N$2:$N$1500,"")&amp;"",""))</f>
        <v/>
      </c>
      <c r="F3137" s="638" t="str">
        <f>IF($C3137="","",IFERROR(_xlfn.XLOOKUP($C3137,'1.PrepList'!$I$2:$I$1500,'1.PrepList'!$K$2:$K$1500,"")&amp;"",""))</f>
        <v/>
      </c>
      <c r="H3137" s="644" t="str">
        <f>IF($C3137="","",IFERROR(IF(_xlfn.XLOOKUP($C3137,tbl_StartedStatus[Bold ID],tbl_StartedStatus[Started])="Started","Yes",IF(_xlfn.XLOOKUP($C3137,tbl_StartedStatus[Bold ID],tbl_StartedStatus[Started])="No Show","No Show","")),""))</f>
        <v/>
      </c>
    </row>
    <row r="3138" spans="1:8" ht="15" customHeight="1" thickBot="1">
      <c r="A3138" s="38" t="str">
        <f>IF($C3138="","",IFERROR(_xlfn.XLOOKUP($C3138,'1.PrepList'!$I$2:$I$1500,'1.PrepList'!$G$2:$G$1500,"")&amp;"",""))</f>
        <v/>
      </c>
      <c r="B3138" s="638" t="str">
        <f>IF($C3138="","",IFERROR(_xlfn.XLOOKUP($C3138,'1.PrepList'!$I$2:$I$1500,'1.PrepList'!$H$2:$H$1500,"")&amp;"",""))</f>
        <v/>
      </c>
      <c r="D3138" s="638" t="str">
        <f>IF($C3138="","",IFERROR(_xlfn.XLOOKUP($C3138,'1.PrepList'!$I$2:$I$1500,'1.PrepList'!$J$2:$J$1500,"")&amp;"",""))</f>
        <v/>
      </c>
      <c r="E3138" s="638" t="str">
        <f>IF($C3138="","",IFERROR(_xlfn.XLOOKUP($C3138,'1.PrepList'!$I$2:$I$1500,'1.PrepList'!$N$2:$N$1500,"")&amp;"",""))</f>
        <v/>
      </c>
      <c r="F3138" s="638" t="str">
        <f>IF($C3138="","",IFERROR(_xlfn.XLOOKUP($C3138,'1.PrepList'!$I$2:$I$1500,'1.PrepList'!$K$2:$K$1500,"")&amp;"",""))</f>
        <v/>
      </c>
      <c r="H3138" s="644" t="str">
        <f>IF($C3138="","",IFERROR(IF(_xlfn.XLOOKUP($C3138,tbl_StartedStatus[Bold ID],tbl_StartedStatus[Started])="Started","Yes",IF(_xlfn.XLOOKUP($C3138,tbl_StartedStatus[Bold ID],tbl_StartedStatus[Started])="No Show","No Show","")),""))</f>
        <v/>
      </c>
    </row>
    <row r="3139" spans="1:8" ht="15" customHeight="1" thickBot="1">
      <c r="A3139" s="38" t="str">
        <f>IF($C3139="","",IFERROR(_xlfn.XLOOKUP($C3139,'1.PrepList'!$I$2:$I$1500,'1.PrepList'!$G$2:$G$1500,"")&amp;"",""))</f>
        <v/>
      </c>
      <c r="B3139" s="638" t="str">
        <f>IF($C3139="","",IFERROR(_xlfn.XLOOKUP($C3139,'1.PrepList'!$I$2:$I$1500,'1.PrepList'!$H$2:$H$1500,"")&amp;"",""))</f>
        <v/>
      </c>
      <c r="D3139" s="638" t="str">
        <f>IF($C3139="","",IFERROR(_xlfn.XLOOKUP($C3139,'1.PrepList'!$I$2:$I$1500,'1.PrepList'!$J$2:$J$1500,"")&amp;"",""))</f>
        <v/>
      </c>
      <c r="E3139" s="638" t="str">
        <f>IF($C3139="","",IFERROR(_xlfn.XLOOKUP($C3139,'1.PrepList'!$I$2:$I$1500,'1.PrepList'!$N$2:$N$1500,"")&amp;"",""))</f>
        <v/>
      </c>
      <c r="F3139" s="638" t="str">
        <f>IF($C3139="","",IFERROR(_xlfn.XLOOKUP($C3139,'1.PrepList'!$I$2:$I$1500,'1.PrepList'!$K$2:$K$1500,"")&amp;"",""))</f>
        <v/>
      </c>
      <c r="H3139" s="644" t="str">
        <f>IF($C3139="","",IFERROR(IF(_xlfn.XLOOKUP($C3139,tbl_StartedStatus[Bold ID],tbl_StartedStatus[Started])="Started","Yes",IF(_xlfn.XLOOKUP($C3139,tbl_StartedStatus[Bold ID],tbl_StartedStatus[Started])="No Show","No Show","")),""))</f>
        <v/>
      </c>
    </row>
    <row r="3140" spans="1:8" ht="15" customHeight="1" thickBot="1">
      <c r="A3140" s="38" t="str">
        <f>IF($C3140="","",IFERROR(_xlfn.XLOOKUP($C3140,'1.PrepList'!$I$2:$I$1500,'1.PrepList'!$G$2:$G$1500,"")&amp;"",""))</f>
        <v/>
      </c>
      <c r="B3140" s="638" t="str">
        <f>IF($C3140="","",IFERROR(_xlfn.XLOOKUP($C3140,'1.PrepList'!$I$2:$I$1500,'1.PrepList'!$H$2:$H$1500,"")&amp;"",""))</f>
        <v/>
      </c>
      <c r="D3140" s="638" t="str">
        <f>IF($C3140="","",IFERROR(_xlfn.XLOOKUP($C3140,'1.PrepList'!$I$2:$I$1500,'1.PrepList'!$J$2:$J$1500,"")&amp;"",""))</f>
        <v/>
      </c>
      <c r="E3140" s="638" t="str">
        <f>IF($C3140="","",IFERROR(_xlfn.XLOOKUP($C3140,'1.PrepList'!$I$2:$I$1500,'1.PrepList'!$N$2:$N$1500,"")&amp;"",""))</f>
        <v/>
      </c>
      <c r="F3140" s="638" t="str">
        <f>IF($C3140="","",IFERROR(_xlfn.XLOOKUP($C3140,'1.PrepList'!$I$2:$I$1500,'1.PrepList'!$K$2:$K$1500,"")&amp;"",""))</f>
        <v/>
      </c>
      <c r="H3140" s="644" t="str">
        <f>IF($C3140="","",IFERROR(IF(_xlfn.XLOOKUP($C3140,tbl_StartedStatus[Bold ID],tbl_StartedStatus[Started])="Started","Yes",IF(_xlfn.XLOOKUP($C3140,tbl_StartedStatus[Bold ID],tbl_StartedStatus[Started])="No Show","No Show","")),""))</f>
        <v/>
      </c>
    </row>
    <row r="3141" spans="1:8" ht="15" customHeight="1" thickBot="1">
      <c r="A3141" s="38" t="str">
        <f>IF($C3141="","",IFERROR(_xlfn.XLOOKUP($C3141,'1.PrepList'!$I$2:$I$1500,'1.PrepList'!$G$2:$G$1500,"")&amp;"",""))</f>
        <v/>
      </c>
      <c r="B3141" s="638" t="str">
        <f>IF($C3141="","",IFERROR(_xlfn.XLOOKUP($C3141,'1.PrepList'!$I$2:$I$1500,'1.PrepList'!$H$2:$H$1500,"")&amp;"",""))</f>
        <v/>
      </c>
      <c r="D3141" s="638" t="str">
        <f>IF($C3141="","",IFERROR(_xlfn.XLOOKUP($C3141,'1.PrepList'!$I$2:$I$1500,'1.PrepList'!$J$2:$J$1500,"")&amp;"",""))</f>
        <v/>
      </c>
      <c r="E3141" s="638" t="str">
        <f>IF($C3141="","",IFERROR(_xlfn.XLOOKUP($C3141,'1.PrepList'!$I$2:$I$1500,'1.PrepList'!$N$2:$N$1500,"")&amp;"",""))</f>
        <v/>
      </c>
      <c r="F3141" s="638" t="str">
        <f>IF($C3141="","",IFERROR(_xlfn.XLOOKUP($C3141,'1.PrepList'!$I$2:$I$1500,'1.PrepList'!$K$2:$K$1500,"")&amp;"",""))</f>
        <v/>
      </c>
      <c r="H3141" s="644" t="str">
        <f>IF($C3141="","",IFERROR(IF(_xlfn.XLOOKUP($C3141,tbl_StartedStatus[Bold ID],tbl_StartedStatus[Started])="Started","Yes",IF(_xlfn.XLOOKUP($C3141,tbl_StartedStatus[Bold ID],tbl_StartedStatus[Started])="No Show","No Show","")),""))</f>
        <v/>
      </c>
    </row>
    <row r="3142" spans="1:8" ht="15" customHeight="1" thickBot="1">
      <c r="A3142" s="38" t="str">
        <f>IF($C3142="","",IFERROR(_xlfn.XLOOKUP($C3142,'1.PrepList'!$I$2:$I$1500,'1.PrepList'!$G$2:$G$1500,"")&amp;"",""))</f>
        <v/>
      </c>
      <c r="B3142" s="638" t="str">
        <f>IF($C3142="","",IFERROR(_xlfn.XLOOKUP($C3142,'1.PrepList'!$I$2:$I$1500,'1.PrepList'!$H$2:$H$1500,"")&amp;"",""))</f>
        <v/>
      </c>
      <c r="D3142" s="638" t="str">
        <f>IF($C3142="","",IFERROR(_xlfn.XLOOKUP($C3142,'1.PrepList'!$I$2:$I$1500,'1.PrepList'!$J$2:$J$1500,"")&amp;"",""))</f>
        <v/>
      </c>
      <c r="E3142" s="638" t="str">
        <f>IF($C3142="","",IFERROR(_xlfn.XLOOKUP($C3142,'1.PrepList'!$I$2:$I$1500,'1.PrepList'!$N$2:$N$1500,"")&amp;"",""))</f>
        <v/>
      </c>
      <c r="F3142" s="638" t="str">
        <f>IF($C3142="","",IFERROR(_xlfn.XLOOKUP($C3142,'1.PrepList'!$I$2:$I$1500,'1.PrepList'!$K$2:$K$1500,"")&amp;"",""))</f>
        <v/>
      </c>
      <c r="H3142" s="644" t="str">
        <f>IF($C3142="","",IFERROR(IF(_xlfn.XLOOKUP($C3142,tbl_StartedStatus[Bold ID],tbl_StartedStatus[Started])="Started","Yes",IF(_xlfn.XLOOKUP($C3142,tbl_StartedStatus[Bold ID],tbl_StartedStatus[Started])="No Show","No Show","")),""))</f>
        <v/>
      </c>
    </row>
    <row r="3143" spans="1:8" ht="15" customHeight="1" thickBot="1">
      <c r="A3143" s="38" t="str">
        <f>IF($C3143="","",IFERROR(_xlfn.XLOOKUP($C3143,'1.PrepList'!$I$2:$I$1500,'1.PrepList'!$G$2:$G$1500,"")&amp;"",""))</f>
        <v/>
      </c>
      <c r="B3143" s="638" t="str">
        <f>IF($C3143="","",IFERROR(_xlfn.XLOOKUP($C3143,'1.PrepList'!$I$2:$I$1500,'1.PrepList'!$H$2:$H$1500,"")&amp;"",""))</f>
        <v/>
      </c>
      <c r="D3143" s="638" t="str">
        <f>IF($C3143="","",IFERROR(_xlfn.XLOOKUP($C3143,'1.PrepList'!$I$2:$I$1500,'1.PrepList'!$J$2:$J$1500,"")&amp;"",""))</f>
        <v/>
      </c>
      <c r="E3143" s="638" t="str">
        <f>IF($C3143="","",IFERROR(_xlfn.XLOOKUP($C3143,'1.PrepList'!$I$2:$I$1500,'1.PrepList'!$N$2:$N$1500,"")&amp;"",""))</f>
        <v/>
      </c>
      <c r="F3143" s="638" t="str">
        <f>IF($C3143="","",IFERROR(_xlfn.XLOOKUP($C3143,'1.PrepList'!$I$2:$I$1500,'1.PrepList'!$K$2:$K$1500,"")&amp;"",""))</f>
        <v/>
      </c>
      <c r="H3143" s="644" t="str">
        <f>IF($C3143="","",IFERROR(IF(_xlfn.XLOOKUP($C3143,tbl_StartedStatus[Bold ID],tbl_StartedStatus[Started])="Started","Yes",IF(_xlfn.XLOOKUP($C3143,tbl_StartedStatus[Bold ID],tbl_StartedStatus[Started])="No Show","No Show","")),""))</f>
        <v/>
      </c>
    </row>
    <row r="3144" spans="1:8" ht="15" customHeight="1" thickBot="1">
      <c r="A3144" s="38" t="str">
        <f>IF($C3144="","",IFERROR(_xlfn.XLOOKUP($C3144,'1.PrepList'!$I$2:$I$1500,'1.PrepList'!$G$2:$G$1500,"")&amp;"",""))</f>
        <v/>
      </c>
      <c r="B3144" s="638" t="str">
        <f>IF($C3144="","",IFERROR(_xlfn.XLOOKUP($C3144,'1.PrepList'!$I$2:$I$1500,'1.PrepList'!$H$2:$H$1500,"")&amp;"",""))</f>
        <v/>
      </c>
      <c r="D3144" s="638" t="str">
        <f>IF($C3144="","",IFERROR(_xlfn.XLOOKUP($C3144,'1.PrepList'!$I$2:$I$1500,'1.PrepList'!$J$2:$J$1500,"")&amp;"",""))</f>
        <v/>
      </c>
      <c r="E3144" s="638" t="str">
        <f>IF($C3144="","",IFERROR(_xlfn.XLOOKUP($C3144,'1.PrepList'!$I$2:$I$1500,'1.PrepList'!$N$2:$N$1500,"")&amp;"",""))</f>
        <v/>
      </c>
      <c r="F3144" s="638" t="str">
        <f>IF($C3144="","",IFERROR(_xlfn.XLOOKUP($C3144,'1.PrepList'!$I$2:$I$1500,'1.PrepList'!$K$2:$K$1500,"")&amp;"",""))</f>
        <v/>
      </c>
      <c r="H3144" s="644" t="str">
        <f>IF($C3144="","",IFERROR(IF(_xlfn.XLOOKUP($C3144,tbl_StartedStatus[Bold ID],tbl_StartedStatus[Started])="Started","Yes",IF(_xlfn.XLOOKUP($C3144,tbl_StartedStatus[Bold ID],tbl_StartedStatus[Started])="No Show","No Show","")),""))</f>
        <v/>
      </c>
    </row>
    <row r="3145" spans="1:8" ht="15" customHeight="1" thickBot="1">
      <c r="A3145" s="38" t="str">
        <f>IF($C3145="","",IFERROR(_xlfn.XLOOKUP($C3145,'1.PrepList'!$I$2:$I$1500,'1.PrepList'!$G$2:$G$1500,"")&amp;"",""))</f>
        <v/>
      </c>
      <c r="B3145" s="638" t="str">
        <f>IF($C3145="","",IFERROR(_xlfn.XLOOKUP($C3145,'1.PrepList'!$I$2:$I$1500,'1.PrepList'!$H$2:$H$1500,"")&amp;"",""))</f>
        <v/>
      </c>
      <c r="D3145" s="638" t="str">
        <f>IF($C3145="","",IFERROR(_xlfn.XLOOKUP($C3145,'1.PrepList'!$I$2:$I$1500,'1.PrepList'!$J$2:$J$1500,"")&amp;"",""))</f>
        <v/>
      </c>
      <c r="E3145" s="638" t="str">
        <f>IF($C3145="","",IFERROR(_xlfn.XLOOKUP($C3145,'1.PrepList'!$I$2:$I$1500,'1.PrepList'!$N$2:$N$1500,"")&amp;"",""))</f>
        <v/>
      </c>
      <c r="F3145" s="638" t="str">
        <f>IF($C3145="","",IFERROR(_xlfn.XLOOKUP($C3145,'1.PrepList'!$I$2:$I$1500,'1.PrepList'!$K$2:$K$1500,"")&amp;"",""))</f>
        <v/>
      </c>
      <c r="H3145" s="644" t="str">
        <f>IF($C3145="","",IFERROR(IF(_xlfn.XLOOKUP($C3145,tbl_StartedStatus[Bold ID],tbl_StartedStatus[Started])="Started","Yes",IF(_xlfn.XLOOKUP($C3145,tbl_StartedStatus[Bold ID],tbl_StartedStatus[Started])="No Show","No Show","")),""))</f>
        <v/>
      </c>
    </row>
    <row r="3146" spans="1:8" ht="15" customHeight="1" thickBot="1">
      <c r="A3146" s="38" t="str">
        <f>IF($C3146="","",IFERROR(_xlfn.XLOOKUP($C3146,'1.PrepList'!$I$2:$I$1500,'1.PrepList'!$G$2:$G$1500,"")&amp;"",""))</f>
        <v/>
      </c>
      <c r="B3146" s="638" t="str">
        <f>IF($C3146="","",IFERROR(_xlfn.XLOOKUP($C3146,'1.PrepList'!$I$2:$I$1500,'1.PrepList'!$H$2:$H$1500,"")&amp;"",""))</f>
        <v/>
      </c>
      <c r="D3146" s="638" t="str">
        <f>IF($C3146="","",IFERROR(_xlfn.XLOOKUP($C3146,'1.PrepList'!$I$2:$I$1500,'1.PrepList'!$J$2:$J$1500,"")&amp;"",""))</f>
        <v/>
      </c>
      <c r="E3146" s="638" t="str">
        <f>IF($C3146="","",IFERROR(_xlfn.XLOOKUP($C3146,'1.PrepList'!$I$2:$I$1500,'1.PrepList'!$N$2:$N$1500,"")&amp;"",""))</f>
        <v/>
      </c>
      <c r="F3146" s="638" t="str">
        <f>IF($C3146="","",IFERROR(_xlfn.XLOOKUP($C3146,'1.PrepList'!$I$2:$I$1500,'1.PrepList'!$K$2:$K$1500,"")&amp;"",""))</f>
        <v/>
      </c>
      <c r="H3146" s="644" t="str">
        <f>IF($C3146="","",IFERROR(IF(_xlfn.XLOOKUP($C3146,tbl_StartedStatus[Bold ID],tbl_StartedStatus[Started])="Started","Yes",IF(_xlfn.XLOOKUP($C3146,tbl_StartedStatus[Bold ID],tbl_StartedStatus[Started])="No Show","No Show","")),""))</f>
        <v/>
      </c>
    </row>
    <row r="3147" spans="1:8" ht="15" customHeight="1" thickBot="1">
      <c r="A3147" s="38" t="str">
        <f>IF($C3147="","",IFERROR(_xlfn.XLOOKUP($C3147,'1.PrepList'!$I$2:$I$1500,'1.PrepList'!$G$2:$G$1500,"")&amp;"",""))</f>
        <v/>
      </c>
      <c r="B3147" s="638" t="str">
        <f>IF($C3147="","",IFERROR(_xlfn.XLOOKUP($C3147,'1.PrepList'!$I$2:$I$1500,'1.PrepList'!$H$2:$H$1500,"")&amp;"",""))</f>
        <v/>
      </c>
      <c r="D3147" s="638" t="str">
        <f>IF($C3147="","",IFERROR(_xlfn.XLOOKUP($C3147,'1.PrepList'!$I$2:$I$1500,'1.PrepList'!$J$2:$J$1500,"")&amp;"",""))</f>
        <v/>
      </c>
      <c r="E3147" s="638" t="str">
        <f>IF($C3147="","",IFERROR(_xlfn.XLOOKUP($C3147,'1.PrepList'!$I$2:$I$1500,'1.PrepList'!$N$2:$N$1500,"")&amp;"",""))</f>
        <v/>
      </c>
      <c r="F3147" s="638" t="str">
        <f>IF($C3147="","",IFERROR(_xlfn.XLOOKUP($C3147,'1.PrepList'!$I$2:$I$1500,'1.PrepList'!$K$2:$K$1500,"")&amp;"",""))</f>
        <v/>
      </c>
      <c r="H3147" s="644" t="str">
        <f>IF($C3147="","",IFERROR(IF(_xlfn.XLOOKUP($C3147,tbl_StartedStatus[Bold ID],tbl_StartedStatus[Started])="Started","Yes",IF(_xlfn.XLOOKUP($C3147,tbl_StartedStatus[Bold ID],tbl_StartedStatus[Started])="No Show","No Show","")),""))</f>
        <v/>
      </c>
    </row>
    <row r="3148" spans="1:8" ht="15" customHeight="1" thickBot="1">
      <c r="A3148" s="38" t="str">
        <f>IF($C3148="","",IFERROR(_xlfn.XLOOKUP($C3148,'1.PrepList'!$I$2:$I$1500,'1.PrepList'!$G$2:$G$1500,"")&amp;"",""))</f>
        <v/>
      </c>
      <c r="B3148" s="638" t="str">
        <f>IF($C3148="","",IFERROR(_xlfn.XLOOKUP($C3148,'1.PrepList'!$I$2:$I$1500,'1.PrepList'!$H$2:$H$1500,"")&amp;"",""))</f>
        <v/>
      </c>
      <c r="D3148" s="638" t="str">
        <f>IF($C3148="","",IFERROR(_xlfn.XLOOKUP($C3148,'1.PrepList'!$I$2:$I$1500,'1.PrepList'!$J$2:$J$1500,"")&amp;"",""))</f>
        <v/>
      </c>
      <c r="E3148" s="638" t="str">
        <f>IF($C3148="","",IFERROR(_xlfn.XLOOKUP($C3148,'1.PrepList'!$I$2:$I$1500,'1.PrepList'!$N$2:$N$1500,"")&amp;"",""))</f>
        <v/>
      </c>
      <c r="F3148" s="638" t="str">
        <f>IF($C3148="","",IFERROR(_xlfn.XLOOKUP($C3148,'1.PrepList'!$I$2:$I$1500,'1.PrepList'!$K$2:$K$1500,"")&amp;"",""))</f>
        <v/>
      </c>
      <c r="H3148" s="644" t="str">
        <f>IF($C3148="","",IFERROR(IF(_xlfn.XLOOKUP($C3148,tbl_StartedStatus[Bold ID],tbl_StartedStatus[Started])="Started","Yes",IF(_xlfn.XLOOKUP($C3148,tbl_StartedStatus[Bold ID],tbl_StartedStatus[Started])="No Show","No Show","")),""))</f>
        <v/>
      </c>
    </row>
    <row r="3149" spans="1:8" ht="15" customHeight="1" thickBot="1">
      <c r="A3149" s="38" t="str">
        <f>IF($C3149="","",IFERROR(_xlfn.XLOOKUP($C3149,'1.PrepList'!$I$2:$I$1500,'1.PrepList'!$G$2:$G$1500,"")&amp;"",""))</f>
        <v/>
      </c>
      <c r="B3149" s="638" t="str">
        <f>IF($C3149="","",IFERROR(_xlfn.XLOOKUP($C3149,'1.PrepList'!$I$2:$I$1500,'1.PrepList'!$H$2:$H$1500,"")&amp;"",""))</f>
        <v/>
      </c>
      <c r="D3149" s="638" t="str">
        <f>IF($C3149="","",IFERROR(_xlfn.XLOOKUP($C3149,'1.PrepList'!$I$2:$I$1500,'1.PrepList'!$J$2:$J$1500,"")&amp;"",""))</f>
        <v/>
      </c>
      <c r="E3149" s="638" t="str">
        <f>IF($C3149="","",IFERROR(_xlfn.XLOOKUP($C3149,'1.PrepList'!$I$2:$I$1500,'1.PrepList'!$N$2:$N$1500,"")&amp;"",""))</f>
        <v/>
      </c>
      <c r="F3149" s="638" t="str">
        <f>IF($C3149="","",IFERROR(_xlfn.XLOOKUP($C3149,'1.PrepList'!$I$2:$I$1500,'1.PrepList'!$K$2:$K$1500,"")&amp;"",""))</f>
        <v/>
      </c>
      <c r="H3149" s="644" t="str">
        <f>IF($C3149="","",IFERROR(IF(_xlfn.XLOOKUP($C3149,tbl_StartedStatus[Bold ID],tbl_StartedStatus[Started])="Started","Yes",IF(_xlfn.XLOOKUP($C3149,tbl_StartedStatus[Bold ID],tbl_StartedStatus[Started])="No Show","No Show","")),""))</f>
        <v/>
      </c>
    </row>
    <row r="3150" spans="1:8" ht="15" customHeight="1" thickBot="1">
      <c r="A3150" s="38" t="str">
        <f>IF($C3150="","",IFERROR(_xlfn.XLOOKUP($C3150,'1.PrepList'!$I$2:$I$1500,'1.PrepList'!$G$2:$G$1500,"")&amp;"",""))</f>
        <v/>
      </c>
      <c r="B3150" s="638" t="str">
        <f>IF($C3150="","",IFERROR(_xlfn.XLOOKUP($C3150,'1.PrepList'!$I$2:$I$1500,'1.PrepList'!$H$2:$H$1500,"")&amp;"",""))</f>
        <v/>
      </c>
      <c r="D3150" s="638" t="str">
        <f>IF($C3150="","",IFERROR(_xlfn.XLOOKUP($C3150,'1.PrepList'!$I$2:$I$1500,'1.PrepList'!$J$2:$J$1500,"")&amp;"",""))</f>
        <v/>
      </c>
      <c r="E3150" s="638" t="str">
        <f>IF($C3150="","",IFERROR(_xlfn.XLOOKUP($C3150,'1.PrepList'!$I$2:$I$1500,'1.PrepList'!$N$2:$N$1500,"")&amp;"",""))</f>
        <v/>
      </c>
      <c r="F3150" s="638" t="str">
        <f>IF($C3150="","",IFERROR(_xlfn.XLOOKUP($C3150,'1.PrepList'!$I$2:$I$1500,'1.PrepList'!$K$2:$K$1500,"")&amp;"",""))</f>
        <v/>
      </c>
      <c r="H3150" s="644" t="str">
        <f>IF($C3150="","",IFERROR(IF(_xlfn.XLOOKUP($C3150,tbl_StartedStatus[Bold ID],tbl_StartedStatus[Started])="Started","Yes",IF(_xlfn.XLOOKUP($C3150,tbl_StartedStatus[Bold ID],tbl_StartedStatus[Started])="No Show","No Show","")),""))</f>
        <v/>
      </c>
    </row>
    <row r="3151" spans="1:8" ht="15" customHeight="1" thickBot="1">
      <c r="A3151" s="38" t="str">
        <f>IF($C3151="","",IFERROR(_xlfn.XLOOKUP($C3151,'1.PrepList'!$I$2:$I$1500,'1.PrepList'!$G$2:$G$1500,"")&amp;"",""))</f>
        <v/>
      </c>
      <c r="B3151" s="638" t="str">
        <f>IF($C3151="","",IFERROR(_xlfn.XLOOKUP($C3151,'1.PrepList'!$I$2:$I$1500,'1.PrepList'!$H$2:$H$1500,"")&amp;"",""))</f>
        <v/>
      </c>
      <c r="D3151" s="638" t="str">
        <f>IF($C3151="","",IFERROR(_xlfn.XLOOKUP($C3151,'1.PrepList'!$I$2:$I$1500,'1.PrepList'!$J$2:$J$1500,"")&amp;"",""))</f>
        <v/>
      </c>
      <c r="E3151" s="638" t="str">
        <f>IF($C3151="","",IFERROR(_xlfn.XLOOKUP($C3151,'1.PrepList'!$I$2:$I$1500,'1.PrepList'!$N$2:$N$1500,"")&amp;"",""))</f>
        <v/>
      </c>
      <c r="F3151" s="638" t="str">
        <f>IF($C3151="","",IFERROR(_xlfn.XLOOKUP($C3151,'1.PrepList'!$I$2:$I$1500,'1.PrepList'!$K$2:$K$1500,"")&amp;"",""))</f>
        <v/>
      </c>
      <c r="H3151" s="644" t="str">
        <f>IF($C3151="","",IFERROR(IF(_xlfn.XLOOKUP($C3151,tbl_StartedStatus[Bold ID],tbl_StartedStatus[Started])="Started","Yes",IF(_xlfn.XLOOKUP($C3151,tbl_StartedStatus[Bold ID],tbl_StartedStatus[Started])="No Show","No Show","")),""))</f>
        <v/>
      </c>
    </row>
    <row r="3152" spans="1:8" ht="15" customHeight="1" thickBot="1">
      <c r="A3152" s="38" t="str">
        <f>IF($C3152="","",IFERROR(_xlfn.XLOOKUP($C3152,'1.PrepList'!$I$2:$I$1500,'1.PrepList'!$G$2:$G$1500,"")&amp;"",""))</f>
        <v/>
      </c>
      <c r="B3152" s="638" t="str">
        <f>IF($C3152="","",IFERROR(_xlfn.XLOOKUP($C3152,'1.PrepList'!$I$2:$I$1500,'1.PrepList'!$H$2:$H$1500,"")&amp;"",""))</f>
        <v/>
      </c>
      <c r="D3152" s="638" t="str">
        <f>IF($C3152="","",IFERROR(_xlfn.XLOOKUP($C3152,'1.PrepList'!$I$2:$I$1500,'1.PrepList'!$J$2:$J$1500,"")&amp;"",""))</f>
        <v/>
      </c>
      <c r="E3152" s="638" t="str">
        <f>IF($C3152="","",IFERROR(_xlfn.XLOOKUP($C3152,'1.PrepList'!$I$2:$I$1500,'1.PrepList'!$N$2:$N$1500,"")&amp;"",""))</f>
        <v/>
      </c>
      <c r="F3152" s="638" t="str">
        <f>IF($C3152="","",IFERROR(_xlfn.XLOOKUP($C3152,'1.PrepList'!$I$2:$I$1500,'1.PrepList'!$K$2:$K$1500,"")&amp;"",""))</f>
        <v/>
      </c>
      <c r="H3152" s="644" t="str">
        <f>IF($C3152="","",IFERROR(IF(_xlfn.XLOOKUP($C3152,tbl_StartedStatus[Bold ID],tbl_StartedStatus[Started])="Started","Yes",IF(_xlfn.XLOOKUP($C3152,tbl_StartedStatus[Bold ID],tbl_StartedStatus[Started])="No Show","No Show","")),""))</f>
        <v/>
      </c>
    </row>
    <row r="3153" spans="1:8" ht="15" customHeight="1" thickBot="1">
      <c r="A3153" s="38" t="str">
        <f>IF($C3153="","",IFERROR(_xlfn.XLOOKUP($C3153,'1.PrepList'!$I$2:$I$1500,'1.PrepList'!$G$2:$G$1500,"")&amp;"",""))</f>
        <v/>
      </c>
      <c r="B3153" s="638" t="str">
        <f>IF($C3153="","",IFERROR(_xlfn.XLOOKUP($C3153,'1.PrepList'!$I$2:$I$1500,'1.PrepList'!$H$2:$H$1500,"")&amp;"",""))</f>
        <v/>
      </c>
      <c r="D3153" s="638" t="str">
        <f>IF($C3153="","",IFERROR(_xlfn.XLOOKUP($C3153,'1.PrepList'!$I$2:$I$1500,'1.PrepList'!$J$2:$J$1500,"")&amp;"",""))</f>
        <v/>
      </c>
      <c r="E3153" s="638" t="str">
        <f>IF($C3153="","",IFERROR(_xlfn.XLOOKUP($C3153,'1.PrepList'!$I$2:$I$1500,'1.PrepList'!$N$2:$N$1500,"")&amp;"",""))</f>
        <v/>
      </c>
      <c r="F3153" s="638" t="str">
        <f>IF($C3153="","",IFERROR(_xlfn.XLOOKUP($C3153,'1.PrepList'!$I$2:$I$1500,'1.PrepList'!$K$2:$K$1500,"")&amp;"",""))</f>
        <v/>
      </c>
      <c r="H3153" s="644" t="str">
        <f>IF($C3153="","",IFERROR(IF(_xlfn.XLOOKUP($C3153,tbl_StartedStatus[Bold ID],tbl_StartedStatus[Started])="Started","Yes",IF(_xlfn.XLOOKUP($C3153,tbl_StartedStatus[Bold ID],tbl_StartedStatus[Started])="No Show","No Show","")),""))</f>
        <v/>
      </c>
    </row>
    <row r="3154" spans="1:8" ht="15" customHeight="1" thickBot="1">
      <c r="A3154" s="38" t="str">
        <f>IF($C3154="","",IFERROR(_xlfn.XLOOKUP($C3154,'1.PrepList'!$I$2:$I$1500,'1.PrepList'!$G$2:$G$1500,"")&amp;"",""))</f>
        <v/>
      </c>
      <c r="B3154" s="638" t="str">
        <f>IF($C3154="","",IFERROR(_xlfn.XLOOKUP($C3154,'1.PrepList'!$I$2:$I$1500,'1.PrepList'!$H$2:$H$1500,"")&amp;"",""))</f>
        <v/>
      </c>
      <c r="D3154" s="638" t="str">
        <f>IF($C3154="","",IFERROR(_xlfn.XLOOKUP($C3154,'1.PrepList'!$I$2:$I$1500,'1.PrepList'!$J$2:$J$1500,"")&amp;"",""))</f>
        <v/>
      </c>
      <c r="E3154" s="638" t="str">
        <f>IF($C3154="","",IFERROR(_xlfn.XLOOKUP($C3154,'1.PrepList'!$I$2:$I$1500,'1.PrepList'!$N$2:$N$1500,"")&amp;"",""))</f>
        <v/>
      </c>
      <c r="F3154" s="638" t="str">
        <f>IF($C3154="","",IFERROR(_xlfn.XLOOKUP($C3154,'1.PrepList'!$I$2:$I$1500,'1.PrepList'!$K$2:$K$1500,"")&amp;"",""))</f>
        <v/>
      </c>
      <c r="H3154" s="644" t="str">
        <f>IF($C3154="","",IFERROR(IF(_xlfn.XLOOKUP($C3154,tbl_StartedStatus[Bold ID],tbl_StartedStatus[Started])="Started","Yes",IF(_xlfn.XLOOKUP($C3154,tbl_StartedStatus[Bold ID],tbl_StartedStatus[Started])="No Show","No Show","")),""))</f>
        <v/>
      </c>
    </row>
    <row r="3155" spans="1:8" ht="15" customHeight="1" thickBot="1">
      <c r="A3155" s="38" t="str">
        <f>IF($C3155="","",IFERROR(_xlfn.XLOOKUP($C3155,'1.PrepList'!$I$2:$I$1500,'1.PrepList'!$G$2:$G$1500,"")&amp;"",""))</f>
        <v/>
      </c>
      <c r="B3155" s="638" t="str">
        <f>IF($C3155="","",IFERROR(_xlfn.XLOOKUP($C3155,'1.PrepList'!$I$2:$I$1500,'1.PrepList'!$H$2:$H$1500,"")&amp;"",""))</f>
        <v/>
      </c>
      <c r="D3155" s="638" t="str">
        <f>IF($C3155="","",IFERROR(_xlfn.XLOOKUP($C3155,'1.PrepList'!$I$2:$I$1500,'1.PrepList'!$J$2:$J$1500,"")&amp;"",""))</f>
        <v/>
      </c>
      <c r="E3155" s="638" t="str">
        <f>IF($C3155="","",IFERROR(_xlfn.XLOOKUP($C3155,'1.PrepList'!$I$2:$I$1500,'1.PrepList'!$N$2:$N$1500,"")&amp;"",""))</f>
        <v/>
      </c>
      <c r="F3155" s="638" t="str">
        <f>IF($C3155="","",IFERROR(_xlfn.XLOOKUP($C3155,'1.PrepList'!$I$2:$I$1500,'1.PrepList'!$K$2:$K$1500,"")&amp;"",""))</f>
        <v/>
      </c>
      <c r="H3155" s="644" t="str">
        <f>IF($C3155="","",IFERROR(IF(_xlfn.XLOOKUP($C3155,tbl_StartedStatus[Bold ID],tbl_StartedStatus[Started])="Started","Yes",IF(_xlfn.XLOOKUP($C3155,tbl_StartedStatus[Bold ID],tbl_StartedStatus[Started])="No Show","No Show","")),""))</f>
        <v/>
      </c>
    </row>
    <row r="3156" spans="1:8" ht="15" customHeight="1" thickBot="1">
      <c r="A3156" s="38" t="str">
        <f>IF($C3156="","",IFERROR(_xlfn.XLOOKUP($C3156,'1.PrepList'!$I$2:$I$1500,'1.PrepList'!$G$2:$G$1500,"")&amp;"",""))</f>
        <v/>
      </c>
      <c r="B3156" s="638" t="str">
        <f>IF($C3156="","",IFERROR(_xlfn.XLOOKUP($C3156,'1.PrepList'!$I$2:$I$1500,'1.PrepList'!$H$2:$H$1500,"")&amp;"",""))</f>
        <v/>
      </c>
      <c r="D3156" s="638" t="str">
        <f>IF($C3156="","",IFERROR(_xlfn.XLOOKUP($C3156,'1.PrepList'!$I$2:$I$1500,'1.PrepList'!$J$2:$J$1500,"")&amp;"",""))</f>
        <v/>
      </c>
      <c r="E3156" s="638" t="str">
        <f>IF($C3156="","",IFERROR(_xlfn.XLOOKUP($C3156,'1.PrepList'!$I$2:$I$1500,'1.PrepList'!$N$2:$N$1500,"")&amp;"",""))</f>
        <v/>
      </c>
      <c r="F3156" s="638" t="str">
        <f>IF($C3156="","",IFERROR(_xlfn.XLOOKUP($C3156,'1.PrepList'!$I$2:$I$1500,'1.PrepList'!$K$2:$K$1500,"")&amp;"",""))</f>
        <v/>
      </c>
      <c r="H3156" s="644" t="str">
        <f>IF($C3156="","",IFERROR(IF(_xlfn.XLOOKUP($C3156,tbl_StartedStatus[Bold ID],tbl_StartedStatus[Started])="Started","Yes",IF(_xlfn.XLOOKUP($C3156,tbl_StartedStatus[Bold ID],tbl_StartedStatus[Started])="No Show","No Show","")),""))</f>
        <v/>
      </c>
    </row>
    <row r="3157" spans="1:8" ht="15" customHeight="1" thickBot="1">
      <c r="A3157" s="38" t="str">
        <f>IF($C3157="","",IFERROR(_xlfn.XLOOKUP($C3157,'1.PrepList'!$I$2:$I$1500,'1.PrepList'!$G$2:$G$1500,"")&amp;"",""))</f>
        <v/>
      </c>
      <c r="B3157" s="638" t="str">
        <f>IF($C3157="","",IFERROR(_xlfn.XLOOKUP($C3157,'1.PrepList'!$I$2:$I$1500,'1.PrepList'!$H$2:$H$1500,"")&amp;"",""))</f>
        <v/>
      </c>
      <c r="D3157" s="638" t="str">
        <f>IF($C3157="","",IFERROR(_xlfn.XLOOKUP($C3157,'1.PrepList'!$I$2:$I$1500,'1.PrepList'!$J$2:$J$1500,"")&amp;"",""))</f>
        <v/>
      </c>
      <c r="E3157" s="638" t="str">
        <f>IF($C3157="","",IFERROR(_xlfn.XLOOKUP($C3157,'1.PrepList'!$I$2:$I$1500,'1.PrepList'!$N$2:$N$1500,"")&amp;"",""))</f>
        <v/>
      </c>
      <c r="F3157" s="638" t="str">
        <f>IF($C3157="","",IFERROR(_xlfn.XLOOKUP($C3157,'1.PrepList'!$I$2:$I$1500,'1.PrepList'!$K$2:$K$1500,"")&amp;"",""))</f>
        <v/>
      </c>
      <c r="H3157" s="644" t="str">
        <f>IF($C3157="","",IFERROR(IF(_xlfn.XLOOKUP($C3157,tbl_StartedStatus[Bold ID],tbl_StartedStatus[Started])="Started","Yes",IF(_xlfn.XLOOKUP($C3157,tbl_StartedStatus[Bold ID],tbl_StartedStatus[Started])="No Show","No Show","")),""))</f>
        <v/>
      </c>
    </row>
    <row r="3158" spans="1:8" ht="15" customHeight="1" thickBot="1">
      <c r="A3158" s="38" t="str">
        <f>IF($C3158="","",IFERROR(_xlfn.XLOOKUP($C3158,'1.PrepList'!$I$2:$I$1500,'1.PrepList'!$G$2:$G$1500,"")&amp;"",""))</f>
        <v/>
      </c>
      <c r="B3158" s="638" t="str">
        <f>IF($C3158="","",IFERROR(_xlfn.XLOOKUP($C3158,'1.PrepList'!$I$2:$I$1500,'1.PrepList'!$H$2:$H$1500,"")&amp;"",""))</f>
        <v/>
      </c>
      <c r="D3158" s="638" t="str">
        <f>IF($C3158="","",IFERROR(_xlfn.XLOOKUP($C3158,'1.PrepList'!$I$2:$I$1500,'1.PrepList'!$J$2:$J$1500,"")&amp;"",""))</f>
        <v/>
      </c>
      <c r="E3158" s="638" t="str">
        <f>IF($C3158="","",IFERROR(_xlfn.XLOOKUP($C3158,'1.PrepList'!$I$2:$I$1500,'1.PrepList'!$N$2:$N$1500,"")&amp;"",""))</f>
        <v/>
      </c>
      <c r="F3158" s="638" t="str">
        <f>IF($C3158="","",IFERROR(_xlfn.XLOOKUP($C3158,'1.PrepList'!$I$2:$I$1500,'1.PrepList'!$K$2:$K$1500,"")&amp;"",""))</f>
        <v/>
      </c>
      <c r="H3158" s="644" t="str">
        <f>IF($C3158="","",IFERROR(IF(_xlfn.XLOOKUP($C3158,tbl_StartedStatus[Bold ID],tbl_StartedStatus[Started])="Started","Yes",IF(_xlfn.XLOOKUP($C3158,tbl_StartedStatus[Bold ID],tbl_StartedStatus[Started])="No Show","No Show","")),""))</f>
        <v/>
      </c>
    </row>
    <row r="3159" spans="1:8" ht="15" customHeight="1" thickBot="1">
      <c r="A3159" s="38" t="str">
        <f>IF($C3159="","",IFERROR(_xlfn.XLOOKUP($C3159,'1.PrepList'!$I$2:$I$1500,'1.PrepList'!$G$2:$G$1500,"")&amp;"",""))</f>
        <v/>
      </c>
      <c r="B3159" s="638" t="str">
        <f>IF($C3159="","",IFERROR(_xlfn.XLOOKUP($C3159,'1.PrepList'!$I$2:$I$1500,'1.PrepList'!$H$2:$H$1500,"")&amp;"",""))</f>
        <v/>
      </c>
      <c r="D3159" s="638" t="str">
        <f>IF($C3159="","",IFERROR(_xlfn.XLOOKUP($C3159,'1.PrepList'!$I$2:$I$1500,'1.PrepList'!$J$2:$J$1500,"")&amp;"",""))</f>
        <v/>
      </c>
      <c r="E3159" s="638" t="str">
        <f>IF($C3159="","",IFERROR(_xlfn.XLOOKUP($C3159,'1.PrepList'!$I$2:$I$1500,'1.PrepList'!$N$2:$N$1500,"")&amp;"",""))</f>
        <v/>
      </c>
      <c r="F3159" s="638" t="str">
        <f>IF($C3159="","",IFERROR(_xlfn.XLOOKUP($C3159,'1.PrepList'!$I$2:$I$1500,'1.PrepList'!$K$2:$K$1500,"")&amp;"",""))</f>
        <v/>
      </c>
      <c r="H3159" s="644" t="str">
        <f>IF($C3159="","",IFERROR(IF(_xlfn.XLOOKUP($C3159,tbl_StartedStatus[Bold ID],tbl_StartedStatus[Started])="Started","Yes",IF(_xlfn.XLOOKUP($C3159,tbl_StartedStatus[Bold ID],tbl_StartedStatus[Started])="No Show","No Show","")),""))</f>
        <v/>
      </c>
    </row>
    <row r="3160" spans="1:8" ht="15" customHeight="1" thickBot="1">
      <c r="A3160" s="38" t="str">
        <f>IF($C3160="","",IFERROR(_xlfn.XLOOKUP($C3160,'1.PrepList'!$I$2:$I$1500,'1.PrepList'!$G$2:$G$1500,"")&amp;"",""))</f>
        <v/>
      </c>
      <c r="B3160" s="638" t="str">
        <f>IF($C3160="","",IFERROR(_xlfn.XLOOKUP($C3160,'1.PrepList'!$I$2:$I$1500,'1.PrepList'!$H$2:$H$1500,"")&amp;"",""))</f>
        <v/>
      </c>
      <c r="D3160" s="638" t="str">
        <f>IF($C3160="","",IFERROR(_xlfn.XLOOKUP($C3160,'1.PrepList'!$I$2:$I$1500,'1.PrepList'!$J$2:$J$1500,"")&amp;"",""))</f>
        <v/>
      </c>
      <c r="E3160" s="638" t="str">
        <f>IF($C3160="","",IFERROR(_xlfn.XLOOKUP($C3160,'1.PrepList'!$I$2:$I$1500,'1.PrepList'!$N$2:$N$1500,"")&amp;"",""))</f>
        <v/>
      </c>
      <c r="F3160" s="638" t="str">
        <f>IF($C3160="","",IFERROR(_xlfn.XLOOKUP($C3160,'1.PrepList'!$I$2:$I$1500,'1.PrepList'!$K$2:$K$1500,"")&amp;"",""))</f>
        <v/>
      </c>
      <c r="H3160" s="644" t="str">
        <f>IF($C3160="","",IFERROR(IF(_xlfn.XLOOKUP($C3160,tbl_StartedStatus[Bold ID],tbl_StartedStatus[Started])="Started","Yes",IF(_xlfn.XLOOKUP($C3160,tbl_StartedStatus[Bold ID],tbl_StartedStatus[Started])="No Show","No Show","")),""))</f>
        <v/>
      </c>
    </row>
    <row r="3161" spans="1:8" ht="15" customHeight="1" thickBot="1">
      <c r="A3161" s="38" t="str">
        <f>IF($C3161="","",IFERROR(_xlfn.XLOOKUP($C3161,'1.PrepList'!$I$2:$I$1500,'1.PrepList'!$G$2:$G$1500,"")&amp;"",""))</f>
        <v/>
      </c>
      <c r="B3161" s="638" t="str">
        <f>IF($C3161="","",IFERROR(_xlfn.XLOOKUP($C3161,'1.PrepList'!$I$2:$I$1500,'1.PrepList'!$H$2:$H$1500,"")&amp;"",""))</f>
        <v/>
      </c>
      <c r="D3161" s="638" t="str">
        <f>IF($C3161="","",IFERROR(_xlfn.XLOOKUP($C3161,'1.PrepList'!$I$2:$I$1500,'1.PrepList'!$J$2:$J$1500,"")&amp;"",""))</f>
        <v/>
      </c>
      <c r="E3161" s="638" t="str">
        <f>IF($C3161="","",IFERROR(_xlfn.XLOOKUP($C3161,'1.PrepList'!$I$2:$I$1500,'1.PrepList'!$N$2:$N$1500,"")&amp;"",""))</f>
        <v/>
      </c>
      <c r="F3161" s="638" t="str">
        <f>IF($C3161="","",IFERROR(_xlfn.XLOOKUP($C3161,'1.PrepList'!$I$2:$I$1500,'1.PrepList'!$K$2:$K$1500,"")&amp;"",""))</f>
        <v/>
      </c>
      <c r="H3161" s="644" t="str">
        <f>IF($C3161="","",IFERROR(IF(_xlfn.XLOOKUP($C3161,tbl_StartedStatus[Bold ID],tbl_StartedStatus[Started])="Started","Yes",IF(_xlfn.XLOOKUP($C3161,tbl_StartedStatus[Bold ID],tbl_StartedStatus[Started])="No Show","No Show","")),""))</f>
        <v/>
      </c>
    </row>
    <row r="3162" spans="1:8" ht="15" customHeight="1" thickBot="1">
      <c r="A3162" s="38" t="str">
        <f>IF($C3162="","",IFERROR(_xlfn.XLOOKUP($C3162,'1.PrepList'!$I$2:$I$1500,'1.PrepList'!$G$2:$G$1500,"")&amp;"",""))</f>
        <v/>
      </c>
      <c r="B3162" s="638" t="str">
        <f>IF($C3162="","",IFERROR(_xlfn.XLOOKUP($C3162,'1.PrepList'!$I$2:$I$1500,'1.PrepList'!$H$2:$H$1500,"")&amp;"",""))</f>
        <v/>
      </c>
      <c r="D3162" s="638" t="str">
        <f>IF($C3162="","",IFERROR(_xlfn.XLOOKUP($C3162,'1.PrepList'!$I$2:$I$1500,'1.PrepList'!$J$2:$J$1500,"")&amp;"",""))</f>
        <v/>
      </c>
      <c r="E3162" s="638" t="str">
        <f>IF($C3162="","",IFERROR(_xlfn.XLOOKUP($C3162,'1.PrepList'!$I$2:$I$1500,'1.PrepList'!$N$2:$N$1500,"")&amp;"",""))</f>
        <v/>
      </c>
      <c r="F3162" s="638" t="str">
        <f>IF($C3162="","",IFERROR(_xlfn.XLOOKUP($C3162,'1.PrepList'!$I$2:$I$1500,'1.PrepList'!$K$2:$K$1500,"")&amp;"",""))</f>
        <v/>
      </c>
      <c r="H3162" s="644" t="str">
        <f>IF($C3162="","",IFERROR(IF(_xlfn.XLOOKUP($C3162,tbl_StartedStatus[Bold ID],tbl_StartedStatus[Started])="Started","Yes",IF(_xlfn.XLOOKUP($C3162,tbl_StartedStatus[Bold ID],tbl_StartedStatus[Started])="No Show","No Show","")),""))</f>
        <v/>
      </c>
    </row>
    <row r="3163" spans="1:8" ht="15" customHeight="1" thickBot="1">
      <c r="A3163" s="38" t="str">
        <f>IF($C3163="","",IFERROR(_xlfn.XLOOKUP($C3163,'1.PrepList'!$I$2:$I$1500,'1.PrepList'!$G$2:$G$1500,"")&amp;"",""))</f>
        <v/>
      </c>
      <c r="B3163" s="638" t="str">
        <f>IF($C3163="","",IFERROR(_xlfn.XLOOKUP($C3163,'1.PrepList'!$I$2:$I$1500,'1.PrepList'!$H$2:$H$1500,"")&amp;"",""))</f>
        <v/>
      </c>
      <c r="D3163" s="638" t="str">
        <f>IF($C3163="","",IFERROR(_xlfn.XLOOKUP($C3163,'1.PrepList'!$I$2:$I$1500,'1.PrepList'!$J$2:$J$1500,"")&amp;"",""))</f>
        <v/>
      </c>
      <c r="E3163" s="638" t="str">
        <f>IF($C3163="","",IFERROR(_xlfn.XLOOKUP($C3163,'1.PrepList'!$I$2:$I$1500,'1.PrepList'!$N$2:$N$1500,"")&amp;"",""))</f>
        <v/>
      </c>
      <c r="F3163" s="638" t="str">
        <f>IF($C3163="","",IFERROR(_xlfn.XLOOKUP($C3163,'1.PrepList'!$I$2:$I$1500,'1.PrepList'!$K$2:$K$1500,"")&amp;"",""))</f>
        <v/>
      </c>
      <c r="H3163" s="644" t="str">
        <f>IF($C3163="","",IFERROR(IF(_xlfn.XLOOKUP($C3163,tbl_StartedStatus[Bold ID],tbl_StartedStatus[Started])="Started","Yes",IF(_xlfn.XLOOKUP($C3163,tbl_StartedStatus[Bold ID],tbl_StartedStatus[Started])="No Show","No Show","")),""))</f>
        <v/>
      </c>
    </row>
    <row r="3164" spans="1:8" ht="15" customHeight="1" thickBot="1">
      <c r="A3164" s="38" t="str">
        <f>IF($C3164="","",IFERROR(_xlfn.XLOOKUP($C3164,'1.PrepList'!$I$2:$I$1500,'1.PrepList'!$G$2:$G$1500,"")&amp;"",""))</f>
        <v/>
      </c>
      <c r="B3164" s="638" t="str">
        <f>IF($C3164="","",IFERROR(_xlfn.XLOOKUP($C3164,'1.PrepList'!$I$2:$I$1500,'1.PrepList'!$H$2:$H$1500,"")&amp;"",""))</f>
        <v/>
      </c>
      <c r="D3164" s="638" t="str">
        <f>IF($C3164="","",IFERROR(_xlfn.XLOOKUP($C3164,'1.PrepList'!$I$2:$I$1500,'1.PrepList'!$J$2:$J$1500,"")&amp;"",""))</f>
        <v/>
      </c>
      <c r="E3164" s="638" t="str">
        <f>IF($C3164="","",IFERROR(_xlfn.XLOOKUP($C3164,'1.PrepList'!$I$2:$I$1500,'1.PrepList'!$N$2:$N$1500,"")&amp;"",""))</f>
        <v/>
      </c>
      <c r="F3164" s="638" t="str">
        <f>IF($C3164="","",IFERROR(_xlfn.XLOOKUP($C3164,'1.PrepList'!$I$2:$I$1500,'1.PrepList'!$K$2:$K$1500,"")&amp;"",""))</f>
        <v/>
      </c>
      <c r="H3164" s="644" t="str">
        <f>IF($C3164="","",IFERROR(IF(_xlfn.XLOOKUP($C3164,tbl_StartedStatus[Bold ID],tbl_StartedStatus[Started])="Started","Yes",IF(_xlfn.XLOOKUP($C3164,tbl_StartedStatus[Bold ID],tbl_StartedStatus[Started])="No Show","No Show","")),""))</f>
        <v/>
      </c>
    </row>
    <row r="3165" spans="1:8" ht="15" customHeight="1" thickBot="1">
      <c r="A3165" s="38" t="str">
        <f>IF($C3165="","",IFERROR(_xlfn.XLOOKUP($C3165,'1.PrepList'!$I$2:$I$1500,'1.PrepList'!$G$2:$G$1500,"")&amp;"",""))</f>
        <v/>
      </c>
      <c r="B3165" s="638" t="str">
        <f>IF($C3165="","",IFERROR(_xlfn.XLOOKUP($C3165,'1.PrepList'!$I$2:$I$1500,'1.PrepList'!$H$2:$H$1500,"")&amp;"",""))</f>
        <v/>
      </c>
      <c r="D3165" s="638" t="str">
        <f>IF($C3165="","",IFERROR(_xlfn.XLOOKUP($C3165,'1.PrepList'!$I$2:$I$1500,'1.PrepList'!$J$2:$J$1500,"")&amp;"",""))</f>
        <v/>
      </c>
      <c r="E3165" s="638" t="str">
        <f>IF($C3165="","",IFERROR(_xlfn.XLOOKUP($C3165,'1.PrepList'!$I$2:$I$1500,'1.PrepList'!$N$2:$N$1500,"")&amp;"",""))</f>
        <v/>
      </c>
      <c r="F3165" s="638" t="str">
        <f>IF($C3165="","",IFERROR(_xlfn.XLOOKUP($C3165,'1.PrepList'!$I$2:$I$1500,'1.PrepList'!$K$2:$K$1500,"")&amp;"",""))</f>
        <v/>
      </c>
      <c r="H3165" s="644" t="str">
        <f>IF($C3165="","",IFERROR(IF(_xlfn.XLOOKUP($C3165,tbl_StartedStatus[Bold ID],tbl_StartedStatus[Started])="Started","Yes",IF(_xlfn.XLOOKUP($C3165,tbl_StartedStatus[Bold ID],tbl_StartedStatus[Started])="No Show","No Show","")),""))</f>
        <v/>
      </c>
    </row>
    <row r="3166" spans="1:8" ht="15" customHeight="1" thickBot="1">
      <c r="A3166" s="38" t="str">
        <f>IF($C3166="","",IFERROR(_xlfn.XLOOKUP($C3166,'1.PrepList'!$I$2:$I$1500,'1.PrepList'!$G$2:$G$1500,"")&amp;"",""))</f>
        <v/>
      </c>
      <c r="B3166" s="638" t="str">
        <f>IF($C3166="","",IFERROR(_xlfn.XLOOKUP($C3166,'1.PrepList'!$I$2:$I$1500,'1.PrepList'!$H$2:$H$1500,"")&amp;"",""))</f>
        <v/>
      </c>
      <c r="D3166" s="638" t="str">
        <f>IF($C3166="","",IFERROR(_xlfn.XLOOKUP($C3166,'1.PrepList'!$I$2:$I$1500,'1.PrepList'!$J$2:$J$1500,"")&amp;"",""))</f>
        <v/>
      </c>
      <c r="E3166" s="638" t="str">
        <f>IF($C3166="","",IFERROR(_xlfn.XLOOKUP($C3166,'1.PrepList'!$I$2:$I$1500,'1.PrepList'!$N$2:$N$1500,"")&amp;"",""))</f>
        <v/>
      </c>
      <c r="F3166" s="638" t="str">
        <f>IF($C3166="","",IFERROR(_xlfn.XLOOKUP($C3166,'1.PrepList'!$I$2:$I$1500,'1.PrepList'!$K$2:$K$1500,"")&amp;"",""))</f>
        <v/>
      </c>
      <c r="H3166" s="644" t="str">
        <f>IF($C3166="","",IFERROR(IF(_xlfn.XLOOKUP($C3166,tbl_StartedStatus[Bold ID],tbl_StartedStatus[Started])="Started","Yes",IF(_xlfn.XLOOKUP($C3166,tbl_StartedStatus[Bold ID],tbl_StartedStatus[Started])="No Show","No Show","")),""))</f>
        <v/>
      </c>
    </row>
    <row r="3167" spans="1:8" ht="15" customHeight="1" thickBot="1">
      <c r="A3167" s="38" t="str">
        <f>IF($C3167="","",IFERROR(_xlfn.XLOOKUP($C3167,'1.PrepList'!$I$2:$I$1500,'1.PrepList'!$G$2:$G$1500,"")&amp;"",""))</f>
        <v/>
      </c>
      <c r="B3167" s="638" t="str">
        <f>IF($C3167="","",IFERROR(_xlfn.XLOOKUP($C3167,'1.PrepList'!$I$2:$I$1500,'1.PrepList'!$H$2:$H$1500,"")&amp;"",""))</f>
        <v/>
      </c>
      <c r="D3167" s="638" t="str">
        <f>IF($C3167="","",IFERROR(_xlfn.XLOOKUP($C3167,'1.PrepList'!$I$2:$I$1500,'1.PrepList'!$J$2:$J$1500,"")&amp;"",""))</f>
        <v/>
      </c>
      <c r="E3167" s="638" t="str">
        <f>IF($C3167="","",IFERROR(_xlfn.XLOOKUP($C3167,'1.PrepList'!$I$2:$I$1500,'1.PrepList'!$N$2:$N$1500,"")&amp;"",""))</f>
        <v/>
      </c>
      <c r="F3167" s="638" t="str">
        <f>IF($C3167="","",IFERROR(_xlfn.XLOOKUP($C3167,'1.PrepList'!$I$2:$I$1500,'1.PrepList'!$K$2:$K$1500,"")&amp;"",""))</f>
        <v/>
      </c>
      <c r="H3167" s="644" t="str">
        <f>IF($C3167="","",IFERROR(IF(_xlfn.XLOOKUP($C3167,tbl_StartedStatus[Bold ID],tbl_StartedStatus[Started])="Started","Yes",IF(_xlfn.XLOOKUP($C3167,tbl_StartedStatus[Bold ID],tbl_StartedStatus[Started])="No Show","No Show","")),""))</f>
        <v/>
      </c>
    </row>
    <row r="3168" spans="1:8" ht="15" customHeight="1" thickBot="1">
      <c r="A3168" s="38" t="str">
        <f>IF($C3168="","",IFERROR(_xlfn.XLOOKUP($C3168,'1.PrepList'!$I$2:$I$1500,'1.PrepList'!$G$2:$G$1500,"")&amp;"",""))</f>
        <v/>
      </c>
      <c r="B3168" s="638" t="str">
        <f>IF($C3168="","",IFERROR(_xlfn.XLOOKUP($C3168,'1.PrepList'!$I$2:$I$1500,'1.PrepList'!$H$2:$H$1500,"")&amp;"",""))</f>
        <v/>
      </c>
      <c r="D3168" s="638" t="str">
        <f>IF($C3168="","",IFERROR(_xlfn.XLOOKUP($C3168,'1.PrepList'!$I$2:$I$1500,'1.PrepList'!$J$2:$J$1500,"")&amp;"",""))</f>
        <v/>
      </c>
      <c r="E3168" s="638" t="str">
        <f>IF($C3168="","",IFERROR(_xlfn.XLOOKUP($C3168,'1.PrepList'!$I$2:$I$1500,'1.PrepList'!$N$2:$N$1500,"")&amp;"",""))</f>
        <v/>
      </c>
      <c r="F3168" s="638" t="str">
        <f>IF($C3168="","",IFERROR(_xlfn.XLOOKUP($C3168,'1.PrepList'!$I$2:$I$1500,'1.PrepList'!$K$2:$K$1500,"")&amp;"",""))</f>
        <v/>
      </c>
      <c r="H3168" s="644" t="str">
        <f>IF($C3168="","",IFERROR(IF(_xlfn.XLOOKUP($C3168,tbl_StartedStatus[Bold ID],tbl_StartedStatus[Started])="Started","Yes",IF(_xlfn.XLOOKUP($C3168,tbl_StartedStatus[Bold ID],tbl_StartedStatus[Started])="No Show","No Show","")),""))</f>
        <v/>
      </c>
    </row>
    <row r="3169" spans="1:8" ht="15" customHeight="1" thickBot="1">
      <c r="A3169" s="38" t="str">
        <f>IF($C3169="","",IFERROR(_xlfn.XLOOKUP($C3169,'1.PrepList'!$I$2:$I$1500,'1.PrepList'!$G$2:$G$1500,"")&amp;"",""))</f>
        <v/>
      </c>
      <c r="B3169" s="638" t="str">
        <f>IF($C3169="","",IFERROR(_xlfn.XLOOKUP($C3169,'1.PrepList'!$I$2:$I$1500,'1.PrepList'!$H$2:$H$1500,"")&amp;"",""))</f>
        <v/>
      </c>
      <c r="D3169" s="638" t="str">
        <f>IF($C3169="","",IFERROR(_xlfn.XLOOKUP($C3169,'1.PrepList'!$I$2:$I$1500,'1.PrepList'!$J$2:$J$1500,"")&amp;"",""))</f>
        <v/>
      </c>
      <c r="E3169" s="638" t="str">
        <f>IF($C3169="","",IFERROR(_xlfn.XLOOKUP($C3169,'1.PrepList'!$I$2:$I$1500,'1.PrepList'!$N$2:$N$1500,"")&amp;"",""))</f>
        <v/>
      </c>
      <c r="F3169" s="638" t="str">
        <f>IF($C3169="","",IFERROR(_xlfn.XLOOKUP($C3169,'1.PrepList'!$I$2:$I$1500,'1.PrepList'!$K$2:$K$1500,"")&amp;"",""))</f>
        <v/>
      </c>
      <c r="H3169" s="644" t="str">
        <f>IF($C3169="","",IFERROR(IF(_xlfn.XLOOKUP($C3169,tbl_StartedStatus[Bold ID],tbl_StartedStatus[Started])="Started","Yes",IF(_xlfn.XLOOKUP($C3169,tbl_StartedStatus[Bold ID],tbl_StartedStatus[Started])="No Show","No Show","")),""))</f>
        <v/>
      </c>
    </row>
    <row r="3170" spans="1:8" ht="15" customHeight="1" thickBot="1">
      <c r="A3170" s="38" t="str">
        <f>IF($C3170="","",IFERROR(_xlfn.XLOOKUP($C3170,'1.PrepList'!$I$2:$I$1500,'1.PrepList'!$G$2:$G$1500,"")&amp;"",""))</f>
        <v/>
      </c>
      <c r="B3170" s="638" t="str">
        <f>IF($C3170="","",IFERROR(_xlfn.XLOOKUP($C3170,'1.PrepList'!$I$2:$I$1500,'1.PrepList'!$H$2:$H$1500,"")&amp;"",""))</f>
        <v/>
      </c>
      <c r="D3170" s="638" t="str">
        <f>IF($C3170="","",IFERROR(_xlfn.XLOOKUP($C3170,'1.PrepList'!$I$2:$I$1500,'1.PrepList'!$J$2:$J$1500,"")&amp;"",""))</f>
        <v/>
      </c>
      <c r="E3170" s="638" t="str">
        <f>IF($C3170="","",IFERROR(_xlfn.XLOOKUP($C3170,'1.PrepList'!$I$2:$I$1500,'1.PrepList'!$N$2:$N$1500,"")&amp;"",""))</f>
        <v/>
      </c>
      <c r="F3170" s="638" t="str">
        <f>IF($C3170="","",IFERROR(_xlfn.XLOOKUP($C3170,'1.PrepList'!$I$2:$I$1500,'1.PrepList'!$K$2:$K$1500,"")&amp;"",""))</f>
        <v/>
      </c>
      <c r="H3170" s="644" t="str">
        <f>IF($C3170="","",IFERROR(IF(_xlfn.XLOOKUP($C3170,tbl_StartedStatus[Bold ID],tbl_StartedStatus[Started])="Started","Yes",IF(_xlfn.XLOOKUP($C3170,tbl_StartedStatus[Bold ID],tbl_StartedStatus[Started])="No Show","No Show","")),""))</f>
        <v/>
      </c>
    </row>
    <row r="3171" spans="1:8" ht="15" customHeight="1" thickBot="1">
      <c r="A3171" s="38" t="str">
        <f>IF($C3171="","",IFERROR(_xlfn.XLOOKUP($C3171,'1.PrepList'!$I$2:$I$1500,'1.PrepList'!$G$2:$G$1500,"")&amp;"",""))</f>
        <v/>
      </c>
      <c r="B3171" s="638" t="str">
        <f>IF($C3171="","",IFERROR(_xlfn.XLOOKUP($C3171,'1.PrepList'!$I$2:$I$1500,'1.PrepList'!$H$2:$H$1500,"")&amp;"",""))</f>
        <v/>
      </c>
      <c r="D3171" s="638" t="str">
        <f>IF($C3171="","",IFERROR(_xlfn.XLOOKUP($C3171,'1.PrepList'!$I$2:$I$1500,'1.PrepList'!$J$2:$J$1500,"")&amp;"",""))</f>
        <v/>
      </c>
      <c r="E3171" s="638" t="str">
        <f>IF($C3171="","",IFERROR(_xlfn.XLOOKUP($C3171,'1.PrepList'!$I$2:$I$1500,'1.PrepList'!$N$2:$N$1500,"")&amp;"",""))</f>
        <v/>
      </c>
      <c r="F3171" s="638" t="str">
        <f>IF($C3171="","",IFERROR(_xlfn.XLOOKUP($C3171,'1.PrepList'!$I$2:$I$1500,'1.PrepList'!$K$2:$K$1500,"")&amp;"",""))</f>
        <v/>
      </c>
      <c r="H3171" s="644" t="str">
        <f>IF($C3171="","",IFERROR(IF(_xlfn.XLOOKUP($C3171,tbl_StartedStatus[Bold ID],tbl_StartedStatus[Started])="Started","Yes",IF(_xlfn.XLOOKUP($C3171,tbl_StartedStatus[Bold ID],tbl_StartedStatus[Started])="No Show","No Show","")),""))</f>
        <v/>
      </c>
    </row>
    <row r="3172" spans="1:8" ht="15" customHeight="1" thickBot="1">
      <c r="A3172" s="38" t="str">
        <f>IF($C3172="","",IFERROR(_xlfn.XLOOKUP($C3172,'1.PrepList'!$I$2:$I$1500,'1.PrepList'!$G$2:$G$1500,"")&amp;"",""))</f>
        <v/>
      </c>
      <c r="B3172" s="638" t="str">
        <f>IF($C3172="","",IFERROR(_xlfn.XLOOKUP($C3172,'1.PrepList'!$I$2:$I$1500,'1.PrepList'!$H$2:$H$1500,"")&amp;"",""))</f>
        <v/>
      </c>
      <c r="D3172" s="638" t="str">
        <f>IF($C3172="","",IFERROR(_xlfn.XLOOKUP($C3172,'1.PrepList'!$I$2:$I$1500,'1.PrepList'!$J$2:$J$1500,"")&amp;"",""))</f>
        <v/>
      </c>
      <c r="E3172" s="638" t="str">
        <f>IF($C3172="","",IFERROR(_xlfn.XLOOKUP($C3172,'1.PrepList'!$I$2:$I$1500,'1.PrepList'!$N$2:$N$1500,"")&amp;"",""))</f>
        <v/>
      </c>
      <c r="F3172" s="638" t="str">
        <f>IF($C3172="","",IFERROR(_xlfn.XLOOKUP($C3172,'1.PrepList'!$I$2:$I$1500,'1.PrepList'!$K$2:$K$1500,"")&amp;"",""))</f>
        <v/>
      </c>
      <c r="H3172" s="644" t="str">
        <f>IF($C3172="","",IFERROR(IF(_xlfn.XLOOKUP($C3172,tbl_StartedStatus[Bold ID],tbl_StartedStatus[Started])="Started","Yes",IF(_xlfn.XLOOKUP($C3172,tbl_StartedStatus[Bold ID],tbl_StartedStatus[Started])="No Show","No Show","")),""))</f>
        <v/>
      </c>
    </row>
    <row r="3173" spans="1:8" ht="15" customHeight="1" thickBot="1">
      <c r="A3173" s="38" t="str">
        <f>IF($C3173="","",IFERROR(_xlfn.XLOOKUP($C3173,'1.PrepList'!$I$2:$I$1500,'1.PrepList'!$G$2:$G$1500,"")&amp;"",""))</f>
        <v/>
      </c>
      <c r="B3173" s="638" t="str">
        <f>IF($C3173="","",IFERROR(_xlfn.XLOOKUP($C3173,'1.PrepList'!$I$2:$I$1500,'1.PrepList'!$H$2:$H$1500,"")&amp;"",""))</f>
        <v/>
      </c>
      <c r="D3173" s="638" t="str">
        <f>IF($C3173="","",IFERROR(_xlfn.XLOOKUP($C3173,'1.PrepList'!$I$2:$I$1500,'1.PrepList'!$J$2:$J$1500,"")&amp;"",""))</f>
        <v/>
      </c>
      <c r="E3173" s="638" t="str">
        <f>IF($C3173="","",IFERROR(_xlfn.XLOOKUP($C3173,'1.PrepList'!$I$2:$I$1500,'1.PrepList'!$N$2:$N$1500,"")&amp;"",""))</f>
        <v/>
      </c>
      <c r="F3173" s="638" t="str">
        <f>IF($C3173="","",IFERROR(_xlfn.XLOOKUP($C3173,'1.PrepList'!$I$2:$I$1500,'1.PrepList'!$K$2:$K$1500,"")&amp;"",""))</f>
        <v/>
      </c>
      <c r="H3173" s="644" t="str">
        <f>IF($C3173="","",IFERROR(IF(_xlfn.XLOOKUP($C3173,tbl_StartedStatus[Bold ID],tbl_StartedStatus[Started])="Started","Yes",IF(_xlfn.XLOOKUP($C3173,tbl_StartedStatus[Bold ID],tbl_StartedStatus[Started])="No Show","No Show","")),""))</f>
        <v/>
      </c>
    </row>
    <row r="3174" spans="1:8" ht="15" customHeight="1" thickBot="1">
      <c r="A3174" s="38" t="str">
        <f>IF($C3174="","",IFERROR(_xlfn.XLOOKUP($C3174,'1.PrepList'!$I$2:$I$1500,'1.PrepList'!$G$2:$G$1500,"")&amp;"",""))</f>
        <v/>
      </c>
      <c r="B3174" s="638" t="str">
        <f>IF($C3174="","",IFERROR(_xlfn.XLOOKUP($C3174,'1.PrepList'!$I$2:$I$1500,'1.PrepList'!$H$2:$H$1500,"")&amp;"",""))</f>
        <v/>
      </c>
      <c r="D3174" s="638" t="str">
        <f>IF($C3174="","",IFERROR(_xlfn.XLOOKUP($C3174,'1.PrepList'!$I$2:$I$1500,'1.PrepList'!$J$2:$J$1500,"")&amp;"",""))</f>
        <v/>
      </c>
      <c r="E3174" s="638" t="str">
        <f>IF($C3174="","",IFERROR(_xlfn.XLOOKUP($C3174,'1.PrepList'!$I$2:$I$1500,'1.PrepList'!$N$2:$N$1500,"")&amp;"",""))</f>
        <v/>
      </c>
      <c r="F3174" s="638" t="str">
        <f>IF($C3174="","",IFERROR(_xlfn.XLOOKUP($C3174,'1.PrepList'!$I$2:$I$1500,'1.PrepList'!$K$2:$K$1500,"")&amp;"",""))</f>
        <v/>
      </c>
      <c r="H3174" s="644" t="str">
        <f>IF($C3174="","",IFERROR(IF(_xlfn.XLOOKUP($C3174,tbl_StartedStatus[Bold ID],tbl_StartedStatus[Started])="Started","Yes",IF(_xlfn.XLOOKUP($C3174,tbl_StartedStatus[Bold ID],tbl_StartedStatus[Started])="No Show","No Show","")),""))</f>
        <v/>
      </c>
    </row>
    <row r="3175" spans="1:8" ht="15" customHeight="1" thickBot="1">
      <c r="A3175" s="38" t="str">
        <f>IF($C3175="","",IFERROR(_xlfn.XLOOKUP($C3175,'1.PrepList'!$I$2:$I$1500,'1.PrepList'!$G$2:$G$1500,"")&amp;"",""))</f>
        <v/>
      </c>
      <c r="B3175" s="638" t="str">
        <f>IF($C3175="","",IFERROR(_xlfn.XLOOKUP($C3175,'1.PrepList'!$I$2:$I$1500,'1.PrepList'!$H$2:$H$1500,"")&amp;"",""))</f>
        <v/>
      </c>
      <c r="D3175" s="638" t="str">
        <f>IF($C3175="","",IFERROR(_xlfn.XLOOKUP($C3175,'1.PrepList'!$I$2:$I$1500,'1.PrepList'!$J$2:$J$1500,"")&amp;"",""))</f>
        <v/>
      </c>
      <c r="E3175" s="638" t="str">
        <f>IF($C3175="","",IFERROR(_xlfn.XLOOKUP($C3175,'1.PrepList'!$I$2:$I$1500,'1.PrepList'!$N$2:$N$1500,"")&amp;"",""))</f>
        <v/>
      </c>
      <c r="F3175" s="638" t="str">
        <f>IF($C3175="","",IFERROR(_xlfn.XLOOKUP($C3175,'1.PrepList'!$I$2:$I$1500,'1.PrepList'!$K$2:$K$1500,"")&amp;"",""))</f>
        <v/>
      </c>
      <c r="H3175" s="644" t="str">
        <f>IF($C3175="","",IFERROR(IF(_xlfn.XLOOKUP($C3175,tbl_StartedStatus[Bold ID],tbl_StartedStatus[Started])="Started","Yes",IF(_xlfn.XLOOKUP($C3175,tbl_StartedStatus[Bold ID],tbl_StartedStatus[Started])="No Show","No Show","")),""))</f>
        <v/>
      </c>
    </row>
    <row r="3176" spans="1:8" ht="15" customHeight="1" thickBot="1">
      <c r="A3176" s="38" t="str">
        <f>IF($C3176="","",IFERROR(_xlfn.XLOOKUP($C3176,'1.PrepList'!$I$2:$I$1500,'1.PrepList'!$G$2:$G$1500,"")&amp;"",""))</f>
        <v/>
      </c>
      <c r="B3176" s="638" t="str">
        <f>IF($C3176="","",IFERROR(_xlfn.XLOOKUP($C3176,'1.PrepList'!$I$2:$I$1500,'1.PrepList'!$H$2:$H$1500,"")&amp;"",""))</f>
        <v/>
      </c>
      <c r="D3176" s="638" t="str">
        <f>IF($C3176="","",IFERROR(_xlfn.XLOOKUP($C3176,'1.PrepList'!$I$2:$I$1500,'1.PrepList'!$J$2:$J$1500,"")&amp;"",""))</f>
        <v/>
      </c>
      <c r="E3176" s="638" t="str">
        <f>IF($C3176="","",IFERROR(_xlfn.XLOOKUP($C3176,'1.PrepList'!$I$2:$I$1500,'1.PrepList'!$N$2:$N$1500,"")&amp;"",""))</f>
        <v/>
      </c>
      <c r="F3176" s="638" t="str">
        <f>IF($C3176="","",IFERROR(_xlfn.XLOOKUP($C3176,'1.PrepList'!$I$2:$I$1500,'1.PrepList'!$K$2:$K$1500,"")&amp;"",""))</f>
        <v/>
      </c>
      <c r="H3176" s="644" t="str">
        <f>IF($C3176="","",IFERROR(IF(_xlfn.XLOOKUP($C3176,tbl_StartedStatus[Bold ID],tbl_StartedStatus[Started])="Started","Yes",IF(_xlfn.XLOOKUP($C3176,tbl_StartedStatus[Bold ID],tbl_StartedStatus[Started])="No Show","No Show","")),""))</f>
        <v/>
      </c>
    </row>
    <row r="3177" spans="1:8" ht="15" customHeight="1" thickBot="1">
      <c r="A3177" s="38" t="str">
        <f>IF($C3177="","",IFERROR(_xlfn.XLOOKUP($C3177,'1.PrepList'!$I$2:$I$1500,'1.PrepList'!$G$2:$G$1500,"")&amp;"",""))</f>
        <v/>
      </c>
      <c r="B3177" s="638" t="str">
        <f>IF($C3177="","",IFERROR(_xlfn.XLOOKUP($C3177,'1.PrepList'!$I$2:$I$1500,'1.PrepList'!$H$2:$H$1500,"")&amp;"",""))</f>
        <v/>
      </c>
      <c r="D3177" s="638" t="str">
        <f>IF($C3177="","",IFERROR(_xlfn.XLOOKUP($C3177,'1.PrepList'!$I$2:$I$1500,'1.PrepList'!$J$2:$J$1500,"")&amp;"",""))</f>
        <v/>
      </c>
      <c r="E3177" s="638" t="str">
        <f>IF($C3177="","",IFERROR(_xlfn.XLOOKUP($C3177,'1.PrepList'!$I$2:$I$1500,'1.PrepList'!$N$2:$N$1500,"")&amp;"",""))</f>
        <v/>
      </c>
      <c r="F3177" s="638" t="str">
        <f>IF($C3177="","",IFERROR(_xlfn.XLOOKUP($C3177,'1.PrepList'!$I$2:$I$1500,'1.PrepList'!$K$2:$K$1500,"")&amp;"",""))</f>
        <v/>
      </c>
      <c r="H3177" s="644" t="str">
        <f>IF($C3177="","",IFERROR(IF(_xlfn.XLOOKUP($C3177,tbl_StartedStatus[Bold ID],tbl_StartedStatus[Started])="Started","Yes",IF(_xlfn.XLOOKUP($C3177,tbl_StartedStatus[Bold ID],tbl_StartedStatus[Started])="No Show","No Show","")),""))</f>
        <v/>
      </c>
    </row>
    <row r="3178" spans="1:8" ht="15" customHeight="1" thickBot="1">
      <c r="A3178" s="38" t="str">
        <f>IF($C3178="","",IFERROR(_xlfn.XLOOKUP($C3178,'1.PrepList'!$I$2:$I$1500,'1.PrepList'!$G$2:$G$1500,"")&amp;"",""))</f>
        <v/>
      </c>
      <c r="B3178" s="638" t="str">
        <f>IF($C3178="","",IFERROR(_xlfn.XLOOKUP($C3178,'1.PrepList'!$I$2:$I$1500,'1.PrepList'!$H$2:$H$1500,"")&amp;"",""))</f>
        <v/>
      </c>
      <c r="D3178" s="638" t="str">
        <f>IF($C3178="","",IFERROR(_xlfn.XLOOKUP($C3178,'1.PrepList'!$I$2:$I$1500,'1.PrepList'!$J$2:$J$1500,"")&amp;"",""))</f>
        <v/>
      </c>
      <c r="E3178" s="638" t="str">
        <f>IF($C3178="","",IFERROR(_xlfn.XLOOKUP($C3178,'1.PrepList'!$I$2:$I$1500,'1.PrepList'!$N$2:$N$1500,"")&amp;"",""))</f>
        <v/>
      </c>
      <c r="F3178" s="638" t="str">
        <f>IF($C3178="","",IFERROR(_xlfn.XLOOKUP($C3178,'1.PrepList'!$I$2:$I$1500,'1.PrepList'!$K$2:$K$1500,"")&amp;"",""))</f>
        <v/>
      </c>
      <c r="H3178" s="644" t="str">
        <f>IF($C3178="","",IFERROR(IF(_xlfn.XLOOKUP($C3178,tbl_StartedStatus[Bold ID],tbl_StartedStatus[Started])="Started","Yes",IF(_xlfn.XLOOKUP($C3178,tbl_StartedStatus[Bold ID],tbl_StartedStatus[Started])="No Show","No Show","")),""))</f>
        <v/>
      </c>
    </row>
    <row r="3179" spans="1:8" ht="15" customHeight="1" thickBot="1">
      <c r="A3179" s="38" t="str">
        <f>IF($C3179="","",IFERROR(_xlfn.XLOOKUP($C3179,'1.PrepList'!$I$2:$I$1500,'1.PrepList'!$G$2:$G$1500,"")&amp;"",""))</f>
        <v/>
      </c>
      <c r="B3179" s="638" t="str">
        <f>IF($C3179="","",IFERROR(_xlfn.XLOOKUP($C3179,'1.PrepList'!$I$2:$I$1500,'1.PrepList'!$H$2:$H$1500,"")&amp;"",""))</f>
        <v/>
      </c>
      <c r="D3179" s="638" t="str">
        <f>IF($C3179="","",IFERROR(_xlfn.XLOOKUP($C3179,'1.PrepList'!$I$2:$I$1500,'1.PrepList'!$J$2:$J$1500,"")&amp;"",""))</f>
        <v/>
      </c>
      <c r="E3179" s="638" t="str">
        <f>IF($C3179="","",IFERROR(_xlfn.XLOOKUP($C3179,'1.PrepList'!$I$2:$I$1500,'1.PrepList'!$N$2:$N$1500,"")&amp;"",""))</f>
        <v/>
      </c>
      <c r="F3179" s="638" t="str">
        <f>IF($C3179="","",IFERROR(_xlfn.XLOOKUP($C3179,'1.PrepList'!$I$2:$I$1500,'1.PrepList'!$K$2:$K$1500,"")&amp;"",""))</f>
        <v/>
      </c>
      <c r="H3179" s="644" t="str">
        <f>IF($C3179="","",IFERROR(IF(_xlfn.XLOOKUP($C3179,tbl_StartedStatus[Bold ID],tbl_StartedStatus[Started])="Started","Yes",IF(_xlfn.XLOOKUP($C3179,tbl_StartedStatus[Bold ID],tbl_StartedStatus[Started])="No Show","No Show","")),""))</f>
        <v/>
      </c>
    </row>
    <row r="3180" spans="1:8" ht="15" customHeight="1" thickBot="1">
      <c r="A3180" s="38" t="str">
        <f>IF($C3180="","",IFERROR(_xlfn.XLOOKUP($C3180,'1.PrepList'!$I$2:$I$1500,'1.PrepList'!$G$2:$G$1500,"")&amp;"",""))</f>
        <v/>
      </c>
      <c r="B3180" s="638" t="str">
        <f>IF($C3180="","",IFERROR(_xlfn.XLOOKUP($C3180,'1.PrepList'!$I$2:$I$1500,'1.PrepList'!$H$2:$H$1500,"")&amp;"",""))</f>
        <v/>
      </c>
      <c r="D3180" s="638" t="str">
        <f>IF($C3180="","",IFERROR(_xlfn.XLOOKUP($C3180,'1.PrepList'!$I$2:$I$1500,'1.PrepList'!$J$2:$J$1500,"")&amp;"",""))</f>
        <v/>
      </c>
      <c r="E3180" s="638" t="str">
        <f>IF($C3180="","",IFERROR(_xlfn.XLOOKUP($C3180,'1.PrepList'!$I$2:$I$1500,'1.PrepList'!$N$2:$N$1500,"")&amp;"",""))</f>
        <v/>
      </c>
      <c r="F3180" s="638" t="str">
        <f>IF($C3180="","",IFERROR(_xlfn.XLOOKUP($C3180,'1.PrepList'!$I$2:$I$1500,'1.PrepList'!$K$2:$K$1500,"")&amp;"",""))</f>
        <v/>
      </c>
      <c r="H3180" s="644" t="str">
        <f>IF($C3180="","",IFERROR(IF(_xlfn.XLOOKUP($C3180,tbl_StartedStatus[Bold ID],tbl_StartedStatus[Started])="Started","Yes",IF(_xlfn.XLOOKUP($C3180,tbl_StartedStatus[Bold ID],tbl_StartedStatus[Started])="No Show","No Show","")),""))</f>
        <v/>
      </c>
    </row>
    <row r="3181" spans="1:8" ht="15" customHeight="1" thickBot="1">
      <c r="A3181" s="38" t="str">
        <f>IF($C3181="","",IFERROR(_xlfn.XLOOKUP($C3181,'1.PrepList'!$I$2:$I$1500,'1.PrepList'!$G$2:$G$1500,"")&amp;"",""))</f>
        <v/>
      </c>
      <c r="B3181" s="638" t="str">
        <f>IF($C3181="","",IFERROR(_xlfn.XLOOKUP($C3181,'1.PrepList'!$I$2:$I$1500,'1.PrepList'!$H$2:$H$1500,"")&amp;"",""))</f>
        <v/>
      </c>
      <c r="D3181" s="638" t="str">
        <f>IF($C3181="","",IFERROR(_xlfn.XLOOKUP($C3181,'1.PrepList'!$I$2:$I$1500,'1.PrepList'!$J$2:$J$1500,"")&amp;"",""))</f>
        <v/>
      </c>
      <c r="E3181" s="638" t="str">
        <f>IF($C3181="","",IFERROR(_xlfn.XLOOKUP($C3181,'1.PrepList'!$I$2:$I$1500,'1.PrepList'!$N$2:$N$1500,"")&amp;"",""))</f>
        <v/>
      </c>
      <c r="F3181" s="638" t="str">
        <f>IF($C3181="","",IFERROR(_xlfn.XLOOKUP($C3181,'1.PrepList'!$I$2:$I$1500,'1.PrepList'!$K$2:$K$1500,"")&amp;"",""))</f>
        <v/>
      </c>
      <c r="H3181" s="644" t="str">
        <f>IF($C3181="","",IFERROR(IF(_xlfn.XLOOKUP($C3181,tbl_StartedStatus[Bold ID],tbl_StartedStatus[Started])="Started","Yes",IF(_xlfn.XLOOKUP($C3181,tbl_StartedStatus[Bold ID],tbl_StartedStatus[Started])="No Show","No Show","")),""))</f>
        <v/>
      </c>
    </row>
    <row r="3182" spans="1:8" ht="15" customHeight="1" thickBot="1">
      <c r="A3182" s="38" t="str">
        <f>IF($C3182="","",IFERROR(_xlfn.XLOOKUP($C3182,'1.PrepList'!$I$2:$I$1500,'1.PrepList'!$G$2:$G$1500,"")&amp;"",""))</f>
        <v/>
      </c>
      <c r="B3182" s="638" t="str">
        <f>IF($C3182="","",IFERROR(_xlfn.XLOOKUP($C3182,'1.PrepList'!$I$2:$I$1500,'1.PrepList'!$H$2:$H$1500,"")&amp;"",""))</f>
        <v/>
      </c>
      <c r="D3182" s="638" t="str">
        <f>IF($C3182="","",IFERROR(_xlfn.XLOOKUP($C3182,'1.PrepList'!$I$2:$I$1500,'1.PrepList'!$J$2:$J$1500,"")&amp;"",""))</f>
        <v/>
      </c>
      <c r="E3182" s="638" t="str">
        <f>IF($C3182="","",IFERROR(_xlfn.XLOOKUP($C3182,'1.PrepList'!$I$2:$I$1500,'1.PrepList'!$N$2:$N$1500,"")&amp;"",""))</f>
        <v/>
      </c>
      <c r="F3182" s="638" t="str">
        <f>IF($C3182="","",IFERROR(_xlfn.XLOOKUP($C3182,'1.PrepList'!$I$2:$I$1500,'1.PrepList'!$K$2:$K$1500,"")&amp;"",""))</f>
        <v/>
      </c>
      <c r="H3182" s="644" t="str">
        <f>IF($C3182="","",IFERROR(IF(_xlfn.XLOOKUP($C3182,tbl_StartedStatus[Bold ID],tbl_StartedStatus[Started])="Started","Yes",IF(_xlfn.XLOOKUP($C3182,tbl_StartedStatus[Bold ID],tbl_StartedStatus[Started])="No Show","No Show","")),""))</f>
        <v/>
      </c>
    </row>
    <row r="3183" spans="1:8" ht="15" customHeight="1" thickBot="1">
      <c r="A3183" s="38" t="str">
        <f>IF($C3183="","",IFERROR(_xlfn.XLOOKUP($C3183,'1.PrepList'!$I$2:$I$1500,'1.PrepList'!$G$2:$G$1500,"")&amp;"",""))</f>
        <v/>
      </c>
      <c r="B3183" s="638" t="str">
        <f>IF($C3183="","",IFERROR(_xlfn.XLOOKUP($C3183,'1.PrepList'!$I$2:$I$1500,'1.PrepList'!$H$2:$H$1500,"")&amp;"",""))</f>
        <v/>
      </c>
      <c r="D3183" s="638" t="str">
        <f>IF($C3183="","",IFERROR(_xlfn.XLOOKUP($C3183,'1.PrepList'!$I$2:$I$1500,'1.PrepList'!$J$2:$J$1500,"")&amp;"",""))</f>
        <v/>
      </c>
      <c r="E3183" s="638" t="str">
        <f>IF($C3183="","",IFERROR(_xlfn.XLOOKUP($C3183,'1.PrepList'!$I$2:$I$1500,'1.PrepList'!$N$2:$N$1500,"")&amp;"",""))</f>
        <v/>
      </c>
      <c r="F3183" s="638" t="str">
        <f>IF($C3183="","",IFERROR(_xlfn.XLOOKUP($C3183,'1.PrepList'!$I$2:$I$1500,'1.PrepList'!$K$2:$K$1500,"")&amp;"",""))</f>
        <v/>
      </c>
      <c r="H3183" s="644" t="str">
        <f>IF($C3183="","",IFERROR(IF(_xlfn.XLOOKUP($C3183,tbl_StartedStatus[Bold ID],tbl_StartedStatus[Started])="Started","Yes",IF(_xlfn.XLOOKUP($C3183,tbl_StartedStatus[Bold ID],tbl_StartedStatus[Started])="No Show","No Show","")),""))</f>
        <v/>
      </c>
    </row>
    <row r="3184" spans="1:8" ht="15" customHeight="1" thickBot="1">
      <c r="A3184" s="38" t="str">
        <f>IF($C3184="","",IFERROR(_xlfn.XLOOKUP($C3184,'1.PrepList'!$I$2:$I$1500,'1.PrepList'!$G$2:$G$1500,"")&amp;"",""))</f>
        <v/>
      </c>
      <c r="B3184" s="638" t="str">
        <f>IF($C3184="","",IFERROR(_xlfn.XLOOKUP($C3184,'1.PrepList'!$I$2:$I$1500,'1.PrepList'!$H$2:$H$1500,"")&amp;"",""))</f>
        <v/>
      </c>
      <c r="D3184" s="638" t="str">
        <f>IF($C3184="","",IFERROR(_xlfn.XLOOKUP($C3184,'1.PrepList'!$I$2:$I$1500,'1.PrepList'!$J$2:$J$1500,"")&amp;"",""))</f>
        <v/>
      </c>
      <c r="E3184" s="638" t="str">
        <f>IF($C3184="","",IFERROR(_xlfn.XLOOKUP($C3184,'1.PrepList'!$I$2:$I$1500,'1.PrepList'!$N$2:$N$1500,"")&amp;"",""))</f>
        <v/>
      </c>
      <c r="F3184" s="638" t="str">
        <f>IF($C3184="","",IFERROR(_xlfn.XLOOKUP($C3184,'1.PrepList'!$I$2:$I$1500,'1.PrepList'!$K$2:$K$1500,"")&amp;"",""))</f>
        <v/>
      </c>
      <c r="H3184" s="644" t="str">
        <f>IF($C3184="","",IFERROR(IF(_xlfn.XLOOKUP($C3184,tbl_StartedStatus[Bold ID],tbl_StartedStatus[Started])="Started","Yes",IF(_xlfn.XLOOKUP($C3184,tbl_StartedStatus[Bold ID],tbl_StartedStatus[Started])="No Show","No Show","")),""))</f>
        <v/>
      </c>
    </row>
    <row r="3185" spans="1:8" ht="15" customHeight="1" thickBot="1">
      <c r="A3185" s="38" t="str">
        <f>IF($C3185="","",IFERROR(_xlfn.XLOOKUP($C3185,'1.PrepList'!$I$2:$I$1500,'1.PrepList'!$G$2:$G$1500,"")&amp;"",""))</f>
        <v/>
      </c>
      <c r="B3185" s="638" t="str">
        <f>IF($C3185="","",IFERROR(_xlfn.XLOOKUP($C3185,'1.PrepList'!$I$2:$I$1500,'1.PrepList'!$H$2:$H$1500,"")&amp;"",""))</f>
        <v/>
      </c>
      <c r="D3185" s="638" t="str">
        <f>IF($C3185="","",IFERROR(_xlfn.XLOOKUP($C3185,'1.PrepList'!$I$2:$I$1500,'1.PrepList'!$J$2:$J$1500,"")&amp;"",""))</f>
        <v/>
      </c>
      <c r="E3185" s="638" t="str">
        <f>IF($C3185="","",IFERROR(_xlfn.XLOOKUP($C3185,'1.PrepList'!$I$2:$I$1500,'1.PrepList'!$N$2:$N$1500,"")&amp;"",""))</f>
        <v/>
      </c>
      <c r="F3185" s="638" t="str">
        <f>IF($C3185="","",IFERROR(_xlfn.XLOOKUP($C3185,'1.PrepList'!$I$2:$I$1500,'1.PrepList'!$K$2:$K$1500,"")&amp;"",""))</f>
        <v/>
      </c>
      <c r="H3185" s="644" t="str">
        <f>IF($C3185="","",IFERROR(IF(_xlfn.XLOOKUP($C3185,tbl_StartedStatus[Bold ID],tbl_StartedStatus[Started])="Started","Yes",IF(_xlfn.XLOOKUP($C3185,tbl_StartedStatus[Bold ID],tbl_StartedStatus[Started])="No Show","No Show","")),""))</f>
        <v/>
      </c>
    </row>
    <row r="3186" spans="1:8" ht="15" customHeight="1" thickBot="1">
      <c r="A3186" s="38" t="str">
        <f>IF($C3186="","",IFERROR(_xlfn.XLOOKUP($C3186,'1.PrepList'!$I$2:$I$1500,'1.PrepList'!$G$2:$G$1500,"")&amp;"",""))</f>
        <v/>
      </c>
      <c r="B3186" s="638" t="str">
        <f>IF($C3186="","",IFERROR(_xlfn.XLOOKUP($C3186,'1.PrepList'!$I$2:$I$1500,'1.PrepList'!$H$2:$H$1500,"")&amp;"",""))</f>
        <v/>
      </c>
      <c r="D3186" s="638" t="str">
        <f>IF($C3186="","",IFERROR(_xlfn.XLOOKUP($C3186,'1.PrepList'!$I$2:$I$1500,'1.PrepList'!$J$2:$J$1500,"")&amp;"",""))</f>
        <v/>
      </c>
      <c r="E3186" s="638" t="str">
        <f>IF($C3186="","",IFERROR(_xlfn.XLOOKUP($C3186,'1.PrepList'!$I$2:$I$1500,'1.PrepList'!$N$2:$N$1500,"")&amp;"",""))</f>
        <v/>
      </c>
      <c r="F3186" s="638" t="str">
        <f>IF($C3186="","",IFERROR(_xlfn.XLOOKUP($C3186,'1.PrepList'!$I$2:$I$1500,'1.PrepList'!$K$2:$K$1500,"")&amp;"",""))</f>
        <v/>
      </c>
      <c r="H3186" s="644" t="str">
        <f>IF($C3186="","",IFERROR(IF(_xlfn.XLOOKUP($C3186,tbl_StartedStatus[Bold ID],tbl_StartedStatus[Started])="Started","Yes",IF(_xlfn.XLOOKUP($C3186,tbl_StartedStatus[Bold ID],tbl_StartedStatus[Started])="No Show","No Show","")),""))</f>
        <v/>
      </c>
    </row>
    <row r="3187" spans="1:8" ht="15" customHeight="1" thickBot="1">
      <c r="A3187" s="38" t="str">
        <f>IF($C3187="","",IFERROR(_xlfn.XLOOKUP($C3187,'1.PrepList'!$I$2:$I$1500,'1.PrepList'!$G$2:$G$1500,"")&amp;"",""))</f>
        <v/>
      </c>
      <c r="B3187" s="638" t="str">
        <f>IF($C3187="","",IFERROR(_xlfn.XLOOKUP($C3187,'1.PrepList'!$I$2:$I$1500,'1.PrepList'!$H$2:$H$1500,"")&amp;"",""))</f>
        <v/>
      </c>
      <c r="D3187" s="638" t="str">
        <f>IF($C3187="","",IFERROR(_xlfn.XLOOKUP($C3187,'1.PrepList'!$I$2:$I$1500,'1.PrepList'!$J$2:$J$1500,"")&amp;"",""))</f>
        <v/>
      </c>
      <c r="E3187" s="638" t="str">
        <f>IF($C3187="","",IFERROR(_xlfn.XLOOKUP($C3187,'1.PrepList'!$I$2:$I$1500,'1.PrepList'!$N$2:$N$1500,"")&amp;"",""))</f>
        <v/>
      </c>
      <c r="F3187" s="638" t="str">
        <f>IF($C3187="","",IFERROR(_xlfn.XLOOKUP($C3187,'1.PrepList'!$I$2:$I$1500,'1.PrepList'!$K$2:$K$1500,"")&amp;"",""))</f>
        <v/>
      </c>
      <c r="H3187" s="644" t="str">
        <f>IF($C3187="","",IFERROR(IF(_xlfn.XLOOKUP($C3187,tbl_StartedStatus[Bold ID],tbl_StartedStatus[Started])="Started","Yes",IF(_xlfn.XLOOKUP($C3187,tbl_StartedStatus[Bold ID],tbl_StartedStatus[Started])="No Show","No Show","")),""))</f>
        <v/>
      </c>
    </row>
    <row r="3188" spans="1:8" ht="15" customHeight="1" thickBot="1">
      <c r="A3188" s="38" t="str">
        <f>IF($C3188="","",IFERROR(_xlfn.XLOOKUP($C3188,'1.PrepList'!$I$2:$I$1500,'1.PrepList'!$G$2:$G$1500,"")&amp;"",""))</f>
        <v/>
      </c>
      <c r="B3188" s="638" t="str">
        <f>IF($C3188="","",IFERROR(_xlfn.XLOOKUP($C3188,'1.PrepList'!$I$2:$I$1500,'1.PrepList'!$H$2:$H$1500,"")&amp;"",""))</f>
        <v/>
      </c>
      <c r="D3188" s="638" t="str">
        <f>IF($C3188="","",IFERROR(_xlfn.XLOOKUP($C3188,'1.PrepList'!$I$2:$I$1500,'1.PrepList'!$J$2:$J$1500,"")&amp;"",""))</f>
        <v/>
      </c>
      <c r="E3188" s="638" t="str">
        <f>IF($C3188="","",IFERROR(_xlfn.XLOOKUP($C3188,'1.PrepList'!$I$2:$I$1500,'1.PrepList'!$N$2:$N$1500,"")&amp;"",""))</f>
        <v/>
      </c>
      <c r="F3188" s="638" t="str">
        <f>IF($C3188="","",IFERROR(_xlfn.XLOOKUP($C3188,'1.PrepList'!$I$2:$I$1500,'1.PrepList'!$K$2:$K$1500,"")&amp;"",""))</f>
        <v/>
      </c>
      <c r="H3188" s="644" t="str">
        <f>IF($C3188="","",IFERROR(IF(_xlfn.XLOOKUP($C3188,tbl_StartedStatus[Bold ID],tbl_StartedStatus[Started])="Started","Yes",IF(_xlfn.XLOOKUP($C3188,tbl_StartedStatus[Bold ID],tbl_StartedStatus[Started])="No Show","No Show","")),""))</f>
        <v/>
      </c>
    </row>
    <row r="3189" spans="1:8" ht="15" customHeight="1" thickBot="1">
      <c r="A3189" s="38" t="str">
        <f>IF($C3189="","",IFERROR(_xlfn.XLOOKUP($C3189,'1.PrepList'!$I$2:$I$1500,'1.PrepList'!$G$2:$G$1500,"")&amp;"",""))</f>
        <v/>
      </c>
      <c r="B3189" s="638" t="str">
        <f>IF($C3189="","",IFERROR(_xlfn.XLOOKUP($C3189,'1.PrepList'!$I$2:$I$1500,'1.PrepList'!$H$2:$H$1500,"")&amp;"",""))</f>
        <v/>
      </c>
      <c r="D3189" s="638" t="str">
        <f>IF($C3189="","",IFERROR(_xlfn.XLOOKUP($C3189,'1.PrepList'!$I$2:$I$1500,'1.PrepList'!$J$2:$J$1500,"")&amp;"",""))</f>
        <v/>
      </c>
      <c r="E3189" s="638" t="str">
        <f>IF($C3189="","",IFERROR(_xlfn.XLOOKUP($C3189,'1.PrepList'!$I$2:$I$1500,'1.PrepList'!$N$2:$N$1500,"")&amp;"",""))</f>
        <v/>
      </c>
      <c r="F3189" s="638" t="str">
        <f>IF($C3189="","",IFERROR(_xlfn.XLOOKUP($C3189,'1.PrepList'!$I$2:$I$1500,'1.PrepList'!$K$2:$K$1500,"")&amp;"",""))</f>
        <v/>
      </c>
      <c r="H3189" s="644" t="str">
        <f>IF($C3189="","",IFERROR(IF(_xlfn.XLOOKUP($C3189,tbl_StartedStatus[Bold ID],tbl_StartedStatus[Started])="Started","Yes",IF(_xlfn.XLOOKUP($C3189,tbl_StartedStatus[Bold ID],tbl_StartedStatus[Started])="No Show","No Show","")),""))</f>
        <v/>
      </c>
    </row>
    <row r="3190" spans="1:8" ht="15" customHeight="1" thickBot="1">
      <c r="A3190" s="38" t="str">
        <f>IF($C3190="","",IFERROR(_xlfn.XLOOKUP($C3190,'1.PrepList'!$I$2:$I$1500,'1.PrepList'!$G$2:$G$1500,"")&amp;"",""))</f>
        <v/>
      </c>
      <c r="B3190" s="638" t="str">
        <f>IF($C3190="","",IFERROR(_xlfn.XLOOKUP($C3190,'1.PrepList'!$I$2:$I$1500,'1.PrepList'!$H$2:$H$1500,"")&amp;"",""))</f>
        <v/>
      </c>
      <c r="D3190" s="638" t="str">
        <f>IF($C3190="","",IFERROR(_xlfn.XLOOKUP($C3190,'1.PrepList'!$I$2:$I$1500,'1.PrepList'!$J$2:$J$1500,"")&amp;"",""))</f>
        <v/>
      </c>
      <c r="E3190" s="638" t="str">
        <f>IF($C3190="","",IFERROR(_xlfn.XLOOKUP($C3190,'1.PrepList'!$I$2:$I$1500,'1.PrepList'!$N$2:$N$1500,"")&amp;"",""))</f>
        <v/>
      </c>
      <c r="F3190" s="638" t="str">
        <f>IF($C3190="","",IFERROR(_xlfn.XLOOKUP($C3190,'1.PrepList'!$I$2:$I$1500,'1.PrepList'!$K$2:$K$1500,"")&amp;"",""))</f>
        <v/>
      </c>
      <c r="H3190" s="644" t="str">
        <f>IF($C3190="","",IFERROR(IF(_xlfn.XLOOKUP($C3190,tbl_StartedStatus[Bold ID],tbl_StartedStatus[Started])="Started","Yes",IF(_xlfn.XLOOKUP($C3190,tbl_StartedStatus[Bold ID],tbl_StartedStatus[Started])="No Show","No Show","")),""))</f>
        <v/>
      </c>
    </row>
    <row r="3191" spans="1:8" ht="15" customHeight="1" thickBot="1">
      <c r="A3191" s="38" t="str">
        <f>IF($C3191="","",IFERROR(_xlfn.XLOOKUP($C3191,'1.PrepList'!$I$2:$I$1500,'1.PrepList'!$G$2:$G$1500,"")&amp;"",""))</f>
        <v/>
      </c>
      <c r="B3191" s="638" t="str">
        <f>IF($C3191="","",IFERROR(_xlfn.XLOOKUP($C3191,'1.PrepList'!$I$2:$I$1500,'1.PrepList'!$H$2:$H$1500,"")&amp;"",""))</f>
        <v/>
      </c>
      <c r="D3191" s="638" t="str">
        <f>IF($C3191="","",IFERROR(_xlfn.XLOOKUP($C3191,'1.PrepList'!$I$2:$I$1500,'1.PrepList'!$J$2:$J$1500,"")&amp;"",""))</f>
        <v/>
      </c>
      <c r="E3191" s="638" t="str">
        <f>IF($C3191="","",IFERROR(_xlfn.XLOOKUP($C3191,'1.PrepList'!$I$2:$I$1500,'1.PrepList'!$N$2:$N$1500,"")&amp;"",""))</f>
        <v/>
      </c>
      <c r="F3191" s="638" t="str">
        <f>IF($C3191="","",IFERROR(_xlfn.XLOOKUP($C3191,'1.PrepList'!$I$2:$I$1500,'1.PrepList'!$K$2:$K$1500,"")&amp;"",""))</f>
        <v/>
      </c>
      <c r="H3191" s="644" t="str">
        <f>IF($C3191="","",IFERROR(IF(_xlfn.XLOOKUP($C3191,tbl_StartedStatus[Bold ID],tbl_StartedStatus[Started])="Started","Yes",IF(_xlfn.XLOOKUP($C3191,tbl_StartedStatus[Bold ID],tbl_StartedStatus[Started])="No Show","No Show","")),""))</f>
        <v/>
      </c>
    </row>
    <row r="3192" spans="1:8" ht="15" customHeight="1" thickBot="1">
      <c r="A3192" s="38" t="str">
        <f>IF($C3192="","",IFERROR(_xlfn.XLOOKUP($C3192,'1.PrepList'!$I$2:$I$1500,'1.PrepList'!$G$2:$G$1500,"")&amp;"",""))</f>
        <v/>
      </c>
      <c r="B3192" s="638" t="str">
        <f>IF($C3192="","",IFERROR(_xlfn.XLOOKUP($C3192,'1.PrepList'!$I$2:$I$1500,'1.PrepList'!$H$2:$H$1500,"")&amp;"",""))</f>
        <v/>
      </c>
      <c r="D3192" s="638" t="str">
        <f>IF($C3192="","",IFERROR(_xlfn.XLOOKUP($C3192,'1.PrepList'!$I$2:$I$1500,'1.PrepList'!$J$2:$J$1500,"")&amp;"",""))</f>
        <v/>
      </c>
      <c r="E3192" s="638" t="str">
        <f>IF($C3192="","",IFERROR(_xlfn.XLOOKUP($C3192,'1.PrepList'!$I$2:$I$1500,'1.PrepList'!$N$2:$N$1500,"")&amp;"",""))</f>
        <v/>
      </c>
      <c r="F3192" s="638" t="str">
        <f>IF($C3192="","",IFERROR(_xlfn.XLOOKUP($C3192,'1.PrepList'!$I$2:$I$1500,'1.PrepList'!$K$2:$K$1500,"")&amp;"",""))</f>
        <v/>
      </c>
      <c r="H3192" s="644" t="str">
        <f>IF($C3192="","",IFERROR(IF(_xlfn.XLOOKUP($C3192,tbl_StartedStatus[Bold ID],tbl_StartedStatus[Started])="Started","Yes",IF(_xlfn.XLOOKUP($C3192,tbl_StartedStatus[Bold ID],tbl_StartedStatus[Started])="No Show","No Show","")),""))</f>
        <v/>
      </c>
    </row>
    <row r="3193" spans="1:8" ht="15" customHeight="1" thickBot="1">
      <c r="A3193" s="38" t="str">
        <f>IF($C3193="","",IFERROR(_xlfn.XLOOKUP($C3193,'1.PrepList'!$I$2:$I$1500,'1.PrepList'!$G$2:$G$1500,"")&amp;"",""))</f>
        <v/>
      </c>
      <c r="B3193" s="638" t="str">
        <f>IF($C3193="","",IFERROR(_xlfn.XLOOKUP($C3193,'1.PrepList'!$I$2:$I$1500,'1.PrepList'!$H$2:$H$1500,"")&amp;"",""))</f>
        <v/>
      </c>
      <c r="D3193" s="638" t="str">
        <f>IF($C3193="","",IFERROR(_xlfn.XLOOKUP($C3193,'1.PrepList'!$I$2:$I$1500,'1.PrepList'!$J$2:$J$1500,"")&amp;"",""))</f>
        <v/>
      </c>
      <c r="E3193" s="638" t="str">
        <f>IF($C3193="","",IFERROR(_xlfn.XLOOKUP($C3193,'1.PrepList'!$I$2:$I$1500,'1.PrepList'!$N$2:$N$1500,"")&amp;"",""))</f>
        <v/>
      </c>
      <c r="F3193" s="638" t="str">
        <f>IF($C3193="","",IFERROR(_xlfn.XLOOKUP($C3193,'1.PrepList'!$I$2:$I$1500,'1.PrepList'!$K$2:$K$1500,"")&amp;"",""))</f>
        <v/>
      </c>
      <c r="H3193" s="644" t="str">
        <f>IF($C3193="","",IFERROR(IF(_xlfn.XLOOKUP($C3193,tbl_StartedStatus[Bold ID],tbl_StartedStatus[Started])="Started","Yes",IF(_xlfn.XLOOKUP($C3193,tbl_StartedStatus[Bold ID],tbl_StartedStatus[Started])="No Show","No Show","")),""))</f>
        <v/>
      </c>
    </row>
    <row r="3194" spans="1:8" ht="15" customHeight="1" thickBot="1">
      <c r="A3194" s="38" t="str">
        <f>IF($C3194="","",IFERROR(_xlfn.XLOOKUP($C3194,'1.PrepList'!$I$2:$I$1500,'1.PrepList'!$G$2:$G$1500,"")&amp;"",""))</f>
        <v/>
      </c>
      <c r="B3194" s="638" t="str">
        <f>IF($C3194="","",IFERROR(_xlfn.XLOOKUP($C3194,'1.PrepList'!$I$2:$I$1500,'1.PrepList'!$H$2:$H$1500,"")&amp;"",""))</f>
        <v/>
      </c>
      <c r="D3194" s="638" t="str">
        <f>IF($C3194="","",IFERROR(_xlfn.XLOOKUP($C3194,'1.PrepList'!$I$2:$I$1500,'1.PrepList'!$J$2:$J$1500,"")&amp;"",""))</f>
        <v/>
      </c>
      <c r="E3194" s="638" t="str">
        <f>IF($C3194="","",IFERROR(_xlfn.XLOOKUP($C3194,'1.PrepList'!$I$2:$I$1500,'1.PrepList'!$N$2:$N$1500,"")&amp;"",""))</f>
        <v/>
      </c>
      <c r="F3194" s="638" t="str">
        <f>IF($C3194="","",IFERROR(_xlfn.XLOOKUP($C3194,'1.PrepList'!$I$2:$I$1500,'1.PrepList'!$K$2:$K$1500,"")&amp;"",""))</f>
        <v/>
      </c>
      <c r="H3194" s="644" t="str">
        <f>IF($C3194="","",IFERROR(IF(_xlfn.XLOOKUP($C3194,tbl_StartedStatus[Bold ID],tbl_StartedStatus[Started])="Started","Yes",IF(_xlfn.XLOOKUP($C3194,tbl_StartedStatus[Bold ID],tbl_StartedStatus[Started])="No Show","No Show","")),""))</f>
        <v/>
      </c>
    </row>
    <row r="3195" spans="1:8" ht="15" customHeight="1" thickBot="1">
      <c r="A3195" s="38" t="str">
        <f>IF($C3195="","",IFERROR(_xlfn.XLOOKUP($C3195,'1.PrepList'!$I$2:$I$1500,'1.PrepList'!$G$2:$G$1500,"")&amp;"",""))</f>
        <v/>
      </c>
      <c r="B3195" s="638" t="str">
        <f>IF($C3195="","",IFERROR(_xlfn.XLOOKUP($C3195,'1.PrepList'!$I$2:$I$1500,'1.PrepList'!$H$2:$H$1500,"")&amp;"",""))</f>
        <v/>
      </c>
      <c r="D3195" s="638" t="str">
        <f>IF($C3195="","",IFERROR(_xlfn.XLOOKUP($C3195,'1.PrepList'!$I$2:$I$1500,'1.PrepList'!$J$2:$J$1500,"")&amp;"",""))</f>
        <v/>
      </c>
      <c r="E3195" s="638" t="str">
        <f>IF($C3195="","",IFERROR(_xlfn.XLOOKUP($C3195,'1.PrepList'!$I$2:$I$1500,'1.PrepList'!$N$2:$N$1500,"")&amp;"",""))</f>
        <v/>
      </c>
      <c r="F3195" s="638" t="str">
        <f>IF($C3195="","",IFERROR(_xlfn.XLOOKUP($C3195,'1.PrepList'!$I$2:$I$1500,'1.PrepList'!$K$2:$K$1500,"")&amp;"",""))</f>
        <v/>
      </c>
      <c r="H3195" s="644" t="str">
        <f>IF($C3195="","",IFERROR(IF(_xlfn.XLOOKUP($C3195,tbl_StartedStatus[Bold ID],tbl_StartedStatus[Started])="Started","Yes",IF(_xlfn.XLOOKUP($C3195,tbl_StartedStatus[Bold ID],tbl_StartedStatus[Started])="No Show","No Show","")),""))</f>
        <v/>
      </c>
    </row>
    <row r="3196" spans="1:8" ht="15" customHeight="1" thickBot="1">
      <c r="A3196" s="38" t="str">
        <f>IF($C3196="","",IFERROR(_xlfn.XLOOKUP($C3196,'1.PrepList'!$I$2:$I$1500,'1.PrepList'!$G$2:$G$1500,"")&amp;"",""))</f>
        <v/>
      </c>
      <c r="B3196" s="638" t="str">
        <f>IF($C3196="","",IFERROR(_xlfn.XLOOKUP($C3196,'1.PrepList'!$I$2:$I$1500,'1.PrepList'!$H$2:$H$1500,"")&amp;"",""))</f>
        <v/>
      </c>
      <c r="D3196" s="638" t="str">
        <f>IF($C3196="","",IFERROR(_xlfn.XLOOKUP($C3196,'1.PrepList'!$I$2:$I$1500,'1.PrepList'!$J$2:$J$1500,"")&amp;"",""))</f>
        <v/>
      </c>
      <c r="E3196" s="638" t="str">
        <f>IF($C3196="","",IFERROR(_xlfn.XLOOKUP($C3196,'1.PrepList'!$I$2:$I$1500,'1.PrepList'!$N$2:$N$1500,"")&amp;"",""))</f>
        <v/>
      </c>
      <c r="F3196" s="638" t="str">
        <f>IF($C3196="","",IFERROR(_xlfn.XLOOKUP($C3196,'1.PrepList'!$I$2:$I$1500,'1.PrepList'!$K$2:$K$1500,"")&amp;"",""))</f>
        <v/>
      </c>
      <c r="H3196" s="644" t="str">
        <f>IF($C3196="","",IFERROR(IF(_xlfn.XLOOKUP($C3196,tbl_StartedStatus[Bold ID],tbl_StartedStatus[Started])="Started","Yes",IF(_xlfn.XLOOKUP($C3196,tbl_StartedStatus[Bold ID],tbl_StartedStatus[Started])="No Show","No Show","")),""))</f>
        <v/>
      </c>
    </row>
    <row r="3197" spans="1:8" ht="15" customHeight="1" thickBot="1">
      <c r="A3197" s="38" t="str">
        <f>IF($C3197="","",IFERROR(_xlfn.XLOOKUP($C3197,'1.PrepList'!$I$2:$I$1500,'1.PrepList'!$G$2:$G$1500,"")&amp;"",""))</f>
        <v/>
      </c>
      <c r="B3197" s="638" t="str">
        <f>IF($C3197="","",IFERROR(_xlfn.XLOOKUP($C3197,'1.PrepList'!$I$2:$I$1500,'1.PrepList'!$H$2:$H$1500,"")&amp;"",""))</f>
        <v/>
      </c>
      <c r="D3197" s="638" t="str">
        <f>IF($C3197="","",IFERROR(_xlfn.XLOOKUP($C3197,'1.PrepList'!$I$2:$I$1500,'1.PrepList'!$J$2:$J$1500,"")&amp;"",""))</f>
        <v/>
      </c>
      <c r="E3197" s="638" t="str">
        <f>IF($C3197="","",IFERROR(_xlfn.XLOOKUP($C3197,'1.PrepList'!$I$2:$I$1500,'1.PrepList'!$N$2:$N$1500,"")&amp;"",""))</f>
        <v/>
      </c>
      <c r="F3197" s="638" t="str">
        <f>IF($C3197="","",IFERROR(_xlfn.XLOOKUP($C3197,'1.PrepList'!$I$2:$I$1500,'1.PrepList'!$K$2:$K$1500,"")&amp;"",""))</f>
        <v/>
      </c>
      <c r="H3197" s="644" t="str">
        <f>IF($C3197="","",IFERROR(IF(_xlfn.XLOOKUP($C3197,tbl_StartedStatus[Bold ID],tbl_StartedStatus[Started])="Started","Yes",IF(_xlfn.XLOOKUP($C3197,tbl_StartedStatus[Bold ID],tbl_StartedStatus[Started])="No Show","No Show","")),""))</f>
        <v/>
      </c>
    </row>
    <row r="3198" spans="1:8" ht="15" customHeight="1" thickBot="1">
      <c r="A3198" s="38" t="str">
        <f>IF($C3198="","",IFERROR(_xlfn.XLOOKUP($C3198,'1.PrepList'!$I$2:$I$1500,'1.PrepList'!$G$2:$G$1500,"")&amp;"",""))</f>
        <v/>
      </c>
      <c r="B3198" s="638" t="str">
        <f>IF($C3198="","",IFERROR(_xlfn.XLOOKUP($C3198,'1.PrepList'!$I$2:$I$1500,'1.PrepList'!$H$2:$H$1500,"")&amp;"",""))</f>
        <v/>
      </c>
      <c r="D3198" s="638" t="str">
        <f>IF($C3198="","",IFERROR(_xlfn.XLOOKUP($C3198,'1.PrepList'!$I$2:$I$1500,'1.PrepList'!$J$2:$J$1500,"")&amp;"",""))</f>
        <v/>
      </c>
      <c r="E3198" s="638" t="str">
        <f>IF($C3198="","",IFERROR(_xlfn.XLOOKUP($C3198,'1.PrepList'!$I$2:$I$1500,'1.PrepList'!$N$2:$N$1500,"")&amp;"",""))</f>
        <v/>
      </c>
      <c r="F3198" s="638" t="str">
        <f>IF($C3198="","",IFERROR(_xlfn.XLOOKUP($C3198,'1.PrepList'!$I$2:$I$1500,'1.PrepList'!$K$2:$K$1500,"")&amp;"",""))</f>
        <v/>
      </c>
      <c r="H3198" s="644" t="str">
        <f>IF($C3198="","",IFERROR(IF(_xlfn.XLOOKUP($C3198,tbl_StartedStatus[Bold ID],tbl_StartedStatus[Started])="Started","Yes",IF(_xlfn.XLOOKUP($C3198,tbl_StartedStatus[Bold ID],tbl_StartedStatus[Started])="No Show","No Show","")),""))</f>
        <v/>
      </c>
    </row>
    <row r="3199" spans="1:8" ht="15" customHeight="1" thickBot="1">
      <c r="A3199" s="38" t="str">
        <f>IF($C3199="","",IFERROR(_xlfn.XLOOKUP($C3199,'1.PrepList'!$I$2:$I$1500,'1.PrepList'!$G$2:$G$1500,"")&amp;"",""))</f>
        <v/>
      </c>
      <c r="B3199" s="638" t="str">
        <f>IF($C3199="","",IFERROR(_xlfn.XLOOKUP($C3199,'1.PrepList'!$I$2:$I$1500,'1.PrepList'!$H$2:$H$1500,"")&amp;"",""))</f>
        <v/>
      </c>
      <c r="D3199" s="638" t="str">
        <f>IF($C3199="","",IFERROR(_xlfn.XLOOKUP($C3199,'1.PrepList'!$I$2:$I$1500,'1.PrepList'!$J$2:$J$1500,"")&amp;"",""))</f>
        <v/>
      </c>
      <c r="E3199" s="638" t="str">
        <f>IF($C3199="","",IFERROR(_xlfn.XLOOKUP($C3199,'1.PrepList'!$I$2:$I$1500,'1.PrepList'!$N$2:$N$1500,"")&amp;"",""))</f>
        <v/>
      </c>
      <c r="F3199" s="638" t="str">
        <f>IF($C3199="","",IFERROR(_xlfn.XLOOKUP($C3199,'1.PrepList'!$I$2:$I$1500,'1.PrepList'!$K$2:$K$1500,"")&amp;"",""))</f>
        <v/>
      </c>
      <c r="H3199" s="644" t="str">
        <f>IF($C3199="","",IFERROR(IF(_xlfn.XLOOKUP($C3199,tbl_StartedStatus[Bold ID],tbl_StartedStatus[Started])="Started","Yes",IF(_xlfn.XLOOKUP($C3199,tbl_StartedStatus[Bold ID],tbl_StartedStatus[Started])="No Show","No Show","")),""))</f>
        <v/>
      </c>
    </row>
    <row r="3200" spans="1:8" ht="15" customHeight="1" thickBot="1">
      <c r="A3200" s="38" t="str">
        <f>IF($C3200="","",IFERROR(_xlfn.XLOOKUP($C3200,'1.PrepList'!$I$2:$I$1500,'1.PrepList'!$G$2:$G$1500,"")&amp;"",""))</f>
        <v/>
      </c>
      <c r="B3200" s="638" t="str">
        <f>IF($C3200="","",IFERROR(_xlfn.XLOOKUP($C3200,'1.PrepList'!$I$2:$I$1500,'1.PrepList'!$H$2:$H$1500,"")&amp;"",""))</f>
        <v/>
      </c>
      <c r="D3200" s="638" t="str">
        <f>IF($C3200="","",IFERROR(_xlfn.XLOOKUP($C3200,'1.PrepList'!$I$2:$I$1500,'1.PrepList'!$J$2:$J$1500,"")&amp;"",""))</f>
        <v/>
      </c>
      <c r="E3200" s="638" t="str">
        <f>IF($C3200="","",IFERROR(_xlfn.XLOOKUP($C3200,'1.PrepList'!$I$2:$I$1500,'1.PrepList'!$N$2:$N$1500,"")&amp;"",""))</f>
        <v/>
      </c>
      <c r="F3200" s="638" t="str">
        <f>IF($C3200="","",IFERROR(_xlfn.XLOOKUP($C3200,'1.PrepList'!$I$2:$I$1500,'1.PrepList'!$K$2:$K$1500,"")&amp;"",""))</f>
        <v/>
      </c>
      <c r="H3200" s="644" t="str">
        <f>IF($C3200="","",IFERROR(IF(_xlfn.XLOOKUP($C3200,tbl_StartedStatus[Bold ID],tbl_StartedStatus[Started])="Started","Yes",IF(_xlfn.XLOOKUP($C3200,tbl_StartedStatus[Bold ID],tbl_StartedStatus[Started])="No Show","No Show","")),""))</f>
        <v/>
      </c>
    </row>
    <row r="3201" spans="1:8" ht="15" customHeight="1" thickBot="1">
      <c r="A3201" s="38" t="str">
        <f>IF($C3201="","",IFERROR(_xlfn.XLOOKUP($C3201,'1.PrepList'!$I$2:$I$1500,'1.PrepList'!$G$2:$G$1500,"")&amp;"",""))</f>
        <v/>
      </c>
      <c r="B3201" s="638" t="str">
        <f>IF($C3201="","",IFERROR(_xlfn.XLOOKUP($C3201,'1.PrepList'!$I$2:$I$1500,'1.PrepList'!$H$2:$H$1500,"")&amp;"",""))</f>
        <v/>
      </c>
      <c r="D3201" s="638" t="str">
        <f>IF($C3201="","",IFERROR(_xlfn.XLOOKUP($C3201,'1.PrepList'!$I$2:$I$1500,'1.PrepList'!$J$2:$J$1500,"")&amp;"",""))</f>
        <v/>
      </c>
      <c r="E3201" s="638" t="str">
        <f>IF($C3201="","",IFERROR(_xlfn.XLOOKUP($C3201,'1.PrepList'!$I$2:$I$1500,'1.PrepList'!$N$2:$N$1500,"")&amp;"",""))</f>
        <v/>
      </c>
      <c r="F3201" s="638" t="str">
        <f>IF($C3201="","",IFERROR(_xlfn.XLOOKUP($C3201,'1.PrepList'!$I$2:$I$1500,'1.PrepList'!$K$2:$K$1500,"")&amp;"",""))</f>
        <v/>
      </c>
      <c r="H3201" s="644" t="str">
        <f>IF($C3201="","",IFERROR(IF(_xlfn.XLOOKUP($C3201,tbl_StartedStatus[Bold ID],tbl_StartedStatus[Started])="Started","Yes",IF(_xlfn.XLOOKUP($C3201,tbl_StartedStatus[Bold ID],tbl_StartedStatus[Started])="No Show","No Show","")),""))</f>
        <v/>
      </c>
    </row>
    <row r="3202" spans="1:8" ht="15" customHeight="1" thickBot="1">
      <c r="A3202" s="38" t="str">
        <f>IF($C3202="","",IFERROR(_xlfn.XLOOKUP($C3202,'1.PrepList'!$I$2:$I$1500,'1.PrepList'!$G$2:$G$1500,"")&amp;"",""))</f>
        <v/>
      </c>
      <c r="B3202" s="638" t="str">
        <f>IF($C3202="","",IFERROR(_xlfn.XLOOKUP($C3202,'1.PrepList'!$I$2:$I$1500,'1.PrepList'!$H$2:$H$1500,"")&amp;"",""))</f>
        <v/>
      </c>
      <c r="D3202" s="638" t="str">
        <f>IF($C3202="","",IFERROR(_xlfn.XLOOKUP($C3202,'1.PrepList'!$I$2:$I$1500,'1.PrepList'!$J$2:$J$1500,"")&amp;"",""))</f>
        <v/>
      </c>
      <c r="E3202" s="638" t="str">
        <f>IF($C3202="","",IFERROR(_xlfn.XLOOKUP($C3202,'1.PrepList'!$I$2:$I$1500,'1.PrepList'!$N$2:$N$1500,"")&amp;"",""))</f>
        <v/>
      </c>
      <c r="F3202" s="638" t="str">
        <f>IF($C3202="","",IFERROR(_xlfn.XLOOKUP($C3202,'1.PrepList'!$I$2:$I$1500,'1.PrepList'!$K$2:$K$1500,"")&amp;"",""))</f>
        <v/>
      </c>
      <c r="H3202" s="644" t="str">
        <f>IF($C3202="","",IFERROR(IF(_xlfn.XLOOKUP($C3202,tbl_StartedStatus[Bold ID],tbl_StartedStatus[Started])="Started","Yes",IF(_xlfn.XLOOKUP($C3202,tbl_StartedStatus[Bold ID],tbl_StartedStatus[Started])="No Show","No Show","")),""))</f>
        <v/>
      </c>
    </row>
    <row r="3203" spans="1:8" ht="15" customHeight="1" thickBot="1">
      <c r="A3203" s="38" t="str">
        <f>IF($C3203="","",IFERROR(_xlfn.XLOOKUP($C3203,'1.PrepList'!$I$2:$I$1500,'1.PrepList'!$G$2:$G$1500,"")&amp;"",""))</f>
        <v/>
      </c>
      <c r="B3203" s="638" t="str">
        <f>IF($C3203="","",IFERROR(_xlfn.XLOOKUP($C3203,'1.PrepList'!$I$2:$I$1500,'1.PrepList'!$H$2:$H$1500,"")&amp;"",""))</f>
        <v/>
      </c>
      <c r="D3203" s="638" t="str">
        <f>IF($C3203="","",IFERROR(_xlfn.XLOOKUP($C3203,'1.PrepList'!$I$2:$I$1500,'1.PrepList'!$J$2:$J$1500,"")&amp;"",""))</f>
        <v/>
      </c>
      <c r="E3203" s="638" t="str">
        <f>IF($C3203="","",IFERROR(_xlfn.XLOOKUP($C3203,'1.PrepList'!$I$2:$I$1500,'1.PrepList'!$N$2:$N$1500,"")&amp;"",""))</f>
        <v/>
      </c>
      <c r="F3203" s="638" t="str">
        <f>IF($C3203="","",IFERROR(_xlfn.XLOOKUP($C3203,'1.PrepList'!$I$2:$I$1500,'1.PrepList'!$K$2:$K$1500,"")&amp;"",""))</f>
        <v/>
      </c>
      <c r="H3203" s="644" t="str">
        <f>IF($C3203="","",IFERROR(IF(_xlfn.XLOOKUP($C3203,tbl_StartedStatus[Bold ID],tbl_StartedStatus[Started])="Started","Yes",IF(_xlfn.XLOOKUP($C3203,tbl_StartedStatus[Bold ID],tbl_StartedStatus[Started])="No Show","No Show","")),""))</f>
        <v/>
      </c>
    </row>
    <row r="3204" spans="1:8" ht="15" customHeight="1" thickBot="1">
      <c r="A3204" s="38" t="str">
        <f>IF($C3204="","",IFERROR(_xlfn.XLOOKUP($C3204,'1.PrepList'!$I$2:$I$1500,'1.PrepList'!$G$2:$G$1500,"")&amp;"",""))</f>
        <v/>
      </c>
      <c r="B3204" s="638" t="str">
        <f>IF($C3204="","",IFERROR(_xlfn.XLOOKUP($C3204,'1.PrepList'!$I$2:$I$1500,'1.PrepList'!$H$2:$H$1500,"")&amp;"",""))</f>
        <v/>
      </c>
      <c r="D3204" s="638" t="str">
        <f>IF($C3204="","",IFERROR(_xlfn.XLOOKUP($C3204,'1.PrepList'!$I$2:$I$1500,'1.PrepList'!$J$2:$J$1500,"")&amp;"",""))</f>
        <v/>
      </c>
      <c r="E3204" s="638" t="str">
        <f>IF($C3204="","",IFERROR(_xlfn.XLOOKUP($C3204,'1.PrepList'!$I$2:$I$1500,'1.PrepList'!$N$2:$N$1500,"")&amp;"",""))</f>
        <v/>
      </c>
      <c r="F3204" s="638" t="str">
        <f>IF($C3204="","",IFERROR(_xlfn.XLOOKUP($C3204,'1.PrepList'!$I$2:$I$1500,'1.PrepList'!$K$2:$K$1500,"")&amp;"",""))</f>
        <v/>
      </c>
      <c r="H3204" s="644" t="str">
        <f>IF($C3204="","",IFERROR(IF(_xlfn.XLOOKUP($C3204,tbl_StartedStatus[Bold ID],tbl_StartedStatus[Started])="Started","Yes",IF(_xlfn.XLOOKUP($C3204,tbl_StartedStatus[Bold ID],tbl_StartedStatus[Started])="No Show","No Show","")),""))</f>
        <v/>
      </c>
    </row>
    <row r="3205" spans="1:8" ht="15" customHeight="1" thickBot="1">
      <c r="A3205" s="38" t="str">
        <f>IF($C3205="","",IFERROR(_xlfn.XLOOKUP($C3205,'1.PrepList'!$I$2:$I$1500,'1.PrepList'!$G$2:$G$1500,"")&amp;"",""))</f>
        <v/>
      </c>
      <c r="B3205" s="638" t="str">
        <f>IF($C3205="","",IFERROR(_xlfn.XLOOKUP($C3205,'1.PrepList'!$I$2:$I$1500,'1.PrepList'!$H$2:$H$1500,"")&amp;"",""))</f>
        <v/>
      </c>
      <c r="D3205" s="638" t="str">
        <f>IF($C3205="","",IFERROR(_xlfn.XLOOKUP($C3205,'1.PrepList'!$I$2:$I$1500,'1.PrepList'!$J$2:$J$1500,"")&amp;"",""))</f>
        <v/>
      </c>
      <c r="E3205" s="638" t="str">
        <f>IF($C3205="","",IFERROR(_xlfn.XLOOKUP($C3205,'1.PrepList'!$I$2:$I$1500,'1.PrepList'!$N$2:$N$1500,"")&amp;"",""))</f>
        <v/>
      </c>
      <c r="F3205" s="638" t="str">
        <f>IF($C3205="","",IFERROR(_xlfn.XLOOKUP($C3205,'1.PrepList'!$I$2:$I$1500,'1.PrepList'!$K$2:$K$1500,"")&amp;"",""))</f>
        <v/>
      </c>
      <c r="H3205" s="644" t="str">
        <f>IF($C3205="","",IFERROR(IF(_xlfn.XLOOKUP($C3205,tbl_StartedStatus[Bold ID],tbl_StartedStatus[Started])="Started","Yes",IF(_xlfn.XLOOKUP($C3205,tbl_StartedStatus[Bold ID],tbl_StartedStatus[Started])="No Show","No Show","")),""))</f>
        <v/>
      </c>
    </row>
    <row r="3206" spans="1:8" ht="15" customHeight="1" thickBot="1">
      <c r="A3206" s="38" t="str">
        <f>IF($C3206="","",IFERROR(_xlfn.XLOOKUP($C3206,'1.PrepList'!$I$2:$I$1500,'1.PrepList'!$G$2:$G$1500,"")&amp;"",""))</f>
        <v/>
      </c>
      <c r="B3206" s="638" t="str">
        <f>IF($C3206="","",IFERROR(_xlfn.XLOOKUP($C3206,'1.PrepList'!$I$2:$I$1500,'1.PrepList'!$H$2:$H$1500,"")&amp;"",""))</f>
        <v/>
      </c>
      <c r="D3206" s="638" t="str">
        <f>IF($C3206="","",IFERROR(_xlfn.XLOOKUP($C3206,'1.PrepList'!$I$2:$I$1500,'1.PrepList'!$J$2:$J$1500,"")&amp;"",""))</f>
        <v/>
      </c>
      <c r="E3206" s="638" t="str">
        <f>IF($C3206="","",IFERROR(_xlfn.XLOOKUP($C3206,'1.PrepList'!$I$2:$I$1500,'1.PrepList'!$N$2:$N$1500,"")&amp;"",""))</f>
        <v/>
      </c>
      <c r="F3206" s="638" t="str">
        <f>IF($C3206="","",IFERROR(_xlfn.XLOOKUP($C3206,'1.PrepList'!$I$2:$I$1500,'1.PrepList'!$K$2:$K$1500,"")&amp;"",""))</f>
        <v/>
      </c>
      <c r="H3206" s="644" t="str">
        <f>IF($C3206="","",IFERROR(IF(_xlfn.XLOOKUP($C3206,tbl_StartedStatus[Bold ID],tbl_StartedStatus[Started])="Started","Yes",IF(_xlfn.XLOOKUP($C3206,tbl_StartedStatus[Bold ID],tbl_StartedStatus[Started])="No Show","No Show","")),""))</f>
        <v/>
      </c>
    </row>
    <row r="3207" spans="1:8" ht="15" customHeight="1" thickBot="1">
      <c r="A3207" s="38" t="str">
        <f>IF($C3207="","",IFERROR(_xlfn.XLOOKUP($C3207,'1.PrepList'!$I$2:$I$1500,'1.PrepList'!$G$2:$G$1500,"")&amp;"",""))</f>
        <v/>
      </c>
      <c r="B3207" s="638" t="str">
        <f>IF($C3207="","",IFERROR(_xlfn.XLOOKUP($C3207,'1.PrepList'!$I$2:$I$1500,'1.PrepList'!$H$2:$H$1500,"")&amp;"",""))</f>
        <v/>
      </c>
      <c r="D3207" s="638" t="str">
        <f>IF($C3207="","",IFERROR(_xlfn.XLOOKUP($C3207,'1.PrepList'!$I$2:$I$1500,'1.PrepList'!$J$2:$J$1500,"")&amp;"",""))</f>
        <v/>
      </c>
      <c r="E3207" s="638" t="str">
        <f>IF($C3207="","",IFERROR(_xlfn.XLOOKUP($C3207,'1.PrepList'!$I$2:$I$1500,'1.PrepList'!$N$2:$N$1500,"")&amp;"",""))</f>
        <v/>
      </c>
      <c r="F3207" s="638" t="str">
        <f>IF($C3207="","",IFERROR(_xlfn.XLOOKUP($C3207,'1.PrepList'!$I$2:$I$1500,'1.PrepList'!$K$2:$K$1500,"")&amp;"",""))</f>
        <v/>
      </c>
      <c r="H3207" s="644" t="str">
        <f>IF($C3207="","",IFERROR(IF(_xlfn.XLOOKUP($C3207,tbl_StartedStatus[Bold ID],tbl_StartedStatus[Started])="Started","Yes",IF(_xlfn.XLOOKUP($C3207,tbl_StartedStatus[Bold ID],tbl_StartedStatus[Started])="No Show","No Show","")),""))</f>
        <v/>
      </c>
    </row>
    <row r="3208" spans="1:8" ht="15" customHeight="1" thickBot="1">
      <c r="A3208" s="38" t="str">
        <f>IF($C3208="","",IFERROR(_xlfn.XLOOKUP($C3208,'1.PrepList'!$I$2:$I$1500,'1.PrepList'!$G$2:$G$1500,"")&amp;"",""))</f>
        <v/>
      </c>
      <c r="B3208" s="638" t="str">
        <f>IF($C3208="","",IFERROR(_xlfn.XLOOKUP($C3208,'1.PrepList'!$I$2:$I$1500,'1.PrepList'!$H$2:$H$1500,"")&amp;"",""))</f>
        <v/>
      </c>
      <c r="D3208" s="638" t="str">
        <f>IF($C3208="","",IFERROR(_xlfn.XLOOKUP($C3208,'1.PrepList'!$I$2:$I$1500,'1.PrepList'!$J$2:$J$1500,"")&amp;"",""))</f>
        <v/>
      </c>
      <c r="E3208" s="638" t="str">
        <f>IF($C3208="","",IFERROR(_xlfn.XLOOKUP($C3208,'1.PrepList'!$I$2:$I$1500,'1.PrepList'!$N$2:$N$1500,"")&amp;"",""))</f>
        <v/>
      </c>
      <c r="F3208" s="638" t="str">
        <f>IF($C3208="","",IFERROR(_xlfn.XLOOKUP($C3208,'1.PrepList'!$I$2:$I$1500,'1.PrepList'!$K$2:$K$1500,"")&amp;"",""))</f>
        <v/>
      </c>
      <c r="H3208" s="644" t="str">
        <f>IF($C3208="","",IFERROR(IF(_xlfn.XLOOKUP($C3208,tbl_StartedStatus[Bold ID],tbl_StartedStatus[Started])="Started","Yes",IF(_xlfn.XLOOKUP($C3208,tbl_StartedStatus[Bold ID],tbl_StartedStatus[Started])="No Show","No Show","")),""))</f>
        <v/>
      </c>
    </row>
    <row r="3209" spans="1:8" ht="15" customHeight="1" thickBot="1">
      <c r="A3209" s="38" t="str">
        <f>IF($C3209="","",IFERROR(_xlfn.XLOOKUP($C3209,'1.PrepList'!$I$2:$I$1500,'1.PrepList'!$G$2:$G$1500,"")&amp;"",""))</f>
        <v/>
      </c>
      <c r="B3209" s="638" t="str">
        <f>IF($C3209="","",IFERROR(_xlfn.XLOOKUP($C3209,'1.PrepList'!$I$2:$I$1500,'1.PrepList'!$H$2:$H$1500,"")&amp;"",""))</f>
        <v/>
      </c>
      <c r="D3209" s="638" t="str">
        <f>IF($C3209="","",IFERROR(_xlfn.XLOOKUP($C3209,'1.PrepList'!$I$2:$I$1500,'1.PrepList'!$J$2:$J$1500,"")&amp;"",""))</f>
        <v/>
      </c>
      <c r="E3209" s="638" t="str">
        <f>IF($C3209="","",IFERROR(_xlfn.XLOOKUP($C3209,'1.PrepList'!$I$2:$I$1500,'1.PrepList'!$N$2:$N$1500,"")&amp;"",""))</f>
        <v/>
      </c>
      <c r="F3209" s="638" t="str">
        <f>IF($C3209="","",IFERROR(_xlfn.XLOOKUP($C3209,'1.PrepList'!$I$2:$I$1500,'1.PrepList'!$K$2:$K$1500,"")&amp;"",""))</f>
        <v/>
      </c>
      <c r="H3209" s="644" t="str">
        <f>IF($C3209="","",IFERROR(IF(_xlfn.XLOOKUP($C3209,tbl_StartedStatus[Bold ID],tbl_StartedStatus[Started])="Started","Yes",IF(_xlfn.XLOOKUP($C3209,tbl_StartedStatus[Bold ID],tbl_StartedStatus[Started])="No Show","No Show","")),""))</f>
        <v/>
      </c>
    </row>
    <row r="3210" spans="1:8" ht="15" customHeight="1" thickBot="1">
      <c r="A3210" s="38" t="str">
        <f>IF($C3210="","",IFERROR(_xlfn.XLOOKUP($C3210,'1.PrepList'!$I$2:$I$1500,'1.PrepList'!$G$2:$G$1500,"")&amp;"",""))</f>
        <v/>
      </c>
      <c r="B3210" s="638" t="str">
        <f>IF($C3210="","",IFERROR(_xlfn.XLOOKUP($C3210,'1.PrepList'!$I$2:$I$1500,'1.PrepList'!$H$2:$H$1500,"")&amp;"",""))</f>
        <v/>
      </c>
      <c r="D3210" s="638" t="str">
        <f>IF($C3210="","",IFERROR(_xlfn.XLOOKUP($C3210,'1.PrepList'!$I$2:$I$1500,'1.PrepList'!$J$2:$J$1500,"")&amp;"",""))</f>
        <v/>
      </c>
      <c r="E3210" s="638" t="str">
        <f>IF($C3210="","",IFERROR(_xlfn.XLOOKUP($C3210,'1.PrepList'!$I$2:$I$1500,'1.PrepList'!$N$2:$N$1500,"")&amp;"",""))</f>
        <v/>
      </c>
      <c r="F3210" s="638" t="str">
        <f>IF($C3210="","",IFERROR(_xlfn.XLOOKUP($C3210,'1.PrepList'!$I$2:$I$1500,'1.PrepList'!$K$2:$K$1500,"")&amp;"",""))</f>
        <v/>
      </c>
      <c r="H3210" s="644" t="str">
        <f>IF($C3210="","",IFERROR(IF(_xlfn.XLOOKUP($C3210,tbl_StartedStatus[Bold ID],tbl_StartedStatus[Started])="Started","Yes",IF(_xlfn.XLOOKUP($C3210,tbl_StartedStatus[Bold ID],tbl_StartedStatus[Started])="No Show","No Show","")),""))</f>
        <v/>
      </c>
    </row>
    <row r="3211" spans="1:8" ht="15" customHeight="1" thickBot="1">
      <c r="A3211" s="38" t="str">
        <f>IF($C3211="","",IFERROR(_xlfn.XLOOKUP($C3211,'1.PrepList'!$I$2:$I$1500,'1.PrepList'!$G$2:$G$1500,"")&amp;"",""))</f>
        <v/>
      </c>
      <c r="B3211" s="638" t="str">
        <f>IF($C3211="","",IFERROR(_xlfn.XLOOKUP($C3211,'1.PrepList'!$I$2:$I$1500,'1.PrepList'!$H$2:$H$1500,"")&amp;"",""))</f>
        <v/>
      </c>
      <c r="D3211" s="638" t="str">
        <f>IF($C3211="","",IFERROR(_xlfn.XLOOKUP($C3211,'1.PrepList'!$I$2:$I$1500,'1.PrepList'!$J$2:$J$1500,"")&amp;"",""))</f>
        <v/>
      </c>
      <c r="E3211" s="638" t="str">
        <f>IF($C3211="","",IFERROR(_xlfn.XLOOKUP($C3211,'1.PrepList'!$I$2:$I$1500,'1.PrepList'!$N$2:$N$1500,"")&amp;"",""))</f>
        <v/>
      </c>
      <c r="F3211" s="638" t="str">
        <f>IF($C3211="","",IFERROR(_xlfn.XLOOKUP($C3211,'1.PrepList'!$I$2:$I$1500,'1.PrepList'!$K$2:$K$1500,"")&amp;"",""))</f>
        <v/>
      </c>
      <c r="H3211" s="644" t="str">
        <f>IF($C3211="","",IFERROR(IF(_xlfn.XLOOKUP($C3211,tbl_StartedStatus[Bold ID],tbl_StartedStatus[Started])="Started","Yes",IF(_xlfn.XLOOKUP($C3211,tbl_StartedStatus[Bold ID],tbl_StartedStatus[Started])="No Show","No Show","")),""))</f>
        <v/>
      </c>
    </row>
    <row r="3212" spans="1:8" ht="15" customHeight="1" thickBot="1">
      <c r="A3212" s="38" t="str">
        <f>IF($C3212="","",IFERROR(_xlfn.XLOOKUP($C3212,'1.PrepList'!$I$2:$I$1500,'1.PrepList'!$G$2:$G$1500,"")&amp;"",""))</f>
        <v/>
      </c>
      <c r="B3212" s="638" t="str">
        <f>IF($C3212="","",IFERROR(_xlfn.XLOOKUP($C3212,'1.PrepList'!$I$2:$I$1500,'1.PrepList'!$H$2:$H$1500,"")&amp;"",""))</f>
        <v/>
      </c>
      <c r="D3212" s="638" t="str">
        <f>IF($C3212="","",IFERROR(_xlfn.XLOOKUP($C3212,'1.PrepList'!$I$2:$I$1500,'1.PrepList'!$J$2:$J$1500,"")&amp;"",""))</f>
        <v/>
      </c>
      <c r="E3212" s="638" t="str">
        <f>IF($C3212="","",IFERROR(_xlfn.XLOOKUP($C3212,'1.PrepList'!$I$2:$I$1500,'1.PrepList'!$N$2:$N$1500,"")&amp;"",""))</f>
        <v/>
      </c>
      <c r="F3212" s="638" t="str">
        <f>IF($C3212="","",IFERROR(_xlfn.XLOOKUP($C3212,'1.PrepList'!$I$2:$I$1500,'1.PrepList'!$K$2:$K$1500,"")&amp;"",""))</f>
        <v/>
      </c>
      <c r="H3212" s="644" t="str">
        <f>IF($C3212="","",IFERROR(IF(_xlfn.XLOOKUP($C3212,tbl_StartedStatus[Bold ID],tbl_StartedStatus[Started])="Started","Yes",IF(_xlfn.XLOOKUP($C3212,tbl_StartedStatus[Bold ID],tbl_StartedStatus[Started])="No Show","No Show","")),""))</f>
        <v/>
      </c>
    </row>
    <row r="3213" spans="1:8" ht="15" customHeight="1" thickBot="1">
      <c r="A3213" s="38" t="str">
        <f>IF($C3213="","",IFERROR(_xlfn.XLOOKUP($C3213,'1.PrepList'!$I$2:$I$1500,'1.PrepList'!$G$2:$G$1500,"")&amp;"",""))</f>
        <v/>
      </c>
      <c r="B3213" s="638" t="str">
        <f>IF($C3213="","",IFERROR(_xlfn.XLOOKUP($C3213,'1.PrepList'!$I$2:$I$1500,'1.PrepList'!$H$2:$H$1500,"")&amp;"",""))</f>
        <v/>
      </c>
      <c r="D3213" s="638" t="str">
        <f>IF($C3213="","",IFERROR(_xlfn.XLOOKUP($C3213,'1.PrepList'!$I$2:$I$1500,'1.PrepList'!$J$2:$J$1500,"")&amp;"",""))</f>
        <v/>
      </c>
      <c r="E3213" s="638" t="str">
        <f>IF($C3213="","",IFERROR(_xlfn.XLOOKUP($C3213,'1.PrepList'!$I$2:$I$1500,'1.PrepList'!$N$2:$N$1500,"")&amp;"",""))</f>
        <v/>
      </c>
      <c r="F3213" s="638" t="str">
        <f>IF($C3213="","",IFERROR(_xlfn.XLOOKUP($C3213,'1.PrepList'!$I$2:$I$1500,'1.PrepList'!$K$2:$K$1500,"")&amp;"",""))</f>
        <v/>
      </c>
      <c r="H3213" s="644" t="str">
        <f>IF($C3213="","",IFERROR(IF(_xlfn.XLOOKUP($C3213,tbl_StartedStatus[Bold ID],tbl_StartedStatus[Started])="Started","Yes",IF(_xlfn.XLOOKUP($C3213,tbl_StartedStatus[Bold ID],tbl_StartedStatus[Started])="No Show","No Show","")),""))</f>
        <v/>
      </c>
    </row>
    <row r="3214" spans="1:8" ht="15" customHeight="1" thickBot="1">
      <c r="A3214" s="38" t="str">
        <f>IF($C3214="","",IFERROR(_xlfn.XLOOKUP($C3214,'1.PrepList'!$I$2:$I$1500,'1.PrepList'!$G$2:$G$1500,"")&amp;"",""))</f>
        <v/>
      </c>
      <c r="B3214" s="638" t="str">
        <f>IF($C3214="","",IFERROR(_xlfn.XLOOKUP($C3214,'1.PrepList'!$I$2:$I$1500,'1.PrepList'!$H$2:$H$1500,"")&amp;"",""))</f>
        <v/>
      </c>
      <c r="D3214" s="638" t="str">
        <f>IF($C3214="","",IFERROR(_xlfn.XLOOKUP($C3214,'1.PrepList'!$I$2:$I$1500,'1.PrepList'!$J$2:$J$1500,"")&amp;"",""))</f>
        <v/>
      </c>
      <c r="E3214" s="638" t="str">
        <f>IF($C3214="","",IFERROR(_xlfn.XLOOKUP($C3214,'1.PrepList'!$I$2:$I$1500,'1.PrepList'!$N$2:$N$1500,"")&amp;"",""))</f>
        <v/>
      </c>
      <c r="F3214" s="638" t="str">
        <f>IF($C3214="","",IFERROR(_xlfn.XLOOKUP($C3214,'1.PrepList'!$I$2:$I$1500,'1.PrepList'!$K$2:$K$1500,"")&amp;"",""))</f>
        <v/>
      </c>
      <c r="H3214" s="644" t="str">
        <f>IF($C3214="","",IFERROR(IF(_xlfn.XLOOKUP($C3214,tbl_StartedStatus[Bold ID],tbl_StartedStatus[Started])="Started","Yes",IF(_xlfn.XLOOKUP($C3214,tbl_StartedStatus[Bold ID],tbl_StartedStatus[Started])="No Show","No Show","")),""))</f>
        <v/>
      </c>
    </row>
    <row r="3215" spans="1:8" ht="15" customHeight="1" thickBot="1">
      <c r="A3215" s="38" t="str">
        <f>IF($C3215="","",IFERROR(_xlfn.XLOOKUP($C3215,'1.PrepList'!$I$2:$I$1500,'1.PrepList'!$G$2:$G$1500,"")&amp;"",""))</f>
        <v/>
      </c>
      <c r="B3215" s="638" t="str">
        <f>IF($C3215="","",IFERROR(_xlfn.XLOOKUP($C3215,'1.PrepList'!$I$2:$I$1500,'1.PrepList'!$H$2:$H$1500,"")&amp;"",""))</f>
        <v/>
      </c>
      <c r="D3215" s="638" t="str">
        <f>IF($C3215="","",IFERROR(_xlfn.XLOOKUP($C3215,'1.PrepList'!$I$2:$I$1500,'1.PrepList'!$J$2:$J$1500,"")&amp;"",""))</f>
        <v/>
      </c>
      <c r="E3215" s="638" t="str">
        <f>IF($C3215="","",IFERROR(_xlfn.XLOOKUP($C3215,'1.PrepList'!$I$2:$I$1500,'1.PrepList'!$N$2:$N$1500,"")&amp;"",""))</f>
        <v/>
      </c>
      <c r="F3215" s="638" t="str">
        <f>IF($C3215="","",IFERROR(_xlfn.XLOOKUP($C3215,'1.PrepList'!$I$2:$I$1500,'1.PrepList'!$K$2:$K$1500,"")&amp;"",""))</f>
        <v/>
      </c>
      <c r="H3215" s="644" t="str">
        <f>IF($C3215="","",IFERROR(IF(_xlfn.XLOOKUP($C3215,tbl_StartedStatus[Bold ID],tbl_StartedStatus[Started])="Started","Yes",IF(_xlfn.XLOOKUP($C3215,tbl_StartedStatus[Bold ID],tbl_StartedStatus[Started])="No Show","No Show","")),""))</f>
        <v/>
      </c>
    </row>
    <row r="3216" spans="1:8" ht="15" customHeight="1" thickBot="1">
      <c r="A3216" s="38" t="str">
        <f>IF($C3216="","",IFERROR(_xlfn.XLOOKUP($C3216,'1.PrepList'!$I$2:$I$1500,'1.PrepList'!$G$2:$G$1500,"")&amp;"",""))</f>
        <v/>
      </c>
      <c r="B3216" s="638" t="str">
        <f>IF($C3216="","",IFERROR(_xlfn.XLOOKUP($C3216,'1.PrepList'!$I$2:$I$1500,'1.PrepList'!$H$2:$H$1500,"")&amp;"",""))</f>
        <v/>
      </c>
      <c r="D3216" s="638" t="str">
        <f>IF($C3216="","",IFERROR(_xlfn.XLOOKUP($C3216,'1.PrepList'!$I$2:$I$1500,'1.PrepList'!$J$2:$J$1500,"")&amp;"",""))</f>
        <v/>
      </c>
      <c r="E3216" s="638" t="str">
        <f>IF($C3216="","",IFERROR(_xlfn.XLOOKUP($C3216,'1.PrepList'!$I$2:$I$1500,'1.PrepList'!$N$2:$N$1500,"")&amp;"",""))</f>
        <v/>
      </c>
      <c r="F3216" s="638" t="str">
        <f>IF($C3216="","",IFERROR(_xlfn.XLOOKUP($C3216,'1.PrepList'!$I$2:$I$1500,'1.PrepList'!$K$2:$K$1500,"")&amp;"",""))</f>
        <v/>
      </c>
      <c r="H3216" s="644" t="str">
        <f>IF($C3216="","",IFERROR(IF(_xlfn.XLOOKUP($C3216,tbl_StartedStatus[Bold ID],tbl_StartedStatus[Started])="Started","Yes",IF(_xlfn.XLOOKUP($C3216,tbl_StartedStatus[Bold ID],tbl_StartedStatus[Started])="No Show","No Show","")),""))</f>
        <v/>
      </c>
    </row>
    <row r="3217" spans="1:8" ht="15" customHeight="1" thickBot="1">
      <c r="A3217" s="38" t="str">
        <f>IF($C3217="","",IFERROR(_xlfn.XLOOKUP($C3217,'1.PrepList'!$I$2:$I$1500,'1.PrepList'!$G$2:$G$1500,"")&amp;"",""))</f>
        <v/>
      </c>
      <c r="B3217" s="638" t="str">
        <f>IF($C3217="","",IFERROR(_xlfn.XLOOKUP($C3217,'1.PrepList'!$I$2:$I$1500,'1.PrepList'!$H$2:$H$1500,"")&amp;"",""))</f>
        <v/>
      </c>
      <c r="D3217" s="638" t="str">
        <f>IF($C3217="","",IFERROR(_xlfn.XLOOKUP($C3217,'1.PrepList'!$I$2:$I$1500,'1.PrepList'!$J$2:$J$1500,"")&amp;"",""))</f>
        <v/>
      </c>
      <c r="E3217" s="638" t="str">
        <f>IF($C3217="","",IFERROR(_xlfn.XLOOKUP($C3217,'1.PrepList'!$I$2:$I$1500,'1.PrepList'!$N$2:$N$1500,"")&amp;"",""))</f>
        <v/>
      </c>
      <c r="F3217" s="638" t="str">
        <f>IF($C3217="","",IFERROR(_xlfn.XLOOKUP($C3217,'1.PrepList'!$I$2:$I$1500,'1.PrepList'!$K$2:$K$1500,"")&amp;"",""))</f>
        <v/>
      </c>
      <c r="H3217" s="644" t="str">
        <f>IF($C3217="","",IFERROR(IF(_xlfn.XLOOKUP($C3217,tbl_StartedStatus[Bold ID],tbl_StartedStatus[Started])="Started","Yes",IF(_xlfn.XLOOKUP($C3217,tbl_StartedStatus[Bold ID],tbl_StartedStatus[Started])="No Show","No Show","")),""))</f>
        <v/>
      </c>
    </row>
    <row r="3218" spans="1:8" ht="15" customHeight="1" thickBot="1">
      <c r="A3218" s="38" t="str">
        <f>IF($C3218="","",IFERROR(_xlfn.XLOOKUP($C3218,'1.PrepList'!$I$2:$I$1500,'1.PrepList'!$G$2:$G$1500,"")&amp;"",""))</f>
        <v/>
      </c>
      <c r="B3218" s="638" t="str">
        <f>IF($C3218="","",IFERROR(_xlfn.XLOOKUP($C3218,'1.PrepList'!$I$2:$I$1500,'1.PrepList'!$H$2:$H$1500,"")&amp;"",""))</f>
        <v/>
      </c>
      <c r="D3218" s="638" t="str">
        <f>IF($C3218="","",IFERROR(_xlfn.XLOOKUP($C3218,'1.PrepList'!$I$2:$I$1500,'1.PrepList'!$J$2:$J$1500,"")&amp;"",""))</f>
        <v/>
      </c>
      <c r="E3218" s="638" t="str">
        <f>IF($C3218="","",IFERROR(_xlfn.XLOOKUP($C3218,'1.PrepList'!$I$2:$I$1500,'1.PrepList'!$N$2:$N$1500,"")&amp;"",""))</f>
        <v/>
      </c>
      <c r="F3218" s="638" t="str">
        <f>IF($C3218="","",IFERROR(_xlfn.XLOOKUP($C3218,'1.PrepList'!$I$2:$I$1500,'1.PrepList'!$K$2:$K$1500,"")&amp;"",""))</f>
        <v/>
      </c>
      <c r="H3218" s="644" t="str">
        <f>IF($C3218="","",IFERROR(IF(_xlfn.XLOOKUP($C3218,tbl_StartedStatus[Bold ID],tbl_StartedStatus[Started])="Started","Yes",IF(_xlfn.XLOOKUP($C3218,tbl_StartedStatus[Bold ID],tbl_StartedStatus[Started])="No Show","No Show","")),""))</f>
        <v/>
      </c>
    </row>
    <row r="3219" spans="1:8" ht="15" customHeight="1" thickBot="1">
      <c r="A3219" s="38" t="str">
        <f>IF($C3219="","",IFERROR(_xlfn.XLOOKUP($C3219,'1.PrepList'!$I$2:$I$1500,'1.PrepList'!$G$2:$G$1500,"")&amp;"",""))</f>
        <v/>
      </c>
      <c r="B3219" s="638" t="str">
        <f>IF($C3219="","",IFERROR(_xlfn.XLOOKUP($C3219,'1.PrepList'!$I$2:$I$1500,'1.PrepList'!$H$2:$H$1500,"")&amp;"",""))</f>
        <v/>
      </c>
      <c r="D3219" s="638" t="str">
        <f>IF($C3219="","",IFERROR(_xlfn.XLOOKUP($C3219,'1.PrepList'!$I$2:$I$1500,'1.PrepList'!$J$2:$J$1500,"")&amp;"",""))</f>
        <v/>
      </c>
      <c r="E3219" s="638" t="str">
        <f>IF($C3219="","",IFERROR(_xlfn.XLOOKUP($C3219,'1.PrepList'!$I$2:$I$1500,'1.PrepList'!$N$2:$N$1500,"")&amp;"",""))</f>
        <v/>
      </c>
      <c r="F3219" s="638" t="str">
        <f>IF($C3219="","",IFERROR(_xlfn.XLOOKUP($C3219,'1.PrepList'!$I$2:$I$1500,'1.PrepList'!$K$2:$K$1500,"")&amp;"",""))</f>
        <v/>
      </c>
      <c r="H3219" s="644" t="str">
        <f>IF($C3219="","",IFERROR(IF(_xlfn.XLOOKUP($C3219,tbl_StartedStatus[Bold ID],tbl_StartedStatus[Started])="Started","Yes",IF(_xlfn.XLOOKUP($C3219,tbl_StartedStatus[Bold ID],tbl_StartedStatus[Started])="No Show","No Show","")),""))</f>
        <v/>
      </c>
    </row>
    <row r="3220" spans="1:8" ht="15" customHeight="1" thickBot="1">
      <c r="A3220" s="38" t="str">
        <f>IF($C3220="","",IFERROR(_xlfn.XLOOKUP($C3220,'1.PrepList'!$I$2:$I$1500,'1.PrepList'!$G$2:$G$1500,"")&amp;"",""))</f>
        <v/>
      </c>
      <c r="B3220" s="638" t="str">
        <f>IF($C3220="","",IFERROR(_xlfn.XLOOKUP($C3220,'1.PrepList'!$I$2:$I$1500,'1.PrepList'!$H$2:$H$1500,"")&amp;"",""))</f>
        <v/>
      </c>
      <c r="D3220" s="638" t="str">
        <f>IF($C3220="","",IFERROR(_xlfn.XLOOKUP($C3220,'1.PrepList'!$I$2:$I$1500,'1.PrepList'!$J$2:$J$1500,"")&amp;"",""))</f>
        <v/>
      </c>
      <c r="E3220" s="638" t="str">
        <f>IF($C3220="","",IFERROR(_xlfn.XLOOKUP($C3220,'1.PrepList'!$I$2:$I$1500,'1.PrepList'!$N$2:$N$1500,"")&amp;"",""))</f>
        <v/>
      </c>
      <c r="F3220" s="638" t="str">
        <f>IF($C3220="","",IFERROR(_xlfn.XLOOKUP($C3220,'1.PrepList'!$I$2:$I$1500,'1.PrepList'!$K$2:$K$1500,"")&amp;"",""))</f>
        <v/>
      </c>
      <c r="H3220" s="644" t="str">
        <f>IF($C3220="","",IFERROR(IF(_xlfn.XLOOKUP($C3220,tbl_StartedStatus[Bold ID],tbl_StartedStatus[Started])="Started","Yes",IF(_xlfn.XLOOKUP($C3220,tbl_StartedStatus[Bold ID],tbl_StartedStatus[Started])="No Show","No Show","")),""))</f>
        <v/>
      </c>
    </row>
    <row r="3221" spans="1:8" ht="15" customHeight="1" thickBot="1">
      <c r="A3221" s="38" t="str">
        <f>IF($C3221="","",IFERROR(_xlfn.XLOOKUP($C3221,'1.PrepList'!$I$2:$I$1500,'1.PrepList'!$G$2:$G$1500,"")&amp;"",""))</f>
        <v/>
      </c>
      <c r="B3221" s="638" t="str">
        <f>IF($C3221="","",IFERROR(_xlfn.XLOOKUP($C3221,'1.PrepList'!$I$2:$I$1500,'1.PrepList'!$H$2:$H$1500,"")&amp;"",""))</f>
        <v/>
      </c>
      <c r="D3221" s="638" t="str">
        <f>IF($C3221="","",IFERROR(_xlfn.XLOOKUP($C3221,'1.PrepList'!$I$2:$I$1500,'1.PrepList'!$J$2:$J$1500,"")&amp;"",""))</f>
        <v/>
      </c>
      <c r="E3221" s="638" t="str">
        <f>IF($C3221="","",IFERROR(_xlfn.XLOOKUP($C3221,'1.PrepList'!$I$2:$I$1500,'1.PrepList'!$N$2:$N$1500,"")&amp;"",""))</f>
        <v/>
      </c>
      <c r="F3221" s="638" t="str">
        <f>IF($C3221="","",IFERROR(_xlfn.XLOOKUP($C3221,'1.PrepList'!$I$2:$I$1500,'1.PrepList'!$K$2:$K$1500,"")&amp;"",""))</f>
        <v/>
      </c>
      <c r="H3221" s="644" t="str">
        <f>IF($C3221="","",IFERROR(IF(_xlfn.XLOOKUP($C3221,tbl_StartedStatus[Bold ID],tbl_StartedStatus[Started])="Started","Yes",IF(_xlfn.XLOOKUP($C3221,tbl_StartedStatus[Bold ID],tbl_StartedStatus[Started])="No Show","No Show","")),""))</f>
        <v/>
      </c>
    </row>
    <row r="3222" spans="1:8" ht="15" customHeight="1" thickBot="1">
      <c r="A3222" s="38" t="str">
        <f>IF($C3222="","",IFERROR(_xlfn.XLOOKUP($C3222,'1.PrepList'!$I$2:$I$1500,'1.PrepList'!$G$2:$G$1500,"")&amp;"",""))</f>
        <v/>
      </c>
      <c r="B3222" s="638" t="str">
        <f>IF($C3222="","",IFERROR(_xlfn.XLOOKUP($C3222,'1.PrepList'!$I$2:$I$1500,'1.PrepList'!$H$2:$H$1500,"")&amp;"",""))</f>
        <v/>
      </c>
      <c r="D3222" s="638" t="str">
        <f>IF($C3222="","",IFERROR(_xlfn.XLOOKUP($C3222,'1.PrepList'!$I$2:$I$1500,'1.PrepList'!$J$2:$J$1500,"")&amp;"",""))</f>
        <v/>
      </c>
      <c r="E3222" s="638" t="str">
        <f>IF($C3222="","",IFERROR(_xlfn.XLOOKUP($C3222,'1.PrepList'!$I$2:$I$1500,'1.PrepList'!$N$2:$N$1500,"")&amp;"",""))</f>
        <v/>
      </c>
      <c r="F3222" s="638" t="str">
        <f>IF($C3222="","",IFERROR(_xlfn.XLOOKUP($C3222,'1.PrepList'!$I$2:$I$1500,'1.PrepList'!$K$2:$K$1500,"")&amp;"",""))</f>
        <v/>
      </c>
      <c r="H3222" s="644" t="str">
        <f>IF($C3222="","",IFERROR(IF(_xlfn.XLOOKUP($C3222,tbl_StartedStatus[Bold ID],tbl_StartedStatus[Started])="Started","Yes",IF(_xlfn.XLOOKUP($C3222,tbl_StartedStatus[Bold ID],tbl_StartedStatus[Started])="No Show","No Show","")),""))</f>
        <v/>
      </c>
    </row>
    <row r="3223" spans="1:8" ht="15" customHeight="1" thickBot="1">
      <c r="A3223" s="38" t="str">
        <f>IF($C3223="","",IFERROR(_xlfn.XLOOKUP($C3223,'1.PrepList'!$I$2:$I$1500,'1.PrepList'!$G$2:$G$1500,"")&amp;"",""))</f>
        <v/>
      </c>
      <c r="B3223" s="638" t="str">
        <f>IF($C3223="","",IFERROR(_xlfn.XLOOKUP($C3223,'1.PrepList'!$I$2:$I$1500,'1.PrepList'!$H$2:$H$1500,"")&amp;"",""))</f>
        <v/>
      </c>
      <c r="D3223" s="638" t="str">
        <f>IF($C3223="","",IFERROR(_xlfn.XLOOKUP($C3223,'1.PrepList'!$I$2:$I$1500,'1.PrepList'!$J$2:$J$1500,"")&amp;"",""))</f>
        <v/>
      </c>
      <c r="E3223" s="638" t="str">
        <f>IF($C3223="","",IFERROR(_xlfn.XLOOKUP($C3223,'1.PrepList'!$I$2:$I$1500,'1.PrepList'!$N$2:$N$1500,"")&amp;"",""))</f>
        <v/>
      </c>
      <c r="F3223" s="638" t="str">
        <f>IF($C3223="","",IFERROR(_xlfn.XLOOKUP($C3223,'1.PrepList'!$I$2:$I$1500,'1.PrepList'!$K$2:$K$1500,"")&amp;"",""))</f>
        <v/>
      </c>
      <c r="H3223" s="644" t="str">
        <f>IF($C3223="","",IFERROR(IF(_xlfn.XLOOKUP($C3223,tbl_StartedStatus[Bold ID],tbl_StartedStatus[Started])="Started","Yes",IF(_xlfn.XLOOKUP($C3223,tbl_StartedStatus[Bold ID],tbl_StartedStatus[Started])="No Show","No Show","")),""))</f>
        <v/>
      </c>
    </row>
    <row r="3224" spans="1:8" ht="15" customHeight="1" thickBot="1">
      <c r="A3224" s="38" t="str">
        <f>IF($C3224="","",IFERROR(_xlfn.XLOOKUP($C3224,'1.PrepList'!$I$2:$I$1500,'1.PrepList'!$G$2:$G$1500,"")&amp;"",""))</f>
        <v/>
      </c>
      <c r="B3224" s="638" t="str">
        <f>IF($C3224="","",IFERROR(_xlfn.XLOOKUP($C3224,'1.PrepList'!$I$2:$I$1500,'1.PrepList'!$H$2:$H$1500,"")&amp;"",""))</f>
        <v/>
      </c>
      <c r="D3224" s="638" t="str">
        <f>IF($C3224="","",IFERROR(_xlfn.XLOOKUP($C3224,'1.PrepList'!$I$2:$I$1500,'1.PrepList'!$J$2:$J$1500,"")&amp;"",""))</f>
        <v/>
      </c>
      <c r="E3224" s="638" t="str">
        <f>IF($C3224="","",IFERROR(_xlfn.XLOOKUP($C3224,'1.PrepList'!$I$2:$I$1500,'1.PrepList'!$N$2:$N$1500,"")&amp;"",""))</f>
        <v/>
      </c>
      <c r="F3224" s="638" t="str">
        <f>IF($C3224="","",IFERROR(_xlfn.XLOOKUP($C3224,'1.PrepList'!$I$2:$I$1500,'1.PrepList'!$K$2:$K$1500,"")&amp;"",""))</f>
        <v/>
      </c>
      <c r="H3224" s="644" t="str">
        <f>IF($C3224="","",IFERROR(IF(_xlfn.XLOOKUP($C3224,tbl_StartedStatus[Bold ID],tbl_StartedStatus[Started])="Started","Yes",IF(_xlfn.XLOOKUP($C3224,tbl_StartedStatus[Bold ID],tbl_StartedStatus[Started])="No Show","No Show","")),""))</f>
        <v/>
      </c>
    </row>
    <row r="3225" spans="1:8" ht="15" customHeight="1" thickBot="1">
      <c r="A3225" s="38" t="str">
        <f>IF($C3225="","",IFERROR(_xlfn.XLOOKUP($C3225,'1.PrepList'!$I$2:$I$1500,'1.PrepList'!$G$2:$G$1500,"")&amp;"",""))</f>
        <v/>
      </c>
      <c r="B3225" s="638" t="str">
        <f>IF($C3225="","",IFERROR(_xlfn.XLOOKUP($C3225,'1.PrepList'!$I$2:$I$1500,'1.PrepList'!$H$2:$H$1500,"")&amp;"",""))</f>
        <v/>
      </c>
      <c r="D3225" s="638" t="str">
        <f>IF($C3225="","",IFERROR(_xlfn.XLOOKUP($C3225,'1.PrepList'!$I$2:$I$1500,'1.PrepList'!$J$2:$J$1500,"")&amp;"",""))</f>
        <v/>
      </c>
      <c r="E3225" s="638" t="str">
        <f>IF($C3225="","",IFERROR(_xlfn.XLOOKUP($C3225,'1.PrepList'!$I$2:$I$1500,'1.PrepList'!$N$2:$N$1500,"")&amp;"",""))</f>
        <v/>
      </c>
      <c r="F3225" s="638" t="str">
        <f>IF($C3225="","",IFERROR(_xlfn.XLOOKUP($C3225,'1.PrepList'!$I$2:$I$1500,'1.PrepList'!$K$2:$K$1500,"")&amp;"",""))</f>
        <v/>
      </c>
      <c r="H3225" s="644" t="str">
        <f>IF($C3225="","",IFERROR(IF(_xlfn.XLOOKUP($C3225,tbl_StartedStatus[Bold ID],tbl_StartedStatus[Started])="Started","Yes",IF(_xlfn.XLOOKUP($C3225,tbl_StartedStatus[Bold ID],tbl_StartedStatus[Started])="No Show","No Show","")),""))</f>
        <v/>
      </c>
    </row>
    <row r="3226" spans="1:8" ht="15" customHeight="1" thickBot="1">
      <c r="A3226" s="38" t="str">
        <f>IF($C3226="","",IFERROR(_xlfn.XLOOKUP($C3226,'1.PrepList'!$I$2:$I$1500,'1.PrepList'!$G$2:$G$1500,"")&amp;"",""))</f>
        <v/>
      </c>
      <c r="B3226" s="638" t="str">
        <f>IF($C3226="","",IFERROR(_xlfn.XLOOKUP($C3226,'1.PrepList'!$I$2:$I$1500,'1.PrepList'!$H$2:$H$1500,"")&amp;"",""))</f>
        <v/>
      </c>
      <c r="D3226" s="638" t="str">
        <f>IF($C3226="","",IFERROR(_xlfn.XLOOKUP($C3226,'1.PrepList'!$I$2:$I$1500,'1.PrepList'!$J$2:$J$1500,"")&amp;"",""))</f>
        <v/>
      </c>
      <c r="E3226" s="638" t="str">
        <f>IF($C3226="","",IFERROR(_xlfn.XLOOKUP($C3226,'1.PrepList'!$I$2:$I$1500,'1.PrepList'!$N$2:$N$1500,"")&amp;"",""))</f>
        <v/>
      </c>
      <c r="F3226" s="638" t="str">
        <f>IF($C3226="","",IFERROR(_xlfn.XLOOKUP($C3226,'1.PrepList'!$I$2:$I$1500,'1.PrepList'!$K$2:$K$1500,"")&amp;"",""))</f>
        <v/>
      </c>
      <c r="H3226" s="644" t="str">
        <f>IF($C3226="","",IFERROR(IF(_xlfn.XLOOKUP($C3226,tbl_StartedStatus[Bold ID],tbl_StartedStatus[Started])="Started","Yes",IF(_xlfn.XLOOKUP($C3226,tbl_StartedStatus[Bold ID],tbl_StartedStatus[Started])="No Show","No Show","")),""))</f>
        <v/>
      </c>
    </row>
    <row r="3227" spans="1:8" ht="15" customHeight="1" thickBot="1">
      <c r="A3227" s="38" t="str">
        <f>IF($C3227="","",IFERROR(_xlfn.XLOOKUP($C3227,'1.PrepList'!$I$2:$I$1500,'1.PrepList'!$G$2:$G$1500,"")&amp;"",""))</f>
        <v/>
      </c>
      <c r="B3227" s="638" t="str">
        <f>IF($C3227="","",IFERROR(_xlfn.XLOOKUP($C3227,'1.PrepList'!$I$2:$I$1500,'1.PrepList'!$H$2:$H$1500,"")&amp;"",""))</f>
        <v/>
      </c>
      <c r="D3227" s="638" t="str">
        <f>IF($C3227="","",IFERROR(_xlfn.XLOOKUP($C3227,'1.PrepList'!$I$2:$I$1500,'1.PrepList'!$J$2:$J$1500,"")&amp;"",""))</f>
        <v/>
      </c>
      <c r="E3227" s="638" t="str">
        <f>IF($C3227="","",IFERROR(_xlfn.XLOOKUP($C3227,'1.PrepList'!$I$2:$I$1500,'1.PrepList'!$N$2:$N$1500,"")&amp;"",""))</f>
        <v/>
      </c>
      <c r="F3227" s="638" t="str">
        <f>IF($C3227="","",IFERROR(_xlfn.XLOOKUP($C3227,'1.PrepList'!$I$2:$I$1500,'1.PrepList'!$K$2:$K$1500,"")&amp;"",""))</f>
        <v/>
      </c>
      <c r="H3227" s="644" t="str">
        <f>IF($C3227="","",IFERROR(IF(_xlfn.XLOOKUP($C3227,tbl_StartedStatus[Bold ID],tbl_StartedStatus[Started])="Started","Yes",IF(_xlfn.XLOOKUP($C3227,tbl_StartedStatus[Bold ID],tbl_StartedStatus[Started])="No Show","No Show","")),""))</f>
        <v/>
      </c>
    </row>
    <row r="3228" spans="1:8" ht="15" customHeight="1" thickBot="1">
      <c r="A3228" s="38" t="str">
        <f>IF($C3228="","",IFERROR(_xlfn.XLOOKUP($C3228,'1.PrepList'!$I$2:$I$1500,'1.PrepList'!$G$2:$G$1500,"")&amp;"",""))</f>
        <v/>
      </c>
      <c r="B3228" s="638" t="str">
        <f>IF($C3228="","",IFERROR(_xlfn.XLOOKUP($C3228,'1.PrepList'!$I$2:$I$1500,'1.PrepList'!$H$2:$H$1500,"")&amp;"",""))</f>
        <v/>
      </c>
      <c r="D3228" s="638" t="str">
        <f>IF($C3228="","",IFERROR(_xlfn.XLOOKUP($C3228,'1.PrepList'!$I$2:$I$1500,'1.PrepList'!$J$2:$J$1500,"")&amp;"",""))</f>
        <v/>
      </c>
      <c r="E3228" s="638" t="str">
        <f>IF($C3228="","",IFERROR(_xlfn.XLOOKUP($C3228,'1.PrepList'!$I$2:$I$1500,'1.PrepList'!$N$2:$N$1500,"")&amp;"",""))</f>
        <v/>
      </c>
      <c r="F3228" s="638" t="str">
        <f>IF($C3228="","",IFERROR(_xlfn.XLOOKUP($C3228,'1.PrepList'!$I$2:$I$1500,'1.PrepList'!$K$2:$K$1500,"")&amp;"",""))</f>
        <v/>
      </c>
      <c r="H3228" s="644" t="str">
        <f>IF($C3228="","",IFERROR(IF(_xlfn.XLOOKUP($C3228,tbl_StartedStatus[Bold ID],tbl_StartedStatus[Started])="Started","Yes",IF(_xlfn.XLOOKUP($C3228,tbl_StartedStatus[Bold ID],tbl_StartedStatus[Started])="No Show","No Show","")),""))</f>
        <v/>
      </c>
    </row>
    <row r="3229" spans="1:8" ht="15" customHeight="1" thickBot="1">
      <c r="A3229" s="38" t="str">
        <f>IF($C3229="","",IFERROR(_xlfn.XLOOKUP($C3229,'1.PrepList'!$I$2:$I$1500,'1.PrepList'!$G$2:$G$1500,"")&amp;"",""))</f>
        <v/>
      </c>
      <c r="B3229" s="638" t="str">
        <f>IF($C3229="","",IFERROR(_xlfn.XLOOKUP($C3229,'1.PrepList'!$I$2:$I$1500,'1.PrepList'!$H$2:$H$1500,"")&amp;"",""))</f>
        <v/>
      </c>
      <c r="D3229" s="638" t="str">
        <f>IF($C3229="","",IFERROR(_xlfn.XLOOKUP($C3229,'1.PrepList'!$I$2:$I$1500,'1.PrepList'!$J$2:$J$1500,"")&amp;"",""))</f>
        <v/>
      </c>
      <c r="E3229" s="638" t="str">
        <f>IF($C3229="","",IFERROR(_xlfn.XLOOKUP($C3229,'1.PrepList'!$I$2:$I$1500,'1.PrepList'!$N$2:$N$1500,"")&amp;"",""))</f>
        <v/>
      </c>
      <c r="F3229" s="638" t="str">
        <f>IF($C3229="","",IFERROR(_xlfn.XLOOKUP($C3229,'1.PrepList'!$I$2:$I$1500,'1.PrepList'!$K$2:$K$1500,"")&amp;"",""))</f>
        <v/>
      </c>
      <c r="H3229" s="644" t="str">
        <f>IF($C3229="","",IFERROR(IF(_xlfn.XLOOKUP($C3229,tbl_StartedStatus[Bold ID],tbl_StartedStatus[Started])="Started","Yes",IF(_xlfn.XLOOKUP($C3229,tbl_StartedStatus[Bold ID],tbl_StartedStatus[Started])="No Show","No Show","")),""))</f>
        <v/>
      </c>
    </row>
    <row r="3230" spans="1:8" ht="15" customHeight="1" thickBot="1">
      <c r="A3230" s="38" t="str">
        <f>IF($C3230="","",IFERROR(_xlfn.XLOOKUP($C3230,'1.PrepList'!$I$2:$I$1500,'1.PrepList'!$G$2:$G$1500,"")&amp;"",""))</f>
        <v/>
      </c>
      <c r="B3230" s="638" t="str">
        <f>IF($C3230="","",IFERROR(_xlfn.XLOOKUP($C3230,'1.PrepList'!$I$2:$I$1500,'1.PrepList'!$H$2:$H$1500,"")&amp;"",""))</f>
        <v/>
      </c>
      <c r="D3230" s="638" t="str">
        <f>IF($C3230="","",IFERROR(_xlfn.XLOOKUP($C3230,'1.PrepList'!$I$2:$I$1500,'1.PrepList'!$J$2:$J$1500,"")&amp;"",""))</f>
        <v/>
      </c>
      <c r="E3230" s="638" t="str">
        <f>IF($C3230="","",IFERROR(_xlfn.XLOOKUP($C3230,'1.PrepList'!$I$2:$I$1500,'1.PrepList'!$N$2:$N$1500,"")&amp;"",""))</f>
        <v/>
      </c>
      <c r="F3230" s="638" t="str">
        <f>IF($C3230="","",IFERROR(_xlfn.XLOOKUP($C3230,'1.PrepList'!$I$2:$I$1500,'1.PrepList'!$K$2:$K$1500,"")&amp;"",""))</f>
        <v/>
      </c>
      <c r="H3230" s="644" t="str">
        <f>IF($C3230="","",IFERROR(IF(_xlfn.XLOOKUP($C3230,tbl_StartedStatus[Bold ID],tbl_StartedStatus[Started])="Started","Yes",IF(_xlfn.XLOOKUP($C3230,tbl_StartedStatus[Bold ID],tbl_StartedStatus[Started])="No Show","No Show","")),""))</f>
        <v/>
      </c>
    </row>
    <row r="3231" spans="1:8" ht="15" customHeight="1" thickBot="1">
      <c r="A3231" s="38" t="str">
        <f>IF($C3231="","",IFERROR(_xlfn.XLOOKUP($C3231,'1.PrepList'!$I$2:$I$1500,'1.PrepList'!$G$2:$G$1500,"")&amp;"",""))</f>
        <v/>
      </c>
      <c r="B3231" s="638" t="str">
        <f>IF($C3231="","",IFERROR(_xlfn.XLOOKUP($C3231,'1.PrepList'!$I$2:$I$1500,'1.PrepList'!$H$2:$H$1500,"")&amp;"",""))</f>
        <v/>
      </c>
      <c r="D3231" s="638" t="str">
        <f>IF($C3231="","",IFERROR(_xlfn.XLOOKUP($C3231,'1.PrepList'!$I$2:$I$1500,'1.PrepList'!$J$2:$J$1500,"")&amp;"",""))</f>
        <v/>
      </c>
      <c r="E3231" s="638" t="str">
        <f>IF($C3231="","",IFERROR(_xlfn.XLOOKUP($C3231,'1.PrepList'!$I$2:$I$1500,'1.PrepList'!$N$2:$N$1500,"")&amp;"",""))</f>
        <v/>
      </c>
      <c r="F3231" s="638" t="str">
        <f>IF($C3231="","",IFERROR(_xlfn.XLOOKUP($C3231,'1.PrepList'!$I$2:$I$1500,'1.PrepList'!$K$2:$K$1500,"")&amp;"",""))</f>
        <v/>
      </c>
      <c r="H3231" s="644" t="str">
        <f>IF($C3231="","",IFERROR(IF(_xlfn.XLOOKUP($C3231,tbl_StartedStatus[Bold ID],tbl_StartedStatus[Started])="Started","Yes",IF(_xlfn.XLOOKUP($C3231,tbl_StartedStatus[Bold ID],tbl_StartedStatus[Started])="No Show","No Show","")),""))</f>
        <v/>
      </c>
    </row>
    <row r="3232" spans="1:8" ht="15" customHeight="1" thickBot="1">
      <c r="A3232" s="38" t="str">
        <f>IF($C3232="","",IFERROR(_xlfn.XLOOKUP($C3232,'1.PrepList'!$I$2:$I$1500,'1.PrepList'!$G$2:$G$1500,"")&amp;"",""))</f>
        <v/>
      </c>
      <c r="B3232" s="638" t="str">
        <f>IF($C3232="","",IFERROR(_xlfn.XLOOKUP($C3232,'1.PrepList'!$I$2:$I$1500,'1.PrepList'!$H$2:$H$1500,"")&amp;"",""))</f>
        <v/>
      </c>
      <c r="D3232" s="638" t="str">
        <f>IF($C3232="","",IFERROR(_xlfn.XLOOKUP($C3232,'1.PrepList'!$I$2:$I$1500,'1.PrepList'!$J$2:$J$1500,"")&amp;"",""))</f>
        <v/>
      </c>
      <c r="E3232" s="638" t="str">
        <f>IF($C3232="","",IFERROR(_xlfn.XLOOKUP($C3232,'1.PrepList'!$I$2:$I$1500,'1.PrepList'!$N$2:$N$1500,"")&amp;"",""))</f>
        <v/>
      </c>
      <c r="F3232" s="638" t="str">
        <f>IF($C3232="","",IFERROR(_xlfn.XLOOKUP($C3232,'1.PrepList'!$I$2:$I$1500,'1.PrepList'!$K$2:$K$1500,"")&amp;"",""))</f>
        <v/>
      </c>
      <c r="H3232" s="644" t="str">
        <f>IF($C3232="","",IFERROR(IF(_xlfn.XLOOKUP($C3232,tbl_StartedStatus[Bold ID],tbl_StartedStatus[Started])="Started","Yes",IF(_xlfn.XLOOKUP($C3232,tbl_StartedStatus[Bold ID],tbl_StartedStatus[Started])="No Show","No Show","")),""))</f>
        <v/>
      </c>
    </row>
    <row r="3233" spans="1:8" ht="15" customHeight="1" thickBot="1">
      <c r="A3233" s="38" t="str">
        <f>IF($C3233="","",IFERROR(_xlfn.XLOOKUP($C3233,'1.PrepList'!$I$2:$I$1500,'1.PrepList'!$G$2:$G$1500,"")&amp;"",""))</f>
        <v/>
      </c>
      <c r="B3233" s="638" t="str">
        <f>IF($C3233="","",IFERROR(_xlfn.XLOOKUP($C3233,'1.PrepList'!$I$2:$I$1500,'1.PrepList'!$H$2:$H$1500,"")&amp;"",""))</f>
        <v/>
      </c>
      <c r="D3233" s="638" t="str">
        <f>IF($C3233="","",IFERROR(_xlfn.XLOOKUP($C3233,'1.PrepList'!$I$2:$I$1500,'1.PrepList'!$J$2:$J$1500,"")&amp;"",""))</f>
        <v/>
      </c>
      <c r="E3233" s="638" t="str">
        <f>IF($C3233="","",IFERROR(_xlfn.XLOOKUP($C3233,'1.PrepList'!$I$2:$I$1500,'1.PrepList'!$N$2:$N$1500,"")&amp;"",""))</f>
        <v/>
      </c>
      <c r="F3233" s="638" t="str">
        <f>IF($C3233="","",IFERROR(_xlfn.XLOOKUP($C3233,'1.PrepList'!$I$2:$I$1500,'1.PrepList'!$K$2:$K$1500,"")&amp;"",""))</f>
        <v/>
      </c>
      <c r="H3233" s="644" t="str">
        <f>IF($C3233="","",IFERROR(IF(_xlfn.XLOOKUP($C3233,tbl_StartedStatus[Bold ID],tbl_StartedStatus[Started])="Started","Yes",IF(_xlfn.XLOOKUP($C3233,tbl_StartedStatus[Bold ID],tbl_StartedStatus[Started])="No Show","No Show","")),""))</f>
        <v/>
      </c>
    </row>
    <row r="3234" spans="1:8" ht="15" customHeight="1" thickBot="1">
      <c r="A3234" s="38" t="str">
        <f>IF($C3234="","",IFERROR(_xlfn.XLOOKUP($C3234,'1.PrepList'!$I$2:$I$1500,'1.PrepList'!$G$2:$G$1500,"")&amp;"",""))</f>
        <v/>
      </c>
      <c r="B3234" s="638" t="str">
        <f>IF($C3234="","",IFERROR(_xlfn.XLOOKUP($C3234,'1.PrepList'!$I$2:$I$1500,'1.PrepList'!$H$2:$H$1500,"")&amp;"",""))</f>
        <v/>
      </c>
      <c r="D3234" s="638" t="str">
        <f>IF($C3234="","",IFERROR(_xlfn.XLOOKUP($C3234,'1.PrepList'!$I$2:$I$1500,'1.PrepList'!$J$2:$J$1500,"")&amp;"",""))</f>
        <v/>
      </c>
      <c r="E3234" s="638" t="str">
        <f>IF($C3234="","",IFERROR(_xlfn.XLOOKUP($C3234,'1.PrepList'!$I$2:$I$1500,'1.PrepList'!$N$2:$N$1500,"")&amp;"",""))</f>
        <v/>
      </c>
      <c r="F3234" s="638" t="str">
        <f>IF($C3234="","",IFERROR(_xlfn.XLOOKUP($C3234,'1.PrepList'!$I$2:$I$1500,'1.PrepList'!$K$2:$K$1500,"")&amp;"",""))</f>
        <v/>
      </c>
      <c r="H3234" s="644" t="str">
        <f>IF($C3234="","",IFERROR(IF(_xlfn.XLOOKUP($C3234,tbl_StartedStatus[Bold ID],tbl_StartedStatus[Started])="Started","Yes",IF(_xlfn.XLOOKUP($C3234,tbl_StartedStatus[Bold ID],tbl_StartedStatus[Started])="No Show","No Show","")),""))</f>
        <v/>
      </c>
    </row>
    <row r="3235" spans="1:8" ht="15" customHeight="1" thickBot="1">
      <c r="A3235" s="38" t="str">
        <f>IF($C3235="","",IFERROR(_xlfn.XLOOKUP($C3235,'1.PrepList'!$I$2:$I$1500,'1.PrepList'!$G$2:$G$1500,"")&amp;"",""))</f>
        <v/>
      </c>
      <c r="B3235" s="638" t="str">
        <f>IF($C3235="","",IFERROR(_xlfn.XLOOKUP($C3235,'1.PrepList'!$I$2:$I$1500,'1.PrepList'!$H$2:$H$1500,"")&amp;"",""))</f>
        <v/>
      </c>
      <c r="D3235" s="638" t="str">
        <f>IF($C3235="","",IFERROR(_xlfn.XLOOKUP($C3235,'1.PrepList'!$I$2:$I$1500,'1.PrepList'!$J$2:$J$1500,"")&amp;"",""))</f>
        <v/>
      </c>
      <c r="E3235" s="638" t="str">
        <f>IF($C3235="","",IFERROR(_xlfn.XLOOKUP($C3235,'1.PrepList'!$I$2:$I$1500,'1.PrepList'!$N$2:$N$1500,"")&amp;"",""))</f>
        <v/>
      </c>
      <c r="F3235" s="638" t="str">
        <f>IF($C3235="","",IFERROR(_xlfn.XLOOKUP($C3235,'1.PrepList'!$I$2:$I$1500,'1.PrepList'!$K$2:$K$1500,"")&amp;"",""))</f>
        <v/>
      </c>
      <c r="H3235" s="644" t="str">
        <f>IF($C3235="","",IFERROR(IF(_xlfn.XLOOKUP($C3235,tbl_StartedStatus[Bold ID],tbl_StartedStatus[Started])="Started","Yes",IF(_xlfn.XLOOKUP($C3235,tbl_StartedStatus[Bold ID],tbl_StartedStatus[Started])="No Show","No Show","")),""))</f>
        <v/>
      </c>
    </row>
    <row r="3236" spans="1:8" ht="15" customHeight="1" thickBot="1">
      <c r="A3236" s="38" t="str">
        <f>IF($C3236="","",IFERROR(_xlfn.XLOOKUP($C3236,'1.PrepList'!$I$2:$I$1500,'1.PrepList'!$G$2:$G$1500,"")&amp;"",""))</f>
        <v/>
      </c>
      <c r="B3236" s="638" t="str">
        <f>IF($C3236="","",IFERROR(_xlfn.XLOOKUP($C3236,'1.PrepList'!$I$2:$I$1500,'1.PrepList'!$H$2:$H$1500,"")&amp;"",""))</f>
        <v/>
      </c>
      <c r="D3236" s="638" t="str">
        <f>IF($C3236="","",IFERROR(_xlfn.XLOOKUP($C3236,'1.PrepList'!$I$2:$I$1500,'1.PrepList'!$J$2:$J$1500,"")&amp;"",""))</f>
        <v/>
      </c>
      <c r="E3236" s="638" t="str">
        <f>IF($C3236="","",IFERROR(_xlfn.XLOOKUP($C3236,'1.PrepList'!$I$2:$I$1500,'1.PrepList'!$N$2:$N$1500,"")&amp;"",""))</f>
        <v/>
      </c>
      <c r="F3236" s="638" t="str">
        <f>IF($C3236="","",IFERROR(_xlfn.XLOOKUP($C3236,'1.PrepList'!$I$2:$I$1500,'1.PrepList'!$K$2:$K$1500,"")&amp;"",""))</f>
        <v/>
      </c>
      <c r="H3236" s="644" t="str">
        <f>IF($C3236="","",IFERROR(IF(_xlfn.XLOOKUP($C3236,tbl_StartedStatus[Bold ID],tbl_StartedStatus[Started])="Started","Yes",IF(_xlfn.XLOOKUP($C3236,tbl_StartedStatus[Bold ID],tbl_StartedStatus[Started])="No Show","No Show","")),""))</f>
        <v/>
      </c>
    </row>
    <row r="3237" spans="1:8" ht="15" customHeight="1" thickBot="1">
      <c r="A3237" s="38" t="str">
        <f>IF($C3237="","",IFERROR(_xlfn.XLOOKUP($C3237,'1.PrepList'!$I$2:$I$1500,'1.PrepList'!$G$2:$G$1500,"")&amp;"",""))</f>
        <v/>
      </c>
      <c r="B3237" s="638" t="str">
        <f>IF($C3237="","",IFERROR(_xlfn.XLOOKUP($C3237,'1.PrepList'!$I$2:$I$1500,'1.PrepList'!$H$2:$H$1500,"")&amp;"",""))</f>
        <v/>
      </c>
      <c r="D3237" s="638" t="str">
        <f>IF($C3237="","",IFERROR(_xlfn.XLOOKUP($C3237,'1.PrepList'!$I$2:$I$1500,'1.PrepList'!$J$2:$J$1500,"")&amp;"",""))</f>
        <v/>
      </c>
      <c r="E3237" s="638" t="str">
        <f>IF($C3237="","",IFERROR(_xlfn.XLOOKUP($C3237,'1.PrepList'!$I$2:$I$1500,'1.PrepList'!$N$2:$N$1500,"")&amp;"",""))</f>
        <v/>
      </c>
      <c r="F3237" s="638" t="str">
        <f>IF($C3237="","",IFERROR(_xlfn.XLOOKUP($C3237,'1.PrepList'!$I$2:$I$1500,'1.PrepList'!$K$2:$K$1500,"")&amp;"",""))</f>
        <v/>
      </c>
      <c r="H3237" s="644" t="str">
        <f>IF($C3237="","",IFERROR(IF(_xlfn.XLOOKUP($C3237,tbl_StartedStatus[Bold ID],tbl_StartedStatus[Started])="Started","Yes",IF(_xlfn.XLOOKUP($C3237,tbl_StartedStatus[Bold ID],tbl_StartedStatus[Started])="No Show","No Show","")),""))</f>
        <v/>
      </c>
    </row>
    <row r="3238" spans="1:8" ht="15" customHeight="1" thickBot="1">
      <c r="A3238" s="38" t="str">
        <f>IF($C3238="","",IFERROR(_xlfn.XLOOKUP($C3238,'1.PrepList'!$I$2:$I$1500,'1.PrepList'!$G$2:$G$1500,"")&amp;"",""))</f>
        <v/>
      </c>
      <c r="B3238" s="638" t="str">
        <f>IF($C3238="","",IFERROR(_xlfn.XLOOKUP($C3238,'1.PrepList'!$I$2:$I$1500,'1.PrepList'!$H$2:$H$1500,"")&amp;"",""))</f>
        <v/>
      </c>
      <c r="D3238" s="638" t="str">
        <f>IF($C3238="","",IFERROR(_xlfn.XLOOKUP($C3238,'1.PrepList'!$I$2:$I$1500,'1.PrepList'!$J$2:$J$1500,"")&amp;"",""))</f>
        <v/>
      </c>
      <c r="E3238" s="638" t="str">
        <f>IF($C3238="","",IFERROR(_xlfn.XLOOKUP($C3238,'1.PrepList'!$I$2:$I$1500,'1.PrepList'!$N$2:$N$1500,"")&amp;"",""))</f>
        <v/>
      </c>
      <c r="F3238" s="638" t="str">
        <f>IF($C3238="","",IFERROR(_xlfn.XLOOKUP($C3238,'1.PrepList'!$I$2:$I$1500,'1.PrepList'!$K$2:$K$1500,"")&amp;"",""))</f>
        <v/>
      </c>
      <c r="H3238" s="644" t="str">
        <f>IF($C3238="","",IFERROR(IF(_xlfn.XLOOKUP($C3238,tbl_StartedStatus[Bold ID],tbl_StartedStatus[Started])="Started","Yes",IF(_xlfn.XLOOKUP($C3238,tbl_StartedStatus[Bold ID],tbl_StartedStatus[Started])="No Show","No Show","")),""))</f>
        <v/>
      </c>
    </row>
    <row r="3239" spans="1:8" ht="15" customHeight="1" thickBot="1">
      <c r="A3239" s="38" t="str">
        <f>IF($C3239="","",IFERROR(_xlfn.XLOOKUP($C3239,'1.PrepList'!$I$2:$I$1500,'1.PrepList'!$G$2:$G$1500,"")&amp;"",""))</f>
        <v/>
      </c>
      <c r="B3239" s="638" t="str">
        <f>IF($C3239="","",IFERROR(_xlfn.XLOOKUP($C3239,'1.PrepList'!$I$2:$I$1500,'1.PrepList'!$H$2:$H$1500,"")&amp;"",""))</f>
        <v/>
      </c>
      <c r="D3239" s="638" t="str">
        <f>IF($C3239="","",IFERROR(_xlfn.XLOOKUP($C3239,'1.PrepList'!$I$2:$I$1500,'1.PrepList'!$J$2:$J$1500,"")&amp;"",""))</f>
        <v/>
      </c>
      <c r="E3239" s="638" t="str">
        <f>IF($C3239="","",IFERROR(_xlfn.XLOOKUP($C3239,'1.PrepList'!$I$2:$I$1500,'1.PrepList'!$N$2:$N$1500,"")&amp;"",""))</f>
        <v/>
      </c>
      <c r="F3239" s="638" t="str">
        <f>IF($C3239="","",IFERROR(_xlfn.XLOOKUP($C3239,'1.PrepList'!$I$2:$I$1500,'1.PrepList'!$K$2:$K$1500,"")&amp;"",""))</f>
        <v/>
      </c>
      <c r="H3239" s="644" t="str">
        <f>IF($C3239="","",IFERROR(IF(_xlfn.XLOOKUP($C3239,tbl_StartedStatus[Bold ID],tbl_StartedStatus[Started])="Started","Yes",IF(_xlfn.XLOOKUP($C3239,tbl_StartedStatus[Bold ID],tbl_StartedStatus[Started])="No Show","No Show","")),""))</f>
        <v/>
      </c>
    </row>
    <row r="3240" spans="1:8" ht="15" customHeight="1" thickBot="1">
      <c r="A3240" s="38" t="str">
        <f>IF($C3240="","",IFERROR(_xlfn.XLOOKUP($C3240,'1.PrepList'!$I$2:$I$1500,'1.PrepList'!$G$2:$G$1500,"")&amp;"",""))</f>
        <v/>
      </c>
      <c r="B3240" s="638" t="str">
        <f>IF($C3240="","",IFERROR(_xlfn.XLOOKUP($C3240,'1.PrepList'!$I$2:$I$1500,'1.PrepList'!$H$2:$H$1500,"")&amp;"",""))</f>
        <v/>
      </c>
      <c r="D3240" s="638" t="str">
        <f>IF($C3240="","",IFERROR(_xlfn.XLOOKUP($C3240,'1.PrepList'!$I$2:$I$1500,'1.PrepList'!$J$2:$J$1500,"")&amp;"",""))</f>
        <v/>
      </c>
      <c r="E3240" s="638" t="str">
        <f>IF($C3240="","",IFERROR(_xlfn.XLOOKUP($C3240,'1.PrepList'!$I$2:$I$1500,'1.PrepList'!$N$2:$N$1500,"")&amp;"",""))</f>
        <v/>
      </c>
      <c r="F3240" s="638" t="str">
        <f>IF($C3240="","",IFERROR(_xlfn.XLOOKUP($C3240,'1.PrepList'!$I$2:$I$1500,'1.PrepList'!$K$2:$K$1500,"")&amp;"",""))</f>
        <v/>
      </c>
      <c r="H3240" s="644" t="str">
        <f>IF($C3240="","",IFERROR(IF(_xlfn.XLOOKUP($C3240,tbl_StartedStatus[Bold ID],tbl_StartedStatus[Started])="Started","Yes",IF(_xlfn.XLOOKUP($C3240,tbl_StartedStatus[Bold ID],tbl_StartedStatus[Started])="No Show","No Show","")),""))</f>
        <v/>
      </c>
    </row>
    <row r="3241" spans="1:8" ht="15" customHeight="1" thickBot="1">
      <c r="A3241" s="38" t="str">
        <f>IF($C3241="","",IFERROR(_xlfn.XLOOKUP($C3241,'1.PrepList'!$I$2:$I$1500,'1.PrepList'!$G$2:$G$1500,"")&amp;"",""))</f>
        <v/>
      </c>
      <c r="B3241" s="638" t="str">
        <f>IF($C3241="","",IFERROR(_xlfn.XLOOKUP($C3241,'1.PrepList'!$I$2:$I$1500,'1.PrepList'!$H$2:$H$1500,"")&amp;"",""))</f>
        <v/>
      </c>
      <c r="D3241" s="638" t="str">
        <f>IF($C3241="","",IFERROR(_xlfn.XLOOKUP($C3241,'1.PrepList'!$I$2:$I$1500,'1.PrepList'!$J$2:$J$1500,"")&amp;"",""))</f>
        <v/>
      </c>
      <c r="E3241" s="638" t="str">
        <f>IF($C3241="","",IFERROR(_xlfn.XLOOKUP($C3241,'1.PrepList'!$I$2:$I$1500,'1.PrepList'!$N$2:$N$1500,"")&amp;"",""))</f>
        <v/>
      </c>
      <c r="F3241" s="638" t="str">
        <f>IF($C3241="","",IFERROR(_xlfn.XLOOKUP($C3241,'1.PrepList'!$I$2:$I$1500,'1.PrepList'!$K$2:$K$1500,"")&amp;"",""))</f>
        <v/>
      </c>
      <c r="H3241" s="644" t="str">
        <f>IF($C3241="","",IFERROR(IF(_xlfn.XLOOKUP($C3241,tbl_StartedStatus[Bold ID],tbl_StartedStatus[Started])="Started","Yes",IF(_xlfn.XLOOKUP($C3241,tbl_StartedStatus[Bold ID],tbl_StartedStatus[Started])="No Show","No Show","")),""))</f>
        <v/>
      </c>
    </row>
    <row r="3242" spans="1:8" ht="15" customHeight="1" thickBot="1">
      <c r="A3242" s="38" t="str">
        <f>IF($C3242="","",IFERROR(_xlfn.XLOOKUP($C3242,'1.PrepList'!$I$2:$I$1500,'1.PrepList'!$G$2:$G$1500,"")&amp;"",""))</f>
        <v/>
      </c>
      <c r="B3242" s="638" t="str">
        <f>IF($C3242="","",IFERROR(_xlfn.XLOOKUP($C3242,'1.PrepList'!$I$2:$I$1500,'1.PrepList'!$H$2:$H$1500,"")&amp;"",""))</f>
        <v/>
      </c>
      <c r="D3242" s="638" t="str">
        <f>IF($C3242="","",IFERROR(_xlfn.XLOOKUP($C3242,'1.PrepList'!$I$2:$I$1500,'1.PrepList'!$J$2:$J$1500,"")&amp;"",""))</f>
        <v/>
      </c>
      <c r="E3242" s="638" t="str">
        <f>IF($C3242="","",IFERROR(_xlfn.XLOOKUP($C3242,'1.PrepList'!$I$2:$I$1500,'1.PrepList'!$N$2:$N$1500,"")&amp;"",""))</f>
        <v/>
      </c>
      <c r="F3242" s="638" t="str">
        <f>IF($C3242="","",IFERROR(_xlfn.XLOOKUP($C3242,'1.PrepList'!$I$2:$I$1500,'1.PrepList'!$K$2:$K$1500,"")&amp;"",""))</f>
        <v/>
      </c>
      <c r="H3242" s="644" t="str">
        <f>IF($C3242="","",IFERROR(IF(_xlfn.XLOOKUP($C3242,tbl_StartedStatus[Bold ID],tbl_StartedStatus[Started])="Started","Yes",IF(_xlfn.XLOOKUP($C3242,tbl_StartedStatus[Bold ID],tbl_StartedStatus[Started])="No Show","No Show","")),""))</f>
        <v/>
      </c>
    </row>
    <row r="3243" spans="1:8" ht="15" customHeight="1" thickBot="1">
      <c r="A3243" s="38" t="str">
        <f>IF($C3243="","",IFERROR(_xlfn.XLOOKUP($C3243,'1.PrepList'!$I$2:$I$1500,'1.PrepList'!$G$2:$G$1500,"")&amp;"",""))</f>
        <v/>
      </c>
      <c r="B3243" s="638" t="str">
        <f>IF($C3243="","",IFERROR(_xlfn.XLOOKUP($C3243,'1.PrepList'!$I$2:$I$1500,'1.PrepList'!$H$2:$H$1500,"")&amp;"",""))</f>
        <v/>
      </c>
      <c r="D3243" s="638" t="str">
        <f>IF($C3243="","",IFERROR(_xlfn.XLOOKUP($C3243,'1.PrepList'!$I$2:$I$1500,'1.PrepList'!$J$2:$J$1500,"")&amp;"",""))</f>
        <v/>
      </c>
      <c r="E3243" s="638" t="str">
        <f>IF($C3243="","",IFERROR(_xlfn.XLOOKUP($C3243,'1.PrepList'!$I$2:$I$1500,'1.PrepList'!$N$2:$N$1500,"")&amp;"",""))</f>
        <v/>
      </c>
      <c r="F3243" s="638" t="str">
        <f>IF($C3243="","",IFERROR(_xlfn.XLOOKUP($C3243,'1.PrepList'!$I$2:$I$1500,'1.PrepList'!$K$2:$K$1500,"")&amp;"",""))</f>
        <v/>
      </c>
      <c r="H3243" s="644" t="str">
        <f>IF($C3243="","",IFERROR(IF(_xlfn.XLOOKUP($C3243,tbl_StartedStatus[Bold ID],tbl_StartedStatus[Started])="Started","Yes",IF(_xlfn.XLOOKUP($C3243,tbl_StartedStatus[Bold ID],tbl_StartedStatus[Started])="No Show","No Show","")),""))</f>
        <v/>
      </c>
    </row>
    <row r="3244" spans="1:8" ht="15" customHeight="1" thickBot="1">
      <c r="A3244" s="38" t="str">
        <f>IF($C3244="","",IFERROR(_xlfn.XLOOKUP($C3244,'1.PrepList'!$I$2:$I$1500,'1.PrepList'!$G$2:$G$1500,"")&amp;"",""))</f>
        <v/>
      </c>
      <c r="B3244" s="638" t="str">
        <f>IF($C3244="","",IFERROR(_xlfn.XLOOKUP($C3244,'1.PrepList'!$I$2:$I$1500,'1.PrepList'!$H$2:$H$1500,"")&amp;"",""))</f>
        <v/>
      </c>
      <c r="D3244" s="638" t="str">
        <f>IF($C3244="","",IFERROR(_xlfn.XLOOKUP($C3244,'1.PrepList'!$I$2:$I$1500,'1.PrepList'!$J$2:$J$1500,"")&amp;"",""))</f>
        <v/>
      </c>
      <c r="E3244" s="638" t="str">
        <f>IF($C3244="","",IFERROR(_xlfn.XLOOKUP($C3244,'1.PrepList'!$I$2:$I$1500,'1.PrepList'!$N$2:$N$1500,"")&amp;"",""))</f>
        <v/>
      </c>
      <c r="F3244" s="638" t="str">
        <f>IF($C3244="","",IFERROR(_xlfn.XLOOKUP($C3244,'1.PrepList'!$I$2:$I$1500,'1.PrepList'!$K$2:$K$1500,"")&amp;"",""))</f>
        <v/>
      </c>
      <c r="H3244" s="644" t="str">
        <f>IF($C3244="","",IFERROR(IF(_xlfn.XLOOKUP($C3244,tbl_StartedStatus[Bold ID],tbl_StartedStatus[Started])="Started","Yes",IF(_xlfn.XLOOKUP($C3244,tbl_StartedStatus[Bold ID],tbl_StartedStatus[Started])="No Show","No Show","")),""))</f>
        <v/>
      </c>
    </row>
    <row r="3245" spans="1:8" ht="15" customHeight="1" thickBot="1">
      <c r="A3245" s="38" t="str">
        <f>IF($C3245="","",IFERROR(_xlfn.XLOOKUP($C3245,'1.PrepList'!$I$2:$I$1500,'1.PrepList'!$G$2:$G$1500,"")&amp;"",""))</f>
        <v/>
      </c>
      <c r="B3245" s="638" t="str">
        <f>IF($C3245="","",IFERROR(_xlfn.XLOOKUP($C3245,'1.PrepList'!$I$2:$I$1500,'1.PrepList'!$H$2:$H$1500,"")&amp;"",""))</f>
        <v/>
      </c>
      <c r="D3245" s="638" t="str">
        <f>IF($C3245="","",IFERROR(_xlfn.XLOOKUP($C3245,'1.PrepList'!$I$2:$I$1500,'1.PrepList'!$J$2:$J$1500,"")&amp;"",""))</f>
        <v/>
      </c>
      <c r="E3245" s="638" t="str">
        <f>IF($C3245="","",IFERROR(_xlfn.XLOOKUP($C3245,'1.PrepList'!$I$2:$I$1500,'1.PrepList'!$N$2:$N$1500,"")&amp;"",""))</f>
        <v/>
      </c>
      <c r="F3245" s="638" t="str">
        <f>IF($C3245="","",IFERROR(_xlfn.XLOOKUP($C3245,'1.PrepList'!$I$2:$I$1500,'1.PrepList'!$K$2:$K$1500,"")&amp;"",""))</f>
        <v/>
      </c>
      <c r="H3245" s="644" t="str">
        <f>IF($C3245="","",IFERROR(IF(_xlfn.XLOOKUP($C3245,tbl_StartedStatus[Bold ID],tbl_StartedStatus[Started])="Started","Yes",IF(_xlfn.XLOOKUP($C3245,tbl_StartedStatus[Bold ID],tbl_StartedStatus[Started])="No Show","No Show","")),""))</f>
        <v/>
      </c>
    </row>
    <row r="3246" spans="1:8" ht="15" customHeight="1" thickBot="1">
      <c r="A3246" s="38" t="str">
        <f>IF($C3246="","",IFERROR(_xlfn.XLOOKUP($C3246,'1.PrepList'!$I$2:$I$1500,'1.PrepList'!$G$2:$G$1500,"")&amp;"",""))</f>
        <v/>
      </c>
      <c r="B3246" s="638" t="str">
        <f>IF($C3246="","",IFERROR(_xlfn.XLOOKUP($C3246,'1.PrepList'!$I$2:$I$1500,'1.PrepList'!$H$2:$H$1500,"")&amp;"",""))</f>
        <v/>
      </c>
      <c r="D3246" s="638" t="str">
        <f>IF($C3246="","",IFERROR(_xlfn.XLOOKUP($C3246,'1.PrepList'!$I$2:$I$1500,'1.PrepList'!$J$2:$J$1500,"")&amp;"",""))</f>
        <v/>
      </c>
      <c r="E3246" s="638" t="str">
        <f>IF($C3246="","",IFERROR(_xlfn.XLOOKUP($C3246,'1.PrepList'!$I$2:$I$1500,'1.PrepList'!$N$2:$N$1500,"")&amp;"",""))</f>
        <v/>
      </c>
      <c r="F3246" s="638" t="str">
        <f>IF($C3246="","",IFERROR(_xlfn.XLOOKUP($C3246,'1.PrepList'!$I$2:$I$1500,'1.PrepList'!$K$2:$K$1500,"")&amp;"",""))</f>
        <v/>
      </c>
      <c r="H3246" s="644" t="str">
        <f>IF($C3246="","",IFERROR(IF(_xlfn.XLOOKUP($C3246,tbl_StartedStatus[Bold ID],tbl_StartedStatus[Started])="Started","Yes",IF(_xlfn.XLOOKUP($C3246,tbl_StartedStatus[Bold ID],tbl_StartedStatus[Started])="No Show","No Show","")),""))</f>
        <v/>
      </c>
    </row>
    <row r="3247" spans="1:8" ht="15" customHeight="1" thickBot="1">
      <c r="A3247" s="38" t="str">
        <f>IF($C3247="","",IFERROR(_xlfn.XLOOKUP($C3247,'1.PrepList'!$I$2:$I$1500,'1.PrepList'!$G$2:$G$1500,"")&amp;"",""))</f>
        <v/>
      </c>
      <c r="B3247" s="638" t="str">
        <f>IF($C3247="","",IFERROR(_xlfn.XLOOKUP($C3247,'1.PrepList'!$I$2:$I$1500,'1.PrepList'!$H$2:$H$1500,"")&amp;"",""))</f>
        <v/>
      </c>
      <c r="D3247" s="638" t="str">
        <f>IF($C3247="","",IFERROR(_xlfn.XLOOKUP($C3247,'1.PrepList'!$I$2:$I$1500,'1.PrepList'!$J$2:$J$1500,"")&amp;"",""))</f>
        <v/>
      </c>
      <c r="E3247" s="638" t="str">
        <f>IF($C3247="","",IFERROR(_xlfn.XLOOKUP($C3247,'1.PrepList'!$I$2:$I$1500,'1.PrepList'!$N$2:$N$1500,"")&amp;"",""))</f>
        <v/>
      </c>
      <c r="F3247" s="638" t="str">
        <f>IF($C3247="","",IFERROR(_xlfn.XLOOKUP($C3247,'1.PrepList'!$I$2:$I$1500,'1.PrepList'!$K$2:$K$1500,"")&amp;"",""))</f>
        <v/>
      </c>
      <c r="H3247" s="644" t="str">
        <f>IF($C3247="","",IFERROR(IF(_xlfn.XLOOKUP($C3247,tbl_StartedStatus[Bold ID],tbl_StartedStatus[Started])="Started","Yes",IF(_xlfn.XLOOKUP($C3247,tbl_StartedStatus[Bold ID],tbl_StartedStatus[Started])="No Show","No Show","")),""))</f>
        <v/>
      </c>
    </row>
    <row r="3248" spans="1:8" ht="15" customHeight="1" thickBot="1">
      <c r="A3248" s="38" t="str">
        <f>IF($C3248="","",IFERROR(_xlfn.XLOOKUP($C3248,'1.PrepList'!$I$2:$I$1500,'1.PrepList'!$G$2:$G$1500,"")&amp;"",""))</f>
        <v/>
      </c>
      <c r="B3248" s="638" t="str">
        <f>IF($C3248="","",IFERROR(_xlfn.XLOOKUP($C3248,'1.PrepList'!$I$2:$I$1500,'1.PrepList'!$H$2:$H$1500,"")&amp;"",""))</f>
        <v/>
      </c>
      <c r="D3248" s="638" t="str">
        <f>IF($C3248="","",IFERROR(_xlfn.XLOOKUP($C3248,'1.PrepList'!$I$2:$I$1500,'1.PrepList'!$J$2:$J$1500,"")&amp;"",""))</f>
        <v/>
      </c>
      <c r="E3248" s="638" t="str">
        <f>IF($C3248="","",IFERROR(_xlfn.XLOOKUP($C3248,'1.PrepList'!$I$2:$I$1500,'1.PrepList'!$N$2:$N$1500,"")&amp;"",""))</f>
        <v/>
      </c>
      <c r="F3248" s="638" t="str">
        <f>IF($C3248="","",IFERROR(_xlfn.XLOOKUP($C3248,'1.PrepList'!$I$2:$I$1500,'1.PrepList'!$K$2:$K$1500,"")&amp;"",""))</f>
        <v/>
      </c>
      <c r="H3248" s="644" t="str">
        <f>IF($C3248="","",IFERROR(IF(_xlfn.XLOOKUP($C3248,tbl_StartedStatus[Bold ID],tbl_StartedStatus[Started])="Started","Yes",IF(_xlfn.XLOOKUP($C3248,tbl_StartedStatus[Bold ID],tbl_StartedStatus[Started])="No Show","No Show","")),""))</f>
        <v/>
      </c>
    </row>
    <row r="3249" spans="1:8" ht="15" customHeight="1" thickBot="1">
      <c r="A3249" s="38" t="str">
        <f>IF($C3249="","",IFERROR(_xlfn.XLOOKUP($C3249,'1.PrepList'!$I$2:$I$1500,'1.PrepList'!$G$2:$G$1500,"")&amp;"",""))</f>
        <v/>
      </c>
      <c r="B3249" s="638" t="str">
        <f>IF($C3249="","",IFERROR(_xlfn.XLOOKUP($C3249,'1.PrepList'!$I$2:$I$1500,'1.PrepList'!$H$2:$H$1500,"")&amp;"",""))</f>
        <v/>
      </c>
      <c r="D3249" s="638" t="str">
        <f>IF($C3249="","",IFERROR(_xlfn.XLOOKUP($C3249,'1.PrepList'!$I$2:$I$1500,'1.PrepList'!$J$2:$J$1500,"")&amp;"",""))</f>
        <v/>
      </c>
      <c r="E3249" s="638" t="str">
        <f>IF($C3249="","",IFERROR(_xlfn.XLOOKUP($C3249,'1.PrepList'!$I$2:$I$1500,'1.PrepList'!$N$2:$N$1500,"")&amp;"",""))</f>
        <v/>
      </c>
      <c r="F3249" s="638" t="str">
        <f>IF($C3249="","",IFERROR(_xlfn.XLOOKUP($C3249,'1.PrepList'!$I$2:$I$1500,'1.PrepList'!$K$2:$K$1500,"")&amp;"",""))</f>
        <v/>
      </c>
      <c r="H3249" s="644" t="str">
        <f>IF($C3249="","",IFERROR(IF(_xlfn.XLOOKUP($C3249,tbl_StartedStatus[Bold ID],tbl_StartedStatus[Started])="Started","Yes",IF(_xlfn.XLOOKUP($C3249,tbl_StartedStatus[Bold ID],tbl_StartedStatus[Started])="No Show","No Show","")),""))</f>
        <v/>
      </c>
    </row>
    <row r="3250" spans="1:8" ht="15" customHeight="1" thickBot="1">
      <c r="A3250" s="38" t="str">
        <f>IF($C3250="","",IFERROR(_xlfn.XLOOKUP($C3250,'1.PrepList'!$I$2:$I$1500,'1.PrepList'!$G$2:$G$1500,"")&amp;"",""))</f>
        <v/>
      </c>
      <c r="B3250" s="638" t="str">
        <f>IF($C3250="","",IFERROR(_xlfn.XLOOKUP($C3250,'1.PrepList'!$I$2:$I$1500,'1.PrepList'!$H$2:$H$1500,"")&amp;"",""))</f>
        <v/>
      </c>
      <c r="D3250" s="638" t="str">
        <f>IF($C3250="","",IFERROR(_xlfn.XLOOKUP($C3250,'1.PrepList'!$I$2:$I$1500,'1.PrepList'!$J$2:$J$1500,"")&amp;"",""))</f>
        <v/>
      </c>
      <c r="E3250" s="638" t="str">
        <f>IF($C3250="","",IFERROR(_xlfn.XLOOKUP($C3250,'1.PrepList'!$I$2:$I$1500,'1.PrepList'!$N$2:$N$1500,"")&amp;"",""))</f>
        <v/>
      </c>
      <c r="F3250" s="638" t="str">
        <f>IF($C3250="","",IFERROR(_xlfn.XLOOKUP($C3250,'1.PrepList'!$I$2:$I$1500,'1.PrepList'!$K$2:$K$1500,"")&amp;"",""))</f>
        <v/>
      </c>
      <c r="H3250" s="644" t="str">
        <f>IF($C3250="","",IFERROR(IF(_xlfn.XLOOKUP($C3250,tbl_StartedStatus[Bold ID],tbl_StartedStatus[Started])="Started","Yes",IF(_xlfn.XLOOKUP($C3250,tbl_StartedStatus[Bold ID],tbl_StartedStatus[Started])="No Show","No Show","")),""))</f>
        <v/>
      </c>
    </row>
    <row r="3251" spans="1:8" ht="15" customHeight="1" thickBot="1">
      <c r="A3251" s="38" t="str">
        <f>IF($C3251="","",IFERROR(_xlfn.XLOOKUP($C3251,'1.PrepList'!$I$2:$I$1500,'1.PrepList'!$G$2:$G$1500,"")&amp;"",""))</f>
        <v/>
      </c>
      <c r="B3251" s="638" t="str">
        <f>IF($C3251="","",IFERROR(_xlfn.XLOOKUP($C3251,'1.PrepList'!$I$2:$I$1500,'1.PrepList'!$H$2:$H$1500,"")&amp;"",""))</f>
        <v/>
      </c>
      <c r="D3251" s="638" t="str">
        <f>IF($C3251="","",IFERROR(_xlfn.XLOOKUP($C3251,'1.PrepList'!$I$2:$I$1500,'1.PrepList'!$J$2:$J$1500,"")&amp;"",""))</f>
        <v/>
      </c>
      <c r="E3251" s="638" t="str">
        <f>IF($C3251="","",IFERROR(_xlfn.XLOOKUP($C3251,'1.PrepList'!$I$2:$I$1500,'1.PrepList'!$N$2:$N$1500,"")&amp;"",""))</f>
        <v/>
      </c>
      <c r="F3251" s="638" t="str">
        <f>IF($C3251="","",IFERROR(_xlfn.XLOOKUP($C3251,'1.PrepList'!$I$2:$I$1500,'1.PrepList'!$K$2:$K$1500,"")&amp;"",""))</f>
        <v/>
      </c>
      <c r="H3251" s="644" t="str">
        <f>IF($C3251="","",IFERROR(IF(_xlfn.XLOOKUP($C3251,tbl_StartedStatus[Bold ID],tbl_StartedStatus[Started])="Started","Yes",IF(_xlfn.XLOOKUP($C3251,tbl_StartedStatus[Bold ID],tbl_StartedStatus[Started])="No Show","No Show","")),""))</f>
        <v/>
      </c>
    </row>
    <row r="3252" spans="1:8" ht="15" customHeight="1" thickBot="1">
      <c r="A3252" s="38" t="str">
        <f>IF($C3252="","",IFERROR(_xlfn.XLOOKUP($C3252,'1.PrepList'!$I$2:$I$1500,'1.PrepList'!$G$2:$G$1500,"")&amp;"",""))</f>
        <v/>
      </c>
      <c r="B3252" s="638" t="str">
        <f>IF($C3252="","",IFERROR(_xlfn.XLOOKUP($C3252,'1.PrepList'!$I$2:$I$1500,'1.PrepList'!$H$2:$H$1500,"")&amp;"",""))</f>
        <v/>
      </c>
      <c r="D3252" s="638" t="str">
        <f>IF($C3252="","",IFERROR(_xlfn.XLOOKUP($C3252,'1.PrepList'!$I$2:$I$1500,'1.PrepList'!$J$2:$J$1500,"")&amp;"",""))</f>
        <v/>
      </c>
      <c r="E3252" s="638" t="str">
        <f>IF($C3252="","",IFERROR(_xlfn.XLOOKUP($C3252,'1.PrepList'!$I$2:$I$1500,'1.PrepList'!$N$2:$N$1500,"")&amp;"",""))</f>
        <v/>
      </c>
      <c r="F3252" s="638" t="str">
        <f>IF($C3252="","",IFERROR(_xlfn.XLOOKUP($C3252,'1.PrepList'!$I$2:$I$1500,'1.PrepList'!$K$2:$K$1500,"")&amp;"",""))</f>
        <v/>
      </c>
      <c r="H3252" s="644" t="str">
        <f>IF($C3252="","",IFERROR(IF(_xlfn.XLOOKUP($C3252,tbl_StartedStatus[Bold ID],tbl_StartedStatus[Started])="Started","Yes",IF(_xlfn.XLOOKUP($C3252,tbl_StartedStatus[Bold ID],tbl_StartedStatus[Started])="No Show","No Show","")),""))</f>
        <v/>
      </c>
    </row>
    <row r="3253" spans="1:8" ht="15" customHeight="1" thickBot="1">
      <c r="A3253" s="38" t="str">
        <f>IF($C3253="","",IFERROR(_xlfn.XLOOKUP($C3253,'1.PrepList'!$I$2:$I$1500,'1.PrepList'!$G$2:$G$1500,"")&amp;"",""))</f>
        <v/>
      </c>
      <c r="B3253" s="638" t="str">
        <f>IF($C3253="","",IFERROR(_xlfn.XLOOKUP($C3253,'1.PrepList'!$I$2:$I$1500,'1.PrepList'!$H$2:$H$1500,"")&amp;"",""))</f>
        <v/>
      </c>
      <c r="D3253" s="638" t="str">
        <f>IF($C3253="","",IFERROR(_xlfn.XLOOKUP($C3253,'1.PrepList'!$I$2:$I$1500,'1.PrepList'!$J$2:$J$1500,"")&amp;"",""))</f>
        <v/>
      </c>
      <c r="E3253" s="638" t="str">
        <f>IF($C3253="","",IFERROR(_xlfn.XLOOKUP($C3253,'1.PrepList'!$I$2:$I$1500,'1.PrepList'!$N$2:$N$1500,"")&amp;"",""))</f>
        <v/>
      </c>
      <c r="F3253" s="638" t="str">
        <f>IF($C3253="","",IFERROR(_xlfn.XLOOKUP($C3253,'1.PrepList'!$I$2:$I$1500,'1.PrepList'!$K$2:$K$1500,"")&amp;"",""))</f>
        <v/>
      </c>
      <c r="H3253" s="644" t="str">
        <f>IF($C3253="","",IFERROR(IF(_xlfn.XLOOKUP($C3253,tbl_StartedStatus[Bold ID],tbl_StartedStatus[Started])="Started","Yes",IF(_xlfn.XLOOKUP($C3253,tbl_StartedStatus[Bold ID],tbl_StartedStatus[Started])="No Show","No Show","")),""))</f>
        <v/>
      </c>
    </row>
    <row r="3254" spans="1:8" ht="15" customHeight="1" thickBot="1">
      <c r="A3254" s="38" t="str">
        <f>IF($C3254="","",IFERROR(_xlfn.XLOOKUP($C3254,'1.PrepList'!$I$2:$I$1500,'1.PrepList'!$G$2:$G$1500,"")&amp;"",""))</f>
        <v/>
      </c>
      <c r="B3254" s="638" t="str">
        <f>IF($C3254="","",IFERROR(_xlfn.XLOOKUP($C3254,'1.PrepList'!$I$2:$I$1500,'1.PrepList'!$H$2:$H$1500,"")&amp;"",""))</f>
        <v/>
      </c>
      <c r="D3254" s="638" t="str">
        <f>IF($C3254="","",IFERROR(_xlfn.XLOOKUP($C3254,'1.PrepList'!$I$2:$I$1500,'1.PrepList'!$J$2:$J$1500,"")&amp;"",""))</f>
        <v/>
      </c>
      <c r="E3254" s="638" t="str">
        <f>IF($C3254="","",IFERROR(_xlfn.XLOOKUP($C3254,'1.PrepList'!$I$2:$I$1500,'1.PrepList'!$N$2:$N$1500,"")&amp;"",""))</f>
        <v/>
      </c>
      <c r="F3254" s="638" t="str">
        <f>IF($C3254="","",IFERROR(_xlfn.XLOOKUP($C3254,'1.PrepList'!$I$2:$I$1500,'1.PrepList'!$K$2:$K$1500,"")&amp;"",""))</f>
        <v/>
      </c>
      <c r="H3254" s="644" t="str">
        <f>IF($C3254="","",IFERROR(IF(_xlfn.XLOOKUP($C3254,tbl_StartedStatus[Bold ID],tbl_StartedStatus[Started])="Started","Yes",IF(_xlfn.XLOOKUP($C3254,tbl_StartedStatus[Bold ID],tbl_StartedStatus[Started])="No Show","No Show","")),""))</f>
        <v/>
      </c>
    </row>
    <row r="3255" spans="1:8" ht="15" customHeight="1" thickBot="1">
      <c r="A3255" s="38" t="str">
        <f>IF($C3255="","",IFERROR(_xlfn.XLOOKUP($C3255,'1.PrepList'!$I$2:$I$1500,'1.PrepList'!$G$2:$G$1500,"")&amp;"",""))</f>
        <v/>
      </c>
      <c r="B3255" s="638" t="str">
        <f>IF($C3255="","",IFERROR(_xlfn.XLOOKUP($C3255,'1.PrepList'!$I$2:$I$1500,'1.PrepList'!$H$2:$H$1500,"")&amp;"",""))</f>
        <v/>
      </c>
      <c r="D3255" s="638" t="str">
        <f>IF($C3255="","",IFERROR(_xlfn.XLOOKUP($C3255,'1.PrepList'!$I$2:$I$1500,'1.PrepList'!$J$2:$J$1500,"")&amp;"",""))</f>
        <v/>
      </c>
      <c r="E3255" s="638" t="str">
        <f>IF($C3255="","",IFERROR(_xlfn.XLOOKUP($C3255,'1.PrepList'!$I$2:$I$1500,'1.PrepList'!$N$2:$N$1500,"")&amp;"",""))</f>
        <v/>
      </c>
      <c r="F3255" s="638" t="str">
        <f>IF($C3255="","",IFERROR(_xlfn.XLOOKUP($C3255,'1.PrepList'!$I$2:$I$1500,'1.PrepList'!$K$2:$K$1500,"")&amp;"",""))</f>
        <v/>
      </c>
      <c r="H3255" s="644" t="str">
        <f>IF($C3255="","",IFERROR(IF(_xlfn.XLOOKUP($C3255,tbl_StartedStatus[Bold ID],tbl_StartedStatus[Started])="Started","Yes",IF(_xlfn.XLOOKUP($C3255,tbl_StartedStatus[Bold ID],tbl_StartedStatus[Started])="No Show","No Show","")),""))</f>
        <v/>
      </c>
    </row>
    <row r="3256" spans="1:8" ht="15" customHeight="1" thickBot="1">
      <c r="A3256" s="38" t="str">
        <f>IF($C3256="","",IFERROR(_xlfn.XLOOKUP($C3256,'1.PrepList'!$I$2:$I$1500,'1.PrepList'!$G$2:$G$1500,"")&amp;"",""))</f>
        <v/>
      </c>
      <c r="B3256" s="638" t="str">
        <f>IF($C3256="","",IFERROR(_xlfn.XLOOKUP($C3256,'1.PrepList'!$I$2:$I$1500,'1.PrepList'!$H$2:$H$1500,"")&amp;"",""))</f>
        <v/>
      </c>
      <c r="D3256" s="638" t="str">
        <f>IF($C3256="","",IFERROR(_xlfn.XLOOKUP($C3256,'1.PrepList'!$I$2:$I$1500,'1.PrepList'!$J$2:$J$1500,"")&amp;"",""))</f>
        <v/>
      </c>
      <c r="E3256" s="638" t="str">
        <f>IF($C3256="","",IFERROR(_xlfn.XLOOKUP($C3256,'1.PrepList'!$I$2:$I$1500,'1.PrepList'!$N$2:$N$1500,"")&amp;"",""))</f>
        <v/>
      </c>
      <c r="F3256" s="638" t="str">
        <f>IF($C3256="","",IFERROR(_xlfn.XLOOKUP($C3256,'1.PrepList'!$I$2:$I$1500,'1.PrepList'!$K$2:$K$1500,"")&amp;"",""))</f>
        <v/>
      </c>
      <c r="H3256" s="644" t="str">
        <f>IF($C3256="","",IFERROR(IF(_xlfn.XLOOKUP($C3256,tbl_StartedStatus[Bold ID],tbl_StartedStatus[Started])="Started","Yes",IF(_xlfn.XLOOKUP($C3256,tbl_StartedStatus[Bold ID],tbl_StartedStatus[Started])="No Show","No Show","")),""))</f>
        <v/>
      </c>
    </row>
    <row r="3257" spans="1:8" ht="15" customHeight="1" thickBot="1">
      <c r="A3257" s="38" t="str">
        <f>IF($C3257="","",IFERROR(_xlfn.XLOOKUP($C3257,'1.PrepList'!$I$2:$I$1500,'1.PrepList'!$G$2:$G$1500,"")&amp;"",""))</f>
        <v/>
      </c>
      <c r="B3257" s="638" t="str">
        <f>IF($C3257="","",IFERROR(_xlfn.XLOOKUP($C3257,'1.PrepList'!$I$2:$I$1500,'1.PrepList'!$H$2:$H$1500,"")&amp;"",""))</f>
        <v/>
      </c>
      <c r="D3257" s="638" t="str">
        <f>IF($C3257="","",IFERROR(_xlfn.XLOOKUP($C3257,'1.PrepList'!$I$2:$I$1500,'1.PrepList'!$J$2:$J$1500,"")&amp;"",""))</f>
        <v/>
      </c>
      <c r="E3257" s="638" t="str">
        <f>IF($C3257="","",IFERROR(_xlfn.XLOOKUP($C3257,'1.PrepList'!$I$2:$I$1500,'1.PrepList'!$N$2:$N$1500,"")&amp;"",""))</f>
        <v/>
      </c>
      <c r="F3257" s="638" t="str">
        <f>IF($C3257="","",IFERROR(_xlfn.XLOOKUP($C3257,'1.PrepList'!$I$2:$I$1500,'1.PrepList'!$K$2:$K$1500,"")&amp;"",""))</f>
        <v/>
      </c>
      <c r="H3257" s="644" t="str">
        <f>IF($C3257="","",IFERROR(IF(_xlfn.XLOOKUP($C3257,tbl_StartedStatus[Bold ID],tbl_StartedStatus[Started])="Started","Yes",IF(_xlfn.XLOOKUP($C3257,tbl_StartedStatus[Bold ID],tbl_StartedStatus[Started])="No Show","No Show","")),""))</f>
        <v/>
      </c>
    </row>
    <row r="3258" spans="1:8" ht="15" customHeight="1" thickBot="1">
      <c r="A3258" s="38" t="str">
        <f>IF($C3258="","",IFERROR(_xlfn.XLOOKUP($C3258,'1.PrepList'!$I$2:$I$1500,'1.PrepList'!$G$2:$G$1500,"")&amp;"",""))</f>
        <v/>
      </c>
      <c r="B3258" s="638" t="str">
        <f>IF($C3258="","",IFERROR(_xlfn.XLOOKUP($C3258,'1.PrepList'!$I$2:$I$1500,'1.PrepList'!$H$2:$H$1500,"")&amp;"",""))</f>
        <v/>
      </c>
      <c r="D3258" s="638" t="str">
        <f>IF($C3258="","",IFERROR(_xlfn.XLOOKUP($C3258,'1.PrepList'!$I$2:$I$1500,'1.PrepList'!$J$2:$J$1500,"")&amp;"",""))</f>
        <v/>
      </c>
      <c r="E3258" s="638" t="str">
        <f>IF($C3258="","",IFERROR(_xlfn.XLOOKUP($C3258,'1.PrepList'!$I$2:$I$1500,'1.PrepList'!$N$2:$N$1500,"")&amp;"",""))</f>
        <v/>
      </c>
      <c r="F3258" s="638" t="str">
        <f>IF($C3258="","",IFERROR(_xlfn.XLOOKUP($C3258,'1.PrepList'!$I$2:$I$1500,'1.PrepList'!$K$2:$K$1500,"")&amp;"",""))</f>
        <v/>
      </c>
      <c r="H3258" s="644" t="str">
        <f>IF($C3258="","",IFERROR(IF(_xlfn.XLOOKUP($C3258,tbl_StartedStatus[Bold ID],tbl_StartedStatus[Started])="Started","Yes",IF(_xlfn.XLOOKUP($C3258,tbl_StartedStatus[Bold ID],tbl_StartedStatus[Started])="No Show","No Show","")),""))</f>
        <v/>
      </c>
    </row>
    <row r="3259" spans="1:8" ht="15" customHeight="1" thickBot="1">
      <c r="A3259" s="38" t="str">
        <f>IF($C3259="","",IFERROR(_xlfn.XLOOKUP($C3259,'1.PrepList'!$I$2:$I$1500,'1.PrepList'!$G$2:$G$1500,"")&amp;"",""))</f>
        <v/>
      </c>
      <c r="B3259" s="638" t="str">
        <f>IF($C3259="","",IFERROR(_xlfn.XLOOKUP($C3259,'1.PrepList'!$I$2:$I$1500,'1.PrepList'!$H$2:$H$1500,"")&amp;"",""))</f>
        <v/>
      </c>
      <c r="D3259" s="638" t="str">
        <f>IF($C3259="","",IFERROR(_xlfn.XLOOKUP($C3259,'1.PrepList'!$I$2:$I$1500,'1.PrepList'!$J$2:$J$1500,"")&amp;"",""))</f>
        <v/>
      </c>
      <c r="E3259" s="638" t="str">
        <f>IF($C3259="","",IFERROR(_xlfn.XLOOKUP($C3259,'1.PrepList'!$I$2:$I$1500,'1.PrepList'!$N$2:$N$1500,"")&amp;"",""))</f>
        <v/>
      </c>
      <c r="F3259" s="638" t="str">
        <f>IF($C3259="","",IFERROR(_xlfn.XLOOKUP($C3259,'1.PrepList'!$I$2:$I$1500,'1.PrepList'!$K$2:$K$1500,"")&amp;"",""))</f>
        <v/>
      </c>
      <c r="H3259" s="644" t="str">
        <f>IF($C3259="","",IFERROR(IF(_xlfn.XLOOKUP($C3259,tbl_StartedStatus[Bold ID],tbl_StartedStatus[Started])="Started","Yes",IF(_xlfn.XLOOKUP($C3259,tbl_StartedStatus[Bold ID],tbl_StartedStatus[Started])="No Show","No Show","")),""))</f>
        <v/>
      </c>
    </row>
    <row r="3260" spans="1:8" ht="15" customHeight="1" thickBot="1">
      <c r="A3260" s="38" t="str">
        <f>IF($C3260="","",IFERROR(_xlfn.XLOOKUP($C3260,'1.PrepList'!$I$2:$I$1500,'1.PrepList'!$G$2:$G$1500,"")&amp;"",""))</f>
        <v/>
      </c>
      <c r="B3260" s="638" t="str">
        <f>IF($C3260="","",IFERROR(_xlfn.XLOOKUP($C3260,'1.PrepList'!$I$2:$I$1500,'1.PrepList'!$H$2:$H$1500,"")&amp;"",""))</f>
        <v/>
      </c>
      <c r="D3260" s="638" t="str">
        <f>IF($C3260="","",IFERROR(_xlfn.XLOOKUP($C3260,'1.PrepList'!$I$2:$I$1500,'1.PrepList'!$J$2:$J$1500,"")&amp;"",""))</f>
        <v/>
      </c>
      <c r="E3260" s="638" t="str">
        <f>IF($C3260="","",IFERROR(_xlfn.XLOOKUP($C3260,'1.PrepList'!$I$2:$I$1500,'1.PrepList'!$N$2:$N$1500,"")&amp;"",""))</f>
        <v/>
      </c>
      <c r="F3260" s="638" t="str">
        <f>IF($C3260="","",IFERROR(_xlfn.XLOOKUP($C3260,'1.PrepList'!$I$2:$I$1500,'1.PrepList'!$K$2:$K$1500,"")&amp;"",""))</f>
        <v/>
      </c>
      <c r="H3260" s="644" t="str">
        <f>IF($C3260="","",IFERROR(IF(_xlfn.XLOOKUP($C3260,tbl_StartedStatus[Bold ID],tbl_StartedStatus[Started])="Started","Yes",IF(_xlfn.XLOOKUP($C3260,tbl_StartedStatus[Bold ID],tbl_StartedStatus[Started])="No Show","No Show","")),""))</f>
        <v/>
      </c>
    </row>
    <row r="3261" spans="1:8" ht="15" customHeight="1" thickBot="1">
      <c r="A3261" s="38" t="str">
        <f>IF($C3261="","",IFERROR(_xlfn.XLOOKUP($C3261,'1.PrepList'!$I$2:$I$1500,'1.PrepList'!$G$2:$G$1500,"")&amp;"",""))</f>
        <v/>
      </c>
      <c r="B3261" s="638" t="str">
        <f>IF($C3261="","",IFERROR(_xlfn.XLOOKUP($C3261,'1.PrepList'!$I$2:$I$1500,'1.PrepList'!$H$2:$H$1500,"")&amp;"",""))</f>
        <v/>
      </c>
      <c r="D3261" s="638" t="str">
        <f>IF($C3261="","",IFERROR(_xlfn.XLOOKUP($C3261,'1.PrepList'!$I$2:$I$1500,'1.PrepList'!$J$2:$J$1500,"")&amp;"",""))</f>
        <v/>
      </c>
      <c r="E3261" s="638" t="str">
        <f>IF($C3261="","",IFERROR(_xlfn.XLOOKUP($C3261,'1.PrepList'!$I$2:$I$1500,'1.PrepList'!$N$2:$N$1500,"")&amp;"",""))</f>
        <v/>
      </c>
      <c r="F3261" s="638" t="str">
        <f>IF($C3261="","",IFERROR(_xlfn.XLOOKUP($C3261,'1.PrepList'!$I$2:$I$1500,'1.PrepList'!$K$2:$K$1500,"")&amp;"",""))</f>
        <v/>
      </c>
      <c r="H3261" s="644" t="str">
        <f>IF($C3261="","",IFERROR(IF(_xlfn.XLOOKUP($C3261,tbl_StartedStatus[Bold ID],tbl_StartedStatus[Started])="Started","Yes",IF(_xlfn.XLOOKUP($C3261,tbl_StartedStatus[Bold ID],tbl_StartedStatus[Started])="No Show","No Show","")),""))</f>
        <v/>
      </c>
    </row>
    <row r="3262" spans="1:8" ht="15" customHeight="1" thickBot="1">
      <c r="A3262" s="38" t="str">
        <f>IF($C3262="","",IFERROR(_xlfn.XLOOKUP($C3262,'1.PrepList'!$I$2:$I$1500,'1.PrepList'!$G$2:$G$1500,"")&amp;"",""))</f>
        <v/>
      </c>
      <c r="B3262" s="638" t="str">
        <f>IF($C3262="","",IFERROR(_xlfn.XLOOKUP($C3262,'1.PrepList'!$I$2:$I$1500,'1.PrepList'!$H$2:$H$1500,"")&amp;"",""))</f>
        <v/>
      </c>
      <c r="D3262" s="638" t="str">
        <f>IF($C3262="","",IFERROR(_xlfn.XLOOKUP($C3262,'1.PrepList'!$I$2:$I$1500,'1.PrepList'!$J$2:$J$1500,"")&amp;"",""))</f>
        <v/>
      </c>
      <c r="E3262" s="638" t="str">
        <f>IF($C3262="","",IFERROR(_xlfn.XLOOKUP($C3262,'1.PrepList'!$I$2:$I$1500,'1.PrepList'!$N$2:$N$1500,"")&amp;"",""))</f>
        <v/>
      </c>
      <c r="F3262" s="638" t="str">
        <f>IF($C3262="","",IFERROR(_xlfn.XLOOKUP($C3262,'1.PrepList'!$I$2:$I$1500,'1.PrepList'!$K$2:$K$1500,"")&amp;"",""))</f>
        <v/>
      </c>
      <c r="H3262" s="644" t="str">
        <f>IF($C3262="","",IFERROR(IF(_xlfn.XLOOKUP($C3262,tbl_StartedStatus[Bold ID],tbl_StartedStatus[Started])="Started","Yes",IF(_xlfn.XLOOKUP($C3262,tbl_StartedStatus[Bold ID],tbl_StartedStatus[Started])="No Show","No Show","")),""))</f>
        <v/>
      </c>
    </row>
    <row r="3263" spans="1:8" ht="15" customHeight="1" thickBot="1">
      <c r="A3263" s="38" t="str">
        <f>IF($C3263="","",IFERROR(_xlfn.XLOOKUP($C3263,'1.PrepList'!$I$2:$I$1500,'1.PrepList'!$G$2:$G$1500,"")&amp;"",""))</f>
        <v/>
      </c>
      <c r="B3263" s="638" t="str">
        <f>IF($C3263="","",IFERROR(_xlfn.XLOOKUP($C3263,'1.PrepList'!$I$2:$I$1500,'1.PrepList'!$H$2:$H$1500,"")&amp;"",""))</f>
        <v/>
      </c>
      <c r="D3263" s="638" t="str">
        <f>IF($C3263="","",IFERROR(_xlfn.XLOOKUP($C3263,'1.PrepList'!$I$2:$I$1500,'1.PrepList'!$J$2:$J$1500,"")&amp;"",""))</f>
        <v/>
      </c>
      <c r="E3263" s="638" t="str">
        <f>IF($C3263="","",IFERROR(_xlfn.XLOOKUP($C3263,'1.PrepList'!$I$2:$I$1500,'1.PrepList'!$N$2:$N$1500,"")&amp;"",""))</f>
        <v/>
      </c>
      <c r="F3263" s="638" t="str">
        <f>IF($C3263="","",IFERROR(_xlfn.XLOOKUP($C3263,'1.PrepList'!$I$2:$I$1500,'1.PrepList'!$K$2:$K$1500,"")&amp;"",""))</f>
        <v/>
      </c>
      <c r="H3263" s="644" t="str">
        <f>IF($C3263="","",IFERROR(IF(_xlfn.XLOOKUP($C3263,tbl_StartedStatus[Bold ID],tbl_StartedStatus[Started])="Started","Yes",IF(_xlfn.XLOOKUP($C3263,tbl_StartedStatus[Bold ID],tbl_StartedStatus[Started])="No Show","No Show","")),""))</f>
        <v/>
      </c>
    </row>
    <row r="3264" spans="1:8" ht="15" customHeight="1" thickBot="1">
      <c r="A3264" s="38" t="str">
        <f>IF($C3264="","",IFERROR(_xlfn.XLOOKUP($C3264,'1.PrepList'!$I$2:$I$1500,'1.PrepList'!$G$2:$G$1500,"")&amp;"",""))</f>
        <v/>
      </c>
      <c r="B3264" s="638" t="str">
        <f>IF($C3264="","",IFERROR(_xlfn.XLOOKUP($C3264,'1.PrepList'!$I$2:$I$1500,'1.PrepList'!$H$2:$H$1500,"")&amp;"",""))</f>
        <v/>
      </c>
      <c r="D3264" s="638" t="str">
        <f>IF($C3264="","",IFERROR(_xlfn.XLOOKUP($C3264,'1.PrepList'!$I$2:$I$1500,'1.PrepList'!$J$2:$J$1500,"")&amp;"",""))</f>
        <v/>
      </c>
      <c r="E3264" s="638" t="str">
        <f>IF($C3264="","",IFERROR(_xlfn.XLOOKUP($C3264,'1.PrepList'!$I$2:$I$1500,'1.PrepList'!$N$2:$N$1500,"")&amp;"",""))</f>
        <v/>
      </c>
      <c r="F3264" s="638" t="str">
        <f>IF($C3264="","",IFERROR(_xlfn.XLOOKUP($C3264,'1.PrepList'!$I$2:$I$1500,'1.PrepList'!$K$2:$K$1500,"")&amp;"",""))</f>
        <v/>
      </c>
      <c r="H3264" s="644" t="str">
        <f>IF($C3264="","",IFERROR(IF(_xlfn.XLOOKUP($C3264,tbl_StartedStatus[Bold ID],tbl_StartedStatus[Started])="Started","Yes",IF(_xlfn.XLOOKUP($C3264,tbl_StartedStatus[Bold ID],tbl_StartedStatus[Started])="No Show","No Show","")),""))</f>
        <v/>
      </c>
    </row>
    <row r="3265" spans="1:8" ht="15" customHeight="1" thickBot="1">
      <c r="A3265" s="38" t="str">
        <f>IF($C3265="","",IFERROR(_xlfn.XLOOKUP($C3265,'1.PrepList'!$I$2:$I$1500,'1.PrepList'!$G$2:$G$1500,"")&amp;"",""))</f>
        <v/>
      </c>
      <c r="B3265" s="638" t="str">
        <f>IF($C3265="","",IFERROR(_xlfn.XLOOKUP($C3265,'1.PrepList'!$I$2:$I$1500,'1.PrepList'!$H$2:$H$1500,"")&amp;"",""))</f>
        <v/>
      </c>
      <c r="D3265" s="638" t="str">
        <f>IF($C3265="","",IFERROR(_xlfn.XLOOKUP($C3265,'1.PrepList'!$I$2:$I$1500,'1.PrepList'!$J$2:$J$1500,"")&amp;"",""))</f>
        <v/>
      </c>
      <c r="E3265" s="638" t="str">
        <f>IF($C3265="","",IFERROR(_xlfn.XLOOKUP($C3265,'1.PrepList'!$I$2:$I$1500,'1.PrepList'!$N$2:$N$1500,"")&amp;"",""))</f>
        <v/>
      </c>
      <c r="F3265" s="638" t="str">
        <f>IF($C3265="","",IFERROR(_xlfn.XLOOKUP($C3265,'1.PrepList'!$I$2:$I$1500,'1.PrepList'!$K$2:$K$1500,"")&amp;"",""))</f>
        <v/>
      </c>
      <c r="H3265" s="644" t="str">
        <f>IF($C3265="","",IFERROR(IF(_xlfn.XLOOKUP($C3265,tbl_StartedStatus[Bold ID],tbl_StartedStatus[Started])="Started","Yes",IF(_xlfn.XLOOKUP($C3265,tbl_StartedStatus[Bold ID],tbl_StartedStatus[Started])="No Show","No Show","")),""))</f>
        <v/>
      </c>
    </row>
    <row r="3266" spans="1:8" ht="15" customHeight="1" thickBot="1">
      <c r="A3266" s="38" t="str">
        <f>IF($C3266="","",IFERROR(_xlfn.XLOOKUP($C3266,'1.PrepList'!$I$2:$I$1500,'1.PrepList'!$G$2:$G$1500,"")&amp;"",""))</f>
        <v/>
      </c>
      <c r="B3266" s="638" t="str">
        <f>IF($C3266="","",IFERROR(_xlfn.XLOOKUP($C3266,'1.PrepList'!$I$2:$I$1500,'1.PrepList'!$H$2:$H$1500,"")&amp;"",""))</f>
        <v/>
      </c>
      <c r="D3266" s="638" t="str">
        <f>IF($C3266="","",IFERROR(_xlfn.XLOOKUP($C3266,'1.PrepList'!$I$2:$I$1500,'1.PrepList'!$J$2:$J$1500,"")&amp;"",""))</f>
        <v/>
      </c>
      <c r="E3266" s="638" t="str">
        <f>IF($C3266="","",IFERROR(_xlfn.XLOOKUP($C3266,'1.PrepList'!$I$2:$I$1500,'1.PrepList'!$N$2:$N$1500,"")&amp;"",""))</f>
        <v/>
      </c>
      <c r="F3266" s="638" t="str">
        <f>IF($C3266="","",IFERROR(_xlfn.XLOOKUP($C3266,'1.PrepList'!$I$2:$I$1500,'1.PrepList'!$K$2:$K$1500,"")&amp;"",""))</f>
        <v/>
      </c>
      <c r="H3266" s="644" t="str">
        <f>IF($C3266="","",IFERROR(IF(_xlfn.XLOOKUP($C3266,tbl_StartedStatus[Bold ID],tbl_StartedStatus[Started])="Started","Yes",IF(_xlfn.XLOOKUP($C3266,tbl_StartedStatus[Bold ID],tbl_StartedStatus[Started])="No Show","No Show","")),""))</f>
        <v/>
      </c>
    </row>
    <row r="3267" spans="1:8" ht="15" customHeight="1" thickBot="1">
      <c r="A3267" s="38" t="str">
        <f>IF($C3267="","",IFERROR(_xlfn.XLOOKUP($C3267,'1.PrepList'!$I$2:$I$1500,'1.PrepList'!$G$2:$G$1500,"")&amp;"",""))</f>
        <v/>
      </c>
      <c r="B3267" s="638" t="str">
        <f>IF($C3267="","",IFERROR(_xlfn.XLOOKUP($C3267,'1.PrepList'!$I$2:$I$1500,'1.PrepList'!$H$2:$H$1500,"")&amp;"",""))</f>
        <v/>
      </c>
      <c r="D3267" s="638" t="str">
        <f>IF($C3267="","",IFERROR(_xlfn.XLOOKUP($C3267,'1.PrepList'!$I$2:$I$1500,'1.PrepList'!$J$2:$J$1500,"")&amp;"",""))</f>
        <v/>
      </c>
      <c r="E3267" s="638" t="str">
        <f>IF($C3267="","",IFERROR(_xlfn.XLOOKUP($C3267,'1.PrepList'!$I$2:$I$1500,'1.PrepList'!$N$2:$N$1500,"")&amp;"",""))</f>
        <v/>
      </c>
      <c r="F3267" s="638" t="str">
        <f>IF($C3267="","",IFERROR(_xlfn.XLOOKUP($C3267,'1.PrepList'!$I$2:$I$1500,'1.PrepList'!$K$2:$K$1500,"")&amp;"",""))</f>
        <v/>
      </c>
      <c r="H3267" s="644" t="str">
        <f>IF($C3267="","",IFERROR(IF(_xlfn.XLOOKUP($C3267,tbl_StartedStatus[Bold ID],tbl_StartedStatus[Started])="Started","Yes",IF(_xlfn.XLOOKUP($C3267,tbl_StartedStatus[Bold ID],tbl_StartedStatus[Started])="No Show","No Show","")),""))</f>
        <v/>
      </c>
    </row>
    <row r="3268" spans="1:8" ht="15" customHeight="1" thickBot="1">
      <c r="A3268" s="38" t="str">
        <f>IF($C3268="","",IFERROR(_xlfn.XLOOKUP($C3268,'1.PrepList'!$I$2:$I$1500,'1.PrepList'!$G$2:$G$1500,"")&amp;"",""))</f>
        <v/>
      </c>
      <c r="B3268" s="638" t="str">
        <f>IF($C3268="","",IFERROR(_xlfn.XLOOKUP($C3268,'1.PrepList'!$I$2:$I$1500,'1.PrepList'!$H$2:$H$1500,"")&amp;"",""))</f>
        <v/>
      </c>
      <c r="D3268" s="638" t="str">
        <f>IF($C3268="","",IFERROR(_xlfn.XLOOKUP($C3268,'1.PrepList'!$I$2:$I$1500,'1.PrepList'!$J$2:$J$1500,"")&amp;"",""))</f>
        <v/>
      </c>
      <c r="E3268" s="638" t="str">
        <f>IF($C3268="","",IFERROR(_xlfn.XLOOKUP($C3268,'1.PrepList'!$I$2:$I$1500,'1.PrepList'!$N$2:$N$1500,"")&amp;"",""))</f>
        <v/>
      </c>
      <c r="F3268" s="638" t="str">
        <f>IF($C3268="","",IFERROR(_xlfn.XLOOKUP($C3268,'1.PrepList'!$I$2:$I$1500,'1.PrepList'!$K$2:$K$1500,"")&amp;"",""))</f>
        <v/>
      </c>
      <c r="H3268" s="644" t="str">
        <f>IF($C3268="","",IFERROR(IF(_xlfn.XLOOKUP($C3268,tbl_StartedStatus[Bold ID],tbl_StartedStatus[Started])="Started","Yes",IF(_xlfn.XLOOKUP($C3268,tbl_StartedStatus[Bold ID],tbl_StartedStatus[Started])="No Show","No Show","")),""))</f>
        <v/>
      </c>
    </row>
    <row r="3269" spans="1:8" ht="15" customHeight="1" thickBot="1">
      <c r="A3269" s="38" t="str">
        <f>IF($C3269="","",IFERROR(_xlfn.XLOOKUP($C3269,'1.PrepList'!$I$2:$I$1500,'1.PrepList'!$G$2:$G$1500,"")&amp;"",""))</f>
        <v/>
      </c>
      <c r="B3269" s="638" t="str">
        <f>IF($C3269="","",IFERROR(_xlfn.XLOOKUP($C3269,'1.PrepList'!$I$2:$I$1500,'1.PrepList'!$H$2:$H$1500,"")&amp;"",""))</f>
        <v/>
      </c>
      <c r="D3269" s="638" t="str">
        <f>IF($C3269="","",IFERROR(_xlfn.XLOOKUP($C3269,'1.PrepList'!$I$2:$I$1500,'1.PrepList'!$J$2:$J$1500,"")&amp;"",""))</f>
        <v/>
      </c>
      <c r="E3269" s="638" t="str">
        <f>IF($C3269="","",IFERROR(_xlfn.XLOOKUP($C3269,'1.PrepList'!$I$2:$I$1500,'1.PrepList'!$N$2:$N$1500,"")&amp;"",""))</f>
        <v/>
      </c>
      <c r="F3269" s="638" t="str">
        <f>IF($C3269="","",IFERROR(_xlfn.XLOOKUP($C3269,'1.PrepList'!$I$2:$I$1500,'1.PrepList'!$K$2:$K$1500,"")&amp;"",""))</f>
        <v/>
      </c>
      <c r="H3269" s="644" t="str">
        <f>IF($C3269="","",IFERROR(IF(_xlfn.XLOOKUP($C3269,tbl_StartedStatus[Bold ID],tbl_StartedStatus[Started])="Started","Yes",IF(_xlfn.XLOOKUP($C3269,tbl_StartedStatus[Bold ID],tbl_StartedStatus[Started])="No Show","No Show","")),""))</f>
        <v/>
      </c>
    </row>
    <row r="3270" spans="1:8" ht="15" customHeight="1" thickBot="1">
      <c r="A3270" s="38" t="str">
        <f>IF($C3270="","",IFERROR(_xlfn.XLOOKUP($C3270,'1.PrepList'!$I$2:$I$1500,'1.PrepList'!$G$2:$G$1500,"")&amp;"",""))</f>
        <v/>
      </c>
      <c r="B3270" s="638" t="str">
        <f>IF($C3270="","",IFERROR(_xlfn.XLOOKUP($C3270,'1.PrepList'!$I$2:$I$1500,'1.PrepList'!$H$2:$H$1500,"")&amp;"",""))</f>
        <v/>
      </c>
      <c r="D3270" s="638" t="str">
        <f>IF($C3270="","",IFERROR(_xlfn.XLOOKUP($C3270,'1.PrepList'!$I$2:$I$1500,'1.PrepList'!$J$2:$J$1500,"")&amp;"",""))</f>
        <v/>
      </c>
      <c r="E3270" s="638" t="str">
        <f>IF($C3270="","",IFERROR(_xlfn.XLOOKUP($C3270,'1.PrepList'!$I$2:$I$1500,'1.PrepList'!$N$2:$N$1500,"")&amp;"",""))</f>
        <v/>
      </c>
      <c r="F3270" s="638" t="str">
        <f>IF($C3270="","",IFERROR(_xlfn.XLOOKUP($C3270,'1.PrepList'!$I$2:$I$1500,'1.PrepList'!$K$2:$K$1500,"")&amp;"",""))</f>
        <v/>
      </c>
      <c r="H3270" s="644" t="str">
        <f>IF($C3270="","",IFERROR(IF(_xlfn.XLOOKUP($C3270,tbl_StartedStatus[Bold ID],tbl_StartedStatus[Started])="Started","Yes",IF(_xlfn.XLOOKUP($C3270,tbl_StartedStatus[Bold ID],tbl_StartedStatus[Started])="No Show","No Show","")),""))</f>
        <v/>
      </c>
    </row>
    <row r="3271" spans="1:8" ht="15" customHeight="1" thickBot="1">
      <c r="A3271" s="38" t="str">
        <f>IF($C3271="","",IFERROR(_xlfn.XLOOKUP($C3271,'1.PrepList'!$I$2:$I$1500,'1.PrepList'!$G$2:$G$1500,"")&amp;"",""))</f>
        <v/>
      </c>
      <c r="B3271" s="638" t="str">
        <f>IF($C3271="","",IFERROR(_xlfn.XLOOKUP($C3271,'1.PrepList'!$I$2:$I$1500,'1.PrepList'!$H$2:$H$1500,"")&amp;"",""))</f>
        <v/>
      </c>
      <c r="D3271" s="638" t="str">
        <f>IF($C3271="","",IFERROR(_xlfn.XLOOKUP($C3271,'1.PrepList'!$I$2:$I$1500,'1.PrepList'!$J$2:$J$1500,"")&amp;"",""))</f>
        <v/>
      </c>
      <c r="E3271" s="638" t="str">
        <f>IF($C3271="","",IFERROR(_xlfn.XLOOKUP($C3271,'1.PrepList'!$I$2:$I$1500,'1.PrepList'!$N$2:$N$1500,"")&amp;"",""))</f>
        <v/>
      </c>
      <c r="F3271" s="638" t="str">
        <f>IF($C3271="","",IFERROR(_xlfn.XLOOKUP($C3271,'1.PrepList'!$I$2:$I$1500,'1.PrepList'!$K$2:$K$1500,"")&amp;"",""))</f>
        <v/>
      </c>
      <c r="H3271" s="644" t="str">
        <f>IF($C3271="","",IFERROR(IF(_xlfn.XLOOKUP($C3271,tbl_StartedStatus[Bold ID],tbl_StartedStatus[Started])="Started","Yes",IF(_xlfn.XLOOKUP($C3271,tbl_StartedStatus[Bold ID],tbl_StartedStatus[Started])="No Show","No Show","")),""))</f>
        <v/>
      </c>
    </row>
    <row r="3272" spans="1:8" ht="15" customHeight="1" thickBot="1">
      <c r="A3272" s="38" t="str">
        <f>IF($C3272="","",IFERROR(_xlfn.XLOOKUP($C3272,'1.PrepList'!$I$2:$I$1500,'1.PrepList'!$G$2:$G$1500,"")&amp;"",""))</f>
        <v/>
      </c>
      <c r="B3272" s="638" t="str">
        <f>IF($C3272="","",IFERROR(_xlfn.XLOOKUP($C3272,'1.PrepList'!$I$2:$I$1500,'1.PrepList'!$H$2:$H$1500,"")&amp;"",""))</f>
        <v/>
      </c>
      <c r="D3272" s="638" t="str">
        <f>IF($C3272="","",IFERROR(_xlfn.XLOOKUP($C3272,'1.PrepList'!$I$2:$I$1500,'1.PrepList'!$J$2:$J$1500,"")&amp;"",""))</f>
        <v/>
      </c>
      <c r="E3272" s="638" t="str">
        <f>IF($C3272="","",IFERROR(_xlfn.XLOOKUP($C3272,'1.PrepList'!$I$2:$I$1500,'1.PrepList'!$N$2:$N$1500,"")&amp;"",""))</f>
        <v/>
      </c>
      <c r="F3272" s="638" t="str">
        <f>IF($C3272="","",IFERROR(_xlfn.XLOOKUP($C3272,'1.PrepList'!$I$2:$I$1500,'1.PrepList'!$K$2:$K$1500,"")&amp;"",""))</f>
        <v/>
      </c>
      <c r="H3272" s="644" t="str">
        <f>IF($C3272="","",IFERROR(IF(_xlfn.XLOOKUP($C3272,tbl_StartedStatus[Bold ID],tbl_StartedStatus[Started])="Started","Yes",IF(_xlfn.XLOOKUP($C3272,tbl_StartedStatus[Bold ID],tbl_StartedStatus[Started])="No Show","No Show","")),""))</f>
        <v/>
      </c>
    </row>
    <row r="3273" spans="1:8" ht="15" customHeight="1" thickBot="1">
      <c r="A3273" s="38" t="str">
        <f>IF($C3273="","",IFERROR(_xlfn.XLOOKUP($C3273,'1.PrepList'!$I$2:$I$1500,'1.PrepList'!$G$2:$G$1500,"")&amp;"",""))</f>
        <v/>
      </c>
      <c r="B3273" s="638" t="str">
        <f>IF($C3273="","",IFERROR(_xlfn.XLOOKUP($C3273,'1.PrepList'!$I$2:$I$1500,'1.PrepList'!$H$2:$H$1500,"")&amp;"",""))</f>
        <v/>
      </c>
      <c r="D3273" s="638" t="str">
        <f>IF($C3273="","",IFERROR(_xlfn.XLOOKUP($C3273,'1.PrepList'!$I$2:$I$1500,'1.PrepList'!$J$2:$J$1500,"")&amp;"",""))</f>
        <v/>
      </c>
      <c r="E3273" s="638" t="str">
        <f>IF($C3273="","",IFERROR(_xlfn.XLOOKUP($C3273,'1.PrepList'!$I$2:$I$1500,'1.PrepList'!$N$2:$N$1500,"")&amp;"",""))</f>
        <v/>
      </c>
      <c r="F3273" s="638" t="str">
        <f>IF($C3273="","",IFERROR(_xlfn.XLOOKUP($C3273,'1.PrepList'!$I$2:$I$1500,'1.PrepList'!$K$2:$K$1500,"")&amp;"",""))</f>
        <v/>
      </c>
      <c r="H3273" s="644" t="str">
        <f>IF($C3273="","",IFERROR(IF(_xlfn.XLOOKUP($C3273,tbl_StartedStatus[Bold ID],tbl_StartedStatus[Started])="Started","Yes",IF(_xlfn.XLOOKUP($C3273,tbl_StartedStatus[Bold ID],tbl_StartedStatus[Started])="No Show","No Show","")),""))</f>
        <v/>
      </c>
    </row>
    <row r="3274" spans="1:8" ht="15" customHeight="1" thickBot="1">
      <c r="A3274" s="38" t="str">
        <f>IF($C3274="","",IFERROR(_xlfn.XLOOKUP($C3274,'1.PrepList'!$I$2:$I$1500,'1.PrepList'!$G$2:$G$1500,"")&amp;"",""))</f>
        <v/>
      </c>
      <c r="B3274" s="638" t="str">
        <f>IF($C3274="","",IFERROR(_xlfn.XLOOKUP($C3274,'1.PrepList'!$I$2:$I$1500,'1.PrepList'!$H$2:$H$1500,"")&amp;"",""))</f>
        <v/>
      </c>
      <c r="D3274" s="638" t="str">
        <f>IF($C3274="","",IFERROR(_xlfn.XLOOKUP($C3274,'1.PrepList'!$I$2:$I$1500,'1.PrepList'!$J$2:$J$1500,"")&amp;"",""))</f>
        <v/>
      </c>
      <c r="E3274" s="638" t="str">
        <f>IF($C3274="","",IFERROR(_xlfn.XLOOKUP($C3274,'1.PrepList'!$I$2:$I$1500,'1.PrepList'!$N$2:$N$1500,"")&amp;"",""))</f>
        <v/>
      </c>
      <c r="F3274" s="638" t="str">
        <f>IF($C3274="","",IFERROR(_xlfn.XLOOKUP($C3274,'1.PrepList'!$I$2:$I$1500,'1.PrepList'!$K$2:$K$1500,"")&amp;"",""))</f>
        <v/>
      </c>
      <c r="H3274" s="644" t="str">
        <f>IF($C3274="","",IFERROR(IF(_xlfn.XLOOKUP($C3274,tbl_StartedStatus[Bold ID],tbl_StartedStatus[Started])="Started","Yes",IF(_xlfn.XLOOKUP($C3274,tbl_StartedStatus[Bold ID],tbl_StartedStatus[Started])="No Show","No Show","")),""))</f>
        <v/>
      </c>
    </row>
    <row r="3275" spans="1:8" ht="15" customHeight="1" thickBot="1">
      <c r="A3275" s="38" t="str">
        <f>IF($C3275="","",IFERROR(_xlfn.XLOOKUP($C3275,'1.PrepList'!$I$2:$I$1500,'1.PrepList'!$G$2:$G$1500,"")&amp;"",""))</f>
        <v/>
      </c>
      <c r="B3275" s="638" t="str">
        <f>IF($C3275="","",IFERROR(_xlfn.XLOOKUP($C3275,'1.PrepList'!$I$2:$I$1500,'1.PrepList'!$H$2:$H$1500,"")&amp;"",""))</f>
        <v/>
      </c>
      <c r="D3275" s="638" t="str">
        <f>IF($C3275="","",IFERROR(_xlfn.XLOOKUP($C3275,'1.PrepList'!$I$2:$I$1500,'1.PrepList'!$J$2:$J$1500,"")&amp;"",""))</f>
        <v/>
      </c>
      <c r="E3275" s="638" t="str">
        <f>IF($C3275="","",IFERROR(_xlfn.XLOOKUP($C3275,'1.PrepList'!$I$2:$I$1500,'1.PrepList'!$N$2:$N$1500,"")&amp;"",""))</f>
        <v/>
      </c>
      <c r="F3275" s="638" t="str">
        <f>IF($C3275="","",IFERROR(_xlfn.XLOOKUP($C3275,'1.PrepList'!$I$2:$I$1500,'1.PrepList'!$K$2:$K$1500,"")&amp;"",""))</f>
        <v/>
      </c>
      <c r="H3275" s="644" t="str">
        <f>IF($C3275="","",IFERROR(IF(_xlfn.XLOOKUP($C3275,tbl_StartedStatus[Bold ID],tbl_StartedStatus[Started])="Started","Yes",IF(_xlfn.XLOOKUP($C3275,tbl_StartedStatus[Bold ID],tbl_StartedStatus[Started])="No Show","No Show","")),""))</f>
        <v/>
      </c>
    </row>
    <row r="3276" spans="1:8" ht="15" customHeight="1" thickBot="1">
      <c r="A3276" s="38" t="str">
        <f>IF($C3276="","",IFERROR(_xlfn.XLOOKUP($C3276,'1.PrepList'!$I$2:$I$1500,'1.PrepList'!$G$2:$G$1500,"")&amp;"",""))</f>
        <v/>
      </c>
      <c r="B3276" s="638" t="str">
        <f>IF($C3276="","",IFERROR(_xlfn.XLOOKUP($C3276,'1.PrepList'!$I$2:$I$1500,'1.PrepList'!$H$2:$H$1500,"")&amp;"",""))</f>
        <v/>
      </c>
      <c r="D3276" s="638" t="str">
        <f>IF($C3276="","",IFERROR(_xlfn.XLOOKUP($C3276,'1.PrepList'!$I$2:$I$1500,'1.PrepList'!$J$2:$J$1500,"")&amp;"",""))</f>
        <v/>
      </c>
      <c r="E3276" s="638" t="str">
        <f>IF($C3276="","",IFERROR(_xlfn.XLOOKUP($C3276,'1.PrepList'!$I$2:$I$1500,'1.PrepList'!$N$2:$N$1500,"")&amp;"",""))</f>
        <v/>
      </c>
      <c r="F3276" s="638" t="str">
        <f>IF($C3276="","",IFERROR(_xlfn.XLOOKUP($C3276,'1.PrepList'!$I$2:$I$1500,'1.PrepList'!$K$2:$K$1500,"")&amp;"",""))</f>
        <v/>
      </c>
      <c r="H3276" s="644" t="str">
        <f>IF($C3276="","",IFERROR(IF(_xlfn.XLOOKUP($C3276,tbl_StartedStatus[Bold ID],tbl_StartedStatus[Started])="Started","Yes",IF(_xlfn.XLOOKUP($C3276,tbl_StartedStatus[Bold ID],tbl_StartedStatus[Started])="No Show","No Show","")),""))</f>
        <v/>
      </c>
    </row>
    <row r="3277" spans="1:8" ht="15" customHeight="1" thickBot="1">
      <c r="A3277" s="38" t="str">
        <f>IF($C3277="","",IFERROR(_xlfn.XLOOKUP($C3277,'1.PrepList'!$I$2:$I$1500,'1.PrepList'!$G$2:$G$1500,"")&amp;"",""))</f>
        <v/>
      </c>
      <c r="B3277" s="638" t="str">
        <f>IF($C3277="","",IFERROR(_xlfn.XLOOKUP($C3277,'1.PrepList'!$I$2:$I$1500,'1.PrepList'!$H$2:$H$1500,"")&amp;"",""))</f>
        <v/>
      </c>
      <c r="D3277" s="638" t="str">
        <f>IF($C3277="","",IFERROR(_xlfn.XLOOKUP($C3277,'1.PrepList'!$I$2:$I$1500,'1.PrepList'!$J$2:$J$1500,"")&amp;"",""))</f>
        <v/>
      </c>
      <c r="E3277" s="638" t="str">
        <f>IF($C3277="","",IFERROR(_xlfn.XLOOKUP($C3277,'1.PrepList'!$I$2:$I$1500,'1.PrepList'!$N$2:$N$1500,"")&amp;"",""))</f>
        <v/>
      </c>
      <c r="F3277" s="638" t="str">
        <f>IF($C3277="","",IFERROR(_xlfn.XLOOKUP($C3277,'1.PrepList'!$I$2:$I$1500,'1.PrepList'!$K$2:$K$1500,"")&amp;"",""))</f>
        <v/>
      </c>
      <c r="H3277" s="644" t="str">
        <f>IF($C3277="","",IFERROR(IF(_xlfn.XLOOKUP($C3277,tbl_StartedStatus[Bold ID],tbl_StartedStatus[Started])="Started","Yes",IF(_xlfn.XLOOKUP($C3277,tbl_StartedStatus[Bold ID],tbl_StartedStatus[Started])="No Show","No Show","")),""))</f>
        <v/>
      </c>
    </row>
    <row r="3278" spans="1:8" ht="15" customHeight="1" thickBot="1">
      <c r="A3278" s="38" t="str">
        <f>IF($C3278="","",IFERROR(_xlfn.XLOOKUP($C3278,'1.PrepList'!$I$2:$I$1500,'1.PrepList'!$G$2:$G$1500,"")&amp;"",""))</f>
        <v/>
      </c>
      <c r="B3278" s="638" t="str">
        <f>IF($C3278="","",IFERROR(_xlfn.XLOOKUP($C3278,'1.PrepList'!$I$2:$I$1500,'1.PrepList'!$H$2:$H$1500,"")&amp;"",""))</f>
        <v/>
      </c>
      <c r="D3278" s="638" t="str">
        <f>IF($C3278="","",IFERROR(_xlfn.XLOOKUP($C3278,'1.PrepList'!$I$2:$I$1500,'1.PrepList'!$J$2:$J$1500,"")&amp;"",""))</f>
        <v/>
      </c>
      <c r="E3278" s="638" t="str">
        <f>IF($C3278="","",IFERROR(_xlfn.XLOOKUP($C3278,'1.PrepList'!$I$2:$I$1500,'1.PrepList'!$N$2:$N$1500,"")&amp;"",""))</f>
        <v/>
      </c>
      <c r="F3278" s="638" t="str">
        <f>IF($C3278="","",IFERROR(_xlfn.XLOOKUP($C3278,'1.PrepList'!$I$2:$I$1500,'1.PrepList'!$K$2:$K$1500,"")&amp;"",""))</f>
        <v/>
      </c>
      <c r="H3278" s="644" t="str">
        <f>IF($C3278="","",IFERROR(IF(_xlfn.XLOOKUP($C3278,tbl_StartedStatus[Bold ID],tbl_StartedStatus[Started])="Started","Yes",IF(_xlfn.XLOOKUP($C3278,tbl_StartedStatus[Bold ID],tbl_StartedStatus[Started])="No Show","No Show","")),""))</f>
        <v/>
      </c>
    </row>
    <row r="3279" spans="1:8" ht="15" customHeight="1" thickBot="1">
      <c r="A3279" s="38" t="str">
        <f>IF($C3279="","",IFERROR(_xlfn.XLOOKUP($C3279,'1.PrepList'!$I$2:$I$1500,'1.PrepList'!$G$2:$G$1500,"")&amp;"",""))</f>
        <v/>
      </c>
      <c r="B3279" s="638" t="str">
        <f>IF($C3279="","",IFERROR(_xlfn.XLOOKUP($C3279,'1.PrepList'!$I$2:$I$1500,'1.PrepList'!$H$2:$H$1500,"")&amp;"",""))</f>
        <v/>
      </c>
      <c r="D3279" s="638" t="str">
        <f>IF($C3279="","",IFERROR(_xlfn.XLOOKUP($C3279,'1.PrepList'!$I$2:$I$1500,'1.PrepList'!$J$2:$J$1500,"")&amp;"",""))</f>
        <v/>
      </c>
      <c r="E3279" s="638" t="str">
        <f>IF($C3279="","",IFERROR(_xlfn.XLOOKUP($C3279,'1.PrepList'!$I$2:$I$1500,'1.PrepList'!$N$2:$N$1500,"")&amp;"",""))</f>
        <v/>
      </c>
      <c r="F3279" s="638" t="str">
        <f>IF($C3279="","",IFERROR(_xlfn.XLOOKUP($C3279,'1.PrepList'!$I$2:$I$1500,'1.PrepList'!$K$2:$K$1500,"")&amp;"",""))</f>
        <v/>
      </c>
      <c r="H3279" s="644" t="str">
        <f>IF($C3279="","",IFERROR(IF(_xlfn.XLOOKUP($C3279,tbl_StartedStatus[Bold ID],tbl_StartedStatus[Started])="Started","Yes",IF(_xlfn.XLOOKUP($C3279,tbl_StartedStatus[Bold ID],tbl_StartedStatus[Started])="No Show","No Show","")),""))</f>
        <v/>
      </c>
    </row>
    <row r="3280" spans="1:8" ht="15" customHeight="1" thickBot="1">
      <c r="A3280" s="38" t="str">
        <f>IF($C3280="","",IFERROR(_xlfn.XLOOKUP($C3280,'1.PrepList'!$I$2:$I$1500,'1.PrepList'!$G$2:$G$1500,"")&amp;"",""))</f>
        <v/>
      </c>
      <c r="B3280" s="638" t="str">
        <f>IF($C3280="","",IFERROR(_xlfn.XLOOKUP($C3280,'1.PrepList'!$I$2:$I$1500,'1.PrepList'!$H$2:$H$1500,"")&amp;"",""))</f>
        <v/>
      </c>
      <c r="D3280" s="638" t="str">
        <f>IF($C3280="","",IFERROR(_xlfn.XLOOKUP($C3280,'1.PrepList'!$I$2:$I$1500,'1.PrepList'!$J$2:$J$1500,"")&amp;"",""))</f>
        <v/>
      </c>
      <c r="E3280" s="638" t="str">
        <f>IF($C3280="","",IFERROR(_xlfn.XLOOKUP($C3280,'1.PrepList'!$I$2:$I$1500,'1.PrepList'!$N$2:$N$1500,"")&amp;"",""))</f>
        <v/>
      </c>
      <c r="F3280" s="638" t="str">
        <f>IF($C3280="","",IFERROR(_xlfn.XLOOKUP($C3280,'1.PrepList'!$I$2:$I$1500,'1.PrepList'!$K$2:$K$1500,"")&amp;"",""))</f>
        <v/>
      </c>
      <c r="H3280" s="644" t="str">
        <f>IF($C3280="","",IFERROR(IF(_xlfn.XLOOKUP($C3280,tbl_StartedStatus[Bold ID],tbl_StartedStatus[Started])="Started","Yes",IF(_xlfn.XLOOKUP($C3280,tbl_StartedStatus[Bold ID],tbl_StartedStatus[Started])="No Show","No Show","")),""))</f>
        <v/>
      </c>
    </row>
    <row r="3281" spans="1:8" ht="15" customHeight="1" thickBot="1">
      <c r="A3281" s="38" t="str">
        <f>IF($C3281="","",IFERROR(_xlfn.XLOOKUP($C3281,'1.PrepList'!$I$2:$I$1500,'1.PrepList'!$G$2:$G$1500,"")&amp;"",""))</f>
        <v/>
      </c>
      <c r="B3281" s="638" t="str">
        <f>IF($C3281="","",IFERROR(_xlfn.XLOOKUP($C3281,'1.PrepList'!$I$2:$I$1500,'1.PrepList'!$H$2:$H$1500,"")&amp;"",""))</f>
        <v/>
      </c>
      <c r="D3281" s="638" t="str">
        <f>IF($C3281="","",IFERROR(_xlfn.XLOOKUP($C3281,'1.PrepList'!$I$2:$I$1500,'1.PrepList'!$J$2:$J$1500,"")&amp;"",""))</f>
        <v/>
      </c>
      <c r="E3281" s="638" t="str">
        <f>IF($C3281="","",IFERROR(_xlfn.XLOOKUP($C3281,'1.PrepList'!$I$2:$I$1500,'1.PrepList'!$N$2:$N$1500,"")&amp;"",""))</f>
        <v/>
      </c>
      <c r="F3281" s="638" t="str">
        <f>IF($C3281="","",IFERROR(_xlfn.XLOOKUP($C3281,'1.PrepList'!$I$2:$I$1500,'1.PrepList'!$K$2:$K$1500,"")&amp;"",""))</f>
        <v/>
      </c>
      <c r="H3281" s="644" t="str">
        <f>IF($C3281="","",IFERROR(IF(_xlfn.XLOOKUP($C3281,tbl_StartedStatus[Bold ID],tbl_StartedStatus[Started])="Started","Yes",IF(_xlfn.XLOOKUP($C3281,tbl_StartedStatus[Bold ID],tbl_StartedStatus[Started])="No Show","No Show","")),""))</f>
        <v/>
      </c>
    </row>
    <row r="3282" spans="1:8" ht="15" customHeight="1" thickBot="1">
      <c r="A3282" s="38" t="str">
        <f>IF($C3282="","",IFERROR(_xlfn.XLOOKUP($C3282,'1.PrepList'!$I$2:$I$1500,'1.PrepList'!$G$2:$G$1500,"")&amp;"",""))</f>
        <v/>
      </c>
      <c r="B3282" s="638" t="str">
        <f>IF($C3282="","",IFERROR(_xlfn.XLOOKUP($C3282,'1.PrepList'!$I$2:$I$1500,'1.PrepList'!$H$2:$H$1500,"")&amp;"",""))</f>
        <v/>
      </c>
      <c r="D3282" s="638" t="str">
        <f>IF($C3282="","",IFERROR(_xlfn.XLOOKUP($C3282,'1.PrepList'!$I$2:$I$1500,'1.PrepList'!$J$2:$J$1500,"")&amp;"",""))</f>
        <v/>
      </c>
      <c r="E3282" s="638" t="str">
        <f>IF($C3282="","",IFERROR(_xlfn.XLOOKUP($C3282,'1.PrepList'!$I$2:$I$1500,'1.PrepList'!$N$2:$N$1500,"")&amp;"",""))</f>
        <v/>
      </c>
      <c r="F3282" s="638" t="str">
        <f>IF($C3282="","",IFERROR(_xlfn.XLOOKUP($C3282,'1.PrepList'!$I$2:$I$1500,'1.PrepList'!$K$2:$K$1500,"")&amp;"",""))</f>
        <v/>
      </c>
      <c r="H3282" s="644" t="str">
        <f>IF($C3282="","",IFERROR(IF(_xlfn.XLOOKUP($C3282,tbl_StartedStatus[Bold ID],tbl_StartedStatus[Started])="Started","Yes",IF(_xlfn.XLOOKUP($C3282,tbl_StartedStatus[Bold ID],tbl_StartedStatus[Started])="No Show","No Show","")),""))</f>
        <v/>
      </c>
    </row>
    <row r="3283" spans="1:8" ht="15" customHeight="1" thickBot="1">
      <c r="A3283" s="38" t="str">
        <f>IF($C3283="","",IFERROR(_xlfn.XLOOKUP($C3283,'1.PrepList'!$I$2:$I$1500,'1.PrepList'!$G$2:$G$1500,"")&amp;"",""))</f>
        <v/>
      </c>
      <c r="B3283" s="638" t="str">
        <f>IF($C3283="","",IFERROR(_xlfn.XLOOKUP($C3283,'1.PrepList'!$I$2:$I$1500,'1.PrepList'!$H$2:$H$1500,"")&amp;"",""))</f>
        <v/>
      </c>
      <c r="D3283" s="638" t="str">
        <f>IF($C3283="","",IFERROR(_xlfn.XLOOKUP($C3283,'1.PrepList'!$I$2:$I$1500,'1.PrepList'!$J$2:$J$1500,"")&amp;"",""))</f>
        <v/>
      </c>
      <c r="E3283" s="638" t="str">
        <f>IF($C3283="","",IFERROR(_xlfn.XLOOKUP($C3283,'1.PrepList'!$I$2:$I$1500,'1.PrepList'!$N$2:$N$1500,"")&amp;"",""))</f>
        <v/>
      </c>
      <c r="F3283" s="638" t="str">
        <f>IF($C3283="","",IFERROR(_xlfn.XLOOKUP($C3283,'1.PrepList'!$I$2:$I$1500,'1.PrepList'!$K$2:$K$1500,"")&amp;"",""))</f>
        <v/>
      </c>
      <c r="H3283" s="644" t="str">
        <f>IF($C3283="","",IFERROR(IF(_xlfn.XLOOKUP($C3283,tbl_StartedStatus[Bold ID],tbl_StartedStatus[Started])="Started","Yes",IF(_xlfn.XLOOKUP($C3283,tbl_StartedStatus[Bold ID],tbl_StartedStatus[Started])="No Show","No Show","")),""))</f>
        <v/>
      </c>
    </row>
    <row r="3284" spans="1:8" ht="15" customHeight="1" thickBot="1">
      <c r="A3284" s="38" t="str">
        <f>IF($C3284="","",IFERROR(_xlfn.XLOOKUP($C3284,'1.PrepList'!$I$2:$I$1500,'1.PrepList'!$G$2:$G$1500,"")&amp;"",""))</f>
        <v/>
      </c>
      <c r="B3284" s="638" t="str">
        <f>IF($C3284="","",IFERROR(_xlfn.XLOOKUP($C3284,'1.PrepList'!$I$2:$I$1500,'1.PrepList'!$H$2:$H$1500,"")&amp;"",""))</f>
        <v/>
      </c>
      <c r="D3284" s="638" t="str">
        <f>IF($C3284="","",IFERROR(_xlfn.XLOOKUP($C3284,'1.PrepList'!$I$2:$I$1500,'1.PrepList'!$J$2:$J$1500,"")&amp;"",""))</f>
        <v/>
      </c>
      <c r="E3284" s="638" t="str">
        <f>IF($C3284="","",IFERROR(_xlfn.XLOOKUP($C3284,'1.PrepList'!$I$2:$I$1500,'1.PrepList'!$N$2:$N$1500,"")&amp;"",""))</f>
        <v/>
      </c>
      <c r="F3284" s="638" t="str">
        <f>IF($C3284="","",IFERROR(_xlfn.XLOOKUP($C3284,'1.PrepList'!$I$2:$I$1500,'1.PrepList'!$K$2:$K$1500,"")&amp;"",""))</f>
        <v/>
      </c>
      <c r="H3284" s="644" t="str">
        <f>IF($C3284="","",IFERROR(IF(_xlfn.XLOOKUP($C3284,tbl_StartedStatus[Bold ID],tbl_StartedStatus[Started])="Started","Yes",IF(_xlfn.XLOOKUP($C3284,tbl_StartedStatus[Bold ID],tbl_StartedStatus[Started])="No Show","No Show","")),""))</f>
        <v/>
      </c>
    </row>
    <row r="3285" spans="1:8" ht="15" customHeight="1" thickBot="1">
      <c r="A3285" s="38" t="str">
        <f>IF($C3285="","",IFERROR(_xlfn.XLOOKUP($C3285,'1.PrepList'!$I$2:$I$1500,'1.PrepList'!$G$2:$G$1500,"")&amp;"",""))</f>
        <v/>
      </c>
      <c r="B3285" s="638" t="str">
        <f>IF($C3285="","",IFERROR(_xlfn.XLOOKUP($C3285,'1.PrepList'!$I$2:$I$1500,'1.PrepList'!$H$2:$H$1500,"")&amp;"",""))</f>
        <v/>
      </c>
      <c r="D3285" s="638" t="str">
        <f>IF($C3285="","",IFERROR(_xlfn.XLOOKUP($C3285,'1.PrepList'!$I$2:$I$1500,'1.PrepList'!$J$2:$J$1500,"")&amp;"",""))</f>
        <v/>
      </c>
      <c r="E3285" s="638" t="str">
        <f>IF($C3285="","",IFERROR(_xlfn.XLOOKUP($C3285,'1.PrepList'!$I$2:$I$1500,'1.PrepList'!$N$2:$N$1500,"")&amp;"",""))</f>
        <v/>
      </c>
      <c r="F3285" s="638" t="str">
        <f>IF($C3285="","",IFERROR(_xlfn.XLOOKUP($C3285,'1.PrepList'!$I$2:$I$1500,'1.PrepList'!$K$2:$K$1500,"")&amp;"",""))</f>
        <v/>
      </c>
      <c r="H3285" s="644" t="str">
        <f>IF($C3285="","",IFERROR(IF(_xlfn.XLOOKUP($C3285,tbl_StartedStatus[Bold ID],tbl_StartedStatus[Started])="Started","Yes",IF(_xlfn.XLOOKUP($C3285,tbl_StartedStatus[Bold ID],tbl_StartedStatus[Started])="No Show","No Show","")),""))</f>
        <v/>
      </c>
    </row>
    <row r="3286" spans="1:8" ht="15" customHeight="1" thickBot="1">
      <c r="A3286" s="38" t="str">
        <f>IF($C3286="","",IFERROR(_xlfn.XLOOKUP($C3286,'1.PrepList'!$I$2:$I$1500,'1.PrepList'!$G$2:$G$1500,"")&amp;"",""))</f>
        <v/>
      </c>
      <c r="B3286" s="638" t="str">
        <f>IF($C3286="","",IFERROR(_xlfn.XLOOKUP($C3286,'1.PrepList'!$I$2:$I$1500,'1.PrepList'!$H$2:$H$1500,"")&amp;"",""))</f>
        <v/>
      </c>
      <c r="D3286" s="638" t="str">
        <f>IF($C3286="","",IFERROR(_xlfn.XLOOKUP($C3286,'1.PrepList'!$I$2:$I$1500,'1.PrepList'!$J$2:$J$1500,"")&amp;"",""))</f>
        <v/>
      </c>
      <c r="E3286" s="638" t="str">
        <f>IF($C3286="","",IFERROR(_xlfn.XLOOKUP($C3286,'1.PrepList'!$I$2:$I$1500,'1.PrepList'!$N$2:$N$1500,"")&amp;"",""))</f>
        <v/>
      </c>
      <c r="F3286" s="638" t="str">
        <f>IF($C3286="","",IFERROR(_xlfn.XLOOKUP($C3286,'1.PrepList'!$I$2:$I$1500,'1.PrepList'!$K$2:$K$1500,"")&amp;"",""))</f>
        <v/>
      </c>
      <c r="H3286" s="644" t="str">
        <f>IF($C3286="","",IFERROR(IF(_xlfn.XLOOKUP($C3286,tbl_StartedStatus[Bold ID],tbl_StartedStatus[Started])="Started","Yes",IF(_xlfn.XLOOKUP($C3286,tbl_StartedStatus[Bold ID],tbl_StartedStatus[Started])="No Show","No Show","")),""))</f>
        <v/>
      </c>
    </row>
    <row r="3287" spans="1:8" ht="15" customHeight="1" thickBot="1">
      <c r="A3287" s="38" t="str">
        <f>IF($C3287="","",IFERROR(_xlfn.XLOOKUP($C3287,'1.PrepList'!$I$2:$I$1500,'1.PrepList'!$G$2:$G$1500,"")&amp;"",""))</f>
        <v/>
      </c>
      <c r="B3287" s="638" t="str">
        <f>IF($C3287="","",IFERROR(_xlfn.XLOOKUP($C3287,'1.PrepList'!$I$2:$I$1500,'1.PrepList'!$H$2:$H$1500,"")&amp;"",""))</f>
        <v/>
      </c>
      <c r="D3287" s="638" t="str">
        <f>IF($C3287="","",IFERROR(_xlfn.XLOOKUP($C3287,'1.PrepList'!$I$2:$I$1500,'1.PrepList'!$J$2:$J$1500,"")&amp;"",""))</f>
        <v/>
      </c>
      <c r="E3287" s="638" t="str">
        <f>IF($C3287="","",IFERROR(_xlfn.XLOOKUP($C3287,'1.PrepList'!$I$2:$I$1500,'1.PrepList'!$N$2:$N$1500,"")&amp;"",""))</f>
        <v/>
      </c>
      <c r="F3287" s="638" t="str">
        <f>IF($C3287="","",IFERROR(_xlfn.XLOOKUP($C3287,'1.PrepList'!$I$2:$I$1500,'1.PrepList'!$K$2:$K$1500,"")&amp;"",""))</f>
        <v/>
      </c>
      <c r="H3287" s="644" t="str">
        <f>IF($C3287="","",IFERROR(IF(_xlfn.XLOOKUP($C3287,tbl_StartedStatus[Bold ID],tbl_StartedStatus[Started])="Started","Yes",IF(_xlfn.XLOOKUP($C3287,tbl_StartedStatus[Bold ID],tbl_StartedStatus[Started])="No Show","No Show","")),""))</f>
        <v/>
      </c>
    </row>
    <row r="3288" spans="1:8" ht="15" customHeight="1" thickBot="1">
      <c r="A3288" s="38" t="str">
        <f>IF($C3288="","",IFERROR(_xlfn.XLOOKUP($C3288,'1.PrepList'!$I$2:$I$1500,'1.PrepList'!$G$2:$G$1500,"")&amp;"",""))</f>
        <v/>
      </c>
      <c r="B3288" s="638" t="str">
        <f>IF($C3288="","",IFERROR(_xlfn.XLOOKUP($C3288,'1.PrepList'!$I$2:$I$1500,'1.PrepList'!$H$2:$H$1500,"")&amp;"",""))</f>
        <v/>
      </c>
      <c r="D3288" s="638" t="str">
        <f>IF($C3288="","",IFERROR(_xlfn.XLOOKUP($C3288,'1.PrepList'!$I$2:$I$1500,'1.PrepList'!$J$2:$J$1500,"")&amp;"",""))</f>
        <v/>
      </c>
      <c r="E3288" s="638" t="str">
        <f>IF($C3288="","",IFERROR(_xlfn.XLOOKUP($C3288,'1.PrepList'!$I$2:$I$1500,'1.PrepList'!$N$2:$N$1500,"")&amp;"",""))</f>
        <v/>
      </c>
      <c r="F3288" s="638" t="str">
        <f>IF($C3288="","",IFERROR(_xlfn.XLOOKUP($C3288,'1.PrepList'!$I$2:$I$1500,'1.PrepList'!$K$2:$K$1500,"")&amp;"",""))</f>
        <v/>
      </c>
      <c r="H3288" s="644" t="str">
        <f>IF($C3288="","",IFERROR(IF(_xlfn.XLOOKUP($C3288,tbl_StartedStatus[Bold ID],tbl_StartedStatus[Started])="Started","Yes",IF(_xlfn.XLOOKUP($C3288,tbl_StartedStatus[Bold ID],tbl_StartedStatus[Started])="No Show","No Show","")),""))</f>
        <v/>
      </c>
    </row>
    <row r="3289" spans="1:8" ht="15" customHeight="1" thickBot="1">
      <c r="A3289" s="38" t="str">
        <f>IF($C3289="","",IFERROR(_xlfn.XLOOKUP($C3289,'1.PrepList'!$I$2:$I$1500,'1.PrepList'!$G$2:$G$1500,"")&amp;"",""))</f>
        <v/>
      </c>
      <c r="B3289" s="638" t="str">
        <f>IF($C3289="","",IFERROR(_xlfn.XLOOKUP($C3289,'1.PrepList'!$I$2:$I$1500,'1.PrepList'!$H$2:$H$1500,"")&amp;"",""))</f>
        <v/>
      </c>
      <c r="D3289" s="638" t="str">
        <f>IF($C3289="","",IFERROR(_xlfn.XLOOKUP($C3289,'1.PrepList'!$I$2:$I$1500,'1.PrepList'!$J$2:$J$1500,"")&amp;"",""))</f>
        <v/>
      </c>
      <c r="E3289" s="638" t="str">
        <f>IF($C3289="","",IFERROR(_xlfn.XLOOKUP($C3289,'1.PrepList'!$I$2:$I$1500,'1.PrepList'!$N$2:$N$1500,"")&amp;"",""))</f>
        <v/>
      </c>
      <c r="F3289" s="638" t="str">
        <f>IF($C3289="","",IFERROR(_xlfn.XLOOKUP($C3289,'1.PrepList'!$I$2:$I$1500,'1.PrepList'!$K$2:$K$1500,"")&amp;"",""))</f>
        <v/>
      </c>
      <c r="H3289" s="644" t="str">
        <f>IF($C3289="","",IFERROR(IF(_xlfn.XLOOKUP($C3289,tbl_StartedStatus[Bold ID],tbl_StartedStatus[Started])="Started","Yes",IF(_xlfn.XLOOKUP($C3289,tbl_StartedStatus[Bold ID],tbl_StartedStatus[Started])="No Show","No Show","")),""))</f>
        <v/>
      </c>
    </row>
    <row r="3290" spans="1:8" ht="15" customHeight="1" thickBot="1">
      <c r="A3290" s="38" t="str">
        <f>IF($C3290="","",IFERROR(_xlfn.XLOOKUP($C3290,'1.PrepList'!$I$2:$I$1500,'1.PrepList'!$G$2:$G$1500,"")&amp;"",""))</f>
        <v/>
      </c>
      <c r="B3290" s="638" t="str">
        <f>IF($C3290="","",IFERROR(_xlfn.XLOOKUP($C3290,'1.PrepList'!$I$2:$I$1500,'1.PrepList'!$H$2:$H$1500,"")&amp;"",""))</f>
        <v/>
      </c>
      <c r="D3290" s="638" t="str">
        <f>IF($C3290="","",IFERROR(_xlfn.XLOOKUP($C3290,'1.PrepList'!$I$2:$I$1500,'1.PrepList'!$J$2:$J$1500,"")&amp;"",""))</f>
        <v/>
      </c>
      <c r="E3290" s="638" t="str">
        <f>IF($C3290="","",IFERROR(_xlfn.XLOOKUP($C3290,'1.PrepList'!$I$2:$I$1500,'1.PrepList'!$N$2:$N$1500,"")&amp;"",""))</f>
        <v/>
      </c>
      <c r="F3290" s="638" t="str">
        <f>IF($C3290="","",IFERROR(_xlfn.XLOOKUP($C3290,'1.PrepList'!$I$2:$I$1500,'1.PrepList'!$K$2:$K$1500,"")&amp;"",""))</f>
        <v/>
      </c>
      <c r="H3290" s="644" t="str">
        <f>IF($C3290="","",IFERROR(IF(_xlfn.XLOOKUP($C3290,tbl_StartedStatus[Bold ID],tbl_StartedStatus[Started])="Started","Yes",IF(_xlfn.XLOOKUP($C3290,tbl_StartedStatus[Bold ID],tbl_StartedStatus[Started])="No Show","No Show","")),""))</f>
        <v/>
      </c>
    </row>
    <row r="3291" spans="1:8" ht="15" customHeight="1" thickBot="1">
      <c r="A3291" s="38" t="str">
        <f>IF($C3291="","",IFERROR(_xlfn.XLOOKUP($C3291,'1.PrepList'!$I$2:$I$1500,'1.PrepList'!$G$2:$G$1500,"")&amp;"",""))</f>
        <v/>
      </c>
      <c r="B3291" s="638" t="str">
        <f>IF($C3291="","",IFERROR(_xlfn.XLOOKUP($C3291,'1.PrepList'!$I$2:$I$1500,'1.PrepList'!$H$2:$H$1500,"")&amp;"",""))</f>
        <v/>
      </c>
      <c r="D3291" s="638" t="str">
        <f>IF($C3291="","",IFERROR(_xlfn.XLOOKUP($C3291,'1.PrepList'!$I$2:$I$1500,'1.PrepList'!$J$2:$J$1500,"")&amp;"",""))</f>
        <v/>
      </c>
      <c r="E3291" s="638" t="str">
        <f>IF($C3291="","",IFERROR(_xlfn.XLOOKUP($C3291,'1.PrepList'!$I$2:$I$1500,'1.PrepList'!$N$2:$N$1500,"")&amp;"",""))</f>
        <v/>
      </c>
      <c r="F3291" s="638" t="str">
        <f>IF($C3291="","",IFERROR(_xlfn.XLOOKUP($C3291,'1.PrepList'!$I$2:$I$1500,'1.PrepList'!$K$2:$K$1500,"")&amp;"",""))</f>
        <v/>
      </c>
      <c r="H3291" s="644" t="str">
        <f>IF($C3291="","",IFERROR(IF(_xlfn.XLOOKUP($C3291,tbl_StartedStatus[Bold ID],tbl_StartedStatus[Started])="Started","Yes",IF(_xlfn.XLOOKUP($C3291,tbl_StartedStatus[Bold ID],tbl_StartedStatus[Started])="No Show","No Show","")),""))</f>
        <v/>
      </c>
    </row>
    <row r="3292" spans="1:8" ht="15" customHeight="1" thickBot="1">
      <c r="A3292" s="38" t="str">
        <f>IF($C3292="","",IFERROR(_xlfn.XLOOKUP($C3292,'1.PrepList'!$I$2:$I$1500,'1.PrepList'!$G$2:$G$1500,"")&amp;"",""))</f>
        <v/>
      </c>
      <c r="B3292" s="638" t="str">
        <f>IF($C3292="","",IFERROR(_xlfn.XLOOKUP($C3292,'1.PrepList'!$I$2:$I$1500,'1.PrepList'!$H$2:$H$1500,"")&amp;"",""))</f>
        <v/>
      </c>
      <c r="D3292" s="638" t="str">
        <f>IF($C3292="","",IFERROR(_xlfn.XLOOKUP($C3292,'1.PrepList'!$I$2:$I$1500,'1.PrepList'!$J$2:$J$1500,"")&amp;"",""))</f>
        <v/>
      </c>
      <c r="E3292" s="638" t="str">
        <f>IF($C3292="","",IFERROR(_xlfn.XLOOKUP($C3292,'1.PrepList'!$I$2:$I$1500,'1.PrepList'!$N$2:$N$1500,"")&amp;"",""))</f>
        <v/>
      </c>
      <c r="F3292" s="638" t="str">
        <f>IF($C3292="","",IFERROR(_xlfn.XLOOKUP($C3292,'1.PrepList'!$I$2:$I$1500,'1.PrepList'!$K$2:$K$1500,"")&amp;"",""))</f>
        <v/>
      </c>
      <c r="H3292" s="644" t="str">
        <f>IF($C3292="","",IFERROR(IF(_xlfn.XLOOKUP($C3292,tbl_StartedStatus[Bold ID],tbl_StartedStatus[Started])="Started","Yes",IF(_xlfn.XLOOKUP($C3292,tbl_StartedStatus[Bold ID],tbl_StartedStatus[Started])="No Show","No Show","")),""))</f>
        <v/>
      </c>
    </row>
    <row r="3293" spans="1:8" ht="15" customHeight="1" thickBot="1">
      <c r="A3293" s="38" t="str">
        <f>IF($C3293="","",IFERROR(_xlfn.XLOOKUP($C3293,'1.PrepList'!$I$2:$I$1500,'1.PrepList'!$G$2:$G$1500,"")&amp;"",""))</f>
        <v/>
      </c>
      <c r="B3293" s="638" t="str">
        <f>IF($C3293="","",IFERROR(_xlfn.XLOOKUP($C3293,'1.PrepList'!$I$2:$I$1500,'1.PrepList'!$H$2:$H$1500,"")&amp;"",""))</f>
        <v/>
      </c>
      <c r="D3293" s="638" t="str">
        <f>IF($C3293="","",IFERROR(_xlfn.XLOOKUP($C3293,'1.PrepList'!$I$2:$I$1500,'1.PrepList'!$J$2:$J$1500,"")&amp;"",""))</f>
        <v/>
      </c>
      <c r="E3293" s="638" t="str">
        <f>IF($C3293="","",IFERROR(_xlfn.XLOOKUP($C3293,'1.PrepList'!$I$2:$I$1500,'1.PrepList'!$N$2:$N$1500,"")&amp;"",""))</f>
        <v/>
      </c>
      <c r="F3293" s="638" t="str">
        <f>IF($C3293="","",IFERROR(_xlfn.XLOOKUP($C3293,'1.PrepList'!$I$2:$I$1500,'1.PrepList'!$K$2:$K$1500,"")&amp;"",""))</f>
        <v/>
      </c>
      <c r="H3293" s="644" t="str">
        <f>IF($C3293="","",IFERROR(IF(_xlfn.XLOOKUP($C3293,tbl_StartedStatus[Bold ID],tbl_StartedStatus[Started])="Started","Yes",IF(_xlfn.XLOOKUP($C3293,tbl_StartedStatus[Bold ID],tbl_StartedStatus[Started])="No Show","No Show","")),""))</f>
        <v/>
      </c>
    </row>
    <row r="3294" spans="1:8" ht="15" customHeight="1" thickBot="1">
      <c r="A3294" s="38" t="str">
        <f>IF($C3294="","",IFERROR(_xlfn.XLOOKUP($C3294,'1.PrepList'!$I$2:$I$1500,'1.PrepList'!$G$2:$G$1500,"")&amp;"",""))</f>
        <v/>
      </c>
      <c r="B3294" s="638" t="str">
        <f>IF($C3294="","",IFERROR(_xlfn.XLOOKUP($C3294,'1.PrepList'!$I$2:$I$1500,'1.PrepList'!$H$2:$H$1500,"")&amp;"",""))</f>
        <v/>
      </c>
      <c r="D3294" s="638" t="str">
        <f>IF($C3294="","",IFERROR(_xlfn.XLOOKUP($C3294,'1.PrepList'!$I$2:$I$1500,'1.PrepList'!$J$2:$J$1500,"")&amp;"",""))</f>
        <v/>
      </c>
      <c r="E3294" s="638" t="str">
        <f>IF($C3294="","",IFERROR(_xlfn.XLOOKUP($C3294,'1.PrepList'!$I$2:$I$1500,'1.PrepList'!$N$2:$N$1500,"")&amp;"",""))</f>
        <v/>
      </c>
      <c r="F3294" s="638" t="str">
        <f>IF($C3294="","",IFERROR(_xlfn.XLOOKUP($C3294,'1.PrepList'!$I$2:$I$1500,'1.PrepList'!$K$2:$K$1500,"")&amp;"",""))</f>
        <v/>
      </c>
      <c r="H3294" s="644" t="str">
        <f>IF($C3294="","",IFERROR(IF(_xlfn.XLOOKUP($C3294,tbl_StartedStatus[Bold ID],tbl_StartedStatus[Started])="Started","Yes",IF(_xlfn.XLOOKUP($C3294,tbl_StartedStatus[Bold ID],tbl_StartedStatus[Started])="No Show","No Show","")),""))</f>
        <v/>
      </c>
    </row>
    <row r="3295" spans="1:8" ht="15" customHeight="1" thickBot="1">
      <c r="A3295" s="38" t="str">
        <f>IF($C3295="","",IFERROR(_xlfn.XLOOKUP($C3295,'1.PrepList'!$I$2:$I$1500,'1.PrepList'!$G$2:$G$1500,"")&amp;"",""))</f>
        <v/>
      </c>
      <c r="B3295" s="638" t="str">
        <f>IF($C3295="","",IFERROR(_xlfn.XLOOKUP($C3295,'1.PrepList'!$I$2:$I$1500,'1.PrepList'!$H$2:$H$1500,"")&amp;"",""))</f>
        <v/>
      </c>
      <c r="D3295" s="638" t="str">
        <f>IF($C3295="","",IFERROR(_xlfn.XLOOKUP($C3295,'1.PrepList'!$I$2:$I$1500,'1.PrepList'!$J$2:$J$1500,"")&amp;"",""))</f>
        <v/>
      </c>
      <c r="E3295" s="638" t="str">
        <f>IF($C3295="","",IFERROR(_xlfn.XLOOKUP($C3295,'1.PrepList'!$I$2:$I$1500,'1.PrepList'!$N$2:$N$1500,"")&amp;"",""))</f>
        <v/>
      </c>
      <c r="F3295" s="638" t="str">
        <f>IF($C3295="","",IFERROR(_xlfn.XLOOKUP($C3295,'1.PrepList'!$I$2:$I$1500,'1.PrepList'!$K$2:$K$1500,"")&amp;"",""))</f>
        <v/>
      </c>
      <c r="H3295" s="644" t="str">
        <f>IF($C3295="","",IFERROR(IF(_xlfn.XLOOKUP($C3295,tbl_StartedStatus[Bold ID],tbl_StartedStatus[Started])="Started","Yes",IF(_xlfn.XLOOKUP($C3295,tbl_StartedStatus[Bold ID],tbl_StartedStatus[Started])="No Show","No Show","")),""))</f>
        <v/>
      </c>
    </row>
    <row r="3296" spans="1:8" ht="15" customHeight="1" thickBot="1">
      <c r="A3296" s="38" t="str">
        <f>IF($C3296="","",IFERROR(_xlfn.XLOOKUP($C3296,'1.PrepList'!$I$2:$I$1500,'1.PrepList'!$G$2:$G$1500,"")&amp;"",""))</f>
        <v/>
      </c>
      <c r="B3296" s="638" t="str">
        <f>IF($C3296="","",IFERROR(_xlfn.XLOOKUP($C3296,'1.PrepList'!$I$2:$I$1500,'1.PrepList'!$H$2:$H$1500,"")&amp;"",""))</f>
        <v/>
      </c>
      <c r="D3296" s="638" t="str">
        <f>IF($C3296="","",IFERROR(_xlfn.XLOOKUP($C3296,'1.PrepList'!$I$2:$I$1500,'1.PrepList'!$J$2:$J$1500,"")&amp;"",""))</f>
        <v/>
      </c>
      <c r="E3296" s="638" t="str">
        <f>IF($C3296="","",IFERROR(_xlfn.XLOOKUP($C3296,'1.PrepList'!$I$2:$I$1500,'1.PrepList'!$N$2:$N$1500,"")&amp;"",""))</f>
        <v/>
      </c>
      <c r="F3296" s="638" t="str">
        <f>IF($C3296="","",IFERROR(_xlfn.XLOOKUP($C3296,'1.PrepList'!$I$2:$I$1500,'1.PrepList'!$K$2:$K$1500,"")&amp;"",""))</f>
        <v/>
      </c>
      <c r="H3296" s="644" t="str">
        <f>IF($C3296="","",IFERROR(IF(_xlfn.XLOOKUP($C3296,tbl_StartedStatus[Bold ID],tbl_StartedStatus[Started])="Started","Yes",IF(_xlfn.XLOOKUP($C3296,tbl_StartedStatus[Bold ID],tbl_StartedStatus[Started])="No Show","No Show","")),""))</f>
        <v/>
      </c>
    </row>
    <row r="3297" spans="1:8" ht="15" customHeight="1" thickBot="1">
      <c r="A3297" s="38" t="str">
        <f>IF($C3297="","",IFERROR(_xlfn.XLOOKUP($C3297,'1.PrepList'!$I$2:$I$1500,'1.PrepList'!$G$2:$G$1500,"")&amp;"",""))</f>
        <v/>
      </c>
      <c r="B3297" s="638" t="str">
        <f>IF($C3297="","",IFERROR(_xlfn.XLOOKUP($C3297,'1.PrepList'!$I$2:$I$1500,'1.PrepList'!$H$2:$H$1500,"")&amp;"",""))</f>
        <v/>
      </c>
      <c r="D3297" s="638" t="str">
        <f>IF($C3297="","",IFERROR(_xlfn.XLOOKUP($C3297,'1.PrepList'!$I$2:$I$1500,'1.PrepList'!$J$2:$J$1500,"")&amp;"",""))</f>
        <v/>
      </c>
      <c r="E3297" s="638" t="str">
        <f>IF($C3297="","",IFERROR(_xlfn.XLOOKUP($C3297,'1.PrepList'!$I$2:$I$1500,'1.PrepList'!$N$2:$N$1500,"")&amp;"",""))</f>
        <v/>
      </c>
      <c r="F3297" s="638" t="str">
        <f>IF($C3297="","",IFERROR(_xlfn.XLOOKUP($C3297,'1.PrepList'!$I$2:$I$1500,'1.PrepList'!$K$2:$K$1500,"")&amp;"",""))</f>
        <v/>
      </c>
      <c r="H3297" s="644" t="str">
        <f>IF($C3297="","",IFERROR(IF(_xlfn.XLOOKUP($C3297,tbl_StartedStatus[Bold ID],tbl_StartedStatus[Started])="Started","Yes",IF(_xlfn.XLOOKUP($C3297,tbl_StartedStatus[Bold ID],tbl_StartedStatus[Started])="No Show","No Show","")),""))</f>
        <v/>
      </c>
    </row>
    <row r="3298" spans="1:8" ht="15" customHeight="1" thickBot="1">
      <c r="A3298" s="38" t="str">
        <f>IF($C3298="","",IFERROR(_xlfn.XLOOKUP($C3298,'1.PrepList'!$I$2:$I$1500,'1.PrepList'!$G$2:$G$1500,"")&amp;"",""))</f>
        <v/>
      </c>
      <c r="B3298" s="638" t="str">
        <f>IF($C3298="","",IFERROR(_xlfn.XLOOKUP($C3298,'1.PrepList'!$I$2:$I$1500,'1.PrepList'!$H$2:$H$1500,"")&amp;"",""))</f>
        <v/>
      </c>
      <c r="D3298" s="638" t="str">
        <f>IF($C3298="","",IFERROR(_xlfn.XLOOKUP($C3298,'1.PrepList'!$I$2:$I$1500,'1.PrepList'!$J$2:$J$1500,"")&amp;"",""))</f>
        <v/>
      </c>
      <c r="E3298" s="638" t="str">
        <f>IF($C3298="","",IFERROR(_xlfn.XLOOKUP($C3298,'1.PrepList'!$I$2:$I$1500,'1.PrepList'!$N$2:$N$1500,"")&amp;"",""))</f>
        <v/>
      </c>
      <c r="F3298" s="638" t="str">
        <f>IF($C3298="","",IFERROR(_xlfn.XLOOKUP($C3298,'1.PrepList'!$I$2:$I$1500,'1.PrepList'!$K$2:$K$1500,"")&amp;"",""))</f>
        <v/>
      </c>
      <c r="H3298" s="644" t="str">
        <f>IF($C3298="","",IFERROR(IF(_xlfn.XLOOKUP($C3298,tbl_StartedStatus[Bold ID],tbl_StartedStatus[Started])="Started","Yes",IF(_xlfn.XLOOKUP($C3298,tbl_StartedStatus[Bold ID],tbl_StartedStatus[Started])="No Show","No Show","")),""))</f>
        <v/>
      </c>
    </row>
    <row r="3299" spans="1:8" ht="15" customHeight="1" thickBot="1">
      <c r="A3299" s="38" t="str">
        <f>IF($C3299="","",IFERROR(_xlfn.XLOOKUP($C3299,'1.PrepList'!$I$2:$I$1500,'1.PrepList'!$G$2:$G$1500,"")&amp;"",""))</f>
        <v/>
      </c>
      <c r="B3299" s="638" t="str">
        <f>IF($C3299="","",IFERROR(_xlfn.XLOOKUP($C3299,'1.PrepList'!$I$2:$I$1500,'1.PrepList'!$H$2:$H$1500,"")&amp;"",""))</f>
        <v/>
      </c>
      <c r="D3299" s="638" t="str">
        <f>IF($C3299="","",IFERROR(_xlfn.XLOOKUP($C3299,'1.PrepList'!$I$2:$I$1500,'1.PrepList'!$J$2:$J$1500,"")&amp;"",""))</f>
        <v/>
      </c>
      <c r="E3299" s="638" t="str">
        <f>IF($C3299="","",IFERROR(_xlfn.XLOOKUP($C3299,'1.PrepList'!$I$2:$I$1500,'1.PrepList'!$N$2:$N$1500,"")&amp;"",""))</f>
        <v/>
      </c>
      <c r="F3299" s="638" t="str">
        <f>IF($C3299="","",IFERROR(_xlfn.XLOOKUP($C3299,'1.PrepList'!$I$2:$I$1500,'1.PrepList'!$K$2:$K$1500,"")&amp;"",""))</f>
        <v/>
      </c>
      <c r="H3299" s="644" t="str">
        <f>IF($C3299="","",IFERROR(IF(_xlfn.XLOOKUP($C3299,tbl_StartedStatus[Bold ID],tbl_StartedStatus[Started])="Started","Yes",IF(_xlfn.XLOOKUP($C3299,tbl_StartedStatus[Bold ID],tbl_StartedStatus[Started])="No Show","No Show","")),""))</f>
        <v/>
      </c>
    </row>
    <row r="3300" spans="1:8" ht="15" customHeight="1" thickBot="1">
      <c r="A3300" s="38" t="str">
        <f>IF($C3300="","",IFERROR(_xlfn.XLOOKUP($C3300,'1.PrepList'!$I$2:$I$1500,'1.PrepList'!$G$2:$G$1500,"")&amp;"",""))</f>
        <v/>
      </c>
      <c r="B3300" s="638" t="str">
        <f>IF($C3300="","",IFERROR(_xlfn.XLOOKUP($C3300,'1.PrepList'!$I$2:$I$1500,'1.PrepList'!$H$2:$H$1500,"")&amp;"",""))</f>
        <v/>
      </c>
      <c r="D3300" s="638" t="str">
        <f>IF($C3300="","",IFERROR(_xlfn.XLOOKUP($C3300,'1.PrepList'!$I$2:$I$1500,'1.PrepList'!$J$2:$J$1500,"")&amp;"",""))</f>
        <v/>
      </c>
      <c r="E3300" s="638" t="str">
        <f>IF($C3300="","",IFERROR(_xlfn.XLOOKUP($C3300,'1.PrepList'!$I$2:$I$1500,'1.PrepList'!$N$2:$N$1500,"")&amp;"",""))</f>
        <v/>
      </c>
      <c r="F3300" s="638" t="str">
        <f>IF($C3300="","",IFERROR(_xlfn.XLOOKUP($C3300,'1.PrepList'!$I$2:$I$1500,'1.PrepList'!$K$2:$K$1500,"")&amp;"",""))</f>
        <v/>
      </c>
      <c r="H3300" s="644" t="str">
        <f>IF($C3300="","",IFERROR(IF(_xlfn.XLOOKUP($C3300,tbl_StartedStatus[Bold ID],tbl_StartedStatus[Started])="Started","Yes",IF(_xlfn.XLOOKUP($C3300,tbl_StartedStatus[Bold ID],tbl_StartedStatus[Started])="No Show","No Show","")),""))</f>
        <v/>
      </c>
    </row>
    <row r="3301" spans="1:8" ht="15" customHeight="1" thickBot="1">
      <c r="A3301" s="38" t="str">
        <f>IF($C3301="","",IFERROR(_xlfn.XLOOKUP($C3301,'1.PrepList'!$I$2:$I$1500,'1.PrepList'!$G$2:$G$1500,"")&amp;"",""))</f>
        <v/>
      </c>
      <c r="B3301" s="638" t="str">
        <f>IF($C3301="","",IFERROR(_xlfn.XLOOKUP($C3301,'1.PrepList'!$I$2:$I$1500,'1.PrepList'!$H$2:$H$1500,"")&amp;"",""))</f>
        <v/>
      </c>
      <c r="D3301" s="638" t="str">
        <f>IF($C3301="","",IFERROR(_xlfn.XLOOKUP($C3301,'1.PrepList'!$I$2:$I$1500,'1.PrepList'!$J$2:$J$1500,"")&amp;"",""))</f>
        <v/>
      </c>
      <c r="E3301" s="638" t="str">
        <f>IF($C3301="","",IFERROR(_xlfn.XLOOKUP($C3301,'1.PrepList'!$I$2:$I$1500,'1.PrepList'!$N$2:$N$1500,"")&amp;"",""))</f>
        <v/>
      </c>
      <c r="F3301" s="638" t="str">
        <f>IF($C3301="","",IFERROR(_xlfn.XLOOKUP($C3301,'1.PrepList'!$I$2:$I$1500,'1.PrepList'!$K$2:$K$1500,"")&amp;"",""))</f>
        <v/>
      </c>
      <c r="H3301" s="644" t="str">
        <f>IF($C3301="","",IFERROR(IF(_xlfn.XLOOKUP($C3301,tbl_StartedStatus[Bold ID],tbl_StartedStatus[Started])="Started","Yes",IF(_xlfn.XLOOKUP($C3301,tbl_StartedStatus[Bold ID],tbl_StartedStatus[Started])="No Show","No Show","")),""))</f>
        <v/>
      </c>
    </row>
    <row r="3302" spans="1:8" ht="15" customHeight="1" thickBot="1">
      <c r="A3302" s="38" t="str">
        <f>IF($C3302="","",IFERROR(_xlfn.XLOOKUP($C3302,'1.PrepList'!$I$2:$I$1500,'1.PrepList'!$G$2:$G$1500,"")&amp;"",""))</f>
        <v/>
      </c>
      <c r="B3302" s="638" t="str">
        <f>IF($C3302="","",IFERROR(_xlfn.XLOOKUP($C3302,'1.PrepList'!$I$2:$I$1500,'1.PrepList'!$H$2:$H$1500,"")&amp;"",""))</f>
        <v/>
      </c>
      <c r="D3302" s="638" t="str">
        <f>IF($C3302="","",IFERROR(_xlfn.XLOOKUP($C3302,'1.PrepList'!$I$2:$I$1500,'1.PrepList'!$J$2:$J$1500,"")&amp;"",""))</f>
        <v/>
      </c>
      <c r="E3302" s="638" t="str">
        <f>IF($C3302="","",IFERROR(_xlfn.XLOOKUP($C3302,'1.PrepList'!$I$2:$I$1500,'1.PrepList'!$N$2:$N$1500,"")&amp;"",""))</f>
        <v/>
      </c>
      <c r="F3302" s="638" t="str">
        <f>IF($C3302="","",IFERROR(_xlfn.XLOOKUP($C3302,'1.PrepList'!$I$2:$I$1500,'1.PrepList'!$K$2:$K$1500,"")&amp;"",""))</f>
        <v/>
      </c>
      <c r="H3302" s="644" t="str">
        <f>IF($C3302="","",IFERROR(IF(_xlfn.XLOOKUP($C3302,tbl_StartedStatus[Bold ID],tbl_StartedStatus[Started])="Started","Yes",IF(_xlfn.XLOOKUP($C3302,tbl_StartedStatus[Bold ID],tbl_StartedStatus[Started])="No Show","No Show","")),""))</f>
        <v/>
      </c>
    </row>
    <row r="3303" spans="1:8" ht="15" customHeight="1" thickBot="1">
      <c r="A3303" s="38" t="str">
        <f>IF($C3303="","",IFERROR(_xlfn.XLOOKUP($C3303,'1.PrepList'!$I$2:$I$1500,'1.PrepList'!$G$2:$G$1500,"")&amp;"",""))</f>
        <v/>
      </c>
      <c r="B3303" s="638" t="str">
        <f>IF($C3303="","",IFERROR(_xlfn.XLOOKUP($C3303,'1.PrepList'!$I$2:$I$1500,'1.PrepList'!$H$2:$H$1500,"")&amp;"",""))</f>
        <v/>
      </c>
      <c r="D3303" s="638" t="str">
        <f>IF($C3303="","",IFERROR(_xlfn.XLOOKUP($C3303,'1.PrepList'!$I$2:$I$1500,'1.PrepList'!$J$2:$J$1500,"")&amp;"",""))</f>
        <v/>
      </c>
      <c r="E3303" s="638" t="str">
        <f>IF($C3303="","",IFERROR(_xlfn.XLOOKUP($C3303,'1.PrepList'!$I$2:$I$1500,'1.PrepList'!$N$2:$N$1500,"")&amp;"",""))</f>
        <v/>
      </c>
      <c r="F3303" s="638" t="str">
        <f>IF($C3303="","",IFERROR(_xlfn.XLOOKUP($C3303,'1.PrepList'!$I$2:$I$1500,'1.PrepList'!$K$2:$K$1500,"")&amp;"",""))</f>
        <v/>
      </c>
      <c r="H3303" s="644" t="str">
        <f>IF($C3303="","",IFERROR(IF(_xlfn.XLOOKUP($C3303,tbl_StartedStatus[Bold ID],tbl_StartedStatus[Started])="Started","Yes",IF(_xlfn.XLOOKUP($C3303,tbl_StartedStatus[Bold ID],tbl_StartedStatus[Started])="No Show","No Show","")),""))</f>
        <v/>
      </c>
    </row>
    <row r="3304" spans="1:8" ht="15" customHeight="1" thickBot="1">
      <c r="A3304" s="38" t="str">
        <f>IF($C3304="","",IFERROR(_xlfn.XLOOKUP($C3304,'1.PrepList'!$I$2:$I$1500,'1.PrepList'!$G$2:$G$1500,"")&amp;"",""))</f>
        <v/>
      </c>
      <c r="B3304" s="638" t="str">
        <f>IF($C3304="","",IFERROR(_xlfn.XLOOKUP($C3304,'1.PrepList'!$I$2:$I$1500,'1.PrepList'!$H$2:$H$1500,"")&amp;"",""))</f>
        <v/>
      </c>
      <c r="D3304" s="638" t="str">
        <f>IF($C3304="","",IFERROR(_xlfn.XLOOKUP($C3304,'1.PrepList'!$I$2:$I$1500,'1.PrepList'!$J$2:$J$1500,"")&amp;"",""))</f>
        <v/>
      </c>
      <c r="E3304" s="638" t="str">
        <f>IF($C3304="","",IFERROR(_xlfn.XLOOKUP($C3304,'1.PrepList'!$I$2:$I$1500,'1.PrepList'!$N$2:$N$1500,"")&amp;"",""))</f>
        <v/>
      </c>
      <c r="F3304" s="638" t="str">
        <f>IF($C3304="","",IFERROR(_xlfn.XLOOKUP($C3304,'1.PrepList'!$I$2:$I$1500,'1.PrepList'!$K$2:$K$1500,"")&amp;"",""))</f>
        <v/>
      </c>
      <c r="H3304" s="644" t="str">
        <f>IF($C3304="","",IFERROR(IF(_xlfn.XLOOKUP($C3304,tbl_StartedStatus[Bold ID],tbl_StartedStatus[Started])="Started","Yes",IF(_xlfn.XLOOKUP($C3304,tbl_StartedStatus[Bold ID],tbl_StartedStatus[Started])="No Show","No Show","")),""))</f>
        <v/>
      </c>
    </row>
    <row r="3305" spans="1:8" ht="15" customHeight="1" thickBot="1">
      <c r="A3305" s="38" t="str">
        <f>IF($C3305="","",IFERROR(_xlfn.XLOOKUP($C3305,'1.PrepList'!$I$2:$I$1500,'1.PrepList'!$G$2:$G$1500,"")&amp;"",""))</f>
        <v/>
      </c>
      <c r="B3305" s="638" t="str">
        <f>IF($C3305="","",IFERROR(_xlfn.XLOOKUP($C3305,'1.PrepList'!$I$2:$I$1500,'1.PrepList'!$H$2:$H$1500,"")&amp;"",""))</f>
        <v/>
      </c>
      <c r="D3305" s="638" t="str">
        <f>IF($C3305="","",IFERROR(_xlfn.XLOOKUP($C3305,'1.PrepList'!$I$2:$I$1500,'1.PrepList'!$J$2:$J$1500,"")&amp;"",""))</f>
        <v/>
      </c>
      <c r="E3305" s="638" t="str">
        <f>IF($C3305="","",IFERROR(_xlfn.XLOOKUP($C3305,'1.PrepList'!$I$2:$I$1500,'1.PrepList'!$N$2:$N$1500,"")&amp;"",""))</f>
        <v/>
      </c>
      <c r="F3305" s="638" t="str">
        <f>IF($C3305="","",IFERROR(_xlfn.XLOOKUP($C3305,'1.PrepList'!$I$2:$I$1500,'1.PrepList'!$K$2:$K$1500,"")&amp;"",""))</f>
        <v/>
      </c>
      <c r="H3305" s="644" t="str">
        <f>IF($C3305="","",IFERROR(IF(_xlfn.XLOOKUP($C3305,tbl_StartedStatus[Bold ID],tbl_StartedStatus[Started])="Started","Yes",IF(_xlfn.XLOOKUP($C3305,tbl_StartedStatus[Bold ID],tbl_StartedStatus[Started])="No Show","No Show","")),""))</f>
        <v/>
      </c>
    </row>
    <row r="3306" spans="1:8" ht="15" customHeight="1" thickBot="1">
      <c r="A3306" s="38" t="str">
        <f>IF($C3306="","",IFERROR(_xlfn.XLOOKUP($C3306,'1.PrepList'!$I$2:$I$1500,'1.PrepList'!$G$2:$G$1500,"")&amp;"",""))</f>
        <v/>
      </c>
      <c r="B3306" s="638" t="str">
        <f>IF($C3306="","",IFERROR(_xlfn.XLOOKUP($C3306,'1.PrepList'!$I$2:$I$1500,'1.PrepList'!$H$2:$H$1500,"")&amp;"",""))</f>
        <v/>
      </c>
      <c r="D3306" s="638" t="str">
        <f>IF($C3306="","",IFERROR(_xlfn.XLOOKUP($C3306,'1.PrepList'!$I$2:$I$1500,'1.PrepList'!$J$2:$J$1500,"")&amp;"",""))</f>
        <v/>
      </c>
      <c r="E3306" s="638" t="str">
        <f>IF($C3306="","",IFERROR(_xlfn.XLOOKUP($C3306,'1.PrepList'!$I$2:$I$1500,'1.PrepList'!$N$2:$N$1500,"")&amp;"",""))</f>
        <v/>
      </c>
      <c r="F3306" s="638" t="str">
        <f>IF($C3306="","",IFERROR(_xlfn.XLOOKUP($C3306,'1.PrepList'!$I$2:$I$1500,'1.PrepList'!$K$2:$K$1500,"")&amp;"",""))</f>
        <v/>
      </c>
      <c r="H3306" s="644" t="str">
        <f>IF($C3306="","",IFERROR(IF(_xlfn.XLOOKUP($C3306,tbl_StartedStatus[Bold ID],tbl_StartedStatus[Started])="Started","Yes",IF(_xlfn.XLOOKUP($C3306,tbl_StartedStatus[Bold ID],tbl_StartedStatus[Started])="No Show","No Show","")),""))</f>
        <v/>
      </c>
    </row>
    <row r="3307" spans="1:8" ht="15" customHeight="1" thickBot="1">
      <c r="A3307" s="38" t="str">
        <f>IF($C3307="","",IFERROR(_xlfn.XLOOKUP($C3307,'1.PrepList'!$I$2:$I$1500,'1.PrepList'!$G$2:$G$1500,"")&amp;"",""))</f>
        <v/>
      </c>
      <c r="B3307" s="638" t="str">
        <f>IF($C3307="","",IFERROR(_xlfn.XLOOKUP($C3307,'1.PrepList'!$I$2:$I$1500,'1.PrepList'!$H$2:$H$1500,"")&amp;"",""))</f>
        <v/>
      </c>
      <c r="D3307" s="638" t="str">
        <f>IF($C3307="","",IFERROR(_xlfn.XLOOKUP($C3307,'1.PrepList'!$I$2:$I$1500,'1.PrepList'!$J$2:$J$1500,"")&amp;"",""))</f>
        <v/>
      </c>
      <c r="E3307" s="638" t="str">
        <f>IF($C3307="","",IFERROR(_xlfn.XLOOKUP($C3307,'1.PrepList'!$I$2:$I$1500,'1.PrepList'!$N$2:$N$1500,"")&amp;"",""))</f>
        <v/>
      </c>
      <c r="F3307" s="638" t="str">
        <f>IF($C3307="","",IFERROR(_xlfn.XLOOKUP($C3307,'1.PrepList'!$I$2:$I$1500,'1.PrepList'!$K$2:$K$1500,"")&amp;"",""))</f>
        <v/>
      </c>
      <c r="H3307" s="644" t="str">
        <f>IF($C3307="","",IFERROR(IF(_xlfn.XLOOKUP($C3307,tbl_StartedStatus[Bold ID],tbl_StartedStatus[Started])="Started","Yes",IF(_xlfn.XLOOKUP($C3307,tbl_StartedStatus[Bold ID],tbl_StartedStatus[Started])="No Show","No Show","")),""))</f>
        <v/>
      </c>
    </row>
    <row r="3308" spans="1:8" ht="15" customHeight="1" thickBot="1">
      <c r="A3308" s="38" t="str">
        <f>IF($C3308="","",IFERROR(_xlfn.XLOOKUP($C3308,'1.PrepList'!$I$2:$I$1500,'1.PrepList'!$G$2:$G$1500,"")&amp;"",""))</f>
        <v/>
      </c>
      <c r="B3308" s="638" t="str">
        <f>IF($C3308="","",IFERROR(_xlfn.XLOOKUP($C3308,'1.PrepList'!$I$2:$I$1500,'1.PrepList'!$H$2:$H$1500,"")&amp;"",""))</f>
        <v/>
      </c>
      <c r="D3308" s="638" t="str">
        <f>IF($C3308="","",IFERROR(_xlfn.XLOOKUP($C3308,'1.PrepList'!$I$2:$I$1500,'1.PrepList'!$J$2:$J$1500,"")&amp;"",""))</f>
        <v/>
      </c>
      <c r="E3308" s="638" t="str">
        <f>IF($C3308="","",IFERROR(_xlfn.XLOOKUP($C3308,'1.PrepList'!$I$2:$I$1500,'1.PrepList'!$N$2:$N$1500,"")&amp;"",""))</f>
        <v/>
      </c>
      <c r="F3308" s="638" t="str">
        <f>IF($C3308="","",IFERROR(_xlfn.XLOOKUP($C3308,'1.PrepList'!$I$2:$I$1500,'1.PrepList'!$K$2:$K$1500,"")&amp;"",""))</f>
        <v/>
      </c>
      <c r="H3308" s="644" t="str">
        <f>IF($C3308="","",IFERROR(IF(_xlfn.XLOOKUP($C3308,tbl_StartedStatus[Bold ID],tbl_StartedStatus[Started])="Started","Yes",IF(_xlfn.XLOOKUP($C3308,tbl_StartedStatus[Bold ID],tbl_StartedStatus[Started])="No Show","No Show","")),""))</f>
        <v/>
      </c>
    </row>
    <row r="3309" spans="1:8" ht="15" customHeight="1" thickBot="1">
      <c r="A3309" s="38" t="str">
        <f>IF($C3309="","",IFERROR(_xlfn.XLOOKUP($C3309,'1.PrepList'!$I$2:$I$1500,'1.PrepList'!$G$2:$G$1500,"")&amp;"",""))</f>
        <v/>
      </c>
      <c r="B3309" s="638" t="str">
        <f>IF($C3309="","",IFERROR(_xlfn.XLOOKUP($C3309,'1.PrepList'!$I$2:$I$1500,'1.PrepList'!$H$2:$H$1500,"")&amp;"",""))</f>
        <v/>
      </c>
      <c r="D3309" s="638" t="str">
        <f>IF($C3309="","",IFERROR(_xlfn.XLOOKUP($C3309,'1.PrepList'!$I$2:$I$1500,'1.PrepList'!$J$2:$J$1500,"")&amp;"",""))</f>
        <v/>
      </c>
      <c r="E3309" s="638" t="str">
        <f>IF($C3309="","",IFERROR(_xlfn.XLOOKUP($C3309,'1.PrepList'!$I$2:$I$1500,'1.PrepList'!$N$2:$N$1500,"")&amp;"",""))</f>
        <v/>
      </c>
      <c r="F3309" s="638" t="str">
        <f>IF($C3309="","",IFERROR(_xlfn.XLOOKUP($C3309,'1.PrepList'!$I$2:$I$1500,'1.PrepList'!$K$2:$K$1500,"")&amp;"",""))</f>
        <v/>
      </c>
      <c r="H3309" s="644" t="str">
        <f>IF($C3309="","",IFERROR(IF(_xlfn.XLOOKUP($C3309,tbl_StartedStatus[Bold ID],tbl_StartedStatus[Started])="Started","Yes",IF(_xlfn.XLOOKUP($C3309,tbl_StartedStatus[Bold ID],tbl_StartedStatus[Started])="No Show","No Show","")),""))</f>
        <v/>
      </c>
    </row>
    <row r="3310" spans="1:8" ht="15" customHeight="1" thickBot="1">
      <c r="A3310" s="38" t="str">
        <f>IF($C3310="","",IFERROR(_xlfn.XLOOKUP($C3310,'1.PrepList'!$I$2:$I$1500,'1.PrepList'!$G$2:$G$1500,"")&amp;"",""))</f>
        <v/>
      </c>
      <c r="B3310" s="638" t="str">
        <f>IF($C3310="","",IFERROR(_xlfn.XLOOKUP($C3310,'1.PrepList'!$I$2:$I$1500,'1.PrepList'!$H$2:$H$1500,"")&amp;"",""))</f>
        <v/>
      </c>
      <c r="D3310" s="638" t="str">
        <f>IF($C3310="","",IFERROR(_xlfn.XLOOKUP($C3310,'1.PrepList'!$I$2:$I$1500,'1.PrepList'!$J$2:$J$1500,"")&amp;"",""))</f>
        <v/>
      </c>
      <c r="E3310" s="638" t="str">
        <f>IF($C3310="","",IFERROR(_xlfn.XLOOKUP($C3310,'1.PrepList'!$I$2:$I$1500,'1.PrepList'!$N$2:$N$1500,"")&amp;"",""))</f>
        <v/>
      </c>
      <c r="F3310" s="638" t="str">
        <f>IF($C3310="","",IFERROR(_xlfn.XLOOKUP($C3310,'1.PrepList'!$I$2:$I$1500,'1.PrepList'!$K$2:$K$1500,"")&amp;"",""))</f>
        <v/>
      </c>
      <c r="H3310" s="644" t="str">
        <f>IF($C3310="","",IFERROR(IF(_xlfn.XLOOKUP($C3310,tbl_StartedStatus[Bold ID],tbl_StartedStatus[Started])="Started","Yes",IF(_xlfn.XLOOKUP($C3310,tbl_StartedStatus[Bold ID],tbl_StartedStatus[Started])="No Show","No Show","")),""))</f>
        <v/>
      </c>
    </row>
    <row r="3311" spans="1:8" ht="15" customHeight="1" thickBot="1">
      <c r="A3311" s="38" t="str">
        <f>IF($C3311="","",IFERROR(_xlfn.XLOOKUP($C3311,'1.PrepList'!$I$2:$I$1500,'1.PrepList'!$G$2:$G$1500,"")&amp;"",""))</f>
        <v/>
      </c>
      <c r="B3311" s="638" t="str">
        <f>IF($C3311="","",IFERROR(_xlfn.XLOOKUP($C3311,'1.PrepList'!$I$2:$I$1500,'1.PrepList'!$H$2:$H$1500,"")&amp;"",""))</f>
        <v/>
      </c>
      <c r="D3311" s="638" t="str">
        <f>IF($C3311="","",IFERROR(_xlfn.XLOOKUP($C3311,'1.PrepList'!$I$2:$I$1500,'1.PrepList'!$J$2:$J$1500,"")&amp;"",""))</f>
        <v/>
      </c>
      <c r="E3311" s="638" t="str">
        <f>IF($C3311="","",IFERROR(_xlfn.XLOOKUP($C3311,'1.PrepList'!$I$2:$I$1500,'1.PrepList'!$N$2:$N$1500,"")&amp;"",""))</f>
        <v/>
      </c>
      <c r="F3311" s="638" t="str">
        <f>IF($C3311="","",IFERROR(_xlfn.XLOOKUP($C3311,'1.PrepList'!$I$2:$I$1500,'1.PrepList'!$K$2:$K$1500,"")&amp;"",""))</f>
        <v/>
      </c>
      <c r="H3311" s="644" t="str">
        <f>IF($C3311="","",IFERROR(IF(_xlfn.XLOOKUP($C3311,tbl_StartedStatus[Bold ID],tbl_StartedStatus[Started])="Started","Yes",IF(_xlfn.XLOOKUP($C3311,tbl_StartedStatus[Bold ID],tbl_StartedStatus[Started])="No Show","No Show","")),""))</f>
        <v/>
      </c>
    </row>
    <row r="3312" spans="1:8" ht="15" customHeight="1" thickBot="1">
      <c r="A3312" s="38" t="str">
        <f>IF($C3312="","",IFERROR(_xlfn.XLOOKUP($C3312,'1.PrepList'!$I$2:$I$1500,'1.PrepList'!$G$2:$G$1500,"")&amp;"",""))</f>
        <v/>
      </c>
      <c r="B3312" s="638" t="str">
        <f>IF($C3312="","",IFERROR(_xlfn.XLOOKUP($C3312,'1.PrepList'!$I$2:$I$1500,'1.PrepList'!$H$2:$H$1500,"")&amp;"",""))</f>
        <v/>
      </c>
      <c r="D3312" s="638" t="str">
        <f>IF($C3312="","",IFERROR(_xlfn.XLOOKUP($C3312,'1.PrepList'!$I$2:$I$1500,'1.PrepList'!$J$2:$J$1500,"")&amp;"",""))</f>
        <v/>
      </c>
      <c r="E3312" s="638" t="str">
        <f>IF($C3312="","",IFERROR(_xlfn.XLOOKUP($C3312,'1.PrepList'!$I$2:$I$1500,'1.PrepList'!$N$2:$N$1500,"")&amp;"",""))</f>
        <v/>
      </c>
      <c r="F3312" s="638" t="str">
        <f>IF($C3312="","",IFERROR(_xlfn.XLOOKUP($C3312,'1.PrepList'!$I$2:$I$1500,'1.PrepList'!$K$2:$K$1500,"")&amp;"",""))</f>
        <v/>
      </c>
      <c r="H3312" s="644" t="str">
        <f>IF($C3312="","",IFERROR(IF(_xlfn.XLOOKUP($C3312,tbl_StartedStatus[Bold ID],tbl_StartedStatus[Started])="Started","Yes",IF(_xlfn.XLOOKUP($C3312,tbl_StartedStatus[Bold ID],tbl_StartedStatus[Started])="No Show","No Show","")),""))</f>
        <v/>
      </c>
    </row>
    <row r="3313" spans="1:8" ht="15" customHeight="1" thickBot="1">
      <c r="A3313" s="38" t="str">
        <f>IF($C3313="","",IFERROR(_xlfn.XLOOKUP($C3313,'1.PrepList'!$I$2:$I$1500,'1.PrepList'!$G$2:$G$1500,"")&amp;"",""))</f>
        <v/>
      </c>
      <c r="B3313" s="638" t="str">
        <f>IF($C3313="","",IFERROR(_xlfn.XLOOKUP($C3313,'1.PrepList'!$I$2:$I$1500,'1.PrepList'!$H$2:$H$1500,"")&amp;"",""))</f>
        <v/>
      </c>
      <c r="D3313" s="638" t="str">
        <f>IF($C3313="","",IFERROR(_xlfn.XLOOKUP($C3313,'1.PrepList'!$I$2:$I$1500,'1.PrepList'!$J$2:$J$1500,"")&amp;"",""))</f>
        <v/>
      </c>
      <c r="E3313" s="638" t="str">
        <f>IF($C3313="","",IFERROR(_xlfn.XLOOKUP($C3313,'1.PrepList'!$I$2:$I$1500,'1.PrepList'!$N$2:$N$1500,"")&amp;"",""))</f>
        <v/>
      </c>
      <c r="F3313" s="638" t="str">
        <f>IF($C3313="","",IFERROR(_xlfn.XLOOKUP($C3313,'1.PrepList'!$I$2:$I$1500,'1.PrepList'!$K$2:$K$1500,"")&amp;"",""))</f>
        <v/>
      </c>
      <c r="H3313" s="644" t="str">
        <f>IF($C3313="","",IFERROR(IF(_xlfn.XLOOKUP($C3313,tbl_StartedStatus[Bold ID],tbl_StartedStatus[Started])="Started","Yes",IF(_xlfn.XLOOKUP($C3313,tbl_StartedStatus[Bold ID],tbl_StartedStatus[Started])="No Show","No Show","")),""))</f>
        <v/>
      </c>
    </row>
    <row r="3314" spans="1:8" ht="15" customHeight="1" thickBot="1">
      <c r="A3314" s="38" t="str">
        <f>IF($C3314="","",IFERROR(_xlfn.XLOOKUP($C3314,'1.PrepList'!$I$2:$I$1500,'1.PrepList'!$G$2:$G$1500,"")&amp;"",""))</f>
        <v/>
      </c>
      <c r="B3314" s="638" t="str">
        <f>IF($C3314="","",IFERROR(_xlfn.XLOOKUP($C3314,'1.PrepList'!$I$2:$I$1500,'1.PrepList'!$H$2:$H$1500,"")&amp;"",""))</f>
        <v/>
      </c>
      <c r="D3314" s="638" t="str">
        <f>IF($C3314="","",IFERROR(_xlfn.XLOOKUP($C3314,'1.PrepList'!$I$2:$I$1500,'1.PrepList'!$J$2:$J$1500,"")&amp;"",""))</f>
        <v/>
      </c>
      <c r="E3314" s="638" t="str">
        <f>IF($C3314="","",IFERROR(_xlfn.XLOOKUP($C3314,'1.PrepList'!$I$2:$I$1500,'1.PrepList'!$N$2:$N$1500,"")&amp;"",""))</f>
        <v/>
      </c>
      <c r="F3314" s="638" t="str">
        <f>IF($C3314="","",IFERROR(_xlfn.XLOOKUP($C3314,'1.PrepList'!$I$2:$I$1500,'1.PrepList'!$K$2:$K$1500,"")&amp;"",""))</f>
        <v/>
      </c>
      <c r="H3314" s="644" t="str">
        <f>IF($C3314="","",IFERROR(IF(_xlfn.XLOOKUP($C3314,tbl_StartedStatus[Bold ID],tbl_StartedStatus[Started])="Started","Yes",IF(_xlfn.XLOOKUP($C3314,tbl_StartedStatus[Bold ID],tbl_StartedStatus[Started])="No Show","No Show","")),""))</f>
        <v/>
      </c>
    </row>
    <row r="3315" spans="1:8" ht="15" customHeight="1" thickBot="1">
      <c r="A3315" s="38" t="str">
        <f>IF($C3315="","",IFERROR(_xlfn.XLOOKUP($C3315,'1.PrepList'!$I$2:$I$1500,'1.PrepList'!$G$2:$G$1500,"")&amp;"",""))</f>
        <v/>
      </c>
      <c r="B3315" s="638" t="str">
        <f>IF($C3315="","",IFERROR(_xlfn.XLOOKUP($C3315,'1.PrepList'!$I$2:$I$1500,'1.PrepList'!$H$2:$H$1500,"")&amp;"",""))</f>
        <v/>
      </c>
      <c r="D3315" s="638" t="str">
        <f>IF($C3315="","",IFERROR(_xlfn.XLOOKUP($C3315,'1.PrepList'!$I$2:$I$1500,'1.PrepList'!$J$2:$J$1500,"")&amp;"",""))</f>
        <v/>
      </c>
      <c r="E3315" s="638" t="str">
        <f>IF($C3315="","",IFERROR(_xlfn.XLOOKUP($C3315,'1.PrepList'!$I$2:$I$1500,'1.PrepList'!$N$2:$N$1500,"")&amp;"",""))</f>
        <v/>
      </c>
      <c r="F3315" s="638" t="str">
        <f>IF($C3315="","",IFERROR(_xlfn.XLOOKUP($C3315,'1.PrepList'!$I$2:$I$1500,'1.PrepList'!$K$2:$K$1500,"")&amp;"",""))</f>
        <v/>
      </c>
      <c r="H3315" s="644" t="str">
        <f>IF($C3315="","",IFERROR(IF(_xlfn.XLOOKUP($C3315,tbl_StartedStatus[Bold ID],tbl_StartedStatus[Started])="Started","Yes",IF(_xlfn.XLOOKUP($C3315,tbl_StartedStatus[Bold ID],tbl_StartedStatus[Started])="No Show","No Show","")),""))</f>
        <v/>
      </c>
    </row>
    <row r="3316" spans="1:8" ht="15" customHeight="1" thickBot="1">
      <c r="A3316" s="38" t="str">
        <f>IF($C3316="","",IFERROR(_xlfn.XLOOKUP($C3316,'1.PrepList'!$I$2:$I$1500,'1.PrepList'!$G$2:$G$1500,"")&amp;"",""))</f>
        <v/>
      </c>
      <c r="B3316" s="638" t="str">
        <f>IF($C3316="","",IFERROR(_xlfn.XLOOKUP($C3316,'1.PrepList'!$I$2:$I$1500,'1.PrepList'!$H$2:$H$1500,"")&amp;"",""))</f>
        <v/>
      </c>
      <c r="D3316" s="638" t="str">
        <f>IF($C3316="","",IFERROR(_xlfn.XLOOKUP($C3316,'1.PrepList'!$I$2:$I$1500,'1.PrepList'!$J$2:$J$1500,"")&amp;"",""))</f>
        <v/>
      </c>
      <c r="E3316" s="638" t="str">
        <f>IF($C3316="","",IFERROR(_xlfn.XLOOKUP($C3316,'1.PrepList'!$I$2:$I$1500,'1.PrepList'!$N$2:$N$1500,"")&amp;"",""))</f>
        <v/>
      </c>
      <c r="F3316" s="638" t="str">
        <f>IF($C3316="","",IFERROR(_xlfn.XLOOKUP($C3316,'1.PrepList'!$I$2:$I$1500,'1.PrepList'!$K$2:$K$1500,"")&amp;"",""))</f>
        <v/>
      </c>
      <c r="H3316" s="644" t="str">
        <f>IF($C3316="","",IFERROR(IF(_xlfn.XLOOKUP($C3316,tbl_StartedStatus[Bold ID],tbl_StartedStatus[Started])="Started","Yes",IF(_xlfn.XLOOKUP($C3316,tbl_StartedStatus[Bold ID],tbl_StartedStatus[Started])="No Show","No Show","")),""))</f>
        <v/>
      </c>
    </row>
    <row r="3317" spans="1:8" ht="15" customHeight="1" thickBot="1">
      <c r="A3317" s="38" t="str">
        <f>IF($C3317="","",IFERROR(_xlfn.XLOOKUP($C3317,'1.PrepList'!$I$2:$I$1500,'1.PrepList'!$G$2:$G$1500,"")&amp;"",""))</f>
        <v/>
      </c>
      <c r="B3317" s="638" t="str">
        <f>IF($C3317="","",IFERROR(_xlfn.XLOOKUP($C3317,'1.PrepList'!$I$2:$I$1500,'1.PrepList'!$H$2:$H$1500,"")&amp;"",""))</f>
        <v/>
      </c>
      <c r="D3317" s="638" t="str">
        <f>IF($C3317="","",IFERROR(_xlfn.XLOOKUP($C3317,'1.PrepList'!$I$2:$I$1500,'1.PrepList'!$J$2:$J$1500,"")&amp;"",""))</f>
        <v/>
      </c>
      <c r="E3317" s="638" t="str">
        <f>IF($C3317="","",IFERROR(_xlfn.XLOOKUP($C3317,'1.PrepList'!$I$2:$I$1500,'1.PrepList'!$N$2:$N$1500,"")&amp;"",""))</f>
        <v/>
      </c>
      <c r="F3317" s="638" t="str">
        <f>IF($C3317="","",IFERROR(_xlfn.XLOOKUP($C3317,'1.PrepList'!$I$2:$I$1500,'1.PrepList'!$K$2:$K$1500,"")&amp;"",""))</f>
        <v/>
      </c>
      <c r="H3317" s="644" t="str">
        <f>IF($C3317="","",IFERROR(IF(_xlfn.XLOOKUP($C3317,tbl_StartedStatus[Bold ID],tbl_StartedStatus[Started])="Started","Yes",IF(_xlfn.XLOOKUP($C3317,tbl_StartedStatus[Bold ID],tbl_StartedStatus[Started])="No Show","No Show","")),""))</f>
        <v/>
      </c>
    </row>
    <row r="3318" spans="1:8" ht="15" customHeight="1" thickBot="1">
      <c r="A3318" s="38" t="str">
        <f>IF($C3318="","",IFERROR(_xlfn.XLOOKUP($C3318,'1.PrepList'!$I$2:$I$1500,'1.PrepList'!$G$2:$G$1500,"")&amp;"",""))</f>
        <v/>
      </c>
      <c r="B3318" s="638" t="str">
        <f>IF($C3318="","",IFERROR(_xlfn.XLOOKUP($C3318,'1.PrepList'!$I$2:$I$1500,'1.PrepList'!$H$2:$H$1500,"")&amp;"",""))</f>
        <v/>
      </c>
      <c r="D3318" s="638" t="str">
        <f>IF($C3318="","",IFERROR(_xlfn.XLOOKUP($C3318,'1.PrepList'!$I$2:$I$1500,'1.PrepList'!$J$2:$J$1500,"")&amp;"",""))</f>
        <v/>
      </c>
      <c r="E3318" s="638" t="str">
        <f>IF($C3318="","",IFERROR(_xlfn.XLOOKUP($C3318,'1.PrepList'!$I$2:$I$1500,'1.PrepList'!$N$2:$N$1500,"")&amp;"",""))</f>
        <v/>
      </c>
      <c r="F3318" s="638" t="str">
        <f>IF($C3318="","",IFERROR(_xlfn.XLOOKUP($C3318,'1.PrepList'!$I$2:$I$1500,'1.PrepList'!$K$2:$K$1500,"")&amp;"",""))</f>
        <v/>
      </c>
      <c r="H3318" s="644" t="str">
        <f>IF($C3318="","",IFERROR(IF(_xlfn.XLOOKUP($C3318,tbl_StartedStatus[Bold ID],tbl_StartedStatus[Started])="Started","Yes",IF(_xlfn.XLOOKUP($C3318,tbl_StartedStatus[Bold ID],tbl_StartedStatus[Started])="No Show","No Show","")),""))</f>
        <v/>
      </c>
    </row>
    <row r="3319" spans="1:8" ht="15" customHeight="1" thickBot="1">
      <c r="A3319" s="38" t="str">
        <f>IF($C3319="","",IFERROR(_xlfn.XLOOKUP($C3319,'1.PrepList'!$I$2:$I$1500,'1.PrepList'!$G$2:$G$1500,"")&amp;"",""))</f>
        <v/>
      </c>
      <c r="B3319" s="638" t="str">
        <f>IF($C3319="","",IFERROR(_xlfn.XLOOKUP($C3319,'1.PrepList'!$I$2:$I$1500,'1.PrepList'!$H$2:$H$1500,"")&amp;"",""))</f>
        <v/>
      </c>
      <c r="D3319" s="638" t="str">
        <f>IF($C3319="","",IFERROR(_xlfn.XLOOKUP($C3319,'1.PrepList'!$I$2:$I$1500,'1.PrepList'!$J$2:$J$1500,"")&amp;"",""))</f>
        <v/>
      </c>
      <c r="E3319" s="638" t="str">
        <f>IF($C3319="","",IFERROR(_xlfn.XLOOKUP($C3319,'1.PrepList'!$I$2:$I$1500,'1.PrepList'!$N$2:$N$1500,"")&amp;"",""))</f>
        <v/>
      </c>
      <c r="F3319" s="638" t="str">
        <f>IF($C3319="","",IFERROR(_xlfn.XLOOKUP($C3319,'1.PrepList'!$I$2:$I$1500,'1.PrepList'!$K$2:$K$1500,"")&amp;"",""))</f>
        <v/>
      </c>
      <c r="H3319" s="644" t="str">
        <f>IF($C3319="","",IFERROR(IF(_xlfn.XLOOKUP($C3319,tbl_StartedStatus[Bold ID],tbl_StartedStatus[Started])="Started","Yes",IF(_xlfn.XLOOKUP($C3319,tbl_StartedStatus[Bold ID],tbl_StartedStatus[Started])="No Show","No Show","")),""))</f>
        <v/>
      </c>
    </row>
    <row r="3320" spans="1:8" ht="15" customHeight="1" thickBot="1">
      <c r="A3320" s="38" t="str">
        <f>IF($C3320="","",IFERROR(_xlfn.XLOOKUP($C3320,'1.PrepList'!$I$2:$I$1500,'1.PrepList'!$G$2:$G$1500,"")&amp;"",""))</f>
        <v/>
      </c>
      <c r="B3320" s="638" t="str">
        <f>IF($C3320="","",IFERROR(_xlfn.XLOOKUP($C3320,'1.PrepList'!$I$2:$I$1500,'1.PrepList'!$H$2:$H$1500,"")&amp;"",""))</f>
        <v/>
      </c>
      <c r="D3320" s="638" t="str">
        <f>IF($C3320="","",IFERROR(_xlfn.XLOOKUP($C3320,'1.PrepList'!$I$2:$I$1500,'1.PrepList'!$J$2:$J$1500,"")&amp;"",""))</f>
        <v/>
      </c>
      <c r="E3320" s="638" t="str">
        <f>IF($C3320="","",IFERROR(_xlfn.XLOOKUP($C3320,'1.PrepList'!$I$2:$I$1500,'1.PrepList'!$N$2:$N$1500,"")&amp;"",""))</f>
        <v/>
      </c>
      <c r="F3320" s="638" t="str">
        <f>IF($C3320="","",IFERROR(_xlfn.XLOOKUP($C3320,'1.PrepList'!$I$2:$I$1500,'1.PrepList'!$K$2:$K$1500,"")&amp;"",""))</f>
        <v/>
      </c>
      <c r="H3320" s="644" t="str">
        <f>IF($C3320="","",IFERROR(IF(_xlfn.XLOOKUP($C3320,tbl_StartedStatus[Bold ID],tbl_StartedStatus[Started])="Started","Yes",IF(_xlfn.XLOOKUP($C3320,tbl_StartedStatus[Bold ID],tbl_StartedStatus[Started])="No Show","No Show","")),""))</f>
        <v/>
      </c>
    </row>
    <row r="3321" spans="1:8" ht="15" customHeight="1" thickBot="1">
      <c r="A3321" s="38" t="str">
        <f>IF($C3321="","",IFERROR(_xlfn.XLOOKUP($C3321,'1.PrepList'!$I$2:$I$1500,'1.PrepList'!$G$2:$G$1500,"")&amp;"",""))</f>
        <v/>
      </c>
      <c r="B3321" s="638" t="str">
        <f>IF($C3321="","",IFERROR(_xlfn.XLOOKUP($C3321,'1.PrepList'!$I$2:$I$1500,'1.PrepList'!$H$2:$H$1500,"")&amp;"",""))</f>
        <v/>
      </c>
      <c r="D3321" s="638" t="str">
        <f>IF($C3321="","",IFERROR(_xlfn.XLOOKUP($C3321,'1.PrepList'!$I$2:$I$1500,'1.PrepList'!$J$2:$J$1500,"")&amp;"",""))</f>
        <v/>
      </c>
      <c r="E3321" s="638" t="str">
        <f>IF($C3321="","",IFERROR(_xlfn.XLOOKUP($C3321,'1.PrepList'!$I$2:$I$1500,'1.PrepList'!$N$2:$N$1500,"")&amp;"",""))</f>
        <v/>
      </c>
      <c r="F3321" s="638" t="str">
        <f>IF($C3321="","",IFERROR(_xlfn.XLOOKUP($C3321,'1.PrepList'!$I$2:$I$1500,'1.PrepList'!$K$2:$K$1500,"")&amp;"",""))</f>
        <v/>
      </c>
      <c r="H3321" s="644" t="str">
        <f>IF($C3321="","",IFERROR(IF(_xlfn.XLOOKUP($C3321,tbl_StartedStatus[Bold ID],tbl_StartedStatus[Started])="Started","Yes",IF(_xlfn.XLOOKUP($C3321,tbl_StartedStatus[Bold ID],tbl_StartedStatus[Started])="No Show","No Show","")),""))</f>
        <v/>
      </c>
    </row>
    <row r="3322" spans="1:8" ht="15" customHeight="1" thickBot="1">
      <c r="A3322" s="38" t="str">
        <f>IF($C3322="","",IFERROR(_xlfn.XLOOKUP($C3322,'1.PrepList'!$I$2:$I$1500,'1.PrepList'!$G$2:$G$1500,"")&amp;"",""))</f>
        <v/>
      </c>
      <c r="B3322" s="638" t="str">
        <f>IF($C3322="","",IFERROR(_xlfn.XLOOKUP($C3322,'1.PrepList'!$I$2:$I$1500,'1.PrepList'!$H$2:$H$1500,"")&amp;"",""))</f>
        <v/>
      </c>
      <c r="D3322" s="638" t="str">
        <f>IF($C3322="","",IFERROR(_xlfn.XLOOKUP($C3322,'1.PrepList'!$I$2:$I$1500,'1.PrepList'!$J$2:$J$1500,"")&amp;"",""))</f>
        <v/>
      </c>
      <c r="E3322" s="638" t="str">
        <f>IF($C3322="","",IFERROR(_xlfn.XLOOKUP($C3322,'1.PrepList'!$I$2:$I$1500,'1.PrepList'!$N$2:$N$1500,"")&amp;"",""))</f>
        <v/>
      </c>
      <c r="F3322" s="638" t="str">
        <f>IF($C3322="","",IFERROR(_xlfn.XLOOKUP($C3322,'1.PrepList'!$I$2:$I$1500,'1.PrepList'!$K$2:$K$1500,"")&amp;"",""))</f>
        <v/>
      </c>
      <c r="H3322" s="644" t="str">
        <f>IF($C3322="","",IFERROR(IF(_xlfn.XLOOKUP($C3322,tbl_StartedStatus[Bold ID],tbl_StartedStatus[Started])="Started","Yes",IF(_xlfn.XLOOKUP($C3322,tbl_StartedStatus[Bold ID],tbl_StartedStatus[Started])="No Show","No Show","")),""))</f>
        <v/>
      </c>
    </row>
    <row r="3323" spans="1:8" ht="15" customHeight="1" thickBot="1">
      <c r="A3323" s="38" t="str">
        <f>IF($C3323="","",IFERROR(_xlfn.XLOOKUP($C3323,'1.PrepList'!$I$2:$I$1500,'1.PrepList'!$G$2:$G$1500,"")&amp;"",""))</f>
        <v/>
      </c>
      <c r="B3323" s="638" t="str">
        <f>IF($C3323="","",IFERROR(_xlfn.XLOOKUP($C3323,'1.PrepList'!$I$2:$I$1500,'1.PrepList'!$H$2:$H$1500,"")&amp;"",""))</f>
        <v/>
      </c>
      <c r="D3323" s="638" t="str">
        <f>IF($C3323="","",IFERROR(_xlfn.XLOOKUP($C3323,'1.PrepList'!$I$2:$I$1500,'1.PrepList'!$J$2:$J$1500,"")&amp;"",""))</f>
        <v/>
      </c>
      <c r="E3323" s="638" t="str">
        <f>IF($C3323="","",IFERROR(_xlfn.XLOOKUP($C3323,'1.PrepList'!$I$2:$I$1500,'1.PrepList'!$N$2:$N$1500,"")&amp;"",""))</f>
        <v/>
      </c>
      <c r="F3323" s="638" t="str">
        <f>IF($C3323="","",IFERROR(_xlfn.XLOOKUP($C3323,'1.PrepList'!$I$2:$I$1500,'1.PrepList'!$K$2:$K$1500,"")&amp;"",""))</f>
        <v/>
      </c>
      <c r="H3323" s="644" t="str">
        <f>IF($C3323="","",IFERROR(IF(_xlfn.XLOOKUP($C3323,tbl_StartedStatus[Bold ID],tbl_StartedStatus[Started])="Started","Yes",IF(_xlfn.XLOOKUP($C3323,tbl_StartedStatus[Bold ID],tbl_StartedStatus[Started])="No Show","No Show","")),""))</f>
        <v/>
      </c>
    </row>
    <row r="3324" spans="1:8" ht="15" customHeight="1" thickBot="1">
      <c r="A3324" s="38" t="str">
        <f>IF($C3324="","",IFERROR(_xlfn.XLOOKUP($C3324,'1.PrepList'!$I$2:$I$1500,'1.PrepList'!$G$2:$G$1500,"")&amp;"",""))</f>
        <v/>
      </c>
      <c r="B3324" s="638" t="str">
        <f>IF($C3324="","",IFERROR(_xlfn.XLOOKUP($C3324,'1.PrepList'!$I$2:$I$1500,'1.PrepList'!$H$2:$H$1500,"")&amp;"",""))</f>
        <v/>
      </c>
      <c r="D3324" s="638" t="str">
        <f>IF($C3324="","",IFERROR(_xlfn.XLOOKUP($C3324,'1.PrepList'!$I$2:$I$1500,'1.PrepList'!$J$2:$J$1500,"")&amp;"",""))</f>
        <v/>
      </c>
      <c r="E3324" s="638" t="str">
        <f>IF($C3324="","",IFERROR(_xlfn.XLOOKUP($C3324,'1.PrepList'!$I$2:$I$1500,'1.PrepList'!$N$2:$N$1500,"")&amp;"",""))</f>
        <v/>
      </c>
      <c r="F3324" s="638" t="str">
        <f>IF($C3324="","",IFERROR(_xlfn.XLOOKUP($C3324,'1.PrepList'!$I$2:$I$1500,'1.PrepList'!$K$2:$K$1500,"")&amp;"",""))</f>
        <v/>
      </c>
      <c r="H3324" s="644" t="str">
        <f>IF($C3324="","",IFERROR(IF(_xlfn.XLOOKUP($C3324,tbl_StartedStatus[Bold ID],tbl_StartedStatus[Started])="Started","Yes",IF(_xlfn.XLOOKUP($C3324,tbl_StartedStatus[Bold ID],tbl_StartedStatus[Started])="No Show","No Show","")),""))</f>
        <v/>
      </c>
    </row>
    <row r="3325" spans="1:8" ht="15" customHeight="1" thickBot="1">
      <c r="A3325" s="38" t="str">
        <f>IF($C3325="","",IFERROR(_xlfn.XLOOKUP($C3325,'1.PrepList'!$I$2:$I$1500,'1.PrepList'!$G$2:$G$1500,"")&amp;"",""))</f>
        <v/>
      </c>
      <c r="B3325" s="638" t="str">
        <f>IF($C3325="","",IFERROR(_xlfn.XLOOKUP($C3325,'1.PrepList'!$I$2:$I$1500,'1.PrepList'!$H$2:$H$1500,"")&amp;"",""))</f>
        <v/>
      </c>
      <c r="D3325" s="638" t="str">
        <f>IF($C3325="","",IFERROR(_xlfn.XLOOKUP($C3325,'1.PrepList'!$I$2:$I$1500,'1.PrepList'!$J$2:$J$1500,"")&amp;"",""))</f>
        <v/>
      </c>
      <c r="E3325" s="638" t="str">
        <f>IF($C3325="","",IFERROR(_xlfn.XLOOKUP($C3325,'1.PrepList'!$I$2:$I$1500,'1.PrepList'!$N$2:$N$1500,"")&amp;"",""))</f>
        <v/>
      </c>
      <c r="F3325" s="638" t="str">
        <f>IF($C3325="","",IFERROR(_xlfn.XLOOKUP($C3325,'1.PrepList'!$I$2:$I$1500,'1.PrepList'!$K$2:$K$1500,"")&amp;"",""))</f>
        <v/>
      </c>
      <c r="H3325" s="644" t="str">
        <f>IF($C3325="","",IFERROR(IF(_xlfn.XLOOKUP($C3325,tbl_StartedStatus[Bold ID],tbl_StartedStatus[Started])="Started","Yes",IF(_xlfn.XLOOKUP($C3325,tbl_StartedStatus[Bold ID],tbl_StartedStatus[Started])="No Show","No Show","")),""))</f>
        <v/>
      </c>
    </row>
    <row r="3326" spans="1:8" ht="15" customHeight="1" thickBot="1">
      <c r="A3326" s="38" t="str">
        <f>IF($C3326="","",IFERROR(_xlfn.XLOOKUP($C3326,'1.PrepList'!$I$2:$I$1500,'1.PrepList'!$G$2:$G$1500,"")&amp;"",""))</f>
        <v/>
      </c>
      <c r="B3326" s="638" t="str">
        <f>IF($C3326="","",IFERROR(_xlfn.XLOOKUP($C3326,'1.PrepList'!$I$2:$I$1500,'1.PrepList'!$H$2:$H$1500,"")&amp;"",""))</f>
        <v/>
      </c>
      <c r="D3326" s="638" t="str">
        <f>IF($C3326="","",IFERROR(_xlfn.XLOOKUP($C3326,'1.PrepList'!$I$2:$I$1500,'1.PrepList'!$J$2:$J$1500,"")&amp;"",""))</f>
        <v/>
      </c>
      <c r="E3326" s="638" t="str">
        <f>IF($C3326="","",IFERROR(_xlfn.XLOOKUP($C3326,'1.PrepList'!$I$2:$I$1500,'1.PrepList'!$N$2:$N$1500,"")&amp;"",""))</f>
        <v/>
      </c>
      <c r="F3326" s="638" t="str">
        <f>IF($C3326="","",IFERROR(_xlfn.XLOOKUP($C3326,'1.PrepList'!$I$2:$I$1500,'1.PrepList'!$K$2:$K$1500,"")&amp;"",""))</f>
        <v/>
      </c>
      <c r="H3326" s="644" t="str">
        <f>IF($C3326="","",IFERROR(IF(_xlfn.XLOOKUP($C3326,tbl_StartedStatus[Bold ID],tbl_StartedStatus[Started])="Started","Yes",IF(_xlfn.XLOOKUP($C3326,tbl_StartedStatus[Bold ID],tbl_StartedStatus[Started])="No Show","No Show","")),""))</f>
        <v/>
      </c>
    </row>
    <row r="3327" spans="1:8" ht="15" customHeight="1" thickBot="1">
      <c r="A3327" s="38" t="str">
        <f>IF($C3327="","",IFERROR(_xlfn.XLOOKUP($C3327,'1.PrepList'!$I$2:$I$1500,'1.PrepList'!$G$2:$G$1500,"")&amp;"",""))</f>
        <v/>
      </c>
      <c r="B3327" s="638" t="str">
        <f>IF($C3327="","",IFERROR(_xlfn.XLOOKUP($C3327,'1.PrepList'!$I$2:$I$1500,'1.PrepList'!$H$2:$H$1500,"")&amp;"",""))</f>
        <v/>
      </c>
      <c r="D3327" s="638" t="str">
        <f>IF($C3327="","",IFERROR(_xlfn.XLOOKUP($C3327,'1.PrepList'!$I$2:$I$1500,'1.PrepList'!$J$2:$J$1500,"")&amp;"",""))</f>
        <v/>
      </c>
      <c r="E3327" s="638" t="str">
        <f>IF($C3327="","",IFERROR(_xlfn.XLOOKUP($C3327,'1.PrepList'!$I$2:$I$1500,'1.PrepList'!$N$2:$N$1500,"")&amp;"",""))</f>
        <v/>
      </c>
      <c r="F3327" s="638" t="str">
        <f>IF($C3327="","",IFERROR(_xlfn.XLOOKUP($C3327,'1.PrepList'!$I$2:$I$1500,'1.PrepList'!$K$2:$K$1500,"")&amp;"",""))</f>
        <v/>
      </c>
      <c r="H3327" s="644" t="str">
        <f>IF($C3327="","",IFERROR(IF(_xlfn.XLOOKUP($C3327,tbl_StartedStatus[Bold ID],tbl_StartedStatus[Started])="Started","Yes",IF(_xlfn.XLOOKUP($C3327,tbl_StartedStatus[Bold ID],tbl_StartedStatus[Started])="No Show","No Show","")),""))</f>
        <v/>
      </c>
    </row>
    <row r="3328" spans="1:8" ht="15" customHeight="1" thickBot="1">
      <c r="A3328" s="38" t="str">
        <f>IF($C3328="","",IFERROR(_xlfn.XLOOKUP($C3328,'1.PrepList'!$I$2:$I$1500,'1.PrepList'!$G$2:$G$1500,"")&amp;"",""))</f>
        <v/>
      </c>
      <c r="B3328" s="638" t="str">
        <f>IF($C3328="","",IFERROR(_xlfn.XLOOKUP($C3328,'1.PrepList'!$I$2:$I$1500,'1.PrepList'!$H$2:$H$1500,"")&amp;"",""))</f>
        <v/>
      </c>
      <c r="D3328" s="638" t="str">
        <f>IF($C3328="","",IFERROR(_xlfn.XLOOKUP($C3328,'1.PrepList'!$I$2:$I$1500,'1.PrepList'!$J$2:$J$1500,"")&amp;"",""))</f>
        <v/>
      </c>
      <c r="E3328" s="638" t="str">
        <f>IF($C3328="","",IFERROR(_xlfn.XLOOKUP($C3328,'1.PrepList'!$I$2:$I$1500,'1.PrepList'!$N$2:$N$1500,"")&amp;"",""))</f>
        <v/>
      </c>
      <c r="F3328" s="638" t="str">
        <f>IF($C3328="","",IFERROR(_xlfn.XLOOKUP($C3328,'1.PrepList'!$I$2:$I$1500,'1.PrepList'!$K$2:$K$1500,"")&amp;"",""))</f>
        <v/>
      </c>
      <c r="H3328" s="644" t="str">
        <f>IF($C3328="","",IFERROR(IF(_xlfn.XLOOKUP($C3328,tbl_StartedStatus[Bold ID],tbl_StartedStatus[Started])="Started","Yes",IF(_xlfn.XLOOKUP($C3328,tbl_StartedStatus[Bold ID],tbl_StartedStatus[Started])="No Show","No Show","")),""))</f>
        <v/>
      </c>
    </row>
    <row r="3329" spans="1:8" ht="15" customHeight="1" thickBot="1">
      <c r="A3329" s="38" t="str">
        <f>IF($C3329="","",IFERROR(_xlfn.XLOOKUP($C3329,'1.PrepList'!$I$2:$I$1500,'1.PrepList'!$G$2:$G$1500,"")&amp;"",""))</f>
        <v/>
      </c>
      <c r="B3329" s="638" t="str">
        <f>IF($C3329="","",IFERROR(_xlfn.XLOOKUP($C3329,'1.PrepList'!$I$2:$I$1500,'1.PrepList'!$H$2:$H$1500,"")&amp;"",""))</f>
        <v/>
      </c>
      <c r="D3329" s="638" t="str">
        <f>IF($C3329="","",IFERROR(_xlfn.XLOOKUP($C3329,'1.PrepList'!$I$2:$I$1500,'1.PrepList'!$J$2:$J$1500,"")&amp;"",""))</f>
        <v/>
      </c>
      <c r="E3329" s="638" t="str">
        <f>IF($C3329="","",IFERROR(_xlfn.XLOOKUP($C3329,'1.PrepList'!$I$2:$I$1500,'1.PrepList'!$N$2:$N$1500,"")&amp;"",""))</f>
        <v/>
      </c>
      <c r="F3329" s="638" t="str">
        <f>IF($C3329="","",IFERROR(_xlfn.XLOOKUP($C3329,'1.PrepList'!$I$2:$I$1500,'1.PrepList'!$K$2:$K$1500,"")&amp;"",""))</f>
        <v/>
      </c>
      <c r="H3329" s="644" t="str">
        <f>IF($C3329="","",IFERROR(IF(_xlfn.XLOOKUP($C3329,tbl_StartedStatus[Bold ID],tbl_StartedStatus[Started])="Started","Yes",IF(_xlfn.XLOOKUP($C3329,tbl_StartedStatus[Bold ID],tbl_StartedStatus[Started])="No Show","No Show","")),""))</f>
        <v/>
      </c>
    </row>
    <row r="3330" spans="1:8" ht="15" customHeight="1" thickBot="1">
      <c r="A3330" s="38" t="str">
        <f>IF($C3330="","",IFERROR(_xlfn.XLOOKUP($C3330,'1.PrepList'!$I$2:$I$1500,'1.PrepList'!$G$2:$G$1500,"")&amp;"",""))</f>
        <v/>
      </c>
      <c r="B3330" s="638" t="str">
        <f>IF($C3330="","",IFERROR(_xlfn.XLOOKUP($C3330,'1.PrepList'!$I$2:$I$1500,'1.PrepList'!$H$2:$H$1500,"")&amp;"",""))</f>
        <v/>
      </c>
      <c r="D3330" s="638" t="str">
        <f>IF($C3330="","",IFERROR(_xlfn.XLOOKUP($C3330,'1.PrepList'!$I$2:$I$1500,'1.PrepList'!$J$2:$J$1500,"")&amp;"",""))</f>
        <v/>
      </c>
      <c r="E3330" s="638" t="str">
        <f>IF($C3330="","",IFERROR(_xlfn.XLOOKUP($C3330,'1.PrepList'!$I$2:$I$1500,'1.PrepList'!$N$2:$N$1500,"")&amp;"",""))</f>
        <v/>
      </c>
      <c r="F3330" s="638" t="str">
        <f>IF($C3330="","",IFERROR(_xlfn.XLOOKUP($C3330,'1.PrepList'!$I$2:$I$1500,'1.PrepList'!$K$2:$K$1500,"")&amp;"",""))</f>
        <v/>
      </c>
      <c r="H3330" s="644" t="str">
        <f>IF($C3330="","",IFERROR(IF(_xlfn.XLOOKUP($C3330,tbl_StartedStatus[Bold ID],tbl_StartedStatus[Started])="Started","Yes",IF(_xlfn.XLOOKUP($C3330,tbl_StartedStatus[Bold ID],tbl_StartedStatus[Started])="No Show","No Show","")),""))</f>
        <v/>
      </c>
    </row>
    <row r="3331" spans="1:8" ht="15" customHeight="1" thickBot="1">
      <c r="A3331" s="38" t="str">
        <f>IF($C3331="","",IFERROR(_xlfn.XLOOKUP($C3331,'1.PrepList'!$I$2:$I$1500,'1.PrepList'!$G$2:$G$1500,"")&amp;"",""))</f>
        <v/>
      </c>
      <c r="B3331" s="638" t="str">
        <f>IF($C3331="","",IFERROR(_xlfn.XLOOKUP($C3331,'1.PrepList'!$I$2:$I$1500,'1.PrepList'!$H$2:$H$1500,"")&amp;"",""))</f>
        <v/>
      </c>
      <c r="D3331" s="638" t="str">
        <f>IF($C3331="","",IFERROR(_xlfn.XLOOKUP($C3331,'1.PrepList'!$I$2:$I$1500,'1.PrepList'!$J$2:$J$1500,"")&amp;"",""))</f>
        <v/>
      </c>
      <c r="E3331" s="638" t="str">
        <f>IF($C3331="","",IFERROR(_xlfn.XLOOKUP($C3331,'1.PrepList'!$I$2:$I$1500,'1.PrepList'!$N$2:$N$1500,"")&amp;"",""))</f>
        <v/>
      </c>
      <c r="F3331" s="638" t="str">
        <f>IF($C3331="","",IFERROR(_xlfn.XLOOKUP($C3331,'1.PrepList'!$I$2:$I$1500,'1.PrepList'!$K$2:$K$1500,"")&amp;"",""))</f>
        <v/>
      </c>
      <c r="H3331" s="644" t="str">
        <f>IF($C3331="","",IFERROR(IF(_xlfn.XLOOKUP($C3331,tbl_StartedStatus[Bold ID],tbl_StartedStatus[Started])="Started","Yes",IF(_xlfn.XLOOKUP($C3331,tbl_StartedStatus[Bold ID],tbl_StartedStatus[Started])="No Show","No Show","")),""))</f>
        <v/>
      </c>
    </row>
    <row r="3332" spans="1:8" ht="15" customHeight="1" thickBot="1">
      <c r="A3332" s="38" t="str">
        <f>IF($C3332="","",IFERROR(_xlfn.XLOOKUP($C3332,'1.PrepList'!$I$2:$I$1500,'1.PrepList'!$G$2:$G$1500,"")&amp;"",""))</f>
        <v/>
      </c>
      <c r="B3332" s="638" t="str">
        <f>IF($C3332="","",IFERROR(_xlfn.XLOOKUP($C3332,'1.PrepList'!$I$2:$I$1500,'1.PrepList'!$H$2:$H$1500,"")&amp;"",""))</f>
        <v/>
      </c>
      <c r="D3332" s="638" t="str">
        <f>IF($C3332="","",IFERROR(_xlfn.XLOOKUP($C3332,'1.PrepList'!$I$2:$I$1500,'1.PrepList'!$J$2:$J$1500,"")&amp;"",""))</f>
        <v/>
      </c>
      <c r="E3332" s="638" t="str">
        <f>IF($C3332="","",IFERROR(_xlfn.XLOOKUP($C3332,'1.PrepList'!$I$2:$I$1500,'1.PrepList'!$N$2:$N$1500,"")&amp;"",""))</f>
        <v/>
      </c>
      <c r="F3332" s="638" t="str">
        <f>IF($C3332="","",IFERROR(_xlfn.XLOOKUP($C3332,'1.PrepList'!$I$2:$I$1500,'1.PrepList'!$K$2:$K$1500,"")&amp;"",""))</f>
        <v/>
      </c>
      <c r="H3332" s="644" t="str">
        <f>IF($C3332="","",IFERROR(IF(_xlfn.XLOOKUP($C3332,tbl_StartedStatus[Bold ID],tbl_StartedStatus[Started])="Started","Yes",IF(_xlfn.XLOOKUP($C3332,tbl_StartedStatus[Bold ID],tbl_StartedStatus[Started])="No Show","No Show","")),""))</f>
        <v/>
      </c>
    </row>
    <row r="3333" spans="1:8" ht="15" customHeight="1" thickBot="1">
      <c r="A3333" s="38" t="str">
        <f>IF($C3333="","",IFERROR(_xlfn.XLOOKUP($C3333,'1.PrepList'!$I$2:$I$1500,'1.PrepList'!$G$2:$G$1500,"")&amp;"",""))</f>
        <v/>
      </c>
      <c r="B3333" s="638" t="str">
        <f>IF($C3333="","",IFERROR(_xlfn.XLOOKUP($C3333,'1.PrepList'!$I$2:$I$1500,'1.PrepList'!$H$2:$H$1500,"")&amp;"",""))</f>
        <v/>
      </c>
      <c r="D3333" s="638" t="str">
        <f>IF($C3333="","",IFERROR(_xlfn.XLOOKUP($C3333,'1.PrepList'!$I$2:$I$1500,'1.PrepList'!$J$2:$J$1500,"")&amp;"",""))</f>
        <v/>
      </c>
      <c r="E3333" s="638" t="str">
        <f>IF($C3333="","",IFERROR(_xlfn.XLOOKUP($C3333,'1.PrepList'!$I$2:$I$1500,'1.PrepList'!$N$2:$N$1500,"")&amp;"",""))</f>
        <v/>
      </c>
      <c r="F3333" s="638" t="str">
        <f>IF($C3333="","",IFERROR(_xlfn.XLOOKUP($C3333,'1.PrepList'!$I$2:$I$1500,'1.PrepList'!$K$2:$K$1500,"")&amp;"",""))</f>
        <v/>
      </c>
      <c r="H3333" s="644" t="str">
        <f>IF($C3333="","",IFERROR(IF(_xlfn.XLOOKUP($C3333,tbl_StartedStatus[Bold ID],tbl_StartedStatus[Started])="Started","Yes",IF(_xlfn.XLOOKUP($C3333,tbl_StartedStatus[Bold ID],tbl_StartedStatus[Started])="No Show","No Show","")),""))</f>
        <v/>
      </c>
    </row>
    <row r="3334" spans="1:8" ht="15" customHeight="1" thickBot="1">
      <c r="A3334" s="38" t="str">
        <f>IF($C3334="","",IFERROR(_xlfn.XLOOKUP($C3334,'1.PrepList'!$I$2:$I$1500,'1.PrepList'!$G$2:$G$1500,"")&amp;"",""))</f>
        <v/>
      </c>
      <c r="B3334" s="638" t="str">
        <f>IF($C3334="","",IFERROR(_xlfn.XLOOKUP($C3334,'1.PrepList'!$I$2:$I$1500,'1.PrepList'!$H$2:$H$1500,"")&amp;"",""))</f>
        <v/>
      </c>
      <c r="D3334" s="638" t="str">
        <f>IF($C3334="","",IFERROR(_xlfn.XLOOKUP($C3334,'1.PrepList'!$I$2:$I$1500,'1.PrepList'!$J$2:$J$1500,"")&amp;"",""))</f>
        <v/>
      </c>
      <c r="E3334" s="638" t="str">
        <f>IF($C3334="","",IFERROR(_xlfn.XLOOKUP($C3334,'1.PrepList'!$I$2:$I$1500,'1.PrepList'!$N$2:$N$1500,"")&amp;"",""))</f>
        <v/>
      </c>
      <c r="F3334" s="638" t="str">
        <f>IF($C3334="","",IFERROR(_xlfn.XLOOKUP($C3334,'1.PrepList'!$I$2:$I$1500,'1.PrepList'!$K$2:$K$1500,"")&amp;"",""))</f>
        <v/>
      </c>
      <c r="H3334" s="644" t="str">
        <f>IF($C3334="","",IFERROR(IF(_xlfn.XLOOKUP($C3334,tbl_StartedStatus[Bold ID],tbl_StartedStatus[Started])="Started","Yes",IF(_xlfn.XLOOKUP($C3334,tbl_StartedStatus[Bold ID],tbl_StartedStatus[Started])="No Show","No Show","")),""))</f>
        <v/>
      </c>
    </row>
    <row r="3335" spans="1:8" ht="15" customHeight="1" thickBot="1">
      <c r="A3335" s="38" t="str">
        <f>IF($C3335="","",IFERROR(_xlfn.XLOOKUP($C3335,'1.PrepList'!$I$2:$I$1500,'1.PrepList'!$G$2:$G$1500,"")&amp;"",""))</f>
        <v/>
      </c>
      <c r="B3335" s="638" t="str">
        <f>IF($C3335="","",IFERROR(_xlfn.XLOOKUP($C3335,'1.PrepList'!$I$2:$I$1500,'1.PrepList'!$H$2:$H$1500,"")&amp;"",""))</f>
        <v/>
      </c>
      <c r="D3335" s="638" t="str">
        <f>IF($C3335="","",IFERROR(_xlfn.XLOOKUP($C3335,'1.PrepList'!$I$2:$I$1500,'1.PrepList'!$J$2:$J$1500,"")&amp;"",""))</f>
        <v/>
      </c>
      <c r="E3335" s="638" t="str">
        <f>IF($C3335="","",IFERROR(_xlfn.XLOOKUP($C3335,'1.PrepList'!$I$2:$I$1500,'1.PrepList'!$N$2:$N$1500,"")&amp;"",""))</f>
        <v/>
      </c>
      <c r="F3335" s="638" t="str">
        <f>IF($C3335="","",IFERROR(_xlfn.XLOOKUP($C3335,'1.PrepList'!$I$2:$I$1500,'1.PrepList'!$K$2:$K$1500,"")&amp;"",""))</f>
        <v/>
      </c>
      <c r="H3335" s="644" t="str">
        <f>IF($C3335="","",IFERROR(IF(_xlfn.XLOOKUP($C3335,tbl_StartedStatus[Bold ID],tbl_StartedStatus[Started])="Started","Yes",IF(_xlfn.XLOOKUP($C3335,tbl_StartedStatus[Bold ID],tbl_StartedStatus[Started])="No Show","No Show","")),""))</f>
        <v/>
      </c>
    </row>
    <row r="3336" spans="1:8" ht="15" customHeight="1" thickBot="1">
      <c r="A3336" s="38" t="str">
        <f>IF($C3336="","",IFERROR(_xlfn.XLOOKUP($C3336,'1.PrepList'!$I$2:$I$1500,'1.PrepList'!$G$2:$G$1500,"")&amp;"",""))</f>
        <v/>
      </c>
      <c r="B3336" s="638" t="str">
        <f>IF($C3336="","",IFERROR(_xlfn.XLOOKUP($C3336,'1.PrepList'!$I$2:$I$1500,'1.PrepList'!$H$2:$H$1500,"")&amp;"",""))</f>
        <v/>
      </c>
      <c r="D3336" s="638" t="str">
        <f>IF($C3336="","",IFERROR(_xlfn.XLOOKUP($C3336,'1.PrepList'!$I$2:$I$1500,'1.PrepList'!$J$2:$J$1500,"")&amp;"",""))</f>
        <v/>
      </c>
      <c r="E3336" s="638" t="str">
        <f>IF($C3336="","",IFERROR(_xlfn.XLOOKUP($C3336,'1.PrepList'!$I$2:$I$1500,'1.PrepList'!$N$2:$N$1500,"")&amp;"",""))</f>
        <v/>
      </c>
      <c r="F3336" s="638" t="str">
        <f>IF($C3336="","",IFERROR(_xlfn.XLOOKUP($C3336,'1.PrepList'!$I$2:$I$1500,'1.PrepList'!$K$2:$K$1500,"")&amp;"",""))</f>
        <v/>
      </c>
      <c r="H3336" s="644" t="str">
        <f>IF($C3336="","",IFERROR(IF(_xlfn.XLOOKUP($C3336,tbl_StartedStatus[Bold ID],tbl_StartedStatus[Started])="Started","Yes",IF(_xlfn.XLOOKUP($C3336,tbl_StartedStatus[Bold ID],tbl_StartedStatus[Started])="No Show","No Show","")),""))</f>
        <v/>
      </c>
    </row>
    <row r="3337" spans="1:8" ht="15" customHeight="1" thickBot="1">
      <c r="A3337" s="38" t="str">
        <f>IF($C3337="","",IFERROR(_xlfn.XLOOKUP($C3337,'1.PrepList'!$I$2:$I$1500,'1.PrepList'!$G$2:$G$1500,"")&amp;"",""))</f>
        <v/>
      </c>
      <c r="B3337" s="638" t="str">
        <f>IF($C3337="","",IFERROR(_xlfn.XLOOKUP($C3337,'1.PrepList'!$I$2:$I$1500,'1.PrepList'!$H$2:$H$1500,"")&amp;"",""))</f>
        <v/>
      </c>
      <c r="D3337" s="638" t="str">
        <f>IF($C3337="","",IFERROR(_xlfn.XLOOKUP($C3337,'1.PrepList'!$I$2:$I$1500,'1.PrepList'!$J$2:$J$1500,"")&amp;"",""))</f>
        <v/>
      </c>
      <c r="E3337" s="638" t="str">
        <f>IF($C3337="","",IFERROR(_xlfn.XLOOKUP($C3337,'1.PrepList'!$I$2:$I$1500,'1.PrepList'!$N$2:$N$1500,"")&amp;"",""))</f>
        <v/>
      </c>
      <c r="F3337" s="638" t="str">
        <f>IF($C3337="","",IFERROR(_xlfn.XLOOKUP($C3337,'1.PrepList'!$I$2:$I$1500,'1.PrepList'!$K$2:$K$1500,"")&amp;"",""))</f>
        <v/>
      </c>
      <c r="H3337" s="644" t="str">
        <f>IF($C3337="","",IFERROR(IF(_xlfn.XLOOKUP($C3337,tbl_StartedStatus[Bold ID],tbl_StartedStatus[Started])="Started","Yes",IF(_xlfn.XLOOKUP($C3337,tbl_StartedStatus[Bold ID],tbl_StartedStatus[Started])="No Show","No Show","")),""))</f>
        <v/>
      </c>
    </row>
    <row r="3338" spans="1:8" ht="15" customHeight="1" thickBot="1">
      <c r="A3338" s="38" t="str">
        <f>IF($C3338="","",IFERROR(_xlfn.XLOOKUP($C3338,'1.PrepList'!$I$2:$I$1500,'1.PrepList'!$G$2:$G$1500,"")&amp;"",""))</f>
        <v/>
      </c>
      <c r="B3338" s="638" t="str">
        <f>IF($C3338="","",IFERROR(_xlfn.XLOOKUP($C3338,'1.PrepList'!$I$2:$I$1500,'1.PrepList'!$H$2:$H$1500,"")&amp;"",""))</f>
        <v/>
      </c>
      <c r="D3338" s="638" t="str">
        <f>IF($C3338="","",IFERROR(_xlfn.XLOOKUP($C3338,'1.PrepList'!$I$2:$I$1500,'1.PrepList'!$J$2:$J$1500,"")&amp;"",""))</f>
        <v/>
      </c>
      <c r="E3338" s="638" t="str">
        <f>IF($C3338="","",IFERROR(_xlfn.XLOOKUP($C3338,'1.PrepList'!$I$2:$I$1500,'1.PrepList'!$N$2:$N$1500,"")&amp;"",""))</f>
        <v/>
      </c>
      <c r="F3338" s="638" t="str">
        <f>IF($C3338="","",IFERROR(_xlfn.XLOOKUP($C3338,'1.PrepList'!$I$2:$I$1500,'1.PrepList'!$K$2:$K$1500,"")&amp;"",""))</f>
        <v/>
      </c>
      <c r="H3338" s="644" t="str">
        <f>IF($C3338="","",IFERROR(IF(_xlfn.XLOOKUP($C3338,tbl_StartedStatus[Bold ID],tbl_StartedStatus[Started])="Started","Yes",IF(_xlfn.XLOOKUP($C3338,tbl_StartedStatus[Bold ID],tbl_StartedStatus[Started])="No Show","No Show","")),""))</f>
        <v/>
      </c>
    </row>
    <row r="3339" spans="1:8" ht="15" customHeight="1" thickBot="1">
      <c r="A3339" s="38" t="str">
        <f>IF($C3339="","",IFERROR(_xlfn.XLOOKUP($C3339,'1.PrepList'!$I$2:$I$1500,'1.PrepList'!$G$2:$G$1500,"")&amp;"",""))</f>
        <v/>
      </c>
      <c r="B3339" s="638" t="str">
        <f>IF($C3339="","",IFERROR(_xlfn.XLOOKUP($C3339,'1.PrepList'!$I$2:$I$1500,'1.PrepList'!$H$2:$H$1500,"")&amp;"",""))</f>
        <v/>
      </c>
      <c r="D3339" s="638" t="str">
        <f>IF($C3339="","",IFERROR(_xlfn.XLOOKUP($C3339,'1.PrepList'!$I$2:$I$1500,'1.PrepList'!$J$2:$J$1500,"")&amp;"",""))</f>
        <v/>
      </c>
      <c r="E3339" s="638" t="str">
        <f>IF($C3339="","",IFERROR(_xlfn.XLOOKUP($C3339,'1.PrepList'!$I$2:$I$1500,'1.PrepList'!$N$2:$N$1500,"")&amp;"",""))</f>
        <v/>
      </c>
      <c r="F3339" s="638" t="str">
        <f>IF($C3339="","",IFERROR(_xlfn.XLOOKUP($C3339,'1.PrepList'!$I$2:$I$1500,'1.PrepList'!$K$2:$K$1500,"")&amp;"",""))</f>
        <v/>
      </c>
      <c r="H3339" s="644" t="str">
        <f>IF($C3339="","",IFERROR(IF(_xlfn.XLOOKUP($C3339,tbl_StartedStatus[Bold ID],tbl_StartedStatus[Started])="Started","Yes",IF(_xlfn.XLOOKUP($C3339,tbl_StartedStatus[Bold ID],tbl_StartedStatus[Started])="No Show","No Show","")),""))</f>
        <v/>
      </c>
    </row>
    <row r="3340" spans="1:8" ht="15" customHeight="1" thickBot="1">
      <c r="A3340" s="38" t="str">
        <f>IF($C3340="","",IFERROR(_xlfn.XLOOKUP($C3340,'1.PrepList'!$I$2:$I$1500,'1.PrepList'!$G$2:$G$1500,"")&amp;"",""))</f>
        <v/>
      </c>
      <c r="B3340" s="638" t="str">
        <f>IF($C3340="","",IFERROR(_xlfn.XLOOKUP($C3340,'1.PrepList'!$I$2:$I$1500,'1.PrepList'!$H$2:$H$1500,"")&amp;"",""))</f>
        <v/>
      </c>
      <c r="D3340" s="638" t="str">
        <f>IF($C3340="","",IFERROR(_xlfn.XLOOKUP($C3340,'1.PrepList'!$I$2:$I$1500,'1.PrepList'!$J$2:$J$1500,"")&amp;"",""))</f>
        <v/>
      </c>
      <c r="E3340" s="638" t="str">
        <f>IF($C3340="","",IFERROR(_xlfn.XLOOKUP($C3340,'1.PrepList'!$I$2:$I$1500,'1.PrepList'!$N$2:$N$1500,"")&amp;"",""))</f>
        <v/>
      </c>
      <c r="F3340" s="638" t="str">
        <f>IF($C3340="","",IFERROR(_xlfn.XLOOKUP($C3340,'1.PrepList'!$I$2:$I$1500,'1.PrepList'!$K$2:$K$1500,"")&amp;"",""))</f>
        <v/>
      </c>
      <c r="H3340" s="644" t="str">
        <f>IF($C3340="","",IFERROR(IF(_xlfn.XLOOKUP($C3340,tbl_StartedStatus[Bold ID],tbl_StartedStatus[Started])="Started","Yes",IF(_xlfn.XLOOKUP($C3340,tbl_StartedStatus[Bold ID],tbl_StartedStatus[Started])="No Show","No Show","")),""))</f>
        <v/>
      </c>
    </row>
    <row r="3341" spans="1:8" ht="15" customHeight="1" thickBot="1">
      <c r="A3341" s="38" t="str">
        <f>IF($C3341="","",IFERROR(_xlfn.XLOOKUP($C3341,'1.PrepList'!$I$2:$I$1500,'1.PrepList'!$G$2:$G$1500,"")&amp;"",""))</f>
        <v/>
      </c>
      <c r="B3341" s="638" t="str">
        <f>IF($C3341="","",IFERROR(_xlfn.XLOOKUP($C3341,'1.PrepList'!$I$2:$I$1500,'1.PrepList'!$H$2:$H$1500,"")&amp;"",""))</f>
        <v/>
      </c>
      <c r="D3341" s="638" t="str">
        <f>IF($C3341="","",IFERROR(_xlfn.XLOOKUP($C3341,'1.PrepList'!$I$2:$I$1500,'1.PrepList'!$J$2:$J$1500,"")&amp;"",""))</f>
        <v/>
      </c>
      <c r="E3341" s="638" t="str">
        <f>IF($C3341="","",IFERROR(_xlfn.XLOOKUP($C3341,'1.PrepList'!$I$2:$I$1500,'1.PrepList'!$N$2:$N$1500,"")&amp;"",""))</f>
        <v/>
      </c>
      <c r="F3341" s="638" t="str">
        <f>IF($C3341="","",IFERROR(_xlfn.XLOOKUP($C3341,'1.PrepList'!$I$2:$I$1500,'1.PrepList'!$K$2:$K$1500,"")&amp;"",""))</f>
        <v/>
      </c>
      <c r="H3341" s="644" t="str">
        <f>IF($C3341="","",IFERROR(IF(_xlfn.XLOOKUP($C3341,tbl_StartedStatus[Bold ID],tbl_StartedStatus[Started])="Started","Yes",IF(_xlfn.XLOOKUP($C3341,tbl_StartedStatus[Bold ID],tbl_StartedStatus[Started])="No Show","No Show","")),""))</f>
        <v/>
      </c>
    </row>
    <row r="3342" spans="1:8" ht="15" customHeight="1" thickBot="1">
      <c r="A3342" s="38" t="str">
        <f>IF($C3342="","",IFERROR(_xlfn.XLOOKUP($C3342,'1.PrepList'!$I$2:$I$1500,'1.PrepList'!$G$2:$G$1500,"")&amp;"",""))</f>
        <v/>
      </c>
      <c r="B3342" s="638" t="str">
        <f>IF($C3342="","",IFERROR(_xlfn.XLOOKUP($C3342,'1.PrepList'!$I$2:$I$1500,'1.PrepList'!$H$2:$H$1500,"")&amp;"",""))</f>
        <v/>
      </c>
      <c r="D3342" s="638" t="str">
        <f>IF($C3342="","",IFERROR(_xlfn.XLOOKUP($C3342,'1.PrepList'!$I$2:$I$1500,'1.PrepList'!$J$2:$J$1500,"")&amp;"",""))</f>
        <v/>
      </c>
      <c r="E3342" s="638" t="str">
        <f>IF($C3342="","",IFERROR(_xlfn.XLOOKUP($C3342,'1.PrepList'!$I$2:$I$1500,'1.PrepList'!$N$2:$N$1500,"")&amp;"",""))</f>
        <v/>
      </c>
      <c r="F3342" s="638" t="str">
        <f>IF($C3342="","",IFERROR(_xlfn.XLOOKUP($C3342,'1.PrepList'!$I$2:$I$1500,'1.PrepList'!$K$2:$K$1500,"")&amp;"",""))</f>
        <v/>
      </c>
      <c r="H3342" s="644" t="str">
        <f>IF($C3342="","",IFERROR(IF(_xlfn.XLOOKUP($C3342,tbl_StartedStatus[Bold ID],tbl_StartedStatus[Started])="Started","Yes",IF(_xlfn.XLOOKUP($C3342,tbl_StartedStatus[Bold ID],tbl_StartedStatus[Started])="No Show","No Show","")),""))</f>
        <v/>
      </c>
    </row>
    <row r="3343" spans="1:8" ht="15" customHeight="1" thickBot="1">
      <c r="A3343" s="38" t="str">
        <f>IF($C3343="","",IFERROR(_xlfn.XLOOKUP($C3343,'1.PrepList'!$I$2:$I$1500,'1.PrepList'!$G$2:$G$1500,"")&amp;"",""))</f>
        <v/>
      </c>
      <c r="B3343" s="638" t="str">
        <f>IF($C3343="","",IFERROR(_xlfn.XLOOKUP($C3343,'1.PrepList'!$I$2:$I$1500,'1.PrepList'!$H$2:$H$1500,"")&amp;"",""))</f>
        <v/>
      </c>
      <c r="D3343" s="638" t="str">
        <f>IF($C3343="","",IFERROR(_xlfn.XLOOKUP($C3343,'1.PrepList'!$I$2:$I$1500,'1.PrepList'!$J$2:$J$1500,"")&amp;"",""))</f>
        <v/>
      </c>
      <c r="E3343" s="638" t="str">
        <f>IF($C3343="","",IFERROR(_xlfn.XLOOKUP($C3343,'1.PrepList'!$I$2:$I$1500,'1.PrepList'!$N$2:$N$1500,"")&amp;"",""))</f>
        <v/>
      </c>
      <c r="F3343" s="638" t="str">
        <f>IF($C3343="","",IFERROR(_xlfn.XLOOKUP($C3343,'1.PrepList'!$I$2:$I$1500,'1.PrepList'!$K$2:$K$1500,"")&amp;"",""))</f>
        <v/>
      </c>
      <c r="H3343" s="644" t="str">
        <f>IF($C3343="","",IFERROR(IF(_xlfn.XLOOKUP($C3343,tbl_StartedStatus[Bold ID],tbl_StartedStatus[Started])="Started","Yes",IF(_xlfn.XLOOKUP($C3343,tbl_StartedStatus[Bold ID],tbl_StartedStatus[Started])="No Show","No Show","")),""))</f>
        <v/>
      </c>
    </row>
    <row r="3344" spans="1:8" ht="15" customHeight="1" thickBot="1">
      <c r="A3344" s="38" t="str">
        <f>IF($C3344="","",IFERROR(_xlfn.XLOOKUP($C3344,'1.PrepList'!$I$2:$I$1500,'1.PrepList'!$G$2:$G$1500,"")&amp;"",""))</f>
        <v/>
      </c>
      <c r="B3344" s="638" t="str">
        <f>IF($C3344="","",IFERROR(_xlfn.XLOOKUP($C3344,'1.PrepList'!$I$2:$I$1500,'1.PrepList'!$H$2:$H$1500,"")&amp;"",""))</f>
        <v/>
      </c>
      <c r="D3344" s="638" t="str">
        <f>IF($C3344="","",IFERROR(_xlfn.XLOOKUP($C3344,'1.PrepList'!$I$2:$I$1500,'1.PrepList'!$J$2:$J$1500,"")&amp;"",""))</f>
        <v/>
      </c>
      <c r="E3344" s="638" t="str">
        <f>IF($C3344="","",IFERROR(_xlfn.XLOOKUP($C3344,'1.PrepList'!$I$2:$I$1500,'1.PrepList'!$N$2:$N$1500,"")&amp;"",""))</f>
        <v/>
      </c>
      <c r="F3344" s="638" t="str">
        <f>IF($C3344="","",IFERROR(_xlfn.XLOOKUP($C3344,'1.PrepList'!$I$2:$I$1500,'1.PrepList'!$K$2:$K$1500,"")&amp;"",""))</f>
        <v/>
      </c>
      <c r="H3344" s="644" t="str">
        <f>IF($C3344="","",IFERROR(IF(_xlfn.XLOOKUP($C3344,tbl_StartedStatus[Bold ID],tbl_StartedStatus[Started])="Started","Yes",IF(_xlfn.XLOOKUP($C3344,tbl_StartedStatus[Bold ID],tbl_StartedStatus[Started])="No Show","No Show","")),""))</f>
        <v/>
      </c>
    </row>
    <row r="3345" spans="1:8" ht="15" customHeight="1" thickBot="1">
      <c r="A3345" s="38" t="str">
        <f>IF($C3345="","",IFERROR(_xlfn.XLOOKUP($C3345,'1.PrepList'!$I$2:$I$1500,'1.PrepList'!$G$2:$G$1500,"")&amp;"",""))</f>
        <v/>
      </c>
      <c r="B3345" s="638" t="str">
        <f>IF($C3345="","",IFERROR(_xlfn.XLOOKUP($C3345,'1.PrepList'!$I$2:$I$1500,'1.PrepList'!$H$2:$H$1500,"")&amp;"",""))</f>
        <v/>
      </c>
      <c r="D3345" s="638" t="str">
        <f>IF($C3345="","",IFERROR(_xlfn.XLOOKUP($C3345,'1.PrepList'!$I$2:$I$1500,'1.PrepList'!$J$2:$J$1500,"")&amp;"",""))</f>
        <v/>
      </c>
      <c r="E3345" s="638" t="str">
        <f>IF($C3345="","",IFERROR(_xlfn.XLOOKUP($C3345,'1.PrepList'!$I$2:$I$1500,'1.PrepList'!$N$2:$N$1500,"")&amp;"",""))</f>
        <v/>
      </c>
      <c r="F3345" s="638" t="str">
        <f>IF($C3345="","",IFERROR(_xlfn.XLOOKUP($C3345,'1.PrepList'!$I$2:$I$1500,'1.PrepList'!$K$2:$K$1500,"")&amp;"",""))</f>
        <v/>
      </c>
      <c r="H3345" s="644" t="str">
        <f>IF($C3345="","",IFERROR(IF(_xlfn.XLOOKUP($C3345,tbl_StartedStatus[Bold ID],tbl_StartedStatus[Started])="Started","Yes",IF(_xlfn.XLOOKUP($C3345,tbl_StartedStatus[Bold ID],tbl_StartedStatus[Started])="No Show","No Show","")),""))</f>
        <v/>
      </c>
    </row>
    <row r="3346" spans="1:8" ht="15" customHeight="1" thickBot="1">
      <c r="A3346" s="38" t="str">
        <f>IF($C3346="","",IFERROR(_xlfn.XLOOKUP($C3346,'1.PrepList'!$I$2:$I$1500,'1.PrepList'!$G$2:$G$1500,"")&amp;"",""))</f>
        <v/>
      </c>
      <c r="B3346" s="638" t="str">
        <f>IF($C3346="","",IFERROR(_xlfn.XLOOKUP($C3346,'1.PrepList'!$I$2:$I$1500,'1.PrepList'!$H$2:$H$1500,"")&amp;"",""))</f>
        <v/>
      </c>
      <c r="D3346" s="638" t="str">
        <f>IF($C3346="","",IFERROR(_xlfn.XLOOKUP($C3346,'1.PrepList'!$I$2:$I$1500,'1.PrepList'!$J$2:$J$1500,"")&amp;"",""))</f>
        <v/>
      </c>
      <c r="E3346" s="638" t="str">
        <f>IF($C3346="","",IFERROR(_xlfn.XLOOKUP($C3346,'1.PrepList'!$I$2:$I$1500,'1.PrepList'!$N$2:$N$1500,"")&amp;"",""))</f>
        <v/>
      </c>
      <c r="F3346" s="638" t="str">
        <f>IF($C3346="","",IFERROR(_xlfn.XLOOKUP($C3346,'1.PrepList'!$I$2:$I$1500,'1.PrepList'!$K$2:$K$1500,"")&amp;"",""))</f>
        <v/>
      </c>
      <c r="H3346" s="644" t="str">
        <f>IF($C3346="","",IFERROR(IF(_xlfn.XLOOKUP($C3346,tbl_StartedStatus[Bold ID],tbl_StartedStatus[Started])="Started","Yes",IF(_xlfn.XLOOKUP($C3346,tbl_StartedStatus[Bold ID],tbl_StartedStatus[Started])="No Show","No Show","")),""))</f>
        <v/>
      </c>
    </row>
    <row r="3347" spans="1:8" ht="15" customHeight="1" thickBot="1">
      <c r="A3347" s="38" t="str">
        <f>IF($C3347="","",IFERROR(_xlfn.XLOOKUP($C3347,'1.PrepList'!$I$2:$I$1500,'1.PrepList'!$G$2:$G$1500,"")&amp;"",""))</f>
        <v/>
      </c>
      <c r="B3347" s="638" t="str">
        <f>IF($C3347="","",IFERROR(_xlfn.XLOOKUP($C3347,'1.PrepList'!$I$2:$I$1500,'1.PrepList'!$H$2:$H$1500,"")&amp;"",""))</f>
        <v/>
      </c>
      <c r="D3347" s="638" t="str">
        <f>IF($C3347="","",IFERROR(_xlfn.XLOOKUP($C3347,'1.PrepList'!$I$2:$I$1500,'1.PrepList'!$J$2:$J$1500,"")&amp;"",""))</f>
        <v/>
      </c>
      <c r="E3347" s="638" t="str">
        <f>IF($C3347="","",IFERROR(_xlfn.XLOOKUP($C3347,'1.PrepList'!$I$2:$I$1500,'1.PrepList'!$N$2:$N$1500,"")&amp;"",""))</f>
        <v/>
      </c>
      <c r="F3347" s="638" t="str">
        <f>IF($C3347="","",IFERROR(_xlfn.XLOOKUP($C3347,'1.PrepList'!$I$2:$I$1500,'1.PrepList'!$K$2:$K$1500,"")&amp;"",""))</f>
        <v/>
      </c>
      <c r="H3347" s="644" t="str">
        <f>IF($C3347="","",IFERROR(IF(_xlfn.XLOOKUP($C3347,tbl_StartedStatus[Bold ID],tbl_StartedStatus[Started])="Started","Yes",IF(_xlfn.XLOOKUP($C3347,tbl_StartedStatus[Bold ID],tbl_StartedStatus[Started])="No Show","No Show","")),""))</f>
        <v/>
      </c>
    </row>
    <row r="3348" spans="1:8" ht="15" customHeight="1" thickBot="1">
      <c r="A3348" s="38" t="str">
        <f>IF($C3348="","",IFERROR(_xlfn.XLOOKUP($C3348,'1.PrepList'!$I$2:$I$1500,'1.PrepList'!$G$2:$G$1500,"")&amp;"",""))</f>
        <v/>
      </c>
      <c r="B3348" s="638" t="str">
        <f>IF($C3348="","",IFERROR(_xlfn.XLOOKUP($C3348,'1.PrepList'!$I$2:$I$1500,'1.PrepList'!$H$2:$H$1500,"")&amp;"",""))</f>
        <v/>
      </c>
      <c r="D3348" s="638" t="str">
        <f>IF($C3348="","",IFERROR(_xlfn.XLOOKUP($C3348,'1.PrepList'!$I$2:$I$1500,'1.PrepList'!$J$2:$J$1500,"")&amp;"",""))</f>
        <v/>
      </c>
      <c r="E3348" s="638" t="str">
        <f>IF($C3348="","",IFERROR(_xlfn.XLOOKUP($C3348,'1.PrepList'!$I$2:$I$1500,'1.PrepList'!$N$2:$N$1500,"")&amp;"",""))</f>
        <v/>
      </c>
      <c r="F3348" s="638" t="str">
        <f>IF($C3348="","",IFERROR(_xlfn.XLOOKUP($C3348,'1.PrepList'!$I$2:$I$1500,'1.PrepList'!$K$2:$K$1500,"")&amp;"",""))</f>
        <v/>
      </c>
      <c r="H3348" s="644" t="str">
        <f>IF($C3348="","",IFERROR(IF(_xlfn.XLOOKUP($C3348,tbl_StartedStatus[Bold ID],tbl_StartedStatus[Started])="Started","Yes",IF(_xlfn.XLOOKUP($C3348,tbl_StartedStatus[Bold ID],tbl_StartedStatus[Started])="No Show","No Show","")),""))</f>
        <v/>
      </c>
    </row>
    <row r="3349" spans="1:8" ht="15" customHeight="1" thickBot="1">
      <c r="A3349" s="38" t="str">
        <f>IF($C3349="","",IFERROR(_xlfn.XLOOKUP($C3349,'1.PrepList'!$I$2:$I$1500,'1.PrepList'!$G$2:$G$1500,"")&amp;"",""))</f>
        <v/>
      </c>
      <c r="B3349" s="638" t="str">
        <f>IF($C3349="","",IFERROR(_xlfn.XLOOKUP($C3349,'1.PrepList'!$I$2:$I$1500,'1.PrepList'!$H$2:$H$1500,"")&amp;"",""))</f>
        <v/>
      </c>
      <c r="D3349" s="638" t="str">
        <f>IF($C3349="","",IFERROR(_xlfn.XLOOKUP($C3349,'1.PrepList'!$I$2:$I$1500,'1.PrepList'!$J$2:$J$1500,"")&amp;"",""))</f>
        <v/>
      </c>
      <c r="E3349" s="638" t="str">
        <f>IF($C3349="","",IFERROR(_xlfn.XLOOKUP($C3349,'1.PrepList'!$I$2:$I$1500,'1.PrepList'!$N$2:$N$1500,"")&amp;"",""))</f>
        <v/>
      </c>
      <c r="F3349" s="638" t="str">
        <f>IF($C3349="","",IFERROR(_xlfn.XLOOKUP($C3349,'1.PrepList'!$I$2:$I$1500,'1.PrepList'!$K$2:$K$1500,"")&amp;"",""))</f>
        <v/>
      </c>
      <c r="H3349" s="644" t="str">
        <f>IF($C3349="","",IFERROR(IF(_xlfn.XLOOKUP($C3349,tbl_StartedStatus[Bold ID],tbl_StartedStatus[Started])="Started","Yes",IF(_xlfn.XLOOKUP($C3349,tbl_StartedStatus[Bold ID],tbl_StartedStatus[Started])="No Show","No Show","")),""))</f>
        <v/>
      </c>
    </row>
    <row r="3350" spans="1:8" ht="15" customHeight="1" thickBot="1">
      <c r="A3350" s="38" t="str">
        <f>IF($C3350="","",IFERROR(_xlfn.XLOOKUP($C3350,'1.PrepList'!$I$2:$I$1500,'1.PrepList'!$G$2:$G$1500,"")&amp;"",""))</f>
        <v/>
      </c>
      <c r="B3350" s="638" t="str">
        <f>IF($C3350="","",IFERROR(_xlfn.XLOOKUP($C3350,'1.PrepList'!$I$2:$I$1500,'1.PrepList'!$H$2:$H$1500,"")&amp;"",""))</f>
        <v/>
      </c>
      <c r="D3350" s="638" t="str">
        <f>IF($C3350="","",IFERROR(_xlfn.XLOOKUP($C3350,'1.PrepList'!$I$2:$I$1500,'1.PrepList'!$J$2:$J$1500,"")&amp;"",""))</f>
        <v/>
      </c>
      <c r="E3350" s="638" t="str">
        <f>IF($C3350="","",IFERROR(_xlfn.XLOOKUP($C3350,'1.PrepList'!$I$2:$I$1500,'1.PrepList'!$N$2:$N$1500,"")&amp;"",""))</f>
        <v/>
      </c>
      <c r="F3350" s="638" t="str">
        <f>IF($C3350="","",IFERROR(_xlfn.XLOOKUP($C3350,'1.PrepList'!$I$2:$I$1500,'1.PrepList'!$K$2:$K$1500,"")&amp;"",""))</f>
        <v/>
      </c>
      <c r="H3350" s="644" t="str">
        <f>IF($C3350="","",IFERROR(IF(_xlfn.XLOOKUP($C3350,tbl_StartedStatus[Bold ID],tbl_StartedStatus[Started])="Started","Yes",IF(_xlfn.XLOOKUP($C3350,tbl_StartedStatus[Bold ID],tbl_StartedStatus[Started])="No Show","No Show","")),""))</f>
        <v/>
      </c>
    </row>
    <row r="3351" spans="1:8" ht="15" customHeight="1" thickBot="1">
      <c r="A3351" s="38" t="str">
        <f>IF($C3351="","",IFERROR(_xlfn.XLOOKUP($C3351,'1.PrepList'!$I$2:$I$1500,'1.PrepList'!$G$2:$G$1500,"")&amp;"",""))</f>
        <v/>
      </c>
      <c r="B3351" s="638" t="str">
        <f>IF($C3351="","",IFERROR(_xlfn.XLOOKUP($C3351,'1.PrepList'!$I$2:$I$1500,'1.PrepList'!$H$2:$H$1500,"")&amp;"",""))</f>
        <v/>
      </c>
      <c r="D3351" s="638" t="str">
        <f>IF($C3351="","",IFERROR(_xlfn.XLOOKUP($C3351,'1.PrepList'!$I$2:$I$1500,'1.PrepList'!$J$2:$J$1500,"")&amp;"",""))</f>
        <v/>
      </c>
      <c r="E3351" s="638" t="str">
        <f>IF($C3351="","",IFERROR(_xlfn.XLOOKUP($C3351,'1.PrepList'!$I$2:$I$1500,'1.PrepList'!$N$2:$N$1500,"")&amp;"",""))</f>
        <v/>
      </c>
      <c r="F3351" s="638" t="str">
        <f>IF($C3351="","",IFERROR(_xlfn.XLOOKUP($C3351,'1.PrepList'!$I$2:$I$1500,'1.PrepList'!$K$2:$K$1500,"")&amp;"",""))</f>
        <v/>
      </c>
      <c r="H3351" s="644" t="str">
        <f>IF($C3351="","",IFERROR(IF(_xlfn.XLOOKUP($C3351,tbl_StartedStatus[Bold ID],tbl_StartedStatus[Started])="Started","Yes",IF(_xlfn.XLOOKUP($C3351,tbl_StartedStatus[Bold ID],tbl_StartedStatus[Started])="No Show","No Show","")),""))</f>
        <v/>
      </c>
    </row>
    <row r="3352" spans="1:8" ht="15" customHeight="1" thickBot="1">
      <c r="A3352" s="38" t="str">
        <f>IF($C3352="","",IFERROR(_xlfn.XLOOKUP($C3352,'1.PrepList'!$I$2:$I$1500,'1.PrepList'!$G$2:$G$1500,"")&amp;"",""))</f>
        <v/>
      </c>
      <c r="B3352" s="638" t="str">
        <f>IF($C3352="","",IFERROR(_xlfn.XLOOKUP($C3352,'1.PrepList'!$I$2:$I$1500,'1.PrepList'!$H$2:$H$1500,"")&amp;"",""))</f>
        <v/>
      </c>
      <c r="D3352" s="638" t="str">
        <f>IF($C3352="","",IFERROR(_xlfn.XLOOKUP($C3352,'1.PrepList'!$I$2:$I$1500,'1.PrepList'!$J$2:$J$1500,"")&amp;"",""))</f>
        <v/>
      </c>
      <c r="E3352" s="638" t="str">
        <f>IF($C3352="","",IFERROR(_xlfn.XLOOKUP($C3352,'1.PrepList'!$I$2:$I$1500,'1.PrepList'!$N$2:$N$1500,"")&amp;"",""))</f>
        <v/>
      </c>
      <c r="F3352" s="638" t="str">
        <f>IF($C3352="","",IFERROR(_xlfn.XLOOKUP($C3352,'1.PrepList'!$I$2:$I$1500,'1.PrepList'!$K$2:$K$1500,"")&amp;"",""))</f>
        <v/>
      </c>
      <c r="H3352" s="644" t="str">
        <f>IF($C3352="","",IFERROR(IF(_xlfn.XLOOKUP($C3352,tbl_StartedStatus[Bold ID],tbl_StartedStatus[Started])="Started","Yes",IF(_xlfn.XLOOKUP($C3352,tbl_StartedStatus[Bold ID],tbl_StartedStatus[Started])="No Show","No Show","")),""))</f>
        <v/>
      </c>
    </row>
    <row r="3353" spans="1:8" ht="15" customHeight="1" thickBot="1">
      <c r="A3353" s="38" t="str">
        <f>IF($C3353="","",IFERROR(_xlfn.XLOOKUP($C3353,'1.PrepList'!$I$2:$I$1500,'1.PrepList'!$G$2:$G$1500,"")&amp;"",""))</f>
        <v/>
      </c>
      <c r="B3353" s="638" t="str">
        <f>IF($C3353="","",IFERROR(_xlfn.XLOOKUP($C3353,'1.PrepList'!$I$2:$I$1500,'1.PrepList'!$H$2:$H$1500,"")&amp;"",""))</f>
        <v/>
      </c>
      <c r="D3353" s="638" t="str">
        <f>IF($C3353="","",IFERROR(_xlfn.XLOOKUP($C3353,'1.PrepList'!$I$2:$I$1500,'1.PrepList'!$J$2:$J$1500,"")&amp;"",""))</f>
        <v/>
      </c>
      <c r="E3353" s="638" t="str">
        <f>IF($C3353="","",IFERROR(_xlfn.XLOOKUP($C3353,'1.PrepList'!$I$2:$I$1500,'1.PrepList'!$N$2:$N$1500,"")&amp;"",""))</f>
        <v/>
      </c>
      <c r="F3353" s="638" t="str">
        <f>IF($C3353="","",IFERROR(_xlfn.XLOOKUP($C3353,'1.PrepList'!$I$2:$I$1500,'1.PrepList'!$K$2:$K$1500,"")&amp;"",""))</f>
        <v/>
      </c>
      <c r="H3353" s="644" t="str">
        <f>IF($C3353="","",IFERROR(IF(_xlfn.XLOOKUP($C3353,tbl_StartedStatus[Bold ID],tbl_StartedStatus[Started])="Started","Yes",IF(_xlfn.XLOOKUP($C3353,tbl_StartedStatus[Bold ID],tbl_StartedStatus[Started])="No Show","No Show","")),""))</f>
        <v/>
      </c>
    </row>
    <row r="3354" spans="1:8" ht="15" customHeight="1" thickBot="1">
      <c r="A3354" s="38" t="str">
        <f>IF($C3354="","",IFERROR(_xlfn.XLOOKUP($C3354,'1.PrepList'!$I$2:$I$1500,'1.PrepList'!$G$2:$G$1500,"")&amp;"",""))</f>
        <v/>
      </c>
      <c r="B3354" s="638" t="str">
        <f>IF($C3354="","",IFERROR(_xlfn.XLOOKUP($C3354,'1.PrepList'!$I$2:$I$1500,'1.PrepList'!$H$2:$H$1500,"")&amp;"",""))</f>
        <v/>
      </c>
      <c r="D3354" s="638" t="str">
        <f>IF($C3354="","",IFERROR(_xlfn.XLOOKUP($C3354,'1.PrepList'!$I$2:$I$1500,'1.PrepList'!$J$2:$J$1500,"")&amp;"",""))</f>
        <v/>
      </c>
      <c r="E3354" s="638" t="str">
        <f>IF($C3354="","",IFERROR(_xlfn.XLOOKUP($C3354,'1.PrepList'!$I$2:$I$1500,'1.PrepList'!$N$2:$N$1500,"")&amp;"",""))</f>
        <v/>
      </c>
      <c r="F3354" s="638" t="str">
        <f>IF($C3354="","",IFERROR(_xlfn.XLOOKUP($C3354,'1.PrepList'!$I$2:$I$1500,'1.PrepList'!$K$2:$K$1500,"")&amp;"",""))</f>
        <v/>
      </c>
      <c r="H3354" s="644" t="str">
        <f>IF($C3354="","",IFERROR(IF(_xlfn.XLOOKUP($C3354,tbl_StartedStatus[Bold ID],tbl_StartedStatus[Started])="Started","Yes",IF(_xlfn.XLOOKUP($C3354,tbl_StartedStatus[Bold ID],tbl_StartedStatus[Started])="No Show","No Show","")),""))</f>
        <v/>
      </c>
    </row>
    <row r="3355" spans="1:8" ht="15" customHeight="1" thickBot="1">
      <c r="A3355" s="38" t="str">
        <f>IF($C3355="","",IFERROR(_xlfn.XLOOKUP($C3355,'1.PrepList'!$I$2:$I$1500,'1.PrepList'!$G$2:$G$1500,"")&amp;"",""))</f>
        <v/>
      </c>
      <c r="B3355" s="638" t="str">
        <f>IF($C3355="","",IFERROR(_xlfn.XLOOKUP($C3355,'1.PrepList'!$I$2:$I$1500,'1.PrepList'!$H$2:$H$1500,"")&amp;"",""))</f>
        <v/>
      </c>
      <c r="D3355" s="638" t="str">
        <f>IF($C3355="","",IFERROR(_xlfn.XLOOKUP($C3355,'1.PrepList'!$I$2:$I$1500,'1.PrepList'!$J$2:$J$1500,"")&amp;"",""))</f>
        <v/>
      </c>
      <c r="E3355" s="638" t="str">
        <f>IF($C3355="","",IFERROR(_xlfn.XLOOKUP($C3355,'1.PrepList'!$I$2:$I$1500,'1.PrepList'!$N$2:$N$1500,"")&amp;"",""))</f>
        <v/>
      </c>
      <c r="F3355" s="638" t="str">
        <f>IF($C3355="","",IFERROR(_xlfn.XLOOKUP($C3355,'1.PrepList'!$I$2:$I$1500,'1.PrepList'!$K$2:$K$1500,"")&amp;"",""))</f>
        <v/>
      </c>
      <c r="H3355" s="644" t="str">
        <f>IF($C3355="","",IFERROR(IF(_xlfn.XLOOKUP($C3355,tbl_StartedStatus[Bold ID],tbl_StartedStatus[Started])="Started","Yes",IF(_xlfn.XLOOKUP($C3355,tbl_StartedStatus[Bold ID],tbl_StartedStatus[Started])="No Show","No Show","")),""))</f>
        <v/>
      </c>
    </row>
    <row r="3356" spans="1:8" ht="15" customHeight="1" thickBot="1">
      <c r="A3356" s="38" t="str">
        <f>IF($C3356="","",IFERROR(_xlfn.XLOOKUP($C3356,'1.PrepList'!$I$2:$I$1500,'1.PrepList'!$G$2:$G$1500,"")&amp;"",""))</f>
        <v/>
      </c>
      <c r="B3356" s="638" t="str">
        <f>IF($C3356="","",IFERROR(_xlfn.XLOOKUP($C3356,'1.PrepList'!$I$2:$I$1500,'1.PrepList'!$H$2:$H$1500,"")&amp;"",""))</f>
        <v/>
      </c>
      <c r="D3356" s="638" t="str">
        <f>IF($C3356="","",IFERROR(_xlfn.XLOOKUP($C3356,'1.PrepList'!$I$2:$I$1500,'1.PrepList'!$J$2:$J$1500,"")&amp;"",""))</f>
        <v/>
      </c>
      <c r="E3356" s="638" t="str">
        <f>IF($C3356="","",IFERROR(_xlfn.XLOOKUP($C3356,'1.PrepList'!$I$2:$I$1500,'1.PrepList'!$N$2:$N$1500,"")&amp;"",""))</f>
        <v/>
      </c>
      <c r="F3356" s="638" t="str">
        <f>IF($C3356="","",IFERROR(_xlfn.XLOOKUP($C3356,'1.PrepList'!$I$2:$I$1500,'1.PrepList'!$K$2:$K$1500,"")&amp;"",""))</f>
        <v/>
      </c>
      <c r="H3356" s="644" t="str">
        <f>IF($C3356="","",IFERROR(IF(_xlfn.XLOOKUP($C3356,tbl_StartedStatus[Bold ID],tbl_StartedStatus[Started])="Started","Yes",IF(_xlfn.XLOOKUP($C3356,tbl_StartedStatus[Bold ID],tbl_StartedStatus[Started])="No Show","No Show","")),""))</f>
        <v/>
      </c>
    </row>
    <row r="3357" spans="1:8" ht="15" customHeight="1" thickBot="1">
      <c r="A3357" s="38" t="str">
        <f>IF($C3357="","",IFERROR(_xlfn.XLOOKUP($C3357,'1.PrepList'!$I$2:$I$1500,'1.PrepList'!$G$2:$G$1500,"")&amp;"",""))</f>
        <v/>
      </c>
      <c r="B3357" s="638" t="str">
        <f>IF($C3357="","",IFERROR(_xlfn.XLOOKUP($C3357,'1.PrepList'!$I$2:$I$1500,'1.PrepList'!$H$2:$H$1500,"")&amp;"",""))</f>
        <v/>
      </c>
      <c r="D3357" s="638" t="str">
        <f>IF($C3357="","",IFERROR(_xlfn.XLOOKUP($C3357,'1.PrepList'!$I$2:$I$1500,'1.PrepList'!$J$2:$J$1500,"")&amp;"",""))</f>
        <v/>
      </c>
      <c r="E3357" s="638" t="str">
        <f>IF($C3357="","",IFERROR(_xlfn.XLOOKUP($C3357,'1.PrepList'!$I$2:$I$1500,'1.PrepList'!$N$2:$N$1500,"")&amp;"",""))</f>
        <v/>
      </c>
      <c r="F3357" s="638" t="str">
        <f>IF($C3357="","",IFERROR(_xlfn.XLOOKUP($C3357,'1.PrepList'!$I$2:$I$1500,'1.PrepList'!$K$2:$K$1500,"")&amp;"",""))</f>
        <v/>
      </c>
      <c r="H3357" s="644" t="str">
        <f>IF($C3357="","",IFERROR(IF(_xlfn.XLOOKUP($C3357,tbl_StartedStatus[Bold ID],tbl_StartedStatus[Started])="Started","Yes",IF(_xlfn.XLOOKUP($C3357,tbl_StartedStatus[Bold ID],tbl_StartedStatus[Started])="No Show","No Show","")),""))</f>
        <v/>
      </c>
    </row>
    <row r="3358" spans="1:8" ht="15" customHeight="1" thickBot="1">
      <c r="A3358" s="38" t="str">
        <f>IF($C3358="","",IFERROR(_xlfn.XLOOKUP($C3358,'1.PrepList'!$I$2:$I$1500,'1.PrepList'!$G$2:$G$1500,"")&amp;"",""))</f>
        <v/>
      </c>
      <c r="B3358" s="638" t="str">
        <f>IF($C3358="","",IFERROR(_xlfn.XLOOKUP($C3358,'1.PrepList'!$I$2:$I$1500,'1.PrepList'!$H$2:$H$1500,"")&amp;"",""))</f>
        <v/>
      </c>
      <c r="D3358" s="638" t="str">
        <f>IF($C3358="","",IFERROR(_xlfn.XLOOKUP($C3358,'1.PrepList'!$I$2:$I$1500,'1.PrepList'!$J$2:$J$1500,"")&amp;"",""))</f>
        <v/>
      </c>
      <c r="E3358" s="638" t="str">
        <f>IF($C3358="","",IFERROR(_xlfn.XLOOKUP($C3358,'1.PrepList'!$I$2:$I$1500,'1.PrepList'!$N$2:$N$1500,"")&amp;"",""))</f>
        <v/>
      </c>
      <c r="F3358" s="638" t="str">
        <f>IF($C3358="","",IFERROR(_xlfn.XLOOKUP($C3358,'1.PrepList'!$I$2:$I$1500,'1.PrepList'!$K$2:$K$1500,"")&amp;"",""))</f>
        <v/>
      </c>
      <c r="H3358" s="644" t="str">
        <f>IF($C3358="","",IFERROR(IF(_xlfn.XLOOKUP($C3358,tbl_StartedStatus[Bold ID],tbl_StartedStatus[Started])="Started","Yes",IF(_xlfn.XLOOKUP($C3358,tbl_StartedStatus[Bold ID],tbl_StartedStatus[Started])="No Show","No Show","")),""))</f>
        <v/>
      </c>
    </row>
    <row r="3359" spans="1:8" ht="15" customHeight="1" thickBot="1">
      <c r="A3359" s="38" t="str">
        <f>IF($C3359="","",IFERROR(_xlfn.XLOOKUP($C3359,'1.PrepList'!$I$2:$I$1500,'1.PrepList'!$G$2:$G$1500,"")&amp;"",""))</f>
        <v/>
      </c>
      <c r="B3359" s="638" t="str">
        <f>IF($C3359="","",IFERROR(_xlfn.XLOOKUP($C3359,'1.PrepList'!$I$2:$I$1500,'1.PrepList'!$H$2:$H$1500,"")&amp;"",""))</f>
        <v/>
      </c>
      <c r="D3359" s="638" t="str">
        <f>IF($C3359="","",IFERROR(_xlfn.XLOOKUP($C3359,'1.PrepList'!$I$2:$I$1500,'1.PrepList'!$J$2:$J$1500,"")&amp;"",""))</f>
        <v/>
      </c>
      <c r="E3359" s="638" t="str">
        <f>IF($C3359="","",IFERROR(_xlfn.XLOOKUP($C3359,'1.PrepList'!$I$2:$I$1500,'1.PrepList'!$N$2:$N$1500,"")&amp;"",""))</f>
        <v/>
      </c>
      <c r="F3359" s="638" t="str">
        <f>IF($C3359="","",IFERROR(_xlfn.XLOOKUP($C3359,'1.PrepList'!$I$2:$I$1500,'1.PrepList'!$K$2:$K$1500,"")&amp;"",""))</f>
        <v/>
      </c>
      <c r="H3359" s="644" t="str">
        <f>IF($C3359="","",IFERROR(IF(_xlfn.XLOOKUP($C3359,tbl_StartedStatus[Bold ID],tbl_StartedStatus[Started])="Started","Yes",IF(_xlfn.XLOOKUP($C3359,tbl_StartedStatus[Bold ID],tbl_StartedStatus[Started])="No Show","No Show","")),""))</f>
        <v/>
      </c>
    </row>
    <row r="3360" spans="1:8" ht="15" customHeight="1" thickBot="1">
      <c r="A3360" s="38" t="str">
        <f>IF($C3360="","",IFERROR(_xlfn.XLOOKUP($C3360,'1.PrepList'!$I$2:$I$1500,'1.PrepList'!$G$2:$G$1500,"")&amp;"",""))</f>
        <v/>
      </c>
      <c r="B3360" s="638" t="str">
        <f>IF($C3360="","",IFERROR(_xlfn.XLOOKUP($C3360,'1.PrepList'!$I$2:$I$1500,'1.PrepList'!$H$2:$H$1500,"")&amp;"",""))</f>
        <v/>
      </c>
      <c r="D3360" s="638" t="str">
        <f>IF($C3360="","",IFERROR(_xlfn.XLOOKUP($C3360,'1.PrepList'!$I$2:$I$1500,'1.PrepList'!$J$2:$J$1500,"")&amp;"",""))</f>
        <v/>
      </c>
      <c r="E3360" s="638" t="str">
        <f>IF($C3360="","",IFERROR(_xlfn.XLOOKUP($C3360,'1.PrepList'!$I$2:$I$1500,'1.PrepList'!$N$2:$N$1500,"")&amp;"",""))</f>
        <v/>
      </c>
      <c r="F3360" s="638" t="str">
        <f>IF($C3360="","",IFERROR(_xlfn.XLOOKUP($C3360,'1.PrepList'!$I$2:$I$1500,'1.PrepList'!$K$2:$K$1500,"")&amp;"",""))</f>
        <v/>
      </c>
      <c r="H3360" s="644" t="str">
        <f>IF($C3360="","",IFERROR(IF(_xlfn.XLOOKUP($C3360,tbl_StartedStatus[Bold ID],tbl_StartedStatus[Started])="Started","Yes",IF(_xlfn.XLOOKUP($C3360,tbl_StartedStatus[Bold ID],tbl_StartedStatus[Started])="No Show","No Show","")),""))</f>
        <v/>
      </c>
    </row>
    <row r="3361" spans="1:8" ht="15" customHeight="1" thickBot="1">
      <c r="A3361" s="38" t="str">
        <f>IF($C3361="","",IFERROR(_xlfn.XLOOKUP($C3361,'1.PrepList'!$I$2:$I$1500,'1.PrepList'!$G$2:$G$1500,"")&amp;"",""))</f>
        <v/>
      </c>
      <c r="B3361" s="638" t="str">
        <f>IF($C3361="","",IFERROR(_xlfn.XLOOKUP($C3361,'1.PrepList'!$I$2:$I$1500,'1.PrepList'!$H$2:$H$1500,"")&amp;"",""))</f>
        <v/>
      </c>
      <c r="D3361" s="638" t="str">
        <f>IF($C3361="","",IFERROR(_xlfn.XLOOKUP($C3361,'1.PrepList'!$I$2:$I$1500,'1.PrepList'!$J$2:$J$1500,"")&amp;"",""))</f>
        <v/>
      </c>
      <c r="E3361" s="638" t="str">
        <f>IF($C3361="","",IFERROR(_xlfn.XLOOKUP($C3361,'1.PrepList'!$I$2:$I$1500,'1.PrepList'!$N$2:$N$1500,"")&amp;"",""))</f>
        <v/>
      </c>
      <c r="F3361" s="638" t="str">
        <f>IF($C3361="","",IFERROR(_xlfn.XLOOKUP($C3361,'1.PrepList'!$I$2:$I$1500,'1.PrepList'!$K$2:$K$1500,"")&amp;"",""))</f>
        <v/>
      </c>
      <c r="H3361" s="644" t="str">
        <f>IF($C3361="","",IFERROR(IF(_xlfn.XLOOKUP($C3361,tbl_StartedStatus[Bold ID],tbl_StartedStatus[Started])="Started","Yes",IF(_xlfn.XLOOKUP($C3361,tbl_StartedStatus[Bold ID],tbl_StartedStatus[Started])="No Show","No Show","")),""))</f>
        <v/>
      </c>
    </row>
    <row r="3362" spans="1:8" ht="15" customHeight="1" thickBot="1">
      <c r="A3362" s="38" t="str">
        <f>IF($C3362="","",IFERROR(_xlfn.XLOOKUP($C3362,'1.PrepList'!$I$2:$I$1500,'1.PrepList'!$G$2:$G$1500,"")&amp;"",""))</f>
        <v/>
      </c>
      <c r="B3362" s="638" t="str">
        <f>IF($C3362="","",IFERROR(_xlfn.XLOOKUP($C3362,'1.PrepList'!$I$2:$I$1500,'1.PrepList'!$H$2:$H$1500,"")&amp;"",""))</f>
        <v/>
      </c>
      <c r="D3362" s="638" t="str">
        <f>IF($C3362="","",IFERROR(_xlfn.XLOOKUP($C3362,'1.PrepList'!$I$2:$I$1500,'1.PrepList'!$J$2:$J$1500,"")&amp;"",""))</f>
        <v/>
      </c>
      <c r="E3362" s="638" t="str">
        <f>IF($C3362="","",IFERROR(_xlfn.XLOOKUP($C3362,'1.PrepList'!$I$2:$I$1500,'1.PrepList'!$N$2:$N$1500,"")&amp;"",""))</f>
        <v/>
      </c>
      <c r="F3362" s="638" t="str">
        <f>IF($C3362="","",IFERROR(_xlfn.XLOOKUP($C3362,'1.PrepList'!$I$2:$I$1500,'1.PrepList'!$K$2:$K$1500,"")&amp;"",""))</f>
        <v/>
      </c>
      <c r="H3362" s="644" t="str">
        <f>IF($C3362="","",IFERROR(IF(_xlfn.XLOOKUP($C3362,tbl_StartedStatus[Bold ID],tbl_StartedStatus[Started])="Started","Yes",IF(_xlfn.XLOOKUP($C3362,tbl_StartedStatus[Bold ID],tbl_StartedStatus[Started])="No Show","No Show","")),""))</f>
        <v/>
      </c>
    </row>
    <row r="3363" spans="1:8" ht="15" customHeight="1" thickBot="1">
      <c r="A3363" s="38" t="str">
        <f>IF($C3363="","",IFERROR(_xlfn.XLOOKUP($C3363,'1.PrepList'!$I$2:$I$1500,'1.PrepList'!$G$2:$G$1500,"")&amp;"",""))</f>
        <v/>
      </c>
      <c r="B3363" s="638" t="str">
        <f>IF($C3363="","",IFERROR(_xlfn.XLOOKUP($C3363,'1.PrepList'!$I$2:$I$1500,'1.PrepList'!$H$2:$H$1500,"")&amp;"",""))</f>
        <v/>
      </c>
      <c r="D3363" s="638" t="str">
        <f>IF($C3363="","",IFERROR(_xlfn.XLOOKUP($C3363,'1.PrepList'!$I$2:$I$1500,'1.PrepList'!$J$2:$J$1500,"")&amp;"",""))</f>
        <v/>
      </c>
      <c r="E3363" s="638" t="str">
        <f>IF($C3363="","",IFERROR(_xlfn.XLOOKUP($C3363,'1.PrepList'!$I$2:$I$1500,'1.PrepList'!$N$2:$N$1500,"")&amp;"",""))</f>
        <v/>
      </c>
      <c r="F3363" s="638" t="str">
        <f>IF($C3363="","",IFERROR(_xlfn.XLOOKUP($C3363,'1.PrepList'!$I$2:$I$1500,'1.PrepList'!$K$2:$K$1500,"")&amp;"",""))</f>
        <v/>
      </c>
      <c r="H3363" s="644" t="str">
        <f>IF($C3363="","",IFERROR(IF(_xlfn.XLOOKUP($C3363,tbl_StartedStatus[Bold ID],tbl_StartedStatus[Started])="Started","Yes",IF(_xlfn.XLOOKUP($C3363,tbl_StartedStatus[Bold ID],tbl_StartedStatus[Started])="No Show","No Show","")),""))</f>
        <v/>
      </c>
    </row>
    <row r="3364" spans="1:8" ht="15" customHeight="1" thickBot="1">
      <c r="A3364" s="38" t="str">
        <f>IF($C3364="","",IFERROR(_xlfn.XLOOKUP($C3364,'1.PrepList'!$I$2:$I$1500,'1.PrepList'!$G$2:$G$1500,"")&amp;"",""))</f>
        <v/>
      </c>
      <c r="B3364" s="638" t="str">
        <f>IF($C3364="","",IFERROR(_xlfn.XLOOKUP($C3364,'1.PrepList'!$I$2:$I$1500,'1.PrepList'!$H$2:$H$1500,"")&amp;"",""))</f>
        <v/>
      </c>
      <c r="D3364" s="638" t="str">
        <f>IF($C3364="","",IFERROR(_xlfn.XLOOKUP($C3364,'1.PrepList'!$I$2:$I$1500,'1.PrepList'!$J$2:$J$1500,"")&amp;"",""))</f>
        <v/>
      </c>
      <c r="E3364" s="638" t="str">
        <f>IF($C3364="","",IFERROR(_xlfn.XLOOKUP($C3364,'1.PrepList'!$I$2:$I$1500,'1.PrepList'!$N$2:$N$1500,"")&amp;"",""))</f>
        <v/>
      </c>
      <c r="F3364" s="638" t="str">
        <f>IF($C3364="","",IFERROR(_xlfn.XLOOKUP($C3364,'1.PrepList'!$I$2:$I$1500,'1.PrepList'!$K$2:$K$1500,"")&amp;"",""))</f>
        <v/>
      </c>
      <c r="H3364" s="644" t="str">
        <f>IF($C3364="","",IFERROR(IF(_xlfn.XLOOKUP($C3364,tbl_StartedStatus[Bold ID],tbl_StartedStatus[Started])="Started","Yes",IF(_xlfn.XLOOKUP($C3364,tbl_StartedStatus[Bold ID],tbl_StartedStatus[Started])="No Show","No Show","")),""))</f>
        <v/>
      </c>
    </row>
    <row r="3365" spans="1:8" ht="15" customHeight="1" thickBot="1">
      <c r="A3365" s="38" t="str">
        <f>IF($C3365="","",IFERROR(_xlfn.XLOOKUP($C3365,'1.PrepList'!$I$2:$I$1500,'1.PrepList'!$G$2:$G$1500,"")&amp;"",""))</f>
        <v/>
      </c>
      <c r="B3365" s="638" t="str">
        <f>IF($C3365="","",IFERROR(_xlfn.XLOOKUP($C3365,'1.PrepList'!$I$2:$I$1500,'1.PrepList'!$H$2:$H$1500,"")&amp;"",""))</f>
        <v/>
      </c>
      <c r="D3365" s="638" t="str">
        <f>IF($C3365="","",IFERROR(_xlfn.XLOOKUP($C3365,'1.PrepList'!$I$2:$I$1500,'1.PrepList'!$J$2:$J$1500,"")&amp;"",""))</f>
        <v/>
      </c>
      <c r="E3365" s="638" t="str">
        <f>IF($C3365="","",IFERROR(_xlfn.XLOOKUP($C3365,'1.PrepList'!$I$2:$I$1500,'1.PrepList'!$N$2:$N$1500,"")&amp;"",""))</f>
        <v/>
      </c>
      <c r="F3365" s="638" t="str">
        <f>IF($C3365="","",IFERROR(_xlfn.XLOOKUP($C3365,'1.PrepList'!$I$2:$I$1500,'1.PrepList'!$K$2:$K$1500,"")&amp;"",""))</f>
        <v/>
      </c>
      <c r="H3365" s="644" t="str">
        <f>IF($C3365="","",IFERROR(IF(_xlfn.XLOOKUP($C3365,tbl_StartedStatus[Bold ID],tbl_StartedStatus[Started])="Started","Yes",IF(_xlfn.XLOOKUP($C3365,tbl_StartedStatus[Bold ID],tbl_StartedStatus[Started])="No Show","No Show","")),""))</f>
        <v/>
      </c>
    </row>
    <row r="3366" spans="1:8" ht="15" customHeight="1" thickBot="1">
      <c r="A3366" s="38" t="str">
        <f>IF($C3366="","",IFERROR(_xlfn.XLOOKUP($C3366,'1.PrepList'!$I$2:$I$1500,'1.PrepList'!$G$2:$G$1500,"")&amp;"",""))</f>
        <v/>
      </c>
      <c r="B3366" s="638" t="str">
        <f>IF($C3366="","",IFERROR(_xlfn.XLOOKUP($C3366,'1.PrepList'!$I$2:$I$1500,'1.PrepList'!$H$2:$H$1500,"")&amp;"",""))</f>
        <v/>
      </c>
      <c r="D3366" s="638" t="str">
        <f>IF($C3366="","",IFERROR(_xlfn.XLOOKUP($C3366,'1.PrepList'!$I$2:$I$1500,'1.PrepList'!$J$2:$J$1500,"")&amp;"",""))</f>
        <v/>
      </c>
      <c r="E3366" s="638" t="str">
        <f>IF($C3366="","",IFERROR(_xlfn.XLOOKUP($C3366,'1.PrepList'!$I$2:$I$1500,'1.PrepList'!$N$2:$N$1500,"")&amp;"",""))</f>
        <v/>
      </c>
      <c r="F3366" s="638" t="str">
        <f>IF($C3366="","",IFERROR(_xlfn.XLOOKUP($C3366,'1.PrepList'!$I$2:$I$1500,'1.PrepList'!$K$2:$K$1500,"")&amp;"",""))</f>
        <v/>
      </c>
      <c r="H3366" s="644" t="str">
        <f>IF($C3366="","",IFERROR(IF(_xlfn.XLOOKUP($C3366,tbl_StartedStatus[Bold ID],tbl_StartedStatus[Started])="Started","Yes",IF(_xlfn.XLOOKUP($C3366,tbl_StartedStatus[Bold ID],tbl_StartedStatus[Started])="No Show","No Show","")),""))</f>
        <v/>
      </c>
    </row>
    <row r="3367" spans="1:8" ht="15" customHeight="1" thickBot="1">
      <c r="A3367" s="38" t="str">
        <f>IF($C3367="","",IFERROR(_xlfn.XLOOKUP($C3367,'1.PrepList'!$I$2:$I$1500,'1.PrepList'!$G$2:$G$1500,"")&amp;"",""))</f>
        <v/>
      </c>
      <c r="B3367" s="638" t="str">
        <f>IF($C3367="","",IFERROR(_xlfn.XLOOKUP($C3367,'1.PrepList'!$I$2:$I$1500,'1.PrepList'!$H$2:$H$1500,"")&amp;"",""))</f>
        <v/>
      </c>
      <c r="D3367" s="638" t="str">
        <f>IF($C3367="","",IFERROR(_xlfn.XLOOKUP($C3367,'1.PrepList'!$I$2:$I$1500,'1.PrepList'!$J$2:$J$1500,"")&amp;"",""))</f>
        <v/>
      </c>
      <c r="E3367" s="638" t="str">
        <f>IF($C3367="","",IFERROR(_xlfn.XLOOKUP($C3367,'1.PrepList'!$I$2:$I$1500,'1.PrepList'!$N$2:$N$1500,"")&amp;"",""))</f>
        <v/>
      </c>
      <c r="F3367" s="638" t="str">
        <f>IF($C3367="","",IFERROR(_xlfn.XLOOKUP($C3367,'1.PrepList'!$I$2:$I$1500,'1.PrepList'!$K$2:$K$1500,"")&amp;"",""))</f>
        <v/>
      </c>
      <c r="H3367" s="644" t="str">
        <f>IF($C3367="","",IFERROR(IF(_xlfn.XLOOKUP($C3367,tbl_StartedStatus[Bold ID],tbl_StartedStatus[Started])="Started","Yes",IF(_xlfn.XLOOKUP($C3367,tbl_StartedStatus[Bold ID],tbl_StartedStatus[Started])="No Show","No Show","")),""))</f>
        <v/>
      </c>
    </row>
    <row r="3368" spans="1:8" ht="15" customHeight="1" thickBot="1">
      <c r="A3368" s="38" t="str">
        <f>IF($C3368="","",IFERROR(_xlfn.XLOOKUP($C3368,'1.PrepList'!$I$2:$I$1500,'1.PrepList'!$G$2:$G$1500,"")&amp;"",""))</f>
        <v/>
      </c>
      <c r="B3368" s="638" t="str">
        <f>IF($C3368="","",IFERROR(_xlfn.XLOOKUP($C3368,'1.PrepList'!$I$2:$I$1500,'1.PrepList'!$H$2:$H$1500,"")&amp;"",""))</f>
        <v/>
      </c>
      <c r="D3368" s="638" t="str">
        <f>IF($C3368="","",IFERROR(_xlfn.XLOOKUP($C3368,'1.PrepList'!$I$2:$I$1500,'1.PrepList'!$J$2:$J$1500,"")&amp;"",""))</f>
        <v/>
      </c>
      <c r="E3368" s="638" t="str">
        <f>IF($C3368="","",IFERROR(_xlfn.XLOOKUP($C3368,'1.PrepList'!$I$2:$I$1500,'1.PrepList'!$N$2:$N$1500,"")&amp;"",""))</f>
        <v/>
      </c>
      <c r="F3368" s="638" t="str">
        <f>IF($C3368="","",IFERROR(_xlfn.XLOOKUP($C3368,'1.PrepList'!$I$2:$I$1500,'1.PrepList'!$K$2:$K$1500,"")&amp;"",""))</f>
        <v/>
      </c>
      <c r="H3368" s="644" t="str">
        <f>IF($C3368="","",IFERROR(IF(_xlfn.XLOOKUP($C3368,tbl_StartedStatus[Bold ID],tbl_StartedStatus[Started])="Started","Yes",IF(_xlfn.XLOOKUP($C3368,tbl_StartedStatus[Bold ID],tbl_StartedStatus[Started])="No Show","No Show","")),""))</f>
        <v/>
      </c>
    </row>
    <row r="3369" spans="1:8" ht="15" customHeight="1" thickBot="1">
      <c r="A3369" s="38" t="str">
        <f>IF($C3369="","",IFERROR(_xlfn.XLOOKUP($C3369,'1.PrepList'!$I$2:$I$1500,'1.PrepList'!$G$2:$G$1500,"")&amp;"",""))</f>
        <v/>
      </c>
      <c r="B3369" s="638" t="str">
        <f>IF($C3369="","",IFERROR(_xlfn.XLOOKUP($C3369,'1.PrepList'!$I$2:$I$1500,'1.PrepList'!$H$2:$H$1500,"")&amp;"",""))</f>
        <v/>
      </c>
      <c r="D3369" s="638" t="str">
        <f>IF($C3369="","",IFERROR(_xlfn.XLOOKUP($C3369,'1.PrepList'!$I$2:$I$1500,'1.PrepList'!$J$2:$J$1500,"")&amp;"",""))</f>
        <v/>
      </c>
      <c r="E3369" s="638" t="str">
        <f>IF($C3369="","",IFERROR(_xlfn.XLOOKUP($C3369,'1.PrepList'!$I$2:$I$1500,'1.PrepList'!$N$2:$N$1500,"")&amp;"",""))</f>
        <v/>
      </c>
      <c r="F3369" s="638" t="str">
        <f>IF($C3369="","",IFERROR(_xlfn.XLOOKUP($C3369,'1.PrepList'!$I$2:$I$1500,'1.PrepList'!$K$2:$K$1500,"")&amp;"",""))</f>
        <v/>
      </c>
      <c r="H3369" s="644" t="str">
        <f>IF($C3369="","",IFERROR(IF(_xlfn.XLOOKUP($C3369,tbl_StartedStatus[Bold ID],tbl_StartedStatus[Started])="Started","Yes",IF(_xlfn.XLOOKUP($C3369,tbl_StartedStatus[Bold ID],tbl_StartedStatus[Started])="No Show","No Show","")),""))</f>
        <v/>
      </c>
    </row>
    <row r="3370" spans="1:8" ht="15" customHeight="1" thickBot="1">
      <c r="A3370" s="38" t="str">
        <f>IF($C3370="","",IFERROR(_xlfn.XLOOKUP($C3370,'1.PrepList'!$I$2:$I$1500,'1.PrepList'!$G$2:$G$1500,"")&amp;"",""))</f>
        <v/>
      </c>
      <c r="B3370" s="638" t="str">
        <f>IF($C3370="","",IFERROR(_xlfn.XLOOKUP($C3370,'1.PrepList'!$I$2:$I$1500,'1.PrepList'!$H$2:$H$1500,"")&amp;"",""))</f>
        <v/>
      </c>
      <c r="D3370" s="638" t="str">
        <f>IF($C3370="","",IFERROR(_xlfn.XLOOKUP($C3370,'1.PrepList'!$I$2:$I$1500,'1.PrepList'!$J$2:$J$1500,"")&amp;"",""))</f>
        <v/>
      </c>
      <c r="E3370" s="638" t="str">
        <f>IF($C3370="","",IFERROR(_xlfn.XLOOKUP($C3370,'1.PrepList'!$I$2:$I$1500,'1.PrepList'!$N$2:$N$1500,"")&amp;"",""))</f>
        <v/>
      </c>
      <c r="F3370" s="638" t="str">
        <f>IF($C3370="","",IFERROR(_xlfn.XLOOKUP($C3370,'1.PrepList'!$I$2:$I$1500,'1.PrepList'!$K$2:$K$1500,"")&amp;"",""))</f>
        <v/>
      </c>
      <c r="H3370" s="644" t="str">
        <f>IF($C3370="","",IFERROR(IF(_xlfn.XLOOKUP($C3370,tbl_StartedStatus[Bold ID],tbl_StartedStatus[Started])="Started","Yes",IF(_xlfn.XLOOKUP($C3370,tbl_StartedStatus[Bold ID],tbl_StartedStatus[Started])="No Show","No Show","")),""))</f>
        <v/>
      </c>
    </row>
    <row r="3371" spans="1:8" ht="15" customHeight="1" thickBot="1">
      <c r="A3371" s="38" t="str">
        <f>IF($C3371="","",IFERROR(_xlfn.XLOOKUP($C3371,'1.PrepList'!$I$2:$I$1500,'1.PrepList'!$G$2:$G$1500,"")&amp;"",""))</f>
        <v/>
      </c>
      <c r="B3371" s="638" t="str">
        <f>IF($C3371="","",IFERROR(_xlfn.XLOOKUP($C3371,'1.PrepList'!$I$2:$I$1500,'1.PrepList'!$H$2:$H$1500,"")&amp;"",""))</f>
        <v/>
      </c>
      <c r="D3371" s="638" t="str">
        <f>IF($C3371="","",IFERROR(_xlfn.XLOOKUP($C3371,'1.PrepList'!$I$2:$I$1500,'1.PrepList'!$J$2:$J$1500,"")&amp;"",""))</f>
        <v/>
      </c>
      <c r="E3371" s="638" t="str">
        <f>IF($C3371="","",IFERROR(_xlfn.XLOOKUP($C3371,'1.PrepList'!$I$2:$I$1500,'1.PrepList'!$N$2:$N$1500,"")&amp;"",""))</f>
        <v/>
      </c>
      <c r="F3371" s="638" t="str">
        <f>IF($C3371="","",IFERROR(_xlfn.XLOOKUP($C3371,'1.PrepList'!$I$2:$I$1500,'1.PrepList'!$K$2:$K$1500,"")&amp;"",""))</f>
        <v/>
      </c>
      <c r="H3371" s="644" t="str">
        <f>IF($C3371="","",IFERROR(IF(_xlfn.XLOOKUP($C3371,tbl_StartedStatus[Bold ID],tbl_StartedStatus[Started])="Started","Yes",IF(_xlfn.XLOOKUP($C3371,tbl_StartedStatus[Bold ID],tbl_StartedStatus[Started])="No Show","No Show","")),""))</f>
        <v/>
      </c>
    </row>
    <row r="3372" spans="1:8" ht="15" customHeight="1" thickBot="1">
      <c r="A3372" s="38" t="str">
        <f>IF($C3372="","",IFERROR(_xlfn.XLOOKUP($C3372,'1.PrepList'!$I$2:$I$1500,'1.PrepList'!$G$2:$G$1500,"")&amp;"",""))</f>
        <v/>
      </c>
      <c r="B3372" s="638" t="str">
        <f>IF($C3372="","",IFERROR(_xlfn.XLOOKUP($C3372,'1.PrepList'!$I$2:$I$1500,'1.PrepList'!$H$2:$H$1500,"")&amp;"",""))</f>
        <v/>
      </c>
      <c r="D3372" s="638" t="str">
        <f>IF($C3372="","",IFERROR(_xlfn.XLOOKUP($C3372,'1.PrepList'!$I$2:$I$1500,'1.PrepList'!$J$2:$J$1500,"")&amp;"",""))</f>
        <v/>
      </c>
      <c r="E3372" s="638" t="str">
        <f>IF($C3372="","",IFERROR(_xlfn.XLOOKUP($C3372,'1.PrepList'!$I$2:$I$1500,'1.PrepList'!$N$2:$N$1500,"")&amp;"",""))</f>
        <v/>
      </c>
      <c r="F3372" s="638" t="str">
        <f>IF($C3372="","",IFERROR(_xlfn.XLOOKUP($C3372,'1.PrepList'!$I$2:$I$1500,'1.PrepList'!$K$2:$K$1500,"")&amp;"",""))</f>
        <v/>
      </c>
      <c r="H3372" s="644" t="str">
        <f>IF($C3372="","",IFERROR(IF(_xlfn.XLOOKUP($C3372,tbl_StartedStatus[Bold ID],tbl_StartedStatus[Started])="Started","Yes",IF(_xlfn.XLOOKUP($C3372,tbl_StartedStatus[Bold ID],tbl_StartedStatus[Started])="No Show","No Show","")),""))</f>
        <v/>
      </c>
    </row>
    <row r="3373" spans="1:8" ht="15" customHeight="1" thickBot="1">
      <c r="A3373" s="38" t="str">
        <f>IF($C3373="","",IFERROR(_xlfn.XLOOKUP($C3373,'1.PrepList'!$I$2:$I$1500,'1.PrepList'!$G$2:$G$1500,"")&amp;"",""))</f>
        <v/>
      </c>
      <c r="B3373" s="638" t="str">
        <f>IF($C3373="","",IFERROR(_xlfn.XLOOKUP($C3373,'1.PrepList'!$I$2:$I$1500,'1.PrepList'!$H$2:$H$1500,"")&amp;"",""))</f>
        <v/>
      </c>
      <c r="D3373" s="638" t="str">
        <f>IF($C3373="","",IFERROR(_xlfn.XLOOKUP($C3373,'1.PrepList'!$I$2:$I$1500,'1.PrepList'!$J$2:$J$1500,"")&amp;"",""))</f>
        <v/>
      </c>
      <c r="E3373" s="638" t="str">
        <f>IF($C3373="","",IFERROR(_xlfn.XLOOKUP($C3373,'1.PrepList'!$I$2:$I$1500,'1.PrepList'!$N$2:$N$1500,"")&amp;"",""))</f>
        <v/>
      </c>
      <c r="F3373" s="638" t="str">
        <f>IF($C3373="","",IFERROR(_xlfn.XLOOKUP($C3373,'1.PrepList'!$I$2:$I$1500,'1.PrepList'!$K$2:$K$1500,"")&amp;"",""))</f>
        <v/>
      </c>
      <c r="H3373" s="644" t="str">
        <f>IF($C3373="","",IFERROR(IF(_xlfn.XLOOKUP($C3373,tbl_StartedStatus[Bold ID],tbl_StartedStatus[Started])="Started","Yes",IF(_xlfn.XLOOKUP($C3373,tbl_StartedStatus[Bold ID],tbl_StartedStatus[Started])="No Show","No Show","")),""))</f>
        <v/>
      </c>
    </row>
    <row r="3374" spans="1:8" ht="15" customHeight="1" thickBot="1">
      <c r="A3374" s="38" t="str">
        <f>IF($C3374="","",IFERROR(_xlfn.XLOOKUP($C3374,'1.PrepList'!$I$2:$I$1500,'1.PrepList'!$G$2:$G$1500,"")&amp;"",""))</f>
        <v/>
      </c>
      <c r="B3374" s="638" t="str">
        <f>IF($C3374="","",IFERROR(_xlfn.XLOOKUP($C3374,'1.PrepList'!$I$2:$I$1500,'1.PrepList'!$H$2:$H$1500,"")&amp;"",""))</f>
        <v/>
      </c>
      <c r="D3374" s="638" t="str">
        <f>IF($C3374="","",IFERROR(_xlfn.XLOOKUP($C3374,'1.PrepList'!$I$2:$I$1500,'1.PrepList'!$J$2:$J$1500,"")&amp;"",""))</f>
        <v/>
      </c>
      <c r="E3374" s="638" t="str">
        <f>IF($C3374="","",IFERROR(_xlfn.XLOOKUP($C3374,'1.PrepList'!$I$2:$I$1500,'1.PrepList'!$N$2:$N$1500,"")&amp;"",""))</f>
        <v/>
      </c>
      <c r="F3374" s="638" t="str">
        <f>IF($C3374="","",IFERROR(_xlfn.XLOOKUP($C3374,'1.PrepList'!$I$2:$I$1500,'1.PrepList'!$K$2:$K$1500,"")&amp;"",""))</f>
        <v/>
      </c>
      <c r="H3374" s="644" t="str">
        <f>IF($C3374="","",IFERROR(IF(_xlfn.XLOOKUP($C3374,tbl_StartedStatus[Bold ID],tbl_StartedStatus[Started])="Started","Yes",IF(_xlfn.XLOOKUP($C3374,tbl_StartedStatus[Bold ID],tbl_StartedStatus[Started])="No Show","No Show","")),""))</f>
        <v/>
      </c>
    </row>
    <row r="3375" spans="1:8" ht="15" customHeight="1" thickBot="1">
      <c r="A3375" s="38" t="str">
        <f>IF($C3375="","",IFERROR(_xlfn.XLOOKUP($C3375,'1.PrepList'!$I$2:$I$1500,'1.PrepList'!$G$2:$G$1500,"")&amp;"",""))</f>
        <v/>
      </c>
      <c r="B3375" s="638" t="str">
        <f>IF($C3375="","",IFERROR(_xlfn.XLOOKUP($C3375,'1.PrepList'!$I$2:$I$1500,'1.PrepList'!$H$2:$H$1500,"")&amp;"",""))</f>
        <v/>
      </c>
      <c r="D3375" s="638" t="str">
        <f>IF($C3375="","",IFERROR(_xlfn.XLOOKUP($C3375,'1.PrepList'!$I$2:$I$1500,'1.PrepList'!$J$2:$J$1500,"")&amp;"",""))</f>
        <v/>
      </c>
      <c r="E3375" s="638" t="str">
        <f>IF($C3375="","",IFERROR(_xlfn.XLOOKUP($C3375,'1.PrepList'!$I$2:$I$1500,'1.PrepList'!$N$2:$N$1500,"")&amp;"",""))</f>
        <v/>
      </c>
      <c r="F3375" s="638" t="str">
        <f>IF($C3375="","",IFERROR(_xlfn.XLOOKUP($C3375,'1.PrepList'!$I$2:$I$1500,'1.PrepList'!$K$2:$K$1500,"")&amp;"",""))</f>
        <v/>
      </c>
      <c r="H3375" s="644" t="str">
        <f>IF($C3375="","",IFERROR(IF(_xlfn.XLOOKUP($C3375,tbl_StartedStatus[Bold ID],tbl_StartedStatus[Started])="Started","Yes",IF(_xlfn.XLOOKUP($C3375,tbl_StartedStatus[Bold ID],tbl_StartedStatus[Started])="No Show","No Show","")),""))</f>
        <v/>
      </c>
    </row>
    <row r="3376" spans="1:8" ht="15" customHeight="1" thickBot="1">
      <c r="A3376" s="38" t="str">
        <f>IF($C3376="","",IFERROR(_xlfn.XLOOKUP($C3376,'1.PrepList'!$I$2:$I$1500,'1.PrepList'!$G$2:$G$1500,"")&amp;"",""))</f>
        <v/>
      </c>
      <c r="B3376" s="638" t="str">
        <f>IF($C3376="","",IFERROR(_xlfn.XLOOKUP($C3376,'1.PrepList'!$I$2:$I$1500,'1.PrepList'!$H$2:$H$1500,"")&amp;"",""))</f>
        <v/>
      </c>
      <c r="D3376" s="638" t="str">
        <f>IF($C3376="","",IFERROR(_xlfn.XLOOKUP($C3376,'1.PrepList'!$I$2:$I$1500,'1.PrepList'!$J$2:$J$1500,"")&amp;"",""))</f>
        <v/>
      </c>
      <c r="E3376" s="638" t="str">
        <f>IF($C3376="","",IFERROR(_xlfn.XLOOKUP($C3376,'1.PrepList'!$I$2:$I$1500,'1.PrepList'!$N$2:$N$1500,"")&amp;"",""))</f>
        <v/>
      </c>
      <c r="F3376" s="638" t="str">
        <f>IF($C3376="","",IFERROR(_xlfn.XLOOKUP($C3376,'1.PrepList'!$I$2:$I$1500,'1.PrepList'!$K$2:$K$1500,"")&amp;"",""))</f>
        <v/>
      </c>
      <c r="H3376" s="644" t="str">
        <f>IF($C3376="","",IFERROR(IF(_xlfn.XLOOKUP($C3376,tbl_StartedStatus[Bold ID],tbl_StartedStatus[Started])="Started","Yes",IF(_xlfn.XLOOKUP($C3376,tbl_StartedStatus[Bold ID],tbl_StartedStatus[Started])="No Show","No Show","")),""))</f>
        <v/>
      </c>
    </row>
    <row r="3377" spans="1:8" ht="15" customHeight="1" thickBot="1">
      <c r="A3377" s="38" t="str">
        <f>IF($C3377="","",IFERROR(_xlfn.XLOOKUP($C3377,'1.PrepList'!$I$2:$I$1500,'1.PrepList'!$G$2:$G$1500,"")&amp;"",""))</f>
        <v/>
      </c>
      <c r="B3377" s="638" t="str">
        <f>IF($C3377="","",IFERROR(_xlfn.XLOOKUP($C3377,'1.PrepList'!$I$2:$I$1500,'1.PrepList'!$H$2:$H$1500,"")&amp;"",""))</f>
        <v/>
      </c>
      <c r="D3377" s="638" t="str">
        <f>IF($C3377="","",IFERROR(_xlfn.XLOOKUP($C3377,'1.PrepList'!$I$2:$I$1500,'1.PrepList'!$J$2:$J$1500,"")&amp;"",""))</f>
        <v/>
      </c>
      <c r="E3377" s="638" t="str">
        <f>IF($C3377="","",IFERROR(_xlfn.XLOOKUP($C3377,'1.PrepList'!$I$2:$I$1500,'1.PrepList'!$N$2:$N$1500,"")&amp;"",""))</f>
        <v/>
      </c>
      <c r="F3377" s="638" t="str">
        <f>IF($C3377="","",IFERROR(_xlfn.XLOOKUP($C3377,'1.PrepList'!$I$2:$I$1500,'1.PrepList'!$K$2:$K$1500,"")&amp;"",""))</f>
        <v/>
      </c>
      <c r="H3377" s="644" t="str">
        <f>IF($C3377="","",IFERROR(IF(_xlfn.XLOOKUP($C3377,tbl_StartedStatus[Bold ID],tbl_StartedStatus[Started])="Started","Yes",IF(_xlfn.XLOOKUP($C3377,tbl_StartedStatus[Bold ID],tbl_StartedStatus[Started])="No Show","No Show","")),""))</f>
        <v/>
      </c>
    </row>
    <row r="3378" spans="1:8" ht="15" customHeight="1" thickBot="1">
      <c r="A3378" s="38" t="str">
        <f>IF($C3378="","",IFERROR(_xlfn.XLOOKUP($C3378,'1.PrepList'!$I$2:$I$1500,'1.PrepList'!$G$2:$G$1500,"")&amp;"",""))</f>
        <v/>
      </c>
      <c r="B3378" s="638" t="str">
        <f>IF($C3378="","",IFERROR(_xlfn.XLOOKUP($C3378,'1.PrepList'!$I$2:$I$1500,'1.PrepList'!$H$2:$H$1500,"")&amp;"",""))</f>
        <v/>
      </c>
      <c r="D3378" s="638" t="str">
        <f>IF($C3378="","",IFERROR(_xlfn.XLOOKUP($C3378,'1.PrepList'!$I$2:$I$1500,'1.PrepList'!$J$2:$J$1500,"")&amp;"",""))</f>
        <v/>
      </c>
      <c r="E3378" s="638" t="str">
        <f>IF($C3378="","",IFERROR(_xlfn.XLOOKUP($C3378,'1.PrepList'!$I$2:$I$1500,'1.PrepList'!$N$2:$N$1500,"")&amp;"",""))</f>
        <v/>
      </c>
      <c r="F3378" s="638" t="str">
        <f>IF($C3378="","",IFERROR(_xlfn.XLOOKUP($C3378,'1.PrepList'!$I$2:$I$1500,'1.PrepList'!$K$2:$K$1500,"")&amp;"",""))</f>
        <v/>
      </c>
      <c r="H3378" s="644" t="str">
        <f>IF($C3378="","",IFERROR(IF(_xlfn.XLOOKUP($C3378,tbl_StartedStatus[Bold ID],tbl_StartedStatus[Started])="Started","Yes",IF(_xlfn.XLOOKUP($C3378,tbl_StartedStatus[Bold ID],tbl_StartedStatus[Started])="No Show","No Show","")),""))</f>
        <v/>
      </c>
    </row>
    <row r="3379" spans="1:8" ht="15" customHeight="1" thickBot="1">
      <c r="A3379" s="38" t="str">
        <f>IF($C3379="","",IFERROR(_xlfn.XLOOKUP($C3379,'1.PrepList'!$I$2:$I$1500,'1.PrepList'!$G$2:$G$1500,"")&amp;"",""))</f>
        <v/>
      </c>
      <c r="B3379" s="638" t="str">
        <f>IF($C3379="","",IFERROR(_xlfn.XLOOKUP($C3379,'1.PrepList'!$I$2:$I$1500,'1.PrepList'!$H$2:$H$1500,"")&amp;"",""))</f>
        <v/>
      </c>
      <c r="D3379" s="638" t="str">
        <f>IF($C3379="","",IFERROR(_xlfn.XLOOKUP($C3379,'1.PrepList'!$I$2:$I$1500,'1.PrepList'!$J$2:$J$1500,"")&amp;"",""))</f>
        <v/>
      </c>
      <c r="E3379" s="638" t="str">
        <f>IF($C3379="","",IFERROR(_xlfn.XLOOKUP($C3379,'1.PrepList'!$I$2:$I$1500,'1.PrepList'!$N$2:$N$1500,"")&amp;"",""))</f>
        <v/>
      </c>
      <c r="F3379" s="638" t="str">
        <f>IF($C3379="","",IFERROR(_xlfn.XLOOKUP($C3379,'1.PrepList'!$I$2:$I$1500,'1.PrepList'!$K$2:$K$1500,"")&amp;"",""))</f>
        <v/>
      </c>
      <c r="H3379" s="644" t="str">
        <f>IF($C3379="","",IFERROR(IF(_xlfn.XLOOKUP($C3379,tbl_StartedStatus[Bold ID],tbl_StartedStatus[Started])="Started","Yes",IF(_xlfn.XLOOKUP($C3379,tbl_StartedStatus[Bold ID],tbl_StartedStatus[Started])="No Show","No Show","")),""))</f>
        <v/>
      </c>
    </row>
    <row r="3380" spans="1:8" ht="15" customHeight="1" thickBot="1">
      <c r="A3380" s="38" t="str">
        <f>IF($C3380="","",IFERROR(_xlfn.XLOOKUP($C3380,'1.PrepList'!$I$2:$I$1500,'1.PrepList'!$G$2:$G$1500,"")&amp;"",""))</f>
        <v/>
      </c>
      <c r="B3380" s="638" t="str">
        <f>IF($C3380="","",IFERROR(_xlfn.XLOOKUP($C3380,'1.PrepList'!$I$2:$I$1500,'1.PrepList'!$H$2:$H$1500,"")&amp;"",""))</f>
        <v/>
      </c>
      <c r="D3380" s="638" t="str">
        <f>IF($C3380="","",IFERROR(_xlfn.XLOOKUP($C3380,'1.PrepList'!$I$2:$I$1500,'1.PrepList'!$J$2:$J$1500,"")&amp;"",""))</f>
        <v/>
      </c>
      <c r="E3380" s="638" t="str">
        <f>IF($C3380="","",IFERROR(_xlfn.XLOOKUP($C3380,'1.PrepList'!$I$2:$I$1500,'1.PrepList'!$N$2:$N$1500,"")&amp;"",""))</f>
        <v/>
      </c>
      <c r="F3380" s="638" t="str">
        <f>IF($C3380="","",IFERROR(_xlfn.XLOOKUP($C3380,'1.PrepList'!$I$2:$I$1500,'1.PrepList'!$K$2:$K$1500,"")&amp;"",""))</f>
        <v/>
      </c>
      <c r="H3380" s="644" t="str">
        <f>IF($C3380="","",IFERROR(IF(_xlfn.XLOOKUP($C3380,tbl_StartedStatus[Bold ID],tbl_StartedStatus[Started])="Started","Yes",IF(_xlfn.XLOOKUP($C3380,tbl_StartedStatus[Bold ID],tbl_StartedStatus[Started])="No Show","No Show","")),""))</f>
        <v/>
      </c>
    </row>
    <row r="3381" spans="1:8" ht="15" customHeight="1" thickBot="1">
      <c r="A3381" s="38" t="str">
        <f>IF($C3381="","",IFERROR(_xlfn.XLOOKUP($C3381,'1.PrepList'!$I$2:$I$1500,'1.PrepList'!$G$2:$G$1500,"")&amp;"",""))</f>
        <v/>
      </c>
      <c r="B3381" s="638" t="str">
        <f>IF($C3381="","",IFERROR(_xlfn.XLOOKUP($C3381,'1.PrepList'!$I$2:$I$1500,'1.PrepList'!$H$2:$H$1500,"")&amp;"",""))</f>
        <v/>
      </c>
      <c r="D3381" s="638" t="str">
        <f>IF($C3381="","",IFERROR(_xlfn.XLOOKUP($C3381,'1.PrepList'!$I$2:$I$1500,'1.PrepList'!$J$2:$J$1500,"")&amp;"",""))</f>
        <v/>
      </c>
      <c r="E3381" s="638" t="str">
        <f>IF($C3381="","",IFERROR(_xlfn.XLOOKUP($C3381,'1.PrepList'!$I$2:$I$1500,'1.PrepList'!$N$2:$N$1500,"")&amp;"",""))</f>
        <v/>
      </c>
      <c r="F3381" s="638" t="str">
        <f>IF($C3381="","",IFERROR(_xlfn.XLOOKUP($C3381,'1.PrepList'!$I$2:$I$1500,'1.PrepList'!$K$2:$K$1500,"")&amp;"",""))</f>
        <v/>
      </c>
      <c r="H3381" s="644" t="str">
        <f>IF($C3381="","",IFERROR(IF(_xlfn.XLOOKUP($C3381,tbl_StartedStatus[Bold ID],tbl_StartedStatus[Started])="Started","Yes",IF(_xlfn.XLOOKUP($C3381,tbl_StartedStatus[Bold ID],tbl_StartedStatus[Started])="No Show","No Show","")),""))</f>
        <v/>
      </c>
    </row>
    <row r="3382" spans="1:8" ht="15" customHeight="1" thickBot="1">
      <c r="A3382" s="38" t="str">
        <f>IF($C3382="","",IFERROR(_xlfn.XLOOKUP($C3382,'1.PrepList'!$I$2:$I$1500,'1.PrepList'!$G$2:$G$1500,"")&amp;"",""))</f>
        <v/>
      </c>
      <c r="B3382" s="638" t="str">
        <f>IF($C3382="","",IFERROR(_xlfn.XLOOKUP($C3382,'1.PrepList'!$I$2:$I$1500,'1.PrepList'!$H$2:$H$1500,"")&amp;"",""))</f>
        <v/>
      </c>
      <c r="D3382" s="638" t="str">
        <f>IF($C3382="","",IFERROR(_xlfn.XLOOKUP($C3382,'1.PrepList'!$I$2:$I$1500,'1.PrepList'!$J$2:$J$1500,"")&amp;"",""))</f>
        <v/>
      </c>
      <c r="E3382" s="638" t="str">
        <f>IF($C3382="","",IFERROR(_xlfn.XLOOKUP($C3382,'1.PrepList'!$I$2:$I$1500,'1.PrepList'!$N$2:$N$1500,"")&amp;"",""))</f>
        <v/>
      </c>
      <c r="F3382" s="638" t="str">
        <f>IF($C3382="","",IFERROR(_xlfn.XLOOKUP($C3382,'1.PrepList'!$I$2:$I$1500,'1.PrepList'!$K$2:$K$1500,"")&amp;"",""))</f>
        <v/>
      </c>
      <c r="H3382" s="644" t="str">
        <f>IF($C3382="","",IFERROR(IF(_xlfn.XLOOKUP($C3382,tbl_StartedStatus[Bold ID],tbl_StartedStatus[Started])="Started","Yes",IF(_xlfn.XLOOKUP($C3382,tbl_StartedStatus[Bold ID],tbl_StartedStatus[Started])="No Show","No Show","")),""))</f>
        <v/>
      </c>
    </row>
    <row r="3383" spans="1:8" ht="15" customHeight="1" thickBot="1">
      <c r="A3383" s="38" t="str">
        <f>IF($C3383="","",IFERROR(_xlfn.XLOOKUP($C3383,'1.PrepList'!$I$2:$I$1500,'1.PrepList'!$G$2:$G$1500,"")&amp;"",""))</f>
        <v/>
      </c>
      <c r="B3383" s="638" t="str">
        <f>IF($C3383="","",IFERROR(_xlfn.XLOOKUP($C3383,'1.PrepList'!$I$2:$I$1500,'1.PrepList'!$H$2:$H$1500,"")&amp;"",""))</f>
        <v/>
      </c>
      <c r="D3383" s="638" t="str">
        <f>IF($C3383="","",IFERROR(_xlfn.XLOOKUP($C3383,'1.PrepList'!$I$2:$I$1500,'1.PrepList'!$J$2:$J$1500,"")&amp;"",""))</f>
        <v/>
      </c>
      <c r="E3383" s="638" t="str">
        <f>IF($C3383="","",IFERROR(_xlfn.XLOOKUP($C3383,'1.PrepList'!$I$2:$I$1500,'1.PrepList'!$N$2:$N$1500,"")&amp;"",""))</f>
        <v/>
      </c>
      <c r="F3383" s="638" t="str">
        <f>IF($C3383="","",IFERROR(_xlfn.XLOOKUP($C3383,'1.PrepList'!$I$2:$I$1500,'1.PrepList'!$K$2:$K$1500,"")&amp;"",""))</f>
        <v/>
      </c>
      <c r="H3383" s="644" t="str">
        <f>IF($C3383="","",IFERROR(IF(_xlfn.XLOOKUP($C3383,tbl_StartedStatus[Bold ID],tbl_StartedStatus[Started])="Started","Yes",IF(_xlfn.XLOOKUP($C3383,tbl_StartedStatus[Bold ID],tbl_StartedStatus[Started])="No Show","No Show","")),""))</f>
        <v/>
      </c>
    </row>
    <row r="3384" spans="1:8" ht="15" customHeight="1" thickBot="1">
      <c r="A3384" s="38" t="str">
        <f>IF($C3384="","",IFERROR(_xlfn.XLOOKUP($C3384,'1.PrepList'!$I$2:$I$1500,'1.PrepList'!$G$2:$G$1500,"")&amp;"",""))</f>
        <v/>
      </c>
      <c r="B3384" s="638" t="str">
        <f>IF($C3384="","",IFERROR(_xlfn.XLOOKUP($C3384,'1.PrepList'!$I$2:$I$1500,'1.PrepList'!$H$2:$H$1500,"")&amp;"",""))</f>
        <v/>
      </c>
      <c r="D3384" s="638" t="str">
        <f>IF($C3384="","",IFERROR(_xlfn.XLOOKUP($C3384,'1.PrepList'!$I$2:$I$1500,'1.PrepList'!$J$2:$J$1500,"")&amp;"",""))</f>
        <v/>
      </c>
      <c r="E3384" s="638" t="str">
        <f>IF($C3384="","",IFERROR(_xlfn.XLOOKUP($C3384,'1.PrepList'!$I$2:$I$1500,'1.PrepList'!$N$2:$N$1500,"")&amp;"",""))</f>
        <v/>
      </c>
      <c r="F3384" s="638" t="str">
        <f>IF($C3384="","",IFERROR(_xlfn.XLOOKUP($C3384,'1.PrepList'!$I$2:$I$1500,'1.PrepList'!$K$2:$K$1500,"")&amp;"",""))</f>
        <v/>
      </c>
      <c r="H3384" s="644" t="str">
        <f>IF($C3384="","",IFERROR(IF(_xlfn.XLOOKUP($C3384,tbl_StartedStatus[Bold ID],tbl_StartedStatus[Started])="Started","Yes",IF(_xlfn.XLOOKUP($C3384,tbl_StartedStatus[Bold ID],tbl_StartedStatus[Started])="No Show","No Show","")),""))</f>
        <v/>
      </c>
    </row>
    <row r="3385" spans="1:8" ht="15" customHeight="1" thickBot="1">
      <c r="A3385" s="38" t="str">
        <f>IF($C3385="","",IFERROR(_xlfn.XLOOKUP($C3385,'1.PrepList'!$I$2:$I$1500,'1.PrepList'!$G$2:$G$1500,"")&amp;"",""))</f>
        <v/>
      </c>
      <c r="B3385" s="638" t="str">
        <f>IF($C3385="","",IFERROR(_xlfn.XLOOKUP($C3385,'1.PrepList'!$I$2:$I$1500,'1.PrepList'!$H$2:$H$1500,"")&amp;"",""))</f>
        <v/>
      </c>
      <c r="D3385" s="638" t="str">
        <f>IF($C3385="","",IFERROR(_xlfn.XLOOKUP($C3385,'1.PrepList'!$I$2:$I$1500,'1.PrepList'!$J$2:$J$1500,"")&amp;"",""))</f>
        <v/>
      </c>
      <c r="E3385" s="638" t="str">
        <f>IF($C3385="","",IFERROR(_xlfn.XLOOKUP($C3385,'1.PrepList'!$I$2:$I$1500,'1.PrepList'!$N$2:$N$1500,"")&amp;"",""))</f>
        <v/>
      </c>
      <c r="F3385" s="638" t="str">
        <f>IF($C3385="","",IFERROR(_xlfn.XLOOKUP($C3385,'1.PrepList'!$I$2:$I$1500,'1.PrepList'!$K$2:$K$1500,"")&amp;"",""))</f>
        <v/>
      </c>
      <c r="H3385" s="644" t="str">
        <f>IF($C3385="","",IFERROR(IF(_xlfn.XLOOKUP($C3385,tbl_StartedStatus[Bold ID],tbl_StartedStatus[Started])="Started","Yes",IF(_xlfn.XLOOKUP($C3385,tbl_StartedStatus[Bold ID],tbl_StartedStatus[Started])="No Show","No Show","")),""))</f>
        <v/>
      </c>
    </row>
    <row r="3386" spans="1:8" ht="15" customHeight="1" thickBot="1">
      <c r="A3386" s="38" t="str">
        <f>IF($C3386="","",IFERROR(_xlfn.XLOOKUP($C3386,'1.PrepList'!$I$2:$I$1500,'1.PrepList'!$G$2:$G$1500,"")&amp;"",""))</f>
        <v/>
      </c>
      <c r="B3386" s="638" t="str">
        <f>IF($C3386="","",IFERROR(_xlfn.XLOOKUP($C3386,'1.PrepList'!$I$2:$I$1500,'1.PrepList'!$H$2:$H$1500,"")&amp;"",""))</f>
        <v/>
      </c>
      <c r="D3386" s="638" t="str">
        <f>IF($C3386="","",IFERROR(_xlfn.XLOOKUP($C3386,'1.PrepList'!$I$2:$I$1500,'1.PrepList'!$J$2:$J$1500,"")&amp;"",""))</f>
        <v/>
      </c>
      <c r="E3386" s="638" t="str">
        <f>IF($C3386="","",IFERROR(_xlfn.XLOOKUP($C3386,'1.PrepList'!$I$2:$I$1500,'1.PrepList'!$N$2:$N$1500,"")&amp;"",""))</f>
        <v/>
      </c>
      <c r="F3386" s="638" t="str">
        <f>IF($C3386="","",IFERROR(_xlfn.XLOOKUP($C3386,'1.PrepList'!$I$2:$I$1500,'1.PrepList'!$K$2:$K$1500,"")&amp;"",""))</f>
        <v/>
      </c>
      <c r="H3386" s="644" t="str">
        <f>IF($C3386="","",IFERROR(IF(_xlfn.XLOOKUP($C3386,tbl_StartedStatus[Bold ID],tbl_StartedStatus[Started])="Started","Yes",IF(_xlfn.XLOOKUP($C3386,tbl_StartedStatus[Bold ID],tbl_StartedStatus[Started])="No Show","No Show","")),""))</f>
        <v/>
      </c>
    </row>
    <row r="3387" spans="1:8" ht="15" customHeight="1" thickBot="1">
      <c r="A3387" s="38" t="str">
        <f>IF($C3387="","",IFERROR(_xlfn.XLOOKUP($C3387,'1.PrepList'!$I$2:$I$1500,'1.PrepList'!$G$2:$G$1500,"")&amp;"",""))</f>
        <v/>
      </c>
      <c r="B3387" s="638" t="str">
        <f>IF($C3387="","",IFERROR(_xlfn.XLOOKUP($C3387,'1.PrepList'!$I$2:$I$1500,'1.PrepList'!$H$2:$H$1500,"")&amp;"",""))</f>
        <v/>
      </c>
      <c r="D3387" s="638" t="str">
        <f>IF($C3387="","",IFERROR(_xlfn.XLOOKUP($C3387,'1.PrepList'!$I$2:$I$1500,'1.PrepList'!$J$2:$J$1500,"")&amp;"",""))</f>
        <v/>
      </c>
      <c r="E3387" s="638" t="str">
        <f>IF($C3387="","",IFERROR(_xlfn.XLOOKUP($C3387,'1.PrepList'!$I$2:$I$1500,'1.PrepList'!$N$2:$N$1500,"")&amp;"",""))</f>
        <v/>
      </c>
      <c r="F3387" s="638" t="str">
        <f>IF($C3387="","",IFERROR(_xlfn.XLOOKUP($C3387,'1.PrepList'!$I$2:$I$1500,'1.PrepList'!$K$2:$K$1500,"")&amp;"",""))</f>
        <v/>
      </c>
      <c r="H3387" s="644" t="str">
        <f>IF($C3387="","",IFERROR(IF(_xlfn.XLOOKUP($C3387,tbl_StartedStatus[Bold ID],tbl_StartedStatus[Started])="Started","Yes",IF(_xlfn.XLOOKUP($C3387,tbl_StartedStatus[Bold ID],tbl_StartedStatus[Started])="No Show","No Show","")),""))</f>
        <v/>
      </c>
    </row>
    <row r="3388" spans="1:8" ht="15" customHeight="1" thickBot="1">
      <c r="A3388" s="38" t="str">
        <f>IF($C3388="","",IFERROR(_xlfn.XLOOKUP($C3388,'1.PrepList'!$I$2:$I$1500,'1.PrepList'!$G$2:$G$1500,"")&amp;"",""))</f>
        <v/>
      </c>
      <c r="B3388" s="638" t="str">
        <f>IF($C3388="","",IFERROR(_xlfn.XLOOKUP($C3388,'1.PrepList'!$I$2:$I$1500,'1.PrepList'!$H$2:$H$1500,"")&amp;"",""))</f>
        <v/>
      </c>
      <c r="D3388" s="638" t="str">
        <f>IF($C3388="","",IFERROR(_xlfn.XLOOKUP($C3388,'1.PrepList'!$I$2:$I$1500,'1.PrepList'!$J$2:$J$1500,"")&amp;"",""))</f>
        <v/>
      </c>
      <c r="E3388" s="638" t="str">
        <f>IF($C3388="","",IFERROR(_xlfn.XLOOKUP($C3388,'1.PrepList'!$I$2:$I$1500,'1.PrepList'!$N$2:$N$1500,"")&amp;"",""))</f>
        <v/>
      </c>
      <c r="F3388" s="638" t="str">
        <f>IF($C3388="","",IFERROR(_xlfn.XLOOKUP($C3388,'1.PrepList'!$I$2:$I$1500,'1.PrepList'!$K$2:$K$1500,"")&amp;"",""))</f>
        <v/>
      </c>
      <c r="H3388" s="644" t="str">
        <f>IF($C3388="","",IFERROR(IF(_xlfn.XLOOKUP($C3388,tbl_StartedStatus[Bold ID],tbl_StartedStatus[Started])="Started","Yes",IF(_xlfn.XLOOKUP($C3388,tbl_StartedStatus[Bold ID],tbl_StartedStatus[Started])="No Show","No Show","")),""))</f>
        <v/>
      </c>
    </row>
    <row r="3389" spans="1:8" ht="15" customHeight="1" thickBot="1">
      <c r="A3389" s="38" t="str">
        <f>IF($C3389="","",IFERROR(_xlfn.XLOOKUP($C3389,'1.PrepList'!$I$2:$I$1500,'1.PrepList'!$G$2:$G$1500,"")&amp;"",""))</f>
        <v/>
      </c>
      <c r="B3389" s="638" t="str">
        <f>IF($C3389="","",IFERROR(_xlfn.XLOOKUP($C3389,'1.PrepList'!$I$2:$I$1500,'1.PrepList'!$H$2:$H$1500,"")&amp;"",""))</f>
        <v/>
      </c>
      <c r="D3389" s="638" t="str">
        <f>IF($C3389="","",IFERROR(_xlfn.XLOOKUP($C3389,'1.PrepList'!$I$2:$I$1500,'1.PrepList'!$J$2:$J$1500,"")&amp;"",""))</f>
        <v/>
      </c>
      <c r="E3389" s="638" t="str">
        <f>IF($C3389="","",IFERROR(_xlfn.XLOOKUP($C3389,'1.PrepList'!$I$2:$I$1500,'1.PrepList'!$N$2:$N$1500,"")&amp;"",""))</f>
        <v/>
      </c>
      <c r="F3389" s="638" t="str">
        <f>IF($C3389="","",IFERROR(_xlfn.XLOOKUP($C3389,'1.PrepList'!$I$2:$I$1500,'1.PrepList'!$K$2:$K$1500,"")&amp;"",""))</f>
        <v/>
      </c>
      <c r="H3389" s="644" t="str">
        <f>IF($C3389="","",IFERROR(IF(_xlfn.XLOOKUP($C3389,tbl_StartedStatus[Bold ID],tbl_StartedStatus[Started])="Started","Yes",IF(_xlfn.XLOOKUP($C3389,tbl_StartedStatus[Bold ID],tbl_StartedStatus[Started])="No Show","No Show","")),""))</f>
        <v/>
      </c>
    </row>
    <row r="3390" spans="1:8" ht="15" customHeight="1" thickBot="1">
      <c r="A3390" s="38" t="str">
        <f>IF($C3390="","",IFERROR(_xlfn.XLOOKUP($C3390,'1.PrepList'!$I$2:$I$1500,'1.PrepList'!$G$2:$G$1500,"")&amp;"",""))</f>
        <v/>
      </c>
      <c r="B3390" s="638" t="str">
        <f>IF($C3390="","",IFERROR(_xlfn.XLOOKUP($C3390,'1.PrepList'!$I$2:$I$1500,'1.PrepList'!$H$2:$H$1500,"")&amp;"",""))</f>
        <v/>
      </c>
      <c r="D3390" s="638" t="str">
        <f>IF($C3390="","",IFERROR(_xlfn.XLOOKUP($C3390,'1.PrepList'!$I$2:$I$1500,'1.PrepList'!$J$2:$J$1500,"")&amp;"",""))</f>
        <v/>
      </c>
      <c r="E3390" s="638" t="str">
        <f>IF($C3390="","",IFERROR(_xlfn.XLOOKUP($C3390,'1.PrepList'!$I$2:$I$1500,'1.PrepList'!$N$2:$N$1500,"")&amp;"",""))</f>
        <v/>
      </c>
      <c r="F3390" s="638" t="str">
        <f>IF($C3390="","",IFERROR(_xlfn.XLOOKUP($C3390,'1.PrepList'!$I$2:$I$1500,'1.PrepList'!$K$2:$K$1500,"")&amp;"",""))</f>
        <v/>
      </c>
      <c r="H3390" s="644" t="str">
        <f>IF($C3390="","",IFERROR(IF(_xlfn.XLOOKUP($C3390,tbl_StartedStatus[Bold ID],tbl_StartedStatus[Started])="Started","Yes",IF(_xlfn.XLOOKUP($C3390,tbl_StartedStatus[Bold ID],tbl_StartedStatus[Started])="No Show","No Show","")),""))</f>
        <v/>
      </c>
    </row>
    <row r="3391" spans="1:8" ht="15" customHeight="1" thickBot="1">
      <c r="A3391" s="38" t="str">
        <f>IF($C3391="","",IFERROR(_xlfn.XLOOKUP($C3391,'1.PrepList'!$I$2:$I$1500,'1.PrepList'!$G$2:$G$1500,"")&amp;"",""))</f>
        <v/>
      </c>
      <c r="B3391" s="638" t="str">
        <f>IF($C3391="","",IFERROR(_xlfn.XLOOKUP($C3391,'1.PrepList'!$I$2:$I$1500,'1.PrepList'!$H$2:$H$1500,"")&amp;"",""))</f>
        <v/>
      </c>
      <c r="D3391" s="638" t="str">
        <f>IF($C3391="","",IFERROR(_xlfn.XLOOKUP($C3391,'1.PrepList'!$I$2:$I$1500,'1.PrepList'!$J$2:$J$1500,"")&amp;"",""))</f>
        <v/>
      </c>
      <c r="E3391" s="638" t="str">
        <f>IF($C3391="","",IFERROR(_xlfn.XLOOKUP($C3391,'1.PrepList'!$I$2:$I$1500,'1.PrepList'!$N$2:$N$1500,"")&amp;"",""))</f>
        <v/>
      </c>
      <c r="F3391" s="638" t="str">
        <f>IF($C3391="","",IFERROR(_xlfn.XLOOKUP($C3391,'1.PrepList'!$I$2:$I$1500,'1.PrepList'!$K$2:$K$1500,"")&amp;"",""))</f>
        <v/>
      </c>
      <c r="H3391" s="644" t="str">
        <f>IF($C3391="","",IFERROR(IF(_xlfn.XLOOKUP($C3391,tbl_StartedStatus[Bold ID],tbl_StartedStatus[Started])="Started","Yes",IF(_xlfn.XLOOKUP($C3391,tbl_StartedStatus[Bold ID],tbl_StartedStatus[Started])="No Show","No Show","")),""))</f>
        <v/>
      </c>
    </row>
    <row r="3392" spans="1:8" ht="15" customHeight="1" thickBot="1">
      <c r="A3392" s="38" t="str">
        <f>IF($C3392="","",IFERROR(_xlfn.XLOOKUP($C3392,'1.PrepList'!$I$2:$I$1500,'1.PrepList'!$G$2:$G$1500,"")&amp;"",""))</f>
        <v/>
      </c>
      <c r="B3392" s="638" t="str">
        <f>IF($C3392="","",IFERROR(_xlfn.XLOOKUP($C3392,'1.PrepList'!$I$2:$I$1500,'1.PrepList'!$H$2:$H$1500,"")&amp;"",""))</f>
        <v/>
      </c>
      <c r="D3392" s="638" t="str">
        <f>IF($C3392="","",IFERROR(_xlfn.XLOOKUP($C3392,'1.PrepList'!$I$2:$I$1500,'1.PrepList'!$J$2:$J$1500,"")&amp;"",""))</f>
        <v/>
      </c>
      <c r="E3392" s="638" t="str">
        <f>IF($C3392="","",IFERROR(_xlfn.XLOOKUP($C3392,'1.PrepList'!$I$2:$I$1500,'1.PrepList'!$N$2:$N$1500,"")&amp;"",""))</f>
        <v/>
      </c>
      <c r="F3392" s="638" t="str">
        <f>IF($C3392="","",IFERROR(_xlfn.XLOOKUP($C3392,'1.PrepList'!$I$2:$I$1500,'1.PrepList'!$K$2:$K$1500,"")&amp;"",""))</f>
        <v/>
      </c>
      <c r="H3392" s="644" t="str">
        <f>IF($C3392="","",IFERROR(IF(_xlfn.XLOOKUP($C3392,tbl_StartedStatus[Bold ID],tbl_StartedStatus[Started])="Started","Yes",IF(_xlfn.XLOOKUP($C3392,tbl_StartedStatus[Bold ID],tbl_StartedStatus[Started])="No Show","No Show","")),""))</f>
        <v/>
      </c>
    </row>
    <row r="3393" spans="1:8" ht="15" customHeight="1" thickBot="1">
      <c r="A3393" s="38" t="str">
        <f>IF($C3393="","",IFERROR(_xlfn.XLOOKUP($C3393,'1.PrepList'!$I$2:$I$1500,'1.PrepList'!$G$2:$G$1500,"")&amp;"",""))</f>
        <v/>
      </c>
      <c r="B3393" s="638" t="str">
        <f>IF($C3393="","",IFERROR(_xlfn.XLOOKUP($C3393,'1.PrepList'!$I$2:$I$1500,'1.PrepList'!$H$2:$H$1500,"")&amp;"",""))</f>
        <v/>
      </c>
      <c r="D3393" s="638" t="str">
        <f>IF($C3393="","",IFERROR(_xlfn.XLOOKUP($C3393,'1.PrepList'!$I$2:$I$1500,'1.PrepList'!$J$2:$J$1500,"")&amp;"",""))</f>
        <v/>
      </c>
      <c r="E3393" s="638" t="str">
        <f>IF($C3393="","",IFERROR(_xlfn.XLOOKUP($C3393,'1.PrepList'!$I$2:$I$1500,'1.PrepList'!$N$2:$N$1500,"")&amp;"",""))</f>
        <v/>
      </c>
      <c r="F3393" s="638" t="str">
        <f>IF($C3393="","",IFERROR(_xlfn.XLOOKUP($C3393,'1.PrepList'!$I$2:$I$1500,'1.PrepList'!$K$2:$K$1500,"")&amp;"",""))</f>
        <v/>
      </c>
      <c r="H3393" s="644" t="str">
        <f>IF($C3393="","",IFERROR(IF(_xlfn.XLOOKUP($C3393,tbl_StartedStatus[Bold ID],tbl_StartedStatus[Started])="Started","Yes",IF(_xlfn.XLOOKUP($C3393,tbl_StartedStatus[Bold ID],tbl_StartedStatus[Started])="No Show","No Show","")),""))</f>
        <v/>
      </c>
    </row>
    <row r="3394" spans="1:8" ht="15" customHeight="1" thickBot="1">
      <c r="A3394" s="38" t="str">
        <f>IF($C3394="","",IFERROR(_xlfn.XLOOKUP($C3394,'1.PrepList'!$I$2:$I$1500,'1.PrepList'!$G$2:$G$1500,"")&amp;"",""))</f>
        <v/>
      </c>
      <c r="B3394" s="638" t="str">
        <f>IF($C3394="","",IFERROR(_xlfn.XLOOKUP($C3394,'1.PrepList'!$I$2:$I$1500,'1.PrepList'!$H$2:$H$1500,"")&amp;"",""))</f>
        <v/>
      </c>
      <c r="D3394" s="638" t="str">
        <f>IF($C3394="","",IFERROR(_xlfn.XLOOKUP($C3394,'1.PrepList'!$I$2:$I$1500,'1.PrepList'!$J$2:$J$1500,"")&amp;"",""))</f>
        <v/>
      </c>
      <c r="E3394" s="638" t="str">
        <f>IF($C3394="","",IFERROR(_xlfn.XLOOKUP($C3394,'1.PrepList'!$I$2:$I$1500,'1.PrepList'!$N$2:$N$1500,"")&amp;"",""))</f>
        <v/>
      </c>
      <c r="F3394" s="638" t="str">
        <f>IF($C3394="","",IFERROR(_xlfn.XLOOKUP($C3394,'1.PrepList'!$I$2:$I$1500,'1.PrepList'!$K$2:$K$1500,"")&amp;"",""))</f>
        <v/>
      </c>
      <c r="H3394" s="644" t="str">
        <f>IF($C3394="","",IFERROR(IF(_xlfn.XLOOKUP($C3394,tbl_StartedStatus[Bold ID],tbl_StartedStatus[Started])="Started","Yes",IF(_xlfn.XLOOKUP($C3394,tbl_StartedStatus[Bold ID],tbl_StartedStatus[Started])="No Show","No Show","")),""))</f>
        <v/>
      </c>
    </row>
    <row r="3395" spans="1:8" ht="15" customHeight="1" thickBot="1">
      <c r="A3395" s="38" t="str">
        <f>IF($C3395="","",IFERROR(_xlfn.XLOOKUP($C3395,'1.PrepList'!$I$2:$I$1500,'1.PrepList'!$G$2:$G$1500,"")&amp;"",""))</f>
        <v/>
      </c>
      <c r="B3395" s="638" t="str">
        <f>IF($C3395="","",IFERROR(_xlfn.XLOOKUP($C3395,'1.PrepList'!$I$2:$I$1500,'1.PrepList'!$H$2:$H$1500,"")&amp;"",""))</f>
        <v/>
      </c>
      <c r="D3395" s="638" t="str">
        <f>IF($C3395="","",IFERROR(_xlfn.XLOOKUP($C3395,'1.PrepList'!$I$2:$I$1500,'1.PrepList'!$J$2:$J$1500,"")&amp;"",""))</f>
        <v/>
      </c>
      <c r="E3395" s="638" t="str">
        <f>IF($C3395="","",IFERROR(_xlfn.XLOOKUP($C3395,'1.PrepList'!$I$2:$I$1500,'1.PrepList'!$N$2:$N$1500,"")&amp;"",""))</f>
        <v/>
      </c>
      <c r="F3395" s="638" t="str">
        <f>IF($C3395="","",IFERROR(_xlfn.XLOOKUP($C3395,'1.PrepList'!$I$2:$I$1500,'1.PrepList'!$K$2:$K$1500,"")&amp;"",""))</f>
        <v/>
      </c>
      <c r="H3395" s="644" t="str">
        <f>IF($C3395="","",IFERROR(IF(_xlfn.XLOOKUP($C3395,tbl_StartedStatus[Bold ID],tbl_StartedStatus[Started])="Started","Yes",IF(_xlfn.XLOOKUP($C3395,tbl_StartedStatus[Bold ID],tbl_StartedStatus[Started])="No Show","No Show","")),""))</f>
        <v/>
      </c>
    </row>
    <row r="3396" spans="1:8" ht="15" customHeight="1" thickBot="1">
      <c r="A3396" s="38" t="str">
        <f>IF($C3396="","",IFERROR(_xlfn.XLOOKUP($C3396,'1.PrepList'!$I$2:$I$1500,'1.PrepList'!$G$2:$G$1500,"")&amp;"",""))</f>
        <v/>
      </c>
      <c r="B3396" s="638" t="str">
        <f>IF($C3396="","",IFERROR(_xlfn.XLOOKUP($C3396,'1.PrepList'!$I$2:$I$1500,'1.PrepList'!$H$2:$H$1500,"")&amp;"",""))</f>
        <v/>
      </c>
      <c r="D3396" s="638" t="str">
        <f>IF($C3396="","",IFERROR(_xlfn.XLOOKUP($C3396,'1.PrepList'!$I$2:$I$1500,'1.PrepList'!$J$2:$J$1500,"")&amp;"",""))</f>
        <v/>
      </c>
      <c r="E3396" s="638" t="str">
        <f>IF($C3396="","",IFERROR(_xlfn.XLOOKUP($C3396,'1.PrepList'!$I$2:$I$1500,'1.PrepList'!$N$2:$N$1500,"")&amp;"",""))</f>
        <v/>
      </c>
      <c r="F3396" s="638" t="str">
        <f>IF($C3396="","",IFERROR(_xlfn.XLOOKUP($C3396,'1.PrepList'!$I$2:$I$1500,'1.PrepList'!$K$2:$K$1500,"")&amp;"",""))</f>
        <v/>
      </c>
      <c r="H3396" s="644" t="str">
        <f>IF($C3396="","",IFERROR(IF(_xlfn.XLOOKUP($C3396,tbl_StartedStatus[Bold ID],tbl_StartedStatus[Started])="Started","Yes",IF(_xlfn.XLOOKUP($C3396,tbl_StartedStatus[Bold ID],tbl_StartedStatus[Started])="No Show","No Show","")),""))</f>
        <v/>
      </c>
    </row>
    <row r="3397" spans="1:8" ht="15" customHeight="1" thickBot="1">
      <c r="A3397" s="38" t="str">
        <f>IF($C3397="","",IFERROR(_xlfn.XLOOKUP($C3397,'1.PrepList'!$I$2:$I$1500,'1.PrepList'!$G$2:$G$1500,"")&amp;"",""))</f>
        <v/>
      </c>
      <c r="B3397" s="638" t="str">
        <f>IF($C3397="","",IFERROR(_xlfn.XLOOKUP($C3397,'1.PrepList'!$I$2:$I$1500,'1.PrepList'!$H$2:$H$1500,"")&amp;"",""))</f>
        <v/>
      </c>
      <c r="D3397" s="638" t="str">
        <f>IF($C3397="","",IFERROR(_xlfn.XLOOKUP($C3397,'1.PrepList'!$I$2:$I$1500,'1.PrepList'!$J$2:$J$1500,"")&amp;"",""))</f>
        <v/>
      </c>
      <c r="E3397" s="638" t="str">
        <f>IF($C3397="","",IFERROR(_xlfn.XLOOKUP($C3397,'1.PrepList'!$I$2:$I$1500,'1.PrepList'!$N$2:$N$1500,"")&amp;"",""))</f>
        <v/>
      </c>
      <c r="F3397" s="638" t="str">
        <f>IF($C3397="","",IFERROR(_xlfn.XLOOKUP($C3397,'1.PrepList'!$I$2:$I$1500,'1.PrepList'!$K$2:$K$1500,"")&amp;"",""))</f>
        <v/>
      </c>
      <c r="H3397" s="644" t="str">
        <f>IF($C3397="","",IFERROR(IF(_xlfn.XLOOKUP($C3397,tbl_StartedStatus[Bold ID],tbl_StartedStatus[Started])="Started","Yes",IF(_xlfn.XLOOKUP($C3397,tbl_StartedStatus[Bold ID],tbl_StartedStatus[Started])="No Show","No Show","")),""))</f>
        <v/>
      </c>
    </row>
    <row r="3398" spans="1:8" ht="15" customHeight="1" thickBot="1">
      <c r="A3398" s="38" t="str">
        <f>IF($C3398="","",IFERROR(_xlfn.XLOOKUP($C3398,'1.PrepList'!$I$2:$I$1500,'1.PrepList'!$G$2:$G$1500,"")&amp;"",""))</f>
        <v/>
      </c>
      <c r="B3398" s="638" t="str">
        <f>IF($C3398="","",IFERROR(_xlfn.XLOOKUP($C3398,'1.PrepList'!$I$2:$I$1500,'1.PrepList'!$H$2:$H$1500,"")&amp;"",""))</f>
        <v/>
      </c>
      <c r="D3398" s="638" t="str">
        <f>IF($C3398="","",IFERROR(_xlfn.XLOOKUP($C3398,'1.PrepList'!$I$2:$I$1500,'1.PrepList'!$J$2:$J$1500,"")&amp;"",""))</f>
        <v/>
      </c>
      <c r="E3398" s="638" t="str">
        <f>IF($C3398="","",IFERROR(_xlfn.XLOOKUP($C3398,'1.PrepList'!$I$2:$I$1500,'1.PrepList'!$N$2:$N$1500,"")&amp;"",""))</f>
        <v/>
      </c>
      <c r="F3398" s="638" t="str">
        <f>IF($C3398="","",IFERROR(_xlfn.XLOOKUP($C3398,'1.PrepList'!$I$2:$I$1500,'1.PrepList'!$K$2:$K$1500,"")&amp;"",""))</f>
        <v/>
      </c>
      <c r="H3398" s="644" t="str">
        <f>IF($C3398="","",IFERROR(IF(_xlfn.XLOOKUP($C3398,tbl_StartedStatus[Bold ID],tbl_StartedStatus[Started])="Started","Yes",IF(_xlfn.XLOOKUP($C3398,tbl_StartedStatus[Bold ID],tbl_StartedStatus[Started])="No Show","No Show","")),""))</f>
        <v/>
      </c>
    </row>
    <row r="3399" spans="1:8" ht="15" customHeight="1" thickBot="1">
      <c r="A3399" s="38" t="str">
        <f>IF($C3399="","",IFERROR(_xlfn.XLOOKUP($C3399,'1.PrepList'!$I$2:$I$1500,'1.PrepList'!$G$2:$G$1500,"")&amp;"",""))</f>
        <v/>
      </c>
      <c r="B3399" s="638" t="str">
        <f>IF($C3399="","",IFERROR(_xlfn.XLOOKUP($C3399,'1.PrepList'!$I$2:$I$1500,'1.PrepList'!$H$2:$H$1500,"")&amp;"",""))</f>
        <v/>
      </c>
      <c r="D3399" s="638" t="str">
        <f>IF($C3399="","",IFERROR(_xlfn.XLOOKUP($C3399,'1.PrepList'!$I$2:$I$1500,'1.PrepList'!$J$2:$J$1500,"")&amp;"",""))</f>
        <v/>
      </c>
      <c r="E3399" s="638" t="str">
        <f>IF($C3399="","",IFERROR(_xlfn.XLOOKUP($C3399,'1.PrepList'!$I$2:$I$1500,'1.PrepList'!$N$2:$N$1500,"")&amp;"",""))</f>
        <v/>
      </c>
      <c r="F3399" s="638" t="str">
        <f>IF($C3399="","",IFERROR(_xlfn.XLOOKUP($C3399,'1.PrepList'!$I$2:$I$1500,'1.PrepList'!$K$2:$K$1500,"")&amp;"",""))</f>
        <v/>
      </c>
      <c r="H3399" s="644" t="str">
        <f>IF($C3399="","",IFERROR(IF(_xlfn.XLOOKUP($C3399,tbl_StartedStatus[Bold ID],tbl_StartedStatus[Started])="Started","Yes",IF(_xlfn.XLOOKUP($C3399,tbl_StartedStatus[Bold ID],tbl_StartedStatus[Started])="No Show","No Show","")),""))</f>
        <v/>
      </c>
    </row>
    <row r="3400" spans="1:8" ht="15" customHeight="1" thickBot="1">
      <c r="A3400" s="38" t="str">
        <f>IF($C3400="","",IFERROR(_xlfn.XLOOKUP($C3400,'1.PrepList'!$I$2:$I$1500,'1.PrepList'!$G$2:$G$1500,"")&amp;"",""))</f>
        <v/>
      </c>
      <c r="B3400" s="638" t="str">
        <f>IF($C3400="","",IFERROR(_xlfn.XLOOKUP($C3400,'1.PrepList'!$I$2:$I$1500,'1.PrepList'!$H$2:$H$1500,"")&amp;"",""))</f>
        <v/>
      </c>
      <c r="D3400" s="638" t="str">
        <f>IF($C3400="","",IFERROR(_xlfn.XLOOKUP($C3400,'1.PrepList'!$I$2:$I$1500,'1.PrepList'!$J$2:$J$1500,"")&amp;"",""))</f>
        <v/>
      </c>
      <c r="E3400" s="638" t="str">
        <f>IF($C3400="","",IFERROR(_xlfn.XLOOKUP($C3400,'1.PrepList'!$I$2:$I$1500,'1.PrepList'!$N$2:$N$1500,"")&amp;"",""))</f>
        <v/>
      </c>
      <c r="F3400" s="638" t="str">
        <f>IF($C3400="","",IFERROR(_xlfn.XLOOKUP($C3400,'1.PrepList'!$I$2:$I$1500,'1.PrepList'!$K$2:$K$1500,"")&amp;"",""))</f>
        <v/>
      </c>
      <c r="H3400" s="644" t="str">
        <f>IF($C3400="","",IFERROR(IF(_xlfn.XLOOKUP($C3400,tbl_StartedStatus[Bold ID],tbl_StartedStatus[Started])="Started","Yes",IF(_xlfn.XLOOKUP($C3400,tbl_StartedStatus[Bold ID],tbl_StartedStatus[Started])="No Show","No Show","")),""))</f>
        <v/>
      </c>
    </row>
    <row r="3401" spans="1:8" ht="15" customHeight="1" thickBot="1">
      <c r="A3401" s="38" t="str">
        <f>IF($C3401="","",IFERROR(_xlfn.XLOOKUP($C3401,'1.PrepList'!$I$2:$I$1500,'1.PrepList'!$G$2:$G$1500,"")&amp;"",""))</f>
        <v/>
      </c>
      <c r="B3401" s="638" t="str">
        <f>IF($C3401="","",IFERROR(_xlfn.XLOOKUP($C3401,'1.PrepList'!$I$2:$I$1500,'1.PrepList'!$H$2:$H$1500,"")&amp;"",""))</f>
        <v/>
      </c>
      <c r="D3401" s="638" t="str">
        <f>IF($C3401="","",IFERROR(_xlfn.XLOOKUP($C3401,'1.PrepList'!$I$2:$I$1500,'1.PrepList'!$J$2:$J$1500,"")&amp;"",""))</f>
        <v/>
      </c>
      <c r="E3401" s="638" t="str">
        <f>IF($C3401="","",IFERROR(_xlfn.XLOOKUP($C3401,'1.PrepList'!$I$2:$I$1500,'1.PrepList'!$N$2:$N$1500,"")&amp;"",""))</f>
        <v/>
      </c>
      <c r="F3401" s="638" t="str">
        <f>IF($C3401="","",IFERROR(_xlfn.XLOOKUP($C3401,'1.PrepList'!$I$2:$I$1500,'1.PrepList'!$K$2:$K$1500,"")&amp;"",""))</f>
        <v/>
      </c>
      <c r="H3401" s="644" t="str">
        <f>IF($C3401="","",IFERROR(IF(_xlfn.XLOOKUP($C3401,tbl_StartedStatus[Bold ID],tbl_StartedStatus[Started])="Started","Yes",IF(_xlfn.XLOOKUP($C3401,tbl_StartedStatus[Bold ID],tbl_StartedStatus[Started])="No Show","No Show","")),""))</f>
        <v/>
      </c>
    </row>
    <row r="3402" spans="1:8" ht="15" customHeight="1" thickBot="1">
      <c r="A3402" s="38" t="str">
        <f>IF($C3402="","",IFERROR(_xlfn.XLOOKUP($C3402,'1.PrepList'!$I$2:$I$1500,'1.PrepList'!$G$2:$G$1500,"")&amp;"",""))</f>
        <v/>
      </c>
      <c r="B3402" s="638" t="str">
        <f>IF($C3402="","",IFERROR(_xlfn.XLOOKUP($C3402,'1.PrepList'!$I$2:$I$1500,'1.PrepList'!$H$2:$H$1500,"")&amp;"",""))</f>
        <v/>
      </c>
      <c r="D3402" s="638" t="str">
        <f>IF($C3402="","",IFERROR(_xlfn.XLOOKUP($C3402,'1.PrepList'!$I$2:$I$1500,'1.PrepList'!$J$2:$J$1500,"")&amp;"",""))</f>
        <v/>
      </c>
      <c r="E3402" s="638" t="str">
        <f>IF($C3402="","",IFERROR(_xlfn.XLOOKUP($C3402,'1.PrepList'!$I$2:$I$1500,'1.PrepList'!$N$2:$N$1500,"")&amp;"",""))</f>
        <v/>
      </c>
      <c r="F3402" s="638" t="str">
        <f>IF($C3402="","",IFERROR(_xlfn.XLOOKUP($C3402,'1.PrepList'!$I$2:$I$1500,'1.PrepList'!$K$2:$K$1500,"")&amp;"",""))</f>
        <v/>
      </c>
      <c r="H3402" s="644" t="str">
        <f>IF($C3402="","",IFERROR(IF(_xlfn.XLOOKUP($C3402,tbl_StartedStatus[Bold ID],tbl_StartedStatus[Started])="Started","Yes",IF(_xlfn.XLOOKUP($C3402,tbl_StartedStatus[Bold ID],tbl_StartedStatus[Started])="No Show","No Show","")),""))</f>
        <v/>
      </c>
    </row>
    <row r="3403" spans="1:8" ht="15" customHeight="1" thickBot="1">
      <c r="A3403" s="38" t="str">
        <f>IF($C3403="","",IFERROR(_xlfn.XLOOKUP($C3403,'1.PrepList'!$I$2:$I$1500,'1.PrepList'!$G$2:$G$1500,"")&amp;"",""))</f>
        <v/>
      </c>
      <c r="B3403" s="638" t="str">
        <f>IF($C3403="","",IFERROR(_xlfn.XLOOKUP($C3403,'1.PrepList'!$I$2:$I$1500,'1.PrepList'!$H$2:$H$1500,"")&amp;"",""))</f>
        <v/>
      </c>
      <c r="D3403" s="638" t="str">
        <f>IF($C3403="","",IFERROR(_xlfn.XLOOKUP($C3403,'1.PrepList'!$I$2:$I$1500,'1.PrepList'!$J$2:$J$1500,"")&amp;"",""))</f>
        <v/>
      </c>
      <c r="E3403" s="638" t="str">
        <f>IF($C3403="","",IFERROR(_xlfn.XLOOKUP($C3403,'1.PrepList'!$I$2:$I$1500,'1.PrepList'!$N$2:$N$1500,"")&amp;"",""))</f>
        <v/>
      </c>
      <c r="F3403" s="638" t="str">
        <f>IF($C3403="","",IFERROR(_xlfn.XLOOKUP($C3403,'1.PrepList'!$I$2:$I$1500,'1.PrepList'!$K$2:$K$1500,"")&amp;"",""))</f>
        <v/>
      </c>
      <c r="H3403" s="644" t="str">
        <f>IF($C3403="","",IFERROR(IF(_xlfn.XLOOKUP($C3403,tbl_StartedStatus[Bold ID],tbl_StartedStatus[Started])="Started","Yes",IF(_xlfn.XLOOKUP($C3403,tbl_StartedStatus[Bold ID],tbl_StartedStatus[Started])="No Show","No Show","")),""))</f>
        <v/>
      </c>
    </row>
    <row r="3404" spans="1:8" ht="15" customHeight="1" thickBot="1">
      <c r="A3404" s="38" t="str">
        <f>IF($C3404="","",IFERROR(_xlfn.XLOOKUP($C3404,'1.PrepList'!$I$2:$I$1500,'1.PrepList'!$G$2:$G$1500,"")&amp;"",""))</f>
        <v/>
      </c>
      <c r="B3404" s="638" t="str">
        <f>IF($C3404="","",IFERROR(_xlfn.XLOOKUP($C3404,'1.PrepList'!$I$2:$I$1500,'1.PrepList'!$H$2:$H$1500,"")&amp;"",""))</f>
        <v/>
      </c>
      <c r="D3404" s="638" t="str">
        <f>IF($C3404="","",IFERROR(_xlfn.XLOOKUP($C3404,'1.PrepList'!$I$2:$I$1500,'1.PrepList'!$J$2:$J$1500,"")&amp;"",""))</f>
        <v/>
      </c>
      <c r="E3404" s="638" t="str">
        <f>IF($C3404="","",IFERROR(_xlfn.XLOOKUP($C3404,'1.PrepList'!$I$2:$I$1500,'1.PrepList'!$N$2:$N$1500,"")&amp;"",""))</f>
        <v/>
      </c>
      <c r="F3404" s="638" t="str">
        <f>IF($C3404="","",IFERROR(_xlfn.XLOOKUP($C3404,'1.PrepList'!$I$2:$I$1500,'1.PrepList'!$K$2:$K$1500,"")&amp;"",""))</f>
        <v/>
      </c>
      <c r="H3404" s="644" t="str">
        <f>IF($C3404="","",IFERROR(IF(_xlfn.XLOOKUP($C3404,tbl_StartedStatus[Bold ID],tbl_StartedStatus[Started])="Started","Yes",IF(_xlfn.XLOOKUP($C3404,tbl_StartedStatus[Bold ID],tbl_StartedStatus[Started])="No Show","No Show","")),""))</f>
        <v/>
      </c>
    </row>
    <row r="3405" spans="1:8" ht="15" customHeight="1" thickBot="1">
      <c r="A3405" s="38" t="str">
        <f>IF($C3405="","",IFERROR(_xlfn.XLOOKUP($C3405,'1.PrepList'!$I$2:$I$1500,'1.PrepList'!$G$2:$G$1500,"")&amp;"",""))</f>
        <v/>
      </c>
      <c r="B3405" s="638" t="str">
        <f>IF($C3405="","",IFERROR(_xlfn.XLOOKUP($C3405,'1.PrepList'!$I$2:$I$1500,'1.PrepList'!$H$2:$H$1500,"")&amp;"",""))</f>
        <v/>
      </c>
      <c r="D3405" s="638" t="str">
        <f>IF($C3405="","",IFERROR(_xlfn.XLOOKUP($C3405,'1.PrepList'!$I$2:$I$1500,'1.PrepList'!$J$2:$J$1500,"")&amp;"",""))</f>
        <v/>
      </c>
      <c r="E3405" s="638" t="str">
        <f>IF($C3405="","",IFERROR(_xlfn.XLOOKUP($C3405,'1.PrepList'!$I$2:$I$1500,'1.PrepList'!$N$2:$N$1500,"")&amp;"",""))</f>
        <v/>
      </c>
      <c r="F3405" s="638" t="str">
        <f>IF($C3405="","",IFERROR(_xlfn.XLOOKUP($C3405,'1.PrepList'!$I$2:$I$1500,'1.PrepList'!$K$2:$K$1500,"")&amp;"",""))</f>
        <v/>
      </c>
      <c r="H3405" s="644" t="str">
        <f>IF($C3405="","",IFERROR(IF(_xlfn.XLOOKUP($C3405,tbl_StartedStatus[Bold ID],tbl_StartedStatus[Started])="Started","Yes",IF(_xlfn.XLOOKUP($C3405,tbl_StartedStatus[Bold ID],tbl_StartedStatus[Started])="No Show","No Show","")),""))</f>
        <v/>
      </c>
    </row>
    <row r="3406" spans="1:8" ht="15" customHeight="1" thickBot="1">
      <c r="A3406" s="38" t="str">
        <f>IF($C3406="","",IFERROR(_xlfn.XLOOKUP($C3406,'1.PrepList'!$I$2:$I$1500,'1.PrepList'!$G$2:$G$1500,"")&amp;"",""))</f>
        <v/>
      </c>
      <c r="B3406" s="638" t="str">
        <f>IF($C3406="","",IFERROR(_xlfn.XLOOKUP($C3406,'1.PrepList'!$I$2:$I$1500,'1.PrepList'!$H$2:$H$1500,"")&amp;"",""))</f>
        <v/>
      </c>
      <c r="D3406" s="638" t="str">
        <f>IF($C3406="","",IFERROR(_xlfn.XLOOKUP($C3406,'1.PrepList'!$I$2:$I$1500,'1.PrepList'!$J$2:$J$1500,"")&amp;"",""))</f>
        <v/>
      </c>
      <c r="E3406" s="638" t="str">
        <f>IF($C3406="","",IFERROR(_xlfn.XLOOKUP($C3406,'1.PrepList'!$I$2:$I$1500,'1.PrepList'!$N$2:$N$1500,"")&amp;"",""))</f>
        <v/>
      </c>
      <c r="F3406" s="638" t="str">
        <f>IF($C3406="","",IFERROR(_xlfn.XLOOKUP($C3406,'1.PrepList'!$I$2:$I$1500,'1.PrepList'!$K$2:$K$1500,"")&amp;"",""))</f>
        <v/>
      </c>
      <c r="H3406" s="644" t="str">
        <f>IF($C3406="","",IFERROR(IF(_xlfn.XLOOKUP($C3406,tbl_StartedStatus[Bold ID],tbl_StartedStatus[Started])="Started","Yes",IF(_xlfn.XLOOKUP($C3406,tbl_StartedStatus[Bold ID],tbl_StartedStatus[Started])="No Show","No Show","")),""))</f>
        <v/>
      </c>
    </row>
    <row r="3407" spans="1:8" ht="15" customHeight="1" thickBot="1">
      <c r="A3407" s="38" t="str">
        <f>IF($C3407="","",IFERROR(_xlfn.XLOOKUP($C3407,'1.PrepList'!$I$2:$I$1500,'1.PrepList'!$G$2:$G$1500,"")&amp;"",""))</f>
        <v/>
      </c>
      <c r="B3407" s="638" t="str">
        <f>IF($C3407="","",IFERROR(_xlfn.XLOOKUP($C3407,'1.PrepList'!$I$2:$I$1500,'1.PrepList'!$H$2:$H$1500,"")&amp;"",""))</f>
        <v/>
      </c>
      <c r="D3407" s="638" t="str">
        <f>IF($C3407="","",IFERROR(_xlfn.XLOOKUP($C3407,'1.PrepList'!$I$2:$I$1500,'1.PrepList'!$J$2:$J$1500,"")&amp;"",""))</f>
        <v/>
      </c>
      <c r="E3407" s="638" t="str">
        <f>IF($C3407="","",IFERROR(_xlfn.XLOOKUP($C3407,'1.PrepList'!$I$2:$I$1500,'1.PrepList'!$N$2:$N$1500,"")&amp;"",""))</f>
        <v/>
      </c>
      <c r="F3407" s="638" t="str">
        <f>IF($C3407="","",IFERROR(_xlfn.XLOOKUP($C3407,'1.PrepList'!$I$2:$I$1500,'1.PrepList'!$K$2:$K$1500,"")&amp;"",""))</f>
        <v/>
      </c>
      <c r="H3407" s="644" t="str">
        <f>IF($C3407="","",IFERROR(IF(_xlfn.XLOOKUP($C3407,tbl_StartedStatus[Bold ID],tbl_StartedStatus[Started])="Started","Yes",IF(_xlfn.XLOOKUP($C3407,tbl_StartedStatus[Bold ID],tbl_StartedStatus[Started])="No Show","No Show","")),""))</f>
        <v/>
      </c>
    </row>
    <row r="3408" spans="1:8" ht="15" customHeight="1" thickBot="1">
      <c r="A3408" s="38" t="str">
        <f>IF($C3408="","",IFERROR(_xlfn.XLOOKUP($C3408,'1.PrepList'!$I$2:$I$1500,'1.PrepList'!$G$2:$G$1500,"")&amp;"",""))</f>
        <v/>
      </c>
      <c r="B3408" s="638" t="str">
        <f>IF($C3408="","",IFERROR(_xlfn.XLOOKUP($C3408,'1.PrepList'!$I$2:$I$1500,'1.PrepList'!$H$2:$H$1500,"")&amp;"",""))</f>
        <v/>
      </c>
      <c r="D3408" s="638" t="str">
        <f>IF($C3408="","",IFERROR(_xlfn.XLOOKUP($C3408,'1.PrepList'!$I$2:$I$1500,'1.PrepList'!$J$2:$J$1500,"")&amp;"",""))</f>
        <v/>
      </c>
      <c r="E3408" s="638" t="str">
        <f>IF($C3408="","",IFERROR(_xlfn.XLOOKUP($C3408,'1.PrepList'!$I$2:$I$1500,'1.PrepList'!$N$2:$N$1500,"")&amp;"",""))</f>
        <v/>
      </c>
      <c r="F3408" s="638" t="str">
        <f>IF($C3408="","",IFERROR(_xlfn.XLOOKUP($C3408,'1.PrepList'!$I$2:$I$1500,'1.PrepList'!$K$2:$K$1500,"")&amp;"",""))</f>
        <v/>
      </c>
      <c r="H3408" s="644" t="str">
        <f>IF($C3408="","",IFERROR(IF(_xlfn.XLOOKUP($C3408,tbl_StartedStatus[Bold ID],tbl_StartedStatus[Started])="Started","Yes",IF(_xlfn.XLOOKUP($C3408,tbl_StartedStatus[Bold ID],tbl_StartedStatus[Started])="No Show","No Show","")),""))</f>
        <v/>
      </c>
    </row>
    <row r="3409" spans="1:8" ht="15" customHeight="1" thickBot="1">
      <c r="A3409" s="38" t="str">
        <f>IF($C3409="","",IFERROR(_xlfn.XLOOKUP($C3409,'1.PrepList'!$I$2:$I$1500,'1.PrepList'!$G$2:$G$1500,"")&amp;"",""))</f>
        <v/>
      </c>
      <c r="B3409" s="638" t="str">
        <f>IF($C3409="","",IFERROR(_xlfn.XLOOKUP($C3409,'1.PrepList'!$I$2:$I$1500,'1.PrepList'!$H$2:$H$1500,"")&amp;"",""))</f>
        <v/>
      </c>
      <c r="D3409" s="638" t="str">
        <f>IF($C3409="","",IFERROR(_xlfn.XLOOKUP($C3409,'1.PrepList'!$I$2:$I$1500,'1.PrepList'!$J$2:$J$1500,"")&amp;"",""))</f>
        <v/>
      </c>
      <c r="E3409" s="638" t="str">
        <f>IF($C3409="","",IFERROR(_xlfn.XLOOKUP($C3409,'1.PrepList'!$I$2:$I$1500,'1.PrepList'!$N$2:$N$1500,"")&amp;"",""))</f>
        <v/>
      </c>
      <c r="F3409" s="638" t="str">
        <f>IF($C3409="","",IFERROR(_xlfn.XLOOKUP($C3409,'1.PrepList'!$I$2:$I$1500,'1.PrepList'!$K$2:$K$1500,"")&amp;"",""))</f>
        <v/>
      </c>
      <c r="H3409" s="644" t="str">
        <f>IF($C3409="","",IFERROR(IF(_xlfn.XLOOKUP($C3409,tbl_StartedStatus[Bold ID],tbl_StartedStatus[Started])="Started","Yes",IF(_xlfn.XLOOKUP($C3409,tbl_StartedStatus[Bold ID],tbl_StartedStatus[Started])="No Show","No Show","")),""))</f>
        <v/>
      </c>
    </row>
    <row r="3410" spans="1:8" ht="15" customHeight="1" thickBot="1">
      <c r="A3410" s="38" t="str">
        <f>IF($C3410="","",IFERROR(_xlfn.XLOOKUP($C3410,'1.PrepList'!$I$2:$I$1500,'1.PrepList'!$G$2:$G$1500,"")&amp;"",""))</f>
        <v/>
      </c>
      <c r="B3410" s="638" t="str">
        <f>IF($C3410="","",IFERROR(_xlfn.XLOOKUP($C3410,'1.PrepList'!$I$2:$I$1500,'1.PrepList'!$H$2:$H$1500,"")&amp;"",""))</f>
        <v/>
      </c>
      <c r="D3410" s="638" t="str">
        <f>IF($C3410="","",IFERROR(_xlfn.XLOOKUP($C3410,'1.PrepList'!$I$2:$I$1500,'1.PrepList'!$J$2:$J$1500,"")&amp;"",""))</f>
        <v/>
      </c>
      <c r="E3410" s="638" t="str">
        <f>IF($C3410="","",IFERROR(_xlfn.XLOOKUP($C3410,'1.PrepList'!$I$2:$I$1500,'1.PrepList'!$N$2:$N$1500,"")&amp;"",""))</f>
        <v/>
      </c>
      <c r="F3410" s="638" t="str">
        <f>IF($C3410="","",IFERROR(_xlfn.XLOOKUP($C3410,'1.PrepList'!$I$2:$I$1500,'1.PrepList'!$K$2:$K$1500,"")&amp;"",""))</f>
        <v/>
      </c>
      <c r="H3410" s="644" t="str">
        <f>IF($C3410="","",IFERROR(IF(_xlfn.XLOOKUP($C3410,tbl_StartedStatus[Bold ID],tbl_StartedStatus[Started])="Started","Yes",IF(_xlfn.XLOOKUP($C3410,tbl_StartedStatus[Bold ID],tbl_StartedStatus[Started])="No Show","No Show","")),""))</f>
        <v/>
      </c>
    </row>
    <row r="3411" spans="1:8" ht="15" customHeight="1" thickBot="1">
      <c r="A3411" s="38" t="str">
        <f>IF($C3411="","",IFERROR(_xlfn.XLOOKUP($C3411,'1.PrepList'!$I$2:$I$1500,'1.PrepList'!$G$2:$G$1500,"")&amp;"",""))</f>
        <v/>
      </c>
      <c r="B3411" s="638" t="str">
        <f>IF($C3411="","",IFERROR(_xlfn.XLOOKUP($C3411,'1.PrepList'!$I$2:$I$1500,'1.PrepList'!$H$2:$H$1500,"")&amp;"",""))</f>
        <v/>
      </c>
      <c r="D3411" s="638" t="str">
        <f>IF($C3411="","",IFERROR(_xlfn.XLOOKUP($C3411,'1.PrepList'!$I$2:$I$1500,'1.PrepList'!$J$2:$J$1500,"")&amp;"",""))</f>
        <v/>
      </c>
      <c r="E3411" s="638" t="str">
        <f>IF($C3411="","",IFERROR(_xlfn.XLOOKUP($C3411,'1.PrepList'!$I$2:$I$1500,'1.PrepList'!$N$2:$N$1500,"")&amp;"",""))</f>
        <v/>
      </c>
      <c r="F3411" s="638" t="str">
        <f>IF($C3411="","",IFERROR(_xlfn.XLOOKUP($C3411,'1.PrepList'!$I$2:$I$1500,'1.PrepList'!$K$2:$K$1500,"")&amp;"",""))</f>
        <v/>
      </c>
      <c r="H3411" s="644" t="str">
        <f>IF($C3411="","",IFERROR(IF(_xlfn.XLOOKUP($C3411,tbl_StartedStatus[Bold ID],tbl_StartedStatus[Started])="Started","Yes",IF(_xlfn.XLOOKUP($C3411,tbl_StartedStatus[Bold ID],tbl_StartedStatus[Started])="No Show","No Show","")),""))</f>
        <v/>
      </c>
    </row>
    <row r="3412" spans="1:8" ht="15" customHeight="1" thickBot="1">
      <c r="A3412" s="38" t="str">
        <f>IF($C3412="","",IFERROR(_xlfn.XLOOKUP($C3412,'1.PrepList'!$I$2:$I$1500,'1.PrepList'!$G$2:$G$1500,"")&amp;"",""))</f>
        <v/>
      </c>
      <c r="B3412" s="638" t="str">
        <f>IF($C3412="","",IFERROR(_xlfn.XLOOKUP($C3412,'1.PrepList'!$I$2:$I$1500,'1.PrepList'!$H$2:$H$1500,"")&amp;"",""))</f>
        <v/>
      </c>
      <c r="D3412" s="638" t="str">
        <f>IF($C3412="","",IFERROR(_xlfn.XLOOKUP($C3412,'1.PrepList'!$I$2:$I$1500,'1.PrepList'!$J$2:$J$1500,"")&amp;"",""))</f>
        <v/>
      </c>
      <c r="E3412" s="638" t="str">
        <f>IF($C3412="","",IFERROR(_xlfn.XLOOKUP($C3412,'1.PrepList'!$I$2:$I$1500,'1.PrepList'!$N$2:$N$1500,"")&amp;"",""))</f>
        <v/>
      </c>
      <c r="F3412" s="638" t="str">
        <f>IF($C3412="","",IFERROR(_xlfn.XLOOKUP($C3412,'1.PrepList'!$I$2:$I$1500,'1.PrepList'!$K$2:$K$1500,"")&amp;"",""))</f>
        <v/>
      </c>
      <c r="H3412" s="644" t="str">
        <f>IF($C3412="","",IFERROR(IF(_xlfn.XLOOKUP($C3412,tbl_StartedStatus[Bold ID],tbl_StartedStatus[Started])="Started","Yes",IF(_xlfn.XLOOKUP($C3412,tbl_StartedStatus[Bold ID],tbl_StartedStatus[Started])="No Show","No Show","")),""))</f>
        <v/>
      </c>
    </row>
    <row r="3413" spans="1:8" ht="15" customHeight="1" thickBot="1">
      <c r="A3413" s="38" t="str">
        <f>IF($C3413="","",IFERROR(_xlfn.XLOOKUP($C3413,'1.PrepList'!$I$2:$I$1500,'1.PrepList'!$G$2:$G$1500,"")&amp;"",""))</f>
        <v/>
      </c>
      <c r="B3413" s="638" t="str">
        <f>IF($C3413="","",IFERROR(_xlfn.XLOOKUP($C3413,'1.PrepList'!$I$2:$I$1500,'1.PrepList'!$H$2:$H$1500,"")&amp;"",""))</f>
        <v/>
      </c>
      <c r="D3413" s="638" t="str">
        <f>IF($C3413="","",IFERROR(_xlfn.XLOOKUP($C3413,'1.PrepList'!$I$2:$I$1500,'1.PrepList'!$J$2:$J$1500,"")&amp;"",""))</f>
        <v/>
      </c>
      <c r="E3413" s="638" t="str">
        <f>IF($C3413="","",IFERROR(_xlfn.XLOOKUP($C3413,'1.PrepList'!$I$2:$I$1500,'1.PrepList'!$N$2:$N$1500,"")&amp;"",""))</f>
        <v/>
      </c>
      <c r="F3413" s="638" t="str">
        <f>IF($C3413="","",IFERROR(_xlfn.XLOOKUP($C3413,'1.PrepList'!$I$2:$I$1500,'1.PrepList'!$K$2:$K$1500,"")&amp;"",""))</f>
        <v/>
      </c>
      <c r="H3413" s="644" t="str">
        <f>IF($C3413="","",IFERROR(IF(_xlfn.XLOOKUP($C3413,tbl_StartedStatus[Bold ID],tbl_StartedStatus[Started])="Started","Yes",IF(_xlfn.XLOOKUP($C3413,tbl_StartedStatus[Bold ID],tbl_StartedStatus[Started])="No Show","No Show","")),""))</f>
        <v/>
      </c>
    </row>
    <row r="3414" spans="1:8" ht="15" customHeight="1" thickBot="1">
      <c r="A3414" s="38" t="str">
        <f>IF($C3414="","",IFERROR(_xlfn.XLOOKUP($C3414,'1.PrepList'!$I$2:$I$1500,'1.PrepList'!$G$2:$G$1500,"")&amp;"",""))</f>
        <v/>
      </c>
      <c r="B3414" s="638" t="str">
        <f>IF($C3414="","",IFERROR(_xlfn.XLOOKUP($C3414,'1.PrepList'!$I$2:$I$1500,'1.PrepList'!$H$2:$H$1500,"")&amp;"",""))</f>
        <v/>
      </c>
      <c r="D3414" s="638" t="str">
        <f>IF($C3414="","",IFERROR(_xlfn.XLOOKUP($C3414,'1.PrepList'!$I$2:$I$1500,'1.PrepList'!$J$2:$J$1500,"")&amp;"",""))</f>
        <v/>
      </c>
      <c r="E3414" s="638" t="str">
        <f>IF($C3414="","",IFERROR(_xlfn.XLOOKUP($C3414,'1.PrepList'!$I$2:$I$1500,'1.PrepList'!$N$2:$N$1500,"")&amp;"",""))</f>
        <v/>
      </c>
      <c r="F3414" s="638" t="str">
        <f>IF($C3414="","",IFERROR(_xlfn.XLOOKUP($C3414,'1.PrepList'!$I$2:$I$1500,'1.PrepList'!$K$2:$K$1500,"")&amp;"",""))</f>
        <v/>
      </c>
      <c r="H3414" s="644" t="str">
        <f>IF($C3414="","",IFERROR(IF(_xlfn.XLOOKUP($C3414,tbl_StartedStatus[Bold ID],tbl_StartedStatus[Started])="Started","Yes",IF(_xlfn.XLOOKUP($C3414,tbl_StartedStatus[Bold ID],tbl_StartedStatus[Started])="No Show","No Show","")),""))</f>
        <v/>
      </c>
    </row>
    <row r="3415" spans="1:8" ht="15" customHeight="1" thickBot="1">
      <c r="A3415" s="38" t="str">
        <f>IF($C3415="","",IFERROR(_xlfn.XLOOKUP($C3415,'1.PrepList'!$I$2:$I$1500,'1.PrepList'!$G$2:$G$1500,"")&amp;"",""))</f>
        <v/>
      </c>
      <c r="B3415" s="638" t="str">
        <f>IF($C3415="","",IFERROR(_xlfn.XLOOKUP($C3415,'1.PrepList'!$I$2:$I$1500,'1.PrepList'!$H$2:$H$1500,"")&amp;"",""))</f>
        <v/>
      </c>
      <c r="D3415" s="638" t="str">
        <f>IF($C3415="","",IFERROR(_xlfn.XLOOKUP($C3415,'1.PrepList'!$I$2:$I$1500,'1.PrepList'!$J$2:$J$1500,"")&amp;"",""))</f>
        <v/>
      </c>
      <c r="E3415" s="638" t="str">
        <f>IF($C3415="","",IFERROR(_xlfn.XLOOKUP($C3415,'1.PrepList'!$I$2:$I$1500,'1.PrepList'!$N$2:$N$1500,"")&amp;"",""))</f>
        <v/>
      </c>
      <c r="F3415" s="638" t="str">
        <f>IF($C3415="","",IFERROR(_xlfn.XLOOKUP($C3415,'1.PrepList'!$I$2:$I$1500,'1.PrepList'!$K$2:$K$1500,"")&amp;"",""))</f>
        <v/>
      </c>
      <c r="H3415" s="644" t="str">
        <f>IF($C3415="","",IFERROR(IF(_xlfn.XLOOKUP($C3415,tbl_StartedStatus[Bold ID],tbl_StartedStatus[Started])="Started","Yes",IF(_xlfn.XLOOKUP($C3415,tbl_StartedStatus[Bold ID],tbl_StartedStatus[Started])="No Show","No Show","")),""))</f>
        <v/>
      </c>
    </row>
    <row r="3416" spans="1:8" ht="15" customHeight="1" thickBot="1">
      <c r="A3416" s="38" t="str">
        <f>IF($C3416="","",IFERROR(_xlfn.XLOOKUP($C3416,'1.PrepList'!$I$2:$I$1500,'1.PrepList'!$G$2:$G$1500,"")&amp;"",""))</f>
        <v/>
      </c>
      <c r="B3416" s="638" t="str">
        <f>IF($C3416="","",IFERROR(_xlfn.XLOOKUP($C3416,'1.PrepList'!$I$2:$I$1500,'1.PrepList'!$H$2:$H$1500,"")&amp;"",""))</f>
        <v/>
      </c>
      <c r="D3416" s="638" t="str">
        <f>IF($C3416="","",IFERROR(_xlfn.XLOOKUP($C3416,'1.PrepList'!$I$2:$I$1500,'1.PrepList'!$J$2:$J$1500,"")&amp;"",""))</f>
        <v/>
      </c>
      <c r="E3416" s="638" t="str">
        <f>IF($C3416="","",IFERROR(_xlfn.XLOOKUP($C3416,'1.PrepList'!$I$2:$I$1500,'1.PrepList'!$N$2:$N$1500,"")&amp;"",""))</f>
        <v/>
      </c>
      <c r="F3416" s="638" t="str">
        <f>IF($C3416="","",IFERROR(_xlfn.XLOOKUP($C3416,'1.PrepList'!$I$2:$I$1500,'1.PrepList'!$K$2:$K$1500,"")&amp;"",""))</f>
        <v/>
      </c>
      <c r="H3416" s="644" t="str">
        <f>IF($C3416="","",IFERROR(IF(_xlfn.XLOOKUP($C3416,tbl_StartedStatus[Bold ID],tbl_StartedStatus[Started])="Started","Yes",IF(_xlfn.XLOOKUP($C3416,tbl_StartedStatus[Bold ID],tbl_StartedStatus[Started])="No Show","No Show","")),""))</f>
        <v/>
      </c>
    </row>
    <row r="3417" spans="1:8" ht="15" customHeight="1" thickBot="1">
      <c r="A3417" s="38" t="str">
        <f>IF($C3417="","",IFERROR(_xlfn.XLOOKUP($C3417,'1.PrepList'!$I$2:$I$1500,'1.PrepList'!$G$2:$G$1500,"")&amp;"",""))</f>
        <v/>
      </c>
      <c r="B3417" s="638" t="str">
        <f>IF($C3417="","",IFERROR(_xlfn.XLOOKUP($C3417,'1.PrepList'!$I$2:$I$1500,'1.PrepList'!$H$2:$H$1500,"")&amp;"",""))</f>
        <v/>
      </c>
      <c r="D3417" s="638" t="str">
        <f>IF($C3417="","",IFERROR(_xlfn.XLOOKUP($C3417,'1.PrepList'!$I$2:$I$1500,'1.PrepList'!$J$2:$J$1500,"")&amp;"",""))</f>
        <v/>
      </c>
      <c r="E3417" s="638" t="str">
        <f>IF($C3417="","",IFERROR(_xlfn.XLOOKUP($C3417,'1.PrepList'!$I$2:$I$1500,'1.PrepList'!$N$2:$N$1500,"")&amp;"",""))</f>
        <v/>
      </c>
      <c r="F3417" s="638" t="str">
        <f>IF($C3417="","",IFERROR(_xlfn.XLOOKUP($C3417,'1.PrepList'!$I$2:$I$1500,'1.PrepList'!$K$2:$K$1500,"")&amp;"",""))</f>
        <v/>
      </c>
      <c r="H3417" s="644" t="str">
        <f>IF($C3417="","",IFERROR(IF(_xlfn.XLOOKUP($C3417,tbl_StartedStatus[Bold ID],tbl_StartedStatus[Started])="Started","Yes",IF(_xlfn.XLOOKUP($C3417,tbl_StartedStatus[Bold ID],tbl_StartedStatus[Started])="No Show","No Show","")),""))</f>
        <v/>
      </c>
    </row>
    <row r="3418" spans="1:8" ht="15" customHeight="1" thickBot="1">
      <c r="A3418" s="38" t="str">
        <f>IF($C3418="","",IFERROR(_xlfn.XLOOKUP($C3418,'1.PrepList'!$I$2:$I$1500,'1.PrepList'!$G$2:$G$1500,"")&amp;"",""))</f>
        <v/>
      </c>
      <c r="B3418" s="638" t="str">
        <f>IF($C3418="","",IFERROR(_xlfn.XLOOKUP($C3418,'1.PrepList'!$I$2:$I$1500,'1.PrepList'!$H$2:$H$1500,"")&amp;"",""))</f>
        <v/>
      </c>
      <c r="D3418" s="638" t="str">
        <f>IF($C3418="","",IFERROR(_xlfn.XLOOKUP($C3418,'1.PrepList'!$I$2:$I$1500,'1.PrepList'!$J$2:$J$1500,"")&amp;"",""))</f>
        <v/>
      </c>
      <c r="E3418" s="638" t="str">
        <f>IF($C3418="","",IFERROR(_xlfn.XLOOKUP($C3418,'1.PrepList'!$I$2:$I$1500,'1.PrepList'!$N$2:$N$1500,"")&amp;"",""))</f>
        <v/>
      </c>
      <c r="F3418" s="638" t="str">
        <f>IF($C3418="","",IFERROR(_xlfn.XLOOKUP($C3418,'1.PrepList'!$I$2:$I$1500,'1.PrepList'!$K$2:$K$1500,"")&amp;"",""))</f>
        <v/>
      </c>
      <c r="H3418" s="644" t="str">
        <f>IF($C3418="","",IFERROR(IF(_xlfn.XLOOKUP($C3418,tbl_StartedStatus[Bold ID],tbl_StartedStatus[Started])="Started","Yes",IF(_xlfn.XLOOKUP($C3418,tbl_StartedStatus[Bold ID],tbl_StartedStatus[Started])="No Show","No Show","")),""))</f>
        <v/>
      </c>
    </row>
    <row r="3419" spans="1:8" ht="15" customHeight="1" thickBot="1">
      <c r="A3419" s="38" t="str">
        <f>IF($C3419="","",IFERROR(_xlfn.XLOOKUP($C3419,'1.PrepList'!$I$2:$I$1500,'1.PrepList'!$G$2:$G$1500,"")&amp;"",""))</f>
        <v/>
      </c>
      <c r="B3419" s="638" t="str">
        <f>IF($C3419="","",IFERROR(_xlfn.XLOOKUP($C3419,'1.PrepList'!$I$2:$I$1500,'1.PrepList'!$H$2:$H$1500,"")&amp;"",""))</f>
        <v/>
      </c>
      <c r="D3419" s="638" t="str">
        <f>IF($C3419="","",IFERROR(_xlfn.XLOOKUP($C3419,'1.PrepList'!$I$2:$I$1500,'1.PrepList'!$J$2:$J$1500,"")&amp;"",""))</f>
        <v/>
      </c>
      <c r="E3419" s="638" t="str">
        <f>IF($C3419="","",IFERROR(_xlfn.XLOOKUP($C3419,'1.PrepList'!$I$2:$I$1500,'1.PrepList'!$N$2:$N$1500,"")&amp;"",""))</f>
        <v/>
      </c>
      <c r="F3419" s="638" t="str">
        <f>IF($C3419="","",IFERROR(_xlfn.XLOOKUP($C3419,'1.PrepList'!$I$2:$I$1500,'1.PrepList'!$K$2:$K$1500,"")&amp;"",""))</f>
        <v/>
      </c>
      <c r="H3419" s="644" t="str">
        <f>IF($C3419="","",IFERROR(IF(_xlfn.XLOOKUP($C3419,tbl_StartedStatus[Bold ID],tbl_StartedStatus[Started])="Started","Yes",IF(_xlfn.XLOOKUP($C3419,tbl_StartedStatus[Bold ID],tbl_StartedStatus[Started])="No Show","No Show","")),""))</f>
        <v/>
      </c>
    </row>
    <row r="3420" spans="1:8" ht="15" customHeight="1" thickBot="1">
      <c r="A3420" s="38" t="str">
        <f>IF($C3420="","",IFERROR(_xlfn.XLOOKUP($C3420,'1.PrepList'!$I$2:$I$1500,'1.PrepList'!$G$2:$G$1500,"")&amp;"",""))</f>
        <v/>
      </c>
      <c r="B3420" s="638" t="str">
        <f>IF($C3420="","",IFERROR(_xlfn.XLOOKUP($C3420,'1.PrepList'!$I$2:$I$1500,'1.PrepList'!$H$2:$H$1500,"")&amp;"",""))</f>
        <v/>
      </c>
      <c r="D3420" s="638" t="str">
        <f>IF($C3420="","",IFERROR(_xlfn.XLOOKUP($C3420,'1.PrepList'!$I$2:$I$1500,'1.PrepList'!$J$2:$J$1500,"")&amp;"",""))</f>
        <v/>
      </c>
      <c r="E3420" s="638" t="str">
        <f>IF($C3420="","",IFERROR(_xlfn.XLOOKUP($C3420,'1.PrepList'!$I$2:$I$1500,'1.PrepList'!$N$2:$N$1500,"")&amp;"",""))</f>
        <v/>
      </c>
      <c r="F3420" s="638" t="str">
        <f>IF($C3420="","",IFERROR(_xlfn.XLOOKUP($C3420,'1.PrepList'!$I$2:$I$1500,'1.PrepList'!$K$2:$K$1500,"")&amp;"",""))</f>
        <v/>
      </c>
      <c r="H3420" s="644" t="str">
        <f>IF($C3420="","",IFERROR(IF(_xlfn.XLOOKUP($C3420,tbl_StartedStatus[Bold ID],tbl_StartedStatus[Started])="Started","Yes",IF(_xlfn.XLOOKUP($C3420,tbl_StartedStatus[Bold ID],tbl_StartedStatus[Started])="No Show","No Show","")),""))</f>
        <v/>
      </c>
    </row>
    <row r="3421" spans="1:8" ht="15" customHeight="1" thickBot="1">
      <c r="A3421" s="38" t="str">
        <f>IF($C3421="","",IFERROR(_xlfn.XLOOKUP($C3421,'1.PrepList'!$I$2:$I$1500,'1.PrepList'!$G$2:$G$1500,"")&amp;"",""))</f>
        <v/>
      </c>
      <c r="B3421" s="638" t="str">
        <f>IF($C3421="","",IFERROR(_xlfn.XLOOKUP($C3421,'1.PrepList'!$I$2:$I$1500,'1.PrepList'!$H$2:$H$1500,"")&amp;"",""))</f>
        <v/>
      </c>
      <c r="D3421" s="638" t="str">
        <f>IF($C3421="","",IFERROR(_xlfn.XLOOKUP($C3421,'1.PrepList'!$I$2:$I$1500,'1.PrepList'!$J$2:$J$1500,"")&amp;"",""))</f>
        <v/>
      </c>
      <c r="E3421" s="638" t="str">
        <f>IF($C3421="","",IFERROR(_xlfn.XLOOKUP($C3421,'1.PrepList'!$I$2:$I$1500,'1.PrepList'!$N$2:$N$1500,"")&amp;"",""))</f>
        <v/>
      </c>
      <c r="F3421" s="638" t="str">
        <f>IF($C3421="","",IFERROR(_xlfn.XLOOKUP($C3421,'1.PrepList'!$I$2:$I$1500,'1.PrepList'!$K$2:$K$1500,"")&amp;"",""))</f>
        <v/>
      </c>
      <c r="H3421" s="644" t="str">
        <f>IF($C3421="","",IFERROR(IF(_xlfn.XLOOKUP($C3421,tbl_StartedStatus[Bold ID],tbl_StartedStatus[Started])="Started","Yes",IF(_xlfn.XLOOKUP($C3421,tbl_StartedStatus[Bold ID],tbl_StartedStatus[Started])="No Show","No Show","")),""))</f>
        <v/>
      </c>
    </row>
    <row r="3422" spans="1:8" ht="15" customHeight="1" thickBot="1">
      <c r="A3422" s="38" t="str">
        <f>IF($C3422="","",IFERROR(_xlfn.XLOOKUP($C3422,'1.PrepList'!$I$2:$I$1500,'1.PrepList'!$G$2:$G$1500,"")&amp;"",""))</f>
        <v/>
      </c>
      <c r="B3422" s="638" t="str">
        <f>IF($C3422="","",IFERROR(_xlfn.XLOOKUP($C3422,'1.PrepList'!$I$2:$I$1500,'1.PrepList'!$H$2:$H$1500,"")&amp;"",""))</f>
        <v/>
      </c>
      <c r="D3422" s="638" t="str">
        <f>IF($C3422="","",IFERROR(_xlfn.XLOOKUP($C3422,'1.PrepList'!$I$2:$I$1500,'1.PrepList'!$J$2:$J$1500,"")&amp;"",""))</f>
        <v/>
      </c>
      <c r="E3422" s="638" t="str">
        <f>IF($C3422="","",IFERROR(_xlfn.XLOOKUP($C3422,'1.PrepList'!$I$2:$I$1500,'1.PrepList'!$N$2:$N$1500,"")&amp;"",""))</f>
        <v/>
      </c>
      <c r="F3422" s="638" t="str">
        <f>IF($C3422="","",IFERROR(_xlfn.XLOOKUP($C3422,'1.PrepList'!$I$2:$I$1500,'1.PrepList'!$K$2:$K$1500,"")&amp;"",""))</f>
        <v/>
      </c>
      <c r="H3422" s="644" t="str">
        <f>IF($C3422="","",IFERROR(IF(_xlfn.XLOOKUP($C3422,tbl_StartedStatus[Bold ID],tbl_StartedStatus[Started])="Started","Yes",IF(_xlfn.XLOOKUP($C3422,tbl_StartedStatus[Bold ID],tbl_StartedStatus[Started])="No Show","No Show","")),""))</f>
        <v/>
      </c>
    </row>
    <row r="3423" spans="1:8" ht="15" customHeight="1" thickBot="1">
      <c r="A3423" s="38" t="str">
        <f>IF($C3423="","",IFERROR(_xlfn.XLOOKUP($C3423,'1.PrepList'!$I$2:$I$1500,'1.PrepList'!$G$2:$G$1500,"")&amp;"",""))</f>
        <v/>
      </c>
      <c r="B3423" s="638" t="str">
        <f>IF($C3423="","",IFERROR(_xlfn.XLOOKUP($C3423,'1.PrepList'!$I$2:$I$1500,'1.PrepList'!$H$2:$H$1500,"")&amp;"",""))</f>
        <v/>
      </c>
      <c r="D3423" s="638" t="str">
        <f>IF($C3423="","",IFERROR(_xlfn.XLOOKUP($C3423,'1.PrepList'!$I$2:$I$1500,'1.PrepList'!$J$2:$J$1500,"")&amp;"",""))</f>
        <v/>
      </c>
      <c r="E3423" s="638" t="str">
        <f>IF($C3423="","",IFERROR(_xlfn.XLOOKUP($C3423,'1.PrepList'!$I$2:$I$1500,'1.PrepList'!$N$2:$N$1500,"")&amp;"",""))</f>
        <v/>
      </c>
      <c r="F3423" s="638" t="str">
        <f>IF($C3423="","",IFERROR(_xlfn.XLOOKUP($C3423,'1.PrepList'!$I$2:$I$1500,'1.PrepList'!$K$2:$K$1500,"")&amp;"",""))</f>
        <v/>
      </c>
      <c r="H3423" s="644" t="str">
        <f>IF($C3423="","",IFERROR(IF(_xlfn.XLOOKUP($C3423,tbl_StartedStatus[Bold ID],tbl_StartedStatus[Started])="Started","Yes",IF(_xlfn.XLOOKUP($C3423,tbl_StartedStatus[Bold ID],tbl_StartedStatus[Started])="No Show","No Show","")),""))</f>
        <v/>
      </c>
    </row>
    <row r="3424" spans="1:8" ht="15" customHeight="1" thickBot="1">
      <c r="A3424" s="38" t="str">
        <f>IF($C3424="","",IFERROR(_xlfn.XLOOKUP($C3424,'1.PrepList'!$I$2:$I$1500,'1.PrepList'!$G$2:$G$1500,"")&amp;"",""))</f>
        <v/>
      </c>
      <c r="B3424" s="638" t="str">
        <f>IF($C3424="","",IFERROR(_xlfn.XLOOKUP($C3424,'1.PrepList'!$I$2:$I$1500,'1.PrepList'!$H$2:$H$1500,"")&amp;"",""))</f>
        <v/>
      </c>
      <c r="D3424" s="638" t="str">
        <f>IF($C3424="","",IFERROR(_xlfn.XLOOKUP($C3424,'1.PrepList'!$I$2:$I$1500,'1.PrepList'!$J$2:$J$1500,"")&amp;"",""))</f>
        <v/>
      </c>
      <c r="E3424" s="638" t="str">
        <f>IF($C3424="","",IFERROR(_xlfn.XLOOKUP($C3424,'1.PrepList'!$I$2:$I$1500,'1.PrepList'!$N$2:$N$1500,"")&amp;"",""))</f>
        <v/>
      </c>
      <c r="F3424" s="638" t="str">
        <f>IF($C3424="","",IFERROR(_xlfn.XLOOKUP($C3424,'1.PrepList'!$I$2:$I$1500,'1.PrepList'!$K$2:$K$1500,"")&amp;"",""))</f>
        <v/>
      </c>
      <c r="H3424" s="644" t="str">
        <f>IF($C3424="","",IFERROR(IF(_xlfn.XLOOKUP($C3424,tbl_StartedStatus[Bold ID],tbl_StartedStatus[Started])="Started","Yes",IF(_xlfn.XLOOKUP($C3424,tbl_StartedStatus[Bold ID],tbl_StartedStatus[Started])="No Show","No Show","")),""))</f>
        <v/>
      </c>
    </row>
    <row r="3425" spans="1:8" ht="15" customHeight="1" thickBot="1">
      <c r="A3425" s="38" t="str">
        <f>IF($C3425="","",IFERROR(_xlfn.XLOOKUP($C3425,'1.PrepList'!$I$2:$I$1500,'1.PrepList'!$G$2:$G$1500,"")&amp;"",""))</f>
        <v/>
      </c>
      <c r="B3425" s="638" t="str">
        <f>IF($C3425="","",IFERROR(_xlfn.XLOOKUP($C3425,'1.PrepList'!$I$2:$I$1500,'1.PrepList'!$H$2:$H$1500,"")&amp;"",""))</f>
        <v/>
      </c>
      <c r="D3425" s="638" t="str">
        <f>IF($C3425="","",IFERROR(_xlfn.XLOOKUP($C3425,'1.PrepList'!$I$2:$I$1500,'1.PrepList'!$J$2:$J$1500,"")&amp;"",""))</f>
        <v/>
      </c>
      <c r="E3425" s="638" t="str">
        <f>IF($C3425="","",IFERROR(_xlfn.XLOOKUP($C3425,'1.PrepList'!$I$2:$I$1500,'1.PrepList'!$N$2:$N$1500,"")&amp;"",""))</f>
        <v/>
      </c>
      <c r="F3425" s="638" t="str">
        <f>IF($C3425="","",IFERROR(_xlfn.XLOOKUP($C3425,'1.PrepList'!$I$2:$I$1500,'1.PrepList'!$K$2:$K$1500,"")&amp;"",""))</f>
        <v/>
      </c>
      <c r="H3425" s="644" t="str">
        <f>IF($C3425="","",IFERROR(IF(_xlfn.XLOOKUP($C3425,tbl_StartedStatus[Bold ID],tbl_StartedStatus[Started])="Started","Yes",IF(_xlfn.XLOOKUP($C3425,tbl_StartedStatus[Bold ID],tbl_StartedStatus[Started])="No Show","No Show","")),""))</f>
        <v/>
      </c>
    </row>
    <row r="3426" spans="1:8" ht="15" customHeight="1" thickBot="1">
      <c r="A3426" s="38" t="str">
        <f>IF($C3426="","",IFERROR(_xlfn.XLOOKUP($C3426,'1.PrepList'!$I$2:$I$1500,'1.PrepList'!$G$2:$G$1500,"")&amp;"",""))</f>
        <v/>
      </c>
      <c r="B3426" s="638" t="str">
        <f>IF($C3426="","",IFERROR(_xlfn.XLOOKUP($C3426,'1.PrepList'!$I$2:$I$1500,'1.PrepList'!$H$2:$H$1500,"")&amp;"",""))</f>
        <v/>
      </c>
      <c r="D3426" s="638" t="str">
        <f>IF($C3426="","",IFERROR(_xlfn.XLOOKUP($C3426,'1.PrepList'!$I$2:$I$1500,'1.PrepList'!$J$2:$J$1500,"")&amp;"",""))</f>
        <v/>
      </c>
      <c r="E3426" s="638" t="str">
        <f>IF($C3426="","",IFERROR(_xlfn.XLOOKUP($C3426,'1.PrepList'!$I$2:$I$1500,'1.PrepList'!$N$2:$N$1500,"")&amp;"",""))</f>
        <v/>
      </c>
      <c r="F3426" s="638" t="str">
        <f>IF($C3426="","",IFERROR(_xlfn.XLOOKUP($C3426,'1.PrepList'!$I$2:$I$1500,'1.PrepList'!$K$2:$K$1500,"")&amp;"",""))</f>
        <v/>
      </c>
      <c r="H3426" s="644" t="str">
        <f>IF($C3426="","",IFERROR(IF(_xlfn.XLOOKUP($C3426,tbl_StartedStatus[Bold ID],tbl_StartedStatus[Started])="Started","Yes",IF(_xlfn.XLOOKUP($C3426,tbl_StartedStatus[Bold ID],tbl_StartedStatus[Started])="No Show","No Show","")),""))</f>
        <v/>
      </c>
    </row>
    <row r="3427" spans="1:8" ht="15" customHeight="1" thickBot="1">
      <c r="A3427" s="38" t="str">
        <f>IF($C3427="","",IFERROR(_xlfn.XLOOKUP($C3427,'1.PrepList'!$I$2:$I$1500,'1.PrepList'!$G$2:$G$1500,"")&amp;"",""))</f>
        <v/>
      </c>
      <c r="B3427" s="638" t="str">
        <f>IF($C3427="","",IFERROR(_xlfn.XLOOKUP($C3427,'1.PrepList'!$I$2:$I$1500,'1.PrepList'!$H$2:$H$1500,"")&amp;"",""))</f>
        <v/>
      </c>
      <c r="D3427" s="638" t="str">
        <f>IF($C3427="","",IFERROR(_xlfn.XLOOKUP($C3427,'1.PrepList'!$I$2:$I$1500,'1.PrepList'!$J$2:$J$1500,"")&amp;"",""))</f>
        <v/>
      </c>
      <c r="E3427" s="638" t="str">
        <f>IF($C3427="","",IFERROR(_xlfn.XLOOKUP($C3427,'1.PrepList'!$I$2:$I$1500,'1.PrepList'!$N$2:$N$1500,"")&amp;"",""))</f>
        <v/>
      </c>
      <c r="F3427" s="638" t="str">
        <f>IF($C3427="","",IFERROR(_xlfn.XLOOKUP($C3427,'1.PrepList'!$I$2:$I$1500,'1.PrepList'!$K$2:$K$1500,"")&amp;"",""))</f>
        <v/>
      </c>
      <c r="H3427" s="644" t="str">
        <f>IF($C3427="","",IFERROR(IF(_xlfn.XLOOKUP($C3427,tbl_StartedStatus[Bold ID],tbl_StartedStatus[Started])="Started","Yes",IF(_xlfn.XLOOKUP($C3427,tbl_StartedStatus[Bold ID],tbl_StartedStatus[Started])="No Show","No Show","")),""))</f>
        <v/>
      </c>
    </row>
    <row r="3428" spans="1:8" ht="15" customHeight="1" thickBot="1">
      <c r="A3428" s="38" t="str">
        <f>IF($C3428="","",IFERROR(_xlfn.XLOOKUP($C3428,'1.PrepList'!$I$2:$I$1500,'1.PrepList'!$G$2:$G$1500,"")&amp;"",""))</f>
        <v/>
      </c>
      <c r="B3428" s="638" t="str">
        <f>IF($C3428="","",IFERROR(_xlfn.XLOOKUP($C3428,'1.PrepList'!$I$2:$I$1500,'1.PrepList'!$H$2:$H$1500,"")&amp;"",""))</f>
        <v/>
      </c>
      <c r="D3428" s="638" t="str">
        <f>IF($C3428="","",IFERROR(_xlfn.XLOOKUP($C3428,'1.PrepList'!$I$2:$I$1500,'1.PrepList'!$J$2:$J$1500,"")&amp;"",""))</f>
        <v/>
      </c>
      <c r="E3428" s="638" t="str">
        <f>IF($C3428="","",IFERROR(_xlfn.XLOOKUP($C3428,'1.PrepList'!$I$2:$I$1500,'1.PrepList'!$N$2:$N$1500,"")&amp;"",""))</f>
        <v/>
      </c>
      <c r="F3428" s="638" t="str">
        <f>IF($C3428="","",IFERROR(_xlfn.XLOOKUP($C3428,'1.PrepList'!$I$2:$I$1500,'1.PrepList'!$K$2:$K$1500,"")&amp;"",""))</f>
        <v/>
      </c>
      <c r="H3428" s="644" t="str">
        <f>IF($C3428="","",IFERROR(IF(_xlfn.XLOOKUP($C3428,tbl_StartedStatus[Bold ID],tbl_StartedStatus[Started])="Started","Yes",IF(_xlfn.XLOOKUP($C3428,tbl_StartedStatus[Bold ID],tbl_StartedStatus[Started])="No Show","No Show","")),""))</f>
        <v/>
      </c>
    </row>
    <row r="3429" spans="1:8" ht="15" customHeight="1" thickBot="1">
      <c r="A3429" s="38" t="str">
        <f>IF($C3429="","",IFERROR(_xlfn.XLOOKUP($C3429,'1.PrepList'!$I$2:$I$1500,'1.PrepList'!$G$2:$G$1500,"")&amp;"",""))</f>
        <v/>
      </c>
      <c r="B3429" s="638" t="str">
        <f>IF($C3429="","",IFERROR(_xlfn.XLOOKUP($C3429,'1.PrepList'!$I$2:$I$1500,'1.PrepList'!$H$2:$H$1500,"")&amp;"",""))</f>
        <v/>
      </c>
      <c r="D3429" s="638" t="str">
        <f>IF($C3429="","",IFERROR(_xlfn.XLOOKUP($C3429,'1.PrepList'!$I$2:$I$1500,'1.PrepList'!$J$2:$J$1500,"")&amp;"",""))</f>
        <v/>
      </c>
      <c r="E3429" s="638" t="str">
        <f>IF($C3429="","",IFERROR(_xlfn.XLOOKUP($C3429,'1.PrepList'!$I$2:$I$1500,'1.PrepList'!$N$2:$N$1500,"")&amp;"",""))</f>
        <v/>
      </c>
      <c r="F3429" s="638" t="str">
        <f>IF($C3429="","",IFERROR(_xlfn.XLOOKUP($C3429,'1.PrepList'!$I$2:$I$1500,'1.PrepList'!$K$2:$K$1500,"")&amp;"",""))</f>
        <v/>
      </c>
      <c r="H3429" s="644" t="str">
        <f>IF($C3429="","",IFERROR(IF(_xlfn.XLOOKUP($C3429,tbl_StartedStatus[Bold ID],tbl_StartedStatus[Started])="Started","Yes",IF(_xlfn.XLOOKUP($C3429,tbl_StartedStatus[Bold ID],tbl_StartedStatus[Started])="No Show","No Show","")),""))</f>
        <v/>
      </c>
    </row>
    <row r="3430" spans="1:8" ht="15" customHeight="1" thickBot="1">
      <c r="A3430" s="38" t="str">
        <f>IF($C3430="","",IFERROR(_xlfn.XLOOKUP($C3430,'1.PrepList'!$I$2:$I$1500,'1.PrepList'!$G$2:$G$1500,"")&amp;"",""))</f>
        <v/>
      </c>
      <c r="B3430" s="638" t="str">
        <f>IF($C3430="","",IFERROR(_xlfn.XLOOKUP($C3430,'1.PrepList'!$I$2:$I$1500,'1.PrepList'!$H$2:$H$1500,"")&amp;"",""))</f>
        <v/>
      </c>
      <c r="D3430" s="638" t="str">
        <f>IF($C3430="","",IFERROR(_xlfn.XLOOKUP($C3430,'1.PrepList'!$I$2:$I$1500,'1.PrepList'!$J$2:$J$1500,"")&amp;"",""))</f>
        <v/>
      </c>
      <c r="E3430" s="638" t="str">
        <f>IF($C3430="","",IFERROR(_xlfn.XLOOKUP($C3430,'1.PrepList'!$I$2:$I$1500,'1.PrepList'!$N$2:$N$1500,"")&amp;"",""))</f>
        <v/>
      </c>
      <c r="F3430" s="638" t="str">
        <f>IF($C3430="","",IFERROR(_xlfn.XLOOKUP($C3430,'1.PrepList'!$I$2:$I$1500,'1.PrepList'!$K$2:$K$1500,"")&amp;"",""))</f>
        <v/>
      </c>
      <c r="H3430" s="644" t="str">
        <f>IF($C3430="","",IFERROR(IF(_xlfn.XLOOKUP($C3430,tbl_StartedStatus[Bold ID],tbl_StartedStatus[Started])="Started","Yes",IF(_xlfn.XLOOKUP($C3430,tbl_StartedStatus[Bold ID],tbl_StartedStatus[Started])="No Show","No Show","")),""))</f>
        <v/>
      </c>
    </row>
    <row r="3431" spans="1:8" ht="15" customHeight="1" thickBot="1">
      <c r="A3431" s="38" t="str">
        <f>IF($C3431="","",IFERROR(_xlfn.XLOOKUP($C3431,'1.PrepList'!$I$2:$I$1500,'1.PrepList'!$G$2:$G$1500,"")&amp;"",""))</f>
        <v/>
      </c>
      <c r="B3431" s="638" t="str">
        <f>IF($C3431="","",IFERROR(_xlfn.XLOOKUP($C3431,'1.PrepList'!$I$2:$I$1500,'1.PrepList'!$H$2:$H$1500,"")&amp;"",""))</f>
        <v/>
      </c>
      <c r="D3431" s="638" t="str">
        <f>IF($C3431="","",IFERROR(_xlfn.XLOOKUP($C3431,'1.PrepList'!$I$2:$I$1500,'1.PrepList'!$J$2:$J$1500,"")&amp;"",""))</f>
        <v/>
      </c>
      <c r="E3431" s="638" t="str">
        <f>IF($C3431="","",IFERROR(_xlfn.XLOOKUP($C3431,'1.PrepList'!$I$2:$I$1500,'1.PrepList'!$N$2:$N$1500,"")&amp;"",""))</f>
        <v/>
      </c>
      <c r="F3431" s="638" t="str">
        <f>IF($C3431="","",IFERROR(_xlfn.XLOOKUP($C3431,'1.PrepList'!$I$2:$I$1500,'1.PrepList'!$K$2:$K$1500,"")&amp;"",""))</f>
        <v/>
      </c>
      <c r="H3431" s="644" t="str">
        <f>IF($C3431="","",IFERROR(IF(_xlfn.XLOOKUP($C3431,tbl_StartedStatus[Bold ID],tbl_StartedStatus[Started])="Started","Yes",IF(_xlfn.XLOOKUP($C3431,tbl_StartedStatus[Bold ID],tbl_StartedStatus[Started])="No Show","No Show","")),""))</f>
        <v/>
      </c>
    </row>
    <row r="3432" spans="1:8" ht="15" customHeight="1" thickBot="1">
      <c r="A3432" s="38" t="str">
        <f>IF($C3432="","",IFERROR(_xlfn.XLOOKUP($C3432,'1.PrepList'!$I$2:$I$1500,'1.PrepList'!$G$2:$G$1500,"")&amp;"",""))</f>
        <v/>
      </c>
      <c r="B3432" s="638" t="str">
        <f>IF($C3432="","",IFERROR(_xlfn.XLOOKUP($C3432,'1.PrepList'!$I$2:$I$1500,'1.PrepList'!$H$2:$H$1500,"")&amp;"",""))</f>
        <v/>
      </c>
      <c r="D3432" s="638" t="str">
        <f>IF($C3432="","",IFERROR(_xlfn.XLOOKUP($C3432,'1.PrepList'!$I$2:$I$1500,'1.PrepList'!$J$2:$J$1500,"")&amp;"",""))</f>
        <v/>
      </c>
      <c r="E3432" s="638" t="str">
        <f>IF($C3432="","",IFERROR(_xlfn.XLOOKUP($C3432,'1.PrepList'!$I$2:$I$1500,'1.PrepList'!$N$2:$N$1500,"")&amp;"",""))</f>
        <v/>
      </c>
      <c r="F3432" s="638" t="str">
        <f>IF($C3432="","",IFERROR(_xlfn.XLOOKUP($C3432,'1.PrepList'!$I$2:$I$1500,'1.PrepList'!$K$2:$K$1500,"")&amp;"",""))</f>
        <v/>
      </c>
      <c r="H3432" s="644" t="str">
        <f>IF($C3432="","",IFERROR(IF(_xlfn.XLOOKUP($C3432,tbl_StartedStatus[Bold ID],tbl_StartedStatus[Started])="Started","Yes",IF(_xlfn.XLOOKUP($C3432,tbl_StartedStatus[Bold ID],tbl_StartedStatus[Started])="No Show","No Show","")),""))</f>
        <v/>
      </c>
    </row>
    <row r="3433" spans="1:8" ht="15" customHeight="1" thickBot="1">
      <c r="A3433" s="38" t="str">
        <f>IF($C3433="","",IFERROR(_xlfn.XLOOKUP($C3433,'1.PrepList'!$I$2:$I$1500,'1.PrepList'!$G$2:$G$1500,"")&amp;"",""))</f>
        <v/>
      </c>
      <c r="B3433" s="638" t="str">
        <f>IF($C3433="","",IFERROR(_xlfn.XLOOKUP($C3433,'1.PrepList'!$I$2:$I$1500,'1.PrepList'!$H$2:$H$1500,"")&amp;"",""))</f>
        <v/>
      </c>
      <c r="D3433" s="638" t="str">
        <f>IF($C3433="","",IFERROR(_xlfn.XLOOKUP($C3433,'1.PrepList'!$I$2:$I$1500,'1.PrepList'!$J$2:$J$1500,"")&amp;"",""))</f>
        <v/>
      </c>
      <c r="E3433" s="638" t="str">
        <f>IF($C3433="","",IFERROR(_xlfn.XLOOKUP($C3433,'1.PrepList'!$I$2:$I$1500,'1.PrepList'!$N$2:$N$1500,"")&amp;"",""))</f>
        <v/>
      </c>
      <c r="F3433" s="638" t="str">
        <f>IF($C3433="","",IFERROR(_xlfn.XLOOKUP($C3433,'1.PrepList'!$I$2:$I$1500,'1.PrepList'!$K$2:$K$1500,"")&amp;"",""))</f>
        <v/>
      </c>
      <c r="H3433" s="644" t="str">
        <f>IF($C3433="","",IFERROR(IF(_xlfn.XLOOKUP($C3433,tbl_StartedStatus[Bold ID],tbl_StartedStatus[Started])="Started","Yes",IF(_xlfn.XLOOKUP($C3433,tbl_StartedStatus[Bold ID],tbl_StartedStatus[Started])="No Show","No Show","")),""))</f>
        <v/>
      </c>
    </row>
    <row r="3434" spans="1:8" ht="15" customHeight="1" thickBot="1">
      <c r="A3434" s="38" t="str">
        <f>IF($C3434="","",IFERROR(_xlfn.XLOOKUP($C3434,'1.PrepList'!$I$2:$I$1500,'1.PrepList'!$G$2:$G$1500,"")&amp;"",""))</f>
        <v/>
      </c>
      <c r="B3434" s="638" t="str">
        <f>IF($C3434="","",IFERROR(_xlfn.XLOOKUP($C3434,'1.PrepList'!$I$2:$I$1500,'1.PrepList'!$H$2:$H$1500,"")&amp;"",""))</f>
        <v/>
      </c>
      <c r="D3434" s="638" t="str">
        <f>IF($C3434="","",IFERROR(_xlfn.XLOOKUP($C3434,'1.PrepList'!$I$2:$I$1500,'1.PrepList'!$J$2:$J$1500,"")&amp;"",""))</f>
        <v/>
      </c>
      <c r="E3434" s="638" t="str">
        <f>IF($C3434="","",IFERROR(_xlfn.XLOOKUP($C3434,'1.PrepList'!$I$2:$I$1500,'1.PrepList'!$N$2:$N$1500,"")&amp;"",""))</f>
        <v/>
      </c>
      <c r="F3434" s="638" t="str">
        <f>IF($C3434="","",IFERROR(_xlfn.XLOOKUP($C3434,'1.PrepList'!$I$2:$I$1500,'1.PrepList'!$K$2:$K$1500,"")&amp;"",""))</f>
        <v/>
      </c>
      <c r="H3434" s="644" t="str">
        <f>IF($C3434="","",IFERROR(IF(_xlfn.XLOOKUP($C3434,tbl_StartedStatus[Bold ID],tbl_StartedStatus[Started])="Started","Yes",IF(_xlfn.XLOOKUP($C3434,tbl_StartedStatus[Bold ID],tbl_StartedStatus[Started])="No Show","No Show","")),""))</f>
        <v/>
      </c>
    </row>
    <row r="3435" spans="1:8" ht="15" customHeight="1" thickBot="1">
      <c r="A3435" s="38" t="str">
        <f>IF($C3435="","",IFERROR(_xlfn.XLOOKUP($C3435,'1.PrepList'!$I$2:$I$1500,'1.PrepList'!$G$2:$G$1500,"")&amp;"",""))</f>
        <v/>
      </c>
      <c r="B3435" s="638" t="str">
        <f>IF($C3435="","",IFERROR(_xlfn.XLOOKUP($C3435,'1.PrepList'!$I$2:$I$1500,'1.PrepList'!$H$2:$H$1500,"")&amp;"",""))</f>
        <v/>
      </c>
      <c r="D3435" s="638" t="str">
        <f>IF($C3435="","",IFERROR(_xlfn.XLOOKUP($C3435,'1.PrepList'!$I$2:$I$1500,'1.PrepList'!$J$2:$J$1500,"")&amp;"",""))</f>
        <v/>
      </c>
      <c r="E3435" s="638" t="str">
        <f>IF($C3435="","",IFERROR(_xlfn.XLOOKUP($C3435,'1.PrepList'!$I$2:$I$1500,'1.PrepList'!$N$2:$N$1500,"")&amp;"",""))</f>
        <v/>
      </c>
      <c r="F3435" s="638" t="str">
        <f>IF($C3435="","",IFERROR(_xlfn.XLOOKUP($C3435,'1.PrepList'!$I$2:$I$1500,'1.PrepList'!$K$2:$K$1500,"")&amp;"",""))</f>
        <v/>
      </c>
      <c r="H3435" s="644" t="str">
        <f>IF($C3435="","",IFERROR(IF(_xlfn.XLOOKUP($C3435,tbl_StartedStatus[Bold ID],tbl_StartedStatus[Started])="Started","Yes",IF(_xlfn.XLOOKUP($C3435,tbl_StartedStatus[Bold ID],tbl_StartedStatus[Started])="No Show","No Show","")),""))</f>
        <v/>
      </c>
    </row>
    <row r="3436" spans="1:8" ht="15" customHeight="1" thickBot="1">
      <c r="A3436" s="38" t="str">
        <f>IF($C3436="","",IFERROR(_xlfn.XLOOKUP($C3436,'1.PrepList'!$I$2:$I$1500,'1.PrepList'!$G$2:$G$1500,"")&amp;"",""))</f>
        <v/>
      </c>
      <c r="B3436" s="638" t="str">
        <f>IF($C3436="","",IFERROR(_xlfn.XLOOKUP($C3436,'1.PrepList'!$I$2:$I$1500,'1.PrepList'!$H$2:$H$1500,"")&amp;"",""))</f>
        <v/>
      </c>
      <c r="D3436" s="638" t="str">
        <f>IF($C3436="","",IFERROR(_xlfn.XLOOKUP($C3436,'1.PrepList'!$I$2:$I$1500,'1.PrepList'!$J$2:$J$1500,"")&amp;"",""))</f>
        <v/>
      </c>
      <c r="E3436" s="638" t="str">
        <f>IF($C3436="","",IFERROR(_xlfn.XLOOKUP($C3436,'1.PrepList'!$I$2:$I$1500,'1.PrepList'!$N$2:$N$1500,"")&amp;"",""))</f>
        <v/>
      </c>
      <c r="F3436" s="638" t="str">
        <f>IF($C3436="","",IFERROR(_xlfn.XLOOKUP($C3436,'1.PrepList'!$I$2:$I$1500,'1.PrepList'!$K$2:$K$1500,"")&amp;"",""))</f>
        <v/>
      </c>
      <c r="H3436" s="644" t="str">
        <f>IF($C3436="","",IFERROR(IF(_xlfn.XLOOKUP($C3436,tbl_StartedStatus[Bold ID],tbl_StartedStatus[Started])="Started","Yes",IF(_xlfn.XLOOKUP($C3436,tbl_StartedStatus[Bold ID],tbl_StartedStatus[Started])="No Show","No Show","")),""))</f>
        <v/>
      </c>
    </row>
    <row r="3437" spans="1:8" ht="15" customHeight="1" thickBot="1">
      <c r="A3437" s="38" t="str">
        <f>IF($C3437="","",IFERROR(_xlfn.XLOOKUP($C3437,'1.PrepList'!$I$2:$I$1500,'1.PrepList'!$G$2:$G$1500,"")&amp;"",""))</f>
        <v/>
      </c>
      <c r="B3437" s="638" t="str">
        <f>IF($C3437="","",IFERROR(_xlfn.XLOOKUP($C3437,'1.PrepList'!$I$2:$I$1500,'1.PrepList'!$H$2:$H$1500,"")&amp;"",""))</f>
        <v/>
      </c>
      <c r="D3437" s="638" t="str">
        <f>IF($C3437="","",IFERROR(_xlfn.XLOOKUP($C3437,'1.PrepList'!$I$2:$I$1500,'1.PrepList'!$J$2:$J$1500,"")&amp;"",""))</f>
        <v/>
      </c>
      <c r="E3437" s="638" t="str">
        <f>IF($C3437="","",IFERROR(_xlfn.XLOOKUP($C3437,'1.PrepList'!$I$2:$I$1500,'1.PrepList'!$N$2:$N$1500,"")&amp;"",""))</f>
        <v/>
      </c>
      <c r="F3437" s="638" t="str">
        <f>IF($C3437="","",IFERROR(_xlfn.XLOOKUP($C3437,'1.PrepList'!$I$2:$I$1500,'1.PrepList'!$K$2:$K$1500,"")&amp;"",""))</f>
        <v/>
      </c>
      <c r="H3437" s="644" t="str">
        <f>IF($C3437="","",IFERROR(IF(_xlfn.XLOOKUP($C3437,tbl_StartedStatus[Bold ID],tbl_StartedStatus[Started])="Started","Yes",IF(_xlfn.XLOOKUP($C3437,tbl_StartedStatus[Bold ID],tbl_StartedStatus[Started])="No Show","No Show","")),""))</f>
        <v/>
      </c>
    </row>
    <row r="3438" spans="1:8" ht="15" customHeight="1" thickBot="1">
      <c r="A3438" s="38" t="str">
        <f>IF($C3438="","",IFERROR(_xlfn.XLOOKUP($C3438,'1.PrepList'!$I$2:$I$1500,'1.PrepList'!$G$2:$G$1500,"")&amp;"",""))</f>
        <v/>
      </c>
      <c r="B3438" s="638" t="str">
        <f>IF($C3438="","",IFERROR(_xlfn.XLOOKUP($C3438,'1.PrepList'!$I$2:$I$1500,'1.PrepList'!$H$2:$H$1500,"")&amp;"",""))</f>
        <v/>
      </c>
      <c r="D3438" s="638" t="str">
        <f>IF($C3438="","",IFERROR(_xlfn.XLOOKUP($C3438,'1.PrepList'!$I$2:$I$1500,'1.PrepList'!$J$2:$J$1500,"")&amp;"",""))</f>
        <v/>
      </c>
      <c r="E3438" s="638" t="str">
        <f>IF($C3438="","",IFERROR(_xlfn.XLOOKUP($C3438,'1.PrepList'!$I$2:$I$1500,'1.PrepList'!$N$2:$N$1500,"")&amp;"",""))</f>
        <v/>
      </c>
      <c r="F3438" s="638" t="str">
        <f>IF($C3438="","",IFERROR(_xlfn.XLOOKUP($C3438,'1.PrepList'!$I$2:$I$1500,'1.PrepList'!$K$2:$K$1500,"")&amp;"",""))</f>
        <v/>
      </c>
      <c r="H3438" s="644" t="str">
        <f>IF($C3438="","",IFERROR(IF(_xlfn.XLOOKUP($C3438,tbl_StartedStatus[Bold ID],tbl_StartedStatus[Started])="Started","Yes",IF(_xlfn.XLOOKUP($C3438,tbl_StartedStatus[Bold ID],tbl_StartedStatus[Started])="No Show","No Show","")),""))</f>
        <v/>
      </c>
    </row>
    <row r="3439" spans="1:8" ht="15" customHeight="1" thickBot="1">
      <c r="A3439" s="38" t="str">
        <f>IF($C3439="","",IFERROR(_xlfn.XLOOKUP($C3439,'1.PrepList'!$I$2:$I$1500,'1.PrepList'!$G$2:$G$1500,"")&amp;"",""))</f>
        <v/>
      </c>
      <c r="B3439" s="638" t="str">
        <f>IF($C3439="","",IFERROR(_xlfn.XLOOKUP($C3439,'1.PrepList'!$I$2:$I$1500,'1.PrepList'!$H$2:$H$1500,"")&amp;"",""))</f>
        <v/>
      </c>
      <c r="D3439" s="638" t="str">
        <f>IF($C3439="","",IFERROR(_xlfn.XLOOKUP($C3439,'1.PrepList'!$I$2:$I$1500,'1.PrepList'!$J$2:$J$1500,"")&amp;"",""))</f>
        <v/>
      </c>
      <c r="E3439" s="638" t="str">
        <f>IF($C3439="","",IFERROR(_xlfn.XLOOKUP($C3439,'1.PrepList'!$I$2:$I$1500,'1.PrepList'!$N$2:$N$1500,"")&amp;"",""))</f>
        <v/>
      </c>
      <c r="F3439" s="638" t="str">
        <f>IF($C3439="","",IFERROR(_xlfn.XLOOKUP($C3439,'1.PrepList'!$I$2:$I$1500,'1.PrepList'!$K$2:$K$1500,"")&amp;"",""))</f>
        <v/>
      </c>
      <c r="H3439" s="644" t="str">
        <f>IF($C3439="","",IFERROR(IF(_xlfn.XLOOKUP($C3439,tbl_StartedStatus[Bold ID],tbl_StartedStatus[Started])="Started","Yes",IF(_xlfn.XLOOKUP($C3439,tbl_StartedStatus[Bold ID],tbl_StartedStatus[Started])="No Show","No Show","")),""))</f>
        <v/>
      </c>
    </row>
    <row r="3440" spans="1:8" ht="15" customHeight="1" thickBot="1">
      <c r="A3440" s="38" t="str">
        <f>IF($C3440="","",IFERROR(_xlfn.XLOOKUP($C3440,'1.PrepList'!$I$2:$I$1500,'1.PrepList'!$G$2:$G$1500,"")&amp;"",""))</f>
        <v/>
      </c>
      <c r="B3440" s="638" t="str">
        <f>IF($C3440="","",IFERROR(_xlfn.XLOOKUP($C3440,'1.PrepList'!$I$2:$I$1500,'1.PrepList'!$H$2:$H$1500,"")&amp;"",""))</f>
        <v/>
      </c>
      <c r="D3440" s="638" t="str">
        <f>IF($C3440="","",IFERROR(_xlfn.XLOOKUP($C3440,'1.PrepList'!$I$2:$I$1500,'1.PrepList'!$J$2:$J$1500,"")&amp;"",""))</f>
        <v/>
      </c>
      <c r="E3440" s="638" t="str">
        <f>IF($C3440="","",IFERROR(_xlfn.XLOOKUP($C3440,'1.PrepList'!$I$2:$I$1500,'1.PrepList'!$N$2:$N$1500,"")&amp;"",""))</f>
        <v/>
      </c>
      <c r="F3440" s="638" t="str">
        <f>IF($C3440="","",IFERROR(_xlfn.XLOOKUP($C3440,'1.PrepList'!$I$2:$I$1500,'1.PrepList'!$K$2:$K$1500,"")&amp;"",""))</f>
        <v/>
      </c>
      <c r="H3440" s="644" t="str">
        <f>IF($C3440="","",IFERROR(IF(_xlfn.XLOOKUP($C3440,tbl_StartedStatus[Bold ID],tbl_StartedStatus[Started])="Started","Yes",IF(_xlfn.XLOOKUP($C3440,tbl_StartedStatus[Bold ID],tbl_StartedStatus[Started])="No Show","No Show","")),""))</f>
        <v/>
      </c>
    </row>
    <row r="3441" spans="1:8" ht="15" customHeight="1" thickBot="1">
      <c r="A3441" s="38" t="str">
        <f>IF($C3441="","",IFERROR(_xlfn.XLOOKUP($C3441,'1.PrepList'!$I$2:$I$1500,'1.PrepList'!$G$2:$G$1500,"")&amp;"",""))</f>
        <v/>
      </c>
      <c r="B3441" s="638" t="str">
        <f>IF($C3441="","",IFERROR(_xlfn.XLOOKUP($C3441,'1.PrepList'!$I$2:$I$1500,'1.PrepList'!$H$2:$H$1500,"")&amp;"",""))</f>
        <v/>
      </c>
      <c r="D3441" s="638" t="str">
        <f>IF($C3441="","",IFERROR(_xlfn.XLOOKUP($C3441,'1.PrepList'!$I$2:$I$1500,'1.PrepList'!$J$2:$J$1500,"")&amp;"",""))</f>
        <v/>
      </c>
      <c r="E3441" s="638" t="str">
        <f>IF($C3441="","",IFERROR(_xlfn.XLOOKUP($C3441,'1.PrepList'!$I$2:$I$1500,'1.PrepList'!$N$2:$N$1500,"")&amp;"",""))</f>
        <v/>
      </c>
      <c r="F3441" s="638" t="str">
        <f>IF($C3441="","",IFERROR(_xlfn.XLOOKUP($C3441,'1.PrepList'!$I$2:$I$1500,'1.PrepList'!$K$2:$K$1500,"")&amp;"",""))</f>
        <v/>
      </c>
      <c r="H3441" s="644" t="str">
        <f>IF($C3441="","",IFERROR(IF(_xlfn.XLOOKUP($C3441,tbl_StartedStatus[Bold ID],tbl_StartedStatus[Started])="Started","Yes",IF(_xlfn.XLOOKUP($C3441,tbl_StartedStatus[Bold ID],tbl_StartedStatus[Started])="No Show","No Show","")),""))</f>
        <v/>
      </c>
    </row>
    <row r="3442" spans="1:8" ht="15" customHeight="1" thickBot="1">
      <c r="A3442" s="38" t="str">
        <f>IF($C3442="","",IFERROR(_xlfn.XLOOKUP($C3442,'1.PrepList'!$I$2:$I$1500,'1.PrepList'!$G$2:$G$1500,"")&amp;"",""))</f>
        <v/>
      </c>
      <c r="B3442" s="638" t="str">
        <f>IF($C3442="","",IFERROR(_xlfn.XLOOKUP($C3442,'1.PrepList'!$I$2:$I$1500,'1.PrepList'!$H$2:$H$1500,"")&amp;"",""))</f>
        <v/>
      </c>
      <c r="D3442" s="638" t="str">
        <f>IF($C3442="","",IFERROR(_xlfn.XLOOKUP($C3442,'1.PrepList'!$I$2:$I$1500,'1.PrepList'!$J$2:$J$1500,"")&amp;"",""))</f>
        <v/>
      </c>
      <c r="E3442" s="638" t="str">
        <f>IF($C3442="","",IFERROR(_xlfn.XLOOKUP($C3442,'1.PrepList'!$I$2:$I$1500,'1.PrepList'!$N$2:$N$1500,"")&amp;"",""))</f>
        <v/>
      </c>
      <c r="F3442" s="638" t="str">
        <f>IF($C3442="","",IFERROR(_xlfn.XLOOKUP($C3442,'1.PrepList'!$I$2:$I$1500,'1.PrepList'!$K$2:$K$1500,"")&amp;"",""))</f>
        <v/>
      </c>
      <c r="H3442" s="644" t="str">
        <f>IF($C3442="","",IFERROR(IF(_xlfn.XLOOKUP($C3442,tbl_StartedStatus[Bold ID],tbl_StartedStatus[Started])="Started","Yes",IF(_xlfn.XLOOKUP($C3442,tbl_StartedStatus[Bold ID],tbl_StartedStatus[Started])="No Show","No Show","")),""))</f>
        <v/>
      </c>
    </row>
    <row r="3443" spans="1:8" ht="15" customHeight="1" thickBot="1">
      <c r="A3443" s="38" t="str">
        <f>IF($C3443="","",IFERROR(_xlfn.XLOOKUP($C3443,'1.PrepList'!$I$2:$I$1500,'1.PrepList'!$G$2:$G$1500,"")&amp;"",""))</f>
        <v/>
      </c>
      <c r="B3443" s="638" t="str">
        <f>IF($C3443="","",IFERROR(_xlfn.XLOOKUP($C3443,'1.PrepList'!$I$2:$I$1500,'1.PrepList'!$H$2:$H$1500,"")&amp;"",""))</f>
        <v/>
      </c>
      <c r="D3443" s="638" t="str">
        <f>IF($C3443="","",IFERROR(_xlfn.XLOOKUP($C3443,'1.PrepList'!$I$2:$I$1500,'1.PrepList'!$J$2:$J$1500,"")&amp;"",""))</f>
        <v/>
      </c>
      <c r="E3443" s="638" t="str">
        <f>IF($C3443="","",IFERROR(_xlfn.XLOOKUP($C3443,'1.PrepList'!$I$2:$I$1500,'1.PrepList'!$N$2:$N$1500,"")&amp;"",""))</f>
        <v/>
      </c>
      <c r="F3443" s="638" t="str">
        <f>IF($C3443="","",IFERROR(_xlfn.XLOOKUP($C3443,'1.PrepList'!$I$2:$I$1500,'1.PrepList'!$K$2:$K$1500,"")&amp;"",""))</f>
        <v/>
      </c>
      <c r="H3443" s="644" t="str">
        <f>IF($C3443="","",IFERROR(IF(_xlfn.XLOOKUP($C3443,tbl_StartedStatus[Bold ID],tbl_StartedStatus[Started])="Started","Yes",IF(_xlfn.XLOOKUP($C3443,tbl_StartedStatus[Bold ID],tbl_StartedStatus[Started])="No Show","No Show","")),""))</f>
        <v/>
      </c>
    </row>
    <row r="3444" spans="1:8" ht="15" customHeight="1" thickBot="1">
      <c r="A3444" s="38" t="str">
        <f>IF($C3444="","",IFERROR(_xlfn.XLOOKUP($C3444,'1.PrepList'!$I$2:$I$1500,'1.PrepList'!$G$2:$G$1500,"")&amp;"",""))</f>
        <v/>
      </c>
      <c r="B3444" s="638" t="str">
        <f>IF($C3444="","",IFERROR(_xlfn.XLOOKUP($C3444,'1.PrepList'!$I$2:$I$1500,'1.PrepList'!$H$2:$H$1500,"")&amp;"",""))</f>
        <v/>
      </c>
      <c r="D3444" s="638" t="str">
        <f>IF($C3444="","",IFERROR(_xlfn.XLOOKUP($C3444,'1.PrepList'!$I$2:$I$1500,'1.PrepList'!$J$2:$J$1500,"")&amp;"",""))</f>
        <v/>
      </c>
      <c r="E3444" s="638" t="str">
        <f>IF($C3444="","",IFERROR(_xlfn.XLOOKUP($C3444,'1.PrepList'!$I$2:$I$1500,'1.PrepList'!$N$2:$N$1500,"")&amp;"",""))</f>
        <v/>
      </c>
      <c r="F3444" s="638" t="str">
        <f>IF($C3444="","",IFERROR(_xlfn.XLOOKUP($C3444,'1.PrepList'!$I$2:$I$1500,'1.PrepList'!$K$2:$K$1500,"")&amp;"",""))</f>
        <v/>
      </c>
      <c r="H3444" s="644" t="str">
        <f>IF($C3444="","",IFERROR(IF(_xlfn.XLOOKUP($C3444,tbl_StartedStatus[Bold ID],tbl_StartedStatus[Started])="Started","Yes",IF(_xlfn.XLOOKUP($C3444,tbl_StartedStatus[Bold ID],tbl_StartedStatus[Started])="No Show","No Show","")),""))</f>
        <v/>
      </c>
    </row>
    <row r="3445" spans="1:8" ht="15" customHeight="1" thickBot="1">
      <c r="A3445" s="38" t="str">
        <f>IF($C3445="","",IFERROR(_xlfn.XLOOKUP($C3445,'1.PrepList'!$I$2:$I$1500,'1.PrepList'!$G$2:$G$1500,"")&amp;"",""))</f>
        <v/>
      </c>
      <c r="B3445" s="638" t="str">
        <f>IF($C3445="","",IFERROR(_xlfn.XLOOKUP($C3445,'1.PrepList'!$I$2:$I$1500,'1.PrepList'!$H$2:$H$1500,"")&amp;"",""))</f>
        <v/>
      </c>
      <c r="D3445" s="638" t="str">
        <f>IF($C3445="","",IFERROR(_xlfn.XLOOKUP($C3445,'1.PrepList'!$I$2:$I$1500,'1.PrepList'!$J$2:$J$1500,"")&amp;"",""))</f>
        <v/>
      </c>
      <c r="E3445" s="638" t="str">
        <f>IF($C3445="","",IFERROR(_xlfn.XLOOKUP($C3445,'1.PrepList'!$I$2:$I$1500,'1.PrepList'!$N$2:$N$1500,"")&amp;"",""))</f>
        <v/>
      </c>
      <c r="F3445" s="638" t="str">
        <f>IF($C3445="","",IFERROR(_xlfn.XLOOKUP($C3445,'1.PrepList'!$I$2:$I$1500,'1.PrepList'!$K$2:$K$1500,"")&amp;"",""))</f>
        <v/>
      </c>
      <c r="H3445" s="644" t="str">
        <f>IF($C3445="","",IFERROR(IF(_xlfn.XLOOKUP($C3445,tbl_StartedStatus[Bold ID],tbl_StartedStatus[Started])="Started","Yes",IF(_xlfn.XLOOKUP($C3445,tbl_StartedStatus[Bold ID],tbl_StartedStatus[Started])="No Show","No Show","")),""))</f>
        <v/>
      </c>
    </row>
    <row r="3446" spans="1:8" ht="15" customHeight="1" thickBot="1">
      <c r="A3446" s="38" t="str">
        <f>IF($C3446="","",IFERROR(_xlfn.XLOOKUP($C3446,'1.PrepList'!$I$2:$I$1500,'1.PrepList'!$G$2:$G$1500,"")&amp;"",""))</f>
        <v/>
      </c>
      <c r="B3446" s="638" t="str">
        <f>IF($C3446="","",IFERROR(_xlfn.XLOOKUP($C3446,'1.PrepList'!$I$2:$I$1500,'1.PrepList'!$H$2:$H$1500,"")&amp;"",""))</f>
        <v/>
      </c>
      <c r="D3446" s="638" t="str">
        <f>IF($C3446="","",IFERROR(_xlfn.XLOOKUP($C3446,'1.PrepList'!$I$2:$I$1500,'1.PrepList'!$J$2:$J$1500,"")&amp;"",""))</f>
        <v/>
      </c>
      <c r="E3446" s="638" t="str">
        <f>IF($C3446="","",IFERROR(_xlfn.XLOOKUP($C3446,'1.PrepList'!$I$2:$I$1500,'1.PrepList'!$N$2:$N$1500,"")&amp;"",""))</f>
        <v/>
      </c>
      <c r="F3446" s="638" t="str">
        <f>IF($C3446="","",IFERROR(_xlfn.XLOOKUP($C3446,'1.PrepList'!$I$2:$I$1500,'1.PrepList'!$K$2:$K$1500,"")&amp;"",""))</f>
        <v/>
      </c>
      <c r="H3446" s="644" t="str">
        <f>IF($C3446="","",IFERROR(IF(_xlfn.XLOOKUP($C3446,tbl_StartedStatus[Bold ID],tbl_StartedStatus[Started])="Started","Yes",IF(_xlfn.XLOOKUP($C3446,tbl_StartedStatus[Bold ID],tbl_StartedStatus[Started])="No Show","No Show","")),""))</f>
        <v/>
      </c>
    </row>
    <row r="3447" spans="1:8" ht="15" customHeight="1" thickBot="1">
      <c r="A3447" s="38" t="str">
        <f>IF($C3447="","",IFERROR(_xlfn.XLOOKUP($C3447,'1.PrepList'!$I$2:$I$1500,'1.PrepList'!$G$2:$G$1500,"")&amp;"",""))</f>
        <v/>
      </c>
      <c r="B3447" s="638" t="str">
        <f>IF($C3447="","",IFERROR(_xlfn.XLOOKUP($C3447,'1.PrepList'!$I$2:$I$1500,'1.PrepList'!$H$2:$H$1500,"")&amp;"",""))</f>
        <v/>
      </c>
      <c r="D3447" s="638" t="str">
        <f>IF($C3447="","",IFERROR(_xlfn.XLOOKUP($C3447,'1.PrepList'!$I$2:$I$1500,'1.PrepList'!$J$2:$J$1500,"")&amp;"",""))</f>
        <v/>
      </c>
      <c r="E3447" s="638" t="str">
        <f>IF($C3447="","",IFERROR(_xlfn.XLOOKUP($C3447,'1.PrepList'!$I$2:$I$1500,'1.PrepList'!$N$2:$N$1500,"")&amp;"",""))</f>
        <v/>
      </c>
      <c r="F3447" s="638" t="str">
        <f>IF($C3447="","",IFERROR(_xlfn.XLOOKUP($C3447,'1.PrepList'!$I$2:$I$1500,'1.PrepList'!$K$2:$K$1500,"")&amp;"",""))</f>
        <v/>
      </c>
      <c r="H3447" s="644" t="str">
        <f>IF($C3447="","",IFERROR(IF(_xlfn.XLOOKUP($C3447,tbl_StartedStatus[Bold ID],tbl_StartedStatus[Started])="Started","Yes",IF(_xlfn.XLOOKUP($C3447,tbl_StartedStatus[Bold ID],tbl_StartedStatus[Started])="No Show","No Show","")),""))</f>
        <v/>
      </c>
    </row>
    <row r="3448" spans="1:8" ht="15" customHeight="1" thickBot="1">
      <c r="A3448" s="38" t="str">
        <f>IF($C3448="","",IFERROR(_xlfn.XLOOKUP($C3448,'1.PrepList'!$I$2:$I$1500,'1.PrepList'!$G$2:$G$1500,"")&amp;"",""))</f>
        <v/>
      </c>
      <c r="B3448" s="638" t="str">
        <f>IF($C3448="","",IFERROR(_xlfn.XLOOKUP($C3448,'1.PrepList'!$I$2:$I$1500,'1.PrepList'!$H$2:$H$1500,"")&amp;"",""))</f>
        <v/>
      </c>
      <c r="D3448" s="638" t="str">
        <f>IF($C3448="","",IFERROR(_xlfn.XLOOKUP($C3448,'1.PrepList'!$I$2:$I$1500,'1.PrepList'!$J$2:$J$1500,"")&amp;"",""))</f>
        <v/>
      </c>
      <c r="E3448" s="638" t="str">
        <f>IF($C3448="","",IFERROR(_xlfn.XLOOKUP($C3448,'1.PrepList'!$I$2:$I$1500,'1.PrepList'!$N$2:$N$1500,"")&amp;"",""))</f>
        <v/>
      </c>
      <c r="F3448" s="638" t="str">
        <f>IF($C3448="","",IFERROR(_xlfn.XLOOKUP($C3448,'1.PrepList'!$I$2:$I$1500,'1.PrepList'!$K$2:$K$1500,"")&amp;"",""))</f>
        <v/>
      </c>
      <c r="H3448" s="644" t="str">
        <f>IF($C3448="","",IFERROR(IF(_xlfn.XLOOKUP($C3448,tbl_StartedStatus[Bold ID],tbl_StartedStatus[Started])="Started","Yes",IF(_xlfn.XLOOKUP($C3448,tbl_StartedStatus[Bold ID],tbl_StartedStatus[Started])="No Show","No Show","")),""))</f>
        <v/>
      </c>
    </row>
    <row r="3449" spans="1:8" ht="15" customHeight="1" thickBot="1">
      <c r="A3449" s="38" t="str">
        <f>IF($C3449="","",IFERROR(_xlfn.XLOOKUP($C3449,'1.PrepList'!$I$2:$I$1500,'1.PrepList'!$G$2:$G$1500,"")&amp;"",""))</f>
        <v/>
      </c>
      <c r="B3449" s="638" t="str">
        <f>IF($C3449="","",IFERROR(_xlfn.XLOOKUP($C3449,'1.PrepList'!$I$2:$I$1500,'1.PrepList'!$H$2:$H$1500,"")&amp;"",""))</f>
        <v/>
      </c>
      <c r="D3449" s="638" t="str">
        <f>IF($C3449="","",IFERROR(_xlfn.XLOOKUP($C3449,'1.PrepList'!$I$2:$I$1500,'1.PrepList'!$J$2:$J$1500,"")&amp;"",""))</f>
        <v/>
      </c>
      <c r="E3449" s="638" t="str">
        <f>IF($C3449="","",IFERROR(_xlfn.XLOOKUP($C3449,'1.PrepList'!$I$2:$I$1500,'1.PrepList'!$N$2:$N$1500,"")&amp;"",""))</f>
        <v/>
      </c>
      <c r="F3449" s="638" t="str">
        <f>IF($C3449="","",IFERROR(_xlfn.XLOOKUP($C3449,'1.PrepList'!$I$2:$I$1500,'1.PrepList'!$K$2:$K$1500,"")&amp;"",""))</f>
        <v/>
      </c>
      <c r="H3449" s="644" t="str">
        <f>IF($C3449="","",IFERROR(IF(_xlfn.XLOOKUP($C3449,tbl_StartedStatus[Bold ID],tbl_StartedStatus[Started])="Started","Yes",IF(_xlfn.XLOOKUP($C3449,tbl_StartedStatus[Bold ID],tbl_StartedStatus[Started])="No Show","No Show","")),""))</f>
        <v/>
      </c>
    </row>
    <row r="3450" spans="1:8" ht="15" customHeight="1" thickBot="1">
      <c r="A3450" s="38" t="str">
        <f>IF($C3450="","",IFERROR(_xlfn.XLOOKUP($C3450,'1.PrepList'!$I$2:$I$1500,'1.PrepList'!$G$2:$G$1500,"")&amp;"",""))</f>
        <v/>
      </c>
      <c r="B3450" s="638" t="str">
        <f>IF($C3450="","",IFERROR(_xlfn.XLOOKUP($C3450,'1.PrepList'!$I$2:$I$1500,'1.PrepList'!$H$2:$H$1500,"")&amp;"",""))</f>
        <v/>
      </c>
      <c r="D3450" s="638" t="str">
        <f>IF($C3450="","",IFERROR(_xlfn.XLOOKUP($C3450,'1.PrepList'!$I$2:$I$1500,'1.PrepList'!$J$2:$J$1500,"")&amp;"",""))</f>
        <v/>
      </c>
      <c r="E3450" s="638" t="str">
        <f>IF($C3450="","",IFERROR(_xlfn.XLOOKUP($C3450,'1.PrepList'!$I$2:$I$1500,'1.PrepList'!$N$2:$N$1500,"")&amp;"",""))</f>
        <v/>
      </c>
      <c r="F3450" s="638" t="str">
        <f>IF($C3450="","",IFERROR(_xlfn.XLOOKUP($C3450,'1.PrepList'!$I$2:$I$1500,'1.PrepList'!$K$2:$K$1500,"")&amp;"",""))</f>
        <v/>
      </c>
      <c r="H3450" s="644" t="str">
        <f>IF($C3450="","",IFERROR(IF(_xlfn.XLOOKUP($C3450,tbl_StartedStatus[Bold ID],tbl_StartedStatus[Started])="Started","Yes",IF(_xlfn.XLOOKUP($C3450,tbl_StartedStatus[Bold ID],tbl_StartedStatus[Started])="No Show","No Show","")),""))</f>
        <v/>
      </c>
    </row>
    <row r="3451" spans="1:8" ht="15" customHeight="1" thickBot="1">
      <c r="A3451" s="38" t="str">
        <f>IF($C3451="","",IFERROR(_xlfn.XLOOKUP($C3451,'1.PrepList'!$I$2:$I$1500,'1.PrepList'!$G$2:$G$1500,"")&amp;"",""))</f>
        <v/>
      </c>
      <c r="B3451" s="638" t="str">
        <f>IF($C3451="","",IFERROR(_xlfn.XLOOKUP($C3451,'1.PrepList'!$I$2:$I$1500,'1.PrepList'!$H$2:$H$1500,"")&amp;"",""))</f>
        <v/>
      </c>
      <c r="D3451" s="638" t="str">
        <f>IF($C3451="","",IFERROR(_xlfn.XLOOKUP($C3451,'1.PrepList'!$I$2:$I$1500,'1.PrepList'!$J$2:$J$1500,"")&amp;"",""))</f>
        <v/>
      </c>
      <c r="E3451" s="638" t="str">
        <f>IF($C3451="","",IFERROR(_xlfn.XLOOKUP($C3451,'1.PrepList'!$I$2:$I$1500,'1.PrepList'!$N$2:$N$1500,"")&amp;"",""))</f>
        <v/>
      </c>
      <c r="F3451" s="638" t="str">
        <f>IF($C3451="","",IFERROR(_xlfn.XLOOKUP($C3451,'1.PrepList'!$I$2:$I$1500,'1.PrepList'!$K$2:$K$1500,"")&amp;"",""))</f>
        <v/>
      </c>
      <c r="H3451" s="644" t="str">
        <f>IF($C3451="","",IFERROR(IF(_xlfn.XLOOKUP($C3451,tbl_StartedStatus[Bold ID],tbl_StartedStatus[Started])="Started","Yes",IF(_xlfn.XLOOKUP($C3451,tbl_StartedStatus[Bold ID],tbl_StartedStatus[Started])="No Show","No Show","")),""))</f>
        <v/>
      </c>
    </row>
    <row r="3452" spans="1:8" ht="15" customHeight="1" thickBot="1">
      <c r="A3452" s="38" t="str">
        <f>IF($C3452="","",IFERROR(_xlfn.XLOOKUP($C3452,'1.PrepList'!$I$2:$I$1500,'1.PrepList'!$G$2:$G$1500,"")&amp;"",""))</f>
        <v/>
      </c>
      <c r="B3452" s="638" t="str">
        <f>IF($C3452="","",IFERROR(_xlfn.XLOOKUP($C3452,'1.PrepList'!$I$2:$I$1500,'1.PrepList'!$H$2:$H$1500,"")&amp;"",""))</f>
        <v/>
      </c>
      <c r="D3452" s="638" t="str">
        <f>IF($C3452="","",IFERROR(_xlfn.XLOOKUP($C3452,'1.PrepList'!$I$2:$I$1500,'1.PrepList'!$J$2:$J$1500,"")&amp;"",""))</f>
        <v/>
      </c>
      <c r="E3452" s="638" t="str">
        <f>IF($C3452="","",IFERROR(_xlfn.XLOOKUP($C3452,'1.PrepList'!$I$2:$I$1500,'1.PrepList'!$N$2:$N$1500,"")&amp;"",""))</f>
        <v/>
      </c>
      <c r="F3452" s="638" t="str">
        <f>IF($C3452="","",IFERROR(_xlfn.XLOOKUP($C3452,'1.PrepList'!$I$2:$I$1500,'1.PrepList'!$K$2:$K$1500,"")&amp;"",""))</f>
        <v/>
      </c>
      <c r="H3452" s="644" t="str">
        <f>IF($C3452="","",IFERROR(IF(_xlfn.XLOOKUP($C3452,tbl_StartedStatus[Bold ID],tbl_StartedStatus[Started])="Started","Yes",IF(_xlfn.XLOOKUP($C3452,tbl_StartedStatus[Bold ID],tbl_StartedStatus[Started])="No Show","No Show","")),""))</f>
        <v/>
      </c>
    </row>
    <row r="3453" spans="1:8" ht="15" customHeight="1" thickBot="1">
      <c r="A3453" s="38" t="str">
        <f>IF($C3453="","",IFERROR(_xlfn.XLOOKUP($C3453,'1.PrepList'!$I$2:$I$1500,'1.PrepList'!$G$2:$G$1500,"")&amp;"",""))</f>
        <v/>
      </c>
      <c r="B3453" s="638" t="str">
        <f>IF($C3453="","",IFERROR(_xlfn.XLOOKUP($C3453,'1.PrepList'!$I$2:$I$1500,'1.PrepList'!$H$2:$H$1500,"")&amp;"",""))</f>
        <v/>
      </c>
      <c r="D3453" s="638" t="str">
        <f>IF($C3453="","",IFERROR(_xlfn.XLOOKUP($C3453,'1.PrepList'!$I$2:$I$1500,'1.PrepList'!$J$2:$J$1500,"")&amp;"",""))</f>
        <v/>
      </c>
      <c r="E3453" s="638" t="str">
        <f>IF($C3453="","",IFERROR(_xlfn.XLOOKUP($C3453,'1.PrepList'!$I$2:$I$1500,'1.PrepList'!$N$2:$N$1500,"")&amp;"",""))</f>
        <v/>
      </c>
      <c r="F3453" s="638" t="str">
        <f>IF($C3453="","",IFERROR(_xlfn.XLOOKUP($C3453,'1.PrepList'!$I$2:$I$1500,'1.PrepList'!$K$2:$K$1500,"")&amp;"",""))</f>
        <v/>
      </c>
      <c r="H3453" s="644" t="str">
        <f>IF($C3453="","",IFERROR(IF(_xlfn.XLOOKUP($C3453,tbl_StartedStatus[Bold ID],tbl_StartedStatus[Started])="Started","Yes",IF(_xlfn.XLOOKUP($C3453,tbl_StartedStatus[Bold ID],tbl_StartedStatus[Started])="No Show","No Show","")),""))</f>
        <v/>
      </c>
    </row>
    <row r="3454" spans="1:8" ht="15" customHeight="1" thickBot="1">
      <c r="A3454" s="38" t="str">
        <f>IF($C3454="","",IFERROR(_xlfn.XLOOKUP($C3454,'1.PrepList'!$I$2:$I$1500,'1.PrepList'!$G$2:$G$1500,"")&amp;"",""))</f>
        <v/>
      </c>
      <c r="B3454" s="638" t="str">
        <f>IF($C3454="","",IFERROR(_xlfn.XLOOKUP($C3454,'1.PrepList'!$I$2:$I$1500,'1.PrepList'!$H$2:$H$1500,"")&amp;"",""))</f>
        <v/>
      </c>
      <c r="D3454" s="638" t="str">
        <f>IF($C3454="","",IFERROR(_xlfn.XLOOKUP($C3454,'1.PrepList'!$I$2:$I$1500,'1.PrepList'!$J$2:$J$1500,"")&amp;"",""))</f>
        <v/>
      </c>
      <c r="E3454" s="638" t="str">
        <f>IF($C3454="","",IFERROR(_xlfn.XLOOKUP($C3454,'1.PrepList'!$I$2:$I$1500,'1.PrepList'!$N$2:$N$1500,"")&amp;"",""))</f>
        <v/>
      </c>
      <c r="F3454" s="638" t="str">
        <f>IF($C3454="","",IFERROR(_xlfn.XLOOKUP($C3454,'1.PrepList'!$I$2:$I$1500,'1.PrepList'!$K$2:$K$1500,"")&amp;"",""))</f>
        <v/>
      </c>
      <c r="H3454" s="644" t="str">
        <f>IF($C3454="","",IFERROR(IF(_xlfn.XLOOKUP($C3454,tbl_StartedStatus[Bold ID],tbl_StartedStatus[Started])="Started","Yes",IF(_xlfn.XLOOKUP($C3454,tbl_StartedStatus[Bold ID],tbl_StartedStatus[Started])="No Show","No Show","")),""))</f>
        <v/>
      </c>
    </row>
    <row r="3455" spans="1:8" ht="15" customHeight="1" thickBot="1">
      <c r="A3455" s="38" t="str">
        <f>IF($C3455="","",IFERROR(_xlfn.XLOOKUP($C3455,'1.PrepList'!$I$2:$I$1500,'1.PrepList'!$G$2:$G$1500,"")&amp;"",""))</f>
        <v/>
      </c>
      <c r="B3455" s="638" t="str">
        <f>IF($C3455="","",IFERROR(_xlfn.XLOOKUP($C3455,'1.PrepList'!$I$2:$I$1500,'1.PrepList'!$H$2:$H$1500,"")&amp;"",""))</f>
        <v/>
      </c>
      <c r="D3455" s="638" t="str">
        <f>IF($C3455="","",IFERROR(_xlfn.XLOOKUP($C3455,'1.PrepList'!$I$2:$I$1500,'1.PrepList'!$J$2:$J$1500,"")&amp;"",""))</f>
        <v/>
      </c>
      <c r="E3455" s="638" t="str">
        <f>IF($C3455="","",IFERROR(_xlfn.XLOOKUP($C3455,'1.PrepList'!$I$2:$I$1500,'1.PrepList'!$N$2:$N$1500,"")&amp;"",""))</f>
        <v/>
      </c>
      <c r="F3455" s="638" t="str">
        <f>IF($C3455="","",IFERROR(_xlfn.XLOOKUP($C3455,'1.PrepList'!$I$2:$I$1500,'1.PrepList'!$K$2:$K$1500,"")&amp;"",""))</f>
        <v/>
      </c>
      <c r="H3455" s="644" t="str">
        <f>IF($C3455="","",IFERROR(IF(_xlfn.XLOOKUP($C3455,tbl_StartedStatus[Bold ID],tbl_StartedStatus[Started])="Started","Yes",IF(_xlfn.XLOOKUP($C3455,tbl_StartedStatus[Bold ID],tbl_StartedStatus[Started])="No Show","No Show","")),""))</f>
        <v/>
      </c>
    </row>
    <row r="3456" spans="1:8" ht="15" customHeight="1" thickBot="1">
      <c r="A3456" s="38" t="str">
        <f>IF($C3456="","",IFERROR(_xlfn.XLOOKUP($C3456,'1.PrepList'!$I$2:$I$1500,'1.PrepList'!$G$2:$G$1500,"")&amp;"",""))</f>
        <v/>
      </c>
      <c r="B3456" s="638" t="str">
        <f>IF($C3456="","",IFERROR(_xlfn.XLOOKUP($C3456,'1.PrepList'!$I$2:$I$1500,'1.PrepList'!$H$2:$H$1500,"")&amp;"",""))</f>
        <v/>
      </c>
      <c r="D3456" s="638" t="str">
        <f>IF($C3456="","",IFERROR(_xlfn.XLOOKUP($C3456,'1.PrepList'!$I$2:$I$1500,'1.PrepList'!$J$2:$J$1500,"")&amp;"",""))</f>
        <v/>
      </c>
      <c r="E3456" s="638" t="str">
        <f>IF($C3456="","",IFERROR(_xlfn.XLOOKUP($C3456,'1.PrepList'!$I$2:$I$1500,'1.PrepList'!$N$2:$N$1500,"")&amp;"",""))</f>
        <v/>
      </c>
      <c r="F3456" s="638" t="str">
        <f>IF($C3456="","",IFERROR(_xlfn.XLOOKUP($C3456,'1.PrepList'!$I$2:$I$1500,'1.PrepList'!$K$2:$K$1500,"")&amp;"",""))</f>
        <v/>
      </c>
      <c r="H3456" s="644" t="str">
        <f>IF($C3456="","",IFERROR(IF(_xlfn.XLOOKUP($C3456,tbl_StartedStatus[Bold ID],tbl_StartedStatus[Started])="Started","Yes",IF(_xlfn.XLOOKUP($C3456,tbl_StartedStatus[Bold ID],tbl_StartedStatus[Started])="No Show","No Show","")),""))</f>
        <v/>
      </c>
    </row>
    <row r="3457" spans="1:8" ht="15" customHeight="1" thickBot="1">
      <c r="A3457" s="38" t="str">
        <f>IF($C3457="","",IFERROR(_xlfn.XLOOKUP($C3457,'1.PrepList'!$I$2:$I$1500,'1.PrepList'!$G$2:$G$1500,"")&amp;"",""))</f>
        <v/>
      </c>
      <c r="B3457" s="638" t="str">
        <f>IF($C3457="","",IFERROR(_xlfn.XLOOKUP($C3457,'1.PrepList'!$I$2:$I$1500,'1.PrepList'!$H$2:$H$1500,"")&amp;"",""))</f>
        <v/>
      </c>
      <c r="D3457" s="638" t="str">
        <f>IF($C3457="","",IFERROR(_xlfn.XLOOKUP($C3457,'1.PrepList'!$I$2:$I$1500,'1.PrepList'!$J$2:$J$1500,"")&amp;"",""))</f>
        <v/>
      </c>
      <c r="E3457" s="638" t="str">
        <f>IF($C3457="","",IFERROR(_xlfn.XLOOKUP($C3457,'1.PrepList'!$I$2:$I$1500,'1.PrepList'!$N$2:$N$1500,"")&amp;"",""))</f>
        <v/>
      </c>
      <c r="F3457" s="638" t="str">
        <f>IF($C3457="","",IFERROR(_xlfn.XLOOKUP($C3457,'1.PrepList'!$I$2:$I$1500,'1.PrepList'!$K$2:$K$1500,"")&amp;"",""))</f>
        <v/>
      </c>
      <c r="H3457" s="644" t="str">
        <f>IF($C3457="","",IFERROR(IF(_xlfn.XLOOKUP($C3457,tbl_StartedStatus[Bold ID],tbl_StartedStatus[Started])="Started","Yes",IF(_xlfn.XLOOKUP($C3457,tbl_StartedStatus[Bold ID],tbl_StartedStatus[Started])="No Show","No Show","")),""))</f>
        <v/>
      </c>
    </row>
    <row r="3458" spans="1:8" ht="15" customHeight="1" thickBot="1">
      <c r="A3458" s="38" t="str">
        <f>IF($C3458="","",IFERROR(_xlfn.XLOOKUP($C3458,'1.PrepList'!$I$2:$I$1500,'1.PrepList'!$G$2:$G$1500,"")&amp;"",""))</f>
        <v/>
      </c>
      <c r="B3458" s="638" t="str">
        <f>IF($C3458="","",IFERROR(_xlfn.XLOOKUP($C3458,'1.PrepList'!$I$2:$I$1500,'1.PrepList'!$H$2:$H$1500,"")&amp;"",""))</f>
        <v/>
      </c>
      <c r="D3458" s="638" t="str">
        <f>IF($C3458="","",IFERROR(_xlfn.XLOOKUP($C3458,'1.PrepList'!$I$2:$I$1500,'1.PrepList'!$J$2:$J$1500,"")&amp;"",""))</f>
        <v/>
      </c>
      <c r="E3458" s="638" t="str">
        <f>IF($C3458="","",IFERROR(_xlfn.XLOOKUP($C3458,'1.PrepList'!$I$2:$I$1500,'1.PrepList'!$N$2:$N$1500,"")&amp;"",""))</f>
        <v/>
      </c>
      <c r="F3458" s="638" t="str">
        <f>IF($C3458="","",IFERROR(_xlfn.XLOOKUP($C3458,'1.PrepList'!$I$2:$I$1500,'1.PrepList'!$K$2:$K$1500,"")&amp;"",""))</f>
        <v/>
      </c>
      <c r="H3458" s="644" t="str">
        <f>IF($C3458="","",IFERROR(IF(_xlfn.XLOOKUP($C3458,tbl_StartedStatus[Bold ID],tbl_StartedStatus[Started])="Started","Yes",IF(_xlfn.XLOOKUP($C3458,tbl_StartedStatus[Bold ID],tbl_StartedStatus[Started])="No Show","No Show","")),""))</f>
        <v/>
      </c>
    </row>
    <row r="3459" spans="1:8" ht="15" customHeight="1" thickBot="1">
      <c r="A3459" s="38" t="str">
        <f>IF($C3459="","",IFERROR(_xlfn.XLOOKUP($C3459,'1.PrepList'!$I$2:$I$1500,'1.PrepList'!$G$2:$G$1500,"")&amp;"",""))</f>
        <v/>
      </c>
      <c r="B3459" s="638" t="str">
        <f>IF($C3459="","",IFERROR(_xlfn.XLOOKUP($C3459,'1.PrepList'!$I$2:$I$1500,'1.PrepList'!$H$2:$H$1500,"")&amp;"",""))</f>
        <v/>
      </c>
      <c r="D3459" s="638" t="str">
        <f>IF($C3459="","",IFERROR(_xlfn.XLOOKUP($C3459,'1.PrepList'!$I$2:$I$1500,'1.PrepList'!$J$2:$J$1500,"")&amp;"",""))</f>
        <v/>
      </c>
      <c r="E3459" s="638" t="str">
        <f>IF($C3459="","",IFERROR(_xlfn.XLOOKUP($C3459,'1.PrepList'!$I$2:$I$1500,'1.PrepList'!$N$2:$N$1500,"")&amp;"",""))</f>
        <v/>
      </c>
      <c r="F3459" s="638" t="str">
        <f>IF($C3459="","",IFERROR(_xlfn.XLOOKUP($C3459,'1.PrepList'!$I$2:$I$1500,'1.PrepList'!$K$2:$K$1500,"")&amp;"",""))</f>
        <v/>
      </c>
      <c r="H3459" s="644" t="str">
        <f>IF($C3459="","",IFERROR(IF(_xlfn.XLOOKUP($C3459,tbl_StartedStatus[Bold ID],tbl_StartedStatus[Started])="Started","Yes",IF(_xlfn.XLOOKUP($C3459,tbl_StartedStatus[Bold ID],tbl_StartedStatus[Started])="No Show","No Show","")),""))</f>
        <v/>
      </c>
    </row>
    <row r="3460" spans="1:8" ht="15" customHeight="1" thickBot="1">
      <c r="A3460" s="38" t="str">
        <f>IF($C3460="","",IFERROR(_xlfn.XLOOKUP($C3460,'1.PrepList'!$I$2:$I$1500,'1.PrepList'!$G$2:$G$1500,"")&amp;"",""))</f>
        <v/>
      </c>
      <c r="B3460" s="638" t="str">
        <f>IF($C3460="","",IFERROR(_xlfn.XLOOKUP($C3460,'1.PrepList'!$I$2:$I$1500,'1.PrepList'!$H$2:$H$1500,"")&amp;"",""))</f>
        <v/>
      </c>
      <c r="D3460" s="638" t="str">
        <f>IF($C3460="","",IFERROR(_xlfn.XLOOKUP($C3460,'1.PrepList'!$I$2:$I$1500,'1.PrepList'!$J$2:$J$1500,"")&amp;"",""))</f>
        <v/>
      </c>
      <c r="E3460" s="638" t="str">
        <f>IF($C3460="","",IFERROR(_xlfn.XLOOKUP($C3460,'1.PrepList'!$I$2:$I$1500,'1.PrepList'!$N$2:$N$1500,"")&amp;"",""))</f>
        <v/>
      </c>
      <c r="F3460" s="638" t="str">
        <f>IF($C3460="","",IFERROR(_xlfn.XLOOKUP($C3460,'1.PrepList'!$I$2:$I$1500,'1.PrepList'!$K$2:$K$1500,"")&amp;"",""))</f>
        <v/>
      </c>
      <c r="H3460" s="644" t="str">
        <f>IF($C3460="","",IFERROR(IF(_xlfn.XLOOKUP($C3460,tbl_StartedStatus[Bold ID],tbl_StartedStatus[Started])="Started","Yes",IF(_xlfn.XLOOKUP($C3460,tbl_StartedStatus[Bold ID],tbl_StartedStatus[Started])="No Show","No Show","")),""))</f>
        <v/>
      </c>
    </row>
    <row r="3461" spans="1:8" ht="15" customHeight="1" thickBot="1">
      <c r="A3461" s="38" t="str">
        <f>IF($C3461="","",IFERROR(_xlfn.XLOOKUP($C3461,'1.PrepList'!$I$2:$I$1500,'1.PrepList'!$G$2:$G$1500,"")&amp;"",""))</f>
        <v/>
      </c>
      <c r="B3461" s="638" t="str">
        <f>IF($C3461="","",IFERROR(_xlfn.XLOOKUP($C3461,'1.PrepList'!$I$2:$I$1500,'1.PrepList'!$H$2:$H$1500,"")&amp;"",""))</f>
        <v/>
      </c>
      <c r="D3461" s="638" t="str">
        <f>IF($C3461="","",IFERROR(_xlfn.XLOOKUP($C3461,'1.PrepList'!$I$2:$I$1500,'1.PrepList'!$J$2:$J$1500,"")&amp;"",""))</f>
        <v/>
      </c>
      <c r="E3461" s="638" t="str">
        <f>IF($C3461="","",IFERROR(_xlfn.XLOOKUP($C3461,'1.PrepList'!$I$2:$I$1500,'1.PrepList'!$N$2:$N$1500,"")&amp;"",""))</f>
        <v/>
      </c>
      <c r="F3461" s="638" t="str">
        <f>IF($C3461="","",IFERROR(_xlfn.XLOOKUP($C3461,'1.PrepList'!$I$2:$I$1500,'1.PrepList'!$K$2:$K$1500,"")&amp;"",""))</f>
        <v/>
      </c>
      <c r="H3461" s="644" t="str">
        <f>IF($C3461="","",IFERROR(IF(_xlfn.XLOOKUP($C3461,tbl_StartedStatus[Bold ID],tbl_StartedStatus[Started])="Started","Yes",IF(_xlfn.XLOOKUP($C3461,tbl_StartedStatus[Bold ID],tbl_StartedStatus[Started])="No Show","No Show","")),""))</f>
        <v/>
      </c>
    </row>
    <row r="3462" spans="1:8" ht="15" customHeight="1" thickBot="1">
      <c r="A3462" s="38" t="str">
        <f>IF($C3462="","",IFERROR(_xlfn.XLOOKUP($C3462,'1.PrepList'!$I$2:$I$1500,'1.PrepList'!$G$2:$G$1500,"")&amp;"",""))</f>
        <v/>
      </c>
      <c r="B3462" s="638" t="str">
        <f>IF($C3462="","",IFERROR(_xlfn.XLOOKUP($C3462,'1.PrepList'!$I$2:$I$1500,'1.PrepList'!$H$2:$H$1500,"")&amp;"",""))</f>
        <v/>
      </c>
      <c r="D3462" s="638" t="str">
        <f>IF($C3462="","",IFERROR(_xlfn.XLOOKUP($C3462,'1.PrepList'!$I$2:$I$1500,'1.PrepList'!$J$2:$J$1500,"")&amp;"",""))</f>
        <v/>
      </c>
      <c r="E3462" s="638" t="str">
        <f>IF($C3462="","",IFERROR(_xlfn.XLOOKUP($C3462,'1.PrepList'!$I$2:$I$1500,'1.PrepList'!$N$2:$N$1500,"")&amp;"",""))</f>
        <v/>
      </c>
      <c r="F3462" s="638" t="str">
        <f>IF($C3462="","",IFERROR(_xlfn.XLOOKUP($C3462,'1.PrepList'!$I$2:$I$1500,'1.PrepList'!$K$2:$K$1500,"")&amp;"",""))</f>
        <v/>
      </c>
      <c r="H3462" s="644" t="str">
        <f>IF($C3462="","",IFERROR(IF(_xlfn.XLOOKUP($C3462,tbl_StartedStatus[Bold ID],tbl_StartedStatus[Started])="Started","Yes",IF(_xlfn.XLOOKUP($C3462,tbl_StartedStatus[Bold ID],tbl_StartedStatus[Started])="No Show","No Show","")),""))</f>
        <v/>
      </c>
    </row>
    <row r="3463" spans="1:8" ht="15" customHeight="1" thickBot="1">
      <c r="A3463" s="38" t="str">
        <f>IF($C3463="","",IFERROR(_xlfn.XLOOKUP($C3463,'1.PrepList'!$I$2:$I$1500,'1.PrepList'!$G$2:$G$1500,"")&amp;"",""))</f>
        <v/>
      </c>
      <c r="B3463" s="638" t="str">
        <f>IF($C3463="","",IFERROR(_xlfn.XLOOKUP($C3463,'1.PrepList'!$I$2:$I$1500,'1.PrepList'!$H$2:$H$1500,"")&amp;"",""))</f>
        <v/>
      </c>
      <c r="D3463" s="638" t="str">
        <f>IF($C3463="","",IFERROR(_xlfn.XLOOKUP($C3463,'1.PrepList'!$I$2:$I$1500,'1.PrepList'!$J$2:$J$1500,"")&amp;"",""))</f>
        <v/>
      </c>
      <c r="E3463" s="638" t="str">
        <f>IF($C3463="","",IFERROR(_xlfn.XLOOKUP($C3463,'1.PrepList'!$I$2:$I$1500,'1.PrepList'!$N$2:$N$1500,"")&amp;"",""))</f>
        <v/>
      </c>
      <c r="F3463" s="638" t="str">
        <f>IF($C3463="","",IFERROR(_xlfn.XLOOKUP($C3463,'1.PrepList'!$I$2:$I$1500,'1.PrepList'!$K$2:$K$1500,"")&amp;"",""))</f>
        <v/>
      </c>
      <c r="H3463" s="644" t="str">
        <f>IF($C3463="","",IFERROR(IF(_xlfn.XLOOKUP($C3463,tbl_StartedStatus[Bold ID],tbl_StartedStatus[Started])="Started","Yes",IF(_xlfn.XLOOKUP($C3463,tbl_StartedStatus[Bold ID],tbl_StartedStatus[Started])="No Show","No Show","")),""))</f>
        <v/>
      </c>
    </row>
    <row r="3464" spans="1:8" ht="15" customHeight="1" thickBot="1">
      <c r="A3464" s="38" t="str">
        <f>IF($C3464="","",IFERROR(_xlfn.XLOOKUP($C3464,'1.PrepList'!$I$2:$I$1500,'1.PrepList'!$G$2:$G$1500,"")&amp;"",""))</f>
        <v/>
      </c>
      <c r="B3464" s="638" t="str">
        <f>IF($C3464="","",IFERROR(_xlfn.XLOOKUP($C3464,'1.PrepList'!$I$2:$I$1500,'1.PrepList'!$H$2:$H$1500,"")&amp;"",""))</f>
        <v/>
      </c>
      <c r="D3464" s="638" t="str">
        <f>IF($C3464="","",IFERROR(_xlfn.XLOOKUP($C3464,'1.PrepList'!$I$2:$I$1500,'1.PrepList'!$J$2:$J$1500,"")&amp;"",""))</f>
        <v/>
      </c>
      <c r="E3464" s="638" t="str">
        <f>IF($C3464="","",IFERROR(_xlfn.XLOOKUP($C3464,'1.PrepList'!$I$2:$I$1500,'1.PrepList'!$N$2:$N$1500,"")&amp;"",""))</f>
        <v/>
      </c>
      <c r="F3464" s="638" t="str">
        <f>IF($C3464="","",IFERROR(_xlfn.XLOOKUP($C3464,'1.PrepList'!$I$2:$I$1500,'1.PrepList'!$K$2:$K$1500,"")&amp;"",""))</f>
        <v/>
      </c>
      <c r="H3464" s="644" t="str">
        <f>IF($C3464="","",IFERROR(IF(_xlfn.XLOOKUP($C3464,tbl_StartedStatus[Bold ID],tbl_StartedStatus[Started])="Started","Yes",IF(_xlfn.XLOOKUP($C3464,tbl_StartedStatus[Bold ID],tbl_StartedStatus[Started])="No Show","No Show","")),""))</f>
        <v/>
      </c>
    </row>
    <row r="3465" spans="1:8" ht="15" customHeight="1" thickBot="1">
      <c r="A3465" s="38" t="str">
        <f>IF($C3465="","",IFERROR(_xlfn.XLOOKUP($C3465,'1.PrepList'!$I$2:$I$1500,'1.PrepList'!$G$2:$G$1500,"")&amp;"",""))</f>
        <v/>
      </c>
      <c r="B3465" s="638" t="str">
        <f>IF($C3465="","",IFERROR(_xlfn.XLOOKUP($C3465,'1.PrepList'!$I$2:$I$1500,'1.PrepList'!$H$2:$H$1500,"")&amp;"",""))</f>
        <v/>
      </c>
      <c r="D3465" s="638" t="str">
        <f>IF($C3465="","",IFERROR(_xlfn.XLOOKUP($C3465,'1.PrepList'!$I$2:$I$1500,'1.PrepList'!$J$2:$J$1500,"")&amp;"",""))</f>
        <v/>
      </c>
      <c r="E3465" s="638" t="str">
        <f>IF($C3465="","",IFERROR(_xlfn.XLOOKUP($C3465,'1.PrepList'!$I$2:$I$1500,'1.PrepList'!$N$2:$N$1500,"")&amp;"",""))</f>
        <v/>
      </c>
      <c r="F3465" s="638" t="str">
        <f>IF($C3465="","",IFERROR(_xlfn.XLOOKUP($C3465,'1.PrepList'!$I$2:$I$1500,'1.PrepList'!$K$2:$K$1500,"")&amp;"",""))</f>
        <v/>
      </c>
      <c r="H3465" s="644" t="str">
        <f>IF($C3465="","",IFERROR(IF(_xlfn.XLOOKUP($C3465,tbl_StartedStatus[Bold ID],tbl_StartedStatus[Started])="Started","Yes",IF(_xlfn.XLOOKUP($C3465,tbl_StartedStatus[Bold ID],tbl_StartedStatus[Started])="No Show","No Show","")),""))</f>
        <v/>
      </c>
    </row>
    <row r="3466" spans="1:8" ht="15" customHeight="1" thickBot="1">
      <c r="A3466" s="38" t="str">
        <f>IF($C3466="","",IFERROR(_xlfn.XLOOKUP($C3466,'1.PrepList'!$I$2:$I$1500,'1.PrepList'!$G$2:$G$1500,"")&amp;"",""))</f>
        <v/>
      </c>
      <c r="B3466" s="638" t="str">
        <f>IF($C3466="","",IFERROR(_xlfn.XLOOKUP($C3466,'1.PrepList'!$I$2:$I$1500,'1.PrepList'!$H$2:$H$1500,"")&amp;"",""))</f>
        <v/>
      </c>
      <c r="D3466" s="638" t="str">
        <f>IF($C3466="","",IFERROR(_xlfn.XLOOKUP($C3466,'1.PrepList'!$I$2:$I$1500,'1.PrepList'!$J$2:$J$1500,"")&amp;"",""))</f>
        <v/>
      </c>
      <c r="E3466" s="638" t="str">
        <f>IF($C3466="","",IFERROR(_xlfn.XLOOKUP($C3466,'1.PrepList'!$I$2:$I$1500,'1.PrepList'!$N$2:$N$1500,"")&amp;"",""))</f>
        <v/>
      </c>
      <c r="F3466" s="638" t="str">
        <f>IF($C3466="","",IFERROR(_xlfn.XLOOKUP($C3466,'1.PrepList'!$I$2:$I$1500,'1.PrepList'!$K$2:$K$1500,"")&amp;"",""))</f>
        <v/>
      </c>
      <c r="H3466" s="644" t="str">
        <f>IF($C3466="","",IFERROR(IF(_xlfn.XLOOKUP($C3466,tbl_StartedStatus[Bold ID],tbl_StartedStatus[Started])="Started","Yes",IF(_xlfn.XLOOKUP($C3466,tbl_StartedStatus[Bold ID],tbl_StartedStatus[Started])="No Show","No Show","")),""))</f>
        <v/>
      </c>
    </row>
    <row r="3467" spans="1:8" ht="15" customHeight="1" thickBot="1">
      <c r="A3467" s="38" t="str">
        <f>IF($C3467="","",IFERROR(_xlfn.XLOOKUP($C3467,'1.PrepList'!$I$2:$I$1500,'1.PrepList'!$G$2:$G$1500,"")&amp;"",""))</f>
        <v/>
      </c>
      <c r="B3467" s="638" t="str">
        <f>IF($C3467="","",IFERROR(_xlfn.XLOOKUP($C3467,'1.PrepList'!$I$2:$I$1500,'1.PrepList'!$H$2:$H$1500,"")&amp;"",""))</f>
        <v/>
      </c>
      <c r="D3467" s="638" t="str">
        <f>IF($C3467="","",IFERROR(_xlfn.XLOOKUP($C3467,'1.PrepList'!$I$2:$I$1500,'1.PrepList'!$J$2:$J$1500,"")&amp;"",""))</f>
        <v/>
      </c>
      <c r="E3467" s="638" t="str">
        <f>IF($C3467="","",IFERROR(_xlfn.XLOOKUP($C3467,'1.PrepList'!$I$2:$I$1500,'1.PrepList'!$N$2:$N$1500,"")&amp;"",""))</f>
        <v/>
      </c>
      <c r="F3467" s="638" t="str">
        <f>IF($C3467="","",IFERROR(_xlfn.XLOOKUP($C3467,'1.PrepList'!$I$2:$I$1500,'1.PrepList'!$K$2:$K$1500,"")&amp;"",""))</f>
        <v/>
      </c>
      <c r="H3467" s="644" t="str">
        <f>IF($C3467="","",IFERROR(IF(_xlfn.XLOOKUP($C3467,tbl_StartedStatus[Bold ID],tbl_StartedStatus[Started])="Started","Yes",IF(_xlfn.XLOOKUP($C3467,tbl_StartedStatus[Bold ID],tbl_StartedStatus[Started])="No Show","No Show","")),""))</f>
        <v/>
      </c>
    </row>
    <row r="3468" spans="1:8" ht="15" customHeight="1" thickBot="1">
      <c r="A3468" s="38" t="str">
        <f>IF($C3468="","",IFERROR(_xlfn.XLOOKUP($C3468,'1.PrepList'!$I$2:$I$1500,'1.PrepList'!$G$2:$G$1500,"")&amp;"",""))</f>
        <v/>
      </c>
      <c r="B3468" s="638" t="str">
        <f>IF($C3468="","",IFERROR(_xlfn.XLOOKUP($C3468,'1.PrepList'!$I$2:$I$1500,'1.PrepList'!$H$2:$H$1500,"")&amp;"",""))</f>
        <v/>
      </c>
      <c r="D3468" s="638" t="str">
        <f>IF($C3468="","",IFERROR(_xlfn.XLOOKUP($C3468,'1.PrepList'!$I$2:$I$1500,'1.PrepList'!$J$2:$J$1500,"")&amp;"",""))</f>
        <v/>
      </c>
      <c r="E3468" s="638" t="str">
        <f>IF($C3468="","",IFERROR(_xlfn.XLOOKUP($C3468,'1.PrepList'!$I$2:$I$1500,'1.PrepList'!$N$2:$N$1500,"")&amp;"",""))</f>
        <v/>
      </c>
      <c r="F3468" s="638" t="str">
        <f>IF($C3468="","",IFERROR(_xlfn.XLOOKUP($C3468,'1.PrepList'!$I$2:$I$1500,'1.PrepList'!$K$2:$K$1500,"")&amp;"",""))</f>
        <v/>
      </c>
      <c r="H3468" s="644" t="str">
        <f>IF($C3468="","",IFERROR(IF(_xlfn.XLOOKUP($C3468,tbl_StartedStatus[Bold ID],tbl_StartedStatus[Started])="Started","Yes",IF(_xlfn.XLOOKUP($C3468,tbl_StartedStatus[Bold ID],tbl_StartedStatus[Started])="No Show","No Show","")),""))</f>
        <v/>
      </c>
    </row>
    <row r="3469" spans="1:8" ht="15" customHeight="1" thickBot="1">
      <c r="A3469" s="38" t="str">
        <f>IF($C3469="","",IFERROR(_xlfn.XLOOKUP($C3469,'1.PrepList'!$I$2:$I$1500,'1.PrepList'!$G$2:$G$1500,"")&amp;"",""))</f>
        <v/>
      </c>
      <c r="B3469" s="638" t="str">
        <f>IF($C3469="","",IFERROR(_xlfn.XLOOKUP($C3469,'1.PrepList'!$I$2:$I$1500,'1.PrepList'!$H$2:$H$1500,"")&amp;"",""))</f>
        <v/>
      </c>
      <c r="D3469" s="638" t="str">
        <f>IF($C3469="","",IFERROR(_xlfn.XLOOKUP($C3469,'1.PrepList'!$I$2:$I$1500,'1.PrepList'!$J$2:$J$1500,"")&amp;"",""))</f>
        <v/>
      </c>
      <c r="E3469" s="638" t="str">
        <f>IF($C3469="","",IFERROR(_xlfn.XLOOKUP($C3469,'1.PrepList'!$I$2:$I$1500,'1.PrepList'!$N$2:$N$1500,"")&amp;"",""))</f>
        <v/>
      </c>
      <c r="F3469" s="638" t="str">
        <f>IF($C3469="","",IFERROR(_xlfn.XLOOKUP($C3469,'1.PrepList'!$I$2:$I$1500,'1.PrepList'!$K$2:$K$1500,"")&amp;"",""))</f>
        <v/>
      </c>
      <c r="H3469" s="644" t="str">
        <f>IF($C3469="","",IFERROR(IF(_xlfn.XLOOKUP($C3469,tbl_StartedStatus[Bold ID],tbl_StartedStatus[Started])="Started","Yes",IF(_xlfn.XLOOKUP($C3469,tbl_StartedStatus[Bold ID],tbl_StartedStatus[Started])="No Show","No Show","")),""))</f>
        <v/>
      </c>
    </row>
    <row r="3470" spans="1:8" ht="15" customHeight="1" thickBot="1">
      <c r="A3470" s="38" t="str">
        <f>IF($C3470="","",IFERROR(_xlfn.XLOOKUP($C3470,'1.PrepList'!$I$2:$I$1500,'1.PrepList'!$G$2:$G$1500,"")&amp;"",""))</f>
        <v/>
      </c>
      <c r="B3470" s="638" t="str">
        <f>IF($C3470="","",IFERROR(_xlfn.XLOOKUP($C3470,'1.PrepList'!$I$2:$I$1500,'1.PrepList'!$H$2:$H$1500,"")&amp;"",""))</f>
        <v/>
      </c>
      <c r="D3470" s="638" t="str">
        <f>IF($C3470="","",IFERROR(_xlfn.XLOOKUP($C3470,'1.PrepList'!$I$2:$I$1500,'1.PrepList'!$J$2:$J$1500,"")&amp;"",""))</f>
        <v/>
      </c>
      <c r="E3470" s="638" t="str">
        <f>IF($C3470="","",IFERROR(_xlfn.XLOOKUP($C3470,'1.PrepList'!$I$2:$I$1500,'1.PrepList'!$N$2:$N$1500,"")&amp;"",""))</f>
        <v/>
      </c>
      <c r="F3470" s="638" t="str">
        <f>IF($C3470="","",IFERROR(_xlfn.XLOOKUP($C3470,'1.PrepList'!$I$2:$I$1500,'1.PrepList'!$K$2:$K$1500,"")&amp;"",""))</f>
        <v/>
      </c>
      <c r="H3470" s="644" t="str">
        <f>IF($C3470="","",IFERROR(IF(_xlfn.XLOOKUP($C3470,tbl_StartedStatus[Bold ID],tbl_StartedStatus[Started])="Started","Yes",IF(_xlfn.XLOOKUP($C3470,tbl_StartedStatus[Bold ID],tbl_StartedStatus[Started])="No Show","No Show","")),""))</f>
        <v/>
      </c>
    </row>
    <row r="3471" spans="1:8" ht="15" customHeight="1" thickBot="1">
      <c r="A3471" s="38" t="str">
        <f>IF($C3471="","",IFERROR(_xlfn.XLOOKUP($C3471,'1.PrepList'!$I$2:$I$1500,'1.PrepList'!$G$2:$G$1500,"")&amp;"",""))</f>
        <v/>
      </c>
      <c r="B3471" s="638" t="str">
        <f>IF($C3471="","",IFERROR(_xlfn.XLOOKUP($C3471,'1.PrepList'!$I$2:$I$1500,'1.PrepList'!$H$2:$H$1500,"")&amp;"",""))</f>
        <v/>
      </c>
      <c r="D3471" s="638" t="str">
        <f>IF($C3471="","",IFERROR(_xlfn.XLOOKUP($C3471,'1.PrepList'!$I$2:$I$1500,'1.PrepList'!$J$2:$J$1500,"")&amp;"",""))</f>
        <v/>
      </c>
      <c r="E3471" s="638" t="str">
        <f>IF($C3471="","",IFERROR(_xlfn.XLOOKUP($C3471,'1.PrepList'!$I$2:$I$1500,'1.PrepList'!$N$2:$N$1500,"")&amp;"",""))</f>
        <v/>
      </c>
      <c r="F3471" s="638" t="str">
        <f>IF($C3471="","",IFERROR(_xlfn.XLOOKUP($C3471,'1.PrepList'!$I$2:$I$1500,'1.PrepList'!$K$2:$K$1500,"")&amp;"",""))</f>
        <v/>
      </c>
      <c r="H3471" s="644" t="str">
        <f>IF($C3471="","",IFERROR(IF(_xlfn.XLOOKUP($C3471,tbl_StartedStatus[Bold ID],tbl_StartedStatus[Started])="Started","Yes",IF(_xlfn.XLOOKUP($C3471,tbl_StartedStatus[Bold ID],tbl_StartedStatus[Started])="No Show","No Show","")),""))</f>
        <v/>
      </c>
    </row>
    <row r="3472" spans="1:8" ht="15" customHeight="1" thickBot="1">
      <c r="A3472" s="38" t="str">
        <f>IF($C3472="","",IFERROR(_xlfn.XLOOKUP($C3472,'1.PrepList'!$I$2:$I$1500,'1.PrepList'!$G$2:$G$1500,"")&amp;"",""))</f>
        <v/>
      </c>
      <c r="B3472" s="638" t="str">
        <f>IF($C3472="","",IFERROR(_xlfn.XLOOKUP($C3472,'1.PrepList'!$I$2:$I$1500,'1.PrepList'!$H$2:$H$1500,"")&amp;"",""))</f>
        <v/>
      </c>
      <c r="D3472" s="638" t="str">
        <f>IF($C3472="","",IFERROR(_xlfn.XLOOKUP($C3472,'1.PrepList'!$I$2:$I$1500,'1.PrepList'!$J$2:$J$1500,"")&amp;"",""))</f>
        <v/>
      </c>
      <c r="E3472" s="638" t="str">
        <f>IF($C3472="","",IFERROR(_xlfn.XLOOKUP($C3472,'1.PrepList'!$I$2:$I$1500,'1.PrepList'!$N$2:$N$1500,"")&amp;"",""))</f>
        <v/>
      </c>
      <c r="F3472" s="638" t="str">
        <f>IF($C3472="","",IFERROR(_xlfn.XLOOKUP($C3472,'1.PrepList'!$I$2:$I$1500,'1.PrepList'!$K$2:$K$1500,"")&amp;"",""))</f>
        <v/>
      </c>
      <c r="H3472" s="644" t="str">
        <f>IF($C3472="","",IFERROR(IF(_xlfn.XLOOKUP($C3472,tbl_StartedStatus[Bold ID],tbl_StartedStatus[Started])="Started","Yes",IF(_xlfn.XLOOKUP($C3472,tbl_StartedStatus[Bold ID],tbl_StartedStatus[Started])="No Show","No Show","")),""))</f>
        <v/>
      </c>
    </row>
    <row r="3473" spans="1:8" ht="15" customHeight="1" thickBot="1">
      <c r="A3473" s="38" t="str">
        <f>IF($C3473="","",IFERROR(_xlfn.XLOOKUP($C3473,'1.PrepList'!$I$2:$I$1500,'1.PrepList'!$G$2:$G$1500,"")&amp;"",""))</f>
        <v/>
      </c>
      <c r="B3473" s="638" t="str">
        <f>IF($C3473="","",IFERROR(_xlfn.XLOOKUP($C3473,'1.PrepList'!$I$2:$I$1500,'1.PrepList'!$H$2:$H$1500,"")&amp;"",""))</f>
        <v/>
      </c>
      <c r="D3473" s="638" t="str">
        <f>IF($C3473="","",IFERROR(_xlfn.XLOOKUP($C3473,'1.PrepList'!$I$2:$I$1500,'1.PrepList'!$J$2:$J$1500,"")&amp;"",""))</f>
        <v/>
      </c>
      <c r="E3473" s="638" t="str">
        <f>IF($C3473="","",IFERROR(_xlfn.XLOOKUP($C3473,'1.PrepList'!$I$2:$I$1500,'1.PrepList'!$N$2:$N$1500,"")&amp;"",""))</f>
        <v/>
      </c>
      <c r="F3473" s="638" t="str">
        <f>IF($C3473="","",IFERROR(_xlfn.XLOOKUP($C3473,'1.PrepList'!$I$2:$I$1500,'1.PrepList'!$K$2:$K$1500,"")&amp;"",""))</f>
        <v/>
      </c>
      <c r="H3473" s="644" t="str">
        <f>IF($C3473="","",IFERROR(IF(_xlfn.XLOOKUP($C3473,tbl_StartedStatus[Bold ID],tbl_StartedStatus[Started])="Started","Yes",IF(_xlfn.XLOOKUP($C3473,tbl_StartedStatus[Bold ID],tbl_StartedStatus[Started])="No Show","No Show","")),""))</f>
        <v/>
      </c>
    </row>
    <row r="3474" spans="1:8" ht="15" customHeight="1" thickBot="1">
      <c r="A3474" s="38" t="str">
        <f>IF($C3474="","",IFERROR(_xlfn.XLOOKUP($C3474,'1.PrepList'!$I$2:$I$1500,'1.PrepList'!$G$2:$G$1500,"")&amp;"",""))</f>
        <v/>
      </c>
      <c r="B3474" s="638" t="str">
        <f>IF($C3474="","",IFERROR(_xlfn.XLOOKUP($C3474,'1.PrepList'!$I$2:$I$1500,'1.PrepList'!$H$2:$H$1500,"")&amp;"",""))</f>
        <v/>
      </c>
      <c r="D3474" s="638" t="str">
        <f>IF($C3474="","",IFERROR(_xlfn.XLOOKUP($C3474,'1.PrepList'!$I$2:$I$1500,'1.PrepList'!$J$2:$J$1500,"")&amp;"",""))</f>
        <v/>
      </c>
      <c r="E3474" s="638" t="str">
        <f>IF($C3474="","",IFERROR(_xlfn.XLOOKUP($C3474,'1.PrepList'!$I$2:$I$1500,'1.PrepList'!$N$2:$N$1500,"")&amp;"",""))</f>
        <v/>
      </c>
      <c r="F3474" s="638" t="str">
        <f>IF($C3474="","",IFERROR(_xlfn.XLOOKUP($C3474,'1.PrepList'!$I$2:$I$1500,'1.PrepList'!$K$2:$K$1500,"")&amp;"",""))</f>
        <v/>
      </c>
      <c r="H3474" s="644" t="str">
        <f>IF($C3474="","",IFERROR(IF(_xlfn.XLOOKUP($C3474,tbl_StartedStatus[Bold ID],tbl_StartedStatus[Started])="Started","Yes",IF(_xlfn.XLOOKUP($C3474,tbl_StartedStatus[Bold ID],tbl_StartedStatus[Started])="No Show","No Show","")),""))</f>
        <v/>
      </c>
    </row>
    <row r="3475" spans="1:8" ht="15" customHeight="1" thickBot="1">
      <c r="A3475" s="38" t="str">
        <f>IF($C3475="","",IFERROR(_xlfn.XLOOKUP($C3475,'1.PrepList'!$I$2:$I$1500,'1.PrepList'!$G$2:$G$1500,"")&amp;"",""))</f>
        <v/>
      </c>
      <c r="B3475" s="638" t="str">
        <f>IF($C3475="","",IFERROR(_xlfn.XLOOKUP($C3475,'1.PrepList'!$I$2:$I$1500,'1.PrepList'!$H$2:$H$1500,"")&amp;"",""))</f>
        <v/>
      </c>
      <c r="D3475" s="638" t="str">
        <f>IF($C3475="","",IFERROR(_xlfn.XLOOKUP($C3475,'1.PrepList'!$I$2:$I$1500,'1.PrepList'!$J$2:$J$1500,"")&amp;"",""))</f>
        <v/>
      </c>
      <c r="E3475" s="638" t="str">
        <f>IF($C3475="","",IFERROR(_xlfn.XLOOKUP($C3475,'1.PrepList'!$I$2:$I$1500,'1.PrepList'!$N$2:$N$1500,"")&amp;"",""))</f>
        <v/>
      </c>
      <c r="F3475" s="638" t="str">
        <f>IF($C3475="","",IFERROR(_xlfn.XLOOKUP($C3475,'1.PrepList'!$I$2:$I$1500,'1.PrepList'!$K$2:$K$1500,"")&amp;"",""))</f>
        <v/>
      </c>
      <c r="H3475" s="644" t="str">
        <f>IF($C3475="","",IFERROR(IF(_xlfn.XLOOKUP($C3475,tbl_StartedStatus[Bold ID],tbl_StartedStatus[Started])="Started","Yes",IF(_xlfn.XLOOKUP($C3475,tbl_StartedStatus[Bold ID],tbl_StartedStatus[Started])="No Show","No Show","")),""))</f>
        <v/>
      </c>
    </row>
    <row r="3476" spans="1:8" ht="15" customHeight="1" thickBot="1">
      <c r="A3476" s="38" t="str">
        <f>IF($C3476="","",IFERROR(_xlfn.XLOOKUP($C3476,'1.PrepList'!$I$2:$I$1500,'1.PrepList'!$G$2:$G$1500,"")&amp;"",""))</f>
        <v/>
      </c>
      <c r="B3476" s="638" t="str">
        <f>IF($C3476="","",IFERROR(_xlfn.XLOOKUP($C3476,'1.PrepList'!$I$2:$I$1500,'1.PrepList'!$H$2:$H$1500,"")&amp;"",""))</f>
        <v/>
      </c>
      <c r="D3476" s="638" t="str">
        <f>IF($C3476="","",IFERROR(_xlfn.XLOOKUP($C3476,'1.PrepList'!$I$2:$I$1500,'1.PrepList'!$J$2:$J$1500,"")&amp;"",""))</f>
        <v/>
      </c>
      <c r="E3476" s="638" t="str">
        <f>IF($C3476="","",IFERROR(_xlfn.XLOOKUP($C3476,'1.PrepList'!$I$2:$I$1500,'1.PrepList'!$N$2:$N$1500,"")&amp;"",""))</f>
        <v/>
      </c>
      <c r="F3476" s="638" t="str">
        <f>IF($C3476="","",IFERROR(_xlfn.XLOOKUP($C3476,'1.PrepList'!$I$2:$I$1500,'1.PrepList'!$K$2:$K$1500,"")&amp;"",""))</f>
        <v/>
      </c>
      <c r="H3476" s="644" t="str">
        <f>IF($C3476="","",IFERROR(IF(_xlfn.XLOOKUP($C3476,tbl_StartedStatus[Bold ID],tbl_StartedStatus[Started])="Started","Yes",IF(_xlfn.XLOOKUP($C3476,tbl_StartedStatus[Bold ID],tbl_StartedStatus[Started])="No Show","No Show","")),""))</f>
        <v/>
      </c>
    </row>
    <row r="3477" spans="1:8" ht="15" customHeight="1" thickBot="1">
      <c r="A3477" s="38" t="str">
        <f>IF($C3477="","",IFERROR(_xlfn.XLOOKUP($C3477,'1.PrepList'!$I$2:$I$1500,'1.PrepList'!$G$2:$G$1500,"")&amp;"",""))</f>
        <v/>
      </c>
      <c r="B3477" s="638" t="str">
        <f>IF($C3477="","",IFERROR(_xlfn.XLOOKUP($C3477,'1.PrepList'!$I$2:$I$1500,'1.PrepList'!$H$2:$H$1500,"")&amp;"",""))</f>
        <v/>
      </c>
      <c r="D3477" s="638" t="str">
        <f>IF($C3477="","",IFERROR(_xlfn.XLOOKUP($C3477,'1.PrepList'!$I$2:$I$1500,'1.PrepList'!$J$2:$J$1500,"")&amp;"",""))</f>
        <v/>
      </c>
      <c r="E3477" s="638" t="str">
        <f>IF($C3477="","",IFERROR(_xlfn.XLOOKUP($C3477,'1.PrepList'!$I$2:$I$1500,'1.PrepList'!$N$2:$N$1500,"")&amp;"",""))</f>
        <v/>
      </c>
      <c r="F3477" s="638" t="str">
        <f>IF($C3477="","",IFERROR(_xlfn.XLOOKUP($C3477,'1.PrepList'!$I$2:$I$1500,'1.PrepList'!$K$2:$K$1500,"")&amp;"",""))</f>
        <v/>
      </c>
      <c r="H3477" s="644" t="str">
        <f>IF($C3477="","",IFERROR(IF(_xlfn.XLOOKUP($C3477,tbl_StartedStatus[Bold ID],tbl_StartedStatus[Started])="Started","Yes",IF(_xlfn.XLOOKUP($C3477,tbl_StartedStatus[Bold ID],tbl_StartedStatus[Started])="No Show","No Show","")),""))</f>
        <v/>
      </c>
    </row>
    <row r="3478" spans="1:8" ht="15" customHeight="1" thickBot="1">
      <c r="A3478" s="38" t="str">
        <f>IF($C3478="","",IFERROR(_xlfn.XLOOKUP($C3478,'1.PrepList'!$I$2:$I$1500,'1.PrepList'!$G$2:$G$1500,"")&amp;"",""))</f>
        <v/>
      </c>
      <c r="B3478" s="638" t="str">
        <f>IF($C3478="","",IFERROR(_xlfn.XLOOKUP($C3478,'1.PrepList'!$I$2:$I$1500,'1.PrepList'!$H$2:$H$1500,"")&amp;"",""))</f>
        <v/>
      </c>
      <c r="D3478" s="638" t="str">
        <f>IF($C3478="","",IFERROR(_xlfn.XLOOKUP($C3478,'1.PrepList'!$I$2:$I$1500,'1.PrepList'!$J$2:$J$1500,"")&amp;"",""))</f>
        <v/>
      </c>
      <c r="E3478" s="638" t="str">
        <f>IF($C3478="","",IFERROR(_xlfn.XLOOKUP($C3478,'1.PrepList'!$I$2:$I$1500,'1.PrepList'!$N$2:$N$1500,"")&amp;"",""))</f>
        <v/>
      </c>
      <c r="F3478" s="638" t="str">
        <f>IF($C3478="","",IFERROR(_xlfn.XLOOKUP($C3478,'1.PrepList'!$I$2:$I$1500,'1.PrepList'!$K$2:$K$1500,"")&amp;"",""))</f>
        <v/>
      </c>
      <c r="H3478" s="644" t="str">
        <f>IF($C3478="","",IFERROR(IF(_xlfn.XLOOKUP($C3478,tbl_StartedStatus[Bold ID],tbl_StartedStatus[Started])="Started","Yes",IF(_xlfn.XLOOKUP($C3478,tbl_StartedStatus[Bold ID],tbl_StartedStatus[Started])="No Show","No Show","")),""))</f>
        <v/>
      </c>
    </row>
    <row r="3479" spans="1:8" ht="15" customHeight="1" thickBot="1">
      <c r="A3479" s="38" t="str">
        <f>IF($C3479="","",IFERROR(_xlfn.XLOOKUP($C3479,'1.PrepList'!$I$2:$I$1500,'1.PrepList'!$G$2:$G$1500,"")&amp;"",""))</f>
        <v/>
      </c>
      <c r="B3479" s="638" t="str">
        <f>IF($C3479="","",IFERROR(_xlfn.XLOOKUP($C3479,'1.PrepList'!$I$2:$I$1500,'1.PrepList'!$H$2:$H$1500,"")&amp;"",""))</f>
        <v/>
      </c>
      <c r="D3479" s="638" t="str">
        <f>IF($C3479="","",IFERROR(_xlfn.XLOOKUP($C3479,'1.PrepList'!$I$2:$I$1500,'1.PrepList'!$J$2:$J$1500,"")&amp;"",""))</f>
        <v/>
      </c>
      <c r="E3479" s="638" t="str">
        <f>IF($C3479="","",IFERROR(_xlfn.XLOOKUP($C3479,'1.PrepList'!$I$2:$I$1500,'1.PrepList'!$N$2:$N$1500,"")&amp;"",""))</f>
        <v/>
      </c>
      <c r="F3479" s="638" t="str">
        <f>IF($C3479="","",IFERROR(_xlfn.XLOOKUP($C3479,'1.PrepList'!$I$2:$I$1500,'1.PrepList'!$K$2:$K$1500,"")&amp;"",""))</f>
        <v/>
      </c>
      <c r="H3479" s="644" t="str">
        <f>IF($C3479="","",IFERROR(IF(_xlfn.XLOOKUP($C3479,tbl_StartedStatus[Bold ID],tbl_StartedStatus[Started])="Started","Yes",IF(_xlfn.XLOOKUP($C3479,tbl_StartedStatus[Bold ID],tbl_StartedStatus[Started])="No Show","No Show","")),""))</f>
        <v/>
      </c>
    </row>
    <row r="3480" spans="1:8" ht="15" customHeight="1" thickBot="1">
      <c r="A3480" s="38" t="str">
        <f>IF($C3480="","",IFERROR(_xlfn.XLOOKUP($C3480,'1.PrepList'!$I$2:$I$1500,'1.PrepList'!$G$2:$G$1500,"")&amp;"",""))</f>
        <v/>
      </c>
      <c r="B3480" s="638" t="str">
        <f>IF($C3480="","",IFERROR(_xlfn.XLOOKUP($C3480,'1.PrepList'!$I$2:$I$1500,'1.PrepList'!$H$2:$H$1500,"")&amp;"",""))</f>
        <v/>
      </c>
      <c r="D3480" s="638" t="str">
        <f>IF($C3480="","",IFERROR(_xlfn.XLOOKUP($C3480,'1.PrepList'!$I$2:$I$1500,'1.PrepList'!$J$2:$J$1500,"")&amp;"",""))</f>
        <v/>
      </c>
      <c r="E3480" s="638" t="str">
        <f>IF($C3480="","",IFERROR(_xlfn.XLOOKUP($C3480,'1.PrepList'!$I$2:$I$1500,'1.PrepList'!$N$2:$N$1500,"")&amp;"",""))</f>
        <v/>
      </c>
      <c r="F3480" s="638" t="str">
        <f>IF($C3480="","",IFERROR(_xlfn.XLOOKUP($C3480,'1.PrepList'!$I$2:$I$1500,'1.PrepList'!$K$2:$K$1500,"")&amp;"",""))</f>
        <v/>
      </c>
      <c r="H3480" s="644" t="str">
        <f>IF($C3480="","",IFERROR(IF(_xlfn.XLOOKUP($C3480,tbl_StartedStatus[Bold ID],tbl_StartedStatus[Started])="Started","Yes",IF(_xlfn.XLOOKUP($C3480,tbl_StartedStatus[Bold ID],tbl_StartedStatus[Started])="No Show","No Show","")),""))</f>
        <v/>
      </c>
    </row>
    <row r="3481" spans="1:8" ht="15" customHeight="1" thickBot="1">
      <c r="A3481" s="38" t="str">
        <f>IF($C3481="","",IFERROR(_xlfn.XLOOKUP($C3481,'1.PrepList'!$I$2:$I$1500,'1.PrepList'!$G$2:$G$1500,"")&amp;"",""))</f>
        <v/>
      </c>
      <c r="B3481" s="638" t="str">
        <f>IF($C3481="","",IFERROR(_xlfn.XLOOKUP($C3481,'1.PrepList'!$I$2:$I$1500,'1.PrepList'!$H$2:$H$1500,"")&amp;"",""))</f>
        <v/>
      </c>
      <c r="D3481" s="638" t="str">
        <f>IF($C3481="","",IFERROR(_xlfn.XLOOKUP($C3481,'1.PrepList'!$I$2:$I$1500,'1.PrepList'!$J$2:$J$1500,"")&amp;"",""))</f>
        <v/>
      </c>
      <c r="E3481" s="638" t="str">
        <f>IF($C3481="","",IFERROR(_xlfn.XLOOKUP($C3481,'1.PrepList'!$I$2:$I$1500,'1.PrepList'!$N$2:$N$1500,"")&amp;"",""))</f>
        <v/>
      </c>
      <c r="F3481" s="638" t="str">
        <f>IF($C3481="","",IFERROR(_xlfn.XLOOKUP($C3481,'1.PrepList'!$I$2:$I$1500,'1.PrepList'!$K$2:$K$1500,"")&amp;"",""))</f>
        <v/>
      </c>
      <c r="H3481" s="644" t="str">
        <f>IF($C3481="","",IFERROR(IF(_xlfn.XLOOKUP($C3481,tbl_StartedStatus[Bold ID],tbl_StartedStatus[Started])="Started","Yes",IF(_xlfn.XLOOKUP($C3481,tbl_StartedStatus[Bold ID],tbl_StartedStatus[Started])="No Show","No Show","")),""))</f>
        <v/>
      </c>
    </row>
    <row r="3482" spans="1:8" ht="15" customHeight="1" thickBot="1">
      <c r="A3482" s="38" t="str">
        <f>IF($C3482="","",IFERROR(_xlfn.XLOOKUP($C3482,'1.PrepList'!$I$2:$I$1500,'1.PrepList'!$G$2:$G$1500,"")&amp;"",""))</f>
        <v/>
      </c>
      <c r="B3482" s="638" t="str">
        <f>IF($C3482="","",IFERROR(_xlfn.XLOOKUP($C3482,'1.PrepList'!$I$2:$I$1500,'1.PrepList'!$H$2:$H$1500,"")&amp;"",""))</f>
        <v/>
      </c>
      <c r="D3482" s="638" t="str">
        <f>IF($C3482="","",IFERROR(_xlfn.XLOOKUP($C3482,'1.PrepList'!$I$2:$I$1500,'1.PrepList'!$J$2:$J$1500,"")&amp;"",""))</f>
        <v/>
      </c>
      <c r="E3482" s="638" t="str">
        <f>IF($C3482="","",IFERROR(_xlfn.XLOOKUP($C3482,'1.PrepList'!$I$2:$I$1500,'1.PrepList'!$N$2:$N$1500,"")&amp;"",""))</f>
        <v/>
      </c>
      <c r="F3482" s="638" t="str">
        <f>IF($C3482="","",IFERROR(_xlfn.XLOOKUP($C3482,'1.PrepList'!$I$2:$I$1500,'1.PrepList'!$K$2:$K$1500,"")&amp;"",""))</f>
        <v/>
      </c>
      <c r="H3482" s="644" t="str">
        <f>IF($C3482="","",IFERROR(IF(_xlfn.XLOOKUP($C3482,tbl_StartedStatus[Bold ID],tbl_StartedStatus[Started])="Started","Yes",IF(_xlfn.XLOOKUP($C3482,tbl_StartedStatus[Bold ID],tbl_StartedStatus[Started])="No Show","No Show","")),""))</f>
        <v/>
      </c>
    </row>
    <row r="3483" spans="1:8" ht="15" customHeight="1" thickBot="1">
      <c r="A3483" s="38" t="str">
        <f>IF($C3483="","",IFERROR(_xlfn.XLOOKUP($C3483,'1.PrepList'!$I$2:$I$1500,'1.PrepList'!$G$2:$G$1500,"")&amp;"",""))</f>
        <v/>
      </c>
      <c r="B3483" s="638" t="str">
        <f>IF($C3483="","",IFERROR(_xlfn.XLOOKUP($C3483,'1.PrepList'!$I$2:$I$1500,'1.PrepList'!$H$2:$H$1500,"")&amp;"",""))</f>
        <v/>
      </c>
      <c r="D3483" s="638" t="str">
        <f>IF($C3483="","",IFERROR(_xlfn.XLOOKUP($C3483,'1.PrepList'!$I$2:$I$1500,'1.PrepList'!$J$2:$J$1500,"")&amp;"",""))</f>
        <v/>
      </c>
      <c r="E3483" s="638" t="str">
        <f>IF($C3483="","",IFERROR(_xlfn.XLOOKUP($C3483,'1.PrepList'!$I$2:$I$1500,'1.PrepList'!$N$2:$N$1500,"")&amp;"",""))</f>
        <v/>
      </c>
      <c r="F3483" s="638" t="str">
        <f>IF($C3483="","",IFERROR(_xlfn.XLOOKUP($C3483,'1.PrepList'!$I$2:$I$1500,'1.PrepList'!$K$2:$K$1500,"")&amp;"",""))</f>
        <v/>
      </c>
      <c r="H3483" s="644" t="str">
        <f>IF($C3483="","",IFERROR(IF(_xlfn.XLOOKUP($C3483,tbl_StartedStatus[Bold ID],tbl_StartedStatus[Started])="Started","Yes",IF(_xlfn.XLOOKUP($C3483,tbl_StartedStatus[Bold ID],tbl_StartedStatus[Started])="No Show","No Show","")),""))</f>
        <v/>
      </c>
    </row>
    <row r="3484" spans="1:8" ht="15" customHeight="1" thickBot="1">
      <c r="A3484" s="38" t="str">
        <f>IF($C3484="","",IFERROR(_xlfn.XLOOKUP($C3484,'1.PrepList'!$I$2:$I$1500,'1.PrepList'!$G$2:$G$1500,"")&amp;"",""))</f>
        <v/>
      </c>
      <c r="B3484" s="638" t="str">
        <f>IF($C3484="","",IFERROR(_xlfn.XLOOKUP($C3484,'1.PrepList'!$I$2:$I$1500,'1.PrepList'!$H$2:$H$1500,"")&amp;"",""))</f>
        <v/>
      </c>
      <c r="D3484" s="638" t="str">
        <f>IF($C3484="","",IFERROR(_xlfn.XLOOKUP($C3484,'1.PrepList'!$I$2:$I$1500,'1.PrepList'!$J$2:$J$1500,"")&amp;"",""))</f>
        <v/>
      </c>
      <c r="E3484" s="638" t="str">
        <f>IF($C3484="","",IFERROR(_xlfn.XLOOKUP($C3484,'1.PrepList'!$I$2:$I$1500,'1.PrepList'!$N$2:$N$1500,"")&amp;"",""))</f>
        <v/>
      </c>
      <c r="F3484" s="638" t="str">
        <f>IF($C3484="","",IFERROR(_xlfn.XLOOKUP($C3484,'1.PrepList'!$I$2:$I$1500,'1.PrepList'!$K$2:$K$1500,"")&amp;"",""))</f>
        <v/>
      </c>
      <c r="H3484" s="644" t="str">
        <f>IF($C3484="","",IFERROR(IF(_xlfn.XLOOKUP($C3484,tbl_StartedStatus[Bold ID],tbl_StartedStatus[Started])="Started","Yes",IF(_xlfn.XLOOKUP($C3484,tbl_StartedStatus[Bold ID],tbl_StartedStatus[Started])="No Show","No Show","")),""))</f>
        <v/>
      </c>
    </row>
    <row r="3485" spans="1:8" ht="15" customHeight="1" thickBot="1">
      <c r="A3485" s="38" t="str">
        <f>IF($C3485="","",IFERROR(_xlfn.XLOOKUP($C3485,'1.PrepList'!$I$2:$I$1500,'1.PrepList'!$G$2:$G$1500,"")&amp;"",""))</f>
        <v/>
      </c>
      <c r="B3485" s="638" t="str">
        <f>IF($C3485="","",IFERROR(_xlfn.XLOOKUP($C3485,'1.PrepList'!$I$2:$I$1500,'1.PrepList'!$H$2:$H$1500,"")&amp;"",""))</f>
        <v/>
      </c>
      <c r="D3485" s="638" t="str">
        <f>IF($C3485="","",IFERROR(_xlfn.XLOOKUP($C3485,'1.PrepList'!$I$2:$I$1500,'1.PrepList'!$J$2:$J$1500,"")&amp;"",""))</f>
        <v/>
      </c>
      <c r="E3485" s="638" t="str">
        <f>IF($C3485="","",IFERROR(_xlfn.XLOOKUP($C3485,'1.PrepList'!$I$2:$I$1500,'1.PrepList'!$N$2:$N$1500,"")&amp;"",""))</f>
        <v/>
      </c>
      <c r="F3485" s="638" t="str">
        <f>IF($C3485="","",IFERROR(_xlfn.XLOOKUP($C3485,'1.PrepList'!$I$2:$I$1500,'1.PrepList'!$K$2:$K$1500,"")&amp;"",""))</f>
        <v/>
      </c>
      <c r="H3485" s="644" t="str">
        <f>IF($C3485="","",IFERROR(IF(_xlfn.XLOOKUP($C3485,tbl_StartedStatus[Bold ID],tbl_StartedStatus[Started])="Started","Yes",IF(_xlfn.XLOOKUP($C3485,tbl_StartedStatus[Bold ID],tbl_StartedStatus[Started])="No Show","No Show","")),""))</f>
        <v/>
      </c>
    </row>
    <row r="3486" spans="1:8" ht="15" customHeight="1" thickBot="1">
      <c r="A3486" s="38" t="str">
        <f>IF($C3486="","",IFERROR(_xlfn.XLOOKUP($C3486,'1.PrepList'!$I$2:$I$1500,'1.PrepList'!$G$2:$G$1500,"")&amp;"",""))</f>
        <v/>
      </c>
      <c r="B3486" s="638" t="str">
        <f>IF($C3486="","",IFERROR(_xlfn.XLOOKUP($C3486,'1.PrepList'!$I$2:$I$1500,'1.PrepList'!$H$2:$H$1500,"")&amp;"",""))</f>
        <v/>
      </c>
      <c r="D3486" s="638" t="str">
        <f>IF($C3486="","",IFERROR(_xlfn.XLOOKUP($C3486,'1.PrepList'!$I$2:$I$1500,'1.PrepList'!$J$2:$J$1500,"")&amp;"",""))</f>
        <v/>
      </c>
      <c r="E3486" s="638" t="str">
        <f>IF($C3486="","",IFERROR(_xlfn.XLOOKUP($C3486,'1.PrepList'!$I$2:$I$1500,'1.PrepList'!$N$2:$N$1500,"")&amp;"",""))</f>
        <v/>
      </c>
      <c r="F3486" s="638" t="str">
        <f>IF($C3486="","",IFERROR(_xlfn.XLOOKUP($C3486,'1.PrepList'!$I$2:$I$1500,'1.PrepList'!$K$2:$K$1500,"")&amp;"",""))</f>
        <v/>
      </c>
      <c r="H3486" s="644" t="str">
        <f>IF($C3486="","",IFERROR(IF(_xlfn.XLOOKUP($C3486,tbl_StartedStatus[Bold ID],tbl_StartedStatus[Started])="Started","Yes",IF(_xlfn.XLOOKUP($C3486,tbl_StartedStatus[Bold ID],tbl_StartedStatus[Started])="No Show","No Show","")),""))</f>
        <v/>
      </c>
    </row>
    <row r="3487" spans="1:8" ht="15" customHeight="1" thickBot="1">
      <c r="A3487" s="38" t="str">
        <f>IF($C3487="","",IFERROR(_xlfn.XLOOKUP($C3487,'1.PrepList'!$I$2:$I$1500,'1.PrepList'!$G$2:$G$1500,"")&amp;"",""))</f>
        <v/>
      </c>
      <c r="B3487" s="638" t="str">
        <f>IF($C3487="","",IFERROR(_xlfn.XLOOKUP($C3487,'1.PrepList'!$I$2:$I$1500,'1.PrepList'!$H$2:$H$1500,"")&amp;"",""))</f>
        <v/>
      </c>
      <c r="D3487" s="638" t="str">
        <f>IF($C3487="","",IFERROR(_xlfn.XLOOKUP($C3487,'1.PrepList'!$I$2:$I$1500,'1.PrepList'!$J$2:$J$1500,"")&amp;"",""))</f>
        <v/>
      </c>
      <c r="E3487" s="638" t="str">
        <f>IF($C3487="","",IFERROR(_xlfn.XLOOKUP($C3487,'1.PrepList'!$I$2:$I$1500,'1.PrepList'!$N$2:$N$1500,"")&amp;"",""))</f>
        <v/>
      </c>
      <c r="F3487" s="638" t="str">
        <f>IF($C3487="","",IFERROR(_xlfn.XLOOKUP($C3487,'1.PrepList'!$I$2:$I$1500,'1.PrepList'!$K$2:$K$1500,"")&amp;"",""))</f>
        <v/>
      </c>
      <c r="H3487" s="644" t="str">
        <f>IF($C3487="","",IFERROR(IF(_xlfn.XLOOKUP($C3487,tbl_StartedStatus[Bold ID],tbl_StartedStatus[Started])="Started","Yes",IF(_xlfn.XLOOKUP($C3487,tbl_StartedStatus[Bold ID],tbl_StartedStatus[Started])="No Show","No Show","")),""))</f>
        <v/>
      </c>
    </row>
    <row r="3488" spans="1:8" ht="15" customHeight="1" thickBot="1">
      <c r="A3488" s="38" t="str">
        <f>IF($C3488="","",IFERROR(_xlfn.XLOOKUP($C3488,'1.PrepList'!$I$2:$I$1500,'1.PrepList'!$G$2:$G$1500,"")&amp;"",""))</f>
        <v/>
      </c>
      <c r="B3488" s="638" t="str">
        <f>IF($C3488="","",IFERROR(_xlfn.XLOOKUP($C3488,'1.PrepList'!$I$2:$I$1500,'1.PrepList'!$H$2:$H$1500,"")&amp;"",""))</f>
        <v/>
      </c>
      <c r="D3488" s="638" t="str">
        <f>IF($C3488="","",IFERROR(_xlfn.XLOOKUP($C3488,'1.PrepList'!$I$2:$I$1500,'1.PrepList'!$J$2:$J$1500,"")&amp;"",""))</f>
        <v/>
      </c>
      <c r="E3488" s="638" t="str">
        <f>IF($C3488="","",IFERROR(_xlfn.XLOOKUP($C3488,'1.PrepList'!$I$2:$I$1500,'1.PrepList'!$N$2:$N$1500,"")&amp;"",""))</f>
        <v/>
      </c>
      <c r="F3488" s="638" t="str">
        <f>IF($C3488="","",IFERROR(_xlfn.XLOOKUP($C3488,'1.PrepList'!$I$2:$I$1500,'1.PrepList'!$K$2:$K$1500,"")&amp;"",""))</f>
        <v/>
      </c>
      <c r="H3488" s="644" t="str">
        <f>IF($C3488="","",IFERROR(IF(_xlfn.XLOOKUP($C3488,tbl_StartedStatus[Bold ID],tbl_StartedStatus[Started])="Started","Yes",IF(_xlfn.XLOOKUP($C3488,tbl_StartedStatus[Bold ID],tbl_StartedStatus[Started])="No Show","No Show","")),""))</f>
        <v/>
      </c>
    </row>
    <row r="3489" spans="1:8" ht="15" customHeight="1" thickBot="1">
      <c r="A3489" s="38" t="str">
        <f>IF($C3489="","",IFERROR(_xlfn.XLOOKUP($C3489,'1.PrepList'!$I$2:$I$1500,'1.PrepList'!$G$2:$G$1500,"")&amp;"",""))</f>
        <v/>
      </c>
      <c r="B3489" s="638" t="str">
        <f>IF($C3489="","",IFERROR(_xlfn.XLOOKUP($C3489,'1.PrepList'!$I$2:$I$1500,'1.PrepList'!$H$2:$H$1500,"")&amp;"",""))</f>
        <v/>
      </c>
      <c r="D3489" s="638" t="str">
        <f>IF($C3489="","",IFERROR(_xlfn.XLOOKUP($C3489,'1.PrepList'!$I$2:$I$1500,'1.PrepList'!$J$2:$J$1500,"")&amp;"",""))</f>
        <v/>
      </c>
      <c r="E3489" s="638" t="str">
        <f>IF($C3489="","",IFERROR(_xlfn.XLOOKUP($C3489,'1.PrepList'!$I$2:$I$1500,'1.PrepList'!$N$2:$N$1500,"")&amp;"",""))</f>
        <v/>
      </c>
      <c r="F3489" s="638" t="str">
        <f>IF($C3489="","",IFERROR(_xlfn.XLOOKUP($C3489,'1.PrepList'!$I$2:$I$1500,'1.PrepList'!$K$2:$K$1500,"")&amp;"",""))</f>
        <v/>
      </c>
      <c r="H3489" s="644" t="str">
        <f>IF($C3489="","",IFERROR(IF(_xlfn.XLOOKUP($C3489,tbl_StartedStatus[Bold ID],tbl_StartedStatus[Started])="Started","Yes",IF(_xlfn.XLOOKUP($C3489,tbl_StartedStatus[Bold ID],tbl_StartedStatus[Started])="No Show","No Show","")),""))</f>
        <v/>
      </c>
    </row>
    <row r="3490" spans="1:8" ht="15" customHeight="1" thickBot="1">
      <c r="A3490" s="38" t="str">
        <f>IF($C3490="","",IFERROR(_xlfn.XLOOKUP($C3490,'1.PrepList'!$I$2:$I$1500,'1.PrepList'!$G$2:$G$1500,"")&amp;"",""))</f>
        <v/>
      </c>
      <c r="B3490" s="638" t="str">
        <f>IF($C3490="","",IFERROR(_xlfn.XLOOKUP($C3490,'1.PrepList'!$I$2:$I$1500,'1.PrepList'!$H$2:$H$1500,"")&amp;"",""))</f>
        <v/>
      </c>
      <c r="D3490" s="638" t="str">
        <f>IF($C3490="","",IFERROR(_xlfn.XLOOKUP($C3490,'1.PrepList'!$I$2:$I$1500,'1.PrepList'!$J$2:$J$1500,"")&amp;"",""))</f>
        <v/>
      </c>
      <c r="E3490" s="638" t="str">
        <f>IF($C3490="","",IFERROR(_xlfn.XLOOKUP($C3490,'1.PrepList'!$I$2:$I$1500,'1.PrepList'!$N$2:$N$1500,"")&amp;"",""))</f>
        <v/>
      </c>
      <c r="F3490" s="638" t="str">
        <f>IF($C3490="","",IFERROR(_xlfn.XLOOKUP($C3490,'1.PrepList'!$I$2:$I$1500,'1.PrepList'!$K$2:$K$1500,"")&amp;"",""))</f>
        <v/>
      </c>
      <c r="H3490" s="644" t="str">
        <f>IF($C3490="","",IFERROR(IF(_xlfn.XLOOKUP($C3490,tbl_StartedStatus[Bold ID],tbl_StartedStatus[Started])="Started","Yes",IF(_xlfn.XLOOKUP($C3490,tbl_StartedStatus[Bold ID],tbl_StartedStatus[Started])="No Show","No Show","")),""))</f>
        <v/>
      </c>
    </row>
    <row r="3491" spans="1:8" ht="15" customHeight="1" thickBot="1">
      <c r="A3491" s="38" t="str">
        <f>IF($C3491="","",IFERROR(_xlfn.XLOOKUP($C3491,'1.PrepList'!$I$2:$I$1500,'1.PrepList'!$G$2:$G$1500,"")&amp;"",""))</f>
        <v/>
      </c>
      <c r="B3491" s="638" t="str">
        <f>IF($C3491="","",IFERROR(_xlfn.XLOOKUP($C3491,'1.PrepList'!$I$2:$I$1500,'1.PrepList'!$H$2:$H$1500,"")&amp;"",""))</f>
        <v/>
      </c>
      <c r="D3491" s="638" t="str">
        <f>IF($C3491="","",IFERROR(_xlfn.XLOOKUP($C3491,'1.PrepList'!$I$2:$I$1500,'1.PrepList'!$J$2:$J$1500,"")&amp;"",""))</f>
        <v/>
      </c>
      <c r="E3491" s="638" t="str">
        <f>IF($C3491="","",IFERROR(_xlfn.XLOOKUP($C3491,'1.PrepList'!$I$2:$I$1500,'1.PrepList'!$N$2:$N$1500,"")&amp;"",""))</f>
        <v/>
      </c>
      <c r="F3491" s="638" t="str">
        <f>IF($C3491="","",IFERROR(_xlfn.XLOOKUP($C3491,'1.PrepList'!$I$2:$I$1500,'1.PrepList'!$K$2:$K$1500,"")&amp;"",""))</f>
        <v/>
      </c>
      <c r="H3491" s="644" t="str">
        <f>IF($C3491="","",IFERROR(IF(_xlfn.XLOOKUP($C3491,tbl_StartedStatus[Bold ID],tbl_StartedStatus[Started])="Started","Yes",IF(_xlfn.XLOOKUP($C3491,tbl_StartedStatus[Bold ID],tbl_StartedStatus[Started])="No Show","No Show","")),""))</f>
        <v/>
      </c>
    </row>
    <row r="3492" spans="1:8" ht="15" customHeight="1" thickBot="1">
      <c r="A3492" s="38" t="str">
        <f>IF($C3492="","",IFERROR(_xlfn.XLOOKUP($C3492,'1.PrepList'!$I$2:$I$1500,'1.PrepList'!$G$2:$G$1500,"")&amp;"",""))</f>
        <v/>
      </c>
      <c r="B3492" s="638" t="str">
        <f>IF($C3492="","",IFERROR(_xlfn.XLOOKUP($C3492,'1.PrepList'!$I$2:$I$1500,'1.PrepList'!$H$2:$H$1500,"")&amp;"",""))</f>
        <v/>
      </c>
      <c r="D3492" s="638" t="str">
        <f>IF($C3492="","",IFERROR(_xlfn.XLOOKUP($C3492,'1.PrepList'!$I$2:$I$1500,'1.PrepList'!$J$2:$J$1500,"")&amp;"",""))</f>
        <v/>
      </c>
      <c r="E3492" s="638" t="str">
        <f>IF($C3492="","",IFERROR(_xlfn.XLOOKUP($C3492,'1.PrepList'!$I$2:$I$1500,'1.PrepList'!$N$2:$N$1500,"")&amp;"",""))</f>
        <v/>
      </c>
      <c r="F3492" s="638" t="str">
        <f>IF($C3492="","",IFERROR(_xlfn.XLOOKUP($C3492,'1.PrepList'!$I$2:$I$1500,'1.PrepList'!$K$2:$K$1500,"")&amp;"",""))</f>
        <v/>
      </c>
      <c r="H3492" s="644" t="str">
        <f>IF($C3492="","",IFERROR(IF(_xlfn.XLOOKUP($C3492,tbl_StartedStatus[Bold ID],tbl_StartedStatus[Started])="Started","Yes",IF(_xlfn.XLOOKUP($C3492,tbl_StartedStatus[Bold ID],tbl_StartedStatus[Started])="No Show","No Show","")),""))</f>
        <v/>
      </c>
    </row>
    <row r="3493" spans="1:8" ht="15" customHeight="1" thickBot="1">
      <c r="A3493" s="38" t="str">
        <f>IF($C3493="","",IFERROR(_xlfn.XLOOKUP($C3493,'1.PrepList'!$I$2:$I$1500,'1.PrepList'!$G$2:$G$1500,"")&amp;"",""))</f>
        <v/>
      </c>
      <c r="B3493" s="638" t="str">
        <f>IF($C3493="","",IFERROR(_xlfn.XLOOKUP($C3493,'1.PrepList'!$I$2:$I$1500,'1.PrepList'!$H$2:$H$1500,"")&amp;"",""))</f>
        <v/>
      </c>
      <c r="D3493" s="638" t="str">
        <f>IF($C3493="","",IFERROR(_xlfn.XLOOKUP($C3493,'1.PrepList'!$I$2:$I$1500,'1.PrepList'!$J$2:$J$1500,"")&amp;"",""))</f>
        <v/>
      </c>
      <c r="E3493" s="638" t="str">
        <f>IF($C3493="","",IFERROR(_xlfn.XLOOKUP($C3493,'1.PrepList'!$I$2:$I$1500,'1.PrepList'!$N$2:$N$1500,"")&amp;"",""))</f>
        <v/>
      </c>
      <c r="F3493" s="638" t="str">
        <f>IF($C3493="","",IFERROR(_xlfn.XLOOKUP($C3493,'1.PrepList'!$I$2:$I$1500,'1.PrepList'!$K$2:$K$1500,"")&amp;"",""))</f>
        <v/>
      </c>
      <c r="H3493" s="644" t="str">
        <f>IF($C3493="","",IFERROR(IF(_xlfn.XLOOKUP($C3493,tbl_StartedStatus[Bold ID],tbl_StartedStatus[Started])="Started","Yes",IF(_xlfn.XLOOKUP($C3493,tbl_StartedStatus[Bold ID],tbl_StartedStatus[Started])="No Show","No Show","")),""))</f>
        <v/>
      </c>
    </row>
    <row r="3494" spans="1:8" ht="15" customHeight="1" thickBot="1">
      <c r="A3494" s="38" t="str">
        <f>IF($C3494="","",IFERROR(_xlfn.XLOOKUP($C3494,'1.PrepList'!$I$2:$I$1500,'1.PrepList'!$G$2:$G$1500,"")&amp;"",""))</f>
        <v/>
      </c>
      <c r="B3494" s="638" t="str">
        <f>IF($C3494="","",IFERROR(_xlfn.XLOOKUP($C3494,'1.PrepList'!$I$2:$I$1500,'1.PrepList'!$H$2:$H$1500,"")&amp;"",""))</f>
        <v/>
      </c>
      <c r="D3494" s="638" t="str">
        <f>IF($C3494="","",IFERROR(_xlfn.XLOOKUP($C3494,'1.PrepList'!$I$2:$I$1500,'1.PrepList'!$J$2:$J$1500,"")&amp;"",""))</f>
        <v/>
      </c>
      <c r="E3494" s="638" t="str">
        <f>IF($C3494="","",IFERROR(_xlfn.XLOOKUP($C3494,'1.PrepList'!$I$2:$I$1500,'1.PrepList'!$N$2:$N$1500,"")&amp;"",""))</f>
        <v/>
      </c>
      <c r="F3494" s="638" t="str">
        <f>IF($C3494="","",IFERROR(_xlfn.XLOOKUP($C3494,'1.PrepList'!$I$2:$I$1500,'1.PrepList'!$K$2:$K$1500,"")&amp;"",""))</f>
        <v/>
      </c>
      <c r="H3494" s="644" t="str">
        <f>IF($C3494="","",IFERROR(IF(_xlfn.XLOOKUP($C3494,tbl_StartedStatus[Bold ID],tbl_StartedStatus[Started])="Started","Yes",IF(_xlfn.XLOOKUP($C3494,tbl_StartedStatus[Bold ID],tbl_StartedStatus[Started])="No Show","No Show","")),""))</f>
        <v/>
      </c>
    </row>
    <row r="3495" spans="1:8" ht="15" customHeight="1" thickBot="1">
      <c r="A3495" s="38" t="str">
        <f>IF($C3495="","",IFERROR(_xlfn.XLOOKUP($C3495,'1.PrepList'!$I$2:$I$1500,'1.PrepList'!$G$2:$G$1500,"")&amp;"",""))</f>
        <v/>
      </c>
      <c r="B3495" s="638" t="str">
        <f>IF($C3495="","",IFERROR(_xlfn.XLOOKUP($C3495,'1.PrepList'!$I$2:$I$1500,'1.PrepList'!$H$2:$H$1500,"")&amp;"",""))</f>
        <v/>
      </c>
      <c r="D3495" s="638" t="str">
        <f>IF($C3495="","",IFERROR(_xlfn.XLOOKUP($C3495,'1.PrepList'!$I$2:$I$1500,'1.PrepList'!$J$2:$J$1500,"")&amp;"",""))</f>
        <v/>
      </c>
      <c r="E3495" s="638" t="str">
        <f>IF($C3495="","",IFERROR(_xlfn.XLOOKUP($C3495,'1.PrepList'!$I$2:$I$1500,'1.PrepList'!$N$2:$N$1500,"")&amp;"",""))</f>
        <v/>
      </c>
      <c r="F3495" s="638" t="str">
        <f>IF($C3495="","",IFERROR(_xlfn.XLOOKUP($C3495,'1.PrepList'!$I$2:$I$1500,'1.PrepList'!$K$2:$K$1500,"")&amp;"",""))</f>
        <v/>
      </c>
      <c r="H3495" s="644" t="str">
        <f>IF($C3495="","",IFERROR(IF(_xlfn.XLOOKUP($C3495,tbl_StartedStatus[Bold ID],tbl_StartedStatus[Started])="Started","Yes",IF(_xlfn.XLOOKUP($C3495,tbl_StartedStatus[Bold ID],tbl_StartedStatus[Started])="No Show","No Show","")),""))</f>
        <v/>
      </c>
    </row>
    <row r="3496" spans="1:8" ht="15" customHeight="1" thickBot="1">
      <c r="A3496" s="38" t="str">
        <f>IF($C3496="","",IFERROR(_xlfn.XLOOKUP($C3496,'1.PrepList'!$I$2:$I$1500,'1.PrepList'!$G$2:$G$1500,"")&amp;"",""))</f>
        <v/>
      </c>
      <c r="B3496" s="638" t="str">
        <f>IF($C3496="","",IFERROR(_xlfn.XLOOKUP($C3496,'1.PrepList'!$I$2:$I$1500,'1.PrepList'!$H$2:$H$1500,"")&amp;"",""))</f>
        <v/>
      </c>
      <c r="D3496" s="638" t="str">
        <f>IF($C3496="","",IFERROR(_xlfn.XLOOKUP($C3496,'1.PrepList'!$I$2:$I$1500,'1.PrepList'!$J$2:$J$1500,"")&amp;"",""))</f>
        <v/>
      </c>
      <c r="E3496" s="638" t="str">
        <f>IF($C3496="","",IFERROR(_xlfn.XLOOKUP($C3496,'1.PrepList'!$I$2:$I$1500,'1.PrepList'!$N$2:$N$1500,"")&amp;"",""))</f>
        <v/>
      </c>
      <c r="F3496" s="638" t="str">
        <f>IF($C3496="","",IFERROR(_xlfn.XLOOKUP($C3496,'1.PrepList'!$I$2:$I$1500,'1.PrepList'!$K$2:$K$1500,"")&amp;"",""))</f>
        <v/>
      </c>
      <c r="H3496" s="644" t="str">
        <f>IF($C3496="","",IFERROR(IF(_xlfn.XLOOKUP($C3496,tbl_StartedStatus[Bold ID],tbl_StartedStatus[Started])="Started","Yes",IF(_xlfn.XLOOKUP($C3496,tbl_StartedStatus[Bold ID],tbl_StartedStatus[Started])="No Show","No Show","")),""))</f>
        <v/>
      </c>
    </row>
    <row r="3497" spans="1:8" ht="15" customHeight="1" thickBot="1">
      <c r="A3497" s="38" t="str">
        <f>IF($C3497="","",IFERROR(_xlfn.XLOOKUP($C3497,'1.PrepList'!$I$2:$I$1500,'1.PrepList'!$G$2:$G$1500,"")&amp;"",""))</f>
        <v/>
      </c>
      <c r="B3497" s="638" t="str">
        <f>IF($C3497="","",IFERROR(_xlfn.XLOOKUP($C3497,'1.PrepList'!$I$2:$I$1500,'1.PrepList'!$H$2:$H$1500,"")&amp;"",""))</f>
        <v/>
      </c>
      <c r="D3497" s="638" t="str">
        <f>IF($C3497="","",IFERROR(_xlfn.XLOOKUP($C3497,'1.PrepList'!$I$2:$I$1500,'1.PrepList'!$J$2:$J$1500,"")&amp;"",""))</f>
        <v/>
      </c>
      <c r="E3497" s="638" t="str">
        <f>IF($C3497="","",IFERROR(_xlfn.XLOOKUP($C3497,'1.PrepList'!$I$2:$I$1500,'1.PrepList'!$N$2:$N$1500,"")&amp;"",""))</f>
        <v/>
      </c>
      <c r="F3497" s="638" t="str">
        <f>IF($C3497="","",IFERROR(_xlfn.XLOOKUP($C3497,'1.PrepList'!$I$2:$I$1500,'1.PrepList'!$K$2:$K$1500,"")&amp;"",""))</f>
        <v/>
      </c>
      <c r="H3497" s="644" t="str">
        <f>IF($C3497="","",IFERROR(IF(_xlfn.XLOOKUP($C3497,tbl_StartedStatus[Bold ID],tbl_StartedStatus[Started])="Started","Yes",IF(_xlfn.XLOOKUP($C3497,tbl_StartedStatus[Bold ID],tbl_StartedStatus[Started])="No Show","No Show","")),""))</f>
        <v/>
      </c>
    </row>
    <row r="3498" spans="1:8" ht="15" customHeight="1" thickBot="1">
      <c r="A3498" s="38" t="str">
        <f>IF($C3498="","",IFERROR(_xlfn.XLOOKUP($C3498,'1.PrepList'!$I$2:$I$1500,'1.PrepList'!$G$2:$G$1500,"")&amp;"",""))</f>
        <v/>
      </c>
      <c r="B3498" s="638" t="str">
        <f>IF($C3498="","",IFERROR(_xlfn.XLOOKUP($C3498,'1.PrepList'!$I$2:$I$1500,'1.PrepList'!$H$2:$H$1500,"")&amp;"",""))</f>
        <v/>
      </c>
      <c r="D3498" s="638" t="str">
        <f>IF($C3498="","",IFERROR(_xlfn.XLOOKUP($C3498,'1.PrepList'!$I$2:$I$1500,'1.PrepList'!$J$2:$J$1500,"")&amp;"",""))</f>
        <v/>
      </c>
      <c r="E3498" s="638" t="str">
        <f>IF($C3498="","",IFERROR(_xlfn.XLOOKUP($C3498,'1.PrepList'!$I$2:$I$1500,'1.PrepList'!$N$2:$N$1500,"")&amp;"",""))</f>
        <v/>
      </c>
      <c r="F3498" s="638" t="str">
        <f>IF($C3498="","",IFERROR(_xlfn.XLOOKUP($C3498,'1.PrepList'!$I$2:$I$1500,'1.PrepList'!$K$2:$K$1500,"")&amp;"",""))</f>
        <v/>
      </c>
      <c r="H3498" s="644" t="str">
        <f>IF($C3498="","",IFERROR(IF(_xlfn.XLOOKUP($C3498,tbl_StartedStatus[Bold ID],tbl_StartedStatus[Started])="Started","Yes",IF(_xlfn.XLOOKUP($C3498,tbl_StartedStatus[Bold ID],tbl_StartedStatus[Started])="No Show","No Show","")),""))</f>
        <v/>
      </c>
    </row>
    <row r="3499" spans="1:8" ht="15" customHeight="1" thickBot="1">
      <c r="A3499" s="38" t="str">
        <f>IF($C3499="","",IFERROR(_xlfn.XLOOKUP($C3499,'1.PrepList'!$I$2:$I$1500,'1.PrepList'!$G$2:$G$1500,"")&amp;"",""))</f>
        <v/>
      </c>
      <c r="B3499" s="638" t="str">
        <f>IF($C3499="","",IFERROR(_xlfn.XLOOKUP($C3499,'1.PrepList'!$I$2:$I$1500,'1.PrepList'!$H$2:$H$1500,"")&amp;"",""))</f>
        <v/>
      </c>
      <c r="D3499" s="638" t="str">
        <f>IF($C3499="","",IFERROR(_xlfn.XLOOKUP($C3499,'1.PrepList'!$I$2:$I$1500,'1.PrepList'!$J$2:$J$1500,"")&amp;"",""))</f>
        <v/>
      </c>
      <c r="E3499" s="638" t="str">
        <f>IF($C3499="","",IFERROR(_xlfn.XLOOKUP($C3499,'1.PrepList'!$I$2:$I$1500,'1.PrepList'!$N$2:$N$1500,"")&amp;"",""))</f>
        <v/>
      </c>
      <c r="F3499" s="638" t="str">
        <f>IF($C3499="","",IFERROR(_xlfn.XLOOKUP($C3499,'1.PrepList'!$I$2:$I$1500,'1.PrepList'!$K$2:$K$1500,"")&amp;"",""))</f>
        <v/>
      </c>
      <c r="H3499" s="644" t="str">
        <f>IF($C3499="","",IFERROR(IF(_xlfn.XLOOKUP($C3499,tbl_StartedStatus[Bold ID],tbl_StartedStatus[Started])="Started","Yes",IF(_xlfn.XLOOKUP($C3499,tbl_StartedStatus[Bold ID],tbl_StartedStatus[Started])="No Show","No Show","")),""))</f>
        <v/>
      </c>
    </row>
    <row r="3500" spans="1:8" ht="15" customHeight="1" thickBot="1">
      <c r="A3500" s="38" t="str">
        <f>IF($C3500="","",IFERROR(_xlfn.XLOOKUP($C3500,'1.PrepList'!$I$2:$I$1500,'1.PrepList'!$G$2:$G$1500,"")&amp;"",""))</f>
        <v/>
      </c>
      <c r="B3500" s="638" t="str">
        <f>IF($C3500="","",IFERROR(_xlfn.XLOOKUP($C3500,'1.PrepList'!$I$2:$I$1500,'1.PrepList'!$H$2:$H$1500,"")&amp;"",""))</f>
        <v/>
      </c>
      <c r="D3500" s="638" t="str">
        <f>IF($C3500="","",IFERROR(_xlfn.XLOOKUP($C3500,'1.PrepList'!$I$2:$I$1500,'1.PrepList'!$J$2:$J$1500,"")&amp;"",""))</f>
        <v/>
      </c>
      <c r="E3500" s="638" t="str">
        <f>IF($C3500="","",IFERROR(_xlfn.XLOOKUP($C3500,'1.PrepList'!$I$2:$I$1500,'1.PrepList'!$N$2:$N$1500,"")&amp;"",""))</f>
        <v/>
      </c>
      <c r="F3500" s="638" t="str">
        <f>IF($C3500="","",IFERROR(_xlfn.XLOOKUP($C3500,'1.PrepList'!$I$2:$I$1500,'1.PrepList'!$K$2:$K$1500,"")&amp;"",""))</f>
        <v/>
      </c>
      <c r="H3500" s="644" t="str">
        <f>IF($C3500="","",IFERROR(IF(_xlfn.XLOOKUP($C3500,tbl_StartedStatus[Bold ID],tbl_StartedStatus[Started])="Started","Yes",IF(_xlfn.XLOOKUP($C3500,tbl_StartedStatus[Bold ID],tbl_StartedStatus[Started])="No Show","No Show","")),""))</f>
        <v/>
      </c>
    </row>
    <row r="3501" spans="1:8" ht="15" customHeight="1" thickBot="1">
      <c r="A3501" s="38" t="str">
        <f>IF($C3501="","",IFERROR(_xlfn.XLOOKUP($C3501,'1.PrepList'!$I$2:$I$1500,'1.PrepList'!$G$2:$G$1500,"")&amp;"",""))</f>
        <v/>
      </c>
      <c r="B3501" s="638" t="str">
        <f>IF($C3501="","",IFERROR(_xlfn.XLOOKUP($C3501,'1.PrepList'!$I$2:$I$1500,'1.PrepList'!$H$2:$H$1500,"")&amp;"",""))</f>
        <v/>
      </c>
      <c r="D3501" s="638" t="str">
        <f>IF($C3501="","",IFERROR(_xlfn.XLOOKUP($C3501,'1.PrepList'!$I$2:$I$1500,'1.PrepList'!$J$2:$J$1500,"")&amp;"",""))</f>
        <v/>
      </c>
      <c r="E3501" s="638" t="str">
        <f>IF($C3501="","",IFERROR(_xlfn.XLOOKUP($C3501,'1.PrepList'!$I$2:$I$1500,'1.PrepList'!$N$2:$N$1500,"")&amp;"",""))</f>
        <v/>
      </c>
      <c r="F3501" s="638" t="str">
        <f>IF($C3501="","",IFERROR(_xlfn.XLOOKUP($C3501,'1.PrepList'!$I$2:$I$1500,'1.PrepList'!$K$2:$K$1500,"")&amp;"",""))</f>
        <v/>
      </c>
      <c r="H3501" s="644" t="str">
        <f>IF($C3501="","",IFERROR(IF(_xlfn.XLOOKUP($C3501,tbl_StartedStatus[Bold ID],tbl_StartedStatus[Started])="Started","Yes",IF(_xlfn.XLOOKUP($C3501,tbl_StartedStatus[Bold ID],tbl_StartedStatus[Started])="No Show","No Show","")),""))</f>
        <v/>
      </c>
    </row>
    <row r="3502" spans="1:8" ht="15" customHeight="1" thickBot="1">
      <c r="A3502" s="38" t="str">
        <f>IF($C3502="","",IFERROR(_xlfn.XLOOKUP($C3502,'1.PrepList'!$I$2:$I$1500,'1.PrepList'!$G$2:$G$1500,"")&amp;"",""))</f>
        <v/>
      </c>
      <c r="B3502" s="638" t="str">
        <f>IF($C3502="","",IFERROR(_xlfn.XLOOKUP($C3502,'1.PrepList'!$I$2:$I$1500,'1.PrepList'!$H$2:$H$1500,"")&amp;"",""))</f>
        <v/>
      </c>
      <c r="D3502" s="638" t="str">
        <f>IF($C3502="","",IFERROR(_xlfn.XLOOKUP($C3502,'1.PrepList'!$I$2:$I$1500,'1.PrepList'!$J$2:$J$1500,"")&amp;"",""))</f>
        <v/>
      </c>
      <c r="E3502" s="638" t="str">
        <f>IF($C3502="","",IFERROR(_xlfn.XLOOKUP($C3502,'1.PrepList'!$I$2:$I$1500,'1.PrepList'!$N$2:$N$1500,"")&amp;"",""))</f>
        <v/>
      </c>
      <c r="F3502" s="638" t="str">
        <f>IF($C3502="","",IFERROR(_xlfn.XLOOKUP($C3502,'1.PrepList'!$I$2:$I$1500,'1.PrepList'!$K$2:$K$1500,"")&amp;"",""))</f>
        <v/>
      </c>
      <c r="H3502" s="644" t="str">
        <f>IF($C3502="","",IFERROR(IF(_xlfn.XLOOKUP($C3502,tbl_StartedStatus[Bold ID],tbl_StartedStatus[Started])="Started","Yes",IF(_xlfn.XLOOKUP($C3502,tbl_StartedStatus[Bold ID],tbl_StartedStatus[Started])="No Show","No Show","")),""))</f>
        <v/>
      </c>
    </row>
    <row r="3503" spans="1:8" ht="15" customHeight="1" thickBot="1">
      <c r="A3503" s="38" t="str">
        <f>IF($C3503="","",IFERROR(_xlfn.XLOOKUP($C3503,'1.PrepList'!$I$2:$I$1500,'1.PrepList'!$G$2:$G$1500,"")&amp;"",""))</f>
        <v/>
      </c>
      <c r="B3503" s="638" t="str">
        <f>IF($C3503="","",IFERROR(_xlfn.XLOOKUP($C3503,'1.PrepList'!$I$2:$I$1500,'1.PrepList'!$H$2:$H$1500,"")&amp;"",""))</f>
        <v/>
      </c>
      <c r="D3503" s="638" t="str">
        <f>IF($C3503="","",IFERROR(_xlfn.XLOOKUP($C3503,'1.PrepList'!$I$2:$I$1500,'1.PrepList'!$J$2:$J$1500,"")&amp;"",""))</f>
        <v/>
      </c>
      <c r="E3503" s="638" t="str">
        <f>IF($C3503="","",IFERROR(_xlfn.XLOOKUP($C3503,'1.PrepList'!$I$2:$I$1500,'1.PrepList'!$N$2:$N$1500,"")&amp;"",""))</f>
        <v/>
      </c>
      <c r="F3503" s="638" t="str">
        <f>IF($C3503="","",IFERROR(_xlfn.XLOOKUP($C3503,'1.PrepList'!$I$2:$I$1500,'1.PrepList'!$K$2:$K$1500,"")&amp;"",""))</f>
        <v/>
      </c>
      <c r="H3503" s="644" t="str">
        <f>IF($C3503="","",IFERROR(IF(_xlfn.XLOOKUP($C3503,tbl_StartedStatus[Bold ID],tbl_StartedStatus[Started])="Started","Yes",IF(_xlfn.XLOOKUP($C3503,tbl_StartedStatus[Bold ID],tbl_StartedStatus[Started])="No Show","No Show","")),""))</f>
        <v/>
      </c>
    </row>
    <row r="3504" spans="1:8" ht="15" customHeight="1" thickBot="1">
      <c r="A3504" s="38" t="str">
        <f>IF($C3504="","",IFERROR(_xlfn.XLOOKUP($C3504,'1.PrepList'!$I$2:$I$1500,'1.PrepList'!$G$2:$G$1500,"")&amp;"",""))</f>
        <v/>
      </c>
      <c r="B3504" s="638" t="str">
        <f>IF($C3504="","",IFERROR(_xlfn.XLOOKUP($C3504,'1.PrepList'!$I$2:$I$1500,'1.PrepList'!$H$2:$H$1500,"")&amp;"",""))</f>
        <v/>
      </c>
      <c r="D3504" s="638" t="str">
        <f>IF($C3504="","",IFERROR(_xlfn.XLOOKUP($C3504,'1.PrepList'!$I$2:$I$1500,'1.PrepList'!$J$2:$J$1500,"")&amp;"",""))</f>
        <v/>
      </c>
      <c r="E3504" s="638" t="str">
        <f>IF($C3504="","",IFERROR(_xlfn.XLOOKUP($C3504,'1.PrepList'!$I$2:$I$1500,'1.PrepList'!$N$2:$N$1500,"")&amp;"",""))</f>
        <v/>
      </c>
      <c r="F3504" s="638" t="str">
        <f>IF($C3504="","",IFERROR(_xlfn.XLOOKUP($C3504,'1.PrepList'!$I$2:$I$1500,'1.PrepList'!$K$2:$K$1500,"")&amp;"",""))</f>
        <v/>
      </c>
      <c r="H3504" s="644" t="str">
        <f>IF($C3504="","",IFERROR(IF(_xlfn.XLOOKUP($C3504,tbl_StartedStatus[Bold ID],tbl_StartedStatus[Started])="Started","Yes",IF(_xlfn.XLOOKUP($C3504,tbl_StartedStatus[Bold ID],tbl_StartedStatus[Started])="No Show","No Show","")),""))</f>
        <v/>
      </c>
    </row>
    <row r="3505" spans="1:8" ht="15" customHeight="1" thickBot="1">
      <c r="A3505" s="38" t="str">
        <f>IF($C3505="","",IFERROR(_xlfn.XLOOKUP($C3505,'1.PrepList'!$I$2:$I$1500,'1.PrepList'!$G$2:$G$1500,"")&amp;"",""))</f>
        <v/>
      </c>
      <c r="B3505" s="638" t="str">
        <f>IF($C3505="","",IFERROR(_xlfn.XLOOKUP($C3505,'1.PrepList'!$I$2:$I$1500,'1.PrepList'!$H$2:$H$1500,"")&amp;"",""))</f>
        <v/>
      </c>
      <c r="D3505" s="638" t="str">
        <f>IF($C3505="","",IFERROR(_xlfn.XLOOKUP($C3505,'1.PrepList'!$I$2:$I$1500,'1.PrepList'!$J$2:$J$1500,"")&amp;"",""))</f>
        <v/>
      </c>
      <c r="E3505" s="638" t="str">
        <f>IF($C3505="","",IFERROR(_xlfn.XLOOKUP($C3505,'1.PrepList'!$I$2:$I$1500,'1.PrepList'!$N$2:$N$1500,"")&amp;"",""))</f>
        <v/>
      </c>
      <c r="F3505" s="638" t="str">
        <f>IF($C3505="","",IFERROR(_xlfn.XLOOKUP($C3505,'1.PrepList'!$I$2:$I$1500,'1.PrepList'!$K$2:$K$1500,"")&amp;"",""))</f>
        <v/>
      </c>
      <c r="H3505" s="644" t="str">
        <f>IF($C3505="","",IFERROR(IF(_xlfn.XLOOKUP($C3505,tbl_StartedStatus[Bold ID],tbl_StartedStatus[Started])="Started","Yes",IF(_xlfn.XLOOKUP($C3505,tbl_StartedStatus[Bold ID],tbl_StartedStatus[Started])="No Show","No Show","")),""))</f>
        <v/>
      </c>
    </row>
    <row r="3506" spans="1:8" ht="15" customHeight="1" thickBot="1">
      <c r="A3506" s="38" t="str">
        <f>IF($C3506="","",IFERROR(_xlfn.XLOOKUP($C3506,'1.PrepList'!$I$2:$I$1500,'1.PrepList'!$G$2:$G$1500,"")&amp;"",""))</f>
        <v/>
      </c>
      <c r="B3506" s="638" t="str">
        <f>IF($C3506="","",IFERROR(_xlfn.XLOOKUP($C3506,'1.PrepList'!$I$2:$I$1500,'1.PrepList'!$H$2:$H$1500,"")&amp;"",""))</f>
        <v/>
      </c>
      <c r="D3506" s="638" t="str">
        <f>IF($C3506="","",IFERROR(_xlfn.XLOOKUP($C3506,'1.PrepList'!$I$2:$I$1500,'1.PrepList'!$J$2:$J$1500,"")&amp;"",""))</f>
        <v/>
      </c>
      <c r="E3506" s="638" t="str">
        <f>IF($C3506="","",IFERROR(_xlfn.XLOOKUP($C3506,'1.PrepList'!$I$2:$I$1500,'1.PrepList'!$N$2:$N$1500,"")&amp;"",""))</f>
        <v/>
      </c>
      <c r="F3506" s="638" t="str">
        <f>IF($C3506="","",IFERROR(_xlfn.XLOOKUP($C3506,'1.PrepList'!$I$2:$I$1500,'1.PrepList'!$K$2:$K$1500,"")&amp;"",""))</f>
        <v/>
      </c>
      <c r="H3506" s="644" t="str">
        <f>IF($C3506="","",IFERROR(IF(_xlfn.XLOOKUP($C3506,tbl_StartedStatus[Bold ID],tbl_StartedStatus[Started])="Started","Yes",IF(_xlfn.XLOOKUP($C3506,tbl_StartedStatus[Bold ID],tbl_StartedStatus[Started])="No Show","No Show","")),""))</f>
        <v/>
      </c>
    </row>
    <row r="3507" spans="1:8" ht="15" customHeight="1" thickBot="1">
      <c r="A3507" s="38" t="str">
        <f>IF($C3507="","",IFERROR(_xlfn.XLOOKUP($C3507,'1.PrepList'!$I$2:$I$1500,'1.PrepList'!$G$2:$G$1500,"")&amp;"",""))</f>
        <v/>
      </c>
      <c r="B3507" s="638" t="str">
        <f>IF($C3507="","",IFERROR(_xlfn.XLOOKUP($C3507,'1.PrepList'!$I$2:$I$1500,'1.PrepList'!$H$2:$H$1500,"")&amp;"",""))</f>
        <v/>
      </c>
      <c r="D3507" s="638" t="str">
        <f>IF($C3507="","",IFERROR(_xlfn.XLOOKUP($C3507,'1.PrepList'!$I$2:$I$1500,'1.PrepList'!$J$2:$J$1500,"")&amp;"",""))</f>
        <v/>
      </c>
      <c r="E3507" s="638" t="str">
        <f>IF($C3507="","",IFERROR(_xlfn.XLOOKUP($C3507,'1.PrepList'!$I$2:$I$1500,'1.PrepList'!$N$2:$N$1500,"")&amp;"",""))</f>
        <v/>
      </c>
      <c r="F3507" s="638" t="str">
        <f>IF($C3507="","",IFERROR(_xlfn.XLOOKUP($C3507,'1.PrepList'!$I$2:$I$1500,'1.PrepList'!$K$2:$K$1500,"")&amp;"",""))</f>
        <v/>
      </c>
      <c r="H3507" s="644" t="str">
        <f>IF($C3507="","",IFERROR(IF(_xlfn.XLOOKUP($C3507,tbl_StartedStatus[Bold ID],tbl_StartedStatus[Started])="Started","Yes",IF(_xlfn.XLOOKUP($C3507,tbl_StartedStatus[Bold ID],tbl_StartedStatus[Started])="No Show","No Show","")),""))</f>
        <v/>
      </c>
    </row>
    <row r="3508" spans="1:8" ht="15" customHeight="1" thickBot="1">
      <c r="A3508" s="38" t="str">
        <f>IF($C3508="","",IFERROR(_xlfn.XLOOKUP($C3508,'1.PrepList'!$I$2:$I$1500,'1.PrepList'!$G$2:$G$1500,"")&amp;"",""))</f>
        <v/>
      </c>
      <c r="B3508" s="638" t="str">
        <f>IF($C3508="","",IFERROR(_xlfn.XLOOKUP($C3508,'1.PrepList'!$I$2:$I$1500,'1.PrepList'!$H$2:$H$1500,"")&amp;"",""))</f>
        <v/>
      </c>
      <c r="D3508" s="638" t="str">
        <f>IF($C3508="","",IFERROR(_xlfn.XLOOKUP($C3508,'1.PrepList'!$I$2:$I$1500,'1.PrepList'!$J$2:$J$1500,"")&amp;"",""))</f>
        <v/>
      </c>
      <c r="E3508" s="638" t="str">
        <f>IF($C3508="","",IFERROR(_xlfn.XLOOKUP($C3508,'1.PrepList'!$I$2:$I$1500,'1.PrepList'!$N$2:$N$1500,"")&amp;"",""))</f>
        <v/>
      </c>
      <c r="F3508" s="638" t="str">
        <f>IF($C3508="","",IFERROR(_xlfn.XLOOKUP($C3508,'1.PrepList'!$I$2:$I$1500,'1.PrepList'!$K$2:$K$1500,"")&amp;"",""))</f>
        <v/>
      </c>
      <c r="H3508" s="644" t="str">
        <f>IF($C3508="","",IFERROR(IF(_xlfn.XLOOKUP($C3508,tbl_StartedStatus[Bold ID],tbl_StartedStatus[Started])="Started","Yes",IF(_xlfn.XLOOKUP($C3508,tbl_StartedStatus[Bold ID],tbl_StartedStatus[Started])="No Show","No Show","")),""))</f>
        <v/>
      </c>
    </row>
    <row r="3509" spans="1:8" ht="15" customHeight="1" thickBot="1">
      <c r="A3509" s="38" t="str">
        <f>IF($C3509="","",IFERROR(_xlfn.XLOOKUP($C3509,'1.PrepList'!$I$2:$I$1500,'1.PrepList'!$G$2:$G$1500,"")&amp;"",""))</f>
        <v/>
      </c>
      <c r="B3509" s="638" t="str">
        <f>IF($C3509="","",IFERROR(_xlfn.XLOOKUP($C3509,'1.PrepList'!$I$2:$I$1500,'1.PrepList'!$H$2:$H$1500,"")&amp;"",""))</f>
        <v/>
      </c>
      <c r="D3509" s="638" t="str">
        <f>IF($C3509="","",IFERROR(_xlfn.XLOOKUP($C3509,'1.PrepList'!$I$2:$I$1500,'1.PrepList'!$J$2:$J$1500,"")&amp;"",""))</f>
        <v/>
      </c>
      <c r="E3509" s="638" t="str">
        <f>IF($C3509="","",IFERROR(_xlfn.XLOOKUP($C3509,'1.PrepList'!$I$2:$I$1500,'1.PrepList'!$N$2:$N$1500,"")&amp;"",""))</f>
        <v/>
      </c>
      <c r="F3509" s="638" t="str">
        <f>IF($C3509="","",IFERROR(_xlfn.XLOOKUP($C3509,'1.PrepList'!$I$2:$I$1500,'1.PrepList'!$K$2:$K$1500,"")&amp;"",""))</f>
        <v/>
      </c>
      <c r="H3509" s="644" t="str">
        <f>IF($C3509="","",IFERROR(IF(_xlfn.XLOOKUP($C3509,tbl_StartedStatus[Bold ID],tbl_StartedStatus[Started])="Started","Yes",IF(_xlfn.XLOOKUP($C3509,tbl_StartedStatus[Bold ID],tbl_StartedStatus[Started])="No Show","No Show","")),""))</f>
        <v/>
      </c>
    </row>
    <row r="3510" spans="1:8" ht="15" customHeight="1" thickBot="1">
      <c r="A3510" s="38" t="str">
        <f>IF($C3510="","",IFERROR(_xlfn.XLOOKUP($C3510,'1.PrepList'!$I$2:$I$1500,'1.PrepList'!$G$2:$G$1500,"")&amp;"",""))</f>
        <v/>
      </c>
      <c r="B3510" s="638" t="str">
        <f>IF($C3510="","",IFERROR(_xlfn.XLOOKUP($C3510,'1.PrepList'!$I$2:$I$1500,'1.PrepList'!$H$2:$H$1500,"")&amp;"",""))</f>
        <v/>
      </c>
      <c r="D3510" s="638" t="str">
        <f>IF($C3510="","",IFERROR(_xlfn.XLOOKUP($C3510,'1.PrepList'!$I$2:$I$1500,'1.PrepList'!$J$2:$J$1500,"")&amp;"",""))</f>
        <v/>
      </c>
      <c r="E3510" s="638" t="str">
        <f>IF($C3510="","",IFERROR(_xlfn.XLOOKUP($C3510,'1.PrepList'!$I$2:$I$1500,'1.PrepList'!$N$2:$N$1500,"")&amp;"",""))</f>
        <v/>
      </c>
      <c r="F3510" s="638" t="str">
        <f>IF($C3510="","",IFERROR(_xlfn.XLOOKUP($C3510,'1.PrepList'!$I$2:$I$1500,'1.PrepList'!$K$2:$K$1500,"")&amp;"",""))</f>
        <v/>
      </c>
      <c r="H3510" s="644" t="str">
        <f>IF($C3510="","",IFERROR(IF(_xlfn.XLOOKUP($C3510,tbl_StartedStatus[Bold ID],tbl_StartedStatus[Started])="Started","Yes",IF(_xlfn.XLOOKUP($C3510,tbl_StartedStatus[Bold ID],tbl_StartedStatus[Started])="No Show","No Show","")),""))</f>
        <v/>
      </c>
    </row>
    <row r="3511" spans="1:8" ht="15" customHeight="1" thickBot="1">
      <c r="A3511" s="38" t="str">
        <f>IF($C3511="","",IFERROR(_xlfn.XLOOKUP($C3511,'1.PrepList'!$I$2:$I$1500,'1.PrepList'!$G$2:$G$1500,"")&amp;"",""))</f>
        <v/>
      </c>
      <c r="B3511" s="638" t="str">
        <f>IF($C3511="","",IFERROR(_xlfn.XLOOKUP($C3511,'1.PrepList'!$I$2:$I$1500,'1.PrepList'!$H$2:$H$1500,"")&amp;"",""))</f>
        <v/>
      </c>
      <c r="D3511" s="638" t="str">
        <f>IF($C3511="","",IFERROR(_xlfn.XLOOKUP($C3511,'1.PrepList'!$I$2:$I$1500,'1.PrepList'!$J$2:$J$1500,"")&amp;"",""))</f>
        <v/>
      </c>
      <c r="E3511" s="638" t="str">
        <f>IF($C3511="","",IFERROR(_xlfn.XLOOKUP($C3511,'1.PrepList'!$I$2:$I$1500,'1.PrepList'!$N$2:$N$1500,"")&amp;"",""))</f>
        <v/>
      </c>
      <c r="F3511" s="638" t="str">
        <f>IF($C3511="","",IFERROR(_xlfn.XLOOKUP($C3511,'1.PrepList'!$I$2:$I$1500,'1.PrepList'!$K$2:$K$1500,"")&amp;"",""))</f>
        <v/>
      </c>
      <c r="H3511" s="644" t="str">
        <f>IF($C3511="","",IFERROR(IF(_xlfn.XLOOKUP($C3511,tbl_StartedStatus[Bold ID],tbl_StartedStatus[Started])="Started","Yes",IF(_xlfn.XLOOKUP($C3511,tbl_StartedStatus[Bold ID],tbl_StartedStatus[Started])="No Show","No Show","")),""))</f>
        <v/>
      </c>
    </row>
    <row r="3512" spans="1:8" ht="15" customHeight="1" thickBot="1">
      <c r="A3512" s="38" t="str">
        <f>IF($C3512="","",IFERROR(_xlfn.XLOOKUP($C3512,'1.PrepList'!$I$2:$I$1500,'1.PrepList'!$G$2:$G$1500,"")&amp;"",""))</f>
        <v/>
      </c>
      <c r="B3512" s="638" t="str">
        <f>IF($C3512="","",IFERROR(_xlfn.XLOOKUP($C3512,'1.PrepList'!$I$2:$I$1500,'1.PrepList'!$H$2:$H$1500,"")&amp;"",""))</f>
        <v/>
      </c>
      <c r="D3512" s="638" t="str">
        <f>IF($C3512="","",IFERROR(_xlfn.XLOOKUP($C3512,'1.PrepList'!$I$2:$I$1500,'1.PrepList'!$J$2:$J$1500,"")&amp;"",""))</f>
        <v/>
      </c>
      <c r="E3512" s="638" t="str">
        <f>IF($C3512="","",IFERROR(_xlfn.XLOOKUP($C3512,'1.PrepList'!$I$2:$I$1500,'1.PrepList'!$N$2:$N$1500,"")&amp;"",""))</f>
        <v/>
      </c>
      <c r="F3512" s="638" t="str">
        <f>IF($C3512="","",IFERROR(_xlfn.XLOOKUP($C3512,'1.PrepList'!$I$2:$I$1500,'1.PrepList'!$K$2:$K$1500,"")&amp;"",""))</f>
        <v/>
      </c>
      <c r="H3512" s="644" t="str">
        <f>IF($C3512="","",IFERROR(IF(_xlfn.XLOOKUP($C3512,tbl_StartedStatus[Bold ID],tbl_StartedStatus[Started])="Started","Yes",IF(_xlfn.XLOOKUP($C3512,tbl_StartedStatus[Bold ID],tbl_StartedStatus[Started])="No Show","No Show","")),""))</f>
        <v/>
      </c>
    </row>
    <row r="3513" spans="1:8" ht="15" customHeight="1" thickBot="1">
      <c r="A3513" s="38" t="str">
        <f>IF($C3513="","",IFERROR(_xlfn.XLOOKUP($C3513,'1.PrepList'!$I$2:$I$1500,'1.PrepList'!$G$2:$G$1500,"")&amp;"",""))</f>
        <v/>
      </c>
      <c r="B3513" s="638" t="str">
        <f>IF($C3513="","",IFERROR(_xlfn.XLOOKUP($C3513,'1.PrepList'!$I$2:$I$1500,'1.PrepList'!$H$2:$H$1500,"")&amp;"",""))</f>
        <v/>
      </c>
      <c r="D3513" s="638" t="str">
        <f>IF($C3513="","",IFERROR(_xlfn.XLOOKUP($C3513,'1.PrepList'!$I$2:$I$1500,'1.PrepList'!$J$2:$J$1500,"")&amp;"",""))</f>
        <v/>
      </c>
      <c r="E3513" s="638" t="str">
        <f>IF($C3513="","",IFERROR(_xlfn.XLOOKUP($C3513,'1.PrepList'!$I$2:$I$1500,'1.PrepList'!$N$2:$N$1500,"")&amp;"",""))</f>
        <v/>
      </c>
      <c r="F3513" s="638" t="str">
        <f>IF($C3513="","",IFERROR(_xlfn.XLOOKUP($C3513,'1.PrepList'!$I$2:$I$1500,'1.PrepList'!$K$2:$K$1500,"")&amp;"",""))</f>
        <v/>
      </c>
      <c r="H3513" s="644" t="str">
        <f>IF($C3513="","",IFERROR(IF(_xlfn.XLOOKUP($C3513,tbl_StartedStatus[Bold ID],tbl_StartedStatus[Started])="Started","Yes",IF(_xlfn.XLOOKUP($C3513,tbl_StartedStatus[Bold ID],tbl_StartedStatus[Started])="No Show","No Show","")),""))</f>
        <v/>
      </c>
    </row>
    <row r="3514" spans="1:8" ht="15" customHeight="1" thickBot="1">
      <c r="A3514" s="38" t="str">
        <f>IF($C3514="","",IFERROR(_xlfn.XLOOKUP($C3514,'1.PrepList'!$I$2:$I$1500,'1.PrepList'!$G$2:$G$1500,"")&amp;"",""))</f>
        <v/>
      </c>
      <c r="B3514" s="638" t="str">
        <f>IF($C3514="","",IFERROR(_xlfn.XLOOKUP($C3514,'1.PrepList'!$I$2:$I$1500,'1.PrepList'!$H$2:$H$1500,"")&amp;"",""))</f>
        <v/>
      </c>
      <c r="D3514" s="638" t="str">
        <f>IF($C3514="","",IFERROR(_xlfn.XLOOKUP($C3514,'1.PrepList'!$I$2:$I$1500,'1.PrepList'!$J$2:$J$1500,"")&amp;"",""))</f>
        <v/>
      </c>
      <c r="E3514" s="638" t="str">
        <f>IF($C3514="","",IFERROR(_xlfn.XLOOKUP($C3514,'1.PrepList'!$I$2:$I$1500,'1.PrepList'!$N$2:$N$1500,"")&amp;"",""))</f>
        <v/>
      </c>
      <c r="F3514" s="638" t="str">
        <f>IF($C3514="","",IFERROR(_xlfn.XLOOKUP($C3514,'1.PrepList'!$I$2:$I$1500,'1.PrepList'!$K$2:$K$1500,"")&amp;"",""))</f>
        <v/>
      </c>
      <c r="H3514" s="644" t="str">
        <f>IF($C3514="","",IFERROR(IF(_xlfn.XLOOKUP($C3514,tbl_StartedStatus[Bold ID],tbl_StartedStatus[Started])="Started","Yes",IF(_xlfn.XLOOKUP($C3514,tbl_StartedStatus[Bold ID],tbl_StartedStatus[Started])="No Show","No Show","")),""))</f>
        <v/>
      </c>
    </row>
    <row r="3515" spans="1:8" ht="15" customHeight="1" thickBot="1">
      <c r="A3515" s="38" t="str">
        <f>IF($C3515="","",IFERROR(_xlfn.XLOOKUP($C3515,'1.PrepList'!$I$2:$I$1500,'1.PrepList'!$G$2:$G$1500,"")&amp;"",""))</f>
        <v/>
      </c>
      <c r="B3515" s="638" t="str">
        <f>IF($C3515="","",IFERROR(_xlfn.XLOOKUP($C3515,'1.PrepList'!$I$2:$I$1500,'1.PrepList'!$H$2:$H$1500,"")&amp;"",""))</f>
        <v/>
      </c>
      <c r="D3515" s="638" t="str">
        <f>IF($C3515="","",IFERROR(_xlfn.XLOOKUP($C3515,'1.PrepList'!$I$2:$I$1500,'1.PrepList'!$J$2:$J$1500,"")&amp;"",""))</f>
        <v/>
      </c>
      <c r="E3515" s="638" t="str">
        <f>IF($C3515="","",IFERROR(_xlfn.XLOOKUP($C3515,'1.PrepList'!$I$2:$I$1500,'1.PrepList'!$N$2:$N$1500,"")&amp;"",""))</f>
        <v/>
      </c>
      <c r="F3515" s="638" t="str">
        <f>IF($C3515="","",IFERROR(_xlfn.XLOOKUP($C3515,'1.PrepList'!$I$2:$I$1500,'1.PrepList'!$K$2:$K$1500,"")&amp;"",""))</f>
        <v/>
      </c>
      <c r="H3515" s="644" t="str">
        <f>IF($C3515="","",IFERROR(IF(_xlfn.XLOOKUP($C3515,tbl_StartedStatus[Bold ID],tbl_StartedStatus[Started])="Started","Yes",IF(_xlfn.XLOOKUP($C3515,tbl_StartedStatus[Bold ID],tbl_StartedStatus[Started])="No Show","No Show","")),""))</f>
        <v/>
      </c>
    </row>
    <row r="3516" spans="1:8" ht="15" customHeight="1" thickBot="1">
      <c r="A3516" s="38" t="str">
        <f>IF($C3516="","",IFERROR(_xlfn.XLOOKUP($C3516,'1.PrepList'!$I$2:$I$1500,'1.PrepList'!$G$2:$G$1500,"")&amp;"",""))</f>
        <v/>
      </c>
      <c r="B3516" s="638" t="str">
        <f>IF($C3516="","",IFERROR(_xlfn.XLOOKUP($C3516,'1.PrepList'!$I$2:$I$1500,'1.PrepList'!$H$2:$H$1500,"")&amp;"",""))</f>
        <v/>
      </c>
      <c r="D3516" s="638" t="str">
        <f>IF($C3516="","",IFERROR(_xlfn.XLOOKUP($C3516,'1.PrepList'!$I$2:$I$1500,'1.PrepList'!$J$2:$J$1500,"")&amp;"",""))</f>
        <v/>
      </c>
      <c r="E3516" s="638" t="str">
        <f>IF($C3516="","",IFERROR(_xlfn.XLOOKUP($C3516,'1.PrepList'!$I$2:$I$1500,'1.PrepList'!$N$2:$N$1500,"")&amp;"",""))</f>
        <v/>
      </c>
      <c r="F3516" s="638" t="str">
        <f>IF($C3516="","",IFERROR(_xlfn.XLOOKUP($C3516,'1.PrepList'!$I$2:$I$1500,'1.PrepList'!$K$2:$K$1500,"")&amp;"",""))</f>
        <v/>
      </c>
      <c r="H3516" s="644" t="str">
        <f>IF($C3516="","",IFERROR(IF(_xlfn.XLOOKUP($C3516,tbl_StartedStatus[Bold ID],tbl_StartedStatus[Started])="Started","Yes",IF(_xlfn.XLOOKUP($C3516,tbl_StartedStatus[Bold ID],tbl_StartedStatus[Started])="No Show","No Show","")),""))</f>
        <v/>
      </c>
    </row>
    <row r="3517" spans="1:8" ht="15" customHeight="1" thickBot="1">
      <c r="A3517" s="38" t="str">
        <f>IF($C3517="","",IFERROR(_xlfn.XLOOKUP($C3517,'1.PrepList'!$I$2:$I$1500,'1.PrepList'!$G$2:$G$1500,"")&amp;"",""))</f>
        <v/>
      </c>
      <c r="B3517" s="638" t="str">
        <f>IF($C3517="","",IFERROR(_xlfn.XLOOKUP($C3517,'1.PrepList'!$I$2:$I$1500,'1.PrepList'!$H$2:$H$1500,"")&amp;"",""))</f>
        <v/>
      </c>
      <c r="D3517" s="638" t="str">
        <f>IF($C3517="","",IFERROR(_xlfn.XLOOKUP($C3517,'1.PrepList'!$I$2:$I$1500,'1.PrepList'!$J$2:$J$1500,"")&amp;"",""))</f>
        <v/>
      </c>
      <c r="E3517" s="638" t="str">
        <f>IF($C3517="","",IFERROR(_xlfn.XLOOKUP($C3517,'1.PrepList'!$I$2:$I$1500,'1.PrepList'!$N$2:$N$1500,"")&amp;"",""))</f>
        <v/>
      </c>
      <c r="F3517" s="638" t="str">
        <f>IF($C3517="","",IFERROR(_xlfn.XLOOKUP($C3517,'1.PrepList'!$I$2:$I$1500,'1.PrepList'!$K$2:$K$1500,"")&amp;"",""))</f>
        <v/>
      </c>
      <c r="H3517" s="644" t="str">
        <f>IF($C3517="","",IFERROR(IF(_xlfn.XLOOKUP($C3517,tbl_StartedStatus[Bold ID],tbl_StartedStatus[Started])="Started","Yes",IF(_xlfn.XLOOKUP($C3517,tbl_StartedStatus[Bold ID],tbl_StartedStatus[Started])="No Show","No Show","")),""))</f>
        <v/>
      </c>
    </row>
    <row r="3518" spans="1:8" ht="15" customHeight="1" thickBot="1">
      <c r="A3518" s="38" t="str">
        <f>IF($C3518="","",IFERROR(_xlfn.XLOOKUP($C3518,'1.PrepList'!$I$2:$I$1500,'1.PrepList'!$G$2:$G$1500,"")&amp;"",""))</f>
        <v/>
      </c>
      <c r="B3518" s="638" t="str">
        <f>IF($C3518="","",IFERROR(_xlfn.XLOOKUP($C3518,'1.PrepList'!$I$2:$I$1500,'1.PrepList'!$H$2:$H$1500,"")&amp;"",""))</f>
        <v/>
      </c>
      <c r="D3518" s="638" t="str">
        <f>IF($C3518="","",IFERROR(_xlfn.XLOOKUP($C3518,'1.PrepList'!$I$2:$I$1500,'1.PrepList'!$J$2:$J$1500,"")&amp;"",""))</f>
        <v/>
      </c>
      <c r="E3518" s="638" t="str">
        <f>IF($C3518="","",IFERROR(_xlfn.XLOOKUP($C3518,'1.PrepList'!$I$2:$I$1500,'1.PrepList'!$N$2:$N$1500,"")&amp;"",""))</f>
        <v/>
      </c>
      <c r="F3518" s="638" t="str">
        <f>IF($C3518="","",IFERROR(_xlfn.XLOOKUP($C3518,'1.PrepList'!$I$2:$I$1500,'1.PrepList'!$K$2:$K$1500,"")&amp;"",""))</f>
        <v/>
      </c>
      <c r="H3518" s="644" t="str">
        <f>IF($C3518="","",IFERROR(IF(_xlfn.XLOOKUP($C3518,tbl_StartedStatus[Bold ID],tbl_StartedStatus[Started])="Started","Yes",IF(_xlfn.XLOOKUP($C3518,tbl_StartedStatus[Bold ID],tbl_StartedStatus[Started])="No Show","No Show","")),""))</f>
        <v/>
      </c>
    </row>
    <row r="3519" spans="1:8" ht="15" customHeight="1" thickBot="1">
      <c r="A3519" s="38" t="str">
        <f>IF($C3519="","",IFERROR(_xlfn.XLOOKUP($C3519,'1.PrepList'!$I$2:$I$1500,'1.PrepList'!$G$2:$G$1500,"")&amp;"",""))</f>
        <v/>
      </c>
      <c r="B3519" s="638" t="str">
        <f>IF($C3519="","",IFERROR(_xlfn.XLOOKUP($C3519,'1.PrepList'!$I$2:$I$1500,'1.PrepList'!$H$2:$H$1500,"")&amp;"",""))</f>
        <v/>
      </c>
      <c r="D3519" s="638" t="str">
        <f>IF($C3519="","",IFERROR(_xlfn.XLOOKUP($C3519,'1.PrepList'!$I$2:$I$1500,'1.PrepList'!$J$2:$J$1500,"")&amp;"",""))</f>
        <v/>
      </c>
      <c r="E3519" s="638" t="str">
        <f>IF($C3519="","",IFERROR(_xlfn.XLOOKUP($C3519,'1.PrepList'!$I$2:$I$1500,'1.PrepList'!$N$2:$N$1500,"")&amp;"",""))</f>
        <v/>
      </c>
      <c r="F3519" s="638" t="str">
        <f>IF($C3519="","",IFERROR(_xlfn.XLOOKUP($C3519,'1.PrepList'!$I$2:$I$1500,'1.PrepList'!$K$2:$K$1500,"")&amp;"",""))</f>
        <v/>
      </c>
      <c r="H3519" s="644" t="str">
        <f>IF($C3519="","",IFERROR(IF(_xlfn.XLOOKUP($C3519,tbl_StartedStatus[Bold ID],tbl_StartedStatus[Started])="Started","Yes",IF(_xlfn.XLOOKUP($C3519,tbl_StartedStatus[Bold ID],tbl_StartedStatus[Started])="No Show","No Show","")),""))</f>
        <v/>
      </c>
    </row>
    <row r="3520" spans="1:8" ht="15" customHeight="1" thickBot="1">
      <c r="A3520" s="38" t="str">
        <f>IF($C3520="","",IFERROR(_xlfn.XLOOKUP($C3520,'1.PrepList'!$I$2:$I$1500,'1.PrepList'!$G$2:$G$1500,"")&amp;"",""))</f>
        <v/>
      </c>
      <c r="B3520" s="638" t="str">
        <f>IF($C3520="","",IFERROR(_xlfn.XLOOKUP($C3520,'1.PrepList'!$I$2:$I$1500,'1.PrepList'!$H$2:$H$1500,"")&amp;"",""))</f>
        <v/>
      </c>
      <c r="D3520" s="638" t="str">
        <f>IF($C3520="","",IFERROR(_xlfn.XLOOKUP($C3520,'1.PrepList'!$I$2:$I$1500,'1.PrepList'!$J$2:$J$1500,"")&amp;"",""))</f>
        <v/>
      </c>
      <c r="E3520" s="638" t="str">
        <f>IF($C3520="","",IFERROR(_xlfn.XLOOKUP($C3520,'1.PrepList'!$I$2:$I$1500,'1.PrepList'!$N$2:$N$1500,"")&amp;"",""))</f>
        <v/>
      </c>
      <c r="F3520" s="638" t="str">
        <f>IF($C3520="","",IFERROR(_xlfn.XLOOKUP($C3520,'1.PrepList'!$I$2:$I$1500,'1.PrepList'!$K$2:$K$1500,"")&amp;"",""))</f>
        <v/>
      </c>
      <c r="H3520" s="644" t="str">
        <f>IF($C3520="","",IFERROR(IF(_xlfn.XLOOKUP($C3520,tbl_StartedStatus[Bold ID],tbl_StartedStatus[Started])="Started","Yes",IF(_xlfn.XLOOKUP($C3520,tbl_StartedStatus[Bold ID],tbl_StartedStatus[Started])="No Show","No Show","")),""))</f>
        <v/>
      </c>
    </row>
    <row r="3521" spans="1:8" ht="15" customHeight="1" thickBot="1">
      <c r="A3521" s="38" t="str">
        <f>IF($C3521="","",IFERROR(_xlfn.XLOOKUP($C3521,'1.PrepList'!$I$2:$I$1500,'1.PrepList'!$G$2:$G$1500,"")&amp;"",""))</f>
        <v/>
      </c>
      <c r="B3521" s="638" t="str">
        <f>IF($C3521="","",IFERROR(_xlfn.XLOOKUP($C3521,'1.PrepList'!$I$2:$I$1500,'1.PrepList'!$H$2:$H$1500,"")&amp;"",""))</f>
        <v/>
      </c>
      <c r="D3521" s="638" t="str">
        <f>IF($C3521="","",IFERROR(_xlfn.XLOOKUP($C3521,'1.PrepList'!$I$2:$I$1500,'1.PrepList'!$J$2:$J$1500,"")&amp;"",""))</f>
        <v/>
      </c>
      <c r="E3521" s="638" t="str">
        <f>IF($C3521="","",IFERROR(_xlfn.XLOOKUP($C3521,'1.PrepList'!$I$2:$I$1500,'1.PrepList'!$N$2:$N$1500,"")&amp;"",""))</f>
        <v/>
      </c>
      <c r="F3521" s="638" t="str">
        <f>IF($C3521="","",IFERROR(_xlfn.XLOOKUP($C3521,'1.PrepList'!$I$2:$I$1500,'1.PrepList'!$K$2:$K$1500,"")&amp;"",""))</f>
        <v/>
      </c>
      <c r="H3521" s="644" t="str">
        <f>IF($C3521="","",IFERROR(IF(_xlfn.XLOOKUP($C3521,tbl_StartedStatus[Bold ID],tbl_StartedStatus[Started])="Started","Yes",IF(_xlfn.XLOOKUP($C3521,tbl_StartedStatus[Bold ID],tbl_StartedStatus[Started])="No Show","No Show","")),""))</f>
        <v/>
      </c>
    </row>
    <row r="3522" spans="1:8" ht="15" customHeight="1" thickBot="1">
      <c r="A3522" s="38" t="str">
        <f>IF($C3522="","",IFERROR(_xlfn.XLOOKUP($C3522,'1.PrepList'!$I$2:$I$1500,'1.PrepList'!$G$2:$G$1500,"")&amp;"",""))</f>
        <v/>
      </c>
      <c r="B3522" s="638" t="str">
        <f>IF($C3522="","",IFERROR(_xlfn.XLOOKUP($C3522,'1.PrepList'!$I$2:$I$1500,'1.PrepList'!$H$2:$H$1500,"")&amp;"",""))</f>
        <v/>
      </c>
      <c r="D3522" s="638" t="str">
        <f>IF($C3522="","",IFERROR(_xlfn.XLOOKUP($C3522,'1.PrepList'!$I$2:$I$1500,'1.PrepList'!$J$2:$J$1500,"")&amp;"",""))</f>
        <v/>
      </c>
      <c r="E3522" s="638" t="str">
        <f>IF($C3522="","",IFERROR(_xlfn.XLOOKUP($C3522,'1.PrepList'!$I$2:$I$1500,'1.PrepList'!$N$2:$N$1500,"")&amp;"",""))</f>
        <v/>
      </c>
      <c r="F3522" s="638" t="str">
        <f>IF($C3522="","",IFERROR(_xlfn.XLOOKUP($C3522,'1.PrepList'!$I$2:$I$1500,'1.PrepList'!$K$2:$K$1500,"")&amp;"",""))</f>
        <v/>
      </c>
      <c r="H3522" s="644" t="str">
        <f>IF($C3522="","",IFERROR(IF(_xlfn.XLOOKUP($C3522,tbl_StartedStatus[Bold ID],tbl_StartedStatus[Started])="Started","Yes",IF(_xlfn.XLOOKUP($C3522,tbl_StartedStatus[Bold ID],tbl_StartedStatus[Started])="No Show","No Show","")),""))</f>
        <v/>
      </c>
    </row>
    <row r="3523" spans="1:8" ht="15" customHeight="1" thickBot="1">
      <c r="A3523" s="38" t="str">
        <f>IF($C3523="","",IFERROR(_xlfn.XLOOKUP($C3523,'1.PrepList'!$I$2:$I$1500,'1.PrepList'!$G$2:$G$1500,"")&amp;"",""))</f>
        <v/>
      </c>
      <c r="B3523" s="638" t="str">
        <f>IF($C3523="","",IFERROR(_xlfn.XLOOKUP($C3523,'1.PrepList'!$I$2:$I$1500,'1.PrepList'!$H$2:$H$1500,"")&amp;"",""))</f>
        <v/>
      </c>
      <c r="D3523" s="638" t="str">
        <f>IF($C3523="","",IFERROR(_xlfn.XLOOKUP($C3523,'1.PrepList'!$I$2:$I$1500,'1.PrepList'!$J$2:$J$1500,"")&amp;"",""))</f>
        <v/>
      </c>
      <c r="E3523" s="638" t="str">
        <f>IF($C3523="","",IFERROR(_xlfn.XLOOKUP($C3523,'1.PrepList'!$I$2:$I$1500,'1.PrepList'!$N$2:$N$1500,"")&amp;"",""))</f>
        <v/>
      </c>
      <c r="F3523" s="638" t="str">
        <f>IF($C3523="","",IFERROR(_xlfn.XLOOKUP($C3523,'1.PrepList'!$I$2:$I$1500,'1.PrepList'!$K$2:$K$1500,"")&amp;"",""))</f>
        <v/>
      </c>
      <c r="H3523" s="644" t="str">
        <f>IF($C3523="","",IFERROR(IF(_xlfn.XLOOKUP($C3523,tbl_StartedStatus[Bold ID],tbl_StartedStatus[Started])="Started","Yes",IF(_xlfn.XLOOKUP($C3523,tbl_StartedStatus[Bold ID],tbl_StartedStatus[Started])="No Show","No Show","")),""))</f>
        <v/>
      </c>
    </row>
    <row r="3524" spans="1:8" ht="15" customHeight="1" thickBot="1">
      <c r="A3524" s="38" t="str">
        <f>IF($C3524="","",IFERROR(_xlfn.XLOOKUP($C3524,'1.PrepList'!$I$2:$I$1500,'1.PrepList'!$G$2:$G$1500,"")&amp;"",""))</f>
        <v/>
      </c>
      <c r="B3524" s="638" t="str">
        <f>IF($C3524="","",IFERROR(_xlfn.XLOOKUP($C3524,'1.PrepList'!$I$2:$I$1500,'1.PrepList'!$H$2:$H$1500,"")&amp;"",""))</f>
        <v/>
      </c>
      <c r="D3524" s="638" t="str">
        <f>IF($C3524="","",IFERROR(_xlfn.XLOOKUP($C3524,'1.PrepList'!$I$2:$I$1500,'1.PrepList'!$J$2:$J$1500,"")&amp;"",""))</f>
        <v/>
      </c>
      <c r="E3524" s="638" t="str">
        <f>IF($C3524="","",IFERROR(_xlfn.XLOOKUP($C3524,'1.PrepList'!$I$2:$I$1500,'1.PrepList'!$N$2:$N$1500,"")&amp;"",""))</f>
        <v/>
      </c>
      <c r="F3524" s="638" t="str">
        <f>IF($C3524="","",IFERROR(_xlfn.XLOOKUP($C3524,'1.PrepList'!$I$2:$I$1500,'1.PrepList'!$K$2:$K$1500,"")&amp;"",""))</f>
        <v/>
      </c>
      <c r="H3524" s="644" t="str">
        <f>IF($C3524="","",IFERROR(IF(_xlfn.XLOOKUP($C3524,tbl_StartedStatus[Bold ID],tbl_StartedStatus[Started])="Started","Yes",IF(_xlfn.XLOOKUP($C3524,tbl_StartedStatus[Bold ID],tbl_StartedStatus[Started])="No Show","No Show","")),""))</f>
        <v/>
      </c>
    </row>
    <row r="3525" spans="1:8" ht="15" customHeight="1" thickBot="1">
      <c r="A3525" s="38" t="str">
        <f>IF($C3525="","",IFERROR(_xlfn.XLOOKUP($C3525,'1.PrepList'!$I$2:$I$1500,'1.PrepList'!$G$2:$G$1500,"")&amp;"",""))</f>
        <v/>
      </c>
      <c r="B3525" s="638" t="str">
        <f>IF($C3525="","",IFERROR(_xlfn.XLOOKUP($C3525,'1.PrepList'!$I$2:$I$1500,'1.PrepList'!$H$2:$H$1500,"")&amp;"",""))</f>
        <v/>
      </c>
      <c r="D3525" s="638" t="str">
        <f>IF($C3525="","",IFERROR(_xlfn.XLOOKUP($C3525,'1.PrepList'!$I$2:$I$1500,'1.PrepList'!$J$2:$J$1500,"")&amp;"",""))</f>
        <v/>
      </c>
      <c r="E3525" s="638" t="str">
        <f>IF($C3525="","",IFERROR(_xlfn.XLOOKUP($C3525,'1.PrepList'!$I$2:$I$1500,'1.PrepList'!$N$2:$N$1500,"")&amp;"",""))</f>
        <v/>
      </c>
      <c r="F3525" s="638" t="str">
        <f>IF($C3525="","",IFERROR(_xlfn.XLOOKUP($C3525,'1.PrepList'!$I$2:$I$1500,'1.PrepList'!$K$2:$K$1500,"")&amp;"",""))</f>
        <v/>
      </c>
      <c r="H3525" s="644" t="str">
        <f>IF($C3525="","",IFERROR(IF(_xlfn.XLOOKUP($C3525,tbl_StartedStatus[Bold ID],tbl_StartedStatus[Started])="Started","Yes",IF(_xlfn.XLOOKUP($C3525,tbl_StartedStatus[Bold ID],tbl_StartedStatus[Started])="No Show","No Show","")),""))</f>
        <v/>
      </c>
    </row>
    <row r="3526" spans="1:8" ht="15" customHeight="1" thickBot="1">
      <c r="A3526" s="38" t="str">
        <f>IF($C3526="","",IFERROR(_xlfn.XLOOKUP($C3526,'1.PrepList'!$I$2:$I$1500,'1.PrepList'!$G$2:$G$1500,"")&amp;"",""))</f>
        <v/>
      </c>
      <c r="B3526" s="638" t="str">
        <f>IF($C3526="","",IFERROR(_xlfn.XLOOKUP($C3526,'1.PrepList'!$I$2:$I$1500,'1.PrepList'!$H$2:$H$1500,"")&amp;"",""))</f>
        <v/>
      </c>
      <c r="D3526" s="638" t="str">
        <f>IF($C3526="","",IFERROR(_xlfn.XLOOKUP($C3526,'1.PrepList'!$I$2:$I$1500,'1.PrepList'!$J$2:$J$1500,"")&amp;"",""))</f>
        <v/>
      </c>
      <c r="E3526" s="638" t="str">
        <f>IF($C3526="","",IFERROR(_xlfn.XLOOKUP($C3526,'1.PrepList'!$I$2:$I$1500,'1.PrepList'!$N$2:$N$1500,"")&amp;"",""))</f>
        <v/>
      </c>
      <c r="F3526" s="638" t="str">
        <f>IF($C3526="","",IFERROR(_xlfn.XLOOKUP($C3526,'1.PrepList'!$I$2:$I$1500,'1.PrepList'!$K$2:$K$1500,"")&amp;"",""))</f>
        <v/>
      </c>
      <c r="H3526" s="644" t="str">
        <f>IF($C3526="","",IFERROR(IF(_xlfn.XLOOKUP($C3526,tbl_StartedStatus[Bold ID],tbl_StartedStatus[Started])="Started","Yes",IF(_xlfn.XLOOKUP($C3526,tbl_StartedStatus[Bold ID],tbl_StartedStatus[Started])="No Show","No Show","")),""))</f>
        <v/>
      </c>
    </row>
    <row r="3527" spans="1:8" ht="15" customHeight="1" thickBot="1">
      <c r="A3527" s="38" t="str">
        <f>IF($C3527="","",IFERROR(_xlfn.XLOOKUP($C3527,'1.PrepList'!$I$2:$I$1500,'1.PrepList'!$G$2:$G$1500,"")&amp;"",""))</f>
        <v/>
      </c>
      <c r="B3527" s="638" t="str">
        <f>IF($C3527="","",IFERROR(_xlfn.XLOOKUP($C3527,'1.PrepList'!$I$2:$I$1500,'1.PrepList'!$H$2:$H$1500,"")&amp;"",""))</f>
        <v/>
      </c>
      <c r="D3527" s="638" t="str">
        <f>IF($C3527="","",IFERROR(_xlfn.XLOOKUP($C3527,'1.PrepList'!$I$2:$I$1500,'1.PrepList'!$J$2:$J$1500,"")&amp;"",""))</f>
        <v/>
      </c>
      <c r="E3527" s="638" t="str">
        <f>IF($C3527="","",IFERROR(_xlfn.XLOOKUP($C3527,'1.PrepList'!$I$2:$I$1500,'1.PrepList'!$N$2:$N$1500,"")&amp;"",""))</f>
        <v/>
      </c>
      <c r="F3527" s="638" t="str">
        <f>IF($C3527="","",IFERROR(_xlfn.XLOOKUP($C3527,'1.PrepList'!$I$2:$I$1500,'1.PrepList'!$K$2:$K$1500,"")&amp;"",""))</f>
        <v/>
      </c>
      <c r="H3527" s="644" t="str">
        <f>IF($C3527="","",IFERROR(IF(_xlfn.XLOOKUP($C3527,tbl_StartedStatus[Bold ID],tbl_StartedStatus[Started])="Started","Yes",IF(_xlfn.XLOOKUP($C3527,tbl_StartedStatus[Bold ID],tbl_StartedStatus[Started])="No Show","No Show","")),""))</f>
        <v/>
      </c>
    </row>
    <row r="3528" spans="1:8" ht="15" customHeight="1" thickBot="1">
      <c r="A3528" s="38" t="str">
        <f>IF($C3528="","",IFERROR(_xlfn.XLOOKUP($C3528,'1.PrepList'!$I$2:$I$1500,'1.PrepList'!$G$2:$G$1500,"")&amp;"",""))</f>
        <v/>
      </c>
      <c r="B3528" s="638" t="str">
        <f>IF($C3528="","",IFERROR(_xlfn.XLOOKUP($C3528,'1.PrepList'!$I$2:$I$1500,'1.PrepList'!$H$2:$H$1500,"")&amp;"",""))</f>
        <v/>
      </c>
      <c r="D3528" s="638" t="str">
        <f>IF($C3528="","",IFERROR(_xlfn.XLOOKUP($C3528,'1.PrepList'!$I$2:$I$1500,'1.PrepList'!$J$2:$J$1500,"")&amp;"",""))</f>
        <v/>
      </c>
      <c r="E3528" s="638" t="str">
        <f>IF($C3528="","",IFERROR(_xlfn.XLOOKUP($C3528,'1.PrepList'!$I$2:$I$1500,'1.PrepList'!$N$2:$N$1500,"")&amp;"",""))</f>
        <v/>
      </c>
      <c r="F3528" s="638" t="str">
        <f>IF($C3528="","",IFERROR(_xlfn.XLOOKUP($C3528,'1.PrepList'!$I$2:$I$1500,'1.PrepList'!$K$2:$K$1500,"")&amp;"",""))</f>
        <v/>
      </c>
      <c r="H3528" s="644" t="str">
        <f>IF($C3528="","",IFERROR(IF(_xlfn.XLOOKUP($C3528,tbl_StartedStatus[Bold ID],tbl_StartedStatus[Started])="Started","Yes",IF(_xlfn.XLOOKUP($C3528,tbl_StartedStatus[Bold ID],tbl_StartedStatus[Started])="No Show","No Show","")),""))</f>
        <v/>
      </c>
    </row>
    <row r="3529" spans="1:8" ht="15" customHeight="1" thickBot="1">
      <c r="A3529" s="38" t="str">
        <f>IF($C3529="","",IFERROR(_xlfn.XLOOKUP($C3529,'1.PrepList'!$I$2:$I$1500,'1.PrepList'!$G$2:$G$1500,"")&amp;"",""))</f>
        <v/>
      </c>
      <c r="B3529" s="638" t="str">
        <f>IF($C3529="","",IFERROR(_xlfn.XLOOKUP($C3529,'1.PrepList'!$I$2:$I$1500,'1.PrepList'!$H$2:$H$1500,"")&amp;"",""))</f>
        <v/>
      </c>
      <c r="D3529" s="638" t="str">
        <f>IF($C3529="","",IFERROR(_xlfn.XLOOKUP($C3529,'1.PrepList'!$I$2:$I$1500,'1.PrepList'!$J$2:$J$1500,"")&amp;"",""))</f>
        <v/>
      </c>
      <c r="E3529" s="638" t="str">
        <f>IF($C3529="","",IFERROR(_xlfn.XLOOKUP($C3529,'1.PrepList'!$I$2:$I$1500,'1.PrepList'!$N$2:$N$1500,"")&amp;"",""))</f>
        <v/>
      </c>
      <c r="F3529" s="638" t="str">
        <f>IF($C3529="","",IFERROR(_xlfn.XLOOKUP($C3529,'1.PrepList'!$I$2:$I$1500,'1.PrepList'!$K$2:$K$1500,"")&amp;"",""))</f>
        <v/>
      </c>
      <c r="H3529" s="644" t="str">
        <f>IF($C3529="","",IFERROR(IF(_xlfn.XLOOKUP($C3529,tbl_StartedStatus[Bold ID],tbl_StartedStatus[Started])="Started","Yes",IF(_xlfn.XLOOKUP($C3529,tbl_StartedStatus[Bold ID],tbl_StartedStatus[Started])="No Show","No Show","")),""))</f>
        <v/>
      </c>
    </row>
    <row r="3530" spans="1:8" ht="15" customHeight="1" thickBot="1">
      <c r="A3530" s="38" t="str">
        <f>IF($C3530="","",IFERROR(_xlfn.XLOOKUP($C3530,'1.PrepList'!$I$2:$I$1500,'1.PrepList'!$G$2:$G$1500,"")&amp;"",""))</f>
        <v/>
      </c>
      <c r="B3530" s="638" t="str">
        <f>IF($C3530="","",IFERROR(_xlfn.XLOOKUP($C3530,'1.PrepList'!$I$2:$I$1500,'1.PrepList'!$H$2:$H$1500,"")&amp;"",""))</f>
        <v/>
      </c>
      <c r="D3530" s="638" t="str">
        <f>IF($C3530="","",IFERROR(_xlfn.XLOOKUP($C3530,'1.PrepList'!$I$2:$I$1500,'1.PrepList'!$J$2:$J$1500,"")&amp;"",""))</f>
        <v/>
      </c>
      <c r="E3530" s="638" t="str">
        <f>IF($C3530="","",IFERROR(_xlfn.XLOOKUP($C3530,'1.PrepList'!$I$2:$I$1500,'1.PrepList'!$N$2:$N$1500,"")&amp;"",""))</f>
        <v/>
      </c>
      <c r="F3530" s="638" t="str">
        <f>IF($C3530="","",IFERROR(_xlfn.XLOOKUP($C3530,'1.PrepList'!$I$2:$I$1500,'1.PrepList'!$K$2:$K$1500,"")&amp;"",""))</f>
        <v/>
      </c>
      <c r="H3530" s="644" t="str">
        <f>IF($C3530="","",IFERROR(IF(_xlfn.XLOOKUP($C3530,tbl_StartedStatus[Bold ID],tbl_StartedStatus[Started])="Started","Yes",IF(_xlfn.XLOOKUP($C3530,tbl_StartedStatus[Bold ID],tbl_StartedStatus[Started])="No Show","No Show","")),""))</f>
        <v/>
      </c>
    </row>
    <row r="3531" spans="1:8" ht="15" customHeight="1" thickBot="1">
      <c r="A3531" s="38" t="str">
        <f>IF($C3531="","",IFERROR(_xlfn.XLOOKUP($C3531,'1.PrepList'!$I$2:$I$1500,'1.PrepList'!$G$2:$G$1500,"")&amp;"",""))</f>
        <v/>
      </c>
      <c r="B3531" s="638" t="str">
        <f>IF($C3531="","",IFERROR(_xlfn.XLOOKUP($C3531,'1.PrepList'!$I$2:$I$1500,'1.PrepList'!$H$2:$H$1500,"")&amp;"",""))</f>
        <v/>
      </c>
      <c r="D3531" s="638" t="str">
        <f>IF($C3531="","",IFERROR(_xlfn.XLOOKUP($C3531,'1.PrepList'!$I$2:$I$1500,'1.PrepList'!$J$2:$J$1500,"")&amp;"",""))</f>
        <v/>
      </c>
      <c r="E3531" s="638" t="str">
        <f>IF($C3531="","",IFERROR(_xlfn.XLOOKUP($C3531,'1.PrepList'!$I$2:$I$1500,'1.PrepList'!$N$2:$N$1500,"")&amp;"",""))</f>
        <v/>
      </c>
      <c r="F3531" s="638" t="str">
        <f>IF($C3531="","",IFERROR(_xlfn.XLOOKUP($C3531,'1.PrepList'!$I$2:$I$1500,'1.PrepList'!$K$2:$K$1500,"")&amp;"",""))</f>
        <v/>
      </c>
      <c r="H3531" s="644" t="str">
        <f>IF($C3531="","",IFERROR(IF(_xlfn.XLOOKUP($C3531,tbl_StartedStatus[Bold ID],tbl_StartedStatus[Started])="Started","Yes",IF(_xlfn.XLOOKUP($C3531,tbl_StartedStatus[Bold ID],tbl_StartedStatus[Started])="No Show","No Show","")),""))</f>
        <v/>
      </c>
    </row>
    <row r="3532" spans="1:8" ht="15" customHeight="1" thickBot="1">
      <c r="A3532" s="38" t="str">
        <f>IF($C3532="","",IFERROR(_xlfn.XLOOKUP($C3532,'1.PrepList'!$I$2:$I$1500,'1.PrepList'!$G$2:$G$1500,"")&amp;"",""))</f>
        <v/>
      </c>
      <c r="B3532" s="638" t="str">
        <f>IF($C3532="","",IFERROR(_xlfn.XLOOKUP($C3532,'1.PrepList'!$I$2:$I$1500,'1.PrepList'!$H$2:$H$1500,"")&amp;"",""))</f>
        <v/>
      </c>
      <c r="D3532" s="638" t="str">
        <f>IF($C3532="","",IFERROR(_xlfn.XLOOKUP($C3532,'1.PrepList'!$I$2:$I$1500,'1.PrepList'!$J$2:$J$1500,"")&amp;"",""))</f>
        <v/>
      </c>
      <c r="E3532" s="638" t="str">
        <f>IF($C3532="","",IFERROR(_xlfn.XLOOKUP($C3532,'1.PrepList'!$I$2:$I$1500,'1.PrepList'!$N$2:$N$1500,"")&amp;"",""))</f>
        <v/>
      </c>
      <c r="F3532" s="638" t="str">
        <f>IF($C3532="","",IFERROR(_xlfn.XLOOKUP($C3532,'1.PrepList'!$I$2:$I$1500,'1.PrepList'!$K$2:$K$1500,"")&amp;"",""))</f>
        <v/>
      </c>
      <c r="H3532" s="644" t="str">
        <f>IF($C3532="","",IFERROR(IF(_xlfn.XLOOKUP($C3532,tbl_StartedStatus[Bold ID],tbl_StartedStatus[Started])="Started","Yes",IF(_xlfn.XLOOKUP($C3532,tbl_StartedStatus[Bold ID],tbl_StartedStatus[Started])="No Show","No Show","")),""))</f>
        <v/>
      </c>
    </row>
    <row r="3533" spans="1:8" ht="15" customHeight="1" thickBot="1">
      <c r="A3533" s="38" t="str">
        <f>IF($C3533="","",IFERROR(_xlfn.XLOOKUP($C3533,'1.PrepList'!$I$2:$I$1500,'1.PrepList'!$G$2:$G$1500,"")&amp;"",""))</f>
        <v/>
      </c>
      <c r="B3533" s="638" t="str">
        <f>IF($C3533="","",IFERROR(_xlfn.XLOOKUP($C3533,'1.PrepList'!$I$2:$I$1500,'1.PrepList'!$H$2:$H$1500,"")&amp;"",""))</f>
        <v/>
      </c>
      <c r="D3533" s="638" t="str">
        <f>IF($C3533="","",IFERROR(_xlfn.XLOOKUP($C3533,'1.PrepList'!$I$2:$I$1500,'1.PrepList'!$J$2:$J$1500,"")&amp;"",""))</f>
        <v/>
      </c>
      <c r="E3533" s="638" t="str">
        <f>IF($C3533="","",IFERROR(_xlfn.XLOOKUP($C3533,'1.PrepList'!$I$2:$I$1500,'1.PrepList'!$N$2:$N$1500,"")&amp;"",""))</f>
        <v/>
      </c>
      <c r="F3533" s="638" t="str">
        <f>IF($C3533="","",IFERROR(_xlfn.XLOOKUP($C3533,'1.PrepList'!$I$2:$I$1500,'1.PrepList'!$K$2:$K$1500,"")&amp;"",""))</f>
        <v/>
      </c>
      <c r="H3533" s="644" t="str">
        <f>IF($C3533="","",IFERROR(IF(_xlfn.XLOOKUP($C3533,tbl_StartedStatus[Bold ID],tbl_StartedStatus[Started])="Started","Yes",IF(_xlfn.XLOOKUP($C3533,tbl_StartedStatus[Bold ID],tbl_StartedStatus[Started])="No Show","No Show","")),""))</f>
        <v/>
      </c>
    </row>
    <row r="3534" spans="1:8" ht="15" customHeight="1" thickBot="1">
      <c r="A3534" s="38" t="str">
        <f>IF($C3534="","",IFERROR(_xlfn.XLOOKUP($C3534,'1.PrepList'!$I$2:$I$1500,'1.PrepList'!$G$2:$G$1500,"")&amp;"",""))</f>
        <v/>
      </c>
      <c r="B3534" s="638" t="str">
        <f>IF($C3534="","",IFERROR(_xlfn.XLOOKUP($C3534,'1.PrepList'!$I$2:$I$1500,'1.PrepList'!$H$2:$H$1500,"")&amp;"",""))</f>
        <v/>
      </c>
      <c r="D3534" s="638" t="str">
        <f>IF($C3534="","",IFERROR(_xlfn.XLOOKUP($C3534,'1.PrepList'!$I$2:$I$1500,'1.PrepList'!$J$2:$J$1500,"")&amp;"",""))</f>
        <v/>
      </c>
      <c r="E3534" s="638" t="str">
        <f>IF($C3534="","",IFERROR(_xlfn.XLOOKUP($C3534,'1.PrepList'!$I$2:$I$1500,'1.PrepList'!$N$2:$N$1500,"")&amp;"",""))</f>
        <v/>
      </c>
      <c r="F3534" s="638" t="str">
        <f>IF($C3534="","",IFERROR(_xlfn.XLOOKUP($C3534,'1.PrepList'!$I$2:$I$1500,'1.PrepList'!$K$2:$K$1500,"")&amp;"",""))</f>
        <v/>
      </c>
      <c r="H3534" s="644" t="str">
        <f>IF($C3534="","",IFERROR(IF(_xlfn.XLOOKUP($C3534,tbl_StartedStatus[Bold ID],tbl_StartedStatus[Started])="Started","Yes",IF(_xlfn.XLOOKUP($C3534,tbl_StartedStatus[Bold ID],tbl_StartedStatus[Started])="No Show","No Show","")),""))</f>
        <v/>
      </c>
    </row>
    <row r="3535" spans="1:8" ht="15" customHeight="1" thickBot="1">
      <c r="A3535" s="38" t="str">
        <f>IF($C3535="","",IFERROR(_xlfn.XLOOKUP($C3535,'1.PrepList'!$I$2:$I$1500,'1.PrepList'!$G$2:$G$1500,"")&amp;"",""))</f>
        <v/>
      </c>
      <c r="B3535" s="638" t="str">
        <f>IF($C3535="","",IFERROR(_xlfn.XLOOKUP($C3535,'1.PrepList'!$I$2:$I$1500,'1.PrepList'!$H$2:$H$1500,"")&amp;"",""))</f>
        <v/>
      </c>
      <c r="D3535" s="638" t="str">
        <f>IF($C3535="","",IFERROR(_xlfn.XLOOKUP($C3535,'1.PrepList'!$I$2:$I$1500,'1.PrepList'!$J$2:$J$1500,"")&amp;"",""))</f>
        <v/>
      </c>
      <c r="E3535" s="638" t="str">
        <f>IF($C3535="","",IFERROR(_xlfn.XLOOKUP($C3535,'1.PrepList'!$I$2:$I$1500,'1.PrepList'!$N$2:$N$1500,"")&amp;"",""))</f>
        <v/>
      </c>
      <c r="F3535" s="638" t="str">
        <f>IF($C3535="","",IFERROR(_xlfn.XLOOKUP($C3535,'1.PrepList'!$I$2:$I$1500,'1.PrepList'!$K$2:$K$1500,"")&amp;"",""))</f>
        <v/>
      </c>
      <c r="H3535" s="644" t="str">
        <f>IF($C3535="","",IFERROR(IF(_xlfn.XLOOKUP($C3535,tbl_StartedStatus[Bold ID],tbl_StartedStatus[Started])="Started","Yes",IF(_xlfn.XLOOKUP($C3535,tbl_StartedStatus[Bold ID],tbl_StartedStatus[Started])="No Show","No Show","")),""))</f>
        <v/>
      </c>
    </row>
    <row r="3536" spans="1:8" ht="15" customHeight="1" thickBot="1">
      <c r="A3536" s="38" t="str">
        <f>IF($C3536="","",IFERROR(_xlfn.XLOOKUP($C3536,'1.PrepList'!$I$2:$I$1500,'1.PrepList'!$G$2:$G$1500,"")&amp;"",""))</f>
        <v/>
      </c>
      <c r="B3536" s="638" t="str">
        <f>IF($C3536="","",IFERROR(_xlfn.XLOOKUP($C3536,'1.PrepList'!$I$2:$I$1500,'1.PrepList'!$H$2:$H$1500,"")&amp;"",""))</f>
        <v/>
      </c>
      <c r="D3536" s="638" t="str">
        <f>IF($C3536="","",IFERROR(_xlfn.XLOOKUP($C3536,'1.PrepList'!$I$2:$I$1500,'1.PrepList'!$J$2:$J$1500,"")&amp;"",""))</f>
        <v/>
      </c>
      <c r="E3536" s="638" t="str">
        <f>IF($C3536="","",IFERROR(_xlfn.XLOOKUP($C3536,'1.PrepList'!$I$2:$I$1500,'1.PrepList'!$N$2:$N$1500,"")&amp;"",""))</f>
        <v/>
      </c>
      <c r="F3536" s="638" t="str">
        <f>IF($C3536="","",IFERROR(_xlfn.XLOOKUP($C3536,'1.PrepList'!$I$2:$I$1500,'1.PrepList'!$K$2:$K$1500,"")&amp;"",""))</f>
        <v/>
      </c>
      <c r="H3536" s="644" t="str">
        <f>IF($C3536="","",IFERROR(IF(_xlfn.XLOOKUP($C3536,tbl_StartedStatus[Bold ID],tbl_StartedStatus[Started])="Started","Yes",IF(_xlfn.XLOOKUP($C3536,tbl_StartedStatus[Bold ID],tbl_StartedStatus[Started])="No Show","No Show","")),""))</f>
        <v/>
      </c>
    </row>
    <row r="3537" spans="1:8" ht="15" customHeight="1" thickBot="1">
      <c r="A3537" s="38" t="str">
        <f>IF($C3537="","",IFERROR(_xlfn.XLOOKUP($C3537,'1.PrepList'!$I$2:$I$1500,'1.PrepList'!$G$2:$G$1500,"")&amp;"",""))</f>
        <v/>
      </c>
      <c r="B3537" s="638" t="str">
        <f>IF($C3537="","",IFERROR(_xlfn.XLOOKUP($C3537,'1.PrepList'!$I$2:$I$1500,'1.PrepList'!$H$2:$H$1500,"")&amp;"",""))</f>
        <v/>
      </c>
      <c r="D3537" s="638" t="str">
        <f>IF($C3537="","",IFERROR(_xlfn.XLOOKUP($C3537,'1.PrepList'!$I$2:$I$1500,'1.PrepList'!$J$2:$J$1500,"")&amp;"",""))</f>
        <v/>
      </c>
      <c r="E3537" s="638" t="str">
        <f>IF($C3537="","",IFERROR(_xlfn.XLOOKUP($C3537,'1.PrepList'!$I$2:$I$1500,'1.PrepList'!$N$2:$N$1500,"")&amp;"",""))</f>
        <v/>
      </c>
      <c r="F3537" s="638" t="str">
        <f>IF($C3537="","",IFERROR(_xlfn.XLOOKUP($C3537,'1.PrepList'!$I$2:$I$1500,'1.PrepList'!$K$2:$K$1500,"")&amp;"",""))</f>
        <v/>
      </c>
      <c r="H3537" s="644" t="str">
        <f>IF($C3537="","",IFERROR(IF(_xlfn.XLOOKUP($C3537,tbl_StartedStatus[Bold ID],tbl_StartedStatus[Started])="Started","Yes",IF(_xlfn.XLOOKUP($C3537,tbl_StartedStatus[Bold ID],tbl_StartedStatus[Started])="No Show","No Show","")),""))</f>
        <v/>
      </c>
    </row>
    <row r="3538" spans="1:8" ht="15" customHeight="1" thickBot="1">
      <c r="A3538" s="38" t="str">
        <f>IF($C3538="","",IFERROR(_xlfn.XLOOKUP($C3538,'1.PrepList'!$I$2:$I$1500,'1.PrepList'!$G$2:$G$1500,"")&amp;"",""))</f>
        <v/>
      </c>
      <c r="B3538" s="638" t="str">
        <f>IF($C3538="","",IFERROR(_xlfn.XLOOKUP($C3538,'1.PrepList'!$I$2:$I$1500,'1.PrepList'!$H$2:$H$1500,"")&amp;"",""))</f>
        <v/>
      </c>
      <c r="D3538" s="638" t="str">
        <f>IF($C3538="","",IFERROR(_xlfn.XLOOKUP($C3538,'1.PrepList'!$I$2:$I$1500,'1.PrepList'!$J$2:$J$1500,"")&amp;"",""))</f>
        <v/>
      </c>
      <c r="E3538" s="638" t="str">
        <f>IF($C3538="","",IFERROR(_xlfn.XLOOKUP($C3538,'1.PrepList'!$I$2:$I$1500,'1.PrepList'!$N$2:$N$1500,"")&amp;"",""))</f>
        <v/>
      </c>
      <c r="F3538" s="638" t="str">
        <f>IF($C3538="","",IFERROR(_xlfn.XLOOKUP($C3538,'1.PrepList'!$I$2:$I$1500,'1.PrepList'!$K$2:$K$1500,"")&amp;"",""))</f>
        <v/>
      </c>
      <c r="H3538" s="644" t="str">
        <f>IF($C3538="","",IFERROR(IF(_xlfn.XLOOKUP($C3538,tbl_StartedStatus[Bold ID],tbl_StartedStatus[Started])="Started","Yes",IF(_xlfn.XLOOKUP($C3538,tbl_StartedStatus[Bold ID],tbl_StartedStatus[Started])="No Show","No Show","")),""))</f>
        <v/>
      </c>
    </row>
    <row r="3539" spans="1:8" ht="15" customHeight="1" thickBot="1">
      <c r="A3539" s="38" t="str">
        <f>IF($C3539="","",IFERROR(_xlfn.XLOOKUP($C3539,'1.PrepList'!$I$2:$I$1500,'1.PrepList'!$G$2:$G$1500,"")&amp;"",""))</f>
        <v/>
      </c>
      <c r="B3539" s="638" t="str">
        <f>IF($C3539="","",IFERROR(_xlfn.XLOOKUP($C3539,'1.PrepList'!$I$2:$I$1500,'1.PrepList'!$H$2:$H$1500,"")&amp;"",""))</f>
        <v/>
      </c>
      <c r="D3539" s="638" t="str">
        <f>IF($C3539="","",IFERROR(_xlfn.XLOOKUP($C3539,'1.PrepList'!$I$2:$I$1500,'1.PrepList'!$J$2:$J$1500,"")&amp;"",""))</f>
        <v/>
      </c>
      <c r="E3539" s="638" t="str">
        <f>IF($C3539="","",IFERROR(_xlfn.XLOOKUP($C3539,'1.PrepList'!$I$2:$I$1500,'1.PrepList'!$N$2:$N$1500,"")&amp;"",""))</f>
        <v/>
      </c>
      <c r="F3539" s="638" t="str">
        <f>IF($C3539="","",IFERROR(_xlfn.XLOOKUP($C3539,'1.PrepList'!$I$2:$I$1500,'1.PrepList'!$K$2:$K$1500,"")&amp;"",""))</f>
        <v/>
      </c>
      <c r="H3539" s="644" t="str">
        <f>IF($C3539="","",IFERROR(IF(_xlfn.XLOOKUP($C3539,tbl_StartedStatus[Bold ID],tbl_StartedStatus[Started])="Started","Yes",IF(_xlfn.XLOOKUP($C3539,tbl_StartedStatus[Bold ID],tbl_StartedStatus[Started])="No Show","No Show","")),""))</f>
        <v/>
      </c>
    </row>
    <row r="3540" spans="1:8" ht="15" customHeight="1" thickBot="1">
      <c r="A3540" s="38" t="str">
        <f>IF($C3540="","",IFERROR(_xlfn.XLOOKUP($C3540,'1.PrepList'!$I$2:$I$1500,'1.PrepList'!$G$2:$G$1500,"")&amp;"",""))</f>
        <v/>
      </c>
      <c r="B3540" s="638" t="str">
        <f>IF($C3540="","",IFERROR(_xlfn.XLOOKUP($C3540,'1.PrepList'!$I$2:$I$1500,'1.PrepList'!$H$2:$H$1500,"")&amp;"",""))</f>
        <v/>
      </c>
      <c r="D3540" s="638" t="str">
        <f>IF($C3540="","",IFERROR(_xlfn.XLOOKUP($C3540,'1.PrepList'!$I$2:$I$1500,'1.PrepList'!$J$2:$J$1500,"")&amp;"",""))</f>
        <v/>
      </c>
      <c r="E3540" s="638" t="str">
        <f>IF($C3540="","",IFERROR(_xlfn.XLOOKUP($C3540,'1.PrepList'!$I$2:$I$1500,'1.PrepList'!$N$2:$N$1500,"")&amp;"",""))</f>
        <v/>
      </c>
      <c r="F3540" s="638" t="str">
        <f>IF($C3540="","",IFERROR(_xlfn.XLOOKUP($C3540,'1.PrepList'!$I$2:$I$1500,'1.PrepList'!$K$2:$K$1500,"")&amp;"",""))</f>
        <v/>
      </c>
      <c r="H3540" s="644" t="str">
        <f>IF($C3540="","",IFERROR(IF(_xlfn.XLOOKUP($C3540,tbl_StartedStatus[Bold ID],tbl_StartedStatus[Started])="Started","Yes",IF(_xlfn.XLOOKUP($C3540,tbl_StartedStatus[Bold ID],tbl_StartedStatus[Started])="No Show","No Show","")),""))</f>
        <v/>
      </c>
    </row>
    <row r="3541" spans="1:8" ht="15" customHeight="1" thickBot="1">
      <c r="A3541" s="38" t="str">
        <f>IF($C3541="","",IFERROR(_xlfn.XLOOKUP($C3541,'1.PrepList'!$I$2:$I$1500,'1.PrepList'!$G$2:$G$1500,"")&amp;"",""))</f>
        <v/>
      </c>
      <c r="B3541" s="638" t="str">
        <f>IF($C3541="","",IFERROR(_xlfn.XLOOKUP($C3541,'1.PrepList'!$I$2:$I$1500,'1.PrepList'!$H$2:$H$1500,"")&amp;"",""))</f>
        <v/>
      </c>
      <c r="D3541" s="638" t="str">
        <f>IF($C3541="","",IFERROR(_xlfn.XLOOKUP($C3541,'1.PrepList'!$I$2:$I$1500,'1.PrepList'!$J$2:$J$1500,"")&amp;"",""))</f>
        <v/>
      </c>
      <c r="E3541" s="638" t="str">
        <f>IF($C3541="","",IFERROR(_xlfn.XLOOKUP($C3541,'1.PrepList'!$I$2:$I$1500,'1.PrepList'!$N$2:$N$1500,"")&amp;"",""))</f>
        <v/>
      </c>
      <c r="F3541" s="638" t="str">
        <f>IF($C3541="","",IFERROR(_xlfn.XLOOKUP($C3541,'1.PrepList'!$I$2:$I$1500,'1.PrepList'!$K$2:$K$1500,"")&amp;"",""))</f>
        <v/>
      </c>
      <c r="H3541" s="644" t="str">
        <f>IF($C3541="","",IFERROR(IF(_xlfn.XLOOKUP($C3541,tbl_StartedStatus[Bold ID],tbl_StartedStatus[Started])="Started","Yes",IF(_xlfn.XLOOKUP($C3541,tbl_StartedStatus[Bold ID],tbl_StartedStatus[Started])="No Show","No Show","")),""))</f>
        <v/>
      </c>
    </row>
    <row r="3542" spans="1:8" ht="15" customHeight="1" thickBot="1">
      <c r="A3542" s="38" t="str">
        <f>IF($C3542="","",IFERROR(_xlfn.XLOOKUP($C3542,'1.PrepList'!$I$2:$I$1500,'1.PrepList'!$G$2:$G$1500,"")&amp;"",""))</f>
        <v/>
      </c>
      <c r="B3542" s="638" t="str">
        <f>IF($C3542="","",IFERROR(_xlfn.XLOOKUP($C3542,'1.PrepList'!$I$2:$I$1500,'1.PrepList'!$H$2:$H$1500,"")&amp;"",""))</f>
        <v/>
      </c>
      <c r="D3542" s="638" t="str">
        <f>IF($C3542="","",IFERROR(_xlfn.XLOOKUP($C3542,'1.PrepList'!$I$2:$I$1500,'1.PrepList'!$J$2:$J$1500,"")&amp;"",""))</f>
        <v/>
      </c>
      <c r="E3542" s="638" t="str">
        <f>IF($C3542="","",IFERROR(_xlfn.XLOOKUP($C3542,'1.PrepList'!$I$2:$I$1500,'1.PrepList'!$N$2:$N$1500,"")&amp;"",""))</f>
        <v/>
      </c>
      <c r="F3542" s="638" t="str">
        <f>IF($C3542="","",IFERROR(_xlfn.XLOOKUP($C3542,'1.PrepList'!$I$2:$I$1500,'1.PrepList'!$K$2:$K$1500,"")&amp;"",""))</f>
        <v/>
      </c>
      <c r="H3542" s="644" t="str">
        <f>IF($C3542="","",IFERROR(IF(_xlfn.XLOOKUP($C3542,tbl_StartedStatus[Bold ID],tbl_StartedStatus[Started])="Started","Yes",IF(_xlfn.XLOOKUP($C3542,tbl_StartedStatus[Bold ID],tbl_StartedStatus[Started])="No Show","No Show","")),""))</f>
        <v/>
      </c>
    </row>
    <row r="3543" spans="1:8" ht="15" customHeight="1" thickBot="1">
      <c r="A3543" s="38" t="str">
        <f>IF($C3543="","",IFERROR(_xlfn.XLOOKUP($C3543,'1.PrepList'!$I$2:$I$1500,'1.PrepList'!$G$2:$G$1500,"")&amp;"",""))</f>
        <v/>
      </c>
      <c r="B3543" s="638" t="str">
        <f>IF($C3543="","",IFERROR(_xlfn.XLOOKUP($C3543,'1.PrepList'!$I$2:$I$1500,'1.PrepList'!$H$2:$H$1500,"")&amp;"",""))</f>
        <v/>
      </c>
      <c r="D3543" s="638" t="str">
        <f>IF($C3543="","",IFERROR(_xlfn.XLOOKUP($C3543,'1.PrepList'!$I$2:$I$1500,'1.PrepList'!$J$2:$J$1500,"")&amp;"",""))</f>
        <v/>
      </c>
      <c r="E3543" s="638" t="str">
        <f>IF($C3543="","",IFERROR(_xlfn.XLOOKUP($C3543,'1.PrepList'!$I$2:$I$1500,'1.PrepList'!$N$2:$N$1500,"")&amp;"",""))</f>
        <v/>
      </c>
      <c r="F3543" s="638" t="str">
        <f>IF($C3543="","",IFERROR(_xlfn.XLOOKUP($C3543,'1.PrepList'!$I$2:$I$1500,'1.PrepList'!$K$2:$K$1500,"")&amp;"",""))</f>
        <v/>
      </c>
      <c r="H3543" s="644" t="str">
        <f>IF($C3543="","",IFERROR(IF(_xlfn.XLOOKUP($C3543,tbl_StartedStatus[Bold ID],tbl_StartedStatus[Started])="Started","Yes",IF(_xlfn.XLOOKUP($C3543,tbl_StartedStatus[Bold ID],tbl_StartedStatus[Started])="No Show","No Show","")),""))</f>
        <v/>
      </c>
    </row>
    <row r="3544" spans="1:8" ht="15" customHeight="1" thickBot="1">
      <c r="A3544" s="38" t="str">
        <f>IF($C3544="","",IFERROR(_xlfn.XLOOKUP($C3544,'1.PrepList'!$I$2:$I$1500,'1.PrepList'!$G$2:$G$1500,"")&amp;"",""))</f>
        <v/>
      </c>
      <c r="B3544" s="638" t="str">
        <f>IF($C3544="","",IFERROR(_xlfn.XLOOKUP($C3544,'1.PrepList'!$I$2:$I$1500,'1.PrepList'!$H$2:$H$1500,"")&amp;"",""))</f>
        <v/>
      </c>
      <c r="D3544" s="638" t="str">
        <f>IF($C3544="","",IFERROR(_xlfn.XLOOKUP($C3544,'1.PrepList'!$I$2:$I$1500,'1.PrepList'!$J$2:$J$1500,"")&amp;"",""))</f>
        <v/>
      </c>
      <c r="E3544" s="638" t="str">
        <f>IF($C3544="","",IFERROR(_xlfn.XLOOKUP($C3544,'1.PrepList'!$I$2:$I$1500,'1.PrepList'!$N$2:$N$1500,"")&amp;"",""))</f>
        <v/>
      </c>
      <c r="F3544" s="638" t="str">
        <f>IF($C3544="","",IFERROR(_xlfn.XLOOKUP($C3544,'1.PrepList'!$I$2:$I$1500,'1.PrepList'!$K$2:$K$1500,"")&amp;"",""))</f>
        <v/>
      </c>
      <c r="H3544" s="644" t="str">
        <f>IF($C3544="","",IFERROR(IF(_xlfn.XLOOKUP($C3544,tbl_StartedStatus[Bold ID],tbl_StartedStatus[Started])="Started","Yes",IF(_xlfn.XLOOKUP($C3544,tbl_StartedStatus[Bold ID],tbl_StartedStatus[Started])="No Show","No Show","")),""))</f>
        <v/>
      </c>
    </row>
    <row r="3545" spans="1:8" ht="15" customHeight="1" thickBot="1">
      <c r="A3545" s="38" t="str">
        <f>IF($C3545="","",IFERROR(_xlfn.XLOOKUP($C3545,'1.PrepList'!$I$2:$I$1500,'1.PrepList'!$G$2:$G$1500,"")&amp;"",""))</f>
        <v/>
      </c>
      <c r="B3545" s="638" t="str">
        <f>IF($C3545="","",IFERROR(_xlfn.XLOOKUP($C3545,'1.PrepList'!$I$2:$I$1500,'1.PrepList'!$H$2:$H$1500,"")&amp;"",""))</f>
        <v/>
      </c>
      <c r="D3545" s="638" t="str">
        <f>IF($C3545="","",IFERROR(_xlfn.XLOOKUP($C3545,'1.PrepList'!$I$2:$I$1500,'1.PrepList'!$J$2:$J$1500,"")&amp;"",""))</f>
        <v/>
      </c>
      <c r="E3545" s="638" t="str">
        <f>IF($C3545="","",IFERROR(_xlfn.XLOOKUP($C3545,'1.PrepList'!$I$2:$I$1500,'1.PrepList'!$N$2:$N$1500,"")&amp;"",""))</f>
        <v/>
      </c>
      <c r="F3545" s="638" t="str">
        <f>IF($C3545="","",IFERROR(_xlfn.XLOOKUP($C3545,'1.PrepList'!$I$2:$I$1500,'1.PrepList'!$K$2:$K$1500,"")&amp;"",""))</f>
        <v/>
      </c>
      <c r="H3545" s="644" t="str">
        <f>IF($C3545="","",IFERROR(IF(_xlfn.XLOOKUP($C3545,tbl_StartedStatus[Bold ID],tbl_StartedStatus[Started])="Started","Yes",IF(_xlfn.XLOOKUP($C3545,tbl_StartedStatus[Bold ID],tbl_StartedStatus[Started])="No Show","No Show","")),""))</f>
        <v/>
      </c>
    </row>
    <row r="3546" spans="1:8" ht="15" customHeight="1" thickBot="1">
      <c r="A3546" s="38" t="str">
        <f>IF($C3546="","",IFERROR(_xlfn.XLOOKUP($C3546,'1.PrepList'!$I$2:$I$1500,'1.PrepList'!$G$2:$G$1500,"")&amp;"",""))</f>
        <v/>
      </c>
      <c r="B3546" s="638" t="str">
        <f>IF($C3546="","",IFERROR(_xlfn.XLOOKUP($C3546,'1.PrepList'!$I$2:$I$1500,'1.PrepList'!$H$2:$H$1500,"")&amp;"",""))</f>
        <v/>
      </c>
      <c r="D3546" s="638" t="str">
        <f>IF($C3546="","",IFERROR(_xlfn.XLOOKUP($C3546,'1.PrepList'!$I$2:$I$1500,'1.PrepList'!$J$2:$J$1500,"")&amp;"",""))</f>
        <v/>
      </c>
      <c r="E3546" s="638" t="str">
        <f>IF($C3546="","",IFERROR(_xlfn.XLOOKUP($C3546,'1.PrepList'!$I$2:$I$1500,'1.PrepList'!$N$2:$N$1500,"")&amp;"",""))</f>
        <v/>
      </c>
      <c r="F3546" s="638" t="str">
        <f>IF($C3546="","",IFERROR(_xlfn.XLOOKUP($C3546,'1.PrepList'!$I$2:$I$1500,'1.PrepList'!$K$2:$K$1500,"")&amp;"",""))</f>
        <v/>
      </c>
      <c r="H3546" s="644" t="str">
        <f>IF($C3546="","",IFERROR(IF(_xlfn.XLOOKUP($C3546,tbl_StartedStatus[Bold ID],tbl_StartedStatus[Started])="Started","Yes",IF(_xlfn.XLOOKUP($C3546,tbl_StartedStatus[Bold ID],tbl_StartedStatus[Started])="No Show","No Show","")),""))</f>
        <v/>
      </c>
    </row>
    <row r="3547" spans="1:8" ht="15" customHeight="1" thickBot="1">
      <c r="A3547" s="38" t="str">
        <f>IF($C3547="","",IFERROR(_xlfn.XLOOKUP($C3547,'1.PrepList'!$I$2:$I$1500,'1.PrepList'!$G$2:$G$1500,"")&amp;"",""))</f>
        <v/>
      </c>
      <c r="B3547" s="638" t="str">
        <f>IF($C3547="","",IFERROR(_xlfn.XLOOKUP($C3547,'1.PrepList'!$I$2:$I$1500,'1.PrepList'!$H$2:$H$1500,"")&amp;"",""))</f>
        <v/>
      </c>
      <c r="D3547" s="638" t="str">
        <f>IF($C3547="","",IFERROR(_xlfn.XLOOKUP($C3547,'1.PrepList'!$I$2:$I$1500,'1.PrepList'!$J$2:$J$1500,"")&amp;"",""))</f>
        <v/>
      </c>
      <c r="E3547" s="638" t="str">
        <f>IF($C3547="","",IFERROR(_xlfn.XLOOKUP($C3547,'1.PrepList'!$I$2:$I$1500,'1.PrepList'!$N$2:$N$1500,"")&amp;"",""))</f>
        <v/>
      </c>
      <c r="F3547" s="638" t="str">
        <f>IF($C3547="","",IFERROR(_xlfn.XLOOKUP($C3547,'1.PrepList'!$I$2:$I$1500,'1.PrepList'!$K$2:$K$1500,"")&amp;"",""))</f>
        <v/>
      </c>
      <c r="H3547" s="644" t="str">
        <f>IF($C3547="","",IFERROR(IF(_xlfn.XLOOKUP($C3547,tbl_StartedStatus[Bold ID],tbl_StartedStatus[Started])="Started","Yes",IF(_xlfn.XLOOKUP($C3547,tbl_StartedStatus[Bold ID],tbl_StartedStatus[Started])="No Show","No Show","")),""))</f>
        <v/>
      </c>
    </row>
    <row r="3548" spans="1:8" ht="15" customHeight="1" thickBot="1">
      <c r="A3548" s="38" t="str">
        <f>IF($C3548="","",IFERROR(_xlfn.XLOOKUP($C3548,'1.PrepList'!$I$2:$I$1500,'1.PrepList'!$G$2:$G$1500,"")&amp;"",""))</f>
        <v/>
      </c>
      <c r="B3548" s="638" t="str">
        <f>IF($C3548="","",IFERROR(_xlfn.XLOOKUP($C3548,'1.PrepList'!$I$2:$I$1500,'1.PrepList'!$H$2:$H$1500,"")&amp;"",""))</f>
        <v/>
      </c>
      <c r="D3548" s="638" t="str">
        <f>IF($C3548="","",IFERROR(_xlfn.XLOOKUP($C3548,'1.PrepList'!$I$2:$I$1500,'1.PrepList'!$J$2:$J$1500,"")&amp;"",""))</f>
        <v/>
      </c>
      <c r="E3548" s="638" t="str">
        <f>IF($C3548="","",IFERROR(_xlfn.XLOOKUP($C3548,'1.PrepList'!$I$2:$I$1500,'1.PrepList'!$N$2:$N$1500,"")&amp;"",""))</f>
        <v/>
      </c>
      <c r="F3548" s="638" t="str">
        <f>IF($C3548="","",IFERROR(_xlfn.XLOOKUP($C3548,'1.PrepList'!$I$2:$I$1500,'1.PrepList'!$K$2:$K$1500,"")&amp;"",""))</f>
        <v/>
      </c>
      <c r="H3548" s="644" t="str">
        <f>IF($C3548="","",IFERROR(IF(_xlfn.XLOOKUP($C3548,tbl_StartedStatus[Bold ID],tbl_StartedStatus[Started])="Started","Yes",IF(_xlfn.XLOOKUP($C3548,tbl_StartedStatus[Bold ID],tbl_StartedStatus[Started])="No Show","No Show","")),""))</f>
        <v/>
      </c>
    </row>
    <row r="3549" spans="1:8" ht="15" customHeight="1" thickBot="1">
      <c r="A3549" s="38" t="str">
        <f>IF($C3549="","",IFERROR(_xlfn.XLOOKUP($C3549,'1.PrepList'!$I$2:$I$1500,'1.PrepList'!$G$2:$G$1500,"")&amp;"",""))</f>
        <v/>
      </c>
      <c r="B3549" s="638" t="str">
        <f>IF($C3549="","",IFERROR(_xlfn.XLOOKUP($C3549,'1.PrepList'!$I$2:$I$1500,'1.PrepList'!$H$2:$H$1500,"")&amp;"",""))</f>
        <v/>
      </c>
      <c r="D3549" s="638" t="str">
        <f>IF($C3549="","",IFERROR(_xlfn.XLOOKUP($C3549,'1.PrepList'!$I$2:$I$1500,'1.PrepList'!$J$2:$J$1500,"")&amp;"",""))</f>
        <v/>
      </c>
      <c r="E3549" s="638" t="str">
        <f>IF($C3549="","",IFERROR(_xlfn.XLOOKUP($C3549,'1.PrepList'!$I$2:$I$1500,'1.PrepList'!$N$2:$N$1500,"")&amp;"",""))</f>
        <v/>
      </c>
      <c r="F3549" s="638" t="str">
        <f>IF($C3549="","",IFERROR(_xlfn.XLOOKUP($C3549,'1.PrepList'!$I$2:$I$1500,'1.PrepList'!$K$2:$K$1500,"")&amp;"",""))</f>
        <v/>
      </c>
      <c r="H3549" s="644" t="str">
        <f>IF($C3549="","",IFERROR(IF(_xlfn.XLOOKUP($C3549,tbl_StartedStatus[Bold ID],tbl_StartedStatus[Started])="Started","Yes",IF(_xlfn.XLOOKUP($C3549,tbl_StartedStatus[Bold ID],tbl_StartedStatus[Started])="No Show","No Show","")),""))</f>
        <v/>
      </c>
    </row>
    <row r="3550" spans="1:8" ht="15" customHeight="1" thickBot="1">
      <c r="A3550" s="38" t="str">
        <f>IF($C3550="","",IFERROR(_xlfn.XLOOKUP($C3550,'1.PrepList'!$I$2:$I$1500,'1.PrepList'!$G$2:$G$1500,"")&amp;"",""))</f>
        <v/>
      </c>
      <c r="B3550" s="638" t="str">
        <f>IF($C3550="","",IFERROR(_xlfn.XLOOKUP($C3550,'1.PrepList'!$I$2:$I$1500,'1.PrepList'!$H$2:$H$1500,"")&amp;"",""))</f>
        <v/>
      </c>
      <c r="D3550" s="638" t="str">
        <f>IF($C3550="","",IFERROR(_xlfn.XLOOKUP($C3550,'1.PrepList'!$I$2:$I$1500,'1.PrepList'!$J$2:$J$1500,"")&amp;"",""))</f>
        <v/>
      </c>
      <c r="E3550" s="638" t="str">
        <f>IF($C3550="","",IFERROR(_xlfn.XLOOKUP($C3550,'1.PrepList'!$I$2:$I$1500,'1.PrepList'!$N$2:$N$1500,"")&amp;"",""))</f>
        <v/>
      </c>
      <c r="F3550" s="638" t="str">
        <f>IF($C3550="","",IFERROR(_xlfn.XLOOKUP($C3550,'1.PrepList'!$I$2:$I$1500,'1.PrepList'!$K$2:$K$1500,"")&amp;"",""))</f>
        <v/>
      </c>
      <c r="H3550" s="644" t="str">
        <f>IF($C3550="","",IFERROR(IF(_xlfn.XLOOKUP($C3550,tbl_StartedStatus[Bold ID],tbl_StartedStatus[Started])="Started","Yes",IF(_xlfn.XLOOKUP($C3550,tbl_StartedStatus[Bold ID],tbl_StartedStatus[Started])="No Show","No Show","")),""))</f>
        <v/>
      </c>
    </row>
    <row r="3551" spans="1:8" ht="15" customHeight="1" thickBot="1">
      <c r="A3551" s="38" t="str">
        <f>IF($C3551="","",IFERROR(_xlfn.XLOOKUP($C3551,'1.PrepList'!$I$2:$I$1500,'1.PrepList'!$G$2:$G$1500,"")&amp;"",""))</f>
        <v/>
      </c>
      <c r="B3551" s="638" t="str">
        <f>IF($C3551="","",IFERROR(_xlfn.XLOOKUP($C3551,'1.PrepList'!$I$2:$I$1500,'1.PrepList'!$H$2:$H$1500,"")&amp;"",""))</f>
        <v/>
      </c>
      <c r="D3551" s="638" t="str">
        <f>IF($C3551="","",IFERROR(_xlfn.XLOOKUP($C3551,'1.PrepList'!$I$2:$I$1500,'1.PrepList'!$J$2:$J$1500,"")&amp;"",""))</f>
        <v/>
      </c>
      <c r="E3551" s="638" t="str">
        <f>IF($C3551="","",IFERROR(_xlfn.XLOOKUP($C3551,'1.PrepList'!$I$2:$I$1500,'1.PrepList'!$N$2:$N$1500,"")&amp;"",""))</f>
        <v/>
      </c>
      <c r="F3551" s="638" t="str">
        <f>IF($C3551="","",IFERROR(_xlfn.XLOOKUP($C3551,'1.PrepList'!$I$2:$I$1500,'1.PrepList'!$K$2:$K$1500,"")&amp;"",""))</f>
        <v/>
      </c>
      <c r="H3551" s="644" t="str">
        <f>IF($C3551="","",IFERROR(IF(_xlfn.XLOOKUP($C3551,tbl_StartedStatus[Bold ID],tbl_StartedStatus[Started])="Started","Yes",IF(_xlfn.XLOOKUP($C3551,tbl_StartedStatus[Bold ID],tbl_StartedStatus[Started])="No Show","No Show","")),""))</f>
        <v/>
      </c>
    </row>
    <row r="3552" spans="1:8" ht="15" customHeight="1" thickBot="1">
      <c r="A3552" s="38" t="str">
        <f>IF($C3552="","",IFERROR(_xlfn.XLOOKUP($C3552,'1.PrepList'!$I$2:$I$1500,'1.PrepList'!$G$2:$G$1500,"")&amp;"",""))</f>
        <v/>
      </c>
      <c r="B3552" s="638" t="str">
        <f>IF($C3552="","",IFERROR(_xlfn.XLOOKUP($C3552,'1.PrepList'!$I$2:$I$1500,'1.PrepList'!$H$2:$H$1500,"")&amp;"",""))</f>
        <v/>
      </c>
      <c r="D3552" s="638" t="str">
        <f>IF($C3552="","",IFERROR(_xlfn.XLOOKUP($C3552,'1.PrepList'!$I$2:$I$1500,'1.PrepList'!$J$2:$J$1500,"")&amp;"",""))</f>
        <v/>
      </c>
      <c r="E3552" s="638" t="str">
        <f>IF($C3552="","",IFERROR(_xlfn.XLOOKUP($C3552,'1.PrepList'!$I$2:$I$1500,'1.PrepList'!$N$2:$N$1500,"")&amp;"",""))</f>
        <v/>
      </c>
      <c r="F3552" s="638" t="str">
        <f>IF($C3552="","",IFERROR(_xlfn.XLOOKUP($C3552,'1.PrepList'!$I$2:$I$1500,'1.PrepList'!$K$2:$K$1500,"")&amp;"",""))</f>
        <v/>
      </c>
      <c r="H3552" s="644" t="str">
        <f>IF($C3552="","",IFERROR(IF(_xlfn.XLOOKUP($C3552,tbl_StartedStatus[Bold ID],tbl_StartedStatus[Started])="Started","Yes",IF(_xlfn.XLOOKUP($C3552,tbl_StartedStatus[Bold ID],tbl_StartedStatus[Started])="No Show","No Show","")),""))</f>
        <v/>
      </c>
    </row>
    <row r="3553" spans="1:8" ht="15" customHeight="1" thickBot="1">
      <c r="A3553" s="38" t="str">
        <f>IF($C3553="","",IFERROR(_xlfn.XLOOKUP($C3553,'1.PrepList'!$I$2:$I$1500,'1.PrepList'!$G$2:$G$1500,"")&amp;"",""))</f>
        <v/>
      </c>
      <c r="B3553" s="638" t="str">
        <f>IF($C3553="","",IFERROR(_xlfn.XLOOKUP($C3553,'1.PrepList'!$I$2:$I$1500,'1.PrepList'!$H$2:$H$1500,"")&amp;"",""))</f>
        <v/>
      </c>
      <c r="D3553" s="638" t="str">
        <f>IF($C3553="","",IFERROR(_xlfn.XLOOKUP($C3553,'1.PrepList'!$I$2:$I$1500,'1.PrepList'!$J$2:$J$1500,"")&amp;"",""))</f>
        <v/>
      </c>
      <c r="E3553" s="638" t="str">
        <f>IF($C3553="","",IFERROR(_xlfn.XLOOKUP($C3553,'1.PrepList'!$I$2:$I$1500,'1.PrepList'!$N$2:$N$1500,"")&amp;"",""))</f>
        <v/>
      </c>
      <c r="F3553" s="638" t="str">
        <f>IF($C3553="","",IFERROR(_xlfn.XLOOKUP($C3553,'1.PrepList'!$I$2:$I$1500,'1.PrepList'!$K$2:$K$1500,"")&amp;"",""))</f>
        <v/>
      </c>
      <c r="H3553" s="644" t="str">
        <f>IF($C3553="","",IFERROR(IF(_xlfn.XLOOKUP($C3553,tbl_StartedStatus[Bold ID],tbl_StartedStatus[Started])="Started","Yes",IF(_xlfn.XLOOKUP($C3553,tbl_StartedStatus[Bold ID],tbl_StartedStatus[Started])="No Show","No Show","")),""))</f>
        <v/>
      </c>
    </row>
    <row r="3554" spans="1:8" ht="15" customHeight="1" thickBot="1">
      <c r="A3554" s="38" t="str">
        <f>IF($C3554="","",IFERROR(_xlfn.XLOOKUP($C3554,'1.PrepList'!$I$2:$I$1500,'1.PrepList'!$G$2:$G$1500,"")&amp;"",""))</f>
        <v/>
      </c>
      <c r="B3554" s="638" t="str">
        <f>IF($C3554="","",IFERROR(_xlfn.XLOOKUP($C3554,'1.PrepList'!$I$2:$I$1500,'1.PrepList'!$H$2:$H$1500,"")&amp;"",""))</f>
        <v/>
      </c>
      <c r="D3554" s="638" t="str">
        <f>IF($C3554="","",IFERROR(_xlfn.XLOOKUP($C3554,'1.PrepList'!$I$2:$I$1500,'1.PrepList'!$J$2:$J$1500,"")&amp;"",""))</f>
        <v/>
      </c>
      <c r="E3554" s="638" t="str">
        <f>IF($C3554="","",IFERROR(_xlfn.XLOOKUP($C3554,'1.PrepList'!$I$2:$I$1500,'1.PrepList'!$N$2:$N$1500,"")&amp;"",""))</f>
        <v/>
      </c>
      <c r="F3554" s="638" t="str">
        <f>IF($C3554="","",IFERROR(_xlfn.XLOOKUP($C3554,'1.PrepList'!$I$2:$I$1500,'1.PrepList'!$K$2:$K$1500,"")&amp;"",""))</f>
        <v/>
      </c>
      <c r="H3554" s="644" t="str">
        <f>IF($C3554="","",IFERROR(IF(_xlfn.XLOOKUP($C3554,tbl_StartedStatus[Bold ID],tbl_StartedStatus[Started])="Started","Yes",IF(_xlfn.XLOOKUP($C3554,tbl_StartedStatus[Bold ID],tbl_StartedStatus[Started])="No Show","No Show","")),""))</f>
        <v/>
      </c>
    </row>
    <row r="3555" spans="1:8" ht="15" customHeight="1" thickBot="1">
      <c r="A3555" s="38" t="str">
        <f>IF($C3555="","",IFERROR(_xlfn.XLOOKUP($C3555,'1.PrepList'!$I$2:$I$1500,'1.PrepList'!$G$2:$G$1500,"")&amp;"",""))</f>
        <v/>
      </c>
      <c r="B3555" s="638" t="str">
        <f>IF($C3555="","",IFERROR(_xlfn.XLOOKUP($C3555,'1.PrepList'!$I$2:$I$1500,'1.PrepList'!$H$2:$H$1500,"")&amp;"",""))</f>
        <v/>
      </c>
      <c r="D3555" s="638" t="str">
        <f>IF($C3555="","",IFERROR(_xlfn.XLOOKUP($C3555,'1.PrepList'!$I$2:$I$1500,'1.PrepList'!$J$2:$J$1500,"")&amp;"",""))</f>
        <v/>
      </c>
      <c r="E3555" s="638" t="str">
        <f>IF($C3555="","",IFERROR(_xlfn.XLOOKUP($C3555,'1.PrepList'!$I$2:$I$1500,'1.PrepList'!$N$2:$N$1500,"")&amp;"",""))</f>
        <v/>
      </c>
      <c r="F3555" s="638" t="str">
        <f>IF($C3555="","",IFERROR(_xlfn.XLOOKUP($C3555,'1.PrepList'!$I$2:$I$1500,'1.PrepList'!$K$2:$K$1500,"")&amp;"",""))</f>
        <v/>
      </c>
      <c r="H3555" s="644" t="str">
        <f>IF($C3555="","",IFERROR(IF(_xlfn.XLOOKUP($C3555,tbl_StartedStatus[Bold ID],tbl_StartedStatus[Started])="Started","Yes",IF(_xlfn.XLOOKUP($C3555,tbl_StartedStatus[Bold ID],tbl_StartedStatus[Started])="No Show","No Show","")),""))</f>
        <v/>
      </c>
    </row>
    <row r="3556" spans="1:8" ht="15" customHeight="1" thickBot="1">
      <c r="A3556" s="38" t="str">
        <f>IF($C3556="","",IFERROR(_xlfn.XLOOKUP($C3556,'1.PrepList'!$I$2:$I$1500,'1.PrepList'!$G$2:$G$1500,"")&amp;"",""))</f>
        <v/>
      </c>
      <c r="B3556" s="638" t="str">
        <f>IF($C3556="","",IFERROR(_xlfn.XLOOKUP($C3556,'1.PrepList'!$I$2:$I$1500,'1.PrepList'!$H$2:$H$1500,"")&amp;"",""))</f>
        <v/>
      </c>
      <c r="D3556" s="638" t="str">
        <f>IF($C3556="","",IFERROR(_xlfn.XLOOKUP($C3556,'1.PrepList'!$I$2:$I$1500,'1.PrepList'!$J$2:$J$1500,"")&amp;"",""))</f>
        <v/>
      </c>
      <c r="E3556" s="638" t="str">
        <f>IF($C3556="","",IFERROR(_xlfn.XLOOKUP($C3556,'1.PrepList'!$I$2:$I$1500,'1.PrepList'!$N$2:$N$1500,"")&amp;"",""))</f>
        <v/>
      </c>
      <c r="F3556" s="638" t="str">
        <f>IF($C3556="","",IFERROR(_xlfn.XLOOKUP($C3556,'1.PrepList'!$I$2:$I$1500,'1.PrepList'!$K$2:$K$1500,"")&amp;"",""))</f>
        <v/>
      </c>
      <c r="H3556" s="644" t="str">
        <f>IF($C3556="","",IFERROR(IF(_xlfn.XLOOKUP($C3556,tbl_StartedStatus[Bold ID],tbl_StartedStatus[Started])="Started","Yes",IF(_xlfn.XLOOKUP($C3556,tbl_StartedStatus[Bold ID],tbl_StartedStatus[Started])="No Show","No Show","")),""))</f>
        <v/>
      </c>
    </row>
    <row r="3557" spans="1:8" ht="15" customHeight="1" thickBot="1">
      <c r="A3557" s="38" t="str">
        <f>IF($C3557="","",IFERROR(_xlfn.XLOOKUP($C3557,'1.PrepList'!$I$2:$I$1500,'1.PrepList'!$G$2:$G$1500,"")&amp;"",""))</f>
        <v/>
      </c>
      <c r="B3557" s="638" t="str">
        <f>IF($C3557="","",IFERROR(_xlfn.XLOOKUP($C3557,'1.PrepList'!$I$2:$I$1500,'1.PrepList'!$H$2:$H$1500,"")&amp;"",""))</f>
        <v/>
      </c>
      <c r="D3557" s="638" t="str">
        <f>IF($C3557="","",IFERROR(_xlfn.XLOOKUP($C3557,'1.PrepList'!$I$2:$I$1500,'1.PrepList'!$J$2:$J$1500,"")&amp;"",""))</f>
        <v/>
      </c>
      <c r="E3557" s="638" t="str">
        <f>IF($C3557="","",IFERROR(_xlfn.XLOOKUP($C3557,'1.PrepList'!$I$2:$I$1500,'1.PrepList'!$N$2:$N$1500,"")&amp;"",""))</f>
        <v/>
      </c>
      <c r="F3557" s="638" t="str">
        <f>IF($C3557="","",IFERROR(_xlfn.XLOOKUP($C3557,'1.PrepList'!$I$2:$I$1500,'1.PrepList'!$K$2:$K$1500,"")&amp;"",""))</f>
        <v/>
      </c>
      <c r="H3557" s="644" t="str">
        <f>IF($C3557="","",IFERROR(IF(_xlfn.XLOOKUP($C3557,tbl_StartedStatus[Bold ID],tbl_StartedStatus[Started])="Started","Yes",IF(_xlfn.XLOOKUP($C3557,tbl_StartedStatus[Bold ID],tbl_StartedStatus[Started])="No Show","No Show","")),""))</f>
        <v/>
      </c>
    </row>
    <row r="3558" spans="1:8" ht="15" customHeight="1" thickBot="1">
      <c r="A3558" s="38" t="str">
        <f>IF($C3558="","",IFERROR(_xlfn.XLOOKUP($C3558,'1.PrepList'!$I$2:$I$1500,'1.PrepList'!$G$2:$G$1500,"")&amp;"",""))</f>
        <v/>
      </c>
      <c r="B3558" s="638" t="str">
        <f>IF($C3558="","",IFERROR(_xlfn.XLOOKUP($C3558,'1.PrepList'!$I$2:$I$1500,'1.PrepList'!$H$2:$H$1500,"")&amp;"",""))</f>
        <v/>
      </c>
      <c r="D3558" s="638" t="str">
        <f>IF($C3558="","",IFERROR(_xlfn.XLOOKUP($C3558,'1.PrepList'!$I$2:$I$1500,'1.PrepList'!$J$2:$J$1500,"")&amp;"",""))</f>
        <v/>
      </c>
      <c r="E3558" s="638" t="str">
        <f>IF($C3558="","",IFERROR(_xlfn.XLOOKUP($C3558,'1.PrepList'!$I$2:$I$1500,'1.PrepList'!$N$2:$N$1500,"")&amp;"",""))</f>
        <v/>
      </c>
      <c r="F3558" s="638" t="str">
        <f>IF($C3558="","",IFERROR(_xlfn.XLOOKUP($C3558,'1.PrepList'!$I$2:$I$1500,'1.PrepList'!$K$2:$K$1500,"")&amp;"",""))</f>
        <v/>
      </c>
      <c r="H3558" s="644" t="str">
        <f>IF($C3558="","",IFERROR(IF(_xlfn.XLOOKUP($C3558,tbl_StartedStatus[Bold ID],tbl_StartedStatus[Started])="Started","Yes",IF(_xlfn.XLOOKUP($C3558,tbl_StartedStatus[Bold ID],tbl_StartedStatus[Started])="No Show","No Show","")),""))</f>
        <v/>
      </c>
    </row>
    <row r="3559" spans="1:8" ht="15" customHeight="1" thickBot="1">
      <c r="A3559" s="38" t="str">
        <f>IF($C3559="","",IFERROR(_xlfn.XLOOKUP($C3559,'1.PrepList'!$I$2:$I$1500,'1.PrepList'!$G$2:$G$1500,"")&amp;"",""))</f>
        <v/>
      </c>
      <c r="B3559" s="638" t="str">
        <f>IF($C3559="","",IFERROR(_xlfn.XLOOKUP($C3559,'1.PrepList'!$I$2:$I$1500,'1.PrepList'!$H$2:$H$1500,"")&amp;"",""))</f>
        <v/>
      </c>
      <c r="D3559" s="638" t="str">
        <f>IF($C3559="","",IFERROR(_xlfn.XLOOKUP($C3559,'1.PrepList'!$I$2:$I$1500,'1.PrepList'!$J$2:$J$1500,"")&amp;"",""))</f>
        <v/>
      </c>
      <c r="E3559" s="638" t="str">
        <f>IF($C3559="","",IFERROR(_xlfn.XLOOKUP($C3559,'1.PrepList'!$I$2:$I$1500,'1.PrepList'!$N$2:$N$1500,"")&amp;"",""))</f>
        <v/>
      </c>
      <c r="F3559" s="638" t="str">
        <f>IF($C3559="","",IFERROR(_xlfn.XLOOKUP($C3559,'1.PrepList'!$I$2:$I$1500,'1.PrepList'!$K$2:$K$1500,"")&amp;"",""))</f>
        <v/>
      </c>
      <c r="H3559" s="644" t="str">
        <f>IF($C3559="","",IFERROR(IF(_xlfn.XLOOKUP($C3559,tbl_StartedStatus[Bold ID],tbl_StartedStatus[Started])="Started","Yes",IF(_xlfn.XLOOKUP($C3559,tbl_StartedStatus[Bold ID],tbl_StartedStatus[Started])="No Show","No Show","")),""))</f>
        <v/>
      </c>
    </row>
    <row r="3560" spans="1:8" ht="15" customHeight="1" thickBot="1">
      <c r="A3560" s="38" t="str">
        <f>IF($C3560="","",IFERROR(_xlfn.XLOOKUP($C3560,'1.PrepList'!$I$2:$I$1500,'1.PrepList'!$G$2:$G$1500,"")&amp;"",""))</f>
        <v/>
      </c>
      <c r="B3560" s="638" t="str">
        <f>IF($C3560="","",IFERROR(_xlfn.XLOOKUP($C3560,'1.PrepList'!$I$2:$I$1500,'1.PrepList'!$H$2:$H$1500,"")&amp;"",""))</f>
        <v/>
      </c>
      <c r="D3560" s="638" t="str">
        <f>IF($C3560="","",IFERROR(_xlfn.XLOOKUP($C3560,'1.PrepList'!$I$2:$I$1500,'1.PrepList'!$J$2:$J$1500,"")&amp;"",""))</f>
        <v/>
      </c>
      <c r="E3560" s="638" t="str">
        <f>IF($C3560="","",IFERROR(_xlfn.XLOOKUP($C3560,'1.PrepList'!$I$2:$I$1500,'1.PrepList'!$N$2:$N$1500,"")&amp;"",""))</f>
        <v/>
      </c>
      <c r="F3560" s="638" t="str">
        <f>IF($C3560="","",IFERROR(_xlfn.XLOOKUP($C3560,'1.PrepList'!$I$2:$I$1500,'1.PrepList'!$K$2:$K$1500,"")&amp;"",""))</f>
        <v/>
      </c>
      <c r="H3560" s="644" t="str">
        <f>IF($C3560="","",IFERROR(IF(_xlfn.XLOOKUP($C3560,tbl_StartedStatus[Bold ID],tbl_StartedStatus[Started])="Started","Yes",IF(_xlfn.XLOOKUP($C3560,tbl_StartedStatus[Bold ID],tbl_StartedStatus[Started])="No Show","No Show","")),""))</f>
        <v/>
      </c>
    </row>
    <row r="3561" spans="1:8" ht="15" customHeight="1" thickBot="1">
      <c r="A3561" s="38" t="str">
        <f>IF($C3561="","",IFERROR(_xlfn.XLOOKUP($C3561,'1.PrepList'!$I$2:$I$1500,'1.PrepList'!$G$2:$G$1500,"")&amp;"",""))</f>
        <v/>
      </c>
      <c r="B3561" s="638" t="str">
        <f>IF($C3561="","",IFERROR(_xlfn.XLOOKUP($C3561,'1.PrepList'!$I$2:$I$1500,'1.PrepList'!$H$2:$H$1500,"")&amp;"",""))</f>
        <v/>
      </c>
      <c r="D3561" s="638" t="str">
        <f>IF($C3561="","",IFERROR(_xlfn.XLOOKUP($C3561,'1.PrepList'!$I$2:$I$1500,'1.PrepList'!$J$2:$J$1500,"")&amp;"",""))</f>
        <v/>
      </c>
      <c r="E3561" s="638" t="str">
        <f>IF($C3561="","",IFERROR(_xlfn.XLOOKUP($C3561,'1.PrepList'!$I$2:$I$1500,'1.PrepList'!$N$2:$N$1500,"")&amp;"",""))</f>
        <v/>
      </c>
      <c r="F3561" s="638" t="str">
        <f>IF($C3561="","",IFERROR(_xlfn.XLOOKUP($C3561,'1.PrepList'!$I$2:$I$1500,'1.PrepList'!$K$2:$K$1500,"")&amp;"",""))</f>
        <v/>
      </c>
      <c r="H3561" s="644" t="str">
        <f>IF($C3561="","",IFERROR(IF(_xlfn.XLOOKUP($C3561,tbl_StartedStatus[Bold ID],tbl_StartedStatus[Started])="Started","Yes",IF(_xlfn.XLOOKUP($C3561,tbl_StartedStatus[Bold ID],tbl_StartedStatus[Started])="No Show","No Show","")),""))</f>
        <v/>
      </c>
    </row>
    <row r="3562" spans="1:8" ht="15" customHeight="1" thickBot="1">
      <c r="A3562" s="38" t="str">
        <f>IF($C3562="","",IFERROR(_xlfn.XLOOKUP($C3562,'1.PrepList'!$I$2:$I$1500,'1.PrepList'!$G$2:$G$1500,"")&amp;"",""))</f>
        <v/>
      </c>
      <c r="B3562" s="638" t="str">
        <f>IF($C3562="","",IFERROR(_xlfn.XLOOKUP($C3562,'1.PrepList'!$I$2:$I$1500,'1.PrepList'!$H$2:$H$1500,"")&amp;"",""))</f>
        <v/>
      </c>
      <c r="D3562" s="638" t="str">
        <f>IF($C3562="","",IFERROR(_xlfn.XLOOKUP($C3562,'1.PrepList'!$I$2:$I$1500,'1.PrepList'!$J$2:$J$1500,"")&amp;"",""))</f>
        <v/>
      </c>
      <c r="E3562" s="638" t="str">
        <f>IF($C3562="","",IFERROR(_xlfn.XLOOKUP($C3562,'1.PrepList'!$I$2:$I$1500,'1.PrepList'!$N$2:$N$1500,"")&amp;"",""))</f>
        <v/>
      </c>
      <c r="F3562" s="638" t="str">
        <f>IF($C3562="","",IFERROR(_xlfn.XLOOKUP($C3562,'1.PrepList'!$I$2:$I$1500,'1.PrepList'!$K$2:$K$1500,"")&amp;"",""))</f>
        <v/>
      </c>
      <c r="H3562" s="644" t="str">
        <f>IF($C3562="","",IFERROR(IF(_xlfn.XLOOKUP($C3562,tbl_StartedStatus[Bold ID],tbl_StartedStatus[Started])="Started","Yes",IF(_xlfn.XLOOKUP($C3562,tbl_StartedStatus[Bold ID],tbl_StartedStatus[Started])="No Show","No Show","")),""))</f>
        <v/>
      </c>
    </row>
    <row r="3563" spans="1:8" ht="15" customHeight="1" thickBot="1">
      <c r="A3563" s="38" t="str">
        <f>IF($C3563="","",IFERROR(_xlfn.XLOOKUP($C3563,'1.PrepList'!$I$2:$I$1500,'1.PrepList'!$G$2:$G$1500,"")&amp;"",""))</f>
        <v/>
      </c>
      <c r="B3563" s="638" t="str">
        <f>IF($C3563="","",IFERROR(_xlfn.XLOOKUP($C3563,'1.PrepList'!$I$2:$I$1500,'1.PrepList'!$H$2:$H$1500,"")&amp;"",""))</f>
        <v/>
      </c>
      <c r="D3563" s="638" t="str">
        <f>IF($C3563="","",IFERROR(_xlfn.XLOOKUP($C3563,'1.PrepList'!$I$2:$I$1500,'1.PrepList'!$J$2:$J$1500,"")&amp;"",""))</f>
        <v/>
      </c>
      <c r="E3563" s="638" t="str">
        <f>IF($C3563="","",IFERROR(_xlfn.XLOOKUP($C3563,'1.PrepList'!$I$2:$I$1500,'1.PrepList'!$N$2:$N$1500,"")&amp;"",""))</f>
        <v/>
      </c>
      <c r="F3563" s="638" t="str">
        <f>IF($C3563="","",IFERROR(_xlfn.XLOOKUP($C3563,'1.PrepList'!$I$2:$I$1500,'1.PrepList'!$K$2:$K$1500,"")&amp;"",""))</f>
        <v/>
      </c>
      <c r="H3563" s="644" t="str">
        <f>IF($C3563="","",IFERROR(IF(_xlfn.XLOOKUP($C3563,tbl_StartedStatus[Bold ID],tbl_StartedStatus[Started])="Started","Yes",IF(_xlfn.XLOOKUP($C3563,tbl_StartedStatus[Bold ID],tbl_StartedStatus[Started])="No Show","No Show","")),""))</f>
        <v/>
      </c>
    </row>
    <row r="3564" spans="1:8" ht="15" customHeight="1" thickBot="1">
      <c r="A3564" s="38" t="str">
        <f>IF($C3564="","",IFERROR(_xlfn.XLOOKUP($C3564,'1.PrepList'!$I$2:$I$1500,'1.PrepList'!$G$2:$G$1500,"")&amp;"",""))</f>
        <v/>
      </c>
      <c r="B3564" s="638" t="str">
        <f>IF($C3564="","",IFERROR(_xlfn.XLOOKUP($C3564,'1.PrepList'!$I$2:$I$1500,'1.PrepList'!$H$2:$H$1500,"")&amp;"",""))</f>
        <v/>
      </c>
      <c r="D3564" s="638" t="str">
        <f>IF($C3564="","",IFERROR(_xlfn.XLOOKUP($C3564,'1.PrepList'!$I$2:$I$1500,'1.PrepList'!$J$2:$J$1500,"")&amp;"",""))</f>
        <v/>
      </c>
      <c r="E3564" s="638" t="str">
        <f>IF($C3564="","",IFERROR(_xlfn.XLOOKUP($C3564,'1.PrepList'!$I$2:$I$1500,'1.PrepList'!$N$2:$N$1500,"")&amp;"",""))</f>
        <v/>
      </c>
      <c r="F3564" s="638" t="str">
        <f>IF($C3564="","",IFERROR(_xlfn.XLOOKUP($C3564,'1.PrepList'!$I$2:$I$1500,'1.PrepList'!$K$2:$K$1500,"")&amp;"",""))</f>
        <v/>
      </c>
      <c r="H3564" s="644" t="str">
        <f>IF($C3564="","",IFERROR(IF(_xlfn.XLOOKUP($C3564,tbl_StartedStatus[Bold ID],tbl_StartedStatus[Started])="Started","Yes",IF(_xlfn.XLOOKUP($C3564,tbl_StartedStatus[Bold ID],tbl_StartedStatus[Started])="No Show","No Show","")),""))</f>
        <v/>
      </c>
    </row>
    <row r="3565" spans="1:8" ht="15" customHeight="1" thickBot="1">
      <c r="A3565" s="38" t="str">
        <f>IF($C3565="","",IFERROR(_xlfn.XLOOKUP($C3565,'1.PrepList'!$I$2:$I$1500,'1.PrepList'!$G$2:$G$1500,"")&amp;"",""))</f>
        <v/>
      </c>
      <c r="B3565" s="638" t="str">
        <f>IF($C3565="","",IFERROR(_xlfn.XLOOKUP($C3565,'1.PrepList'!$I$2:$I$1500,'1.PrepList'!$H$2:$H$1500,"")&amp;"",""))</f>
        <v/>
      </c>
      <c r="D3565" s="638" t="str">
        <f>IF($C3565="","",IFERROR(_xlfn.XLOOKUP($C3565,'1.PrepList'!$I$2:$I$1500,'1.PrepList'!$J$2:$J$1500,"")&amp;"",""))</f>
        <v/>
      </c>
      <c r="E3565" s="638" t="str">
        <f>IF($C3565="","",IFERROR(_xlfn.XLOOKUP($C3565,'1.PrepList'!$I$2:$I$1500,'1.PrepList'!$N$2:$N$1500,"")&amp;"",""))</f>
        <v/>
      </c>
      <c r="F3565" s="638" t="str">
        <f>IF($C3565="","",IFERROR(_xlfn.XLOOKUP($C3565,'1.PrepList'!$I$2:$I$1500,'1.PrepList'!$K$2:$K$1500,"")&amp;"",""))</f>
        <v/>
      </c>
      <c r="H3565" s="644" t="str">
        <f>IF($C3565="","",IFERROR(IF(_xlfn.XLOOKUP($C3565,tbl_StartedStatus[Bold ID],tbl_StartedStatus[Started])="Started","Yes",IF(_xlfn.XLOOKUP($C3565,tbl_StartedStatus[Bold ID],tbl_StartedStatus[Started])="No Show","No Show","")),""))</f>
        <v/>
      </c>
    </row>
    <row r="3566" spans="1:8" ht="15" customHeight="1" thickBot="1">
      <c r="A3566" s="38" t="str">
        <f>IF($C3566="","",IFERROR(_xlfn.XLOOKUP($C3566,'1.PrepList'!$I$2:$I$1500,'1.PrepList'!$G$2:$G$1500,"")&amp;"",""))</f>
        <v/>
      </c>
      <c r="B3566" s="638" t="str">
        <f>IF($C3566="","",IFERROR(_xlfn.XLOOKUP($C3566,'1.PrepList'!$I$2:$I$1500,'1.PrepList'!$H$2:$H$1500,"")&amp;"",""))</f>
        <v/>
      </c>
      <c r="D3566" s="638" t="str">
        <f>IF($C3566="","",IFERROR(_xlfn.XLOOKUP($C3566,'1.PrepList'!$I$2:$I$1500,'1.PrepList'!$J$2:$J$1500,"")&amp;"",""))</f>
        <v/>
      </c>
      <c r="E3566" s="638" t="str">
        <f>IF($C3566="","",IFERROR(_xlfn.XLOOKUP($C3566,'1.PrepList'!$I$2:$I$1500,'1.PrepList'!$N$2:$N$1500,"")&amp;"",""))</f>
        <v/>
      </c>
      <c r="F3566" s="638" t="str">
        <f>IF($C3566="","",IFERROR(_xlfn.XLOOKUP($C3566,'1.PrepList'!$I$2:$I$1500,'1.PrepList'!$K$2:$K$1500,"")&amp;"",""))</f>
        <v/>
      </c>
      <c r="H3566" s="644" t="str">
        <f>IF($C3566="","",IFERROR(IF(_xlfn.XLOOKUP($C3566,tbl_StartedStatus[Bold ID],tbl_StartedStatus[Started])="Started","Yes",IF(_xlfn.XLOOKUP($C3566,tbl_StartedStatus[Bold ID],tbl_StartedStatus[Started])="No Show","No Show","")),""))</f>
        <v/>
      </c>
    </row>
    <row r="3567" spans="1:8" ht="15" customHeight="1" thickBot="1">
      <c r="A3567" s="38" t="str">
        <f>IF($C3567="","",IFERROR(_xlfn.XLOOKUP($C3567,'1.PrepList'!$I$2:$I$1500,'1.PrepList'!$G$2:$G$1500,"")&amp;"",""))</f>
        <v/>
      </c>
      <c r="B3567" s="638" t="str">
        <f>IF($C3567="","",IFERROR(_xlfn.XLOOKUP($C3567,'1.PrepList'!$I$2:$I$1500,'1.PrepList'!$H$2:$H$1500,"")&amp;"",""))</f>
        <v/>
      </c>
      <c r="D3567" s="638" t="str">
        <f>IF($C3567="","",IFERROR(_xlfn.XLOOKUP($C3567,'1.PrepList'!$I$2:$I$1500,'1.PrepList'!$J$2:$J$1500,"")&amp;"",""))</f>
        <v/>
      </c>
      <c r="E3567" s="638" t="str">
        <f>IF($C3567="","",IFERROR(_xlfn.XLOOKUP($C3567,'1.PrepList'!$I$2:$I$1500,'1.PrepList'!$N$2:$N$1500,"")&amp;"",""))</f>
        <v/>
      </c>
      <c r="F3567" s="638" t="str">
        <f>IF($C3567="","",IFERROR(_xlfn.XLOOKUP($C3567,'1.PrepList'!$I$2:$I$1500,'1.PrepList'!$K$2:$K$1500,"")&amp;"",""))</f>
        <v/>
      </c>
      <c r="H3567" s="644" t="str">
        <f>IF($C3567="","",IFERROR(IF(_xlfn.XLOOKUP($C3567,tbl_StartedStatus[Bold ID],tbl_StartedStatus[Started])="Started","Yes",IF(_xlfn.XLOOKUP($C3567,tbl_StartedStatus[Bold ID],tbl_StartedStatus[Started])="No Show","No Show","")),""))</f>
        <v/>
      </c>
    </row>
    <row r="3568" spans="1:8" ht="15" customHeight="1" thickBot="1">
      <c r="A3568" s="38" t="str">
        <f>IF($C3568="","",IFERROR(_xlfn.XLOOKUP($C3568,'1.PrepList'!$I$2:$I$1500,'1.PrepList'!$G$2:$G$1500,"")&amp;"",""))</f>
        <v/>
      </c>
      <c r="B3568" s="638" t="str">
        <f>IF($C3568="","",IFERROR(_xlfn.XLOOKUP($C3568,'1.PrepList'!$I$2:$I$1500,'1.PrepList'!$H$2:$H$1500,"")&amp;"",""))</f>
        <v/>
      </c>
      <c r="D3568" s="638" t="str">
        <f>IF($C3568="","",IFERROR(_xlfn.XLOOKUP($C3568,'1.PrepList'!$I$2:$I$1500,'1.PrepList'!$J$2:$J$1500,"")&amp;"",""))</f>
        <v/>
      </c>
      <c r="E3568" s="638" t="str">
        <f>IF($C3568="","",IFERROR(_xlfn.XLOOKUP($C3568,'1.PrepList'!$I$2:$I$1500,'1.PrepList'!$N$2:$N$1500,"")&amp;"",""))</f>
        <v/>
      </c>
      <c r="F3568" s="638" t="str">
        <f>IF($C3568="","",IFERROR(_xlfn.XLOOKUP($C3568,'1.PrepList'!$I$2:$I$1500,'1.PrepList'!$K$2:$K$1500,"")&amp;"",""))</f>
        <v/>
      </c>
      <c r="H3568" s="644" t="str">
        <f>IF($C3568="","",IFERROR(IF(_xlfn.XLOOKUP($C3568,tbl_StartedStatus[Bold ID],tbl_StartedStatus[Started])="Started","Yes",IF(_xlfn.XLOOKUP($C3568,tbl_StartedStatus[Bold ID],tbl_StartedStatus[Started])="No Show","No Show","")),""))</f>
        <v/>
      </c>
    </row>
    <row r="3569" spans="1:8" ht="15" customHeight="1" thickBot="1">
      <c r="A3569" s="38" t="str">
        <f>IF($C3569="","",IFERROR(_xlfn.XLOOKUP($C3569,'1.PrepList'!$I$2:$I$1500,'1.PrepList'!$G$2:$G$1500,"")&amp;"",""))</f>
        <v/>
      </c>
      <c r="B3569" s="638" t="str">
        <f>IF($C3569="","",IFERROR(_xlfn.XLOOKUP($C3569,'1.PrepList'!$I$2:$I$1500,'1.PrepList'!$H$2:$H$1500,"")&amp;"",""))</f>
        <v/>
      </c>
      <c r="D3569" s="638" t="str">
        <f>IF($C3569="","",IFERROR(_xlfn.XLOOKUP($C3569,'1.PrepList'!$I$2:$I$1500,'1.PrepList'!$J$2:$J$1500,"")&amp;"",""))</f>
        <v/>
      </c>
      <c r="E3569" s="638" t="str">
        <f>IF($C3569="","",IFERROR(_xlfn.XLOOKUP($C3569,'1.PrepList'!$I$2:$I$1500,'1.PrepList'!$N$2:$N$1500,"")&amp;"",""))</f>
        <v/>
      </c>
      <c r="F3569" s="638" t="str">
        <f>IF($C3569="","",IFERROR(_xlfn.XLOOKUP($C3569,'1.PrepList'!$I$2:$I$1500,'1.PrepList'!$K$2:$K$1500,"")&amp;"",""))</f>
        <v/>
      </c>
      <c r="H3569" s="644" t="str">
        <f>IF($C3569="","",IFERROR(IF(_xlfn.XLOOKUP($C3569,tbl_StartedStatus[Bold ID],tbl_StartedStatus[Started])="Started","Yes",IF(_xlfn.XLOOKUP($C3569,tbl_StartedStatus[Bold ID],tbl_StartedStatus[Started])="No Show","No Show","")),""))</f>
        <v/>
      </c>
    </row>
    <row r="3570" spans="1:8" ht="15" customHeight="1" thickBot="1">
      <c r="A3570" s="38" t="str">
        <f>IF($C3570="","",IFERROR(_xlfn.XLOOKUP($C3570,'1.PrepList'!$I$2:$I$1500,'1.PrepList'!$G$2:$G$1500,"")&amp;"",""))</f>
        <v/>
      </c>
      <c r="B3570" s="638" t="str">
        <f>IF($C3570="","",IFERROR(_xlfn.XLOOKUP($C3570,'1.PrepList'!$I$2:$I$1500,'1.PrepList'!$H$2:$H$1500,"")&amp;"",""))</f>
        <v/>
      </c>
      <c r="D3570" s="638" t="str">
        <f>IF($C3570="","",IFERROR(_xlfn.XLOOKUP($C3570,'1.PrepList'!$I$2:$I$1500,'1.PrepList'!$J$2:$J$1500,"")&amp;"",""))</f>
        <v/>
      </c>
      <c r="E3570" s="638" t="str">
        <f>IF($C3570="","",IFERROR(_xlfn.XLOOKUP($C3570,'1.PrepList'!$I$2:$I$1500,'1.PrepList'!$N$2:$N$1500,"")&amp;"",""))</f>
        <v/>
      </c>
      <c r="F3570" s="638" t="str">
        <f>IF($C3570="","",IFERROR(_xlfn.XLOOKUP($C3570,'1.PrepList'!$I$2:$I$1500,'1.PrepList'!$K$2:$K$1500,"")&amp;"",""))</f>
        <v/>
      </c>
      <c r="H3570" s="644" t="str">
        <f>IF($C3570="","",IFERROR(IF(_xlfn.XLOOKUP($C3570,tbl_StartedStatus[Bold ID],tbl_StartedStatus[Started])="Started","Yes",IF(_xlfn.XLOOKUP($C3570,tbl_StartedStatus[Bold ID],tbl_StartedStatus[Started])="No Show","No Show","")),""))</f>
        <v/>
      </c>
    </row>
    <row r="3571" spans="1:8" ht="15" customHeight="1" thickBot="1">
      <c r="A3571" s="38" t="str">
        <f>IF($C3571="","",IFERROR(_xlfn.XLOOKUP($C3571,'1.PrepList'!$I$2:$I$1500,'1.PrepList'!$G$2:$G$1500,"")&amp;"",""))</f>
        <v/>
      </c>
      <c r="B3571" s="638" t="str">
        <f>IF($C3571="","",IFERROR(_xlfn.XLOOKUP($C3571,'1.PrepList'!$I$2:$I$1500,'1.PrepList'!$H$2:$H$1500,"")&amp;"",""))</f>
        <v/>
      </c>
      <c r="D3571" s="638" t="str">
        <f>IF($C3571="","",IFERROR(_xlfn.XLOOKUP($C3571,'1.PrepList'!$I$2:$I$1500,'1.PrepList'!$J$2:$J$1500,"")&amp;"",""))</f>
        <v/>
      </c>
      <c r="E3571" s="638" t="str">
        <f>IF($C3571="","",IFERROR(_xlfn.XLOOKUP($C3571,'1.PrepList'!$I$2:$I$1500,'1.PrepList'!$N$2:$N$1500,"")&amp;"",""))</f>
        <v/>
      </c>
      <c r="F3571" s="638" t="str">
        <f>IF($C3571="","",IFERROR(_xlfn.XLOOKUP($C3571,'1.PrepList'!$I$2:$I$1500,'1.PrepList'!$K$2:$K$1500,"")&amp;"",""))</f>
        <v/>
      </c>
      <c r="H3571" s="644" t="str">
        <f>IF($C3571="","",IFERROR(IF(_xlfn.XLOOKUP($C3571,tbl_StartedStatus[Bold ID],tbl_StartedStatus[Started])="Started","Yes",IF(_xlfn.XLOOKUP($C3571,tbl_StartedStatus[Bold ID],tbl_StartedStatus[Started])="No Show","No Show","")),""))</f>
        <v/>
      </c>
    </row>
    <row r="3572" spans="1:8" ht="15" customHeight="1" thickBot="1">
      <c r="A3572" s="38" t="str">
        <f>IF($C3572="","",IFERROR(_xlfn.XLOOKUP($C3572,'1.PrepList'!$I$2:$I$1500,'1.PrepList'!$G$2:$G$1500,"")&amp;"",""))</f>
        <v/>
      </c>
      <c r="B3572" s="638" t="str">
        <f>IF($C3572="","",IFERROR(_xlfn.XLOOKUP($C3572,'1.PrepList'!$I$2:$I$1500,'1.PrepList'!$H$2:$H$1500,"")&amp;"",""))</f>
        <v/>
      </c>
      <c r="D3572" s="638" t="str">
        <f>IF($C3572="","",IFERROR(_xlfn.XLOOKUP($C3572,'1.PrepList'!$I$2:$I$1500,'1.PrepList'!$J$2:$J$1500,"")&amp;"",""))</f>
        <v/>
      </c>
      <c r="E3572" s="638" t="str">
        <f>IF($C3572="","",IFERROR(_xlfn.XLOOKUP($C3572,'1.PrepList'!$I$2:$I$1500,'1.PrepList'!$N$2:$N$1500,"")&amp;"",""))</f>
        <v/>
      </c>
      <c r="F3572" s="638" t="str">
        <f>IF($C3572="","",IFERROR(_xlfn.XLOOKUP($C3572,'1.PrepList'!$I$2:$I$1500,'1.PrepList'!$K$2:$K$1500,"")&amp;"",""))</f>
        <v/>
      </c>
      <c r="H3572" s="644" t="str">
        <f>IF($C3572="","",IFERROR(IF(_xlfn.XLOOKUP($C3572,tbl_StartedStatus[Bold ID],tbl_StartedStatus[Started])="Started","Yes",IF(_xlfn.XLOOKUP($C3572,tbl_StartedStatus[Bold ID],tbl_StartedStatus[Started])="No Show","No Show","")),""))</f>
        <v/>
      </c>
    </row>
    <row r="3573" spans="1:8" ht="15" customHeight="1" thickBot="1">
      <c r="A3573" s="38" t="str">
        <f>IF($C3573="","",IFERROR(_xlfn.XLOOKUP($C3573,'1.PrepList'!$I$2:$I$1500,'1.PrepList'!$G$2:$G$1500,"")&amp;"",""))</f>
        <v/>
      </c>
      <c r="B3573" s="638" t="str">
        <f>IF($C3573="","",IFERROR(_xlfn.XLOOKUP($C3573,'1.PrepList'!$I$2:$I$1500,'1.PrepList'!$H$2:$H$1500,"")&amp;"",""))</f>
        <v/>
      </c>
      <c r="D3573" s="638" t="str">
        <f>IF($C3573="","",IFERROR(_xlfn.XLOOKUP($C3573,'1.PrepList'!$I$2:$I$1500,'1.PrepList'!$J$2:$J$1500,"")&amp;"",""))</f>
        <v/>
      </c>
      <c r="E3573" s="638" t="str">
        <f>IF($C3573="","",IFERROR(_xlfn.XLOOKUP($C3573,'1.PrepList'!$I$2:$I$1500,'1.PrepList'!$N$2:$N$1500,"")&amp;"",""))</f>
        <v/>
      </c>
      <c r="F3573" s="638" t="str">
        <f>IF($C3573="","",IFERROR(_xlfn.XLOOKUP($C3573,'1.PrepList'!$I$2:$I$1500,'1.PrepList'!$K$2:$K$1500,"")&amp;"",""))</f>
        <v/>
      </c>
      <c r="H3573" s="644" t="str">
        <f>IF($C3573="","",IFERROR(IF(_xlfn.XLOOKUP($C3573,tbl_StartedStatus[Bold ID],tbl_StartedStatus[Started])="Started","Yes",IF(_xlfn.XLOOKUP($C3573,tbl_StartedStatus[Bold ID],tbl_StartedStatus[Started])="No Show","No Show","")),""))</f>
        <v/>
      </c>
    </row>
    <row r="3574" spans="1:8" ht="15" customHeight="1" thickBot="1">
      <c r="A3574" s="38" t="str">
        <f>IF($C3574="","",IFERROR(_xlfn.XLOOKUP($C3574,'1.PrepList'!$I$2:$I$1500,'1.PrepList'!$G$2:$G$1500,"")&amp;"",""))</f>
        <v/>
      </c>
      <c r="B3574" s="638" t="str">
        <f>IF($C3574="","",IFERROR(_xlfn.XLOOKUP($C3574,'1.PrepList'!$I$2:$I$1500,'1.PrepList'!$H$2:$H$1500,"")&amp;"",""))</f>
        <v/>
      </c>
      <c r="D3574" s="638" t="str">
        <f>IF($C3574="","",IFERROR(_xlfn.XLOOKUP($C3574,'1.PrepList'!$I$2:$I$1500,'1.PrepList'!$J$2:$J$1500,"")&amp;"",""))</f>
        <v/>
      </c>
      <c r="E3574" s="638" t="str">
        <f>IF($C3574="","",IFERROR(_xlfn.XLOOKUP($C3574,'1.PrepList'!$I$2:$I$1500,'1.PrepList'!$N$2:$N$1500,"")&amp;"",""))</f>
        <v/>
      </c>
      <c r="F3574" s="638" t="str">
        <f>IF($C3574="","",IFERROR(_xlfn.XLOOKUP($C3574,'1.PrepList'!$I$2:$I$1500,'1.PrepList'!$K$2:$K$1500,"")&amp;"",""))</f>
        <v/>
      </c>
      <c r="H3574" s="644" t="str">
        <f>IF($C3574="","",IFERROR(IF(_xlfn.XLOOKUP($C3574,tbl_StartedStatus[Bold ID],tbl_StartedStatus[Started])="Started","Yes",IF(_xlfn.XLOOKUP($C3574,tbl_StartedStatus[Bold ID],tbl_StartedStatus[Started])="No Show","No Show","")),""))</f>
        <v/>
      </c>
    </row>
    <row r="3575" spans="1:8" ht="15" customHeight="1" thickBot="1">
      <c r="A3575" s="38" t="str">
        <f>IF($C3575="","",IFERROR(_xlfn.XLOOKUP($C3575,'1.PrepList'!$I$2:$I$1500,'1.PrepList'!$G$2:$G$1500,"")&amp;"",""))</f>
        <v/>
      </c>
      <c r="B3575" s="638" t="str">
        <f>IF($C3575="","",IFERROR(_xlfn.XLOOKUP($C3575,'1.PrepList'!$I$2:$I$1500,'1.PrepList'!$H$2:$H$1500,"")&amp;"",""))</f>
        <v/>
      </c>
      <c r="D3575" s="638" t="str">
        <f>IF($C3575="","",IFERROR(_xlfn.XLOOKUP($C3575,'1.PrepList'!$I$2:$I$1500,'1.PrepList'!$J$2:$J$1500,"")&amp;"",""))</f>
        <v/>
      </c>
      <c r="E3575" s="638" t="str">
        <f>IF($C3575="","",IFERROR(_xlfn.XLOOKUP($C3575,'1.PrepList'!$I$2:$I$1500,'1.PrepList'!$N$2:$N$1500,"")&amp;"",""))</f>
        <v/>
      </c>
      <c r="F3575" s="638" t="str">
        <f>IF($C3575="","",IFERROR(_xlfn.XLOOKUP($C3575,'1.PrepList'!$I$2:$I$1500,'1.PrepList'!$K$2:$K$1500,"")&amp;"",""))</f>
        <v/>
      </c>
      <c r="H3575" s="644" t="str">
        <f>IF($C3575="","",IFERROR(IF(_xlfn.XLOOKUP($C3575,tbl_StartedStatus[Bold ID],tbl_StartedStatus[Started])="Started","Yes",IF(_xlfn.XLOOKUP($C3575,tbl_StartedStatus[Bold ID],tbl_StartedStatus[Started])="No Show","No Show","")),""))</f>
        <v/>
      </c>
    </row>
    <row r="3576" spans="1:8" ht="15" customHeight="1" thickBot="1">
      <c r="A3576" s="38" t="str">
        <f>IF($C3576="","",IFERROR(_xlfn.XLOOKUP($C3576,'1.PrepList'!$I$2:$I$1500,'1.PrepList'!$G$2:$G$1500,"")&amp;"",""))</f>
        <v/>
      </c>
      <c r="B3576" s="638" t="str">
        <f>IF($C3576="","",IFERROR(_xlfn.XLOOKUP($C3576,'1.PrepList'!$I$2:$I$1500,'1.PrepList'!$H$2:$H$1500,"")&amp;"",""))</f>
        <v/>
      </c>
      <c r="D3576" s="638" t="str">
        <f>IF($C3576="","",IFERROR(_xlfn.XLOOKUP($C3576,'1.PrepList'!$I$2:$I$1500,'1.PrepList'!$J$2:$J$1500,"")&amp;"",""))</f>
        <v/>
      </c>
      <c r="E3576" s="638" t="str">
        <f>IF($C3576="","",IFERROR(_xlfn.XLOOKUP($C3576,'1.PrepList'!$I$2:$I$1500,'1.PrepList'!$N$2:$N$1500,"")&amp;"",""))</f>
        <v/>
      </c>
      <c r="F3576" s="638" t="str">
        <f>IF($C3576="","",IFERROR(_xlfn.XLOOKUP($C3576,'1.PrepList'!$I$2:$I$1500,'1.PrepList'!$K$2:$K$1500,"")&amp;"",""))</f>
        <v/>
      </c>
      <c r="H3576" s="644" t="str">
        <f>IF($C3576="","",IFERROR(IF(_xlfn.XLOOKUP($C3576,tbl_StartedStatus[Bold ID],tbl_StartedStatus[Started])="Started","Yes",IF(_xlfn.XLOOKUP($C3576,tbl_StartedStatus[Bold ID],tbl_StartedStatus[Started])="No Show","No Show","")),""))</f>
        <v/>
      </c>
    </row>
    <row r="3577" spans="1:8" ht="15" customHeight="1" thickBot="1">
      <c r="A3577" s="38" t="str">
        <f>IF($C3577="","",IFERROR(_xlfn.XLOOKUP($C3577,'1.PrepList'!$I$2:$I$1500,'1.PrepList'!$G$2:$G$1500,"")&amp;"",""))</f>
        <v/>
      </c>
      <c r="B3577" s="638" t="str">
        <f>IF($C3577="","",IFERROR(_xlfn.XLOOKUP($C3577,'1.PrepList'!$I$2:$I$1500,'1.PrepList'!$H$2:$H$1500,"")&amp;"",""))</f>
        <v/>
      </c>
      <c r="D3577" s="638" t="str">
        <f>IF($C3577="","",IFERROR(_xlfn.XLOOKUP($C3577,'1.PrepList'!$I$2:$I$1500,'1.PrepList'!$J$2:$J$1500,"")&amp;"",""))</f>
        <v/>
      </c>
      <c r="E3577" s="638" t="str">
        <f>IF($C3577="","",IFERROR(_xlfn.XLOOKUP($C3577,'1.PrepList'!$I$2:$I$1500,'1.PrepList'!$N$2:$N$1500,"")&amp;"",""))</f>
        <v/>
      </c>
      <c r="F3577" s="638" t="str">
        <f>IF($C3577="","",IFERROR(_xlfn.XLOOKUP($C3577,'1.PrepList'!$I$2:$I$1500,'1.PrepList'!$K$2:$K$1500,"")&amp;"",""))</f>
        <v/>
      </c>
      <c r="H3577" s="644" t="str">
        <f>IF($C3577="","",IFERROR(IF(_xlfn.XLOOKUP($C3577,tbl_StartedStatus[Bold ID],tbl_StartedStatus[Started])="Started","Yes",IF(_xlfn.XLOOKUP($C3577,tbl_StartedStatus[Bold ID],tbl_StartedStatus[Started])="No Show","No Show","")),""))</f>
        <v/>
      </c>
    </row>
    <row r="3578" spans="1:8" ht="15" customHeight="1" thickBot="1">
      <c r="A3578" s="38" t="str">
        <f>IF($C3578="","",IFERROR(_xlfn.XLOOKUP($C3578,'1.PrepList'!$I$2:$I$1500,'1.PrepList'!$G$2:$G$1500,"")&amp;"",""))</f>
        <v/>
      </c>
      <c r="B3578" s="638" t="str">
        <f>IF($C3578="","",IFERROR(_xlfn.XLOOKUP($C3578,'1.PrepList'!$I$2:$I$1500,'1.PrepList'!$H$2:$H$1500,"")&amp;"",""))</f>
        <v/>
      </c>
      <c r="D3578" s="638" t="str">
        <f>IF($C3578="","",IFERROR(_xlfn.XLOOKUP($C3578,'1.PrepList'!$I$2:$I$1500,'1.PrepList'!$J$2:$J$1500,"")&amp;"",""))</f>
        <v/>
      </c>
      <c r="E3578" s="638" t="str">
        <f>IF($C3578="","",IFERROR(_xlfn.XLOOKUP($C3578,'1.PrepList'!$I$2:$I$1500,'1.PrepList'!$N$2:$N$1500,"")&amp;"",""))</f>
        <v/>
      </c>
      <c r="F3578" s="638" t="str">
        <f>IF($C3578="","",IFERROR(_xlfn.XLOOKUP($C3578,'1.PrepList'!$I$2:$I$1500,'1.PrepList'!$K$2:$K$1500,"")&amp;"",""))</f>
        <v/>
      </c>
      <c r="H3578" s="644" t="str">
        <f>IF($C3578="","",IFERROR(IF(_xlfn.XLOOKUP($C3578,tbl_StartedStatus[Bold ID],tbl_StartedStatus[Started])="Started","Yes",IF(_xlfn.XLOOKUP($C3578,tbl_StartedStatus[Bold ID],tbl_StartedStatus[Started])="No Show","No Show","")),""))</f>
        <v/>
      </c>
    </row>
    <row r="3579" spans="1:8" ht="15" customHeight="1" thickBot="1">
      <c r="A3579" s="38" t="str">
        <f>IF($C3579="","",IFERROR(_xlfn.XLOOKUP($C3579,'1.PrepList'!$I$2:$I$1500,'1.PrepList'!$G$2:$G$1500,"")&amp;"",""))</f>
        <v/>
      </c>
      <c r="B3579" s="638" t="str">
        <f>IF($C3579="","",IFERROR(_xlfn.XLOOKUP($C3579,'1.PrepList'!$I$2:$I$1500,'1.PrepList'!$H$2:$H$1500,"")&amp;"",""))</f>
        <v/>
      </c>
      <c r="D3579" s="638" t="str">
        <f>IF($C3579="","",IFERROR(_xlfn.XLOOKUP($C3579,'1.PrepList'!$I$2:$I$1500,'1.PrepList'!$J$2:$J$1500,"")&amp;"",""))</f>
        <v/>
      </c>
      <c r="E3579" s="638" t="str">
        <f>IF($C3579="","",IFERROR(_xlfn.XLOOKUP($C3579,'1.PrepList'!$I$2:$I$1500,'1.PrepList'!$N$2:$N$1500,"")&amp;"",""))</f>
        <v/>
      </c>
      <c r="F3579" s="638" t="str">
        <f>IF($C3579="","",IFERROR(_xlfn.XLOOKUP($C3579,'1.PrepList'!$I$2:$I$1500,'1.PrepList'!$K$2:$K$1500,"")&amp;"",""))</f>
        <v/>
      </c>
      <c r="H3579" s="644" t="str">
        <f>IF($C3579="","",IFERROR(IF(_xlfn.XLOOKUP($C3579,tbl_StartedStatus[Bold ID],tbl_StartedStatus[Started])="Started","Yes",IF(_xlfn.XLOOKUP($C3579,tbl_StartedStatus[Bold ID],tbl_StartedStatus[Started])="No Show","No Show","")),""))</f>
        <v/>
      </c>
    </row>
    <row r="3580" spans="1:8" ht="15" customHeight="1" thickBot="1">
      <c r="A3580" s="38" t="str">
        <f>IF($C3580="","",IFERROR(_xlfn.XLOOKUP($C3580,'1.PrepList'!$I$2:$I$1500,'1.PrepList'!$G$2:$G$1500,"")&amp;"",""))</f>
        <v/>
      </c>
      <c r="B3580" s="638" t="str">
        <f>IF($C3580="","",IFERROR(_xlfn.XLOOKUP($C3580,'1.PrepList'!$I$2:$I$1500,'1.PrepList'!$H$2:$H$1500,"")&amp;"",""))</f>
        <v/>
      </c>
      <c r="D3580" s="638" t="str">
        <f>IF($C3580="","",IFERROR(_xlfn.XLOOKUP($C3580,'1.PrepList'!$I$2:$I$1500,'1.PrepList'!$J$2:$J$1500,"")&amp;"",""))</f>
        <v/>
      </c>
      <c r="E3580" s="638" t="str">
        <f>IF($C3580="","",IFERROR(_xlfn.XLOOKUP($C3580,'1.PrepList'!$I$2:$I$1500,'1.PrepList'!$N$2:$N$1500,"")&amp;"",""))</f>
        <v/>
      </c>
      <c r="F3580" s="638" t="str">
        <f>IF($C3580="","",IFERROR(_xlfn.XLOOKUP($C3580,'1.PrepList'!$I$2:$I$1500,'1.PrepList'!$K$2:$K$1500,"")&amp;"",""))</f>
        <v/>
      </c>
      <c r="H3580" s="644" t="str">
        <f>IF($C3580="","",IFERROR(IF(_xlfn.XLOOKUP($C3580,tbl_StartedStatus[Bold ID],tbl_StartedStatus[Started])="Started","Yes",IF(_xlfn.XLOOKUP($C3580,tbl_StartedStatus[Bold ID],tbl_StartedStatus[Started])="No Show","No Show","")),""))</f>
        <v/>
      </c>
    </row>
    <row r="3581" spans="1:8" ht="15" customHeight="1" thickBot="1">
      <c r="A3581" s="38" t="str">
        <f>IF($C3581="","",IFERROR(_xlfn.XLOOKUP($C3581,'1.PrepList'!$I$2:$I$1500,'1.PrepList'!$G$2:$G$1500,"")&amp;"",""))</f>
        <v/>
      </c>
      <c r="B3581" s="638" t="str">
        <f>IF($C3581="","",IFERROR(_xlfn.XLOOKUP($C3581,'1.PrepList'!$I$2:$I$1500,'1.PrepList'!$H$2:$H$1500,"")&amp;"",""))</f>
        <v/>
      </c>
      <c r="D3581" s="638" t="str">
        <f>IF($C3581="","",IFERROR(_xlfn.XLOOKUP($C3581,'1.PrepList'!$I$2:$I$1500,'1.PrepList'!$J$2:$J$1500,"")&amp;"",""))</f>
        <v/>
      </c>
      <c r="E3581" s="638" t="str">
        <f>IF($C3581="","",IFERROR(_xlfn.XLOOKUP($C3581,'1.PrepList'!$I$2:$I$1500,'1.PrepList'!$N$2:$N$1500,"")&amp;"",""))</f>
        <v/>
      </c>
      <c r="F3581" s="638" t="str">
        <f>IF($C3581="","",IFERROR(_xlfn.XLOOKUP($C3581,'1.PrepList'!$I$2:$I$1500,'1.PrepList'!$K$2:$K$1500,"")&amp;"",""))</f>
        <v/>
      </c>
      <c r="H3581" s="644" t="str">
        <f>IF($C3581="","",IFERROR(IF(_xlfn.XLOOKUP($C3581,tbl_StartedStatus[Bold ID],tbl_StartedStatus[Started])="Started","Yes",IF(_xlfn.XLOOKUP($C3581,tbl_StartedStatus[Bold ID],tbl_StartedStatus[Started])="No Show","No Show","")),""))</f>
        <v/>
      </c>
    </row>
    <row r="3582" spans="1:8" ht="15" customHeight="1" thickBot="1">
      <c r="A3582" s="38" t="str">
        <f>IF($C3582="","",IFERROR(_xlfn.XLOOKUP($C3582,'1.PrepList'!$I$2:$I$1500,'1.PrepList'!$G$2:$G$1500,"")&amp;"",""))</f>
        <v/>
      </c>
      <c r="B3582" s="638" t="str">
        <f>IF($C3582="","",IFERROR(_xlfn.XLOOKUP($C3582,'1.PrepList'!$I$2:$I$1500,'1.PrepList'!$H$2:$H$1500,"")&amp;"",""))</f>
        <v/>
      </c>
      <c r="D3582" s="638" t="str">
        <f>IF($C3582="","",IFERROR(_xlfn.XLOOKUP($C3582,'1.PrepList'!$I$2:$I$1500,'1.PrepList'!$J$2:$J$1500,"")&amp;"",""))</f>
        <v/>
      </c>
      <c r="E3582" s="638" t="str">
        <f>IF($C3582="","",IFERROR(_xlfn.XLOOKUP($C3582,'1.PrepList'!$I$2:$I$1500,'1.PrepList'!$N$2:$N$1500,"")&amp;"",""))</f>
        <v/>
      </c>
      <c r="F3582" s="638" t="str">
        <f>IF($C3582="","",IFERROR(_xlfn.XLOOKUP($C3582,'1.PrepList'!$I$2:$I$1500,'1.PrepList'!$K$2:$K$1500,"")&amp;"",""))</f>
        <v/>
      </c>
      <c r="H3582" s="644" t="str">
        <f>IF($C3582="","",IFERROR(IF(_xlfn.XLOOKUP($C3582,tbl_StartedStatus[Bold ID],tbl_StartedStatus[Started])="Started","Yes",IF(_xlfn.XLOOKUP($C3582,tbl_StartedStatus[Bold ID],tbl_StartedStatus[Started])="No Show","No Show","")),""))</f>
        <v/>
      </c>
    </row>
    <row r="3583" spans="1:8" ht="15" customHeight="1" thickBot="1">
      <c r="A3583" s="38" t="str">
        <f>IF($C3583="","",IFERROR(_xlfn.XLOOKUP($C3583,'1.PrepList'!$I$2:$I$1500,'1.PrepList'!$G$2:$G$1500,"")&amp;"",""))</f>
        <v/>
      </c>
      <c r="B3583" s="638" t="str">
        <f>IF($C3583="","",IFERROR(_xlfn.XLOOKUP($C3583,'1.PrepList'!$I$2:$I$1500,'1.PrepList'!$H$2:$H$1500,"")&amp;"",""))</f>
        <v/>
      </c>
      <c r="D3583" s="638" t="str">
        <f>IF($C3583="","",IFERROR(_xlfn.XLOOKUP($C3583,'1.PrepList'!$I$2:$I$1500,'1.PrepList'!$J$2:$J$1500,"")&amp;"",""))</f>
        <v/>
      </c>
      <c r="E3583" s="638" t="str">
        <f>IF($C3583="","",IFERROR(_xlfn.XLOOKUP($C3583,'1.PrepList'!$I$2:$I$1500,'1.PrepList'!$N$2:$N$1500,"")&amp;"",""))</f>
        <v/>
      </c>
      <c r="F3583" s="638" t="str">
        <f>IF($C3583="","",IFERROR(_xlfn.XLOOKUP($C3583,'1.PrepList'!$I$2:$I$1500,'1.PrepList'!$K$2:$K$1500,"")&amp;"",""))</f>
        <v/>
      </c>
      <c r="H3583" s="644" t="str">
        <f>IF($C3583="","",IFERROR(IF(_xlfn.XLOOKUP($C3583,tbl_StartedStatus[Bold ID],tbl_StartedStatus[Started])="Started","Yes",IF(_xlfn.XLOOKUP($C3583,tbl_StartedStatus[Bold ID],tbl_StartedStatus[Started])="No Show","No Show","")),""))</f>
        <v/>
      </c>
    </row>
    <row r="3584" spans="1:8" ht="15" customHeight="1" thickBot="1">
      <c r="A3584" s="38" t="str">
        <f>IF($C3584="","",IFERROR(_xlfn.XLOOKUP($C3584,'1.PrepList'!$I$2:$I$1500,'1.PrepList'!$G$2:$G$1500,"")&amp;"",""))</f>
        <v/>
      </c>
      <c r="B3584" s="638" t="str">
        <f>IF($C3584="","",IFERROR(_xlfn.XLOOKUP($C3584,'1.PrepList'!$I$2:$I$1500,'1.PrepList'!$H$2:$H$1500,"")&amp;"",""))</f>
        <v/>
      </c>
      <c r="D3584" s="638" t="str">
        <f>IF($C3584="","",IFERROR(_xlfn.XLOOKUP($C3584,'1.PrepList'!$I$2:$I$1500,'1.PrepList'!$J$2:$J$1500,"")&amp;"",""))</f>
        <v/>
      </c>
      <c r="E3584" s="638" t="str">
        <f>IF($C3584="","",IFERROR(_xlfn.XLOOKUP($C3584,'1.PrepList'!$I$2:$I$1500,'1.PrepList'!$N$2:$N$1500,"")&amp;"",""))</f>
        <v/>
      </c>
      <c r="F3584" s="638" t="str">
        <f>IF($C3584="","",IFERROR(_xlfn.XLOOKUP($C3584,'1.PrepList'!$I$2:$I$1500,'1.PrepList'!$K$2:$K$1500,"")&amp;"",""))</f>
        <v/>
      </c>
      <c r="H3584" s="644" t="str">
        <f>IF($C3584="","",IFERROR(IF(_xlfn.XLOOKUP($C3584,tbl_StartedStatus[Bold ID],tbl_StartedStatus[Started])="Started","Yes",IF(_xlfn.XLOOKUP($C3584,tbl_StartedStatus[Bold ID],tbl_StartedStatus[Started])="No Show","No Show","")),""))</f>
        <v/>
      </c>
    </row>
    <row r="3585" spans="1:8" ht="15" customHeight="1" thickBot="1">
      <c r="A3585" s="38" t="str">
        <f>IF($C3585="","",IFERROR(_xlfn.XLOOKUP($C3585,'1.PrepList'!$I$2:$I$1500,'1.PrepList'!$G$2:$G$1500,"")&amp;"",""))</f>
        <v/>
      </c>
      <c r="B3585" s="638" t="str">
        <f>IF($C3585="","",IFERROR(_xlfn.XLOOKUP($C3585,'1.PrepList'!$I$2:$I$1500,'1.PrepList'!$H$2:$H$1500,"")&amp;"",""))</f>
        <v/>
      </c>
      <c r="D3585" s="638" t="str">
        <f>IF($C3585="","",IFERROR(_xlfn.XLOOKUP($C3585,'1.PrepList'!$I$2:$I$1500,'1.PrepList'!$J$2:$J$1500,"")&amp;"",""))</f>
        <v/>
      </c>
      <c r="E3585" s="638" t="str">
        <f>IF($C3585="","",IFERROR(_xlfn.XLOOKUP($C3585,'1.PrepList'!$I$2:$I$1500,'1.PrepList'!$N$2:$N$1500,"")&amp;"",""))</f>
        <v/>
      </c>
      <c r="F3585" s="638" t="str">
        <f>IF($C3585="","",IFERROR(_xlfn.XLOOKUP($C3585,'1.PrepList'!$I$2:$I$1500,'1.PrepList'!$K$2:$K$1500,"")&amp;"",""))</f>
        <v/>
      </c>
      <c r="H3585" s="644" t="str">
        <f>IF($C3585="","",IFERROR(IF(_xlfn.XLOOKUP($C3585,tbl_StartedStatus[Bold ID],tbl_StartedStatus[Started])="Started","Yes",IF(_xlfn.XLOOKUP($C3585,tbl_StartedStatus[Bold ID],tbl_StartedStatus[Started])="No Show","No Show","")),""))</f>
        <v/>
      </c>
    </row>
    <row r="3586" spans="1:8" ht="15" customHeight="1" thickBot="1">
      <c r="A3586" s="38" t="str">
        <f>IF($C3586="","",IFERROR(_xlfn.XLOOKUP($C3586,'1.PrepList'!$I$2:$I$1500,'1.PrepList'!$G$2:$G$1500,"")&amp;"",""))</f>
        <v/>
      </c>
      <c r="B3586" s="638" t="str">
        <f>IF($C3586="","",IFERROR(_xlfn.XLOOKUP($C3586,'1.PrepList'!$I$2:$I$1500,'1.PrepList'!$H$2:$H$1500,"")&amp;"",""))</f>
        <v/>
      </c>
      <c r="D3586" s="638" t="str">
        <f>IF($C3586="","",IFERROR(_xlfn.XLOOKUP($C3586,'1.PrepList'!$I$2:$I$1500,'1.PrepList'!$J$2:$J$1500,"")&amp;"",""))</f>
        <v/>
      </c>
      <c r="E3586" s="638" t="str">
        <f>IF($C3586="","",IFERROR(_xlfn.XLOOKUP($C3586,'1.PrepList'!$I$2:$I$1500,'1.PrepList'!$N$2:$N$1500,"")&amp;"",""))</f>
        <v/>
      </c>
      <c r="F3586" s="638" t="str">
        <f>IF($C3586="","",IFERROR(_xlfn.XLOOKUP($C3586,'1.PrepList'!$I$2:$I$1500,'1.PrepList'!$K$2:$K$1500,"")&amp;"",""))</f>
        <v/>
      </c>
      <c r="H3586" s="644" t="str">
        <f>IF($C3586="","",IFERROR(IF(_xlfn.XLOOKUP($C3586,tbl_StartedStatus[Bold ID],tbl_StartedStatus[Started])="Started","Yes",IF(_xlfn.XLOOKUP($C3586,tbl_StartedStatus[Bold ID],tbl_StartedStatus[Started])="No Show","No Show","")),""))</f>
        <v/>
      </c>
    </row>
    <row r="3587" spans="1:8" ht="15" customHeight="1" thickBot="1">
      <c r="A3587" s="38" t="str">
        <f>IF($C3587="","",IFERROR(_xlfn.XLOOKUP($C3587,'1.PrepList'!$I$2:$I$1500,'1.PrepList'!$G$2:$G$1500,"")&amp;"",""))</f>
        <v/>
      </c>
      <c r="B3587" s="638" t="str">
        <f>IF($C3587="","",IFERROR(_xlfn.XLOOKUP($C3587,'1.PrepList'!$I$2:$I$1500,'1.PrepList'!$H$2:$H$1500,"")&amp;"",""))</f>
        <v/>
      </c>
      <c r="D3587" s="638" t="str">
        <f>IF($C3587="","",IFERROR(_xlfn.XLOOKUP($C3587,'1.PrepList'!$I$2:$I$1500,'1.PrepList'!$J$2:$J$1500,"")&amp;"",""))</f>
        <v/>
      </c>
      <c r="E3587" s="638" t="str">
        <f>IF($C3587="","",IFERROR(_xlfn.XLOOKUP($C3587,'1.PrepList'!$I$2:$I$1500,'1.PrepList'!$N$2:$N$1500,"")&amp;"",""))</f>
        <v/>
      </c>
      <c r="F3587" s="638" t="str">
        <f>IF($C3587="","",IFERROR(_xlfn.XLOOKUP($C3587,'1.PrepList'!$I$2:$I$1500,'1.PrepList'!$K$2:$K$1500,"")&amp;"",""))</f>
        <v/>
      </c>
      <c r="H3587" s="644" t="str">
        <f>IF($C3587="","",IFERROR(IF(_xlfn.XLOOKUP($C3587,tbl_StartedStatus[Bold ID],tbl_StartedStatus[Started])="Started","Yes",IF(_xlfn.XLOOKUP($C3587,tbl_StartedStatus[Bold ID],tbl_StartedStatus[Started])="No Show","No Show","")),""))</f>
        <v/>
      </c>
    </row>
    <row r="3588" spans="1:8" ht="15" customHeight="1" thickBot="1">
      <c r="A3588" s="38" t="str">
        <f>IF($C3588="","",IFERROR(_xlfn.XLOOKUP($C3588,'1.PrepList'!$I$2:$I$1500,'1.PrepList'!$G$2:$G$1500,"")&amp;"",""))</f>
        <v/>
      </c>
      <c r="B3588" s="638" t="str">
        <f>IF($C3588="","",IFERROR(_xlfn.XLOOKUP($C3588,'1.PrepList'!$I$2:$I$1500,'1.PrepList'!$H$2:$H$1500,"")&amp;"",""))</f>
        <v/>
      </c>
      <c r="D3588" s="638" t="str">
        <f>IF($C3588="","",IFERROR(_xlfn.XLOOKUP($C3588,'1.PrepList'!$I$2:$I$1500,'1.PrepList'!$J$2:$J$1500,"")&amp;"",""))</f>
        <v/>
      </c>
      <c r="E3588" s="638" t="str">
        <f>IF($C3588="","",IFERROR(_xlfn.XLOOKUP($C3588,'1.PrepList'!$I$2:$I$1500,'1.PrepList'!$N$2:$N$1500,"")&amp;"",""))</f>
        <v/>
      </c>
      <c r="F3588" s="638" t="str">
        <f>IF($C3588="","",IFERROR(_xlfn.XLOOKUP($C3588,'1.PrepList'!$I$2:$I$1500,'1.PrepList'!$K$2:$K$1500,"")&amp;"",""))</f>
        <v/>
      </c>
      <c r="H3588" s="644" t="str">
        <f>IF($C3588="","",IFERROR(IF(_xlfn.XLOOKUP($C3588,tbl_StartedStatus[Bold ID],tbl_StartedStatus[Started])="Started","Yes",IF(_xlfn.XLOOKUP($C3588,tbl_StartedStatus[Bold ID],tbl_StartedStatus[Started])="No Show","No Show","")),""))</f>
        <v/>
      </c>
    </row>
    <row r="3589" spans="1:8" ht="15" customHeight="1" thickBot="1">
      <c r="A3589" s="38" t="str">
        <f>IF($C3589="","",IFERROR(_xlfn.XLOOKUP($C3589,'1.PrepList'!$I$2:$I$1500,'1.PrepList'!$G$2:$G$1500,"")&amp;"",""))</f>
        <v/>
      </c>
      <c r="B3589" s="638" t="str">
        <f>IF($C3589="","",IFERROR(_xlfn.XLOOKUP($C3589,'1.PrepList'!$I$2:$I$1500,'1.PrepList'!$H$2:$H$1500,"")&amp;"",""))</f>
        <v/>
      </c>
      <c r="D3589" s="638" t="str">
        <f>IF($C3589="","",IFERROR(_xlfn.XLOOKUP($C3589,'1.PrepList'!$I$2:$I$1500,'1.PrepList'!$J$2:$J$1500,"")&amp;"",""))</f>
        <v/>
      </c>
      <c r="E3589" s="638" t="str">
        <f>IF($C3589="","",IFERROR(_xlfn.XLOOKUP($C3589,'1.PrepList'!$I$2:$I$1500,'1.PrepList'!$N$2:$N$1500,"")&amp;"",""))</f>
        <v/>
      </c>
      <c r="F3589" s="638" t="str">
        <f>IF($C3589="","",IFERROR(_xlfn.XLOOKUP($C3589,'1.PrepList'!$I$2:$I$1500,'1.PrepList'!$K$2:$K$1500,"")&amp;"",""))</f>
        <v/>
      </c>
      <c r="H3589" s="644" t="str">
        <f>IF($C3589="","",IFERROR(IF(_xlfn.XLOOKUP($C3589,tbl_StartedStatus[Bold ID],tbl_StartedStatus[Started])="Started","Yes",IF(_xlfn.XLOOKUP($C3589,tbl_StartedStatus[Bold ID],tbl_StartedStatus[Started])="No Show","No Show","")),""))</f>
        <v/>
      </c>
    </row>
    <row r="3590" spans="1:8" ht="15" customHeight="1" thickBot="1">
      <c r="A3590" s="38" t="str">
        <f>IF($C3590="","",IFERROR(_xlfn.XLOOKUP($C3590,'1.PrepList'!$I$2:$I$1500,'1.PrepList'!$G$2:$G$1500,"")&amp;"",""))</f>
        <v/>
      </c>
      <c r="B3590" s="638" t="str">
        <f>IF($C3590="","",IFERROR(_xlfn.XLOOKUP($C3590,'1.PrepList'!$I$2:$I$1500,'1.PrepList'!$H$2:$H$1500,"")&amp;"",""))</f>
        <v/>
      </c>
      <c r="D3590" s="638" t="str">
        <f>IF($C3590="","",IFERROR(_xlfn.XLOOKUP($C3590,'1.PrepList'!$I$2:$I$1500,'1.PrepList'!$J$2:$J$1500,"")&amp;"",""))</f>
        <v/>
      </c>
      <c r="E3590" s="638" t="str">
        <f>IF($C3590="","",IFERROR(_xlfn.XLOOKUP($C3590,'1.PrepList'!$I$2:$I$1500,'1.PrepList'!$N$2:$N$1500,"")&amp;"",""))</f>
        <v/>
      </c>
      <c r="F3590" s="638" t="str">
        <f>IF($C3590="","",IFERROR(_xlfn.XLOOKUP($C3590,'1.PrepList'!$I$2:$I$1500,'1.PrepList'!$K$2:$K$1500,"")&amp;"",""))</f>
        <v/>
      </c>
      <c r="H3590" s="644" t="str">
        <f>IF($C3590="","",IFERROR(IF(_xlfn.XLOOKUP($C3590,tbl_StartedStatus[Bold ID],tbl_StartedStatus[Started])="Started","Yes",IF(_xlfn.XLOOKUP($C3590,tbl_StartedStatus[Bold ID],tbl_StartedStatus[Started])="No Show","No Show","")),""))</f>
        <v/>
      </c>
    </row>
    <row r="3591" spans="1:8" ht="15" customHeight="1" thickBot="1">
      <c r="A3591" s="38" t="str">
        <f>IF($C3591="","",IFERROR(_xlfn.XLOOKUP($C3591,'1.PrepList'!$I$2:$I$1500,'1.PrepList'!$G$2:$G$1500,"")&amp;"",""))</f>
        <v/>
      </c>
      <c r="B3591" s="638" t="str">
        <f>IF($C3591="","",IFERROR(_xlfn.XLOOKUP($C3591,'1.PrepList'!$I$2:$I$1500,'1.PrepList'!$H$2:$H$1500,"")&amp;"",""))</f>
        <v/>
      </c>
      <c r="D3591" s="638" t="str">
        <f>IF($C3591="","",IFERROR(_xlfn.XLOOKUP($C3591,'1.PrepList'!$I$2:$I$1500,'1.PrepList'!$J$2:$J$1500,"")&amp;"",""))</f>
        <v/>
      </c>
      <c r="E3591" s="638" t="str">
        <f>IF($C3591="","",IFERROR(_xlfn.XLOOKUP($C3591,'1.PrepList'!$I$2:$I$1500,'1.PrepList'!$N$2:$N$1500,"")&amp;"",""))</f>
        <v/>
      </c>
      <c r="F3591" s="638" t="str">
        <f>IF($C3591="","",IFERROR(_xlfn.XLOOKUP($C3591,'1.PrepList'!$I$2:$I$1500,'1.PrepList'!$K$2:$K$1500,"")&amp;"",""))</f>
        <v/>
      </c>
      <c r="H3591" s="644" t="str">
        <f>IF($C3591="","",IFERROR(IF(_xlfn.XLOOKUP($C3591,tbl_StartedStatus[Bold ID],tbl_StartedStatus[Started])="Started","Yes",IF(_xlfn.XLOOKUP($C3591,tbl_StartedStatus[Bold ID],tbl_StartedStatus[Started])="No Show","No Show","")),""))</f>
        <v/>
      </c>
    </row>
    <row r="3592" spans="1:8" ht="15" customHeight="1" thickBot="1">
      <c r="A3592" s="38" t="str">
        <f>IF($C3592="","",IFERROR(_xlfn.XLOOKUP($C3592,'1.PrepList'!$I$2:$I$1500,'1.PrepList'!$G$2:$G$1500,"")&amp;"",""))</f>
        <v/>
      </c>
      <c r="B3592" s="638" t="str">
        <f>IF($C3592="","",IFERROR(_xlfn.XLOOKUP($C3592,'1.PrepList'!$I$2:$I$1500,'1.PrepList'!$H$2:$H$1500,"")&amp;"",""))</f>
        <v/>
      </c>
      <c r="D3592" s="638" t="str">
        <f>IF($C3592="","",IFERROR(_xlfn.XLOOKUP($C3592,'1.PrepList'!$I$2:$I$1500,'1.PrepList'!$J$2:$J$1500,"")&amp;"",""))</f>
        <v/>
      </c>
      <c r="E3592" s="638" t="str">
        <f>IF($C3592="","",IFERROR(_xlfn.XLOOKUP($C3592,'1.PrepList'!$I$2:$I$1500,'1.PrepList'!$N$2:$N$1500,"")&amp;"",""))</f>
        <v/>
      </c>
      <c r="F3592" s="638" t="str">
        <f>IF($C3592="","",IFERROR(_xlfn.XLOOKUP($C3592,'1.PrepList'!$I$2:$I$1500,'1.PrepList'!$K$2:$K$1500,"")&amp;"",""))</f>
        <v/>
      </c>
      <c r="H3592" s="644" t="str">
        <f>IF($C3592="","",IFERROR(IF(_xlfn.XLOOKUP($C3592,tbl_StartedStatus[Bold ID],tbl_StartedStatus[Started])="Started","Yes",IF(_xlfn.XLOOKUP($C3592,tbl_StartedStatus[Bold ID],tbl_StartedStatus[Started])="No Show","No Show","")),""))</f>
        <v/>
      </c>
    </row>
    <row r="3593" spans="1:8" ht="15" customHeight="1" thickBot="1">
      <c r="A3593" s="38" t="str">
        <f>IF($C3593="","",IFERROR(_xlfn.XLOOKUP($C3593,'1.PrepList'!$I$2:$I$1500,'1.PrepList'!$G$2:$G$1500,"")&amp;"",""))</f>
        <v/>
      </c>
      <c r="B3593" s="638" t="str">
        <f>IF($C3593="","",IFERROR(_xlfn.XLOOKUP($C3593,'1.PrepList'!$I$2:$I$1500,'1.PrepList'!$H$2:$H$1500,"")&amp;"",""))</f>
        <v/>
      </c>
      <c r="D3593" s="638" t="str">
        <f>IF($C3593="","",IFERROR(_xlfn.XLOOKUP($C3593,'1.PrepList'!$I$2:$I$1500,'1.PrepList'!$J$2:$J$1500,"")&amp;"",""))</f>
        <v/>
      </c>
      <c r="E3593" s="638" t="str">
        <f>IF($C3593="","",IFERROR(_xlfn.XLOOKUP($C3593,'1.PrepList'!$I$2:$I$1500,'1.PrepList'!$N$2:$N$1500,"")&amp;"",""))</f>
        <v/>
      </c>
      <c r="F3593" s="638" t="str">
        <f>IF($C3593="","",IFERROR(_xlfn.XLOOKUP($C3593,'1.PrepList'!$I$2:$I$1500,'1.PrepList'!$K$2:$K$1500,"")&amp;"",""))</f>
        <v/>
      </c>
      <c r="H3593" s="644" t="str">
        <f>IF($C3593="","",IFERROR(IF(_xlfn.XLOOKUP($C3593,tbl_StartedStatus[Bold ID],tbl_StartedStatus[Started])="Started","Yes",IF(_xlfn.XLOOKUP($C3593,tbl_StartedStatus[Bold ID],tbl_StartedStatus[Started])="No Show","No Show","")),""))</f>
        <v/>
      </c>
    </row>
    <row r="3594" spans="1:8" ht="15" customHeight="1" thickBot="1">
      <c r="A3594" s="38" t="str">
        <f>IF($C3594="","",IFERROR(_xlfn.XLOOKUP($C3594,'1.PrepList'!$I$2:$I$1500,'1.PrepList'!$G$2:$G$1500,"")&amp;"",""))</f>
        <v/>
      </c>
      <c r="B3594" s="638" t="str">
        <f>IF($C3594="","",IFERROR(_xlfn.XLOOKUP($C3594,'1.PrepList'!$I$2:$I$1500,'1.PrepList'!$H$2:$H$1500,"")&amp;"",""))</f>
        <v/>
      </c>
      <c r="D3594" s="638" t="str">
        <f>IF($C3594="","",IFERROR(_xlfn.XLOOKUP($C3594,'1.PrepList'!$I$2:$I$1500,'1.PrepList'!$J$2:$J$1500,"")&amp;"",""))</f>
        <v/>
      </c>
      <c r="E3594" s="638" t="str">
        <f>IF($C3594="","",IFERROR(_xlfn.XLOOKUP($C3594,'1.PrepList'!$I$2:$I$1500,'1.PrepList'!$N$2:$N$1500,"")&amp;"",""))</f>
        <v/>
      </c>
      <c r="F3594" s="638" t="str">
        <f>IF($C3594="","",IFERROR(_xlfn.XLOOKUP($C3594,'1.PrepList'!$I$2:$I$1500,'1.PrepList'!$K$2:$K$1500,"")&amp;"",""))</f>
        <v/>
      </c>
      <c r="H3594" s="644" t="str">
        <f>IF($C3594="","",IFERROR(IF(_xlfn.XLOOKUP($C3594,tbl_StartedStatus[Bold ID],tbl_StartedStatus[Started])="Started","Yes",IF(_xlfn.XLOOKUP($C3594,tbl_StartedStatus[Bold ID],tbl_StartedStatus[Started])="No Show","No Show","")),""))</f>
        <v/>
      </c>
    </row>
    <row r="3595" spans="1:8" ht="15" customHeight="1" thickBot="1">
      <c r="A3595" s="38" t="str">
        <f>IF($C3595="","",IFERROR(_xlfn.XLOOKUP($C3595,'1.PrepList'!$I$2:$I$1500,'1.PrepList'!$G$2:$G$1500,"")&amp;"",""))</f>
        <v/>
      </c>
      <c r="B3595" s="638" t="str">
        <f>IF($C3595="","",IFERROR(_xlfn.XLOOKUP($C3595,'1.PrepList'!$I$2:$I$1500,'1.PrepList'!$H$2:$H$1500,"")&amp;"",""))</f>
        <v/>
      </c>
      <c r="D3595" s="638" t="str">
        <f>IF($C3595="","",IFERROR(_xlfn.XLOOKUP($C3595,'1.PrepList'!$I$2:$I$1500,'1.PrepList'!$J$2:$J$1500,"")&amp;"",""))</f>
        <v/>
      </c>
      <c r="E3595" s="638" t="str">
        <f>IF($C3595="","",IFERROR(_xlfn.XLOOKUP($C3595,'1.PrepList'!$I$2:$I$1500,'1.PrepList'!$N$2:$N$1500,"")&amp;"",""))</f>
        <v/>
      </c>
      <c r="F3595" s="638" t="str">
        <f>IF($C3595="","",IFERROR(_xlfn.XLOOKUP($C3595,'1.PrepList'!$I$2:$I$1500,'1.PrepList'!$K$2:$K$1500,"")&amp;"",""))</f>
        <v/>
      </c>
      <c r="H3595" s="644" t="str">
        <f>IF($C3595="","",IFERROR(IF(_xlfn.XLOOKUP($C3595,tbl_StartedStatus[Bold ID],tbl_StartedStatus[Started])="Started","Yes",IF(_xlfn.XLOOKUP($C3595,tbl_StartedStatus[Bold ID],tbl_StartedStatus[Started])="No Show","No Show","")),""))</f>
        <v/>
      </c>
    </row>
    <row r="3596" spans="1:8" ht="15" customHeight="1" thickBot="1">
      <c r="A3596" s="38" t="str">
        <f>IF($C3596="","",IFERROR(_xlfn.XLOOKUP($C3596,'1.PrepList'!$I$2:$I$1500,'1.PrepList'!$G$2:$G$1500,"")&amp;"",""))</f>
        <v/>
      </c>
      <c r="B3596" s="638" t="str">
        <f>IF($C3596="","",IFERROR(_xlfn.XLOOKUP($C3596,'1.PrepList'!$I$2:$I$1500,'1.PrepList'!$H$2:$H$1500,"")&amp;"",""))</f>
        <v/>
      </c>
      <c r="D3596" s="638" t="str">
        <f>IF($C3596="","",IFERROR(_xlfn.XLOOKUP($C3596,'1.PrepList'!$I$2:$I$1500,'1.PrepList'!$J$2:$J$1500,"")&amp;"",""))</f>
        <v/>
      </c>
      <c r="E3596" s="638" t="str">
        <f>IF($C3596="","",IFERROR(_xlfn.XLOOKUP($C3596,'1.PrepList'!$I$2:$I$1500,'1.PrepList'!$N$2:$N$1500,"")&amp;"",""))</f>
        <v/>
      </c>
      <c r="F3596" s="638" t="str">
        <f>IF($C3596="","",IFERROR(_xlfn.XLOOKUP($C3596,'1.PrepList'!$I$2:$I$1500,'1.PrepList'!$K$2:$K$1500,"")&amp;"",""))</f>
        <v/>
      </c>
      <c r="H3596" s="644" t="str">
        <f>IF($C3596="","",IFERROR(IF(_xlfn.XLOOKUP($C3596,tbl_StartedStatus[Bold ID],tbl_StartedStatus[Started])="Started","Yes",IF(_xlfn.XLOOKUP($C3596,tbl_StartedStatus[Bold ID],tbl_StartedStatus[Started])="No Show","No Show","")),""))</f>
        <v/>
      </c>
    </row>
    <row r="3597" spans="1:8" ht="15" customHeight="1" thickBot="1">
      <c r="A3597" s="38" t="str">
        <f>IF($C3597="","",IFERROR(_xlfn.XLOOKUP($C3597,'1.PrepList'!$I$2:$I$1500,'1.PrepList'!$G$2:$G$1500,"")&amp;"",""))</f>
        <v/>
      </c>
      <c r="B3597" s="638" t="str">
        <f>IF($C3597="","",IFERROR(_xlfn.XLOOKUP($C3597,'1.PrepList'!$I$2:$I$1500,'1.PrepList'!$H$2:$H$1500,"")&amp;"",""))</f>
        <v/>
      </c>
      <c r="D3597" s="638" t="str">
        <f>IF($C3597="","",IFERROR(_xlfn.XLOOKUP($C3597,'1.PrepList'!$I$2:$I$1500,'1.PrepList'!$J$2:$J$1500,"")&amp;"",""))</f>
        <v/>
      </c>
      <c r="E3597" s="638" t="str">
        <f>IF($C3597="","",IFERROR(_xlfn.XLOOKUP($C3597,'1.PrepList'!$I$2:$I$1500,'1.PrepList'!$N$2:$N$1500,"")&amp;"",""))</f>
        <v/>
      </c>
      <c r="F3597" s="638" t="str">
        <f>IF($C3597="","",IFERROR(_xlfn.XLOOKUP($C3597,'1.PrepList'!$I$2:$I$1500,'1.PrepList'!$K$2:$K$1500,"")&amp;"",""))</f>
        <v/>
      </c>
      <c r="H3597" s="644" t="str">
        <f>IF($C3597="","",IFERROR(IF(_xlfn.XLOOKUP($C3597,tbl_StartedStatus[Bold ID],tbl_StartedStatus[Started])="Started","Yes",IF(_xlfn.XLOOKUP($C3597,tbl_StartedStatus[Bold ID],tbl_StartedStatus[Started])="No Show","No Show","")),""))</f>
        <v/>
      </c>
    </row>
    <row r="3598" spans="1:8" ht="15" customHeight="1" thickBot="1">
      <c r="A3598" s="38" t="str">
        <f>IF($C3598="","",IFERROR(_xlfn.XLOOKUP($C3598,'1.PrepList'!$I$2:$I$1500,'1.PrepList'!$G$2:$G$1500,"")&amp;"",""))</f>
        <v/>
      </c>
      <c r="B3598" s="638" t="str">
        <f>IF($C3598="","",IFERROR(_xlfn.XLOOKUP($C3598,'1.PrepList'!$I$2:$I$1500,'1.PrepList'!$H$2:$H$1500,"")&amp;"",""))</f>
        <v/>
      </c>
      <c r="D3598" s="638" t="str">
        <f>IF($C3598="","",IFERROR(_xlfn.XLOOKUP($C3598,'1.PrepList'!$I$2:$I$1500,'1.PrepList'!$J$2:$J$1500,"")&amp;"",""))</f>
        <v/>
      </c>
      <c r="E3598" s="638" t="str">
        <f>IF($C3598="","",IFERROR(_xlfn.XLOOKUP($C3598,'1.PrepList'!$I$2:$I$1500,'1.PrepList'!$N$2:$N$1500,"")&amp;"",""))</f>
        <v/>
      </c>
      <c r="F3598" s="638" t="str">
        <f>IF($C3598="","",IFERROR(_xlfn.XLOOKUP($C3598,'1.PrepList'!$I$2:$I$1500,'1.PrepList'!$K$2:$K$1500,"")&amp;"",""))</f>
        <v/>
      </c>
      <c r="H3598" s="644" t="str">
        <f>IF($C3598="","",IFERROR(IF(_xlfn.XLOOKUP($C3598,tbl_StartedStatus[Bold ID],tbl_StartedStatus[Started])="Started","Yes",IF(_xlfn.XLOOKUP($C3598,tbl_StartedStatus[Bold ID],tbl_StartedStatus[Started])="No Show","No Show","")),""))</f>
        <v/>
      </c>
    </row>
    <row r="3599" spans="1:8" ht="15" customHeight="1" thickBot="1">
      <c r="A3599" s="38" t="str">
        <f>IF($C3599="","",IFERROR(_xlfn.XLOOKUP($C3599,'1.PrepList'!$I$2:$I$1500,'1.PrepList'!$G$2:$G$1500,"")&amp;"",""))</f>
        <v/>
      </c>
      <c r="B3599" s="638" t="str">
        <f>IF($C3599="","",IFERROR(_xlfn.XLOOKUP($C3599,'1.PrepList'!$I$2:$I$1500,'1.PrepList'!$H$2:$H$1500,"")&amp;"",""))</f>
        <v/>
      </c>
      <c r="D3599" s="638" t="str">
        <f>IF($C3599="","",IFERROR(_xlfn.XLOOKUP($C3599,'1.PrepList'!$I$2:$I$1500,'1.PrepList'!$J$2:$J$1500,"")&amp;"",""))</f>
        <v/>
      </c>
      <c r="E3599" s="638" t="str">
        <f>IF($C3599="","",IFERROR(_xlfn.XLOOKUP($C3599,'1.PrepList'!$I$2:$I$1500,'1.PrepList'!$N$2:$N$1500,"")&amp;"",""))</f>
        <v/>
      </c>
      <c r="F3599" s="638" t="str">
        <f>IF($C3599="","",IFERROR(_xlfn.XLOOKUP($C3599,'1.PrepList'!$I$2:$I$1500,'1.PrepList'!$K$2:$K$1500,"")&amp;"",""))</f>
        <v/>
      </c>
      <c r="H3599" s="644" t="str">
        <f>IF($C3599="","",IFERROR(IF(_xlfn.XLOOKUP($C3599,tbl_StartedStatus[Bold ID],tbl_StartedStatus[Started])="Started","Yes",IF(_xlfn.XLOOKUP($C3599,tbl_StartedStatus[Bold ID],tbl_StartedStatus[Started])="No Show","No Show","")),""))</f>
        <v/>
      </c>
    </row>
    <row r="3600" spans="1:8" ht="15" customHeight="1" thickBot="1">
      <c r="A3600" s="38" t="str">
        <f>IF($C3600="","",IFERROR(_xlfn.XLOOKUP($C3600,'1.PrepList'!$I$2:$I$1500,'1.PrepList'!$G$2:$G$1500,"")&amp;"",""))</f>
        <v/>
      </c>
      <c r="B3600" s="638" t="str">
        <f>IF($C3600="","",IFERROR(_xlfn.XLOOKUP($C3600,'1.PrepList'!$I$2:$I$1500,'1.PrepList'!$H$2:$H$1500,"")&amp;"",""))</f>
        <v/>
      </c>
      <c r="D3600" s="638" t="str">
        <f>IF($C3600="","",IFERROR(_xlfn.XLOOKUP($C3600,'1.PrepList'!$I$2:$I$1500,'1.PrepList'!$J$2:$J$1500,"")&amp;"",""))</f>
        <v/>
      </c>
      <c r="E3600" s="638" t="str">
        <f>IF($C3600="","",IFERROR(_xlfn.XLOOKUP($C3600,'1.PrepList'!$I$2:$I$1500,'1.PrepList'!$N$2:$N$1500,"")&amp;"",""))</f>
        <v/>
      </c>
      <c r="F3600" s="638" t="str">
        <f>IF($C3600="","",IFERROR(_xlfn.XLOOKUP($C3600,'1.PrepList'!$I$2:$I$1500,'1.PrepList'!$K$2:$K$1500,"")&amp;"",""))</f>
        <v/>
      </c>
      <c r="H3600" s="644" t="str">
        <f>IF($C3600="","",IFERROR(IF(_xlfn.XLOOKUP($C3600,tbl_StartedStatus[Bold ID],tbl_StartedStatus[Started])="Started","Yes",IF(_xlfn.XLOOKUP($C3600,tbl_StartedStatus[Bold ID],tbl_StartedStatus[Started])="No Show","No Show","")),""))</f>
        <v/>
      </c>
    </row>
    <row r="3601" spans="1:8" ht="15" customHeight="1" thickBot="1">
      <c r="A3601" s="38" t="str">
        <f>IF($C3601="","",IFERROR(_xlfn.XLOOKUP($C3601,'1.PrepList'!$I$2:$I$1500,'1.PrepList'!$G$2:$G$1500,"")&amp;"",""))</f>
        <v/>
      </c>
      <c r="B3601" s="638" t="str">
        <f>IF($C3601="","",IFERROR(_xlfn.XLOOKUP($C3601,'1.PrepList'!$I$2:$I$1500,'1.PrepList'!$H$2:$H$1500,"")&amp;"",""))</f>
        <v/>
      </c>
      <c r="D3601" s="638" t="str">
        <f>IF($C3601="","",IFERROR(_xlfn.XLOOKUP($C3601,'1.PrepList'!$I$2:$I$1500,'1.PrepList'!$J$2:$J$1500,"")&amp;"",""))</f>
        <v/>
      </c>
      <c r="E3601" s="638" t="str">
        <f>IF($C3601="","",IFERROR(_xlfn.XLOOKUP($C3601,'1.PrepList'!$I$2:$I$1500,'1.PrepList'!$N$2:$N$1500,"")&amp;"",""))</f>
        <v/>
      </c>
      <c r="F3601" s="638" t="str">
        <f>IF($C3601="","",IFERROR(_xlfn.XLOOKUP($C3601,'1.PrepList'!$I$2:$I$1500,'1.PrepList'!$K$2:$K$1500,"")&amp;"",""))</f>
        <v/>
      </c>
      <c r="H3601" s="644" t="str">
        <f>IF($C3601="","",IFERROR(IF(_xlfn.XLOOKUP($C3601,tbl_StartedStatus[Bold ID],tbl_StartedStatus[Started])="Started","Yes",IF(_xlfn.XLOOKUP($C3601,tbl_StartedStatus[Bold ID],tbl_StartedStatus[Started])="No Show","No Show","")),""))</f>
        <v/>
      </c>
    </row>
    <row r="3602" spans="1:8" ht="15" customHeight="1" thickBot="1">
      <c r="A3602" s="38" t="str">
        <f>IF($C3602="","",IFERROR(_xlfn.XLOOKUP($C3602,'1.PrepList'!$I$2:$I$1500,'1.PrepList'!$G$2:$G$1500,"")&amp;"",""))</f>
        <v/>
      </c>
      <c r="B3602" s="638" t="str">
        <f>IF($C3602="","",IFERROR(_xlfn.XLOOKUP($C3602,'1.PrepList'!$I$2:$I$1500,'1.PrepList'!$H$2:$H$1500,"")&amp;"",""))</f>
        <v/>
      </c>
      <c r="D3602" s="638" t="str">
        <f>IF($C3602="","",IFERROR(_xlfn.XLOOKUP($C3602,'1.PrepList'!$I$2:$I$1500,'1.PrepList'!$J$2:$J$1500,"")&amp;"",""))</f>
        <v/>
      </c>
      <c r="E3602" s="638" t="str">
        <f>IF($C3602="","",IFERROR(_xlfn.XLOOKUP($C3602,'1.PrepList'!$I$2:$I$1500,'1.PrepList'!$N$2:$N$1500,"")&amp;"",""))</f>
        <v/>
      </c>
      <c r="F3602" s="638" t="str">
        <f>IF($C3602="","",IFERROR(_xlfn.XLOOKUP($C3602,'1.PrepList'!$I$2:$I$1500,'1.PrepList'!$K$2:$K$1500,"")&amp;"",""))</f>
        <v/>
      </c>
      <c r="H3602" s="644" t="str">
        <f>IF($C3602="","",IFERROR(IF(_xlfn.XLOOKUP($C3602,tbl_StartedStatus[Bold ID],tbl_StartedStatus[Started])="Started","Yes",IF(_xlfn.XLOOKUP($C3602,tbl_StartedStatus[Bold ID],tbl_StartedStatus[Started])="No Show","No Show","")),""))</f>
        <v/>
      </c>
    </row>
    <row r="3603" spans="1:8" ht="15" customHeight="1" thickBot="1">
      <c r="A3603" s="38" t="str">
        <f>IF($C3603="","",IFERROR(_xlfn.XLOOKUP($C3603,'1.PrepList'!$I$2:$I$1500,'1.PrepList'!$G$2:$G$1500,"")&amp;"",""))</f>
        <v/>
      </c>
      <c r="B3603" s="638" t="str">
        <f>IF($C3603="","",IFERROR(_xlfn.XLOOKUP($C3603,'1.PrepList'!$I$2:$I$1500,'1.PrepList'!$H$2:$H$1500,"")&amp;"",""))</f>
        <v/>
      </c>
      <c r="D3603" s="638" t="str">
        <f>IF($C3603="","",IFERROR(_xlfn.XLOOKUP($C3603,'1.PrepList'!$I$2:$I$1500,'1.PrepList'!$J$2:$J$1500,"")&amp;"",""))</f>
        <v/>
      </c>
      <c r="E3603" s="638" t="str">
        <f>IF($C3603="","",IFERROR(_xlfn.XLOOKUP($C3603,'1.PrepList'!$I$2:$I$1500,'1.PrepList'!$N$2:$N$1500,"")&amp;"",""))</f>
        <v/>
      </c>
      <c r="F3603" s="638" t="str">
        <f>IF($C3603="","",IFERROR(_xlfn.XLOOKUP($C3603,'1.PrepList'!$I$2:$I$1500,'1.PrepList'!$K$2:$K$1500,"")&amp;"",""))</f>
        <v/>
      </c>
      <c r="H3603" s="644" t="str">
        <f>IF($C3603="","",IFERROR(IF(_xlfn.XLOOKUP($C3603,tbl_StartedStatus[Bold ID],tbl_StartedStatus[Started])="Started","Yes",IF(_xlfn.XLOOKUP($C3603,tbl_StartedStatus[Bold ID],tbl_StartedStatus[Started])="No Show","No Show","")),""))</f>
        <v/>
      </c>
    </row>
    <row r="3604" spans="1:8" ht="15" customHeight="1" thickBot="1">
      <c r="A3604" s="38" t="str">
        <f>IF($C3604="","",IFERROR(_xlfn.XLOOKUP($C3604,'1.PrepList'!$I$2:$I$1500,'1.PrepList'!$G$2:$G$1500,"")&amp;"",""))</f>
        <v/>
      </c>
      <c r="B3604" s="638" t="str">
        <f>IF($C3604="","",IFERROR(_xlfn.XLOOKUP($C3604,'1.PrepList'!$I$2:$I$1500,'1.PrepList'!$H$2:$H$1500,"")&amp;"",""))</f>
        <v/>
      </c>
      <c r="D3604" s="638" t="str">
        <f>IF($C3604="","",IFERROR(_xlfn.XLOOKUP($C3604,'1.PrepList'!$I$2:$I$1500,'1.PrepList'!$J$2:$J$1500,"")&amp;"",""))</f>
        <v/>
      </c>
      <c r="E3604" s="638" t="str">
        <f>IF($C3604="","",IFERROR(_xlfn.XLOOKUP($C3604,'1.PrepList'!$I$2:$I$1500,'1.PrepList'!$N$2:$N$1500,"")&amp;"",""))</f>
        <v/>
      </c>
      <c r="F3604" s="638" t="str">
        <f>IF($C3604="","",IFERROR(_xlfn.XLOOKUP($C3604,'1.PrepList'!$I$2:$I$1500,'1.PrepList'!$K$2:$K$1500,"")&amp;"",""))</f>
        <v/>
      </c>
      <c r="H3604" s="644" t="str">
        <f>IF($C3604="","",IFERROR(IF(_xlfn.XLOOKUP($C3604,tbl_StartedStatus[Bold ID],tbl_StartedStatus[Started])="Started","Yes",IF(_xlfn.XLOOKUP($C3604,tbl_StartedStatus[Bold ID],tbl_StartedStatus[Started])="No Show","No Show","")),""))</f>
        <v/>
      </c>
    </row>
    <row r="3605" spans="1:8" ht="15" customHeight="1" thickBot="1">
      <c r="A3605" s="38" t="str">
        <f>IF($C3605="","",IFERROR(_xlfn.XLOOKUP($C3605,'1.PrepList'!$I$2:$I$1500,'1.PrepList'!$G$2:$G$1500,"")&amp;"",""))</f>
        <v/>
      </c>
      <c r="B3605" s="638" t="str">
        <f>IF($C3605="","",IFERROR(_xlfn.XLOOKUP($C3605,'1.PrepList'!$I$2:$I$1500,'1.PrepList'!$H$2:$H$1500,"")&amp;"",""))</f>
        <v/>
      </c>
      <c r="D3605" s="638" t="str">
        <f>IF($C3605="","",IFERROR(_xlfn.XLOOKUP($C3605,'1.PrepList'!$I$2:$I$1500,'1.PrepList'!$J$2:$J$1500,"")&amp;"",""))</f>
        <v/>
      </c>
      <c r="E3605" s="638" t="str">
        <f>IF($C3605="","",IFERROR(_xlfn.XLOOKUP($C3605,'1.PrepList'!$I$2:$I$1500,'1.PrepList'!$N$2:$N$1500,"")&amp;"",""))</f>
        <v/>
      </c>
      <c r="F3605" s="638" t="str">
        <f>IF($C3605="","",IFERROR(_xlfn.XLOOKUP($C3605,'1.PrepList'!$I$2:$I$1500,'1.PrepList'!$K$2:$K$1500,"")&amp;"",""))</f>
        <v/>
      </c>
      <c r="H3605" s="644" t="str">
        <f>IF($C3605="","",IFERROR(IF(_xlfn.XLOOKUP($C3605,tbl_StartedStatus[Bold ID],tbl_StartedStatus[Started])="Started","Yes",IF(_xlfn.XLOOKUP($C3605,tbl_StartedStatus[Bold ID],tbl_StartedStatus[Started])="No Show","No Show","")),""))</f>
        <v/>
      </c>
    </row>
    <row r="3606" spans="1:8" ht="15" customHeight="1" thickBot="1">
      <c r="A3606" s="38" t="str">
        <f>IF($C3606="","",IFERROR(_xlfn.XLOOKUP($C3606,'1.PrepList'!$I$2:$I$1500,'1.PrepList'!$G$2:$G$1500,"")&amp;"",""))</f>
        <v/>
      </c>
      <c r="B3606" s="638" t="str">
        <f>IF($C3606="","",IFERROR(_xlfn.XLOOKUP($C3606,'1.PrepList'!$I$2:$I$1500,'1.PrepList'!$H$2:$H$1500,"")&amp;"",""))</f>
        <v/>
      </c>
      <c r="D3606" s="638" t="str">
        <f>IF($C3606="","",IFERROR(_xlfn.XLOOKUP($C3606,'1.PrepList'!$I$2:$I$1500,'1.PrepList'!$J$2:$J$1500,"")&amp;"",""))</f>
        <v/>
      </c>
      <c r="E3606" s="638" t="str">
        <f>IF($C3606="","",IFERROR(_xlfn.XLOOKUP($C3606,'1.PrepList'!$I$2:$I$1500,'1.PrepList'!$N$2:$N$1500,"")&amp;"",""))</f>
        <v/>
      </c>
      <c r="F3606" s="638" t="str">
        <f>IF($C3606="","",IFERROR(_xlfn.XLOOKUP($C3606,'1.PrepList'!$I$2:$I$1500,'1.PrepList'!$K$2:$K$1500,"")&amp;"",""))</f>
        <v/>
      </c>
      <c r="H3606" s="644" t="str">
        <f>IF($C3606="","",IFERROR(IF(_xlfn.XLOOKUP($C3606,tbl_StartedStatus[Bold ID],tbl_StartedStatus[Started])="Started","Yes",IF(_xlfn.XLOOKUP($C3606,tbl_StartedStatus[Bold ID],tbl_StartedStatus[Started])="No Show","No Show","")),""))</f>
        <v/>
      </c>
    </row>
    <row r="3607" spans="1:8" ht="15" customHeight="1" thickBot="1">
      <c r="A3607" s="38" t="str">
        <f>IF($C3607="","",IFERROR(_xlfn.XLOOKUP($C3607,'1.PrepList'!$I$2:$I$1500,'1.PrepList'!$G$2:$G$1500,"")&amp;"",""))</f>
        <v/>
      </c>
      <c r="B3607" s="638" t="str">
        <f>IF($C3607="","",IFERROR(_xlfn.XLOOKUP($C3607,'1.PrepList'!$I$2:$I$1500,'1.PrepList'!$H$2:$H$1500,"")&amp;"",""))</f>
        <v/>
      </c>
      <c r="D3607" s="638" t="str">
        <f>IF($C3607="","",IFERROR(_xlfn.XLOOKUP($C3607,'1.PrepList'!$I$2:$I$1500,'1.PrepList'!$J$2:$J$1500,"")&amp;"",""))</f>
        <v/>
      </c>
      <c r="E3607" s="638" t="str">
        <f>IF($C3607="","",IFERROR(_xlfn.XLOOKUP($C3607,'1.PrepList'!$I$2:$I$1500,'1.PrepList'!$N$2:$N$1500,"")&amp;"",""))</f>
        <v/>
      </c>
      <c r="F3607" s="638" t="str">
        <f>IF($C3607="","",IFERROR(_xlfn.XLOOKUP($C3607,'1.PrepList'!$I$2:$I$1500,'1.PrepList'!$K$2:$K$1500,"")&amp;"",""))</f>
        <v/>
      </c>
      <c r="H3607" s="644" t="str">
        <f>IF($C3607="","",IFERROR(IF(_xlfn.XLOOKUP($C3607,tbl_StartedStatus[Bold ID],tbl_StartedStatus[Started])="Started","Yes",IF(_xlfn.XLOOKUP($C3607,tbl_StartedStatus[Bold ID],tbl_StartedStatus[Started])="No Show","No Show","")),""))</f>
        <v/>
      </c>
    </row>
    <row r="3608" spans="1:8" ht="15" customHeight="1" thickBot="1">
      <c r="A3608" s="38" t="str">
        <f>IF($C3608="","",IFERROR(_xlfn.XLOOKUP($C3608,'1.PrepList'!$I$2:$I$1500,'1.PrepList'!$G$2:$G$1500,"")&amp;"",""))</f>
        <v/>
      </c>
      <c r="B3608" s="638" t="str">
        <f>IF($C3608="","",IFERROR(_xlfn.XLOOKUP($C3608,'1.PrepList'!$I$2:$I$1500,'1.PrepList'!$H$2:$H$1500,"")&amp;"",""))</f>
        <v/>
      </c>
      <c r="D3608" s="638" t="str">
        <f>IF($C3608="","",IFERROR(_xlfn.XLOOKUP($C3608,'1.PrepList'!$I$2:$I$1500,'1.PrepList'!$J$2:$J$1500,"")&amp;"",""))</f>
        <v/>
      </c>
      <c r="E3608" s="638" t="str">
        <f>IF($C3608="","",IFERROR(_xlfn.XLOOKUP($C3608,'1.PrepList'!$I$2:$I$1500,'1.PrepList'!$N$2:$N$1500,"")&amp;"",""))</f>
        <v/>
      </c>
      <c r="F3608" s="638" t="str">
        <f>IF($C3608="","",IFERROR(_xlfn.XLOOKUP($C3608,'1.PrepList'!$I$2:$I$1500,'1.PrepList'!$K$2:$K$1500,"")&amp;"",""))</f>
        <v/>
      </c>
      <c r="H3608" s="644" t="str">
        <f>IF($C3608="","",IFERROR(IF(_xlfn.XLOOKUP($C3608,tbl_StartedStatus[Bold ID],tbl_StartedStatus[Started])="Started","Yes",IF(_xlfn.XLOOKUP($C3608,tbl_StartedStatus[Bold ID],tbl_StartedStatus[Started])="No Show","No Show","")),""))</f>
        <v/>
      </c>
    </row>
    <row r="3609" spans="1:8" ht="15" customHeight="1" thickBot="1">
      <c r="A3609" s="38" t="str">
        <f>IF($C3609="","",IFERROR(_xlfn.XLOOKUP($C3609,'1.PrepList'!$I$2:$I$1500,'1.PrepList'!$G$2:$G$1500,"")&amp;"",""))</f>
        <v/>
      </c>
      <c r="B3609" s="638" t="str">
        <f>IF($C3609="","",IFERROR(_xlfn.XLOOKUP($C3609,'1.PrepList'!$I$2:$I$1500,'1.PrepList'!$H$2:$H$1500,"")&amp;"",""))</f>
        <v/>
      </c>
      <c r="D3609" s="638" t="str">
        <f>IF($C3609="","",IFERROR(_xlfn.XLOOKUP($C3609,'1.PrepList'!$I$2:$I$1500,'1.PrepList'!$J$2:$J$1500,"")&amp;"",""))</f>
        <v/>
      </c>
      <c r="E3609" s="638" t="str">
        <f>IF($C3609="","",IFERROR(_xlfn.XLOOKUP($C3609,'1.PrepList'!$I$2:$I$1500,'1.PrepList'!$N$2:$N$1500,"")&amp;"",""))</f>
        <v/>
      </c>
      <c r="F3609" s="638" t="str">
        <f>IF($C3609="","",IFERROR(_xlfn.XLOOKUP($C3609,'1.PrepList'!$I$2:$I$1500,'1.PrepList'!$K$2:$K$1500,"")&amp;"",""))</f>
        <v/>
      </c>
      <c r="H3609" s="644" t="str">
        <f>IF($C3609="","",IFERROR(IF(_xlfn.XLOOKUP($C3609,tbl_StartedStatus[Bold ID],tbl_StartedStatus[Started])="Started","Yes",IF(_xlfn.XLOOKUP($C3609,tbl_StartedStatus[Bold ID],tbl_StartedStatus[Started])="No Show","No Show","")),""))</f>
        <v/>
      </c>
    </row>
    <row r="3610" spans="1:8" ht="15" customHeight="1" thickBot="1">
      <c r="A3610" s="38" t="str">
        <f>IF($C3610="","",IFERROR(_xlfn.XLOOKUP($C3610,'1.PrepList'!$I$2:$I$1500,'1.PrepList'!$G$2:$G$1500,"")&amp;"",""))</f>
        <v/>
      </c>
      <c r="B3610" s="638" t="str">
        <f>IF($C3610="","",IFERROR(_xlfn.XLOOKUP($C3610,'1.PrepList'!$I$2:$I$1500,'1.PrepList'!$H$2:$H$1500,"")&amp;"",""))</f>
        <v/>
      </c>
      <c r="D3610" s="638" t="str">
        <f>IF($C3610="","",IFERROR(_xlfn.XLOOKUP($C3610,'1.PrepList'!$I$2:$I$1500,'1.PrepList'!$J$2:$J$1500,"")&amp;"",""))</f>
        <v/>
      </c>
      <c r="E3610" s="638" t="str">
        <f>IF($C3610="","",IFERROR(_xlfn.XLOOKUP($C3610,'1.PrepList'!$I$2:$I$1500,'1.PrepList'!$N$2:$N$1500,"")&amp;"",""))</f>
        <v/>
      </c>
      <c r="F3610" s="638" t="str">
        <f>IF($C3610="","",IFERROR(_xlfn.XLOOKUP($C3610,'1.PrepList'!$I$2:$I$1500,'1.PrepList'!$K$2:$K$1500,"")&amp;"",""))</f>
        <v/>
      </c>
      <c r="H3610" s="644" t="str">
        <f>IF($C3610="","",IFERROR(IF(_xlfn.XLOOKUP($C3610,tbl_StartedStatus[Bold ID],tbl_StartedStatus[Started])="Started","Yes",IF(_xlfn.XLOOKUP($C3610,tbl_StartedStatus[Bold ID],tbl_StartedStatus[Started])="No Show","No Show","")),""))</f>
        <v/>
      </c>
    </row>
    <row r="3611" spans="1:8" ht="15" customHeight="1" thickBot="1">
      <c r="A3611" s="38" t="str">
        <f>IF($C3611="","",IFERROR(_xlfn.XLOOKUP($C3611,'1.PrepList'!$I$2:$I$1500,'1.PrepList'!$G$2:$G$1500,"")&amp;"",""))</f>
        <v/>
      </c>
      <c r="B3611" s="638" t="str">
        <f>IF($C3611="","",IFERROR(_xlfn.XLOOKUP($C3611,'1.PrepList'!$I$2:$I$1500,'1.PrepList'!$H$2:$H$1500,"")&amp;"",""))</f>
        <v/>
      </c>
      <c r="D3611" s="638" t="str">
        <f>IF($C3611="","",IFERROR(_xlfn.XLOOKUP($C3611,'1.PrepList'!$I$2:$I$1500,'1.PrepList'!$J$2:$J$1500,"")&amp;"",""))</f>
        <v/>
      </c>
      <c r="E3611" s="638" t="str">
        <f>IF($C3611="","",IFERROR(_xlfn.XLOOKUP($C3611,'1.PrepList'!$I$2:$I$1500,'1.PrepList'!$N$2:$N$1500,"")&amp;"",""))</f>
        <v/>
      </c>
      <c r="F3611" s="638" t="str">
        <f>IF($C3611="","",IFERROR(_xlfn.XLOOKUP($C3611,'1.PrepList'!$I$2:$I$1500,'1.PrepList'!$K$2:$K$1500,"")&amp;"",""))</f>
        <v/>
      </c>
      <c r="H3611" s="644" t="str">
        <f>IF($C3611="","",IFERROR(IF(_xlfn.XLOOKUP($C3611,tbl_StartedStatus[Bold ID],tbl_StartedStatus[Started])="Started","Yes",IF(_xlfn.XLOOKUP($C3611,tbl_StartedStatus[Bold ID],tbl_StartedStatus[Started])="No Show","No Show","")),""))</f>
        <v/>
      </c>
    </row>
    <row r="3612" spans="1:8" ht="15" customHeight="1" thickBot="1">
      <c r="A3612" s="38" t="str">
        <f>IF($C3612="","",IFERROR(_xlfn.XLOOKUP($C3612,'1.PrepList'!$I$2:$I$1500,'1.PrepList'!$G$2:$G$1500,"")&amp;"",""))</f>
        <v/>
      </c>
      <c r="B3612" s="638" t="str">
        <f>IF($C3612="","",IFERROR(_xlfn.XLOOKUP($C3612,'1.PrepList'!$I$2:$I$1500,'1.PrepList'!$H$2:$H$1500,"")&amp;"",""))</f>
        <v/>
      </c>
      <c r="D3612" s="638" t="str">
        <f>IF($C3612="","",IFERROR(_xlfn.XLOOKUP($C3612,'1.PrepList'!$I$2:$I$1500,'1.PrepList'!$J$2:$J$1500,"")&amp;"",""))</f>
        <v/>
      </c>
      <c r="E3612" s="638" t="str">
        <f>IF($C3612="","",IFERROR(_xlfn.XLOOKUP($C3612,'1.PrepList'!$I$2:$I$1500,'1.PrepList'!$N$2:$N$1500,"")&amp;"",""))</f>
        <v/>
      </c>
      <c r="F3612" s="638" t="str">
        <f>IF($C3612="","",IFERROR(_xlfn.XLOOKUP($C3612,'1.PrepList'!$I$2:$I$1500,'1.PrepList'!$K$2:$K$1500,"")&amp;"",""))</f>
        <v/>
      </c>
      <c r="H3612" s="644" t="str">
        <f>IF($C3612="","",IFERROR(IF(_xlfn.XLOOKUP($C3612,tbl_StartedStatus[Bold ID],tbl_StartedStatus[Started])="Started","Yes",IF(_xlfn.XLOOKUP($C3612,tbl_StartedStatus[Bold ID],tbl_StartedStatus[Started])="No Show","No Show","")),""))</f>
        <v/>
      </c>
    </row>
    <row r="3613" spans="1:8" ht="15" customHeight="1" thickBot="1">
      <c r="A3613" s="38" t="str">
        <f>IF($C3613="","",IFERROR(_xlfn.XLOOKUP($C3613,'1.PrepList'!$I$2:$I$1500,'1.PrepList'!$G$2:$G$1500,"")&amp;"",""))</f>
        <v/>
      </c>
      <c r="B3613" s="638" t="str">
        <f>IF($C3613="","",IFERROR(_xlfn.XLOOKUP($C3613,'1.PrepList'!$I$2:$I$1500,'1.PrepList'!$H$2:$H$1500,"")&amp;"",""))</f>
        <v/>
      </c>
      <c r="D3613" s="638" t="str">
        <f>IF($C3613="","",IFERROR(_xlfn.XLOOKUP($C3613,'1.PrepList'!$I$2:$I$1500,'1.PrepList'!$J$2:$J$1500,"")&amp;"",""))</f>
        <v/>
      </c>
      <c r="E3613" s="638" t="str">
        <f>IF($C3613="","",IFERROR(_xlfn.XLOOKUP($C3613,'1.PrepList'!$I$2:$I$1500,'1.PrepList'!$N$2:$N$1500,"")&amp;"",""))</f>
        <v/>
      </c>
      <c r="F3613" s="638" t="str">
        <f>IF($C3613="","",IFERROR(_xlfn.XLOOKUP($C3613,'1.PrepList'!$I$2:$I$1500,'1.PrepList'!$K$2:$K$1500,"")&amp;"",""))</f>
        <v/>
      </c>
      <c r="H3613" s="644" t="str">
        <f>IF($C3613="","",IFERROR(IF(_xlfn.XLOOKUP($C3613,tbl_StartedStatus[Bold ID],tbl_StartedStatus[Started])="Started","Yes",IF(_xlfn.XLOOKUP($C3613,tbl_StartedStatus[Bold ID],tbl_StartedStatus[Started])="No Show","No Show","")),""))</f>
        <v/>
      </c>
    </row>
    <row r="3614" spans="1:8" ht="15" customHeight="1" thickBot="1">
      <c r="A3614" s="38" t="str">
        <f>IF($C3614="","",IFERROR(_xlfn.XLOOKUP($C3614,'1.PrepList'!$I$2:$I$1500,'1.PrepList'!$G$2:$G$1500,"")&amp;"",""))</f>
        <v/>
      </c>
      <c r="B3614" s="638" t="str">
        <f>IF($C3614="","",IFERROR(_xlfn.XLOOKUP($C3614,'1.PrepList'!$I$2:$I$1500,'1.PrepList'!$H$2:$H$1500,"")&amp;"",""))</f>
        <v/>
      </c>
      <c r="D3614" s="638" t="str">
        <f>IF($C3614="","",IFERROR(_xlfn.XLOOKUP($C3614,'1.PrepList'!$I$2:$I$1500,'1.PrepList'!$J$2:$J$1500,"")&amp;"",""))</f>
        <v/>
      </c>
      <c r="E3614" s="638" t="str">
        <f>IF($C3614="","",IFERROR(_xlfn.XLOOKUP($C3614,'1.PrepList'!$I$2:$I$1500,'1.PrepList'!$N$2:$N$1500,"")&amp;"",""))</f>
        <v/>
      </c>
      <c r="F3614" s="638" t="str">
        <f>IF($C3614="","",IFERROR(_xlfn.XLOOKUP($C3614,'1.PrepList'!$I$2:$I$1500,'1.PrepList'!$K$2:$K$1500,"")&amp;"",""))</f>
        <v/>
      </c>
      <c r="H3614" s="644" t="str">
        <f>IF($C3614="","",IFERROR(IF(_xlfn.XLOOKUP($C3614,tbl_StartedStatus[Bold ID],tbl_StartedStatus[Started])="Started","Yes",IF(_xlfn.XLOOKUP($C3614,tbl_StartedStatus[Bold ID],tbl_StartedStatus[Started])="No Show","No Show","")),""))</f>
        <v/>
      </c>
    </row>
    <row r="3615" spans="1:8" ht="15" customHeight="1" thickBot="1">
      <c r="A3615" s="38" t="str">
        <f>IF($C3615="","",IFERROR(_xlfn.XLOOKUP($C3615,'1.PrepList'!$I$2:$I$1500,'1.PrepList'!$G$2:$G$1500,"")&amp;"",""))</f>
        <v/>
      </c>
      <c r="B3615" s="638" t="str">
        <f>IF($C3615="","",IFERROR(_xlfn.XLOOKUP($C3615,'1.PrepList'!$I$2:$I$1500,'1.PrepList'!$H$2:$H$1500,"")&amp;"",""))</f>
        <v/>
      </c>
      <c r="D3615" s="638" t="str">
        <f>IF($C3615="","",IFERROR(_xlfn.XLOOKUP($C3615,'1.PrepList'!$I$2:$I$1500,'1.PrepList'!$J$2:$J$1500,"")&amp;"",""))</f>
        <v/>
      </c>
      <c r="E3615" s="638" t="str">
        <f>IF($C3615="","",IFERROR(_xlfn.XLOOKUP($C3615,'1.PrepList'!$I$2:$I$1500,'1.PrepList'!$N$2:$N$1500,"")&amp;"",""))</f>
        <v/>
      </c>
      <c r="F3615" s="638" t="str">
        <f>IF($C3615="","",IFERROR(_xlfn.XLOOKUP($C3615,'1.PrepList'!$I$2:$I$1500,'1.PrepList'!$K$2:$K$1500,"")&amp;"",""))</f>
        <v/>
      </c>
      <c r="H3615" s="644" t="str">
        <f>IF($C3615="","",IFERROR(IF(_xlfn.XLOOKUP($C3615,tbl_StartedStatus[Bold ID],tbl_StartedStatus[Started])="Started","Yes",IF(_xlfn.XLOOKUP($C3615,tbl_StartedStatus[Bold ID],tbl_StartedStatus[Started])="No Show","No Show","")),""))</f>
        <v/>
      </c>
    </row>
    <row r="3616" spans="1:8" ht="15" customHeight="1" thickBot="1">
      <c r="A3616" s="38" t="str">
        <f>IF($C3616="","",IFERROR(_xlfn.XLOOKUP($C3616,'1.PrepList'!$I$2:$I$1500,'1.PrepList'!$G$2:$G$1500,"")&amp;"",""))</f>
        <v/>
      </c>
      <c r="B3616" s="638" t="str">
        <f>IF($C3616="","",IFERROR(_xlfn.XLOOKUP($C3616,'1.PrepList'!$I$2:$I$1500,'1.PrepList'!$H$2:$H$1500,"")&amp;"",""))</f>
        <v/>
      </c>
      <c r="D3616" s="638" t="str">
        <f>IF($C3616="","",IFERROR(_xlfn.XLOOKUP($C3616,'1.PrepList'!$I$2:$I$1500,'1.PrepList'!$J$2:$J$1500,"")&amp;"",""))</f>
        <v/>
      </c>
      <c r="E3616" s="638" t="str">
        <f>IF($C3616="","",IFERROR(_xlfn.XLOOKUP($C3616,'1.PrepList'!$I$2:$I$1500,'1.PrepList'!$N$2:$N$1500,"")&amp;"",""))</f>
        <v/>
      </c>
      <c r="F3616" s="638" t="str">
        <f>IF($C3616="","",IFERROR(_xlfn.XLOOKUP($C3616,'1.PrepList'!$I$2:$I$1500,'1.PrepList'!$K$2:$K$1500,"")&amp;"",""))</f>
        <v/>
      </c>
      <c r="H3616" s="644" t="str">
        <f>IF($C3616="","",IFERROR(IF(_xlfn.XLOOKUP($C3616,tbl_StartedStatus[Bold ID],tbl_StartedStatus[Started])="Started","Yes",IF(_xlfn.XLOOKUP($C3616,tbl_StartedStatus[Bold ID],tbl_StartedStatus[Started])="No Show","No Show","")),""))</f>
        <v/>
      </c>
    </row>
    <row r="3617" spans="1:8" ht="15" customHeight="1" thickBot="1">
      <c r="A3617" s="38" t="str">
        <f>IF($C3617="","",IFERROR(_xlfn.XLOOKUP($C3617,'1.PrepList'!$I$2:$I$1500,'1.PrepList'!$G$2:$G$1500,"")&amp;"",""))</f>
        <v/>
      </c>
      <c r="B3617" s="638" t="str">
        <f>IF($C3617="","",IFERROR(_xlfn.XLOOKUP($C3617,'1.PrepList'!$I$2:$I$1500,'1.PrepList'!$H$2:$H$1500,"")&amp;"",""))</f>
        <v/>
      </c>
      <c r="D3617" s="638" t="str">
        <f>IF($C3617="","",IFERROR(_xlfn.XLOOKUP($C3617,'1.PrepList'!$I$2:$I$1500,'1.PrepList'!$J$2:$J$1500,"")&amp;"",""))</f>
        <v/>
      </c>
      <c r="E3617" s="638" t="str">
        <f>IF($C3617="","",IFERROR(_xlfn.XLOOKUP($C3617,'1.PrepList'!$I$2:$I$1500,'1.PrepList'!$N$2:$N$1500,"")&amp;"",""))</f>
        <v/>
      </c>
      <c r="F3617" s="638" t="str">
        <f>IF($C3617="","",IFERROR(_xlfn.XLOOKUP($C3617,'1.PrepList'!$I$2:$I$1500,'1.PrepList'!$K$2:$K$1500,"")&amp;"",""))</f>
        <v/>
      </c>
      <c r="H3617" s="644" t="str">
        <f>IF($C3617="","",IFERROR(IF(_xlfn.XLOOKUP($C3617,tbl_StartedStatus[Bold ID],tbl_StartedStatus[Started])="Started","Yes",IF(_xlfn.XLOOKUP($C3617,tbl_StartedStatus[Bold ID],tbl_StartedStatus[Started])="No Show","No Show","")),""))</f>
        <v/>
      </c>
    </row>
    <row r="3618" spans="1:8" ht="15" customHeight="1" thickBot="1">
      <c r="A3618" s="38" t="str">
        <f>IF($C3618="","",IFERROR(_xlfn.XLOOKUP($C3618,'1.PrepList'!$I$2:$I$1500,'1.PrepList'!$G$2:$G$1500,"")&amp;"",""))</f>
        <v/>
      </c>
      <c r="B3618" s="638" t="str">
        <f>IF($C3618="","",IFERROR(_xlfn.XLOOKUP($C3618,'1.PrepList'!$I$2:$I$1500,'1.PrepList'!$H$2:$H$1500,"")&amp;"",""))</f>
        <v/>
      </c>
      <c r="D3618" s="638" t="str">
        <f>IF($C3618="","",IFERROR(_xlfn.XLOOKUP($C3618,'1.PrepList'!$I$2:$I$1500,'1.PrepList'!$J$2:$J$1500,"")&amp;"",""))</f>
        <v/>
      </c>
      <c r="E3618" s="638" t="str">
        <f>IF($C3618="","",IFERROR(_xlfn.XLOOKUP($C3618,'1.PrepList'!$I$2:$I$1500,'1.PrepList'!$N$2:$N$1500,"")&amp;"",""))</f>
        <v/>
      </c>
      <c r="F3618" s="638" t="str">
        <f>IF($C3618="","",IFERROR(_xlfn.XLOOKUP($C3618,'1.PrepList'!$I$2:$I$1500,'1.PrepList'!$K$2:$K$1500,"")&amp;"",""))</f>
        <v/>
      </c>
      <c r="H3618" s="644" t="str">
        <f>IF($C3618="","",IFERROR(IF(_xlfn.XLOOKUP($C3618,tbl_StartedStatus[Bold ID],tbl_StartedStatus[Started])="Started","Yes",IF(_xlfn.XLOOKUP($C3618,tbl_StartedStatus[Bold ID],tbl_StartedStatus[Started])="No Show","No Show","")),""))</f>
        <v/>
      </c>
    </row>
    <row r="3619" spans="1:8" ht="15" customHeight="1" thickBot="1">
      <c r="A3619" s="38" t="str">
        <f>IF($C3619="","",IFERROR(_xlfn.XLOOKUP($C3619,'1.PrepList'!$I$2:$I$1500,'1.PrepList'!$G$2:$G$1500,"")&amp;"",""))</f>
        <v/>
      </c>
      <c r="B3619" s="638" t="str">
        <f>IF($C3619="","",IFERROR(_xlfn.XLOOKUP($C3619,'1.PrepList'!$I$2:$I$1500,'1.PrepList'!$H$2:$H$1500,"")&amp;"",""))</f>
        <v/>
      </c>
      <c r="D3619" s="638" t="str">
        <f>IF($C3619="","",IFERROR(_xlfn.XLOOKUP($C3619,'1.PrepList'!$I$2:$I$1500,'1.PrepList'!$J$2:$J$1500,"")&amp;"",""))</f>
        <v/>
      </c>
      <c r="E3619" s="638" t="str">
        <f>IF($C3619="","",IFERROR(_xlfn.XLOOKUP($C3619,'1.PrepList'!$I$2:$I$1500,'1.PrepList'!$N$2:$N$1500,"")&amp;"",""))</f>
        <v/>
      </c>
      <c r="F3619" s="638" t="str">
        <f>IF($C3619="","",IFERROR(_xlfn.XLOOKUP($C3619,'1.PrepList'!$I$2:$I$1500,'1.PrepList'!$K$2:$K$1500,"")&amp;"",""))</f>
        <v/>
      </c>
      <c r="H3619" s="644" t="str">
        <f>IF($C3619="","",IFERROR(IF(_xlfn.XLOOKUP($C3619,tbl_StartedStatus[Bold ID],tbl_StartedStatus[Started])="Started","Yes",IF(_xlfn.XLOOKUP($C3619,tbl_StartedStatus[Bold ID],tbl_StartedStatus[Started])="No Show","No Show","")),""))</f>
        <v/>
      </c>
    </row>
    <row r="3620" spans="1:8" ht="15" customHeight="1" thickBot="1">
      <c r="A3620" s="38" t="str">
        <f>IF($C3620="","",IFERROR(_xlfn.XLOOKUP($C3620,'1.PrepList'!$I$2:$I$1500,'1.PrepList'!$G$2:$G$1500,"")&amp;"",""))</f>
        <v/>
      </c>
      <c r="B3620" s="638" t="str">
        <f>IF($C3620="","",IFERROR(_xlfn.XLOOKUP($C3620,'1.PrepList'!$I$2:$I$1500,'1.PrepList'!$H$2:$H$1500,"")&amp;"",""))</f>
        <v/>
      </c>
      <c r="D3620" s="638" t="str">
        <f>IF($C3620="","",IFERROR(_xlfn.XLOOKUP($C3620,'1.PrepList'!$I$2:$I$1500,'1.PrepList'!$J$2:$J$1500,"")&amp;"",""))</f>
        <v/>
      </c>
      <c r="E3620" s="638" t="str">
        <f>IF($C3620="","",IFERROR(_xlfn.XLOOKUP($C3620,'1.PrepList'!$I$2:$I$1500,'1.PrepList'!$N$2:$N$1500,"")&amp;"",""))</f>
        <v/>
      </c>
      <c r="F3620" s="638" t="str">
        <f>IF($C3620="","",IFERROR(_xlfn.XLOOKUP($C3620,'1.PrepList'!$I$2:$I$1500,'1.PrepList'!$K$2:$K$1500,"")&amp;"",""))</f>
        <v/>
      </c>
      <c r="H3620" s="644" t="str">
        <f>IF($C3620="","",IFERROR(IF(_xlfn.XLOOKUP($C3620,tbl_StartedStatus[Bold ID],tbl_StartedStatus[Started])="Started","Yes",IF(_xlfn.XLOOKUP($C3620,tbl_StartedStatus[Bold ID],tbl_StartedStatus[Started])="No Show","No Show","")),""))</f>
        <v/>
      </c>
    </row>
    <row r="3621" spans="1:8" ht="15" customHeight="1" thickBot="1">
      <c r="A3621" s="38" t="str">
        <f>IF($C3621="","",IFERROR(_xlfn.XLOOKUP($C3621,'1.PrepList'!$I$2:$I$1500,'1.PrepList'!$G$2:$G$1500,"")&amp;"",""))</f>
        <v/>
      </c>
      <c r="B3621" s="638" t="str">
        <f>IF($C3621="","",IFERROR(_xlfn.XLOOKUP($C3621,'1.PrepList'!$I$2:$I$1500,'1.PrepList'!$H$2:$H$1500,"")&amp;"",""))</f>
        <v/>
      </c>
      <c r="D3621" s="638" t="str">
        <f>IF($C3621="","",IFERROR(_xlfn.XLOOKUP($C3621,'1.PrepList'!$I$2:$I$1500,'1.PrepList'!$J$2:$J$1500,"")&amp;"",""))</f>
        <v/>
      </c>
      <c r="E3621" s="638" t="str">
        <f>IF($C3621="","",IFERROR(_xlfn.XLOOKUP($C3621,'1.PrepList'!$I$2:$I$1500,'1.PrepList'!$N$2:$N$1500,"")&amp;"",""))</f>
        <v/>
      </c>
      <c r="F3621" s="638" t="str">
        <f>IF($C3621="","",IFERROR(_xlfn.XLOOKUP($C3621,'1.PrepList'!$I$2:$I$1500,'1.PrepList'!$K$2:$K$1500,"")&amp;"",""))</f>
        <v/>
      </c>
      <c r="H3621" s="644" t="str">
        <f>IF($C3621="","",IFERROR(IF(_xlfn.XLOOKUP($C3621,tbl_StartedStatus[Bold ID],tbl_StartedStatus[Started])="Started","Yes",IF(_xlfn.XLOOKUP($C3621,tbl_StartedStatus[Bold ID],tbl_StartedStatus[Started])="No Show","No Show","")),""))</f>
        <v/>
      </c>
    </row>
    <row r="3622" spans="1:8" ht="15" customHeight="1" thickBot="1">
      <c r="A3622" s="38" t="str">
        <f>IF($C3622="","",IFERROR(_xlfn.XLOOKUP($C3622,'1.PrepList'!$I$2:$I$1500,'1.PrepList'!$G$2:$G$1500,"")&amp;"",""))</f>
        <v/>
      </c>
      <c r="B3622" s="638" t="str">
        <f>IF($C3622="","",IFERROR(_xlfn.XLOOKUP($C3622,'1.PrepList'!$I$2:$I$1500,'1.PrepList'!$H$2:$H$1500,"")&amp;"",""))</f>
        <v/>
      </c>
      <c r="D3622" s="638" t="str">
        <f>IF($C3622="","",IFERROR(_xlfn.XLOOKUP($C3622,'1.PrepList'!$I$2:$I$1500,'1.PrepList'!$J$2:$J$1500,"")&amp;"",""))</f>
        <v/>
      </c>
      <c r="E3622" s="638" t="str">
        <f>IF($C3622="","",IFERROR(_xlfn.XLOOKUP($C3622,'1.PrepList'!$I$2:$I$1500,'1.PrepList'!$N$2:$N$1500,"")&amp;"",""))</f>
        <v/>
      </c>
      <c r="F3622" s="638" t="str">
        <f>IF($C3622="","",IFERROR(_xlfn.XLOOKUP($C3622,'1.PrepList'!$I$2:$I$1500,'1.PrepList'!$K$2:$K$1500,"")&amp;"",""))</f>
        <v/>
      </c>
      <c r="H3622" s="644" t="str">
        <f>IF($C3622="","",IFERROR(IF(_xlfn.XLOOKUP($C3622,tbl_StartedStatus[Bold ID],tbl_StartedStatus[Started])="Started","Yes",IF(_xlfn.XLOOKUP($C3622,tbl_StartedStatus[Bold ID],tbl_StartedStatus[Started])="No Show","No Show","")),""))</f>
        <v/>
      </c>
    </row>
    <row r="3623" spans="1:8" ht="15" customHeight="1" thickBot="1">
      <c r="A3623" s="38" t="str">
        <f>IF($C3623="","",IFERROR(_xlfn.XLOOKUP($C3623,'1.PrepList'!$I$2:$I$1500,'1.PrepList'!$G$2:$G$1500,"")&amp;"",""))</f>
        <v/>
      </c>
      <c r="B3623" s="638" t="str">
        <f>IF($C3623="","",IFERROR(_xlfn.XLOOKUP($C3623,'1.PrepList'!$I$2:$I$1500,'1.PrepList'!$H$2:$H$1500,"")&amp;"",""))</f>
        <v/>
      </c>
      <c r="D3623" s="638" t="str">
        <f>IF($C3623="","",IFERROR(_xlfn.XLOOKUP($C3623,'1.PrepList'!$I$2:$I$1500,'1.PrepList'!$J$2:$J$1500,"")&amp;"",""))</f>
        <v/>
      </c>
      <c r="E3623" s="638" t="str">
        <f>IF($C3623="","",IFERROR(_xlfn.XLOOKUP($C3623,'1.PrepList'!$I$2:$I$1500,'1.PrepList'!$N$2:$N$1500,"")&amp;"",""))</f>
        <v/>
      </c>
      <c r="F3623" s="638" t="str">
        <f>IF($C3623="","",IFERROR(_xlfn.XLOOKUP($C3623,'1.PrepList'!$I$2:$I$1500,'1.PrepList'!$K$2:$K$1500,"")&amp;"",""))</f>
        <v/>
      </c>
      <c r="H3623" s="644" t="str">
        <f>IF($C3623="","",IFERROR(IF(_xlfn.XLOOKUP($C3623,tbl_StartedStatus[Bold ID],tbl_StartedStatus[Started])="Started","Yes",IF(_xlfn.XLOOKUP($C3623,tbl_StartedStatus[Bold ID],tbl_StartedStatus[Started])="No Show","No Show","")),""))</f>
        <v/>
      </c>
    </row>
    <row r="3624" spans="1:8" ht="15" customHeight="1" thickBot="1">
      <c r="A3624" s="38" t="str">
        <f>IF($C3624="","",IFERROR(_xlfn.XLOOKUP($C3624,'1.PrepList'!$I$2:$I$1500,'1.PrepList'!$G$2:$G$1500,"")&amp;"",""))</f>
        <v/>
      </c>
      <c r="B3624" s="638" t="str">
        <f>IF($C3624="","",IFERROR(_xlfn.XLOOKUP($C3624,'1.PrepList'!$I$2:$I$1500,'1.PrepList'!$H$2:$H$1500,"")&amp;"",""))</f>
        <v/>
      </c>
      <c r="D3624" s="638" t="str">
        <f>IF($C3624="","",IFERROR(_xlfn.XLOOKUP($C3624,'1.PrepList'!$I$2:$I$1500,'1.PrepList'!$J$2:$J$1500,"")&amp;"",""))</f>
        <v/>
      </c>
      <c r="E3624" s="638" t="str">
        <f>IF($C3624="","",IFERROR(_xlfn.XLOOKUP($C3624,'1.PrepList'!$I$2:$I$1500,'1.PrepList'!$N$2:$N$1500,"")&amp;"",""))</f>
        <v/>
      </c>
      <c r="F3624" s="638" t="str">
        <f>IF($C3624="","",IFERROR(_xlfn.XLOOKUP($C3624,'1.PrepList'!$I$2:$I$1500,'1.PrepList'!$K$2:$K$1500,"")&amp;"",""))</f>
        <v/>
      </c>
      <c r="H3624" s="644" t="str">
        <f>IF($C3624="","",IFERROR(IF(_xlfn.XLOOKUP($C3624,tbl_StartedStatus[Bold ID],tbl_StartedStatus[Started])="Started","Yes",IF(_xlfn.XLOOKUP($C3624,tbl_StartedStatus[Bold ID],tbl_StartedStatus[Started])="No Show","No Show","")),""))</f>
        <v/>
      </c>
    </row>
    <row r="3625" spans="1:8" ht="15" customHeight="1" thickBot="1">
      <c r="A3625" s="38" t="str">
        <f>IF($C3625="","",IFERROR(_xlfn.XLOOKUP($C3625,'1.PrepList'!$I$2:$I$1500,'1.PrepList'!$G$2:$G$1500,"")&amp;"",""))</f>
        <v/>
      </c>
      <c r="B3625" s="638" t="str">
        <f>IF($C3625="","",IFERROR(_xlfn.XLOOKUP($C3625,'1.PrepList'!$I$2:$I$1500,'1.PrepList'!$H$2:$H$1500,"")&amp;"",""))</f>
        <v/>
      </c>
      <c r="D3625" s="638" t="str">
        <f>IF($C3625="","",IFERROR(_xlfn.XLOOKUP($C3625,'1.PrepList'!$I$2:$I$1500,'1.PrepList'!$J$2:$J$1500,"")&amp;"",""))</f>
        <v/>
      </c>
      <c r="E3625" s="638" t="str">
        <f>IF($C3625="","",IFERROR(_xlfn.XLOOKUP($C3625,'1.PrepList'!$I$2:$I$1500,'1.PrepList'!$N$2:$N$1500,"")&amp;"",""))</f>
        <v/>
      </c>
      <c r="F3625" s="638" t="str">
        <f>IF($C3625="","",IFERROR(_xlfn.XLOOKUP($C3625,'1.PrepList'!$I$2:$I$1500,'1.PrepList'!$K$2:$K$1500,"")&amp;"",""))</f>
        <v/>
      </c>
      <c r="H3625" s="644" t="str">
        <f>IF($C3625="","",IFERROR(IF(_xlfn.XLOOKUP($C3625,tbl_StartedStatus[Bold ID],tbl_StartedStatus[Started])="Started","Yes",IF(_xlfn.XLOOKUP($C3625,tbl_StartedStatus[Bold ID],tbl_StartedStatus[Started])="No Show","No Show","")),""))</f>
        <v/>
      </c>
    </row>
    <row r="3626" spans="1:8" ht="15" customHeight="1" thickBot="1">
      <c r="A3626" s="38" t="str">
        <f>IF($C3626="","",IFERROR(_xlfn.XLOOKUP($C3626,'1.PrepList'!$I$2:$I$1500,'1.PrepList'!$G$2:$G$1500,"")&amp;"",""))</f>
        <v/>
      </c>
      <c r="B3626" s="638" t="str">
        <f>IF($C3626="","",IFERROR(_xlfn.XLOOKUP($C3626,'1.PrepList'!$I$2:$I$1500,'1.PrepList'!$H$2:$H$1500,"")&amp;"",""))</f>
        <v/>
      </c>
      <c r="D3626" s="638" t="str">
        <f>IF($C3626="","",IFERROR(_xlfn.XLOOKUP($C3626,'1.PrepList'!$I$2:$I$1500,'1.PrepList'!$J$2:$J$1500,"")&amp;"",""))</f>
        <v/>
      </c>
      <c r="E3626" s="638" t="str">
        <f>IF($C3626="","",IFERROR(_xlfn.XLOOKUP($C3626,'1.PrepList'!$I$2:$I$1500,'1.PrepList'!$N$2:$N$1500,"")&amp;"",""))</f>
        <v/>
      </c>
      <c r="F3626" s="638" t="str">
        <f>IF($C3626="","",IFERROR(_xlfn.XLOOKUP($C3626,'1.PrepList'!$I$2:$I$1500,'1.PrepList'!$K$2:$K$1500,"")&amp;"",""))</f>
        <v/>
      </c>
      <c r="H3626" s="644" t="str">
        <f>IF($C3626="","",IFERROR(IF(_xlfn.XLOOKUP($C3626,tbl_StartedStatus[Bold ID],tbl_StartedStatus[Started])="Started","Yes",IF(_xlfn.XLOOKUP($C3626,tbl_StartedStatus[Bold ID],tbl_StartedStatus[Started])="No Show","No Show","")),""))</f>
        <v/>
      </c>
    </row>
    <row r="3627" spans="1:8" ht="15" customHeight="1" thickBot="1">
      <c r="A3627" s="38" t="str">
        <f>IF($C3627="","",IFERROR(_xlfn.XLOOKUP($C3627,'1.PrepList'!$I$2:$I$1500,'1.PrepList'!$G$2:$G$1500,"")&amp;"",""))</f>
        <v/>
      </c>
      <c r="B3627" s="638" t="str">
        <f>IF($C3627="","",IFERROR(_xlfn.XLOOKUP($C3627,'1.PrepList'!$I$2:$I$1500,'1.PrepList'!$H$2:$H$1500,"")&amp;"",""))</f>
        <v/>
      </c>
      <c r="D3627" s="638" t="str">
        <f>IF($C3627="","",IFERROR(_xlfn.XLOOKUP($C3627,'1.PrepList'!$I$2:$I$1500,'1.PrepList'!$J$2:$J$1500,"")&amp;"",""))</f>
        <v/>
      </c>
      <c r="E3627" s="638" t="str">
        <f>IF($C3627="","",IFERROR(_xlfn.XLOOKUP($C3627,'1.PrepList'!$I$2:$I$1500,'1.PrepList'!$N$2:$N$1500,"")&amp;"",""))</f>
        <v/>
      </c>
      <c r="F3627" s="638" t="str">
        <f>IF($C3627="","",IFERROR(_xlfn.XLOOKUP($C3627,'1.PrepList'!$I$2:$I$1500,'1.PrepList'!$K$2:$K$1500,"")&amp;"",""))</f>
        <v/>
      </c>
      <c r="H3627" s="644" t="str">
        <f>IF($C3627="","",IFERROR(IF(_xlfn.XLOOKUP($C3627,tbl_StartedStatus[Bold ID],tbl_StartedStatus[Started])="Started","Yes",IF(_xlfn.XLOOKUP($C3627,tbl_StartedStatus[Bold ID],tbl_StartedStatus[Started])="No Show","No Show","")),""))</f>
        <v/>
      </c>
    </row>
    <row r="3628" spans="1:8" ht="15" customHeight="1" thickBot="1">
      <c r="A3628" s="38" t="str">
        <f>IF($C3628="","",IFERROR(_xlfn.XLOOKUP($C3628,'1.PrepList'!$I$2:$I$1500,'1.PrepList'!$G$2:$G$1500,"")&amp;"",""))</f>
        <v/>
      </c>
      <c r="B3628" s="638" t="str">
        <f>IF($C3628="","",IFERROR(_xlfn.XLOOKUP($C3628,'1.PrepList'!$I$2:$I$1500,'1.PrepList'!$H$2:$H$1500,"")&amp;"",""))</f>
        <v/>
      </c>
      <c r="D3628" s="638" t="str">
        <f>IF($C3628="","",IFERROR(_xlfn.XLOOKUP($C3628,'1.PrepList'!$I$2:$I$1500,'1.PrepList'!$J$2:$J$1500,"")&amp;"",""))</f>
        <v/>
      </c>
      <c r="E3628" s="638" t="str">
        <f>IF($C3628="","",IFERROR(_xlfn.XLOOKUP($C3628,'1.PrepList'!$I$2:$I$1500,'1.PrepList'!$N$2:$N$1500,"")&amp;"",""))</f>
        <v/>
      </c>
      <c r="F3628" s="638" t="str">
        <f>IF($C3628="","",IFERROR(_xlfn.XLOOKUP($C3628,'1.PrepList'!$I$2:$I$1500,'1.PrepList'!$K$2:$K$1500,"")&amp;"",""))</f>
        <v/>
      </c>
      <c r="H3628" s="644" t="str">
        <f>IF($C3628="","",IFERROR(IF(_xlfn.XLOOKUP($C3628,tbl_StartedStatus[Bold ID],tbl_StartedStatus[Started])="Started","Yes",IF(_xlfn.XLOOKUP($C3628,tbl_StartedStatus[Bold ID],tbl_StartedStatus[Started])="No Show","No Show","")),""))</f>
        <v/>
      </c>
    </row>
    <row r="3629" spans="1:8" ht="15" customHeight="1" thickBot="1">
      <c r="A3629" s="38" t="str">
        <f>IF($C3629="","",IFERROR(_xlfn.XLOOKUP($C3629,'1.PrepList'!$I$2:$I$1500,'1.PrepList'!$G$2:$G$1500,"")&amp;"",""))</f>
        <v/>
      </c>
      <c r="B3629" s="638" t="str">
        <f>IF($C3629="","",IFERROR(_xlfn.XLOOKUP($C3629,'1.PrepList'!$I$2:$I$1500,'1.PrepList'!$H$2:$H$1500,"")&amp;"",""))</f>
        <v/>
      </c>
      <c r="D3629" s="638" t="str">
        <f>IF($C3629="","",IFERROR(_xlfn.XLOOKUP($C3629,'1.PrepList'!$I$2:$I$1500,'1.PrepList'!$J$2:$J$1500,"")&amp;"",""))</f>
        <v/>
      </c>
      <c r="E3629" s="638" t="str">
        <f>IF($C3629="","",IFERROR(_xlfn.XLOOKUP($C3629,'1.PrepList'!$I$2:$I$1500,'1.PrepList'!$N$2:$N$1500,"")&amp;"",""))</f>
        <v/>
      </c>
      <c r="F3629" s="638" t="str">
        <f>IF($C3629="","",IFERROR(_xlfn.XLOOKUP($C3629,'1.PrepList'!$I$2:$I$1500,'1.PrepList'!$K$2:$K$1500,"")&amp;"",""))</f>
        <v/>
      </c>
      <c r="H3629" s="644" t="str">
        <f>IF($C3629="","",IFERROR(IF(_xlfn.XLOOKUP($C3629,tbl_StartedStatus[Bold ID],tbl_StartedStatus[Started])="Started","Yes",IF(_xlfn.XLOOKUP($C3629,tbl_StartedStatus[Bold ID],tbl_StartedStatus[Started])="No Show","No Show","")),""))</f>
        <v/>
      </c>
    </row>
    <row r="3630" spans="1:8" ht="15" customHeight="1" thickBot="1">
      <c r="A3630" s="38" t="str">
        <f>IF($C3630="","",IFERROR(_xlfn.XLOOKUP($C3630,'1.PrepList'!$I$2:$I$1500,'1.PrepList'!$G$2:$G$1500,"")&amp;"",""))</f>
        <v/>
      </c>
      <c r="B3630" s="638" t="str">
        <f>IF($C3630="","",IFERROR(_xlfn.XLOOKUP($C3630,'1.PrepList'!$I$2:$I$1500,'1.PrepList'!$H$2:$H$1500,"")&amp;"",""))</f>
        <v/>
      </c>
      <c r="D3630" s="638" t="str">
        <f>IF($C3630="","",IFERROR(_xlfn.XLOOKUP($C3630,'1.PrepList'!$I$2:$I$1500,'1.PrepList'!$J$2:$J$1500,"")&amp;"",""))</f>
        <v/>
      </c>
      <c r="E3630" s="638" t="str">
        <f>IF($C3630="","",IFERROR(_xlfn.XLOOKUP($C3630,'1.PrepList'!$I$2:$I$1500,'1.PrepList'!$N$2:$N$1500,"")&amp;"",""))</f>
        <v/>
      </c>
      <c r="F3630" s="638" t="str">
        <f>IF($C3630="","",IFERROR(_xlfn.XLOOKUP($C3630,'1.PrepList'!$I$2:$I$1500,'1.PrepList'!$K$2:$K$1500,"")&amp;"",""))</f>
        <v/>
      </c>
      <c r="H3630" s="644" t="str">
        <f>IF($C3630="","",IFERROR(IF(_xlfn.XLOOKUP($C3630,tbl_StartedStatus[Bold ID],tbl_StartedStatus[Started])="Started","Yes",IF(_xlfn.XLOOKUP($C3630,tbl_StartedStatus[Bold ID],tbl_StartedStatus[Started])="No Show","No Show","")),""))</f>
        <v/>
      </c>
    </row>
    <row r="3631" spans="1:8" ht="15" customHeight="1" thickBot="1">
      <c r="A3631" s="38" t="str">
        <f>IF($C3631="","",IFERROR(_xlfn.XLOOKUP($C3631,'1.PrepList'!$I$2:$I$1500,'1.PrepList'!$G$2:$G$1500,"")&amp;"",""))</f>
        <v/>
      </c>
      <c r="B3631" s="638" t="str">
        <f>IF($C3631="","",IFERROR(_xlfn.XLOOKUP($C3631,'1.PrepList'!$I$2:$I$1500,'1.PrepList'!$H$2:$H$1500,"")&amp;"",""))</f>
        <v/>
      </c>
      <c r="D3631" s="638" t="str">
        <f>IF($C3631="","",IFERROR(_xlfn.XLOOKUP($C3631,'1.PrepList'!$I$2:$I$1500,'1.PrepList'!$J$2:$J$1500,"")&amp;"",""))</f>
        <v/>
      </c>
      <c r="E3631" s="638" t="str">
        <f>IF($C3631="","",IFERROR(_xlfn.XLOOKUP($C3631,'1.PrepList'!$I$2:$I$1500,'1.PrepList'!$N$2:$N$1500,"")&amp;"",""))</f>
        <v/>
      </c>
      <c r="F3631" s="638" t="str">
        <f>IF($C3631="","",IFERROR(_xlfn.XLOOKUP($C3631,'1.PrepList'!$I$2:$I$1500,'1.PrepList'!$K$2:$K$1500,"")&amp;"",""))</f>
        <v/>
      </c>
      <c r="H3631" s="644" t="str">
        <f>IF($C3631="","",IFERROR(IF(_xlfn.XLOOKUP($C3631,tbl_StartedStatus[Bold ID],tbl_StartedStatus[Started])="Started","Yes",IF(_xlfn.XLOOKUP($C3631,tbl_StartedStatus[Bold ID],tbl_StartedStatus[Started])="No Show","No Show","")),""))</f>
        <v/>
      </c>
    </row>
    <row r="3632" spans="1:8" ht="15" customHeight="1" thickBot="1">
      <c r="A3632" s="38" t="str">
        <f>IF($C3632="","",IFERROR(_xlfn.XLOOKUP($C3632,'1.PrepList'!$I$2:$I$1500,'1.PrepList'!$G$2:$G$1500,"")&amp;"",""))</f>
        <v/>
      </c>
      <c r="B3632" s="638" t="str">
        <f>IF($C3632="","",IFERROR(_xlfn.XLOOKUP($C3632,'1.PrepList'!$I$2:$I$1500,'1.PrepList'!$H$2:$H$1500,"")&amp;"",""))</f>
        <v/>
      </c>
      <c r="D3632" s="638" t="str">
        <f>IF($C3632="","",IFERROR(_xlfn.XLOOKUP($C3632,'1.PrepList'!$I$2:$I$1500,'1.PrepList'!$J$2:$J$1500,"")&amp;"",""))</f>
        <v/>
      </c>
      <c r="E3632" s="638" t="str">
        <f>IF($C3632="","",IFERROR(_xlfn.XLOOKUP($C3632,'1.PrepList'!$I$2:$I$1500,'1.PrepList'!$N$2:$N$1500,"")&amp;"",""))</f>
        <v/>
      </c>
      <c r="F3632" s="638" t="str">
        <f>IF($C3632="","",IFERROR(_xlfn.XLOOKUP($C3632,'1.PrepList'!$I$2:$I$1500,'1.PrepList'!$K$2:$K$1500,"")&amp;"",""))</f>
        <v/>
      </c>
      <c r="H3632" s="644" t="str">
        <f>IF($C3632="","",IFERROR(IF(_xlfn.XLOOKUP($C3632,tbl_StartedStatus[Bold ID],tbl_StartedStatus[Started])="Started","Yes",IF(_xlfn.XLOOKUP($C3632,tbl_StartedStatus[Bold ID],tbl_StartedStatus[Started])="No Show","No Show","")),""))</f>
        <v/>
      </c>
    </row>
    <row r="3633" spans="1:8" ht="15" customHeight="1" thickBot="1">
      <c r="A3633" s="38" t="str">
        <f>IF($C3633="","",IFERROR(_xlfn.XLOOKUP($C3633,'1.PrepList'!$I$2:$I$1500,'1.PrepList'!$G$2:$G$1500,"")&amp;"",""))</f>
        <v/>
      </c>
      <c r="B3633" s="638" t="str">
        <f>IF($C3633="","",IFERROR(_xlfn.XLOOKUP($C3633,'1.PrepList'!$I$2:$I$1500,'1.PrepList'!$H$2:$H$1500,"")&amp;"",""))</f>
        <v/>
      </c>
      <c r="D3633" s="638" t="str">
        <f>IF($C3633="","",IFERROR(_xlfn.XLOOKUP($C3633,'1.PrepList'!$I$2:$I$1500,'1.PrepList'!$J$2:$J$1500,"")&amp;"",""))</f>
        <v/>
      </c>
      <c r="E3633" s="638" t="str">
        <f>IF($C3633="","",IFERROR(_xlfn.XLOOKUP($C3633,'1.PrepList'!$I$2:$I$1500,'1.PrepList'!$N$2:$N$1500,"")&amp;"",""))</f>
        <v/>
      </c>
      <c r="F3633" s="638" t="str">
        <f>IF($C3633="","",IFERROR(_xlfn.XLOOKUP($C3633,'1.PrepList'!$I$2:$I$1500,'1.PrepList'!$K$2:$K$1500,"")&amp;"",""))</f>
        <v/>
      </c>
      <c r="H3633" s="644" t="str">
        <f>IF($C3633="","",IFERROR(IF(_xlfn.XLOOKUP($C3633,tbl_StartedStatus[Bold ID],tbl_StartedStatus[Started])="Started","Yes",IF(_xlfn.XLOOKUP($C3633,tbl_StartedStatus[Bold ID],tbl_StartedStatus[Started])="No Show","No Show","")),""))</f>
        <v/>
      </c>
    </row>
    <row r="3634" spans="1:8" ht="15" customHeight="1" thickBot="1">
      <c r="A3634" s="38" t="str">
        <f>IF($C3634="","",IFERROR(_xlfn.XLOOKUP($C3634,'1.PrepList'!$I$2:$I$1500,'1.PrepList'!$G$2:$G$1500,"")&amp;"",""))</f>
        <v/>
      </c>
      <c r="B3634" s="638" t="str">
        <f>IF($C3634="","",IFERROR(_xlfn.XLOOKUP($C3634,'1.PrepList'!$I$2:$I$1500,'1.PrepList'!$H$2:$H$1500,"")&amp;"",""))</f>
        <v/>
      </c>
      <c r="D3634" s="638" t="str">
        <f>IF($C3634="","",IFERROR(_xlfn.XLOOKUP($C3634,'1.PrepList'!$I$2:$I$1500,'1.PrepList'!$J$2:$J$1500,"")&amp;"",""))</f>
        <v/>
      </c>
      <c r="E3634" s="638" t="str">
        <f>IF($C3634="","",IFERROR(_xlfn.XLOOKUP($C3634,'1.PrepList'!$I$2:$I$1500,'1.PrepList'!$N$2:$N$1500,"")&amp;"",""))</f>
        <v/>
      </c>
      <c r="F3634" s="638" t="str">
        <f>IF($C3634="","",IFERROR(_xlfn.XLOOKUP($C3634,'1.PrepList'!$I$2:$I$1500,'1.PrepList'!$K$2:$K$1500,"")&amp;"",""))</f>
        <v/>
      </c>
      <c r="H3634" s="644" t="str">
        <f>IF($C3634="","",IFERROR(IF(_xlfn.XLOOKUP($C3634,tbl_StartedStatus[Bold ID],tbl_StartedStatus[Started])="Started","Yes",IF(_xlfn.XLOOKUP($C3634,tbl_StartedStatus[Bold ID],tbl_StartedStatus[Started])="No Show","No Show","")),""))</f>
        <v/>
      </c>
    </row>
    <row r="3635" spans="1:8" ht="15" customHeight="1" thickBot="1">
      <c r="A3635" s="38" t="str">
        <f>IF($C3635="","",IFERROR(_xlfn.XLOOKUP($C3635,'1.PrepList'!$I$2:$I$1500,'1.PrepList'!$G$2:$G$1500,"")&amp;"",""))</f>
        <v/>
      </c>
      <c r="B3635" s="638" t="str">
        <f>IF($C3635="","",IFERROR(_xlfn.XLOOKUP($C3635,'1.PrepList'!$I$2:$I$1500,'1.PrepList'!$H$2:$H$1500,"")&amp;"",""))</f>
        <v/>
      </c>
      <c r="D3635" s="638" t="str">
        <f>IF($C3635="","",IFERROR(_xlfn.XLOOKUP($C3635,'1.PrepList'!$I$2:$I$1500,'1.PrepList'!$J$2:$J$1500,"")&amp;"",""))</f>
        <v/>
      </c>
      <c r="E3635" s="638" t="str">
        <f>IF($C3635="","",IFERROR(_xlfn.XLOOKUP($C3635,'1.PrepList'!$I$2:$I$1500,'1.PrepList'!$N$2:$N$1500,"")&amp;"",""))</f>
        <v/>
      </c>
      <c r="F3635" s="638" t="str">
        <f>IF($C3635="","",IFERROR(_xlfn.XLOOKUP($C3635,'1.PrepList'!$I$2:$I$1500,'1.PrepList'!$K$2:$K$1500,"")&amp;"",""))</f>
        <v/>
      </c>
      <c r="H3635" s="644" t="str">
        <f>IF($C3635="","",IFERROR(IF(_xlfn.XLOOKUP($C3635,tbl_StartedStatus[Bold ID],tbl_StartedStatus[Started])="Started","Yes",IF(_xlfn.XLOOKUP($C3635,tbl_StartedStatus[Bold ID],tbl_StartedStatus[Started])="No Show","No Show","")),""))</f>
        <v/>
      </c>
    </row>
    <row r="3636" spans="1:8" ht="15" customHeight="1" thickBot="1">
      <c r="A3636" s="38" t="str">
        <f>IF($C3636="","",IFERROR(_xlfn.XLOOKUP($C3636,'1.PrepList'!$I$2:$I$1500,'1.PrepList'!$G$2:$G$1500,"")&amp;"",""))</f>
        <v/>
      </c>
      <c r="B3636" s="638" t="str">
        <f>IF($C3636="","",IFERROR(_xlfn.XLOOKUP($C3636,'1.PrepList'!$I$2:$I$1500,'1.PrepList'!$H$2:$H$1500,"")&amp;"",""))</f>
        <v/>
      </c>
      <c r="D3636" s="638" t="str">
        <f>IF($C3636="","",IFERROR(_xlfn.XLOOKUP($C3636,'1.PrepList'!$I$2:$I$1500,'1.PrepList'!$J$2:$J$1500,"")&amp;"",""))</f>
        <v/>
      </c>
      <c r="E3636" s="638" t="str">
        <f>IF($C3636="","",IFERROR(_xlfn.XLOOKUP($C3636,'1.PrepList'!$I$2:$I$1500,'1.PrepList'!$N$2:$N$1500,"")&amp;"",""))</f>
        <v/>
      </c>
      <c r="F3636" s="638" t="str">
        <f>IF($C3636="","",IFERROR(_xlfn.XLOOKUP($C3636,'1.PrepList'!$I$2:$I$1500,'1.PrepList'!$K$2:$K$1500,"")&amp;"",""))</f>
        <v/>
      </c>
      <c r="H3636" s="644" t="str">
        <f>IF($C3636="","",IFERROR(IF(_xlfn.XLOOKUP($C3636,tbl_StartedStatus[Bold ID],tbl_StartedStatus[Started])="Started","Yes",IF(_xlfn.XLOOKUP($C3636,tbl_StartedStatus[Bold ID],tbl_StartedStatus[Started])="No Show","No Show","")),""))</f>
        <v/>
      </c>
    </row>
    <row r="3637" spans="1:8" ht="15" customHeight="1" thickBot="1">
      <c r="A3637" s="38" t="str">
        <f>IF($C3637="","",IFERROR(_xlfn.XLOOKUP($C3637,'1.PrepList'!$I$2:$I$1500,'1.PrepList'!$G$2:$G$1500,"")&amp;"",""))</f>
        <v/>
      </c>
      <c r="B3637" s="638" t="str">
        <f>IF($C3637="","",IFERROR(_xlfn.XLOOKUP($C3637,'1.PrepList'!$I$2:$I$1500,'1.PrepList'!$H$2:$H$1500,"")&amp;"",""))</f>
        <v/>
      </c>
      <c r="D3637" s="638" t="str">
        <f>IF($C3637="","",IFERROR(_xlfn.XLOOKUP($C3637,'1.PrepList'!$I$2:$I$1500,'1.PrepList'!$J$2:$J$1500,"")&amp;"",""))</f>
        <v/>
      </c>
      <c r="E3637" s="638" t="str">
        <f>IF($C3637="","",IFERROR(_xlfn.XLOOKUP($C3637,'1.PrepList'!$I$2:$I$1500,'1.PrepList'!$N$2:$N$1500,"")&amp;"",""))</f>
        <v/>
      </c>
      <c r="F3637" s="638" t="str">
        <f>IF($C3637="","",IFERROR(_xlfn.XLOOKUP($C3637,'1.PrepList'!$I$2:$I$1500,'1.PrepList'!$K$2:$K$1500,"")&amp;"",""))</f>
        <v/>
      </c>
      <c r="H3637" s="644" t="str">
        <f>IF($C3637="","",IFERROR(IF(_xlfn.XLOOKUP($C3637,tbl_StartedStatus[Bold ID],tbl_StartedStatus[Started])="Started","Yes",IF(_xlfn.XLOOKUP($C3637,tbl_StartedStatus[Bold ID],tbl_StartedStatus[Started])="No Show","No Show","")),""))</f>
        <v/>
      </c>
    </row>
    <row r="3638" spans="1:8" ht="15" customHeight="1" thickBot="1">
      <c r="A3638" s="38" t="str">
        <f>IF($C3638="","",IFERROR(_xlfn.XLOOKUP($C3638,'1.PrepList'!$I$2:$I$1500,'1.PrepList'!$G$2:$G$1500,"")&amp;"",""))</f>
        <v/>
      </c>
      <c r="B3638" s="638" t="str">
        <f>IF($C3638="","",IFERROR(_xlfn.XLOOKUP($C3638,'1.PrepList'!$I$2:$I$1500,'1.PrepList'!$H$2:$H$1500,"")&amp;"",""))</f>
        <v/>
      </c>
      <c r="D3638" s="638" t="str">
        <f>IF($C3638="","",IFERROR(_xlfn.XLOOKUP($C3638,'1.PrepList'!$I$2:$I$1500,'1.PrepList'!$J$2:$J$1500,"")&amp;"",""))</f>
        <v/>
      </c>
      <c r="E3638" s="638" t="str">
        <f>IF($C3638="","",IFERROR(_xlfn.XLOOKUP($C3638,'1.PrepList'!$I$2:$I$1500,'1.PrepList'!$N$2:$N$1500,"")&amp;"",""))</f>
        <v/>
      </c>
      <c r="F3638" s="638" t="str">
        <f>IF($C3638="","",IFERROR(_xlfn.XLOOKUP($C3638,'1.PrepList'!$I$2:$I$1500,'1.PrepList'!$K$2:$K$1500,"")&amp;"",""))</f>
        <v/>
      </c>
      <c r="H3638" s="644" t="str">
        <f>IF($C3638="","",IFERROR(IF(_xlfn.XLOOKUP($C3638,tbl_StartedStatus[Bold ID],tbl_StartedStatus[Started])="Started","Yes",IF(_xlfn.XLOOKUP($C3638,tbl_StartedStatus[Bold ID],tbl_StartedStatus[Started])="No Show","No Show","")),""))</f>
        <v/>
      </c>
    </row>
    <row r="3639" spans="1:8" ht="15" customHeight="1" thickBot="1">
      <c r="A3639" s="38" t="str">
        <f>IF($C3639="","",IFERROR(_xlfn.XLOOKUP($C3639,'1.PrepList'!$I$2:$I$1500,'1.PrepList'!$G$2:$G$1500,"")&amp;"",""))</f>
        <v/>
      </c>
      <c r="B3639" s="638" t="str">
        <f>IF($C3639="","",IFERROR(_xlfn.XLOOKUP($C3639,'1.PrepList'!$I$2:$I$1500,'1.PrepList'!$H$2:$H$1500,"")&amp;"",""))</f>
        <v/>
      </c>
      <c r="D3639" s="638" t="str">
        <f>IF($C3639="","",IFERROR(_xlfn.XLOOKUP($C3639,'1.PrepList'!$I$2:$I$1500,'1.PrepList'!$J$2:$J$1500,"")&amp;"",""))</f>
        <v/>
      </c>
      <c r="E3639" s="638" t="str">
        <f>IF($C3639="","",IFERROR(_xlfn.XLOOKUP($C3639,'1.PrepList'!$I$2:$I$1500,'1.PrepList'!$N$2:$N$1500,"")&amp;"",""))</f>
        <v/>
      </c>
      <c r="F3639" s="638" t="str">
        <f>IF($C3639="","",IFERROR(_xlfn.XLOOKUP($C3639,'1.PrepList'!$I$2:$I$1500,'1.PrepList'!$K$2:$K$1500,"")&amp;"",""))</f>
        <v/>
      </c>
      <c r="H3639" s="644" t="str">
        <f>IF($C3639="","",IFERROR(IF(_xlfn.XLOOKUP($C3639,tbl_StartedStatus[Bold ID],tbl_StartedStatus[Started])="Started","Yes",IF(_xlfn.XLOOKUP($C3639,tbl_StartedStatus[Bold ID],tbl_StartedStatus[Started])="No Show","No Show","")),""))</f>
        <v/>
      </c>
    </row>
    <row r="3640" spans="1:8" ht="15" customHeight="1" thickBot="1">
      <c r="A3640" s="38" t="str">
        <f>IF($C3640="","",IFERROR(_xlfn.XLOOKUP($C3640,'1.PrepList'!$I$2:$I$1500,'1.PrepList'!$G$2:$G$1500,"")&amp;"",""))</f>
        <v/>
      </c>
      <c r="B3640" s="638" t="str">
        <f>IF($C3640="","",IFERROR(_xlfn.XLOOKUP($C3640,'1.PrepList'!$I$2:$I$1500,'1.PrepList'!$H$2:$H$1500,"")&amp;"",""))</f>
        <v/>
      </c>
      <c r="D3640" s="638" t="str">
        <f>IF($C3640="","",IFERROR(_xlfn.XLOOKUP($C3640,'1.PrepList'!$I$2:$I$1500,'1.PrepList'!$J$2:$J$1500,"")&amp;"",""))</f>
        <v/>
      </c>
      <c r="E3640" s="638" t="str">
        <f>IF($C3640="","",IFERROR(_xlfn.XLOOKUP($C3640,'1.PrepList'!$I$2:$I$1500,'1.PrepList'!$N$2:$N$1500,"")&amp;"",""))</f>
        <v/>
      </c>
      <c r="F3640" s="638" t="str">
        <f>IF($C3640="","",IFERROR(_xlfn.XLOOKUP($C3640,'1.PrepList'!$I$2:$I$1500,'1.PrepList'!$K$2:$K$1500,"")&amp;"",""))</f>
        <v/>
      </c>
      <c r="H3640" s="644" t="str">
        <f>IF($C3640="","",IFERROR(IF(_xlfn.XLOOKUP($C3640,tbl_StartedStatus[Bold ID],tbl_StartedStatus[Started])="Started","Yes",IF(_xlfn.XLOOKUP($C3640,tbl_StartedStatus[Bold ID],tbl_StartedStatus[Started])="No Show","No Show","")),""))</f>
        <v/>
      </c>
    </row>
    <row r="3641" spans="1:8" ht="15" customHeight="1" thickBot="1">
      <c r="A3641" s="38" t="str">
        <f>IF($C3641="","",IFERROR(_xlfn.XLOOKUP($C3641,'1.PrepList'!$I$2:$I$1500,'1.PrepList'!$G$2:$G$1500,"")&amp;"",""))</f>
        <v/>
      </c>
      <c r="B3641" s="638" t="str">
        <f>IF($C3641="","",IFERROR(_xlfn.XLOOKUP($C3641,'1.PrepList'!$I$2:$I$1500,'1.PrepList'!$H$2:$H$1500,"")&amp;"",""))</f>
        <v/>
      </c>
      <c r="D3641" s="638" t="str">
        <f>IF($C3641="","",IFERROR(_xlfn.XLOOKUP($C3641,'1.PrepList'!$I$2:$I$1500,'1.PrepList'!$J$2:$J$1500,"")&amp;"",""))</f>
        <v/>
      </c>
      <c r="E3641" s="638" t="str">
        <f>IF($C3641="","",IFERROR(_xlfn.XLOOKUP($C3641,'1.PrepList'!$I$2:$I$1500,'1.PrepList'!$N$2:$N$1500,"")&amp;"",""))</f>
        <v/>
      </c>
      <c r="F3641" s="638" t="str">
        <f>IF($C3641="","",IFERROR(_xlfn.XLOOKUP($C3641,'1.PrepList'!$I$2:$I$1500,'1.PrepList'!$K$2:$K$1500,"")&amp;"",""))</f>
        <v/>
      </c>
      <c r="H3641" s="644" t="str">
        <f>IF($C3641="","",IFERROR(IF(_xlfn.XLOOKUP($C3641,tbl_StartedStatus[Bold ID],tbl_StartedStatus[Started])="Started","Yes",IF(_xlfn.XLOOKUP($C3641,tbl_StartedStatus[Bold ID],tbl_StartedStatus[Started])="No Show","No Show","")),""))</f>
        <v/>
      </c>
    </row>
    <row r="3642" spans="1:8" ht="15" customHeight="1" thickBot="1">
      <c r="A3642" s="38" t="str">
        <f>IF($C3642="","",IFERROR(_xlfn.XLOOKUP($C3642,'1.PrepList'!$I$2:$I$1500,'1.PrepList'!$G$2:$G$1500,"")&amp;"",""))</f>
        <v/>
      </c>
      <c r="B3642" s="638" t="str">
        <f>IF($C3642="","",IFERROR(_xlfn.XLOOKUP($C3642,'1.PrepList'!$I$2:$I$1500,'1.PrepList'!$H$2:$H$1500,"")&amp;"",""))</f>
        <v/>
      </c>
      <c r="D3642" s="638" t="str">
        <f>IF($C3642="","",IFERROR(_xlfn.XLOOKUP($C3642,'1.PrepList'!$I$2:$I$1500,'1.PrepList'!$J$2:$J$1500,"")&amp;"",""))</f>
        <v/>
      </c>
      <c r="E3642" s="638" t="str">
        <f>IF($C3642="","",IFERROR(_xlfn.XLOOKUP($C3642,'1.PrepList'!$I$2:$I$1500,'1.PrepList'!$N$2:$N$1500,"")&amp;"",""))</f>
        <v/>
      </c>
      <c r="F3642" s="638" t="str">
        <f>IF($C3642="","",IFERROR(_xlfn.XLOOKUP($C3642,'1.PrepList'!$I$2:$I$1500,'1.PrepList'!$K$2:$K$1500,"")&amp;"",""))</f>
        <v/>
      </c>
      <c r="H3642" s="644" t="str">
        <f>IF($C3642="","",IFERROR(IF(_xlfn.XLOOKUP($C3642,tbl_StartedStatus[Bold ID],tbl_StartedStatus[Started])="Started","Yes",IF(_xlfn.XLOOKUP($C3642,tbl_StartedStatus[Bold ID],tbl_StartedStatus[Started])="No Show","No Show","")),""))</f>
        <v/>
      </c>
    </row>
    <row r="3643" spans="1:8" ht="15" customHeight="1" thickBot="1">
      <c r="A3643" s="38" t="str">
        <f>IF($C3643="","",IFERROR(_xlfn.XLOOKUP($C3643,'1.PrepList'!$I$2:$I$1500,'1.PrepList'!$G$2:$G$1500,"")&amp;"",""))</f>
        <v/>
      </c>
      <c r="B3643" s="638" t="str">
        <f>IF($C3643="","",IFERROR(_xlfn.XLOOKUP($C3643,'1.PrepList'!$I$2:$I$1500,'1.PrepList'!$H$2:$H$1500,"")&amp;"",""))</f>
        <v/>
      </c>
      <c r="D3643" s="638" t="str">
        <f>IF($C3643="","",IFERROR(_xlfn.XLOOKUP($C3643,'1.PrepList'!$I$2:$I$1500,'1.PrepList'!$J$2:$J$1500,"")&amp;"",""))</f>
        <v/>
      </c>
      <c r="E3643" s="638" t="str">
        <f>IF($C3643="","",IFERROR(_xlfn.XLOOKUP($C3643,'1.PrepList'!$I$2:$I$1500,'1.PrepList'!$N$2:$N$1500,"")&amp;"",""))</f>
        <v/>
      </c>
      <c r="F3643" s="638" t="str">
        <f>IF($C3643="","",IFERROR(_xlfn.XLOOKUP($C3643,'1.PrepList'!$I$2:$I$1500,'1.PrepList'!$K$2:$K$1500,"")&amp;"",""))</f>
        <v/>
      </c>
      <c r="H3643" s="644" t="str">
        <f>IF($C3643="","",IFERROR(IF(_xlfn.XLOOKUP($C3643,tbl_StartedStatus[Bold ID],tbl_StartedStatus[Started])="Started","Yes",IF(_xlfn.XLOOKUP($C3643,tbl_StartedStatus[Bold ID],tbl_StartedStatus[Started])="No Show","No Show","")),""))</f>
        <v/>
      </c>
    </row>
    <row r="3644" spans="1:8" ht="15" customHeight="1" thickBot="1">
      <c r="A3644" s="38" t="str">
        <f>IF($C3644="","",IFERROR(_xlfn.XLOOKUP($C3644,'1.PrepList'!$I$2:$I$1500,'1.PrepList'!$G$2:$G$1500,"")&amp;"",""))</f>
        <v/>
      </c>
      <c r="B3644" s="638" t="str">
        <f>IF($C3644="","",IFERROR(_xlfn.XLOOKUP($C3644,'1.PrepList'!$I$2:$I$1500,'1.PrepList'!$H$2:$H$1500,"")&amp;"",""))</f>
        <v/>
      </c>
      <c r="D3644" s="638" t="str">
        <f>IF($C3644="","",IFERROR(_xlfn.XLOOKUP($C3644,'1.PrepList'!$I$2:$I$1500,'1.PrepList'!$J$2:$J$1500,"")&amp;"",""))</f>
        <v/>
      </c>
      <c r="E3644" s="638" t="str">
        <f>IF($C3644="","",IFERROR(_xlfn.XLOOKUP($C3644,'1.PrepList'!$I$2:$I$1500,'1.PrepList'!$N$2:$N$1500,"")&amp;"",""))</f>
        <v/>
      </c>
      <c r="F3644" s="638" t="str">
        <f>IF($C3644="","",IFERROR(_xlfn.XLOOKUP($C3644,'1.PrepList'!$I$2:$I$1500,'1.PrepList'!$K$2:$K$1500,"")&amp;"",""))</f>
        <v/>
      </c>
      <c r="H3644" s="644" t="str">
        <f>IF($C3644="","",IFERROR(IF(_xlfn.XLOOKUP($C3644,tbl_StartedStatus[Bold ID],tbl_StartedStatus[Started])="Started","Yes",IF(_xlfn.XLOOKUP($C3644,tbl_StartedStatus[Bold ID],tbl_StartedStatus[Started])="No Show","No Show","")),""))</f>
        <v/>
      </c>
    </row>
    <row r="3645" spans="1:8" ht="15" customHeight="1" thickBot="1">
      <c r="A3645" s="38" t="str">
        <f>IF($C3645="","",IFERROR(_xlfn.XLOOKUP($C3645,'1.PrepList'!$I$2:$I$1500,'1.PrepList'!$G$2:$G$1500,"")&amp;"",""))</f>
        <v/>
      </c>
      <c r="B3645" s="638" t="str">
        <f>IF($C3645="","",IFERROR(_xlfn.XLOOKUP($C3645,'1.PrepList'!$I$2:$I$1500,'1.PrepList'!$H$2:$H$1500,"")&amp;"",""))</f>
        <v/>
      </c>
      <c r="D3645" s="638" t="str">
        <f>IF($C3645="","",IFERROR(_xlfn.XLOOKUP($C3645,'1.PrepList'!$I$2:$I$1500,'1.PrepList'!$J$2:$J$1500,"")&amp;"",""))</f>
        <v/>
      </c>
      <c r="E3645" s="638" t="str">
        <f>IF($C3645="","",IFERROR(_xlfn.XLOOKUP($C3645,'1.PrepList'!$I$2:$I$1500,'1.PrepList'!$N$2:$N$1500,"")&amp;"",""))</f>
        <v/>
      </c>
      <c r="F3645" s="638" t="str">
        <f>IF($C3645="","",IFERROR(_xlfn.XLOOKUP($C3645,'1.PrepList'!$I$2:$I$1500,'1.PrepList'!$K$2:$K$1500,"")&amp;"",""))</f>
        <v/>
      </c>
      <c r="H3645" s="644" t="str">
        <f>IF($C3645="","",IFERROR(IF(_xlfn.XLOOKUP($C3645,tbl_StartedStatus[Bold ID],tbl_StartedStatus[Started])="Started","Yes",IF(_xlfn.XLOOKUP($C3645,tbl_StartedStatus[Bold ID],tbl_StartedStatus[Started])="No Show","No Show","")),""))</f>
        <v/>
      </c>
    </row>
    <row r="3646" spans="1:8" ht="15" customHeight="1" thickBot="1">
      <c r="A3646" s="38" t="str">
        <f>IF($C3646="","",IFERROR(_xlfn.XLOOKUP($C3646,'1.PrepList'!$I$2:$I$1500,'1.PrepList'!$G$2:$G$1500,"")&amp;"",""))</f>
        <v/>
      </c>
      <c r="B3646" s="638" t="str">
        <f>IF($C3646="","",IFERROR(_xlfn.XLOOKUP($C3646,'1.PrepList'!$I$2:$I$1500,'1.PrepList'!$H$2:$H$1500,"")&amp;"",""))</f>
        <v/>
      </c>
      <c r="D3646" s="638" t="str">
        <f>IF($C3646="","",IFERROR(_xlfn.XLOOKUP($C3646,'1.PrepList'!$I$2:$I$1500,'1.PrepList'!$J$2:$J$1500,"")&amp;"",""))</f>
        <v/>
      </c>
      <c r="E3646" s="638" t="str">
        <f>IF($C3646="","",IFERROR(_xlfn.XLOOKUP($C3646,'1.PrepList'!$I$2:$I$1500,'1.PrepList'!$N$2:$N$1500,"")&amp;"",""))</f>
        <v/>
      </c>
      <c r="F3646" s="638" t="str">
        <f>IF($C3646="","",IFERROR(_xlfn.XLOOKUP($C3646,'1.PrepList'!$I$2:$I$1500,'1.PrepList'!$K$2:$K$1500,"")&amp;"",""))</f>
        <v/>
      </c>
      <c r="H3646" s="644" t="str">
        <f>IF($C3646="","",IFERROR(IF(_xlfn.XLOOKUP($C3646,tbl_StartedStatus[Bold ID],tbl_StartedStatus[Started])="Started","Yes",IF(_xlfn.XLOOKUP($C3646,tbl_StartedStatus[Bold ID],tbl_StartedStatus[Started])="No Show","No Show","")),""))</f>
        <v/>
      </c>
    </row>
    <row r="3647" spans="1:8" ht="15" customHeight="1" thickBot="1">
      <c r="A3647" s="38" t="str">
        <f>IF($C3647="","",IFERROR(_xlfn.XLOOKUP($C3647,'1.PrepList'!$I$2:$I$1500,'1.PrepList'!$G$2:$G$1500,"")&amp;"",""))</f>
        <v/>
      </c>
      <c r="B3647" s="638" t="str">
        <f>IF($C3647="","",IFERROR(_xlfn.XLOOKUP($C3647,'1.PrepList'!$I$2:$I$1500,'1.PrepList'!$H$2:$H$1500,"")&amp;"",""))</f>
        <v/>
      </c>
      <c r="D3647" s="638" t="str">
        <f>IF($C3647="","",IFERROR(_xlfn.XLOOKUP($C3647,'1.PrepList'!$I$2:$I$1500,'1.PrepList'!$J$2:$J$1500,"")&amp;"",""))</f>
        <v/>
      </c>
      <c r="E3647" s="638" t="str">
        <f>IF($C3647="","",IFERROR(_xlfn.XLOOKUP($C3647,'1.PrepList'!$I$2:$I$1500,'1.PrepList'!$N$2:$N$1500,"")&amp;"",""))</f>
        <v/>
      </c>
      <c r="F3647" s="638" t="str">
        <f>IF($C3647="","",IFERROR(_xlfn.XLOOKUP($C3647,'1.PrepList'!$I$2:$I$1500,'1.PrepList'!$K$2:$K$1500,"")&amp;"",""))</f>
        <v/>
      </c>
      <c r="H3647" s="644" t="str">
        <f>IF($C3647="","",IFERROR(IF(_xlfn.XLOOKUP($C3647,tbl_StartedStatus[Bold ID],tbl_StartedStatus[Started])="Started","Yes",IF(_xlfn.XLOOKUP($C3647,tbl_StartedStatus[Bold ID],tbl_StartedStatus[Started])="No Show","No Show","")),""))</f>
        <v/>
      </c>
    </row>
    <row r="3648" spans="1:8" ht="15" customHeight="1" thickBot="1">
      <c r="A3648" s="38" t="str">
        <f>IF($C3648="","",IFERROR(_xlfn.XLOOKUP($C3648,'1.PrepList'!$I$2:$I$1500,'1.PrepList'!$G$2:$G$1500,"")&amp;"",""))</f>
        <v/>
      </c>
      <c r="B3648" s="638" t="str">
        <f>IF($C3648="","",IFERROR(_xlfn.XLOOKUP($C3648,'1.PrepList'!$I$2:$I$1500,'1.PrepList'!$H$2:$H$1500,"")&amp;"",""))</f>
        <v/>
      </c>
      <c r="D3648" s="638" t="str">
        <f>IF($C3648="","",IFERROR(_xlfn.XLOOKUP($C3648,'1.PrepList'!$I$2:$I$1500,'1.PrepList'!$J$2:$J$1500,"")&amp;"",""))</f>
        <v/>
      </c>
      <c r="E3648" s="638" t="str">
        <f>IF($C3648="","",IFERROR(_xlfn.XLOOKUP($C3648,'1.PrepList'!$I$2:$I$1500,'1.PrepList'!$N$2:$N$1500,"")&amp;"",""))</f>
        <v/>
      </c>
      <c r="F3648" s="638" t="str">
        <f>IF($C3648="","",IFERROR(_xlfn.XLOOKUP($C3648,'1.PrepList'!$I$2:$I$1500,'1.PrepList'!$K$2:$K$1500,"")&amp;"",""))</f>
        <v/>
      </c>
      <c r="H3648" s="644" t="str">
        <f>IF($C3648="","",IFERROR(IF(_xlfn.XLOOKUP($C3648,tbl_StartedStatus[Bold ID],tbl_StartedStatus[Started])="Started","Yes",IF(_xlfn.XLOOKUP($C3648,tbl_StartedStatus[Bold ID],tbl_StartedStatus[Started])="No Show","No Show","")),""))</f>
        <v/>
      </c>
    </row>
    <row r="3649" spans="1:8" ht="15" customHeight="1" thickBot="1">
      <c r="A3649" s="38" t="str">
        <f>IF($C3649="","",IFERROR(_xlfn.XLOOKUP($C3649,'1.PrepList'!$I$2:$I$1500,'1.PrepList'!$G$2:$G$1500,"")&amp;"",""))</f>
        <v/>
      </c>
      <c r="B3649" s="638" t="str">
        <f>IF($C3649="","",IFERROR(_xlfn.XLOOKUP($C3649,'1.PrepList'!$I$2:$I$1500,'1.PrepList'!$H$2:$H$1500,"")&amp;"",""))</f>
        <v/>
      </c>
      <c r="D3649" s="638" t="str">
        <f>IF($C3649="","",IFERROR(_xlfn.XLOOKUP($C3649,'1.PrepList'!$I$2:$I$1500,'1.PrepList'!$J$2:$J$1500,"")&amp;"",""))</f>
        <v/>
      </c>
      <c r="E3649" s="638" t="str">
        <f>IF($C3649="","",IFERROR(_xlfn.XLOOKUP($C3649,'1.PrepList'!$I$2:$I$1500,'1.PrepList'!$N$2:$N$1500,"")&amp;"",""))</f>
        <v/>
      </c>
      <c r="F3649" s="638" t="str">
        <f>IF($C3649="","",IFERROR(_xlfn.XLOOKUP($C3649,'1.PrepList'!$I$2:$I$1500,'1.PrepList'!$K$2:$K$1500,"")&amp;"",""))</f>
        <v/>
      </c>
      <c r="H3649" s="644" t="str">
        <f>IF($C3649="","",IFERROR(IF(_xlfn.XLOOKUP($C3649,tbl_StartedStatus[Bold ID],tbl_StartedStatus[Started])="Started","Yes",IF(_xlfn.XLOOKUP($C3649,tbl_StartedStatus[Bold ID],tbl_StartedStatus[Started])="No Show","No Show","")),""))</f>
        <v/>
      </c>
    </row>
    <row r="3650" spans="1:8" ht="15" customHeight="1" thickBot="1">
      <c r="A3650" s="38" t="str">
        <f>IF($C3650="","",IFERROR(_xlfn.XLOOKUP($C3650,'1.PrepList'!$I$2:$I$1500,'1.PrepList'!$G$2:$G$1500,"")&amp;"",""))</f>
        <v/>
      </c>
      <c r="B3650" s="638" t="str">
        <f>IF($C3650="","",IFERROR(_xlfn.XLOOKUP($C3650,'1.PrepList'!$I$2:$I$1500,'1.PrepList'!$H$2:$H$1500,"")&amp;"",""))</f>
        <v/>
      </c>
      <c r="D3650" s="638" t="str">
        <f>IF($C3650="","",IFERROR(_xlfn.XLOOKUP($C3650,'1.PrepList'!$I$2:$I$1500,'1.PrepList'!$J$2:$J$1500,"")&amp;"",""))</f>
        <v/>
      </c>
      <c r="E3650" s="638" t="str">
        <f>IF($C3650="","",IFERROR(_xlfn.XLOOKUP($C3650,'1.PrepList'!$I$2:$I$1500,'1.PrepList'!$N$2:$N$1500,"")&amp;"",""))</f>
        <v/>
      </c>
      <c r="F3650" s="638" t="str">
        <f>IF($C3650="","",IFERROR(_xlfn.XLOOKUP($C3650,'1.PrepList'!$I$2:$I$1500,'1.PrepList'!$K$2:$K$1500,"")&amp;"",""))</f>
        <v/>
      </c>
      <c r="H3650" s="644" t="str">
        <f>IF($C3650="","",IFERROR(IF(_xlfn.XLOOKUP($C3650,tbl_StartedStatus[Bold ID],tbl_StartedStatus[Started])="Started","Yes",IF(_xlfn.XLOOKUP($C3650,tbl_StartedStatus[Bold ID],tbl_StartedStatus[Started])="No Show","No Show","")),""))</f>
        <v/>
      </c>
    </row>
    <row r="3651" spans="1:8" ht="15" customHeight="1" thickBot="1">
      <c r="A3651" s="38" t="str">
        <f>IF($C3651="","",IFERROR(_xlfn.XLOOKUP($C3651,'1.PrepList'!$I$2:$I$1500,'1.PrepList'!$G$2:$G$1500,"")&amp;"",""))</f>
        <v/>
      </c>
      <c r="B3651" s="638" t="str">
        <f>IF($C3651="","",IFERROR(_xlfn.XLOOKUP($C3651,'1.PrepList'!$I$2:$I$1500,'1.PrepList'!$H$2:$H$1500,"")&amp;"",""))</f>
        <v/>
      </c>
      <c r="D3651" s="638" t="str">
        <f>IF($C3651="","",IFERROR(_xlfn.XLOOKUP($C3651,'1.PrepList'!$I$2:$I$1500,'1.PrepList'!$J$2:$J$1500,"")&amp;"",""))</f>
        <v/>
      </c>
      <c r="E3651" s="638" t="str">
        <f>IF($C3651="","",IFERROR(_xlfn.XLOOKUP($C3651,'1.PrepList'!$I$2:$I$1500,'1.PrepList'!$N$2:$N$1500,"")&amp;"",""))</f>
        <v/>
      </c>
      <c r="F3651" s="638" t="str">
        <f>IF($C3651="","",IFERROR(_xlfn.XLOOKUP($C3651,'1.PrepList'!$I$2:$I$1500,'1.PrepList'!$K$2:$K$1500,"")&amp;"",""))</f>
        <v/>
      </c>
      <c r="H3651" s="644" t="str">
        <f>IF($C3651="","",IFERROR(IF(_xlfn.XLOOKUP($C3651,tbl_StartedStatus[Bold ID],tbl_StartedStatus[Started])="Started","Yes",IF(_xlfn.XLOOKUP($C3651,tbl_StartedStatus[Bold ID],tbl_StartedStatus[Started])="No Show","No Show","")),""))</f>
        <v/>
      </c>
    </row>
    <row r="3652" spans="1:8" ht="15" customHeight="1" thickBot="1">
      <c r="A3652" s="38" t="str">
        <f>IF($C3652="","",IFERROR(_xlfn.XLOOKUP($C3652,'1.PrepList'!$I$2:$I$1500,'1.PrepList'!$G$2:$G$1500,"")&amp;"",""))</f>
        <v/>
      </c>
      <c r="B3652" s="638" t="str">
        <f>IF($C3652="","",IFERROR(_xlfn.XLOOKUP($C3652,'1.PrepList'!$I$2:$I$1500,'1.PrepList'!$H$2:$H$1500,"")&amp;"",""))</f>
        <v/>
      </c>
      <c r="D3652" s="638" t="str">
        <f>IF($C3652="","",IFERROR(_xlfn.XLOOKUP($C3652,'1.PrepList'!$I$2:$I$1500,'1.PrepList'!$J$2:$J$1500,"")&amp;"",""))</f>
        <v/>
      </c>
      <c r="E3652" s="638" t="str">
        <f>IF($C3652="","",IFERROR(_xlfn.XLOOKUP($C3652,'1.PrepList'!$I$2:$I$1500,'1.PrepList'!$N$2:$N$1500,"")&amp;"",""))</f>
        <v/>
      </c>
      <c r="F3652" s="638" t="str">
        <f>IF($C3652="","",IFERROR(_xlfn.XLOOKUP($C3652,'1.PrepList'!$I$2:$I$1500,'1.PrepList'!$K$2:$K$1500,"")&amp;"",""))</f>
        <v/>
      </c>
      <c r="H3652" s="644" t="str">
        <f>IF($C3652="","",IFERROR(IF(_xlfn.XLOOKUP($C3652,tbl_StartedStatus[Bold ID],tbl_StartedStatus[Started])="Started","Yes",IF(_xlfn.XLOOKUP($C3652,tbl_StartedStatus[Bold ID],tbl_StartedStatus[Started])="No Show","No Show","")),""))</f>
        <v/>
      </c>
    </row>
    <row r="3653" spans="1:8" ht="15" customHeight="1" thickBot="1">
      <c r="A3653" s="38" t="str">
        <f>IF($C3653="","",IFERROR(_xlfn.XLOOKUP($C3653,'1.PrepList'!$I$2:$I$1500,'1.PrepList'!$G$2:$G$1500,"")&amp;"",""))</f>
        <v/>
      </c>
      <c r="B3653" s="638" t="str">
        <f>IF($C3653="","",IFERROR(_xlfn.XLOOKUP($C3653,'1.PrepList'!$I$2:$I$1500,'1.PrepList'!$H$2:$H$1500,"")&amp;"",""))</f>
        <v/>
      </c>
      <c r="D3653" s="638" t="str">
        <f>IF($C3653="","",IFERROR(_xlfn.XLOOKUP($C3653,'1.PrepList'!$I$2:$I$1500,'1.PrepList'!$J$2:$J$1500,"")&amp;"",""))</f>
        <v/>
      </c>
      <c r="E3653" s="638" t="str">
        <f>IF($C3653="","",IFERROR(_xlfn.XLOOKUP($C3653,'1.PrepList'!$I$2:$I$1500,'1.PrepList'!$N$2:$N$1500,"")&amp;"",""))</f>
        <v/>
      </c>
      <c r="F3653" s="638" t="str">
        <f>IF($C3653="","",IFERROR(_xlfn.XLOOKUP($C3653,'1.PrepList'!$I$2:$I$1500,'1.PrepList'!$K$2:$K$1500,"")&amp;"",""))</f>
        <v/>
      </c>
      <c r="H3653" s="644" t="str">
        <f>IF($C3653="","",IFERROR(IF(_xlfn.XLOOKUP($C3653,tbl_StartedStatus[Bold ID],tbl_StartedStatus[Started])="Started","Yes",IF(_xlfn.XLOOKUP($C3653,tbl_StartedStatus[Bold ID],tbl_StartedStatus[Started])="No Show","No Show","")),""))</f>
        <v/>
      </c>
    </row>
    <row r="3654" spans="1:8" ht="15" customHeight="1" thickBot="1">
      <c r="A3654" s="38" t="str">
        <f>IF($C3654="","",IFERROR(_xlfn.XLOOKUP($C3654,'1.PrepList'!$I$2:$I$1500,'1.PrepList'!$G$2:$G$1500,"")&amp;"",""))</f>
        <v/>
      </c>
      <c r="B3654" s="638" t="str">
        <f>IF($C3654="","",IFERROR(_xlfn.XLOOKUP($C3654,'1.PrepList'!$I$2:$I$1500,'1.PrepList'!$H$2:$H$1500,"")&amp;"",""))</f>
        <v/>
      </c>
      <c r="D3654" s="638" t="str">
        <f>IF($C3654="","",IFERROR(_xlfn.XLOOKUP($C3654,'1.PrepList'!$I$2:$I$1500,'1.PrepList'!$J$2:$J$1500,"")&amp;"",""))</f>
        <v/>
      </c>
      <c r="E3654" s="638" t="str">
        <f>IF($C3654="","",IFERROR(_xlfn.XLOOKUP($C3654,'1.PrepList'!$I$2:$I$1500,'1.PrepList'!$N$2:$N$1500,"")&amp;"",""))</f>
        <v/>
      </c>
      <c r="F3654" s="638" t="str">
        <f>IF($C3654="","",IFERROR(_xlfn.XLOOKUP($C3654,'1.PrepList'!$I$2:$I$1500,'1.PrepList'!$K$2:$K$1500,"")&amp;"",""))</f>
        <v/>
      </c>
      <c r="H3654" s="644" t="str">
        <f>IF($C3654="","",IFERROR(IF(_xlfn.XLOOKUP($C3654,tbl_StartedStatus[Bold ID],tbl_StartedStatus[Started])="Started","Yes",IF(_xlfn.XLOOKUP($C3654,tbl_StartedStatus[Bold ID],tbl_StartedStatus[Started])="No Show","No Show","")),""))</f>
        <v/>
      </c>
    </row>
    <row r="3655" spans="1:8" ht="15" customHeight="1" thickBot="1">
      <c r="A3655" s="38" t="str">
        <f>IF($C3655="","",IFERROR(_xlfn.XLOOKUP($C3655,'1.PrepList'!$I$2:$I$1500,'1.PrepList'!$G$2:$G$1500,"")&amp;"",""))</f>
        <v/>
      </c>
      <c r="B3655" s="638" t="str">
        <f>IF($C3655="","",IFERROR(_xlfn.XLOOKUP($C3655,'1.PrepList'!$I$2:$I$1500,'1.PrepList'!$H$2:$H$1500,"")&amp;"",""))</f>
        <v/>
      </c>
      <c r="D3655" s="638" t="str">
        <f>IF($C3655="","",IFERROR(_xlfn.XLOOKUP($C3655,'1.PrepList'!$I$2:$I$1500,'1.PrepList'!$J$2:$J$1500,"")&amp;"",""))</f>
        <v/>
      </c>
      <c r="E3655" s="638" t="str">
        <f>IF($C3655="","",IFERROR(_xlfn.XLOOKUP($C3655,'1.PrepList'!$I$2:$I$1500,'1.PrepList'!$N$2:$N$1500,"")&amp;"",""))</f>
        <v/>
      </c>
      <c r="F3655" s="638" t="str">
        <f>IF($C3655="","",IFERROR(_xlfn.XLOOKUP($C3655,'1.PrepList'!$I$2:$I$1500,'1.PrepList'!$K$2:$K$1500,"")&amp;"",""))</f>
        <v/>
      </c>
      <c r="H3655" s="644" t="str">
        <f>IF($C3655="","",IFERROR(IF(_xlfn.XLOOKUP($C3655,tbl_StartedStatus[Bold ID],tbl_StartedStatus[Started])="Started","Yes",IF(_xlfn.XLOOKUP($C3655,tbl_StartedStatus[Bold ID],tbl_StartedStatus[Started])="No Show","No Show","")),""))</f>
        <v/>
      </c>
    </row>
    <row r="3656" spans="1:8" ht="15" customHeight="1" thickBot="1">
      <c r="A3656" s="38" t="str">
        <f>IF($C3656="","",IFERROR(_xlfn.XLOOKUP($C3656,'1.PrepList'!$I$2:$I$1500,'1.PrepList'!$G$2:$G$1500,"")&amp;"",""))</f>
        <v/>
      </c>
      <c r="B3656" s="638" t="str">
        <f>IF($C3656="","",IFERROR(_xlfn.XLOOKUP($C3656,'1.PrepList'!$I$2:$I$1500,'1.PrepList'!$H$2:$H$1500,"")&amp;"",""))</f>
        <v/>
      </c>
      <c r="D3656" s="638" t="str">
        <f>IF($C3656="","",IFERROR(_xlfn.XLOOKUP($C3656,'1.PrepList'!$I$2:$I$1500,'1.PrepList'!$J$2:$J$1500,"")&amp;"",""))</f>
        <v/>
      </c>
      <c r="E3656" s="638" t="str">
        <f>IF($C3656="","",IFERROR(_xlfn.XLOOKUP($C3656,'1.PrepList'!$I$2:$I$1500,'1.PrepList'!$N$2:$N$1500,"")&amp;"",""))</f>
        <v/>
      </c>
      <c r="F3656" s="638" t="str">
        <f>IF($C3656="","",IFERROR(_xlfn.XLOOKUP($C3656,'1.PrepList'!$I$2:$I$1500,'1.PrepList'!$K$2:$K$1500,"")&amp;"",""))</f>
        <v/>
      </c>
      <c r="H3656" s="644" t="str">
        <f>IF($C3656="","",IFERROR(IF(_xlfn.XLOOKUP($C3656,tbl_StartedStatus[Bold ID],tbl_StartedStatus[Started])="Started","Yes",IF(_xlfn.XLOOKUP($C3656,tbl_StartedStatus[Bold ID],tbl_StartedStatus[Started])="No Show","No Show","")),""))</f>
        <v/>
      </c>
    </row>
    <row r="3657" spans="1:8" ht="15" customHeight="1" thickBot="1">
      <c r="A3657" s="38" t="str">
        <f>IF($C3657="","",IFERROR(_xlfn.XLOOKUP($C3657,'1.PrepList'!$I$2:$I$1500,'1.PrepList'!$G$2:$G$1500,"")&amp;"",""))</f>
        <v/>
      </c>
      <c r="B3657" s="638" t="str">
        <f>IF($C3657="","",IFERROR(_xlfn.XLOOKUP($C3657,'1.PrepList'!$I$2:$I$1500,'1.PrepList'!$H$2:$H$1500,"")&amp;"",""))</f>
        <v/>
      </c>
      <c r="D3657" s="638" t="str">
        <f>IF($C3657="","",IFERROR(_xlfn.XLOOKUP($C3657,'1.PrepList'!$I$2:$I$1500,'1.PrepList'!$J$2:$J$1500,"")&amp;"",""))</f>
        <v/>
      </c>
      <c r="E3657" s="638" t="str">
        <f>IF($C3657="","",IFERROR(_xlfn.XLOOKUP($C3657,'1.PrepList'!$I$2:$I$1500,'1.PrepList'!$N$2:$N$1500,"")&amp;"",""))</f>
        <v/>
      </c>
      <c r="F3657" s="638" t="str">
        <f>IF($C3657="","",IFERROR(_xlfn.XLOOKUP($C3657,'1.PrepList'!$I$2:$I$1500,'1.PrepList'!$K$2:$K$1500,"")&amp;"",""))</f>
        <v/>
      </c>
      <c r="H3657" s="644" t="str">
        <f>IF($C3657="","",IFERROR(IF(_xlfn.XLOOKUP($C3657,tbl_StartedStatus[Bold ID],tbl_StartedStatus[Started])="Started","Yes",IF(_xlfn.XLOOKUP($C3657,tbl_StartedStatus[Bold ID],tbl_StartedStatus[Started])="No Show","No Show","")),""))</f>
        <v/>
      </c>
    </row>
    <row r="3658" spans="1:8" ht="15" customHeight="1" thickBot="1">
      <c r="A3658" s="38" t="str">
        <f>IF($C3658="","",IFERROR(_xlfn.XLOOKUP($C3658,'1.PrepList'!$I$2:$I$1500,'1.PrepList'!$G$2:$G$1500,"")&amp;"",""))</f>
        <v/>
      </c>
      <c r="B3658" s="638" t="str">
        <f>IF($C3658="","",IFERROR(_xlfn.XLOOKUP($C3658,'1.PrepList'!$I$2:$I$1500,'1.PrepList'!$H$2:$H$1500,"")&amp;"",""))</f>
        <v/>
      </c>
      <c r="D3658" s="638" t="str">
        <f>IF($C3658="","",IFERROR(_xlfn.XLOOKUP($C3658,'1.PrepList'!$I$2:$I$1500,'1.PrepList'!$J$2:$J$1500,"")&amp;"",""))</f>
        <v/>
      </c>
      <c r="E3658" s="638" t="str">
        <f>IF($C3658="","",IFERROR(_xlfn.XLOOKUP($C3658,'1.PrepList'!$I$2:$I$1500,'1.PrepList'!$N$2:$N$1500,"")&amp;"",""))</f>
        <v/>
      </c>
      <c r="F3658" s="638" t="str">
        <f>IF($C3658="","",IFERROR(_xlfn.XLOOKUP($C3658,'1.PrepList'!$I$2:$I$1500,'1.PrepList'!$K$2:$K$1500,"")&amp;"",""))</f>
        <v/>
      </c>
      <c r="H3658" s="644" t="str">
        <f>IF($C3658="","",IFERROR(IF(_xlfn.XLOOKUP($C3658,tbl_StartedStatus[Bold ID],tbl_StartedStatus[Started])="Started","Yes",IF(_xlfn.XLOOKUP($C3658,tbl_StartedStatus[Bold ID],tbl_StartedStatus[Started])="No Show","No Show","")),""))</f>
        <v/>
      </c>
    </row>
    <row r="3659" spans="1:8" ht="15" customHeight="1" thickBot="1">
      <c r="A3659" s="38" t="str">
        <f>IF($C3659="","",IFERROR(_xlfn.XLOOKUP($C3659,'1.PrepList'!$I$2:$I$1500,'1.PrepList'!$G$2:$G$1500,"")&amp;"",""))</f>
        <v/>
      </c>
      <c r="B3659" s="638" t="str">
        <f>IF($C3659="","",IFERROR(_xlfn.XLOOKUP($C3659,'1.PrepList'!$I$2:$I$1500,'1.PrepList'!$H$2:$H$1500,"")&amp;"",""))</f>
        <v/>
      </c>
      <c r="D3659" s="638" t="str">
        <f>IF($C3659="","",IFERROR(_xlfn.XLOOKUP($C3659,'1.PrepList'!$I$2:$I$1500,'1.PrepList'!$J$2:$J$1500,"")&amp;"",""))</f>
        <v/>
      </c>
      <c r="E3659" s="638" t="str">
        <f>IF($C3659="","",IFERROR(_xlfn.XLOOKUP($C3659,'1.PrepList'!$I$2:$I$1500,'1.PrepList'!$N$2:$N$1500,"")&amp;"",""))</f>
        <v/>
      </c>
      <c r="F3659" s="638" t="str">
        <f>IF($C3659="","",IFERROR(_xlfn.XLOOKUP($C3659,'1.PrepList'!$I$2:$I$1500,'1.PrepList'!$K$2:$K$1500,"")&amp;"",""))</f>
        <v/>
      </c>
      <c r="H3659" s="644" t="str">
        <f>IF($C3659="","",IFERROR(IF(_xlfn.XLOOKUP($C3659,tbl_StartedStatus[Bold ID],tbl_StartedStatus[Started])="Started","Yes",IF(_xlfn.XLOOKUP($C3659,tbl_StartedStatus[Bold ID],tbl_StartedStatus[Started])="No Show","No Show","")),""))</f>
        <v/>
      </c>
    </row>
    <row r="3660" spans="1:8" ht="15" customHeight="1" thickBot="1">
      <c r="A3660" s="38" t="str">
        <f>IF($C3660="","",IFERROR(_xlfn.XLOOKUP($C3660,'1.PrepList'!$I$2:$I$1500,'1.PrepList'!$G$2:$G$1500,"")&amp;"",""))</f>
        <v/>
      </c>
      <c r="B3660" s="638" t="str">
        <f>IF($C3660="","",IFERROR(_xlfn.XLOOKUP($C3660,'1.PrepList'!$I$2:$I$1500,'1.PrepList'!$H$2:$H$1500,"")&amp;"",""))</f>
        <v/>
      </c>
      <c r="D3660" s="638" t="str">
        <f>IF($C3660="","",IFERROR(_xlfn.XLOOKUP($C3660,'1.PrepList'!$I$2:$I$1500,'1.PrepList'!$J$2:$J$1500,"")&amp;"",""))</f>
        <v/>
      </c>
      <c r="E3660" s="638" t="str">
        <f>IF($C3660="","",IFERROR(_xlfn.XLOOKUP($C3660,'1.PrepList'!$I$2:$I$1500,'1.PrepList'!$N$2:$N$1500,"")&amp;"",""))</f>
        <v/>
      </c>
      <c r="F3660" s="638" t="str">
        <f>IF($C3660="","",IFERROR(_xlfn.XLOOKUP($C3660,'1.PrepList'!$I$2:$I$1500,'1.PrepList'!$K$2:$K$1500,"")&amp;"",""))</f>
        <v/>
      </c>
      <c r="H3660" s="644" t="str">
        <f>IF($C3660="","",IFERROR(IF(_xlfn.XLOOKUP($C3660,tbl_StartedStatus[Bold ID],tbl_StartedStatus[Started])="Started","Yes",IF(_xlfn.XLOOKUP($C3660,tbl_StartedStatus[Bold ID],tbl_StartedStatus[Started])="No Show","No Show","")),""))</f>
        <v/>
      </c>
    </row>
    <row r="3661" spans="1:8" ht="15" customHeight="1" thickBot="1">
      <c r="A3661" s="38" t="str">
        <f>IF($C3661="","",IFERROR(_xlfn.XLOOKUP($C3661,'1.PrepList'!$I$2:$I$1500,'1.PrepList'!$G$2:$G$1500,"")&amp;"",""))</f>
        <v/>
      </c>
      <c r="B3661" s="638" t="str">
        <f>IF($C3661="","",IFERROR(_xlfn.XLOOKUP($C3661,'1.PrepList'!$I$2:$I$1500,'1.PrepList'!$H$2:$H$1500,"")&amp;"",""))</f>
        <v/>
      </c>
      <c r="D3661" s="638" t="str">
        <f>IF($C3661="","",IFERROR(_xlfn.XLOOKUP($C3661,'1.PrepList'!$I$2:$I$1500,'1.PrepList'!$J$2:$J$1500,"")&amp;"",""))</f>
        <v/>
      </c>
      <c r="E3661" s="638" t="str">
        <f>IF($C3661="","",IFERROR(_xlfn.XLOOKUP($C3661,'1.PrepList'!$I$2:$I$1500,'1.PrepList'!$N$2:$N$1500,"")&amp;"",""))</f>
        <v/>
      </c>
      <c r="F3661" s="638" t="str">
        <f>IF($C3661="","",IFERROR(_xlfn.XLOOKUP($C3661,'1.PrepList'!$I$2:$I$1500,'1.PrepList'!$K$2:$K$1500,"")&amp;"",""))</f>
        <v/>
      </c>
      <c r="H3661" s="644" t="str">
        <f>IF($C3661="","",IFERROR(IF(_xlfn.XLOOKUP($C3661,tbl_StartedStatus[Bold ID],tbl_StartedStatus[Started])="Started","Yes",IF(_xlfn.XLOOKUP($C3661,tbl_StartedStatus[Bold ID],tbl_StartedStatus[Started])="No Show","No Show","")),""))</f>
        <v/>
      </c>
    </row>
    <row r="3662" spans="1:8" ht="15" customHeight="1" thickBot="1">
      <c r="A3662" s="38" t="str">
        <f>IF($C3662="","",IFERROR(_xlfn.XLOOKUP($C3662,'1.PrepList'!$I$2:$I$1500,'1.PrepList'!$G$2:$G$1500,"")&amp;"",""))</f>
        <v/>
      </c>
      <c r="B3662" s="638" t="str">
        <f>IF($C3662="","",IFERROR(_xlfn.XLOOKUP($C3662,'1.PrepList'!$I$2:$I$1500,'1.PrepList'!$H$2:$H$1500,"")&amp;"",""))</f>
        <v/>
      </c>
      <c r="D3662" s="638" t="str">
        <f>IF($C3662="","",IFERROR(_xlfn.XLOOKUP($C3662,'1.PrepList'!$I$2:$I$1500,'1.PrepList'!$J$2:$J$1500,"")&amp;"",""))</f>
        <v/>
      </c>
      <c r="E3662" s="638" t="str">
        <f>IF($C3662="","",IFERROR(_xlfn.XLOOKUP($C3662,'1.PrepList'!$I$2:$I$1500,'1.PrepList'!$N$2:$N$1500,"")&amp;"",""))</f>
        <v/>
      </c>
      <c r="F3662" s="638" t="str">
        <f>IF($C3662="","",IFERROR(_xlfn.XLOOKUP($C3662,'1.PrepList'!$I$2:$I$1500,'1.PrepList'!$K$2:$K$1500,"")&amp;"",""))</f>
        <v/>
      </c>
      <c r="H3662" s="644" t="str">
        <f>IF($C3662="","",IFERROR(IF(_xlfn.XLOOKUP($C3662,tbl_StartedStatus[Bold ID],tbl_StartedStatus[Started])="Started","Yes",IF(_xlfn.XLOOKUP($C3662,tbl_StartedStatus[Bold ID],tbl_StartedStatus[Started])="No Show","No Show","")),""))</f>
        <v/>
      </c>
    </row>
    <row r="3663" spans="1:8" ht="15" customHeight="1" thickBot="1">
      <c r="A3663" s="38" t="str">
        <f>IF($C3663="","",IFERROR(_xlfn.XLOOKUP($C3663,'1.PrepList'!$I$2:$I$1500,'1.PrepList'!$G$2:$G$1500,"")&amp;"",""))</f>
        <v/>
      </c>
      <c r="B3663" s="638" t="str">
        <f>IF($C3663="","",IFERROR(_xlfn.XLOOKUP($C3663,'1.PrepList'!$I$2:$I$1500,'1.PrepList'!$H$2:$H$1500,"")&amp;"",""))</f>
        <v/>
      </c>
      <c r="D3663" s="638" t="str">
        <f>IF($C3663="","",IFERROR(_xlfn.XLOOKUP($C3663,'1.PrepList'!$I$2:$I$1500,'1.PrepList'!$J$2:$J$1500,"")&amp;"",""))</f>
        <v/>
      </c>
      <c r="E3663" s="638" t="str">
        <f>IF($C3663="","",IFERROR(_xlfn.XLOOKUP($C3663,'1.PrepList'!$I$2:$I$1500,'1.PrepList'!$N$2:$N$1500,"")&amp;"",""))</f>
        <v/>
      </c>
      <c r="F3663" s="638" t="str">
        <f>IF($C3663="","",IFERROR(_xlfn.XLOOKUP($C3663,'1.PrepList'!$I$2:$I$1500,'1.PrepList'!$K$2:$K$1500,"")&amp;"",""))</f>
        <v/>
      </c>
      <c r="H3663" s="644" t="str">
        <f>IF($C3663="","",IFERROR(IF(_xlfn.XLOOKUP($C3663,tbl_StartedStatus[Bold ID],tbl_StartedStatus[Started])="Started","Yes",IF(_xlfn.XLOOKUP($C3663,tbl_StartedStatus[Bold ID],tbl_StartedStatus[Started])="No Show","No Show","")),""))</f>
        <v/>
      </c>
    </row>
    <row r="3664" spans="1:8" ht="15" customHeight="1" thickBot="1">
      <c r="A3664" s="38" t="str">
        <f>IF($C3664="","",IFERROR(_xlfn.XLOOKUP($C3664,'1.PrepList'!$I$2:$I$1500,'1.PrepList'!$G$2:$G$1500,"")&amp;"",""))</f>
        <v/>
      </c>
      <c r="B3664" s="638" t="str">
        <f>IF($C3664="","",IFERROR(_xlfn.XLOOKUP($C3664,'1.PrepList'!$I$2:$I$1500,'1.PrepList'!$H$2:$H$1500,"")&amp;"",""))</f>
        <v/>
      </c>
      <c r="D3664" s="638" t="str">
        <f>IF($C3664="","",IFERROR(_xlfn.XLOOKUP($C3664,'1.PrepList'!$I$2:$I$1500,'1.PrepList'!$J$2:$J$1500,"")&amp;"",""))</f>
        <v/>
      </c>
      <c r="E3664" s="638" t="str">
        <f>IF($C3664="","",IFERROR(_xlfn.XLOOKUP($C3664,'1.PrepList'!$I$2:$I$1500,'1.PrepList'!$N$2:$N$1500,"")&amp;"",""))</f>
        <v/>
      </c>
      <c r="F3664" s="638" t="str">
        <f>IF($C3664="","",IFERROR(_xlfn.XLOOKUP($C3664,'1.PrepList'!$I$2:$I$1500,'1.PrepList'!$K$2:$K$1500,"")&amp;"",""))</f>
        <v/>
      </c>
      <c r="H3664" s="644" t="str">
        <f>IF($C3664="","",IFERROR(IF(_xlfn.XLOOKUP($C3664,tbl_StartedStatus[Bold ID],tbl_StartedStatus[Started])="Started","Yes",IF(_xlfn.XLOOKUP($C3664,tbl_StartedStatus[Bold ID],tbl_StartedStatus[Started])="No Show","No Show","")),""))</f>
        <v/>
      </c>
    </row>
    <row r="3665" spans="1:8" ht="15" customHeight="1" thickBot="1">
      <c r="A3665" s="38" t="str">
        <f>IF($C3665="","",IFERROR(_xlfn.XLOOKUP($C3665,'1.PrepList'!$I$2:$I$1500,'1.PrepList'!$G$2:$G$1500,"")&amp;"",""))</f>
        <v/>
      </c>
      <c r="B3665" s="638" t="str">
        <f>IF($C3665="","",IFERROR(_xlfn.XLOOKUP($C3665,'1.PrepList'!$I$2:$I$1500,'1.PrepList'!$H$2:$H$1500,"")&amp;"",""))</f>
        <v/>
      </c>
      <c r="D3665" s="638" t="str">
        <f>IF($C3665="","",IFERROR(_xlfn.XLOOKUP($C3665,'1.PrepList'!$I$2:$I$1500,'1.PrepList'!$J$2:$J$1500,"")&amp;"",""))</f>
        <v/>
      </c>
      <c r="E3665" s="638" t="str">
        <f>IF($C3665="","",IFERROR(_xlfn.XLOOKUP($C3665,'1.PrepList'!$I$2:$I$1500,'1.PrepList'!$N$2:$N$1500,"")&amp;"",""))</f>
        <v/>
      </c>
      <c r="F3665" s="638" t="str">
        <f>IF($C3665="","",IFERROR(_xlfn.XLOOKUP($C3665,'1.PrepList'!$I$2:$I$1500,'1.PrepList'!$K$2:$K$1500,"")&amp;"",""))</f>
        <v/>
      </c>
      <c r="H3665" s="644" t="str">
        <f>IF($C3665="","",IFERROR(IF(_xlfn.XLOOKUP($C3665,tbl_StartedStatus[Bold ID],tbl_StartedStatus[Started])="Started","Yes",IF(_xlfn.XLOOKUP($C3665,tbl_StartedStatus[Bold ID],tbl_StartedStatus[Started])="No Show","No Show","")),""))</f>
        <v/>
      </c>
    </row>
    <row r="3666" spans="1:8" ht="15" customHeight="1" thickBot="1">
      <c r="A3666" s="38" t="str">
        <f>IF($C3666="","",IFERROR(_xlfn.XLOOKUP($C3666,'1.PrepList'!$I$2:$I$1500,'1.PrepList'!$G$2:$G$1500,"")&amp;"",""))</f>
        <v/>
      </c>
      <c r="B3666" s="638" t="str">
        <f>IF($C3666="","",IFERROR(_xlfn.XLOOKUP($C3666,'1.PrepList'!$I$2:$I$1500,'1.PrepList'!$H$2:$H$1500,"")&amp;"",""))</f>
        <v/>
      </c>
      <c r="D3666" s="638" t="str">
        <f>IF($C3666="","",IFERROR(_xlfn.XLOOKUP($C3666,'1.PrepList'!$I$2:$I$1500,'1.PrepList'!$J$2:$J$1500,"")&amp;"",""))</f>
        <v/>
      </c>
      <c r="E3666" s="638" t="str">
        <f>IF($C3666="","",IFERROR(_xlfn.XLOOKUP($C3666,'1.PrepList'!$I$2:$I$1500,'1.PrepList'!$N$2:$N$1500,"")&amp;"",""))</f>
        <v/>
      </c>
      <c r="F3666" s="638" t="str">
        <f>IF($C3666="","",IFERROR(_xlfn.XLOOKUP($C3666,'1.PrepList'!$I$2:$I$1500,'1.PrepList'!$K$2:$K$1500,"")&amp;"",""))</f>
        <v/>
      </c>
      <c r="H3666" s="644" t="str">
        <f>IF($C3666="","",IFERROR(IF(_xlfn.XLOOKUP($C3666,tbl_StartedStatus[Bold ID],tbl_StartedStatus[Started])="Started","Yes",IF(_xlfn.XLOOKUP($C3666,tbl_StartedStatus[Bold ID],tbl_StartedStatus[Started])="No Show","No Show","")),""))</f>
        <v/>
      </c>
    </row>
    <row r="3667" spans="1:8" ht="15" customHeight="1" thickBot="1">
      <c r="A3667" s="38" t="str">
        <f>IF($C3667="","",IFERROR(_xlfn.XLOOKUP($C3667,'1.PrepList'!$I$2:$I$1500,'1.PrepList'!$G$2:$G$1500,"")&amp;"",""))</f>
        <v/>
      </c>
      <c r="B3667" s="638" t="str">
        <f>IF($C3667="","",IFERROR(_xlfn.XLOOKUP($C3667,'1.PrepList'!$I$2:$I$1500,'1.PrepList'!$H$2:$H$1500,"")&amp;"",""))</f>
        <v/>
      </c>
      <c r="D3667" s="638" t="str">
        <f>IF($C3667="","",IFERROR(_xlfn.XLOOKUP($C3667,'1.PrepList'!$I$2:$I$1500,'1.PrepList'!$J$2:$J$1500,"")&amp;"",""))</f>
        <v/>
      </c>
      <c r="E3667" s="638" t="str">
        <f>IF($C3667="","",IFERROR(_xlfn.XLOOKUP($C3667,'1.PrepList'!$I$2:$I$1500,'1.PrepList'!$N$2:$N$1500,"")&amp;"",""))</f>
        <v/>
      </c>
      <c r="F3667" s="638" t="str">
        <f>IF($C3667="","",IFERROR(_xlfn.XLOOKUP($C3667,'1.PrepList'!$I$2:$I$1500,'1.PrepList'!$K$2:$K$1500,"")&amp;"",""))</f>
        <v/>
      </c>
      <c r="H3667" s="644" t="str">
        <f>IF($C3667="","",IFERROR(IF(_xlfn.XLOOKUP($C3667,tbl_StartedStatus[Bold ID],tbl_StartedStatus[Started])="Started","Yes",IF(_xlfn.XLOOKUP($C3667,tbl_StartedStatus[Bold ID],tbl_StartedStatus[Started])="No Show","No Show","")),""))</f>
        <v/>
      </c>
    </row>
    <row r="3668" spans="1:8" ht="15" customHeight="1" thickBot="1">
      <c r="A3668" s="38" t="str">
        <f>IF($C3668="","",IFERROR(_xlfn.XLOOKUP($C3668,'1.PrepList'!$I$2:$I$1500,'1.PrepList'!$G$2:$G$1500,"")&amp;"",""))</f>
        <v/>
      </c>
      <c r="B3668" s="638" t="str">
        <f>IF($C3668="","",IFERROR(_xlfn.XLOOKUP($C3668,'1.PrepList'!$I$2:$I$1500,'1.PrepList'!$H$2:$H$1500,"")&amp;"",""))</f>
        <v/>
      </c>
      <c r="D3668" s="638" t="str">
        <f>IF($C3668="","",IFERROR(_xlfn.XLOOKUP($C3668,'1.PrepList'!$I$2:$I$1500,'1.PrepList'!$J$2:$J$1500,"")&amp;"",""))</f>
        <v/>
      </c>
      <c r="E3668" s="638" t="str">
        <f>IF($C3668="","",IFERROR(_xlfn.XLOOKUP($C3668,'1.PrepList'!$I$2:$I$1500,'1.PrepList'!$N$2:$N$1500,"")&amp;"",""))</f>
        <v/>
      </c>
      <c r="F3668" s="638" t="str">
        <f>IF($C3668="","",IFERROR(_xlfn.XLOOKUP($C3668,'1.PrepList'!$I$2:$I$1500,'1.PrepList'!$K$2:$K$1500,"")&amp;"",""))</f>
        <v/>
      </c>
      <c r="H3668" s="644" t="str">
        <f>IF($C3668="","",IFERROR(IF(_xlfn.XLOOKUP($C3668,tbl_StartedStatus[Bold ID],tbl_StartedStatus[Started])="Started","Yes",IF(_xlfn.XLOOKUP($C3668,tbl_StartedStatus[Bold ID],tbl_StartedStatus[Started])="No Show","No Show","")),""))</f>
        <v/>
      </c>
    </row>
    <row r="3669" spans="1:8" ht="15" customHeight="1" thickBot="1">
      <c r="A3669" s="38" t="str">
        <f>IF($C3669="","",IFERROR(_xlfn.XLOOKUP($C3669,'1.PrepList'!$I$2:$I$1500,'1.PrepList'!$G$2:$G$1500,"")&amp;"",""))</f>
        <v/>
      </c>
      <c r="B3669" s="638" t="str">
        <f>IF($C3669="","",IFERROR(_xlfn.XLOOKUP($C3669,'1.PrepList'!$I$2:$I$1500,'1.PrepList'!$H$2:$H$1500,"")&amp;"",""))</f>
        <v/>
      </c>
      <c r="D3669" s="638" t="str">
        <f>IF($C3669="","",IFERROR(_xlfn.XLOOKUP($C3669,'1.PrepList'!$I$2:$I$1500,'1.PrepList'!$J$2:$J$1500,"")&amp;"",""))</f>
        <v/>
      </c>
      <c r="E3669" s="638" t="str">
        <f>IF($C3669="","",IFERROR(_xlfn.XLOOKUP($C3669,'1.PrepList'!$I$2:$I$1500,'1.PrepList'!$N$2:$N$1500,"")&amp;"",""))</f>
        <v/>
      </c>
      <c r="F3669" s="638" t="str">
        <f>IF($C3669="","",IFERROR(_xlfn.XLOOKUP($C3669,'1.PrepList'!$I$2:$I$1500,'1.PrepList'!$K$2:$K$1500,"")&amp;"",""))</f>
        <v/>
      </c>
      <c r="H3669" s="644" t="str">
        <f>IF($C3669="","",IFERROR(IF(_xlfn.XLOOKUP($C3669,tbl_StartedStatus[Bold ID],tbl_StartedStatus[Started])="Started","Yes",IF(_xlfn.XLOOKUP($C3669,tbl_StartedStatus[Bold ID],tbl_StartedStatus[Started])="No Show","No Show","")),""))</f>
        <v/>
      </c>
    </row>
    <row r="3670" spans="1:8" ht="15" customHeight="1" thickBot="1">
      <c r="A3670" s="38" t="str">
        <f>IF($C3670="","",IFERROR(_xlfn.XLOOKUP($C3670,'1.PrepList'!$I$2:$I$1500,'1.PrepList'!$G$2:$G$1500,"")&amp;"",""))</f>
        <v/>
      </c>
      <c r="B3670" s="638" t="str">
        <f>IF($C3670="","",IFERROR(_xlfn.XLOOKUP($C3670,'1.PrepList'!$I$2:$I$1500,'1.PrepList'!$H$2:$H$1500,"")&amp;"",""))</f>
        <v/>
      </c>
      <c r="D3670" s="638" t="str">
        <f>IF($C3670="","",IFERROR(_xlfn.XLOOKUP($C3670,'1.PrepList'!$I$2:$I$1500,'1.PrepList'!$J$2:$J$1500,"")&amp;"",""))</f>
        <v/>
      </c>
      <c r="E3670" s="638" t="str">
        <f>IF($C3670="","",IFERROR(_xlfn.XLOOKUP($C3670,'1.PrepList'!$I$2:$I$1500,'1.PrepList'!$N$2:$N$1500,"")&amp;"",""))</f>
        <v/>
      </c>
      <c r="F3670" s="638" t="str">
        <f>IF($C3670="","",IFERROR(_xlfn.XLOOKUP($C3670,'1.PrepList'!$I$2:$I$1500,'1.PrepList'!$K$2:$K$1500,"")&amp;"",""))</f>
        <v/>
      </c>
      <c r="H3670" s="644" t="str">
        <f>IF($C3670="","",IFERROR(IF(_xlfn.XLOOKUP($C3670,tbl_StartedStatus[Bold ID],tbl_StartedStatus[Started])="Started","Yes",IF(_xlfn.XLOOKUP($C3670,tbl_StartedStatus[Bold ID],tbl_StartedStatus[Started])="No Show","No Show","")),""))</f>
        <v/>
      </c>
    </row>
    <row r="3671" spans="1:8" ht="15" customHeight="1" thickBot="1">
      <c r="A3671" s="38" t="str">
        <f>IF($C3671="","",IFERROR(_xlfn.XLOOKUP($C3671,'1.PrepList'!$I$2:$I$1500,'1.PrepList'!$G$2:$G$1500,"")&amp;"",""))</f>
        <v/>
      </c>
      <c r="B3671" s="638" t="str">
        <f>IF($C3671="","",IFERROR(_xlfn.XLOOKUP($C3671,'1.PrepList'!$I$2:$I$1500,'1.PrepList'!$H$2:$H$1500,"")&amp;"",""))</f>
        <v/>
      </c>
      <c r="D3671" s="638" t="str">
        <f>IF($C3671="","",IFERROR(_xlfn.XLOOKUP($C3671,'1.PrepList'!$I$2:$I$1500,'1.PrepList'!$J$2:$J$1500,"")&amp;"",""))</f>
        <v/>
      </c>
      <c r="E3671" s="638" t="str">
        <f>IF($C3671="","",IFERROR(_xlfn.XLOOKUP($C3671,'1.PrepList'!$I$2:$I$1500,'1.PrepList'!$N$2:$N$1500,"")&amp;"",""))</f>
        <v/>
      </c>
      <c r="F3671" s="638" t="str">
        <f>IF($C3671="","",IFERROR(_xlfn.XLOOKUP($C3671,'1.PrepList'!$I$2:$I$1500,'1.PrepList'!$K$2:$K$1500,"")&amp;"",""))</f>
        <v/>
      </c>
      <c r="H3671" s="644" t="str">
        <f>IF($C3671="","",IFERROR(IF(_xlfn.XLOOKUP($C3671,tbl_StartedStatus[Bold ID],tbl_StartedStatus[Started])="Started","Yes",IF(_xlfn.XLOOKUP($C3671,tbl_StartedStatus[Bold ID],tbl_StartedStatus[Started])="No Show","No Show","")),""))</f>
        <v/>
      </c>
    </row>
    <row r="3672" spans="1:8" ht="15" customHeight="1" thickBot="1">
      <c r="A3672" s="38" t="str">
        <f>IF($C3672="","",IFERROR(_xlfn.XLOOKUP($C3672,'1.PrepList'!$I$2:$I$1500,'1.PrepList'!$G$2:$G$1500,"")&amp;"",""))</f>
        <v/>
      </c>
      <c r="B3672" s="638" t="str">
        <f>IF($C3672="","",IFERROR(_xlfn.XLOOKUP($C3672,'1.PrepList'!$I$2:$I$1500,'1.PrepList'!$H$2:$H$1500,"")&amp;"",""))</f>
        <v/>
      </c>
      <c r="D3672" s="638" t="str">
        <f>IF($C3672="","",IFERROR(_xlfn.XLOOKUP($C3672,'1.PrepList'!$I$2:$I$1500,'1.PrepList'!$J$2:$J$1500,"")&amp;"",""))</f>
        <v/>
      </c>
      <c r="E3672" s="638" t="str">
        <f>IF($C3672="","",IFERROR(_xlfn.XLOOKUP($C3672,'1.PrepList'!$I$2:$I$1500,'1.PrepList'!$N$2:$N$1500,"")&amp;"",""))</f>
        <v/>
      </c>
      <c r="F3672" s="638" t="str">
        <f>IF($C3672="","",IFERROR(_xlfn.XLOOKUP($C3672,'1.PrepList'!$I$2:$I$1500,'1.PrepList'!$K$2:$K$1500,"")&amp;"",""))</f>
        <v/>
      </c>
      <c r="H3672" s="644" t="str">
        <f>IF($C3672="","",IFERROR(IF(_xlfn.XLOOKUP($C3672,tbl_StartedStatus[Bold ID],tbl_StartedStatus[Started])="Started","Yes",IF(_xlfn.XLOOKUP($C3672,tbl_StartedStatus[Bold ID],tbl_StartedStatus[Started])="No Show","No Show","")),""))</f>
        <v/>
      </c>
    </row>
    <row r="3673" spans="1:8" ht="15" customHeight="1" thickBot="1">
      <c r="A3673" s="38" t="str">
        <f>IF($C3673="","",IFERROR(_xlfn.XLOOKUP($C3673,'1.PrepList'!$I$2:$I$1500,'1.PrepList'!$G$2:$G$1500,"")&amp;"",""))</f>
        <v/>
      </c>
      <c r="B3673" s="638" t="str">
        <f>IF($C3673="","",IFERROR(_xlfn.XLOOKUP($C3673,'1.PrepList'!$I$2:$I$1500,'1.PrepList'!$H$2:$H$1500,"")&amp;"",""))</f>
        <v/>
      </c>
      <c r="D3673" s="638" t="str">
        <f>IF($C3673="","",IFERROR(_xlfn.XLOOKUP($C3673,'1.PrepList'!$I$2:$I$1500,'1.PrepList'!$J$2:$J$1500,"")&amp;"",""))</f>
        <v/>
      </c>
      <c r="E3673" s="638" t="str">
        <f>IF($C3673="","",IFERROR(_xlfn.XLOOKUP($C3673,'1.PrepList'!$I$2:$I$1500,'1.PrepList'!$N$2:$N$1500,"")&amp;"",""))</f>
        <v/>
      </c>
      <c r="F3673" s="638" t="str">
        <f>IF($C3673="","",IFERROR(_xlfn.XLOOKUP($C3673,'1.PrepList'!$I$2:$I$1500,'1.PrepList'!$K$2:$K$1500,"")&amp;"",""))</f>
        <v/>
      </c>
      <c r="H3673" s="644" t="str">
        <f>IF($C3673="","",IFERROR(IF(_xlfn.XLOOKUP($C3673,tbl_StartedStatus[Bold ID],tbl_StartedStatus[Started])="Started","Yes",IF(_xlfn.XLOOKUP($C3673,tbl_StartedStatus[Bold ID],tbl_StartedStatus[Started])="No Show","No Show","")),""))</f>
        <v/>
      </c>
    </row>
    <row r="3674" spans="1:8" ht="15" customHeight="1" thickBot="1">
      <c r="A3674" s="38" t="str">
        <f>IF($C3674="","",IFERROR(_xlfn.XLOOKUP($C3674,'1.PrepList'!$I$2:$I$1500,'1.PrepList'!$G$2:$G$1500,"")&amp;"",""))</f>
        <v/>
      </c>
      <c r="B3674" s="638" t="str">
        <f>IF($C3674="","",IFERROR(_xlfn.XLOOKUP($C3674,'1.PrepList'!$I$2:$I$1500,'1.PrepList'!$H$2:$H$1500,"")&amp;"",""))</f>
        <v/>
      </c>
      <c r="D3674" s="638" t="str">
        <f>IF($C3674="","",IFERROR(_xlfn.XLOOKUP($C3674,'1.PrepList'!$I$2:$I$1500,'1.PrepList'!$J$2:$J$1500,"")&amp;"",""))</f>
        <v/>
      </c>
      <c r="E3674" s="638" t="str">
        <f>IF($C3674="","",IFERROR(_xlfn.XLOOKUP($C3674,'1.PrepList'!$I$2:$I$1500,'1.PrepList'!$N$2:$N$1500,"")&amp;"",""))</f>
        <v/>
      </c>
      <c r="F3674" s="638" t="str">
        <f>IF($C3674="","",IFERROR(_xlfn.XLOOKUP($C3674,'1.PrepList'!$I$2:$I$1500,'1.PrepList'!$K$2:$K$1500,"")&amp;"",""))</f>
        <v/>
      </c>
      <c r="H3674" s="644" t="str">
        <f>IF($C3674="","",IFERROR(IF(_xlfn.XLOOKUP($C3674,tbl_StartedStatus[Bold ID],tbl_StartedStatus[Started])="Started","Yes",IF(_xlfn.XLOOKUP($C3674,tbl_StartedStatus[Bold ID],tbl_StartedStatus[Started])="No Show","No Show","")),""))</f>
        <v/>
      </c>
    </row>
    <row r="3675" spans="1:8" ht="15" customHeight="1" thickBot="1">
      <c r="A3675" s="38" t="str">
        <f>IF($C3675="","",IFERROR(_xlfn.XLOOKUP($C3675,'1.PrepList'!$I$2:$I$1500,'1.PrepList'!$G$2:$G$1500,"")&amp;"",""))</f>
        <v/>
      </c>
      <c r="B3675" s="638" t="str">
        <f>IF($C3675="","",IFERROR(_xlfn.XLOOKUP($C3675,'1.PrepList'!$I$2:$I$1500,'1.PrepList'!$H$2:$H$1500,"")&amp;"",""))</f>
        <v/>
      </c>
      <c r="D3675" s="638" t="str">
        <f>IF($C3675="","",IFERROR(_xlfn.XLOOKUP($C3675,'1.PrepList'!$I$2:$I$1500,'1.PrepList'!$J$2:$J$1500,"")&amp;"",""))</f>
        <v/>
      </c>
      <c r="E3675" s="638" t="str">
        <f>IF($C3675="","",IFERROR(_xlfn.XLOOKUP($C3675,'1.PrepList'!$I$2:$I$1500,'1.PrepList'!$N$2:$N$1500,"")&amp;"",""))</f>
        <v/>
      </c>
      <c r="F3675" s="638" t="str">
        <f>IF($C3675="","",IFERROR(_xlfn.XLOOKUP($C3675,'1.PrepList'!$I$2:$I$1500,'1.PrepList'!$K$2:$K$1500,"")&amp;"",""))</f>
        <v/>
      </c>
      <c r="H3675" s="644" t="str">
        <f>IF($C3675="","",IFERROR(IF(_xlfn.XLOOKUP($C3675,tbl_StartedStatus[Bold ID],tbl_StartedStatus[Started])="Started","Yes",IF(_xlfn.XLOOKUP($C3675,tbl_StartedStatus[Bold ID],tbl_StartedStatus[Started])="No Show","No Show","")),""))</f>
        <v/>
      </c>
    </row>
    <row r="3676" spans="1:8" ht="15" customHeight="1" thickBot="1">
      <c r="A3676" s="38" t="str">
        <f>IF($C3676="","",IFERROR(_xlfn.XLOOKUP($C3676,'1.PrepList'!$I$2:$I$1500,'1.PrepList'!$G$2:$G$1500,"")&amp;"",""))</f>
        <v/>
      </c>
      <c r="B3676" s="638" t="str">
        <f>IF($C3676="","",IFERROR(_xlfn.XLOOKUP($C3676,'1.PrepList'!$I$2:$I$1500,'1.PrepList'!$H$2:$H$1500,"")&amp;"",""))</f>
        <v/>
      </c>
      <c r="D3676" s="638" t="str">
        <f>IF($C3676="","",IFERROR(_xlfn.XLOOKUP($C3676,'1.PrepList'!$I$2:$I$1500,'1.PrepList'!$J$2:$J$1500,"")&amp;"",""))</f>
        <v/>
      </c>
      <c r="E3676" s="638" t="str">
        <f>IF($C3676="","",IFERROR(_xlfn.XLOOKUP($C3676,'1.PrepList'!$I$2:$I$1500,'1.PrepList'!$N$2:$N$1500,"")&amp;"",""))</f>
        <v/>
      </c>
      <c r="F3676" s="638" t="str">
        <f>IF($C3676="","",IFERROR(_xlfn.XLOOKUP($C3676,'1.PrepList'!$I$2:$I$1500,'1.PrepList'!$K$2:$K$1500,"")&amp;"",""))</f>
        <v/>
      </c>
      <c r="H3676" s="644" t="str">
        <f>IF($C3676="","",IFERROR(IF(_xlfn.XLOOKUP($C3676,tbl_StartedStatus[Bold ID],tbl_StartedStatus[Started])="Started","Yes",IF(_xlfn.XLOOKUP($C3676,tbl_StartedStatus[Bold ID],tbl_StartedStatus[Started])="No Show","No Show","")),""))</f>
        <v/>
      </c>
    </row>
    <row r="3677" spans="1:8" ht="15" customHeight="1" thickBot="1">
      <c r="A3677" s="38" t="str">
        <f>IF($C3677="","",IFERROR(_xlfn.XLOOKUP($C3677,'1.PrepList'!$I$2:$I$1500,'1.PrepList'!$G$2:$G$1500,"")&amp;"",""))</f>
        <v/>
      </c>
      <c r="B3677" s="638" t="str">
        <f>IF($C3677="","",IFERROR(_xlfn.XLOOKUP($C3677,'1.PrepList'!$I$2:$I$1500,'1.PrepList'!$H$2:$H$1500,"")&amp;"",""))</f>
        <v/>
      </c>
      <c r="D3677" s="638" t="str">
        <f>IF($C3677="","",IFERROR(_xlfn.XLOOKUP($C3677,'1.PrepList'!$I$2:$I$1500,'1.PrepList'!$J$2:$J$1500,"")&amp;"",""))</f>
        <v/>
      </c>
      <c r="E3677" s="638" t="str">
        <f>IF($C3677="","",IFERROR(_xlfn.XLOOKUP($C3677,'1.PrepList'!$I$2:$I$1500,'1.PrepList'!$N$2:$N$1500,"")&amp;"",""))</f>
        <v/>
      </c>
      <c r="F3677" s="638" t="str">
        <f>IF($C3677="","",IFERROR(_xlfn.XLOOKUP($C3677,'1.PrepList'!$I$2:$I$1500,'1.PrepList'!$K$2:$K$1500,"")&amp;"",""))</f>
        <v/>
      </c>
      <c r="H3677" s="644" t="str">
        <f>IF($C3677="","",IFERROR(IF(_xlfn.XLOOKUP($C3677,tbl_StartedStatus[Bold ID],tbl_StartedStatus[Started])="Started","Yes",IF(_xlfn.XLOOKUP($C3677,tbl_StartedStatus[Bold ID],tbl_StartedStatus[Started])="No Show","No Show","")),""))</f>
        <v/>
      </c>
    </row>
    <row r="3678" spans="1:8" ht="15" customHeight="1" thickBot="1">
      <c r="A3678" s="38" t="str">
        <f>IF($C3678="","",IFERROR(_xlfn.XLOOKUP($C3678,'1.PrepList'!$I$2:$I$1500,'1.PrepList'!$G$2:$G$1500,"")&amp;"",""))</f>
        <v/>
      </c>
      <c r="B3678" s="638" t="str">
        <f>IF($C3678="","",IFERROR(_xlfn.XLOOKUP($C3678,'1.PrepList'!$I$2:$I$1500,'1.PrepList'!$H$2:$H$1500,"")&amp;"",""))</f>
        <v/>
      </c>
      <c r="D3678" s="638" t="str">
        <f>IF($C3678="","",IFERROR(_xlfn.XLOOKUP($C3678,'1.PrepList'!$I$2:$I$1500,'1.PrepList'!$J$2:$J$1500,"")&amp;"",""))</f>
        <v/>
      </c>
      <c r="E3678" s="638" t="str">
        <f>IF($C3678="","",IFERROR(_xlfn.XLOOKUP($C3678,'1.PrepList'!$I$2:$I$1500,'1.PrepList'!$N$2:$N$1500,"")&amp;"",""))</f>
        <v/>
      </c>
      <c r="F3678" s="638" t="str">
        <f>IF($C3678="","",IFERROR(_xlfn.XLOOKUP($C3678,'1.PrepList'!$I$2:$I$1500,'1.PrepList'!$K$2:$K$1500,"")&amp;"",""))</f>
        <v/>
      </c>
      <c r="H3678" s="644" t="str">
        <f>IF($C3678="","",IFERROR(IF(_xlfn.XLOOKUP($C3678,tbl_StartedStatus[Bold ID],tbl_StartedStatus[Started])="Started","Yes",IF(_xlfn.XLOOKUP($C3678,tbl_StartedStatus[Bold ID],tbl_StartedStatus[Started])="No Show","No Show","")),""))</f>
        <v/>
      </c>
    </row>
    <row r="3679" spans="1:8" ht="15" customHeight="1" thickBot="1">
      <c r="A3679" s="38" t="str">
        <f>IF($C3679="","",IFERROR(_xlfn.XLOOKUP($C3679,'1.PrepList'!$I$2:$I$1500,'1.PrepList'!$G$2:$G$1500,"")&amp;"",""))</f>
        <v/>
      </c>
      <c r="B3679" s="638" t="str">
        <f>IF($C3679="","",IFERROR(_xlfn.XLOOKUP($C3679,'1.PrepList'!$I$2:$I$1500,'1.PrepList'!$H$2:$H$1500,"")&amp;"",""))</f>
        <v/>
      </c>
      <c r="D3679" s="638" t="str">
        <f>IF($C3679="","",IFERROR(_xlfn.XLOOKUP($C3679,'1.PrepList'!$I$2:$I$1500,'1.PrepList'!$J$2:$J$1500,"")&amp;"",""))</f>
        <v/>
      </c>
      <c r="E3679" s="638" t="str">
        <f>IF($C3679="","",IFERROR(_xlfn.XLOOKUP($C3679,'1.PrepList'!$I$2:$I$1500,'1.PrepList'!$N$2:$N$1500,"")&amp;"",""))</f>
        <v/>
      </c>
      <c r="F3679" s="638" t="str">
        <f>IF($C3679="","",IFERROR(_xlfn.XLOOKUP($C3679,'1.PrepList'!$I$2:$I$1500,'1.PrepList'!$K$2:$K$1500,"")&amp;"",""))</f>
        <v/>
      </c>
      <c r="H3679" s="644" t="str">
        <f>IF($C3679="","",IFERROR(IF(_xlfn.XLOOKUP($C3679,tbl_StartedStatus[Bold ID],tbl_StartedStatus[Started])="Started","Yes",IF(_xlfn.XLOOKUP($C3679,tbl_StartedStatus[Bold ID],tbl_StartedStatus[Started])="No Show","No Show","")),""))</f>
        <v/>
      </c>
    </row>
    <row r="3680" spans="1:8" ht="15" customHeight="1" thickBot="1">
      <c r="A3680" s="38" t="str">
        <f>IF($C3680="","",IFERROR(_xlfn.XLOOKUP($C3680,'1.PrepList'!$I$2:$I$1500,'1.PrepList'!$G$2:$G$1500,"")&amp;"",""))</f>
        <v/>
      </c>
      <c r="B3680" s="638" t="str">
        <f>IF($C3680="","",IFERROR(_xlfn.XLOOKUP($C3680,'1.PrepList'!$I$2:$I$1500,'1.PrepList'!$H$2:$H$1500,"")&amp;"",""))</f>
        <v/>
      </c>
      <c r="D3680" s="638" t="str">
        <f>IF($C3680="","",IFERROR(_xlfn.XLOOKUP($C3680,'1.PrepList'!$I$2:$I$1500,'1.PrepList'!$J$2:$J$1500,"")&amp;"",""))</f>
        <v/>
      </c>
      <c r="E3680" s="638" t="str">
        <f>IF($C3680="","",IFERROR(_xlfn.XLOOKUP($C3680,'1.PrepList'!$I$2:$I$1500,'1.PrepList'!$N$2:$N$1500,"")&amp;"",""))</f>
        <v/>
      </c>
      <c r="F3680" s="638" t="str">
        <f>IF($C3680="","",IFERROR(_xlfn.XLOOKUP($C3680,'1.PrepList'!$I$2:$I$1500,'1.PrepList'!$K$2:$K$1500,"")&amp;"",""))</f>
        <v/>
      </c>
      <c r="H3680" s="644" t="str">
        <f>IF($C3680="","",IFERROR(IF(_xlfn.XLOOKUP($C3680,tbl_StartedStatus[Bold ID],tbl_StartedStatus[Started])="Started","Yes",IF(_xlfn.XLOOKUP($C3680,tbl_StartedStatus[Bold ID],tbl_StartedStatus[Started])="No Show","No Show","")),""))</f>
        <v/>
      </c>
    </row>
    <row r="3681" spans="1:8" ht="15" customHeight="1" thickBot="1">
      <c r="A3681" s="38" t="str">
        <f>IF($C3681="","",IFERROR(_xlfn.XLOOKUP($C3681,'1.PrepList'!$I$2:$I$1500,'1.PrepList'!$G$2:$G$1500,"")&amp;"",""))</f>
        <v/>
      </c>
      <c r="B3681" s="638" t="str">
        <f>IF($C3681="","",IFERROR(_xlfn.XLOOKUP($C3681,'1.PrepList'!$I$2:$I$1500,'1.PrepList'!$H$2:$H$1500,"")&amp;"",""))</f>
        <v/>
      </c>
      <c r="D3681" s="638" t="str">
        <f>IF($C3681="","",IFERROR(_xlfn.XLOOKUP($C3681,'1.PrepList'!$I$2:$I$1500,'1.PrepList'!$J$2:$J$1500,"")&amp;"",""))</f>
        <v/>
      </c>
      <c r="E3681" s="638" t="str">
        <f>IF($C3681="","",IFERROR(_xlfn.XLOOKUP($C3681,'1.PrepList'!$I$2:$I$1500,'1.PrepList'!$N$2:$N$1500,"")&amp;"",""))</f>
        <v/>
      </c>
      <c r="F3681" s="638" t="str">
        <f>IF($C3681="","",IFERROR(_xlfn.XLOOKUP($C3681,'1.PrepList'!$I$2:$I$1500,'1.PrepList'!$K$2:$K$1500,"")&amp;"",""))</f>
        <v/>
      </c>
      <c r="H3681" s="644" t="str">
        <f>IF($C3681="","",IFERROR(IF(_xlfn.XLOOKUP($C3681,tbl_StartedStatus[Bold ID],tbl_StartedStatus[Started])="Started","Yes",IF(_xlfn.XLOOKUP($C3681,tbl_StartedStatus[Bold ID],tbl_StartedStatus[Started])="No Show","No Show","")),""))</f>
        <v/>
      </c>
    </row>
    <row r="3682" spans="1:8" ht="15" customHeight="1" thickBot="1">
      <c r="A3682" s="38" t="str">
        <f>IF($C3682="","",IFERROR(_xlfn.XLOOKUP($C3682,'1.PrepList'!$I$2:$I$1500,'1.PrepList'!$G$2:$G$1500,"")&amp;"",""))</f>
        <v/>
      </c>
      <c r="B3682" s="638" t="str">
        <f>IF($C3682="","",IFERROR(_xlfn.XLOOKUP($C3682,'1.PrepList'!$I$2:$I$1500,'1.PrepList'!$H$2:$H$1500,"")&amp;"",""))</f>
        <v/>
      </c>
      <c r="D3682" s="638" t="str">
        <f>IF($C3682="","",IFERROR(_xlfn.XLOOKUP($C3682,'1.PrepList'!$I$2:$I$1500,'1.PrepList'!$J$2:$J$1500,"")&amp;"",""))</f>
        <v/>
      </c>
      <c r="E3682" s="638" t="str">
        <f>IF($C3682="","",IFERROR(_xlfn.XLOOKUP($C3682,'1.PrepList'!$I$2:$I$1500,'1.PrepList'!$N$2:$N$1500,"")&amp;"",""))</f>
        <v/>
      </c>
      <c r="F3682" s="638" t="str">
        <f>IF($C3682="","",IFERROR(_xlfn.XLOOKUP($C3682,'1.PrepList'!$I$2:$I$1500,'1.PrepList'!$K$2:$K$1500,"")&amp;"",""))</f>
        <v/>
      </c>
      <c r="H3682" s="644" t="str">
        <f>IF($C3682="","",IFERROR(IF(_xlfn.XLOOKUP($C3682,tbl_StartedStatus[Bold ID],tbl_StartedStatus[Started])="Started","Yes",IF(_xlfn.XLOOKUP($C3682,tbl_StartedStatus[Bold ID],tbl_StartedStatus[Started])="No Show","No Show","")),""))</f>
        <v/>
      </c>
    </row>
    <row r="3683" spans="1:8" ht="15" customHeight="1" thickBot="1">
      <c r="A3683" s="38" t="str">
        <f>IF($C3683="","",IFERROR(_xlfn.XLOOKUP($C3683,'1.PrepList'!$I$2:$I$1500,'1.PrepList'!$G$2:$G$1500,"")&amp;"",""))</f>
        <v/>
      </c>
      <c r="B3683" s="638" t="str">
        <f>IF($C3683="","",IFERROR(_xlfn.XLOOKUP($C3683,'1.PrepList'!$I$2:$I$1500,'1.PrepList'!$H$2:$H$1500,"")&amp;"",""))</f>
        <v/>
      </c>
      <c r="D3683" s="638" t="str">
        <f>IF($C3683="","",IFERROR(_xlfn.XLOOKUP($C3683,'1.PrepList'!$I$2:$I$1500,'1.PrepList'!$J$2:$J$1500,"")&amp;"",""))</f>
        <v/>
      </c>
      <c r="E3683" s="638" t="str">
        <f>IF($C3683="","",IFERROR(_xlfn.XLOOKUP($C3683,'1.PrepList'!$I$2:$I$1500,'1.PrepList'!$N$2:$N$1500,"")&amp;"",""))</f>
        <v/>
      </c>
      <c r="F3683" s="638" t="str">
        <f>IF($C3683="","",IFERROR(_xlfn.XLOOKUP($C3683,'1.PrepList'!$I$2:$I$1500,'1.PrepList'!$K$2:$K$1500,"")&amp;"",""))</f>
        <v/>
      </c>
      <c r="H3683" s="644" t="str">
        <f>IF($C3683="","",IFERROR(IF(_xlfn.XLOOKUP($C3683,tbl_StartedStatus[Bold ID],tbl_StartedStatus[Started])="Started","Yes",IF(_xlfn.XLOOKUP($C3683,tbl_StartedStatus[Bold ID],tbl_StartedStatus[Started])="No Show","No Show","")),""))</f>
        <v/>
      </c>
    </row>
    <row r="3684" spans="1:8" ht="15" customHeight="1" thickBot="1">
      <c r="A3684" s="38" t="str">
        <f>IF($C3684="","",IFERROR(_xlfn.XLOOKUP($C3684,'1.PrepList'!$I$2:$I$1500,'1.PrepList'!$G$2:$G$1500,"")&amp;"",""))</f>
        <v/>
      </c>
      <c r="B3684" s="638" t="str">
        <f>IF($C3684="","",IFERROR(_xlfn.XLOOKUP($C3684,'1.PrepList'!$I$2:$I$1500,'1.PrepList'!$H$2:$H$1500,"")&amp;"",""))</f>
        <v/>
      </c>
      <c r="D3684" s="638" t="str">
        <f>IF($C3684="","",IFERROR(_xlfn.XLOOKUP($C3684,'1.PrepList'!$I$2:$I$1500,'1.PrepList'!$J$2:$J$1500,"")&amp;"",""))</f>
        <v/>
      </c>
      <c r="E3684" s="638" t="str">
        <f>IF($C3684="","",IFERROR(_xlfn.XLOOKUP($C3684,'1.PrepList'!$I$2:$I$1500,'1.PrepList'!$N$2:$N$1500,"")&amp;"",""))</f>
        <v/>
      </c>
      <c r="F3684" s="638" t="str">
        <f>IF($C3684="","",IFERROR(_xlfn.XLOOKUP($C3684,'1.PrepList'!$I$2:$I$1500,'1.PrepList'!$K$2:$K$1500,"")&amp;"",""))</f>
        <v/>
      </c>
      <c r="H3684" s="644" t="str">
        <f>IF($C3684="","",IFERROR(IF(_xlfn.XLOOKUP($C3684,tbl_StartedStatus[Bold ID],tbl_StartedStatus[Started])="Started","Yes",IF(_xlfn.XLOOKUP($C3684,tbl_StartedStatus[Bold ID],tbl_StartedStatus[Started])="No Show","No Show","")),""))</f>
        <v/>
      </c>
    </row>
    <row r="3685" spans="1:8" ht="15" customHeight="1" thickBot="1">
      <c r="A3685" s="38" t="str">
        <f>IF($C3685="","",IFERROR(_xlfn.XLOOKUP($C3685,'1.PrepList'!$I$2:$I$1500,'1.PrepList'!$G$2:$G$1500,"")&amp;"",""))</f>
        <v/>
      </c>
      <c r="B3685" s="638" t="str">
        <f>IF($C3685="","",IFERROR(_xlfn.XLOOKUP($C3685,'1.PrepList'!$I$2:$I$1500,'1.PrepList'!$H$2:$H$1500,"")&amp;"",""))</f>
        <v/>
      </c>
      <c r="D3685" s="638" t="str">
        <f>IF($C3685="","",IFERROR(_xlfn.XLOOKUP($C3685,'1.PrepList'!$I$2:$I$1500,'1.PrepList'!$J$2:$J$1500,"")&amp;"",""))</f>
        <v/>
      </c>
      <c r="E3685" s="638" t="str">
        <f>IF($C3685="","",IFERROR(_xlfn.XLOOKUP($C3685,'1.PrepList'!$I$2:$I$1500,'1.PrepList'!$N$2:$N$1500,"")&amp;"",""))</f>
        <v/>
      </c>
      <c r="F3685" s="638" t="str">
        <f>IF($C3685="","",IFERROR(_xlfn.XLOOKUP($C3685,'1.PrepList'!$I$2:$I$1500,'1.PrepList'!$K$2:$K$1500,"")&amp;"",""))</f>
        <v/>
      </c>
      <c r="H3685" s="644" t="str">
        <f>IF($C3685="","",IFERROR(IF(_xlfn.XLOOKUP($C3685,tbl_StartedStatus[Bold ID],tbl_StartedStatus[Started])="Started","Yes",IF(_xlfn.XLOOKUP($C3685,tbl_StartedStatus[Bold ID],tbl_StartedStatus[Started])="No Show","No Show","")),""))</f>
        <v/>
      </c>
    </row>
    <row r="3686" spans="1:8" ht="15" customHeight="1" thickBot="1">
      <c r="A3686" s="38" t="str">
        <f>IF($C3686="","",IFERROR(_xlfn.XLOOKUP($C3686,'1.PrepList'!$I$2:$I$1500,'1.PrepList'!$G$2:$G$1500,"")&amp;"",""))</f>
        <v/>
      </c>
      <c r="B3686" s="638" t="str">
        <f>IF($C3686="","",IFERROR(_xlfn.XLOOKUP($C3686,'1.PrepList'!$I$2:$I$1500,'1.PrepList'!$H$2:$H$1500,"")&amp;"",""))</f>
        <v/>
      </c>
      <c r="D3686" s="638" t="str">
        <f>IF($C3686="","",IFERROR(_xlfn.XLOOKUP($C3686,'1.PrepList'!$I$2:$I$1500,'1.PrepList'!$J$2:$J$1500,"")&amp;"",""))</f>
        <v/>
      </c>
      <c r="E3686" s="638" t="str">
        <f>IF($C3686="","",IFERROR(_xlfn.XLOOKUP($C3686,'1.PrepList'!$I$2:$I$1500,'1.PrepList'!$N$2:$N$1500,"")&amp;"",""))</f>
        <v/>
      </c>
      <c r="F3686" s="638" t="str">
        <f>IF($C3686="","",IFERROR(_xlfn.XLOOKUP($C3686,'1.PrepList'!$I$2:$I$1500,'1.PrepList'!$K$2:$K$1500,"")&amp;"",""))</f>
        <v/>
      </c>
      <c r="H3686" s="644" t="str">
        <f>IF($C3686="","",IFERROR(IF(_xlfn.XLOOKUP($C3686,tbl_StartedStatus[Bold ID],tbl_StartedStatus[Started])="Started","Yes",IF(_xlfn.XLOOKUP($C3686,tbl_StartedStatus[Bold ID],tbl_StartedStatus[Started])="No Show","No Show","")),""))</f>
        <v/>
      </c>
    </row>
    <row r="3687" spans="1:8" ht="15" customHeight="1" thickBot="1">
      <c r="A3687" s="38" t="str">
        <f>IF($C3687="","",IFERROR(_xlfn.XLOOKUP($C3687,'1.PrepList'!$I$2:$I$1500,'1.PrepList'!$G$2:$G$1500,"")&amp;"",""))</f>
        <v/>
      </c>
      <c r="B3687" s="638" t="str">
        <f>IF($C3687="","",IFERROR(_xlfn.XLOOKUP($C3687,'1.PrepList'!$I$2:$I$1500,'1.PrepList'!$H$2:$H$1500,"")&amp;"",""))</f>
        <v/>
      </c>
      <c r="D3687" s="638" t="str">
        <f>IF($C3687="","",IFERROR(_xlfn.XLOOKUP($C3687,'1.PrepList'!$I$2:$I$1500,'1.PrepList'!$J$2:$J$1500,"")&amp;"",""))</f>
        <v/>
      </c>
      <c r="E3687" s="638" t="str">
        <f>IF($C3687="","",IFERROR(_xlfn.XLOOKUP($C3687,'1.PrepList'!$I$2:$I$1500,'1.PrepList'!$N$2:$N$1500,"")&amp;"",""))</f>
        <v/>
      </c>
      <c r="F3687" s="638" t="str">
        <f>IF($C3687="","",IFERROR(_xlfn.XLOOKUP($C3687,'1.PrepList'!$I$2:$I$1500,'1.PrepList'!$K$2:$K$1500,"")&amp;"",""))</f>
        <v/>
      </c>
      <c r="H3687" s="644" t="str">
        <f>IF($C3687="","",IFERROR(IF(_xlfn.XLOOKUP($C3687,tbl_StartedStatus[Bold ID],tbl_StartedStatus[Started])="Started","Yes",IF(_xlfn.XLOOKUP($C3687,tbl_StartedStatus[Bold ID],tbl_StartedStatus[Started])="No Show","No Show","")),""))</f>
        <v/>
      </c>
    </row>
    <row r="3688" spans="1:8" ht="15" customHeight="1" thickBot="1">
      <c r="A3688" s="38" t="str">
        <f>IF($C3688="","",IFERROR(_xlfn.XLOOKUP($C3688,'1.PrepList'!$I$2:$I$1500,'1.PrepList'!$G$2:$G$1500,"")&amp;"",""))</f>
        <v/>
      </c>
      <c r="B3688" s="638" t="str">
        <f>IF($C3688="","",IFERROR(_xlfn.XLOOKUP($C3688,'1.PrepList'!$I$2:$I$1500,'1.PrepList'!$H$2:$H$1500,"")&amp;"",""))</f>
        <v/>
      </c>
      <c r="D3688" s="638" t="str">
        <f>IF($C3688="","",IFERROR(_xlfn.XLOOKUP($C3688,'1.PrepList'!$I$2:$I$1500,'1.PrepList'!$J$2:$J$1500,"")&amp;"",""))</f>
        <v/>
      </c>
      <c r="E3688" s="638" t="str">
        <f>IF($C3688="","",IFERROR(_xlfn.XLOOKUP($C3688,'1.PrepList'!$I$2:$I$1500,'1.PrepList'!$N$2:$N$1500,"")&amp;"",""))</f>
        <v/>
      </c>
      <c r="F3688" s="638" t="str">
        <f>IF($C3688="","",IFERROR(_xlfn.XLOOKUP($C3688,'1.PrepList'!$I$2:$I$1500,'1.PrepList'!$K$2:$K$1500,"")&amp;"",""))</f>
        <v/>
      </c>
      <c r="H3688" s="644" t="str">
        <f>IF($C3688="","",IFERROR(IF(_xlfn.XLOOKUP($C3688,tbl_StartedStatus[Bold ID],tbl_StartedStatus[Started])="Started","Yes",IF(_xlfn.XLOOKUP($C3688,tbl_StartedStatus[Bold ID],tbl_StartedStatus[Started])="No Show","No Show","")),""))</f>
        <v/>
      </c>
    </row>
    <row r="3689" spans="1:8" ht="15" customHeight="1" thickBot="1">
      <c r="A3689" s="38" t="str">
        <f>IF($C3689="","",IFERROR(_xlfn.XLOOKUP($C3689,'1.PrepList'!$I$2:$I$1500,'1.PrepList'!$G$2:$G$1500,"")&amp;"",""))</f>
        <v/>
      </c>
      <c r="B3689" s="638" t="str">
        <f>IF($C3689="","",IFERROR(_xlfn.XLOOKUP($C3689,'1.PrepList'!$I$2:$I$1500,'1.PrepList'!$H$2:$H$1500,"")&amp;"",""))</f>
        <v/>
      </c>
      <c r="D3689" s="638" t="str">
        <f>IF($C3689="","",IFERROR(_xlfn.XLOOKUP($C3689,'1.PrepList'!$I$2:$I$1500,'1.PrepList'!$J$2:$J$1500,"")&amp;"",""))</f>
        <v/>
      </c>
      <c r="E3689" s="638" t="str">
        <f>IF($C3689="","",IFERROR(_xlfn.XLOOKUP($C3689,'1.PrepList'!$I$2:$I$1500,'1.PrepList'!$N$2:$N$1500,"")&amp;"",""))</f>
        <v/>
      </c>
      <c r="F3689" s="638" t="str">
        <f>IF($C3689="","",IFERROR(_xlfn.XLOOKUP($C3689,'1.PrepList'!$I$2:$I$1500,'1.PrepList'!$K$2:$K$1500,"")&amp;"",""))</f>
        <v/>
      </c>
      <c r="H3689" s="644" t="str">
        <f>IF($C3689="","",IFERROR(IF(_xlfn.XLOOKUP($C3689,tbl_StartedStatus[Bold ID],tbl_StartedStatus[Started])="Started","Yes",IF(_xlfn.XLOOKUP($C3689,tbl_StartedStatus[Bold ID],tbl_StartedStatus[Started])="No Show","No Show","")),""))</f>
        <v/>
      </c>
    </row>
    <row r="3690" spans="1:8" ht="15" customHeight="1" thickBot="1">
      <c r="A3690" s="38" t="str">
        <f>IF($C3690="","",IFERROR(_xlfn.XLOOKUP($C3690,'1.PrepList'!$I$2:$I$1500,'1.PrepList'!$G$2:$G$1500,"")&amp;"",""))</f>
        <v/>
      </c>
      <c r="B3690" s="638" t="str">
        <f>IF($C3690="","",IFERROR(_xlfn.XLOOKUP($C3690,'1.PrepList'!$I$2:$I$1500,'1.PrepList'!$H$2:$H$1500,"")&amp;"",""))</f>
        <v/>
      </c>
      <c r="D3690" s="638" t="str">
        <f>IF($C3690="","",IFERROR(_xlfn.XLOOKUP($C3690,'1.PrepList'!$I$2:$I$1500,'1.PrepList'!$J$2:$J$1500,"")&amp;"",""))</f>
        <v/>
      </c>
      <c r="E3690" s="638" t="str">
        <f>IF($C3690="","",IFERROR(_xlfn.XLOOKUP($C3690,'1.PrepList'!$I$2:$I$1500,'1.PrepList'!$N$2:$N$1500,"")&amp;"",""))</f>
        <v/>
      </c>
      <c r="F3690" s="638" t="str">
        <f>IF($C3690="","",IFERROR(_xlfn.XLOOKUP($C3690,'1.PrepList'!$I$2:$I$1500,'1.PrepList'!$K$2:$K$1500,"")&amp;"",""))</f>
        <v/>
      </c>
      <c r="H3690" s="644" t="str">
        <f>IF($C3690="","",IFERROR(IF(_xlfn.XLOOKUP($C3690,tbl_StartedStatus[Bold ID],tbl_StartedStatus[Started])="Started","Yes",IF(_xlfn.XLOOKUP($C3690,tbl_StartedStatus[Bold ID],tbl_StartedStatus[Started])="No Show","No Show","")),""))</f>
        <v/>
      </c>
    </row>
    <row r="3691" spans="1:8" ht="15" customHeight="1" thickBot="1">
      <c r="A3691" s="38" t="str">
        <f>IF($C3691="","",IFERROR(_xlfn.XLOOKUP($C3691,'1.PrepList'!$I$2:$I$1500,'1.PrepList'!$G$2:$G$1500,"")&amp;"",""))</f>
        <v/>
      </c>
      <c r="B3691" s="638" t="str">
        <f>IF($C3691="","",IFERROR(_xlfn.XLOOKUP($C3691,'1.PrepList'!$I$2:$I$1500,'1.PrepList'!$H$2:$H$1500,"")&amp;"",""))</f>
        <v/>
      </c>
      <c r="D3691" s="638" t="str">
        <f>IF($C3691="","",IFERROR(_xlfn.XLOOKUP($C3691,'1.PrepList'!$I$2:$I$1500,'1.PrepList'!$J$2:$J$1500,"")&amp;"",""))</f>
        <v/>
      </c>
      <c r="E3691" s="638" t="str">
        <f>IF($C3691="","",IFERROR(_xlfn.XLOOKUP($C3691,'1.PrepList'!$I$2:$I$1500,'1.PrepList'!$N$2:$N$1500,"")&amp;"",""))</f>
        <v/>
      </c>
      <c r="F3691" s="638" t="str">
        <f>IF($C3691="","",IFERROR(_xlfn.XLOOKUP($C3691,'1.PrepList'!$I$2:$I$1500,'1.PrepList'!$K$2:$K$1500,"")&amp;"",""))</f>
        <v/>
      </c>
      <c r="H3691" s="644" t="str">
        <f>IF($C3691="","",IFERROR(IF(_xlfn.XLOOKUP($C3691,tbl_StartedStatus[Bold ID],tbl_StartedStatus[Started])="Started","Yes",IF(_xlfn.XLOOKUP($C3691,tbl_StartedStatus[Bold ID],tbl_StartedStatus[Started])="No Show","No Show","")),""))</f>
        <v/>
      </c>
    </row>
    <row r="3692" spans="1:8" ht="15" customHeight="1" thickBot="1">
      <c r="A3692" s="38" t="str">
        <f>IF($C3692="","",IFERROR(_xlfn.XLOOKUP($C3692,'1.PrepList'!$I$2:$I$1500,'1.PrepList'!$G$2:$G$1500,"")&amp;"",""))</f>
        <v/>
      </c>
      <c r="B3692" s="638" t="str">
        <f>IF($C3692="","",IFERROR(_xlfn.XLOOKUP($C3692,'1.PrepList'!$I$2:$I$1500,'1.PrepList'!$H$2:$H$1500,"")&amp;"",""))</f>
        <v/>
      </c>
      <c r="D3692" s="638" t="str">
        <f>IF($C3692="","",IFERROR(_xlfn.XLOOKUP($C3692,'1.PrepList'!$I$2:$I$1500,'1.PrepList'!$J$2:$J$1500,"")&amp;"",""))</f>
        <v/>
      </c>
      <c r="E3692" s="638" t="str">
        <f>IF($C3692="","",IFERROR(_xlfn.XLOOKUP($C3692,'1.PrepList'!$I$2:$I$1500,'1.PrepList'!$N$2:$N$1500,"")&amp;"",""))</f>
        <v/>
      </c>
      <c r="F3692" s="638" t="str">
        <f>IF($C3692="","",IFERROR(_xlfn.XLOOKUP($C3692,'1.PrepList'!$I$2:$I$1500,'1.PrepList'!$K$2:$K$1500,"")&amp;"",""))</f>
        <v/>
      </c>
      <c r="H3692" s="644" t="str">
        <f>IF($C3692="","",IFERROR(IF(_xlfn.XLOOKUP($C3692,tbl_StartedStatus[Bold ID],tbl_StartedStatus[Started])="Started","Yes",IF(_xlfn.XLOOKUP($C3692,tbl_StartedStatus[Bold ID],tbl_StartedStatus[Started])="No Show","No Show","")),""))</f>
        <v/>
      </c>
    </row>
    <row r="3693" spans="1:8" ht="15" customHeight="1" thickBot="1">
      <c r="A3693" s="38" t="str">
        <f>IF($C3693="","",IFERROR(_xlfn.XLOOKUP($C3693,'1.PrepList'!$I$2:$I$1500,'1.PrepList'!$G$2:$G$1500,"")&amp;"",""))</f>
        <v/>
      </c>
      <c r="B3693" s="638" t="str">
        <f>IF($C3693="","",IFERROR(_xlfn.XLOOKUP($C3693,'1.PrepList'!$I$2:$I$1500,'1.PrepList'!$H$2:$H$1500,"")&amp;"",""))</f>
        <v/>
      </c>
      <c r="D3693" s="638" t="str">
        <f>IF($C3693="","",IFERROR(_xlfn.XLOOKUP($C3693,'1.PrepList'!$I$2:$I$1500,'1.PrepList'!$J$2:$J$1500,"")&amp;"",""))</f>
        <v/>
      </c>
      <c r="E3693" s="638" t="str">
        <f>IF($C3693="","",IFERROR(_xlfn.XLOOKUP($C3693,'1.PrepList'!$I$2:$I$1500,'1.PrepList'!$N$2:$N$1500,"")&amp;"",""))</f>
        <v/>
      </c>
      <c r="F3693" s="638" t="str">
        <f>IF($C3693="","",IFERROR(_xlfn.XLOOKUP($C3693,'1.PrepList'!$I$2:$I$1500,'1.PrepList'!$K$2:$K$1500,"")&amp;"",""))</f>
        <v/>
      </c>
      <c r="H3693" s="644" t="str">
        <f>IF($C3693="","",IFERROR(IF(_xlfn.XLOOKUP($C3693,tbl_StartedStatus[Bold ID],tbl_StartedStatus[Started])="Started","Yes",IF(_xlfn.XLOOKUP($C3693,tbl_StartedStatus[Bold ID],tbl_StartedStatus[Started])="No Show","No Show","")),""))</f>
        <v/>
      </c>
    </row>
    <row r="3694" spans="1:8" ht="15" customHeight="1" thickBot="1">
      <c r="A3694" s="38" t="str">
        <f>IF($C3694="","",IFERROR(_xlfn.XLOOKUP($C3694,'1.PrepList'!$I$2:$I$1500,'1.PrepList'!$G$2:$G$1500,"")&amp;"",""))</f>
        <v/>
      </c>
      <c r="B3694" s="638" t="str">
        <f>IF($C3694="","",IFERROR(_xlfn.XLOOKUP($C3694,'1.PrepList'!$I$2:$I$1500,'1.PrepList'!$H$2:$H$1500,"")&amp;"",""))</f>
        <v/>
      </c>
      <c r="D3694" s="638" t="str">
        <f>IF($C3694="","",IFERROR(_xlfn.XLOOKUP($C3694,'1.PrepList'!$I$2:$I$1500,'1.PrepList'!$J$2:$J$1500,"")&amp;"",""))</f>
        <v/>
      </c>
      <c r="E3694" s="638" t="str">
        <f>IF($C3694="","",IFERROR(_xlfn.XLOOKUP($C3694,'1.PrepList'!$I$2:$I$1500,'1.PrepList'!$N$2:$N$1500,"")&amp;"",""))</f>
        <v/>
      </c>
      <c r="F3694" s="638" t="str">
        <f>IF($C3694="","",IFERROR(_xlfn.XLOOKUP($C3694,'1.PrepList'!$I$2:$I$1500,'1.PrepList'!$K$2:$K$1500,"")&amp;"",""))</f>
        <v/>
      </c>
      <c r="H3694" s="644" t="str">
        <f>IF($C3694="","",IFERROR(IF(_xlfn.XLOOKUP($C3694,tbl_StartedStatus[Bold ID],tbl_StartedStatus[Started])="Started","Yes",IF(_xlfn.XLOOKUP($C3694,tbl_StartedStatus[Bold ID],tbl_StartedStatus[Started])="No Show","No Show","")),""))</f>
        <v/>
      </c>
    </row>
    <row r="3695" spans="1:8" ht="15" customHeight="1" thickBot="1">
      <c r="A3695" s="38" t="str">
        <f>IF($C3695="","",IFERROR(_xlfn.XLOOKUP($C3695,'1.PrepList'!$I$2:$I$1500,'1.PrepList'!$G$2:$G$1500,"")&amp;"",""))</f>
        <v/>
      </c>
      <c r="B3695" s="638" t="str">
        <f>IF($C3695="","",IFERROR(_xlfn.XLOOKUP($C3695,'1.PrepList'!$I$2:$I$1500,'1.PrepList'!$H$2:$H$1500,"")&amp;"",""))</f>
        <v/>
      </c>
      <c r="D3695" s="638" t="str">
        <f>IF($C3695="","",IFERROR(_xlfn.XLOOKUP($C3695,'1.PrepList'!$I$2:$I$1500,'1.PrepList'!$J$2:$J$1500,"")&amp;"",""))</f>
        <v/>
      </c>
      <c r="E3695" s="638" t="str">
        <f>IF($C3695="","",IFERROR(_xlfn.XLOOKUP($C3695,'1.PrepList'!$I$2:$I$1500,'1.PrepList'!$N$2:$N$1500,"")&amp;"",""))</f>
        <v/>
      </c>
      <c r="F3695" s="638" t="str">
        <f>IF($C3695="","",IFERROR(_xlfn.XLOOKUP($C3695,'1.PrepList'!$I$2:$I$1500,'1.PrepList'!$K$2:$K$1500,"")&amp;"",""))</f>
        <v/>
      </c>
      <c r="H3695" s="644" t="str">
        <f>IF($C3695="","",IFERROR(IF(_xlfn.XLOOKUP($C3695,tbl_StartedStatus[Bold ID],tbl_StartedStatus[Started])="Started","Yes",IF(_xlfn.XLOOKUP($C3695,tbl_StartedStatus[Bold ID],tbl_StartedStatus[Started])="No Show","No Show","")),""))</f>
        <v/>
      </c>
    </row>
    <row r="3696" spans="1:8" ht="15" customHeight="1" thickBot="1">
      <c r="A3696" s="38" t="str">
        <f>IF($C3696="","",IFERROR(_xlfn.XLOOKUP($C3696,'1.PrepList'!$I$2:$I$1500,'1.PrepList'!$G$2:$G$1500,"")&amp;"",""))</f>
        <v/>
      </c>
      <c r="B3696" s="638" t="str">
        <f>IF($C3696="","",IFERROR(_xlfn.XLOOKUP($C3696,'1.PrepList'!$I$2:$I$1500,'1.PrepList'!$H$2:$H$1500,"")&amp;"",""))</f>
        <v/>
      </c>
      <c r="D3696" s="638" t="str">
        <f>IF($C3696="","",IFERROR(_xlfn.XLOOKUP($C3696,'1.PrepList'!$I$2:$I$1500,'1.PrepList'!$J$2:$J$1500,"")&amp;"",""))</f>
        <v/>
      </c>
      <c r="E3696" s="638" t="str">
        <f>IF($C3696="","",IFERROR(_xlfn.XLOOKUP($C3696,'1.PrepList'!$I$2:$I$1500,'1.PrepList'!$N$2:$N$1500,"")&amp;"",""))</f>
        <v/>
      </c>
      <c r="F3696" s="638" t="str">
        <f>IF($C3696="","",IFERROR(_xlfn.XLOOKUP($C3696,'1.PrepList'!$I$2:$I$1500,'1.PrepList'!$K$2:$K$1500,"")&amp;"",""))</f>
        <v/>
      </c>
      <c r="H3696" s="644" t="str">
        <f>IF($C3696="","",IFERROR(IF(_xlfn.XLOOKUP($C3696,tbl_StartedStatus[Bold ID],tbl_StartedStatus[Started])="Started","Yes",IF(_xlfn.XLOOKUP($C3696,tbl_StartedStatus[Bold ID],tbl_StartedStatus[Started])="No Show","No Show","")),""))</f>
        <v/>
      </c>
    </row>
    <row r="3697" spans="1:8" ht="15" customHeight="1" thickBot="1">
      <c r="A3697" s="38" t="str">
        <f>IF($C3697="","",IFERROR(_xlfn.XLOOKUP($C3697,'1.PrepList'!$I$2:$I$1500,'1.PrepList'!$G$2:$G$1500,"")&amp;"",""))</f>
        <v/>
      </c>
      <c r="B3697" s="638" t="str">
        <f>IF($C3697="","",IFERROR(_xlfn.XLOOKUP($C3697,'1.PrepList'!$I$2:$I$1500,'1.PrepList'!$H$2:$H$1500,"")&amp;"",""))</f>
        <v/>
      </c>
      <c r="D3697" s="638" t="str">
        <f>IF($C3697="","",IFERROR(_xlfn.XLOOKUP($C3697,'1.PrepList'!$I$2:$I$1500,'1.PrepList'!$J$2:$J$1500,"")&amp;"",""))</f>
        <v/>
      </c>
      <c r="E3697" s="638" t="str">
        <f>IF($C3697="","",IFERROR(_xlfn.XLOOKUP($C3697,'1.PrepList'!$I$2:$I$1500,'1.PrepList'!$N$2:$N$1500,"")&amp;"",""))</f>
        <v/>
      </c>
      <c r="F3697" s="638" t="str">
        <f>IF($C3697="","",IFERROR(_xlfn.XLOOKUP($C3697,'1.PrepList'!$I$2:$I$1500,'1.PrepList'!$K$2:$K$1500,"")&amp;"",""))</f>
        <v/>
      </c>
      <c r="H3697" s="644" t="str">
        <f>IF($C3697="","",IFERROR(IF(_xlfn.XLOOKUP($C3697,tbl_StartedStatus[Bold ID],tbl_StartedStatus[Started])="Started","Yes",IF(_xlfn.XLOOKUP($C3697,tbl_StartedStatus[Bold ID],tbl_StartedStatus[Started])="No Show","No Show","")),""))</f>
        <v/>
      </c>
    </row>
    <row r="3698" spans="1:8" ht="15" customHeight="1" thickBot="1">
      <c r="A3698" s="38" t="str">
        <f>IF($C3698="","",IFERROR(_xlfn.XLOOKUP($C3698,'1.PrepList'!$I$2:$I$1500,'1.PrepList'!$G$2:$G$1500,"")&amp;"",""))</f>
        <v/>
      </c>
      <c r="B3698" s="638" t="str">
        <f>IF($C3698="","",IFERROR(_xlfn.XLOOKUP($C3698,'1.PrepList'!$I$2:$I$1500,'1.PrepList'!$H$2:$H$1500,"")&amp;"",""))</f>
        <v/>
      </c>
      <c r="D3698" s="638" t="str">
        <f>IF($C3698="","",IFERROR(_xlfn.XLOOKUP($C3698,'1.PrepList'!$I$2:$I$1500,'1.PrepList'!$J$2:$J$1500,"")&amp;"",""))</f>
        <v/>
      </c>
      <c r="E3698" s="638" t="str">
        <f>IF($C3698="","",IFERROR(_xlfn.XLOOKUP($C3698,'1.PrepList'!$I$2:$I$1500,'1.PrepList'!$N$2:$N$1500,"")&amp;"",""))</f>
        <v/>
      </c>
      <c r="F3698" s="638" t="str">
        <f>IF($C3698="","",IFERROR(_xlfn.XLOOKUP($C3698,'1.PrepList'!$I$2:$I$1500,'1.PrepList'!$K$2:$K$1500,"")&amp;"",""))</f>
        <v/>
      </c>
      <c r="H3698" s="644" t="str">
        <f>IF($C3698="","",IFERROR(IF(_xlfn.XLOOKUP($C3698,tbl_StartedStatus[Bold ID],tbl_StartedStatus[Started])="Started","Yes",IF(_xlfn.XLOOKUP($C3698,tbl_StartedStatus[Bold ID],tbl_StartedStatus[Started])="No Show","No Show","")),""))</f>
        <v/>
      </c>
    </row>
    <row r="3699" spans="1:8" ht="15" customHeight="1" thickBot="1">
      <c r="A3699" s="38" t="str">
        <f>IF($C3699="","",IFERROR(_xlfn.XLOOKUP($C3699,'1.PrepList'!$I$2:$I$1500,'1.PrepList'!$G$2:$G$1500,"")&amp;"",""))</f>
        <v/>
      </c>
      <c r="B3699" s="638" t="str">
        <f>IF($C3699="","",IFERROR(_xlfn.XLOOKUP($C3699,'1.PrepList'!$I$2:$I$1500,'1.PrepList'!$H$2:$H$1500,"")&amp;"",""))</f>
        <v/>
      </c>
      <c r="D3699" s="638" t="str">
        <f>IF($C3699="","",IFERROR(_xlfn.XLOOKUP($C3699,'1.PrepList'!$I$2:$I$1500,'1.PrepList'!$J$2:$J$1500,"")&amp;"",""))</f>
        <v/>
      </c>
      <c r="E3699" s="638" t="str">
        <f>IF($C3699="","",IFERROR(_xlfn.XLOOKUP($C3699,'1.PrepList'!$I$2:$I$1500,'1.PrepList'!$N$2:$N$1500,"")&amp;"",""))</f>
        <v/>
      </c>
      <c r="F3699" s="638" t="str">
        <f>IF($C3699="","",IFERROR(_xlfn.XLOOKUP($C3699,'1.PrepList'!$I$2:$I$1500,'1.PrepList'!$K$2:$K$1500,"")&amp;"",""))</f>
        <v/>
      </c>
      <c r="H3699" s="644" t="str">
        <f>IF($C3699="","",IFERROR(IF(_xlfn.XLOOKUP($C3699,tbl_StartedStatus[Bold ID],tbl_StartedStatus[Started])="Started","Yes",IF(_xlfn.XLOOKUP($C3699,tbl_StartedStatus[Bold ID],tbl_StartedStatus[Started])="No Show","No Show","")),""))</f>
        <v/>
      </c>
    </row>
    <row r="3700" spans="1:8" ht="15" customHeight="1" thickBot="1">
      <c r="A3700" s="38" t="str">
        <f>IF($C3700="","",IFERROR(_xlfn.XLOOKUP($C3700,'1.PrepList'!$I$2:$I$1500,'1.PrepList'!$G$2:$G$1500,"")&amp;"",""))</f>
        <v/>
      </c>
      <c r="B3700" s="638" t="str">
        <f>IF($C3700="","",IFERROR(_xlfn.XLOOKUP($C3700,'1.PrepList'!$I$2:$I$1500,'1.PrepList'!$H$2:$H$1500,"")&amp;"",""))</f>
        <v/>
      </c>
      <c r="D3700" s="638" t="str">
        <f>IF($C3700="","",IFERROR(_xlfn.XLOOKUP($C3700,'1.PrepList'!$I$2:$I$1500,'1.PrepList'!$J$2:$J$1500,"")&amp;"",""))</f>
        <v/>
      </c>
      <c r="E3700" s="638" t="str">
        <f>IF($C3700="","",IFERROR(_xlfn.XLOOKUP($C3700,'1.PrepList'!$I$2:$I$1500,'1.PrepList'!$N$2:$N$1500,"")&amp;"",""))</f>
        <v/>
      </c>
      <c r="F3700" s="638" t="str">
        <f>IF($C3700="","",IFERROR(_xlfn.XLOOKUP($C3700,'1.PrepList'!$I$2:$I$1500,'1.PrepList'!$K$2:$K$1500,"")&amp;"",""))</f>
        <v/>
      </c>
      <c r="H3700" s="644" t="str">
        <f>IF($C3700="","",IFERROR(IF(_xlfn.XLOOKUP($C3700,tbl_StartedStatus[Bold ID],tbl_StartedStatus[Started])="Started","Yes",IF(_xlfn.XLOOKUP($C3700,tbl_StartedStatus[Bold ID],tbl_StartedStatus[Started])="No Show","No Show","")),""))</f>
        <v/>
      </c>
    </row>
    <row r="3701" spans="1:8" ht="15" customHeight="1" thickBot="1">
      <c r="A3701" s="38" t="str">
        <f>IF($C3701="","",IFERROR(_xlfn.XLOOKUP($C3701,'1.PrepList'!$I$2:$I$1500,'1.PrepList'!$G$2:$G$1500,"")&amp;"",""))</f>
        <v/>
      </c>
      <c r="B3701" s="638" t="str">
        <f>IF($C3701="","",IFERROR(_xlfn.XLOOKUP($C3701,'1.PrepList'!$I$2:$I$1500,'1.PrepList'!$H$2:$H$1500,"")&amp;"",""))</f>
        <v/>
      </c>
      <c r="D3701" s="638" t="str">
        <f>IF($C3701="","",IFERROR(_xlfn.XLOOKUP($C3701,'1.PrepList'!$I$2:$I$1500,'1.PrepList'!$J$2:$J$1500,"")&amp;"",""))</f>
        <v/>
      </c>
      <c r="E3701" s="638" t="str">
        <f>IF($C3701="","",IFERROR(_xlfn.XLOOKUP($C3701,'1.PrepList'!$I$2:$I$1500,'1.PrepList'!$N$2:$N$1500,"")&amp;"",""))</f>
        <v/>
      </c>
      <c r="F3701" s="638" t="str">
        <f>IF($C3701="","",IFERROR(_xlfn.XLOOKUP($C3701,'1.PrepList'!$I$2:$I$1500,'1.PrepList'!$K$2:$K$1500,"")&amp;"",""))</f>
        <v/>
      </c>
      <c r="H3701" s="644" t="str">
        <f>IF($C3701="","",IFERROR(IF(_xlfn.XLOOKUP($C3701,tbl_StartedStatus[Bold ID],tbl_StartedStatus[Started])="Started","Yes",IF(_xlfn.XLOOKUP($C3701,tbl_StartedStatus[Bold ID],tbl_StartedStatus[Started])="No Show","No Show","")),""))</f>
        <v/>
      </c>
    </row>
    <row r="3702" spans="1:8" ht="15" customHeight="1" thickBot="1">
      <c r="A3702" s="38" t="str">
        <f>IF($C3702="","",IFERROR(_xlfn.XLOOKUP($C3702,'1.PrepList'!$I$2:$I$1500,'1.PrepList'!$G$2:$G$1500,"")&amp;"",""))</f>
        <v/>
      </c>
      <c r="B3702" s="638" t="str">
        <f>IF($C3702="","",IFERROR(_xlfn.XLOOKUP($C3702,'1.PrepList'!$I$2:$I$1500,'1.PrepList'!$H$2:$H$1500,"")&amp;"",""))</f>
        <v/>
      </c>
      <c r="D3702" s="638" t="str">
        <f>IF($C3702="","",IFERROR(_xlfn.XLOOKUP($C3702,'1.PrepList'!$I$2:$I$1500,'1.PrepList'!$J$2:$J$1500,"")&amp;"",""))</f>
        <v/>
      </c>
      <c r="E3702" s="638" t="str">
        <f>IF($C3702="","",IFERROR(_xlfn.XLOOKUP($C3702,'1.PrepList'!$I$2:$I$1500,'1.PrepList'!$N$2:$N$1500,"")&amp;"",""))</f>
        <v/>
      </c>
      <c r="F3702" s="638" t="str">
        <f>IF($C3702="","",IFERROR(_xlfn.XLOOKUP($C3702,'1.PrepList'!$I$2:$I$1500,'1.PrepList'!$K$2:$K$1500,"")&amp;"",""))</f>
        <v/>
      </c>
      <c r="H3702" s="644" t="str">
        <f>IF($C3702="","",IFERROR(IF(_xlfn.XLOOKUP($C3702,tbl_StartedStatus[Bold ID],tbl_StartedStatus[Started])="Started","Yes",IF(_xlfn.XLOOKUP($C3702,tbl_StartedStatus[Bold ID],tbl_StartedStatus[Started])="No Show","No Show","")),""))</f>
        <v/>
      </c>
    </row>
    <row r="3703" spans="1:8" ht="15" customHeight="1" thickBot="1">
      <c r="A3703" s="38" t="str">
        <f>IF($C3703="","",IFERROR(_xlfn.XLOOKUP($C3703,'1.PrepList'!$I$2:$I$1500,'1.PrepList'!$G$2:$G$1500,"")&amp;"",""))</f>
        <v/>
      </c>
      <c r="B3703" s="638" t="str">
        <f>IF($C3703="","",IFERROR(_xlfn.XLOOKUP($C3703,'1.PrepList'!$I$2:$I$1500,'1.PrepList'!$H$2:$H$1500,"")&amp;"",""))</f>
        <v/>
      </c>
      <c r="D3703" s="638" t="str">
        <f>IF($C3703="","",IFERROR(_xlfn.XLOOKUP($C3703,'1.PrepList'!$I$2:$I$1500,'1.PrepList'!$J$2:$J$1500,"")&amp;"",""))</f>
        <v/>
      </c>
      <c r="E3703" s="638" t="str">
        <f>IF($C3703="","",IFERROR(_xlfn.XLOOKUP($C3703,'1.PrepList'!$I$2:$I$1500,'1.PrepList'!$N$2:$N$1500,"")&amp;"",""))</f>
        <v/>
      </c>
      <c r="F3703" s="638" t="str">
        <f>IF($C3703="","",IFERROR(_xlfn.XLOOKUP($C3703,'1.PrepList'!$I$2:$I$1500,'1.PrepList'!$K$2:$K$1500,"")&amp;"",""))</f>
        <v/>
      </c>
      <c r="H3703" s="644" t="str">
        <f>IF($C3703="","",IFERROR(IF(_xlfn.XLOOKUP($C3703,tbl_StartedStatus[Bold ID],tbl_StartedStatus[Started])="Started","Yes",IF(_xlfn.XLOOKUP($C3703,tbl_StartedStatus[Bold ID],tbl_StartedStatus[Started])="No Show","No Show","")),""))</f>
        <v/>
      </c>
    </row>
    <row r="3704" spans="1:8" ht="15" customHeight="1" thickBot="1">
      <c r="A3704" s="38" t="str">
        <f>IF($C3704="","",IFERROR(_xlfn.XLOOKUP($C3704,'1.PrepList'!$I$2:$I$1500,'1.PrepList'!$G$2:$G$1500,"")&amp;"",""))</f>
        <v/>
      </c>
      <c r="B3704" s="638" t="str">
        <f>IF($C3704="","",IFERROR(_xlfn.XLOOKUP($C3704,'1.PrepList'!$I$2:$I$1500,'1.PrepList'!$H$2:$H$1500,"")&amp;"",""))</f>
        <v/>
      </c>
      <c r="D3704" s="638" t="str">
        <f>IF($C3704="","",IFERROR(_xlfn.XLOOKUP($C3704,'1.PrepList'!$I$2:$I$1500,'1.PrepList'!$J$2:$J$1500,"")&amp;"",""))</f>
        <v/>
      </c>
      <c r="E3704" s="638" t="str">
        <f>IF($C3704="","",IFERROR(_xlfn.XLOOKUP($C3704,'1.PrepList'!$I$2:$I$1500,'1.PrepList'!$N$2:$N$1500,"")&amp;"",""))</f>
        <v/>
      </c>
      <c r="F3704" s="638" t="str">
        <f>IF($C3704="","",IFERROR(_xlfn.XLOOKUP($C3704,'1.PrepList'!$I$2:$I$1500,'1.PrepList'!$K$2:$K$1500,"")&amp;"",""))</f>
        <v/>
      </c>
      <c r="H3704" s="644" t="str">
        <f>IF($C3704="","",IFERROR(IF(_xlfn.XLOOKUP($C3704,tbl_StartedStatus[Bold ID],tbl_StartedStatus[Started])="Started","Yes",IF(_xlfn.XLOOKUP($C3704,tbl_StartedStatus[Bold ID],tbl_StartedStatus[Started])="No Show","No Show","")),""))</f>
        <v/>
      </c>
    </row>
    <row r="3705" spans="1:8" ht="15" customHeight="1" thickBot="1">
      <c r="A3705" s="38" t="str">
        <f>IF($C3705="","",IFERROR(_xlfn.XLOOKUP($C3705,'1.PrepList'!$I$2:$I$1500,'1.PrepList'!$G$2:$G$1500,"")&amp;"",""))</f>
        <v/>
      </c>
      <c r="B3705" s="638" t="str">
        <f>IF($C3705="","",IFERROR(_xlfn.XLOOKUP($C3705,'1.PrepList'!$I$2:$I$1500,'1.PrepList'!$H$2:$H$1500,"")&amp;"",""))</f>
        <v/>
      </c>
      <c r="D3705" s="638" t="str">
        <f>IF($C3705="","",IFERROR(_xlfn.XLOOKUP($C3705,'1.PrepList'!$I$2:$I$1500,'1.PrepList'!$J$2:$J$1500,"")&amp;"",""))</f>
        <v/>
      </c>
      <c r="E3705" s="638" t="str">
        <f>IF($C3705="","",IFERROR(_xlfn.XLOOKUP($C3705,'1.PrepList'!$I$2:$I$1500,'1.PrepList'!$N$2:$N$1500,"")&amp;"",""))</f>
        <v/>
      </c>
      <c r="F3705" s="638" t="str">
        <f>IF($C3705="","",IFERROR(_xlfn.XLOOKUP($C3705,'1.PrepList'!$I$2:$I$1500,'1.PrepList'!$K$2:$K$1500,"")&amp;"",""))</f>
        <v/>
      </c>
      <c r="H3705" s="644" t="str">
        <f>IF($C3705="","",IFERROR(IF(_xlfn.XLOOKUP($C3705,tbl_StartedStatus[Bold ID],tbl_StartedStatus[Started])="Started","Yes",IF(_xlfn.XLOOKUP($C3705,tbl_StartedStatus[Bold ID],tbl_StartedStatus[Started])="No Show","No Show","")),""))</f>
        <v/>
      </c>
    </row>
    <row r="3706" spans="1:8" ht="15" customHeight="1" thickBot="1">
      <c r="A3706" s="38" t="str">
        <f>IF($C3706="","",IFERROR(_xlfn.XLOOKUP($C3706,'1.PrepList'!$I$2:$I$1500,'1.PrepList'!$G$2:$G$1500,"")&amp;"",""))</f>
        <v/>
      </c>
      <c r="B3706" s="638" t="str">
        <f>IF($C3706="","",IFERROR(_xlfn.XLOOKUP($C3706,'1.PrepList'!$I$2:$I$1500,'1.PrepList'!$H$2:$H$1500,"")&amp;"",""))</f>
        <v/>
      </c>
      <c r="D3706" s="638" t="str">
        <f>IF($C3706="","",IFERROR(_xlfn.XLOOKUP($C3706,'1.PrepList'!$I$2:$I$1500,'1.PrepList'!$J$2:$J$1500,"")&amp;"",""))</f>
        <v/>
      </c>
      <c r="E3706" s="638" t="str">
        <f>IF($C3706="","",IFERROR(_xlfn.XLOOKUP($C3706,'1.PrepList'!$I$2:$I$1500,'1.PrepList'!$N$2:$N$1500,"")&amp;"",""))</f>
        <v/>
      </c>
      <c r="F3706" s="638" t="str">
        <f>IF($C3706="","",IFERROR(_xlfn.XLOOKUP($C3706,'1.PrepList'!$I$2:$I$1500,'1.PrepList'!$K$2:$K$1500,"")&amp;"",""))</f>
        <v/>
      </c>
      <c r="H3706" s="644" t="str">
        <f>IF($C3706="","",IFERROR(IF(_xlfn.XLOOKUP($C3706,tbl_StartedStatus[Bold ID],tbl_StartedStatus[Started])="Started","Yes",IF(_xlfn.XLOOKUP($C3706,tbl_StartedStatus[Bold ID],tbl_StartedStatus[Started])="No Show","No Show","")),""))</f>
        <v/>
      </c>
    </row>
    <row r="3707" spans="1:8" ht="15" customHeight="1" thickBot="1">
      <c r="A3707" s="38" t="str">
        <f>IF($C3707="","",IFERROR(_xlfn.XLOOKUP($C3707,'1.PrepList'!$I$2:$I$1500,'1.PrepList'!$G$2:$G$1500,"")&amp;"",""))</f>
        <v/>
      </c>
      <c r="B3707" s="638" t="str">
        <f>IF($C3707="","",IFERROR(_xlfn.XLOOKUP($C3707,'1.PrepList'!$I$2:$I$1500,'1.PrepList'!$H$2:$H$1500,"")&amp;"",""))</f>
        <v/>
      </c>
      <c r="D3707" s="638" t="str">
        <f>IF($C3707="","",IFERROR(_xlfn.XLOOKUP($C3707,'1.PrepList'!$I$2:$I$1500,'1.PrepList'!$J$2:$J$1500,"")&amp;"",""))</f>
        <v/>
      </c>
      <c r="E3707" s="638" t="str">
        <f>IF($C3707="","",IFERROR(_xlfn.XLOOKUP($C3707,'1.PrepList'!$I$2:$I$1500,'1.PrepList'!$N$2:$N$1500,"")&amp;"",""))</f>
        <v/>
      </c>
      <c r="F3707" s="638" t="str">
        <f>IF($C3707="","",IFERROR(_xlfn.XLOOKUP($C3707,'1.PrepList'!$I$2:$I$1500,'1.PrepList'!$K$2:$K$1500,"")&amp;"",""))</f>
        <v/>
      </c>
      <c r="H3707" s="644" t="str">
        <f>IF($C3707="","",IFERROR(IF(_xlfn.XLOOKUP($C3707,tbl_StartedStatus[Bold ID],tbl_StartedStatus[Started])="Started","Yes",IF(_xlfn.XLOOKUP($C3707,tbl_StartedStatus[Bold ID],tbl_StartedStatus[Started])="No Show","No Show","")),""))</f>
        <v/>
      </c>
    </row>
    <row r="3708" spans="1:8" ht="15" customHeight="1" thickBot="1">
      <c r="A3708" s="38" t="str">
        <f>IF($C3708="","",IFERROR(_xlfn.XLOOKUP($C3708,'1.PrepList'!$I$2:$I$1500,'1.PrepList'!$G$2:$G$1500,"")&amp;"",""))</f>
        <v/>
      </c>
      <c r="B3708" s="638" t="str">
        <f>IF($C3708="","",IFERROR(_xlfn.XLOOKUP($C3708,'1.PrepList'!$I$2:$I$1500,'1.PrepList'!$H$2:$H$1500,"")&amp;"",""))</f>
        <v/>
      </c>
      <c r="D3708" s="638" t="str">
        <f>IF($C3708="","",IFERROR(_xlfn.XLOOKUP($C3708,'1.PrepList'!$I$2:$I$1500,'1.PrepList'!$J$2:$J$1500,"")&amp;"",""))</f>
        <v/>
      </c>
      <c r="E3708" s="638" t="str">
        <f>IF($C3708="","",IFERROR(_xlfn.XLOOKUP($C3708,'1.PrepList'!$I$2:$I$1500,'1.PrepList'!$N$2:$N$1500,"")&amp;"",""))</f>
        <v/>
      </c>
      <c r="F3708" s="638" t="str">
        <f>IF($C3708="","",IFERROR(_xlfn.XLOOKUP($C3708,'1.PrepList'!$I$2:$I$1500,'1.PrepList'!$K$2:$K$1500,"")&amp;"",""))</f>
        <v/>
      </c>
      <c r="H3708" s="644" t="str">
        <f>IF($C3708="","",IFERROR(IF(_xlfn.XLOOKUP($C3708,tbl_StartedStatus[Bold ID],tbl_StartedStatus[Started])="Started","Yes",IF(_xlfn.XLOOKUP($C3708,tbl_StartedStatus[Bold ID],tbl_StartedStatus[Started])="No Show","No Show","")),""))</f>
        <v/>
      </c>
    </row>
    <row r="3709" spans="1:8" ht="15" customHeight="1" thickBot="1">
      <c r="A3709" s="38" t="str">
        <f>IF($C3709="","",IFERROR(_xlfn.XLOOKUP($C3709,'1.PrepList'!$I$2:$I$1500,'1.PrepList'!$G$2:$G$1500,"")&amp;"",""))</f>
        <v/>
      </c>
      <c r="B3709" s="638" t="str">
        <f>IF($C3709="","",IFERROR(_xlfn.XLOOKUP($C3709,'1.PrepList'!$I$2:$I$1500,'1.PrepList'!$H$2:$H$1500,"")&amp;"",""))</f>
        <v/>
      </c>
      <c r="D3709" s="638" t="str">
        <f>IF($C3709="","",IFERROR(_xlfn.XLOOKUP($C3709,'1.PrepList'!$I$2:$I$1500,'1.PrepList'!$J$2:$J$1500,"")&amp;"",""))</f>
        <v/>
      </c>
      <c r="E3709" s="638" t="str">
        <f>IF($C3709="","",IFERROR(_xlfn.XLOOKUP($C3709,'1.PrepList'!$I$2:$I$1500,'1.PrepList'!$N$2:$N$1500,"")&amp;"",""))</f>
        <v/>
      </c>
      <c r="F3709" s="638" t="str">
        <f>IF($C3709="","",IFERROR(_xlfn.XLOOKUP($C3709,'1.PrepList'!$I$2:$I$1500,'1.PrepList'!$K$2:$K$1500,"")&amp;"",""))</f>
        <v/>
      </c>
      <c r="H3709" s="644" t="str">
        <f>IF($C3709="","",IFERROR(IF(_xlfn.XLOOKUP($C3709,tbl_StartedStatus[Bold ID],tbl_StartedStatus[Started])="Started","Yes",IF(_xlfn.XLOOKUP($C3709,tbl_StartedStatus[Bold ID],tbl_StartedStatus[Started])="No Show","No Show","")),""))</f>
        <v/>
      </c>
    </row>
    <row r="3710" spans="1:8" ht="15" customHeight="1" thickBot="1">
      <c r="A3710" s="38" t="str">
        <f>IF($C3710="","",IFERROR(_xlfn.XLOOKUP($C3710,'1.PrepList'!$I$2:$I$1500,'1.PrepList'!$G$2:$G$1500,"")&amp;"",""))</f>
        <v/>
      </c>
      <c r="B3710" s="638" t="str">
        <f>IF($C3710="","",IFERROR(_xlfn.XLOOKUP($C3710,'1.PrepList'!$I$2:$I$1500,'1.PrepList'!$H$2:$H$1500,"")&amp;"",""))</f>
        <v/>
      </c>
      <c r="D3710" s="638" t="str">
        <f>IF($C3710="","",IFERROR(_xlfn.XLOOKUP($C3710,'1.PrepList'!$I$2:$I$1500,'1.PrepList'!$J$2:$J$1500,"")&amp;"",""))</f>
        <v/>
      </c>
      <c r="E3710" s="638" t="str">
        <f>IF($C3710="","",IFERROR(_xlfn.XLOOKUP($C3710,'1.PrepList'!$I$2:$I$1500,'1.PrepList'!$N$2:$N$1500,"")&amp;"",""))</f>
        <v/>
      </c>
      <c r="F3710" s="638" t="str">
        <f>IF($C3710="","",IFERROR(_xlfn.XLOOKUP($C3710,'1.PrepList'!$I$2:$I$1500,'1.PrepList'!$K$2:$K$1500,"")&amp;"",""))</f>
        <v/>
      </c>
      <c r="H3710" s="644" t="str">
        <f>IF($C3710="","",IFERROR(IF(_xlfn.XLOOKUP($C3710,tbl_StartedStatus[Bold ID],tbl_StartedStatus[Started])="Started","Yes",IF(_xlfn.XLOOKUP($C3710,tbl_StartedStatus[Bold ID],tbl_StartedStatus[Started])="No Show","No Show","")),""))</f>
        <v/>
      </c>
    </row>
    <row r="3711" spans="1:8" ht="15" customHeight="1" thickBot="1">
      <c r="A3711" s="38" t="str">
        <f>IF($C3711="","",IFERROR(_xlfn.XLOOKUP($C3711,'1.PrepList'!$I$2:$I$1500,'1.PrepList'!$G$2:$G$1500,"")&amp;"",""))</f>
        <v/>
      </c>
      <c r="B3711" s="638" t="str">
        <f>IF($C3711="","",IFERROR(_xlfn.XLOOKUP($C3711,'1.PrepList'!$I$2:$I$1500,'1.PrepList'!$H$2:$H$1500,"")&amp;"",""))</f>
        <v/>
      </c>
      <c r="D3711" s="638" t="str">
        <f>IF($C3711="","",IFERROR(_xlfn.XLOOKUP($C3711,'1.PrepList'!$I$2:$I$1500,'1.PrepList'!$J$2:$J$1500,"")&amp;"",""))</f>
        <v/>
      </c>
      <c r="E3711" s="638" t="str">
        <f>IF($C3711="","",IFERROR(_xlfn.XLOOKUP($C3711,'1.PrepList'!$I$2:$I$1500,'1.PrepList'!$N$2:$N$1500,"")&amp;"",""))</f>
        <v/>
      </c>
      <c r="F3711" s="638" t="str">
        <f>IF($C3711="","",IFERROR(_xlfn.XLOOKUP($C3711,'1.PrepList'!$I$2:$I$1500,'1.PrepList'!$K$2:$K$1500,"")&amp;"",""))</f>
        <v/>
      </c>
      <c r="H3711" s="644" t="str">
        <f>IF($C3711="","",IFERROR(IF(_xlfn.XLOOKUP($C3711,tbl_StartedStatus[Bold ID],tbl_StartedStatus[Started])="Started","Yes",IF(_xlfn.XLOOKUP($C3711,tbl_StartedStatus[Bold ID],tbl_StartedStatus[Started])="No Show","No Show","")),""))</f>
        <v/>
      </c>
    </row>
    <row r="3712" spans="1:8" ht="15" customHeight="1" thickBot="1">
      <c r="A3712" s="38" t="str">
        <f>IF($C3712="","",IFERROR(_xlfn.XLOOKUP($C3712,'1.PrepList'!$I$2:$I$1500,'1.PrepList'!$G$2:$G$1500,"")&amp;"",""))</f>
        <v/>
      </c>
      <c r="B3712" s="638" t="str">
        <f>IF($C3712="","",IFERROR(_xlfn.XLOOKUP($C3712,'1.PrepList'!$I$2:$I$1500,'1.PrepList'!$H$2:$H$1500,"")&amp;"",""))</f>
        <v/>
      </c>
      <c r="D3712" s="638" t="str">
        <f>IF($C3712="","",IFERROR(_xlfn.XLOOKUP($C3712,'1.PrepList'!$I$2:$I$1500,'1.PrepList'!$J$2:$J$1500,"")&amp;"",""))</f>
        <v/>
      </c>
      <c r="E3712" s="638" t="str">
        <f>IF($C3712="","",IFERROR(_xlfn.XLOOKUP($C3712,'1.PrepList'!$I$2:$I$1500,'1.PrepList'!$N$2:$N$1500,"")&amp;"",""))</f>
        <v/>
      </c>
      <c r="F3712" s="638" t="str">
        <f>IF($C3712="","",IFERROR(_xlfn.XLOOKUP($C3712,'1.PrepList'!$I$2:$I$1500,'1.PrepList'!$K$2:$K$1500,"")&amp;"",""))</f>
        <v/>
      </c>
      <c r="H3712" s="644" t="str">
        <f>IF($C3712="","",IFERROR(IF(_xlfn.XLOOKUP($C3712,tbl_StartedStatus[Bold ID],tbl_StartedStatus[Started])="Started","Yes",IF(_xlfn.XLOOKUP($C3712,tbl_StartedStatus[Bold ID],tbl_StartedStatus[Started])="No Show","No Show","")),""))</f>
        <v/>
      </c>
    </row>
    <row r="3713" spans="1:8" ht="15" customHeight="1" thickBot="1">
      <c r="A3713" s="38" t="str">
        <f>IF($C3713="","",IFERROR(_xlfn.XLOOKUP($C3713,'1.PrepList'!$I$2:$I$1500,'1.PrepList'!$G$2:$G$1500,"")&amp;"",""))</f>
        <v/>
      </c>
      <c r="B3713" s="638" t="str">
        <f>IF($C3713="","",IFERROR(_xlfn.XLOOKUP($C3713,'1.PrepList'!$I$2:$I$1500,'1.PrepList'!$H$2:$H$1500,"")&amp;"",""))</f>
        <v/>
      </c>
      <c r="D3713" s="638" t="str">
        <f>IF($C3713="","",IFERROR(_xlfn.XLOOKUP($C3713,'1.PrepList'!$I$2:$I$1500,'1.PrepList'!$J$2:$J$1500,"")&amp;"",""))</f>
        <v/>
      </c>
      <c r="E3713" s="638" t="str">
        <f>IF($C3713="","",IFERROR(_xlfn.XLOOKUP($C3713,'1.PrepList'!$I$2:$I$1500,'1.PrepList'!$N$2:$N$1500,"")&amp;"",""))</f>
        <v/>
      </c>
      <c r="F3713" s="638" t="str">
        <f>IF($C3713="","",IFERROR(_xlfn.XLOOKUP($C3713,'1.PrepList'!$I$2:$I$1500,'1.PrepList'!$K$2:$K$1500,"")&amp;"",""))</f>
        <v/>
      </c>
      <c r="H3713" s="644" t="str">
        <f>IF($C3713="","",IFERROR(IF(_xlfn.XLOOKUP($C3713,tbl_StartedStatus[Bold ID],tbl_StartedStatus[Started])="Started","Yes",IF(_xlfn.XLOOKUP($C3713,tbl_StartedStatus[Bold ID],tbl_StartedStatus[Started])="No Show","No Show","")),""))</f>
        <v/>
      </c>
    </row>
    <row r="3714" spans="1:8" ht="15" customHeight="1" thickBot="1">
      <c r="A3714" s="38" t="str">
        <f>IF($C3714="","",IFERROR(_xlfn.XLOOKUP($C3714,'1.PrepList'!$I$2:$I$1500,'1.PrepList'!$G$2:$G$1500,"")&amp;"",""))</f>
        <v/>
      </c>
      <c r="B3714" s="638" t="str">
        <f>IF($C3714="","",IFERROR(_xlfn.XLOOKUP($C3714,'1.PrepList'!$I$2:$I$1500,'1.PrepList'!$H$2:$H$1500,"")&amp;"",""))</f>
        <v/>
      </c>
      <c r="D3714" s="638" t="str">
        <f>IF($C3714="","",IFERROR(_xlfn.XLOOKUP($C3714,'1.PrepList'!$I$2:$I$1500,'1.PrepList'!$J$2:$J$1500,"")&amp;"",""))</f>
        <v/>
      </c>
      <c r="E3714" s="638" t="str">
        <f>IF($C3714="","",IFERROR(_xlfn.XLOOKUP($C3714,'1.PrepList'!$I$2:$I$1500,'1.PrepList'!$N$2:$N$1500,"")&amp;"",""))</f>
        <v/>
      </c>
      <c r="F3714" s="638" t="str">
        <f>IF($C3714="","",IFERROR(_xlfn.XLOOKUP($C3714,'1.PrepList'!$I$2:$I$1500,'1.PrepList'!$K$2:$K$1500,"")&amp;"",""))</f>
        <v/>
      </c>
      <c r="H3714" s="644" t="str">
        <f>IF($C3714="","",IFERROR(IF(_xlfn.XLOOKUP($C3714,tbl_StartedStatus[Bold ID],tbl_StartedStatus[Started])="Started","Yes",IF(_xlfn.XLOOKUP($C3714,tbl_StartedStatus[Bold ID],tbl_StartedStatus[Started])="No Show","No Show","")),""))</f>
        <v/>
      </c>
    </row>
    <row r="3715" spans="1:8" ht="15" customHeight="1" thickBot="1">
      <c r="A3715" s="38" t="str">
        <f>IF($C3715="","",IFERROR(_xlfn.XLOOKUP($C3715,'1.PrepList'!$I$2:$I$1500,'1.PrepList'!$G$2:$G$1500,"")&amp;"",""))</f>
        <v/>
      </c>
      <c r="B3715" s="638" t="str">
        <f>IF($C3715="","",IFERROR(_xlfn.XLOOKUP($C3715,'1.PrepList'!$I$2:$I$1500,'1.PrepList'!$H$2:$H$1500,"")&amp;"",""))</f>
        <v/>
      </c>
      <c r="D3715" s="638" t="str">
        <f>IF($C3715="","",IFERROR(_xlfn.XLOOKUP($C3715,'1.PrepList'!$I$2:$I$1500,'1.PrepList'!$J$2:$J$1500,"")&amp;"",""))</f>
        <v/>
      </c>
      <c r="E3715" s="638" t="str">
        <f>IF($C3715="","",IFERROR(_xlfn.XLOOKUP($C3715,'1.PrepList'!$I$2:$I$1500,'1.PrepList'!$N$2:$N$1500,"")&amp;"",""))</f>
        <v/>
      </c>
      <c r="F3715" s="638" t="str">
        <f>IF($C3715="","",IFERROR(_xlfn.XLOOKUP($C3715,'1.PrepList'!$I$2:$I$1500,'1.PrepList'!$K$2:$K$1500,"")&amp;"",""))</f>
        <v/>
      </c>
      <c r="H3715" s="644" t="str">
        <f>IF($C3715="","",IFERROR(IF(_xlfn.XLOOKUP($C3715,tbl_StartedStatus[Bold ID],tbl_StartedStatus[Started])="Started","Yes",IF(_xlfn.XLOOKUP($C3715,tbl_StartedStatus[Bold ID],tbl_StartedStatus[Started])="No Show","No Show","")),""))</f>
        <v/>
      </c>
    </row>
    <row r="3716" spans="1:8" ht="15" customHeight="1" thickBot="1">
      <c r="A3716" s="38" t="str">
        <f>IF($C3716="","",IFERROR(_xlfn.XLOOKUP($C3716,'1.PrepList'!$I$2:$I$1500,'1.PrepList'!$G$2:$G$1500,"")&amp;"",""))</f>
        <v/>
      </c>
      <c r="B3716" s="638" t="str">
        <f>IF($C3716="","",IFERROR(_xlfn.XLOOKUP($C3716,'1.PrepList'!$I$2:$I$1500,'1.PrepList'!$H$2:$H$1500,"")&amp;"",""))</f>
        <v/>
      </c>
      <c r="D3716" s="638" t="str">
        <f>IF($C3716="","",IFERROR(_xlfn.XLOOKUP($C3716,'1.PrepList'!$I$2:$I$1500,'1.PrepList'!$J$2:$J$1500,"")&amp;"",""))</f>
        <v/>
      </c>
      <c r="E3716" s="638" t="str">
        <f>IF($C3716="","",IFERROR(_xlfn.XLOOKUP($C3716,'1.PrepList'!$I$2:$I$1500,'1.PrepList'!$N$2:$N$1500,"")&amp;"",""))</f>
        <v/>
      </c>
      <c r="F3716" s="638" t="str">
        <f>IF($C3716="","",IFERROR(_xlfn.XLOOKUP($C3716,'1.PrepList'!$I$2:$I$1500,'1.PrepList'!$K$2:$K$1500,"")&amp;"",""))</f>
        <v/>
      </c>
      <c r="H3716" s="644" t="str">
        <f>IF($C3716="","",IFERROR(IF(_xlfn.XLOOKUP($C3716,tbl_StartedStatus[Bold ID],tbl_StartedStatus[Started])="Started","Yes",IF(_xlfn.XLOOKUP($C3716,tbl_StartedStatus[Bold ID],tbl_StartedStatus[Started])="No Show","No Show","")),""))</f>
        <v/>
      </c>
    </row>
    <row r="3717" spans="1:8" ht="15" customHeight="1" thickBot="1">
      <c r="A3717" s="38" t="str">
        <f>IF($C3717="","",IFERROR(_xlfn.XLOOKUP($C3717,'1.PrepList'!$I$2:$I$1500,'1.PrepList'!$G$2:$G$1500,"")&amp;"",""))</f>
        <v/>
      </c>
      <c r="B3717" s="638" t="str">
        <f>IF($C3717="","",IFERROR(_xlfn.XLOOKUP($C3717,'1.PrepList'!$I$2:$I$1500,'1.PrepList'!$H$2:$H$1500,"")&amp;"",""))</f>
        <v/>
      </c>
      <c r="D3717" s="638" t="str">
        <f>IF($C3717="","",IFERROR(_xlfn.XLOOKUP($C3717,'1.PrepList'!$I$2:$I$1500,'1.PrepList'!$J$2:$J$1500,"")&amp;"",""))</f>
        <v/>
      </c>
      <c r="E3717" s="638" t="str">
        <f>IF($C3717="","",IFERROR(_xlfn.XLOOKUP($C3717,'1.PrepList'!$I$2:$I$1500,'1.PrepList'!$N$2:$N$1500,"")&amp;"",""))</f>
        <v/>
      </c>
      <c r="F3717" s="638" t="str">
        <f>IF($C3717="","",IFERROR(_xlfn.XLOOKUP($C3717,'1.PrepList'!$I$2:$I$1500,'1.PrepList'!$K$2:$K$1500,"")&amp;"",""))</f>
        <v/>
      </c>
      <c r="H3717" s="644" t="str">
        <f>IF($C3717="","",IFERROR(IF(_xlfn.XLOOKUP($C3717,tbl_StartedStatus[Bold ID],tbl_StartedStatus[Started])="Started","Yes",IF(_xlfn.XLOOKUP($C3717,tbl_StartedStatus[Bold ID],tbl_StartedStatus[Started])="No Show","No Show","")),""))</f>
        <v/>
      </c>
    </row>
    <row r="3718" spans="1:8" ht="15" customHeight="1" thickBot="1">
      <c r="A3718" s="38" t="str">
        <f>IF($C3718="","",IFERROR(_xlfn.XLOOKUP($C3718,'1.PrepList'!$I$2:$I$1500,'1.PrepList'!$G$2:$G$1500,"")&amp;"",""))</f>
        <v/>
      </c>
      <c r="B3718" s="638" t="str">
        <f>IF($C3718="","",IFERROR(_xlfn.XLOOKUP($C3718,'1.PrepList'!$I$2:$I$1500,'1.PrepList'!$H$2:$H$1500,"")&amp;"",""))</f>
        <v/>
      </c>
      <c r="D3718" s="638" t="str">
        <f>IF($C3718="","",IFERROR(_xlfn.XLOOKUP($C3718,'1.PrepList'!$I$2:$I$1500,'1.PrepList'!$J$2:$J$1500,"")&amp;"",""))</f>
        <v/>
      </c>
      <c r="E3718" s="638" t="str">
        <f>IF($C3718="","",IFERROR(_xlfn.XLOOKUP($C3718,'1.PrepList'!$I$2:$I$1500,'1.PrepList'!$N$2:$N$1500,"")&amp;"",""))</f>
        <v/>
      </c>
      <c r="F3718" s="638" t="str">
        <f>IF($C3718="","",IFERROR(_xlfn.XLOOKUP($C3718,'1.PrepList'!$I$2:$I$1500,'1.PrepList'!$K$2:$K$1500,"")&amp;"",""))</f>
        <v/>
      </c>
      <c r="H3718" s="644" t="str">
        <f>IF($C3718="","",IFERROR(IF(_xlfn.XLOOKUP($C3718,tbl_StartedStatus[Bold ID],tbl_StartedStatus[Started])="Started","Yes",IF(_xlfn.XLOOKUP($C3718,tbl_StartedStatus[Bold ID],tbl_StartedStatus[Started])="No Show","No Show","")),""))</f>
        <v/>
      </c>
    </row>
    <row r="3719" spans="1:8" ht="15" customHeight="1" thickBot="1">
      <c r="A3719" s="38" t="str">
        <f>IF($C3719="","",IFERROR(_xlfn.XLOOKUP($C3719,'1.PrepList'!$I$2:$I$1500,'1.PrepList'!$G$2:$G$1500,"")&amp;"",""))</f>
        <v/>
      </c>
      <c r="B3719" s="638" t="str">
        <f>IF($C3719="","",IFERROR(_xlfn.XLOOKUP($C3719,'1.PrepList'!$I$2:$I$1500,'1.PrepList'!$H$2:$H$1500,"")&amp;"",""))</f>
        <v/>
      </c>
      <c r="D3719" s="638" t="str">
        <f>IF($C3719="","",IFERROR(_xlfn.XLOOKUP($C3719,'1.PrepList'!$I$2:$I$1500,'1.PrepList'!$J$2:$J$1500,"")&amp;"",""))</f>
        <v/>
      </c>
      <c r="E3719" s="638" t="str">
        <f>IF($C3719="","",IFERROR(_xlfn.XLOOKUP($C3719,'1.PrepList'!$I$2:$I$1500,'1.PrepList'!$N$2:$N$1500,"")&amp;"",""))</f>
        <v/>
      </c>
      <c r="F3719" s="638" t="str">
        <f>IF($C3719="","",IFERROR(_xlfn.XLOOKUP($C3719,'1.PrepList'!$I$2:$I$1500,'1.PrepList'!$K$2:$K$1500,"")&amp;"",""))</f>
        <v/>
      </c>
      <c r="H3719" s="644" t="str">
        <f>IF($C3719="","",IFERROR(IF(_xlfn.XLOOKUP($C3719,tbl_StartedStatus[Bold ID],tbl_StartedStatus[Started])="Started","Yes",IF(_xlfn.XLOOKUP($C3719,tbl_StartedStatus[Bold ID],tbl_StartedStatus[Started])="No Show","No Show","")),""))</f>
        <v/>
      </c>
    </row>
    <row r="3720" spans="1:8" ht="15" customHeight="1" thickBot="1">
      <c r="A3720" s="38" t="str">
        <f>IF($C3720="","",IFERROR(_xlfn.XLOOKUP($C3720,'1.PrepList'!$I$2:$I$1500,'1.PrepList'!$G$2:$G$1500,"")&amp;"",""))</f>
        <v/>
      </c>
      <c r="B3720" s="638" t="str">
        <f>IF($C3720="","",IFERROR(_xlfn.XLOOKUP($C3720,'1.PrepList'!$I$2:$I$1500,'1.PrepList'!$H$2:$H$1500,"")&amp;"",""))</f>
        <v/>
      </c>
      <c r="D3720" s="638" t="str">
        <f>IF($C3720="","",IFERROR(_xlfn.XLOOKUP($C3720,'1.PrepList'!$I$2:$I$1500,'1.PrepList'!$J$2:$J$1500,"")&amp;"",""))</f>
        <v/>
      </c>
      <c r="E3720" s="638" t="str">
        <f>IF($C3720="","",IFERROR(_xlfn.XLOOKUP($C3720,'1.PrepList'!$I$2:$I$1500,'1.PrepList'!$N$2:$N$1500,"")&amp;"",""))</f>
        <v/>
      </c>
      <c r="F3720" s="638" t="str">
        <f>IF($C3720="","",IFERROR(_xlfn.XLOOKUP($C3720,'1.PrepList'!$I$2:$I$1500,'1.PrepList'!$K$2:$K$1500,"")&amp;"",""))</f>
        <v/>
      </c>
      <c r="H3720" s="644" t="str">
        <f>IF($C3720="","",IFERROR(IF(_xlfn.XLOOKUP($C3720,tbl_StartedStatus[Bold ID],tbl_StartedStatus[Started])="Started","Yes",IF(_xlfn.XLOOKUP($C3720,tbl_StartedStatus[Bold ID],tbl_StartedStatus[Started])="No Show","No Show","")),""))</f>
        <v/>
      </c>
    </row>
    <row r="3721" spans="1:8" ht="15" customHeight="1" thickBot="1">
      <c r="A3721" s="38" t="str">
        <f>IF($C3721="","",IFERROR(_xlfn.XLOOKUP($C3721,'1.PrepList'!$I$2:$I$1500,'1.PrepList'!$G$2:$G$1500,"")&amp;"",""))</f>
        <v/>
      </c>
      <c r="B3721" s="638" t="str">
        <f>IF($C3721="","",IFERROR(_xlfn.XLOOKUP($C3721,'1.PrepList'!$I$2:$I$1500,'1.PrepList'!$H$2:$H$1500,"")&amp;"",""))</f>
        <v/>
      </c>
      <c r="D3721" s="638" t="str">
        <f>IF($C3721="","",IFERROR(_xlfn.XLOOKUP($C3721,'1.PrepList'!$I$2:$I$1500,'1.PrepList'!$J$2:$J$1500,"")&amp;"",""))</f>
        <v/>
      </c>
      <c r="E3721" s="638" t="str">
        <f>IF($C3721="","",IFERROR(_xlfn.XLOOKUP($C3721,'1.PrepList'!$I$2:$I$1500,'1.PrepList'!$N$2:$N$1500,"")&amp;"",""))</f>
        <v/>
      </c>
      <c r="F3721" s="638" t="str">
        <f>IF($C3721="","",IFERROR(_xlfn.XLOOKUP($C3721,'1.PrepList'!$I$2:$I$1500,'1.PrepList'!$K$2:$K$1500,"")&amp;"",""))</f>
        <v/>
      </c>
      <c r="H3721" s="644" t="str">
        <f>IF($C3721="","",IFERROR(IF(_xlfn.XLOOKUP($C3721,tbl_StartedStatus[Bold ID],tbl_StartedStatus[Started])="Started","Yes",IF(_xlfn.XLOOKUP($C3721,tbl_StartedStatus[Bold ID],tbl_StartedStatus[Started])="No Show","No Show","")),""))</f>
        <v/>
      </c>
    </row>
    <row r="3722" spans="1:8" ht="15" customHeight="1" thickBot="1">
      <c r="A3722" s="38" t="str">
        <f>IF($C3722="","",IFERROR(_xlfn.XLOOKUP($C3722,'1.PrepList'!$I$2:$I$1500,'1.PrepList'!$G$2:$G$1500,"")&amp;"",""))</f>
        <v/>
      </c>
      <c r="B3722" s="638" t="str">
        <f>IF($C3722="","",IFERROR(_xlfn.XLOOKUP($C3722,'1.PrepList'!$I$2:$I$1500,'1.PrepList'!$H$2:$H$1500,"")&amp;"",""))</f>
        <v/>
      </c>
      <c r="D3722" s="638" t="str">
        <f>IF($C3722="","",IFERROR(_xlfn.XLOOKUP($C3722,'1.PrepList'!$I$2:$I$1500,'1.PrepList'!$J$2:$J$1500,"")&amp;"",""))</f>
        <v/>
      </c>
      <c r="E3722" s="638" t="str">
        <f>IF($C3722="","",IFERROR(_xlfn.XLOOKUP($C3722,'1.PrepList'!$I$2:$I$1500,'1.PrepList'!$N$2:$N$1500,"")&amp;"",""))</f>
        <v/>
      </c>
      <c r="F3722" s="638" t="str">
        <f>IF($C3722="","",IFERROR(_xlfn.XLOOKUP($C3722,'1.PrepList'!$I$2:$I$1500,'1.PrepList'!$K$2:$K$1500,"")&amp;"",""))</f>
        <v/>
      </c>
      <c r="H3722" s="644" t="str">
        <f>IF($C3722="","",IFERROR(IF(_xlfn.XLOOKUP($C3722,tbl_StartedStatus[Bold ID],tbl_StartedStatus[Started])="Started","Yes",IF(_xlfn.XLOOKUP($C3722,tbl_StartedStatus[Bold ID],tbl_StartedStatus[Started])="No Show","No Show","")),""))</f>
        <v/>
      </c>
    </row>
    <row r="3723" spans="1:8" ht="15" customHeight="1" thickBot="1">
      <c r="A3723" s="38" t="str">
        <f>IF($C3723="","",IFERROR(_xlfn.XLOOKUP($C3723,'1.PrepList'!$I$2:$I$1500,'1.PrepList'!$G$2:$G$1500,"")&amp;"",""))</f>
        <v/>
      </c>
      <c r="B3723" s="638" t="str">
        <f>IF($C3723="","",IFERROR(_xlfn.XLOOKUP($C3723,'1.PrepList'!$I$2:$I$1500,'1.PrepList'!$H$2:$H$1500,"")&amp;"",""))</f>
        <v/>
      </c>
      <c r="D3723" s="638" t="str">
        <f>IF($C3723="","",IFERROR(_xlfn.XLOOKUP($C3723,'1.PrepList'!$I$2:$I$1500,'1.PrepList'!$J$2:$J$1500,"")&amp;"",""))</f>
        <v/>
      </c>
      <c r="E3723" s="638" t="str">
        <f>IF($C3723="","",IFERROR(_xlfn.XLOOKUP($C3723,'1.PrepList'!$I$2:$I$1500,'1.PrepList'!$N$2:$N$1500,"")&amp;"",""))</f>
        <v/>
      </c>
      <c r="F3723" s="638" t="str">
        <f>IF($C3723="","",IFERROR(_xlfn.XLOOKUP($C3723,'1.PrepList'!$I$2:$I$1500,'1.PrepList'!$K$2:$K$1500,"")&amp;"",""))</f>
        <v/>
      </c>
      <c r="H3723" s="644" t="str">
        <f>IF($C3723="","",IFERROR(IF(_xlfn.XLOOKUP($C3723,tbl_StartedStatus[Bold ID],tbl_StartedStatus[Started])="Started","Yes",IF(_xlfn.XLOOKUP($C3723,tbl_StartedStatus[Bold ID],tbl_StartedStatus[Started])="No Show","No Show","")),""))</f>
        <v/>
      </c>
    </row>
    <row r="3724" spans="1:8" ht="15" customHeight="1" thickBot="1">
      <c r="A3724" s="38" t="str">
        <f>IF($C3724="","",IFERROR(_xlfn.XLOOKUP($C3724,'1.PrepList'!$I$2:$I$1500,'1.PrepList'!$G$2:$G$1500,"")&amp;"",""))</f>
        <v/>
      </c>
      <c r="B3724" s="638" t="str">
        <f>IF($C3724="","",IFERROR(_xlfn.XLOOKUP($C3724,'1.PrepList'!$I$2:$I$1500,'1.PrepList'!$H$2:$H$1500,"")&amp;"",""))</f>
        <v/>
      </c>
      <c r="D3724" s="638" t="str">
        <f>IF($C3724="","",IFERROR(_xlfn.XLOOKUP($C3724,'1.PrepList'!$I$2:$I$1500,'1.PrepList'!$J$2:$J$1500,"")&amp;"",""))</f>
        <v/>
      </c>
      <c r="E3724" s="638" t="str">
        <f>IF($C3724="","",IFERROR(_xlfn.XLOOKUP($C3724,'1.PrepList'!$I$2:$I$1500,'1.PrepList'!$N$2:$N$1500,"")&amp;"",""))</f>
        <v/>
      </c>
      <c r="F3724" s="638" t="str">
        <f>IF($C3724="","",IFERROR(_xlfn.XLOOKUP($C3724,'1.PrepList'!$I$2:$I$1500,'1.PrepList'!$K$2:$K$1500,"")&amp;"",""))</f>
        <v/>
      </c>
      <c r="H3724" s="644" t="str">
        <f>IF($C3724="","",IFERROR(IF(_xlfn.XLOOKUP($C3724,tbl_StartedStatus[Bold ID],tbl_StartedStatus[Started])="Started","Yes",IF(_xlfn.XLOOKUP($C3724,tbl_StartedStatus[Bold ID],tbl_StartedStatus[Started])="No Show","No Show","")),""))</f>
        <v/>
      </c>
    </row>
    <row r="3725" spans="1:8" ht="15" customHeight="1" thickBot="1">
      <c r="A3725" s="38" t="str">
        <f>IF($C3725="","",IFERROR(_xlfn.XLOOKUP($C3725,'1.PrepList'!$I$2:$I$1500,'1.PrepList'!$G$2:$G$1500,"")&amp;"",""))</f>
        <v/>
      </c>
      <c r="B3725" s="638" t="str">
        <f>IF($C3725="","",IFERROR(_xlfn.XLOOKUP($C3725,'1.PrepList'!$I$2:$I$1500,'1.PrepList'!$H$2:$H$1500,"")&amp;"",""))</f>
        <v/>
      </c>
      <c r="D3725" s="638" t="str">
        <f>IF($C3725="","",IFERROR(_xlfn.XLOOKUP($C3725,'1.PrepList'!$I$2:$I$1500,'1.PrepList'!$J$2:$J$1500,"")&amp;"",""))</f>
        <v/>
      </c>
      <c r="E3725" s="638" t="str">
        <f>IF($C3725="","",IFERROR(_xlfn.XLOOKUP($C3725,'1.PrepList'!$I$2:$I$1500,'1.PrepList'!$N$2:$N$1500,"")&amp;"",""))</f>
        <v/>
      </c>
      <c r="F3725" s="638" t="str">
        <f>IF($C3725="","",IFERROR(_xlfn.XLOOKUP($C3725,'1.PrepList'!$I$2:$I$1500,'1.PrepList'!$K$2:$K$1500,"")&amp;"",""))</f>
        <v/>
      </c>
      <c r="H3725" s="644" t="str">
        <f>IF($C3725="","",IFERROR(IF(_xlfn.XLOOKUP($C3725,tbl_StartedStatus[Bold ID],tbl_StartedStatus[Started])="Started","Yes",IF(_xlfn.XLOOKUP($C3725,tbl_StartedStatus[Bold ID],tbl_StartedStatus[Started])="No Show","No Show","")),""))</f>
        <v/>
      </c>
    </row>
    <row r="3726" spans="1:8" ht="15" customHeight="1" thickBot="1">
      <c r="A3726" s="38" t="str">
        <f>IF($C3726="","",IFERROR(_xlfn.XLOOKUP($C3726,'1.PrepList'!$I$2:$I$1500,'1.PrepList'!$G$2:$G$1500,"")&amp;"",""))</f>
        <v/>
      </c>
      <c r="B3726" s="638" t="str">
        <f>IF($C3726="","",IFERROR(_xlfn.XLOOKUP($C3726,'1.PrepList'!$I$2:$I$1500,'1.PrepList'!$H$2:$H$1500,"")&amp;"",""))</f>
        <v/>
      </c>
      <c r="D3726" s="638" t="str">
        <f>IF($C3726="","",IFERROR(_xlfn.XLOOKUP($C3726,'1.PrepList'!$I$2:$I$1500,'1.PrepList'!$J$2:$J$1500,"")&amp;"",""))</f>
        <v/>
      </c>
      <c r="E3726" s="638" t="str">
        <f>IF($C3726="","",IFERROR(_xlfn.XLOOKUP($C3726,'1.PrepList'!$I$2:$I$1500,'1.PrepList'!$N$2:$N$1500,"")&amp;"",""))</f>
        <v/>
      </c>
      <c r="F3726" s="638" t="str">
        <f>IF($C3726="","",IFERROR(_xlfn.XLOOKUP($C3726,'1.PrepList'!$I$2:$I$1500,'1.PrepList'!$K$2:$K$1500,"")&amp;"",""))</f>
        <v/>
      </c>
      <c r="H3726" s="644" t="str">
        <f>IF($C3726="","",IFERROR(IF(_xlfn.XLOOKUP($C3726,tbl_StartedStatus[Bold ID],tbl_StartedStatus[Started])="Started","Yes",IF(_xlfn.XLOOKUP($C3726,tbl_StartedStatus[Bold ID],tbl_StartedStatus[Started])="No Show","No Show","")),""))</f>
        <v/>
      </c>
    </row>
    <row r="3727" spans="1:8" ht="15" customHeight="1" thickBot="1">
      <c r="A3727" s="38" t="str">
        <f>IF($C3727="","",IFERROR(_xlfn.XLOOKUP($C3727,'1.PrepList'!$I$2:$I$1500,'1.PrepList'!$G$2:$G$1500,"")&amp;"",""))</f>
        <v/>
      </c>
      <c r="B3727" s="638" t="str">
        <f>IF($C3727="","",IFERROR(_xlfn.XLOOKUP($C3727,'1.PrepList'!$I$2:$I$1500,'1.PrepList'!$H$2:$H$1500,"")&amp;"",""))</f>
        <v/>
      </c>
      <c r="D3727" s="638" t="str">
        <f>IF($C3727="","",IFERROR(_xlfn.XLOOKUP($C3727,'1.PrepList'!$I$2:$I$1500,'1.PrepList'!$J$2:$J$1500,"")&amp;"",""))</f>
        <v/>
      </c>
      <c r="E3727" s="638" t="str">
        <f>IF($C3727="","",IFERROR(_xlfn.XLOOKUP($C3727,'1.PrepList'!$I$2:$I$1500,'1.PrepList'!$N$2:$N$1500,"")&amp;"",""))</f>
        <v/>
      </c>
      <c r="F3727" s="638" t="str">
        <f>IF($C3727="","",IFERROR(_xlfn.XLOOKUP($C3727,'1.PrepList'!$I$2:$I$1500,'1.PrepList'!$K$2:$K$1500,"")&amp;"",""))</f>
        <v/>
      </c>
      <c r="H3727" s="644" t="str">
        <f>IF($C3727="","",IFERROR(IF(_xlfn.XLOOKUP($C3727,tbl_StartedStatus[Bold ID],tbl_StartedStatus[Started])="Started","Yes",IF(_xlfn.XLOOKUP($C3727,tbl_StartedStatus[Bold ID],tbl_StartedStatus[Started])="No Show","No Show","")),""))</f>
        <v/>
      </c>
    </row>
    <row r="3728" spans="1:8" ht="15" customHeight="1" thickBot="1">
      <c r="A3728" s="38" t="str">
        <f>IF($C3728="","",IFERROR(_xlfn.XLOOKUP($C3728,'1.PrepList'!$I$2:$I$1500,'1.PrepList'!$G$2:$G$1500,"")&amp;"",""))</f>
        <v/>
      </c>
      <c r="B3728" s="638" t="str">
        <f>IF($C3728="","",IFERROR(_xlfn.XLOOKUP($C3728,'1.PrepList'!$I$2:$I$1500,'1.PrepList'!$H$2:$H$1500,"")&amp;"",""))</f>
        <v/>
      </c>
      <c r="D3728" s="638" t="str">
        <f>IF($C3728="","",IFERROR(_xlfn.XLOOKUP($C3728,'1.PrepList'!$I$2:$I$1500,'1.PrepList'!$J$2:$J$1500,"")&amp;"",""))</f>
        <v/>
      </c>
      <c r="E3728" s="638" t="str">
        <f>IF($C3728="","",IFERROR(_xlfn.XLOOKUP($C3728,'1.PrepList'!$I$2:$I$1500,'1.PrepList'!$N$2:$N$1500,"")&amp;"",""))</f>
        <v/>
      </c>
      <c r="F3728" s="638" t="str">
        <f>IF($C3728="","",IFERROR(_xlfn.XLOOKUP($C3728,'1.PrepList'!$I$2:$I$1500,'1.PrepList'!$K$2:$K$1500,"")&amp;"",""))</f>
        <v/>
      </c>
      <c r="H3728" s="644" t="str">
        <f>IF($C3728="","",IFERROR(IF(_xlfn.XLOOKUP($C3728,tbl_StartedStatus[Bold ID],tbl_StartedStatus[Started])="Started","Yes",IF(_xlfn.XLOOKUP($C3728,tbl_StartedStatus[Bold ID],tbl_StartedStatus[Started])="No Show","No Show","")),""))</f>
        <v/>
      </c>
    </row>
    <row r="3729" spans="1:8" ht="15" customHeight="1" thickBot="1">
      <c r="A3729" s="38" t="str">
        <f>IF($C3729="","",IFERROR(_xlfn.XLOOKUP($C3729,'1.PrepList'!$I$2:$I$1500,'1.PrepList'!$G$2:$G$1500,"")&amp;"",""))</f>
        <v/>
      </c>
      <c r="B3729" s="638" t="str">
        <f>IF($C3729="","",IFERROR(_xlfn.XLOOKUP($C3729,'1.PrepList'!$I$2:$I$1500,'1.PrepList'!$H$2:$H$1500,"")&amp;"",""))</f>
        <v/>
      </c>
      <c r="D3729" s="638" t="str">
        <f>IF($C3729="","",IFERROR(_xlfn.XLOOKUP($C3729,'1.PrepList'!$I$2:$I$1500,'1.PrepList'!$J$2:$J$1500,"")&amp;"",""))</f>
        <v/>
      </c>
      <c r="E3729" s="638" t="str">
        <f>IF($C3729="","",IFERROR(_xlfn.XLOOKUP($C3729,'1.PrepList'!$I$2:$I$1500,'1.PrepList'!$N$2:$N$1500,"")&amp;"",""))</f>
        <v/>
      </c>
      <c r="F3729" s="638" t="str">
        <f>IF($C3729="","",IFERROR(_xlfn.XLOOKUP($C3729,'1.PrepList'!$I$2:$I$1500,'1.PrepList'!$K$2:$K$1500,"")&amp;"",""))</f>
        <v/>
      </c>
      <c r="H3729" s="644" t="str">
        <f>IF($C3729="","",IFERROR(IF(_xlfn.XLOOKUP($C3729,tbl_StartedStatus[Bold ID],tbl_StartedStatus[Started])="Started","Yes",IF(_xlfn.XLOOKUP($C3729,tbl_StartedStatus[Bold ID],tbl_StartedStatus[Started])="No Show","No Show","")),""))</f>
        <v/>
      </c>
    </row>
    <row r="3730" spans="1:8" ht="15" customHeight="1" thickBot="1">
      <c r="A3730" s="38" t="str">
        <f>IF($C3730="","",IFERROR(_xlfn.XLOOKUP($C3730,'1.PrepList'!$I$2:$I$1500,'1.PrepList'!$G$2:$G$1500,"")&amp;"",""))</f>
        <v/>
      </c>
      <c r="B3730" s="638" t="str">
        <f>IF($C3730="","",IFERROR(_xlfn.XLOOKUP($C3730,'1.PrepList'!$I$2:$I$1500,'1.PrepList'!$H$2:$H$1500,"")&amp;"",""))</f>
        <v/>
      </c>
      <c r="D3730" s="638" t="str">
        <f>IF($C3730="","",IFERROR(_xlfn.XLOOKUP($C3730,'1.PrepList'!$I$2:$I$1500,'1.PrepList'!$J$2:$J$1500,"")&amp;"",""))</f>
        <v/>
      </c>
      <c r="E3730" s="638" t="str">
        <f>IF($C3730="","",IFERROR(_xlfn.XLOOKUP($C3730,'1.PrepList'!$I$2:$I$1500,'1.PrepList'!$N$2:$N$1500,"")&amp;"",""))</f>
        <v/>
      </c>
      <c r="F3730" s="638" t="str">
        <f>IF($C3730="","",IFERROR(_xlfn.XLOOKUP($C3730,'1.PrepList'!$I$2:$I$1500,'1.PrepList'!$K$2:$K$1500,"")&amp;"",""))</f>
        <v/>
      </c>
      <c r="H3730" s="644" t="str">
        <f>IF($C3730="","",IFERROR(IF(_xlfn.XLOOKUP($C3730,tbl_StartedStatus[Bold ID],tbl_StartedStatus[Started])="Started","Yes",IF(_xlfn.XLOOKUP($C3730,tbl_StartedStatus[Bold ID],tbl_StartedStatus[Started])="No Show","No Show","")),""))</f>
        <v/>
      </c>
    </row>
    <row r="3731" spans="1:8" ht="15" customHeight="1" thickBot="1">
      <c r="A3731" s="38" t="str">
        <f>IF($C3731="","",IFERROR(_xlfn.XLOOKUP($C3731,'1.PrepList'!$I$2:$I$1500,'1.PrepList'!$G$2:$G$1500,"")&amp;"",""))</f>
        <v/>
      </c>
      <c r="B3731" s="638" t="str">
        <f>IF($C3731="","",IFERROR(_xlfn.XLOOKUP($C3731,'1.PrepList'!$I$2:$I$1500,'1.PrepList'!$H$2:$H$1500,"")&amp;"",""))</f>
        <v/>
      </c>
      <c r="D3731" s="638" t="str">
        <f>IF($C3731="","",IFERROR(_xlfn.XLOOKUP($C3731,'1.PrepList'!$I$2:$I$1500,'1.PrepList'!$J$2:$J$1500,"")&amp;"",""))</f>
        <v/>
      </c>
      <c r="E3731" s="638" t="str">
        <f>IF($C3731="","",IFERROR(_xlfn.XLOOKUP($C3731,'1.PrepList'!$I$2:$I$1500,'1.PrepList'!$N$2:$N$1500,"")&amp;"",""))</f>
        <v/>
      </c>
      <c r="F3731" s="638" t="str">
        <f>IF($C3731="","",IFERROR(_xlfn.XLOOKUP($C3731,'1.PrepList'!$I$2:$I$1500,'1.PrepList'!$K$2:$K$1500,"")&amp;"",""))</f>
        <v/>
      </c>
      <c r="H3731" s="644" t="str">
        <f>IF($C3731="","",IFERROR(IF(_xlfn.XLOOKUP($C3731,tbl_StartedStatus[Bold ID],tbl_StartedStatus[Started])="Started","Yes",IF(_xlfn.XLOOKUP($C3731,tbl_StartedStatus[Bold ID],tbl_StartedStatus[Started])="No Show","No Show","")),""))</f>
        <v/>
      </c>
    </row>
    <row r="3732" spans="1:8" ht="15" customHeight="1" thickBot="1">
      <c r="A3732" s="38" t="str">
        <f>IF($C3732="","",IFERROR(_xlfn.XLOOKUP($C3732,'1.PrepList'!$I$2:$I$1500,'1.PrepList'!$G$2:$G$1500,"")&amp;"",""))</f>
        <v/>
      </c>
      <c r="B3732" s="638" t="str">
        <f>IF($C3732="","",IFERROR(_xlfn.XLOOKUP($C3732,'1.PrepList'!$I$2:$I$1500,'1.PrepList'!$H$2:$H$1500,"")&amp;"",""))</f>
        <v/>
      </c>
      <c r="D3732" s="638" t="str">
        <f>IF($C3732="","",IFERROR(_xlfn.XLOOKUP($C3732,'1.PrepList'!$I$2:$I$1500,'1.PrepList'!$J$2:$J$1500,"")&amp;"",""))</f>
        <v/>
      </c>
      <c r="E3732" s="638" t="str">
        <f>IF($C3732="","",IFERROR(_xlfn.XLOOKUP($C3732,'1.PrepList'!$I$2:$I$1500,'1.PrepList'!$N$2:$N$1500,"")&amp;"",""))</f>
        <v/>
      </c>
      <c r="F3732" s="638" t="str">
        <f>IF($C3732="","",IFERROR(_xlfn.XLOOKUP($C3732,'1.PrepList'!$I$2:$I$1500,'1.PrepList'!$K$2:$K$1500,"")&amp;"",""))</f>
        <v/>
      </c>
      <c r="H3732" s="644" t="str">
        <f>IF($C3732="","",IFERROR(IF(_xlfn.XLOOKUP($C3732,tbl_StartedStatus[Bold ID],tbl_StartedStatus[Started])="Started","Yes",IF(_xlfn.XLOOKUP($C3732,tbl_StartedStatus[Bold ID],tbl_StartedStatus[Started])="No Show","No Show","")),""))</f>
        <v/>
      </c>
    </row>
    <row r="3733" spans="1:8" ht="15" customHeight="1" thickBot="1">
      <c r="A3733" s="38" t="str">
        <f>IF($C3733="","",IFERROR(_xlfn.XLOOKUP($C3733,'1.PrepList'!$I$2:$I$1500,'1.PrepList'!$G$2:$G$1500,"")&amp;"",""))</f>
        <v/>
      </c>
      <c r="B3733" s="638" t="str">
        <f>IF($C3733="","",IFERROR(_xlfn.XLOOKUP($C3733,'1.PrepList'!$I$2:$I$1500,'1.PrepList'!$H$2:$H$1500,"")&amp;"",""))</f>
        <v/>
      </c>
      <c r="D3733" s="638" t="str">
        <f>IF($C3733="","",IFERROR(_xlfn.XLOOKUP($C3733,'1.PrepList'!$I$2:$I$1500,'1.PrepList'!$J$2:$J$1500,"")&amp;"",""))</f>
        <v/>
      </c>
      <c r="E3733" s="638" t="str">
        <f>IF($C3733="","",IFERROR(_xlfn.XLOOKUP($C3733,'1.PrepList'!$I$2:$I$1500,'1.PrepList'!$N$2:$N$1500,"")&amp;"",""))</f>
        <v/>
      </c>
      <c r="F3733" s="638" t="str">
        <f>IF($C3733="","",IFERROR(_xlfn.XLOOKUP($C3733,'1.PrepList'!$I$2:$I$1500,'1.PrepList'!$K$2:$K$1500,"")&amp;"",""))</f>
        <v/>
      </c>
      <c r="H3733" s="644" t="str">
        <f>IF($C3733="","",IFERROR(IF(_xlfn.XLOOKUP($C3733,tbl_StartedStatus[Bold ID],tbl_StartedStatus[Started])="Started","Yes",IF(_xlfn.XLOOKUP($C3733,tbl_StartedStatus[Bold ID],tbl_StartedStatus[Started])="No Show","No Show","")),""))</f>
        <v/>
      </c>
    </row>
    <row r="3734" spans="1:8" ht="15" customHeight="1" thickBot="1">
      <c r="A3734" s="38" t="str">
        <f>IF($C3734="","",IFERROR(_xlfn.XLOOKUP($C3734,'1.PrepList'!$I$2:$I$1500,'1.PrepList'!$G$2:$G$1500,"")&amp;"",""))</f>
        <v/>
      </c>
      <c r="B3734" s="638" t="str">
        <f>IF($C3734="","",IFERROR(_xlfn.XLOOKUP($C3734,'1.PrepList'!$I$2:$I$1500,'1.PrepList'!$H$2:$H$1500,"")&amp;"",""))</f>
        <v/>
      </c>
      <c r="D3734" s="638" t="str">
        <f>IF($C3734="","",IFERROR(_xlfn.XLOOKUP($C3734,'1.PrepList'!$I$2:$I$1500,'1.PrepList'!$J$2:$J$1500,"")&amp;"",""))</f>
        <v/>
      </c>
      <c r="E3734" s="638" t="str">
        <f>IF($C3734="","",IFERROR(_xlfn.XLOOKUP($C3734,'1.PrepList'!$I$2:$I$1500,'1.PrepList'!$N$2:$N$1500,"")&amp;"",""))</f>
        <v/>
      </c>
      <c r="F3734" s="638" t="str">
        <f>IF($C3734="","",IFERROR(_xlfn.XLOOKUP($C3734,'1.PrepList'!$I$2:$I$1500,'1.PrepList'!$K$2:$K$1500,"")&amp;"",""))</f>
        <v/>
      </c>
      <c r="H3734" s="644" t="str">
        <f>IF($C3734="","",IFERROR(IF(_xlfn.XLOOKUP($C3734,tbl_StartedStatus[Bold ID],tbl_StartedStatus[Started])="Started","Yes",IF(_xlfn.XLOOKUP($C3734,tbl_StartedStatus[Bold ID],tbl_StartedStatus[Started])="No Show","No Show","")),""))</f>
        <v/>
      </c>
    </row>
    <row r="3735" spans="1:8" ht="15" customHeight="1" thickBot="1">
      <c r="A3735" s="38" t="str">
        <f>IF($C3735="","",IFERROR(_xlfn.XLOOKUP($C3735,'1.PrepList'!$I$2:$I$1500,'1.PrepList'!$G$2:$G$1500,"")&amp;"",""))</f>
        <v/>
      </c>
      <c r="B3735" s="638" t="str">
        <f>IF($C3735="","",IFERROR(_xlfn.XLOOKUP($C3735,'1.PrepList'!$I$2:$I$1500,'1.PrepList'!$H$2:$H$1500,"")&amp;"",""))</f>
        <v/>
      </c>
      <c r="D3735" s="638" t="str">
        <f>IF($C3735="","",IFERROR(_xlfn.XLOOKUP($C3735,'1.PrepList'!$I$2:$I$1500,'1.PrepList'!$J$2:$J$1500,"")&amp;"",""))</f>
        <v/>
      </c>
      <c r="E3735" s="638" t="str">
        <f>IF($C3735="","",IFERROR(_xlfn.XLOOKUP($C3735,'1.PrepList'!$I$2:$I$1500,'1.PrepList'!$N$2:$N$1500,"")&amp;"",""))</f>
        <v/>
      </c>
      <c r="F3735" s="638" t="str">
        <f>IF($C3735="","",IFERROR(_xlfn.XLOOKUP($C3735,'1.PrepList'!$I$2:$I$1500,'1.PrepList'!$K$2:$K$1500,"")&amp;"",""))</f>
        <v/>
      </c>
      <c r="H3735" s="644" t="str">
        <f>IF($C3735="","",IFERROR(IF(_xlfn.XLOOKUP($C3735,tbl_StartedStatus[Bold ID],tbl_StartedStatus[Started])="Started","Yes",IF(_xlfn.XLOOKUP($C3735,tbl_StartedStatus[Bold ID],tbl_StartedStatus[Started])="No Show","No Show","")),""))</f>
        <v/>
      </c>
    </row>
    <row r="3736" spans="1:8" ht="15" customHeight="1" thickBot="1">
      <c r="A3736" s="38" t="str">
        <f>IF($C3736="","",IFERROR(_xlfn.XLOOKUP($C3736,'1.PrepList'!$I$2:$I$1500,'1.PrepList'!$G$2:$G$1500,"")&amp;"",""))</f>
        <v/>
      </c>
      <c r="B3736" s="638" t="str">
        <f>IF($C3736="","",IFERROR(_xlfn.XLOOKUP($C3736,'1.PrepList'!$I$2:$I$1500,'1.PrepList'!$H$2:$H$1500,"")&amp;"",""))</f>
        <v/>
      </c>
      <c r="D3736" s="638" t="str">
        <f>IF($C3736="","",IFERROR(_xlfn.XLOOKUP($C3736,'1.PrepList'!$I$2:$I$1500,'1.PrepList'!$J$2:$J$1500,"")&amp;"",""))</f>
        <v/>
      </c>
      <c r="E3736" s="638" t="str">
        <f>IF($C3736="","",IFERROR(_xlfn.XLOOKUP($C3736,'1.PrepList'!$I$2:$I$1500,'1.PrepList'!$N$2:$N$1500,"")&amp;"",""))</f>
        <v/>
      </c>
      <c r="F3736" s="638" t="str">
        <f>IF($C3736="","",IFERROR(_xlfn.XLOOKUP($C3736,'1.PrepList'!$I$2:$I$1500,'1.PrepList'!$K$2:$K$1500,"")&amp;"",""))</f>
        <v/>
      </c>
      <c r="H3736" s="644" t="str">
        <f>IF($C3736="","",IFERROR(IF(_xlfn.XLOOKUP($C3736,tbl_StartedStatus[Bold ID],tbl_StartedStatus[Started])="Started","Yes",IF(_xlfn.XLOOKUP($C3736,tbl_StartedStatus[Bold ID],tbl_StartedStatus[Started])="No Show","No Show","")),""))</f>
        <v/>
      </c>
    </row>
    <row r="3737" spans="1:8" ht="15" customHeight="1" thickBot="1">
      <c r="A3737" s="38" t="str">
        <f>IF($C3737="","",IFERROR(_xlfn.XLOOKUP($C3737,'1.PrepList'!$I$2:$I$1500,'1.PrepList'!$G$2:$G$1500,"")&amp;"",""))</f>
        <v/>
      </c>
      <c r="B3737" s="638" t="str">
        <f>IF($C3737="","",IFERROR(_xlfn.XLOOKUP($C3737,'1.PrepList'!$I$2:$I$1500,'1.PrepList'!$H$2:$H$1500,"")&amp;"",""))</f>
        <v/>
      </c>
      <c r="D3737" s="638" t="str">
        <f>IF($C3737="","",IFERROR(_xlfn.XLOOKUP($C3737,'1.PrepList'!$I$2:$I$1500,'1.PrepList'!$J$2:$J$1500,"")&amp;"",""))</f>
        <v/>
      </c>
      <c r="E3737" s="638" t="str">
        <f>IF($C3737="","",IFERROR(_xlfn.XLOOKUP($C3737,'1.PrepList'!$I$2:$I$1500,'1.PrepList'!$N$2:$N$1500,"")&amp;"",""))</f>
        <v/>
      </c>
      <c r="F3737" s="638" t="str">
        <f>IF($C3737="","",IFERROR(_xlfn.XLOOKUP($C3737,'1.PrepList'!$I$2:$I$1500,'1.PrepList'!$K$2:$K$1500,"")&amp;"",""))</f>
        <v/>
      </c>
      <c r="H3737" s="644" t="str">
        <f>IF($C3737="","",IFERROR(IF(_xlfn.XLOOKUP($C3737,tbl_StartedStatus[Bold ID],tbl_StartedStatus[Started])="Started","Yes",IF(_xlfn.XLOOKUP($C3737,tbl_StartedStatus[Bold ID],tbl_StartedStatus[Started])="No Show","No Show","")),""))</f>
        <v/>
      </c>
    </row>
    <row r="3738" spans="1:8" ht="15" customHeight="1" thickBot="1">
      <c r="A3738" s="38" t="str">
        <f>IF($C3738="","",IFERROR(_xlfn.XLOOKUP($C3738,'1.PrepList'!$I$2:$I$1500,'1.PrepList'!$G$2:$G$1500,"")&amp;"",""))</f>
        <v/>
      </c>
      <c r="B3738" s="638" t="str">
        <f>IF($C3738="","",IFERROR(_xlfn.XLOOKUP($C3738,'1.PrepList'!$I$2:$I$1500,'1.PrepList'!$H$2:$H$1500,"")&amp;"",""))</f>
        <v/>
      </c>
      <c r="D3738" s="638" t="str">
        <f>IF($C3738="","",IFERROR(_xlfn.XLOOKUP($C3738,'1.PrepList'!$I$2:$I$1500,'1.PrepList'!$J$2:$J$1500,"")&amp;"",""))</f>
        <v/>
      </c>
      <c r="E3738" s="638" t="str">
        <f>IF($C3738="","",IFERROR(_xlfn.XLOOKUP($C3738,'1.PrepList'!$I$2:$I$1500,'1.PrepList'!$N$2:$N$1500,"")&amp;"",""))</f>
        <v/>
      </c>
      <c r="F3738" s="638" t="str">
        <f>IF($C3738="","",IFERROR(_xlfn.XLOOKUP($C3738,'1.PrepList'!$I$2:$I$1500,'1.PrepList'!$K$2:$K$1500,"")&amp;"",""))</f>
        <v/>
      </c>
      <c r="H3738" s="644" t="str">
        <f>IF($C3738="","",IFERROR(IF(_xlfn.XLOOKUP($C3738,tbl_StartedStatus[Bold ID],tbl_StartedStatus[Started])="Started","Yes",IF(_xlfn.XLOOKUP($C3738,tbl_StartedStatus[Bold ID],tbl_StartedStatus[Started])="No Show","No Show","")),""))</f>
        <v/>
      </c>
    </row>
    <row r="3739" spans="1:8" ht="15" customHeight="1" thickBot="1">
      <c r="A3739" s="38" t="str">
        <f>IF($C3739="","",IFERROR(_xlfn.XLOOKUP($C3739,'1.PrepList'!$I$2:$I$1500,'1.PrepList'!$G$2:$G$1500,"")&amp;"",""))</f>
        <v/>
      </c>
      <c r="B3739" s="638" t="str">
        <f>IF($C3739="","",IFERROR(_xlfn.XLOOKUP($C3739,'1.PrepList'!$I$2:$I$1500,'1.PrepList'!$H$2:$H$1500,"")&amp;"",""))</f>
        <v/>
      </c>
      <c r="D3739" s="638" t="str">
        <f>IF($C3739="","",IFERROR(_xlfn.XLOOKUP($C3739,'1.PrepList'!$I$2:$I$1500,'1.PrepList'!$J$2:$J$1500,"")&amp;"",""))</f>
        <v/>
      </c>
      <c r="E3739" s="638" t="str">
        <f>IF($C3739="","",IFERROR(_xlfn.XLOOKUP($C3739,'1.PrepList'!$I$2:$I$1500,'1.PrepList'!$N$2:$N$1500,"")&amp;"",""))</f>
        <v/>
      </c>
      <c r="F3739" s="638" t="str">
        <f>IF($C3739="","",IFERROR(_xlfn.XLOOKUP($C3739,'1.PrepList'!$I$2:$I$1500,'1.PrepList'!$K$2:$K$1500,"")&amp;"",""))</f>
        <v/>
      </c>
      <c r="H3739" s="644" t="str">
        <f>IF($C3739="","",IFERROR(IF(_xlfn.XLOOKUP($C3739,tbl_StartedStatus[Bold ID],tbl_StartedStatus[Started])="Started","Yes",IF(_xlfn.XLOOKUP($C3739,tbl_StartedStatus[Bold ID],tbl_StartedStatus[Started])="No Show","No Show","")),""))</f>
        <v/>
      </c>
    </row>
    <row r="3740" spans="1:8" ht="15" customHeight="1" thickBot="1">
      <c r="A3740" s="38" t="str">
        <f>IF($C3740="","",IFERROR(_xlfn.XLOOKUP($C3740,'1.PrepList'!$I$2:$I$1500,'1.PrepList'!$G$2:$G$1500,"")&amp;"",""))</f>
        <v/>
      </c>
      <c r="B3740" s="638" t="str">
        <f>IF($C3740="","",IFERROR(_xlfn.XLOOKUP($C3740,'1.PrepList'!$I$2:$I$1500,'1.PrepList'!$H$2:$H$1500,"")&amp;"",""))</f>
        <v/>
      </c>
      <c r="D3740" s="638" t="str">
        <f>IF($C3740="","",IFERROR(_xlfn.XLOOKUP($C3740,'1.PrepList'!$I$2:$I$1500,'1.PrepList'!$J$2:$J$1500,"")&amp;"",""))</f>
        <v/>
      </c>
      <c r="E3740" s="638" t="str">
        <f>IF($C3740="","",IFERROR(_xlfn.XLOOKUP($C3740,'1.PrepList'!$I$2:$I$1500,'1.PrepList'!$N$2:$N$1500,"")&amp;"",""))</f>
        <v/>
      </c>
      <c r="F3740" s="638" t="str">
        <f>IF($C3740="","",IFERROR(_xlfn.XLOOKUP($C3740,'1.PrepList'!$I$2:$I$1500,'1.PrepList'!$K$2:$K$1500,"")&amp;"",""))</f>
        <v/>
      </c>
      <c r="H3740" s="644" t="str">
        <f>IF($C3740="","",IFERROR(IF(_xlfn.XLOOKUP($C3740,tbl_StartedStatus[Bold ID],tbl_StartedStatus[Started])="Started","Yes",IF(_xlfn.XLOOKUP($C3740,tbl_StartedStatus[Bold ID],tbl_StartedStatus[Started])="No Show","No Show","")),""))</f>
        <v/>
      </c>
    </row>
    <row r="3741" spans="1:8" ht="15" customHeight="1" thickBot="1">
      <c r="A3741" s="38" t="str">
        <f>IF($C3741="","",IFERROR(_xlfn.XLOOKUP($C3741,'1.PrepList'!$I$2:$I$1500,'1.PrepList'!$G$2:$G$1500,"")&amp;"",""))</f>
        <v/>
      </c>
      <c r="B3741" s="638" t="str">
        <f>IF($C3741="","",IFERROR(_xlfn.XLOOKUP($C3741,'1.PrepList'!$I$2:$I$1500,'1.PrepList'!$H$2:$H$1500,"")&amp;"",""))</f>
        <v/>
      </c>
      <c r="D3741" s="638" t="str">
        <f>IF($C3741="","",IFERROR(_xlfn.XLOOKUP($C3741,'1.PrepList'!$I$2:$I$1500,'1.PrepList'!$J$2:$J$1500,"")&amp;"",""))</f>
        <v/>
      </c>
      <c r="E3741" s="638" t="str">
        <f>IF($C3741="","",IFERROR(_xlfn.XLOOKUP($C3741,'1.PrepList'!$I$2:$I$1500,'1.PrepList'!$N$2:$N$1500,"")&amp;"",""))</f>
        <v/>
      </c>
      <c r="F3741" s="638" t="str">
        <f>IF($C3741="","",IFERROR(_xlfn.XLOOKUP($C3741,'1.PrepList'!$I$2:$I$1500,'1.PrepList'!$K$2:$K$1500,"")&amp;"",""))</f>
        <v/>
      </c>
      <c r="H3741" s="644" t="str">
        <f>IF($C3741="","",IFERROR(IF(_xlfn.XLOOKUP($C3741,tbl_StartedStatus[Bold ID],tbl_StartedStatus[Started])="Started","Yes",IF(_xlfn.XLOOKUP($C3741,tbl_StartedStatus[Bold ID],tbl_StartedStatus[Started])="No Show","No Show","")),""))</f>
        <v/>
      </c>
    </row>
    <row r="3742" spans="1:8" ht="15" customHeight="1" thickBot="1">
      <c r="A3742" s="38" t="str">
        <f>IF($C3742="","",IFERROR(_xlfn.XLOOKUP($C3742,'1.PrepList'!$I$2:$I$1500,'1.PrepList'!$G$2:$G$1500,"")&amp;"",""))</f>
        <v/>
      </c>
      <c r="B3742" s="638" t="str">
        <f>IF($C3742="","",IFERROR(_xlfn.XLOOKUP($C3742,'1.PrepList'!$I$2:$I$1500,'1.PrepList'!$H$2:$H$1500,"")&amp;"",""))</f>
        <v/>
      </c>
      <c r="D3742" s="638" t="str">
        <f>IF($C3742="","",IFERROR(_xlfn.XLOOKUP($C3742,'1.PrepList'!$I$2:$I$1500,'1.PrepList'!$J$2:$J$1500,"")&amp;"",""))</f>
        <v/>
      </c>
      <c r="E3742" s="638" t="str">
        <f>IF($C3742="","",IFERROR(_xlfn.XLOOKUP($C3742,'1.PrepList'!$I$2:$I$1500,'1.PrepList'!$N$2:$N$1500,"")&amp;"",""))</f>
        <v/>
      </c>
      <c r="F3742" s="638" t="str">
        <f>IF($C3742="","",IFERROR(_xlfn.XLOOKUP($C3742,'1.PrepList'!$I$2:$I$1500,'1.PrepList'!$K$2:$K$1500,"")&amp;"",""))</f>
        <v/>
      </c>
      <c r="H3742" s="644" t="str">
        <f>IF($C3742="","",IFERROR(IF(_xlfn.XLOOKUP($C3742,tbl_StartedStatus[Bold ID],tbl_StartedStatus[Started])="Started","Yes",IF(_xlfn.XLOOKUP($C3742,tbl_StartedStatus[Bold ID],tbl_StartedStatus[Started])="No Show","No Show","")),""))</f>
        <v/>
      </c>
    </row>
    <row r="3743" spans="1:8" ht="15" customHeight="1" thickBot="1">
      <c r="A3743" s="38" t="str">
        <f>IF($C3743="","",IFERROR(_xlfn.XLOOKUP($C3743,'1.PrepList'!$I$2:$I$1500,'1.PrepList'!$G$2:$G$1500,"")&amp;"",""))</f>
        <v/>
      </c>
      <c r="B3743" s="638" t="str">
        <f>IF($C3743="","",IFERROR(_xlfn.XLOOKUP($C3743,'1.PrepList'!$I$2:$I$1500,'1.PrepList'!$H$2:$H$1500,"")&amp;"",""))</f>
        <v/>
      </c>
      <c r="D3743" s="638" t="str">
        <f>IF($C3743="","",IFERROR(_xlfn.XLOOKUP($C3743,'1.PrepList'!$I$2:$I$1500,'1.PrepList'!$J$2:$J$1500,"")&amp;"",""))</f>
        <v/>
      </c>
      <c r="E3743" s="638" t="str">
        <f>IF($C3743="","",IFERROR(_xlfn.XLOOKUP($C3743,'1.PrepList'!$I$2:$I$1500,'1.PrepList'!$N$2:$N$1500,"")&amp;"",""))</f>
        <v/>
      </c>
      <c r="F3743" s="638" t="str">
        <f>IF($C3743="","",IFERROR(_xlfn.XLOOKUP($C3743,'1.PrepList'!$I$2:$I$1500,'1.PrepList'!$K$2:$K$1500,"")&amp;"",""))</f>
        <v/>
      </c>
      <c r="H3743" s="644" t="str">
        <f>IF($C3743="","",IFERROR(IF(_xlfn.XLOOKUP($C3743,tbl_StartedStatus[Bold ID],tbl_StartedStatus[Started])="Started","Yes",IF(_xlfn.XLOOKUP($C3743,tbl_StartedStatus[Bold ID],tbl_StartedStatus[Started])="No Show","No Show","")),""))</f>
        <v/>
      </c>
    </row>
    <row r="3744" spans="1:8" ht="15" customHeight="1" thickBot="1">
      <c r="A3744" s="38" t="str">
        <f>IF($C3744="","",IFERROR(_xlfn.XLOOKUP($C3744,'1.PrepList'!$I$2:$I$1500,'1.PrepList'!$G$2:$G$1500,"")&amp;"",""))</f>
        <v/>
      </c>
      <c r="B3744" s="638" t="str">
        <f>IF($C3744="","",IFERROR(_xlfn.XLOOKUP($C3744,'1.PrepList'!$I$2:$I$1500,'1.PrepList'!$H$2:$H$1500,"")&amp;"",""))</f>
        <v/>
      </c>
      <c r="D3744" s="638" t="str">
        <f>IF($C3744="","",IFERROR(_xlfn.XLOOKUP($C3744,'1.PrepList'!$I$2:$I$1500,'1.PrepList'!$J$2:$J$1500,"")&amp;"",""))</f>
        <v/>
      </c>
      <c r="E3744" s="638" t="str">
        <f>IF($C3744="","",IFERROR(_xlfn.XLOOKUP($C3744,'1.PrepList'!$I$2:$I$1500,'1.PrepList'!$N$2:$N$1500,"")&amp;"",""))</f>
        <v/>
      </c>
      <c r="F3744" s="638" t="str">
        <f>IF($C3744="","",IFERROR(_xlfn.XLOOKUP($C3744,'1.PrepList'!$I$2:$I$1500,'1.PrepList'!$K$2:$K$1500,"")&amp;"",""))</f>
        <v/>
      </c>
      <c r="H3744" s="644" t="str">
        <f>IF($C3744="","",IFERROR(IF(_xlfn.XLOOKUP($C3744,tbl_StartedStatus[Bold ID],tbl_StartedStatus[Started])="Started","Yes",IF(_xlfn.XLOOKUP($C3744,tbl_StartedStatus[Bold ID],tbl_StartedStatus[Started])="No Show","No Show","")),""))</f>
        <v/>
      </c>
    </row>
    <row r="3745" spans="1:8" ht="15" customHeight="1" thickBot="1">
      <c r="A3745" s="38" t="str">
        <f>IF($C3745="","",IFERROR(_xlfn.XLOOKUP($C3745,'1.PrepList'!$I$2:$I$1500,'1.PrepList'!$G$2:$G$1500,"")&amp;"",""))</f>
        <v/>
      </c>
      <c r="B3745" s="638" t="str">
        <f>IF($C3745="","",IFERROR(_xlfn.XLOOKUP($C3745,'1.PrepList'!$I$2:$I$1500,'1.PrepList'!$H$2:$H$1500,"")&amp;"",""))</f>
        <v/>
      </c>
      <c r="D3745" s="638" t="str">
        <f>IF($C3745="","",IFERROR(_xlfn.XLOOKUP($C3745,'1.PrepList'!$I$2:$I$1500,'1.PrepList'!$J$2:$J$1500,"")&amp;"",""))</f>
        <v/>
      </c>
      <c r="E3745" s="638" t="str">
        <f>IF($C3745="","",IFERROR(_xlfn.XLOOKUP($C3745,'1.PrepList'!$I$2:$I$1500,'1.PrepList'!$N$2:$N$1500,"")&amp;"",""))</f>
        <v/>
      </c>
      <c r="F3745" s="638" t="str">
        <f>IF($C3745="","",IFERROR(_xlfn.XLOOKUP($C3745,'1.PrepList'!$I$2:$I$1500,'1.PrepList'!$K$2:$K$1500,"")&amp;"",""))</f>
        <v/>
      </c>
      <c r="H3745" s="644" t="str">
        <f>IF($C3745="","",IFERROR(IF(_xlfn.XLOOKUP($C3745,tbl_StartedStatus[Bold ID],tbl_StartedStatus[Started])="Started","Yes",IF(_xlfn.XLOOKUP($C3745,tbl_StartedStatus[Bold ID],tbl_StartedStatus[Started])="No Show","No Show","")),""))</f>
        <v/>
      </c>
    </row>
    <row r="3746" spans="1:8" ht="15" customHeight="1" thickBot="1">
      <c r="A3746" s="38" t="str">
        <f>IF($C3746="","",IFERROR(_xlfn.XLOOKUP($C3746,'1.PrepList'!$I$2:$I$1500,'1.PrepList'!$G$2:$G$1500,"")&amp;"",""))</f>
        <v/>
      </c>
      <c r="B3746" s="638" t="str">
        <f>IF($C3746="","",IFERROR(_xlfn.XLOOKUP($C3746,'1.PrepList'!$I$2:$I$1500,'1.PrepList'!$H$2:$H$1500,"")&amp;"",""))</f>
        <v/>
      </c>
      <c r="D3746" s="638" t="str">
        <f>IF($C3746="","",IFERROR(_xlfn.XLOOKUP($C3746,'1.PrepList'!$I$2:$I$1500,'1.PrepList'!$J$2:$J$1500,"")&amp;"",""))</f>
        <v/>
      </c>
      <c r="E3746" s="638" t="str">
        <f>IF($C3746="","",IFERROR(_xlfn.XLOOKUP($C3746,'1.PrepList'!$I$2:$I$1500,'1.PrepList'!$N$2:$N$1500,"")&amp;"",""))</f>
        <v/>
      </c>
      <c r="F3746" s="638" t="str">
        <f>IF($C3746="","",IFERROR(_xlfn.XLOOKUP($C3746,'1.PrepList'!$I$2:$I$1500,'1.PrepList'!$K$2:$K$1500,"")&amp;"",""))</f>
        <v/>
      </c>
      <c r="H3746" s="644" t="str">
        <f>IF($C3746="","",IFERROR(IF(_xlfn.XLOOKUP($C3746,tbl_StartedStatus[Bold ID],tbl_StartedStatus[Started])="Started","Yes",IF(_xlfn.XLOOKUP($C3746,tbl_StartedStatus[Bold ID],tbl_StartedStatus[Started])="No Show","No Show","")),""))</f>
        <v/>
      </c>
    </row>
    <row r="3747" spans="1:8" ht="15" customHeight="1" thickBot="1">
      <c r="A3747" s="38" t="str">
        <f>IF($C3747="","",IFERROR(_xlfn.XLOOKUP($C3747,'1.PrepList'!$I$2:$I$1500,'1.PrepList'!$G$2:$G$1500,"")&amp;"",""))</f>
        <v/>
      </c>
      <c r="B3747" s="638" t="str">
        <f>IF($C3747="","",IFERROR(_xlfn.XLOOKUP($C3747,'1.PrepList'!$I$2:$I$1500,'1.PrepList'!$H$2:$H$1500,"")&amp;"",""))</f>
        <v/>
      </c>
      <c r="D3747" s="638" t="str">
        <f>IF($C3747="","",IFERROR(_xlfn.XLOOKUP($C3747,'1.PrepList'!$I$2:$I$1500,'1.PrepList'!$J$2:$J$1500,"")&amp;"",""))</f>
        <v/>
      </c>
      <c r="E3747" s="638" t="str">
        <f>IF($C3747="","",IFERROR(_xlfn.XLOOKUP($C3747,'1.PrepList'!$I$2:$I$1500,'1.PrepList'!$N$2:$N$1500,"")&amp;"",""))</f>
        <v/>
      </c>
      <c r="F3747" s="638" t="str">
        <f>IF($C3747="","",IFERROR(_xlfn.XLOOKUP($C3747,'1.PrepList'!$I$2:$I$1500,'1.PrepList'!$K$2:$K$1500,"")&amp;"",""))</f>
        <v/>
      </c>
      <c r="H3747" s="644" t="str">
        <f>IF($C3747="","",IFERROR(IF(_xlfn.XLOOKUP($C3747,tbl_StartedStatus[Bold ID],tbl_StartedStatus[Started])="Started","Yes",IF(_xlfn.XLOOKUP($C3747,tbl_StartedStatus[Bold ID],tbl_StartedStatus[Started])="No Show","No Show","")),""))</f>
        <v/>
      </c>
    </row>
    <row r="3748" spans="1:8" ht="15" customHeight="1" thickBot="1">
      <c r="A3748" s="38" t="str">
        <f>IF($C3748="","",IFERROR(_xlfn.XLOOKUP($C3748,'1.PrepList'!$I$2:$I$1500,'1.PrepList'!$G$2:$G$1500,"")&amp;"",""))</f>
        <v/>
      </c>
      <c r="B3748" s="638" t="str">
        <f>IF($C3748="","",IFERROR(_xlfn.XLOOKUP($C3748,'1.PrepList'!$I$2:$I$1500,'1.PrepList'!$H$2:$H$1500,"")&amp;"",""))</f>
        <v/>
      </c>
      <c r="D3748" s="638" t="str">
        <f>IF($C3748="","",IFERROR(_xlfn.XLOOKUP($C3748,'1.PrepList'!$I$2:$I$1500,'1.PrepList'!$J$2:$J$1500,"")&amp;"",""))</f>
        <v/>
      </c>
      <c r="E3748" s="638" t="str">
        <f>IF($C3748="","",IFERROR(_xlfn.XLOOKUP($C3748,'1.PrepList'!$I$2:$I$1500,'1.PrepList'!$N$2:$N$1500,"")&amp;"",""))</f>
        <v/>
      </c>
      <c r="F3748" s="638" t="str">
        <f>IF($C3748="","",IFERROR(_xlfn.XLOOKUP($C3748,'1.PrepList'!$I$2:$I$1500,'1.PrepList'!$K$2:$K$1500,"")&amp;"",""))</f>
        <v/>
      </c>
      <c r="H3748" s="644" t="str">
        <f>IF($C3748="","",IFERROR(IF(_xlfn.XLOOKUP($C3748,tbl_StartedStatus[Bold ID],tbl_StartedStatus[Started])="Started","Yes",IF(_xlfn.XLOOKUP($C3748,tbl_StartedStatus[Bold ID],tbl_StartedStatus[Started])="No Show","No Show","")),""))</f>
        <v/>
      </c>
    </row>
    <row r="3749" spans="1:8" ht="15" customHeight="1" thickBot="1">
      <c r="A3749" s="38" t="str">
        <f>IF($C3749="","",IFERROR(_xlfn.XLOOKUP($C3749,'1.PrepList'!$I$2:$I$1500,'1.PrepList'!$G$2:$G$1500,"")&amp;"",""))</f>
        <v/>
      </c>
      <c r="B3749" s="638" t="str">
        <f>IF($C3749="","",IFERROR(_xlfn.XLOOKUP($C3749,'1.PrepList'!$I$2:$I$1500,'1.PrepList'!$H$2:$H$1500,"")&amp;"",""))</f>
        <v/>
      </c>
      <c r="D3749" s="638" t="str">
        <f>IF($C3749="","",IFERROR(_xlfn.XLOOKUP($C3749,'1.PrepList'!$I$2:$I$1500,'1.PrepList'!$J$2:$J$1500,"")&amp;"",""))</f>
        <v/>
      </c>
      <c r="E3749" s="638" t="str">
        <f>IF($C3749="","",IFERROR(_xlfn.XLOOKUP($C3749,'1.PrepList'!$I$2:$I$1500,'1.PrepList'!$N$2:$N$1500,"")&amp;"",""))</f>
        <v/>
      </c>
      <c r="F3749" s="638" t="str">
        <f>IF($C3749="","",IFERROR(_xlfn.XLOOKUP($C3749,'1.PrepList'!$I$2:$I$1500,'1.PrepList'!$K$2:$K$1500,"")&amp;"",""))</f>
        <v/>
      </c>
      <c r="H3749" s="644" t="str">
        <f>IF($C3749="","",IFERROR(IF(_xlfn.XLOOKUP($C3749,tbl_StartedStatus[Bold ID],tbl_StartedStatus[Started])="Started","Yes",IF(_xlfn.XLOOKUP($C3749,tbl_StartedStatus[Bold ID],tbl_StartedStatus[Started])="No Show","No Show","")),""))</f>
        <v/>
      </c>
    </row>
    <row r="3750" spans="1:8" ht="15" customHeight="1" thickBot="1">
      <c r="A3750" s="38" t="str">
        <f>IF($C3750="","",IFERROR(_xlfn.XLOOKUP($C3750,'1.PrepList'!$I$2:$I$1500,'1.PrepList'!$G$2:$G$1500,"")&amp;"",""))</f>
        <v/>
      </c>
      <c r="B3750" s="638" t="str">
        <f>IF($C3750="","",IFERROR(_xlfn.XLOOKUP($C3750,'1.PrepList'!$I$2:$I$1500,'1.PrepList'!$H$2:$H$1500,"")&amp;"",""))</f>
        <v/>
      </c>
      <c r="D3750" s="638" t="str">
        <f>IF($C3750="","",IFERROR(_xlfn.XLOOKUP($C3750,'1.PrepList'!$I$2:$I$1500,'1.PrepList'!$J$2:$J$1500,"")&amp;"",""))</f>
        <v/>
      </c>
      <c r="E3750" s="638" t="str">
        <f>IF($C3750="","",IFERROR(_xlfn.XLOOKUP($C3750,'1.PrepList'!$I$2:$I$1500,'1.PrepList'!$N$2:$N$1500,"")&amp;"",""))</f>
        <v/>
      </c>
      <c r="F3750" s="638" t="str">
        <f>IF($C3750="","",IFERROR(_xlfn.XLOOKUP($C3750,'1.PrepList'!$I$2:$I$1500,'1.PrepList'!$K$2:$K$1500,"")&amp;"",""))</f>
        <v/>
      </c>
      <c r="H3750" s="644" t="str">
        <f>IF($C3750="","",IFERROR(IF(_xlfn.XLOOKUP($C3750,tbl_StartedStatus[Bold ID],tbl_StartedStatus[Started])="Started","Yes",IF(_xlfn.XLOOKUP($C3750,tbl_StartedStatus[Bold ID],tbl_StartedStatus[Started])="No Show","No Show","")),""))</f>
        <v/>
      </c>
    </row>
    <row r="3751" spans="1:8" ht="15" customHeight="1" thickBot="1">
      <c r="A3751" s="38" t="str">
        <f>IF($C3751="","",IFERROR(_xlfn.XLOOKUP($C3751,'1.PrepList'!$I$2:$I$1500,'1.PrepList'!$G$2:$G$1500,"")&amp;"",""))</f>
        <v/>
      </c>
      <c r="B3751" s="638" t="str">
        <f>IF($C3751="","",IFERROR(_xlfn.XLOOKUP($C3751,'1.PrepList'!$I$2:$I$1500,'1.PrepList'!$H$2:$H$1500,"")&amp;"",""))</f>
        <v/>
      </c>
      <c r="D3751" s="638" t="str">
        <f>IF($C3751="","",IFERROR(_xlfn.XLOOKUP($C3751,'1.PrepList'!$I$2:$I$1500,'1.PrepList'!$J$2:$J$1500,"")&amp;"",""))</f>
        <v/>
      </c>
      <c r="E3751" s="638" t="str">
        <f>IF($C3751="","",IFERROR(_xlfn.XLOOKUP($C3751,'1.PrepList'!$I$2:$I$1500,'1.PrepList'!$N$2:$N$1500,"")&amp;"",""))</f>
        <v/>
      </c>
      <c r="F3751" s="638" t="str">
        <f>IF($C3751="","",IFERROR(_xlfn.XLOOKUP($C3751,'1.PrepList'!$I$2:$I$1500,'1.PrepList'!$K$2:$K$1500,"")&amp;"",""))</f>
        <v/>
      </c>
      <c r="H3751" s="644" t="str">
        <f>IF($C3751="","",IFERROR(IF(_xlfn.XLOOKUP($C3751,tbl_StartedStatus[Bold ID],tbl_StartedStatus[Started])="Started","Yes",IF(_xlfn.XLOOKUP($C3751,tbl_StartedStatus[Bold ID],tbl_StartedStatus[Started])="No Show","No Show","")),""))</f>
        <v/>
      </c>
    </row>
    <row r="3752" spans="1:8" ht="15" customHeight="1" thickBot="1">
      <c r="A3752" s="38" t="str">
        <f>IF($C3752="","",IFERROR(_xlfn.XLOOKUP($C3752,'1.PrepList'!$I$2:$I$1500,'1.PrepList'!$G$2:$G$1500,"")&amp;"",""))</f>
        <v/>
      </c>
      <c r="B3752" s="638" t="str">
        <f>IF($C3752="","",IFERROR(_xlfn.XLOOKUP($C3752,'1.PrepList'!$I$2:$I$1500,'1.PrepList'!$H$2:$H$1500,"")&amp;"",""))</f>
        <v/>
      </c>
      <c r="D3752" s="638" t="str">
        <f>IF($C3752="","",IFERROR(_xlfn.XLOOKUP($C3752,'1.PrepList'!$I$2:$I$1500,'1.PrepList'!$J$2:$J$1500,"")&amp;"",""))</f>
        <v/>
      </c>
      <c r="E3752" s="638" t="str">
        <f>IF($C3752="","",IFERROR(_xlfn.XLOOKUP($C3752,'1.PrepList'!$I$2:$I$1500,'1.PrepList'!$N$2:$N$1500,"")&amp;"",""))</f>
        <v/>
      </c>
      <c r="F3752" s="638" t="str">
        <f>IF($C3752="","",IFERROR(_xlfn.XLOOKUP($C3752,'1.PrepList'!$I$2:$I$1500,'1.PrepList'!$K$2:$K$1500,"")&amp;"",""))</f>
        <v/>
      </c>
      <c r="H3752" s="644" t="str">
        <f>IF($C3752="","",IFERROR(IF(_xlfn.XLOOKUP($C3752,tbl_StartedStatus[Bold ID],tbl_StartedStatus[Started])="Started","Yes",IF(_xlfn.XLOOKUP($C3752,tbl_StartedStatus[Bold ID],tbl_StartedStatus[Started])="No Show","No Show","")),""))</f>
        <v/>
      </c>
    </row>
    <row r="3753" spans="1:8" ht="15" customHeight="1" thickBot="1">
      <c r="A3753" s="38" t="str">
        <f>IF($C3753="","",IFERROR(_xlfn.XLOOKUP($C3753,'1.PrepList'!$I$2:$I$1500,'1.PrepList'!$G$2:$G$1500,"")&amp;"",""))</f>
        <v/>
      </c>
      <c r="B3753" s="638" t="str">
        <f>IF($C3753="","",IFERROR(_xlfn.XLOOKUP($C3753,'1.PrepList'!$I$2:$I$1500,'1.PrepList'!$H$2:$H$1500,"")&amp;"",""))</f>
        <v/>
      </c>
      <c r="D3753" s="638" t="str">
        <f>IF($C3753="","",IFERROR(_xlfn.XLOOKUP($C3753,'1.PrepList'!$I$2:$I$1500,'1.PrepList'!$J$2:$J$1500,"")&amp;"",""))</f>
        <v/>
      </c>
      <c r="E3753" s="638" t="str">
        <f>IF($C3753="","",IFERROR(_xlfn.XLOOKUP($C3753,'1.PrepList'!$I$2:$I$1500,'1.PrepList'!$N$2:$N$1500,"")&amp;"",""))</f>
        <v/>
      </c>
      <c r="F3753" s="638" t="str">
        <f>IF($C3753="","",IFERROR(_xlfn.XLOOKUP($C3753,'1.PrepList'!$I$2:$I$1500,'1.PrepList'!$K$2:$K$1500,"")&amp;"",""))</f>
        <v/>
      </c>
      <c r="H3753" s="644" t="str">
        <f>IF($C3753="","",IFERROR(IF(_xlfn.XLOOKUP($C3753,tbl_StartedStatus[Bold ID],tbl_StartedStatus[Started])="Started","Yes",IF(_xlfn.XLOOKUP($C3753,tbl_StartedStatus[Bold ID],tbl_StartedStatus[Started])="No Show","No Show","")),""))</f>
        <v/>
      </c>
    </row>
    <row r="3754" spans="1:8" ht="15" customHeight="1" thickBot="1">
      <c r="A3754" s="38" t="str">
        <f>IF($C3754="","",IFERROR(_xlfn.XLOOKUP($C3754,'1.PrepList'!$I$2:$I$1500,'1.PrepList'!$G$2:$G$1500,"")&amp;"",""))</f>
        <v/>
      </c>
      <c r="B3754" s="638" t="str">
        <f>IF($C3754="","",IFERROR(_xlfn.XLOOKUP($C3754,'1.PrepList'!$I$2:$I$1500,'1.PrepList'!$H$2:$H$1500,"")&amp;"",""))</f>
        <v/>
      </c>
      <c r="D3754" s="638" t="str">
        <f>IF($C3754="","",IFERROR(_xlfn.XLOOKUP($C3754,'1.PrepList'!$I$2:$I$1500,'1.PrepList'!$J$2:$J$1500,"")&amp;"",""))</f>
        <v/>
      </c>
      <c r="E3754" s="638" t="str">
        <f>IF($C3754="","",IFERROR(_xlfn.XLOOKUP($C3754,'1.PrepList'!$I$2:$I$1500,'1.PrepList'!$N$2:$N$1500,"")&amp;"",""))</f>
        <v/>
      </c>
      <c r="F3754" s="638" t="str">
        <f>IF($C3754="","",IFERROR(_xlfn.XLOOKUP($C3754,'1.PrepList'!$I$2:$I$1500,'1.PrepList'!$K$2:$K$1500,"")&amp;"",""))</f>
        <v/>
      </c>
      <c r="H3754" s="644" t="str">
        <f>IF($C3754="","",IFERROR(IF(_xlfn.XLOOKUP($C3754,tbl_StartedStatus[Bold ID],tbl_StartedStatus[Started])="Started","Yes",IF(_xlfn.XLOOKUP($C3754,tbl_StartedStatus[Bold ID],tbl_StartedStatus[Started])="No Show","No Show","")),""))</f>
        <v/>
      </c>
    </row>
    <row r="3755" spans="1:8" ht="15" customHeight="1" thickBot="1">
      <c r="A3755" s="38" t="str">
        <f>IF($C3755="","",IFERROR(_xlfn.XLOOKUP($C3755,'1.PrepList'!$I$2:$I$1500,'1.PrepList'!$G$2:$G$1500,"")&amp;"",""))</f>
        <v/>
      </c>
      <c r="B3755" s="638" t="str">
        <f>IF($C3755="","",IFERROR(_xlfn.XLOOKUP($C3755,'1.PrepList'!$I$2:$I$1500,'1.PrepList'!$H$2:$H$1500,"")&amp;"",""))</f>
        <v/>
      </c>
      <c r="D3755" s="638" t="str">
        <f>IF($C3755="","",IFERROR(_xlfn.XLOOKUP($C3755,'1.PrepList'!$I$2:$I$1500,'1.PrepList'!$J$2:$J$1500,"")&amp;"",""))</f>
        <v/>
      </c>
      <c r="E3755" s="638" t="str">
        <f>IF($C3755="","",IFERROR(_xlfn.XLOOKUP($C3755,'1.PrepList'!$I$2:$I$1500,'1.PrepList'!$N$2:$N$1500,"")&amp;"",""))</f>
        <v/>
      </c>
      <c r="F3755" s="638" t="str">
        <f>IF($C3755="","",IFERROR(_xlfn.XLOOKUP($C3755,'1.PrepList'!$I$2:$I$1500,'1.PrepList'!$K$2:$K$1500,"")&amp;"",""))</f>
        <v/>
      </c>
      <c r="H3755" s="644" t="str">
        <f>IF($C3755="","",IFERROR(IF(_xlfn.XLOOKUP($C3755,tbl_StartedStatus[Bold ID],tbl_StartedStatus[Started])="Started","Yes",IF(_xlfn.XLOOKUP($C3755,tbl_StartedStatus[Bold ID],tbl_StartedStatus[Started])="No Show","No Show","")),""))</f>
        <v/>
      </c>
    </row>
    <row r="3756" spans="1:8" ht="15" customHeight="1" thickBot="1">
      <c r="A3756" s="38" t="str">
        <f>IF($C3756="","",IFERROR(_xlfn.XLOOKUP($C3756,'1.PrepList'!$I$2:$I$1500,'1.PrepList'!$G$2:$G$1500,"")&amp;"",""))</f>
        <v/>
      </c>
      <c r="B3756" s="638" t="str">
        <f>IF($C3756="","",IFERROR(_xlfn.XLOOKUP($C3756,'1.PrepList'!$I$2:$I$1500,'1.PrepList'!$H$2:$H$1500,"")&amp;"",""))</f>
        <v/>
      </c>
      <c r="D3756" s="638" t="str">
        <f>IF($C3756="","",IFERROR(_xlfn.XLOOKUP($C3756,'1.PrepList'!$I$2:$I$1500,'1.PrepList'!$J$2:$J$1500,"")&amp;"",""))</f>
        <v/>
      </c>
      <c r="E3756" s="638" t="str">
        <f>IF($C3756="","",IFERROR(_xlfn.XLOOKUP($C3756,'1.PrepList'!$I$2:$I$1500,'1.PrepList'!$N$2:$N$1500,"")&amp;"",""))</f>
        <v/>
      </c>
      <c r="F3756" s="638" t="str">
        <f>IF($C3756="","",IFERROR(_xlfn.XLOOKUP($C3756,'1.PrepList'!$I$2:$I$1500,'1.PrepList'!$K$2:$K$1500,"")&amp;"",""))</f>
        <v/>
      </c>
      <c r="H3756" s="644" t="str">
        <f>IF($C3756="","",IFERROR(IF(_xlfn.XLOOKUP($C3756,tbl_StartedStatus[Bold ID],tbl_StartedStatus[Started])="Started","Yes",IF(_xlfn.XLOOKUP($C3756,tbl_StartedStatus[Bold ID],tbl_StartedStatus[Started])="No Show","No Show","")),""))</f>
        <v/>
      </c>
    </row>
    <row r="3757" spans="1:8" ht="15" customHeight="1" thickBot="1">
      <c r="A3757" s="38" t="str">
        <f>IF($C3757="","",IFERROR(_xlfn.XLOOKUP($C3757,'1.PrepList'!$I$2:$I$1500,'1.PrepList'!$G$2:$G$1500,"")&amp;"",""))</f>
        <v/>
      </c>
      <c r="B3757" s="638" t="str">
        <f>IF($C3757="","",IFERROR(_xlfn.XLOOKUP($C3757,'1.PrepList'!$I$2:$I$1500,'1.PrepList'!$H$2:$H$1500,"")&amp;"",""))</f>
        <v/>
      </c>
      <c r="D3757" s="638" t="str">
        <f>IF($C3757="","",IFERROR(_xlfn.XLOOKUP($C3757,'1.PrepList'!$I$2:$I$1500,'1.PrepList'!$J$2:$J$1500,"")&amp;"",""))</f>
        <v/>
      </c>
      <c r="E3757" s="638" t="str">
        <f>IF($C3757="","",IFERROR(_xlfn.XLOOKUP($C3757,'1.PrepList'!$I$2:$I$1500,'1.PrepList'!$N$2:$N$1500,"")&amp;"",""))</f>
        <v/>
      </c>
      <c r="F3757" s="638" t="str">
        <f>IF($C3757="","",IFERROR(_xlfn.XLOOKUP($C3757,'1.PrepList'!$I$2:$I$1500,'1.PrepList'!$K$2:$K$1500,"")&amp;"",""))</f>
        <v/>
      </c>
      <c r="H3757" s="644" t="str">
        <f>IF($C3757="","",IFERROR(IF(_xlfn.XLOOKUP($C3757,tbl_StartedStatus[Bold ID],tbl_StartedStatus[Started])="Started","Yes",IF(_xlfn.XLOOKUP($C3757,tbl_StartedStatus[Bold ID],tbl_StartedStatus[Started])="No Show","No Show","")),""))</f>
        <v/>
      </c>
    </row>
    <row r="3758" spans="1:8" ht="15" customHeight="1" thickBot="1">
      <c r="A3758" s="38" t="str">
        <f>IF($C3758="","",IFERROR(_xlfn.XLOOKUP($C3758,'1.PrepList'!$I$2:$I$1500,'1.PrepList'!$G$2:$G$1500,"")&amp;"",""))</f>
        <v/>
      </c>
      <c r="B3758" s="638" t="str">
        <f>IF($C3758="","",IFERROR(_xlfn.XLOOKUP($C3758,'1.PrepList'!$I$2:$I$1500,'1.PrepList'!$H$2:$H$1500,"")&amp;"",""))</f>
        <v/>
      </c>
      <c r="D3758" s="638" t="str">
        <f>IF($C3758="","",IFERROR(_xlfn.XLOOKUP($C3758,'1.PrepList'!$I$2:$I$1500,'1.PrepList'!$J$2:$J$1500,"")&amp;"",""))</f>
        <v/>
      </c>
      <c r="E3758" s="638" t="str">
        <f>IF($C3758="","",IFERROR(_xlfn.XLOOKUP($C3758,'1.PrepList'!$I$2:$I$1500,'1.PrepList'!$N$2:$N$1500,"")&amp;"",""))</f>
        <v/>
      </c>
      <c r="F3758" s="638" t="str">
        <f>IF($C3758="","",IFERROR(_xlfn.XLOOKUP($C3758,'1.PrepList'!$I$2:$I$1500,'1.PrepList'!$K$2:$K$1500,"")&amp;"",""))</f>
        <v/>
      </c>
      <c r="H3758" s="644" t="str">
        <f>IF($C3758="","",IFERROR(IF(_xlfn.XLOOKUP($C3758,tbl_StartedStatus[Bold ID],tbl_StartedStatus[Started])="Started","Yes",IF(_xlfn.XLOOKUP($C3758,tbl_StartedStatus[Bold ID],tbl_StartedStatus[Started])="No Show","No Show","")),""))</f>
        <v/>
      </c>
    </row>
    <row r="3759" spans="1:8" ht="15" customHeight="1" thickBot="1">
      <c r="A3759" s="38" t="str">
        <f>IF($C3759="","",IFERROR(_xlfn.XLOOKUP($C3759,'1.PrepList'!$I$2:$I$1500,'1.PrepList'!$G$2:$G$1500,"")&amp;"",""))</f>
        <v/>
      </c>
      <c r="B3759" s="638" t="str">
        <f>IF($C3759="","",IFERROR(_xlfn.XLOOKUP($C3759,'1.PrepList'!$I$2:$I$1500,'1.PrepList'!$H$2:$H$1500,"")&amp;"",""))</f>
        <v/>
      </c>
      <c r="D3759" s="638" t="str">
        <f>IF($C3759="","",IFERROR(_xlfn.XLOOKUP($C3759,'1.PrepList'!$I$2:$I$1500,'1.PrepList'!$J$2:$J$1500,"")&amp;"",""))</f>
        <v/>
      </c>
      <c r="E3759" s="638" t="str">
        <f>IF($C3759="","",IFERROR(_xlfn.XLOOKUP($C3759,'1.PrepList'!$I$2:$I$1500,'1.PrepList'!$N$2:$N$1500,"")&amp;"",""))</f>
        <v/>
      </c>
      <c r="F3759" s="638" t="str">
        <f>IF($C3759="","",IFERROR(_xlfn.XLOOKUP($C3759,'1.PrepList'!$I$2:$I$1500,'1.PrepList'!$K$2:$K$1500,"")&amp;"",""))</f>
        <v/>
      </c>
      <c r="H3759" s="644" t="str">
        <f>IF($C3759="","",IFERROR(IF(_xlfn.XLOOKUP($C3759,tbl_StartedStatus[Bold ID],tbl_StartedStatus[Started])="Started","Yes",IF(_xlfn.XLOOKUP($C3759,tbl_StartedStatus[Bold ID],tbl_StartedStatus[Started])="No Show","No Show","")),""))</f>
        <v/>
      </c>
    </row>
    <row r="3760" spans="1:8" ht="15" customHeight="1" thickBot="1">
      <c r="A3760" s="38" t="str">
        <f>IF($C3760="","",IFERROR(_xlfn.XLOOKUP($C3760,'1.PrepList'!$I$2:$I$1500,'1.PrepList'!$G$2:$G$1500,"")&amp;"",""))</f>
        <v/>
      </c>
      <c r="B3760" s="638" t="str">
        <f>IF($C3760="","",IFERROR(_xlfn.XLOOKUP($C3760,'1.PrepList'!$I$2:$I$1500,'1.PrepList'!$H$2:$H$1500,"")&amp;"",""))</f>
        <v/>
      </c>
      <c r="D3760" s="638" t="str">
        <f>IF($C3760="","",IFERROR(_xlfn.XLOOKUP($C3760,'1.PrepList'!$I$2:$I$1500,'1.PrepList'!$J$2:$J$1500,"")&amp;"",""))</f>
        <v/>
      </c>
      <c r="E3760" s="638" t="str">
        <f>IF($C3760="","",IFERROR(_xlfn.XLOOKUP($C3760,'1.PrepList'!$I$2:$I$1500,'1.PrepList'!$N$2:$N$1500,"")&amp;"",""))</f>
        <v/>
      </c>
      <c r="F3760" s="638" t="str">
        <f>IF($C3760="","",IFERROR(_xlfn.XLOOKUP($C3760,'1.PrepList'!$I$2:$I$1500,'1.PrepList'!$K$2:$K$1500,"")&amp;"",""))</f>
        <v/>
      </c>
      <c r="H3760" s="644" t="str">
        <f>IF($C3760="","",IFERROR(IF(_xlfn.XLOOKUP($C3760,tbl_StartedStatus[Bold ID],tbl_StartedStatus[Started])="Started","Yes",IF(_xlfn.XLOOKUP($C3760,tbl_StartedStatus[Bold ID],tbl_StartedStatus[Started])="No Show","No Show","")),""))</f>
        <v/>
      </c>
    </row>
    <row r="3761" spans="1:8" ht="15" customHeight="1" thickBot="1">
      <c r="A3761" s="38" t="str">
        <f>IF($C3761="","",IFERROR(_xlfn.XLOOKUP($C3761,'1.PrepList'!$I$2:$I$1500,'1.PrepList'!$G$2:$G$1500,"")&amp;"",""))</f>
        <v/>
      </c>
      <c r="B3761" s="638" t="str">
        <f>IF($C3761="","",IFERROR(_xlfn.XLOOKUP($C3761,'1.PrepList'!$I$2:$I$1500,'1.PrepList'!$H$2:$H$1500,"")&amp;"",""))</f>
        <v/>
      </c>
      <c r="D3761" s="638" t="str">
        <f>IF($C3761="","",IFERROR(_xlfn.XLOOKUP($C3761,'1.PrepList'!$I$2:$I$1500,'1.PrepList'!$J$2:$J$1500,"")&amp;"",""))</f>
        <v/>
      </c>
      <c r="E3761" s="638" t="str">
        <f>IF($C3761="","",IFERROR(_xlfn.XLOOKUP($C3761,'1.PrepList'!$I$2:$I$1500,'1.PrepList'!$N$2:$N$1500,"")&amp;"",""))</f>
        <v/>
      </c>
      <c r="F3761" s="638" t="str">
        <f>IF($C3761="","",IFERROR(_xlfn.XLOOKUP($C3761,'1.PrepList'!$I$2:$I$1500,'1.PrepList'!$K$2:$K$1500,"")&amp;"",""))</f>
        <v/>
      </c>
      <c r="H3761" s="644" t="str">
        <f>IF($C3761="","",IFERROR(IF(_xlfn.XLOOKUP($C3761,tbl_StartedStatus[Bold ID],tbl_StartedStatus[Started])="Started","Yes",IF(_xlfn.XLOOKUP($C3761,tbl_StartedStatus[Bold ID],tbl_StartedStatus[Started])="No Show","No Show","")),""))</f>
        <v/>
      </c>
    </row>
    <row r="3762" spans="1:8" ht="15" customHeight="1" thickBot="1">
      <c r="A3762" s="38" t="str">
        <f>IF($C3762="","",IFERROR(_xlfn.XLOOKUP($C3762,'1.PrepList'!$I$2:$I$1500,'1.PrepList'!$G$2:$G$1500,"")&amp;"",""))</f>
        <v/>
      </c>
      <c r="B3762" s="638" t="str">
        <f>IF($C3762="","",IFERROR(_xlfn.XLOOKUP($C3762,'1.PrepList'!$I$2:$I$1500,'1.PrepList'!$H$2:$H$1500,"")&amp;"",""))</f>
        <v/>
      </c>
      <c r="D3762" s="638" t="str">
        <f>IF($C3762="","",IFERROR(_xlfn.XLOOKUP($C3762,'1.PrepList'!$I$2:$I$1500,'1.PrepList'!$J$2:$J$1500,"")&amp;"",""))</f>
        <v/>
      </c>
      <c r="E3762" s="638" t="str">
        <f>IF($C3762="","",IFERROR(_xlfn.XLOOKUP($C3762,'1.PrepList'!$I$2:$I$1500,'1.PrepList'!$N$2:$N$1500,"")&amp;"",""))</f>
        <v/>
      </c>
      <c r="F3762" s="638" t="str">
        <f>IF($C3762="","",IFERROR(_xlfn.XLOOKUP($C3762,'1.PrepList'!$I$2:$I$1500,'1.PrepList'!$K$2:$K$1500,"")&amp;"",""))</f>
        <v/>
      </c>
      <c r="H3762" s="644" t="str">
        <f>IF($C3762="","",IFERROR(IF(_xlfn.XLOOKUP($C3762,tbl_StartedStatus[Bold ID],tbl_StartedStatus[Started])="Started","Yes",IF(_xlfn.XLOOKUP($C3762,tbl_StartedStatus[Bold ID],tbl_StartedStatus[Started])="No Show","No Show","")),""))</f>
        <v/>
      </c>
    </row>
    <row r="3763" spans="1:8" ht="15" customHeight="1" thickBot="1">
      <c r="A3763" s="38" t="str">
        <f>IF($C3763="","",IFERROR(_xlfn.XLOOKUP($C3763,'1.PrepList'!$I$2:$I$1500,'1.PrepList'!$G$2:$G$1500,"")&amp;"",""))</f>
        <v/>
      </c>
      <c r="B3763" s="638" t="str">
        <f>IF($C3763="","",IFERROR(_xlfn.XLOOKUP($C3763,'1.PrepList'!$I$2:$I$1500,'1.PrepList'!$H$2:$H$1500,"")&amp;"",""))</f>
        <v/>
      </c>
      <c r="D3763" s="638" t="str">
        <f>IF($C3763="","",IFERROR(_xlfn.XLOOKUP($C3763,'1.PrepList'!$I$2:$I$1500,'1.PrepList'!$J$2:$J$1500,"")&amp;"",""))</f>
        <v/>
      </c>
      <c r="E3763" s="638" t="str">
        <f>IF($C3763="","",IFERROR(_xlfn.XLOOKUP($C3763,'1.PrepList'!$I$2:$I$1500,'1.PrepList'!$N$2:$N$1500,"")&amp;"",""))</f>
        <v/>
      </c>
      <c r="F3763" s="638" t="str">
        <f>IF($C3763="","",IFERROR(_xlfn.XLOOKUP($C3763,'1.PrepList'!$I$2:$I$1500,'1.PrepList'!$K$2:$K$1500,"")&amp;"",""))</f>
        <v/>
      </c>
      <c r="H3763" s="644" t="str">
        <f>IF($C3763="","",IFERROR(IF(_xlfn.XLOOKUP($C3763,tbl_StartedStatus[Bold ID],tbl_StartedStatus[Started])="Started","Yes",IF(_xlfn.XLOOKUP($C3763,tbl_StartedStatus[Bold ID],tbl_StartedStatus[Started])="No Show","No Show","")),""))</f>
        <v/>
      </c>
    </row>
    <row r="3764" spans="1:8" ht="15" customHeight="1" thickBot="1">
      <c r="A3764" s="38" t="str">
        <f>IF($C3764="","",IFERROR(_xlfn.XLOOKUP($C3764,'1.PrepList'!$I$2:$I$1500,'1.PrepList'!$G$2:$G$1500,"")&amp;"",""))</f>
        <v/>
      </c>
      <c r="B3764" s="638" t="str">
        <f>IF($C3764="","",IFERROR(_xlfn.XLOOKUP($C3764,'1.PrepList'!$I$2:$I$1500,'1.PrepList'!$H$2:$H$1500,"")&amp;"",""))</f>
        <v/>
      </c>
      <c r="D3764" s="638" t="str">
        <f>IF($C3764="","",IFERROR(_xlfn.XLOOKUP($C3764,'1.PrepList'!$I$2:$I$1500,'1.PrepList'!$J$2:$J$1500,"")&amp;"",""))</f>
        <v/>
      </c>
      <c r="E3764" s="638" t="str">
        <f>IF($C3764="","",IFERROR(_xlfn.XLOOKUP($C3764,'1.PrepList'!$I$2:$I$1500,'1.PrepList'!$N$2:$N$1500,"")&amp;"",""))</f>
        <v/>
      </c>
      <c r="F3764" s="638" t="str">
        <f>IF($C3764="","",IFERROR(_xlfn.XLOOKUP($C3764,'1.PrepList'!$I$2:$I$1500,'1.PrepList'!$K$2:$K$1500,"")&amp;"",""))</f>
        <v/>
      </c>
      <c r="H3764" s="644" t="str">
        <f>IF($C3764="","",IFERROR(IF(_xlfn.XLOOKUP($C3764,tbl_StartedStatus[Bold ID],tbl_StartedStatus[Started])="Started","Yes",IF(_xlfn.XLOOKUP($C3764,tbl_StartedStatus[Bold ID],tbl_StartedStatus[Started])="No Show","No Show","")),""))</f>
        <v/>
      </c>
    </row>
    <row r="3765" spans="1:8" ht="15" customHeight="1" thickBot="1">
      <c r="A3765" s="38" t="str">
        <f>IF($C3765="","",IFERROR(_xlfn.XLOOKUP($C3765,'1.PrepList'!$I$2:$I$1500,'1.PrepList'!$G$2:$G$1500,"")&amp;"",""))</f>
        <v/>
      </c>
      <c r="B3765" s="638" t="str">
        <f>IF($C3765="","",IFERROR(_xlfn.XLOOKUP($C3765,'1.PrepList'!$I$2:$I$1500,'1.PrepList'!$H$2:$H$1500,"")&amp;"",""))</f>
        <v/>
      </c>
      <c r="D3765" s="638" t="str">
        <f>IF($C3765="","",IFERROR(_xlfn.XLOOKUP($C3765,'1.PrepList'!$I$2:$I$1500,'1.PrepList'!$J$2:$J$1500,"")&amp;"",""))</f>
        <v/>
      </c>
      <c r="E3765" s="638" t="str">
        <f>IF($C3765="","",IFERROR(_xlfn.XLOOKUP($C3765,'1.PrepList'!$I$2:$I$1500,'1.PrepList'!$N$2:$N$1500,"")&amp;"",""))</f>
        <v/>
      </c>
      <c r="F3765" s="638" t="str">
        <f>IF($C3765="","",IFERROR(_xlfn.XLOOKUP($C3765,'1.PrepList'!$I$2:$I$1500,'1.PrepList'!$K$2:$K$1500,"")&amp;"",""))</f>
        <v/>
      </c>
      <c r="H3765" s="644" t="str">
        <f>IF($C3765="","",IFERROR(IF(_xlfn.XLOOKUP($C3765,tbl_StartedStatus[Bold ID],tbl_StartedStatus[Started])="Started","Yes",IF(_xlfn.XLOOKUP($C3765,tbl_StartedStatus[Bold ID],tbl_StartedStatus[Started])="No Show","No Show","")),""))</f>
        <v/>
      </c>
    </row>
    <row r="3766" spans="1:8" ht="15" customHeight="1" thickBot="1">
      <c r="A3766" s="38" t="str">
        <f>IF($C3766="","",IFERROR(_xlfn.XLOOKUP($C3766,'1.PrepList'!$I$2:$I$1500,'1.PrepList'!$G$2:$G$1500,"")&amp;"",""))</f>
        <v/>
      </c>
      <c r="B3766" s="638" t="str">
        <f>IF($C3766="","",IFERROR(_xlfn.XLOOKUP($C3766,'1.PrepList'!$I$2:$I$1500,'1.PrepList'!$H$2:$H$1500,"")&amp;"",""))</f>
        <v/>
      </c>
      <c r="D3766" s="638" t="str">
        <f>IF($C3766="","",IFERROR(_xlfn.XLOOKUP($C3766,'1.PrepList'!$I$2:$I$1500,'1.PrepList'!$J$2:$J$1500,"")&amp;"",""))</f>
        <v/>
      </c>
      <c r="E3766" s="638" t="str">
        <f>IF($C3766="","",IFERROR(_xlfn.XLOOKUP($C3766,'1.PrepList'!$I$2:$I$1500,'1.PrepList'!$N$2:$N$1500,"")&amp;"",""))</f>
        <v/>
      </c>
      <c r="F3766" s="638" t="str">
        <f>IF($C3766="","",IFERROR(_xlfn.XLOOKUP($C3766,'1.PrepList'!$I$2:$I$1500,'1.PrepList'!$K$2:$K$1500,"")&amp;"",""))</f>
        <v/>
      </c>
      <c r="H3766" s="644" t="str">
        <f>IF($C3766="","",IFERROR(IF(_xlfn.XLOOKUP($C3766,tbl_StartedStatus[Bold ID],tbl_StartedStatus[Started])="Started","Yes",IF(_xlfn.XLOOKUP($C3766,tbl_StartedStatus[Bold ID],tbl_StartedStatus[Started])="No Show","No Show","")),""))</f>
        <v/>
      </c>
    </row>
    <row r="3767" spans="1:8" ht="15" customHeight="1" thickBot="1">
      <c r="A3767" s="38" t="str">
        <f>IF($C3767="","",IFERROR(_xlfn.XLOOKUP($C3767,'1.PrepList'!$I$2:$I$1500,'1.PrepList'!$G$2:$G$1500,"")&amp;"",""))</f>
        <v/>
      </c>
      <c r="B3767" s="638" t="str">
        <f>IF($C3767="","",IFERROR(_xlfn.XLOOKUP($C3767,'1.PrepList'!$I$2:$I$1500,'1.PrepList'!$H$2:$H$1500,"")&amp;"",""))</f>
        <v/>
      </c>
      <c r="D3767" s="638" t="str">
        <f>IF($C3767="","",IFERROR(_xlfn.XLOOKUP($C3767,'1.PrepList'!$I$2:$I$1500,'1.PrepList'!$J$2:$J$1500,"")&amp;"",""))</f>
        <v/>
      </c>
      <c r="E3767" s="638" t="str">
        <f>IF($C3767="","",IFERROR(_xlfn.XLOOKUP($C3767,'1.PrepList'!$I$2:$I$1500,'1.PrepList'!$N$2:$N$1500,"")&amp;"",""))</f>
        <v/>
      </c>
      <c r="F3767" s="638" t="str">
        <f>IF($C3767="","",IFERROR(_xlfn.XLOOKUP($C3767,'1.PrepList'!$I$2:$I$1500,'1.PrepList'!$K$2:$K$1500,"")&amp;"",""))</f>
        <v/>
      </c>
      <c r="H3767" s="644" t="str">
        <f>IF($C3767="","",IFERROR(IF(_xlfn.XLOOKUP($C3767,tbl_StartedStatus[Bold ID],tbl_StartedStatus[Started])="Started","Yes",IF(_xlfn.XLOOKUP($C3767,tbl_StartedStatus[Bold ID],tbl_StartedStatus[Started])="No Show","No Show","")),""))</f>
        <v/>
      </c>
    </row>
    <row r="3768" spans="1:8" ht="15" customHeight="1" thickBot="1">
      <c r="A3768" s="38" t="str">
        <f>IF($C3768="","",IFERROR(_xlfn.XLOOKUP($C3768,'1.PrepList'!$I$2:$I$1500,'1.PrepList'!$G$2:$G$1500,"")&amp;"",""))</f>
        <v/>
      </c>
      <c r="B3768" s="638" t="str">
        <f>IF($C3768="","",IFERROR(_xlfn.XLOOKUP($C3768,'1.PrepList'!$I$2:$I$1500,'1.PrepList'!$H$2:$H$1500,"")&amp;"",""))</f>
        <v/>
      </c>
      <c r="D3768" s="638" t="str">
        <f>IF($C3768="","",IFERROR(_xlfn.XLOOKUP($C3768,'1.PrepList'!$I$2:$I$1500,'1.PrepList'!$J$2:$J$1500,"")&amp;"",""))</f>
        <v/>
      </c>
      <c r="E3768" s="638" t="str">
        <f>IF($C3768="","",IFERROR(_xlfn.XLOOKUP($C3768,'1.PrepList'!$I$2:$I$1500,'1.PrepList'!$N$2:$N$1500,"")&amp;"",""))</f>
        <v/>
      </c>
      <c r="F3768" s="638" t="str">
        <f>IF($C3768="","",IFERROR(_xlfn.XLOOKUP($C3768,'1.PrepList'!$I$2:$I$1500,'1.PrepList'!$K$2:$K$1500,"")&amp;"",""))</f>
        <v/>
      </c>
      <c r="H3768" s="644" t="str">
        <f>IF($C3768="","",IFERROR(IF(_xlfn.XLOOKUP($C3768,tbl_StartedStatus[Bold ID],tbl_StartedStatus[Started])="Started","Yes",IF(_xlfn.XLOOKUP($C3768,tbl_StartedStatus[Bold ID],tbl_StartedStatus[Started])="No Show","No Show","")),""))</f>
        <v/>
      </c>
    </row>
    <row r="3769" spans="1:8" ht="15" customHeight="1" thickBot="1">
      <c r="A3769" s="38" t="str">
        <f>IF($C3769="","",IFERROR(_xlfn.XLOOKUP($C3769,'1.PrepList'!$I$2:$I$1500,'1.PrepList'!$G$2:$G$1500,"")&amp;"",""))</f>
        <v/>
      </c>
      <c r="B3769" s="638" t="str">
        <f>IF($C3769="","",IFERROR(_xlfn.XLOOKUP($C3769,'1.PrepList'!$I$2:$I$1500,'1.PrepList'!$H$2:$H$1500,"")&amp;"",""))</f>
        <v/>
      </c>
      <c r="D3769" s="638" t="str">
        <f>IF($C3769="","",IFERROR(_xlfn.XLOOKUP($C3769,'1.PrepList'!$I$2:$I$1500,'1.PrepList'!$J$2:$J$1500,"")&amp;"",""))</f>
        <v/>
      </c>
      <c r="E3769" s="638" t="str">
        <f>IF($C3769="","",IFERROR(_xlfn.XLOOKUP($C3769,'1.PrepList'!$I$2:$I$1500,'1.PrepList'!$N$2:$N$1500,"")&amp;"",""))</f>
        <v/>
      </c>
      <c r="F3769" s="638" t="str">
        <f>IF($C3769="","",IFERROR(_xlfn.XLOOKUP($C3769,'1.PrepList'!$I$2:$I$1500,'1.PrepList'!$K$2:$K$1500,"")&amp;"",""))</f>
        <v/>
      </c>
      <c r="H3769" s="644" t="str">
        <f>IF($C3769="","",IFERROR(IF(_xlfn.XLOOKUP($C3769,tbl_StartedStatus[Bold ID],tbl_StartedStatus[Started])="Started","Yes",IF(_xlfn.XLOOKUP($C3769,tbl_StartedStatus[Bold ID],tbl_StartedStatus[Started])="No Show","No Show","")),""))</f>
        <v/>
      </c>
    </row>
    <row r="3770" spans="1:8" ht="15" customHeight="1" thickBot="1">
      <c r="A3770" s="38" t="str">
        <f>IF($C3770="","",IFERROR(_xlfn.XLOOKUP($C3770,'1.PrepList'!$I$2:$I$1500,'1.PrepList'!$G$2:$G$1500,"")&amp;"",""))</f>
        <v/>
      </c>
      <c r="B3770" s="638" t="str">
        <f>IF($C3770="","",IFERROR(_xlfn.XLOOKUP($C3770,'1.PrepList'!$I$2:$I$1500,'1.PrepList'!$H$2:$H$1500,"")&amp;"",""))</f>
        <v/>
      </c>
      <c r="D3770" s="638" t="str">
        <f>IF($C3770="","",IFERROR(_xlfn.XLOOKUP($C3770,'1.PrepList'!$I$2:$I$1500,'1.PrepList'!$J$2:$J$1500,"")&amp;"",""))</f>
        <v/>
      </c>
      <c r="E3770" s="638" t="str">
        <f>IF($C3770="","",IFERROR(_xlfn.XLOOKUP($C3770,'1.PrepList'!$I$2:$I$1500,'1.PrepList'!$N$2:$N$1500,"")&amp;"",""))</f>
        <v/>
      </c>
      <c r="F3770" s="638" t="str">
        <f>IF($C3770="","",IFERROR(_xlfn.XLOOKUP($C3770,'1.PrepList'!$I$2:$I$1500,'1.PrepList'!$K$2:$K$1500,"")&amp;"",""))</f>
        <v/>
      </c>
      <c r="H3770" s="644" t="str">
        <f>IF($C3770="","",IFERROR(IF(_xlfn.XLOOKUP($C3770,tbl_StartedStatus[Bold ID],tbl_StartedStatus[Started])="Started","Yes",IF(_xlfn.XLOOKUP($C3770,tbl_StartedStatus[Bold ID],tbl_StartedStatus[Started])="No Show","No Show","")),""))</f>
        <v/>
      </c>
    </row>
    <row r="3771" spans="1:8" ht="15" customHeight="1" thickBot="1">
      <c r="A3771" s="38" t="str">
        <f>IF($C3771="","",IFERROR(_xlfn.XLOOKUP($C3771,'1.PrepList'!$I$2:$I$1500,'1.PrepList'!$G$2:$G$1500,"")&amp;"",""))</f>
        <v/>
      </c>
      <c r="B3771" s="638" t="str">
        <f>IF($C3771="","",IFERROR(_xlfn.XLOOKUP($C3771,'1.PrepList'!$I$2:$I$1500,'1.PrepList'!$H$2:$H$1500,"")&amp;"",""))</f>
        <v/>
      </c>
      <c r="D3771" s="638" t="str">
        <f>IF($C3771="","",IFERROR(_xlfn.XLOOKUP($C3771,'1.PrepList'!$I$2:$I$1500,'1.PrepList'!$J$2:$J$1500,"")&amp;"",""))</f>
        <v/>
      </c>
      <c r="E3771" s="638" t="str">
        <f>IF($C3771="","",IFERROR(_xlfn.XLOOKUP($C3771,'1.PrepList'!$I$2:$I$1500,'1.PrepList'!$N$2:$N$1500,"")&amp;"",""))</f>
        <v/>
      </c>
      <c r="F3771" s="638" t="str">
        <f>IF($C3771="","",IFERROR(_xlfn.XLOOKUP($C3771,'1.PrepList'!$I$2:$I$1500,'1.PrepList'!$K$2:$K$1500,"")&amp;"",""))</f>
        <v/>
      </c>
      <c r="H3771" s="644" t="str">
        <f>IF($C3771="","",IFERROR(IF(_xlfn.XLOOKUP($C3771,tbl_StartedStatus[Bold ID],tbl_StartedStatus[Started])="Started","Yes",IF(_xlfn.XLOOKUP($C3771,tbl_StartedStatus[Bold ID],tbl_StartedStatus[Started])="No Show","No Show","")),""))</f>
        <v/>
      </c>
    </row>
    <row r="3772" spans="1:8" ht="15" customHeight="1" thickBot="1">
      <c r="A3772" s="38" t="str">
        <f>IF($C3772="","",IFERROR(_xlfn.XLOOKUP($C3772,'1.PrepList'!$I$2:$I$1500,'1.PrepList'!$G$2:$G$1500,"")&amp;"",""))</f>
        <v/>
      </c>
      <c r="B3772" s="638" t="str">
        <f>IF($C3772="","",IFERROR(_xlfn.XLOOKUP($C3772,'1.PrepList'!$I$2:$I$1500,'1.PrepList'!$H$2:$H$1500,"")&amp;"",""))</f>
        <v/>
      </c>
      <c r="D3772" s="638" t="str">
        <f>IF($C3772="","",IFERROR(_xlfn.XLOOKUP($C3772,'1.PrepList'!$I$2:$I$1500,'1.PrepList'!$J$2:$J$1500,"")&amp;"",""))</f>
        <v/>
      </c>
      <c r="E3772" s="638" t="str">
        <f>IF($C3772="","",IFERROR(_xlfn.XLOOKUP($C3772,'1.PrepList'!$I$2:$I$1500,'1.PrepList'!$N$2:$N$1500,"")&amp;"",""))</f>
        <v/>
      </c>
      <c r="F3772" s="638" t="str">
        <f>IF($C3772="","",IFERROR(_xlfn.XLOOKUP($C3772,'1.PrepList'!$I$2:$I$1500,'1.PrepList'!$K$2:$K$1500,"")&amp;"",""))</f>
        <v/>
      </c>
      <c r="H3772" s="644" t="str">
        <f>IF($C3772="","",IFERROR(IF(_xlfn.XLOOKUP($C3772,tbl_StartedStatus[Bold ID],tbl_StartedStatus[Started])="Started","Yes",IF(_xlfn.XLOOKUP($C3772,tbl_StartedStatus[Bold ID],tbl_StartedStatus[Started])="No Show","No Show","")),""))</f>
        <v/>
      </c>
    </row>
    <row r="3773" spans="1:8" ht="15" customHeight="1" thickBot="1">
      <c r="A3773" s="38" t="str">
        <f>IF($C3773="","",IFERROR(_xlfn.XLOOKUP($C3773,'1.PrepList'!$I$2:$I$1500,'1.PrepList'!$G$2:$G$1500,"")&amp;"",""))</f>
        <v/>
      </c>
      <c r="B3773" s="638" t="str">
        <f>IF($C3773="","",IFERROR(_xlfn.XLOOKUP($C3773,'1.PrepList'!$I$2:$I$1500,'1.PrepList'!$H$2:$H$1500,"")&amp;"",""))</f>
        <v/>
      </c>
      <c r="D3773" s="638" t="str">
        <f>IF($C3773="","",IFERROR(_xlfn.XLOOKUP($C3773,'1.PrepList'!$I$2:$I$1500,'1.PrepList'!$J$2:$J$1500,"")&amp;"",""))</f>
        <v/>
      </c>
      <c r="E3773" s="638" t="str">
        <f>IF($C3773="","",IFERROR(_xlfn.XLOOKUP($C3773,'1.PrepList'!$I$2:$I$1500,'1.PrepList'!$N$2:$N$1500,"")&amp;"",""))</f>
        <v/>
      </c>
      <c r="F3773" s="638" t="str">
        <f>IF($C3773="","",IFERROR(_xlfn.XLOOKUP($C3773,'1.PrepList'!$I$2:$I$1500,'1.PrepList'!$K$2:$K$1500,"")&amp;"",""))</f>
        <v/>
      </c>
      <c r="H3773" s="644" t="str">
        <f>IF($C3773="","",IFERROR(IF(_xlfn.XLOOKUP($C3773,tbl_StartedStatus[Bold ID],tbl_StartedStatus[Started])="Started","Yes",IF(_xlfn.XLOOKUP($C3773,tbl_StartedStatus[Bold ID],tbl_StartedStatus[Started])="No Show","No Show","")),""))</f>
        <v/>
      </c>
    </row>
    <row r="3774" spans="1:8" ht="15" customHeight="1" thickBot="1">
      <c r="A3774" s="38" t="str">
        <f>IF($C3774="","",IFERROR(_xlfn.XLOOKUP($C3774,'1.PrepList'!$I$2:$I$1500,'1.PrepList'!$G$2:$G$1500,"")&amp;"",""))</f>
        <v/>
      </c>
      <c r="B3774" s="638" t="str">
        <f>IF($C3774="","",IFERROR(_xlfn.XLOOKUP($C3774,'1.PrepList'!$I$2:$I$1500,'1.PrepList'!$H$2:$H$1500,"")&amp;"",""))</f>
        <v/>
      </c>
      <c r="D3774" s="638" t="str">
        <f>IF($C3774="","",IFERROR(_xlfn.XLOOKUP($C3774,'1.PrepList'!$I$2:$I$1500,'1.PrepList'!$J$2:$J$1500,"")&amp;"",""))</f>
        <v/>
      </c>
      <c r="E3774" s="638" t="str">
        <f>IF($C3774="","",IFERROR(_xlfn.XLOOKUP($C3774,'1.PrepList'!$I$2:$I$1500,'1.PrepList'!$N$2:$N$1500,"")&amp;"",""))</f>
        <v/>
      </c>
      <c r="F3774" s="638" t="str">
        <f>IF($C3774="","",IFERROR(_xlfn.XLOOKUP($C3774,'1.PrepList'!$I$2:$I$1500,'1.PrepList'!$K$2:$K$1500,"")&amp;"",""))</f>
        <v/>
      </c>
      <c r="H3774" s="644" t="str">
        <f>IF($C3774="","",IFERROR(IF(_xlfn.XLOOKUP($C3774,tbl_StartedStatus[Bold ID],tbl_StartedStatus[Started])="Started","Yes",IF(_xlfn.XLOOKUP($C3774,tbl_StartedStatus[Bold ID],tbl_StartedStatus[Started])="No Show","No Show","")),""))</f>
        <v/>
      </c>
    </row>
    <row r="3775" spans="1:8" ht="15" customHeight="1" thickBot="1">
      <c r="A3775" s="38" t="str">
        <f>IF($C3775="","",IFERROR(_xlfn.XLOOKUP($C3775,'1.PrepList'!$I$2:$I$1500,'1.PrepList'!$G$2:$G$1500,"")&amp;"",""))</f>
        <v/>
      </c>
      <c r="B3775" s="638" t="str">
        <f>IF($C3775="","",IFERROR(_xlfn.XLOOKUP($C3775,'1.PrepList'!$I$2:$I$1500,'1.PrepList'!$H$2:$H$1500,"")&amp;"",""))</f>
        <v/>
      </c>
      <c r="D3775" s="638" t="str">
        <f>IF($C3775="","",IFERROR(_xlfn.XLOOKUP($C3775,'1.PrepList'!$I$2:$I$1500,'1.PrepList'!$J$2:$J$1500,"")&amp;"",""))</f>
        <v/>
      </c>
      <c r="E3775" s="638" t="str">
        <f>IF($C3775="","",IFERROR(_xlfn.XLOOKUP($C3775,'1.PrepList'!$I$2:$I$1500,'1.PrepList'!$N$2:$N$1500,"")&amp;"",""))</f>
        <v/>
      </c>
      <c r="F3775" s="638" t="str">
        <f>IF($C3775="","",IFERROR(_xlfn.XLOOKUP($C3775,'1.PrepList'!$I$2:$I$1500,'1.PrepList'!$K$2:$K$1500,"")&amp;"",""))</f>
        <v/>
      </c>
      <c r="H3775" s="644" t="str">
        <f>IF($C3775="","",IFERROR(IF(_xlfn.XLOOKUP($C3775,tbl_StartedStatus[Bold ID],tbl_StartedStatus[Started])="Started","Yes",IF(_xlfn.XLOOKUP($C3775,tbl_StartedStatus[Bold ID],tbl_StartedStatus[Started])="No Show","No Show","")),""))</f>
        <v/>
      </c>
    </row>
    <row r="3776" spans="1:8" ht="15" customHeight="1" thickBot="1">
      <c r="A3776" s="38" t="str">
        <f>IF($C3776="","",IFERROR(_xlfn.XLOOKUP($C3776,'1.PrepList'!$I$2:$I$1500,'1.PrepList'!$G$2:$G$1500,"")&amp;"",""))</f>
        <v/>
      </c>
      <c r="B3776" s="638" t="str">
        <f>IF($C3776="","",IFERROR(_xlfn.XLOOKUP($C3776,'1.PrepList'!$I$2:$I$1500,'1.PrepList'!$H$2:$H$1500,"")&amp;"",""))</f>
        <v/>
      </c>
      <c r="D3776" s="638" t="str">
        <f>IF($C3776="","",IFERROR(_xlfn.XLOOKUP($C3776,'1.PrepList'!$I$2:$I$1500,'1.PrepList'!$J$2:$J$1500,"")&amp;"",""))</f>
        <v/>
      </c>
      <c r="E3776" s="638" t="str">
        <f>IF($C3776="","",IFERROR(_xlfn.XLOOKUP($C3776,'1.PrepList'!$I$2:$I$1500,'1.PrepList'!$N$2:$N$1500,"")&amp;"",""))</f>
        <v/>
      </c>
      <c r="F3776" s="638" t="str">
        <f>IF($C3776="","",IFERROR(_xlfn.XLOOKUP($C3776,'1.PrepList'!$I$2:$I$1500,'1.PrepList'!$K$2:$K$1500,"")&amp;"",""))</f>
        <v/>
      </c>
      <c r="H3776" s="644" t="str">
        <f>IF($C3776="","",IFERROR(IF(_xlfn.XLOOKUP($C3776,tbl_StartedStatus[Bold ID],tbl_StartedStatus[Started])="Started","Yes",IF(_xlfn.XLOOKUP($C3776,tbl_StartedStatus[Bold ID],tbl_StartedStatus[Started])="No Show","No Show","")),""))</f>
        <v/>
      </c>
    </row>
    <row r="3777" spans="1:8" ht="15" customHeight="1" thickBot="1">
      <c r="A3777" s="38" t="str">
        <f>IF($C3777="","",IFERROR(_xlfn.XLOOKUP($C3777,'1.PrepList'!$I$2:$I$1500,'1.PrepList'!$G$2:$G$1500,"")&amp;"",""))</f>
        <v/>
      </c>
      <c r="B3777" s="638" t="str">
        <f>IF($C3777="","",IFERROR(_xlfn.XLOOKUP($C3777,'1.PrepList'!$I$2:$I$1500,'1.PrepList'!$H$2:$H$1500,"")&amp;"",""))</f>
        <v/>
      </c>
      <c r="D3777" s="638" t="str">
        <f>IF($C3777="","",IFERROR(_xlfn.XLOOKUP($C3777,'1.PrepList'!$I$2:$I$1500,'1.PrepList'!$J$2:$J$1500,"")&amp;"",""))</f>
        <v/>
      </c>
      <c r="E3777" s="638" t="str">
        <f>IF($C3777="","",IFERROR(_xlfn.XLOOKUP($C3777,'1.PrepList'!$I$2:$I$1500,'1.PrepList'!$N$2:$N$1500,"")&amp;"",""))</f>
        <v/>
      </c>
      <c r="F3777" s="638" t="str">
        <f>IF($C3777="","",IFERROR(_xlfn.XLOOKUP($C3777,'1.PrepList'!$I$2:$I$1500,'1.PrepList'!$K$2:$K$1500,"")&amp;"",""))</f>
        <v/>
      </c>
      <c r="H3777" s="644" t="str">
        <f>IF($C3777="","",IFERROR(IF(_xlfn.XLOOKUP($C3777,tbl_StartedStatus[Bold ID],tbl_StartedStatus[Started])="Started","Yes",IF(_xlfn.XLOOKUP($C3777,tbl_StartedStatus[Bold ID],tbl_StartedStatus[Started])="No Show","No Show","")),""))</f>
        <v/>
      </c>
    </row>
    <row r="3778" spans="1:8" ht="15" customHeight="1" thickBot="1">
      <c r="A3778" s="38" t="str">
        <f>IF($C3778="","",IFERROR(_xlfn.XLOOKUP($C3778,'1.PrepList'!$I$2:$I$1500,'1.PrepList'!$G$2:$G$1500,"")&amp;"",""))</f>
        <v/>
      </c>
      <c r="B3778" s="638" t="str">
        <f>IF($C3778="","",IFERROR(_xlfn.XLOOKUP($C3778,'1.PrepList'!$I$2:$I$1500,'1.PrepList'!$H$2:$H$1500,"")&amp;"",""))</f>
        <v/>
      </c>
      <c r="D3778" s="638" t="str">
        <f>IF($C3778="","",IFERROR(_xlfn.XLOOKUP($C3778,'1.PrepList'!$I$2:$I$1500,'1.PrepList'!$J$2:$J$1500,"")&amp;"",""))</f>
        <v/>
      </c>
      <c r="E3778" s="638" t="str">
        <f>IF($C3778="","",IFERROR(_xlfn.XLOOKUP($C3778,'1.PrepList'!$I$2:$I$1500,'1.PrepList'!$N$2:$N$1500,"")&amp;"",""))</f>
        <v/>
      </c>
      <c r="F3778" s="638" t="str">
        <f>IF($C3778="","",IFERROR(_xlfn.XLOOKUP($C3778,'1.PrepList'!$I$2:$I$1500,'1.PrepList'!$K$2:$K$1500,"")&amp;"",""))</f>
        <v/>
      </c>
      <c r="H3778" s="644" t="str">
        <f>IF($C3778="","",IFERROR(IF(_xlfn.XLOOKUP($C3778,tbl_StartedStatus[Bold ID],tbl_StartedStatus[Started])="Started","Yes",IF(_xlfn.XLOOKUP($C3778,tbl_StartedStatus[Bold ID],tbl_StartedStatus[Started])="No Show","No Show","")),""))</f>
        <v/>
      </c>
    </row>
    <row r="3779" spans="1:8" ht="15" customHeight="1" thickBot="1">
      <c r="A3779" s="38" t="str">
        <f>IF($C3779="","",IFERROR(_xlfn.XLOOKUP($C3779,'1.PrepList'!$I$2:$I$1500,'1.PrepList'!$G$2:$G$1500,"")&amp;"",""))</f>
        <v/>
      </c>
      <c r="B3779" s="638" t="str">
        <f>IF($C3779="","",IFERROR(_xlfn.XLOOKUP($C3779,'1.PrepList'!$I$2:$I$1500,'1.PrepList'!$H$2:$H$1500,"")&amp;"",""))</f>
        <v/>
      </c>
      <c r="D3779" s="638" t="str">
        <f>IF($C3779="","",IFERROR(_xlfn.XLOOKUP($C3779,'1.PrepList'!$I$2:$I$1500,'1.PrepList'!$J$2:$J$1500,"")&amp;"",""))</f>
        <v/>
      </c>
      <c r="E3779" s="638" t="str">
        <f>IF($C3779="","",IFERROR(_xlfn.XLOOKUP($C3779,'1.PrepList'!$I$2:$I$1500,'1.PrepList'!$N$2:$N$1500,"")&amp;"",""))</f>
        <v/>
      </c>
      <c r="F3779" s="638" t="str">
        <f>IF($C3779="","",IFERROR(_xlfn.XLOOKUP($C3779,'1.PrepList'!$I$2:$I$1500,'1.PrepList'!$K$2:$K$1500,"")&amp;"",""))</f>
        <v/>
      </c>
      <c r="H3779" s="644" t="str">
        <f>IF($C3779="","",IFERROR(IF(_xlfn.XLOOKUP($C3779,tbl_StartedStatus[Bold ID],tbl_StartedStatus[Started])="Started","Yes",IF(_xlfn.XLOOKUP($C3779,tbl_StartedStatus[Bold ID],tbl_StartedStatus[Started])="No Show","No Show","")),""))</f>
        <v/>
      </c>
    </row>
    <row r="3780" spans="1:8" ht="15" customHeight="1" thickBot="1">
      <c r="A3780" s="38" t="str">
        <f>IF($C3780="","",IFERROR(_xlfn.XLOOKUP($C3780,'1.PrepList'!$I$2:$I$1500,'1.PrepList'!$G$2:$G$1500,"")&amp;"",""))</f>
        <v/>
      </c>
      <c r="B3780" s="638" t="str">
        <f>IF($C3780="","",IFERROR(_xlfn.XLOOKUP($C3780,'1.PrepList'!$I$2:$I$1500,'1.PrepList'!$H$2:$H$1500,"")&amp;"",""))</f>
        <v/>
      </c>
      <c r="D3780" s="638" t="str">
        <f>IF($C3780="","",IFERROR(_xlfn.XLOOKUP($C3780,'1.PrepList'!$I$2:$I$1500,'1.PrepList'!$J$2:$J$1500,"")&amp;"",""))</f>
        <v/>
      </c>
      <c r="E3780" s="638" t="str">
        <f>IF($C3780="","",IFERROR(_xlfn.XLOOKUP($C3780,'1.PrepList'!$I$2:$I$1500,'1.PrepList'!$N$2:$N$1500,"")&amp;"",""))</f>
        <v/>
      </c>
      <c r="F3780" s="638" t="str">
        <f>IF($C3780="","",IFERROR(_xlfn.XLOOKUP($C3780,'1.PrepList'!$I$2:$I$1500,'1.PrepList'!$K$2:$K$1500,"")&amp;"",""))</f>
        <v/>
      </c>
      <c r="H3780" s="644" t="str">
        <f>IF($C3780="","",IFERROR(IF(_xlfn.XLOOKUP($C3780,tbl_StartedStatus[Bold ID],tbl_StartedStatus[Started])="Started","Yes",IF(_xlfn.XLOOKUP($C3780,tbl_StartedStatus[Bold ID],tbl_StartedStatus[Started])="No Show","No Show","")),""))</f>
        <v/>
      </c>
    </row>
    <row r="3781" spans="1:8" ht="15" customHeight="1" thickBot="1">
      <c r="A3781" s="38" t="str">
        <f>IF($C3781="","",IFERROR(_xlfn.XLOOKUP($C3781,'1.PrepList'!$I$2:$I$1500,'1.PrepList'!$G$2:$G$1500,"")&amp;"",""))</f>
        <v/>
      </c>
      <c r="B3781" s="638" t="str">
        <f>IF($C3781="","",IFERROR(_xlfn.XLOOKUP($C3781,'1.PrepList'!$I$2:$I$1500,'1.PrepList'!$H$2:$H$1500,"")&amp;"",""))</f>
        <v/>
      </c>
      <c r="D3781" s="638" t="str">
        <f>IF($C3781="","",IFERROR(_xlfn.XLOOKUP($C3781,'1.PrepList'!$I$2:$I$1500,'1.PrepList'!$J$2:$J$1500,"")&amp;"",""))</f>
        <v/>
      </c>
      <c r="E3781" s="638" t="str">
        <f>IF($C3781="","",IFERROR(_xlfn.XLOOKUP($C3781,'1.PrepList'!$I$2:$I$1500,'1.PrepList'!$N$2:$N$1500,"")&amp;"",""))</f>
        <v/>
      </c>
      <c r="F3781" s="638" t="str">
        <f>IF($C3781="","",IFERROR(_xlfn.XLOOKUP($C3781,'1.PrepList'!$I$2:$I$1500,'1.PrepList'!$K$2:$K$1500,"")&amp;"",""))</f>
        <v/>
      </c>
      <c r="H3781" s="644" t="str">
        <f>IF($C3781="","",IFERROR(IF(_xlfn.XLOOKUP($C3781,tbl_StartedStatus[Bold ID],tbl_StartedStatus[Started])="Started","Yes",IF(_xlfn.XLOOKUP($C3781,tbl_StartedStatus[Bold ID],tbl_StartedStatus[Started])="No Show","No Show","")),""))</f>
        <v/>
      </c>
    </row>
    <row r="3782" spans="1:8" ht="15" customHeight="1" thickBot="1">
      <c r="A3782" s="38" t="str">
        <f>IF($C3782="","",IFERROR(_xlfn.XLOOKUP($C3782,'1.PrepList'!$I$2:$I$1500,'1.PrepList'!$G$2:$G$1500,"")&amp;"",""))</f>
        <v/>
      </c>
      <c r="B3782" s="638" t="str">
        <f>IF($C3782="","",IFERROR(_xlfn.XLOOKUP($C3782,'1.PrepList'!$I$2:$I$1500,'1.PrepList'!$H$2:$H$1500,"")&amp;"",""))</f>
        <v/>
      </c>
      <c r="D3782" s="638" t="str">
        <f>IF($C3782="","",IFERROR(_xlfn.XLOOKUP($C3782,'1.PrepList'!$I$2:$I$1500,'1.PrepList'!$J$2:$J$1500,"")&amp;"",""))</f>
        <v/>
      </c>
      <c r="E3782" s="638" t="str">
        <f>IF($C3782="","",IFERROR(_xlfn.XLOOKUP($C3782,'1.PrepList'!$I$2:$I$1500,'1.PrepList'!$N$2:$N$1500,"")&amp;"",""))</f>
        <v/>
      </c>
      <c r="F3782" s="638" t="str">
        <f>IF($C3782="","",IFERROR(_xlfn.XLOOKUP($C3782,'1.PrepList'!$I$2:$I$1500,'1.PrepList'!$K$2:$K$1500,"")&amp;"",""))</f>
        <v/>
      </c>
      <c r="H3782" s="644" t="str">
        <f>IF($C3782="","",IFERROR(IF(_xlfn.XLOOKUP($C3782,tbl_StartedStatus[Bold ID],tbl_StartedStatus[Started])="Started","Yes",IF(_xlfn.XLOOKUP($C3782,tbl_StartedStatus[Bold ID],tbl_StartedStatus[Started])="No Show","No Show","")),""))</f>
        <v/>
      </c>
    </row>
    <row r="3783" spans="1:8" ht="15" customHeight="1" thickBot="1">
      <c r="A3783" s="38" t="str">
        <f>IF($C3783="","",IFERROR(_xlfn.XLOOKUP($C3783,'1.PrepList'!$I$2:$I$1500,'1.PrepList'!$G$2:$G$1500,"")&amp;"",""))</f>
        <v/>
      </c>
      <c r="B3783" s="638" t="str">
        <f>IF($C3783="","",IFERROR(_xlfn.XLOOKUP($C3783,'1.PrepList'!$I$2:$I$1500,'1.PrepList'!$H$2:$H$1500,"")&amp;"",""))</f>
        <v/>
      </c>
      <c r="D3783" s="638" t="str">
        <f>IF($C3783="","",IFERROR(_xlfn.XLOOKUP($C3783,'1.PrepList'!$I$2:$I$1500,'1.PrepList'!$J$2:$J$1500,"")&amp;"",""))</f>
        <v/>
      </c>
      <c r="E3783" s="638" t="str">
        <f>IF($C3783="","",IFERROR(_xlfn.XLOOKUP($C3783,'1.PrepList'!$I$2:$I$1500,'1.PrepList'!$N$2:$N$1500,"")&amp;"",""))</f>
        <v/>
      </c>
      <c r="F3783" s="638" t="str">
        <f>IF($C3783="","",IFERROR(_xlfn.XLOOKUP($C3783,'1.PrepList'!$I$2:$I$1500,'1.PrepList'!$K$2:$K$1500,"")&amp;"",""))</f>
        <v/>
      </c>
      <c r="H3783" s="644" t="str">
        <f>IF($C3783="","",IFERROR(IF(_xlfn.XLOOKUP($C3783,tbl_StartedStatus[Bold ID],tbl_StartedStatus[Started])="Started","Yes",IF(_xlfn.XLOOKUP($C3783,tbl_StartedStatus[Bold ID],tbl_StartedStatus[Started])="No Show","No Show","")),""))</f>
        <v/>
      </c>
    </row>
    <row r="3784" spans="1:8" ht="15" customHeight="1" thickBot="1">
      <c r="A3784" s="38" t="str">
        <f>IF($C3784="","",IFERROR(_xlfn.XLOOKUP($C3784,'1.PrepList'!$I$2:$I$1500,'1.PrepList'!$G$2:$G$1500,"")&amp;"",""))</f>
        <v/>
      </c>
      <c r="B3784" s="638" t="str">
        <f>IF($C3784="","",IFERROR(_xlfn.XLOOKUP($C3784,'1.PrepList'!$I$2:$I$1500,'1.PrepList'!$H$2:$H$1500,"")&amp;"",""))</f>
        <v/>
      </c>
      <c r="D3784" s="638" t="str">
        <f>IF($C3784="","",IFERROR(_xlfn.XLOOKUP($C3784,'1.PrepList'!$I$2:$I$1500,'1.PrepList'!$J$2:$J$1500,"")&amp;"",""))</f>
        <v/>
      </c>
      <c r="E3784" s="638" t="str">
        <f>IF($C3784="","",IFERROR(_xlfn.XLOOKUP($C3784,'1.PrepList'!$I$2:$I$1500,'1.PrepList'!$N$2:$N$1500,"")&amp;"",""))</f>
        <v/>
      </c>
      <c r="F3784" s="638" t="str">
        <f>IF($C3784="","",IFERROR(_xlfn.XLOOKUP($C3784,'1.PrepList'!$I$2:$I$1500,'1.PrepList'!$K$2:$K$1500,"")&amp;"",""))</f>
        <v/>
      </c>
      <c r="H3784" s="644" t="str">
        <f>IF($C3784="","",IFERROR(IF(_xlfn.XLOOKUP($C3784,tbl_StartedStatus[Bold ID],tbl_StartedStatus[Started])="Started","Yes",IF(_xlfn.XLOOKUP($C3784,tbl_StartedStatus[Bold ID],tbl_StartedStatus[Started])="No Show","No Show","")),""))</f>
        <v/>
      </c>
    </row>
    <row r="3785" spans="1:8" ht="15" customHeight="1" thickBot="1">
      <c r="A3785" s="38" t="str">
        <f>IF($C3785="","",IFERROR(_xlfn.XLOOKUP($C3785,'1.PrepList'!$I$2:$I$1500,'1.PrepList'!$G$2:$G$1500,"")&amp;"",""))</f>
        <v/>
      </c>
      <c r="B3785" s="638" t="str">
        <f>IF($C3785="","",IFERROR(_xlfn.XLOOKUP($C3785,'1.PrepList'!$I$2:$I$1500,'1.PrepList'!$H$2:$H$1500,"")&amp;"",""))</f>
        <v/>
      </c>
      <c r="D3785" s="638" t="str">
        <f>IF($C3785="","",IFERROR(_xlfn.XLOOKUP($C3785,'1.PrepList'!$I$2:$I$1500,'1.PrepList'!$J$2:$J$1500,"")&amp;"",""))</f>
        <v/>
      </c>
      <c r="E3785" s="638" t="str">
        <f>IF($C3785="","",IFERROR(_xlfn.XLOOKUP($C3785,'1.PrepList'!$I$2:$I$1500,'1.PrepList'!$N$2:$N$1500,"")&amp;"",""))</f>
        <v/>
      </c>
      <c r="F3785" s="638" t="str">
        <f>IF($C3785="","",IFERROR(_xlfn.XLOOKUP($C3785,'1.PrepList'!$I$2:$I$1500,'1.PrepList'!$K$2:$K$1500,"")&amp;"",""))</f>
        <v/>
      </c>
      <c r="H3785" s="644" t="str">
        <f>IF($C3785="","",IFERROR(IF(_xlfn.XLOOKUP($C3785,tbl_StartedStatus[Bold ID],tbl_StartedStatus[Started])="Started","Yes",IF(_xlfn.XLOOKUP($C3785,tbl_StartedStatus[Bold ID],tbl_StartedStatus[Started])="No Show","No Show","")),""))</f>
        <v/>
      </c>
    </row>
    <row r="3786" spans="1:8" ht="15" customHeight="1" thickBot="1">
      <c r="A3786" s="38" t="str">
        <f>IF($C3786="","",IFERROR(_xlfn.XLOOKUP($C3786,'1.PrepList'!$I$2:$I$1500,'1.PrepList'!$G$2:$G$1500,"")&amp;"",""))</f>
        <v/>
      </c>
      <c r="B3786" s="638" t="str">
        <f>IF($C3786="","",IFERROR(_xlfn.XLOOKUP($C3786,'1.PrepList'!$I$2:$I$1500,'1.PrepList'!$H$2:$H$1500,"")&amp;"",""))</f>
        <v/>
      </c>
      <c r="D3786" s="638" t="str">
        <f>IF($C3786="","",IFERROR(_xlfn.XLOOKUP($C3786,'1.PrepList'!$I$2:$I$1500,'1.PrepList'!$J$2:$J$1500,"")&amp;"",""))</f>
        <v/>
      </c>
      <c r="E3786" s="638" t="str">
        <f>IF($C3786="","",IFERROR(_xlfn.XLOOKUP($C3786,'1.PrepList'!$I$2:$I$1500,'1.PrepList'!$N$2:$N$1500,"")&amp;"",""))</f>
        <v/>
      </c>
      <c r="F3786" s="638" t="str">
        <f>IF($C3786="","",IFERROR(_xlfn.XLOOKUP($C3786,'1.PrepList'!$I$2:$I$1500,'1.PrepList'!$K$2:$K$1500,"")&amp;"",""))</f>
        <v/>
      </c>
      <c r="H3786" s="644" t="str">
        <f>IF($C3786="","",IFERROR(IF(_xlfn.XLOOKUP($C3786,tbl_StartedStatus[Bold ID],tbl_StartedStatus[Started])="Started","Yes",IF(_xlfn.XLOOKUP($C3786,tbl_StartedStatus[Bold ID],tbl_StartedStatus[Started])="No Show","No Show","")),""))</f>
        <v/>
      </c>
    </row>
    <row r="3787" spans="1:8" ht="15" customHeight="1" thickBot="1">
      <c r="A3787" s="38" t="str">
        <f>IF($C3787="","",IFERROR(_xlfn.XLOOKUP($C3787,'1.PrepList'!$I$2:$I$1500,'1.PrepList'!$G$2:$G$1500,"")&amp;"",""))</f>
        <v/>
      </c>
      <c r="B3787" s="638" t="str">
        <f>IF($C3787="","",IFERROR(_xlfn.XLOOKUP($C3787,'1.PrepList'!$I$2:$I$1500,'1.PrepList'!$H$2:$H$1500,"")&amp;"",""))</f>
        <v/>
      </c>
      <c r="D3787" s="638" t="str">
        <f>IF($C3787="","",IFERROR(_xlfn.XLOOKUP($C3787,'1.PrepList'!$I$2:$I$1500,'1.PrepList'!$J$2:$J$1500,"")&amp;"",""))</f>
        <v/>
      </c>
      <c r="E3787" s="638" t="str">
        <f>IF($C3787="","",IFERROR(_xlfn.XLOOKUP($C3787,'1.PrepList'!$I$2:$I$1500,'1.PrepList'!$N$2:$N$1500,"")&amp;"",""))</f>
        <v/>
      </c>
      <c r="F3787" s="638" t="str">
        <f>IF($C3787="","",IFERROR(_xlfn.XLOOKUP($C3787,'1.PrepList'!$I$2:$I$1500,'1.PrepList'!$K$2:$K$1500,"")&amp;"",""))</f>
        <v/>
      </c>
      <c r="H3787" s="644" t="str">
        <f>IF($C3787="","",IFERROR(IF(_xlfn.XLOOKUP($C3787,tbl_StartedStatus[Bold ID],tbl_StartedStatus[Started])="Started","Yes",IF(_xlfn.XLOOKUP($C3787,tbl_StartedStatus[Bold ID],tbl_StartedStatus[Started])="No Show","No Show","")),""))</f>
        <v/>
      </c>
    </row>
    <row r="3788" spans="1:8" ht="15" customHeight="1" thickBot="1">
      <c r="A3788" s="38" t="str">
        <f>IF($C3788="","",IFERROR(_xlfn.XLOOKUP($C3788,'1.PrepList'!$I$2:$I$1500,'1.PrepList'!$G$2:$G$1500,"")&amp;"",""))</f>
        <v/>
      </c>
      <c r="B3788" s="638" t="str">
        <f>IF($C3788="","",IFERROR(_xlfn.XLOOKUP($C3788,'1.PrepList'!$I$2:$I$1500,'1.PrepList'!$H$2:$H$1500,"")&amp;"",""))</f>
        <v/>
      </c>
      <c r="D3788" s="638" t="str">
        <f>IF($C3788="","",IFERROR(_xlfn.XLOOKUP($C3788,'1.PrepList'!$I$2:$I$1500,'1.PrepList'!$J$2:$J$1500,"")&amp;"",""))</f>
        <v/>
      </c>
      <c r="E3788" s="638" t="str">
        <f>IF($C3788="","",IFERROR(_xlfn.XLOOKUP($C3788,'1.PrepList'!$I$2:$I$1500,'1.PrepList'!$N$2:$N$1500,"")&amp;"",""))</f>
        <v/>
      </c>
      <c r="F3788" s="638" t="str">
        <f>IF($C3788="","",IFERROR(_xlfn.XLOOKUP($C3788,'1.PrepList'!$I$2:$I$1500,'1.PrepList'!$K$2:$K$1500,"")&amp;"",""))</f>
        <v/>
      </c>
      <c r="H3788" s="644" t="str">
        <f>IF($C3788="","",IFERROR(IF(_xlfn.XLOOKUP($C3788,tbl_StartedStatus[Bold ID],tbl_StartedStatus[Started])="Started","Yes",IF(_xlfn.XLOOKUP($C3788,tbl_StartedStatus[Bold ID],tbl_StartedStatus[Started])="No Show","No Show","")),""))</f>
        <v/>
      </c>
    </row>
    <row r="3789" spans="1:8" ht="15" customHeight="1" thickBot="1">
      <c r="A3789" s="38" t="str">
        <f>IF($C3789="","",IFERROR(_xlfn.XLOOKUP($C3789,'1.PrepList'!$I$2:$I$1500,'1.PrepList'!$G$2:$G$1500,"")&amp;"",""))</f>
        <v/>
      </c>
      <c r="B3789" s="638" t="str">
        <f>IF($C3789="","",IFERROR(_xlfn.XLOOKUP($C3789,'1.PrepList'!$I$2:$I$1500,'1.PrepList'!$H$2:$H$1500,"")&amp;"",""))</f>
        <v/>
      </c>
      <c r="D3789" s="638" t="str">
        <f>IF($C3789="","",IFERROR(_xlfn.XLOOKUP($C3789,'1.PrepList'!$I$2:$I$1500,'1.PrepList'!$J$2:$J$1500,"")&amp;"",""))</f>
        <v/>
      </c>
      <c r="E3789" s="638" t="str">
        <f>IF($C3789="","",IFERROR(_xlfn.XLOOKUP($C3789,'1.PrepList'!$I$2:$I$1500,'1.PrepList'!$N$2:$N$1500,"")&amp;"",""))</f>
        <v/>
      </c>
      <c r="F3789" s="638" t="str">
        <f>IF($C3789="","",IFERROR(_xlfn.XLOOKUP($C3789,'1.PrepList'!$I$2:$I$1500,'1.PrepList'!$K$2:$K$1500,"")&amp;"",""))</f>
        <v/>
      </c>
      <c r="H3789" s="644" t="str">
        <f>IF($C3789="","",IFERROR(IF(_xlfn.XLOOKUP($C3789,tbl_StartedStatus[Bold ID],tbl_StartedStatus[Started])="Started","Yes",IF(_xlfn.XLOOKUP($C3789,tbl_StartedStatus[Bold ID],tbl_StartedStatus[Started])="No Show","No Show","")),""))</f>
        <v/>
      </c>
    </row>
    <row r="3790" spans="1:8" ht="15" customHeight="1" thickBot="1">
      <c r="A3790" s="38" t="str">
        <f>IF($C3790="","",IFERROR(_xlfn.XLOOKUP($C3790,'1.PrepList'!$I$2:$I$1500,'1.PrepList'!$G$2:$G$1500,"")&amp;"",""))</f>
        <v/>
      </c>
      <c r="B3790" s="638" t="str">
        <f>IF($C3790="","",IFERROR(_xlfn.XLOOKUP($C3790,'1.PrepList'!$I$2:$I$1500,'1.PrepList'!$H$2:$H$1500,"")&amp;"",""))</f>
        <v/>
      </c>
      <c r="D3790" s="638" t="str">
        <f>IF($C3790="","",IFERROR(_xlfn.XLOOKUP($C3790,'1.PrepList'!$I$2:$I$1500,'1.PrepList'!$J$2:$J$1500,"")&amp;"",""))</f>
        <v/>
      </c>
      <c r="E3790" s="638" t="str">
        <f>IF($C3790="","",IFERROR(_xlfn.XLOOKUP($C3790,'1.PrepList'!$I$2:$I$1500,'1.PrepList'!$N$2:$N$1500,"")&amp;"",""))</f>
        <v/>
      </c>
      <c r="F3790" s="638" t="str">
        <f>IF($C3790="","",IFERROR(_xlfn.XLOOKUP($C3790,'1.PrepList'!$I$2:$I$1500,'1.PrepList'!$K$2:$K$1500,"")&amp;"",""))</f>
        <v/>
      </c>
      <c r="H3790" s="644" t="str">
        <f>IF($C3790="","",IFERROR(IF(_xlfn.XLOOKUP($C3790,tbl_StartedStatus[Bold ID],tbl_StartedStatus[Started])="Started","Yes",IF(_xlfn.XLOOKUP($C3790,tbl_StartedStatus[Bold ID],tbl_StartedStatus[Started])="No Show","No Show","")),""))</f>
        <v/>
      </c>
    </row>
    <row r="3791" spans="1:8" ht="15" customHeight="1" thickBot="1">
      <c r="A3791" s="38" t="str">
        <f>IF($C3791="","",IFERROR(_xlfn.XLOOKUP($C3791,'1.PrepList'!$I$2:$I$1500,'1.PrepList'!$G$2:$G$1500,"")&amp;"",""))</f>
        <v/>
      </c>
      <c r="B3791" s="638" t="str">
        <f>IF($C3791="","",IFERROR(_xlfn.XLOOKUP($C3791,'1.PrepList'!$I$2:$I$1500,'1.PrepList'!$H$2:$H$1500,"")&amp;"",""))</f>
        <v/>
      </c>
      <c r="D3791" s="638" t="str">
        <f>IF($C3791="","",IFERROR(_xlfn.XLOOKUP($C3791,'1.PrepList'!$I$2:$I$1500,'1.PrepList'!$J$2:$J$1500,"")&amp;"",""))</f>
        <v/>
      </c>
      <c r="E3791" s="638" t="str">
        <f>IF($C3791="","",IFERROR(_xlfn.XLOOKUP($C3791,'1.PrepList'!$I$2:$I$1500,'1.PrepList'!$N$2:$N$1500,"")&amp;"",""))</f>
        <v/>
      </c>
      <c r="F3791" s="638" t="str">
        <f>IF($C3791="","",IFERROR(_xlfn.XLOOKUP($C3791,'1.PrepList'!$I$2:$I$1500,'1.PrepList'!$K$2:$K$1500,"")&amp;"",""))</f>
        <v/>
      </c>
      <c r="H3791" s="644" t="str">
        <f>IF($C3791="","",IFERROR(IF(_xlfn.XLOOKUP($C3791,tbl_StartedStatus[Bold ID],tbl_StartedStatus[Started])="Started","Yes",IF(_xlfn.XLOOKUP($C3791,tbl_StartedStatus[Bold ID],tbl_StartedStatus[Started])="No Show","No Show","")),""))</f>
        <v/>
      </c>
    </row>
    <row r="3792" spans="1:8" ht="15" customHeight="1" thickBot="1">
      <c r="A3792" s="38" t="str">
        <f>IF($C3792="","",IFERROR(_xlfn.XLOOKUP($C3792,'1.PrepList'!$I$2:$I$1500,'1.PrepList'!$G$2:$G$1500,"")&amp;"",""))</f>
        <v/>
      </c>
      <c r="B3792" s="638" t="str">
        <f>IF($C3792="","",IFERROR(_xlfn.XLOOKUP($C3792,'1.PrepList'!$I$2:$I$1500,'1.PrepList'!$H$2:$H$1500,"")&amp;"",""))</f>
        <v/>
      </c>
      <c r="D3792" s="638" t="str">
        <f>IF($C3792="","",IFERROR(_xlfn.XLOOKUP($C3792,'1.PrepList'!$I$2:$I$1500,'1.PrepList'!$J$2:$J$1500,"")&amp;"",""))</f>
        <v/>
      </c>
      <c r="E3792" s="638" t="str">
        <f>IF($C3792="","",IFERROR(_xlfn.XLOOKUP($C3792,'1.PrepList'!$I$2:$I$1500,'1.PrepList'!$N$2:$N$1500,"")&amp;"",""))</f>
        <v/>
      </c>
      <c r="F3792" s="638" t="str">
        <f>IF($C3792="","",IFERROR(_xlfn.XLOOKUP($C3792,'1.PrepList'!$I$2:$I$1500,'1.PrepList'!$K$2:$K$1500,"")&amp;"",""))</f>
        <v/>
      </c>
      <c r="H3792" s="644" t="str">
        <f>IF($C3792="","",IFERROR(IF(_xlfn.XLOOKUP($C3792,tbl_StartedStatus[Bold ID],tbl_StartedStatus[Started])="Started","Yes",IF(_xlfn.XLOOKUP($C3792,tbl_StartedStatus[Bold ID],tbl_StartedStatus[Started])="No Show","No Show","")),""))</f>
        <v/>
      </c>
    </row>
    <row r="3793" spans="1:8" ht="15" customHeight="1" thickBot="1">
      <c r="A3793" s="38" t="str">
        <f>IF($C3793="","",IFERROR(_xlfn.XLOOKUP($C3793,'1.PrepList'!$I$2:$I$1500,'1.PrepList'!$G$2:$G$1500,"")&amp;"",""))</f>
        <v/>
      </c>
      <c r="B3793" s="638" t="str">
        <f>IF($C3793="","",IFERROR(_xlfn.XLOOKUP($C3793,'1.PrepList'!$I$2:$I$1500,'1.PrepList'!$H$2:$H$1500,"")&amp;"",""))</f>
        <v/>
      </c>
      <c r="D3793" s="638" t="str">
        <f>IF($C3793="","",IFERROR(_xlfn.XLOOKUP($C3793,'1.PrepList'!$I$2:$I$1500,'1.PrepList'!$J$2:$J$1500,"")&amp;"",""))</f>
        <v/>
      </c>
      <c r="E3793" s="638" t="str">
        <f>IF($C3793="","",IFERROR(_xlfn.XLOOKUP($C3793,'1.PrepList'!$I$2:$I$1500,'1.PrepList'!$N$2:$N$1500,"")&amp;"",""))</f>
        <v/>
      </c>
      <c r="F3793" s="638" t="str">
        <f>IF($C3793="","",IFERROR(_xlfn.XLOOKUP($C3793,'1.PrepList'!$I$2:$I$1500,'1.PrepList'!$K$2:$K$1500,"")&amp;"",""))</f>
        <v/>
      </c>
      <c r="H3793" s="644" t="str">
        <f>IF($C3793="","",IFERROR(IF(_xlfn.XLOOKUP($C3793,tbl_StartedStatus[Bold ID],tbl_StartedStatus[Started])="Started","Yes",IF(_xlfn.XLOOKUP($C3793,tbl_StartedStatus[Bold ID],tbl_StartedStatus[Started])="No Show","No Show","")),""))</f>
        <v/>
      </c>
    </row>
    <row r="3794" spans="1:8" ht="15" customHeight="1" thickBot="1">
      <c r="A3794" s="38" t="str">
        <f>IF($C3794="","",IFERROR(_xlfn.XLOOKUP($C3794,'1.PrepList'!$I$2:$I$1500,'1.PrepList'!$G$2:$G$1500,"")&amp;"",""))</f>
        <v/>
      </c>
      <c r="B3794" s="638" t="str">
        <f>IF($C3794="","",IFERROR(_xlfn.XLOOKUP($C3794,'1.PrepList'!$I$2:$I$1500,'1.PrepList'!$H$2:$H$1500,"")&amp;"",""))</f>
        <v/>
      </c>
      <c r="D3794" s="638" t="str">
        <f>IF($C3794="","",IFERROR(_xlfn.XLOOKUP($C3794,'1.PrepList'!$I$2:$I$1500,'1.PrepList'!$J$2:$J$1500,"")&amp;"",""))</f>
        <v/>
      </c>
      <c r="E3794" s="638" t="str">
        <f>IF($C3794="","",IFERROR(_xlfn.XLOOKUP($C3794,'1.PrepList'!$I$2:$I$1500,'1.PrepList'!$N$2:$N$1500,"")&amp;"",""))</f>
        <v/>
      </c>
      <c r="F3794" s="638" t="str">
        <f>IF($C3794="","",IFERROR(_xlfn.XLOOKUP($C3794,'1.PrepList'!$I$2:$I$1500,'1.PrepList'!$K$2:$K$1500,"")&amp;"",""))</f>
        <v/>
      </c>
      <c r="H3794" s="644" t="str">
        <f>IF($C3794="","",IFERROR(IF(_xlfn.XLOOKUP($C3794,tbl_StartedStatus[Bold ID],tbl_StartedStatus[Started])="Started","Yes",IF(_xlfn.XLOOKUP($C3794,tbl_StartedStatus[Bold ID],tbl_StartedStatus[Started])="No Show","No Show","")),""))</f>
        <v/>
      </c>
    </row>
    <row r="3795" spans="1:8" ht="15" customHeight="1" thickBot="1">
      <c r="A3795" s="38" t="str">
        <f>IF($C3795="","",IFERROR(_xlfn.XLOOKUP($C3795,'1.PrepList'!$I$2:$I$1500,'1.PrepList'!$G$2:$G$1500,"")&amp;"",""))</f>
        <v/>
      </c>
      <c r="B3795" s="638" t="str">
        <f>IF($C3795="","",IFERROR(_xlfn.XLOOKUP($C3795,'1.PrepList'!$I$2:$I$1500,'1.PrepList'!$H$2:$H$1500,"")&amp;"",""))</f>
        <v/>
      </c>
      <c r="D3795" s="638" t="str">
        <f>IF($C3795="","",IFERROR(_xlfn.XLOOKUP($C3795,'1.PrepList'!$I$2:$I$1500,'1.PrepList'!$J$2:$J$1500,"")&amp;"",""))</f>
        <v/>
      </c>
      <c r="E3795" s="638" t="str">
        <f>IF($C3795="","",IFERROR(_xlfn.XLOOKUP($C3795,'1.PrepList'!$I$2:$I$1500,'1.PrepList'!$N$2:$N$1500,"")&amp;"",""))</f>
        <v/>
      </c>
      <c r="F3795" s="638" t="str">
        <f>IF($C3795="","",IFERROR(_xlfn.XLOOKUP($C3795,'1.PrepList'!$I$2:$I$1500,'1.PrepList'!$K$2:$K$1500,"")&amp;"",""))</f>
        <v/>
      </c>
      <c r="H3795" s="644" t="str">
        <f>IF($C3795="","",IFERROR(IF(_xlfn.XLOOKUP($C3795,tbl_StartedStatus[Bold ID],tbl_StartedStatus[Started])="Started","Yes",IF(_xlfn.XLOOKUP($C3795,tbl_StartedStatus[Bold ID],tbl_StartedStatus[Started])="No Show","No Show","")),""))</f>
        <v/>
      </c>
    </row>
    <row r="3796" spans="1:8" ht="15" customHeight="1" thickBot="1">
      <c r="A3796" s="38" t="str">
        <f>IF($C3796="","",IFERROR(_xlfn.XLOOKUP($C3796,'1.PrepList'!$I$2:$I$1500,'1.PrepList'!$G$2:$G$1500,"")&amp;"",""))</f>
        <v/>
      </c>
      <c r="B3796" s="638" t="str">
        <f>IF($C3796="","",IFERROR(_xlfn.XLOOKUP($C3796,'1.PrepList'!$I$2:$I$1500,'1.PrepList'!$H$2:$H$1500,"")&amp;"",""))</f>
        <v/>
      </c>
      <c r="D3796" s="638" t="str">
        <f>IF($C3796="","",IFERROR(_xlfn.XLOOKUP($C3796,'1.PrepList'!$I$2:$I$1500,'1.PrepList'!$J$2:$J$1500,"")&amp;"",""))</f>
        <v/>
      </c>
      <c r="E3796" s="638" t="str">
        <f>IF($C3796="","",IFERROR(_xlfn.XLOOKUP($C3796,'1.PrepList'!$I$2:$I$1500,'1.PrepList'!$N$2:$N$1500,"")&amp;"",""))</f>
        <v/>
      </c>
      <c r="F3796" s="638" t="str">
        <f>IF($C3796="","",IFERROR(_xlfn.XLOOKUP($C3796,'1.PrepList'!$I$2:$I$1500,'1.PrepList'!$K$2:$K$1500,"")&amp;"",""))</f>
        <v/>
      </c>
      <c r="H3796" s="644" t="str">
        <f>IF($C3796="","",IFERROR(IF(_xlfn.XLOOKUP($C3796,tbl_StartedStatus[Bold ID],tbl_StartedStatus[Started])="Started","Yes",IF(_xlfn.XLOOKUP($C3796,tbl_StartedStatus[Bold ID],tbl_StartedStatus[Started])="No Show","No Show","")),""))</f>
        <v/>
      </c>
    </row>
    <row r="3797" spans="1:8" ht="15" customHeight="1" thickBot="1">
      <c r="A3797" s="38" t="str">
        <f>IF($C3797="","",IFERROR(_xlfn.XLOOKUP($C3797,'1.PrepList'!$I$2:$I$1500,'1.PrepList'!$G$2:$G$1500,"")&amp;"",""))</f>
        <v/>
      </c>
      <c r="B3797" s="638" t="str">
        <f>IF($C3797="","",IFERROR(_xlfn.XLOOKUP($C3797,'1.PrepList'!$I$2:$I$1500,'1.PrepList'!$H$2:$H$1500,"")&amp;"",""))</f>
        <v/>
      </c>
      <c r="D3797" s="638" t="str">
        <f>IF($C3797="","",IFERROR(_xlfn.XLOOKUP($C3797,'1.PrepList'!$I$2:$I$1500,'1.PrepList'!$J$2:$J$1500,"")&amp;"",""))</f>
        <v/>
      </c>
      <c r="E3797" s="638" t="str">
        <f>IF($C3797="","",IFERROR(_xlfn.XLOOKUP($C3797,'1.PrepList'!$I$2:$I$1500,'1.PrepList'!$N$2:$N$1500,"")&amp;"",""))</f>
        <v/>
      </c>
      <c r="F3797" s="638" t="str">
        <f>IF($C3797="","",IFERROR(_xlfn.XLOOKUP($C3797,'1.PrepList'!$I$2:$I$1500,'1.PrepList'!$K$2:$K$1500,"")&amp;"",""))</f>
        <v/>
      </c>
      <c r="H3797" s="644" t="str">
        <f>IF($C3797="","",IFERROR(IF(_xlfn.XLOOKUP($C3797,tbl_StartedStatus[Bold ID],tbl_StartedStatus[Started])="Started","Yes",IF(_xlfn.XLOOKUP($C3797,tbl_StartedStatus[Bold ID],tbl_StartedStatus[Started])="No Show","No Show","")),""))</f>
        <v/>
      </c>
    </row>
    <row r="3798" spans="1:8" ht="15" customHeight="1" thickBot="1">
      <c r="A3798" s="38" t="str">
        <f>IF($C3798="","",IFERROR(_xlfn.XLOOKUP($C3798,'1.PrepList'!$I$2:$I$1500,'1.PrepList'!$G$2:$G$1500,"")&amp;"",""))</f>
        <v/>
      </c>
      <c r="B3798" s="638" t="str">
        <f>IF($C3798="","",IFERROR(_xlfn.XLOOKUP($C3798,'1.PrepList'!$I$2:$I$1500,'1.PrepList'!$H$2:$H$1500,"")&amp;"",""))</f>
        <v/>
      </c>
      <c r="D3798" s="638" t="str">
        <f>IF($C3798="","",IFERROR(_xlfn.XLOOKUP($C3798,'1.PrepList'!$I$2:$I$1500,'1.PrepList'!$J$2:$J$1500,"")&amp;"",""))</f>
        <v/>
      </c>
      <c r="E3798" s="638" t="str">
        <f>IF($C3798="","",IFERROR(_xlfn.XLOOKUP($C3798,'1.PrepList'!$I$2:$I$1500,'1.PrepList'!$N$2:$N$1500,"")&amp;"",""))</f>
        <v/>
      </c>
      <c r="F3798" s="638" t="str">
        <f>IF($C3798="","",IFERROR(_xlfn.XLOOKUP($C3798,'1.PrepList'!$I$2:$I$1500,'1.PrepList'!$K$2:$K$1500,"")&amp;"",""))</f>
        <v/>
      </c>
      <c r="H3798" s="644" t="str">
        <f>IF($C3798="","",IFERROR(IF(_xlfn.XLOOKUP($C3798,tbl_StartedStatus[Bold ID],tbl_StartedStatus[Started])="Started","Yes",IF(_xlfn.XLOOKUP($C3798,tbl_StartedStatus[Bold ID],tbl_StartedStatus[Started])="No Show","No Show","")),""))</f>
        <v/>
      </c>
    </row>
    <row r="3799" spans="1:8" ht="15" customHeight="1" thickBot="1">
      <c r="A3799" s="38" t="str">
        <f>IF($C3799="","",IFERROR(_xlfn.XLOOKUP($C3799,'1.PrepList'!$I$2:$I$1500,'1.PrepList'!$G$2:$G$1500,"")&amp;"",""))</f>
        <v/>
      </c>
      <c r="B3799" s="638" t="str">
        <f>IF($C3799="","",IFERROR(_xlfn.XLOOKUP($C3799,'1.PrepList'!$I$2:$I$1500,'1.PrepList'!$H$2:$H$1500,"")&amp;"",""))</f>
        <v/>
      </c>
      <c r="D3799" s="638" t="str">
        <f>IF($C3799="","",IFERROR(_xlfn.XLOOKUP($C3799,'1.PrepList'!$I$2:$I$1500,'1.PrepList'!$J$2:$J$1500,"")&amp;"",""))</f>
        <v/>
      </c>
      <c r="E3799" s="638" t="str">
        <f>IF($C3799="","",IFERROR(_xlfn.XLOOKUP($C3799,'1.PrepList'!$I$2:$I$1500,'1.PrepList'!$N$2:$N$1500,"")&amp;"",""))</f>
        <v/>
      </c>
      <c r="F3799" s="638" t="str">
        <f>IF($C3799="","",IFERROR(_xlfn.XLOOKUP($C3799,'1.PrepList'!$I$2:$I$1500,'1.PrepList'!$K$2:$K$1500,"")&amp;"",""))</f>
        <v/>
      </c>
      <c r="H3799" s="644" t="str">
        <f>IF($C3799="","",IFERROR(IF(_xlfn.XLOOKUP($C3799,tbl_StartedStatus[Bold ID],tbl_StartedStatus[Started])="Started","Yes",IF(_xlfn.XLOOKUP($C3799,tbl_StartedStatus[Bold ID],tbl_StartedStatus[Started])="No Show","No Show","")),""))</f>
        <v/>
      </c>
    </row>
    <row r="3800" spans="1:8" ht="15" customHeight="1" thickBot="1">
      <c r="A3800" s="38" t="str">
        <f>IF($C3800="","",IFERROR(_xlfn.XLOOKUP($C3800,'1.PrepList'!$I$2:$I$1500,'1.PrepList'!$G$2:$G$1500,"")&amp;"",""))</f>
        <v/>
      </c>
      <c r="B3800" s="638" t="str">
        <f>IF($C3800="","",IFERROR(_xlfn.XLOOKUP($C3800,'1.PrepList'!$I$2:$I$1500,'1.PrepList'!$H$2:$H$1500,"")&amp;"",""))</f>
        <v/>
      </c>
      <c r="D3800" s="638" t="str">
        <f>IF($C3800="","",IFERROR(_xlfn.XLOOKUP($C3800,'1.PrepList'!$I$2:$I$1500,'1.PrepList'!$J$2:$J$1500,"")&amp;"",""))</f>
        <v/>
      </c>
      <c r="E3800" s="638" t="str">
        <f>IF($C3800="","",IFERROR(_xlfn.XLOOKUP($C3800,'1.PrepList'!$I$2:$I$1500,'1.PrepList'!$N$2:$N$1500,"")&amp;"",""))</f>
        <v/>
      </c>
      <c r="F3800" s="638" t="str">
        <f>IF($C3800="","",IFERROR(_xlfn.XLOOKUP($C3800,'1.PrepList'!$I$2:$I$1500,'1.PrepList'!$K$2:$K$1500,"")&amp;"",""))</f>
        <v/>
      </c>
      <c r="H3800" s="644" t="str">
        <f>IF($C3800="","",IFERROR(IF(_xlfn.XLOOKUP($C3800,tbl_StartedStatus[Bold ID],tbl_StartedStatus[Started])="Started","Yes",IF(_xlfn.XLOOKUP($C3800,tbl_StartedStatus[Bold ID],tbl_StartedStatus[Started])="No Show","No Show","")),""))</f>
        <v/>
      </c>
    </row>
    <row r="3801" spans="1:8" ht="15" customHeight="1" thickBot="1">
      <c r="A3801" s="38" t="str">
        <f>IF($C3801="","",IFERROR(_xlfn.XLOOKUP($C3801,'1.PrepList'!$I$2:$I$1500,'1.PrepList'!$G$2:$G$1500,"")&amp;"",""))</f>
        <v/>
      </c>
      <c r="B3801" s="638" t="str">
        <f>IF($C3801="","",IFERROR(_xlfn.XLOOKUP($C3801,'1.PrepList'!$I$2:$I$1500,'1.PrepList'!$H$2:$H$1500,"")&amp;"",""))</f>
        <v/>
      </c>
      <c r="D3801" s="638" t="str">
        <f>IF($C3801="","",IFERROR(_xlfn.XLOOKUP($C3801,'1.PrepList'!$I$2:$I$1500,'1.PrepList'!$J$2:$J$1500,"")&amp;"",""))</f>
        <v/>
      </c>
      <c r="E3801" s="638" t="str">
        <f>IF($C3801="","",IFERROR(_xlfn.XLOOKUP($C3801,'1.PrepList'!$I$2:$I$1500,'1.PrepList'!$N$2:$N$1500,"")&amp;"",""))</f>
        <v/>
      </c>
      <c r="F3801" s="638" t="str">
        <f>IF($C3801="","",IFERROR(_xlfn.XLOOKUP($C3801,'1.PrepList'!$I$2:$I$1500,'1.PrepList'!$K$2:$K$1500,"")&amp;"",""))</f>
        <v/>
      </c>
      <c r="H3801" s="644" t="str">
        <f>IF($C3801="","",IFERROR(IF(_xlfn.XLOOKUP($C3801,tbl_StartedStatus[Bold ID],tbl_StartedStatus[Started])="Started","Yes",IF(_xlfn.XLOOKUP($C3801,tbl_StartedStatus[Bold ID],tbl_StartedStatus[Started])="No Show","No Show","")),""))</f>
        <v/>
      </c>
    </row>
    <row r="3802" spans="1:8" ht="15" customHeight="1" thickBot="1">
      <c r="A3802" s="38" t="str">
        <f>IF($C3802="","",IFERROR(_xlfn.XLOOKUP($C3802,'1.PrepList'!$I$2:$I$1500,'1.PrepList'!$G$2:$G$1500,"")&amp;"",""))</f>
        <v/>
      </c>
      <c r="B3802" s="638" t="str">
        <f>IF($C3802="","",IFERROR(_xlfn.XLOOKUP($C3802,'1.PrepList'!$I$2:$I$1500,'1.PrepList'!$H$2:$H$1500,"")&amp;"",""))</f>
        <v/>
      </c>
      <c r="D3802" s="638" t="str">
        <f>IF($C3802="","",IFERROR(_xlfn.XLOOKUP($C3802,'1.PrepList'!$I$2:$I$1500,'1.PrepList'!$J$2:$J$1500,"")&amp;"",""))</f>
        <v/>
      </c>
      <c r="E3802" s="638" t="str">
        <f>IF($C3802="","",IFERROR(_xlfn.XLOOKUP($C3802,'1.PrepList'!$I$2:$I$1500,'1.PrepList'!$N$2:$N$1500,"")&amp;"",""))</f>
        <v/>
      </c>
      <c r="F3802" s="638" t="str">
        <f>IF($C3802="","",IFERROR(_xlfn.XLOOKUP($C3802,'1.PrepList'!$I$2:$I$1500,'1.PrepList'!$K$2:$K$1500,"")&amp;"",""))</f>
        <v/>
      </c>
      <c r="H3802" s="644" t="str">
        <f>IF($C3802="","",IFERROR(IF(_xlfn.XLOOKUP($C3802,tbl_StartedStatus[Bold ID],tbl_StartedStatus[Started])="Started","Yes",IF(_xlfn.XLOOKUP($C3802,tbl_StartedStatus[Bold ID],tbl_StartedStatus[Started])="No Show","No Show","")),""))</f>
        <v/>
      </c>
    </row>
    <row r="3803" spans="1:8" ht="15" customHeight="1" thickBot="1">
      <c r="A3803" s="38" t="str">
        <f>IF($C3803="","",IFERROR(_xlfn.XLOOKUP($C3803,'1.PrepList'!$I$2:$I$1500,'1.PrepList'!$G$2:$G$1500,"")&amp;"",""))</f>
        <v/>
      </c>
      <c r="B3803" s="638" t="str">
        <f>IF($C3803="","",IFERROR(_xlfn.XLOOKUP($C3803,'1.PrepList'!$I$2:$I$1500,'1.PrepList'!$H$2:$H$1500,"")&amp;"",""))</f>
        <v/>
      </c>
      <c r="D3803" s="638" t="str">
        <f>IF($C3803="","",IFERROR(_xlfn.XLOOKUP($C3803,'1.PrepList'!$I$2:$I$1500,'1.PrepList'!$J$2:$J$1500,"")&amp;"",""))</f>
        <v/>
      </c>
      <c r="E3803" s="638" t="str">
        <f>IF($C3803="","",IFERROR(_xlfn.XLOOKUP($C3803,'1.PrepList'!$I$2:$I$1500,'1.PrepList'!$N$2:$N$1500,"")&amp;"",""))</f>
        <v/>
      </c>
      <c r="F3803" s="638" t="str">
        <f>IF($C3803="","",IFERROR(_xlfn.XLOOKUP($C3803,'1.PrepList'!$I$2:$I$1500,'1.PrepList'!$K$2:$K$1500,"")&amp;"",""))</f>
        <v/>
      </c>
      <c r="H3803" s="644" t="str">
        <f>IF($C3803="","",IFERROR(IF(_xlfn.XLOOKUP($C3803,tbl_StartedStatus[Bold ID],tbl_StartedStatus[Started])="Started","Yes",IF(_xlfn.XLOOKUP($C3803,tbl_StartedStatus[Bold ID],tbl_StartedStatus[Started])="No Show","No Show","")),""))</f>
        <v/>
      </c>
    </row>
    <row r="3804" spans="1:8" ht="15" customHeight="1" thickBot="1">
      <c r="A3804" s="38" t="str">
        <f>IF($C3804="","",IFERROR(_xlfn.XLOOKUP($C3804,'1.PrepList'!$I$2:$I$1500,'1.PrepList'!$G$2:$G$1500,"")&amp;"",""))</f>
        <v/>
      </c>
      <c r="B3804" s="638" t="str">
        <f>IF($C3804="","",IFERROR(_xlfn.XLOOKUP($C3804,'1.PrepList'!$I$2:$I$1500,'1.PrepList'!$H$2:$H$1500,"")&amp;"",""))</f>
        <v/>
      </c>
      <c r="D3804" s="638" t="str">
        <f>IF($C3804="","",IFERROR(_xlfn.XLOOKUP($C3804,'1.PrepList'!$I$2:$I$1500,'1.PrepList'!$J$2:$J$1500,"")&amp;"",""))</f>
        <v/>
      </c>
      <c r="E3804" s="638" t="str">
        <f>IF($C3804="","",IFERROR(_xlfn.XLOOKUP($C3804,'1.PrepList'!$I$2:$I$1500,'1.PrepList'!$N$2:$N$1500,"")&amp;"",""))</f>
        <v/>
      </c>
      <c r="F3804" s="638" t="str">
        <f>IF($C3804="","",IFERROR(_xlfn.XLOOKUP($C3804,'1.PrepList'!$I$2:$I$1500,'1.PrepList'!$K$2:$K$1500,"")&amp;"",""))</f>
        <v/>
      </c>
      <c r="H3804" s="644" t="str">
        <f>IF($C3804="","",IFERROR(IF(_xlfn.XLOOKUP($C3804,tbl_StartedStatus[Bold ID],tbl_StartedStatus[Started])="Started","Yes",IF(_xlfn.XLOOKUP($C3804,tbl_StartedStatus[Bold ID],tbl_StartedStatus[Started])="No Show","No Show","")),""))</f>
        <v/>
      </c>
    </row>
    <row r="3805" spans="1:8" ht="15" customHeight="1" thickBot="1">
      <c r="A3805" s="38" t="str">
        <f>IF($C3805="","",IFERROR(_xlfn.XLOOKUP($C3805,'1.PrepList'!$I$2:$I$1500,'1.PrepList'!$G$2:$G$1500,"")&amp;"",""))</f>
        <v/>
      </c>
      <c r="B3805" s="638" t="str">
        <f>IF($C3805="","",IFERROR(_xlfn.XLOOKUP($C3805,'1.PrepList'!$I$2:$I$1500,'1.PrepList'!$H$2:$H$1500,"")&amp;"",""))</f>
        <v/>
      </c>
      <c r="D3805" s="638" t="str">
        <f>IF($C3805="","",IFERROR(_xlfn.XLOOKUP($C3805,'1.PrepList'!$I$2:$I$1500,'1.PrepList'!$J$2:$J$1500,"")&amp;"",""))</f>
        <v/>
      </c>
      <c r="E3805" s="638" t="str">
        <f>IF($C3805="","",IFERROR(_xlfn.XLOOKUP($C3805,'1.PrepList'!$I$2:$I$1500,'1.PrepList'!$N$2:$N$1500,"")&amp;"",""))</f>
        <v/>
      </c>
      <c r="F3805" s="638" t="str">
        <f>IF($C3805="","",IFERROR(_xlfn.XLOOKUP($C3805,'1.PrepList'!$I$2:$I$1500,'1.PrepList'!$K$2:$K$1500,"")&amp;"",""))</f>
        <v/>
      </c>
      <c r="H3805" s="644" t="str">
        <f>IF($C3805="","",IFERROR(IF(_xlfn.XLOOKUP($C3805,tbl_StartedStatus[Bold ID],tbl_StartedStatus[Started])="Started","Yes",IF(_xlfn.XLOOKUP($C3805,tbl_StartedStatus[Bold ID],tbl_StartedStatus[Started])="No Show","No Show","")),""))</f>
        <v/>
      </c>
    </row>
    <row r="3806" spans="1:8" ht="15" customHeight="1" thickBot="1">
      <c r="A3806" s="38" t="str">
        <f>IF($C3806="","",IFERROR(_xlfn.XLOOKUP($C3806,'1.PrepList'!$I$2:$I$1500,'1.PrepList'!$G$2:$G$1500,"")&amp;"",""))</f>
        <v/>
      </c>
      <c r="B3806" s="638" t="str">
        <f>IF($C3806="","",IFERROR(_xlfn.XLOOKUP($C3806,'1.PrepList'!$I$2:$I$1500,'1.PrepList'!$H$2:$H$1500,"")&amp;"",""))</f>
        <v/>
      </c>
      <c r="D3806" s="638" t="str">
        <f>IF($C3806="","",IFERROR(_xlfn.XLOOKUP($C3806,'1.PrepList'!$I$2:$I$1500,'1.PrepList'!$J$2:$J$1500,"")&amp;"",""))</f>
        <v/>
      </c>
      <c r="E3806" s="638" t="str">
        <f>IF($C3806="","",IFERROR(_xlfn.XLOOKUP($C3806,'1.PrepList'!$I$2:$I$1500,'1.PrepList'!$N$2:$N$1500,"")&amp;"",""))</f>
        <v/>
      </c>
      <c r="F3806" s="638" t="str">
        <f>IF($C3806="","",IFERROR(_xlfn.XLOOKUP($C3806,'1.PrepList'!$I$2:$I$1500,'1.PrepList'!$K$2:$K$1500,"")&amp;"",""))</f>
        <v/>
      </c>
      <c r="H3806" s="644" t="str">
        <f>IF($C3806="","",IFERROR(IF(_xlfn.XLOOKUP($C3806,tbl_StartedStatus[Bold ID],tbl_StartedStatus[Started])="Started","Yes",IF(_xlfn.XLOOKUP($C3806,tbl_StartedStatus[Bold ID],tbl_StartedStatus[Started])="No Show","No Show","")),""))</f>
        <v/>
      </c>
    </row>
    <row r="3807" spans="1:8" ht="15" customHeight="1" thickBot="1">
      <c r="A3807" s="38" t="str">
        <f>IF($C3807="","",IFERROR(_xlfn.XLOOKUP($C3807,'1.PrepList'!$I$2:$I$1500,'1.PrepList'!$G$2:$G$1500,"")&amp;"",""))</f>
        <v/>
      </c>
      <c r="B3807" s="638" t="str">
        <f>IF($C3807="","",IFERROR(_xlfn.XLOOKUP($C3807,'1.PrepList'!$I$2:$I$1500,'1.PrepList'!$H$2:$H$1500,"")&amp;"",""))</f>
        <v/>
      </c>
      <c r="D3807" s="638" t="str">
        <f>IF($C3807="","",IFERROR(_xlfn.XLOOKUP($C3807,'1.PrepList'!$I$2:$I$1500,'1.PrepList'!$J$2:$J$1500,"")&amp;"",""))</f>
        <v/>
      </c>
      <c r="E3807" s="638" t="str">
        <f>IF($C3807="","",IFERROR(_xlfn.XLOOKUP($C3807,'1.PrepList'!$I$2:$I$1500,'1.PrepList'!$N$2:$N$1500,"")&amp;"",""))</f>
        <v/>
      </c>
      <c r="F3807" s="638" t="str">
        <f>IF($C3807="","",IFERROR(_xlfn.XLOOKUP($C3807,'1.PrepList'!$I$2:$I$1500,'1.PrepList'!$K$2:$K$1500,"")&amp;"",""))</f>
        <v/>
      </c>
      <c r="H3807" s="644" t="str">
        <f>IF($C3807="","",IFERROR(IF(_xlfn.XLOOKUP($C3807,tbl_StartedStatus[Bold ID],tbl_StartedStatus[Started])="Started","Yes",IF(_xlfn.XLOOKUP($C3807,tbl_StartedStatus[Bold ID],tbl_StartedStatus[Started])="No Show","No Show","")),""))</f>
        <v/>
      </c>
    </row>
    <row r="3808" spans="1:8" ht="15" customHeight="1" thickBot="1">
      <c r="A3808" s="38" t="str">
        <f>IF($C3808="","",IFERROR(_xlfn.XLOOKUP($C3808,'1.PrepList'!$I$2:$I$1500,'1.PrepList'!$G$2:$G$1500,"")&amp;"",""))</f>
        <v/>
      </c>
      <c r="B3808" s="638" t="str">
        <f>IF($C3808="","",IFERROR(_xlfn.XLOOKUP($C3808,'1.PrepList'!$I$2:$I$1500,'1.PrepList'!$H$2:$H$1500,"")&amp;"",""))</f>
        <v/>
      </c>
      <c r="D3808" s="638" t="str">
        <f>IF($C3808="","",IFERROR(_xlfn.XLOOKUP($C3808,'1.PrepList'!$I$2:$I$1500,'1.PrepList'!$J$2:$J$1500,"")&amp;"",""))</f>
        <v/>
      </c>
      <c r="E3808" s="638" t="str">
        <f>IF($C3808="","",IFERROR(_xlfn.XLOOKUP($C3808,'1.PrepList'!$I$2:$I$1500,'1.PrepList'!$N$2:$N$1500,"")&amp;"",""))</f>
        <v/>
      </c>
      <c r="F3808" s="638" t="str">
        <f>IF($C3808="","",IFERROR(_xlfn.XLOOKUP($C3808,'1.PrepList'!$I$2:$I$1500,'1.PrepList'!$K$2:$K$1500,"")&amp;"",""))</f>
        <v/>
      </c>
      <c r="H3808" s="644" t="str">
        <f>IF($C3808="","",IFERROR(IF(_xlfn.XLOOKUP($C3808,tbl_StartedStatus[Bold ID],tbl_StartedStatus[Started])="Started","Yes",IF(_xlfn.XLOOKUP($C3808,tbl_StartedStatus[Bold ID],tbl_StartedStatus[Started])="No Show","No Show","")),""))</f>
        <v/>
      </c>
    </row>
    <row r="3809" spans="1:8" ht="15" customHeight="1" thickBot="1">
      <c r="A3809" s="38" t="str">
        <f>IF($C3809="","",IFERROR(_xlfn.XLOOKUP($C3809,'1.PrepList'!$I$2:$I$1500,'1.PrepList'!$G$2:$G$1500,"")&amp;"",""))</f>
        <v/>
      </c>
      <c r="B3809" s="638" t="str">
        <f>IF($C3809="","",IFERROR(_xlfn.XLOOKUP($C3809,'1.PrepList'!$I$2:$I$1500,'1.PrepList'!$H$2:$H$1500,"")&amp;"",""))</f>
        <v/>
      </c>
      <c r="D3809" s="638" t="str">
        <f>IF($C3809="","",IFERROR(_xlfn.XLOOKUP($C3809,'1.PrepList'!$I$2:$I$1500,'1.PrepList'!$J$2:$J$1500,"")&amp;"",""))</f>
        <v/>
      </c>
      <c r="E3809" s="638" t="str">
        <f>IF($C3809="","",IFERROR(_xlfn.XLOOKUP($C3809,'1.PrepList'!$I$2:$I$1500,'1.PrepList'!$N$2:$N$1500,"")&amp;"",""))</f>
        <v/>
      </c>
      <c r="F3809" s="638" t="str">
        <f>IF($C3809="","",IFERROR(_xlfn.XLOOKUP($C3809,'1.PrepList'!$I$2:$I$1500,'1.PrepList'!$K$2:$K$1500,"")&amp;"",""))</f>
        <v/>
      </c>
      <c r="H3809" s="644" t="str">
        <f>IF($C3809="","",IFERROR(IF(_xlfn.XLOOKUP($C3809,tbl_StartedStatus[Bold ID],tbl_StartedStatus[Started])="Started","Yes",IF(_xlfn.XLOOKUP($C3809,tbl_StartedStatus[Bold ID],tbl_StartedStatus[Started])="No Show","No Show","")),""))</f>
        <v/>
      </c>
    </row>
    <row r="3810" spans="1:8" ht="15" customHeight="1" thickBot="1">
      <c r="A3810" s="38" t="str">
        <f>IF($C3810="","",IFERROR(_xlfn.XLOOKUP($C3810,'1.PrepList'!$I$2:$I$1500,'1.PrepList'!$G$2:$G$1500,"")&amp;"",""))</f>
        <v/>
      </c>
      <c r="B3810" s="638" t="str">
        <f>IF($C3810="","",IFERROR(_xlfn.XLOOKUP($C3810,'1.PrepList'!$I$2:$I$1500,'1.PrepList'!$H$2:$H$1500,"")&amp;"",""))</f>
        <v/>
      </c>
      <c r="D3810" s="638" t="str">
        <f>IF($C3810="","",IFERROR(_xlfn.XLOOKUP($C3810,'1.PrepList'!$I$2:$I$1500,'1.PrepList'!$J$2:$J$1500,"")&amp;"",""))</f>
        <v/>
      </c>
      <c r="E3810" s="638" t="str">
        <f>IF($C3810="","",IFERROR(_xlfn.XLOOKUP($C3810,'1.PrepList'!$I$2:$I$1500,'1.PrepList'!$N$2:$N$1500,"")&amp;"",""))</f>
        <v/>
      </c>
      <c r="F3810" s="638" t="str">
        <f>IF($C3810="","",IFERROR(_xlfn.XLOOKUP($C3810,'1.PrepList'!$I$2:$I$1500,'1.PrepList'!$K$2:$K$1500,"")&amp;"",""))</f>
        <v/>
      </c>
      <c r="H3810" s="644" t="str">
        <f>IF($C3810="","",IFERROR(IF(_xlfn.XLOOKUP($C3810,tbl_StartedStatus[Bold ID],tbl_StartedStatus[Started])="Started","Yes",IF(_xlfn.XLOOKUP($C3810,tbl_StartedStatus[Bold ID],tbl_StartedStatus[Started])="No Show","No Show","")),""))</f>
        <v/>
      </c>
    </row>
    <row r="3811" spans="1:8" ht="15" customHeight="1" thickBot="1">
      <c r="A3811" s="38" t="str">
        <f>IF($C3811="","",IFERROR(_xlfn.XLOOKUP($C3811,'1.PrepList'!$I$2:$I$1500,'1.PrepList'!$G$2:$G$1500,"")&amp;"",""))</f>
        <v/>
      </c>
      <c r="B3811" s="638" t="str">
        <f>IF($C3811="","",IFERROR(_xlfn.XLOOKUP($C3811,'1.PrepList'!$I$2:$I$1500,'1.PrepList'!$H$2:$H$1500,"")&amp;"",""))</f>
        <v/>
      </c>
      <c r="D3811" s="638" t="str">
        <f>IF($C3811="","",IFERROR(_xlfn.XLOOKUP($C3811,'1.PrepList'!$I$2:$I$1500,'1.PrepList'!$J$2:$J$1500,"")&amp;"",""))</f>
        <v/>
      </c>
      <c r="E3811" s="638" t="str">
        <f>IF($C3811="","",IFERROR(_xlfn.XLOOKUP($C3811,'1.PrepList'!$I$2:$I$1500,'1.PrepList'!$N$2:$N$1500,"")&amp;"",""))</f>
        <v/>
      </c>
      <c r="F3811" s="638" t="str">
        <f>IF($C3811="","",IFERROR(_xlfn.XLOOKUP($C3811,'1.PrepList'!$I$2:$I$1500,'1.PrepList'!$K$2:$K$1500,"")&amp;"",""))</f>
        <v/>
      </c>
      <c r="H3811" s="644" t="str">
        <f>IF($C3811="","",IFERROR(IF(_xlfn.XLOOKUP($C3811,tbl_StartedStatus[Bold ID],tbl_StartedStatus[Started])="Started","Yes",IF(_xlfn.XLOOKUP($C3811,tbl_StartedStatus[Bold ID],tbl_StartedStatus[Started])="No Show","No Show","")),""))</f>
        <v/>
      </c>
    </row>
    <row r="3812" spans="1:8" ht="15" customHeight="1" thickBot="1">
      <c r="A3812" s="38" t="str">
        <f>IF($C3812="","",IFERROR(_xlfn.XLOOKUP($C3812,'1.PrepList'!$I$2:$I$1500,'1.PrepList'!$G$2:$G$1500,"")&amp;"",""))</f>
        <v/>
      </c>
      <c r="B3812" s="638" t="str">
        <f>IF($C3812="","",IFERROR(_xlfn.XLOOKUP($C3812,'1.PrepList'!$I$2:$I$1500,'1.PrepList'!$H$2:$H$1500,"")&amp;"",""))</f>
        <v/>
      </c>
      <c r="D3812" s="638" t="str">
        <f>IF($C3812="","",IFERROR(_xlfn.XLOOKUP($C3812,'1.PrepList'!$I$2:$I$1500,'1.PrepList'!$J$2:$J$1500,"")&amp;"",""))</f>
        <v/>
      </c>
      <c r="E3812" s="638" t="str">
        <f>IF($C3812="","",IFERROR(_xlfn.XLOOKUP($C3812,'1.PrepList'!$I$2:$I$1500,'1.PrepList'!$N$2:$N$1500,"")&amp;"",""))</f>
        <v/>
      </c>
      <c r="F3812" s="638" t="str">
        <f>IF($C3812="","",IFERROR(_xlfn.XLOOKUP($C3812,'1.PrepList'!$I$2:$I$1500,'1.PrepList'!$K$2:$K$1500,"")&amp;"",""))</f>
        <v/>
      </c>
      <c r="H3812" s="644" t="str">
        <f>IF($C3812="","",IFERROR(IF(_xlfn.XLOOKUP($C3812,tbl_StartedStatus[Bold ID],tbl_StartedStatus[Started])="Started","Yes",IF(_xlfn.XLOOKUP($C3812,tbl_StartedStatus[Bold ID],tbl_StartedStatus[Started])="No Show","No Show","")),""))</f>
        <v/>
      </c>
    </row>
    <row r="3813" spans="1:8" ht="15" customHeight="1" thickBot="1">
      <c r="A3813" s="38" t="str">
        <f>IF($C3813="","",IFERROR(_xlfn.XLOOKUP($C3813,'1.PrepList'!$I$2:$I$1500,'1.PrepList'!$G$2:$G$1500,"")&amp;"",""))</f>
        <v/>
      </c>
      <c r="B3813" s="638" t="str">
        <f>IF($C3813="","",IFERROR(_xlfn.XLOOKUP($C3813,'1.PrepList'!$I$2:$I$1500,'1.PrepList'!$H$2:$H$1500,"")&amp;"",""))</f>
        <v/>
      </c>
      <c r="D3813" s="638" t="str">
        <f>IF($C3813="","",IFERROR(_xlfn.XLOOKUP($C3813,'1.PrepList'!$I$2:$I$1500,'1.PrepList'!$J$2:$J$1500,"")&amp;"",""))</f>
        <v/>
      </c>
      <c r="E3813" s="638" t="str">
        <f>IF($C3813="","",IFERROR(_xlfn.XLOOKUP($C3813,'1.PrepList'!$I$2:$I$1500,'1.PrepList'!$N$2:$N$1500,"")&amp;"",""))</f>
        <v/>
      </c>
      <c r="F3813" s="638" t="str">
        <f>IF($C3813="","",IFERROR(_xlfn.XLOOKUP($C3813,'1.PrepList'!$I$2:$I$1500,'1.PrepList'!$K$2:$K$1500,"")&amp;"",""))</f>
        <v/>
      </c>
      <c r="H3813" s="644" t="str">
        <f>IF($C3813="","",IFERROR(IF(_xlfn.XLOOKUP($C3813,tbl_StartedStatus[Bold ID],tbl_StartedStatus[Started])="Started","Yes",IF(_xlfn.XLOOKUP($C3813,tbl_StartedStatus[Bold ID],tbl_StartedStatus[Started])="No Show","No Show","")),""))</f>
        <v/>
      </c>
    </row>
    <row r="3814" spans="1:8" ht="15" customHeight="1" thickBot="1">
      <c r="A3814" s="38" t="str">
        <f>IF($C3814="","",IFERROR(_xlfn.XLOOKUP($C3814,'1.PrepList'!$I$2:$I$1500,'1.PrepList'!$G$2:$G$1500,"")&amp;"",""))</f>
        <v/>
      </c>
      <c r="B3814" s="638" t="str">
        <f>IF($C3814="","",IFERROR(_xlfn.XLOOKUP($C3814,'1.PrepList'!$I$2:$I$1500,'1.PrepList'!$H$2:$H$1500,"")&amp;"",""))</f>
        <v/>
      </c>
      <c r="D3814" s="638" t="str">
        <f>IF($C3814="","",IFERROR(_xlfn.XLOOKUP($C3814,'1.PrepList'!$I$2:$I$1500,'1.PrepList'!$J$2:$J$1500,"")&amp;"",""))</f>
        <v/>
      </c>
      <c r="E3814" s="638" t="str">
        <f>IF($C3814="","",IFERROR(_xlfn.XLOOKUP($C3814,'1.PrepList'!$I$2:$I$1500,'1.PrepList'!$N$2:$N$1500,"")&amp;"",""))</f>
        <v/>
      </c>
      <c r="F3814" s="638" t="str">
        <f>IF($C3814="","",IFERROR(_xlfn.XLOOKUP($C3814,'1.PrepList'!$I$2:$I$1500,'1.PrepList'!$K$2:$K$1500,"")&amp;"",""))</f>
        <v/>
      </c>
      <c r="H3814" s="644" t="str">
        <f>IF($C3814="","",IFERROR(IF(_xlfn.XLOOKUP($C3814,tbl_StartedStatus[Bold ID],tbl_StartedStatus[Started])="Started","Yes",IF(_xlfn.XLOOKUP($C3814,tbl_StartedStatus[Bold ID],tbl_StartedStatus[Started])="No Show","No Show","")),""))</f>
        <v/>
      </c>
    </row>
    <row r="3815" spans="1:8" ht="15" customHeight="1" thickBot="1">
      <c r="A3815" s="38" t="str">
        <f>IF($C3815="","",IFERROR(_xlfn.XLOOKUP($C3815,'1.PrepList'!$I$2:$I$1500,'1.PrepList'!$G$2:$G$1500,"")&amp;"",""))</f>
        <v/>
      </c>
      <c r="B3815" s="638" t="str">
        <f>IF($C3815="","",IFERROR(_xlfn.XLOOKUP($C3815,'1.PrepList'!$I$2:$I$1500,'1.PrepList'!$H$2:$H$1500,"")&amp;"",""))</f>
        <v/>
      </c>
      <c r="D3815" s="638" t="str">
        <f>IF($C3815="","",IFERROR(_xlfn.XLOOKUP($C3815,'1.PrepList'!$I$2:$I$1500,'1.PrepList'!$J$2:$J$1500,"")&amp;"",""))</f>
        <v/>
      </c>
      <c r="E3815" s="638" t="str">
        <f>IF($C3815="","",IFERROR(_xlfn.XLOOKUP($C3815,'1.PrepList'!$I$2:$I$1500,'1.PrepList'!$N$2:$N$1500,"")&amp;"",""))</f>
        <v/>
      </c>
      <c r="F3815" s="638" t="str">
        <f>IF($C3815="","",IFERROR(_xlfn.XLOOKUP($C3815,'1.PrepList'!$I$2:$I$1500,'1.PrepList'!$K$2:$K$1500,"")&amp;"",""))</f>
        <v/>
      </c>
      <c r="H3815" s="644" t="str">
        <f>IF($C3815="","",IFERROR(IF(_xlfn.XLOOKUP($C3815,tbl_StartedStatus[Bold ID],tbl_StartedStatus[Started])="Started","Yes",IF(_xlfn.XLOOKUP($C3815,tbl_StartedStatus[Bold ID],tbl_StartedStatus[Started])="No Show","No Show","")),""))</f>
        <v/>
      </c>
    </row>
    <row r="3816" spans="1:8" ht="15" customHeight="1" thickBot="1">
      <c r="A3816" s="38" t="str">
        <f>IF($C3816="","",IFERROR(_xlfn.XLOOKUP($C3816,'1.PrepList'!$I$2:$I$1500,'1.PrepList'!$G$2:$G$1500,"")&amp;"",""))</f>
        <v/>
      </c>
      <c r="B3816" s="638" t="str">
        <f>IF($C3816="","",IFERROR(_xlfn.XLOOKUP($C3816,'1.PrepList'!$I$2:$I$1500,'1.PrepList'!$H$2:$H$1500,"")&amp;"",""))</f>
        <v/>
      </c>
      <c r="D3816" s="638" t="str">
        <f>IF($C3816="","",IFERROR(_xlfn.XLOOKUP($C3816,'1.PrepList'!$I$2:$I$1500,'1.PrepList'!$J$2:$J$1500,"")&amp;"",""))</f>
        <v/>
      </c>
      <c r="E3816" s="638" t="str">
        <f>IF($C3816="","",IFERROR(_xlfn.XLOOKUP($C3816,'1.PrepList'!$I$2:$I$1500,'1.PrepList'!$N$2:$N$1500,"")&amp;"",""))</f>
        <v/>
      </c>
      <c r="F3816" s="638" t="str">
        <f>IF($C3816="","",IFERROR(_xlfn.XLOOKUP($C3816,'1.PrepList'!$I$2:$I$1500,'1.PrepList'!$K$2:$K$1500,"")&amp;"",""))</f>
        <v/>
      </c>
      <c r="H3816" s="644" t="str">
        <f>IF($C3816="","",IFERROR(IF(_xlfn.XLOOKUP($C3816,tbl_StartedStatus[Bold ID],tbl_StartedStatus[Started])="Started","Yes",IF(_xlfn.XLOOKUP($C3816,tbl_StartedStatus[Bold ID],tbl_StartedStatus[Started])="No Show","No Show","")),""))</f>
        <v/>
      </c>
    </row>
    <row r="3817" spans="1:8" ht="15" customHeight="1" thickBot="1">
      <c r="A3817" s="38" t="str">
        <f>IF($C3817="","",IFERROR(_xlfn.XLOOKUP($C3817,'1.PrepList'!$I$2:$I$1500,'1.PrepList'!$G$2:$G$1500,"")&amp;"",""))</f>
        <v/>
      </c>
      <c r="B3817" s="638" t="str">
        <f>IF($C3817="","",IFERROR(_xlfn.XLOOKUP($C3817,'1.PrepList'!$I$2:$I$1500,'1.PrepList'!$H$2:$H$1500,"")&amp;"",""))</f>
        <v/>
      </c>
      <c r="D3817" s="638" t="str">
        <f>IF($C3817="","",IFERROR(_xlfn.XLOOKUP($C3817,'1.PrepList'!$I$2:$I$1500,'1.PrepList'!$J$2:$J$1500,"")&amp;"",""))</f>
        <v/>
      </c>
      <c r="E3817" s="638" t="str">
        <f>IF($C3817="","",IFERROR(_xlfn.XLOOKUP($C3817,'1.PrepList'!$I$2:$I$1500,'1.PrepList'!$N$2:$N$1500,"")&amp;"",""))</f>
        <v/>
      </c>
      <c r="F3817" s="638" t="str">
        <f>IF($C3817="","",IFERROR(_xlfn.XLOOKUP($C3817,'1.PrepList'!$I$2:$I$1500,'1.PrepList'!$K$2:$K$1500,"")&amp;"",""))</f>
        <v/>
      </c>
      <c r="H3817" s="644" t="str">
        <f>IF($C3817="","",IFERROR(IF(_xlfn.XLOOKUP($C3817,tbl_StartedStatus[Bold ID],tbl_StartedStatus[Started])="Started","Yes",IF(_xlfn.XLOOKUP($C3817,tbl_StartedStatus[Bold ID],tbl_StartedStatus[Started])="No Show","No Show","")),""))</f>
        <v/>
      </c>
    </row>
    <row r="3818" spans="1:8" ht="15" customHeight="1" thickBot="1">
      <c r="A3818" s="38" t="str">
        <f>IF($C3818="","",IFERROR(_xlfn.XLOOKUP($C3818,'1.PrepList'!$I$2:$I$1500,'1.PrepList'!$G$2:$G$1500,"")&amp;"",""))</f>
        <v/>
      </c>
      <c r="B3818" s="638" t="str">
        <f>IF($C3818="","",IFERROR(_xlfn.XLOOKUP($C3818,'1.PrepList'!$I$2:$I$1500,'1.PrepList'!$H$2:$H$1500,"")&amp;"",""))</f>
        <v/>
      </c>
      <c r="D3818" s="638" t="str">
        <f>IF($C3818="","",IFERROR(_xlfn.XLOOKUP($C3818,'1.PrepList'!$I$2:$I$1500,'1.PrepList'!$J$2:$J$1500,"")&amp;"",""))</f>
        <v/>
      </c>
      <c r="E3818" s="638" t="str">
        <f>IF($C3818="","",IFERROR(_xlfn.XLOOKUP($C3818,'1.PrepList'!$I$2:$I$1500,'1.PrepList'!$N$2:$N$1500,"")&amp;"",""))</f>
        <v/>
      </c>
      <c r="F3818" s="638" t="str">
        <f>IF($C3818="","",IFERROR(_xlfn.XLOOKUP($C3818,'1.PrepList'!$I$2:$I$1500,'1.PrepList'!$K$2:$K$1500,"")&amp;"",""))</f>
        <v/>
      </c>
      <c r="H3818" s="644" t="str">
        <f>IF($C3818="","",IFERROR(IF(_xlfn.XLOOKUP($C3818,tbl_StartedStatus[Bold ID],tbl_StartedStatus[Started])="Started","Yes",IF(_xlfn.XLOOKUP($C3818,tbl_StartedStatus[Bold ID],tbl_StartedStatus[Started])="No Show","No Show","")),""))</f>
        <v/>
      </c>
    </row>
    <row r="3819" spans="1:8" ht="15" customHeight="1" thickBot="1">
      <c r="A3819" s="38" t="str">
        <f>IF($C3819="","",IFERROR(_xlfn.XLOOKUP($C3819,'1.PrepList'!$I$2:$I$1500,'1.PrepList'!$G$2:$G$1500,"")&amp;"",""))</f>
        <v/>
      </c>
      <c r="B3819" s="638" t="str">
        <f>IF($C3819="","",IFERROR(_xlfn.XLOOKUP($C3819,'1.PrepList'!$I$2:$I$1500,'1.PrepList'!$H$2:$H$1500,"")&amp;"",""))</f>
        <v/>
      </c>
      <c r="D3819" s="638" t="str">
        <f>IF($C3819="","",IFERROR(_xlfn.XLOOKUP($C3819,'1.PrepList'!$I$2:$I$1500,'1.PrepList'!$J$2:$J$1500,"")&amp;"",""))</f>
        <v/>
      </c>
      <c r="E3819" s="638" t="str">
        <f>IF($C3819="","",IFERROR(_xlfn.XLOOKUP($C3819,'1.PrepList'!$I$2:$I$1500,'1.PrepList'!$N$2:$N$1500,"")&amp;"",""))</f>
        <v/>
      </c>
      <c r="F3819" s="638" t="str">
        <f>IF($C3819="","",IFERROR(_xlfn.XLOOKUP($C3819,'1.PrepList'!$I$2:$I$1500,'1.PrepList'!$K$2:$K$1500,"")&amp;"",""))</f>
        <v/>
      </c>
      <c r="H3819" s="644" t="str">
        <f>IF($C3819="","",IFERROR(IF(_xlfn.XLOOKUP($C3819,tbl_StartedStatus[Bold ID],tbl_StartedStatus[Started])="Started","Yes",IF(_xlfn.XLOOKUP($C3819,tbl_StartedStatus[Bold ID],tbl_StartedStatus[Started])="No Show","No Show","")),""))</f>
        <v/>
      </c>
    </row>
    <row r="3820" spans="1:8" ht="15" customHeight="1" thickBot="1">
      <c r="A3820" s="38" t="str">
        <f>IF($C3820="","",IFERROR(_xlfn.XLOOKUP($C3820,'1.PrepList'!$I$2:$I$1500,'1.PrepList'!$G$2:$G$1500,"")&amp;"",""))</f>
        <v/>
      </c>
      <c r="B3820" s="638" t="str">
        <f>IF($C3820="","",IFERROR(_xlfn.XLOOKUP($C3820,'1.PrepList'!$I$2:$I$1500,'1.PrepList'!$H$2:$H$1500,"")&amp;"",""))</f>
        <v/>
      </c>
      <c r="D3820" s="638" t="str">
        <f>IF($C3820="","",IFERROR(_xlfn.XLOOKUP($C3820,'1.PrepList'!$I$2:$I$1500,'1.PrepList'!$J$2:$J$1500,"")&amp;"",""))</f>
        <v/>
      </c>
      <c r="E3820" s="638" t="str">
        <f>IF($C3820="","",IFERROR(_xlfn.XLOOKUP($C3820,'1.PrepList'!$I$2:$I$1500,'1.PrepList'!$N$2:$N$1500,"")&amp;"",""))</f>
        <v/>
      </c>
      <c r="F3820" s="638" t="str">
        <f>IF($C3820="","",IFERROR(_xlfn.XLOOKUP($C3820,'1.PrepList'!$I$2:$I$1500,'1.PrepList'!$K$2:$K$1500,"")&amp;"",""))</f>
        <v/>
      </c>
      <c r="H3820" s="644" t="str">
        <f>IF($C3820="","",IFERROR(IF(_xlfn.XLOOKUP($C3820,tbl_StartedStatus[Bold ID],tbl_StartedStatus[Started])="Started","Yes",IF(_xlfn.XLOOKUP($C3820,tbl_StartedStatus[Bold ID],tbl_StartedStatus[Started])="No Show","No Show","")),""))</f>
        <v/>
      </c>
    </row>
    <row r="3821" spans="1:8" ht="15" customHeight="1" thickBot="1">
      <c r="A3821" s="38" t="str">
        <f>IF($C3821="","",IFERROR(_xlfn.XLOOKUP($C3821,'1.PrepList'!$I$2:$I$1500,'1.PrepList'!$G$2:$G$1500,"")&amp;"",""))</f>
        <v/>
      </c>
      <c r="B3821" s="638" t="str">
        <f>IF($C3821="","",IFERROR(_xlfn.XLOOKUP($C3821,'1.PrepList'!$I$2:$I$1500,'1.PrepList'!$H$2:$H$1500,"")&amp;"",""))</f>
        <v/>
      </c>
      <c r="D3821" s="638" t="str">
        <f>IF($C3821="","",IFERROR(_xlfn.XLOOKUP($C3821,'1.PrepList'!$I$2:$I$1500,'1.PrepList'!$J$2:$J$1500,"")&amp;"",""))</f>
        <v/>
      </c>
      <c r="E3821" s="638" t="str">
        <f>IF($C3821="","",IFERROR(_xlfn.XLOOKUP($C3821,'1.PrepList'!$I$2:$I$1500,'1.PrepList'!$N$2:$N$1500,"")&amp;"",""))</f>
        <v/>
      </c>
      <c r="F3821" s="638" t="str">
        <f>IF($C3821="","",IFERROR(_xlfn.XLOOKUP($C3821,'1.PrepList'!$I$2:$I$1500,'1.PrepList'!$K$2:$K$1500,"")&amp;"",""))</f>
        <v/>
      </c>
      <c r="H3821" s="644" t="str">
        <f>IF($C3821="","",IFERROR(IF(_xlfn.XLOOKUP($C3821,tbl_StartedStatus[Bold ID],tbl_StartedStatus[Started])="Started","Yes",IF(_xlfn.XLOOKUP($C3821,tbl_StartedStatus[Bold ID],tbl_StartedStatus[Started])="No Show","No Show","")),""))</f>
        <v/>
      </c>
    </row>
    <row r="3822" spans="1:8" ht="15" customHeight="1" thickBot="1">
      <c r="A3822" s="38" t="str">
        <f>IF($C3822="","",IFERROR(_xlfn.XLOOKUP($C3822,'1.PrepList'!$I$2:$I$1500,'1.PrepList'!$G$2:$G$1500,"")&amp;"",""))</f>
        <v/>
      </c>
      <c r="B3822" s="638" t="str">
        <f>IF($C3822="","",IFERROR(_xlfn.XLOOKUP($C3822,'1.PrepList'!$I$2:$I$1500,'1.PrepList'!$H$2:$H$1500,"")&amp;"",""))</f>
        <v/>
      </c>
      <c r="D3822" s="638" t="str">
        <f>IF($C3822="","",IFERROR(_xlfn.XLOOKUP($C3822,'1.PrepList'!$I$2:$I$1500,'1.PrepList'!$J$2:$J$1500,"")&amp;"",""))</f>
        <v/>
      </c>
      <c r="E3822" s="638" t="str">
        <f>IF($C3822="","",IFERROR(_xlfn.XLOOKUP($C3822,'1.PrepList'!$I$2:$I$1500,'1.PrepList'!$N$2:$N$1500,"")&amp;"",""))</f>
        <v/>
      </c>
      <c r="F3822" s="638" t="str">
        <f>IF($C3822="","",IFERROR(_xlfn.XLOOKUP($C3822,'1.PrepList'!$I$2:$I$1500,'1.PrepList'!$K$2:$K$1500,"")&amp;"",""))</f>
        <v/>
      </c>
      <c r="H3822" s="644" t="str">
        <f>IF($C3822="","",IFERROR(IF(_xlfn.XLOOKUP($C3822,tbl_StartedStatus[Bold ID],tbl_StartedStatus[Started])="Started","Yes",IF(_xlfn.XLOOKUP($C3822,tbl_StartedStatus[Bold ID],tbl_StartedStatus[Started])="No Show","No Show","")),""))</f>
        <v/>
      </c>
    </row>
    <row r="3823" spans="1:8" ht="15" customHeight="1" thickBot="1">
      <c r="A3823" s="38" t="str">
        <f>IF($C3823="","",IFERROR(_xlfn.XLOOKUP($C3823,'1.PrepList'!$I$2:$I$1500,'1.PrepList'!$G$2:$G$1500,"")&amp;"",""))</f>
        <v/>
      </c>
      <c r="B3823" s="638" t="str">
        <f>IF($C3823="","",IFERROR(_xlfn.XLOOKUP($C3823,'1.PrepList'!$I$2:$I$1500,'1.PrepList'!$H$2:$H$1500,"")&amp;"",""))</f>
        <v/>
      </c>
      <c r="D3823" s="638" t="str">
        <f>IF($C3823="","",IFERROR(_xlfn.XLOOKUP($C3823,'1.PrepList'!$I$2:$I$1500,'1.PrepList'!$J$2:$J$1500,"")&amp;"",""))</f>
        <v/>
      </c>
      <c r="E3823" s="638" t="str">
        <f>IF($C3823="","",IFERROR(_xlfn.XLOOKUP($C3823,'1.PrepList'!$I$2:$I$1500,'1.PrepList'!$N$2:$N$1500,"")&amp;"",""))</f>
        <v/>
      </c>
      <c r="F3823" s="638" t="str">
        <f>IF($C3823="","",IFERROR(_xlfn.XLOOKUP($C3823,'1.PrepList'!$I$2:$I$1500,'1.PrepList'!$K$2:$K$1500,"")&amp;"",""))</f>
        <v/>
      </c>
      <c r="H3823" s="644" t="str">
        <f>IF($C3823="","",IFERROR(IF(_xlfn.XLOOKUP($C3823,tbl_StartedStatus[Bold ID],tbl_StartedStatus[Started])="Started","Yes",IF(_xlfn.XLOOKUP($C3823,tbl_StartedStatus[Bold ID],tbl_StartedStatus[Started])="No Show","No Show","")),""))</f>
        <v/>
      </c>
    </row>
    <row r="3824" spans="1:8" ht="15" customHeight="1" thickBot="1">
      <c r="A3824" s="38" t="str">
        <f>IF($C3824="","",IFERROR(_xlfn.XLOOKUP($C3824,'1.PrepList'!$I$2:$I$1500,'1.PrepList'!$G$2:$G$1500,"")&amp;"",""))</f>
        <v/>
      </c>
      <c r="B3824" s="638" t="str">
        <f>IF($C3824="","",IFERROR(_xlfn.XLOOKUP($C3824,'1.PrepList'!$I$2:$I$1500,'1.PrepList'!$H$2:$H$1500,"")&amp;"",""))</f>
        <v/>
      </c>
      <c r="D3824" s="638" t="str">
        <f>IF($C3824="","",IFERROR(_xlfn.XLOOKUP($C3824,'1.PrepList'!$I$2:$I$1500,'1.PrepList'!$J$2:$J$1500,"")&amp;"",""))</f>
        <v/>
      </c>
      <c r="E3824" s="638" t="str">
        <f>IF($C3824="","",IFERROR(_xlfn.XLOOKUP($C3824,'1.PrepList'!$I$2:$I$1500,'1.PrepList'!$N$2:$N$1500,"")&amp;"",""))</f>
        <v/>
      </c>
      <c r="F3824" s="638" t="str">
        <f>IF($C3824="","",IFERROR(_xlfn.XLOOKUP($C3824,'1.PrepList'!$I$2:$I$1500,'1.PrepList'!$K$2:$K$1500,"")&amp;"",""))</f>
        <v/>
      </c>
      <c r="H3824" s="644" t="str">
        <f>IF($C3824="","",IFERROR(IF(_xlfn.XLOOKUP($C3824,tbl_StartedStatus[Bold ID],tbl_StartedStatus[Started])="Started","Yes",IF(_xlfn.XLOOKUP($C3824,tbl_StartedStatus[Bold ID],tbl_StartedStatus[Started])="No Show","No Show","")),""))</f>
        <v/>
      </c>
    </row>
    <row r="3825" spans="1:8" ht="15" customHeight="1" thickBot="1">
      <c r="A3825" s="38" t="str">
        <f>IF($C3825="","",IFERROR(_xlfn.XLOOKUP($C3825,'1.PrepList'!$I$2:$I$1500,'1.PrepList'!$G$2:$G$1500,"")&amp;"",""))</f>
        <v/>
      </c>
      <c r="B3825" s="638" t="str">
        <f>IF($C3825="","",IFERROR(_xlfn.XLOOKUP($C3825,'1.PrepList'!$I$2:$I$1500,'1.PrepList'!$H$2:$H$1500,"")&amp;"",""))</f>
        <v/>
      </c>
      <c r="D3825" s="638" t="str">
        <f>IF($C3825="","",IFERROR(_xlfn.XLOOKUP($C3825,'1.PrepList'!$I$2:$I$1500,'1.PrepList'!$J$2:$J$1500,"")&amp;"",""))</f>
        <v/>
      </c>
      <c r="E3825" s="638" t="str">
        <f>IF($C3825="","",IFERROR(_xlfn.XLOOKUP($C3825,'1.PrepList'!$I$2:$I$1500,'1.PrepList'!$N$2:$N$1500,"")&amp;"",""))</f>
        <v/>
      </c>
      <c r="F3825" s="638" t="str">
        <f>IF($C3825="","",IFERROR(_xlfn.XLOOKUP($C3825,'1.PrepList'!$I$2:$I$1500,'1.PrepList'!$K$2:$K$1500,"")&amp;"",""))</f>
        <v/>
      </c>
      <c r="H3825" s="644" t="str">
        <f>IF($C3825="","",IFERROR(IF(_xlfn.XLOOKUP($C3825,tbl_StartedStatus[Bold ID],tbl_StartedStatus[Started])="Started","Yes",IF(_xlfn.XLOOKUP($C3825,tbl_StartedStatus[Bold ID],tbl_StartedStatus[Started])="No Show","No Show","")),""))</f>
        <v/>
      </c>
    </row>
    <row r="3826" spans="1:8" ht="15" customHeight="1" thickBot="1">
      <c r="A3826" s="38" t="str">
        <f>IF($C3826="","",IFERROR(_xlfn.XLOOKUP($C3826,'1.PrepList'!$I$2:$I$1500,'1.PrepList'!$G$2:$G$1500,"")&amp;"",""))</f>
        <v/>
      </c>
      <c r="B3826" s="638" t="str">
        <f>IF($C3826="","",IFERROR(_xlfn.XLOOKUP($C3826,'1.PrepList'!$I$2:$I$1500,'1.PrepList'!$H$2:$H$1500,"")&amp;"",""))</f>
        <v/>
      </c>
      <c r="D3826" s="638" t="str">
        <f>IF($C3826="","",IFERROR(_xlfn.XLOOKUP($C3826,'1.PrepList'!$I$2:$I$1500,'1.PrepList'!$J$2:$J$1500,"")&amp;"",""))</f>
        <v/>
      </c>
      <c r="E3826" s="638" t="str">
        <f>IF($C3826="","",IFERROR(_xlfn.XLOOKUP($C3826,'1.PrepList'!$I$2:$I$1500,'1.PrepList'!$N$2:$N$1500,"")&amp;"",""))</f>
        <v/>
      </c>
      <c r="F3826" s="638" t="str">
        <f>IF($C3826="","",IFERROR(_xlfn.XLOOKUP($C3826,'1.PrepList'!$I$2:$I$1500,'1.PrepList'!$K$2:$K$1500,"")&amp;"",""))</f>
        <v/>
      </c>
      <c r="H3826" s="644" t="str">
        <f>IF($C3826="","",IFERROR(IF(_xlfn.XLOOKUP($C3826,tbl_StartedStatus[Bold ID],tbl_StartedStatus[Started])="Started","Yes",IF(_xlfn.XLOOKUP($C3826,tbl_StartedStatus[Bold ID],tbl_StartedStatus[Started])="No Show","No Show","")),""))</f>
        <v/>
      </c>
    </row>
    <row r="3827" spans="1:8" ht="15" customHeight="1" thickBot="1">
      <c r="A3827" s="38" t="str">
        <f>IF($C3827="","",IFERROR(_xlfn.XLOOKUP($C3827,'1.PrepList'!$I$2:$I$1500,'1.PrepList'!$G$2:$G$1500,"")&amp;"",""))</f>
        <v/>
      </c>
      <c r="B3827" s="638" t="str">
        <f>IF($C3827="","",IFERROR(_xlfn.XLOOKUP($C3827,'1.PrepList'!$I$2:$I$1500,'1.PrepList'!$H$2:$H$1500,"")&amp;"",""))</f>
        <v/>
      </c>
      <c r="D3827" s="638" t="str">
        <f>IF($C3827="","",IFERROR(_xlfn.XLOOKUP($C3827,'1.PrepList'!$I$2:$I$1500,'1.PrepList'!$J$2:$J$1500,"")&amp;"",""))</f>
        <v/>
      </c>
      <c r="E3827" s="638" t="str">
        <f>IF($C3827="","",IFERROR(_xlfn.XLOOKUP($C3827,'1.PrepList'!$I$2:$I$1500,'1.PrepList'!$N$2:$N$1500,"")&amp;"",""))</f>
        <v/>
      </c>
      <c r="F3827" s="638" t="str">
        <f>IF($C3827="","",IFERROR(_xlfn.XLOOKUP($C3827,'1.PrepList'!$I$2:$I$1500,'1.PrepList'!$K$2:$K$1500,"")&amp;"",""))</f>
        <v/>
      </c>
      <c r="H3827" s="644" t="str">
        <f>IF($C3827="","",IFERROR(IF(_xlfn.XLOOKUP($C3827,tbl_StartedStatus[Bold ID],tbl_StartedStatus[Started])="Started","Yes",IF(_xlfn.XLOOKUP($C3827,tbl_StartedStatus[Bold ID],tbl_StartedStatus[Started])="No Show","No Show","")),""))</f>
        <v/>
      </c>
    </row>
    <row r="3828" spans="1:8" ht="15" customHeight="1" thickBot="1">
      <c r="A3828" s="38" t="str">
        <f>IF($C3828="","",IFERROR(_xlfn.XLOOKUP($C3828,'1.PrepList'!$I$2:$I$1500,'1.PrepList'!$G$2:$G$1500,"")&amp;"",""))</f>
        <v/>
      </c>
      <c r="B3828" s="638" t="str">
        <f>IF($C3828="","",IFERROR(_xlfn.XLOOKUP($C3828,'1.PrepList'!$I$2:$I$1500,'1.PrepList'!$H$2:$H$1500,"")&amp;"",""))</f>
        <v/>
      </c>
      <c r="D3828" s="638" t="str">
        <f>IF($C3828="","",IFERROR(_xlfn.XLOOKUP($C3828,'1.PrepList'!$I$2:$I$1500,'1.PrepList'!$J$2:$J$1500,"")&amp;"",""))</f>
        <v/>
      </c>
      <c r="E3828" s="638" t="str">
        <f>IF($C3828="","",IFERROR(_xlfn.XLOOKUP($C3828,'1.PrepList'!$I$2:$I$1500,'1.PrepList'!$N$2:$N$1500,"")&amp;"",""))</f>
        <v/>
      </c>
      <c r="F3828" s="638" t="str">
        <f>IF($C3828="","",IFERROR(_xlfn.XLOOKUP($C3828,'1.PrepList'!$I$2:$I$1500,'1.PrepList'!$K$2:$K$1500,"")&amp;"",""))</f>
        <v/>
      </c>
      <c r="H3828" s="644" t="str">
        <f>IF($C3828="","",IFERROR(IF(_xlfn.XLOOKUP($C3828,tbl_StartedStatus[Bold ID],tbl_StartedStatus[Started])="Started","Yes",IF(_xlfn.XLOOKUP($C3828,tbl_StartedStatus[Bold ID],tbl_StartedStatus[Started])="No Show","No Show","")),""))</f>
        <v/>
      </c>
    </row>
    <row r="3829" spans="1:8" ht="15" customHeight="1" thickBot="1">
      <c r="A3829" s="38" t="str">
        <f>IF($C3829="","",IFERROR(_xlfn.XLOOKUP($C3829,'1.PrepList'!$I$2:$I$1500,'1.PrepList'!$G$2:$G$1500,"")&amp;"",""))</f>
        <v/>
      </c>
      <c r="B3829" s="638" t="str">
        <f>IF($C3829="","",IFERROR(_xlfn.XLOOKUP($C3829,'1.PrepList'!$I$2:$I$1500,'1.PrepList'!$H$2:$H$1500,"")&amp;"",""))</f>
        <v/>
      </c>
      <c r="D3829" s="638" t="str">
        <f>IF($C3829="","",IFERROR(_xlfn.XLOOKUP($C3829,'1.PrepList'!$I$2:$I$1500,'1.PrepList'!$J$2:$J$1500,"")&amp;"",""))</f>
        <v/>
      </c>
      <c r="E3829" s="638" t="str">
        <f>IF($C3829="","",IFERROR(_xlfn.XLOOKUP($C3829,'1.PrepList'!$I$2:$I$1500,'1.PrepList'!$N$2:$N$1500,"")&amp;"",""))</f>
        <v/>
      </c>
      <c r="F3829" s="638" t="str">
        <f>IF($C3829="","",IFERROR(_xlfn.XLOOKUP($C3829,'1.PrepList'!$I$2:$I$1500,'1.PrepList'!$K$2:$K$1500,"")&amp;"",""))</f>
        <v/>
      </c>
      <c r="H3829" s="644" t="str">
        <f>IF($C3829="","",IFERROR(IF(_xlfn.XLOOKUP($C3829,tbl_StartedStatus[Bold ID],tbl_StartedStatus[Started])="Started","Yes",IF(_xlfn.XLOOKUP($C3829,tbl_StartedStatus[Bold ID],tbl_StartedStatus[Started])="No Show","No Show","")),""))</f>
        <v/>
      </c>
    </row>
    <row r="3830" spans="1:8" ht="15" customHeight="1" thickBot="1">
      <c r="A3830" s="38" t="str">
        <f>IF($C3830="","",IFERROR(_xlfn.XLOOKUP($C3830,'1.PrepList'!$I$2:$I$1500,'1.PrepList'!$G$2:$G$1500,"")&amp;"",""))</f>
        <v/>
      </c>
      <c r="B3830" s="638" t="str">
        <f>IF($C3830="","",IFERROR(_xlfn.XLOOKUP($C3830,'1.PrepList'!$I$2:$I$1500,'1.PrepList'!$H$2:$H$1500,"")&amp;"",""))</f>
        <v/>
      </c>
      <c r="D3830" s="638" t="str">
        <f>IF($C3830="","",IFERROR(_xlfn.XLOOKUP($C3830,'1.PrepList'!$I$2:$I$1500,'1.PrepList'!$J$2:$J$1500,"")&amp;"",""))</f>
        <v/>
      </c>
      <c r="E3830" s="638" t="str">
        <f>IF($C3830="","",IFERROR(_xlfn.XLOOKUP($C3830,'1.PrepList'!$I$2:$I$1500,'1.PrepList'!$N$2:$N$1500,"")&amp;"",""))</f>
        <v/>
      </c>
      <c r="F3830" s="638" t="str">
        <f>IF($C3830="","",IFERROR(_xlfn.XLOOKUP($C3830,'1.PrepList'!$I$2:$I$1500,'1.PrepList'!$K$2:$K$1500,"")&amp;"",""))</f>
        <v/>
      </c>
      <c r="H3830" s="644" t="str">
        <f>IF($C3830="","",IFERROR(IF(_xlfn.XLOOKUP($C3830,tbl_StartedStatus[Bold ID],tbl_StartedStatus[Started])="Started","Yes",IF(_xlfn.XLOOKUP($C3830,tbl_StartedStatus[Bold ID],tbl_StartedStatus[Started])="No Show","No Show","")),""))</f>
        <v/>
      </c>
    </row>
    <row r="3831" spans="1:8" ht="15" customHeight="1" thickBot="1">
      <c r="A3831" s="38" t="str">
        <f>IF($C3831="","",IFERROR(_xlfn.XLOOKUP($C3831,'1.PrepList'!$I$2:$I$1500,'1.PrepList'!$G$2:$G$1500,"")&amp;"",""))</f>
        <v/>
      </c>
      <c r="B3831" s="638" t="str">
        <f>IF($C3831="","",IFERROR(_xlfn.XLOOKUP($C3831,'1.PrepList'!$I$2:$I$1500,'1.PrepList'!$H$2:$H$1500,"")&amp;"",""))</f>
        <v/>
      </c>
      <c r="D3831" s="638" t="str">
        <f>IF($C3831="","",IFERROR(_xlfn.XLOOKUP($C3831,'1.PrepList'!$I$2:$I$1500,'1.PrepList'!$J$2:$J$1500,"")&amp;"",""))</f>
        <v/>
      </c>
      <c r="E3831" s="638" t="str">
        <f>IF($C3831="","",IFERROR(_xlfn.XLOOKUP($C3831,'1.PrepList'!$I$2:$I$1500,'1.PrepList'!$N$2:$N$1500,"")&amp;"",""))</f>
        <v/>
      </c>
      <c r="F3831" s="638" t="str">
        <f>IF($C3831="","",IFERROR(_xlfn.XLOOKUP($C3831,'1.PrepList'!$I$2:$I$1500,'1.PrepList'!$K$2:$K$1500,"")&amp;"",""))</f>
        <v/>
      </c>
      <c r="H3831" s="644" t="str">
        <f>IF($C3831="","",IFERROR(IF(_xlfn.XLOOKUP($C3831,tbl_StartedStatus[Bold ID],tbl_StartedStatus[Started])="Started","Yes",IF(_xlfn.XLOOKUP($C3831,tbl_StartedStatus[Bold ID],tbl_StartedStatus[Started])="No Show","No Show","")),""))</f>
        <v/>
      </c>
    </row>
    <row r="3832" spans="1:8" ht="15" customHeight="1" thickBot="1">
      <c r="A3832" s="38" t="str">
        <f>IF($C3832="","",IFERROR(_xlfn.XLOOKUP($C3832,'1.PrepList'!$I$2:$I$1500,'1.PrepList'!$G$2:$G$1500,"")&amp;"",""))</f>
        <v/>
      </c>
      <c r="B3832" s="638" t="str">
        <f>IF($C3832="","",IFERROR(_xlfn.XLOOKUP($C3832,'1.PrepList'!$I$2:$I$1500,'1.PrepList'!$H$2:$H$1500,"")&amp;"",""))</f>
        <v/>
      </c>
      <c r="D3832" s="638" t="str">
        <f>IF($C3832="","",IFERROR(_xlfn.XLOOKUP($C3832,'1.PrepList'!$I$2:$I$1500,'1.PrepList'!$J$2:$J$1500,"")&amp;"",""))</f>
        <v/>
      </c>
      <c r="E3832" s="638" t="str">
        <f>IF($C3832="","",IFERROR(_xlfn.XLOOKUP($C3832,'1.PrepList'!$I$2:$I$1500,'1.PrepList'!$N$2:$N$1500,"")&amp;"",""))</f>
        <v/>
      </c>
      <c r="F3832" s="638" t="str">
        <f>IF($C3832="","",IFERROR(_xlfn.XLOOKUP($C3832,'1.PrepList'!$I$2:$I$1500,'1.PrepList'!$K$2:$K$1500,"")&amp;"",""))</f>
        <v/>
      </c>
      <c r="H3832" s="644" t="str">
        <f>IF($C3832="","",IFERROR(IF(_xlfn.XLOOKUP($C3832,tbl_StartedStatus[Bold ID],tbl_StartedStatus[Started])="Started","Yes",IF(_xlfn.XLOOKUP($C3832,tbl_StartedStatus[Bold ID],tbl_StartedStatus[Started])="No Show","No Show","")),""))</f>
        <v/>
      </c>
    </row>
    <row r="3833" spans="1:8" ht="15" customHeight="1" thickBot="1">
      <c r="A3833" s="38" t="str">
        <f>IF($C3833="","",IFERROR(_xlfn.XLOOKUP($C3833,'1.PrepList'!$I$2:$I$1500,'1.PrepList'!$G$2:$G$1500,"")&amp;"",""))</f>
        <v/>
      </c>
      <c r="B3833" s="638" t="str">
        <f>IF($C3833="","",IFERROR(_xlfn.XLOOKUP($C3833,'1.PrepList'!$I$2:$I$1500,'1.PrepList'!$H$2:$H$1500,"")&amp;"",""))</f>
        <v/>
      </c>
      <c r="D3833" s="638" t="str">
        <f>IF($C3833="","",IFERROR(_xlfn.XLOOKUP($C3833,'1.PrepList'!$I$2:$I$1500,'1.PrepList'!$J$2:$J$1500,"")&amp;"",""))</f>
        <v/>
      </c>
      <c r="E3833" s="638" t="str">
        <f>IF($C3833="","",IFERROR(_xlfn.XLOOKUP($C3833,'1.PrepList'!$I$2:$I$1500,'1.PrepList'!$N$2:$N$1500,"")&amp;"",""))</f>
        <v/>
      </c>
      <c r="F3833" s="638" t="str">
        <f>IF($C3833="","",IFERROR(_xlfn.XLOOKUP($C3833,'1.PrepList'!$I$2:$I$1500,'1.PrepList'!$K$2:$K$1500,"")&amp;"",""))</f>
        <v/>
      </c>
      <c r="H3833" s="644" t="str">
        <f>IF($C3833="","",IFERROR(IF(_xlfn.XLOOKUP($C3833,tbl_StartedStatus[Bold ID],tbl_StartedStatus[Started])="Started","Yes",IF(_xlfn.XLOOKUP($C3833,tbl_StartedStatus[Bold ID],tbl_StartedStatus[Started])="No Show","No Show","")),""))</f>
        <v/>
      </c>
    </row>
    <row r="3834" spans="1:8" ht="15" customHeight="1" thickBot="1">
      <c r="A3834" s="38" t="str">
        <f>IF($C3834="","",IFERROR(_xlfn.XLOOKUP($C3834,'1.PrepList'!$I$2:$I$1500,'1.PrepList'!$G$2:$G$1500,"")&amp;"",""))</f>
        <v/>
      </c>
      <c r="B3834" s="638" t="str">
        <f>IF($C3834="","",IFERROR(_xlfn.XLOOKUP($C3834,'1.PrepList'!$I$2:$I$1500,'1.PrepList'!$H$2:$H$1500,"")&amp;"",""))</f>
        <v/>
      </c>
      <c r="D3834" s="638" t="str">
        <f>IF($C3834="","",IFERROR(_xlfn.XLOOKUP($C3834,'1.PrepList'!$I$2:$I$1500,'1.PrepList'!$J$2:$J$1500,"")&amp;"",""))</f>
        <v/>
      </c>
      <c r="E3834" s="638" t="str">
        <f>IF($C3834="","",IFERROR(_xlfn.XLOOKUP($C3834,'1.PrepList'!$I$2:$I$1500,'1.PrepList'!$N$2:$N$1500,"")&amp;"",""))</f>
        <v/>
      </c>
      <c r="F3834" s="638" t="str">
        <f>IF($C3834="","",IFERROR(_xlfn.XLOOKUP($C3834,'1.PrepList'!$I$2:$I$1500,'1.PrepList'!$K$2:$K$1500,"")&amp;"",""))</f>
        <v/>
      </c>
      <c r="H3834" s="644" t="str">
        <f>IF($C3834="","",IFERROR(IF(_xlfn.XLOOKUP($C3834,tbl_StartedStatus[Bold ID],tbl_StartedStatus[Started])="Started","Yes",IF(_xlfn.XLOOKUP($C3834,tbl_StartedStatus[Bold ID],tbl_StartedStatus[Started])="No Show","No Show","")),""))</f>
        <v/>
      </c>
    </row>
    <row r="3835" spans="1:8" ht="15" customHeight="1" thickBot="1">
      <c r="A3835" s="38" t="str">
        <f>IF($C3835="","",IFERROR(_xlfn.XLOOKUP($C3835,'1.PrepList'!$I$2:$I$1500,'1.PrepList'!$G$2:$G$1500,"")&amp;"",""))</f>
        <v/>
      </c>
      <c r="B3835" s="638" t="str">
        <f>IF($C3835="","",IFERROR(_xlfn.XLOOKUP($C3835,'1.PrepList'!$I$2:$I$1500,'1.PrepList'!$H$2:$H$1500,"")&amp;"",""))</f>
        <v/>
      </c>
      <c r="D3835" s="638" t="str">
        <f>IF($C3835="","",IFERROR(_xlfn.XLOOKUP($C3835,'1.PrepList'!$I$2:$I$1500,'1.PrepList'!$J$2:$J$1500,"")&amp;"",""))</f>
        <v/>
      </c>
      <c r="E3835" s="638" t="str">
        <f>IF($C3835="","",IFERROR(_xlfn.XLOOKUP($C3835,'1.PrepList'!$I$2:$I$1500,'1.PrepList'!$N$2:$N$1500,"")&amp;"",""))</f>
        <v/>
      </c>
      <c r="F3835" s="638" t="str">
        <f>IF($C3835="","",IFERROR(_xlfn.XLOOKUP($C3835,'1.PrepList'!$I$2:$I$1500,'1.PrepList'!$K$2:$K$1500,"")&amp;"",""))</f>
        <v/>
      </c>
      <c r="H3835" s="644" t="str">
        <f>IF($C3835="","",IFERROR(IF(_xlfn.XLOOKUP($C3835,tbl_StartedStatus[Bold ID],tbl_StartedStatus[Started])="Started","Yes",IF(_xlfn.XLOOKUP($C3835,tbl_StartedStatus[Bold ID],tbl_StartedStatus[Started])="No Show","No Show","")),""))</f>
        <v/>
      </c>
    </row>
    <row r="3836" spans="1:8" ht="15" customHeight="1" thickBot="1">
      <c r="A3836" s="38" t="str">
        <f>IF($C3836="","",IFERROR(_xlfn.XLOOKUP($C3836,'1.PrepList'!$I$2:$I$1500,'1.PrepList'!$G$2:$G$1500,"")&amp;"",""))</f>
        <v/>
      </c>
      <c r="B3836" s="638" t="str">
        <f>IF($C3836="","",IFERROR(_xlfn.XLOOKUP($C3836,'1.PrepList'!$I$2:$I$1500,'1.PrepList'!$H$2:$H$1500,"")&amp;"",""))</f>
        <v/>
      </c>
      <c r="D3836" s="638" t="str">
        <f>IF($C3836="","",IFERROR(_xlfn.XLOOKUP($C3836,'1.PrepList'!$I$2:$I$1500,'1.PrepList'!$J$2:$J$1500,"")&amp;"",""))</f>
        <v/>
      </c>
      <c r="E3836" s="638" t="str">
        <f>IF($C3836="","",IFERROR(_xlfn.XLOOKUP($C3836,'1.PrepList'!$I$2:$I$1500,'1.PrepList'!$N$2:$N$1500,"")&amp;"",""))</f>
        <v/>
      </c>
      <c r="F3836" s="638" t="str">
        <f>IF($C3836="","",IFERROR(_xlfn.XLOOKUP($C3836,'1.PrepList'!$I$2:$I$1500,'1.PrepList'!$K$2:$K$1500,"")&amp;"",""))</f>
        <v/>
      </c>
      <c r="H3836" s="644" t="str">
        <f>IF($C3836="","",IFERROR(IF(_xlfn.XLOOKUP($C3836,tbl_StartedStatus[Bold ID],tbl_StartedStatus[Started])="Started","Yes",IF(_xlfn.XLOOKUP($C3836,tbl_StartedStatus[Bold ID],tbl_StartedStatus[Started])="No Show","No Show","")),""))</f>
        <v/>
      </c>
    </row>
    <row r="3837" spans="1:8" ht="15" customHeight="1" thickBot="1">
      <c r="A3837" s="38" t="str">
        <f>IF($C3837="","",IFERROR(_xlfn.XLOOKUP($C3837,'1.PrepList'!$I$2:$I$1500,'1.PrepList'!$G$2:$G$1500,"")&amp;"",""))</f>
        <v/>
      </c>
      <c r="B3837" s="638" t="str">
        <f>IF($C3837="","",IFERROR(_xlfn.XLOOKUP($C3837,'1.PrepList'!$I$2:$I$1500,'1.PrepList'!$H$2:$H$1500,"")&amp;"",""))</f>
        <v/>
      </c>
      <c r="D3837" s="638" t="str">
        <f>IF($C3837="","",IFERROR(_xlfn.XLOOKUP($C3837,'1.PrepList'!$I$2:$I$1500,'1.PrepList'!$J$2:$J$1500,"")&amp;"",""))</f>
        <v/>
      </c>
      <c r="E3837" s="638" t="str">
        <f>IF($C3837="","",IFERROR(_xlfn.XLOOKUP($C3837,'1.PrepList'!$I$2:$I$1500,'1.PrepList'!$N$2:$N$1500,"")&amp;"",""))</f>
        <v/>
      </c>
      <c r="F3837" s="638" t="str">
        <f>IF($C3837="","",IFERROR(_xlfn.XLOOKUP($C3837,'1.PrepList'!$I$2:$I$1500,'1.PrepList'!$K$2:$K$1500,"")&amp;"",""))</f>
        <v/>
      </c>
      <c r="H3837" s="644" t="str">
        <f>IF($C3837="","",IFERROR(IF(_xlfn.XLOOKUP($C3837,tbl_StartedStatus[Bold ID],tbl_StartedStatus[Started])="Started","Yes",IF(_xlfn.XLOOKUP($C3837,tbl_StartedStatus[Bold ID],tbl_StartedStatus[Started])="No Show","No Show","")),""))</f>
        <v/>
      </c>
    </row>
    <row r="3838" spans="1:8" ht="15" customHeight="1" thickBot="1">
      <c r="A3838" s="38" t="str">
        <f>IF($C3838="","",IFERROR(_xlfn.XLOOKUP($C3838,'1.PrepList'!$I$2:$I$1500,'1.PrepList'!$G$2:$G$1500,"")&amp;"",""))</f>
        <v/>
      </c>
      <c r="B3838" s="638" t="str">
        <f>IF($C3838="","",IFERROR(_xlfn.XLOOKUP($C3838,'1.PrepList'!$I$2:$I$1500,'1.PrepList'!$H$2:$H$1500,"")&amp;"",""))</f>
        <v/>
      </c>
      <c r="D3838" s="638" t="str">
        <f>IF($C3838="","",IFERROR(_xlfn.XLOOKUP($C3838,'1.PrepList'!$I$2:$I$1500,'1.PrepList'!$J$2:$J$1500,"")&amp;"",""))</f>
        <v/>
      </c>
      <c r="E3838" s="638" t="str">
        <f>IF($C3838="","",IFERROR(_xlfn.XLOOKUP($C3838,'1.PrepList'!$I$2:$I$1500,'1.PrepList'!$N$2:$N$1500,"")&amp;"",""))</f>
        <v/>
      </c>
      <c r="F3838" s="638" t="str">
        <f>IF($C3838="","",IFERROR(_xlfn.XLOOKUP($C3838,'1.PrepList'!$I$2:$I$1500,'1.PrepList'!$K$2:$K$1500,"")&amp;"",""))</f>
        <v/>
      </c>
      <c r="H3838" s="644" t="str">
        <f>IF($C3838="","",IFERROR(IF(_xlfn.XLOOKUP($C3838,tbl_StartedStatus[Bold ID],tbl_StartedStatus[Started])="Started","Yes",IF(_xlfn.XLOOKUP($C3838,tbl_StartedStatus[Bold ID],tbl_StartedStatus[Started])="No Show","No Show","")),""))</f>
        <v/>
      </c>
    </row>
    <row r="3839" spans="1:8" ht="15" customHeight="1" thickBot="1">
      <c r="A3839" s="38" t="str">
        <f>IF($C3839="","",IFERROR(_xlfn.XLOOKUP($C3839,'1.PrepList'!$I$2:$I$1500,'1.PrepList'!$G$2:$G$1500,"")&amp;"",""))</f>
        <v/>
      </c>
      <c r="B3839" s="638" t="str">
        <f>IF($C3839="","",IFERROR(_xlfn.XLOOKUP($C3839,'1.PrepList'!$I$2:$I$1500,'1.PrepList'!$H$2:$H$1500,"")&amp;"",""))</f>
        <v/>
      </c>
      <c r="D3839" s="638" t="str">
        <f>IF($C3839="","",IFERROR(_xlfn.XLOOKUP($C3839,'1.PrepList'!$I$2:$I$1500,'1.PrepList'!$J$2:$J$1500,"")&amp;"",""))</f>
        <v/>
      </c>
      <c r="E3839" s="638" t="str">
        <f>IF($C3839="","",IFERROR(_xlfn.XLOOKUP($C3839,'1.PrepList'!$I$2:$I$1500,'1.PrepList'!$N$2:$N$1500,"")&amp;"",""))</f>
        <v/>
      </c>
      <c r="F3839" s="638" t="str">
        <f>IF($C3839="","",IFERROR(_xlfn.XLOOKUP($C3839,'1.PrepList'!$I$2:$I$1500,'1.PrepList'!$K$2:$K$1500,"")&amp;"",""))</f>
        <v/>
      </c>
      <c r="H3839" s="644" t="str">
        <f>IF($C3839="","",IFERROR(IF(_xlfn.XLOOKUP($C3839,tbl_StartedStatus[Bold ID],tbl_StartedStatus[Started])="Started","Yes",IF(_xlfn.XLOOKUP($C3839,tbl_StartedStatus[Bold ID],tbl_StartedStatus[Started])="No Show","No Show","")),""))</f>
        <v/>
      </c>
    </row>
    <row r="3840" spans="1:8" ht="15" customHeight="1" thickBot="1">
      <c r="A3840" s="38" t="str">
        <f>IF($C3840="","",IFERROR(_xlfn.XLOOKUP($C3840,'1.PrepList'!$I$2:$I$1500,'1.PrepList'!$G$2:$G$1500,"")&amp;"",""))</f>
        <v/>
      </c>
      <c r="B3840" s="638" t="str">
        <f>IF($C3840="","",IFERROR(_xlfn.XLOOKUP($C3840,'1.PrepList'!$I$2:$I$1500,'1.PrepList'!$H$2:$H$1500,"")&amp;"",""))</f>
        <v/>
      </c>
      <c r="D3840" s="638" t="str">
        <f>IF($C3840="","",IFERROR(_xlfn.XLOOKUP($C3840,'1.PrepList'!$I$2:$I$1500,'1.PrepList'!$J$2:$J$1500,"")&amp;"",""))</f>
        <v/>
      </c>
      <c r="E3840" s="638" t="str">
        <f>IF($C3840="","",IFERROR(_xlfn.XLOOKUP($C3840,'1.PrepList'!$I$2:$I$1500,'1.PrepList'!$N$2:$N$1500,"")&amp;"",""))</f>
        <v/>
      </c>
      <c r="F3840" s="638" t="str">
        <f>IF($C3840="","",IFERROR(_xlfn.XLOOKUP($C3840,'1.PrepList'!$I$2:$I$1500,'1.PrepList'!$K$2:$K$1500,"")&amp;"",""))</f>
        <v/>
      </c>
      <c r="H3840" s="644" t="str">
        <f>IF($C3840="","",IFERROR(IF(_xlfn.XLOOKUP($C3840,tbl_StartedStatus[Bold ID],tbl_StartedStatus[Started])="Started","Yes",IF(_xlfn.XLOOKUP($C3840,tbl_StartedStatus[Bold ID],tbl_StartedStatus[Started])="No Show","No Show","")),""))</f>
        <v/>
      </c>
    </row>
    <row r="3841" spans="1:8" ht="15" customHeight="1" thickBot="1">
      <c r="A3841" s="38" t="str">
        <f>IF($C3841="","",IFERROR(_xlfn.XLOOKUP($C3841,'1.PrepList'!$I$2:$I$1500,'1.PrepList'!$G$2:$G$1500,"")&amp;"",""))</f>
        <v/>
      </c>
      <c r="B3841" s="638" t="str">
        <f>IF($C3841="","",IFERROR(_xlfn.XLOOKUP($C3841,'1.PrepList'!$I$2:$I$1500,'1.PrepList'!$H$2:$H$1500,"")&amp;"",""))</f>
        <v/>
      </c>
      <c r="D3841" s="638" t="str">
        <f>IF($C3841="","",IFERROR(_xlfn.XLOOKUP($C3841,'1.PrepList'!$I$2:$I$1500,'1.PrepList'!$J$2:$J$1500,"")&amp;"",""))</f>
        <v/>
      </c>
      <c r="E3841" s="638" t="str">
        <f>IF($C3841="","",IFERROR(_xlfn.XLOOKUP($C3841,'1.PrepList'!$I$2:$I$1500,'1.PrepList'!$N$2:$N$1500,"")&amp;"",""))</f>
        <v/>
      </c>
      <c r="F3841" s="638" t="str">
        <f>IF($C3841="","",IFERROR(_xlfn.XLOOKUP($C3841,'1.PrepList'!$I$2:$I$1500,'1.PrepList'!$K$2:$K$1500,"")&amp;"",""))</f>
        <v/>
      </c>
      <c r="H3841" s="644" t="str">
        <f>IF($C3841="","",IFERROR(IF(_xlfn.XLOOKUP($C3841,tbl_StartedStatus[Bold ID],tbl_StartedStatus[Started])="Started","Yes",IF(_xlfn.XLOOKUP($C3841,tbl_StartedStatus[Bold ID],tbl_StartedStatus[Started])="No Show","No Show","")),""))</f>
        <v/>
      </c>
    </row>
    <row r="3842" spans="1:8" ht="15" customHeight="1" thickBot="1">
      <c r="A3842" s="38" t="str">
        <f>IF($C3842="","",IFERROR(_xlfn.XLOOKUP($C3842,'1.PrepList'!$I$2:$I$1500,'1.PrepList'!$G$2:$G$1500,"")&amp;"",""))</f>
        <v/>
      </c>
      <c r="B3842" s="638" t="str">
        <f>IF($C3842="","",IFERROR(_xlfn.XLOOKUP($C3842,'1.PrepList'!$I$2:$I$1500,'1.PrepList'!$H$2:$H$1500,"")&amp;"",""))</f>
        <v/>
      </c>
      <c r="D3842" s="638" t="str">
        <f>IF($C3842="","",IFERROR(_xlfn.XLOOKUP($C3842,'1.PrepList'!$I$2:$I$1500,'1.PrepList'!$J$2:$J$1500,"")&amp;"",""))</f>
        <v/>
      </c>
      <c r="E3842" s="638" t="str">
        <f>IF($C3842="","",IFERROR(_xlfn.XLOOKUP($C3842,'1.PrepList'!$I$2:$I$1500,'1.PrepList'!$N$2:$N$1500,"")&amp;"",""))</f>
        <v/>
      </c>
      <c r="F3842" s="638" t="str">
        <f>IF($C3842="","",IFERROR(_xlfn.XLOOKUP($C3842,'1.PrepList'!$I$2:$I$1500,'1.PrepList'!$K$2:$K$1500,"")&amp;"",""))</f>
        <v/>
      </c>
      <c r="H3842" s="644" t="str">
        <f>IF($C3842="","",IFERROR(IF(_xlfn.XLOOKUP($C3842,tbl_StartedStatus[Bold ID],tbl_StartedStatus[Started])="Started","Yes",IF(_xlfn.XLOOKUP($C3842,tbl_StartedStatus[Bold ID],tbl_StartedStatus[Started])="No Show","No Show","")),""))</f>
        <v/>
      </c>
    </row>
    <row r="3843" spans="1:8" ht="15" customHeight="1" thickBot="1">
      <c r="A3843" s="38" t="str">
        <f>IF($C3843="","",IFERROR(_xlfn.XLOOKUP($C3843,'1.PrepList'!$I$2:$I$1500,'1.PrepList'!$G$2:$G$1500,"")&amp;"",""))</f>
        <v/>
      </c>
      <c r="B3843" s="638" t="str">
        <f>IF($C3843="","",IFERROR(_xlfn.XLOOKUP($C3843,'1.PrepList'!$I$2:$I$1500,'1.PrepList'!$H$2:$H$1500,"")&amp;"",""))</f>
        <v/>
      </c>
      <c r="D3843" s="638" t="str">
        <f>IF($C3843="","",IFERROR(_xlfn.XLOOKUP($C3843,'1.PrepList'!$I$2:$I$1500,'1.PrepList'!$J$2:$J$1500,"")&amp;"",""))</f>
        <v/>
      </c>
      <c r="E3843" s="638" t="str">
        <f>IF($C3843="","",IFERROR(_xlfn.XLOOKUP($C3843,'1.PrepList'!$I$2:$I$1500,'1.PrepList'!$N$2:$N$1500,"")&amp;"",""))</f>
        <v/>
      </c>
      <c r="F3843" s="638" t="str">
        <f>IF($C3843="","",IFERROR(_xlfn.XLOOKUP($C3843,'1.PrepList'!$I$2:$I$1500,'1.PrepList'!$K$2:$K$1500,"")&amp;"",""))</f>
        <v/>
      </c>
      <c r="H3843" s="644" t="str">
        <f>IF($C3843="","",IFERROR(IF(_xlfn.XLOOKUP($C3843,tbl_StartedStatus[Bold ID],tbl_StartedStatus[Started])="Started","Yes",IF(_xlfn.XLOOKUP($C3843,tbl_StartedStatus[Bold ID],tbl_StartedStatus[Started])="No Show","No Show","")),""))</f>
        <v/>
      </c>
    </row>
    <row r="3844" spans="1:8" ht="15" customHeight="1" thickBot="1">
      <c r="A3844" s="38" t="str">
        <f>IF($C3844="","",IFERROR(_xlfn.XLOOKUP($C3844,'1.PrepList'!$I$2:$I$1500,'1.PrepList'!$G$2:$G$1500,"")&amp;"",""))</f>
        <v/>
      </c>
      <c r="B3844" s="638" t="str">
        <f>IF($C3844="","",IFERROR(_xlfn.XLOOKUP($C3844,'1.PrepList'!$I$2:$I$1500,'1.PrepList'!$H$2:$H$1500,"")&amp;"",""))</f>
        <v/>
      </c>
      <c r="D3844" s="638" t="str">
        <f>IF($C3844="","",IFERROR(_xlfn.XLOOKUP($C3844,'1.PrepList'!$I$2:$I$1500,'1.PrepList'!$J$2:$J$1500,"")&amp;"",""))</f>
        <v/>
      </c>
      <c r="E3844" s="638" t="str">
        <f>IF($C3844="","",IFERROR(_xlfn.XLOOKUP($C3844,'1.PrepList'!$I$2:$I$1500,'1.PrepList'!$N$2:$N$1500,"")&amp;"",""))</f>
        <v/>
      </c>
      <c r="F3844" s="638" t="str">
        <f>IF($C3844="","",IFERROR(_xlfn.XLOOKUP($C3844,'1.PrepList'!$I$2:$I$1500,'1.PrepList'!$K$2:$K$1500,"")&amp;"",""))</f>
        <v/>
      </c>
      <c r="H3844" s="644" t="str">
        <f>IF($C3844="","",IFERROR(IF(_xlfn.XLOOKUP($C3844,tbl_StartedStatus[Bold ID],tbl_StartedStatus[Started])="Started","Yes",IF(_xlfn.XLOOKUP($C3844,tbl_StartedStatus[Bold ID],tbl_StartedStatus[Started])="No Show","No Show","")),""))</f>
        <v/>
      </c>
    </row>
    <row r="3845" spans="1:8" ht="15" customHeight="1" thickBot="1">
      <c r="A3845" s="38" t="str">
        <f>IF($C3845="","",IFERROR(_xlfn.XLOOKUP($C3845,'1.PrepList'!$I$2:$I$1500,'1.PrepList'!$G$2:$G$1500,"")&amp;"",""))</f>
        <v/>
      </c>
      <c r="B3845" s="638" t="str">
        <f>IF($C3845="","",IFERROR(_xlfn.XLOOKUP($C3845,'1.PrepList'!$I$2:$I$1500,'1.PrepList'!$H$2:$H$1500,"")&amp;"",""))</f>
        <v/>
      </c>
      <c r="D3845" s="638" t="str">
        <f>IF($C3845="","",IFERROR(_xlfn.XLOOKUP($C3845,'1.PrepList'!$I$2:$I$1500,'1.PrepList'!$J$2:$J$1500,"")&amp;"",""))</f>
        <v/>
      </c>
      <c r="E3845" s="638" t="str">
        <f>IF($C3845="","",IFERROR(_xlfn.XLOOKUP($C3845,'1.PrepList'!$I$2:$I$1500,'1.PrepList'!$N$2:$N$1500,"")&amp;"",""))</f>
        <v/>
      </c>
      <c r="F3845" s="638" t="str">
        <f>IF($C3845="","",IFERROR(_xlfn.XLOOKUP($C3845,'1.PrepList'!$I$2:$I$1500,'1.PrepList'!$K$2:$K$1500,"")&amp;"",""))</f>
        <v/>
      </c>
      <c r="H3845" s="644" t="str">
        <f>IF($C3845="","",IFERROR(IF(_xlfn.XLOOKUP($C3845,tbl_StartedStatus[Bold ID],tbl_StartedStatus[Started])="Started","Yes",IF(_xlfn.XLOOKUP($C3845,tbl_StartedStatus[Bold ID],tbl_StartedStatus[Started])="No Show","No Show","")),""))</f>
        <v/>
      </c>
    </row>
    <row r="3846" spans="1:8" ht="15" customHeight="1" thickBot="1">
      <c r="A3846" s="38" t="str">
        <f>IF($C3846="","",IFERROR(_xlfn.XLOOKUP($C3846,'1.PrepList'!$I$2:$I$1500,'1.PrepList'!$G$2:$G$1500,"")&amp;"",""))</f>
        <v/>
      </c>
      <c r="B3846" s="638" t="str">
        <f>IF($C3846="","",IFERROR(_xlfn.XLOOKUP($C3846,'1.PrepList'!$I$2:$I$1500,'1.PrepList'!$H$2:$H$1500,"")&amp;"",""))</f>
        <v/>
      </c>
      <c r="D3846" s="638" t="str">
        <f>IF($C3846="","",IFERROR(_xlfn.XLOOKUP($C3846,'1.PrepList'!$I$2:$I$1500,'1.PrepList'!$J$2:$J$1500,"")&amp;"",""))</f>
        <v/>
      </c>
      <c r="E3846" s="638" t="str">
        <f>IF($C3846="","",IFERROR(_xlfn.XLOOKUP($C3846,'1.PrepList'!$I$2:$I$1500,'1.PrepList'!$N$2:$N$1500,"")&amp;"",""))</f>
        <v/>
      </c>
      <c r="F3846" s="638" t="str">
        <f>IF($C3846="","",IFERROR(_xlfn.XLOOKUP($C3846,'1.PrepList'!$I$2:$I$1500,'1.PrepList'!$K$2:$K$1500,"")&amp;"",""))</f>
        <v/>
      </c>
      <c r="H3846" s="644" t="str">
        <f>IF($C3846="","",IFERROR(IF(_xlfn.XLOOKUP($C3846,tbl_StartedStatus[Bold ID],tbl_StartedStatus[Started])="Started","Yes",IF(_xlfn.XLOOKUP($C3846,tbl_StartedStatus[Bold ID],tbl_StartedStatus[Started])="No Show","No Show","")),""))</f>
        <v/>
      </c>
    </row>
    <row r="3847" spans="1:8" ht="15" customHeight="1" thickBot="1">
      <c r="A3847" s="38" t="str">
        <f>IF($C3847="","",IFERROR(_xlfn.XLOOKUP($C3847,'1.PrepList'!$I$2:$I$1500,'1.PrepList'!$G$2:$G$1500,"")&amp;"",""))</f>
        <v/>
      </c>
      <c r="B3847" s="638" t="str">
        <f>IF($C3847="","",IFERROR(_xlfn.XLOOKUP($C3847,'1.PrepList'!$I$2:$I$1500,'1.PrepList'!$H$2:$H$1500,"")&amp;"",""))</f>
        <v/>
      </c>
      <c r="D3847" s="638" t="str">
        <f>IF($C3847="","",IFERROR(_xlfn.XLOOKUP($C3847,'1.PrepList'!$I$2:$I$1500,'1.PrepList'!$J$2:$J$1500,"")&amp;"",""))</f>
        <v/>
      </c>
      <c r="E3847" s="638" t="str">
        <f>IF($C3847="","",IFERROR(_xlfn.XLOOKUP($C3847,'1.PrepList'!$I$2:$I$1500,'1.PrepList'!$N$2:$N$1500,"")&amp;"",""))</f>
        <v/>
      </c>
      <c r="F3847" s="638" t="str">
        <f>IF($C3847="","",IFERROR(_xlfn.XLOOKUP($C3847,'1.PrepList'!$I$2:$I$1500,'1.PrepList'!$K$2:$K$1500,"")&amp;"",""))</f>
        <v/>
      </c>
      <c r="H3847" s="644" t="str">
        <f>IF($C3847="","",IFERROR(IF(_xlfn.XLOOKUP($C3847,tbl_StartedStatus[Bold ID],tbl_StartedStatus[Started])="Started","Yes",IF(_xlfn.XLOOKUP($C3847,tbl_StartedStatus[Bold ID],tbl_StartedStatus[Started])="No Show","No Show","")),""))</f>
        <v/>
      </c>
    </row>
    <row r="3848" spans="1:8" ht="15" customHeight="1" thickBot="1">
      <c r="A3848" s="38" t="str">
        <f>IF($C3848="","",IFERROR(_xlfn.XLOOKUP($C3848,'1.PrepList'!$I$2:$I$1500,'1.PrepList'!$G$2:$G$1500,"")&amp;"",""))</f>
        <v/>
      </c>
      <c r="B3848" s="638" t="str">
        <f>IF($C3848="","",IFERROR(_xlfn.XLOOKUP($C3848,'1.PrepList'!$I$2:$I$1500,'1.PrepList'!$H$2:$H$1500,"")&amp;"",""))</f>
        <v/>
      </c>
      <c r="D3848" s="638" t="str">
        <f>IF($C3848="","",IFERROR(_xlfn.XLOOKUP($C3848,'1.PrepList'!$I$2:$I$1500,'1.PrepList'!$J$2:$J$1500,"")&amp;"",""))</f>
        <v/>
      </c>
      <c r="E3848" s="638" t="str">
        <f>IF($C3848="","",IFERROR(_xlfn.XLOOKUP($C3848,'1.PrepList'!$I$2:$I$1500,'1.PrepList'!$N$2:$N$1500,"")&amp;"",""))</f>
        <v/>
      </c>
      <c r="F3848" s="638" t="str">
        <f>IF($C3848="","",IFERROR(_xlfn.XLOOKUP($C3848,'1.PrepList'!$I$2:$I$1500,'1.PrepList'!$K$2:$K$1500,"")&amp;"",""))</f>
        <v/>
      </c>
      <c r="H3848" s="644" t="str">
        <f>IF($C3848="","",IFERROR(IF(_xlfn.XLOOKUP($C3848,tbl_StartedStatus[Bold ID],tbl_StartedStatus[Started])="Started","Yes",IF(_xlfn.XLOOKUP($C3848,tbl_StartedStatus[Bold ID],tbl_StartedStatus[Started])="No Show","No Show","")),""))</f>
        <v/>
      </c>
    </row>
    <row r="3849" spans="1:8" ht="15" customHeight="1" thickBot="1">
      <c r="A3849" s="38" t="str">
        <f>IF($C3849="","",IFERROR(_xlfn.XLOOKUP($C3849,'1.PrepList'!$I$2:$I$1500,'1.PrepList'!$G$2:$G$1500,"")&amp;"",""))</f>
        <v/>
      </c>
      <c r="B3849" s="638" t="str">
        <f>IF($C3849="","",IFERROR(_xlfn.XLOOKUP($C3849,'1.PrepList'!$I$2:$I$1500,'1.PrepList'!$H$2:$H$1500,"")&amp;"",""))</f>
        <v/>
      </c>
      <c r="D3849" s="638" t="str">
        <f>IF($C3849="","",IFERROR(_xlfn.XLOOKUP($C3849,'1.PrepList'!$I$2:$I$1500,'1.PrepList'!$J$2:$J$1500,"")&amp;"",""))</f>
        <v/>
      </c>
      <c r="E3849" s="638" t="str">
        <f>IF($C3849="","",IFERROR(_xlfn.XLOOKUP($C3849,'1.PrepList'!$I$2:$I$1500,'1.PrepList'!$N$2:$N$1500,"")&amp;"",""))</f>
        <v/>
      </c>
      <c r="F3849" s="638" t="str">
        <f>IF($C3849="","",IFERROR(_xlfn.XLOOKUP($C3849,'1.PrepList'!$I$2:$I$1500,'1.PrepList'!$K$2:$K$1500,"")&amp;"",""))</f>
        <v/>
      </c>
      <c r="H3849" s="644" t="str">
        <f>IF($C3849="","",IFERROR(IF(_xlfn.XLOOKUP($C3849,tbl_StartedStatus[Bold ID],tbl_StartedStatus[Started])="Started","Yes",IF(_xlfn.XLOOKUP($C3849,tbl_StartedStatus[Bold ID],tbl_StartedStatus[Started])="No Show","No Show","")),""))</f>
        <v/>
      </c>
    </row>
    <row r="3850" spans="1:8" ht="15" customHeight="1" thickBot="1">
      <c r="A3850" s="38" t="str">
        <f>IF($C3850="","",IFERROR(_xlfn.XLOOKUP($C3850,'1.PrepList'!$I$2:$I$1500,'1.PrepList'!$G$2:$G$1500,"")&amp;"",""))</f>
        <v/>
      </c>
      <c r="B3850" s="638" t="str">
        <f>IF($C3850="","",IFERROR(_xlfn.XLOOKUP($C3850,'1.PrepList'!$I$2:$I$1500,'1.PrepList'!$H$2:$H$1500,"")&amp;"",""))</f>
        <v/>
      </c>
      <c r="D3850" s="638" t="str">
        <f>IF($C3850="","",IFERROR(_xlfn.XLOOKUP($C3850,'1.PrepList'!$I$2:$I$1500,'1.PrepList'!$J$2:$J$1500,"")&amp;"",""))</f>
        <v/>
      </c>
      <c r="E3850" s="638" t="str">
        <f>IF($C3850="","",IFERROR(_xlfn.XLOOKUP($C3850,'1.PrepList'!$I$2:$I$1500,'1.PrepList'!$N$2:$N$1500,"")&amp;"",""))</f>
        <v/>
      </c>
      <c r="F3850" s="638" t="str">
        <f>IF($C3850="","",IFERROR(_xlfn.XLOOKUP($C3850,'1.PrepList'!$I$2:$I$1500,'1.PrepList'!$K$2:$K$1500,"")&amp;"",""))</f>
        <v/>
      </c>
      <c r="H3850" s="644" t="str">
        <f>IF($C3850="","",IFERROR(IF(_xlfn.XLOOKUP($C3850,tbl_StartedStatus[Bold ID],tbl_StartedStatus[Started])="Started","Yes",IF(_xlfn.XLOOKUP($C3850,tbl_StartedStatus[Bold ID],tbl_StartedStatus[Started])="No Show","No Show","")),""))</f>
        <v/>
      </c>
    </row>
    <row r="3851" spans="1:8" ht="15" customHeight="1" thickBot="1">
      <c r="A3851" s="38" t="str">
        <f>IF($C3851="","",IFERROR(_xlfn.XLOOKUP($C3851,'1.PrepList'!$I$2:$I$1500,'1.PrepList'!$G$2:$G$1500,"")&amp;"",""))</f>
        <v/>
      </c>
      <c r="B3851" s="638" t="str">
        <f>IF($C3851="","",IFERROR(_xlfn.XLOOKUP($C3851,'1.PrepList'!$I$2:$I$1500,'1.PrepList'!$H$2:$H$1500,"")&amp;"",""))</f>
        <v/>
      </c>
      <c r="D3851" s="638" t="str">
        <f>IF($C3851="","",IFERROR(_xlfn.XLOOKUP($C3851,'1.PrepList'!$I$2:$I$1500,'1.PrepList'!$J$2:$J$1500,"")&amp;"",""))</f>
        <v/>
      </c>
      <c r="E3851" s="638" t="str">
        <f>IF($C3851="","",IFERROR(_xlfn.XLOOKUP($C3851,'1.PrepList'!$I$2:$I$1500,'1.PrepList'!$N$2:$N$1500,"")&amp;"",""))</f>
        <v/>
      </c>
      <c r="F3851" s="638" t="str">
        <f>IF($C3851="","",IFERROR(_xlfn.XLOOKUP($C3851,'1.PrepList'!$I$2:$I$1500,'1.PrepList'!$K$2:$K$1500,"")&amp;"",""))</f>
        <v/>
      </c>
      <c r="H3851" s="644" t="str">
        <f>IF($C3851="","",IFERROR(IF(_xlfn.XLOOKUP($C3851,tbl_StartedStatus[Bold ID],tbl_StartedStatus[Started])="Started","Yes",IF(_xlfn.XLOOKUP($C3851,tbl_StartedStatus[Bold ID],tbl_StartedStatus[Started])="No Show","No Show","")),""))</f>
        <v/>
      </c>
    </row>
    <row r="3852" spans="1:8" ht="15" customHeight="1" thickBot="1">
      <c r="A3852" s="38" t="str">
        <f>IF($C3852="","",IFERROR(_xlfn.XLOOKUP($C3852,'1.PrepList'!$I$2:$I$1500,'1.PrepList'!$G$2:$G$1500,"")&amp;"",""))</f>
        <v/>
      </c>
      <c r="B3852" s="638" t="str">
        <f>IF($C3852="","",IFERROR(_xlfn.XLOOKUP($C3852,'1.PrepList'!$I$2:$I$1500,'1.PrepList'!$H$2:$H$1500,"")&amp;"",""))</f>
        <v/>
      </c>
      <c r="D3852" s="638" t="str">
        <f>IF($C3852="","",IFERROR(_xlfn.XLOOKUP($C3852,'1.PrepList'!$I$2:$I$1500,'1.PrepList'!$J$2:$J$1500,"")&amp;"",""))</f>
        <v/>
      </c>
      <c r="E3852" s="638" t="str">
        <f>IF($C3852="","",IFERROR(_xlfn.XLOOKUP($C3852,'1.PrepList'!$I$2:$I$1500,'1.PrepList'!$N$2:$N$1500,"")&amp;"",""))</f>
        <v/>
      </c>
      <c r="F3852" s="638" t="str">
        <f>IF($C3852="","",IFERROR(_xlfn.XLOOKUP($C3852,'1.PrepList'!$I$2:$I$1500,'1.PrepList'!$K$2:$K$1500,"")&amp;"",""))</f>
        <v/>
      </c>
      <c r="H3852" s="644" t="str">
        <f>IF($C3852="","",IFERROR(IF(_xlfn.XLOOKUP($C3852,tbl_StartedStatus[Bold ID],tbl_StartedStatus[Started])="Started","Yes",IF(_xlfn.XLOOKUP($C3852,tbl_StartedStatus[Bold ID],tbl_StartedStatus[Started])="No Show","No Show","")),""))</f>
        <v/>
      </c>
    </row>
    <row r="3853" spans="1:8" ht="15" customHeight="1" thickBot="1">
      <c r="A3853" s="38" t="str">
        <f>IF($C3853="","",IFERROR(_xlfn.XLOOKUP($C3853,'1.PrepList'!$I$2:$I$1500,'1.PrepList'!$G$2:$G$1500,"")&amp;"",""))</f>
        <v/>
      </c>
      <c r="B3853" s="638" t="str">
        <f>IF($C3853="","",IFERROR(_xlfn.XLOOKUP($C3853,'1.PrepList'!$I$2:$I$1500,'1.PrepList'!$H$2:$H$1500,"")&amp;"",""))</f>
        <v/>
      </c>
      <c r="D3853" s="638" t="str">
        <f>IF($C3853="","",IFERROR(_xlfn.XLOOKUP($C3853,'1.PrepList'!$I$2:$I$1500,'1.PrepList'!$J$2:$J$1500,"")&amp;"",""))</f>
        <v/>
      </c>
      <c r="E3853" s="638" t="str">
        <f>IF($C3853="","",IFERROR(_xlfn.XLOOKUP($C3853,'1.PrepList'!$I$2:$I$1500,'1.PrepList'!$N$2:$N$1500,"")&amp;"",""))</f>
        <v/>
      </c>
      <c r="F3853" s="638" t="str">
        <f>IF($C3853="","",IFERROR(_xlfn.XLOOKUP($C3853,'1.PrepList'!$I$2:$I$1500,'1.PrepList'!$K$2:$K$1500,"")&amp;"",""))</f>
        <v/>
      </c>
      <c r="H3853" s="644" t="str">
        <f>IF($C3853="","",IFERROR(IF(_xlfn.XLOOKUP($C3853,tbl_StartedStatus[Bold ID],tbl_StartedStatus[Started])="Started","Yes",IF(_xlfn.XLOOKUP($C3853,tbl_StartedStatus[Bold ID],tbl_StartedStatus[Started])="No Show","No Show","")),""))</f>
        <v/>
      </c>
    </row>
    <row r="3854" spans="1:8" ht="15" customHeight="1" thickBot="1">
      <c r="A3854" s="38" t="str">
        <f>IF($C3854="","",IFERROR(_xlfn.XLOOKUP($C3854,'1.PrepList'!$I$2:$I$1500,'1.PrepList'!$G$2:$G$1500,"")&amp;"",""))</f>
        <v/>
      </c>
      <c r="B3854" s="638" t="str">
        <f>IF($C3854="","",IFERROR(_xlfn.XLOOKUP($C3854,'1.PrepList'!$I$2:$I$1500,'1.PrepList'!$H$2:$H$1500,"")&amp;"",""))</f>
        <v/>
      </c>
      <c r="D3854" s="638" t="str">
        <f>IF($C3854="","",IFERROR(_xlfn.XLOOKUP($C3854,'1.PrepList'!$I$2:$I$1500,'1.PrepList'!$J$2:$J$1500,"")&amp;"",""))</f>
        <v/>
      </c>
      <c r="E3854" s="638" t="str">
        <f>IF($C3854="","",IFERROR(_xlfn.XLOOKUP($C3854,'1.PrepList'!$I$2:$I$1500,'1.PrepList'!$N$2:$N$1500,"")&amp;"",""))</f>
        <v/>
      </c>
      <c r="F3854" s="638" t="str">
        <f>IF($C3854="","",IFERROR(_xlfn.XLOOKUP($C3854,'1.PrepList'!$I$2:$I$1500,'1.PrepList'!$K$2:$K$1500,"")&amp;"",""))</f>
        <v/>
      </c>
      <c r="H3854" s="644" t="str">
        <f>IF($C3854="","",IFERROR(IF(_xlfn.XLOOKUP($C3854,tbl_StartedStatus[Bold ID],tbl_StartedStatus[Started])="Started","Yes",IF(_xlfn.XLOOKUP($C3854,tbl_StartedStatus[Bold ID],tbl_StartedStatus[Started])="No Show","No Show","")),""))</f>
        <v/>
      </c>
    </row>
    <row r="3855" spans="1:8" ht="15" customHeight="1" thickBot="1">
      <c r="A3855" s="38" t="str">
        <f>IF($C3855="","",IFERROR(_xlfn.XLOOKUP($C3855,'1.PrepList'!$I$2:$I$1500,'1.PrepList'!$G$2:$G$1500,"")&amp;"",""))</f>
        <v/>
      </c>
      <c r="B3855" s="638" t="str">
        <f>IF($C3855="","",IFERROR(_xlfn.XLOOKUP($C3855,'1.PrepList'!$I$2:$I$1500,'1.PrepList'!$H$2:$H$1500,"")&amp;"",""))</f>
        <v/>
      </c>
      <c r="D3855" s="638" t="str">
        <f>IF($C3855="","",IFERROR(_xlfn.XLOOKUP($C3855,'1.PrepList'!$I$2:$I$1500,'1.PrepList'!$J$2:$J$1500,"")&amp;"",""))</f>
        <v/>
      </c>
      <c r="E3855" s="638" t="str">
        <f>IF($C3855="","",IFERROR(_xlfn.XLOOKUP($C3855,'1.PrepList'!$I$2:$I$1500,'1.PrepList'!$N$2:$N$1500,"")&amp;"",""))</f>
        <v/>
      </c>
      <c r="F3855" s="638" t="str">
        <f>IF($C3855="","",IFERROR(_xlfn.XLOOKUP($C3855,'1.PrepList'!$I$2:$I$1500,'1.PrepList'!$K$2:$K$1500,"")&amp;"",""))</f>
        <v/>
      </c>
      <c r="H3855" s="644" t="str">
        <f>IF($C3855="","",IFERROR(IF(_xlfn.XLOOKUP($C3855,tbl_StartedStatus[Bold ID],tbl_StartedStatus[Started])="Started","Yes",IF(_xlfn.XLOOKUP($C3855,tbl_StartedStatus[Bold ID],tbl_StartedStatus[Started])="No Show","No Show","")),""))</f>
        <v/>
      </c>
    </row>
    <row r="3856" spans="1:8" ht="15" customHeight="1" thickBot="1">
      <c r="A3856" s="38" t="str">
        <f>IF($C3856="","",IFERROR(_xlfn.XLOOKUP($C3856,'1.PrepList'!$I$2:$I$1500,'1.PrepList'!$G$2:$G$1500,"")&amp;"",""))</f>
        <v/>
      </c>
      <c r="B3856" s="638" t="str">
        <f>IF($C3856="","",IFERROR(_xlfn.XLOOKUP($C3856,'1.PrepList'!$I$2:$I$1500,'1.PrepList'!$H$2:$H$1500,"")&amp;"",""))</f>
        <v/>
      </c>
      <c r="D3856" s="638" t="str">
        <f>IF($C3856="","",IFERROR(_xlfn.XLOOKUP($C3856,'1.PrepList'!$I$2:$I$1500,'1.PrepList'!$J$2:$J$1500,"")&amp;"",""))</f>
        <v/>
      </c>
      <c r="E3856" s="638" t="str">
        <f>IF($C3856="","",IFERROR(_xlfn.XLOOKUP($C3856,'1.PrepList'!$I$2:$I$1500,'1.PrepList'!$N$2:$N$1500,"")&amp;"",""))</f>
        <v/>
      </c>
      <c r="F3856" s="638" t="str">
        <f>IF($C3856="","",IFERROR(_xlfn.XLOOKUP($C3856,'1.PrepList'!$I$2:$I$1500,'1.PrepList'!$K$2:$K$1500,"")&amp;"",""))</f>
        <v/>
      </c>
      <c r="H3856" s="644" t="str">
        <f>IF($C3856="","",IFERROR(IF(_xlfn.XLOOKUP($C3856,tbl_StartedStatus[Bold ID],tbl_StartedStatus[Started])="Started","Yes",IF(_xlfn.XLOOKUP($C3856,tbl_StartedStatus[Bold ID],tbl_StartedStatus[Started])="No Show","No Show","")),""))</f>
        <v/>
      </c>
    </row>
    <row r="3857" spans="1:8" ht="15" customHeight="1" thickBot="1">
      <c r="A3857" s="38" t="str">
        <f>IF($C3857="","",IFERROR(_xlfn.XLOOKUP($C3857,'1.PrepList'!$I$2:$I$1500,'1.PrepList'!$G$2:$G$1500,"")&amp;"",""))</f>
        <v/>
      </c>
      <c r="B3857" s="638" t="str">
        <f>IF($C3857="","",IFERROR(_xlfn.XLOOKUP($C3857,'1.PrepList'!$I$2:$I$1500,'1.PrepList'!$H$2:$H$1500,"")&amp;"",""))</f>
        <v/>
      </c>
      <c r="D3857" s="638" t="str">
        <f>IF($C3857="","",IFERROR(_xlfn.XLOOKUP($C3857,'1.PrepList'!$I$2:$I$1500,'1.PrepList'!$J$2:$J$1500,"")&amp;"",""))</f>
        <v/>
      </c>
      <c r="E3857" s="638" t="str">
        <f>IF($C3857="","",IFERROR(_xlfn.XLOOKUP($C3857,'1.PrepList'!$I$2:$I$1500,'1.PrepList'!$N$2:$N$1500,"")&amp;"",""))</f>
        <v/>
      </c>
      <c r="F3857" s="638" t="str">
        <f>IF($C3857="","",IFERROR(_xlfn.XLOOKUP($C3857,'1.PrepList'!$I$2:$I$1500,'1.PrepList'!$K$2:$K$1500,"")&amp;"",""))</f>
        <v/>
      </c>
      <c r="H3857" s="644" t="str">
        <f>IF($C3857="","",IFERROR(IF(_xlfn.XLOOKUP($C3857,tbl_StartedStatus[Bold ID],tbl_StartedStatus[Started])="Started","Yes",IF(_xlfn.XLOOKUP($C3857,tbl_StartedStatus[Bold ID],tbl_StartedStatus[Started])="No Show","No Show","")),""))</f>
        <v/>
      </c>
    </row>
    <row r="3858" spans="1:8" ht="15" customHeight="1" thickBot="1">
      <c r="A3858" s="38" t="str">
        <f>IF($C3858="","",IFERROR(_xlfn.XLOOKUP($C3858,'1.PrepList'!$I$2:$I$1500,'1.PrepList'!$G$2:$G$1500,"")&amp;"",""))</f>
        <v/>
      </c>
      <c r="B3858" s="638" t="str">
        <f>IF($C3858="","",IFERROR(_xlfn.XLOOKUP($C3858,'1.PrepList'!$I$2:$I$1500,'1.PrepList'!$H$2:$H$1500,"")&amp;"",""))</f>
        <v/>
      </c>
      <c r="D3858" s="638" t="str">
        <f>IF($C3858="","",IFERROR(_xlfn.XLOOKUP($C3858,'1.PrepList'!$I$2:$I$1500,'1.PrepList'!$J$2:$J$1500,"")&amp;"",""))</f>
        <v/>
      </c>
      <c r="E3858" s="638" t="str">
        <f>IF($C3858="","",IFERROR(_xlfn.XLOOKUP($C3858,'1.PrepList'!$I$2:$I$1500,'1.PrepList'!$N$2:$N$1500,"")&amp;"",""))</f>
        <v/>
      </c>
      <c r="F3858" s="638" t="str">
        <f>IF($C3858="","",IFERROR(_xlfn.XLOOKUP($C3858,'1.PrepList'!$I$2:$I$1500,'1.PrepList'!$K$2:$K$1500,"")&amp;"",""))</f>
        <v/>
      </c>
      <c r="H3858" s="644" t="str">
        <f>IF($C3858="","",IFERROR(IF(_xlfn.XLOOKUP($C3858,tbl_StartedStatus[Bold ID],tbl_StartedStatus[Started])="Started","Yes",IF(_xlfn.XLOOKUP($C3858,tbl_StartedStatus[Bold ID],tbl_StartedStatus[Started])="No Show","No Show","")),""))</f>
        <v/>
      </c>
    </row>
    <row r="3859" spans="1:8" ht="15" customHeight="1" thickBot="1">
      <c r="A3859" s="38" t="str">
        <f>IF($C3859="","",IFERROR(_xlfn.XLOOKUP($C3859,'1.PrepList'!$I$2:$I$1500,'1.PrepList'!$G$2:$G$1500,"")&amp;"",""))</f>
        <v/>
      </c>
      <c r="B3859" s="638" t="str">
        <f>IF($C3859="","",IFERROR(_xlfn.XLOOKUP($C3859,'1.PrepList'!$I$2:$I$1500,'1.PrepList'!$H$2:$H$1500,"")&amp;"",""))</f>
        <v/>
      </c>
      <c r="D3859" s="638" t="str">
        <f>IF($C3859="","",IFERROR(_xlfn.XLOOKUP($C3859,'1.PrepList'!$I$2:$I$1500,'1.PrepList'!$J$2:$J$1500,"")&amp;"",""))</f>
        <v/>
      </c>
      <c r="E3859" s="638" t="str">
        <f>IF($C3859="","",IFERROR(_xlfn.XLOOKUP($C3859,'1.PrepList'!$I$2:$I$1500,'1.PrepList'!$N$2:$N$1500,"")&amp;"",""))</f>
        <v/>
      </c>
      <c r="F3859" s="638" t="str">
        <f>IF($C3859="","",IFERROR(_xlfn.XLOOKUP($C3859,'1.PrepList'!$I$2:$I$1500,'1.PrepList'!$K$2:$K$1500,"")&amp;"",""))</f>
        <v/>
      </c>
      <c r="H3859" s="644" t="str">
        <f>IF($C3859="","",IFERROR(IF(_xlfn.XLOOKUP($C3859,tbl_StartedStatus[Bold ID],tbl_StartedStatus[Started])="Started","Yes",IF(_xlfn.XLOOKUP($C3859,tbl_StartedStatus[Bold ID],tbl_StartedStatus[Started])="No Show","No Show","")),""))</f>
        <v/>
      </c>
    </row>
    <row r="3860" spans="1:8" ht="15" customHeight="1" thickBot="1">
      <c r="A3860" s="38" t="str">
        <f>IF($C3860="","",IFERROR(_xlfn.XLOOKUP($C3860,'1.PrepList'!$I$2:$I$1500,'1.PrepList'!$G$2:$G$1500,"")&amp;"",""))</f>
        <v/>
      </c>
      <c r="B3860" s="638" t="str">
        <f>IF($C3860="","",IFERROR(_xlfn.XLOOKUP($C3860,'1.PrepList'!$I$2:$I$1500,'1.PrepList'!$H$2:$H$1500,"")&amp;"",""))</f>
        <v/>
      </c>
      <c r="D3860" s="638" t="str">
        <f>IF($C3860="","",IFERROR(_xlfn.XLOOKUP($C3860,'1.PrepList'!$I$2:$I$1500,'1.PrepList'!$J$2:$J$1500,"")&amp;"",""))</f>
        <v/>
      </c>
      <c r="E3860" s="638" t="str">
        <f>IF($C3860="","",IFERROR(_xlfn.XLOOKUP($C3860,'1.PrepList'!$I$2:$I$1500,'1.PrepList'!$N$2:$N$1500,"")&amp;"",""))</f>
        <v/>
      </c>
      <c r="F3860" s="638" t="str">
        <f>IF($C3860="","",IFERROR(_xlfn.XLOOKUP($C3860,'1.PrepList'!$I$2:$I$1500,'1.PrepList'!$K$2:$K$1500,"")&amp;"",""))</f>
        <v/>
      </c>
      <c r="H3860" s="644" t="str">
        <f>IF($C3860="","",IFERROR(IF(_xlfn.XLOOKUP($C3860,tbl_StartedStatus[Bold ID],tbl_StartedStatus[Started])="Started","Yes",IF(_xlfn.XLOOKUP($C3860,tbl_StartedStatus[Bold ID],tbl_StartedStatus[Started])="No Show","No Show","")),""))</f>
        <v/>
      </c>
    </row>
    <row r="3861" spans="1:8" ht="15" customHeight="1" thickBot="1">
      <c r="A3861" s="38" t="str">
        <f>IF($C3861="","",IFERROR(_xlfn.XLOOKUP($C3861,'1.PrepList'!$I$2:$I$1500,'1.PrepList'!$G$2:$G$1500,"")&amp;"",""))</f>
        <v/>
      </c>
      <c r="B3861" s="638" t="str">
        <f>IF($C3861="","",IFERROR(_xlfn.XLOOKUP($C3861,'1.PrepList'!$I$2:$I$1500,'1.PrepList'!$H$2:$H$1500,"")&amp;"",""))</f>
        <v/>
      </c>
      <c r="D3861" s="638" t="str">
        <f>IF($C3861="","",IFERROR(_xlfn.XLOOKUP($C3861,'1.PrepList'!$I$2:$I$1500,'1.PrepList'!$J$2:$J$1500,"")&amp;"",""))</f>
        <v/>
      </c>
      <c r="E3861" s="638" t="str">
        <f>IF($C3861="","",IFERROR(_xlfn.XLOOKUP($C3861,'1.PrepList'!$I$2:$I$1500,'1.PrepList'!$N$2:$N$1500,"")&amp;"",""))</f>
        <v/>
      </c>
      <c r="F3861" s="638" t="str">
        <f>IF($C3861="","",IFERROR(_xlfn.XLOOKUP($C3861,'1.PrepList'!$I$2:$I$1500,'1.PrepList'!$K$2:$K$1500,"")&amp;"",""))</f>
        <v/>
      </c>
      <c r="H3861" s="644" t="str">
        <f>IF($C3861="","",IFERROR(IF(_xlfn.XLOOKUP($C3861,tbl_StartedStatus[Bold ID],tbl_StartedStatus[Started])="Started","Yes",IF(_xlfn.XLOOKUP($C3861,tbl_StartedStatus[Bold ID],tbl_StartedStatus[Started])="No Show","No Show","")),""))</f>
        <v/>
      </c>
    </row>
    <row r="3862" spans="1:8" ht="15" customHeight="1" thickBot="1">
      <c r="A3862" s="38" t="str">
        <f>IF($C3862="","",IFERROR(_xlfn.XLOOKUP($C3862,'1.PrepList'!$I$2:$I$1500,'1.PrepList'!$G$2:$G$1500,"")&amp;"",""))</f>
        <v/>
      </c>
      <c r="B3862" s="638" t="str">
        <f>IF($C3862="","",IFERROR(_xlfn.XLOOKUP($C3862,'1.PrepList'!$I$2:$I$1500,'1.PrepList'!$H$2:$H$1500,"")&amp;"",""))</f>
        <v/>
      </c>
      <c r="D3862" s="638" t="str">
        <f>IF($C3862="","",IFERROR(_xlfn.XLOOKUP($C3862,'1.PrepList'!$I$2:$I$1500,'1.PrepList'!$J$2:$J$1500,"")&amp;"",""))</f>
        <v/>
      </c>
      <c r="E3862" s="638" t="str">
        <f>IF($C3862="","",IFERROR(_xlfn.XLOOKUP($C3862,'1.PrepList'!$I$2:$I$1500,'1.PrepList'!$N$2:$N$1500,"")&amp;"",""))</f>
        <v/>
      </c>
      <c r="F3862" s="638" t="str">
        <f>IF($C3862="","",IFERROR(_xlfn.XLOOKUP($C3862,'1.PrepList'!$I$2:$I$1500,'1.PrepList'!$K$2:$K$1500,"")&amp;"",""))</f>
        <v/>
      </c>
      <c r="H3862" s="644" t="str">
        <f>IF($C3862="","",IFERROR(IF(_xlfn.XLOOKUP($C3862,tbl_StartedStatus[Bold ID],tbl_StartedStatus[Started])="Started","Yes",IF(_xlfn.XLOOKUP($C3862,tbl_StartedStatus[Bold ID],tbl_StartedStatus[Started])="No Show","No Show","")),""))</f>
        <v/>
      </c>
    </row>
    <row r="3863" spans="1:8" ht="15" customHeight="1" thickBot="1">
      <c r="A3863" s="38" t="str">
        <f>IF($C3863="","",IFERROR(_xlfn.XLOOKUP($C3863,'1.PrepList'!$I$2:$I$1500,'1.PrepList'!$G$2:$G$1500,"")&amp;"",""))</f>
        <v/>
      </c>
      <c r="B3863" s="638" t="str">
        <f>IF($C3863="","",IFERROR(_xlfn.XLOOKUP($C3863,'1.PrepList'!$I$2:$I$1500,'1.PrepList'!$H$2:$H$1500,"")&amp;"",""))</f>
        <v/>
      </c>
      <c r="D3863" s="638" t="str">
        <f>IF($C3863="","",IFERROR(_xlfn.XLOOKUP($C3863,'1.PrepList'!$I$2:$I$1500,'1.PrepList'!$J$2:$J$1500,"")&amp;"",""))</f>
        <v/>
      </c>
      <c r="E3863" s="638" t="str">
        <f>IF($C3863="","",IFERROR(_xlfn.XLOOKUP($C3863,'1.PrepList'!$I$2:$I$1500,'1.PrepList'!$N$2:$N$1500,"")&amp;"",""))</f>
        <v/>
      </c>
      <c r="F3863" s="638" t="str">
        <f>IF($C3863="","",IFERROR(_xlfn.XLOOKUP($C3863,'1.PrepList'!$I$2:$I$1500,'1.PrepList'!$K$2:$K$1500,"")&amp;"",""))</f>
        <v/>
      </c>
      <c r="H3863" s="644" t="str">
        <f>IF($C3863="","",IFERROR(IF(_xlfn.XLOOKUP($C3863,tbl_StartedStatus[Bold ID],tbl_StartedStatus[Started])="Started","Yes",IF(_xlfn.XLOOKUP($C3863,tbl_StartedStatus[Bold ID],tbl_StartedStatus[Started])="No Show","No Show","")),""))</f>
        <v/>
      </c>
    </row>
    <row r="3864" spans="1:8" ht="15" customHeight="1" thickBot="1">
      <c r="A3864" s="38" t="str">
        <f>IF($C3864="","",IFERROR(_xlfn.XLOOKUP($C3864,'1.PrepList'!$I$2:$I$1500,'1.PrepList'!$G$2:$G$1500,"")&amp;"",""))</f>
        <v/>
      </c>
      <c r="B3864" s="638" t="str">
        <f>IF($C3864="","",IFERROR(_xlfn.XLOOKUP($C3864,'1.PrepList'!$I$2:$I$1500,'1.PrepList'!$H$2:$H$1500,"")&amp;"",""))</f>
        <v/>
      </c>
      <c r="D3864" s="638" t="str">
        <f>IF($C3864="","",IFERROR(_xlfn.XLOOKUP($C3864,'1.PrepList'!$I$2:$I$1500,'1.PrepList'!$J$2:$J$1500,"")&amp;"",""))</f>
        <v/>
      </c>
      <c r="E3864" s="638" t="str">
        <f>IF($C3864="","",IFERROR(_xlfn.XLOOKUP($C3864,'1.PrepList'!$I$2:$I$1500,'1.PrepList'!$N$2:$N$1500,"")&amp;"",""))</f>
        <v/>
      </c>
      <c r="F3864" s="638" t="str">
        <f>IF($C3864="","",IFERROR(_xlfn.XLOOKUP($C3864,'1.PrepList'!$I$2:$I$1500,'1.PrepList'!$K$2:$K$1500,"")&amp;"",""))</f>
        <v/>
      </c>
      <c r="H3864" s="644" t="str">
        <f>IF($C3864="","",IFERROR(IF(_xlfn.XLOOKUP($C3864,tbl_StartedStatus[Bold ID],tbl_StartedStatus[Started])="Started","Yes",IF(_xlfn.XLOOKUP($C3864,tbl_StartedStatus[Bold ID],tbl_StartedStatus[Started])="No Show","No Show","")),""))</f>
        <v/>
      </c>
    </row>
    <row r="3865" spans="1:8" ht="15" customHeight="1" thickBot="1">
      <c r="A3865" s="38" t="str">
        <f>IF($C3865="","",IFERROR(_xlfn.XLOOKUP($C3865,'1.PrepList'!$I$2:$I$1500,'1.PrepList'!$G$2:$G$1500,"")&amp;"",""))</f>
        <v/>
      </c>
      <c r="B3865" s="638" t="str">
        <f>IF($C3865="","",IFERROR(_xlfn.XLOOKUP($C3865,'1.PrepList'!$I$2:$I$1500,'1.PrepList'!$H$2:$H$1500,"")&amp;"",""))</f>
        <v/>
      </c>
      <c r="D3865" s="638" t="str">
        <f>IF($C3865="","",IFERROR(_xlfn.XLOOKUP($C3865,'1.PrepList'!$I$2:$I$1500,'1.PrepList'!$J$2:$J$1500,"")&amp;"",""))</f>
        <v/>
      </c>
      <c r="E3865" s="638" t="str">
        <f>IF($C3865="","",IFERROR(_xlfn.XLOOKUP($C3865,'1.PrepList'!$I$2:$I$1500,'1.PrepList'!$N$2:$N$1500,"")&amp;"",""))</f>
        <v/>
      </c>
      <c r="F3865" s="638" t="str">
        <f>IF($C3865="","",IFERROR(_xlfn.XLOOKUP($C3865,'1.PrepList'!$I$2:$I$1500,'1.PrepList'!$K$2:$K$1500,"")&amp;"",""))</f>
        <v/>
      </c>
      <c r="H3865" s="644" t="str">
        <f>IF($C3865="","",IFERROR(IF(_xlfn.XLOOKUP($C3865,tbl_StartedStatus[Bold ID],tbl_StartedStatus[Started])="Started","Yes",IF(_xlfn.XLOOKUP($C3865,tbl_StartedStatus[Bold ID],tbl_StartedStatus[Started])="No Show","No Show","")),""))</f>
        <v/>
      </c>
    </row>
    <row r="3866" spans="1:8" ht="15" customHeight="1" thickBot="1">
      <c r="A3866" s="38" t="str">
        <f>IF($C3866="","",IFERROR(_xlfn.XLOOKUP($C3866,'1.PrepList'!$I$2:$I$1500,'1.PrepList'!$G$2:$G$1500,"")&amp;"",""))</f>
        <v/>
      </c>
      <c r="B3866" s="638" t="str">
        <f>IF($C3866="","",IFERROR(_xlfn.XLOOKUP($C3866,'1.PrepList'!$I$2:$I$1500,'1.PrepList'!$H$2:$H$1500,"")&amp;"",""))</f>
        <v/>
      </c>
      <c r="D3866" s="638" t="str">
        <f>IF($C3866="","",IFERROR(_xlfn.XLOOKUP($C3866,'1.PrepList'!$I$2:$I$1500,'1.PrepList'!$J$2:$J$1500,"")&amp;"",""))</f>
        <v/>
      </c>
      <c r="E3866" s="638" t="str">
        <f>IF($C3866="","",IFERROR(_xlfn.XLOOKUP($C3866,'1.PrepList'!$I$2:$I$1500,'1.PrepList'!$N$2:$N$1500,"")&amp;"",""))</f>
        <v/>
      </c>
      <c r="F3866" s="638" t="str">
        <f>IF($C3866="","",IFERROR(_xlfn.XLOOKUP($C3866,'1.PrepList'!$I$2:$I$1500,'1.PrepList'!$K$2:$K$1500,"")&amp;"",""))</f>
        <v/>
      </c>
      <c r="H3866" s="644" t="str">
        <f>IF($C3866="","",IFERROR(IF(_xlfn.XLOOKUP($C3866,tbl_StartedStatus[Bold ID],tbl_StartedStatus[Started])="Started","Yes",IF(_xlfn.XLOOKUP($C3866,tbl_StartedStatus[Bold ID],tbl_StartedStatus[Started])="No Show","No Show","")),""))</f>
        <v/>
      </c>
    </row>
    <row r="3867" spans="1:8" ht="15" customHeight="1" thickBot="1">
      <c r="A3867" s="38" t="str">
        <f>IF($C3867="","",IFERROR(_xlfn.XLOOKUP($C3867,'1.PrepList'!$I$2:$I$1500,'1.PrepList'!$G$2:$G$1500,"")&amp;"",""))</f>
        <v/>
      </c>
      <c r="B3867" s="638" t="str">
        <f>IF($C3867="","",IFERROR(_xlfn.XLOOKUP($C3867,'1.PrepList'!$I$2:$I$1500,'1.PrepList'!$H$2:$H$1500,"")&amp;"",""))</f>
        <v/>
      </c>
      <c r="D3867" s="638" t="str">
        <f>IF($C3867="","",IFERROR(_xlfn.XLOOKUP($C3867,'1.PrepList'!$I$2:$I$1500,'1.PrepList'!$J$2:$J$1500,"")&amp;"",""))</f>
        <v/>
      </c>
      <c r="E3867" s="638" t="str">
        <f>IF($C3867="","",IFERROR(_xlfn.XLOOKUP($C3867,'1.PrepList'!$I$2:$I$1500,'1.PrepList'!$N$2:$N$1500,"")&amp;"",""))</f>
        <v/>
      </c>
      <c r="F3867" s="638" t="str">
        <f>IF($C3867="","",IFERROR(_xlfn.XLOOKUP($C3867,'1.PrepList'!$I$2:$I$1500,'1.PrepList'!$K$2:$K$1500,"")&amp;"",""))</f>
        <v/>
      </c>
      <c r="H3867" s="644" t="str">
        <f>IF($C3867="","",IFERROR(IF(_xlfn.XLOOKUP($C3867,tbl_StartedStatus[Bold ID],tbl_StartedStatus[Started])="Started","Yes",IF(_xlfn.XLOOKUP($C3867,tbl_StartedStatus[Bold ID],tbl_StartedStatus[Started])="No Show","No Show","")),""))</f>
        <v/>
      </c>
    </row>
    <row r="3868" spans="1:8" ht="15" customHeight="1" thickBot="1">
      <c r="A3868" s="38" t="str">
        <f>IF($C3868="","",IFERROR(_xlfn.XLOOKUP($C3868,'1.PrepList'!$I$2:$I$1500,'1.PrepList'!$G$2:$G$1500,"")&amp;"",""))</f>
        <v/>
      </c>
      <c r="B3868" s="638" t="str">
        <f>IF($C3868="","",IFERROR(_xlfn.XLOOKUP($C3868,'1.PrepList'!$I$2:$I$1500,'1.PrepList'!$H$2:$H$1500,"")&amp;"",""))</f>
        <v/>
      </c>
      <c r="D3868" s="638" t="str">
        <f>IF($C3868="","",IFERROR(_xlfn.XLOOKUP($C3868,'1.PrepList'!$I$2:$I$1500,'1.PrepList'!$J$2:$J$1500,"")&amp;"",""))</f>
        <v/>
      </c>
      <c r="E3868" s="638" t="str">
        <f>IF($C3868="","",IFERROR(_xlfn.XLOOKUP($C3868,'1.PrepList'!$I$2:$I$1500,'1.PrepList'!$N$2:$N$1500,"")&amp;"",""))</f>
        <v/>
      </c>
      <c r="F3868" s="638" t="str">
        <f>IF($C3868="","",IFERROR(_xlfn.XLOOKUP($C3868,'1.PrepList'!$I$2:$I$1500,'1.PrepList'!$K$2:$K$1500,"")&amp;"",""))</f>
        <v/>
      </c>
      <c r="H3868" s="644" t="str">
        <f>IF($C3868="","",IFERROR(IF(_xlfn.XLOOKUP($C3868,tbl_StartedStatus[Bold ID],tbl_StartedStatus[Started])="Started","Yes",IF(_xlfn.XLOOKUP($C3868,tbl_StartedStatus[Bold ID],tbl_StartedStatus[Started])="No Show","No Show","")),""))</f>
        <v/>
      </c>
    </row>
    <row r="3869" spans="1:8" ht="15" customHeight="1" thickBot="1">
      <c r="A3869" s="38" t="str">
        <f>IF($C3869="","",IFERROR(_xlfn.XLOOKUP($C3869,'1.PrepList'!$I$2:$I$1500,'1.PrepList'!$G$2:$G$1500,"")&amp;"",""))</f>
        <v/>
      </c>
      <c r="B3869" s="638" t="str">
        <f>IF($C3869="","",IFERROR(_xlfn.XLOOKUP($C3869,'1.PrepList'!$I$2:$I$1500,'1.PrepList'!$H$2:$H$1500,"")&amp;"",""))</f>
        <v/>
      </c>
      <c r="D3869" s="638" t="str">
        <f>IF($C3869="","",IFERROR(_xlfn.XLOOKUP($C3869,'1.PrepList'!$I$2:$I$1500,'1.PrepList'!$J$2:$J$1500,"")&amp;"",""))</f>
        <v/>
      </c>
      <c r="E3869" s="638" t="str">
        <f>IF($C3869="","",IFERROR(_xlfn.XLOOKUP($C3869,'1.PrepList'!$I$2:$I$1500,'1.PrepList'!$N$2:$N$1500,"")&amp;"",""))</f>
        <v/>
      </c>
      <c r="F3869" s="638" t="str">
        <f>IF($C3869="","",IFERROR(_xlfn.XLOOKUP($C3869,'1.PrepList'!$I$2:$I$1500,'1.PrepList'!$K$2:$K$1500,"")&amp;"",""))</f>
        <v/>
      </c>
      <c r="H3869" s="644" t="str">
        <f>IF($C3869="","",IFERROR(IF(_xlfn.XLOOKUP($C3869,tbl_StartedStatus[Bold ID],tbl_StartedStatus[Started])="Started","Yes",IF(_xlfn.XLOOKUP($C3869,tbl_StartedStatus[Bold ID],tbl_StartedStatus[Started])="No Show","No Show","")),""))</f>
        <v/>
      </c>
    </row>
    <row r="3870" spans="1:8" ht="15" customHeight="1" thickBot="1">
      <c r="A3870" s="38" t="str">
        <f>IF($C3870="","",IFERROR(_xlfn.XLOOKUP($C3870,'1.PrepList'!$I$2:$I$1500,'1.PrepList'!$G$2:$G$1500,"")&amp;"",""))</f>
        <v/>
      </c>
      <c r="B3870" s="638" t="str">
        <f>IF($C3870="","",IFERROR(_xlfn.XLOOKUP($C3870,'1.PrepList'!$I$2:$I$1500,'1.PrepList'!$H$2:$H$1500,"")&amp;"",""))</f>
        <v/>
      </c>
      <c r="D3870" s="638" t="str">
        <f>IF($C3870="","",IFERROR(_xlfn.XLOOKUP($C3870,'1.PrepList'!$I$2:$I$1500,'1.PrepList'!$J$2:$J$1500,"")&amp;"",""))</f>
        <v/>
      </c>
      <c r="E3870" s="638" t="str">
        <f>IF($C3870="","",IFERROR(_xlfn.XLOOKUP($C3870,'1.PrepList'!$I$2:$I$1500,'1.PrepList'!$N$2:$N$1500,"")&amp;"",""))</f>
        <v/>
      </c>
      <c r="F3870" s="638" t="str">
        <f>IF($C3870="","",IFERROR(_xlfn.XLOOKUP($C3870,'1.PrepList'!$I$2:$I$1500,'1.PrepList'!$K$2:$K$1500,"")&amp;"",""))</f>
        <v/>
      </c>
      <c r="H3870" s="644" t="str">
        <f>IF($C3870="","",IFERROR(IF(_xlfn.XLOOKUP($C3870,tbl_StartedStatus[Bold ID],tbl_StartedStatus[Started])="Started","Yes",IF(_xlfn.XLOOKUP($C3870,tbl_StartedStatus[Bold ID],tbl_StartedStatus[Started])="No Show","No Show","")),""))</f>
        <v/>
      </c>
    </row>
    <row r="3871" spans="1:8" ht="15" customHeight="1" thickBot="1">
      <c r="A3871" s="38" t="str">
        <f>IF($C3871="","",IFERROR(_xlfn.XLOOKUP($C3871,'1.PrepList'!$I$2:$I$1500,'1.PrepList'!$G$2:$G$1500,"")&amp;"",""))</f>
        <v/>
      </c>
      <c r="B3871" s="638" t="str">
        <f>IF($C3871="","",IFERROR(_xlfn.XLOOKUP($C3871,'1.PrepList'!$I$2:$I$1500,'1.PrepList'!$H$2:$H$1500,"")&amp;"",""))</f>
        <v/>
      </c>
      <c r="D3871" s="638" t="str">
        <f>IF($C3871="","",IFERROR(_xlfn.XLOOKUP($C3871,'1.PrepList'!$I$2:$I$1500,'1.PrepList'!$J$2:$J$1500,"")&amp;"",""))</f>
        <v/>
      </c>
      <c r="E3871" s="638" t="str">
        <f>IF($C3871="","",IFERROR(_xlfn.XLOOKUP($C3871,'1.PrepList'!$I$2:$I$1500,'1.PrepList'!$N$2:$N$1500,"")&amp;"",""))</f>
        <v/>
      </c>
      <c r="F3871" s="638" t="str">
        <f>IF($C3871="","",IFERROR(_xlfn.XLOOKUP($C3871,'1.PrepList'!$I$2:$I$1500,'1.PrepList'!$K$2:$K$1500,"")&amp;"",""))</f>
        <v/>
      </c>
      <c r="H3871" s="644" t="str">
        <f>IF($C3871="","",IFERROR(IF(_xlfn.XLOOKUP($C3871,tbl_StartedStatus[Bold ID],tbl_StartedStatus[Started])="Started","Yes",IF(_xlfn.XLOOKUP($C3871,tbl_StartedStatus[Bold ID],tbl_StartedStatus[Started])="No Show","No Show","")),""))</f>
        <v/>
      </c>
    </row>
    <row r="3872" spans="1:8" ht="15" customHeight="1" thickBot="1">
      <c r="A3872" s="38" t="str">
        <f>IF($C3872="","",IFERROR(_xlfn.XLOOKUP($C3872,'1.PrepList'!$I$2:$I$1500,'1.PrepList'!$G$2:$G$1500,"")&amp;"",""))</f>
        <v/>
      </c>
      <c r="B3872" s="638" t="str">
        <f>IF($C3872="","",IFERROR(_xlfn.XLOOKUP($C3872,'1.PrepList'!$I$2:$I$1500,'1.PrepList'!$H$2:$H$1500,"")&amp;"",""))</f>
        <v/>
      </c>
      <c r="D3872" s="638" t="str">
        <f>IF($C3872="","",IFERROR(_xlfn.XLOOKUP($C3872,'1.PrepList'!$I$2:$I$1500,'1.PrepList'!$J$2:$J$1500,"")&amp;"",""))</f>
        <v/>
      </c>
      <c r="E3872" s="638" t="str">
        <f>IF($C3872="","",IFERROR(_xlfn.XLOOKUP($C3872,'1.PrepList'!$I$2:$I$1500,'1.PrepList'!$N$2:$N$1500,"")&amp;"",""))</f>
        <v/>
      </c>
      <c r="F3872" s="638" t="str">
        <f>IF($C3872="","",IFERROR(_xlfn.XLOOKUP($C3872,'1.PrepList'!$I$2:$I$1500,'1.PrepList'!$K$2:$K$1500,"")&amp;"",""))</f>
        <v/>
      </c>
      <c r="H3872" s="644" t="str">
        <f>IF($C3872="","",IFERROR(IF(_xlfn.XLOOKUP($C3872,tbl_StartedStatus[Bold ID],tbl_StartedStatus[Started])="Started","Yes",IF(_xlfn.XLOOKUP($C3872,tbl_StartedStatus[Bold ID],tbl_StartedStatus[Started])="No Show","No Show","")),""))</f>
        <v/>
      </c>
    </row>
    <row r="3873" spans="1:8" ht="15" customHeight="1" thickBot="1">
      <c r="A3873" s="38" t="str">
        <f>IF($C3873="","",IFERROR(_xlfn.XLOOKUP($C3873,'1.PrepList'!$I$2:$I$1500,'1.PrepList'!$G$2:$G$1500,"")&amp;"",""))</f>
        <v/>
      </c>
      <c r="B3873" s="638" t="str">
        <f>IF($C3873="","",IFERROR(_xlfn.XLOOKUP($C3873,'1.PrepList'!$I$2:$I$1500,'1.PrepList'!$H$2:$H$1500,"")&amp;"",""))</f>
        <v/>
      </c>
      <c r="D3873" s="638" t="str">
        <f>IF($C3873="","",IFERROR(_xlfn.XLOOKUP($C3873,'1.PrepList'!$I$2:$I$1500,'1.PrepList'!$J$2:$J$1500,"")&amp;"",""))</f>
        <v/>
      </c>
      <c r="E3873" s="638" t="str">
        <f>IF($C3873="","",IFERROR(_xlfn.XLOOKUP($C3873,'1.PrepList'!$I$2:$I$1500,'1.PrepList'!$N$2:$N$1500,"")&amp;"",""))</f>
        <v/>
      </c>
      <c r="F3873" s="638" t="str">
        <f>IF($C3873="","",IFERROR(_xlfn.XLOOKUP($C3873,'1.PrepList'!$I$2:$I$1500,'1.PrepList'!$K$2:$K$1500,"")&amp;"",""))</f>
        <v/>
      </c>
      <c r="H3873" s="644" t="str">
        <f>IF($C3873="","",IFERROR(IF(_xlfn.XLOOKUP($C3873,tbl_StartedStatus[Bold ID],tbl_StartedStatus[Started])="Started","Yes",IF(_xlfn.XLOOKUP($C3873,tbl_StartedStatus[Bold ID],tbl_StartedStatus[Started])="No Show","No Show","")),""))</f>
        <v/>
      </c>
    </row>
    <row r="3874" spans="1:8" ht="15" customHeight="1" thickBot="1">
      <c r="A3874" s="38" t="str">
        <f>IF($C3874="","",IFERROR(_xlfn.XLOOKUP($C3874,'1.PrepList'!$I$2:$I$1500,'1.PrepList'!$G$2:$G$1500,"")&amp;"",""))</f>
        <v/>
      </c>
      <c r="B3874" s="638" t="str">
        <f>IF($C3874="","",IFERROR(_xlfn.XLOOKUP($C3874,'1.PrepList'!$I$2:$I$1500,'1.PrepList'!$H$2:$H$1500,"")&amp;"",""))</f>
        <v/>
      </c>
      <c r="D3874" s="638" t="str">
        <f>IF($C3874="","",IFERROR(_xlfn.XLOOKUP($C3874,'1.PrepList'!$I$2:$I$1500,'1.PrepList'!$J$2:$J$1500,"")&amp;"",""))</f>
        <v/>
      </c>
      <c r="E3874" s="638" t="str">
        <f>IF($C3874="","",IFERROR(_xlfn.XLOOKUP($C3874,'1.PrepList'!$I$2:$I$1500,'1.PrepList'!$N$2:$N$1500,"")&amp;"",""))</f>
        <v/>
      </c>
      <c r="F3874" s="638" t="str">
        <f>IF($C3874="","",IFERROR(_xlfn.XLOOKUP($C3874,'1.PrepList'!$I$2:$I$1500,'1.PrepList'!$K$2:$K$1500,"")&amp;"",""))</f>
        <v/>
      </c>
      <c r="H3874" s="644" t="str">
        <f>IF($C3874="","",IFERROR(IF(_xlfn.XLOOKUP($C3874,tbl_StartedStatus[Bold ID],tbl_StartedStatus[Started])="Started","Yes",IF(_xlfn.XLOOKUP($C3874,tbl_StartedStatus[Bold ID],tbl_StartedStatus[Started])="No Show","No Show","")),""))</f>
        <v/>
      </c>
    </row>
    <row r="3875" spans="1:8" ht="15" customHeight="1" thickBot="1">
      <c r="A3875" s="38" t="str">
        <f>IF($C3875="","",IFERROR(_xlfn.XLOOKUP($C3875,'1.PrepList'!$I$2:$I$1500,'1.PrepList'!$G$2:$G$1500,"")&amp;"",""))</f>
        <v/>
      </c>
      <c r="B3875" s="638" t="str">
        <f>IF($C3875="","",IFERROR(_xlfn.XLOOKUP($C3875,'1.PrepList'!$I$2:$I$1500,'1.PrepList'!$H$2:$H$1500,"")&amp;"",""))</f>
        <v/>
      </c>
      <c r="D3875" s="638" t="str">
        <f>IF($C3875="","",IFERROR(_xlfn.XLOOKUP($C3875,'1.PrepList'!$I$2:$I$1500,'1.PrepList'!$J$2:$J$1500,"")&amp;"",""))</f>
        <v/>
      </c>
      <c r="E3875" s="638" t="str">
        <f>IF($C3875="","",IFERROR(_xlfn.XLOOKUP($C3875,'1.PrepList'!$I$2:$I$1500,'1.PrepList'!$N$2:$N$1500,"")&amp;"",""))</f>
        <v/>
      </c>
      <c r="F3875" s="638" t="str">
        <f>IF($C3875="","",IFERROR(_xlfn.XLOOKUP($C3875,'1.PrepList'!$I$2:$I$1500,'1.PrepList'!$K$2:$K$1500,"")&amp;"",""))</f>
        <v/>
      </c>
      <c r="H3875" s="644" t="str">
        <f>IF($C3875="","",IFERROR(IF(_xlfn.XLOOKUP($C3875,tbl_StartedStatus[Bold ID],tbl_StartedStatus[Started])="Started","Yes",IF(_xlfn.XLOOKUP($C3875,tbl_StartedStatus[Bold ID],tbl_StartedStatus[Started])="No Show","No Show","")),""))</f>
        <v/>
      </c>
    </row>
    <row r="3876" spans="1:8" ht="15" customHeight="1" thickBot="1">
      <c r="A3876" s="38" t="str">
        <f>IF($C3876="","",IFERROR(_xlfn.XLOOKUP($C3876,'1.PrepList'!$I$2:$I$1500,'1.PrepList'!$G$2:$G$1500,"")&amp;"",""))</f>
        <v/>
      </c>
      <c r="B3876" s="638" t="str">
        <f>IF($C3876="","",IFERROR(_xlfn.XLOOKUP($C3876,'1.PrepList'!$I$2:$I$1500,'1.PrepList'!$H$2:$H$1500,"")&amp;"",""))</f>
        <v/>
      </c>
      <c r="D3876" s="638" t="str">
        <f>IF($C3876="","",IFERROR(_xlfn.XLOOKUP($C3876,'1.PrepList'!$I$2:$I$1500,'1.PrepList'!$J$2:$J$1500,"")&amp;"",""))</f>
        <v/>
      </c>
      <c r="E3876" s="638" t="str">
        <f>IF($C3876="","",IFERROR(_xlfn.XLOOKUP($C3876,'1.PrepList'!$I$2:$I$1500,'1.PrepList'!$N$2:$N$1500,"")&amp;"",""))</f>
        <v/>
      </c>
      <c r="F3876" s="638" t="str">
        <f>IF($C3876="","",IFERROR(_xlfn.XLOOKUP($C3876,'1.PrepList'!$I$2:$I$1500,'1.PrepList'!$K$2:$K$1500,"")&amp;"",""))</f>
        <v/>
      </c>
      <c r="H3876" s="644" t="str">
        <f>IF($C3876="","",IFERROR(IF(_xlfn.XLOOKUP($C3876,tbl_StartedStatus[Bold ID],tbl_StartedStatus[Started])="Started","Yes",IF(_xlfn.XLOOKUP($C3876,tbl_StartedStatus[Bold ID],tbl_StartedStatus[Started])="No Show","No Show","")),""))</f>
        <v/>
      </c>
    </row>
    <row r="3877" spans="1:8" ht="15" customHeight="1" thickBot="1">
      <c r="A3877" s="38" t="str">
        <f>IF($C3877="","",IFERROR(_xlfn.XLOOKUP($C3877,'1.PrepList'!$I$2:$I$1500,'1.PrepList'!$G$2:$G$1500,"")&amp;"",""))</f>
        <v/>
      </c>
      <c r="B3877" s="638" t="str">
        <f>IF($C3877="","",IFERROR(_xlfn.XLOOKUP($C3877,'1.PrepList'!$I$2:$I$1500,'1.PrepList'!$H$2:$H$1500,"")&amp;"",""))</f>
        <v/>
      </c>
      <c r="D3877" s="638" t="str">
        <f>IF($C3877="","",IFERROR(_xlfn.XLOOKUP($C3877,'1.PrepList'!$I$2:$I$1500,'1.PrepList'!$J$2:$J$1500,"")&amp;"",""))</f>
        <v/>
      </c>
      <c r="E3877" s="638" t="str">
        <f>IF($C3877="","",IFERROR(_xlfn.XLOOKUP($C3877,'1.PrepList'!$I$2:$I$1500,'1.PrepList'!$N$2:$N$1500,"")&amp;"",""))</f>
        <v/>
      </c>
      <c r="F3877" s="638" t="str">
        <f>IF($C3877="","",IFERROR(_xlfn.XLOOKUP($C3877,'1.PrepList'!$I$2:$I$1500,'1.PrepList'!$K$2:$K$1500,"")&amp;"",""))</f>
        <v/>
      </c>
      <c r="H3877" s="644" t="str">
        <f>IF($C3877="","",IFERROR(IF(_xlfn.XLOOKUP($C3877,tbl_StartedStatus[Bold ID],tbl_StartedStatus[Started])="Started","Yes",IF(_xlfn.XLOOKUP($C3877,tbl_StartedStatus[Bold ID],tbl_StartedStatus[Started])="No Show","No Show","")),""))</f>
        <v/>
      </c>
    </row>
    <row r="3878" spans="1:8" ht="15" customHeight="1" thickBot="1">
      <c r="A3878" s="38" t="str">
        <f>IF($C3878="","",IFERROR(_xlfn.XLOOKUP($C3878,'1.PrepList'!$I$2:$I$1500,'1.PrepList'!$G$2:$G$1500,"")&amp;"",""))</f>
        <v/>
      </c>
      <c r="B3878" s="638" t="str">
        <f>IF($C3878="","",IFERROR(_xlfn.XLOOKUP($C3878,'1.PrepList'!$I$2:$I$1500,'1.PrepList'!$H$2:$H$1500,"")&amp;"",""))</f>
        <v/>
      </c>
      <c r="D3878" s="638" t="str">
        <f>IF($C3878="","",IFERROR(_xlfn.XLOOKUP($C3878,'1.PrepList'!$I$2:$I$1500,'1.PrepList'!$J$2:$J$1500,"")&amp;"",""))</f>
        <v/>
      </c>
      <c r="E3878" s="638" t="str">
        <f>IF($C3878="","",IFERROR(_xlfn.XLOOKUP($C3878,'1.PrepList'!$I$2:$I$1500,'1.PrepList'!$N$2:$N$1500,"")&amp;"",""))</f>
        <v/>
      </c>
      <c r="F3878" s="638" t="str">
        <f>IF($C3878="","",IFERROR(_xlfn.XLOOKUP($C3878,'1.PrepList'!$I$2:$I$1500,'1.PrepList'!$K$2:$K$1500,"")&amp;"",""))</f>
        <v/>
      </c>
      <c r="H3878" s="644" t="str">
        <f>IF($C3878="","",IFERROR(IF(_xlfn.XLOOKUP($C3878,tbl_StartedStatus[Bold ID],tbl_StartedStatus[Started])="Started","Yes",IF(_xlfn.XLOOKUP($C3878,tbl_StartedStatus[Bold ID],tbl_StartedStatus[Started])="No Show","No Show","")),""))</f>
        <v/>
      </c>
    </row>
    <row r="3879" spans="1:8" ht="15" customHeight="1" thickBot="1">
      <c r="A3879" s="38" t="str">
        <f>IF($C3879="","",IFERROR(_xlfn.XLOOKUP($C3879,'1.PrepList'!$I$2:$I$1500,'1.PrepList'!$G$2:$G$1500,"")&amp;"",""))</f>
        <v/>
      </c>
      <c r="B3879" s="638" t="str">
        <f>IF($C3879="","",IFERROR(_xlfn.XLOOKUP($C3879,'1.PrepList'!$I$2:$I$1500,'1.PrepList'!$H$2:$H$1500,"")&amp;"",""))</f>
        <v/>
      </c>
      <c r="D3879" s="638" t="str">
        <f>IF($C3879="","",IFERROR(_xlfn.XLOOKUP($C3879,'1.PrepList'!$I$2:$I$1500,'1.PrepList'!$J$2:$J$1500,"")&amp;"",""))</f>
        <v/>
      </c>
      <c r="E3879" s="638" t="str">
        <f>IF($C3879="","",IFERROR(_xlfn.XLOOKUP($C3879,'1.PrepList'!$I$2:$I$1500,'1.PrepList'!$N$2:$N$1500,"")&amp;"",""))</f>
        <v/>
      </c>
      <c r="F3879" s="638" t="str">
        <f>IF($C3879="","",IFERROR(_xlfn.XLOOKUP($C3879,'1.PrepList'!$I$2:$I$1500,'1.PrepList'!$K$2:$K$1500,"")&amp;"",""))</f>
        <v/>
      </c>
      <c r="H3879" s="644" t="str">
        <f>IF($C3879="","",IFERROR(IF(_xlfn.XLOOKUP($C3879,tbl_StartedStatus[Bold ID],tbl_StartedStatus[Started])="Started","Yes",IF(_xlfn.XLOOKUP($C3879,tbl_StartedStatus[Bold ID],tbl_StartedStatus[Started])="No Show","No Show","")),""))</f>
        <v/>
      </c>
    </row>
    <row r="3880" spans="1:8" ht="15" customHeight="1" thickBot="1">
      <c r="A3880" s="38" t="str">
        <f>IF($C3880="","",IFERROR(_xlfn.XLOOKUP($C3880,'1.PrepList'!$I$2:$I$1500,'1.PrepList'!$G$2:$G$1500,"")&amp;"",""))</f>
        <v/>
      </c>
      <c r="B3880" s="638" t="str">
        <f>IF($C3880="","",IFERROR(_xlfn.XLOOKUP($C3880,'1.PrepList'!$I$2:$I$1500,'1.PrepList'!$H$2:$H$1500,"")&amp;"",""))</f>
        <v/>
      </c>
      <c r="D3880" s="638" t="str">
        <f>IF($C3880="","",IFERROR(_xlfn.XLOOKUP($C3880,'1.PrepList'!$I$2:$I$1500,'1.PrepList'!$J$2:$J$1500,"")&amp;"",""))</f>
        <v/>
      </c>
      <c r="E3880" s="638" t="str">
        <f>IF($C3880="","",IFERROR(_xlfn.XLOOKUP($C3880,'1.PrepList'!$I$2:$I$1500,'1.PrepList'!$N$2:$N$1500,"")&amp;"",""))</f>
        <v/>
      </c>
      <c r="F3880" s="638" t="str">
        <f>IF($C3880="","",IFERROR(_xlfn.XLOOKUP($C3880,'1.PrepList'!$I$2:$I$1500,'1.PrepList'!$K$2:$K$1500,"")&amp;"",""))</f>
        <v/>
      </c>
      <c r="H3880" s="644" t="str">
        <f>IF($C3880="","",IFERROR(IF(_xlfn.XLOOKUP($C3880,tbl_StartedStatus[Bold ID],tbl_StartedStatus[Started])="Started","Yes",IF(_xlfn.XLOOKUP($C3880,tbl_StartedStatus[Bold ID],tbl_StartedStatus[Started])="No Show","No Show","")),""))</f>
        <v/>
      </c>
    </row>
    <row r="3881" spans="1:8" ht="15" customHeight="1" thickBot="1">
      <c r="A3881" s="38" t="str">
        <f>IF($C3881="","",IFERROR(_xlfn.XLOOKUP($C3881,'1.PrepList'!$I$2:$I$1500,'1.PrepList'!$G$2:$G$1500,"")&amp;"",""))</f>
        <v/>
      </c>
      <c r="B3881" s="638" t="str">
        <f>IF($C3881="","",IFERROR(_xlfn.XLOOKUP($C3881,'1.PrepList'!$I$2:$I$1500,'1.PrepList'!$H$2:$H$1500,"")&amp;"",""))</f>
        <v/>
      </c>
      <c r="D3881" s="638" t="str">
        <f>IF($C3881="","",IFERROR(_xlfn.XLOOKUP($C3881,'1.PrepList'!$I$2:$I$1500,'1.PrepList'!$J$2:$J$1500,"")&amp;"",""))</f>
        <v/>
      </c>
      <c r="E3881" s="638" t="str">
        <f>IF($C3881="","",IFERROR(_xlfn.XLOOKUP($C3881,'1.PrepList'!$I$2:$I$1500,'1.PrepList'!$N$2:$N$1500,"")&amp;"",""))</f>
        <v/>
      </c>
      <c r="F3881" s="638" t="str">
        <f>IF($C3881="","",IFERROR(_xlfn.XLOOKUP($C3881,'1.PrepList'!$I$2:$I$1500,'1.PrepList'!$K$2:$K$1500,"")&amp;"",""))</f>
        <v/>
      </c>
      <c r="H3881" s="644" t="str">
        <f>IF($C3881="","",IFERROR(IF(_xlfn.XLOOKUP($C3881,tbl_StartedStatus[Bold ID],tbl_StartedStatus[Started])="Started","Yes",IF(_xlfn.XLOOKUP($C3881,tbl_StartedStatus[Bold ID],tbl_StartedStatus[Started])="No Show","No Show","")),""))</f>
        <v/>
      </c>
    </row>
    <row r="3882" spans="1:8" ht="15" customHeight="1" thickBot="1">
      <c r="A3882" s="38" t="str">
        <f>IF($C3882="","",IFERROR(_xlfn.XLOOKUP($C3882,'1.PrepList'!$I$2:$I$1500,'1.PrepList'!$G$2:$G$1500,"")&amp;"",""))</f>
        <v/>
      </c>
      <c r="B3882" s="638" t="str">
        <f>IF($C3882="","",IFERROR(_xlfn.XLOOKUP($C3882,'1.PrepList'!$I$2:$I$1500,'1.PrepList'!$H$2:$H$1500,"")&amp;"",""))</f>
        <v/>
      </c>
      <c r="D3882" s="638" t="str">
        <f>IF($C3882="","",IFERROR(_xlfn.XLOOKUP($C3882,'1.PrepList'!$I$2:$I$1500,'1.PrepList'!$J$2:$J$1500,"")&amp;"",""))</f>
        <v/>
      </c>
      <c r="E3882" s="638" t="str">
        <f>IF($C3882="","",IFERROR(_xlfn.XLOOKUP($C3882,'1.PrepList'!$I$2:$I$1500,'1.PrepList'!$N$2:$N$1500,"")&amp;"",""))</f>
        <v/>
      </c>
      <c r="F3882" s="638" t="str">
        <f>IF($C3882="","",IFERROR(_xlfn.XLOOKUP($C3882,'1.PrepList'!$I$2:$I$1500,'1.PrepList'!$K$2:$K$1500,"")&amp;"",""))</f>
        <v/>
      </c>
      <c r="H3882" s="644" t="str">
        <f>IF($C3882="","",IFERROR(IF(_xlfn.XLOOKUP($C3882,tbl_StartedStatus[Bold ID],tbl_StartedStatus[Started])="Started","Yes",IF(_xlfn.XLOOKUP($C3882,tbl_StartedStatus[Bold ID],tbl_StartedStatus[Started])="No Show","No Show","")),""))</f>
        <v/>
      </c>
    </row>
    <row r="3883" spans="1:8" ht="15" customHeight="1" thickBot="1">
      <c r="A3883" s="38" t="str">
        <f>IF($C3883="","",IFERROR(_xlfn.XLOOKUP($C3883,'1.PrepList'!$I$2:$I$1500,'1.PrepList'!$G$2:$G$1500,"")&amp;"",""))</f>
        <v/>
      </c>
      <c r="B3883" s="638" t="str">
        <f>IF($C3883="","",IFERROR(_xlfn.XLOOKUP($C3883,'1.PrepList'!$I$2:$I$1500,'1.PrepList'!$H$2:$H$1500,"")&amp;"",""))</f>
        <v/>
      </c>
      <c r="D3883" s="638" t="str">
        <f>IF($C3883="","",IFERROR(_xlfn.XLOOKUP($C3883,'1.PrepList'!$I$2:$I$1500,'1.PrepList'!$J$2:$J$1500,"")&amp;"",""))</f>
        <v/>
      </c>
      <c r="E3883" s="638" t="str">
        <f>IF($C3883="","",IFERROR(_xlfn.XLOOKUP($C3883,'1.PrepList'!$I$2:$I$1500,'1.PrepList'!$N$2:$N$1500,"")&amp;"",""))</f>
        <v/>
      </c>
      <c r="F3883" s="638" t="str">
        <f>IF($C3883="","",IFERROR(_xlfn.XLOOKUP($C3883,'1.PrepList'!$I$2:$I$1500,'1.PrepList'!$K$2:$K$1500,"")&amp;"",""))</f>
        <v/>
      </c>
      <c r="H3883" s="644" t="str">
        <f>IF($C3883="","",IFERROR(IF(_xlfn.XLOOKUP($C3883,tbl_StartedStatus[Bold ID],tbl_StartedStatus[Started])="Started","Yes",IF(_xlfn.XLOOKUP($C3883,tbl_StartedStatus[Bold ID],tbl_StartedStatus[Started])="No Show","No Show","")),""))</f>
        <v/>
      </c>
    </row>
    <row r="3884" spans="1:8" ht="15" customHeight="1" thickBot="1">
      <c r="A3884" s="38" t="str">
        <f>IF($C3884="","",IFERROR(_xlfn.XLOOKUP($C3884,'1.PrepList'!$I$2:$I$1500,'1.PrepList'!$G$2:$G$1500,"")&amp;"",""))</f>
        <v/>
      </c>
      <c r="B3884" s="638" t="str">
        <f>IF($C3884="","",IFERROR(_xlfn.XLOOKUP($C3884,'1.PrepList'!$I$2:$I$1500,'1.PrepList'!$H$2:$H$1500,"")&amp;"",""))</f>
        <v/>
      </c>
      <c r="D3884" s="638" t="str">
        <f>IF($C3884="","",IFERROR(_xlfn.XLOOKUP($C3884,'1.PrepList'!$I$2:$I$1500,'1.PrepList'!$J$2:$J$1500,"")&amp;"",""))</f>
        <v/>
      </c>
      <c r="E3884" s="638" t="str">
        <f>IF($C3884="","",IFERROR(_xlfn.XLOOKUP($C3884,'1.PrepList'!$I$2:$I$1500,'1.PrepList'!$N$2:$N$1500,"")&amp;"",""))</f>
        <v/>
      </c>
      <c r="F3884" s="638" t="str">
        <f>IF($C3884="","",IFERROR(_xlfn.XLOOKUP($C3884,'1.PrepList'!$I$2:$I$1500,'1.PrepList'!$K$2:$K$1500,"")&amp;"",""))</f>
        <v/>
      </c>
      <c r="H3884" s="644" t="str">
        <f>IF($C3884="","",IFERROR(IF(_xlfn.XLOOKUP($C3884,tbl_StartedStatus[Bold ID],tbl_StartedStatus[Started])="Started","Yes",IF(_xlfn.XLOOKUP($C3884,tbl_StartedStatus[Bold ID],tbl_StartedStatus[Started])="No Show","No Show","")),""))</f>
        <v/>
      </c>
    </row>
    <row r="3885" spans="1:8" ht="15" customHeight="1" thickBot="1">
      <c r="A3885" s="38" t="str">
        <f>IF($C3885="","",IFERROR(_xlfn.XLOOKUP($C3885,'1.PrepList'!$I$2:$I$1500,'1.PrepList'!$G$2:$G$1500,"")&amp;"",""))</f>
        <v/>
      </c>
      <c r="B3885" s="638" t="str">
        <f>IF($C3885="","",IFERROR(_xlfn.XLOOKUP($C3885,'1.PrepList'!$I$2:$I$1500,'1.PrepList'!$H$2:$H$1500,"")&amp;"",""))</f>
        <v/>
      </c>
      <c r="D3885" s="638" t="str">
        <f>IF($C3885="","",IFERROR(_xlfn.XLOOKUP($C3885,'1.PrepList'!$I$2:$I$1500,'1.PrepList'!$J$2:$J$1500,"")&amp;"",""))</f>
        <v/>
      </c>
      <c r="E3885" s="638" t="str">
        <f>IF($C3885="","",IFERROR(_xlfn.XLOOKUP($C3885,'1.PrepList'!$I$2:$I$1500,'1.PrepList'!$N$2:$N$1500,"")&amp;"",""))</f>
        <v/>
      </c>
      <c r="F3885" s="638" t="str">
        <f>IF($C3885="","",IFERROR(_xlfn.XLOOKUP($C3885,'1.PrepList'!$I$2:$I$1500,'1.PrepList'!$K$2:$K$1500,"")&amp;"",""))</f>
        <v/>
      </c>
      <c r="H3885" s="644" t="str">
        <f>IF($C3885="","",IFERROR(IF(_xlfn.XLOOKUP($C3885,tbl_StartedStatus[Bold ID],tbl_StartedStatus[Started])="Started","Yes",IF(_xlfn.XLOOKUP($C3885,tbl_StartedStatus[Bold ID],tbl_StartedStatus[Started])="No Show","No Show","")),""))</f>
        <v/>
      </c>
    </row>
    <row r="3886" spans="1:8" ht="15" customHeight="1" thickBot="1">
      <c r="A3886" s="38" t="str">
        <f>IF($C3886="","",IFERROR(_xlfn.XLOOKUP($C3886,'1.PrepList'!$I$2:$I$1500,'1.PrepList'!$G$2:$G$1500,"")&amp;"",""))</f>
        <v/>
      </c>
      <c r="B3886" s="638" t="str">
        <f>IF($C3886="","",IFERROR(_xlfn.XLOOKUP($C3886,'1.PrepList'!$I$2:$I$1500,'1.PrepList'!$H$2:$H$1500,"")&amp;"",""))</f>
        <v/>
      </c>
      <c r="D3886" s="638" t="str">
        <f>IF($C3886="","",IFERROR(_xlfn.XLOOKUP($C3886,'1.PrepList'!$I$2:$I$1500,'1.PrepList'!$J$2:$J$1500,"")&amp;"",""))</f>
        <v/>
      </c>
      <c r="E3886" s="638" t="str">
        <f>IF($C3886="","",IFERROR(_xlfn.XLOOKUP($C3886,'1.PrepList'!$I$2:$I$1500,'1.PrepList'!$N$2:$N$1500,"")&amp;"",""))</f>
        <v/>
      </c>
      <c r="F3886" s="638" t="str">
        <f>IF($C3886="","",IFERROR(_xlfn.XLOOKUP($C3886,'1.PrepList'!$I$2:$I$1500,'1.PrepList'!$K$2:$K$1500,"")&amp;"",""))</f>
        <v/>
      </c>
      <c r="H3886" s="644" t="str">
        <f>IF($C3886="","",IFERROR(IF(_xlfn.XLOOKUP($C3886,tbl_StartedStatus[Bold ID],tbl_StartedStatus[Started])="Started","Yes",IF(_xlfn.XLOOKUP($C3886,tbl_StartedStatus[Bold ID],tbl_StartedStatus[Started])="No Show","No Show","")),""))</f>
        <v/>
      </c>
    </row>
    <row r="3887" spans="1:8" ht="15" customHeight="1" thickBot="1">
      <c r="A3887" s="38" t="str">
        <f>IF($C3887="","",IFERROR(_xlfn.XLOOKUP($C3887,'1.PrepList'!$I$2:$I$1500,'1.PrepList'!$G$2:$G$1500,"")&amp;"",""))</f>
        <v/>
      </c>
      <c r="B3887" s="638" t="str">
        <f>IF($C3887="","",IFERROR(_xlfn.XLOOKUP($C3887,'1.PrepList'!$I$2:$I$1500,'1.PrepList'!$H$2:$H$1500,"")&amp;"",""))</f>
        <v/>
      </c>
      <c r="D3887" s="638" t="str">
        <f>IF($C3887="","",IFERROR(_xlfn.XLOOKUP($C3887,'1.PrepList'!$I$2:$I$1500,'1.PrepList'!$J$2:$J$1500,"")&amp;"",""))</f>
        <v/>
      </c>
      <c r="E3887" s="638" t="str">
        <f>IF($C3887="","",IFERROR(_xlfn.XLOOKUP($C3887,'1.PrepList'!$I$2:$I$1500,'1.PrepList'!$N$2:$N$1500,"")&amp;"",""))</f>
        <v/>
      </c>
      <c r="F3887" s="638" t="str">
        <f>IF($C3887="","",IFERROR(_xlfn.XLOOKUP($C3887,'1.PrepList'!$I$2:$I$1500,'1.PrepList'!$K$2:$K$1500,"")&amp;"",""))</f>
        <v/>
      </c>
      <c r="H3887" s="644" t="str">
        <f>IF($C3887="","",IFERROR(IF(_xlfn.XLOOKUP($C3887,tbl_StartedStatus[Bold ID],tbl_StartedStatus[Started])="Started","Yes",IF(_xlfn.XLOOKUP($C3887,tbl_StartedStatus[Bold ID],tbl_StartedStatus[Started])="No Show","No Show","")),""))</f>
        <v/>
      </c>
    </row>
    <row r="3888" spans="1:8" ht="15" customHeight="1" thickBot="1">
      <c r="A3888" s="38" t="str">
        <f>IF($C3888="","",IFERROR(_xlfn.XLOOKUP($C3888,'1.PrepList'!$I$2:$I$1500,'1.PrepList'!$G$2:$G$1500,"")&amp;"",""))</f>
        <v/>
      </c>
      <c r="B3888" s="638" t="str">
        <f>IF($C3888="","",IFERROR(_xlfn.XLOOKUP($C3888,'1.PrepList'!$I$2:$I$1500,'1.PrepList'!$H$2:$H$1500,"")&amp;"",""))</f>
        <v/>
      </c>
      <c r="D3888" s="638" t="str">
        <f>IF($C3888="","",IFERROR(_xlfn.XLOOKUP($C3888,'1.PrepList'!$I$2:$I$1500,'1.PrepList'!$J$2:$J$1500,"")&amp;"",""))</f>
        <v/>
      </c>
      <c r="E3888" s="638" t="str">
        <f>IF($C3888="","",IFERROR(_xlfn.XLOOKUP($C3888,'1.PrepList'!$I$2:$I$1500,'1.PrepList'!$N$2:$N$1500,"")&amp;"",""))</f>
        <v/>
      </c>
      <c r="F3888" s="638" t="str">
        <f>IF($C3888="","",IFERROR(_xlfn.XLOOKUP($C3888,'1.PrepList'!$I$2:$I$1500,'1.PrepList'!$K$2:$K$1500,"")&amp;"",""))</f>
        <v/>
      </c>
      <c r="H3888" s="644" t="str">
        <f>IF($C3888="","",IFERROR(IF(_xlfn.XLOOKUP($C3888,tbl_StartedStatus[Bold ID],tbl_StartedStatus[Started])="Started","Yes",IF(_xlfn.XLOOKUP($C3888,tbl_StartedStatus[Bold ID],tbl_StartedStatus[Started])="No Show","No Show","")),""))</f>
        <v/>
      </c>
    </row>
    <row r="3889" spans="1:8" ht="15" customHeight="1" thickBot="1">
      <c r="A3889" s="38" t="str">
        <f>IF($C3889="","",IFERROR(_xlfn.XLOOKUP($C3889,'1.PrepList'!$I$2:$I$1500,'1.PrepList'!$G$2:$G$1500,"")&amp;"",""))</f>
        <v/>
      </c>
      <c r="B3889" s="638" t="str">
        <f>IF($C3889="","",IFERROR(_xlfn.XLOOKUP($C3889,'1.PrepList'!$I$2:$I$1500,'1.PrepList'!$H$2:$H$1500,"")&amp;"",""))</f>
        <v/>
      </c>
      <c r="D3889" s="638" t="str">
        <f>IF($C3889="","",IFERROR(_xlfn.XLOOKUP($C3889,'1.PrepList'!$I$2:$I$1500,'1.PrepList'!$J$2:$J$1500,"")&amp;"",""))</f>
        <v/>
      </c>
      <c r="E3889" s="638" t="str">
        <f>IF($C3889="","",IFERROR(_xlfn.XLOOKUP($C3889,'1.PrepList'!$I$2:$I$1500,'1.PrepList'!$N$2:$N$1500,"")&amp;"",""))</f>
        <v/>
      </c>
      <c r="F3889" s="638" t="str">
        <f>IF($C3889="","",IFERROR(_xlfn.XLOOKUP($C3889,'1.PrepList'!$I$2:$I$1500,'1.PrepList'!$K$2:$K$1500,"")&amp;"",""))</f>
        <v/>
      </c>
      <c r="H3889" s="644" t="str">
        <f>IF($C3889="","",IFERROR(IF(_xlfn.XLOOKUP($C3889,tbl_StartedStatus[Bold ID],tbl_StartedStatus[Started])="Started","Yes",IF(_xlfn.XLOOKUP($C3889,tbl_StartedStatus[Bold ID],tbl_StartedStatus[Started])="No Show","No Show","")),""))</f>
        <v/>
      </c>
    </row>
    <row r="3890" spans="1:8" ht="15" customHeight="1" thickBot="1">
      <c r="A3890" s="38" t="str">
        <f>IF($C3890="","",IFERROR(_xlfn.XLOOKUP($C3890,'1.PrepList'!$I$2:$I$1500,'1.PrepList'!$G$2:$G$1500,"")&amp;"",""))</f>
        <v/>
      </c>
      <c r="B3890" s="638" t="str">
        <f>IF($C3890="","",IFERROR(_xlfn.XLOOKUP($C3890,'1.PrepList'!$I$2:$I$1500,'1.PrepList'!$H$2:$H$1500,"")&amp;"",""))</f>
        <v/>
      </c>
      <c r="D3890" s="638" t="str">
        <f>IF($C3890="","",IFERROR(_xlfn.XLOOKUP($C3890,'1.PrepList'!$I$2:$I$1500,'1.PrepList'!$J$2:$J$1500,"")&amp;"",""))</f>
        <v/>
      </c>
      <c r="E3890" s="638" t="str">
        <f>IF($C3890="","",IFERROR(_xlfn.XLOOKUP($C3890,'1.PrepList'!$I$2:$I$1500,'1.PrepList'!$N$2:$N$1500,"")&amp;"",""))</f>
        <v/>
      </c>
      <c r="F3890" s="638" t="str">
        <f>IF($C3890="","",IFERROR(_xlfn.XLOOKUP($C3890,'1.PrepList'!$I$2:$I$1500,'1.PrepList'!$K$2:$K$1500,"")&amp;"",""))</f>
        <v/>
      </c>
      <c r="H3890" s="644" t="str">
        <f>IF($C3890="","",IFERROR(IF(_xlfn.XLOOKUP($C3890,tbl_StartedStatus[Bold ID],tbl_StartedStatus[Started])="Started","Yes",IF(_xlfn.XLOOKUP($C3890,tbl_StartedStatus[Bold ID],tbl_StartedStatus[Started])="No Show","No Show","")),""))</f>
        <v/>
      </c>
    </row>
    <row r="3891" spans="1:8" ht="15" customHeight="1" thickBot="1">
      <c r="A3891" s="38" t="str">
        <f>IF($C3891="","",IFERROR(_xlfn.XLOOKUP($C3891,'1.PrepList'!$I$2:$I$1500,'1.PrepList'!$G$2:$G$1500,"")&amp;"",""))</f>
        <v/>
      </c>
      <c r="B3891" s="638" t="str">
        <f>IF($C3891="","",IFERROR(_xlfn.XLOOKUP($C3891,'1.PrepList'!$I$2:$I$1500,'1.PrepList'!$H$2:$H$1500,"")&amp;"",""))</f>
        <v/>
      </c>
      <c r="D3891" s="638" t="str">
        <f>IF($C3891="","",IFERROR(_xlfn.XLOOKUP($C3891,'1.PrepList'!$I$2:$I$1500,'1.PrepList'!$J$2:$J$1500,"")&amp;"",""))</f>
        <v/>
      </c>
      <c r="E3891" s="638" t="str">
        <f>IF($C3891="","",IFERROR(_xlfn.XLOOKUP($C3891,'1.PrepList'!$I$2:$I$1500,'1.PrepList'!$N$2:$N$1500,"")&amp;"",""))</f>
        <v/>
      </c>
      <c r="F3891" s="638" t="str">
        <f>IF($C3891="","",IFERROR(_xlfn.XLOOKUP($C3891,'1.PrepList'!$I$2:$I$1500,'1.PrepList'!$K$2:$K$1500,"")&amp;"",""))</f>
        <v/>
      </c>
      <c r="H3891" s="644" t="str">
        <f>IF($C3891="","",IFERROR(IF(_xlfn.XLOOKUP($C3891,tbl_StartedStatus[Bold ID],tbl_StartedStatus[Started])="Started","Yes",IF(_xlfn.XLOOKUP($C3891,tbl_StartedStatus[Bold ID],tbl_StartedStatus[Started])="No Show","No Show","")),""))</f>
        <v/>
      </c>
    </row>
    <row r="3892" spans="1:8" ht="15" customHeight="1" thickBot="1">
      <c r="A3892" s="38" t="str">
        <f>IF($C3892="","",IFERROR(_xlfn.XLOOKUP($C3892,'1.PrepList'!$I$2:$I$1500,'1.PrepList'!$G$2:$G$1500,"")&amp;"",""))</f>
        <v/>
      </c>
      <c r="B3892" s="638" t="str">
        <f>IF($C3892="","",IFERROR(_xlfn.XLOOKUP($C3892,'1.PrepList'!$I$2:$I$1500,'1.PrepList'!$H$2:$H$1500,"")&amp;"",""))</f>
        <v/>
      </c>
      <c r="D3892" s="638" t="str">
        <f>IF($C3892="","",IFERROR(_xlfn.XLOOKUP($C3892,'1.PrepList'!$I$2:$I$1500,'1.PrepList'!$J$2:$J$1500,"")&amp;"",""))</f>
        <v/>
      </c>
      <c r="E3892" s="638" t="str">
        <f>IF($C3892="","",IFERROR(_xlfn.XLOOKUP($C3892,'1.PrepList'!$I$2:$I$1500,'1.PrepList'!$N$2:$N$1500,"")&amp;"",""))</f>
        <v/>
      </c>
      <c r="F3892" s="638" t="str">
        <f>IF($C3892="","",IFERROR(_xlfn.XLOOKUP($C3892,'1.PrepList'!$I$2:$I$1500,'1.PrepList'!$K$2:$K$1500,"")&amp;"",""))</f>
        <v/>
      </c>
      <c r="H3892" s="644" t="str">
        <f>IF($C3892="","",IFERROR(IF(_xlfn.XLOOKUP($C3892,tbl_StartedStatus[Bold ID],tbl_StartedStatus[Started])="Started","Yes",IF(_xlfn.XLOOKUP($C3892,tbl_StartedStatus[Bold ID],tbl_StartedStatus[Started])="No Show","No Show","")),""))</f>
        <v/>
      </c>
    </row>
    <row r="3893" spans="1:8" ht="15" customHeight="1" thickBot="1">
      <c r="A3893" s="38" t="str">
        <f>IF($C3893="","",IFERROR(_xlfn.XLOOKUP($C3893,'1.PrepList'!$I$2:$I$1500,'1.PrepList'!$G$2:$G$1500,"")&amp;"",""))</f>
        <v/>
      </c>
      <c r="B3893" s="638" t="str">
        <f>IF($C3893="","",IFERROR(_xlfn.XLOOKUP($C3893,'1.PrepList'!$I$2:$I$1500,'1.PrepList'!$H$2:$H$1500,"")&amp;"",""))</f>
        <v/>
      </c>
      <c r="D3893" s="638" t="str">
        <f>IF($C3893="","",IFERROR(_xlfn.XLOOKUP($C3893,'1.PrepList'!$I$2:$I$1500,'1.PrepList'!$J$2:$J$1500,"")&amp;"",""))</f>
        <v/>
      </c>
      <c r="E3893" s="638" t="str">
        <f>IF($C3893="","",IFERROR(_xlfn.XLOOKUP($C3893,'1.PrepList'!$I$2:$I$1500,'1.PrepList'!$N$2:$N$1500,"")&amp;"",""))</f>
        <v/>
      </c>
      <c r="F3893" s="638" t="str">
        <f>IF($C3893="","",IFERROR(_xlfn.XLOOKUP($C3893,'1.PrepList'!$I$2:$I$1500,'1.PrepList'!$K$2:$K$1500,"")&amp;"",""))</f>
        <v/>
      </c>
      <c r="H3893" s="644" t="str">
        <f>IF($C3893="","",IFERROR(IF(_xlfn.XLOOKUP($C3893,tbl_StartedStatus[Bold ID],tbl_StartedStatus[Started])="Started","Yes",IF(_xlfn.XLOOKUP($C3893,tbl_StartedStatus[Bold ID],tbl_StartedStatus[Started])="No Show","No Show","")),""))</f>
        <v/>
      </c>
    </row>
    <row r="3894" spans="1:8" ht="15" customHeight="1" thickBot="1">
      <c r="A3894" s="38" t="str">
        <f>IF($C3894="","",IFERROR(_xlfn.XLOOKUP($C3894,'1.PrepList'!$I$2:$I$1500,'1.PrepList'!$G$2:$G$1500,"")&amp;"",""))</f>
        <v/>
      </c>
      <c r="B3894" s="638" t="str">
        <f>IF($C3894="","",IFERROR(_xlfn.XLOOKUP($C3894,'1.PrepList'!$I$2:$I$1500,'1.PrepList'!$H$2:$H$1500,"")&amp;"",""))</f>
        <v/>
      </c>
      <c r="D3894" s="638" t="str">
        <f>IF($C3894="","",IFERROR(_xlfn.XLOOKUP($C3894,'1.PrepList'!$I$2:$I$1500,'1.PrepList'!$J$2:$J$1500,"")&amp;"",""))</f>
        <v/>
      </c>
      <c r="E3894" s="638" t="str">
        <f>IF($C3894="","",IFERROR(_xlfn.XLOOKUP($C3894,'1.PrepList'!$I$2:$I$1500,'1.PrepList'!$N$2:$N$1500,"")&amp;"",""))</f>
        <v/>
      </c>
      <c r="F3894" s="638" t="str">
        <f>IF($C3894="","",IFERROR(_xlfn.XLOOKUP($C3894,'1.PrepList'!$I$2:$I$1500,'1.PrepList'!$K$2:$K$1500,"")&amp;"",""))</f>
        <v/>
      </c>
      <c r="H3894" s="644" t="str">
        <f>IF($C3894="","",IFERROR(IF(_xlfn.XLOOKUP($C3894,tbl_StartedStatus[Bold ID],tbl_StartedStatus[Started])="Started","Yes",IF(_xlfn.XLOOKUP($C3894,tbl_StartedStatus[Bold ID],tbl_StartedStatus[Started])="No Show","No Show","")),""))</f>
        <v/>
      </c>
    </row>
    <row r="3895" spans="1:8" ht="15" customHeight="1" thickBot="1">
      <c r="A3895" s="38" t="str">
        <f>IF($C3895="","",IFERROR(_xlfn.XLOOKUP($C3895,'1.PrepList'!$I$2:$I$1500,'1.PrepList'!$G$2:$G$1500,"")&amp;"",""))</f>
        <v/>
      </c>
      <c r="B3895" s="638" t="str">
        <f>IF($C3895="","",IFERROR(_xlfn.XLOOKUP($C3895,'1.PrepList'!$I$2:$I$1500,'1.PrepList'!$H$2:$H$1500,"")&amp;"",""))</f>
        <v/>
      </c>
      <c r="D3895" s="638" t="str">
        <f>IF($C3895="","",IFERROR(_xlfn.XLOOKUP($C3895,'1.PrepList'!$I$2:$I$1500,'1.PrepList'!$J$2:$J$1500,"")&amp;"",""))</f>
        <v/>
      </c>
      <c r="E3895" s="638" t="str">
        <f>IF($C3895="","",IFERROR(_xlfn.XLOOKUP($C3895,'1.PrepList'!$I$2:$I$1500,'1.PrepList'!$N$2:$N$1500,"")&amp;"",""))</f>
        <v/>
      </c>
      <c r="F3895" s="638" t="str">
        <f>IF($C3895="","",IFERROR(_xlfn.XLOOKUP($C3895,'1.PrepList'!$I$2:$I$1500,'1.PrepList'!$K$2:$K$1500,"")&amp;"",""))</f>
        <v/>
      </c>
      <c r="H3895" s="644" t="str">
        <f>IF($C3895="","",IFERROR(IF(_xlfn.XLOOKUP($C3895,tbl_StartedStatus[Bold ID],tbl_StartedStatus[Started])="Started","Yes",IF(_xlfn.XLOOKUP($C3895,tbl_StartedStatus[Bold ID],tbl_StartedStatus[Started])="No Show","No Show","")),""))</f>
        <v/>
      </c>
    </row>
    <row r="3896" spans="1:8" ht="15" customHeight="1" thickBot="1">
      <c r="A3896" s="38" t="str">
        <f>IF($C3896="","",IFERROR(_xlfn.XLOOKUP($C3896,'1.PrepList'!$I$2:$I$1500,'1.PrepList'!$G$2:$G$1500,"")&amp;"",""))</f>
        <v/>
      </c>
      <c r="B3896" s="638" t="str">
        <f>IF($C3896="","",IFERROR(_xlfn.XLOOKUP($C3896,'1.PrepList'!$I$2:$I$1500,'1.PrepList'!$H$2:$H$1500,"")&amp;"",""))</f>
        <v/>
      </c>
      <c r="D3896" s="638" t="str">
        <f>IF($C3896="","",IFERROR(_xlfn.XLOOKUP($C3896,'1.PrepList'!$I$2:$I$1500,'1.PrepList'!$J$2:$J$1500,"")&amp;"",""))</f>
        <v/>
      </c>
      <c r="E3896" s="638" t="str">
        <f>IF($C3896="","",IFERROR(_xlfn.XLOOKUP($C3896,'1.PrepList'!$I$2:$I$1500,'1.PrepList'!$N$2:$N$1500,"")&amp;"",""))</f>
        <v/>
      </c>
      <c r="F3896" s="638" t="str">
        <f>IF($C3896="","",IFERROR(_xlfn.XLOOKUP($C3896,'1.PrepList'!$I$2:$I$1500,'1.PrepList'!$K$2:$K$1500,"")&amp;"",""))</f>
        <v/>
      </c>
      <c r="H3896" s="644" t="str">
        <f>IF($C3896="","",IFERROR(IF(_xlfn.XLOOKUP($C3896,tbl_StartedStatus[Bold ID],tbl_StartedStatus[Started])="Started","Yes",IF(_xlfn.XLOOKUP($C3896,tbl_StartedStatus[Bold ID],tbl_StartedStatus[Started])="No Show","No Show","")),""))</f>
        <v/>
      </c>
    </row>
    <row r="3897" spans="1:8" ht="15" customHeight="1" thickBot="1">
      <c r="A3897" s="38" t="str">
        <f>IF($C3897="","",IFERROR(_xlfn.XLOOKUP($C3897,'1.PrepList'!$I$2:$I$1500,'1.PrepList'!$G$2:$G$1500,"")&amp;"",""))</f>
        <v/>
      </c>
      <c r="B3897" s="638" t="str">
        <f>IF($C3897="","",IFERROR(_xlfn.XLOOKUP($C3897,'1.PrepList'!$I$2:$I$1500,'1.PrepList'!$H$2:$H$1500,"")&amp;"",""))</f>
        <v/>
      </c>
      <c r="D3897" s="638" t="str">
        <f>IF($C3897="","",IFERROR(_xlfn.XLOOKUP($C3897,'1.PrepList'!$I$2:$I$1500,'1.PrepList'!$J$2:$J$1500,"")&amp;"",""))</f>
        <v/>
      </c>
      <c r="E3897" s="638" t="str">
        <f>IF($C3897="","",IFERROR(_xlfn.XLOOKUP($C3897,'1.PrepList'!$I$2:$I$1500,'1.PrepList'!$N$2:$N$1500,"")&amp;"",""))</f>
        <v/>
      </c>
      <c r="F3897" s="638" t="str">
        <f>IF($C3897="","",IFERROR(_xlfn.XLOOKUP($C3897,'1.PrepList'!$I$2:$I$1500,'1.PrepList'!$K$2:$K$1500,"")&amp;"",""))</f>
        <v/>
      </c>
      <c r="H3897" s="644" t="str">
        <f>IF($C3897="","",IFERROR(IF(_xlfn.XLOOKUP($C3897,tbl_StartedStatus[Bold ID],tbl_StartedStatus[Started])="Started","Yes",IF(_xlfn.XLOOKUP($C3897,tbl_StartedStatus[Bold ID],tbl_StartedStatus[Started])="No Show","No Show","")),""))</f>
        <v/>
      </c>
    </row>
    <row r="3898" spans="1:8" ht="15" customHeight="1" thickBot="1">
      <c r="A3898" s="38" t="str">
        <f>IF($C3898="","",IFERROR(_xlfn.XLOOKUP($C3898,'1.PrepList'!$I$2:$I$1500,'1.PrepList'!$G$2:$G$1500,"")&amp;"",""))</f>
        <v/>
      </c>
      <c r="B3898" s="638" t="str">
        <f>IF($C3898="","",IFERROR(_xlfn.XLOOKUP($C3898,'1.PrepList'!$I$2:$I$1500,'1.PrepList'!$H$2:$H$1500,"")&amp;"",""))</f>
        <v/>
      </c>
      <c r="D3898" s="638" t="str">
        <f>IF($C3898="","",IFERROR(_xlfn.XLOOKUP($C3898,'1.PrepList'!$I$2:$I$1500,'1.PrepList'!$J$2:$J$1500,"")&amp;"",""))</f>
        <v/>
      </c>
      <c r="E3898" s="638" t="str">
        <f>IF($C3898="","",IFERROR(_xlfn.XLOOKUP($C3898,'1.PrepList'!$I$2:$I$1500,'1.PrepList'!$N$2:$N$1500,"")&amp;"",""))</f>
        <v/>
      </c>
      <c r="F3898" s="638" t="str">
        <f>IF($C3898="","",IFERROR(_xlfn.XLOOKUP($C3898,'1.PrepList'!$I$2:$I$1500,'1.PrepList'!$K$2:$K$1500,"")&amp;"",""))</f>
        <v/>
      </c>
      <c r="H3898" s="644" t="str">
        <f>IF($C3898="","",IFERROR(IF(_xlfn.XLOOKUP($C3898,tbl_StartedStatus[Bold ID],tbl_StartedStatus[Started])="Started","Yes",IF(_xlfn.XLOOKUP($C3898,tbl_StartedStatus[Bold ID],tbl_StartedStatus[Started])="No Show","No Show","")),""))</f>
        <v/>
      </c>
    </row>
    <row r="3899" spans="1:8" ht="15" customHeight="1" thickBot="1">
      <c r="A3899" s="38" t="str">
        <f>IF($C3899="","",IFERROR(_xlfn.XLOOKUP($C3899,'1.PrepList'!$I$2:$I$1500,'1.PrepList'!$G$2:$G$1500,"")&amp;"",""))</f>
        <v/>
      </c>
      <c r="B3899" s="638" t="str">
        <f>IF($C3899="","",IFERROR(_xlfn.XLOOKUP($C3899,'1.PrepList'!$I$2:$I$1500,'1.PrepList'!$H$2:$H$1500,"")&amp;"",""))</f>
        <v/>
      </c>
      <c r="D3899" s="638" t="str">
        <f>IF($C3899="","",IFERROR(_xlfn.XLOOKUP($C3899,'1.PrepList'!$I$2:$I$1500,'1.PrepList'!$J$2:$J$1500,"")&amp;"",""))</f>
        <v/>
      </c>
      <c r="E3899" s="638" t="str">
        <f>IF($C3899="","",IFERROR(_xlfn.XLOOKUP($C3899,'1.PrepList'!$I$2:$I$1500,'1.PrepList'!$N$2:$N$1500,"")&amp;"",""))</f>
        <v/>
      </c>
      <c r="F3899" s="638" t="str">
        <f>IF($C3899="","",IFERROR(_xlfn.XLOOKUP($C3899,'1.PrepList'!$I$2:$I$1500,'1.PrepList'!$K$2:$K$1500,"")&amp;"",""))</f>
        <v/>
      </c>
      <c r="H3899" s="644" t="str">
        <f>IF($C3899="","",IFERROR(IF(_xlfn.XLOOKUP($C3899,tbl_StartedStatus[Bold ID],tbl_StartedStatus[Started])="Started","Yes",IF(_xlfn.XLOOKUP($C3899,tbl_StartedStatus[Bold ID],tbl_StartedStatus[Started])="No Show","No Show","")),""))</f>
        <v/>
      </c>
    </row>
    <row r="3900" spans="1:8" ht="15" customHeight="1" thickBot="1">
      <c r="A3900" s="38" t="str">
        <f>IF($C3900="","",IFERROR(_xlfn.XLOOKUP($C3900,'1.PrepList'!$I$2:$I$1500,'1.PrepList'!$G$2:$G$1500,"")&amp;"",""))</f>
        <v/>
      </c>
      <c r="B3900" s="638" t="str">
        <f>IF($C3900="","",IFERROR(_xlfn.XLOOKUP($C3900,'1.PrepList'!$I$2:$I$1500,'1.PrepList'!$H$2:$H$1500,"")&amp;"",""))</f>
        <v/>
      </c>
      <c r="D3900" s="638" t="str">
        <f>IF($C3900="","",IFERROR(_xlfn.XLOOKUP($C3900,'1.PrepList'!$I$2:$I$1500,'1.PrepList'!$J$2:$J$1500,"")&amp;"",""))</f>
        <v/>
      </c>
      <c r="E3900" s="638" t="str">
        <f>IF($C3900="","",IFERROR(_xlfn.XLOOKUP($C3900,'1.PrepList'!$I$2:$I$1500,'1.PrepList'!$N$2:$N$1500,"")&amp;"",""))</f>
        <v/>
      </c>
      <c r="F3900" s="638" t="str">
        <f>IF($C3900="","",IFERROR(_xlfn.XLOOKUP($C3900,'1.PrepList'!$I$2:$I$1500,'1.PrepList'!$K$2:$K$1500,"")&amp;"",""))</f>
        <v/>
      </c>
      <c r="H3900" s="644" t="str">
        <f>IF($C3900="","",IFERROR(IF(_xlfn.XLOOKUP($C3900,tbl_StartedStatus[Bold ID],tbl_StartedStatus[Started])="Started","Yes",IF(_xlfn.XLOOKUP($C3900,tbl_StartedStatus[Bold ID],tbl_StartedStatus[Started])="No Show","No Show","")),""))</f>
        <v/>
      </c>
    </row>
    <row r="3901" spans="1:8" ht="15" customHeight="1" thickBot="1">
      <c r="A3901" s="38" t="str">
        <f>IF($C3901="","",IFERROR(_xlfn.XLOOKUP($C3901,'1.PrepList'!$I$2:$I$1500,'1.PrepList'!$G$2:$G$1500,"")&amp;"",""))</f>
        <v/>
      </c>
      <c r="B3901" s="638" t="str">
        <f>IF($C3901="","",IFERROR(_xlfn.XLOOKUP($C3901,'1.PrepList'!$I$2:$I$1500,'1.PrepList'!$H$2:$H$1500,"")&amp;"",""))</f>
        <v/>
      </c>
      <c r="D3901" s="638" t="str">
        <f>IF($C3901="","",IFERROR(_xlfn.XLOOKUP($C3901,'1.PrepList'!$I$2:$I$1500,'1.PrepList'!$J$2:$J$1500,"")&amp;"",""))</f>
        <v/>
      </c>
      <c r="E3901" s="638" t="str">
        <f>IF($C3901="","",IFERROR(_xlfn.XLOOKUP($C3901,'1.PrepList'!$I$2:$I$1500,'1.PrepList'!$N$2:$N$1500,"")&amp;"",""))</f>
        <v/>
      </c>
      <c r="F3901" s="638" t="str">
        <f>IF($C3901="","",IFERROR(_xlfn.XLOOKUP($C3901,'1.PrepList'!$I$2:$I$1500,'1.PrepList'!$K$2:$K$1500,"")&amp;"",""))</f>
        <v/>
      </c>
      <c r="H3901" s="644" t="str">
        <f>IF($C3901="","",IFERROR(IF(_xlfn.XLOOKUP($C3901,tbl_StartedStatus[Bold ID],tbl_StartedStatus[Started])="Started","Yes",IF(_xlfn.XLOOKUP($C3901,tbl_StartedStatus[Bold ID],tbl_StartedStatus[Started])="No Show","No Show","")),""))</f>
        <v/>
      </c>
    </row>
    <row r="3902" spans="1:8" ht="15" customHeight="1" thickBot="1">
      <c r="A3902" s="38" t="str">
        <f>IF($C3902="","",IFERROR(_xlfn.XLOOKUP($C3902,'1.PrepList'!$I$2:$I$1500,'1.PrepList'!$G$2:$G$1500,"")&amp;"",""))</f>
        <v/>
      </c>
      <c r="B3902" s="638" t="str">
        <f>IF($C3902="","",IFERROR(_xlfn.XLOOKUP($C3902,'1.PrepList'!$I$2:$I$1500,'1.PrepList'!$H$2:$H$1500,"")&amp;"",""))</f>
        <v/>
      </c>
      <c r="D3902" s="638" t="str">
        <f>IF($C3902="","",IFERROR(_xlfn.XLOOKUP($C3902,'1.PrepList'!$I$2:$I$1500,'1.PrepList'!$J$2:$J$1500,"")&amp;"",""))</f>
        <v/>
      </c>
      <c r="E3902" s="638" t="str">
        <f>IF($C3902="","",IFERROR(_xlfn.XLOOKUP($C3902,'1.PrepList'!$I$2:$I$1500,'1.PrepList'!$N$2:$N$1500,"")&amp;"",""))</f>
        <v/>
      </c>
      <c r="F3902" s="638" t="str">
        <f>IF($C3902="","",IFERROR(_xlfn.XLOOKUP($C3902,'1.PrepList'!$I$2:$I$1500,'1.PrepList'!$K$2:$K$1500,"")&amp;"",""))</f>
        <v/>
      </c>
      <c r="H3902" s="644" t="str">
        <f>IF($C3902="","",IFERROR(IF(_xlfn.XLOOKUP($C3902,tbl_StartedStatus[Bold ID],tbl_StartedStatus[Started])="Started","Yes",IF(_xlfn.XLOOKUP($C3902,tbl_StartedStatus[Bold ID],tbl_StartedStatus[Started])="No Show","No Show","")),""))</f>
        <v/>
      </c>
    </row>
    <row r="3903" spans="1:8" ht="15" customHeight="1" thickBot="1">
      <c r="A3903" s="38" t="str">
        <f>IF($C3903="","",IFERROR(_xlfn.XLOOKUP($C3903,'1.PrepList'!$I$2:$I$1500,'1.PrepList'!$G$2:$G$1500,"")&amp;"",""))</f>
        <v/>
      </c>
      <c r="B3903" s="638" t="str">
        <f>IF($C3903="","",IFERROR(_xlfn.XLOOKUP($C3903,'1.PrepList'!$I$2:$I$1500,'1.PrepList'!$H$2:$H$1500,"")&amp;"",""))</f>
        <v/>
      </c>
      <c r="D3903" s="638" t="str">
        <f>IF($C3903="","",IFERROR(_xlfn.XLOOKUP($C3903,'1.PrepList'!$I$2:$I$1500,'1.PrepList'!$J$2:$J$1500,"")&amp;"",""))</f>
        <v/>
      </c>
      <c r="E3903" s="638" t="str">
        <f>IF($C3903="","",IFERROR(_xlfn.XLOOKUP($C3903,'1.PrepList'!$I$2:$I$1500,'1.PrepList'!$N$2:$N$1500,"")&amp;"",""))</f>
        <v/>
      </c>
      <c r="F3903" s="638" t="str">
        <f>IF($C3903="","",IFERROR(_xlfn.XLOOKUP($C3903,'1.PrepList'!$I$2:$I$1500,'1.PrepList'!$K$2:$K$1500,"")&amp;"",""))</f>
        <v/>
      </c>
      <c r="H3903" s="644" t="str">
        <f>IF($C3903="","",IFERROR(IF(_xlfn.XLOOKUP($C3903,tbl_StartedStatus[Bold ID],tbl_StartedStatus[Started])="Started","Yes",IF(_xlfn.XLOOKUP($C3903,tbl_StartedStatus[Bold ID],tbl_StartedStatus[Started])="No Show","No Show","")),""))</f>
        <v/>
      </c>
    </row>
    <row r="3904" spans="1:8" ht="15" customHeight="1" thickBot="1">
      <c r="A3904" s="38" t="str">
        <f>IF($C3904="","",IFERROR(_xlfn.XLOOKUP($C3904,'1.PrepList'!$I$2:$I$1500,'1.PrepList'!$G$2:$G$1500,"")&amp;"",""))</f>
        <v/>
      </c>
      <c r="B3904" s="638" t="str">
        <f>IF($C3904="","",IFERROR(_xlfn.XLOOKUP($C3904,'1.PrepList'!$I$2:$I$1500,'1.PrepList'!$H$2:$H$1500,"")&amp;"",""))</f>
        <v/>
      </c>
      <c r="D3904" s="638" t="str">
        <f>IF($C3904="","",IFERROR(_xlfn.XLOOKUP($C3904,'1.PrepList'!$I$2:$I$1500,'1.PrepList'!$J$2:$J$1500,"")&amp;"",""))</f>
        <v/>
      </c>
      <c r="E3904" s="638" t="str">
        <f>IF($C3904="","",IFERROR(_xlfn.XLOOKUP($C3904,'1.PrepList'!$I$2:$I$1500,'1.PrepList'!$N$2:$N$1500,"")&amp;"",""))</f>
        <v/>
      </c>
      <c r="F3904" s="638" t="str">
        <f>IF($C3904="","",IFERROR(_xlfn.XLOOKUP($C3904,'1.PrepList'!$I$2:$I$1500,'1.PrepList'!$K$2:$K$1500,"")&amp;"",""))</f>
        <v/>
      </c>
      <c r="H3904" s="644" t="str">
        <f>IF($C3904="","",IFERROR(IF(_xlfn.XLOOKUP($C3904,tbl_StartedStatus[Bold ID],tbl_StartedStatus[Started])="Started","Yes",IF(_xlfn.XLOOKUP($C3904,tbl_StartedStatus[Bold ID],tbl_StartedStatus[Started])="No Show","No Show","")),""))</f>
        <v/>
      </c>
    </row>
    <row r="3905" spans="1:8" ht="15" customHeight="1" thickBot="1">
      <c r="A3905" s="38" t="str">
        <f>IF($C3905="","",IFERROR(_xlfn.XLOOKUP($C3905,'1.PrepList'!$I$2:$I$1500,'1.PrepList'!$G$2:$G$1500,"")&amp;"",""))</f>
        <v/>
      </c>
      <c r="B3905" s="638" t="str">
        <f>IF($C3905="","",IFERROR(_xlfn.XLOOKUP($C3905,'1.PrepList'!$I$2:$I$1500,'1.PrepList'!$H$2:$H$1500,"")&amp;"",""))</f>
        <v/>
      </c>
      <c r="D3905" s="638" t="str">
        <f>IF($C3905="","",IFERROR(_xlfn.XLOOKUP($C3905,'1.PrepList'!$I$2:$I$1500,'1.PrepList'!$J$2:$J$1500,"")&amp;"",""))</f>
        <v/>
      </c>
      <c r="E3905" s="638" t="str">
        <f>IF($C3905="","",IFERROR(_xlfn.XLOOKUP($C3905,'1.PrepList'!$I$2:$I$1500,'1.PrepList'!$N$2:$N$1500,"")&amp;"",""))</f>
        <v/>
      </c>
      <c r="F3905" s="638" t="str">
        <f>IF($C3905="","",IFERROR(_xlfn.XLOOKUP($C3905,'1.PrepList'!$I$2:$I$1500,'1.PrepList'!$K$2:$K$1500,"")&amp;"",""))</f>
        <v/>
      </c>
      <c r="H3905" s="644" t="str">
        <f>IF($C3905="","",IFERROR(IF(_xlfn.XLOOKUP($C3905,tbl_StartedStatus[Bold ID],tbl_StartedStatus[Started])="Started","Yes",IF(_xlfn.XLOOKUP($C3905,tbl_StartedStatus[Bold ID],tbl_StartedStatus[Started])="No Show","No Show","")),""))</f>
        <v/>
      </c>
    </row>
    <row r="3906" spans="1:8" ht="15" customHeight="1" thickBot="1">
      <c r="A3906" s="38" t="str">
        <f>IF($C3906="","",IFERROR(_xlfn.XLOOKUP($C3906,'1.PrepList'!$I$2:$I$1500,'1.PrepList'!$G$2:$G$1500,"")&amp;"",""))</f>
        <v/>
      </c>
      <c r="B3906" s="638" t="str">
        <f>IF($C3906="","",IFERROR(_xlfn.XLOOKUP($C3906,'1.PrepList'!$I$2:$I$1500,'1.PrepList'!$H$2:$H$1500,"")&amp;"",""))</f>
        <v/>
      </c>
      <c r="D3906" s="638" t="str">
        <f>IF($C3906="","",IFERROR(_xlfn.XLOOKUP($C3906,'1.PrepList'!$I$2:$I$1500,'1.PrepList'!$J$2:$J$1500,"")&amp;"",""))</f>
        <v/>
      </c>
      <c r="E3906" s="638" t="str">
        <f>IF($C3906="","",IFERROR(_xlfn.XLOOKUP($C3906,'1.PrepList'!$I$2:$I$1500,'1.PrepList'!$N$2:$N$1500,"")&amp;"",""))</f>
        <v/>
      </c>
      <c r="F3906" s="638" t="str">
        <f>IF($C3906="","",IFERROR(_xlfn.XLOOKUP($C3906,'1.PrepList'!$I$2:$I$1500,'1.PrepList'!$K$2:$K$1500,"")&amp;"",""))</f>
        <v/>
      </c>
      <c r="H3906" s="644" t="str">
        <f>IF($C3906="","",IFERROR(IF(_xlfn.XLOOKUP($C3906,tbl_StartedStatus[Bold ID],tbl_StartedStatus[Started])="Started","Yes",IF(_xlfn.XLOOKUP($C3906,tbl_StartedStatus[Bold ID],tbl_StartedStatus[Started])="No Show","No Show","")),""))</f>
        <v/>
      </c>
    </row>
    <row r="3907" spans="1:8" ht="15" customHeight="1" thickBot="1">
      <c r="A3907" s="38" t="str">
        <f>IF($C3907="","",IFERROR(_xlfn.XLOOKUP($C3907,'1.PrepList'!$I$2:$I$1500,'1.PrepList'!$G$2:$G$1500,"")&amp;"",""))</f>
        <v/>
      </c>
      <c r="B3907" s="638" t="str">
        <f>IF($C3907="","",IFERROR(_xlfn.XLOOKUP($C3907,'1.PrepList'!$I$2:$I$1500,'1.PrepList'!$H$2:$H$1500,"")&amp;"",""))</f>
        <v/>
      </c>
      <c r="D3907" s="638" t="str">
        <f>IF($C3907="","",IFERROR(_xlfn.XLOOKUP($C3907,'1.PrepList'!$I$2:$I$1500,'1.PrepList'!$J$2:$J$1500,"")&amp;"",""))</f>
        <v/>
      </c>
      <c r="E3907" s="638" t="str">
        <f>IF($C3907="","",IFERROR(_xlfn.XLOOKUP($C3907,'1.PrepList'!$I$2:$I$1500,'1.PrepList'!$N$2:$N$1500,"")&amp;"",""))</f>
        <v/>
      </c>
      <c r="F3907" s="638" t="str">
        <f>IF($C3907="","",IFERROR(_xlfn.XLOOKUP($C3907,'1.PrepList'!$I$2:$I$1500,'1.PrepList'!$K$2:$K$1500,"")&amp;"",""))</f>
        <v/>
      </c>
      <c r="H3907" s="644" t="str">
        <f>IF($C3907="","",IFERROR(IF(_xlfn.XLOOKUP($C3907,tbl_StartedStatus[Bold ID],tbl_StartedStatus[Started])="Started","Yes",IF(_xlfn.XLOOKUP($C3907,tbl_StartedStatus[Bold ID],tbl_StartedStatus[Started])="No Show","No Show","")),""))</f>
        <v/>
      </c>
    </row>
    <row r="3908" spans="1:8" ht="15" customHeight="1" thickBot="1">
      <c r="A3908" s="38" t="str">
        <f>IF($C3908="","",IFERROR(_xlfn.XLOOKUP($C3908,'1.PrepList'!$I$2:$I$1500,'1.PrepList'!$G$2:$G$1500,"")&amp;"",""))</f>
        <v/>
      </c>
      <c r="B3908" s="638" t="str">
        <f>IF($C3908="","",IFERROR(_xlfn.XLOOKUP($C3908,'1.PrepList'!$I$2:$I$1500,'1.PrepList'!$H$2:$H$1500,"")&amp;"",""))</f>
        <v/>
      </c>
      <c r="D3908" s="638" t="str">
        <f>IF($C3908="","",IFERROR(_xlfn.XLOOKUP($C3908,'1.PrepList'!$I$2:$I$1500,'1.PrepList'!$J$2:$J$1500,"")&amp;"",""))</f>
        <v/>
      </c>
      <c r="E3908" s="638" t="str">
        <f>IF($C3908="","",IFERROR(_xlfn.XLOOKUP($C3908,'1.PrepList'!$I$2:$I$1500,'1.PrepList'!$N$2:$N$1500,"")&amp;"",""))</f>
        <v/>
      </c>
      <c r="F3908" s="638" t="str">
        <f>IF($C3908="","",IFERROR(_xlfn.XLOOKUP($C3908,'1.PrepList'!$I$2:$I$1500,'1.PrepList'!$K$2:$K$1500,"")&amp;"",""))</f>
        <v/>
      </c>
      <c r="H3908" s="644" t="str">
        <f>IF($C3908="","",IFERROR(IF(_xlfn.XLOOKUP($C3908,tbl_StartedStatus[Bold ID],tbl_StartedStatus[Started])="Started","Yes",IF(_xlfn.XLOOKUP($C3908,tbl_StartedStatus[Bold ID],tbl_StartedStatus[Started])="No Show","No Show","")),""))</f>
        <v/>
      </c>
    </row>
    <row r="3909" spans="1:8" ht="15" customHeight="1" thickBot="1">
      <c r="A3909" s="38" t="str">
        <f>IF($C3909="","",IFERROR(_xlfn.XLOOKUP($C3909,'1.PrepList'!$I$2:$I$1500,'1.PrepList'!$G$2:$G$1500,"")&amp;"",""))</f>
        <v/>
      </c>
      <c r="B3909" s="638" t="str">
        <f>IF($C3909="","",IFERROR(_xlfn.XLOOKUP($C3909,'1.PrepList'!$I$2:$I$1500,'1.PrepList'!$H$2:$H$1500,"")&amp;"",""))</f>
        <v/>
      </c>
      <c r="D3909" s="638" t="str">
        <f>IF($C3909="","",IFERROR(_xlfn.XLOOKUP($C3909,'1.PrepList'!$I$2:$I$1500,'1.PrepList'!$J$2:$J$1500,"")&amp;"",""))</f>
        <v/>
      </c>
      <c r="E3909" s="638" t="str">
        <f>IF($C3909="","",IFERROR(_xlfn.XLOOKUP($C3909,'1.PrepList'!$I$2:$I$1500,'1.PrepList'!$N$2:$N$1500,"")&amp;"",""))</f>
        <v/>
      </c>
      <c r="F3909" s="638" t="str">
        <f>IF($C3909="","",IFERROR(_xlfn.XLOOKUP($C3909,'1.PrepList'!$I$2:$I$1500,'1.PrepList'!$K$2:$K$1500,"")&amp;"",""))</f>
        <v/>
      </c>
      <c r="H3909" s="644" t="str">
        <f>IF($C3909="","",IFERROR(IF(_xlfn.XLOOKUP($C3909,tbl_StartedStatus[Bold ID],tbl_StartedStatus[Started])="Started","Yes",IF(_xlfn.XLOOKUP($C3909,tbl_StartedStatus[Bold ID],tbl_StartedStatus[Started])="No Show","No Show","")),""))</f>
        <v/>
      </c>
    </row>
    <row r="3910" spans="1:8" ht="15" customHeight="1" thickBot="1">
      <c r="A3910" s="38" t="str">
        <f>IF($C3910="","",IFERROR(_xlfn.XLOOKUP($C3910,'1.PrepList'!$I$2:$I$1500,'1.PrepList'!$G$2:$G$1500,"")&amp;"",""))</f>
        <v/>
      </c>
      <c r="B3910" s="638" t="str">
        <f>IF($C3910="","",IFERROR(_xlfn.XLOOKUP($C3910,'1.PrepList'!$I$2:$I$1500,'1.PrepList'!$H$2:$H$1500,"")&amp;"",""))</f>
        <v/>
      </c>
      <c r="D3910" s="638" t="str">
        <f>IF($C3910="","",IFERROR(_xlfn.XLOOKUP($C3910,'1.PrepList'!$I$2:$I$1500,'1.PrepList'!$J$2:$J$1500,"")&amp;"",""))</f>
        <v/>
      </c>
      <c r="E3910" s="638" t="str">
        <f>IF($C3910="","",IFERROR(_xlfn.XLOOKUP($C3910,'1.PrepList'!$I$2:$I$1500,'1.PrepList'!$N$2:$N$1500,"")&amp;"",""))</f>
        <v/>
      </c>
      <c r="F3910" s="638" t="str">
        <f>IF($C3910="","",IFERROR(_xlfn.XLOOKUP($C3910,'1.PrepList'!$I$2:$I$1500,'1.PrepList'!$K$2:$K$1500,"")&amp;"",""))</f>
        <v/>
      </c>
      <c r="H3910" s="644" t="str">
        <f>IF($C3910="","",IFERROR(IF(_xlfn.XLOOKUP($C3910,tbl_StartedStatus[Bold ID],tbl_StartedStatus[Started])="Started","Yes",IF(_xlfn.XLOOKUP($C3910,tbl_StartedStatus[Bold ID],tbl_StartedStatus[Started])="No Show","No Show","")),""))</f>
        <v/>
      </c>
    </row>
    <row r="3911" spans="1:8" ht="15" customHeight="1" thickBot="1">
      <c r="A3911" s="38" t="str">
        <f>IF($C3911="","",IFERROR(_xlfn.XLOOKUP($C3911,'1.PrepList'!$I$2:$I$1500,'1.PrepList'!$G$2:$G$1500,"")&amp;"",""))</f>
        <v/>
      </c>
      <c r="B3911" s="638" t="str">
        <f>IF($C3911="","",IFERROR(_xlfn.XLOOKUP($C3911,'1.PrepList'!$I$2:$I$1500,'1.PrepList'!$H$2:$H$1500,"")&amp;"",""))</f>
        <v/>
      </c>
      <c r="D3911" s="638" t="str">
        <f>IF($C3911="","",IFERROR(_xlfn.XLOOKUP($C3911,'1.PrepList'!$I$2:$I$1500,'1.PrepList'!$J$2:$J$1500,"")&amp;"",""))</f>
        <v/>
      </c>
      <c r="E3911" s="638" t="str">
        <f>IF($C3911="","",IFERROR(_xlfn.XLOOKUP($C3911,'1.PrepList'!$I$2:$I$1500,'1.PrepList'!$N$2:$N$1500,"")&amp;"",""))</f>
        <v/>
      </c>
      <c r="F3911" s="638" t="str">
        <f>IF($C3911="","",IFERROR(_xlfn.XLOOKUP($C3911,'1.PrepList'!$I$2:$I$1500,'1.PrepList'!$K$2:$K$1500,"")&amp;"",""))</f>
        <v/>
      </c>
      <c r="H3911" s="644" t="str">
        <f>IF($C3911="","",IFERROR(IF(_xlfn.XLOOKUP($C3911,tbl_StartedStatus[Bold ID],tbl_StartedStatus[Started])="Started","Yes",IF(_xlfn.XLOOKUP($C3911,tbl_StartedStatus[Bold ID],tbl_StartedStatus[Started])="No Show","No Show","")),""))</f>
        <v/>
      </c>
    </row>
    <row r="3912" spans="1:8" ht="15" customHeight="1" thickBot="1">
      <c r="A3912" s="38" t="str">
        <f>IF($C3912="","",IFERROR(_xlfn.XLOOKUP($C3912,'1.PrepList'!$I$2:$I$1500,'1.PrepList'!$G$2:$G$1500,"")&amp;"",""))</f>
        <v/>
      </c>
      <c r="B3912" s="638" t="str">
        <f>IF($C3912="","",IFERROR(_xlfn.XLOOKUP($C3912,'1.PrepList'!$I$2:$I$1500,'1.PrepList'!$H$2:$H$1500,"")&amp;"",""))</f>
        <v/>
      </c>
      <c r="D3912" s="638" t="str">
        <f>IF($C3912="","",IFERROR(_xlfn.XLOOKUP($C3912,'1.PrepList'!$I$2:$I$1500,'1.PrepList'!$J$2:$J$1500,"")&amp;"",""))</f>
        <v/>
      </c>
      <c r="E3912" s="638" t="str">
        <f>IF($C3912="","",IFERROR(_xlfn.XLOOKUP($C3912,'1.PrepList'!$I$2:$I$1500,'1.PrepList'!$N$2:$N$1500,"")&amp;"",""))</f>
        <v/>
      </c>
      <c r="F3912" s="638" t="str">
        <f>IF($C3912="","",IFERROR(_xlfn.XLOOKUP($C3912,'1.PrepList'!$I$2:$I$1500,'1.PrepList'!$K$2:$K$1500,"")&amp;"",""))</f>
        <v/>
      </c>
      <c r="H3912" s="644" t="str">
        <f>IF($C3912="","",IFERROR(IF(_xlfn.XLOOKUP($C3912,tbl_StartedStatus[Bold ID],tbl_StartedStatus[Started])="Started","Yes",IF(_xlfn.XLOOKUP($C3912,tbl_StartedStatus[Bold ID],tbl_StartedStatus[Started])="No Show","No Show","")),""))</f>
        <v/>
      </c>
    </row>
    <row r="3913" spans="1:8" ht="15" customHeight="1" thickBot="1">
      <c r="A3913" s="38" t="str">
        <f>IF($C3913="","",IFERROR(_xlfn.XLOOKUP($C3913,'1.PrepList'!$I$2:$I$1500,'1.PrepList'!$G$2:$G$1500,"")&amp;"",""))</f>
        <v/>
      </c>
      <c r="B3913" s="638" t="str">
        <f>IF($C3913="","",IFERROR(_xlfn.XLOOKUP($C3913,'1.PrepList'!$I$2:$I$1500,'1.PrepList'!$H$2:$H$1500,"")&amp;"",""))</f>
        <v/>
      </c>
      <c r="D3913" s="638" t="str">
        <f>IF($C3913="","",IFERROR(_xlfn.XLOOKUP($C3913,'1.PrepList'!$I$2:$I$1500,'1.PrepList'!$J$2:$J$1500,"")&amp;"",""))</f>
        <v/>
      </c>
      <c r="E3913" s="638" t="str">
        <f>IF($C3913="","",IFERROR(_xlfn.XLOOKUP($C3913,'1.PrepList'!$I$2:$I$1500,'1.PrepList'!$N$2:$N$1500,"")&amp;"",""))</f>
        <v/>
      </c>
      <c r="F3913" s="638" t="str">
        <f>IF($C3913="","",IFERROR(_xlfn.XLOOKUP($C3913,'1.PrepList'!$I$2:$I$1500,'1.PrepList'!$K$2:$K$1500,"")&amp;"",""))</f>
        <v/>
      </c>
      <c r="H3913" s="644" t="str">
        <f>IF($C3913="","",IFERROR(IF(_xlfn.XLOOKUP($C3913,tbl_StartedStatus[Bold ID],tbl_StartedStatus[Started])="Started","Yes",IF(_xlfn.XLOOKUP($C3913,tbl_StartedStatus[Bold ID],tbl_StartedStatus[Started])="No Show","No Show","")),""))</f>
        <v/>
      </c>
    </row>
    <row r="3914" spans="1:8" ht="15" customHeight="1" thickBot="1">
      <c r="A3914" s="38" t="str">
        <f>IF($C3914="","",IFERROR(_xlfn.XLOOKUP($C3914,'1.PrepList'!$I$2:$I$1500,'1.PrepList'!$G$2:$G$1500,"")&amp;"",""))</f>
        <v/>
      </c>
      <c r="B3914" s="638" t="str">
        <f>IF($C3914="","",IFERROR(_xlfn.XLOOKUP($C3914,'1.PrepList'!$I$2:$I$1500,'1.PrepList'!$H$2:$H$1500,"")&amp;"",""))</f>
        <v/>
      </c>
      <c r="D3914" s="638" t="str">
        <f>IF($C3914="","",IFERROR(_xlfn.XLOOKUP($C3914,'1.PrepList'!$I$2:$I$1500,'1.PrepList'!$J$2:$J$1500,"")&amp;"",""))</f>
        <v/>
      </c>
      <c r="E3914" s="638" t="str">
        <f>IF($C3914="","",IFERROR(_xlfn.XLOOKUP($C3914,'1.PrepList'!$I$2:$I$1500,'1.PrepList'!$N$2:$N$1500,"")&amp;"",""))</f>
        <v/>
      </c>
      <c r="F3914" s="638" t="str">
        <f>IF($C3914="","",IFERROR(_xlfn.XLOOKUP($C3914,'1.PrepList'!$I$2:$I$1500,'1.PrepList'!$K$2:$K$1500,"")&amp;"",""))</f>
        <v/>
      </c>
      <c r="H3914" s="644" t="str">
        <f>IF($C3914="","",IFERROR(IF(_xlfn.XLOOKUP($C3914,tbl_StartedStatus[Bold ID],tbl_StartedStatus[Started])="Started","Yes",IF(_xlfn.XLOOKUP($C3914,tbl_StartedStatus[Bold ID],tbl_StartedStatus[Started])="No Show","No Show","")),""))</f>
        <v/>
      </c>
    </row>
    <row r="3915" spans="1:8" ht="15" customHeight="1" thickBot="1">
      <c r="A3915" s="38" t="str">
        <f>IF($C3915="","",IFERROR(_xlfn.XLOOKUP($C3915,'1.PrepList'!$I$2:$I$1500,'1.PrepList'!$G$2:$G$1500,"")&amp;"",""))</f>
        <v/>
      </c>
      <c r="B3915" s="638" t="str">
        <f>IF($C3915="","",IFERROR(_xlfn.XLOOKUP($C3915,'1.PrepList'!$I$2:$I$1500,'1.PrepList'!$H$2:$H$1500,"")&amp;"",""))</f>
        <v/>
      </c>
      <c r="D3915" s="638" t="str">
        <f>IF($C3915="","",IFERROR(_xlfn.XLOOKUP($C3915,'1.PrepList'!$I$2:$I$1500,'1.PrepList'!$J$2:$J$1500,"")&amp;"",""))</f>
        <v/>
      </c>
      <c r="E3915" s="638" t="str">
        <f>IF($C3915="","",IFERROR(_xlfn.XLOOKUP($C3915,'1.PrepList'!$I$2:$I$1500,'1.PrepList'!$N$2:$N$1500,"")&amp;"",""))</f>
        <v/>
      </c>
      <c r="F3915" s="638" t="str">
        <f>IF($C3915="","",IFERROR(_xlfn.XLOOKUP($C3915,'1.PrepList'!$I$2:$I$1500,'1.PrepList'!$K$2:$K$1500,"")&amp;"",""))</f>
        <v/>
      </c>
      <c r="H3915" s="644" t="str">
        <f>IF($C3915="","",IFERROR(IF(_xlfn.XLOOKUP($C3915,tbl_StartedStatus[Bold ID],tbl_StartedStatus[Started])="Started","Yes",IF(_xlfn.XLOOKUP($C3915,tbl_StartedStatus[Bold ID],tbl_StartedStatus[Started])="No Show","No Show","")),""))</f>
        <v/>
      </c>
    </row>
    <row r="3916" spans="1:8" ht="15" customHeight="1" thickBot="1">
      <c r="A3916" s="38" t="str">
        <f>IF($C3916="","",IFERROR(_xlfn.XLOOKUP($C3916,'1.PrepList'!$I$2:$I$1500,'1.PrepList'!$G$2:$G$1500,"")&amp;"",""))</f>
        <v/>
      </c>
      <c r="B3916" s="638" t="str">
        <f>IF($C3916="","",IFERROR(_xlfn.XLOOKUP($C3916,'1.PrepList'!$I$2:$I$1500,'1.PrepList'!$H$2:$H$1500,"")&amp;"",""))</f>
        <v/>
      </c>
      <c r="D3916" s="638" t="str">
        <f>IF($C3916="","",IFERROR(_xlfn.XLOOKUP($C3916,'1.PrepList'!$I$2:$I$1500,'1.PrepList'!$J$2:$J$1500,"")&amp;"",""))</f>
        <v/>
      </c>
      <c r="E3916" s="638" t="str">
        <f>IF($C3916="","",IFERROR(_xlfn.XLOOKUP($C3916,'1.PrepList'!$I$2:$I$1500,'1.PrepList'!$N$2:$N$1500,"")&amp;"",""))</f>
        <v/>
      </c>
      <c r="F3916" s="638" t="str">
        <f>IF($C3916="","",IFERROR(_xlfn.XLOOKUP($C3916,'1.PrepList'!$I$2:$I$1500,'1.PrepList'!$K$2:$K$1500,"")&amp;"",""))</f>
        <v/>
      </c>
      <c r="H3916" s="644" t="str">
        <f>IF($C3916="","",IFERROR(IF(_xlfn.XLOOKUP($C3916,tbl_StartedStatus[Bold ID],tbl_StartedStatus[Started])="Started","Yes",IF(_xlfn.XLOOKUP($C3916,tbl_StartedStatus[Bold ID],tbl_StartedStatus[Started])="No Show","No Show","")),""))</f>
        <v/>
      </c>
    </row>
    <row r="3917" spans="1:8" ht="15" customHeight="1" thickBot="1">
      <c r="A3917" s="38" t="str">
        <f>IF($C3917="","",IFERROR(_xlfn.XLOOKUP($C3917,'1.PrepList'!$I$2:$I$1500,'1.PrepList'!$G$2:$G$1500,"")&amp;"",""))</f>
        <v/>
      </c>
      <c r="B3917" s="638" t="str">
        <f>IF($C3917="","",IFERROR(_xlfn.XLOOKUP($C3917,'1.PrepList'!$I$2:$I$1500,'1.PrepList'!$H$2:$H$1500,"")&amp;"",""))</f>
        <v/>
      </c>
      <c r="D3917" s="638" t="str">
        <f>IF($C3917="","",IFERROR(_xlfn.XLOOKUP($C3917,'1.PrepList'!$I$2:$I$1500,'1.PrepList'!$J$2:$J$1500,"")&amp;"",""))</f>
        <v/>
      </c>
      <c r="E3917" s="638" t="str">
        <f>IF($C3917="","",IFERROR(_xlfn.XLOOKUP($C3917,'1.PrepList'!$I$2:$I$1500,'1.PrepList'!$N$2:$N$1500,"")&amp;"",""))</f>
        <v/>
      </c>
      <c r="F3917" s="638" t="str">
        <f>IF($C3917="","",IFERROR(_xlfn.XLOOKUP($C3917,'1.PrepList'!$I$2:$I$1500,'1.PrepList'!$K$2:$K$1500,"")&amp;"",""))</f>
        <v/>
      </c>
      <c r="H3917" s="644" t="str">
        <f>IF($C3917="","",IFERROR(IF(_xlfn.XLOOKUP($C3917,tbl_StartedStatus[Bold ID],tbl_StartedStatus[Started])="Started","Yes",IF(_xlfn.XLOOKUP($C3917,tbl_StartedStatus[Bold ID],tbl_StartedStatus[Started])="No Show","No Show","")),""))</f>
        <v/>
      </c>
    </row>
    <row r="3918" spans="1:8" ht="15" customHeight="1" thickBot="1">
      <c r="A3918" s="38" t="str">
        <f>IF($C3918="","",IFERROR(_xlfn.XLOOKUP($C3918,'1.PrepList'!$I$2:$I$1500,'1.PrepList'!$G$2:$G$1500,"")&amp;"",""))</f>
        <v/>
      </c>
      <c r="B3918" s="638" t="str">
        <f>IF($C3918="","",IFERROR(_xlfn.XLOOKUP($C3918,'1.PrepList'!$I$2:$I$1500,'1.PrepList'!$H$2:$H$1500,"")&amp;"",""))</f>
        <v/>
      </c>
      <c r="D3918" s="638" t="str">
        <f>IF($C3918="","",IFERROR(_xlfn.XLOOKUP($C3918,'1.PrepList'!$I$2:$I$1500,'1.PrepList'!$J$2:$J$1500,"")&amp;"",""))</f>
        <v/>
      </c>
      <c r="E3918" s="638" t="str">
        <f>IF($C3918="","",IFERROR(_xlfn.XLOOKUP($C3918,'1.PrepList'!$I$2:$I$1500,'1.PrepList'!$N$2:$N$1500,"")&amp;"",""))</f>
        <v/>
      </c>
      <c r="F3918" s="638" t="str">
        <f>IF($C3918="","",IFERROR(_xlfn.XLOOKUP($C3918,'1.PrepList'!$I$2:$I$1500,'1.PrepList'!$K$2:$K$1500,"")&amp;"",""))</f>
        <v/>
      </c>
      <c r="H3918" s="644" t="str">
        <f>IF($C3918="","",IFERROR(IF(_xlfn.XLOOKUP($C3918,tbl_StartedStatus[Bold ID],tbl_StartedStatus[Started])="Started","Yes",IF(_xlfn.XLOOKUP($C3918,tbl_StartedStatus[Bold ID],tbl_StartedStatus[Started])="No Show","No Show","")),""))</f>
        <v/>
      </c>
    </row>
    <row r="3919" spans="1:8" ht="15" customHeight="1" thickBot="1">
      <c r="A3919" s="38" t="str">
        <f>IF($C3919="","",IFERROR(_xlfn.XLOOKUP($C3919,'1.PrepList'!$I$2:$I$1500,'1.PrepList'!$G$2:$G$1500,"")&amp;"",""))</f>
        <v/>
      </c>
      <c r="B3919" s="638" t="str">
        <f>IF($C3919="","",IFERROR(_xlfn.XLOOKUP($C3919,'1.PrepList'!$I$2:$I$1500,'1.PrepList'!$H$2:$H$1500,"")&amp;"",""))</f>
        <v/>
      </c>
      <c r="D3919" s="638" t="str">
        <f>IF($C3919="","",IFERROR(_xlfn.XLOOKUP($C3919,'1.PrepList'!$I$2:$I$1500,'1.PrepList'!$J$2:$J$1500,"")&amp;"",""))</f>
        <v/>
      </c>
      <c r="E3919" s="638" t="str">
        <f>IF($C3919="","",IFERROR(_xlfn.XLOOKUP($C3919,'1.PrepList'!$I$2:$I$1500,'1.PrepList'!$N$2:$N$1500,"")&amp;"",""))</f>
        <v/>
      </c>
      <c r="F3919" s="638" t="str">
        <f>IF($C3919="","",IFERROR(_xlfn.XLOOKUP($C3919,'1.PrepList'!$I$2:$I$1500,'1.PrepList'!$K$2:$K$1500,"")&amp;"",""))</f>
        <v/>
      </c>
      <c r="H3919" s="644" t="str">
        <f>IF($C3919="","",IFERROR(IF(_xlfn.XLOOKUP($C3919,tbl_StartedStatus[Bold ID],tbl_StartedStatus[Started])="Started","Yes",IF(_xlfn.XLOOKUP($C3919,tbl_StartedStatus[Bold ID],tbl_StartedStatus[Started])="No Show","No Show","")),""))</f>
        <v/>
      </c>
    </row>
    <row r="3920" spans="1:8" ht="15" customHeight="1" thickBot="1">
      <c r="A3920" s="38" t="str">
        <f>IF($C3920="","",IFERROR(_xlfn.XLOOKUP($C3920,'1.PrepList'!$I$2:$I$1500,'1.PrepList'!$G$2:$G$1500,"")&amp;"",""))</f>
        <v/>
      </c>
      <c r="B3920" s="638" t="str">
        <f>IF($C3920="","",IFERROR(_xlfn.XLOOKUP($C3920,'1.PrepList'!$I$2:$I$1500,'1.PrepList'!$H$2:$H$1500,"")&amp;"",""))</f>
        <v/>
      </c>
      <c r="D3920" s="638" t="str">
        <f>IF($C3920="","",IFERROR(_xlfn.XLOOKUP($C3920,'1.PrepList'!$I$2:$I$1500,'1.PrepList'!$J$2:$J$1500,"")&amp;"",""))</f>
        <v/>
      </c>
      <c r="E3920" s="638" t="str">
        <f>IF($C3920="","",IFERROR(_xlfn.XLOOKUP($C3920,'1.PrepList'!$I$2:$I$1500,'1.PrepList'!$N$2:$N$1500,"")&amp;"",""))</f>
        <v/>
      </c>
      <c r="F3920" s="638" t="str">
        <f>IF($C3920="","",IFERROR(_xlfn.XLOOKUP($C3920,'1.PrepList'!$I$2:$I$1500,'1.PrepList'!$K$2:$K$1500,"")&amp;"",""))</f>
        <v/>
      </c>
      <c r="H3920" s="644" t="str">
        <f>IF($C3920="","",IFERROR(IF(_xlfn.XLOOKUP($C3920,tbl_StartedStatus[Bold ID],tbl_StartedStatus[Started])="Started","Yes",IF(_xlfn.XLOOKUP($C3920,tbl_StartedStatus[Bold ID],tbl_StartedStatus[Started])="No Show","No Show","")),""))</f>
        <v/>
      </c>
    </row>
    <row r="3921" spans="1:8" ht="15" customHeight="1" thickBot="1">
      <c r="A3921" s="38" t="str">
        <f>IF($C3921="","",IFERROR(_xlfn.XLOOKUP($C3921,'1.PrepList'!$I$2:$I$1500,'1.PrepList'!$G$2:$G$1500,"")&amp;"",""))</f>
        <v/>
      </c>
      <c r="B3921" s="638" t="str">
        <f>IF($C3921="","",IFERROR(_xlfn.XLOOKUP($C3921,'1.PrepList'!$I$2:$I$1500,'1.PrepList'!$H$2:$H$1500,"")&amp;"",""))</f>
        <v/>
      </c>
      <c r="D3921" s="638" t="str">
        <f>IF($C3921="","",IFERROR(_xlfn.XLOOKUP($C3921,'1.PrepList'!$I$2:$I$1500,'1.PrepList'!$J$2:$J$1500,"")&amp;"",""))</f>
        <v/>
      </c>
      <c r="E3921" s="638" t="str">
        <f>IF($C3921="","",IFERROR(_xlfn.XLOOKUP($C3921,'1.PrepList'!$I$2:$I$1500,'1.PrepList'!$N$2:$N$1500,"")&amp;"",""))</f>
        <v/>
      </c>
      <c r="F3921" s="638" t="str">
        <f>IF($C3921="","",IFERROR(_xlfn.XLOOKUP($C3921,'1.PrepList'!$I$2:$I$1500,'1.PrepList'!$K$2:$K$1500,"")&amp;"",""))</f>
        <v/>
      </c>
      <c r="H3921" s="644" t="str">
        <f>IF($C3921="","",IFERROR(IF(_xlfn.XLOOKUP($C3921,tbl_StartedStatus[Bold ID],tbl_StartedStatus[Started])="Started","Yes",IF(_xlfn.XLOOKUP($C3921,tbl_StartedStatus[Bold ID],tbl_StartedStatus[Started])="No Show","No Show","")),""))</f>
        <v/>
      </c>
    </row>
    <row r="3922" spans="1:8" ht="15" customHeight="1" thickBot="1">
      <c r="A3922" s="38" t="str">
        <f>IF($C3922="","",IFERROR(_xlfn.XLOOKUP($C3922,'1.PrepList'!$I$2:$I$1500,'1.PrepList'!$G$2:$G$1500,"")&amp;"",""))</f>
        <v/>
      </c>
      <c r="B3922" s="638" t="str">
        <f>IF($C3922="","",IFERROR(_xlfn.XLOOKUP($C3922,'1.PrepList'!$I$2:$I$1500,'1.PrepList'!$H$2:$H$1500,"")&amp;"",""))</f>
        <v/>
      </c>
      <c r="D3922" s="638" t="str">
        <f>IF($C3922="","",IFERROR(_xlfn.XLOOKUP($C3922,'1.PrepList'!$I$2:$I$1500,'1.PrepList'!$J$2:$J$1500,"")&amp;"",""))</f>
        <v/>
      </c>
      <c r="E3922" s="638" t="str">
        <f>IF($C3922="","",IFERROR(_xlfn.XLOOKUP($C3922,'1.PrepList'!$I$2:$I$1500,'1.PrepList'!$N$2:$N$1500,"")&amp;"",""))</f>
        <v/>
      </c>
      <c r="F3922" s="638" t="str">
        <f>IF($C3922="","",IFERROR(_xlfn.XLOOKUP($C3922,'1.PrepList'!$I$2:$I$1500,'1.PrepList'!$K$2:$K$1500,"")&amp;"",""))</f>
        <v/>
      </c>
      <c r="H3922" s="644" t="str">
        <f>IF($C3922="","",IFERROR(IF(_xlfn.XLOOKUP($C3922,tbl_StartedStatus[Bold ID],tbl_StartedStatus[Started])="Started","Yes",IF(_xlfn.XLOOKUP($C3922,tbl_StartedStatus[Bold ID],tbl_StartedStatus[Started])="No Show","No Show","")),""))</f>
        <v/>
      </c>
    </row>
    <row r="3923" spans="1:8" ht="15" customHeight="1" thickBot="1">
      <c r="A3923" s="38" t="str">
        <f>IF($C3923="","",IFERROR(_xlfn.XLOOKUP($C3923,'1.PrepList'!$I$2:$I$1500,'1.PrepList'!$G$2:$G$1500,"")&amp;"",""))</f>
        <v/>
      </c>
      <c r="B3923" s="638" t="str">
        <f>IF($C3923="","",IFERROR(_xlfn.XLOOKUP($C3923,'1.PrepList'!$I$2:$I$1500,'1.PrepList'!$H$2:$H$1500,"")&amp;"",""))</f>
        <v/>
      </c>
      <c r="D3923" s="638" t="str">
        <f>IF($C3923="","",IFERROR(_xlfn.XLOOKUP($C3923,'1.PrepList'!$I$2:$I$1500,'1.PrepList'!$J$2:$J$1500,"")&amp;"",""))</f>
        <v/>
      </c>
      <c r="E3923" s="638" t="str">
        <f>IF($C3923="","",IFERROR(_xlfn.XLOOKUP($C3923,'1.PrepList'!$I$2:$I$1500,'1.PrepList'!$N$2:$N$1500,"")&amp;"",""))</f>
        <v/>
      </c>
      <c r="F3923" s="638" t="str">
        <f>IF($C3923="","",IFERROR(_xlfn.XLOOKUP($C3923,'1.PrepList'!$I$2:$I$1500,'1.PrepList'!$K$2:$K$1500,"")&amp;"",""))</f>
        <v/>
      </c>
      <c r="H3923" s="644" t="str">
        <f>IF($C3923="","",IFERROR(IF(_xlfn.XLOOKUP($C3923,tbl_StartedStatus[Bold ID],tbl_StartedStatus[Started])="Started","Yes",IF(_xlfn.XLOOKUP($C3923,tbl_StartedStatus[Bold ID],tbl_StartedStatus[Started])="No Show","No Show","")),""))</f>
        <v/>
      </c>
    </row>
    <row r="3924" spans="1:8" ht="15" customHeight="1" thickBot="1">
      <c r="A3924" s="38" t="str">
        <f>IF($C3924="","",IFERROR(_xlfn.XLOOKUP($C3924,'1.PrepList'!$I$2:$I$1500,'1.PrepList'!$G$2:$G$1500,"")&amp;"",""))</f>
        <v/>
      </c>
      <c r="B3924" s="638" t="str">
        <f>IF($C3924="","",IFERROR(_xlfn.XLOOKUP($C3924,'1.PrepList'!$I$2:$I$1500,'1.PrepList'!$H$2:$H$1500,"")&amp;"",""))</f>
        <v/>
      </c>
      <c r="D3924" s="638" t="str">
        <f>IF($C3924="","",IFERROR(_xlfn.XLOOKUP($C3924,'1.PrepList'!$I$2:$I$1500,'1.PrepList'!$J$2:$J$1500,"")&amp;"",""))</f>
        <v/>
      </c>
      <c r="E3924" s="638" t="str">
        <f>IF($C3924="","",IFERROR(_xlfn.XLOOKUP($C3924,'1.PrepList'!$I$2:$I$1500,'1.PrepList'!$N$2:$N$1500,"")&amp;"",""))</f>
        <v/>
      </c>
      <c r="F3924" s="638" t="str">
        <f>IF($C3924="","",IFERROR(_xlfn.XLOOKUP($C3924,'1.PrepList'!$I$2:$I$1500,'1.PrepList'!$K$2:$K$1500,"")&amp;"",""))</f>
        <v/>
      </c>
      <c r="H3924" s="644" t="str">
        <f>IF($C3924="","",IFERROR(IF(_xlfn.XLOOKUP($C3924,tbl_StartedStatus[Bold ID],tbl_StartedStatus[Started])="Started","Yes",IF(_xlfn.XLOOKUP($C3924,tbl_StartedStatus[Bold ID],tbl_StartedStatus[Started])="No Show","No Show","")),""))</f>
        <v/>
      </c>
    </row>
    <row r="3925" spans="1:8" ht="15" customHeight="1" thickBot="1">
      <c r="A3925" s="38" t="str">
        <f>IF($C3925="","",IFERROR(_xlfn.XLOOKUP($C3925,'1.PrepList'!$I$2:$I$1500,'1.PrepList'!$G$2:$G$1500,"")&amp;"",""))</f>
        <v/>
      </c>
      <c r="B3925" s="638" t="str">
        <f>IF($C3925="","",IFERROR(_xlfn.XLOOKUP($C3925,'1.PrepList'!$I$2:$I$1500,'1.PrepList'!$H$2:$H$1500,"")&amp;"",""))</f>
        <v/>
      </c>
      <c r="D3925" s="638" t="str">
        <f>IF($C3925="","",IFERROR(_xlfn.XLOOKUP($C3925,'1.PrepList'!$I$2:$I$1500,'1.PrepList'!$J$2:$J$1500,"")&amp;"",""))</f>
        <v/>
      </c>
      <c r="E3925" s="638" t="str">
        <f>IF($C3925="","",IFERROR(_xlfn.XLOOKUP($C3925,'1.PrepList'!$I$2:$I$1500,'1.PrepList'!$N$2:$N$1500,"")&amp;"",""))</f>
        <v/>
      </c>
      <c r="F3925" s="638" t="str">
        <f>IF($C3925="","",IFERROR(_xlfn.XLOOKUP($C3925,'1.PrepList'!$I$2:$I$1500,'1.PrepList'!$K$2:$K$1500,"")&amp;"",""))</f>
        <v/>
      </c>
      <c r="H3925" s="644" t="str">
        <f>IF($C3925="","",IFERROR(IF(_xlfn.XLOOKUP($C3925,tbl_StartedStatus[Bold ID],tbl_StartedStatus[Started])="Started","Yes",IF(_xlfn.XLOOKUP($C3925,tbl_StartedStatus[Bold ID],tbl_StartedStatus[Started])="No Show","No Show","")),""))</f>
        <v/>
      </c>
    </row>
    <row r="3926" spans="1:8" ht="15" customHeight="1" thickBot="1">
      <c r="A3926" s="38" t="str">
        <f>IF($C3926="","",IFERROR(_xlfn.XLOOKUP($C3926,'1.PrepList'!$I$2:$I$1500,'1.PrepList'!$G$2:$G$1500,"")&amp;"",""))</f>
        <v/>
      </c>
      <c r="B3926" s="638" t="str">
        <f>IF($C3926="","",IFERROR(_xlfn.XLOOKUP($C3926,'1.PrepList'!$I$2:$I$1500,'1.PrepList'!$H$2:$H$1500,"")&amp;"",""))</f>
        <v/>
      </c>
      <c r="D3926" s="638" t="str">
        <f>IF($C3926="","",IFERROR(_xlfn.XLOOKUP($C3926,'1.PrepList'!$I$2:$I$1500,'1.PrepList'!$J$2:$J$1500,"")&amp;"",""))</f>
        <v/>
      </c>
      <c r="E3926" s="638" t="str">
        <f>IF($C3926="","",IFERROR(_xlfn.XLOOKUP($C3926,'1.PrepList'!$I$2:$I$1500,'1.PrepList'!$N$2:$N$1500,"")&amp;"",""))</f>
        <v/>
      </c>
      <c r="F3926" s="638" t="str">
        <f>IF($C3926="","",IFERROR(_xlfn.XLOOKUP($C3926,'1.PrepList'!$I$2:$I$1500,'1.PrepList'!$K$2:$K$1500,"")&amp;"",""))</f>
        <v/>
      </c>
      <c r="H3926" s="644" t="str">
        <f>IF($C3926="","",IFERROR(IF(_xlfn.XLOOKUP($C3926,tbl_StartedStatus[Bold ID],tbl_StartedStatus[Started])="Started","Yes",IF(_xlfn.XLOOKUP($C3926,tbl_StartedStatus[Bold ID],tbl_StartedStatus[Started])="No Show","No Show","")),""))</f>
        <v/>
      </c>
    </row>
    <row r="3927" spans="1:8" ht="15" customHeight="1" thickBot="1">
      <c r="A3927" s="38" t="str">
        <f>IF($C3927="","",IFERROR(_xlfn.XLOOKUP($C3927,'1.PrepList'!$I$2:$I$1500,'1.PrepList'!$G$2:$G$1500,"")&amp;"",""))</f>
        <v/>
      </c>
      <c r="B3927" s="638" t="str">
        <f>IF($C3927="","",IFERROR(_xlfn.XLOOKUP($C3927,'1.PrepList'!$I$2:$I$1500,'1.PrepList'!$H$2:$H$1500,"")&amp;"",""))</f>
        <v/>
      </c>
      <c r="D3927" s="638" t="str">
        <f>IF($C3927="","",IFERROR(_xlfn.XLOOKUP($C3927,'1.PrepList'!$I$2:$I$1500,'1.PrepList'!$J$2:$J$1500,"")&amp;"",""))</f>
        <v/>
      </c>
      <c r="E3927" s="638" t="str">
        <f>IF($C3927="","",IFERROR(_xlfn.XLOOKUP($C3927,'1.PrepList'!$I$2:$I$1500,'1.PrepList'!$N$2:$N$1500,"")&amp;"",""))</f>
        <v/>
      </c>
      <c r="F3927" s="638" t="str">
        <f>IF($C3927="","",IFERROR(_xlfn.XLOOKUP($C3927,'1.PrepList'!$I$2:$I$1500,'1.PrepList'!$K$2:$K$1500,"")&amp;"",""))</f>
        <v/>
      </c>
      <c r="H3927" s="644" t="str">
        <f>IF($C3927="","",IFERROR(IF(_xlfn.XLOOKUP($C3927,tbl_StartedStatus[Bold ID],tbl_StartedStatus[Started])="Started","Yes",IF(_xlfn.XLOOKUP($C3927,tbl_StartedStatus[Bold ID],tbl_StartedStatus[Started])="No Show","No Show","")),""))</f>
        <v/>
      </c>
    </row>
    <row r="3928" spans="1:8" ht="15" customHeight="1" thickBot="1">
      <c r="A3928" s="38" t="str">
        <f>IF($C3928="","",IFERROR(_xlfn.XLOOKUP($C3928,'1.PrepList'!$I$2:$I$1500,'1.PrepList'!$G$2:$G$1500,"")&amp;"",""))</f>
        <v/>
      </c>
      <c r="B3928" s="638" t="str">
        <f>IF($C3928="","",IFERROR(_xlfn.XLOOKUP($C3928,'1.PrepList'!$I$2:$I$1500,'1.PrepList'!$H$2:$H$1500,"")&amp;"",""))</f>
        <v/>
      </c>
      <c r="D3928" s="638" t="str">
        <f>IF($C3928="","",IFERROR(_xlfn.XLOOKUP($C3928,'1.PrepList'!$I$2:$I$1500,'1.PrepList'!$J$2:$J$1500,"")&amp;"",""))</f>
        <v/>
      </c>
      <c r="E3928" s="638" t="str">
        <f>IF($C3928="","",IFERROR(_xlfn.XLOOKUP($C3928,'1.PrepList'!$I$2:$I$1500,'1.PrepList'!$N$2:$N$1500,"")&amp;"",""))</f>
        <v/>
      </c>
      <c r="F3928" s="638" t="str">
        <f>IF($C3928="","",IFERROR(_xlfn.XLOOKUP($C3928,'1.PrepList'!$I$2:$I$1500,'1.PrepList'!$K$2:$K$1500,"")&amp;"",""))</f>
        <v/>
      </c>
      <c r="H3928" s="644" t="str">
        <f>IF($C3928="","",IFERROR(IF(_xlfn.XLOOKUP($C3928,tbl_StartedStatus[Bold ID],tbl_StartedStatus[Started])="Started","Yes",IF(_xlfn.XLOOKUP($C3928,tbl_StartedStatus[Bold ID],tbl_StartedStatus[Started])="No Show","No Show","")),""))</f>
        <v/>
      </c>
    </row>
    <row r="3929" spans="1:8" ht="15" customHeight="1" thickBot="1">
      <c r="A3929" s="38" t="str">
        <f>IF($C3929="","",IFERROR(_xlfn.XLOOKUP($C3929,'1.PrepList'!$I$2:$I$1500,'1.PrepList'!$G$2:$G$1500,"")&amp;"",""))</f>
        <v/>
      </c>
      <c r="B3929" s="638" t="str">
        <f>IF($C3929="","",IFERROR(_xlfn.XLOOKUP($C3929,'1.PrepList'!$I$2:$I$1500,'1.PrepList'!$H$2:$H$1500,"")&amp;"",""))</f>
        <v/>
      </c>
      <c r="D3929" s="638" t="str">
        <f>IF($C3929="","",IFERROR(_xlfn.XLOOKUP($C3929,'1.PrepList'!$I$2:$I$1500,'1.PrepList'!$J$2:$J$1500,"")&amp;"",""))</f>
        <v/>
      </c>
      <c r="E3929" s="638" t="str">
        <f>IF($C3929="","",IFERROR(_xlfn.XLOOKUP($C3929,'1.PrepList'!$I$2:$I$1500,'1.PrepList'!$N$2:$N$1500,"")&amp;"",""))</f>
        <v/>
      </c>
      <c r="F3929" s="638" t="str">
        <f>IF($C3929="","",IFERROR(_xlfn.XLOOKUP($C3929,'1.PrepList'!$I$2:$I$1500,'1.PrepList'!$K$2:$K$1500,"")&amp;"",""))</f>
        <v/>
      </c>
      <c r="H3929" s="644" t="str">
        <f>IF($C3929="","",IFERROR(IF(_xlfn.XLOOKUP($C3929,tbl_StartedStatus[Bold ID],tbl_StartedStatus[Started])="Started","Yes",IF(_xlfn.XLOOKUP($C3929,tbl_StartedStatus[Bold ID],tbl_StartedStatus[Started])="No Show","No Show","")),""))</f>
        <v/>
      </c>
    </row>
    <row r="3930" spans="1:8" ht="15" customHeight="1" thickBot="1">
      <c r="A3930" s="38" t="str">
        <f>IF($C3930="","",IFERROR(_xlfn.XLOOKUP($C3930,'1.PrepList'!$I$2:$I$1500,'1.PrepList'!$G$2:$G$1500,"")&amp;"",""))</f>
        <v/>
      </c>
      <c r="B3930" s="638" t="str">
        <f>IF($C3930="","",IFERROR(_xlfn.XLOOKUP($C3930,'1.PrepList'!$I$2:$I$1500,'1.PrepList'!$H$2:$H$1500,"")&amp;"",""))</f>
        <v/>
      </c>
      <c r="D3930" s="638" t="str">
        <f>IF($C3930="","",IFERROR(_xlfn.XLOOKUP($C3930,'1.PrepList'!$I$2:$I$1500,'1.PrepList'!$J$2:$J$1500,"")&amp;"",""))</f>
        <v/>
      </c>
      <c r="E3930" s="638" t="str">
        <f>IF($C3930="","",IFERROR(_xlfn.XLOOKUP($C3930,'1.PrepList'!$I$2:$I$1500,'1.PrepList'!$N$2:$N$1500,"")&amp;"",""))</f>
        <v/>
      </c>
      <c r="F3930" s="638" t="str">
        <f>IF($C3930="","",IFERROR(_xlfn.XLOOKUP($C3930,'1.PrepList'!$I$2:$I$1500,'1.PrepList'!$K$2:$K$1500,"")&amp;"",""))</f>
        <v/>
      </c>
      <c r="H3930" s="644" t="str">
        <f>IF($C3930="","",IFERROR(IF(_xlfn.XLOOKUP($C3930,tbl_StartedStatus[Bold ID],tbl_StartedStatus[Started])="Started","Yes",IF(_xlfn.XLOOKUP($C3930,tbl_StartedStatus[Bold ID],tbl_StartedStatus[Started])="No Show","No Show","")),""))</f>
        <v/>
      </c>
    </row>
    <row r="3931" spans="1:8" ht="15" customHeight="1" thickBot="1">
      <c r="A3931" s="38" t="str">
        <f>IF($C3931="","",IFERROR(_xlfn.XLOOKUP($C3931,'1.PrepList'!$I$2:$I$1500,'1.PrepList'!$G$2:$G$1500,"")&amp;"",""))</f>
        <v/>
      </c>
      <c r="B3931" s="638" t="str">
        <f>IF($C3931="","",IFERROR(_xlfn.XLOOKUP($C3931,'1.PrepList'!$I$2:$I$1500,'1.PrepList'!$H$2:$H$1500,"")&amp;"",""))</f>
        <v/>
      </c>
      <c r="D3931" s="638" t="str">
        <f>IF($C3931="","",IFERROR(_xlfn.XLOOKUP($C3931,'1.PrepList'!$I$2:$I$1500,'1.PrepList'!$J$2:$J$1500,"")&amp;"",""))</f>
        <v/>
      </c>
      <c r="E3931" s="638" t="str">
        <f>IF($C3931="","",IFERROR(_xlfn.XLOOKUP($C3931,'1.PrepList'!$I$2:$I$1500,'1.PrepList'!$N$2:$N$1500,"")&amp;"",""))</f>
        <v/>
      </c>
      <c r="F3931" s="638" t="str">
        <f>IF($C3931="","",IFERROR(_xlfn.XLOOKUP($C3931,'1.PrepList'!$I$2:$I$1500,'1.PrepList'!$K$2:$K$1500,"")&amp;"",""))</f>
        <v/>
      </c>
      <c r="H3931" s="644" t="str">
        <f>IF($C3931="","",IFERROR(IF(_xlfn.XLOOKUP($C3931,tbl_StartedStatus[Bold ID],tbl_StartedStatus[Started])="Started","Yes",IF(_xlfn.XLOOKUP($C3931,tbl_StartedStatus[Bold ID],tbl_StartedStatus[Started])="No Show","No Show","")),""))</f>
        <v/>
      </c>
    </row>
    <row r="3932" spans="1:8" ht="15" customHeight="1" thickBot="1">
      <c r="A3932" s="38" t="str">
        <f>IF($C3932="","",IFERROR(_xlfn.XLOOKUP($C3932,'1.PrepList'!$I$2:$I$1500,'1.PrepList'!$G$2:$G$1500,"")&amp;"",""))</f>
        <v/>
      </c>
      <c r="B3932" s="638" t="str">
        <f>IF($C3932="","",IFERROR(_xlfn.XLOOKUP($C3932,'1.PrepList'!$I$2:$I$1500,'1.PrepList'!$H$2:$H$1500,"")&amp;"",""))</f>
        <v/>
      </c>
      <c r="D3932" s="638" t="str">
        <f>IF($C3932="","",IFERROR(_xlfn.XLOOKUP($C3932,'1.PrepList'!$I$2:$I$1500,'1.PrepList'!$J$2:$J$1500,"")&amp;"",""))</f>
        <v/>
      </c>
      <c r="E3932" s="638" t="str">
        <f>IF($C3932="","",IFERROR(_xlfn.XLOOKUP($C3932,'1.PrepList'!$I$2:$I$1500,'1.PrepList'!$N$2:$N$1500,"")&amp;"",""))</f>
        <v/>
      </c>
      <c r="F3932" s="638" t="str">
        <f>IF($C3932="","",IFERROR(_xlfn.XLOOKUP($C3932,'1.PrepList'!$I$2:$I$1500,'1.PrepList'!$K$2:$K$1500,"")&amp;"",""))</f>
        <v/>
      </c>
      <c r="H3932" s="644" t="str">
        <f>IF($C3932="","",IFERROR(IF(_xlfn.XLOOKUP($C3932,tbl_StartedStatus[Bold ID],tbl_StartedStatus[Started])="Started","Yes",IF(_xlfn.XLOOKUP($C3932,tbl_StartedStatus[Bold ID],tbl_StartedStatus[Started])="No Show","No Show","")),""))</f>
        <v/>
      </c>
    </row>
    <row r="3933" spans="1:8" ht="15" customHeight="1" thickBot="1">
      <c r="A3933" s="38" t="str">
        <f>IF($C3933="","",IFERROR(_xlfn.XLOOKUP($C3933,'1.PrepList'!$I$2:$I$1500,'1.PrepList'!$G$2:$G$1500,"")&amp;"",""))</f>
        <v/>
      </c>
      <c r="B3933" s="638" t="str">
        <f>IF($C3933="","",IFERROR(_xlfn.XLOOKUP($C3933,'1.PrepList'!$I$2:$I$1500,'1.PrepList'!$H$2:$H$1500,"")&amp;"",""))</f>
        <v/>
      </c>
      <c r="D3933" s="638" t="str">
        <f>IF($C3933="","",IFERROR(_xlfn.XLOOKUP($C3933,'1.PrepList'!$I$2:$I$1500,'1.PrepList'!$J$2:$J$1500,"")&amp;"",""))</f>
        <v/>
      </c>
      <c r="E3933" s="638" t="str">
        <f>IF($C3933="","",IFERROR(_xlfn.XLOOKUP($C3933,'1.PrepList'!$I$2:$I$1500,'1.PrepList'!$N$2:$N$1500,"")&amp;"",""))</f>
        <v/>
      </c>
      <c r="F3933" s="638" t="str">
        <f>IF($C3933="","",IFERROR(_xlfn.XLOOKUP($C3933,'1.PrepList'!$I$2:$I$1500,'1.PrepList'!$K$2:$K$1500,"")&amp;"",""))</f>
        <v/>
      </c>
      <c r="H3933" s="644" t="str">
        <f>IF($C3933="","",IFERROR(IF(_xlfn.XLOOKUP($C3933,tbl_StartedStatus[Bold ID],tbl_StartedStatus[Started])="Started","Yes",IF(_xlfn.XLOOKUP($C3933,tbl_StartedStatus[Bold ID],tbl_StartedStatus[Started])="No Show","No Show","")),""))</f>
        <v/>
      </c>
    </row>
    <row r="3934" spans="1:8" ht="15" customHeight="1" thickBot="1">
      <c r="A3934" s="38" t="str">
        <f>IF($C3934="","",IFERROR(_xlfn.XLOOKUP($C3934,'1.PrepList'!$I$2:$I$1500,'1.PrepList'!$G$2:$G$1500,"")&amp;"",""))</f>
        <v/>
      </c>
      <c r="B3934" s="638" t="str">
        <f>IF($C3934="","",IFERROR(_xlfn.XLOOKUP($C3934,'1.PrepList'!$I$2:$I$1500,'1.PrepList'!$H$2:$H$1500,"")&amp;"",""))</f>
        <v/>
      </c>
      <c r="D3934" s="638" t="str">
        <f>IF($C3934="","",IFERROR(_xlfn.XLOOKUP($C3934,'1.PrepList'!$I$2:$I$1500,'1.PrepList'!$J$2:$J$1500,"")&amp;"",""))</f>
        <v/>
      </c>
      <c r="E3934" s="638" t="str">
        <f>IF($C3934="","",IFERROR(_xlfn.XLOOKUP($C3934,'1.PrepList'!$I$2:$I$1500,'1.PrepList'!$N$2:$N$1500,"")&amp;"",""))</f>
        <v/>
      </c>
      <c r="F3934" s="638" t="str">
        <f>IF($C3934="","",IFERROR(_xlfn.XLOOKUP($C3934,'1.PrepList'!$I$2:$I$1500,'1.PrepList'!$K$2:$K$1500,"")&amp;"",""))</f>
        <v/>
      </c>
      <c r="H3934" s="644" t="str">
        <f>IF($C3934="","",IFERROR(IF(_xlfn.XLOOKUP($C3934,tbl_StartedStatus[Bold ID],tbl_StartedStatus[Started])="Started","Yes",IF(_xlfn.XLOOKUP($C3934,tbl_StartedStatus[Bold ID],tbl_StartedStatus[Started])="No Show","No Show","")),""))</f>
        <v/>
      </c>
    </row>
    <row r="3935" spans="1:8" ht="15" customHeight="1" thickBot="1">
      <c r="A3935" s="38" t="str">
        <f>IF($C3935="","",IFERROR(_xlfn.XLOOKUP($C3935,'1.PrepList'!$I$2:$I$1500,'1.PrepList'!$G$2:$G$1500,"")&amp;"",""))</f>
        <v/>
      </c>
      <c r="B3935" s="638" t="str">
        <f>IF($C3935="","",IFERROR(_xlfn.XLOOKUP($C3935,'1.PrepList'!$I$2:$I$1500,'1.PrepList'!$H$2:$H$1500,"")&amp;"",""))</f>
        <v/>
      </c>
      <c r="D3935" s="638" t="str">
        <f>IF($C3935="","",IFERROR(_xlfn.XLOOKUP($C3935,'1.PrepList'!$I$2:$I$1500,'1.PrepList'!$J$2:$J$1500,"")&amp;"",""))</f>
        <v/>
      </c>
      <c r="E3935" s="638" t="str">
        <f>IF($C3935="","",IFERROR(_xlfn.XLOOKUP($C3935,'1.PrepList'!$I$2:$I$1500,'1.PrepList'!$N$2:$N$1500,"")&amp;"",""))</f>
        <v/>
      </c>
      <c r="F3935" s="638" t="str">
        <f>IF($C3935="","",IFERROR(_xlfn.XLOOKUP($C3935,'1.PrepList'!$I$2:$I$1500,'1.PrepList'!$K$2:$K$1500,"")&amp;"",""))</f>
        <v/>
      </c>
      <c r="H3935" s="644" t="str">
        <f>IF($C3935="","",IFERROR(IF(_xlfn.XLOOKUP($C3935,tbl_StartedStatus[Bold ID],tbl_StartedStatus[Started])="Started","Yes",IF(_xlfn.XLOOKUP($C3935,tbl_StartedStatus[Bold ID],tbl_StartedStatus[Started])="No Show","No Show","")),""))</f>
        <v/>
      </c>
    </row>
    <row r="3936" spans="1:8" ht="15" customHeight="1" thickBot="1">
      <c r="A3936" s="38" t="str">
        <f>IF($C3936="","",IFERROR(_xlfn.XLOOKUP($C3936,'1.PrepList'!$I$2:$I$1500,'1.PrepList'!$G$2:$G$1500,"")&amp;"",""))</f>
        <v/>
      </c>
      <c r="B3936" s="638" t="str">
        <f>IF($C3936="","",IFERROR(_xlfn.XLOOKUP($C3936,'1.PrepList'!$I$2:$I$1500,'1.PrepList'!$H$2:$H$1500,"")&amp;"",""))</f>
        <v/>
      </c>
      <c r="D3936" s="638" t="str">
        <f>IF($C3936="","",IFERROR(_xlfn.XLOOKUP($C3936,'1.PrepList'!$I$2:$I$1500,'1.PrepList'!$J$2:$J$1500,"")&amp;"",""))</f>
        <v/>
      </c>
      <c r="E3936" s="638" t="str">
        <f>IF($C3936="","",IFERROR(_xlfn.XLOOKUP($C3936,'1.PrepList'!$I$2:$I$1500,'1.PrepList'!$N$2:$N$1500,"")&amp;"",""))</f>
        <v/>
      </c>
      <c r="F3936" s="638" t="str">
        <f>IF($C3936="","",IFERROR(_xlfn.XLOOKUP($C3936,'1.PrepList'!$I$2:$I$1500,'1.PrepList'!$K$2:$K$1500,"")&amp;"",""))</f>
        <v/>
      </c>
      <c r="H3936" s="644" t="str">
        <f>IF($C3936="","",IFERROR(IF(_xlfn.XLOOKUP($C3936,tbl_StartedStatus[Bold ID],tbl_StartedStatus[Started])="Started","Yes",IF(_xlfn.XLOOKUP($C3936,tbl_StartedStatus[Bold ID],tbl_StartedStatus[Started])="No Show","No Show","")),""))</f>
        <v/>
      </c>
    </row>
    <row r="3937" spans="1:8" ht="15" customHeight="1" thickBot="1">
      <c r="A3937" s="38" t="str">
        <f>IF($C3937="","",IFERROR(_xlfn.XLOOKUP($C3937,'1.PrepList'!$I$2:$I$1500,'1.PrepList'!$G$2:$G$1500,"")&amp;"",""))</f>
        <v/>
      </c>
      <c r="B3937" s="638" t="str">
        <f>IF($C3937="","",IFERROR(_xlfn.XLOOKUP($C3937,'1.PrepList'!$I$2:$I$1500,'1.PrepList'!$H$2:$H$1500,"")&amp;"",""))</f>
        <v/>
      </c>
      <c r="D3937" s="638" t="str">
        <f>IF($C3937="","",IFERROR(_xlfn.XLOOKUP($C3937,'1.PrepList'!$I$2:$I$1500,'1.PrepList'!$J$2:$J$1500,"")&amp;"",""))</f>
        <v/>
      </c>
      <c r="E3937" s="638" t="str">
        <f>IF($C3937="","",IFERROR(_xlfn.XLOOKUP($C3937,'1.PrepList'!$I$2:$I$1500,'1.PrepList'!$N$2:$N$1500,"")&amp;"",""))</f>
        <v/>
      </c>
      <c r="F3937" s="638" t="str">
        <f>IF($C3937="","",IFERROR(_xlfn.XLOOKUP($C3937,'1.PrepList'!$I$2:$I$1500,'1.PrepList'!$K$2:$K$1500,"")&amp;"",""))</f>
        <v/>
      </c>
      <c r="H3937" s="644" t="str">
        <f>IF($C3937="","",IFERROR(IF(_xlfn.XLOOKUP($C3937,tbl_StartedStatus[Bold ID],tbl_StartedStatus[Started])="Started","Yes",IF(_xlfn.XLOOKUP($C3937,tbl_StartedStatus[Bold ID],tbl_StartedStatus[Started])="No Show","No Show","")),""))</f>
        <v/>
      </c>
    </row>
    <row r="3938" spans="1:8" ht="15" customHeight="1" thickBot="1">
      <c r="A3938" s="38" t="str">
        <f>IF($C3938="","",IFERROR(_xlfn.XLOOKUP($C3938,'1.PrepList'!$I$2:$I$1500,'1.PrepList'!$G$2:$G$1500,"")&amp;"",""))</f>
        <v/>
      </c>
      <c r="B3938" s="638" t="str">
        <f>IF($C3938="","",IFERROR(_xlfn.XLOOKUP($C3938,'1.PrepList'!$I$2:$I$1500,'1.PrepList'!$H$2:$H$1500,"")&amp;"",""))</f>
        <v/>
      </c>
      <c r="D3938" s="638" t="str">
        <f>IF($C3938="","",IFERROR(_xlfn.XLOOKUP($C3938,'1.PrepList'!$I$2:$I$1500,'1.PrepList'!$J$2:$J$1500,"")&amp;"",""))</f>
        <v/>
      </c>
      <c r="E3938" s="638" t="str">
        <f>IF($C3938="","",IFERROR(_xlfn.XLOOKUP($C3938,'1.PrepList'!$I$2:$I$1500,'1.PrepList'!$N$2:$N$1500,"")&amp;"",""))</f>
        <v/>
      </c>
      <c r="F3938" s="638" t="str">
        <f>IF($C3938="","",IFERROR(_xlfn.XLOOKUP($C3938,'1.PrepList'!$I$2:$I$1500,'1.PrepList'!$K$2:$K$1500,"")&amp;"",""))</f>
        <v/>
      </c>
      <c r="H3938" s="644" t="str">
        <f>IF($C3938="","",IFERROR(IF(_xlfn.XLOOKUP($C3938,tbl_StartedStatus[Bold ID],tbl_StartedStatus[Started])="Started","Yes",IF(_xlfn.XLOOKUP($C3938,tbl_StartedStatus[Bold ID],tbl_StartedStatus[Started])="No Show","No Show","")),""))</f>
        <v/>
      </c>
    </row>
    <row r="3939" spans="1:8" ht="15" customHeight="1" thickBot="1">
      <c r="A3939" s="38" t="str">
        <f>IF($C3939="","",IFERROR(_xlfn.XLOOKUP($C3939,'1.PrepList'!$I$2:$I$1500,'1.PrepList'!$G$2:$G$1500,"")&amp;"",""))</f>
        <v/>
      </c>
      <c r="B3939" s="638" t="str">
        <f>IF($C3939="","",IFERROR(_xlfn.XLOOKUP($C3939,'1.PrepList'!$I$2:$I$1500,'1.PrepList'!$H$2:$H$1500,"")&amp;"",""))</f>
        <v/>
      </c>
      <c r="D3939" s="638" t="str">
        <f>IF($C3939="","",IFERROR(_xlfn.XLOOKUP($C3939,'1.PrepList'!$I$2:$I$1500,'1.PrepList'!$J$2:$J$1500,"")&amp;"",""))</f>
        <v/>
      </c>
      <c r="E3939" s="638" t="str">
        <f>IF($C3939="","",IFERROR(_xlfn.XLOOKUP($C3939,'1.PrepList'!$I$2:$I$1500,'1.PrepList'!$N$2:$N$1500,"")&amp;"",""))</f>
        <v/>
      </c>
      <c r="F3939" s="638" t="str">
        <f>IF($C3939="","",IFERROR(_xlfn.XLOOKUP($C3939,'1.PrepList'!$I$2:$I$1500,'1.PrepList'!$K$2:$K$1500,"")&amp;"",""))</f>
        <v/>
      </c>
      <c r="H3939" s="644" t="str">
        <f>IF($C3939="","",IFERROR(IF(_xlfn.XLOOKUP($C3939,tbl_StartedStatus[Bold ID],tbl_StartedStatus[Started])="Started","Yes",IF(_xlfn.XLOOKUP($C3939,tbl_StartedStatus[Bold ID],tbl_StartedStatus[Started])="No Show","No Show","")),""))</f>
        <v/>
      </c>
    </row>
    <row r="3940" spans="1:8" ht="15" customHeight="1" thickBot="1">
      <c r="A3940" s="38" t="str">
        <f>IF($C3940="","",IFERROR(_xlfn.XLOOKUP($C3940,'1.PrepList'!$I$2:$I$1500,'1.PrepList'!$G$2:$G$1500,"")&amp;"",""))</f>
        <v/>
      </c>
      <c r="B3940" s="638" t="str">
        <f>IF($C3940="","",IFERROR(_xlfn.XLOOKUP($C3940,'1.PrepList'!$I$2:$I$1500,'1.PrepList'!$H$2:$H$1500,"")&amp;"",""))</f>
        <v/>
      </c>
      <c r="D3940" s="638" t="str">
        <f>IF($C3940="","",IFERROR(_xlfn.XLOOKUP($C3940,'1.PrepList'!$I$2:$I$1500,'1.PrepList'!$J$2:$J$1500,"")&amp;"",""))</f>
        <v/>
      </c>
      <c r="E3940" s="638" t="str">
        <f>IF($C3940="","",IFERROR(_xlfn.XLOOKUP($C3940,'1.PrepList'!$I$2:$I$1500,'1.PrepList'!$N$2:$N$1500,"")&amp;"",""))</f>
        <v/>
      </c>
      <c r="F3940" s="638" t="str">
        <f>IF($C3940="","",IFERROR(_xlfn.XLOOKUP($C3940,'1.PrepList'!$I$2:$I$1500,'1.PrepList'!$K$2:$K$1500,"")&amp;"",""))</f>
        <v/>
      </c>
      <c r="H3940" s="644" t="str">
        <f>IF($C3940="","",IFERROR(IF(_xlfn.XLOOKUP($C3940,tbl_StartedStatus[Bold ID],tbl_StartedStatus[Started])="Started","Yes",IF(_xlfn.XLOOKUP($C3940,tbl_StartedStatus[Bold ID],tbl_StartedStatus[Started])="No Show","No Show","")),""))</f>
        <v/>
      </c>
    </row>
    <row r="3941" spans="1:8" ht="15" customHeight="1" thickBot="1">
      <c r="A3941" s="38" t="str">
        <f>IF($C3941="","",IFERROR(_xlfn.XLOOKUP($C3941,'1.PrepList'!$I$2:$I$1500,'1.PrepList'!$G$2:$G$1500,"")&amp;"",""))</f>
        <v/>
      </c>
      <c r="B3941" s="638" t="str">
        <f>IF($C3941="","",IFERROR(_xlfn.XLOOKUP($C3941,'1.PrepList'!$I$2:$I$1500,'1.PrepList'!$H$2:$H$1500,"")&amp;"",""))</f>
        <v/>
      </c>
      <c r="D3941" s="638" t="str">
        <f>IF($C3941="","",IFERROR(_xlfn.XLOOKUP($C3941,'1.PrepList'!$I$2:$I$1500,'1.PrepList'!$J$2:$J$1500,"")&amp;"",""))</f>
        <v/>
      </c>
      <c r="E3941" s="638" t="str">
        <f>IF($C3941="","",IFERROR(_xlfn.XLOOKUP($C3941,'1.PrepList'!$I$2:$I$1500,'1.PrepList'!$N$2:$N$1500,"")&amp;"",""))</f>
        <v/>
      </c>
      <c r="F3941" s="638" t="str">
        <f>IF($C3941="","",IFERROR(_xlfn.XLOOKUP($C3941,'1.PrepList'!$I$2:$I$1500,'1.PrepList'!$K$2:$K$1500,"")&amp;"",""))</f>
        <v/>
      </c>
      <c r="H3941" s="644" t="str">
        <f>IF($C3941="","",IFERROR(IF(_xlfn.XLOOKUP($C3941,tbl_StartedStatus[Bold ID],tbl_StartedStatus[Started])="Started","Yes",IF(_xlfn.XLOOKUP($C3941,tbl_StartedStatus[Bold ID],tbl_StartedStatus[Started])="No Show","No Show","")),""))</f>
        <v/>
      </c>
    </row>
    <row r="3942" spans="1:8" ht="15" customHeight="1" thickBot="1">
      <c r="A3942" s="38" t="str">
        <f>IF($C3942="","",IFERROR(_xlfn.XLOOKUP($C3942,'1.PrepList'!$I$2:$I$1500,'1.PrepList'!$G$2:$G$1500,"")&amp;"",""))</f>
        <v/>
      </c>
      <c r="B3942" s="638" t="str">
        <f>IF($C3942="","",IFERROR(_xlfn.XLOOKUP($C3942,'1.PrepList'!$I$2:$I$1500,'1.PrepList'!$H$2:$H$1500,"")&amp;"",""))</f>
        <v/>
      </c>
      <c r="D3942" s="638" t="str">
        <f>IF($C3942="","",IFERROR(_xlfn.XLOOKUP($C3942,'1.PrepList'!$I$2:$I$1500,'1.PrepList'!$J$2:$J$1500,"")&amp;"",""))</f>
        <v/>
      </c>
      <c r="E3942" s="638" t="str">
        <f>IF($C3942="","",IFERROR(_xlfn.XLOOKUP($C3942,'1.PrepList'!$I$2:$I$1500,'1.PrepList'!$N$2:$N$1500,"")&amp;"",""))</f>
        <v/>
      </c>
      <c r="F3942" s="638" t="str">
        <f>IF($C3942="","",IFERROR(_xlfn.XLOOKUP($C3942,'1.PrepList'!$I$2:$I$1500,'1.PrepList'!$K$2:$K$1500,"")&amp;"",""))</f>
        <v/>
      </c>
      <c r="H3942" s="644" t="str">
        <f>IF($C3942="","",IFERROR(IF(_xlfn.XLOOKUP($C3942,tbl_StartedStatus[Bold ID],tbl_StartedStatus[Started])="Started","Yes",IF(_xlfn.XLOOKUP($C3942,tbl_StartedStatus[Bold ID],tbl_StartedStatus[Started])="No Show","No Show","")),""))</f>
        <v/>
      </c>
    </row>
    <row r="3943" spans="1:8" ht="15" customHeight="1" thickBot="1">
      <c r="A3943" s="38" t="str">
        <f>IF($C3943="","",IFERROR(_xlfn.XLOOKUP($C3943,'1.PrepList'!$I$2:$I$1500,'1.PrepList'!$G$2:$G$1500,"")&amp;"",""))</f>
        <v/>
      </c>
      <c r="B3943" s="638" t="str">
        <f>IF($C3943="","",IFERROR(_xlfn.XLOOKUP($C3943,'1.PrepList'!$I$2:$I$1500,'1.PrepList'!$H$2:$H$1500,"")&amp;"",""))</f>
        <v/>
      </c>
      <c r="D3943" s="638" t="str">
        <f>IF($C3943="","",IFERROR(_xlfn.XLOOKUP($C3943,'1.PrepList'!$I$2:$I$1500,'1.PrepList'!$J$2:$J$1500,"")&amp;"",""))</f>
        <v/>
      </c>
      <c r="E3943" s="638" t="str">
        <f>IF($C3943="","",IFERROR(_xlfn.XLOOKUP($C3943,'1.PrepList'!$I$2:$I$1500,'1.PrepList'!$N$2:$N$1500,"")&amp;"",""))</f>
        <v/>
      </c>
      <c r="F3943" s="638" t="str">
        <f>IF($C3943="","",IFERROR(_xlfn.XLOOKUP($C3943,'1.PrepList'!$I$2:$I$1500,'1.PrepList'!$K$2:$K$1500,"")&amp;"",""))</f>
        <v/>
      </c>
      <c r="H3943" s="644" t="str">
        <f>IF($C3943="","",IFERROR(IF(_xlfn.XLOOKUP($C3943,tbl_StartedStatus[Bold ID],tbl_StartedStatus[Started])="Started","Yes",IF(_xlfn.XLOOKUP($C3943,tbl_StartedStatus[Bold ID],tbl_StartedStatus[Started])="No Show","No Show","")),""))</f>
        <v/>
      </c>
    </row>
    <row r="3944" spans="1:8" ht="15" customHeight="1" thickBot="1">
      <c r="A3944" s="38" t="str">
        <f>IF($C3944="","",IFERROR(_xlfn.XLOOKUP($C3944,'1.PrepList'!$I$2:$I$1500,'1.PrepList'!$G$2:$G$1500,"")&amp;"",""))</f>
        <v/>
      </c>
      <c r="B3944" s="638" t="str">
        <f>IF($C3944="","",IFERROR(_xlfn.XLOOKUP($C3944,'1.PrepList'!$I$2:$I$1500,'1.PrepList'!$H$2:$H$1500,"")&amp;"",""))</f>
        <v/>
      </c>
      <c r="D3944" s="638" t="str">
        <f>IF($C3944="","",IFERROR(_xlfn.XLOOKUP($C3944,'1.PrepList'!$I$2:$I$1500,'1.PrepList'!$J$2:$J$1500,"")&amp;"",""))</f>
        <v/>
      </c>
      <c r="E3944" s="638" t="str">
        <f>IF($C3944="","",IFERROR(_xlfn.XLOOKUP($C3944,'1.PrepList'!$I$2:$I$1500,'1.PrepList'!$N$2:$N$1500,"")&amp;"",""))</f>
        <v/>
      </c>
      <c r="F3944" s="638" t="str">
        <f>IF($C3944="","",IFERROR(_xlfn.XLOOKUP($C3944,'1.PrepList'!$I$2:$I$1500,'1.PrepList'!$K$2:$K$1500,"")&amp;"",""))</f>
        <v/>
      </c>
      <c r="H3944" s="644" t="str">
        <f>IF($C3944="","",IFERROR(IF(_xlfn.XLOOKUP($C3944,tbl_StartedStatus[Bold ID],tbl_StartedStatus[Started])="Started","Yes",IF(_xlfn.XLOOKUP($C3944,tbl_StartedStatus[Bold ID],tbl_StartedStatus[Started])="No Show","No Show","")),""))</f>
        <v/>
      </c>
    </row>
    <row r="3945" spans="1:8" ht="15" customHeight="1" thickBot="1">
      <c r="A3945" s="38" t="str">
        <f>IF($C3945="","",IFERROR(_xlfn.XLOOKUP($C3945,'1.PrepList'!$I$2:$I$1500,'1.PrepList'!$G$2:$G$1500,"")&amp;"",""))</f>
        <v/>
      </c>
      <c r="B3945" s="638" t="str">
        <f>IF($C3945="","",IFERROR(_xlfn.XLOOKUP($C3945,'1.PrepList'!$I$2:$I$1500,'1.PrepList'!$H$2:$H$1500,"")&amp;"",""))</f>
        <v/>
      </c>
      <c r="D3945" s="638" t="str">
        <f>IF($C3945="","",IFERROR(_xlfn.XLOOKUP($C3945,'1.PrepList'!$I$2:$I$1500,'1.PrepList'!$J$2:$J$1500,"")&amp;"",""))</f>
        <v/>
      </c>
      <c r="E3945" s="638" t="str">
        <f>IF($C3945="","",IFERROR(_xlfn.XLOOKUP($C3945,'1.PrepList'!$I$2:$I$1500,'1.PrepList'!$N$2:$N$1500,"")&amp;"",""))</f>
        <v/>
      </c>
      <c r="F3945" s="638" t="str">
        <f>IF($C3945="","",IFERROR(_xlfn.XLOOKUP($C3945,'1.PrepList'!$I$2:$I$1500,'1.PrepList'!$K$2:$K$1500,"")&amp;"",""))</f>
        <v/>
      </c>
      <c r="H3945" s="644" t="str">
        <f>IF($C3945="","",IFERROR(IF(_xlfn.XLOOKUP($C3945,tbl_StartedStatus[Bold ID],tbl_StartedStatus[Started])="Started","Yes",IF(_xlfn.XLOOKUP($C3945,tbl_StartedStatus[Bold ID],tbl_StartedStatus[Started])="No Show","No Show","")),""))</f>
        <v/>
      </c>
    </row>
    <row r="3946" spans="1:8" ht="15" customHeight="1" thickBot="1">
      <c r="A3946" s="38" t="str">
        <f>IF($C3946="","",IFERROR(_xlfn.XLOOKUP($C3946,'1.PrepList'!$I$2:$I$1500,'1.PrepList'!$G$2:$G$1500,"")&amp;"",""))</f>
        <v/>
      </c>
      <c r="B3946" s="638" t="str">
        <f>IF($C3946="","",IFERROR(_xlfn.XLOOKUP($C3946,'1.PrepList'!$I$2:$I$1500,'1.PrepList'!$H$2:$H$1500,"")&amp;"",""))</f>
        <v/>
      </c>
      <c r="D3946" s="638" t="str">
        <f>IF($C3946="","",IFERROR(_xlfn.XLOOKUP($C3946,'1.PrepList'!$I$2:$I$1500,'1.PrepList'!$J$2:$J$1500,"")&amp;"",""))</f>
        <v/>
      </c>
      <c r="E3946" s="638" t="str">
        <f>IF($C3946="","",IFERROR(_xlfn.XLOOKUP($C3946,'1.PrepList'!$I$2:$I$1500,'1.PrepList'!$N$2:$N$1500,"")&amp;"",""))</f>
        <v/>
      </c>
      <c r="F3946" s="638" t="str">
        <f>IF($C3946="","",IFERROR(_xlfn.XLOOKUP($C3946,'1.PrepList'!$I$2:$I$1500,'1.PrepList'!$K$2:$K$1500,"")&amp;"",""))</f>
        <v/>
      </c>
      <c r="H3946" s="644" t="str">
        <f>IF($C3946="","",IFERROR(IF(_xlfn.XLOOKUP($C3946,tbl_StartedStatus[Bold ID],tbl_StartedStatus[Started])="Started","Yes",IF(_xlfn.XLOOKUP($C3946,tbl_StartedStatus[Bold ID],tbl_StartedStatus[Started])="No Show","No Show","")),""))</f>
        <v/>
      </c>
    </row>
    <row r="3947" spans="1:8" ht="15" customHeight="1" thickBot="1">
      <c r="A3947" s="38" t="str">
        <f>IF($C3947="","",IFERROR(_xlfn.XLOOKUP($C3947,'1.PrepList'!$I$2:$I$1500,'1.PrepList'!$G$2:$G$1500,"")&amp;"",""))</f>
        <v/>
      </c>
      <c r="B3947" s="638" t="str">
        <f>IF($C3947="","",IFERROR(_xlfn.XLOOKUP($C3947,'1.PrepList'!$I$2:$I$1500,'1.PrepList'!$H$2:$H$1500,"")&amp;"",""))</f>
        <v/>
      </c>
      <c r="D3947" s="638" t="str">
        <f>IF($C3947="","",IFERROR(_xlfn.XLOOKUP($C3947,'1.PrepList'!$I$2:$I$1500,'1.PrepList'!$J$2:$J$1500,"")&amp;"",""))</f>
        <v/>
      </c>
      <c r="E3947" s="638" t="str">
        <f>IF($C3947="","",IFERROR(_xlfn.XLOOKUP($C3947,'1.PrepList'!$I$2:$I$1500,'1.PrepList'!$N$2:$N$1500,"")&amp;"",""))</f>
        <v/>
      </c>
      <c r="F3947" s="638" t="str">
        <f>IF($C3947="","",IFERROR(_xlfn.XLOOKUP($C3947,'1.PrepList'!$I$2:$I$1500,'1.PrepList'!$K$2:$K$1500,"")&amp;"",""))</f>
        <v/>
      </c>
      <c r="H3947" s="644" t="str">
        <f>IF($C3947="","",IFERROR(IF(_xlfn.XLOOKUP($C3947,tbl_StartedStatus[Bold ID],tbl_StartedStatus[Started])="Started","Yes",IF(_xlfn.XLOOKUP($C3947,tbl_StartedStatus[Bold ID],tbl_StartedStatus[Started])="No Show","No Show","")),""))</f>
        <v/>
      </c>
    </row>
    <row r="3948" spans="1:8" ht="15" customHeight="1" thickBot="1">
      <c r="A3948" s="38" t="str">
        <f>IF($C3948="","",IFERROR(_xlfn.XLOOKUP($C3948,'1.PrepList'!$I$2:$I$1500,'1.PrepList'!$G$2:$G$1500,"")&amp;"",""))</f>
        <v/>
      </c>
      <c r="B3948" s="638" t="str">
        <f>IF($C3948="","",IFERROR(_xlfn.XLOOKUP($C3948,'1.PrepList'!$I$2:$I$1500,'1.PrepList'!$H$2:$H$1500,"")&amp;"",""))</f>
        <v/>
      </c>
      <c r="D3948" s="638" t="str">
        <f>IF($C3948="","",IFERROR(_xlfn.XLOOKUP($C3948,'1.PrepList'!$I$2:$I$1500,'1.PrepList'!$J$2:$J$1500,"")&amp;"",""))</f>
        <v/>
      </c>
      <c r="E3948" s="638" t="str">
        <f>IF($C3948="","",IFERROR(_xlfn.XLOOKUP($C3948,'1.PrepList'!$I$2:$I$1500,'1.PrepList'!$N$2:$N$1500,"")&amp;"",""))</f>
        <v/>
      </c>
      <c r="F3948" s="638" t="str">
        <f>IF($C3948="","",IFERROR(_xlfn.XLOOKUP($C3948,'1.PrepList'!$I$2:$I$1500,'1.PrepList'!$K$2:$K$1500,"")&amp;"",""))</f>
        <v/>
      </c>
      <c r="H3948" s="644" t="str">
        <f>IF($C3948="","",IFERROR(IF(_xlfn.XLOOKUP($C3948,tbl_StartedStatus[Bold ID],tbl_StartedStatus[Started])="Started","Yes",IF(_xlfn.XLOOKUP($C3948,tbl_StartedStatus[Bold ID],tbl_StartedStatus[Started])="No Show","No Show","")),""))</f>
        <v/>
      </c>
    </row>
    <row r="3949" spans="1:8" ht="15" customHeight="1" thickBot="1">
      <c r="A3949" s="38" t="str">
        <f>IF($C3949="","",IFERROR(_xlfn.XLOOKUP($C3949,'1.PrepList'!$I$2:$I$1500,'1.PrepList'!$G$2:$G$1500,"")&amp;"",""))</f>
        <v/>
      </c>
      <c r="B3949" s="638" t="str">
        <f>IF($C3949="","",IFERROR(_xlfn.XLOOKUP($C3949,'1.PrepList'!$I$2:$I$1500,'1.PrepList'!$H$2:$H$1500,"")&amp;"",""))</f>
        <v/>
      </c>
      <c r="D3949" s="638" t="str">
        <f>IF($C3949="","",IFERROR(_xlfn.XLOOKUP($C3949,'1.PrepList'!$I$2:$I$1500,'1.PrepList'!$J$2:$J$1500,"")&amp;"",""))</f>
        <v/>
      </c>
      <c r="E3949" s="638" t="str">
        <f>IF($C3949="","",IFERROR(_xlfn.XLOOKUP($C3949,'1.PrepList'!$I$2:$I$1500,'1.PrepList'!$N$2:$N$1500,"")&amp;"",""))</f>
        <v/>
      </c>
      <c r="F3949" s="638" t="str">
        <f>IF($C3949="","",IFERROR(_xlfn.XLOOKUP($C3949,'1.PrepList'!$I$2:$I$1500,'1.PrepList'!$K$2:$K$1500,"")&amp;"",""))</f>
        <v/>
      </c>
      <c r="H3949" s="644" t="str">
        <f>IF($C3949="","",IFERROR(IF(_xlfn.XLOOKUP($C3949,tbl_StartedStatus[Bold ID],tbl_StartedStatus[Started])="Started","Yes",IF(_xlfn.XLOOKUP($C3949,tbl_StartedStatus[Bold ID],tbl_StartedStatus[Started])="No Show","No Show","")),""))</f>
        <v/>
      </c>
    </row>
    <row r="3950" spans="1:8" ht="15" customHeight="1" thickBot="1">
      <c r="A3950" s="38" t="str">
        <f>IF($C3950="","",IFERROR(_xlfn.XLOOKUP($C3950,'1.PrepList'!$I$2:$I$1500,'1.PrepList'!$G$2:$G$1500,"")&amp;"",""))</f>
        <v/>
      </c>
      <c r="B3950" s="638" t="str">
        <f>IF($C3950="","",IFERROR(_xlfn.XLOOKUP($C3950,'1.PrepList'!$I$2:$I$1500,'1.PrepList'!$H$2:$H$1500,"")&amp;"",""))</f>
        <v/>
      </c>
      <c r="D3950" s="638" t="str">
        <f>IF($C3950="","",IFERROR(_xlfn.XLOOKUP($C3950,'1.PrepList'!$I$2:$I$1500,'1.PrepList'!$J$2:$J$1500,"")&amp;"",""))</f>
        <v/>
      </c>
      <c r="E3950" s="638" t="str">
        <f>IF($C3950="","",IFERROR(_xlfn.XLOOKUP($C3950,'1.PrepList'!$I$2:$I$1500,'1.PrepList'!$N$2:$N$1500,"")&amp;"",""))</f>
        <v/>
      </c>
      <c r="F3950" s="638" t="str">
        <f>IF($C3950="","",IFERROR(_xlfn.XLOOKUP($C3950,'1.PrepList'!$I$2:$I$1500,'1.PrepList'!$K$2:$K$1500,"")&amp;"",""))</f>
        <v/>
      </c>
      <c r="H3950" s="644" t="str">
        <f>IF($C3950="","",IFERROR(IF(_xlfn.XLOOKUP($C3950,tbl_StartedStatus[Bold ID],tbl_StartedStatus[Started])="Started","Yes",IF(_xlfn.XLOOKUP($C3950,tbl_StartedStatus[Bold ID],tbl_StartedStatus[Started])="No Show","No Show","")),""))</f>
        <v/>
      </c>
    </row>
    <row r="3951" spans="1:8" ht="15" customHeight="1" thickBot="1">
      <c r="A3951" s="38" t="str">
        <f>IF($C3951="","",IFERROR(_xlfn.XLOOKUP($C3951,'1.PrepList'!$I$2:$I$1500,'1.PrepList'!$G$2:$G$1500,"")&amp;"",""))</f>
        <v/>
      </c>
      <c r="B3951" s="638" t="str">
        <f>IF($C3951="","",IFERROR(_xlfn.XLOOKUP($C3951,'1.PrepList'!$I$2:$I$1500,'1.PrepList'!$H$2:$H$1500,"")&amp;"",""))</f>
        <v/>
      </c>
      <c r="D3951" s="638" t="str">
        <f>IF($C3951="","",IFERROR(_xlfn.XLOOKUP($C3951,'1.PrepList'!$I$2:$I$1500,'1.PrepList'!$J$2:$J$1500,"")&amp;"",""))</f>
        <v/>
      </c>
      <c r="E3951" s="638" t="str">
        <f>IF($C3951="","",IFERROR(_xlfn.XLOOKUP($C3951,'1.PrepList'!$I$2:$I$1500,'1.PrepList'!$N$2:$N$1500,"")&amp;"",""))</f>
        <v/>
      </c>
      <c r="F3951" s="638" t="str">
        <f>IF($C3951="","",IFERROR(_xlfn.XLOOKUP($C3951,'1.PrepList'!$I$2:$I$1500,'1.PrepList'!$K$2:$K$1500,"")&amp;"",""))</f>
        <v/>
      </c>
      <c r="H3951" s="644" t="str">
        <f>IF($C3951="","",IFERROR(IF(_xlfn.XLOOKUP($C3951,tbl_StartedStatus[Bold ID],tbl_StartedStatus[Started])="Started","Yes",IF(_xlfn.XLOOKUP($C3951,tbl_StartedStatus[Bold ID],tbl_StartedStatus[Started])="No Show","No Show","")),""))</f>
        <v/>
      </c>
    </row>
    <row r="3952" spans="1:8" ht="15" customHeight="1" thickBot="1">
      <c r="A3952" s="38" t="str">
        <f>IF($C3952="","",IFERROR(_xlfn.XLOOKUP($C3952,'1.PrepList'!$I$2:$I$1500,'1.PrepList'!$G$2:$G$1500,"")&amp;"",""))</f>
        <v/>
      </c>
      <c r="B3952" s="638" t="str">
        <f>IF($C3952="","",IFERROR(_xlfn.XLOOKUP($C3952,'1.PrepList'!$I$2:$I$1500,'1.PrepList'!$H$2:$H$1500,"")&amp;"",""))</f>
        <v/>
      </c>
      <c r="D3952" s="638" t="str">
        <f>IF($C3952="","",IFERROR(_xlfn.XLOOKUP($C3952,'1.PrepList'!$I$2:$I$1500,'1.PrepList'!$J$2:$J$1500,"")&amp;"",""))</f>
        <v/>
      </c>
      <c r="E3952" s="638" t="str">
        <f>IF($C3952="","",IFERROR(_xlfn.XLOOKUP($C3952,'1.PrepList'!$I$2:$I$1500,'1.PrepList'!$N$2:$N$1500,"")&amp;"",""))</f>
        <v/>
      </c>
      <c r="F3952" s="638" t="str">
        <f>IF($C3952="","",IFERROR(_xlfn.XLOOKUP($C3952,'1.PrepList'!$I$2:$I$1500,'1.PrepList'!$K$2:$K$1500,"")&amp;"",""))</f>
        <v/>
      </c>
      <c r="H3952" s="644" t="str">
        <f>IF($C3952="","",IFERROR(IF(_xlfn.XLOOKUP($C3952,tbl_StartedStatus[Bold ID],tbl_StartedStatus[Started])="Started","Yes",IF(_xlfn.XLOOKUP($C3952,tbl_StartedStatus[Bold ID],tbl_StartedStatus[Started])="No Show","No Show","")),""))</f>
        <v/>
      </c>
    </row>
    <row r="3953" spans="1:8" ht="15" customHeight="1" thickBot="1">
      <c r="A3953" s="38" t="str">
        <f>IF($C3953="","",IFERROR(_xlfn.XLOOKUP($C3953,'1.PrepList'!$I$2:$I$1500,'1.PrepList'!$G$2:$G$1500,"")&amp;"",""))</f>
        <v/>
      </c>
      <c r="B3953" s="638" t="str">
        <f>IF($C3953="","",IFERROR(_xlfn.XLOOKUP($C3953,'1.PrepList'!$I$2:$I$1500,'1.PrepList'!$H$2:$H$1500,"")&amp;"",""))</f>
        <v/>
      </c>
      <c r="D3953" s="638" t="str">
        <f>IF($C3953="","",IFERROR(_xlfn.XLOOKUP($C3953,'1.PrepList'!$I$2:$I$1500,'1.PrepList'!$J$2:$J$1500,"")&amp;"",""))</f>
        <v/>
      </c>
      <c r="E3953" s="638" t="str">
        <f>IF($C3953="","",IFERROR(_xlfn.XLOOKUP($C3953,'1.PrepList'!$I$2:$I$1500,'1.PrepList'!$N$2:$N$1500,"")&amp;"",""))</f>
        <v/>
      </c>
      <c r="F3953" s="638" t="str">
        <f>IF($C3953="","",IFERROR(_xlfn.XLOOKUP($C3953,'1.PrepList'!$I$2:$I$1500,'1.PrepList'!$K$2:$K$1500,"")&amp;"",""))</f>
        <v/>
      </c>
      <c r="H3953" s="644" t="str">
        <f>IF($C3953="","",IFERROR(IF(_xlfn.XLOOKUP($C3953,tbl_StartedStatus[Bold ID],tbl_StartedStatus[Started])="Started","Yes",IF(_xlfn.XLOOKUP($C3953,tbl_StartedStatus[Bold ID],tbl_StartedStatus[Started])="No Show","No Show","")),""))</f>
        <v/>
      </c>
    </row>
    <row r="3954" spans="1:8" ht="15" customHeight="1" thickBot="1">
      <c r="A3954" s="38" t="str">
        <f>IF($C3954="","",IFERROR(_xlfn.XLOOKUP($C3954,'1.PrepList'!$I$2:$I$1500,'1.PrepList'!$G$2:$G$1500,"")&amp;"",""))</f>
        <v/>
      </c>
      <c r="B3954" s="638" t="str">
        <f>IF($C3954="","",IFERROR(_xlfn.XLOOKUP($C3954,'1.PrepList'!$I$2:$I$1500,'1.PrepList'!$H$2:$H$1500,"")&amp;"",""))</f>
        <v/>
      </c>
      <c r="D3954" s="638" t="str">
        <f>IF($C3954="","",IFERROR(_xlfn.XLOOKUP($C3954,'1.PrepList'!$I$2:$I$1500,'1.PrepList'!$J$2:$J$1500,"")&amp;"",""))</f>
        <v/>
      </c>
      <c r="E3954" s="638" t="str">
        <f>IF($C3954="","",IFERROR(_xlfn.XLOOKUP($C3954,'1.PrepList'!$I$2:$I$1500,'1.PrepList'!$N$2:$N$1500,"")&amp;"",""))</f>
        <v/>
      </c>
      <c r="F3954" s="638" t="str">
        <f>IF($C3954="","",IFERROR(_xlfn.XLOOKUP($C3954,'1.PrepList'!$I$2:$I$1500,'1.PrepList'!$K$2:$K$1500,"")&amp;"",""))</f>
        <v/>
      </c>
      <c r="H3954" s="644" t="str">
        <f>IF($C3954="","",IFERROR(IF(_xlfn.XLOOKUP($C3954,tbl_StartedStatus[Bold ID],tbl_StartedStatus[Started])="Started","Yes",IF(_xlfn.XLOOKUP($C3954,tbl_StartedStatus[Bold ID],tbl_StartedStatus[Started])="No Show","No Show","")),""))</f>
        <v/>
      </c>
    </row>
    <row r="3955" spans="1:8" ht="15" customHeight="1" thickBot="1">
      <c r="A3955" s="38" t="str">
        <f>IF($C3955="","",IFERROR(_xlfn.XLOOKUP($C3955,'1.PrepList'!$I$2:$I$1500,'1.PrepList'!$G$2:$G$1500,"")&amp;"",""))</f>
        <v/>
      </c>
      <c r="B3955" s="638" t="str">
        <f>IF($C3955="","",IFERROR(_xlfn.XLOOKUP($C3955,'1.PrepList'!$I$2:$I$1500,'1.PrepList'!$H$2:$H$1500,"")&amp;"",""))</f>
        <v/>
      </c>
      <c r="D3955" s="638" t="str">
        <f>IF($C3955="","",IFERROR(_xlfn.XLOOKUP($C3955,'1.PrepList'!$I$2:$I$1500,'1.PrepList'!$J$2:$J$1500,"")&amp;"",""))</f>
        <v/>
      </c>
      <c r="E3955" s="638" t="str">
        <f>IF($C3955="","",IFERROR(_xlfn.XLOOKUP($C3955,'1.PrepList'!$I$2:$I$1500,'1.PrepList'!$N$2:$N$1500,"")&amp;"",""))</f>
        <v/>
      </c>
      <c r="F3955" s="638" t="str">
        <f>IF($C3955="","",IFERROR(_xlfn.XLOOKUP($C3955,'1.PrepList'!$I$2:$I$1500,'1.PrepList'!$K$2:$K$1500,"")&amp;"",""))</f>
        <v/>
      </c>
      <c r="H3955" s="644" t="str">
        <f>IF($C3955="","",IFERROR(IF(_xlfn.XLOOKUP($C3955,tbl_StartedStatus[Bold ID],tbl_StartedStatus[Started])="Started","Yes",IF(_xlfn.XLOOKUP($C3955,tbl_StartedStatus[Bold ID],tbl_StartedStatus[Started])="No Show","No Show","")),""))</f>
        <v/>
      </c>
    </row>
    <row r="3956" spans="1:8" ht="15" customHeight="1" thickBot="1">
      <c r="A3956" s="38" t="str">
        <f>IF($C3956="","",IFERROR(_xlfn.XLOOKUP($C3956,'1.PrepList'!$I$2:$I$1500,'1.PrepList'!$G$2:$G$1500,"")&amp;"",""))</f>
        <v/>
      </c>
      <c r="B3956" s="638" t="str">
        <f>IF($C3956="","",IFERROR(_xlfn.XLOOKUP($C3956,'1.PrepList'!$I$2:$I$1500,'1.PrepList'!$H$2:$H$1500,"")&amp;"",""))</f>
        <v/>
      </c>
      <c r="D3956" s="638" t="str">
        <f>IF($C3956="","",IFERROR(_xlfn.XLOOKUP($C3956,'1.PrepList'!$I$2:$I$1500,'1.PrepList'!$J$2:$J$1500,"")&amp;"",""))</f>
        <v/>
      </c>
      <c r="E3956" s="638" t="str">
        <f>IF($C3956="","",IFERROR(_xlfn.XLOOKUP($C3956,'1.PrepList'!$I$2:$I$1500,'1.PrepList'!$N$2:$N$1500,"")&amp;"",""))</f>
        <v/>
      </c>
      <c r="F3956" s="638" t="str">
        <f>IF($C3956="","",IFERROR(_xlfn.XLOOKUP($C3956,'1.PrepList'!$I$2:$I$1500,'1.PrepList'!$K$2:$K$1500,"")&amp;"",""))</f>
        <v/>
      </c>
      <c r="H3956" s="644" t="str">
        <f>IF($C3956="","",IFERROR(IF(_xlfn.XLOOKUP($C3956,tbl_StartedStatus[Bold ID],tbl_StartedStatus[Started])="Started","Yes",IF(_xlfn.XLOOKUP($C3956,tbl_StartedStatus[Bold ID],tbl_StartedStatus[Started])="No Show","No Show","")),""))</f>
        <v/>
      </c>
    </row>
    <row r="3957" spans="1:8" ht="15" customHeight="1" thickBot="1">
      <c r="A3957" s="38" t="str">
        <f>IF($C3957="","",IFERROR(_xlfn.XLOOKUP($C3957,'1.PrepList'!$I$2:$I$1500,'1.PrepList'!$G$2:$G$1500,"")&amp;"",""))</f>
        <v/>
      </c>
      <c r="B3957" s="638" t="str">
        <f>IF($C3957="","",IFERROR(_xlfn.XLOOKUP($C3957,'1.PrepList'!$I$2:$I$1500,'1.PrepList'!$H$2:$H$1500,"")&amp;"",""))</f>
        <v/>
      </c>
      <c r="D3957" s="638" t="str">
        <f>IF($C3957="","",IFERROR(_xlfn.XLOOKUP($C3957,'1.PrepList'!$I$2:$I$1500,'1.PrepList'!$J$2:$J$1500,"")&amp;"",""))</f>
        <v/>
      </c>
      <c r="E3957" s="638" t="str">
        <f>IF($C3957="","",IFERROR(_xlfn.XLOOKUP($C3957,'1.PrepList'!$I$2:$I$1500,'1.PrepList'!$N$2:$N$1500,"")&amp;"",""))</f>
        <v/>
      </c>
      <c r="F3957" s="638" t="str">
        <f>IF($C3957="","",IFERROR(_xlfn.XLOOKUP($C3957,'1.PrepList'!$I$2:$I$1500,'1.PrepList'!$K$2:$K$1500,"")&amp;"",""))</f>
        <v/>
      </c>
      <c r="H3957" s="644" t="str">
        <f>IF($C3957="","",IFERROR(IF(_xlfn.XLOOKUP($C3957,tbl_StartedStatus[Bold ID],tbl_StartedStatus[Started])="Started","Yes",IF(_xlfn.XLOOKUP($C3957,tbl_StartedStatus[Bold ID],tbl_StartedStatus[Started])="No Show","No Show","")),""))</f>
        <v/>
      </c>
    </row>
    <row r="3958" spans="1:8" ht="15" customHeight="1" thickBot="1">
      <c r="A3958" s="38" t="str">
        <f>IF($C3958="","",IFERROR(_xlfn.XLOOKUP($C3958,'1.PrepList'!$I$2:$I$1500,'1.PrepList'!$G$2:$G$1500,"")&amp;"",""))</f>
        <v/>
      </c>
      <c r="B3958" s="638" t="str">
        <f>IF($C3958="","",IFERROR(_xlfn.XLOOKUP($C3958,'1.PrepList'!$I$2:$I$1500,'1.PrepList'!$H$2:$H$1500,"")&amp;"",""))</f>
        <v/>
      </c>
      <c r="D3958" s="638" t="str">
        <f>IF($C3958="","",IFERROR(_xlfn.XLOOKUP($C3958,'1.PrepList'!$I$2:$I$1500,'1.PrepList'!$J$2:$J$1500,"")&amp;"",""))</f>
        <v/>
      </c>
      <c r="E3958" s="638" t="str">
        <f>IF($C3958="","",IFERROR(_xlfn.XLOOKUP($C3958,'1.PrepList'!$I$2:$I$1500,'1.PrepList'!$N$2:$N$1500,"")&amp;"",""))</f>
        <v/>
      </c>
      <c r="F3958" s="638" t="str">
        <f>IF($C3958="","",IFERROR(_xlfn.XLOOKUP($C3958,'1.PrepList'!$I$2:$I$1500,'1.PrepList'!$K$2:$K$1500,"")&amp;"",""))</f>
        <v/>
      </c>
      <c r="H3958" s="644" t="str">
        <f>IF($C3958="","",IFERROR(IF(_xlfn.XLOOKUP($C3958,tbl_StartedStatus[Bold ID],tbl_StartedStatus[Started])="Started","Yes",IF(_xlfn.XLOOKUP($C3958,tbl_StartedStatus[Bold ID],tbl_StartedStatus[Started])="No Show","No Show","")),""))</f>
        <v/>
      </c>
    </row>
    <row r="3959" spans="1:8" ht="15" customHeight="1" thickBot="1">
      <c r="A3959" s="38" t="str">
        <f>IF($C3959="","",IFERROR(_xlfn.XLOOKUP($C3959,'1.PrepList'!$I$2:$I$1500,'1.PrepList'!$G$2:$G$1500,"")&amp;"",""))</f>
        <v/>
      </c>
      <c r="B3959" s="638" t="str">
        <f>IF($C3959="","",IFERROR(_xlfn.XLOOKUP($C3959,'1.PrepList'!$I$2:$I$1500,'1.PrepList'!$H$2:$H$1500,"")&amp;"",""))</f>
        <v/>
      </c>
      <c r="D3959" s="638" t="str">
        <f>IF($C3959="","",IFERROR(_xlfn.XLOOKUP($C3959,'1.PrepList'!$I$2:$I$1500,'1.PrepList'!$J$2:$J$1500,"")&amp;"",""))</f>
        <v/>
      </c>
      <c r="E3959" s="638" t="str">
        <f>IF($C3959="","",IFERROR(_xlfn.XLOOKUP($C3959,'1.PrepList'!$I$2:$I$1500,'1.PrepList'!$N$2:$N$1500,"")&amp;"",""))</f>
        <v/>
      </c>
      <c r="F3959" s="638" t="str">
        <f>IF($C3959="","",IFERROR(_xlfn.XLOOKUP($C3959,'1.PrepList'!$I$2:$I$1500,'1.PrepList'!$K$2:$K$1500,"")&amp;"",""))</f>
        <v/>
      </c>
      <c r="H3959" s="644" t="str">
        <f>IF($C3959="","",IFERROR(IF(_xlfn.XLOOKUP($C3959,tbl_StartedStatus[Bold ID],tbl_StartedStatus[Started])="Started","Yes",IF(_xlfn.XLOOKUP($C3959,tbl_StartedStatus[Bold ID],tbl_StartedStatus[Started])="No Show","No Show","")),""))</f>
        <v/>
      </c>
    </row>
    <row r="3960" spans="1:8" ht="15" customHeight="1" thickBot="1">
      <c r="A3960" s="38" t="str">
        <f>IF($C3960="","",IFERROR(_xlfn.XLOOKUP($C3960,'1.PrepList'!$I$2:$I$1500,'1.PrepList'!$G$2:$G$1500,"")&amp;"",""))</f>
        <v/>
      </c>
      <c r="B3960" s="638" t="str">
        <f>IF($C3960="","",IFERROR(_xlfn.XLOOKUP($C3960,'1.PrepList'!$I$2:$I$1500,'1.PrepList'!$H$2:$H$1500,"")&amp;"",""))</f>
        <v/>
      </c>
      <c r="D3960" s="638" t="str">
        <f>IF($C3960="","",IFERROR(_xlfn.XLOOKUP($C3960,'1.PrepList'!$I$2:$I$1500,'1.PrepList'!$J$2:$J$1500,"")&amp;"",""))</f>
        <v/>
      </c>
      <c r="E3960" s="638" t="str">
        <f>IF($C3960="","",IFERROR(_xlfn.XLOOKUP($C3960,'1.PrepList'!$I$2:$I$1500,'1.PrepList'!$N$2:$N$1500,"")&amp;"",""))</f>
        <v/>
      </c>
      <c r="F3960" s="638" t="str">
        <f>IF($C3960="","",IFERROR(_xlfn.XLOOKUP($C3960,'1.PrepList'!$I$2:$I$1500,'1.PrepList'!$K$2:$K$1500,"")&amp;"",""))</f>
        <v/>
      </c>
      <c r="H3960" s="644" t="str">
        <f>IF($C3960="","",IFERROR(IF(_xlfn.XLOOKUP($C3960,tbl_StartedStatus[Bold ID],tbl_StartedStatus[Started])="Started","Yes",IF(_xlfn.XLOOKUP($C3960,tbl_StartedStatus[Bold ID],tbl_StartedStatus[Started])="No Show","No Show","")),""))</f>
        <v/>
      </c>
    </row>
    <row r="3961" spans="1:8" ht="15" customHeight="1" thickBot="1">
      <c r="A3961" s="38" t="str">
        <f>IF($C3961="","",IFERROR(_xlfn.XLOOKUP($C3961,'1.PrepList'!$I$2:$I$1500,'1.PrepList'!$G$2:$G$1500,"")&amp;"",""))</f>
        <v/>
      </c>
      <c r="B3961" s="638" t="str">
        <f>IF($C3961="","",IFERROR(_xlfn.XLOOKUP($C3961,'1.PrepList'!$I$2:$I$1500,'1.PrepList'!$H$2:$H$1500,"")&amp;"",""))</f>
        <v/>
      </c>
      <c r="D3961" s="638" t="str">
        <f>IF($C3961="","",IFERROR(_xlfn.XLOOKUP($C3961,'1.PrepList'!$I$2:$I$1500,'1.PrepList'!$J$2:$J$1500,"")&amp;"",""))</f>
        <v/>
      </c>
      <c r="E3961" s="638" t="str">
        <f>IF($C3961="","",IFERROR(_xlfn.XLOOKUP($C3961,'1.PrepList'!$I$2:$I$1500,'1.PrepList'!$N$2:$N$1500,"")&amp;"",""))</f>
        <v/>
      </c>
      <c r="F3961" s="638" t="str">
        <f>IF($C3961="","",IFERROR(_xlfn.XLOOKUP($C3961,'1.PrepList'!$I$2:$I$1500,'1.PrepList'!$K$2:$K$1500,"")&amp;"",""))</f>
        <v/>
      </c>
      <c r="H3961" s="644" t="str">
        <f>IF($C3961="","",IFERROR(IF(_xlfn.XLOOKUP($C3961,tbl_StartedStatus[Bold ID],tbl_StartedStatus[Started])="Started","Yes",IF(_xlfn.XLOOKUP($C3961,tbl_StartedStatus[Bold ID],tbl_StartedStatus[Started])="No Show","No Show","")),""))</f>
        <v/>
      </c>
    </row>
    <row r="3962" spans="1:8" ht="15" customHeight="1" thickBot="1">
      <c r="A3962" s="38" t="str">
        <f>IF($C3962="","",IFERROR(_xlfn.XLOOKUP($C3962,'1.PrepList'!$I$2:$I$1500,'1.PrepList'!$G$2:$G$1500,"")&amp;"",""))</f>
        <v/>
      </c>
      <c r="B3962" s="638" t="str">
        <f>IF($C3962="","",IFERROR(_xlfn.XLOOKUP($C3962,'1.PrepList'!$I$2:$I$1500,'1.PrepList'!$H$2:$H$1500,"")&amp;"",""))</f>
        <v/>
      </c>
      <c r="D3962" s="638" t="str">
        <f>IF($C3962="","",IFERROR(_xlfn.XLOOKUP($C3962,'1.PrepList'!$I$2:$I$1500,'1.PrepList'!$J$2:$J$1500,"")&amp;"",""))</f>
        <v/>
      </c>
      <c r="E3962" s="638" t="str">
        <f>IF($C3962="","",IFERROR(_xlfn.XLOOKUP($C3962,'1.PrepList'!$I$2:$I$1500,'1.PrepList'!$N$2:$N$1500,"")&amp;"",""))</f>
        <v/>
      </c>
      <c r="F3962" s="638" t="str">
        <f>IF($C3962="","",IFERROR(_xlfn.XLOOKUP($C3962,'1.PrepList'!$I$2:$I$1500,'1.PrepList'!$K$2:$K$1500,"")&amp;"",""))</f>
        <v/>
      </c>
      <c r="H3962" s="644" t="str">
        <f>IF($C3962="","",IFERROR(IF(_xlfn.XLOOKUP($C3962,tbl_StartedStatus[Bold ID],tbl_StartedStatus[Started])="Started","Yes",IF(_xlfn.XLOOKUP($C3962,tbl_StartedStatus[Bold ID],tbl_StartedStatus[Started])="No Show","No Show","")),""))</f>
        <v/>
      </c>
    </row>
    <row r="3963" spans="1:8" ht="15" customHeight="1" thickBot="1">
      <c r="A3963" s="38" t="str">
        <f>IF($C3963="","",IFERROR(_xlfn.XLOOKUP($C3963,'1.PrepList'!$I$2:$I$1500,'1.PrepList'!$G$2:$G$1500,"")&amp;"",""))</f>
        <v/>
      </c>
      <c r="B3963" s="638" t="str">
        <f>IF($C3963="","",IFERROR(_xlfn.XLOOKUP($C3963,'1.PrepList'!$I$2:$I$1500,'1.PrepList'!$H$2:$H$1500,"")&amp;"",""))</f>
        <v/>
      </c>
      <c r="D3963" s="638" t="str">
        <f>IF($C3963="","",IFERROR(_xlfn.XLOOKUP($C3963,'1.PrepList'!$I$2:$I$1500,'1.PrepList'!$J$2:$J$1500,"")&amp;"",""))</f>
        <v/>
      </c>
      <c r="E3963" s="638" t="str">
        <f>IF($C3963="","",IFERROR(_xlfn.XLOOKUP($C3963,'1.PrepList'!$I$2:$I$1500,'1.PrepList'!$N$2:$N$1500,"")&amp;"",""))</f>
        <v/>
      </c>
      <c r="F3963" s="638" t="str">
        <f>IF($C3963="","",IFERROR(_xlfn.XLOOKUP($C3963,'1.PrepList'!$I$2:$I$1500,'1.PrepList'!$K$2:$K$1500,"")&amp;"",""))</f>
        <v/>
      </c>
      <c r="H3963" s="644" t="str">
        <f>IF($C3963="","",IFERROR(IF(_xlfn.XLOOKUP($C3963,tbl_StartedStatus[Bold ID],tbl_StartedStatus[Started])="Started","Yes",IF(_xlfn.XLOOKUP($C3963,tbl_StartedStatus[Bold ID],tbl_StartedStatus[Started])="No Show","No Show","")),""))</f>
        <v/>
      </c>
    </row>
    <row r="3964" spans="1:8" ht="15" customHeight="1" thickBot="1">
      <c r="A3964" s="38" t="str">
        <f>IF($C3964="","",IFERROR(_xlfn.XLOOKUP($C3964,'1.PrepList'!$I$2:$I$1500,'1.PrepList'!$G$2:$G$1500,"")&amp;"",""))</f>
        <v/>
      </c>
      <c r="B3964" s="638" t="str">
        <f>IF($C3964="","",IFERROR(_xlfn.XLOOKUP($C3964,'1.PrepList'!$I$2:$I$1500,'1.PrepList'!$H$2:$H$1500,"")&amp;"",""))</f>
        <v/>
      </c>
      <c r="D3964" s="638" t="str">
        <f>IF($C3964="","",IFERROR(_xlfn.XLOOKUP($C3964,'1.PrepList'!$I$2:$I$1500,'1.PrepList'!$J$2:$J$1500,"")&amp;"",""))</f>
        <v/>
      </c>
      <c r="E3964" s="638" t="str">
        <f>IF($C3964="","",IFERROR(_xlfn.XLOOKUP($C3964,'1.PrepList'!$I$2:$I$1500,'1.PrepList'!$N$2:$N$1500,"")&amp;"",""))</f>
        <v/>
      </c>
      <c r="F3964" s="638" t="str">
        <f>IF($C3964="","",IFERROR(_xlfn.XLOOKUP($C3964,'1.PrepList'!$I$2:$I$1500,'1.PrepList'!$K$2:$K$1500,"")&amp;"",""))</f>
        <v/>
      </c>
      <c r="H3964" s="644" t="str">
        <f>IF($C3964="","",IFERROR(IF(_xlfn.XLOOKUP($C3964,tbl_StartedStatus[Bold ID],tbl_StartedStatus[Started])="Started","Yes",IF(_xlfn.XLOOKUP($C3964,tbl_StartedStatus[Bold ID],tbl_StartedStatus[Started])="No Show","No Show","")),""))</f>
        <v/>
      </c>
    </row>
    <row r="3965" spans="1:8" ht="15" customHeight="1" thickBot="1">
      <c r="A3965" s="38" t="str">
        <f>IF($C3965="","",IFERROR(_xlfn.XLOOKUP($C3965,'1.PrepList'!$I$2:$I$1500,'1.PrepList'!$G$2:$G$1500,"")&amp;"",""))</f>
        <v/>
      </c>
      <c r="B3965" s="638" t="str">
        <f>IF($C3965="","",IFERROR(_xlfn.XLOOKUP($C3965,'1.PrepList'!$I$2:$I$1500,'1.PrepList'!$H$2:$H$1500,"")&amp;"",""))</f>
        <v/>
      </c>
      <c r="D3965" s="638" t="str">
        <f>IF($C3965="","",IFERROR(_xlfn.XLOOKUP($C3965,'1.PrepList'!$I$2:$I$1500,'1.PrepList'!$J$2:$J$1500,"")&amp;"",""))</f>
        <v/>
      </c>
      <c r="E3965" s="638" t="str">
        <f>IF($C3965="","",IFERROR(_xlfn.XLOOKUP($C3965,'1.PrepList'!$I$2:$I$1500,'1.PrepList'!$N$2:$N$1500,"")&amp;"",""))</f>
        <v/>
      </c>
      <c r="F3965" s="638" t="str">
        <f>IF($C3965="","",IFERROR(_xlfn.XLOOKUP($C3965,'1.PrepList'!$I$2:$I$1500,'1.PrepList'!$K$2:$K$1500,"")&amp;"",""))</f>
        <v/>
      </c>
      <c r="H3965" s="644" t="str">
        <f>IF($C3965="","",IFERROR(IF(_xlfn.XLOOKUP($C3965,tbl_StartedStatus[Bold ID],tbl_StartedStatus[Started])="Started","Yes",IF(_xlfn.XLOOKUP($C3965,tbl_StartedStatus[Bold ID],tbl_StartedStatus[Started])="No Show","No Show","")),""))</f>
        <v/>
      </c>
    </row>
    <row r="3966" spans="1:8" ht="15" customHeight="1" thickBot="1">
      <c r="A3966" s="38" t="str">
        <f>IF($C3966="","",IFERROR(_xlfn.XLOOKUP($C3966,'1.PrepList'!$I$2:$I$1500,'1.PrepList'!$G$2:$G$1500,"")&amp;"",""))</f>
        <v/>
      </c>
      <c r="B3966" s="638" t="str">
        <f>IF($C3966="","",IFERROR(_xlfn.XLOOKUP($C3966,'1.PrepList'!$I$2:$I$1500,'1.PrepList'!$H$2:$H$1500,"")&amp;"",""))</f>
        <v/>
      </c>
      <c r="D3966" s="638" t="str">
        <f>IF($C3966="","",IFERROR(_xlfn.XLOOKUP($C3966,'1.PrepList'!$I$2:$I$1500,'1.PrepList'!$J$2:$J$1500,"")&amp;"",""))</f>
        <v/>
      </c>
      <c r="E3966" s="638" t="str">
        <f>IF($C3966="","",IFERROR(_xlfn.XLOOKUP($C3966,'1.PrepList'!$I$2:$I$1500,'1.PrepList'!$N$2:$N$1500,"")&amp;"",""))</f>
        <v/>
      </c>
      <c r="F3966" s="638" t="str">
        <f>IF($C3966="","",IFERROR(_xlfn.XLOOKUP($C3966,'1.PrepList'!$I$2:$I$1500,'1.PrepList'!$K$2:$K$1500,"")&amp;"",""))</f>
        <v/>
      </c>
      <c r="H3966" s="644" t="str">
        <f>IF($C3966="","",IFERROR(IF(_xlfn.XLOOKUP($C3966,tbl_StartedStatus[Bold ID],tbl_StartedStatus[Started])="Started","Yes",IF(_xlfn.XLOOKUP($C3966,tbl_StartedStatus[Bold ID],tbl_StartedStatus[Started])="No Show","No Show","")),""))</f>
        <v/>
      </c>
    </row>
    <row r="3967" spans="1:8" ht="15" customHeight="1" thickBot="1">
      <c r="A3967" s="38" t="str">
        <f>IF($C3967="","",IFERROR(_xlfn.XLOOKUP($C3967,'1.PrepList'!$I$2:$I$1500,'1.PrepList'!$G$2:$G$1500,"")&amp;"",""))</f>
        <v/>
      </c>
      <c r="B3967" s="638" t="str">
        <f>IF($C3967="","",IFERROR(_xlfn.XLOOKUP($C3967,'1.PrepList'!$I$2:$I$1500,'1.PrepList'!$H$2:$H$1500,"")&amp;"",""))</f>
        <v/>
      </c>
      <c r="D3967" s="638" t="str">
        <f>IF($C3967="","",IFERROR(_xlfn.XLOOKUP($C3967,'1.PrepList'!$I$2:$I$1500,'1.PrepList'!$J$2:$J$1500,"")&amp;"",""))</f>
        <v/>
      </c>
      <c r="E3967" s="638" t="str">
        <f>IF($C3967="","",IFERROR(_xlfn.XLOOKUP($C3967,'1.PrepList'!$I$2:$I$1500,'1.PrepList'!$N$2:$N$1500,"")&amp;"",""))</f>
        <v/>
      </c>
      <c r="F3967" s="638" t="str">
        <f>IF($C3967="","",IFERROR(_xlfn.XLOOKUP($C3967,'1.PrepList'!$I$2:$I$1500,'1.PrepList'!$K$2:$K$1500,"")&amp;"",""))</f>
        <v/>
      </c>
      <c r="H3967" s="644" t="str">
        <f>IF($C3967="","",IFERROR(IF(_xlfn.XLOOKUP($C3967,tbl_StartedStatus[Bold ID],tbl_StartedStatus[Started])="Started","Yes",IF(_xlfn.XLOOKUP($C3967,tbl_StartedStatus[Bold ID],tbl_StartedStatus[Started])="No Show","No Show","")),""))</f>
        <v/>
      </c>
    </row>
    <row r="3968" spans="1:8" ht="15" customHeight="1" thickBot="1">
      <c r="A3968" s="38" t="str">
        <f>IF($C3968="","",IFERROR(_xlfn.XLOOKUP($C3968,'1.PrepList'!$I$2:$I$1500,'1.PrepList'!$G$2:$G$1500,"")&amp;"",""))</f>
        <v/>
      </c>
      <c r="B3968" s="638" t="str">
        <f>IF($C3968="","",IFERROR(_xlfn.XLOOKUP($C3968,'1.PrepList'!$I$2:$I$1500,'1.PrepList'!$H$2:$H$1500,"")&amp;"",""))</f>
        <v/>
      </c>
      <c r="D3968" s="638" t="str">
        <f>IF($C3968="","",IFERROR(_xlfn.XLOOKUP($C3968,'1.PrepList'!$I$2:$I$1500,'1.PrepList'!$J$2:$J$1500,"")&amp;"",""))</f>
        <v/>
      </c>
      <c r="E3968" s="638" t="str">
        <f>IF($C3968="","",IFERROR(_xlfn.XLOOKUP($C3968,'1.PrepList'!$I$2:$I$1500,'1.PrepList'!$N$2:$N$1500,"")&amp;"",""))</f>
        <v/>
      </c>
      <c r="F3968" s="638" t="str">
        <f>IF($C3968="","",IFERROR(_xlfn.XLOOKUP($C3968,'1.PrepList'!$I$2:$I$1500,'1.PrepList'!$K$2:$K$1500,"")&amp;"",""))</f>
        <v/>
      </c>
      <c r="H3968" s="644" t="str">
        <f>IF($C3968="","",IFERROR(IF(_xlfn.XLOOKUP($C3968,tbl_StartedStatus[Bold ID],tbl_StartedStatus[Started])="Started","Yes",IF(_xlfn.XLOOKUP($C3968,tbl_StartedStatus[Bold ID],tbl_StartedStatus[Started])="No Show","No Show","")),""))</f>
        <v/>
      </c>
    </row>
    <row r="3969" spans="1:8" ht="15" customHeight="1" thickBot="1">
      <c r="A3969" s="38" t="str">
        <f>IF($C3969="","",IFERROR(_xlfn.XLOOKUP($C3969,'1.PrepList'!$I$2:$I$1500,'1.PrepList'!$G$2:$G$1500,"")&amp;"",""))</f>
        <v/>
      </c>
      <c r="B3969" s="638" t="str">
        <f>IF($C3969="","",IFERROR(_xlfn.XLOOKUP($C3969,'1.PrepList'!$I$2:$I$1500,'1.PrepList'!$H$2:$H$1500,"")&amp;"",""))</f>
        <v/>
      </c>
      <c r="D3969" s="638" t="str">
        <f>IF($C3969="","",IFERROR(_xlfn.XLOOKUP($C3969,'1.PrepList'!$I$2:$I$1500,'1.PrepList'!$J$2:$J$1500,"")&amp;"",""))</f>
        <v/>
      </c>
      <c r="E3969" s="638" t="str">
        <f>IF($C3969="","",IFERROR(_xlfn.XLOOKUP($C3969,'1.PrepList'!$I$2:$I$1500,'1.PrepList'!$N$2:$N$1500,"")&amp;"",""))</f>
        <v/>
      </c>
      <c r="F3969" s="638" t="str">
        <f>IF($C3969="","",IFERROR(_xlfn.XLOOKUP($C3969,'1.PrepList'!$I$2:$I$1500,'1.PrepList'!$K$2:$K$1500,"")&amp;"",""))</f>
        <v/>
      </c>
      <c r="H3969" s="644" t="str">
        <f>IF($C3969="","",IFERROR(IF(_xlfn.XLOOKUP($C3969,tbl_StartedStatus[Bold ID],tbl_StartedStatus[Started])="Started","Yes",IF(_xlfn.XLOOKUP($C3969,tbl_StartedStatus[Bold ID],tbl_StartedStatus[Started])="No Show","No Show","")),""))</f>
        <v/>
      </c>
    </row>
    <row r="3970" spans="1:8" ht="15" customHeight="1" thickBot="1">
      <c r="A3970" s="38" t="str">
        <f>IF($C3970="","",IFERROR(_xlfn.XLOOKUP($C3970,'1.PrepList'!$I$2:$I$1500,'1.PrepList'!$G$2:$G$1500,"")&amp;"",""))</f>
        <v/>
      </c>
      <c r="B3970" s="638" t="str">
        <f>IF($C3970="","",IFERROR(_xlfn.XLOOKUP($C3970,'1.PrepList'!$I$2:$I$1500,'1.PrepList'!$H$2:$H$1500,"")&amp;"",""))</f>
        <v/>
      </c>
      <c r="D3970" s="638" t="str">
        <f>IF($C3970="","",IFERROR(_xlfn.XLOOKUP($C3970,'1.PrepList'!$I$2:$I$1500,'1.PrepList'!$J$2:$J$1500,"")&amp;"",""))</f>
        <v/>
      </c>
      <c r="E3970" s="638" t="str">
        <f>IF($C3970="","",IFERROR(_xlfn.XLOOKUP($C3970,'1.PrepList'!$I$2:$I$1500,'1.PrepList'!$N$2:$N$1500,"")&amp;"",""))</f>
        <v/>
      </c>
      <c r="F3970" s="638" t="str">
        <f>IF($C3970="","",IFERROR(_xlfn.XLOOKUP($C3970,'1.PrepList'!$I$2:$I$1500,'1.PrepList'!$K$2:$K$1500,"")&amp;"",""))</f>
        <v/>
      </c>
      <c r="H3970" s="644" t="str">
        <f>IF($C3970="","",IFERROR(IF(_xlfn.XLOOKUP($C3970,tbl_StartedStatus[Bold ID],tbl_StartedStatus[Started])="Started","Yes",IF(_xlfn.XLOOKUP($C3970,tbl_StartedStatus[Bold ID],tbl_StartedStatus[Started])="No Show","No Show","")),""))</f>
        <v/>
      </c>
    </row>
    <row r="3971" spans="1:8" ht="15" customHeight="1" thickBot="1">
      <c r="A3971" s="38" t="str">
        <f>IF($C3971="","",IFERROR(_xlfn.XLOOKUP($C3971,'1.PrepList'!$I$2:$I$1500,'1.PrepList'!$G$2:$G$1500,"")&amp;"",""))</f>
        <v/>
      </c>
      <c r="B3971" s="638" t="str">
        <f>IF($C3971="","",IFERROR(_xlfn.XLOOKUP($C3971,'1.PrepList'!$I$2:$I$1500,'1.PrepList'!$H$2:$H$1500,"")&amp;"",""))</f>
        <v/>
      </c>
      <c r="D3971" s="638" t="str">
        <f>IF($C3971="","",IFERROR(_xlfn.XLOOKUP($C3971,'1.PrepList'!$I$2:$I$1500,'1.PrepList'!$J$2:$J$1500,"")&amp;"",""))</f>
        <v/>
      </c>
      <c r="E3971" s="638" t="str">
        <f>IF($C3971="","",IFERROR(_xlfn.XLOOKUP($C3971,'1.PrepList'!$I$2:$I$1500,'1.PrepList'!$N$2:$N$1500,"")&amp;"",""))</f>
        <v/>
      </c>
      <c r="F3971" s="638" t="str">
        <f>IF($C3971="","",IFERROR(_xlfn.XLOOKUP($C3971,'1.PrepList'!$I$2:$I$1500,'1.PrepList'!$K$2:$K$1500,"")&amp;"",""))</f>
        <v/>
      </c>
      <c r="H3971" s="644" t="str">
        <f>IF($C3971="","",IFERROR(IF(_xlfn.XLOOKUP($C3971,tbl_StartedStatus[Bold ID],tbl_StartedStatus[Started])="Started","Yes",IF(_xlfn.XLOOKUP($C3971,tbl_StartedStatus[Bold ID],tbl_StartedStatus[Started])="No Show","No Show","")),""))</f>
        <v/>
      </c>
    </row>
    <row r="3972" spans="1:8" ht="15" customHeight="1" thickBot="1">
      <c r="A3972" s="38" t="str">
        <f>IF($C3972="","",IFERROR(_xlfn.XLOOKUP($C3972,'1.PrepList'!$I$2:$I$1500,'1.PrepList'!$G$2:$G$1500,"")&amp;"",""))</f>
        <v/>
      </c>
      <c r="B3972" s="638" t="str">
        <f>IF($C3972="","",IFERROR(_xlfn.XLOOKUP($C3972,'1.PrepList'!$I$2:$I$1500,'1.PrepList'!$H$2:$H$1500,"")&amp;"",""))</f>
        <v/>
      </c>
      <c r="D3972" s="638" t="str">
        <f>IF($C3972="","",IFERROR(_xlfn.XLOOKUP($C3972,'1.PrepList'!$I$2:$I$1500,'1.PrepList'!$J$2:$J$1500,"")&amp;"",""))</f>
        <v/>
      </c>
      <c r="E3972" s="638" t="str">
        <f>IF($C3972="","",IFERROR(_xlfn.XLOOKUP($C3972,'1.PrepList'!$I$2:$I$1500,'1.PrepList'!$N$2:$N$1500,"")&amp;"",""))</f>
        <v/>
      </c>
      <c r="F3972" s="638" t="str">
        <f>IF($C3972="","",IFERROR(_xlfn.XLOOKUP($C3972,'1.PrepList'!$I$2:$I$1500,'1.PrepList'!$K$2:$K$1500,"")&amp;"",""))</f>
        <v/>
      </c>
      <c r="H3972" s="644" t="str">
        <f>IF($C3972="","",IFERROR(IF(_xlfn.XLOOKUP($C3972,tbl_StartedStatus[Bold ID],tbl_StartedStatus[Started])="Started","Yes",IF(_xlfn.XLOOKUP($C3972,tbl_StartedStatus[Bold ID],tbl_StartedStatus[Started])="No Show","No Show","")),""))</f>
        <v/>
      </c>
    </row>
    <row r="3973" spans="1:8" ht="15" customHeight="1" thickBot="1">
      <c r="A3973" s="38" t="str">
        <f>IF($C3973="","",IFERROR(_xlfn.XLOOKUP($C3973,'1.PrepList'!$I$2:$I$1500,'1.PrepList'!$G$2:$G$1500,"")&amp;"",""))</f>
        <v/>
      </c>
      <c r="B3973" s="638" t="str">
        <f>IF($C3973="","",IFERROR(_xlfn.XLOOKUP($C3973,'1.PrepList'!$I$2:$I$1500,'1.PrepList'!$H$2:$H$1500,"")&amp;"",""))</f>
        <v/>
      </c>
      <c r="D3973" s="638" t="str">
        <f>IF($C3973="","",IFERROR(_xlfn.XLOOKUP($C3973,'1.PrepList'!$I$2:$I$1500,'1.PrepList'!$J$2:$J$1500,"")&amp;"",""))</f>
        <v/>
      </c>
      <c r="E3973" s="638" t="str">
        <f>IF($C3973="","",IFERROR(_xlfn.XLOOKUP($C3973,'1.PrepList'!$I$2:$I$1500,'1.PrepList'!$N$2:$N$1500,"")&amp;"",""))</f>
        <v/>
      </c>
      <c r="F3973" s="638" t="str">
        <f>IF($C3973="","",IFERROR(_xlfn.XLOOKUP($C3973,'1.PrepList'!$I$2:$I$1500,'1.PrepList'!$K$2:$K$1500,"")&amp;"",""))</f>
        <v/>
      </c>
      <c r="H3973" s="644" t="str">
        <f>IF($C3973="","",IFERROR(IF(_xlfn.XLOOKUP($C3973,tbl_StartedStatus[Bold ID],tbl_StartedStatus[Started])="Started","Yes",IF(_xlfn.XLOOKUP($C3973,tbl_StartedStatus[Bold ID],tbl_StartedStatus[Started])="No Show","No Show","")),""))</f>
        <v/>
      </c>
    </row>
    <row r="3974" spans="1:8" ht="15" customHeight="1" thickBot="1">
      <c r="A3974" s="38" t="str">
        <f>IF($C3974="","",IFERROR(_xlfn.XLOOKUP($C3974,'1.PrepList'!$I$2:$I$1500,'1.PrepList'!$G$2:$G$1500,"")&amp;"",""))</f>
        <v/>
      </c>
      <c r="B3974" s="638" t="str">
        <f>IF($C3974="","",IFERROR(_xlfn.XLOOKUP($C3974,'1.PrepList'!$I$2:$I$1500,'1.PrepList'!$H$2:$H$1500,"")&amp;"",""))</f>
        <v/>
      </c>
      <c r="D3974" s="638" t="str">
        <f>IF($C3974="","",IFERROR(_xlfn.XLOOKUP($C3974,'1.PrepList'!$I$2:$I$1500,'1.PrepList'!$J$2:$J$1500,"")&amp;"",""))</f>
        <v/>
      </c>
      <c r="E3974" s="638" t="str">
        <f>IF($C3974="","",IFERROR(_xlfn.XLOOKUP($C3974,'1.PrepList'!$I$2:$I$1500,'1.PrepList'!$N$2:$N$1500,"")&amp;"",""))</f>
        <v/>
      </c>
      <c r="F3974" s="638" t="str">
        <f>IF($C3974="","",IFERROR(_xlfn.XLOOKUP($C3974,'1.PrepList'!$I$2:$I$1500,'1.PrepList'!$K$2:$K$1500,"")&amp;"",""))</f>
        <v/>
      </c>
      <c r="H3974" s="644" t="str">
        <f>IF($C3974="","",IFERROR(IF(_xlfn.XLOOKUP($C3974,tbl_StartedStatus[Bold ID],tbl_StartedStatus[Started])="Started","Yes",IF(_xlfn.XLOOKUP($C3974,tbl_StartedStatus[Bold ID],tbl_StartedStatus[Started])="No Show","No Show","")),""))</f>
        <v/>
      </c>
    </row>
    <row r="3975" spans="1:8" ht="15" customHeight="1" thickBot="1">
      <c r="A3975" s="38" t="str">
        <f>IF($C3975="","",IFERROR(_xlfn.XLOOKUP($C3975,'1.PrepList'!$I$2:$I$1500,'1.PrepList'!$G$2:$G$1500,"")&amp;"",""))</f>
        <v/>
      </c>
      <c r="B3975" s="638" t="str">
        <f>IF($C3975="","",IFERROR(_xlfn.XLOOKUP($C3975,'1.PrepList'!$I$2:$I$1500,'1.PrepList'!$H$2:$H$1500,"")&amp;"",""))</f>
        <v/>
      </c>
      <c r="D3975" s="638" t="str">
        <f>IF($C3975="","",IFERROR(_xlfn.XLOOKUP($C3975,'1.PrepList'!$I$2:$I$1500,'1.PrepList'!$J$2:$J$1500,"")&amp;"",""))</f>
        <v/>
      </c>
      <c r="E3975" s="638" t="str">
        <f>IF($C3975="","",IFERROR(_xlfn.XLOOKUP($C3975,'1.PrepList'!$I$2:$I$1500,'1.PrepList'!$N$2:$N$1500,"")&amp;"",""))</f>
        <v/>
      </c>
      <c r="F3975" s="638" t="str">
        <f>IF($C3975="","",IFERROR(_xlfn.XLOOKUP($C3975,'1.PrepList'!$I$2:$I$1500,'1.PrepList'!$K$2:$K$1500,"")&amp;"",""))</f>
        <v/>
      </c>
      <c r="H3975" s="644" t="str">
        <f>IF($C3975="","",IFERROR(IF(_xlfn.XLOOKUP($C3975,tbl_StartedStatus[Bold ID],tbl_StartedStatus[Started])="Started","Yes",IF(_xlfn.XLOOKUP($C3975,tbl_StartedStatus[Bold ID],tbl_StartedStatus[Started])="No Show","No Show","")),""))</f>
        <v/>
      </c>
    </row>
    <row r="3976" spans="1:8" ht="15" customHeight="1" thickBot="1">
      <c r="A3976" s="38" t="str">
        <f>IF($C3976="","",IFERROR(_xlfn.XLOOKUP($C3976,'1.PrepList'!$I$2:$I$1500,'1.PrepList'!$G$2:$G$1500,"")&amp;"",""))</f>
        <v/>
      </c>
      <c r="B3976" s="638" t="str">
        <f>IF($C3976="","",IFERROR(_xlfn.XLOOKUP($C3976,'1.PrepList'!$I$2:$I$1500,'1.PrepList'!$H$2:$H$1500,"")&amp;"",""))</f>
        <v/>
      </c>
      <c r="D3976" s="638" t="str">
        <f>IF($C3976="","",IFERROR(_xlfn.XLOOKUP($C3976,'1.PrepList'!$I$2:$I$1500,'1.PrepList'!$J$2:$J$1500,"")&amp;"",""))</f>
        <v/>
      </c>
      <c r="E3976" s="638" t="str">
        <f>IF($C3976="","",IFERROR(_xlfn.XLOOKUP($C3976,'1.PrepList'!$I$2:$I$1500,'1.PrepList'!$N$2:$N$1500,"")&amp;"",""))</f>
        <v/>
      </c>
      <c r="F3976" s="638" t="str">
        <f>IF($C3976="","",IFERROR(_xlfn.XLOOKUP($C3976,'1.PrepList'!$I$2:$I$1500,'1.PrepList'!$K$2:$K$1500,"")&amp;"",""))</f>
        <v/>
      </c>
      <c r="H3976" s="644" t="str">
        <f>IF($C3976="","",IFERROR(IF(_xlfn.XLOOKUP($C3976,tbl_StartedStatus[Bold ID],tbl_StartedStatus[Started])="Started","Yes",IF(_xlfn.XLOOKUP($C3976,tbl_StartedStatus[Bold ID],tbl_StartedStatus[Started])="No Show","No Show","")),""))</f>
        <v/>
      </c>
    </row>
    <row r="3977" spans="1:8" ht="15" customHeight="1" thickBot="1">
      <c r="A3977" s="38" t="str">
        <f>IF($C3977="","",IFERROR(_xlfn.XLOOKUP($C3977,'1.PrepList'!$I$2:$I$1500,'1.PrepList'!$G$2:$G$1500,"")&amp;"",""))</f>
        <v/>
      </c>
      <c r="B3977" s="638" t="str">
        <f>IF($C3977="","",IFERROR(_xlfn.XLOOKUP($C3977,'1.PrepList'!$I$2:$I$1500,'1.PrepList'!$H$2:$H$1500,"")&amp;"",""))</f>
        <v/>
      </c>
      <c r="D3977" s="638" t="str">
        <f>IF($C3977="","",IFERROR(_xlfn.XLOOKUP($C3977,'1.PrepList'!$I$2:$I$1500,'1.PrepList'!$J$2:$J$1500,"")&amp;"",""))</f>
        <v/>
      </c>
      <c r="E3977" s="638" t="str">
        <f>IF($C3977="","",IFERROR(_xlfn.XLOOKUP($C3977,'1.PrepList'!$I$2:$I$1500,'1.PrepList'!$N$2:$N$1500,"")&amp;"",""))</f>
        <v/>
      </c>
      <c r="F3977" s="638" t="str">
        <f>IF($C3977="","",IFERROR(_xlfn.XLOOKUP($C3977,'1.PrepList'!$I$2:$I$1500,'1.PrepList'!$K$2:$K$1500,"")&amp;"",""))</f>
        <v/>
      </c>
      <c r="H3977" s="644" t="str">
        <f>IF($C3977="","",IFERROR(IF(_xlfn.XLOOKUP($C3977,tbl_StartedStatus[Bold ID],tbl_StartedStatus[Started])="Started","Yes",IF(_xlfn.XLOOKUP($C3977,tbl_StartedStatus[Bold ID],tbl_StartedStatus[Started])="No Show","No Show","")),""))</f>
        <v/>
      </c>
    </row>
    <row r="3978" spans="1:8" ht="15" customHeight="1" thickBot="1">
      <c r="A3978" s="38" t="str">
        <f>IF($C3978="","",IFERROR(_xlfn.XLOOKUP($C3978,'1.PrepList'!$I$2:$I$1500,'1.PrepList'!$G$2:$G$1500,"")&amp;"",""))</f>
        <v/>
      </c>
      <c r="B3978" s="638" t="str">
        <f>IF($C3978="","",IFERROR(_xlfn.XLOOKUP($C3978,'1.PrepList'!$I$2:$I$1500,'1.PrepList'!$H$2:$H$1500,"")&amp;"",""))</f>
        <v/>
      </c>
      <c r="D3978" s="638" t="str">
        <f>IF($C3978="","",IFERROR(_xlfn.XLOOKUP($C3978,'1.PrepList'!$I$2:$I$1500,'1.PrepList'!$J$2:$J$1500,"")&amp;"",""))</f>
        <v/>
      </c>
      <c r="E3978" s="638" t="str">
        <f>IF($C3978="","",IFERROR(_xlfn.XLOOKUP($C3978,'1.PrepList'!$I$2:$I$1500,'1.PrepList'!$N$2:$N$1500,"")&amp;"",""))</f>
        <v/>
      </c>
      <c r="F3978" s="638" t="str">
        <f>IF($C3978="","",IFERROR(_xlfn.XLOOKUP($C3978,'1.PrepList'!$I$2:$I$1500,'1.PrepList'!$K$2:$K$1500,"")&amp;"",""))</f>
        <v/>
      </c>
      <c r="H3978" s="644" t="str">
        <f>IF($C3978="","",IFERROR(IF(_xlfn.XLOOKUP($C3978,tbl_StartedStatus[Bold ID],tbl_StartedStatus[Started])="Started","Yes",IF(_xlfn.XLOOKUP($C3978,tbl_StartedStatus[Bold ID],tbl_StartedStatus[Started])="No Show","No Show","")),""))</f>
        <v/>
      </c>
    </row>
    <row r="3979" spans="1:8" ht="15" customHeight="1" thickBot="1">
      <c r="A3979" s="38" t="str">
        <f>IF($C3979="","",IFERROR(_xlfn.XLOOKUP($C3979,'1.PrepList'!$I$2:$I$1500,'1.PrepList'!$G$2:$G$1500,"")&amp;"",""))</f>
        <v/>
      </c>
      <c r="B3979" s="638" t="str">
        <f>IF($C3979="","",IFERROR(_xlfn.XLOOKUP($C3979,'1.PrepList'!$I$2:$I$1500,'1.PrepList'!$H$2:$H$1500,"")&amp;"",""))</f>
        <v/>
      </c>
      <c r="D3979" s="638" t="str">
        <f>IF($C3979="","",IFERROR(_xlfn.XLOOKUP($C3979,'1.PrepList'!$I$2:$I$1500,'1.PrepList'!$J$2:$J$1500,"")&amp;"",""))</f>
        <v/>
      </c>
      <c r="E3979" s="638" t="str">
        <f>IF($C3979="","",IFERROR(_xlfn.XLOOKUP($C3979,'1.PrepList'!$I$2:$I$1500,'1.PrepList'!$N$2:$N$1500,"")&amp;"",""))</f>
        <v/>
      </c>
      <c r="F3979" s="638" t="str">
        <f>IF($C3979="","",IFERROR(_xlfn.XLOOKUP($C3979,'1.PrepList'!$I$2:$I$1500,'1.PrepList'!$K$2:$K$1500,"")&amp;"",""))</f>
        <v/>
      </c>
      <c r="H3979" s="644" t="str">
        <f>IF($C3979="","",IFERROR(IF(_xlfn.XLOOKUP($C3979,tbl_StartedStatus[Bold ID],tbl_StartedStatus[Started])="Started","Yes",IF(_xlfn.XLOOKUP($C3979,tbl_StartedStatus[Bold ID],tbl_StartedStatus[Started])="No Show","No Show","")),""))</f>
        <v/>
      </c>
    </row>
    <row r="3980" spans="1:8" ht="15" customHeight="1" thickBot="1">
      <c r="A3980" s="38" t="str">
        <f>IF($C3980="","",IFERROR(_xlfn.XLOOKUP($C3980,'1.PrepList'!$I$2:$I$1500,'1.PrepList'!$G$2:$G$1500,"")&amp;"",""))</f>
        <v/>
      </c>
      <c r="B3980" s="638" t="str">
        <f>IF($C3980="","",IFERROR(_xlfn.XLOOKUP($C3980,'1.PrepList'!$I$2:$I$1500,'1.PrepList'!$H$2:$H$1500,"")&amp;"",""))</f>
        <v/>
      </c>
      <c r="D3980" s="638" t="str">
        <f>IF($C3980="","",IFERROR(_xlfn.XLOOKUP($C3980,'1.PrepList'!$I$2:$I$1500,'1.PrepList'!$J$2:$J$1500,"")&amp;"",""))</f>
        <v/>
      </c>
      <c r="E3980" s="638" t="str">
        <f>IF($C3980="","",IFERROR(_xlfn.XLOOKUP($C3980,'1.PrepList'!$I$2:$I$1500,'1.PrepList'!$N$2:$N$1500,"")&amp;"",""))</f>
        <v/>
      </c>
      <c r="F3980" s="638" t="str">
        <f>IF($C3980="","",IFERROR(_xlfn.XLOOKUP($C3980,'1.PrepList'!$I$2:$I$1500,'1.PrepList'!$K$2:$K$1500,"")&amp;"",""))</f>
        <v/>
      </c>
      <c r="H3980" s="644" t="str">
        <f>IF($C3980="","",IFERROR(IF(_xlfn.XLOOKUP($C3980,tbl_StartedStatus[Bold ID],tbl_StartedStatus[Started])="Started","Yes",IF(_xlfn.XLOOKUP($C3980,tbl_StartedStatus[Bold ID],tbl_StartedStatus[Started])="No Show","No Show","")),""))</f>
        <v/>
      </c>
    </row>
    <row r="3981" spans="1:8" ht="15" customHeight="1" thickBot="1">
      <c r="A3981" s="38" t="str">
        <f>IF($C3981="","",IFERROR(_xlfn.XLOOKUP($C3981,'1.PrepList'!$I$2:$I$1500,'1.PrepList'!$G$2:$G$1500,"")&amp;"",""))</f>
        <v/>
      </c>
      <c r="B3981" s="638" t="str">
        <f>IF($C3981="","",IFERROR(_xlfn.XLOOKUP($C3981,'1.PrepList'!$I$2:$I$1500,'1.PrepList'!$H$2:$H$1500,"")&amp;"",""))</f>
        <v/>
      </c>
      <c r="D3981" s="638" t="str">
        <f>IF($C3981="","",IFERROR(_xlfn.XLOOKUP($C3981,'1.PrepList'!$I$2:$I$1500,'1.PrepList'!$J$2:$J$1500,"")&amp;"",""))</f>
        <v/>
      </c>
      <c r="E3981" s="638" t="str">
        <f>IF($C3981="","",IFERROR(_xlfn.XLOOKUP($C3981,'1.PrepList'!$I$2:$I$1500,'1.PrepList'!$N$2:$N$1500,"")&amp;"",""))</f>
        <v/>
      </c>
      <c r="F3981" s="638" t="str">
        <f>IF($C3981="","",IFERROR(_xlfn.XLOOKUP($C3981,'1.PrepList'!$I$2:$I$1500,'1.PrepList'!$K$2:$K$1500,"")&amp;"",""))</f>
        <v/>
      </c>
      <c r="H3981" s="644" t="str">
        <f>IF($C3981="","",IFERROR(IF(_xlfn.XLOOKUP($C3981,tbl_StartedStatus[Bold ID],tbl_StartedStatus[Started])="Started","Yes",IF(_xlfn.XLOOKUP($C3981,tbl_StartedStatus[Bold ID],tbl_StartedStatus[Started])="No Show","No Show","")),""))</f>
        <v/>
      </c>
    </row>
    <row r="3982" spans="1:8" ht="15" customHeight="1" thickBot="1">
      <c r="A3982" s="38" t="str">
        <f>IF($C3982="","",IFERROR(_xlfn.XLOOKUP($C3982,'1.PrepList'!$I$2:$I$1500,'1.PrepList'!$G$2:$G$1500,"")&amp;"",""))</f>
        <v/>
      </c>
      <c r="B3982" s="638" t="str">
        <f>IF($C3982="","",IFERROR(_xlfn.XLOOKUP($C3982,'1.PrepList'!$I$2:$I$1500,'1.PrepList'!$H$2:$H$1500,"")&amp;"",""))</f>
        <v/>
      </c>
      <c r="D3982" s="638" t="str">
        <f>IF($C3982="","",IFERROR(_xlfn.XLOOKUP($C3982,'1.PrepList'!$I$2:$I$1500,'1.PrepList'!$J$2:$J$1500,"")&amp;"",""))</f>
        <v/>
      </c>
      <c r="E3982" s="638" t="str">
        <f>IF($C3982="","",IFERROR(_xlfn.XLOOKUP($C3982,'1.PrepList'!$I$2:$I$1500,'1.PrepList'!$N$2:$N$1500,"")&amp;"",""))</f>
        <v/>
      </c>
      <c r="F3982" s="638" t="str">
        <f>IF($C3982="","",IFERROR(_xlfn.XLOOKUP($C3982,'1.PrepList'!$I$2:$I$1500,'1.PrepList'!$K$2:$K$1500,"")&amp;"",""))</f>
        <v/>
      </c>
      <c r="H3982" s="644" t="str">
        <f>IF($C3982="","",IFERROR(IF(_xlfn.XLOOKUP($C3982,tbl_StartedStatus[Bold ID],tbl_StartedStatus[Started])="Started","Yes",IF(_xlfn.XLOOKUP($C3982,tbl_StartedStatus[Bold ID],tbl_StartedStatus[Started])="No Show","No Show","")),""))</f>
        <v/>
      </c>
    </row>
    <row r="3983" spans="1:8" ht="15" customHeight="1" thickBot="1">
      <c r="A3983" s="38" t="str">
        <f>IF($C3983="","",IFERROR(_xlfn.XLOOKUP($C3983,'1.PrepList'!$I$2:$I$1500,'1.PrepList'!$G$2:$G$1500,"")&amp;"",""))</f>
        <v/>
      </c>
      <c r="B3983" s="638" t="str">
        <f>IF($C3983="","",IFERROR(_xlfn.XLOOKUP($C3983,'1.PrepList'!$I$2:$I$1500,'1.PrepList'!$H$2:$H$1500,"")&amp;"",""))</f>
        <v/>
      </c>
      <c r="D3983" s="638" t="str">
        <f>IF($C3983="","",IFERROR(_xlfn.XLOOKUP($C3983,'1.PrepList'!$I$2:$I$1500,'1.PrepList'!$J$2:$J$1500,"")&amp;"",""))</f>
        <v/>
      </c>
      <c r="E3983" s="638" t="str">
        <f>IF($C3983="","",IFERROR(_xlfn.XLOOKUP($C3983,'1.PrepList'!$I$2:$I$1500,'1.PrepList'!$N$2:$N$1500,"")&amp;"",""))</f>
        <v/>
      </c>
      <c r="F3983" s="638" t="str">
        <f>IF($C3983="","",IFERROR(_xlfn.XLOOKUP($C3983,'1.PrepList'!$I$2:$I$1500,'1.PrepList'!$K$2:$K$1500,"")&amp;"",""))</f>
        <v/>
      </c>
      <c r="H3983" s="644" t="str">
        <f>IF($C3983="","",IFERROR(IF(_xlfn.XLOOKUP($C3983,tbl_StartedStatus[Bold ID],tbl_StartedStatus[Started])="Started","Yes",IF(_xlfn.XLOOKUP($C3983,tbl_StartedStatus[Bold ID],tbl_StartedStatus[Started])="No Show","No Show","")),""))</f>
        <v/>
      </c>
    </row>
    <row r="3984" spans="1:8" ht="15" customHeight="1" thickBot="1">
      <c r="A3984" s="38" t="str">
        <f>IF($C3984="","",IFERROR(_xlfn.XLOOKUP($C3984,'1.PrepList'!$I$2:$I$1500,'1.PrepList'!$G$2:$G$1500,"")&amp;"",""))</f>
        <v/>
      </c>
      <c r="B3984" s="638" t="str">
        <f>IF($C3984="","",IFERROR(_xlfn.XLOOKUP($C3984,'1.PrepList'!$I$2:$I$1500,'1.PrepList'!$H$2:$H$1500,"")&amp;"",""))</f>
        <v/>
      </c>
      <c r="D3984" s="638" t="str">
        <f>IF($C3984="","",IFERROR(_xlfn.XLOOKUP($C3984,'1.PrepList'!$I$2:$I$1500,'1.PrepList'!$J$2:$J$1500,"")&amp;"",""))</f>
        <v/>
      </c>
      <c r="E3984" s="638" t="str">
        <f>IF($C3984="","",IFERROR(_xlfn.XLOOKUP($C3984,'1.PrepList'!$I$2:$I$1500,'1.PrepList'!$N$2:$N$1500,"")&amp;"",""))</f>
        <v/>
      </c>
      <c r="F3984" s="638" t="str">
        <f>IF($C3984="","",IFERROR(_xlfn.XLOOKUP($C3984,'1.PrepList'!$I$2:$I$1500,'1.PrepList'!$K$2:$K$1500,"")&amp;"",""))</f>
        <v/>
      </c>
      <c r="H3984" s="644" t="str">
        <f>IF($C3984="","",IFERROR(IF(_xlfn.XLOOKUP($C3984,tbl_StartedStatus[Bold ID],tbl_StartedStatus[Started])="Started","Yes",IF(_xlfn.XLOOKUP($C3984,tbl_StartedStatus[Bold ID],tbl_StartedStatus[Started])="No Show","No Show","")),""))</f>
        <v/>
      </c>
    </row>
    <row r="3985" spans="1:8" ht="15" customHeight="1" thickBot="1">
      <c r="A3985" s="38" t="str">
        <f>IF($C3985="","",IFERROR(_xlfn.XLOOKUP($C3985,'1.PrepList'!$I$2:$I$1500,'1.PrepList'!$G$2:$G$1500,"")&amp;"",""))</f>
        <v/>
      </c>
      <c r="B3985" s="638" t="str">
        <f>IF($C3985="","",IFERROR(_xlfn.XLOOKUP($C3985,'1.PrepList'!$I$2:$I$1500,'1.PrepList'!$H$2:$H$1500,"")&amp;"",""))</f>
        <v/>
      </c>
      <c r="D3985" s="638" t="str">
        <f>IF($C3985="","",IFERROR(_xlfn.XLOOKUP($C3985,'1.PrepList'!$I$2:$I$1500,'1.PrepList'!$J$2:$J$1500,"")&amp;"",""))</f>
        <v/>
      </c>
      <c r="E3985" s="638" t="str">
        <f>IF($C3985="","",IFERROR(_xlfn.XLOOKUP($C3985,'1.PrepList'!$I$2:$I$1500,'1.PrepList'!$N$2:$N$1500,"")&amp;"",""))</f>
        <v/>
      </c>
      <c r="F3985" s="638" t="str">
        <f>IF($C3985="","",IFERROR(_xlfn.XLOOKUP($C3985,'1.PrepList'!$I$2:$I$1500,'1.PrepList'!$K$2:$K$1500,"")&amp;"",""))</f>
        <v/>
      </c>
      <c r="H3985" s="644" t="str">
        <f>IF($C3985="","",IFERROR(IF(_xlfn.XLOOKUP($C3985,tbl_StartedStatus[Bold ID],tbl_StartedStatus[Started])="Started","Yes",IF(_xlfn.XLOOKUP($C3985,tbl_StartedStatus[Bold ID],tbl_StartedStatus[Started])="No Show","No Show","")),""))</f>
        <v/>
      </c>
    </row>
    <row r="3986" spans="1:8" ht="15" customHeight="1" thickBot="1">
      <c r="A3986" s="38" t="str">
        <f>IF($C3986="","",IFERROR(_xlfn.XLOOKUP($C3986,'1.PrepList'!$I$2:$I$1500,'1.PrepList'!$G$2:$G$1500,"")&amp;"",""))</f>
        <v/>
      </c>
      <c r="B3986" s="638" t="str">
        <f>IF($C3986="","",IFERROR(_xlfn.XLOOKUP($C3986,'1.PrepList'!$I$2:$I$1500,'1.PrepList'!$H$2:$H$1500,"")&amp;"",""))</f>
        <v/>
      </c>
      <c r="D3986" s="638" t="str">
        <f>IF($C3986="","",IFERROR(_xlfn.XLOOKUP($C3986,'1.PrepList'!$I$2:$I$1500,'1.PrepList'!$J$2:$J$1500,"")&amp;"",""))</f>
        <v/>
      </c>
      <c r="E3986" s="638" t="str">
        <f>IF($C3986="","",IFERROR(_xlfn.XLOOKUP($C3986,'1.PrepList'!$I$2:$I$1500,'1.PrepList'!$N$2:$N$1500,"")&amp;"",""))</f>
        <v/>
      </c>
      <c r="F3986" s="638" t="str">
        <f>IF($C3986="","",IFERROR(_xlfn.XLOOKUP($C3986,'1.PrepList'!$I$2:$I$1500,'1.PrepList'!$K$2:$K$1500,"")&amp;"",""))</f>
        <v/>
      </c>
      <c r="H3986" s="644" t="str">
        <f>IF($C3986="","",IFERROR(IF(_xlfn.XLOOKUP($C3986,tbl_StartedStatus[Bold ID],tbl_StartedStatus[Started])="Started","Yes",IF(_xlfn.XLOOKUP($C3986,tbl_StartedStatus[Bold ID],tbl_StartedStatus[Started])="No Show","No Show","")),""))</f>
        <v/>
      </c>
    </row>
    <row r="3987" spans="1:8" ht="15" customHeight="1" thickBot="1">
      <c r="A3987" s="38" t="str">
        <f>IF($C3987="","",IFERROR(_xlfn.XLOOKUP($C3987,'1.PrepList'!$I$2:$I$1500,'1.PrepList'!$G$2:$G$1500,"")&amp;"",""))</f>
        <v/>
      </c>
      <c r="B3987" s="638" t="str">
        <f>IF($C3987="","",IFERROR(_xlfn.XLOOKUP($C3987,'1.PrepList'!$I$2:$I$1500,'1.PrepList'!$H$2:$H$1500,"")&amp;"",""))</f>
        <v/>
      </c>
      <c r="D3987" s="638" t="str">
        <f>IF($C3987="","",IFERROR(_xlfn.XLOOKUP($C3987,'1.PrepList'!$I$2:$I$1500,'1.PrepList'!$J$2:$J$1500,"")&amp;"",""))</f>
        <v/>
      </c>
      <c r="E3987" s="638" t="str">
        <f>IF($C3987="","",IFERROR(_xlfn.XLOOKUP($C3987,'1.PrepList'!$I$2:$I$1500,'1.PrepList'!$N$2:$N$1500,"")&amp;"",""))</f>
        <v/>
      </c>
      <c r="F3987" s="638" t="str">
        <f>IF($C3987="","",IFERROR(_xlfn.XLOOKUP($C3987,'1.PrepList'!$I$2:$I$1500,'1.PrepList'!$K$2:$K$1500,"")&amp;"",""))</f>
        <v/>
      </c>
      <c r="H3987" s="644" t="str">
        <f>IF($C3987="","",IFERROR(IF(_xlfn.XLOOKUP($C3987,tbl_StartedStatus[Bold ID],tbl_StartedStatus[Started])="Started","Yes",IF(_xlfn.XLOOKUP($C3987,tbl_StartedStatus[Bold ID],tbl_StartedStatus[Started])="No Show","No Show","")),""))</f>
        <v/>
      </c>
    </row>
    <row r="3988" spans="1:8" ht="15" customHeight="1" thickBot="1">
      <c r="A3988" s="38" t="str">
        <f>IF($C3988="","",IFERROR(_xlfn.XLOOKUP($C3988,'1.PrepList'!$I$2:$I$1500,'1.PrepList'!$G$2:$G$1500,"")&amp;"",""))</f>
        <v/>
      </c>
      <c r="B3988" s="638" t="str">
        <f>IF($C3988="","",IFERROR(_xlfn.XLOOKUP($C3988,'1.PrepList'!$I$2:$I$1500,'1.PrepList'!$H$2:$H$1500,"")&amp;"",""))</f>
        <v/>
      </c>
      <c r="D3988" s="638" t="str">
        <f>IF($C3988="","",IFERROR(_xlfn.XLOOKUP($C3988,'1.PrepList'!$I$2:$I$1500,'1.PrepList'!$J$2:$J$1500,"")&amp;"",""))</f>
        <v/>
      </c>
      <c r="E3988" s="638" t="str">
        <f>IF($C3988="","",IFERROR(_xlfn.XLOOKUP($C3988,'1.PrepList'!$I$2:$I$1500,'1.PrepList'!$N$2:$N$1500,"")&amp;"",""))</f>
        <v/>
      </c>
      <c r="F3988" s="638" t="str">
        <f>IF($C3988="","",IFERROR(_xlfn.XLOOKUP($C3988,'1.PrepList'!$I$2:$I$1500,'1.PrepList'!$K$2:$K$1500,"")&amp;"",""))</f>
        <v/>
      </c>
      <c r="H3988" s="644" t="str">
        <f>IF($C3988="","",IFERROR(IF(_xlfn.XLOOKUP($C3988,tbl_StartedStatus[Bold ID],tbl_StartedStatus[Started])="Started","Yes",IF(_xlfn.XLOOKUP($C3988,tbl_StartedStatus[Bold ID],tbl_StartedStatus[Started])="No Show","No Show","")),""))</f>
        <v/>
      </c>
    </row>
    <row r="3989" spans="1:8" ht="15" customHeight="1" thickBot="1">
      <c r="A3989" s="38" t="str">
        <f>IF($C3989="","",IFERROR(_xlfn.XLOOKUP($C3989,'1.PrepList'!$I$2:$I$1500,'1.PrepList'!$G$2:$G$1500,"")&amp;"",""))</f>
        <v/>
      </c>
      <c r="B3989" s="638" t="str">
        <f>IF($C3989="","",IFERROR(_xlfn.XLOOKUP($C3989,'1.PrepList'!$I$2:$I$1500,'1.PrepList'!$H$2:$H$1500,"")&amp;"",""))</f>
        <v/>
      </c>
      <c r="D3989" s="638" t="str">
        <f>IF($C3989="","",IFERROR(_xlfn.XLOOKUP($C3989,'1.PrepList'!$I$2:$I$1500,'1.PrepList'!$J$2:$J$1500,"")&amp;"",""))</f>
        <v/>
      </c>
      <c r="E3989" s="638" t="str">
        <f>IF($C3989="","",IFERROR(_xlfn.XLOOKUP($C3989,'1.PrepList'!$I$2:$I$1500,'1.PrepList'!$N$2:$N$1500,"")&amp;"",""))</f>
        <v/>
      </c>
      <c r="F3989" s="638" t="str">
        <f>IF($C3989="","",IFERROR(_xlfn.XLOOKUP($C3989,'1.PrepList'!$I$2:$I$1500,'1.PrepList'!$K$2:$K$1500,"")&amp;"",""))</f>
        <v/>
      </c>
      <c r="H3989" s="644" t="str">
        <f>IF($C3989="","",IFERROR(IF(_xlfn.XLOOKUP($C3989,tbl_StartedStatus[Bold ID],tbl_StartedStatus[Started])="Started","Yes",IF(_xlfn.XLOOKUP($C3989,tbl_StartedStatus[Bold ID],tbl_StartedStatus[Started])="No Show","No Show","")),""))</f>
        <v/>
      </c>
    </row>
    <row r="3990" spans="1:8" ht="15" customHeight="1" thickBot="1">
      <c r="A3990" s="38" t="str">
        <f>IF($C3990="","",IFERROR(_xlfn.XLOOKUP($C3990,'1.PrepList'!$I$2:$I$1500,'1.PrepList'!$G$2:$G$1500,"")&amp;"",""))</f>
        <v/>
      </c>
      <c r="B3990" s="638" t="str">
        <f>IF($C3990="","",IFERROR(_xlfn.XLOOKUP($C3990,'1.PrepList'!$I$2:$I$1500,'1.PrepList'!$H$2:$H$1500,"")&amp;"",""))</f>
        <v/>
      </c>
      <c r="D3990" s="638" t="str">
        <f>IF($C3990="","",IFERROR(_xlfn.XLOOKUP($C3990,'1.PrepList'!$I$2:$I$1500,'1.PrepList'!$J$2:$J$1500,"")&amp;"",""))</f>
        <v/>
      </c>
      <c r="E3990" s="638" t="str">
        <f>IF($C3990="","",IFERROR(_xlfn.XLOOKUP($C3990,'1.PrepList'!$I$2:$I$1500,'1.PrepList'!$N$2:$N$1500,"")&amp;"",""))</f>
        <v/>
      </c>
      <c r="F3990" s="638" t="str">
        <f>IF($C3990="","",IFERROR(_xlfn.XLOOKUP($C3990,'1.PrepList'!$I$2:$I$1500,'1.PrepList'!$K$2:$K$1500,"")&amp;"",""))</f>
        <v/>
      </c>
      <c r="H3990" s="644" t="str">
        <f>IF($C3990="","",IFERROR(IF(_xlfn.XLOOKUP($C3990,tbl_StartedStatus[Bold ID],tbl_StartedStatus[Started])="Started","Yes",IF(_xlfn.XLOOKUP($C3990,tbl_StartedStatus[Bold ID],tbl_StartedStatus[Started])="No Show","No Show","")),""))</f>
        <v/>
      </c>
    </row>
    <row r="3991" spans="1:8" ht="15" customHeight="1" thickBot="1">
      <c r="A3991" s="38" t="str">
        <f>IF($C3991="","",IFERROR(_xlfn.XLOOKUP($C3991,'1.PrepList'!$I$2:$I$1500,'1.PrepList'!$G$2:$G$1500,"")&amp;"",""))</f>
        <v/>
      </c>
      <c r="B3991" s="638" t="str">
        <f>IF($C3991="","",IFERROR(_xlfn.XLOOKUP($C3991,'1.PrepList'!$I$2:$I$1500,'1.PrepList'!$H$2:$H$1500,"")&amp;"",""))</f>
        <v/>
      </c>
      <c r="D3991" s="638" t="str">
        <f>IF($C3991="","",IFERROR(_xlfn.XLOOKUP($C3991,'1.PrepList'!$I$2:$I$1500,'1.PrepList'!$J$2:$J$1500,"")&amp;"",""))</f>
        <v/>
      </c>
      <c r="E3991" s="638" t="str">
        <f>IF($C3991="","",IFERROR(_xlfn.XLOOKUP($C3991,'1.PrepList'!$I$2:$I$1500,'1.PrepList'!$N$2:$N$1500,"")&amp;"",""))</f>
        <v/>
      </c>
      <c r="F3991" s="638" t="str">
        <f>IF($C3991="","",IFERROR(_xlfn.XLOOKUP($C3991,'1.PrepList'!$I$2:$I$1500,'1.PrepList'!$K$2:$K$1500,"")&amp;"",""))</f>
        <v/>
      </c>
      <c r="H3991" s="644" t="str">
        <f>IF($C3991="","",IFERROR(IF(_xlfn.XLOOKUP($C3991,tbl_StartedStatus[Bold ID],tbl_StartedStatus[Started])="Started","Yes",IF(_xlfn.XLOOKUP($C3991,tbl_StartedStatus[Bold ID],tbl_StartedStatus[Started])="No Show","No Show","")),""))</f>
        <v/>
      </c>
    </row>
    <row r="3992" spans="1:8" ht="15" customHeight="1" thickBot="1">
      <c r="A3992" s="38" t="str">
        <f>IF($C3992="","",IFERROR(_xlfn.XLOOKUP($C3992,'1.PrepList'!$I$2:$I$1500,'1.PrepList'!$G$2:$G$1500,"")&amp;"",""))</f>
        <v/>
      </c>
      <c r="B3992" s="638" t="str">
        <f>IF($C3992="","",IFERROR(_xlfn.XLOOKUP($C3992,'1.PrepList'!$I$2:$I$1500,'1.PrepList'!$H$2:$H$1500,"")&amp;"",""))</f>
        <v/>
      </c>
      <c r="D3992" s="638" t="str">
        <f>IF($C3992="","",IFERROR(_xlfn.XLOOKUP($C3992,'1.PrepList'!$I$2:$I$1500,'1.PrepList'!$J$2:$J$1500,"")&amp;"",""))</f>
        <v/>
      </c>
      <c r="E3992" s="638" t="str">
        <f>IF($C3992="","",IFERROR(_xlfn.XLOOKUP($C3992,'1.PrepList'!$I$2:$I$1500,'1.PrepList'!$N$2:$N$1500,"")&amp;"",""))</f>
        <v/>
      </c>
      <c r="F3992" s="638" t="str">
        <f>IF($C3992="","",IFERROR(_xlfn.XLOOKUP($C3992,'1.PrepList'!$I$2:$I$1500,'1.PrepList'!$K$2:$K$1500,"")&amp;"",""))</f>
        <v/>
      </c>
      <c r="H3992" s="644" t="str">
        <f>IF($C3992="","",IFERROR(IF(_xlfn.XLOOKUP($C3992,tbl_StartedStatus[Bold ID],tbl_StartedStatus[Started])="Started","Yes",IF(_xlfn.XLOOKUP($C3992,tbl_StartedStatus[Bold ID],tbl_StartedStatus[Started])="No Show","No Show","")),""))</f>
        <v/>
      </c>
    </row>
    <row r="3993" spans="1:8" ht="15" customHeight="1" thickBot="1">
      <c r="A3993" s="38" t="str">
        <f>IF($C3993="","",IFERROR(_xlfn.XLOOKUP($C3993,'1.PrepList'!$I$2:$I$1500,'1.PrepList'!$G$2:$G$1500,"")&amp;"",""))</f>
        <v/>
      </c>
      <c r="B3993" s="638" t="str">
        <f>IF($C3993="","",IFERROR(_xlfn.XLOOKUP($C3993,'1.PrepList'!$I$2:$I$1500,'1.PrepList'!$H$2:$H$1500,"")&amp;"",""))</f>
        <v/>
      </c>
      <c r="D3993" s="638" t="str">
        <f>IF($C3993="","",IFERROR(_xlfn.XLOOKUP($C3993,'1.PrepList'!$I$2:$I$1500,'1.PrepList'!$J$2:$J$1500,"")&amp;"",""))</f>
        <v/>
      </c>
      <c r="E3993" s="638" t="str">
        <f>IF($C3993="","",IFERROR(_xlfn.XLOOKUP($C3993,'1.PrepList'!$I$2:$I$1500,'1.PrepList'!$N$2:$N$1500,"")&amp;"",""))</f>
        <v/>
      </c>
      <c r="F3993" s="638" t="str">
        <f>IF($C3993="","",IFERROR(_xlfn.XLOOKUP($C3993,'1.PrepList'!$I$2:$I$1500,'1.PrepList'!$K$2:$K$1500,"")&amp;"",""))</f>
        <v/>
      </c>
      <c r="H3993" s="644" t="str">
        <f>IF($C3993="","",IFERROR(IF(_xlfn.XLOOKUP($C3993,tbl_StartedStatus[Bold ID],tbl_StartedStatus[Started])="Started","Yes",IF(_xlfn.XLOOKUP($C3993,tbl_StartedStatus[Bold ID],tbl_StartedStatus[Started])="No Show","No Show","")),""))</f>
        <v/>
      </c>
    </row>
    <row r="3994" spans="1:8" ht="15" customHeight="1" thickBot="1">
      <c r="A3994" s="38" t="str">
        <f>IF($C3994="","",IFERROR(_xlfn.XLOOKUP($C3994,'1.PrepList'!$I$2:$I$1500,'1.PrepList'!$G$2:$G$1500,"")&amp;"",""))</f>
        <v/>
      </c>
      <c r="B3994" s="638" t="str">
        <f>IF($C3994="","",IFERROR(_xlfn.XLOOKUP($C3994,'1.PrepList'!$I$2:$I$1500,'1.PrepList'!$H$2:$H$1500,"")&amp;"",""))</f>
        <v/>
      </c>
      <c r="D3994" s="638" t="str">
        <f>IF($C3994="","",IFERROR(_xlfn.XLOOKUP($C3994,'1.PrepList'!$I$2:$I$1500,'1.PrepList'!$J$2:$J$1500,"")&amp;"",""))</f>
        <v/>
      </c>
      <c r="E3994" s="638" t="str">
        <f>IF($C3994="","",IFERROR(_xlfn.XLOOKUP($C3994,'1.PrepList'!$I$2:$I$1500,'1.PrepList'!$N$2:$N$1500,"")&amp;"",""))</f>
        <v/>
      </c>
      <c r="F3994" s="638" t="str">
        <f>IF($C3994="","",IFERROR(_xlfn.XLOOKUP($C3994,'1.PrepList'!$I$2:$I$1500,'1.PrepList'!$K$2:$K$1500,"")&amp;"",""))</f>
        <v/>
      </c>
      <c r="H3994" s="644" t="str">
        <f>IF($C3994="","",IFERROR(IF(_xlfn.XLOOKUP($C3994,tbl_StartedStatus[Bold ID],tbl_StartedStatus[Started])="Started","Yes",IF(_xlfn.XLOOKUP($C3994,tbl_StartedStatus[Bold ID],tbl_StartedStatus[Started])="No Show","No Show","")),""))</f>
        <v/>
      </c>
    </row>
    <row r="3995" spans="1:8" ht="15" customHeight="1" thickBot="1">
      <c r="A3995" s="38" t="str">
        <f>IF($C3995="","",IFERROR(_xlfn.XLOOKUP($C3995,'1.PrepList'!$I$2:$I$1500,'1.PrepList'!$G$2:$G$1500,"")&amp;"",""))</f>
        <v/>
      </c>
      <c r="B3995" s="638" t="str">
        <f>IF($C3995="","",IFERROR(_xlfn.XLOOKUP($C3995,'1.PrepList'!$I$2:$I$1500,'1.PrepList'!$H$2:$H$1500,"")&amp;"",""))</f>
        <v/>
      </c>
      <c r="D3995" s="638" t="str">
        <f>IF($C3995="","",IFERROR(_xlfn.XLOOKUP($C3995,'1.PrepList'!$I$2:$I$1500,'1.PrepList'!$J$2:$J$1500,"")&amp;"",""))</f>
        <v/>
      </c>
      <c r="E3995" s="638" t="str">
        <f>IF($C3995="","",IFERROR(_xlfn.XLOOKUP($C3995,'1.PrepList'!$I$2:$I$1500,'1.PrepList'!$N$2:$N$1500,"")&amp;"",""))</f>
        <v/>
      </c>
      <c r="F3995" s="638" t="str">
        <f>IF($C3995="","",IFERROR(_xlfn.XLOOKUP($C3995,'1.PrepList'!$I$2:$I$1500,'1.PrepList'!$K$2:$K$1500,"")&amp;"",""))</f>
        <v/>
      </c>
      <c r="H3995" s="644" t="str">
        <f>IF($C3995="","",IFERROR(IF(_xlfn.XLOOKUP($C3995,tbl_StartedStatus[Bold ID],tbl_StartedStatus[Started])="Started","Yes",IF(_xlfn.XLOOKUP($C3995,tbl_StartedStatus[Bold ID],tbl_StartedStatus[Started])="No Show","No Show","")),""))</f>
        <v/>
      </c>
    </row>
    <row r="3996" spans="1:8" ht="15" customHeight="1" thickBot="1">
      <c r="A3996" s="38" t="str">
        <f>IF($C3996="","",IFERROR(_xlfn.XLOOKUP($C3996,'1.PrepList'!$I$2:$I$1500,'1.PrepList'!$G$2:$G$1500,"")&amp;"",""))</f>
        <v/>
      </c>
      <c r="B3996" s="638" t="str">
        <f>IF($C3996="","",IFERROR(_xlfn.XLOOKUP($C3996,'1.PrepList'!$I$2:$I$1500,'1.PrepList'!$H$2:$H$1500,"")&amp;"",""))</f>
        <v/>
      </c>
      <c r="D3996" s="638" t="str">
        <f>IF($C3996="","",IFERROR(_xlfn.XLOOKUP($C3996,'1.PrepList'!$I$2:$I$1500,'1.PrepList'!$J$2:$J$1500,"")&amp;"",""))</f>
        <v/>
      </c>
      <c r="E3996" s="638" t="str">
        <f>IF($C3996="","",IFERROR(_xlfn.XLOOKUP($C3996,'1.PrepList'!$I$2:$I$1500,'1.PrepList'!$N$2:$N$1500,"")&amp;"",""))</f>
        <v/>
      </c>
      <c r="F3996" s="638" t="str">
        <f>IF($C3996="","",IFERROR(_xlfn.XLOOKUP($C3996,'1.PrepList'!$I$2:$I$1500,'1.PrepList'!$K$2:$K$1500,"")&amp;"",""))</f>
        <v/>
      </c>
      <c r="H3996" s="644" t="str">
        <f>IF($C3996="","",IFERROR(IF(_xlfn.XLOOKUP($C3996,tbl_StartedStatus[Bold ID],tbl_StartedStatus[Started])="Started","Yes",IF(_xlfn.XLOOKUP($C3996,tbl_StartedStatus[Bold ID],tbl_StartedStatus[Started])="No Show","No Show","")),""))</f>
        <v/>
      </c>
    </row>
    <row r="3997" spans="1:8" ht="15" customHeight="1" thickBot="1">
      <c r="A3997" s="38" t="str">
        <f>IF($C3997="","",IFERROR(_xlfn.XLOOKUP($C3997,'1.PrepList'!$I$2:$I$1500,'1.PrepList'!$G$2:$G$1500,"")&amp;"",""))</f>
        <v/>
      </c>
      <c r="B3997" s="638" t="str">
        <f>IF($C3997="","",IFERROR(_xlfn.XLOOKUP($C3997,'1.PrepList'!$I$2:$I$1500,'1.PrepList'!$H$2:$H$1500,"")&amp;"",""))</f>
        <v/>
      </c>
      <c r="D3997" s="638" t="str">
        <f>IF($C3997="","",IFERROR(_xlfn.XLOOKUP($C3997,'1.PrepList'!$I$2:$I$1500,'1.PrepList'!$J$2:$J$1500,"")&amp;"",""))</f>
        <v/>
      </c>
      <c r="E3997" s="638" t="str">
        <f>IF($C3997="","",IFERROR(_xlfn.XLOOKUP($C3997,'1.PrepList'!$I$2:$I$1500,'1.PrepList'!$N$2:$N$1500,"")&amp;"",""))</f>
        <v/>
      </c>
      <c r="F3997" s="638" t="str">
        <f>IF($C3997="","",IFERROR(_xlfn.XLOOKUP($C3997,'1.PrepList'!$I$2:$I$1500,'1.PrepList'!$K$2:$K$1500,"")&amp;"",""))</f>
        <v/>
      </c>
      <c r="H3997" s="644" t="str">
        <f>IF($C3997="","",IFERROR(IF(_xlfn.XLOOKUP($C3997,tbl_StartedStatus[Bold ID],tbl_StartedStatus[Started])="Started","Yes",IF(_xlfn.XLOOKUP($C3997,tbl_StartedStatus[Bold ID],tbl_StartedStatus[Started])="No Show","No Show","")),""))</f>
        <v/>
      </c>
    </row>
    <row r="3998" spans="1:8" ht="15" customHeight="1" thickBot="1">
      <c r="A3998" s="38" t="str">
        <f>IF($C3998="","",IFERROR(_xlfn.XLOOKUP($C3998,'1.PrepList'!$I$2:$I$1500,'1.PrepList'!$G$2:$G$1500,"")&amp;"",""))</f>
        <v/>
      </c>
      <c r="B3998" s="638" t="str">
        <f>IF($C3998="","",IFERROR(_xlfn.XLOOKUP($C3998,'1.PrepList'!$I$2:$I$1500,'1.PrepList'!$H$2:$H$1500,"")&amp;"",""))</f>
        <v/>
      </c>
      <c r="D3998" s="638" t="str">
        <f>IF($C3998="","",IFERROR(_xlfn.XLOOKUP($C3998,'1.PrepList'!$I$2:$I$1500,'1.PrepList'!$J$2:$J$1500,"")&amp;"",""))</f>
        <v/>
      </c>
      <c r="E3998" s="638" t="str">
        <f>IF($C3998="","",IFERROR(_xlfn.XLOOKUP($C3998,'1.PrepList'!$I$2:$I$1500,'1.PrepList'!$N$2:$N$1500,"")&amp;"",""))</f>
        <v/>
      </c>
      <c r="F3998" s="638" t="str">
        <f>IF($C3998="","",IFERROR(_xlfn.XLOOKUP($C3998,'1.PrepList'!$I$2:$I$1500,'1.PrepList'!$K$2:$K$1500,"")&amp;"",""))</f>
        <v/>
      </c>
      <c r="H3998" s="644" t="str">
        <f>IF($C3998="","",IFERROR(IF(_xlfn.XLOOKUP($C3998,tbl_StartedStatus[Bold ID],tbl_StartedStatus[Started])="Started","Yes",IF(_xlfn.XLOOKUP($C3998,tbl_StartedStatus[Bold ID],tbl_StartedStatus[Started])="No Show","No Show","")),""))</f>
        <v/>
      </c>
    </row>
    <row r="3999" spans="1:8" ht="15" customHeight="1" thickBot="1">
      <c r="A3999" s="38" t="str">
        <f>IF($C3999="","",IFERROR(_xlfn.XLOOKUP($C3999,'1.PrepList'!$I$2:$I$1500,'1.PrepList'!$G$2:$G$1500,"")&amp;"",""))</f>
        <v/>
      </c>
      <c r="B3999" s="638" t="str">
        <f>IF($C3999="","",IFERROR(_xlfn.XLOOKUP($C3999,'1.PrepList'!$I$2:$I$1500,'1.PrepList'!$H$2:$H$1500,"")&amp;"",""))</f>
        <v/>
      </c>
      <c r="D3999" s="638" t="str">
        <f>IF($C3999="","",IFERROR(_xlfn.XLOOKUP($C3999,'1.PrepList'!$I$2:$I$1500,'1.PrepList'!$J$2:$J$1500,"")&amp;"",""))</f>
        <v/>
      </c>
      <c r="E3999" s="638" t="str">
        <f>IF($C3999="","",IFERROR(_xlfn.XLOOKUP($C3999,'1.PrepList'!$I$2:$I$1500,'1.PrepList'!$N$2:$N$1500,"")&amp;"",""))</f>
        <v/>
      </c>
      <c r="F3999" s="638" t="str">
        <f>IF($C3999="","",IFERROR(_xlfn.XLOOKUP($C3999,'1.PrepList'!$I$2:$I$1500,'1.PrepList'!$K$2:$K$1500,"")&amp;"",""))</f>
        <v/>
      </c>
      <c r="H3999" s="644" t="str">
        <f>IF($C3999="","",IFERROR(IF(_xlfn.XLOOKUP($C3999,tbl_StartedStatus[Bold ID],tbl_StartedStatus[Started])="Started","Yes",IF(_xlfn.XLOOKUP($C3999,tbl_StartedStatus[Bold ID],tbl_StartedStatus[Started])="No Show","No Show","")),""))</f>
        <v/>
      </c>
    </row>
    <row r="4000" spans="1:8" ht="15" customHeight="1" thickBot="1">
      <c r="A4000" s="38" t="str">
        <f>IF($C4000="","",IFERROR(_xlfn.XLOOKUP($C4000,'1.PrepList'!$I$2:$I$1500,'1.PrepList'!$G$2:$G$1500,"")&amp;"",""))</f>
        <v/>
      </c>
      <c r="B4000" s="638" t="str">
        <f>IF($C4000="","",IFERROR(_xlfn.XLOOKUP($C4000,'1.PrepList'!$I$2:$I$1500,'1.PrepList'!$H$2:$H$1500,"")&amp;"",""))</f>
        <v/>
      </c>
      <c r="D4000" s="638" t="str">
        <f>IF($C4000="","",IFERROR(_xlfn.XLOOKUP($C4000,'1.PrepList'!$I$2:$I$1500,'1.PrepList'!$J$2:$J$1500,"")&amp;"",""))</f>
        <v/>
      </c>
      <c r="E4000" s="638" t="str">
        <f>IF($C4000="","",IFERROR(_xlfn.XLOOKUP($C4000,'1.PrepList'!$I$2:$I$1500,'1.PrepList'!$N$2:$N$1500,"")&amp;"",""))</f>
        <v/>
      </c>
      <c r="F4000" s="638" t="str">
        <f>IF($C4000="","",IFERROR(_xlfn.XLOOKUP($C4000,'1.PrepList'!$I$2:$I$1500,'1.PrepList'!$K$2:$K$1500,"")&amp;"",""))</f>
        <v/>
      </c>
      <c r="H4000" s="644" t="str">
        <f>IF($C4000="","",IFERROR(IF(_xlfn.XLOOKUP($C4000,tbl_StartedStatus[Bold ID],tbl_StartedStatus[Started])="Started","Yes",IF(_xlfn.XLOOKUP($C4000,tbl_StartedStatus[Bold ID],tbl_StartedStatus[Started])="No Show","No Show","")),""))</f>
        <v/>
      </c>
    </row>
    <row r="4001" spans="1:8" ht="15" customHeight="1" thickBot="1">
      <c r="A4001" s="38" t="str">
        <f>IF($C4001="","",IFERROR(_xlfn.XLOOKUP($C4001,'1.PrepList'!$I$2:$I$1500,'1.PrepList'!$G$2:$G$1500,"")&amp;"",""))</f>
        <v/>
      </c>
      <c r="B4001" s="638" t="str">
        <f>IF($C4001="","",IFERROR(_xlfn.XLOOKUP($C4001,'1.PrepList'!$I$2:$I$1500,'1.PrepList'!$H$2:$H$1500,"")&amp;"",""))</f>
        <v/>
      </c>
      <c r="D4001" s="638" t="str">
        <f>IF($C4001="","",IFERROR(_xlfn.XLOOKUP($C4001,'1.PrepList'!$I$2:$I$1500,'1.PrepList'!$J$2:$J$1500,"")&amp;"",""))</f>
        <v/>
      </c>
      <c r="E4001" s="638" t="str">
        <f>IF($C4001="","",IFERROR(_xlfn.XLOOKUP($C4001,'1.PrepList'!$I$2:$I$1500,'1.PrepList'!$N$2:$N$1500,"")&amp;"",""))</f>
        <v/>
      </c>
      <c r="F4001" s="638" t="str">
        <f>IF($C4001="","",IFERROR(_xlfn.XLOOKUP($C4001,'1.PrepList'!$I$2:$I$1500,'1.PrepList'!$K$2:$K$1500,"")&amp;"",""))</f>
        <v/>
      </c>
      <c r="H4001" s="644" t="str">
        <f>IF($C4001="","",IFERROR(IF(_xlfn.XLOOKUP($C4001,tbl_StartedStatus[Bold ID],tbl_StartedStatus[Started])="Started","Yes",IF(_xlfn.XLOOKUP($C4001,tbl_StartedStatus[Bold ID],tbl_StartedStatus[Started])="No Show","No Show","")),""))</f>
        <v/>
      </c>
    </row>
    <row r="4002" spans="1:8" ht="15" customHeight="1" thickBot="1">
      <c r="A4002" s="38" t="str">
        <f>IF($C4002="","",IFERROR(_xlfn.XLOOKUP($C4002,'1.PrepList'!$I$2:$I$1500,'1.PrepList'!$G$2:$G$1500,"")&amp;"",""))</f>
        <v/>
      </c>
      <c r="B4002" s="638" t="str">
        <f>IF($C4002="","",IFERROR(_xlfn.XLOOKUP($C4002,'1.PrepList'!$I$2:$I$1500,'1.PrepList'!$H$2:$H$1500,"")&amp;"",""))</f>
        <v/>
      </c>
      <c r="D4002" s="638" t="str">
        <f>IF($C4002="","",IFERROR(_xlfn.XLOOKUP($C4002,'1.PrepList'!$I$2:$I$1500,'1.PrepList'!$J$2:$J$1500,"")&amp;"",""))</f>
        <v/>
      </c>
      <c r="E4002" s="638" t="str">
        <f>IF($C4002="","",IFERROR(_xlfn.XLOOKUP($C4002,'1.PrepList'!$I$2:$I$1500,'1.PrepList'!$N$2:$N$1500,"")&amp;"",""))</f>
        <v/>
      </c>
      <c r="F4002" s="638" t="str">
        <f>IF($C4002="","",IFERROR(_xlfn.XLOOKUP($C4002,'1.PrepList'!$I$2:$I$1500,'1.PrepList'!$K$2:$K$1500,"")&amp;"",""))</f>
        <v/>
      </c>
      <c r="H4002" s="644" t="str">
        <f>IF($C4002="","",IFERROR(IF(_xlfn.XLOOKUP($C4002,tbl_StartedStatus[Bold ID],tbl_StartedStatus[Started])="Started","Yes",IF(_xlfn.XLOOKUP($C4002,tbl_StartedStatus[Bold ID],tbl_StartedStatus[Started])="No Show","No Show","")),""))</f>
        <v/>
      </c>
    </row>
    <row r="4003" spans="1:8" ht="15" customHeight="1" thickBot="1">
      <c r="A4003" s="38" t="str">
        <f>IF($C4003="","",IFERROR(_xlfn.XLOOKUP($C4003,'1.PrepList'!$I$2:$I$1500,'1.PrepList'!$G$2:$G$1500,"")&amp;"",""))</f>
        <v/>
      </c>
      <c r="B4003" s="638" t="str">
        <f>IF($C4003="","",IFERROR(_xlfn.XLOOKUP($C4003,'1.PrepList'!$I$2:$I$1500,'1.PrepList'!$H$2:$H$1500,"")&amp;"",""))</f>
        <v/>
      </c>
      <c r="D4003" s="638" t="str">
        <f>IF($C4003="","",IFERROR(_xlfn.XLOOKUP($C4003,'1.PrepList'!$I$2:$I$1500,'1.PrepList'!$J$2:$J$1500,"")&amp;"",""))</f>
        <v/>
      </c>
      <c r="E4003" s="638" t="str">
        <f>IF($C4003="","",IFERROR(_xlfn.XLOOKUP($C4003,'1.PrepList'!$I$2:$I$1500,'1.PrepList'!$N$2:$N$1500,"")&amp;"",""))</f>
        <v/>
      </c>
      <c r="F4003" s="638" t="str">
        <f>IF($C4003="","",IFERROR(_xlfn.XLOOKUP($C4003,'1.PrepList'!$I$2:$I$1500,'1.PrepList'!$K$2:$K$1500,"")&amp;"",""))</f>
        <v/>
      </c>
      <c r="H4003" s="644" t="str">
        <f>IF($C4003="","",IFERROR(IF(_xlfn.XLOOKUP($C4003,tbl_StartedStatus[Bold ID],tbl_StartedStatus[Started])="Started","Yes",IF(_xlfn.XLOOKUP($C4003,tbl_StartedStatus[Bold ID],tbl_StartedStatus[Started])="No Show","No Show","")),""))</f>
        <v/>
      </c>
    </row>
    <row r="4004" spans="1:8" ht="15" customHeight="1" thickBot="1">
      <c r="A4004" s="38" t="str">
        <f>IF($C4004="","",IFERROR(_xlfn.XLOOKUP($C4004,'1.PrepList'!$I$2:$I$1500,'1.PrepList'!$G$2:$G$1500,"")&amp;"",""))</f>
        <v/>
      </c>
      <c r="B4004" s="638" t="str">
        <f>IF($C4004="","",IFERROR(_xlfn.XLOOKUP($C4004,'1.PrepList'!$I$2:$I$1500,'1.PrepList'!$H$2:$H$1500,"")&amp;"",""))</f>
        <v/>
      </c>
      <c r="D4004" s="638" t="str">
        <f>IF($C4004="","",IFERROR(_xlfn.XLOOKUP($C4004,'1.PrepList'!$I$2:$I$1500,'1.PrepList'!$J$2:$J$1500,"")&amp;"",""))</f>
        <v/>
      </c>
      <c r="E4004" s="638" t="str">
        <f>IF($C4004="","",IFERROR(_xlfn.XLOOKUP($C4004,'1.PrepList'!$I$2:$I$1500,'1.PrepList'!$N$2:$N$1500,"")&amp;"",""))</f>
        <v/>
      </c>
      <c r="F4004" s="638" t="str">
        <f>IF($C4004="","",IFERROR(_xlfn.XLOOKUP($C4004,'1.PrepList'!$I$2:$I$1500,'1.PrepList'!$K$2:$K$1500,"")&amp;"",""))</f>
        <v/>
      </c>
      <c r="H4004" s="644" t="str">
        <f>IF($C4004="","",IFERROR(IF(_xlfn.XLOOKUP($C4004,tbl_StartedStatus[Bold ID],tbl_StartedStatus[Started])="Started","Yes",IF(_xlfn.XLOOKUP($C4004,tbl_StartedStatus[Bold ID],tbl_StartedStatus[Started])="No Show","No Show","")),""))</f>
        <v/>
      </c>
    </row>
    <row r="4005" spans="1:8" ht="15" customHeight="1" thickBot="1">
      <c r="A4005" s="38" t="str">
        <f>IF($C4005="","",IFERROR(_xlfn.XLOOKUP($C4005,'1.PrepList'!$I$2:$I$1500,'1.PrepList'!$G$2:$G$1500,"")&amp;"",""))</f>
        <v/>
      </c>
      <c r="B4005" s="638" t="str">
        <f>IF($C4005="","",IFERROR(_xlfn.XLOOKUP($C4005,'1.PrepList'!$I$2:$I$1500,'1.PrepList'!$H$2:$H$1500,"")&amp;"",""))</f>
        <v/>
      </c>
      <c r="D4005" s="638" t="str">
        <f>IF($C4005="","",IFERROR(_xlfn.XLOOKUP($C4005,'1.PrepList'!$I$2:$I$1500,'1.PrepList'!$J$2:$J$1500,"")&amp;"",""))</f>
        <v/>
      </c>
      <c r="E4005" s="638" t="str">
        <f>IF($C4005="","",IFERROR(_xlfn.XLOOKUP($C4005,'1.PrepList'!$I$2:$I$1500,'1.PrepList'!$N$2:$N$1500,"")&amp;"",""))</f>
        <v/>
      </c>
      <c r="F4005" s="638" t="str">
        <f>IF($C4005="","",IFERROR(_xlfn.XLOOKUP($C4005,'1.PrepList'!$I$2:$I$1500,'1.PrepList'!$K$2:$K$1500,"")&amp;"",""))</f>
        <v/>
      </c>
      <c r="H4005" s="644" t="str">
        <f>IF($C4005="","",IFERROR(IF(_xlfn.XLOOKUP($C4005,tbl_StartedStatus[Bold ID],tbl_StartedStatus[Started])="Started","Yes",IF(_xlfn.XLOOKUP($C4005,tbl_StartedStatus[Bold ID],tbl_StartedStatus[Started])="No Show","No Show","")),""))</f>
        <v/>
      </c>
    </row>
    <row r="4006" spans="1:8" ht="15" customHeight="1" thickBot="1">
      <c r="A4006" s="38" t="str">
        <f>IF($C4006="","",IFERROR(_xlfn.XLOOKUP($C4006,'1.PrepList'!$I$2:$I$1500,'1.PrepList'!$G$2:$G$1500,"")&amp;"",""))</f>
        <v/>
      </c>
      <c r="B4006" s="638" t="str">
        <f>IF($C4006="","",IFERROR(_xlfn.XLOOKUP($C4006,'1.PrepList'!$I$2:$I$1500,'1.PrepList'!$H$2:$H$1500,"")&amp;"",""))</f>
        <v/>
      </c>
      <c r="D4006" s="638" t="str">
        <f>IF($C4006="","",IFERROR(_xlfn.XLOOKUP($C4006,'1.PrepList'!$I$2:$I$1500,'1.PrepList'!$J$2:$J$1500,"")&amp;"",""))</f>
        <v/>
      </c>
      <c r="E4006" s="638" t="str">
        <f>IF($C4006="","",IFERROR(_xlfn.XLOOKUP($C4006,'1.PrepList'!$I$2:$I$1500,'1.PrepList'!$N$2:$N$1500,"")&amp;"",""))</f>
        <v/>
      </c>
      <c r="F4006" s="638" t="str">
        <f>IF($C4006="","",IFERROR(_xlfn.XLOOKUP($C4006,'1.PrepList'!$I$2:$I$1500,'1.PrepList'!$K$2:$K$1500,"")&amp;"",""))</f>
        <v/>
      </c>
      <c r="H4006" s="644" t="str">
        <f>IF($C4006="","",IFERROR(IF(_xlfn.XLOOKUP($C4006,tbl_StartedStatus[Bold ID],tbl_StartedStatus[Started])="Started","Yes",IF(_xlfn.XLOOKUP($C4006,tbl_StartedStatus[Bold ID],tbl_StartedStatus[Started])="No Show","No Show","")),""))</f>
        <v/>
      </c>
    </row>
    <row r="4007" spans="1:8" ht="15" customHeight="1" thickBot="1">
      <c r="A4007" s="38" t="str">
        <f>IF($C4007="","",IFERROR(_xlfn.XLOOKUP($C4007,'1.PrepList'!$I$2:$I$1500,'1.PrepList'!$G$2:$G$1500,"")&amp;"",""))</f>
        <v/>
      </c>
      <c r="B4007" s="638" t="str">
        <f>IF($C4007="","",IFERROR(_xlfn.XLOOKUP($C4007,'1.PrepList'!$I$2:$I$1500,'1.PrepList'!$H$2:$H$1500,"")&amp;"",""))</f>
        <v/>
      </c>
      <c r="D4007" s="638" t="str">
        <f>IF($C4007="","",IFERROR(_xlfn.XLOOKUP($C4007,'1.PrepList'!$I$2:$I$1500,'1.PrepList'!$J$2:$J$1500,"")&amp;"",""))</f>
        <v/>
      </c>
      <c r="E4007" s="638" t="str">
        <f>IF($C4007="","",IFERROR(_xlfn.XLOOKUP($C4007,'1.PrepList'!$I$2:$I$1500,'1.PrepList'!$N$2:$N$1500,"")&amp;"",""))</f>
        <v/>
      </c>
      <c r="F4007" s="638" t="str">
        <f>IF($C4007="","",IFERROR(_xlfn.XLOOKUP($C4007,'1.PrepList'!$I$2:$I$1500,'1.PrepList'!$K$2:$K$1500,"")&amp;"",""))</f>
        <v/>
      </c>
      <c r="H4007" s="644" t="str">
        <f>IF($C4007="","",IFERROR(IF(_xlfn.XLOOKUP($C4007,tbl_StartedStatus[Bold ID],tbl_StartedStatus[Started])="Started","Yes",IF(_xlfn.XLOOKUP($C4007,tbl_StartedStatus[Bold ID],tbl_StartedStatus[Started])="No Show","No Show","")),""))</f>
        <v/>
      </c>
    </row>
    <row r="4008" spans="1:8" ht="15" customHeight="1" thickBot="1">
      <c r="A4008" s="38" t="str">
        <f>IF($C4008="","",IFERROR(_xlfn.XLOOKUP($C4008,'1.PrepList'!$I$2:$I$1500,'1.PrepList'!$G$2:$G$1500,"")&amp;"",""))</f>
        <v/>
      </c>
      <c r="B4008" s="638" t="str">
        <f>IF($C4008="","",IFERROR(_xlfn.XLOOKUP($C4008,'1.PrepList'!$I$2:$I$1500,'1.PrepList'!$H$2:$H$1500,"")&amp;"",""))</f>
        <v/>
      </c>
      <c r="D4008" s="638" t="str">
        <f>IF($C4008="","",IFERROR(_xlfn.XLOOKUP($C4008,'1.PrepList'!$I$2:$I$1500,'1.PrepList'!$J$2:$J$1500,"")&amp;"",""))</f>
        <v/>
      </c>
      <c r="E4008" s="638" t="str">
        <f>IF($C4008="","",IFERROR(_xlfn.XLOOKUP($C4008,'1.PrepList'!$I$2:$I$1500,'1.PrepList'!$N$2:$N$1500,"")&amp;"",""))</f>
        <v/>
      </c>
      <c r="F4008" s="638" t="str">
        <f>IF($C4008="","",IFERROR(_xlfn.XLOOKUP($C4008,'1.PrepList'!$I$2:$I$1500,'1.PrepList'!$K$2:$K$1500,"")&amp;"",""))</f>
        <v/>
      </c>
      <c r="H4008" s="644" t="str">
        <f>IF($C4008="","",IFERROR(IF(_xlfn.XLOOKUP($C4008,tbl_StartedStatus[Bold ID],tbl_StartedStatus[Started])="Started","Yes",IF(_xlfn.XLOOKUP($C4008,tbl_StartedStatus[Bold ID],tbl_StartedStatus[Started])="No Show","No Show","")),""))</f>
        <v/>
      </c>
    </row>
    <row r="4009" spans="1:8" ht="15" customHeight="1" thickBot="1">
      <c r="A4009" s="38" t="str">
        <f>IF($C4009="","",IFERROR(_xlfn.XLOOKUP($C4009,'1.PrepList'!$I$2:$I$1500,'1.PrepList'!$G$2:$G$1500,"")&amp;"",""))</f>
        <v/>
      </c>
      <c r="B4009" s="638" t="str">
        <f>IF($C4009="","",IFERROR(_xlfn.XLOOKUP($C4009,'1.PrepList'!$I$2:$I$1500,'1.PrepList'!$H$2:$H$1500,"")&amp;"",""))</f>
        <v/>
      </c>
      <c r="D4009" s="638" t="str">
        <f>IF($C4009="","",IFERROR(_xlfn.XLOOKUP($C4009,'1.PrepList'!$I$2:$I$1500,'1.PrepList'!$J$2:$J$1500,"")&amp;"",""))</f>
        <v/>
      </c>
      <c r="E4009" s="638" t="str">
        <f>IF($C4009="","",IFERROR(_xlfn.XLOOKUP($C4009,'1.PrepList'!$I$2:$I$1500,'1.PrepList'!$N$2:$N$1500,"")&amp;"",""))</f>
        <v/>
      </c>
      <c r="F4009" s="638" t="str">
        <f>IF($C4009="","",IFERROR(_xlfn.XLOOKUP($C4009,'1.PrepList'!$I$2:$I$1500,'1.PrepList'!$K$2:$K$1500,"")&amp;"",""))</f>
        <v/>
      </c>
      <c r="H4009" s="644" t="str">
        <f>IF($C4009="","",IFERROR(IF(_xlfn.XLOOKUP($C4009,tbl_StartedStatus[Bold ID],tbl_StartedStatus[Started])="Started","Yes",IF(_xlfn.XLOOKUP($C4009,tbl_StartedStatus[Bold ID],tbl_StartedStatus[Started])="No Show","No Show","")),""))</f>
        <v/>
      </c>
    </row>
    <row r="4010" spans="1:8" ht="15" customHeight="1" thickBot="1">
      <c r="A4010" s="38" t="str">
        <f>IF($C4010="","",IFERROR(_xlfn.XLOOKUP($C4010,'1.PrepList'!$I$2:$I$1500,'1.PrepList'!$G$2:$G$1500,"")&amp;"",""))</f>
        <v/>
      </c>
      <c r="B4010" s="638" t="str">
        <f>IF($C4010="","",IFERROR(_xlfn.XLOOKUP($C4010,'1.PrepList'!$I$2:$I$1500,'1.PrepList'!$H$2:$H$1500,"")&amp;"",""))</f>
        <v/>
      </c>
      <c r="D4010" s="638" t="str">
        <f>IF($C4010="","",IFERROR(_xlfn.XLOOKUP($C4010,'1.PrepList'!$I$2:$I$1500,'1.PrepList'!$J$2:$J$1500,"")&amp;"",""))</f>
        <v/>
      </c>
      <c r="E4010" s="638" t="str">
        <f>IF($C4010="","",IFERROR(_xlfn.XLOOKUP($C4010,'1.PrepList'!$I$2:$I$1500,'1.PrepList'!$N$2:$N$1500,"")&amp;"",""))</f>
        <v/>
      </c>
      <c r="F4010" s="638" t="str">
        <f>IF($C4010="","",IFERROR(_xlfn.XLOOKUP($C4010,'1.PrepList'!$I$2:$I$1500,'1.PrepList'!$K$2:$K$1500,"")&amp;"",""))</f>
        <v/>
      </c>
      <c r="H4010" s="644" t="str">
        <f>IF($C4010="","",IFERROR(IF(_xlfn.XLOOKUP($C4010,tbl_StartedStatus[Bold ID],tbl_StartedStatus[Started])="Started","Yes",IF(_xlfn.XLOOKUP($C4010,tbl_StartedStatus[Bold ID],tbl_StartedStatus[Started])="No Show","No Show","")),""))</f>
        <v/>
      </c>
    </row>
    <row r="4011" spans="1:8" ht="15" customHeight="1" thickBot="1">
      <c r="A4011" s="38" t="str">
        <f>IF($C4011="","",IFERROR(_xlfn.XLOOKUP($C4011,'1.PrepList'!$I$2:$I$1500,'1.PrepList'!$G$2:$G$1500,"")&amp;"",""))</f>
        <v/>
      </c>
      <c r="B4011" s="638" t="str">
        <f>IF($C4011="","",IFERROR(_xlfn.XLOOKUP($C4011,'1.PrepList'!$I$2:$I$1500,'1.PrepList'!$H$2:$H$1500,"")&amp;"",""))</f>
        <v/>
      </c>
      <c r="D4011" s="638" t="str">
        <f>IF($C4011="","",IFERROR(_xlfn.XLOOKUP($C4011,'1.PrepList'!$I$2:$I$1500,'1.PrepList'!$J$2:$J$1500,"")&amp;"",""))</f>
        <v/>
      </c>
      <c r="E4011" s="638" t="str">
        <f>IF($C4011="","",IFERROR(_xlfn.XLOOKUP($C4011,'1.PrepList'!$I$2:$I$1500,'1.PrepList'!$N$2:$N$1500,"")&amp;"",""))</f>
        <v/>
      </c>
      <c r="F4011" s="638" t="str">
        <f>IF($C4011="","",IFERROR(_xlfn.XLOOKUP($C4011,'1.PrepList'!$I$2:$I$1500,'1.PrepList'!$K$2:$K$1500,"")&amp;"",""))</f>
        <v/>
      </c>
      <c r="H4011" s="644" t="str">
        <f>IF($C4011="","",IFERROR(IF(_xlfn.XLOOKUP($C4011,tbl_StartedStatus[Bold ID],tbl_StartedStatus[Started])="Started","Yes",IF(_xlfn.XLOOKUP($C4011,tbl_StartedStatus[Bold ID],tbl_StartedStatus[Started])="No Show","No Show","")),""))</f>
        <v/>
      </c>
    </row>
    <row r="4012" spans="1:8" ht="15" customHeight="1" thickBot="1">
      <c r="A4012" s="38" t="str">
        <f>IF($C4012="","",IFERROR(_xlfn.XLOOKUP($C4012,'1.PrepList'!$I$2:$I$1500,'1.PrepList'!$G$2:$G$1500,"")&amp;"",""))</f>
        <v/>
      </c>
      <c r="B4012" s="638" t="str">
        <f>IF($C4012="","",IFERROR(_xlfn.XLOOKUP($C4012,'1.PrepList'!$I$2:$I$1500,'1.PrepList'!$H$2:$H$1500,"")&amp;"",""))</f>
        <v/>
      </c>
      <c r="D4012" s="638" t="str">
        <f>IF($C4012="","",IFERROR(_xlfn.XLOOKUP($C4012,'1.PrepList'!$I$2:$I$1500,'1.PrepList'!$J$2:$J$1500,"")&amp;"",""))</f>
        <v/>
      </c>
      <c r="E4012" s="638" t="str">
        <f>IF($C4012="","",IFERROR(_xlfn.XLOOKUP($C4012,'1.PrepList'!$I$2:$I$1500,'1.PrepList'!$N$2:$N$1500,"")&amp;"",""))</f>
        <v/>
      </c>
      <c r="F4012" s="638" t="str">
        <f>IF($C4012="","",IFERROR(_xlfn.XLOOKUP($C4012,'1.PrepList'!$I$2:$I$1500,'1.PrepList'!$K$2:$K$1500,"")&amp;"",""))</f>
        <v/>
      </c>
      <c r="H4012" s="644" t="str">
        <f>IF($C4012="","",IFERROR(IF(_xlfn.XLOOKUP($C4012,tbl_StartedStatus[Bold ID],tbl_StartedStatus[Started])="Started","Yes",IF(_xlfn.XLOOKUP($C4012,tbl_StartedStatus[Bold ID],tbl_StartedStatus[Started])="No Show","No Show","")),""))</f>
        <v/>
      </c>
    </row>
    <row r="4013" spans="1:8" ht="15" customHeight="1" thickBot="1">
      <c r="A4013" s="38" t="str">
        <f>IF($C4013="","",IFERROR(_xlfn.XLOOKUP($C4013,'1.PrepList'!$I$2:$I$1500,'1.PrepList'!$G$2:$G$1500,"")&amp;"",""))</f>
        <v/>
      </c>
      <c r="B4013" s="638" t="str">
        <f>IF($C4013="","",IFERROR(_xlfn.XLOOKUP($C4013,'1.PrepList'!$I$2:$I$1500,'1.PrepList'!$H$2:$H$1500,"")&amp;"",""))</f>
        <v/>
      </c>
      <c r="D4013" s="638" t="str">
        <f>IF($C4013="","",IFERROR(_xlfn.XLOOKUP($C4013,'1.PrepList'!$I$2:$I$1500,'1.PrepList'!$J$2:$J$1500,"")&amp;"",""))</f>
        <v/>
      </c>
      <c r="E4013" s="638" t="str">
        <f>IF($C4013="","",IFERROR(_xlfn.XLOOKUP($C4013,'1.PrepList'!$I$2:$I$1500,'1.PrepList'!$N$2:$N$1500,"")&amp;"",""))</f>
        <v/>
      </c>
      <c r="F4013" s="638" t="str">
        <f>IF($C4013="","",IFERROR(_xlfn.XLOOKUP($C4013,'1.PrepList'!$I$2:$I$1500,'1.PrepList'!$K$2:$K$1500,"")&amp;"",""))</f>
        <v/>
      </c>
      <c r="H4013" s="644" t="str">
        <f>IF($C4013="","",IFERROR(IF(_xlfn.XLOOKUP($C4013,tbl_StartedStatus[Bold ID],tbl_StartedStatus[Started])="Started","Yes",IF(_xlfn.XLOOKUP($C4013,tbl_StartedStatus[Bold ID],tbl_StartedStatus[Started])="No Show","No Show","")),""))</f>
        <v/>
      </c>
    </row>
    <row r="4014" spans="1:8" ht="15" customHeight="1" thickBot="1">
      <c r="A4014" s="38" t="str">
        <f>IF($C4014="","",IFERROR(_xlfn.XLOOKUP($C4014,'1.PrepList'!$I$2:$I$1500,'1.PrepList'!$G$2:$G$1500,"")&amp;"",""))</f>
        <v/>
      </c>
      <c r="B4014" s="638" t="str">
        <f>IF($C4014="","",IFERROR(_xlfn.XLOOKUP($C4014,'1.PrepList'!$I$2:$I$1500,'1.PrepList'!$H$2:$H$1500,"")&amp;"",""))</f>
        <v/>
      </c>
      <c r="D4014" s="638" t="str">
        <f>IF($C4014="","",IFERROR(_xlfn.XLOOKUP($C4014,'1.PrepList'!$I$2:$I$1500,'1.PrepList'!$J$2:$J$1500,"")&amp;"",""))</f>
        <v/>
      </c>
      <c r="E4014" s="638" t="str">
        <f>IF($C4014="","",IFERROR(_xlfn.XLOOKUP($C4014,'1.PrepList'!$I$2:$I$1500,'1.PrepList'!$N$2:$N$1500,"")&amp;"",""))</f>
        <v/>
      </c>
      <c r="F4014" s="638" t="str">
        <f>IF($C4014="","",IFERROR(_xlfn.XLOOKUP($C4014,'1.PrepList'!$I$2:$I$1500,'1.PrepList'!$K$2:$K$1500,"")&amp;"",""))</f>
        <v/>
      </c>
      <c r="H4014" s="644" t="str">
        <f>IF($C4014="","",IFERROR(IF(_xlfn.XLOOKUP($C4014,tbl_StartedStatus[Bold ID],tbl_StartedStatus[Started])="Started","Yes",IF(_xlfn.XLOOKUP($C4014,tbl_StartedStatus[Bold ID],tbl_StartedStatus[Started])="No Show","No Show","")),""))</f>
        <v/>
      </c>
    </row>
    <row r="4015" spans="1:8" ht="15" customHeight="1" thickBot="1">
      <c r="A4015" s="38" t="str">
        <f>IF($C4015="","",IFERROR(_xlfn.XLOOKUP($C4015,'1.PrepList'!$I$2:$I$1500,'1.PrepList'!$G$2:$G$1500,"")&amp;"",""))</f>
        <v/>
      </c>
      <c r="B4015" s="638" t="str">
        <f>IF($C4015="","",IFERROR(_xlfn.XLOOKUP($C4015,'1.PrepList'!$I$2:$I$1500,'1.PrepList'!$H$2:$H$1500,"")&amp;"",""))</f>
        <v/>
      </c>
      <c r="D4015" s="638" t="str">
        <f>IF($C4015="","",IFERROR(_xlfn.XLOOKUP($C4015,'1.PrepList'!$I$2:$I$1500,'1.PrepList'!$J$2:$J$1500,"")&amp;"",""))</f>
        <v/>
      </c>
      <c r="E4015" s="638" t="str">
        <f>IF($C4015="","",IFERROR(_xlfn.XLOOKUP($C4015,'1.PrepList'!$I$2:$I$1500,'1.PrepList'!$N$2:$N$1500,"")&amp;"",""))</f>
        <v/>
      </c>
      <c r="F4015" s="638" t="str">
        <f>IF($C4015="","",IFERROR(_xlfn.XLOOKUP($C4015,'1.PrepList'!$I$2:$I$1500,'1.PrepList'!$K$2:$K$1500,"")&amp;"",""))</f>
        <v/>
      </c>
      <c r="H4015" s="644" t="str">
        <f>IF($C4015="","",IFERROR(IF(_xlfn.XLOOKUP($C4015,tbl_StartedStatus[Bold ID],tbl_StartedStatus[Started])="Started","Yes",IF(_xlfn.XLOOKUP($C4015,tbl_StartedStatus[Bold ID],tbl_StartedStatus[Started])="No Show","No Show","")),""))</f>
        <v/>
      </c>
    </row>
    <row r="4016" spans="1:8" ht="15" customHeight="1" thickBot="1">
      <c r="A4016" s="38" t="str">
        <f>IF($C4016="","",IFERROR(_xlfn.XLOOKUP($C4016,'1.PrepList'!$I$2:$I$1500,'1.PrepList'!$G$2:$G$1500,"")&amp;"",""))</f>
        <v/>
      </c>
      <c r="B4016" s="638" t="str">
        <f>IF($C4016="","",IFERROR(_xlfn.XLOOKUP($C4016,'1.PrepList'!$I$2:$I$1500,'1.PrepList'!$H$2:$H$1500,"")&amp;"",""))</f>
        <v/>
      </c>
      <c r="D4016" s="638" t="str">
        <f>IF($C4016="","",IFERROR(_xlfn.XLOOKUP($C4016,'1.PrepList'!$I$2:$I$1500,'1.PrepList'!$J$2:$J$1500,"")&amp;"",""))</f>
        <v/>
      </c>
      <c r="E4016" s="638" t="str">
        <f>IF($C4016="","",IFERROR(_xlfn.XLOOKUP($C4016,'1.PrepList'!$I$2:$I$1500,'1.PrepList'!$N$2:$N$1500,"")&amp;"",""))</f>
        <v/>
      </c>
      <c r="F4016" s="638" t="str">
        <f>IF($C4016="","",IFERROR(_xlfn.XLOOKUP($C4016,'1.PrepList'!$I$2:$I$1500,'1.PrepList'!$K$2:$K$1500,"")&amp;"",""))</f>
        <v/>
      </c>
      <c r="H4016" s="644" t="str">
        <f>IF($C4016="","",IFERROR(IF(_xlfn.XLOOKUP($C4016,tbl_StartedStatus[Bold ID],tbl_StartedStatus[Started])="Started","Yes",IF(_xlfn.XLOOKUP($C4016,tbl_StartedStatus[Bold ID],tbl_StartedStatus[Started])="No Show","No Show","")),""))</f>
        <v/>
      </c>
    </row>
    <row r="4017" spans="1:8" ht="15" customHeight="1" thickBot="1">
      <c r="A4017" s="38" t="str">
        <f>IF($C4017="","",IFERROR(_xlfn.XLOOKUP($C4017,'1.PrepList'!$I$2:$I$1500,'1.PrepList'!$G$2:$G$1500,"")&amp;"",""))</f>
        <v/>
      </c>
      <c r="B4017" s="638" t="str">
        <f>IF($C4017="","",IFERROR(_xlfn.XLOOKUP($C4017,'1.PrepList'!$I$2:$I$1500,'1.PrepList'!$H$2:$H$1500,"")&amp;"",""))</f>
        <v/>
      </c>
      <c r="D4017" s="638" t="str">
        <f>IF($C4017="","",IFERROR(_xlfn.XLOOKUP($C4017,'1.PrepList'!$I$2:$I$1500,'1.PrepList'!$J$2:$J$1500,"")&amp;"",""))</f>
        <v/>
      </c>
      <c r="E4017" s="638" t="str">
        <f>IF($C4017="","",IFERROR(_xlfn.XLOOKUP($C4017,'1.PrepList'!$I$2:$I$1500,'1.PrepList'!$N$2:$N$1500,"")&amp;"",""))</f>
        <v/>
      </c>
      <c r="F4017" s="638" t="str">
        <f>IF($C4017="","",IFERROR(_xlfn.XLOOKUP($C4017,'1.PrepList'!$I$2:$I$1500,'1.PrepList'!$K$2:$K$1500,"")&amp;"",""))</f>
        <v/>
      </c>
      <c r="H4017" s="644" t="str">
        <f>IF($C4017="","",IFERROR(IF(_xlfn.XLOOKUP($C4017,tbl_StartedStatus[Bold ID],tbl_StartedStatus[Started])="Started","Yes",IF(_xlfn.XLOOKUP($C4017,tbl_StartedStatus[Bold ID],tbl_StartedStatus[Started])="No Show","No Show","")),""))</f>
        <v/>
      </c>
    </row>
    <row r="4018" spans="1:8" ht="15" customHeight="1" thickBot="1">
      <c r="A4018" s="38" t="str">
        <f>IF($C4018="","",IFERROR(_xlfn.XLOOKUP($C4018,'1.PrepList'!$I$2:$I$1500,'1.PrepList'!$G$2:$G$1500,"")&amp;"",""))</f>
        <v/>
      </c>
      <c r="B4018" s="638" t="str">
        <f>IF($C4018="","",IFERROR(_xlfn.XLOOKUP($C4018,'1.PrepList'!$I$2:$I$1500,'1.PrepList'!$H$2:$H$1500,"")&amp;"",""))</f>
        <v/>
      </c>
      <c r="D4018" s="638" t="str">
        <f>IF($C4018="","",IFERROR(_xlfn.XLOOKUP($C4018,'1.PrepList'!$I$2:$I$1500,'1.PrepList'!$J$2:$J$1500,"")&amp;"",""))</f>
        <v/>
      </c>
      <c r="E4018" s="638" t="str">
        <f>IF($C4018="","",IFERROR(_xlfn.XLOOKUP($C4018,'1.PrepList'!$I$2:$I$1500,'1.PrepList'!$N$2:$N$1500,"")&amp;"",""))</f>
        <v/>
      </c>
      <c r="F4018" s="638" t="str">
        <f>IF($C4018="","",IFERROR(_xlfn.XLOOKUP($C4018,'1.PrepList'!$I$2:$I$1500,'1.PrepList'!$K$2:$K$1500,"")&amp;"",""))</f>
        <v/>
      </c>
      <c r="H4018" s="644" t="str">
        <f>IF($C4018="","",IFERROR(IF(_xlfn.XLOOKUP($C4018,tbl_StartedStatus[Bold ID],tbl_StartedStatus[Started])="Started","Yes",IF(_xlfn.XLOOKUP($C4018,tbl_StartedStatus[Bold ID],tbl_StartedStatus[Started])="No Show","No Show","")),""))</f>
        <v/>
      </c>
    </row>
    <row r="4019" spans="1:8" ht="15" customHeight="1" thickBot="1">
      <c r="A4019" s="38" t="str">
        <f>IF($C4019="","",IFERROR(_xlfn.XLOOKUP($C4019,'1.PrepList'!$I$2:$I$1500,'1.PrepList'!$G$2:$G$1500,"")&amp;"",""))</f>
        <v/>
      </c>
      <c r="B4019" s="638" t="str">
        <f>IF($C4019="","",IFERROR(_xlfn.XLOOKUP($C4019,'1.PrepList'!$I$2:$I$1500,'1.PrepList'!$H$2:$H$1500,"")&amp;"",""))</f>
        <v/>
      </c>
      <c r="D4019" s="638" t="str">
        <f>IF($C4019="","",IFERROR(_xlfn.XLOOKUP($C4019,'1.PrepList'!$I$2:$I$1500,'1.PrepList'!$J$2:$J$1500,"")&amp;"",""))</f>
        <v/>
      </c>
      <c r="E4019" s="638" t="str">
        <f>IF($C4019="","",IFERROR(_xlfn.XLOOKUP($C4019,'1.PrepList'!$I$2:$I$1500,'1.PrepList'!$N$2:$N$1500,"")&amp;"",""))</f>
        <v/>
      </c>
      <c r="F4019" s="638" t="str">
        <f>IF($C4019="","",IFERROR(_xlfn.XLOOKUP($C4019,'1.PrepList'!$I$2:$I$1500,'1.PrepList'!$K$2:$K$1500,"")&amp;"",""))</f>
        <v/>
      </c>
      <c r="H4019" s="644" t="str">
        <f>IF($C4019="","",IFERROR(IF(_xlfn.XLOOKUP($C4019,tbl_StartedStatus[Bold ID],tbl_StartedStatus[Started])="Started","Yes",IF(_xlfn.XLOOKUP($C4019,tbl_StartedStatus[Bold ID],tbl_StartedStatus[Started])="No Show","No Show","")),""))</f>
        <v/>
      </c>
    </row>
    <row r="4020" spans="1:8" ht="15" customHeight="1" thickBot="1">
      <c r="A4020" s="38" t="str">
        <f>IF($C4020="","",IFERROR(_xlfn.XLOOKUP($C4020,'1.PrepList'!$I$2:$I$1500,'1.PrepList'!$G$2:$G$1500,"")&amp;"",""))</f>
        <v/>
      </c>
      <c r="B4020" s="638" t="str">
        <f>IF($C4020="","",IFERROR(_xlfn.XLOOKUP($C4020,'1.PrepList'!$I$2:$I$1500,'1.PrepList'!$H$2:$H$1500,"")&amp;"",""))</f>
        <v/>
      </c>
      <c r="D4020" s="638" t="str">
        <f>IF($C4020="","",IFERROR(_xlfn.XLOOKUP($C4020,'1.PrepList'!$I$2:$I$1500,'1.PrepList'!$J$2:$J$1500,"")&amp;"",""))</f>
        <v/>
      </c>
      <c r="E4020" s="638" t="str">
        <f>IF($C4020="","",IFERROR(_xlfn.XLOOKUP($C4020,'1.PrepList'!$I$2:$I$1500,'1.PrepList'!$N$2:$N$1500,"")&amp;"",""))</f>
        <v/>
      </c>
      <c r="F4020" s="638" t="str">
        <f>IF($C4020="","",IFERROR(_xlfn.XLOOKUP($C4020,'1.PrepList'!$I$2:$I$1500,'1.PrepList'!$K$2:$K$1500,"")&amp;"",""))</f>
        <v/>
      </c>
      <c r="H4020" s="644" t="str">
        <f>IF($C4020="","",IFERROR(IF(_xlfn.XLOOKUP($C4020,tbl_StartedStatus[Bold ID],tbl_StartedStatus[Started])="Started","Yes",IF(_xlfn.XLOOKUP($C4020,tbl_StartedStatus[Bold ID],tbl_StartedStatus[Started])="No Show","No Show","")),""))</f>
        <v/>
      </c>
    </row>
    <row r="4021" spans="1:8" ht="15" customHeight="1" thickBot="1">
      <c r="A4021" s="38" t="str">
        <f>IF($C4021="","",IFERROR(_xlfn.XLOOKUP($C4021,'1.PrepList'!$I$2:$I$1500,'1.PrepList'!$G$2:$G$1500,"")&amp;"",""))</f>
        <v/>
      </c>
      <c r="B4021" s="638" t="str">
        <f>IF($C4021="","",IFERROR(_xlfn.XLOOKUP($C4021,'1.PrepList'!$I$2:$I$1500,'1.PrepList'!$H$2:$H$1500,"")&amp;"",""))</f>
        <v/>
      </c>
      <c r="D4021" s="638" t="str">
        <f>IF($C4021="","",IFERROR(_xlfn.XLOOKUP($C4021,'1.PrepList'!$I$2:$I$1500,'1.PrepList'!$J$2:$J$1500,"")&amp;"",""))</f>
        <v/>
      </c>
      <c r="E4021" s="638" t="str">
        <f>IF($C4021="","",IFERROR(_xlfn.XLOOKUP($C4021,'1.PrepList'!$I$2:$I$1500,'1.PrepList'!$N$2:$N$1500,"")&amp;"",""))</f>
        <v/>
      </c>
      <c r="F4021" s="638" t="str">
        <f>IF($C4021="","",IFERROR(_xlfn.XLOOKUP($C4021,'1.PrepList'!$I$2:$I$1500,'1.PrepList'!$K$2:$K$1500,"")&amp;"",""))</f>
        <v/>
      </c>
      <c r="H4021" s="644" t="str">
        <f>IF($C4021="","",IFERROR(IF(_xlfn.XLOOKUP($C4021,tbl_StartedStatus[Bold ID],tbl_StartedStatus[Started])="Started","Yes",IF(_xlfn.XLOOKUP($C4021,tbl_StartedStatus[Bold ID],tbl_StartedStatus[Started])="No Show","No Show","")),""))</f>
        <v/>
      </c>
    </row>
    <row r="4022" spans="1:8" ht="15" customHeight="1" thickBot="1">
      <c r="A4022" s="38" t="str">
        <f>IF($C4022="","",IFERROR(_xlfn.XLOOKUP($C4022,'1.PrepList'!$I$2:$I$1500,'1.PrepList'!$G$2:$G$1500,"")&amp;"",""))</f>
        <v/>
      </c>
      <c r="B4022" s="638" t="str">
        <f>IF($C4022="","",IFERROR(_xlfn.XLOOKUP($C4022,'1.PrepList'!$I$2:$I$1500,'1.PrepList'!$H$2:$H$1500,"")&amp;"",""))</f>
        <v/>
      </c>
      <c r="D4022" s="638" t="str">
        <f>IF($C4022="","",IFERROR(_xlfn.XLOOKUP($C4022,'1.PrepList'!$I$2:$I$1500,'1.PrepList'!$J$2:$J$1500,"")&amp;"",""))</f>
        <v/>
      </c>
      <c r="E4022" s="638" t="str">
        <f>IF($C4022="","",IFERROR(_xlfn.XLOOKUP($C4022,'1.PrepList'!$I$2:$I$1500,'1.PrepList'!$N$2:$N$1500,"")&amp;"",""))</f>
        <v/>
      </c>
      <c r="F4022" s="638" t="str">
        <f>IF($C4022="","",IFERROR(_xlfn.XLOOKUP($C4022,'1.PrepList'!$I$2:$I$1500,'1.PrepList'!$K$2:$K$1500,"")&amp;"",""))</f>
        <v/>
      </c>
      <c r="H4022" s="644" t="str">
        <f>IF($C4022="","",IFERROR(IF(_xlfn.XLOOKUP($C4022,tbl_StartedStatus[Bold ID],tbl_StartedStatus[Started])="Started","Yes",IF(_xlfn.XLOOKUP($C4022,tbl_StartedStatus[Bold ID],tbl_StartedStatus[Started])="No Show","No Show","")),""))</f>
        <v/>
      </c>
    </row>
    <row r="4023" spans="1:8" ht="15" customHeight="1" thickBot="1">
      <c r="A4023" s="38" t="str">
        <f>IF($C4023="","",IFERROR(_xlfn.XLOOKUP($C4023,'1.PrepList'!$I$2:$I$1500,'1.PrepList'!$G$2:$G$1500,"")&amp;"",""))</f>
        <v/>
      </c>
      <c r="B4023" s="638" t="str">
        <f>IF($C4023="","",IFERROR(_xlfn.XLOOKUP($C4023,'1.PrepList'!$I$2:$I$1500,'1.PrepList'!$H$2:$H$1500,"")&amp;"",""))</f>
        <v/>
      </c>
      <c r="D4023" s="638" t="str">
        <f>IF($C4023="","",IFERROR(_xlfn.XLOOKUP($C4023,'1.PrepList'!$I$2:$I$1500,'1.PrepList'!$J$2:$J$1500,"")&amp;"",""))</f>
        <v/>
      </c>
      <c r="E4023" s="638" t="str">
        <f>IF($C4023="","",IFERROR(_xlfn.XLOOKUP($C4023,'1.PrepList'!$I$2:$I$1500,'1.PrepList'!$N$2:$N$1500,"")&amp;"",""))</f>
        <v/>
      </c>
      <c r="F4023" s="638" t="str">
        <f>IF($C4023="","",IFERROR(_xlfn.XLOOKUP($C4023,'1.PrepList'!$I$2:$I$1500,'1.PrepList'!$K$2:$K$1500,"")&amp;"",""))</f>
        <v/>
      </c>
      <c r="H4023" s="644" t="str">
        <f>IF($C4023="","",IFERROR(IF(_xlfn.XLOOKUP($C4023,tbl_StartedStatus[Bold ID],tbl_StartedStatus[Started])="Started","Yes",IF(_xlfn.XLOOKUP($C4023,tbl_StartedStatus[Bold ID],tbl_StartedStatus[Started])="No Show","No Show","")),""))</f>
        <v/>
      </c>
    </row>
    <row r="4024" spans="1:8" ht="15" customHeight="1" thickBot="1">
      <c r="A4024" s="38" t="str">
        <f>IF($C4024="","",IFERROR(_xlfn.XLOOKUP($C4024,'1.PrepList'!$I$2:$I$1500,'1.PrepList'!$G$2:$G$1500,"")&amp;"",""))</f>
        <v/>
      </c>
      <c r="B4024" s="638" t="str">
        <f>IF($C4024="","",IFERROR(_xlfn.XLOOKUP($C4024,'1.PrepList'!$I$2:$I$1500,'1.PrepList'!$H$2:$H$1500,"")&amp;"",""))</f>
        <v/>
      </c>
      <c r="D4024" s="638" t="str">
        <f>IF($C4024="","",IFERROR(_xlfn.XLOOKUP($C4024,'1.PrepList'!$I$2:$I$1500,'1.PrepList'!$J$2:$J$1500,"")&amp;"",""))</f>
        <v/>
      </c>
      <c r="E4024" s="638" t="str">
        <f>IF($C4024="","",IFERROR(_xlfn.XLOOKUP($C4024,'1.PrepList'!$I$2:$I$1500,'1.PrepList'!$N$2:$N$1500,"")&amp;"",""))</f>
        <v/>
      </c>
      <c r="F4024" s="638" t="str">
        <f>IF($C4024="","",IFERROR(_xlfn.XLOOKUP($C4024,'1.PrepList'!$I$2:$I$1500,'1.PrepList'!$K$2:$K$1500,"")&amp;"",""))</f>
        <v/>
      </c>
      <c r="H4024" s="644" t="str">
        <f>IF($C4024="","",IFERROR(IF(_xlfn.XLOOKUP($C4024,tbl_StartedStatus[Bold ID],tbl_StartedStatus[Started])="Started","Yes",IF(_xlfn.XLOOKUP($C4024,tbl_StartedStatus[Bold ID],tbl_StartedStatus[Started])="No Show","No Show","")),""))</f>
        <v/>
      </c>
    </row>
    <row r="4025" spans="1:8" ht="15" customHeight="1" thickBot="1">
      <c r="A4025" s="38" t="str">
        <f>IF($C4025="","",IFERROR(_xlfn.XLOOKUP($C4025,'1.PrepList'!$I$2:$I$1500,'1.PrepList'!$G$2:$G$1500,"")&amp;"",""))</f>
        <v/>
      </c>
      <c r="B4025" s="638" t="str">
        <f>IF($C4025="","",IFERROR(_xlfn.XLOOKUP($C4025,'1.PrepList'!$I$2:$I$1500,'1.PrepList'!$H$2:$H$1500,"")&amp;"",""))</f>
        <v/>
      </c>
      <c r="D4025" s="638" t="str">
        <f>IF($C4025="","",IFERROR(_xlfn.XLOOKUP($C4025,'1.PrepList'!$I$2:$I$1500,'1.PrepList'!$J$2:$J$1500,"")&amp;"",""))</f>
        <v/>
      </c>
      <c r="E4025" s="638" t="str">
        <f>IF($C4025="","",IFERROR(_xlfn.XLOOKUP($C4025,'1.PrepList'!$I$2:$I$1500,'1.PrepList'!$N$2:$N$1500,"")&amp;"",""))</f>
        <v/>
      </c>
      <c r="F4025" s="638" t="str">
        <f>IF($C4025="","",IFERROR(_xlfn.XLOOKUP($C4025,'1.PrepList'!$I$2:$I$1500,'1.PrepList'!$K$2:$K$1500,"")&amp;"",""))</f>
        <v/>
      </c>
      <c r="H4025" s="644" t="str">
        <f>IF($C4025="","",IFERROR(IF(_xlfn.XLOOKUP($C4025,tbl_StartedStatus[Bold ID],tbl_StartedStatus[Started])="Started","Yes",IF(_xlfn.XLOOKUP($C4025,tbl_StartedStatus[Bold ID],tbl_StartedStatus[Started])="No Show","No Show","")),""))</f>
        <v/>
      </c>
    </row>
    <row r="4026" spans="1:8" ht="15" customHeight="1" thickBot="1">
      <c r="A4026" s="38" t="str">
        <f>IF($C4026="","",IFERROR(_xlfn.XLOOKUP($C4026,'1.PrepList'!$I$2:$I$1500,'1.PrepList'!$G$2:$G$1500,"")&amp;"",""))</f>
        <v/>
      </c>
      <c r="B4026" s="638" t="str">
        <f>IF($C4026="","",IFERROR(_xlfn.XLOOKUP($C4026,'1.PrepList'!$I$2:$I$1500,'1.PrepList'!$H$2:$H$1500,"")&amp;"",""))</f>
        <v/>
      </c>
      <c r="D4026" s="638" t="str">
        <f>IF($C4026="","",IFERROR(_xlfn.XLOOKUP($C4026,'1.PrepList'!$I$2:$I$1500,'1.PrepList'!$J$2:$J$1500,"")&amp;"",""))</f>
        <v/>
      </c>
      <c r="E4026" s="638" t="str">
        <f>IF($C4026="","",IFERROR(_xlfn.XLOOKUP($C4026,'1.PrepList'!$I$2:$I$1500,'1.PrepList'!$N$2:$N$1500,"")&amp;"",""))</f>
        <v/>
      </c>
      <c r="F4026" s="638" t="str">
        <f>IF($C4026="","",IFERROR(_xlfn.XLOOKUP($C4026,'1.PrepList'!$I$2:$I$1500,'1.PrepList'!$K$2:$K$1500,"")&amp;"",""))</f>
        <v/>
      </c>
      <c r="H4026" s="644" t="str">
        <f>IF($C4026="","",IFERROR(IF(_xlfn.XLOOKUP($C4026,tbl_StartedStatus[Bold ID],tbl_StartedStatus[Started])="Started","Yes",IF(_xlfn.XLOOKUP($C4026,tbl_StartedStatus[Bold ID],tbl_StartedStatus[Started])="No Show","No Show","")),""))</f>
        <v/>
      </c>
    </row>
    <row r="4027" spans="1:8" ht="15" customHeight="1" thickBot="1">
      <c r="A4027" s="38" t="str">
        <f>IF($C4027="","",IFERROR(_xlfn.XLOOKUP($C4027,'1.PrepList'!$I$2:$I$1500,'1.PrepList'!$G$2:$G$1500,"")&amp;"",""))</f>
        <v/>
      </c>
      <c r="B4027" s="638" t="str">
        <f>IF($C4027="","",IFERROR(_xlfn.XLOOKUP($C4027,'1.PrepList'!$I$2:$I$1500,'1.PrepList'!$H$2:$H$1500,"")&amp;"",""))</f>
        <v/>
      </c>
      <c r="D4027" s="638" t="str">
        <f>IF($C4027="","",IFERROR(_xlfn.XLOOKUP($C4027,'1.PrepList'!$I$2:$I$1500,'1.PrepList'!$J$2:$J$1500,"")&amp;"",""))</f>
        <v/>
      </c>
      <c r="E4027" s="638" t="str">
        <f>IF($C4027="","",IFERROR(_xlfn.XLOOKUP($C4027,'1.PrepList'!$I$2:$I$1500,'1.PrepList'!$N$2:$N$1500,"")&amp;"",""))</f>
        <v/>
      </c>
      <c r="F4027" s="638" t="str">
        <f>IF($C4027="","",IFERROR(_xlfn.XLOOKUP($C4027,'1.PrepList'!$I$2:$I$1500,'1.PrepList'!$K$2:$K$1500,"")&amp;"",""))</f>
        <v/>
      </c>
      <c r="H4027" s="644" t="str">
        <f>IF($C4027="","",IFERROR(IF(_xlfn.XLOOKUP($C4027,tbl_StartedStatus[Bold ID],tbl_StartedStatus[Started])="Started","Yes",IF(_xlfn.XLOOKUP($C4027,tbl_StartedStatus[Bold ID],tbl_StartedStatus[Started])="No Show","No Show","")),""))</f>
        <v/>
      </c>
    </row>
    <row r="4028" spans="1:8" ht="15" customHeight="1" thickBot="1">
      <c r="A4028" s="38" t="str">
        <f>IF($C4028="","",IFERROR(_xlfn.XLOOKUP($C4028,'1.PrepList'!$I$2:$I$1500,'1.PrepList'!$G$2:$G$1500,"")&amp;"",""))</f>
        <v/>
      </c>
      <c r="B4028" s="638" t="str">
        <f>IF($C4028="","",IFERROR(_xlfn.XLOOKUP($C4028,'1.PrepList'!$I$2:$I$1500,'1.PrepList'!$H$2:$H$1500,"")&amp;"",""))</f>
        <v/>
      </c>
      <c r="D4028" s="638" t="str">
        <f>IF($C4028="","",IFERROR(_xlfn.XLOOKUP($C4028,'1.PrepList'!$I$2:$I$1500,'1.PrepList'!$J$2:$J$1500,"")&amp;"",""))</f>
        <v/>
      </c>
      <c r="E4028" s="638" t="str">
        <f>IF($C4028="","",IFERROR(_xlfn.XLOOKUP($C4028,'1.PrepList'!$I$2:$I$1500,'1.PrepList'!$N$2:$N$1500,"")&amp;"",""))</f>
        <v/>
      </c>
      <c r="F4028" s="638" t="str">
        <f>IF($C4028="","",IFERROR(_xlfn.XLOOKUP($C4028,'1.PrepList'!$I$2:$I$1500,'1.PrepList'!$K$2:$K$1500,"")&amp;"",""))</f>
        <v/>
      </c>
      <c r="H4028" s="644" t="str">
        <f>IF($C4028="","",IFERROR(IF(_xlfn.XLOOKUP($C4028,tbl_StartedStatus[Bold ID],tbl_StartedStatus[Started])="Started","Yes",IF(_xlfn.XLOOKUP($C4028,tbl_StartedStatus[Bold ID],tbl_StartedStatus[Started])="No Show","No Show","")),""))</f>
        <v/>
      </c>
    </row>
    <row r="4029" spans="1:8" ht="15" customHeight="1" thickBot="1">
      <c r="A4029" s="38" t="str">
        <f>IF($C4029="","",IFERROR(_xlfn.XLOOKUP($C4029,'1.PrepList'!$I$2:$I$1500,'1.PrepList'!$G$2:$G$1500,"")&amp;"",""))</f>
        <v/>
      </c>
      <c r="B4029" s="638" t="str">
        <f>IF($C4029="","",IFERROR(_xlfn.XLOOKUP($C4029,'1.PrepList'!$I$2:$I$1500,'1.PrepList'!$H$2:$H$1500,"")&amp;"",""))</f>
        <v/>
      </c>
      <c r="D4029" s="638" t="str">
        <f>IF($C4029="","",IFERROR(_xlfn.XLOOKUP($C4029,'1.PrepList'!$I$2:$I$1500,'1.PrepList'!$J$2:$J$1500,"")&amp;"",""))</f>
        <v/>
      </c>
      <c r="E4029" s="638" t="str">
        <f>IF($C4029="","",IFERROR(_xlfn.XLOOKUP($C4029,'1.PrepList'!$I$2:$I$1500,'1.PrepList'!$N$2:$N$1500,"")&amp;"",""))</f>
        <v/>
      </c>
      <c r="F4029" s="638" t="str">
        <f>IF($C4029="","",IFERROR(_xlfn.XLOOKUP($C4029,'1.PrepList'!$I$2:$I$1500,'1.PrepList'!$K$2:$K$1500,"")&amp;"",""))</f>
        <v/>
      </c>
      <c r="H4029" s="644" t="str">
        <f>IF($C4029="","",IFERROR(IF(_xlfn.XLOOKUP($C4029,tbl_StartedStatus[Bold ID],tbl_StartedStatus[Started])="Started","Yes",IF(_xlfn.XLOOKUP($C4029,tbl_StartedStatus[Bold ID],tbl_StartedStatus[Started])="No Show","No Show","")),""))</f>
        <v/>
      </c>
    </row>
    <row r="4030" spans="1:8" ht="15" customHeight="1" thickBot="1">
      <c r="A4030" s="38" t="str">
        <f>IF($C4030="","",IFERROR(_xlfn.XLOOKUP($C4030,'1.PrepList'!$I$2:$I$1500,'1.PrepList'!$G$2:$G$1500,"")&amp;"",""))</f>
        <v/>
      </c>
      <c r="B4030" s="638" t="str">
        <f>IF($C4030="","",IFERROR(_xlfn.XLOOKUP($C4030,'1.PrepList'!$I$2:$I$1500,'1.PrepList'!$H$2:$H$1500,"")&amp;"",""))</f>
        <v/>
      </c>
      <c r="D4030" s="638" t="str">
        <f>IF($C4030="","",IFERROR(_xlfn.XLOOKUP($C4030,'1.PrepList'!$I$2:$I$1500,'1.PrepList'!$J$2:$J$1500,"")&amp;"",""))</f>
        <v/>
      </c>
      <c r="E4030" s="638" t="str">
        <f>IF($C4030="","",IFERROR(_xlfn.XLOOKUP($C4030,'1.PrepList'!$I$2:$I$1500,'1.PrepList'!$N$2:$N$1500,"")&amp;"",""))</f>
        <v/>
      </c>
      <c r="F4030" s="638" t="str">
        <f>IF($C4030="","",IFERROR(_xlfn.XLOOKUP($C4030,'1.PrepList'!$I$2:$I$1500,'1.PrepList'!$K$2:$K$1500,"")&amp;"",""))</f>
        <v/>
      </c>
      <c r="H4030" s="644" t="str">
        <f>IF($C4030="","",IFERROR(IF(_xlfn.XLOOKUP($C4030,tbl_StartedStatus[Bold ID],tbl_StartedStatus[Started])="Started","Yes",IF(_xlfn.XLOOKUP($C4030,tbl_StartedStatus[Bold ID],tbl_StartedStatus[Started])="No Show","No Show","")),""))</f>
        <v/>
      </c>
    </row>
    <row r="4031" spans="1:8" ht="15" customHeight="1" thickBot="1">
      <c r="A4031" s="38" t="str">
        <f>IF($C4031="","",IFERROR(_xlfn.XLOOKUP($C4031,'1.PrepList'!$I$2:$I$1500,'1.PrepList'!$G$2:$G$1500,"")&amp;"",""))</f>
        <v/>
      </c>
      <c r="B4031" s="638" t="str">
        <f>IF($C4031="","",IFERROR(_xlfn.XLOOKUP($C4031,'1.PrepList'!$I$2:$I$1500,'1.PrepList'!$H$2:$H$1500,"")&amp;"",""))</f>
        <v/>
      </c>
      <c r="D4031" s="638" t="str">
        <f>IF($C4031="","",IFERROR(_xlfn.XLOOKUP($C4031,'1.PrepList'!$I$2:$I$1500,'1.PrepList'!$J$2:$J$1500,"")&amp;"",""))</f>
        <v/>
      </c>
      <c r="E4031" s="638" t="str">
        <f>IF($C4031="","",IFERROR(_xlfn.XLOOKUP($C4031,'1.PrepList'!$I$2:$I$1500,'1.PrepList'!$N$2:$N$1500,"")&amp;"",""))</f>
        <v/>
      </c>
      <c r="F4031" s="638" t="str">
        <f>IF($C4031="","",IFERROR(_xlfn.XLOOKUP($C4031,'1.PrepList'!$I$2:$I$1500,'1.PrepList'!$K$2:$K$1500,"")&amp;"",""))</f>
        <v/>
      </c>
      <c r="H4031" s="644" t="str">
        <f>IF($C4031="","",IFERROR(IF(_xlfn.XLOOKUP($C4031,tbl_StartedStatus[Bold ID],tbl_StartedStatus[Started])="Started","Yes",IF(_xlfn.XLOOKUP($C4031,tbl_StartedStatus[Bold ID],tbl_StartedStatus[Started])="No Show","No Show","")),""))</f>
        <v/>
      </c>
    </row>
    <row r="4032" spans="1:8" ht="15" customHeight="1" thickBot="1">
      <c r="A4032" s="38" t="str">
        <f>IF($C4032="","",IFERROR(_xlfn.XLOOKUP($C4032,'1.PrepList'!$I$2:$I$1500,'1.PrepList'!$G$2:$G$1500,"")&amp;"",""))</f>
        <v/>
      </c>
      <c r="B4032" s="638" t="str">
        <f>IF($C4032="","",IFERROR(_xlfn.XLOOKUP($C4032,'1.PrepList'!$I$2:$I$1500,'1.PrepList'!$H$2:$H$1500,"")&amp;"",""))</f>
        <v/>
      </c>
      <c r="D4032" s="638" t="str">
        <f>IF($C4032="","",IFERROR(_xlfn.XLOOKUP($C4032,'1.PrepList'!$I$2:$I$1500,'1.PrepList'!$J$2:$J$1500,"")&amp;"",""))</f>
        <v/>
      </c>
      <c r="E4032" s="638" t="str">
        <f>IF($C4032="","",IFERROR(_xlfn.XLOOKUP($C4032,'1.PrepList'!$I$2:$I$1500,'1.PrepList'!$N$2:$N$1500,"")&amp;"",""))</f>
        <v/>
      </c>
      <c r="F4032" s="638" t="str">
        <f>IF($C4032="","",IFERROR(_xlfn.XLOOKUP($C4032,'1.PrepList'!$I$2:$I$1500,'1.PrepList'!$K$2:$K$1500,"")&amp;"",""))</f>
        <v/>
      </c>
      <c r="H4032" s="644" t="str">
        <f>IF($C4032="","",IFERROR(IF(_xlfn.XLOOKUP($C4032,tbl_StartedStatus[Bold ID],tbl_StartedStatus[Started])="Started","Yes",IF(_xlfn.XLOOKUP($C4032,tbl_StartedStatus[Bold ID],tbl_StartedStatus[Started])="No Show","No Show","")),""))</f>
        <v/>
      </c>
    </row>
    <row r="4033" spans="1:8" ht="15" customHeight="1" thickBot="1">
      <c r="A4033" s="38" t="str">
        <f>IF($C4033="","",IFERROR(_xlfn.XLOOKUP($C4033,'1.PrepList'!$I$2:$I$1500,'1.PrepList'!$G$2:$G$1500,"")&amp;"",""))</f>
        <v/>
      </c>
      <c r="B4033" s="638" t="str">
        <f>IF($C4033="","",IFERROR(_xlfn.XLOOKUP($C4033,'1.PrepList'!$I$2:$I$1500,'1.PrepList'!$H$2:$H$1500,"")&amp;"",""))</f>
        <v/>
      </c>
      <c r="D4033" s="638" t="str">
        <f>IF($C4033="","",IFERROR(_xlfn.XLOOKUP($C4033,'1.PrepList'!$I$2:$I$1500,'1.PrepList'!$J$2:$J$1500,"")&amp;"",""))</f>
        <v/>
      </c>
      <c r="E4033" s="638" t="str">
        <f>IF($C4033="","",IFERROR(_xlfn.XLOOKUP($C4033,'1.PrepList'!$I$2:$I$1500,'1.PrepList'!$N$2:$N$1500,"")&amp;"",""))</f>
        <v/>
      </c>
      <c r="F4033" s="638" t="str">
        <f>IF($C4033="","",IFERROR(_xlfn.XLOOKUP($C4033,'1.PrepList'!$I$2:$I$1500,'1.PrepList'!$K$2:$K$1500,"")&amp;"",""))</f>
        <v/>
      </c>
      <c r="H4033" s="644" t="str">
        <f>IF($C4033="","",IFERROR(IF(_xlfn.XLOOKUP($C4033,tbl_StartedStatus[Bold ID],tbl_StartedStatus[Started])="Started","Yes",IF(_xlfn.XLOOKUP($C4033,tbl_StartedStatus[Bold ID],tbl_StartedStatus[Started])="No Show","No Show","")),""))</f>
        <v/>
      </c>
    </row>
    <row r="4034" spans="1:8" ht="15" customHeight="1" thickBot="1">
      <c r="A4034" s="38" t="str">
        <f>IF($C4034="","",IFERROR(_xlfn.XLOOKUP($C4034,'1.PrepList'!$I$2:$I$1500,'1.PrepList'!$G$2:$G$1500,"")&amp;"",""))</f>
        <v/>
      </c>
      <c r="B4034" s="638" t="str">
        <f>IF($C4034="","",IFERROR(_xlfn.XLOOKUP($C4034,'1.PrepList'!$I$2:$I$1500,'1.PrepList'!$H$2:$H$1500,"")&amp;"",""))</f>
        <v/>
      </c>
      <c r="D4034" s="638" t="str">
        <f>IF($C4034="","",IFERROR(_xlfn.XLOOKUP($C4034,'1.PrepList'!$I$2:$I$1500,'1.PrepList'!$J$2:$J$1500,"")&amp;"",""))</f>
        <v/>
      </c>
      <c r="E4034" s="638" t="str">
        <f>IF($C4034="","",IFERROR(_xlfn.XLOOKUP($C4034,'1.PrepList'!$I$2:$I$1500,'1.PrepList'!$N$2:$N$1500,"")&amp;"",""))</f>
        <v/>
      </c>
      <c r="F4034" s="638" t="str">
        <f>IF($C4034="","",IFERROR(_xlfn.XLOOKUP($C4034,'1.PrepList'!$I$2:$I$1500,'1.PrepList'!$K$2:$K$1500,"")&amp;"",""))</f>
        <v/>
      </c>
      <c r="H4034" s="644" t="str">
        <f>IF($C4034="","",IFERROR(IF(_xlfn.XLOOKUP($C4034,tbl_StartedStatus[Bold ID],tbl_StartedStatus[Started])="Started","Yes",IF(_xlfn.XLOOKUP($C4034,tbl_StartedStatus[Bold ID],tbl_StartedStatus[Started])="No Show","No Show","")),""))</f>
        <v/>
      </c>
    </row>
    <row r="4035" spans="1:8" ht="15" customHeight="1" thickBot="1">
      <c r="A4035" s="38" t="str">
        <f>IF($C4035="","",IFERROR(_xlfn.XLOOKUP($C4035,'1.PrepList'!$I$2:$I$1500,'1.PrepList'!$G$2:$G$1500,"")&amp;"",""))</f>
        <v/>
      </c>
      <c r="B4035" s="638" t="str">
        <f>IF($C4035="","",IFERROR(_xlfn.XLOOKUP($C4035,'1.PrepList'!$I$2:$I$1500,'1.PrepList'!$H$2:$H$1500,"")&amp;"",""))</f>
        <v/>
      </c>
      <c r="D4035" s="638" t="str">
        <f>IF($C4035="","",IFERROR(_xlfn.XLOOKUP($C4035,'1.PrepList'!$I$2:$I$1500,'1.PrepList'!$J$2:$J$1500,"")&amp;"",""))</f>
        <v/>
      </c>
      <c r="E4035" s="638" t="str">
        <f>IF($C4035="","",IFERROR(_xlfn.XLOOKUP($C4035,'1.PrepList'!$I$2:$I$1500,'1.PrepList'!$N$2:$N$1500,"")&amp;"",""))</f>
        <v/>
      </c>
      <c r="F4035" s="638" t="str">
        <f>IF($C4035="","",IFERROR(_xlfn.XLOOKUP($C4035,'1.PrepList'!$I$2:$I$1500,'1.PrepList'!$K$2:$K$1500,"")&amp;"",""))</f>
        <v/>
      </c>
      <c r="H4035" s="644" t="str">
        <f>IF($C4035="","",IFERROR(IF(_xlfn.XLOOKUP($C4035,tbl_StartedStatus[Bold ID],tbl_StartedStatus[Started])="Started","Yes",IF(_xlfn.XLOOKUP($C4035,tbl_StartedStatus[Bold ID],tbl_StartedStatus[Started])="No Show","No Show","")),""))</f>
        <v/>
      </c>
    </row>
    <row r="4036" spans="1:8" ht="15" customHeight="1" thickBot="1">
      <c r="A4036" s="38" t="str">
        <f>IF($C4036="","",IFERROR(_xlfn.XLOOKUP($C4036,'1.PrepList'!$I$2:$I$1500,'1.PrepList'!$G$2:$G$1500,"")&amp;"",""))</f>
        <v/>
      </c>
      <c r="B4036" s="638" t="str">
        <f>IF($C4036="","",IFERROR(_xlfn.XLOOKUP($C4036,'1.PrepList'!$I$2:$I$1500,'1.PrepList'!$H$2:$H$1500,"")&amp;"",""))</f>
        <v/>
      </c>
      <c r="D4036" s="638" t="str">
        <f>IF($C4036="","",IFERROR(_xlfn.XLOOKUP($C4036,'1.PrepList'!$I$2:$I$1500,'1.PrepList'!$J$2:$J$1500,"")&amp;"",""))</f>
        <v/>
      </c>
      <c r="E4036" s="638" t="str">
        <f>IF($C4036="","",IFERROR(_xlfn.XLOOKUP($C4036,'1.PrepList'!$I$2:$I$1500,'1.PrepList'!$N$2:$N$1500,"")&amp;"",""))</f>
        <v/>
      </c>
      <c r="F4036" s="638" t="str">
        <f>IF($C4036="","",IFERROR(_xlfn.XLOOKUP($C4036,'1.PrepList'!$I$2:$I$1500,'1.PrepList'!$K$2:$K$1500,"")&amp;"",""))</f>
        <v/>
      </c>
      <c r="H4036" s="644" t="str">
        <f>IF($C4036="","",IFERROR(IF(_xlfn.XLOOKUP($C4036,tbl_StartedStatus[Bold ID],tbl_StartedStatus[Started])="Started","Yes",IF(_xlfn.XLOOKUP($C4036,tbl_StartedStatus[Bold ID],tbl_StartedStatus[Started])="No Show","No Show","")),""))</f>
        <v/>
      </c>
    </row>
    <row r="4037" spans="1:8" ht="15" customHeight="1" thickBot="1">
      <c r="A4037" s="38" t="str">
        <f>IF($C4037="","",IFERROR(_xlfn.XLOOKUP($C4037,'1.PrepList'!$I$2:$I$1500,'1.PrepList'!$G$2:$G$1500,"")&amp;"",""))</f>
        <v/>
      </c>
      <c r="B4037" s="638" t="str">
        <f>IF($C4037="","",IFERROR(_xlfn.XLOOKUP($C4037,'1.PrepList'!$I$2:$I$1500,'1.PrepList'!$H$2:$H$1500,"")&amp;"",""))</f>
        <v/>
      </c>
      <c r="D4037" s="638" t="str">
        <f>IF($C4037="","",IFERROR(_xlfn.XLOOKUP($C4037,'1.PrepList'!$I$2:$I$1500,'1.PrepList'!$J$2:$J$1500,"")&amp;"",""))</f>
        <v/>
      </c>
      <c r="E4037" s="638" t="str">
        <f>IF($C4037="","",IFERROR(_xlfn.XLOOKUP($C4037,'1.PrepList'!$I$2:$I$1500,'1.PrepList'!$N$2:$N$1500,"")&amp;"",""))</f>
        <v/>
      </c>
      <c r="F4037" s="638" t="str">
        <f>IF($C4037="","",IFERROR(_xlfn.XLOOKUP($C4037,'1.PrepList'!$I$2:$I$1500,'1.PrepList'!$K$2:$K$1500,"")&amp;"",""))</f>
        <v/>
      </c>
      <c r="H4037" s="644" t="str">
        <f>IF($C4037="","",IFERROR(IF(_xlfn.XLOOKUP($C4037,tbl_StartedStatus[Bold ID],tbl_StartedStatus[Started])="Started","Yes",IF(_xlfn.XLOOKUP($C4037,tbl_StartedStatus[Bold ID],tbl_StartedStatus[Started])="No Show","No Show","")),""))</f>
        <v/>
      </c>
    </row>
    <row r="4038" spans="1:8" ht="15" customHeight="1" thickBot="1">
      <c r="A4038" s="38" t="str">
        <f>IF($C4038="","",IFERROR(_xlfn.XLOOKUP($C4038,'1.PrepList'!$I$2:$I$1500,'1.PrepList'!$G$2:$G$1500,"")&amp;"",""))</f>
        <v/>
      </c>
      <c r="B4038" s="638" t="str">
        <f>IF($C4038="","",IFERROR(_xlfn.XLOOKUP($C4038,'1.PrepList'!$I$2:$I$1500,'1.PrepList'!$H$2:$H$1500,"")&amp;"",""))</f>
        <v/>
      </c>
      <c r="D4038" s="638" t="str">
        <f>IF($C4038="","",IFERROR(_xlfn.XLOOKUP($C4038,'1.PrepList'!$I$2:$I$1500,'1.PrepList'!$J$2:$J$1500,"")&amp;"",""))</f>
        <v/>
      </c>
      <c r="E4038" s="638" t="str">
        <f>IF($C4038="","",IFERROR(_xlfn.XLOOKUP($C4038,'1.PrepList'!$I$2:$I$1500,'1.PrepList'!$N$2:$N$1500,"")&amp;"",""))</f>
        <v/>
      </c>
      <c r="F4038" s="638" t="str">
        <f>IF($C4038="","",IFERROR(_xlfn.XLOOKUP($C4038,'1.PrepList'!$I$2:$I$1500,'1.PrepList'!$K$2:$K$1500,"")&amp;"",""))</f>
        <v/>
      </c>
      <c r="H4038" s="644" t="str">
        <f>IF($C4038="","",IFERROR(IF(_xlfn.XLOOKUP($C4038,tbl_StartedStatus[Bold ID],tbl_StartedStatus[Started])="Started","Yes",IF(_xlfn.XLOOKUP($C4038,tbl_StartedStatus[Bold ID],tbl_StartedStatus[Started])="No Show","No Show","")),""))</f>
        <v/>
      </c>
    </row>
    <row r="4039" spans="1:8" ht="15" customHeight="1" thickBot="1">
      <c r="A4039" s="38" t="str">
        <f>IF($C4039="","",IFERROR(_xlfn.XLOOKUP($C4039,'1.PrepList'!$I$2:$I$1500,'1.PrepList'!$G$2:$G$1500,"")&amp;"",""))</f>
        <v/>
      </c>
      <c r="B4039" s="638" t="str">
        <f>IF($C4039="","",IFERROR(_xlfn.XLOOKUP($C4039,'1.PrepList'!$I$2:$I$1500,'1.PrepList'!$H$2:$H$1500,"")&amp;"",""))</f>
        <v/>
      </c>
      <c r="D4039" s="638" t="str">
        <f>IF($C4039="","",IFERROR(_xlfn.XLOOKUP($C4039,'1.PrepList'!$I$2:$I$1500,'1.PrepList'!$J$2:$J$1500,"")&amp;"",""))</f>
        <v/>
      </c>
      <c r="E4039" s="638" t="str">
        <f>IF($C4039="","",IFERROR(_xlfn.XLOOKUP($C4039,'1.PrepList'!$I$2:$I$1500,'1.PrepList'!$N$2:$N$1500,"")&amp;"",""))</f>
        <v/>
      </c>
      <c r="F4039" s="638" t="str">
        <f>IF($C4039="","",IFERROR(_xlfn.XLOOKUP($C4039,'1.PrepList'!$I$2:$I$1500,'1.PrepList'!$K$2:$K$1500,"")&amp;"",""))</f>
        <v/>
      </c>
      <c r="H4039" s="644" t="str">
        <f>IF($C4039="","",IFERROR(IF(_xlfn.XLOOKUP($C4039,tbl_StartedStatus[Bold ID],tbl_StartedStatus[Started])="Started","Yes",IF(_xlfn.XLOOKUP($C4039,tbl_StartedStatus[Bold ID],tbl_StartedStatus[Started])="No Show","No Show","")),""))</f>
        <v/>
      </c>
    </row>
    <row r="4040" spans="1:8" ht="15" customHeight="1" thickBot="1">
      <c r="A4040" s="38" t="str">
        <f>IF($C4040="","",IFERROR(_xlfn.XLOOKUP($C4040,'1.PrepList'!$I$2:$I$1500,'1.PrepList'!$G$2:$G$1500,"")&amp;"",""))</f>
        <v/>
      </c>
      <c r="B4040" s="638" t="str">
        <f>IF($C4040="","",IFERROR(_xlfn.XLOOKUP($C4040,'1.PrepList'!$I$2:$I$1500,'1.PrepList'!$H$2:$H$1500,"")&amp;"",""))</f>
        <v/>
      </c>
      <c r="D4040" s="638" t="str">
        <f>IF($C4040="","",IFERROR(_xlfn.XLOOKUP($C4040,'1.PrepList'!$I$2:$I$1500,'1.PrepList'!$J$2:$J$1500,"")&amp;"",""))</f>
        <v/>
      </c>
      <c r="E4040" s="638" t="str">
        <f>IF($C4040="","",IFERROR(_xlfn.XLOOKUP($C4040,'1.PrepList'!$I$2:$I$1500,'1.PrepList'!$N$2:$N$1500,"")&amp;"",""))</f>
        <v/>
      </c>
      <c r="F4040" s="638" t="str">
        <f>IF($C4040="","",IFERROR(_xlfn.XLOOKUP($C4040,'1.PrepList'!$I$2:$I$1500,'1.PrepList'!$K$2:$K$1500,"")&amp;"",""))</f>
        <v/>
      </c>
      <c r="H4040" s="644" t="str">
        <f>IF($C4040="","",IFERROR(IF(_xlfn.XLOOKUP($C4040,tbl_StartedStatus[Bold ID],tbl_StartedStatus[Started])="Started","Yes",IF(_xlfn.XLOOKUP($C4040,tbl_StartedStatus[Bold ID],tbl_StartedStatus[Started])="No Show","No Show","")),""))</f>
        <v/>
      </c>
    </row>
    <row r="4041" spans="1:8" ht="15" customHeight="1" thickBot="1">
      <c r="A4041" s="38" t="str">
        <f>IF($C4041="","",IFERROR(_xlfn.XLOOKUP($C4041,'1.PrepList'!$I$2:$I$1500,'1.PrepList'!$G$2:$G$1500,"")&amp;"",""))</f>
        <v/>
      </c>
      <c r="B4041" s="638" t="str">
        <f>IF($C4041="","",IFERROR(_xlfn.XLOOKUP($C4041,'1.PrepList'!$I$2:$I$1500,'1.PrepList'!$H$2:$H$1500,"")&amp;"",""))</f>
        <v/>
      </c>
      <c r="D4041" s="638" t="str">
        <f>IF($C4041="","",IFERROR(_xlfn.XLOOKUP($C4041,'1.PrepList'!$I$2:$I$1500,'1.PrepList'!$J$2:$J$1500,"")&amp;"",""))</f>
        <v/>
      </c>
      <c r="E4041" s="638" t="str">
        <f>IF($C4041="","",IFERROR(_xlfn.XLOOKUP($C4041,'1.PrepList'!$I$2:$I$1500,'1.PrepList'!$N$2:$N$1500,"")&amp;"",""))</f>
        <v/>
      </c>
      <c r="F4041" s="638" t="str">
        <f>IF($C4041="","",IFERROR(_xlfn.XLOOKUP($C4041,'1.PrepList'!$I$2:$I$1500,'1.PrepList'!$K$2:$K$1500,"")&amp;"",""))</f>
        <v/>
      </c>
      <c r="H4041" s="644" t="str">
        <f>IF($C4041="","",IFERROR(IF(_xlfn.XLOOKUP($C4041,tbl_StartedStatus[Bold ID],tbl_StartedStatus[Started])="Started","Yes",IF(_xlfn.XLOOKUP($C4041,tbl_StartedStatus[Bold ID],tbl_StartedStatus[Started])="No Show","No Show","")),""))</f>
        <v/>
      </c>
    </row>
    <row r="4042" spans="1:8" ht="15" customHeight="1" thickBot="1">
      <c r="A4042" s="38" t="str">
        <f>IF($C4042="","",IFERROR(_xlfn.XLOOKUP($C4042,'1.PrepList'!$I$2:$I$1500,'1.PrepList'!$G$2:$G$1500,"")&amp;"",""))</f>
        <v/>
      </c>
      <c r="B4042" s="638" t="str">
        <f>IF($C4042="","",IFERROR(_xlfn.XLOOKUP($C4042,'1.PrepList'!$I$2:$I$1500,'1.PrepList'!$H$2:$H$1500,"")&amp;"",""))</f>
        <v/>
      </c>
      <c r="D4042" s="638" t="str">
        <f>IF($C4042="","",IFERROR(_xlfn.XLOOKUP($C4042,'1.PrepList'!$I$2:$I$1500,'1.PrepList'!$J$2:$J$1500,"")&amp;"",""))</f>
        <v/>
      </c>
      <c r="E4042" s="638" t="str">
        <f>IF($C4042="","",IFERROR(_xlfn.XLOOKUP($C4042,'1.PrepList'!$I$2:$I$1500,'1.PrepList'!$N$2:$N$1500,"")&amp;"",""))</f>
        <v/>
      </c>
      <c r="F4042" s="638" t="str">
        <f>IF($C4042="","",IFERROR(_xlfn.XLOOKUP($C4042,'1.PrepList'!$I$2:$I$1500,'1.PrepList'!$K$2:$K$1500,"")&amp;"",""))</f>
        <v/>
      </c>
      <c r="H4042" s="644" t="str">
        <f>IF($C4042="","",IFERROR(IF(_xlfn.XLOOKUP($C4042,tbl_StartedStatus[Bold ID],tbl_StartedStatus[Started])="Started","Yes",IF(_xlfn.XLOOKUP($C4042,tbl_StartedStatus[Bold ID],tbl_StartedStatus[Started])="No Show","No Show","")),""))</f>
        <v/>
      </c>
    </row>
    <row r="4043" spans="1:8" ht="15" customHeight="1" thickBot="1">
      <c r="A4043" s="38" t="str">
        <f>IF($C4043="","",IFERROR(_xlfn.XLOOKUP($C4043,'1.PrepList'!$I$2:$I$1500,'1.PrepList'!$G$2:$G$1500,"")&amp;"",""))</f>
        <v/>
      </c>
      <c r="B4043" s="638" t="str">
        <f>IF($C4043="","",IFERROR(_xlfn.XLOOKUP($C4043,'1.PrepList'!$I$2:$I$1500,'1.PrepList'!$H$2:$H$1500,"")&amp;"",""))</f>
        <v/>
      </c>
      <c r="D4043" s="638" t="str">
        <f>IF($C4043="","",IFERROR(_xlfn.XLOOKUP($C4043,'1.PrepList'!$I$2:$I$1500,'1.PrepList'!$J$2:$J$1500,"")&amp;"",""))</f>
        <v/>
      </c>
      <c r="E4043" s="638" t="str">
        <f>IF($C4043="","",IFERROR(_xlfn.XLOOKUP($C4043,'1.PrepList'!$I$2:$I$1500,'1.PrepList'!$N$2:$N$1500,"")&amp;"",""))</f>
        <v/>
      </c>
      <c r="F4043" s="638" t="str">
        <f>IF($C4043="","",IFERROR(_xlfn.XLOOKUP($C4043,'1.PrepList'!$I$2:$I$1500,'1.PrepList'!$K$2:$K$1500,"")&amp;"",""))</f>
        <v/>
      </c>
      <c r="H4043" s="644" t="str">
        <f>IF($C4043="","",IFERROR(IF(_xlfn.XLOOKUP($C4043,tbl_StartedStatus[Bold ID],tbl_StartedStatus[Started])="Started","Yes",IF(_xlfn.XLOOKUP($C4043,tbl_StartedStatus[Bold ID],tbl_StartedStatus[Started])="No Show","No Show","")),""))</f>
        <v/>
      </c>
    </row>
    <row r="4044" spans="1:8" ht="15" customHeight="1" thickBot="1">
      <c r="A4044" s="38" t="str">
        <f>IF($C4044="","",IFERROR(_xlfn.XLOOKUP($C4044,'1.PrepList'!$I$2:$I$1500,'1.PrepList'!$G$2:$G$1500,"")&amp;"",""))</f>
        <v/>
      </c>
      <c r="B4044" s="638" t="str">
        <f>IF($C4044="","",IFERROR(_xlfn.XLOOKUP($C4044,'1.PrepList'!$I$2:$I$1500,'1.PrepList'!$H$2:$H$1500,"")&amp;"",""))</f>
        <v/>
      </c>
      <c r="D4044" s="638" t="str">
        <f>IF($C4044="","",IFERROR(_xlfn.XLOOKUP($C4044,'1.PrepList'!$I$2:$I$1500,'1.PrepList'!$J$2:$J$1500,"")&amp;"",""))</f>
        <v/>
      </c>
      <c r="E4044" s="638" t="str">
        <f>IF($C4044="","",IFERROR(_xlfn.XLOOKUP($C4044,'1.PrepList'!$I$2:$I$1500,'1.PrepList'!$N$2:$N$1500,"")&amp;"",""))</f>
        <v/>
      </c>
      <c r="F4044" s="638" t="str">
        <f>IF($C4044="","",IFERROR(_xlfn.XLOOKUP($C4044,'1.PrepList'!$I$2:$I$1500,'1.PrepList'!$K$2:$K$1500,"")&amp;"",""))</f>
        <v/>
      </c>
      <c r="H4044" s="644" t="str">
        <f>IF($C4044="","",IFERROR(IF(_xlfn.XLOOKUP($C4044,tbl_StartedStatus[Bold ID],tbl_StartedStatus[Started])="Started","Yes",IF(_xlfn.XLOOKUP($C4044,tbl_StartedStatus[Bold ID],tbl_StartedStatus[Started])="No Show","No Show","")),""))</f>
        <v/>
      </c>
    </row>
    <row r="4045" spans="1:8" ht="15" customHeight="1" thickBot="1">
      <c r="A4045" s="38" t="str">
        <f>IF($C4045="","",IFERROR(_xlfn.XLOOKUP($C4045,'1.PrepList'!$I$2:$I$1500,'1.PrepList'!$G$2:$G$1500,"")&amp;"",""))</f>
        <v/>
      </c>
      <c r="B4045" s="638" t="str">
        <f>IF($C4045="","",IFERROR(_xlfn.XLOOKUP($C4045,'1.PrepList'!$I$2:$I$1500,'1.PrepList'!$H$2:$H$1500,"")&amp;"",""))</f>
        <v/>
      </c>
      <c r="D4045" s="638" t="str">
        <f>IF($C4045="","",IFERROR(_xlfn.XLOOKUP($C4045,'1.PrepList'!$I$2:$I$1500,'1.PrepList'!$J$2:$J$1500,"")&amp;"",""))</f>
        <v/>
      </c>
      <c r="E4045" s="638" t="str">
        <f>IF($C4045="","",IFERROR(_xlfn.XLOOKUP($C4045,'1.PrepList'!$I$2:$I$1500,'1.PrepList'!$N$2:$N$1500,"")&amp;"",""))</f>
        <v/>
      </c>
      <c r="F4045" s="638" t="str">
        <f>IF($C4045="","",IFERROR(_xlfn.XLOOKUP($C4045,'1.PrepList'!$I$2:$I$1500,'1.PrepList'!$K$2:$K$1500,"")&amp;"",""))</f>
        <v/>
      </c>
      <c r="H4045" s="644" t="str">
        <f>IF($C4045="","",IFERROR(IF(_xlfn.XLOOKUP($C4045,tbl_StartedStatus[Bold ID],tbl_StartedStatus[Started])="Started","Yes",IF(_xlfn.XLOOKUP($C4045,tbl_StartedStatus[Bold ID],tbl_StartedStatus[Started])="No Show","No Show","")),""))</f>
        <v/>
      </c>
    </row>
    <row r="4046" spans="1:8" ht="15" customHeight="1" thickBot="1">
      <c r="A4046" s="38" t="str">
        <f>IF($C4046="","",IFERROR(_xlfn.XLOOKUP($C4046,'1.PrepList'!$I$2:$I$1500,'1.PrepList'!$G$2:$G$1500,"")&amp;"",""))</f>
        <v/>
      </c>
      <c r="B4046" s="638" t="str">
        <f>IF($C4046="","",IFERROR(_xlfn.XLOOKUP($C4046,'1.PrepList'!$I$2:$I$1500,'1.PrepList'!$H$2:$H$1500,"")&amp;"",""))</f>
        <v/>
      </c>
      <c r="D4046" s="638" t="str">
        <f>IF($C4046="","",IFERROR(_xlfn.XLOOKUP($C4046,'1.PrepList'!$I$2:$I$1500,'1.PrepList'!$J$2:$J$1500,"")&amp;"",""))</f>
        <v/>
      </c>
      <c r="E4046" s="638" t="str">
        <f>IF($C4046="","",IFERROR(_xlfn.XLOOKUP($C4046,'1.PrepList'!$I$2:$I$1500,'1.PrepList'!$N$2:$N$1500,"")&amp;"",""))</f>
        <v/>
      </c>
      <c r="F4046" s="638" t="str">
        <f>IF($C4046="","",IFERROR(_xlfn.XLOOKUP($C4046,'1.PrepList'!$I$2:$I$1500,'1.PrepList'!$K$2:$K$1500,"")&amp;"",""))</f>
        <v/>
      </c>
      <c r="H4046" s="644" t="str">
        <f>IF($C4046="","",IFERROR(IF(_xlfn.XLOOKUP($C4046,tbl_StartedStatus[Bold ID],tbl_StartedStatus[Started])="Started","Yes",IF(_xlfn.XLOOKUP($C4046,tbl_StartedStatus[Bold ID],tbl_StartedStatus[Started])="No Show","No Show","")),""))</f>
        <v/>
      </c>
    </row>
    <row r="4047" spans="1:8" ht="15" customHeight="1" thickBot="1">
      <c r="A4047" s="38" t="str">
        <f>IF($C4047="","",IFERROR(_xlfn.XLOOKUP($C4047,'1.PrepList'!$I$2:$I$1500,'1.PrepList'!$G$2:$G$1500,"")&amp;"",""))</f>
        <v/>
      </c>
      <c r="B4047" s="638" t="str">
        <f>IF($C4047="","",IFERROR(_xlfn.XLOOKUP($C4047,'1.PrepList'!$I$2:$I$1500,'1.PrepList'!$H$2:$H$1500,"")&amp;"",""))</f>
        <v/>
      </c>
      <c r="D4047" s="638" t="str">
        <f>IF($C4047="","",IFERROR(_xlfn.XLOOKUP($C4047,'1.PrepList'!$I$2:$I$1500,'1.PrepList'!$J$2:$J$1500,"")&amp;"",""))</f>
        <v/>
      </c>
      <c r="E4047" s="638" t="str">
        <f>IF($C4047="","",IFERROR(_xlfn.XLOOKUP($C4047,'1.PrepList'!$I$2:$I$1500,'1.PrepList'!$N$2:$N$1500,"")&amp;"",""))</f>
        <v/>
      </c>
      <c r="F4047" s="638" t="str">
        <f>IF($C4047="","",IFERROR(_xlfn.XLOOKUP($C4047,'1.PrepList'!$I$2:$I$1500,'1.PrepList'!$K$2:$K$1500,"")&amp;"",""))</f>
        <v/>
      </c>
      <c r="H4047" s="644" t="str">
        <f>IF($C4047="","",IFERROR(IF(_xlfn.XLOOKUP($C4047,tbl_StartedStatus[Bold ID],tbl_StartedStatus[Started])="Started","Yes",IF(_xlfn.XLOOKUP($C4047,tbl_StartedStatus[Bold ID],tbl_StartedStatus[Started])="No Show","No Show","")),""))</f>
        <v/>
      </c>
    </row>
    <row r="4048" spans="1:8" ht="15" customHeight="1" thickBot="1">
      <c r="A4048" s="38" t="str">
        <f>IF($C4048="","",IFERROR(_xlfn.XLOOKUP($C4048,'1.PrepList'!$I$2:$I$1500,'1.PrepList'!$G$2:$G$1500,"")&amp;"",""))</f>
        <v/>
      </c>
      <c r="B4048" s="638" t="str">
        <f>IF($C4048="","",IFERROR(_xlfn.XLOOKUP($C4048,'1.PrepList'!$I$2:$I$1500,'1.PrepList'!$H$2:$H$1500,"")&amp;"",""))</f>
        <v/>
      </c>
      <c r="D4048" s="638" t="str">
        <f>IF($C4048="","",IFERROR(_xlfn.XLOOKUP($C4048,'1.PrepList'!$I$2:$I$1500,'1.PrepList'!$J$2:$J$1500,"")&amp;"",""))</f>
        <v/>
      </c>
      <c r="E4048" s="638" t="str">
        <f>IF($C4048="","",IFERROR(_xlfn.XLOOKUP($C4048,'1.PrepList'!$I$2:$I$1500,'1.PrepList'!$N$2:$N$1500,"")&amp;"",""))</f>
        <v/>
      </c>
      <c r="F4048" s="638" t="str">
        <f>IF($C4048="","",IFERROR(_xlfn.XLOOKUP($C4048,'1.PrepList'!$I$2:$I$1500,'1.PrepList'!$K$2:$K$1500,"")&amp;"",""))</f>
        <v/>
      </c>
      <c r="H4048" s="644" t="str">
        <f>IF($C4048="","",IFERROR(IF(_xlfn.XLOOKUP($C4048,tbl_StartedStatus[Bold ID],tbl_StartedStatus[Started])="Started","Yes",IF(_xlfn.XLOOKUP($C4048,tbl_StartedStatus[Bold ID],tbl_StartedStatus[Started])="No Show","No Show","")),""))</f>
        <v/>
      </c>
    </row>
    <row r="4049" spans="1:8" ht="15" customHeight="1" thickBot="1">
      <c r="A4049" s="38" t="str">
        <f>IF($C4049="","",IFERROR(_xlfn.XLOOKUP($C4049,'1.PrepList'!$I$2:$I$1500,'1.PrepList'!$G$2:$G$1500,"")&amp;"",""))</f>
        <v/>
      </c>
      <c r="B4049" s="638" t="str">
        <f>IF($C4049="","",IFERROR(_xlfn.XLOOKUP($C4049,'1.PrepList'!$I$2:$I$1500,'1.PrepList'!$H$2:$H$1500,"")&amp;"",""))</f>
        <v/>
      </c>
      <c r="D4049" s="638" t="str">
        <f>IF($C4049="","",IFERROR(_xlfn.XLOOKUP($C4049,'1.PrepList'!$I$2:$I$1500,'1.PrepList'!$J$2:$J$1500,"")&amp;"",""))</f>
        <v/>
      </c>
      <c r="E4049" s="638" t="str">
        <f>IF($C4049="","",IFERROR(_xlfn.XLOOKUP($C4049,'1.PrepList'!$I$2:$I$1500,'1.PrepList'!$N$2:$N$1500,"")&amp;"",""))</f>
        <v/>
      </c>
      <c r="F4049" s="638" t="str">
        <f>IF($C4049="","",IFERROR(_xlfn.XLOOKUP($C4049,'1.PrepList'!$I$2:$I$1500,'1.PrepList'!$K$2:$K$1500,"")&amp;"",""))</f>
        <v/>
      </c>
      <c r="H4049" s="644" t="str">
        <f>IF($C4049="","",IFERROR(IF(_xlfn.XLOOKUP($C4049,tbl_StartedStatus[Bold ID],tbl_StartedStatus[Started])="Started","Yes",IF(_xlfn.XLOOKUP($C4049,tbl_StartedStatus[Bold ID],tbl_StartedStatus[Started])="No Show","No Show","")),""))</f>
        <v/>
      </c>
    </row>
    <row r="4050" spans="1:8" ht="15" customHeight="1" thickBot="1">
      <c r="A4050" s="38" t="str">
        <f>IF($C4050="","",IFERROR(_xlfn.XLOOKUP($C4050,'1.PrepList'!$I$2:$I$1500,'1.PrepList'!$G$2:$G$1500,"")&amp;"",""))</f>
        <v/>
      </c>
      <c r="B4050" s="638" t="str">
        <f>IF($C4050="","",IFERROR(_xlfn.XLOOKUP($C4050,'1.PrepList'!$I$2:$I$1500,'1.PrepList'!$H$2:$H$1500,"")&amp;"",""))</f>
        <v/>
      </c>
      <c r="D4050" s="638" t="str">
        <f>IF($C4050="","",IFERROR(_xlfn.XLOOKUP($C4050,'1.PrepList'!$I$2:$I$1500,'1.PrepList'!$J$2:$J$1500,"")&amp;"",""))</f>
        <v/>
      </c>
      <c r="E4050" s="638" t="str">
        <f>IF($C4050="","",IFERROR(_xlfn.XLOOKUP($C4050,'1.PrepList'!$I$2:$I$1500,'1.PrepList'!$N$2:$N$1500,"")&amp;"",""))</f>
        <v/>
      </c>
      <c r="F4050" s="638" t="str">
        <f>IF($C4050="","",IFERROR(_xlfn.XLOOKUP($C4050,'1.PrepList'!$I$2:$I$1500,'1.PrepList'!$K$2:$K$1500,"")&amp;"",""))</f>
        <v/>
      </c>
      <c r="H4050" s="644" t="str">
        <f>IF($C4050="","",IFERROR(IF(_xlfn.XLOOKUP($C4050,tbl_StartedStatus[Bold ID],tbl_StartedStatus[Started])="Started","Yes",IF(_xlfn.XLOOKUP($C4050,tbl_StartedStatus[Bold ID],tbl_StartedStatus[Started])="No Show","No Show","")),""))</f>
        <v/>
      </c>
    </row>
    <row r="4051" spans="1:8" ht="15" customHeight="1" thickBot="1">
      <c r="A4051" s="38" t="str">
        <f>IF($C4051="","",IFERROR(_xlfn.XLOOKUP($C4051,'1.PrepList'!$I$2:$I$1500,'1.PrepList'!$G$2:$G$1500,"")&amp;"",""))</f>
        <v/>
      </c>
      <c r="B4051" s="638" t="str">
        <f>IF($C4051="","",IFERROR(_xlfn.XLOOKUP($C4051,'1.PrepList'!$I$2:$I$1500,'1.PrepList'!$H$2:$H$1500,"")&amp;"",""))</f>
        <v/>
      </c>
      <c r="D4051" s="638" t="str">
        <f>IF($C4051="","",IFERROR(_xlfn.XLOOKUP($C4051,'1.PrepList'!$I$2:$I$1500,'1.PrepList'!$J$2:$J$1500,"")&amp;"",""))</f>
        <v/>
      </c>
      <c r="E4051" s="638" t="str">
        <f>IF($C4051="","",IFERROR(_xlfn.XLOOKUP($C4051,'1.PrepList'!$I$2:$I$1500,'1.PrepList'!$N$2:$N$1500,"")&amp;"",""))</f>
        <v/>
      </c>
      <c r="F4051" s="638" t="str">
        <f>IF($C4051="","",IFERROR(_xlfn.XLOOKUP($C4051,'1.PrepList'!$I$2:$I$1500,'1.PrepList'!$K$2:$K$1500,"")&amp;"",""))</f>
        <v/>
      </c>
      <c r="H4051" s="644" t="str">
        <f>IF($C4051="","",IFERROR(IF(_xlfn.XLOOKUP($C4051,tbl_StartedStatus[Bold ID],tbl_StartedStatus[Started])="Started","Yes",IF(_xlfn.XLOOKUP($C4051,tbl_StartedStatus[Bold ID],tbl_StartedStatus[Started])="No Show","No Show","")),""))</f>
        <v/>
      </c>
    </row>
    <row r="4052" spans="1:8" ht="15" customHeight="1" thickBot="1">
      <c r="A4052" s="38" t="str">
        <f>IF($C4052="","",IFERROR(_xlfn.XLOOKUP($C4052,'1.PrepList'!$I$2:$I$1500,'1.PrepList'!$G$2:$G$1500,"")&amp;"",""))</f>
        <v/>
      </c>
      <c r="B4052" s="638" t="str">
        <f>IF($C4052="","",IFERROR(_xlfn.XLOOKUP($C4052,'1.PrepList'!$I$2:$I$1500,'1.PrepList'!$H$2:$H$1500,"")&amp;"",""))</f>
        <v/>
      </c>
      <c r="D4052" s="638" t="str">
        <f>IF($C4052="","",IFERROR(_xlfn.XLOOKUP($C4052,'1.PrepList'!$I$2:$I$1500,'1.PrepList'!$J$2:$J$1500,"")&amp;"",""))</f>
        <v/>
      </c>
      <c r="E4052" s="638" t="str">
        <f>IF($C4052="","",IFERROR(_xlfn.XLOOKUP($C4052,'1.PrepList'!$I$2:$I$1500,'1.PrepList'!$N$2:$N$1500,"")&amp;"",""))</f>
        <v/>
      </c>
      <c r="F4052" s="638" t="str">
        <f>IF($C4052="","",IFERROR(_xlfn.XLOOKUP($C4052,'1.PrepList'!$I$2:$I$1500,'1.PrepList'!$K$2:$K$1500,"")&amp;"",""))</f>
        <v/>
      </c>
      <c r="H4052" s="644" t="str">
        <f>IF($C4052="","",IFERROR(IF(_xlfn.XLOOKUP($C4052,tbl_StartedStatus[Bold ID],tbl_StartedStatus[Started])="Started","Yes",IF(_xlfn.XLOOKUP($C4052,tbl_StartedStatus[Bold ID],tbl_StartedStatus[Started])="No Show","No Show","")),""))</f>
        <v/>
      </c>
    </row>
    <row r="4053" spans="1:8" ht="15" customHeight="1" thickBot="1">
      <c r="A4053" s="38" t="str">
        <f>IF($C4053="","",IFERROR(_xlfn.XLOOKUP($C4053,'1.PrepList'!$I$2:$I$1500,'1.PrepList'!$G$2:$G$1500,"")&amp;"",""))</f>
        <v/>
      </c>
      <c r="B4053" s="638" t="str">
        <f>IF($C4053="","",IFERROR(_xlfn.XLOOKUP($C4053,'1.PrepList'!$I$2:$I$1500,'1.PrepList'!$H$2:$H$1500,"")&amp;"",""))</f>
        <v/>
      </c>
      <c r="D4053" s="638" t="str">
        <f>IF($C4053="","",IFERROR(_xlfn.XLOOKUP($C4053,'1.PrepList'!$I$2:$I$1500,'1.PrepList'!$J$2:$J$1500,"")&amp;"",""))</f>
        <v/>
      </c>
      <c r="E4053" s="638" t="str">
        <f>IF($C4053="","",IFERROR(_xlfn.XLOOKUP($C4053,'1.PrepList'!$I$2:$I$1500,'1.PrepList'!$N$2:$N$1500,"")&amp;"",""))</f>
        <v/>
      </c>
      <c r="F4053" s="638" t="str">
        <f>IF($C4053="","",IFERROR(_xlfn.XLOOKUP($C4053,'1.PrepList'!$I$2:$I$1500,'1.PrepList'!$K$2:$K$1500,"")&amp;"",""))</f>
        <v/>
      </c>
      <c r="H4053" s="644" t="str">
        <f>IF($C4053="","",IFERROR(IF(_xlfn.XLOOKUP($C4053,tbl_StartedStatus[Bold ID],tbl_StartedStatus[Started])="Started","Yes",IF(_xlfn.XLOOKUP($C4053,tbl_StartedStatus[Bold ID],tbl_StartedStatus[Started])="No Show","No Show","")),""))</f>
        <v/>
      </c>
    </row>
    <row r="4054" spans="1:8" ht="15" customHeight="1" thickBot="1">
      <c r="A4054" s="38" t="str">
        <f>IF($C4054="","",IFERROR(_xlfn.XLOOKUP($C4054,'1.PrepList'!$I$2:$I$1500,'1.PrepList'!$G$2:$G$1500,"")&amp;"",""))</f>
        <v/>
      </c>
      <c r="B4054" s="638" t="str">
        <f>IF($C4054="","",IFERROR(_xlfn.XLOOKUP($C4054,'1.PrepList'!$I$2:$I$1500,'1.PrepList'!$H$2:$H$1500,"")&amp;"",""))</f>
        <v/>
      </c>
      <c r="D4054" s="638" t="str">
        <f>IF($C4054="","",IFERROR(_xlfn.XLOOKUP($C4054,'1.PrepList'!$I$2:$I$1500,'1.PrepList'!$J$2:$J$1500,"")&amp;"",""))</f>
        <v/>
      </c>
      <c r="E4054" s="638" t="str">
        <f>IF($C4054="","",IFERROR(_xlfn.XLOOKUP($C4054,'1.PrepList'!$I$2:$I$1500,'1.PrepList'!$N$2:$N$1500,"")&amp;"",""))</f>
        <v/>
      </c>
      <c r="F4054" s="638" t="str">
        <f>IF($C4054="","",IFERROR(_xlfn.XLOOKUP($C4054,'1.PrepList'!$I$2:$I$1500,'1.PrepList'!$K$2:$K$1500,"")&amp;"",""))</f>
        <v/>
      </c>
      <c r="H4054" s="644" t="str">
        <f>IF($C4054="","",IFERROR(IF(_xlfn.XLOOKUP($C4054,tbl_StartedStatus[Bold ID],tbl_StartedStatus[Started])="Started","Yes",IF(_xlfn.XLOOKUP($C4054,tbl_StartedStatus[Bold ID],tbl_StartedStatus[Started])="No Show","No Show","")),""))</f>
        <v/>
      </c>
    </row>
    <row r="4055" spans="1:8" ht="15" customHeight="1" thickBot="1">
      <c r="A4055" s="38" t="str">
        <f>IF($C4055="","",IFERROR(_xlfn.XLOOKUP($C4055,'1.PrepList'!$I$2:$I$1500,'1.PrepList'!$G$2:$G$1500,"")&amp;"",""))</f>
        <v/>
      </c>
      <c r="B4055" s="638" t="str">
        <f>IF($C4055="","",IFERROR(_xlfn.XLOOKUP($C4055,'1.PrepList'!$I$2:$I$1500,'1.PrepList'!$H$2:$H$1500,"")&amp;"",""))</f>
        <v/>
      </c>
      <c r="D4055" s="638" t="str">
        <f>IF($C4055="","",IFERROR(_xlfn.XLOOKUP($C4055,'1.PrepList'!$I$2:$I$1500,'1.PrepList'!$J$2:$J$1500,"")&amp;"",""))</f>
        <v/>
      </c>
      <c r="E4055" s="638" t="str">
        <f>IF($C4055="","",IFERROR(_xlfn.XLOOKUP($C4055,'1.PrepList'!$I$2:$I$1500,'1.PrepList'!$N$2:$N$1500,"")&amp;"",""))</f>
        <v/>
      </c>
      <c r="F4055" s="638" t="str">
        <f>IF($C4055="","",IFERROR(_xlfn.XLOOKUP($C4055,'1.PrepList'!$I$2:$I$1500,'1.PrepList'!$K$2:$K$1500,"")&amp;"",""))</f>
        <v/>
      </c>
      <c r="H4055" s="644" t="str">
        <f>IF($C4055="","",IFERROR(IF(_xlfn.XLOOKUP($C4055,tbl_StartedStatus[Bold ID],tbl_StartedStatus[Started])="Started","Yes",IF(_xlfn.XLOOKUP($C4055,tbl_StartedStatus[Bold ID],tbl_StartedStatus[Started])="No Show","No Show","")),""))</f>
        <v/>
      </c>
    </row>
    <row r="4056" spans="1:8" ht="15" customHeight="1" thickBot="1">
      <c r="A4056" s="38" t="str">
        <f>IF($C4056="","",IFERROR(_xlfn.XLOOKUP($C4056,'1.PrepList'!$I$2:$I$1500,'1.PrepList'!$G$2:$G$1500,"")&amp;"",""))</f>
        <v/>
      </c>
      <c r="B4056" s="638" t="str">
        <f>IF($C4056="","",IFERROR(_xlfn.XLOOKUP($C4056,'1.PrepList'!$I$2:$I$1500,'1.PrepList'!$H$2:$H$1500,"")&amp;"",""))</f>
        <v/>
      </c>
      <c r="D4056" s="638" t="str">
        <f>IF($C4056="","",IFERROR(_xlfn.XLOOKUP($C4056,'1.PrepList'!$I$2:$I$1500,'1.PrepList'!$J$2:$J$1500,"")&amp;"",""))</f>
        <v/>
      </c>
      <c r="E4056" s="638" t="str">
        <f>IF($C4056="","",IFERROR(_xlfn.XLOOKUP($C4056,'1.PrepList'!$I$2:$I$1500,'1.PrepList'!$N$2:$N$1500,"")&amp;"",""))</f>
        <v/>
      </c>
      <c r="F4056" s="638" t="str">
        <f>IF($C4056="","",IFERROR(_xlfn.XLOOKUP($C4056,'1.PrepList'!$I$2:$I$1500,'1.PrepList'!$K$2:$K$1500,"")&amp;"",""))</f>
        <v/>
      </c>
      <c r="H4056" s="644" t="str">
        <f>IF($C4056="","",IFERROR(IF(_xlfn.XLOOKUP($C4056,tbl_StartedStatus[Bold ID],tbl_StartedStatus[Started])="Started","Yes",IF(_xlfn.XLOOKUP($C4056,tbl_StartedStatus[Bold ID],tbl_StartedStatus[Started])="No Show","No Show","")),""))</f>
        <v/>
      </c>
    </row>
    <row r="4057" spans="1:8" ht="15" customHeight="1" thickBot="1">
      <c r="A4057" s="38" t="str">
        <f>IF($C4057="","",IFERROR(_xlfn.XLOOKUP($C4057,'1.PrepList'!$I$2:$I$1500,'1.PrepList'!$G$2:$G$1500,"")&amp;"",""))</f>
        <v/>
      </c>
      <c r="B4057" s="638" t="str">
        <f>IF($C4057="","",IFERROR(_xlfn.XLOOKUP($C4057,'1.PrepList'!$I$2:$I$1500,'1.PrepList'!$H$2:$H$1500,"")&amp;"",""))</f>
        <v/>
      </c>
      <c r="D4057" s="638" t="str">
        <f>IF($C4057="","",IFERROR(_xlfn.XLOOKUP($C4057,'1.PrepList'!$I$2:$I$1500,'1.PrepList'!$J$2:$J$1500,"")&amp;"",""))</f>
        <v/>
      </c>
      <c r="E4057" s="638" t="str">
        <f>IF($C4057="","",IFERROR(_xlfn.XLOOKUP($C4057,'1.PrepList'!$I$2:$I$1500,'1.PrepList'!$N$2:$N$1500,"")&amp;"",""))</f>
        <v/>
      </c>
      <c r="F4057" s="638" t="str">
        <f>IF($C4057="","",IFERROR(_xlfn.XLOOKUP($C4057,'1.PrepList'!$I$2:$I$1500,'1.PrepList'!$K$2:$K$1500,"")&amp;"",""))</f>
        <v/>
      </c>
      <c r="H4057" s="644" t="str">
        <f>IF($C4057="","",IFERROR(IF(_xlfn.XLOOKUP($C4057,tbl_StartedStatus[Bold ID],tbl_StartedStatus[Started])="Started","Yes",IF(_xlfn.XLOOKUP($C4057,tbl_StartedStatus[Bold ID],tbl_StartedStatus[Started])="No Show","No Show","")),""))</f>
        <v/>
      </c>
    </row>
    <row r="4058" spans="1:8" ht="15" customHeight="1" thickBot="1">
      <c r="A4058" s="38" t="str">
        <f>IF($C4058="","",IFERROR(_xlfn.XLOOKUP($C4058,'1.PrepList'!$I$2:$I$1500,'1.PrepList'!$G$2:$G$1500,"")&amp;"",""))</f>
        <v/>
      </c>
      <c r="B4058" s="638" t="str">
        <f>IF($C4058="","",IFERROR(_xlfn.XLOOKUP($C4058,'1.PrepList'!$I$2:$I$1500,'1.PrepList'!$H$2:$H$1500,"")&amp;"",""))</f>
        <v/>
      </c>
      <c r="D4058" s="638" t="str">
        <f>IF($C4058="","",IFERROR(_xlfn.XLOOKUP($C4058,'1.PrepList'!$I$2:$I$1500,'1.PrepList'!$J$2:$J$1500,"")&amp;"",""))</f>
        <v/>
      </c>
      <c r="E4058" s="638" t="str">
        <f>IF($C4058="","",IFERROR(_xlfn.XLOOKUP($C4058,'1.PrepList'!$I$2:$I$1500,'1.PrepList'!$N$2:$N$1500,"")&amp;"",""))</f>
        <v/>
      </c>
      <c r="F4058" s="638" t="str">
        <f>IF($C4058="","",IFERROR(_xlfn.XLOOKUP($C4058,'1.PrepList'!$I$2:$I$1500,'1.PrepList'!$K$2:$K$1500,"")&amp;"",""))</f>
        <v/>
      </c>
      <c r="H4058" s="644" t="str">
        <f>IF($C4058="","",IFERROR(IF(_xlfn.XLOOKUP($C4058,tbl_StartedStatus[Bold ID],tbl_StartedStatus[Started])="Started","Yes",IF(_xlfn.XLOOKUP($C4058,tbl_StartedStatus[Bold ID],tbl_StartedStatus[Started])="No Show","No Show","")),""))</f>
        <v/>
      </c>
    </row>
    <row r="4059" spans="1:8" ht="15" customHeight="1" thickBot="1">
      <c r="A4059" s="38" t="str">
        <f>IF($C4059="","",IFERROR(_xlfn.XLOOKUP($C4059,'1.PrepList'!$I$2:$I$1500,'1.PrepList'!$G$2:$G$1500,"")&amp;"",""))</f>
        <v/>
      </c>
      <c r="B4059" s="638" t="str">
        <f>IF($C4059="","",IFERROR(_xlfn.XLOOKUP($C4059,'1.PrepList'!$I$2:$I$1500,'1.PrepList'!$H$2:$H$1500,"")&amp;"",""))</f>
        <v/>
      </c>
      <c r="D4059" s="638" t="str">
        <f>IF($C4059="","",IFERROR(_xlfn.XLOOKUP($C4059,'1.PrepList'!$I$2:$I$1500,'1.PrepList'!$J$2:$J$1500,"")&amp;"",""))</f>
        <v/>
      </c>
      <c r="E4059" s="638" t="str">
        <f>IF($C4059="","",IFERROR(_xlfn.XLOOKUP($C4059,'1.PrepList'!$I$2:$I$1500,'1.PrepList'!$N$2:$N$1500,"")&amp;"",""))</f>
        <v/>
      </c>
      <c r="F4059" s="638" t="str">
        <f>IF($C4059="","",IFERROR(_xlfn.XLOOKUP($C4059,'1.PrepList'!$I$2:$I$1500,'1.PrepList'!$K$2:$K$1500,"")&amp;"",""))</f>
        <v/>
      </c>
      <c r="H4059" s="644" t="str">
        <f>IF($C4059="","",IFERROR(IF(_xlfn.XLOOKUP($C4059,tbl_StartedStatus[Bold ID],tbl_StartedStatus[Started])="Started","Yes",IF(_xlfn.XLOOKUP($C4059,tbl_StartedStatus[Bold ID],tbl_StartedStatus[Started])="No Show","No Show","")),""))</f>
        <v/>
      </c>
    </row>
    <row r="4060" spans="1:8" ht="15" customHeight="1" thickBot="1">
      <c r="A4060" s="38" t="str">
        <f>IF($C4060="","",IFERROR(_xlfn.XLOOKUP($C4060,'1.PrepList'!$I$2:$I$1500,'1.PrepList'!$G$2:$G$1500,"")&amp;"",""))</f>
        <v/>
      </c>
      <c r="B4060" s="638" t="str">
        <f>IF($C4060="","",IFERROR(_xlfn.XLOOKUP($C4060,'1.PrepList'!$I$2:$I$1500,'1.PrepList'!$H$2:$H$1500,"")&amp;"",""))</f>
        <v/>
      </c>
      <c r="D4060" s="638" t="str">
        <f>IF($C4060="","",IFERROR(_xlfn.XLOOKUP($C4060,'1.PrepList'!$I$2:$I$1500,'1.PrepList'!$J$2:$J$1500,"")&amp;"",""))</f>
        <v/>
      </c>
      <c r="E4060" s="638" t="str">
        <f>IF($C4060="","",IFERROR(_xlfn.XLOOKUP($C4060,'1.PrepList'!$I$2:$I$1500,'1.PrepList'!$N$2:$N$1500,"")&amp;"",""))</f>
        <v/>
      </c>
      <c r="F4060" s="638" t="str">
        <f>IF($C4060="","",IFERROR(_xlfn.XLOOKUP($C4060,'1.PrepList'!$I$2:$I$1500,'1.PrepList'!$K$2:$K$1500,"")&amp;"",""))</f>
        <v/>
      </c>
      <c r="H4060" s="644" t="str">
        <f>IF($C4060="","",IFERROR(IF(_xlfn.XLOOKUP($C4060,tbl_StartedStatus[Bold ID],tbl_StartedStatus[Started])="Started","Yes",IF(_xlfn.XLOOKUP($C4060,tbl_StartedStatus[Bold ID],tbl_StartedStatus[Started])="No Show","No Show","")),""))</f>
        <v/>
      </c>
    </row>
    <row r="4061" spans="1:8" ht="15" customHeight="1" thickBot="1">
      <c r="A4061" s="38" t="str">
        <f>IF($C4061="","",IFERROR(_xlfn.XLOOKUP($C4061,'1.PrepList'!$I$2:$I$1500,'1.PrepList'!$G$2:$G$1500,"")&amp;"",""))</f>
        <v/>
      </c>
      <c r="B4061" s="638" t="str">
        <f>IF($C4061="","",IFERROR(_xlfn.XLOOKUP($C4061,'1.PrepList'!$I$2:$I$1500,'1.PrepList'!$H$2:$H$1500,"")&amp;"",""))</f>
        <v/>
      </c>
      <c r="D4061" s="638" t="str">
        <f>IF($C4061="","",IFERROR(_xlfn.XLOOKUP($C4061,'1.PrepList'!$I$2:$I$1500,'1.PrepList'!$J$2:$J$1500,"")&amp;"",""))</f>
        <v/>
      </c>
      <c r="E4061" s="638" t="str">
        <f>IF($C4061="","",IFERROR(_xlfn.XLOOKUP($C4061,'1.PrepList'!$I$2:$I$1500,'1.PrepList'!$N$2:$N$1500,"")&amp;"",""))</f>
        <v/>
      </c>
      <c r="F4061" s="638" t="str">
        <f>IF($C4061="","",IFERROR(_xlfn.XLOOKUP($C4061,'1.PrepList'!$I$2:$I$1500,'1.PrepList'!$K$2:$K$1500,"")&amp;"",""))</f>
        <v/>
      </c>
      <c r="H4061" s="644" t="str">
        <f>IF($C4061="","",IFERROR(IF(_xlfn.XLOOKUP($C4061,tbl_StartedStatus[Bold ID],tbl_StartedStatus[Started])="Started","Yes",IF(_xlfn.XLOOKUP($C4061,tbl_StartedStatus[Bold ID],tbl_StartedStatus[Started])="No Show","No Show","")),""))</f>
        <v/>
      </c>
    </row>
    <row r="4062" spans="1:8" ht="15" customHeight="1" thickBot="1">
      <c r="A4062" s="38" t="str">
        <f>IF($C4062="","",IFERROR(_xlfn.XLOOKUP($C4062,'1.PrepList'!$I$2:$I$1500,'1.PrepList'!$G$2:$G$1500,"")&amp;"",""))</f>
        <v/>
      </c>
      <c r="B4062" s="638" t="str">
        <f>IF($C4062="","",IFERROR(_xlfn.XLOOKUP($C4062,'1.PrepList'!$I$2:$I$1500,'1.PrepList'!$H$2:$H$1500,"")&amp;"",""))</f>
        <v/>
      </c>
      <c r="D4062" s="638" t="str">
        <f>IF($C4062="","",IFERROR(_xlfn.XLOOKUP($C4062,'1.PrepList'!$I$2:$I$1500,'1.PrepList'!$J$2:$J$1500,"")&amp;"",""))</f>
        <v/>
      </c>
      <c r="E4062" s="638" t="str">
        <f>IF($C4062="","",IFERROR(_xlfn.XLOOKUP($C4062,'1.PrepList'!$I$2:$I$1500,'1.PrepList'!$N$2:$N$1500,"")&amp;"",""))</f>
        <v/>
      </c>
      <c r="F4062" s="638" t="str">
        <f>IF($C4062="","",IFERROR(_xlfn.XLOOKUP($C4062,'1.PrepList'!$I$2:$I$1500,'1.PrepList'!$K$2:$K$1500,"")&amp;"",""))</f>
        <v/>
      </c>
      <c r="H4062" s="644" t="str">
        <f>IF($C4062="","",IFERROR(IF(_xlfn.XLOOKUP($C4062,tbl_StartedStatus[Bold ID],tbl_StartedStatus[Started])="Started","Yes",IF(_xlfn.XLOOKUP($C4062,tbl_StartedStatus[Bold ID],tbl_StartedStatus[Started])="No Show","No Show","")),""))</f>
        <v/>
      </c>
    </row>
    <row r="4063" spans="1:8" ht="15" customHeight="1" thickBot="1">
      <c r="A4063" s="38" t="str">
        <f>IF($C4063="","",IFERROR(_xlfn.XLOOKUP($C4063,'1.PrepList'!$I$2:$I$1500,'1.PrepList'!$G$2:$G$1500,"")&amp;"",""))</f>
        <v/>
      </c>
      <c r="B4063" s="638" t="str">
        <f>IF($C4063="","",IFERROR(_xlfn.XLOOKUP($C4063,'1.PrepList'!$I$2:$I$1500,'1.PrepList'!$H$2:$H$1500,"")&amp;"",""))</f>
        <v/>
      </c>
      <c r="D4063" s="638" t="str">
        <f>IF($C4063="","",IFERROR(_xlfn.XLOOKUP($C4063,'1.PrepList'!$I$2:$I$1500,'1.PrepList'!$J$2:$J$1500,"")&amp;"",""))</f>
        <v/>
      </c>
      <c r="E4063" s="638" t="str">
        <f>IF($C4063="","",IFERROR(_xlfn.XLOOKUP($C4063,'1.PrepList'!$I$2:$I$1500,'1.PrepList'!$N$2:$N$1500,"")&amp;"",""))</f>
        <v/>
      </c>
      <c r="F4063" s="638" t="str">
        <f>IF($C4063="","",IFERROR(_xlfn.XLOOKUP($C4063,'1.PrepList'!$I$2:$I$1500,'1.PrepList'!$K$2:$K$1500,"")&amp;"",""))</f>
        <v/>
      </c>
      <c r="H4063" s="644" t="str">
        <f>IF($C4063="","",IFERROR(IF(_xlfn.XLOOKUP($C4063,tbl_StartedStatus[Bold ID],tbl_StartedStatus[Started])="Started","Yes",IF(_xlfn.XLOOKUP($C4063,tbl_StartedStatus[Bold ID],tbl_StartedStatus[Started])="No Show","No Show","")),""))</f>
        <v/>
      </c>
    </row>
    <row r="4064" spans="1:8" ht="15" customHeight="1" thickBot="1">
      <c r="A4064" s="38" t="str">
        <f>IF($C4064="","",IFERROR(_xlfn.XLOOKUP($C4064,'1.PrepList'!$I$2:$I$1500,'1.PrepList'!$G$2:$G$1500,"")&amp;"",""))</f>
        <v/>
      </c>
      <c r="B4064" s="638" t="str">
        <f>IF($C4064="","",IFERROR(_xlfn.XLOOKUP($C4064,'1.PrepList'!$I$2:$I$1500,'1.PrepList'!$H$2:$H$1500,"")&amp;"",""))</f>
        <v/>
      </c>
      <c r="D4064" s="638" t="str">
        <f>IF($C4064="","",IFERROR(_xlfn.XLOOKUP($C4064,'1.PrepList'!$I$2:$I$1500,'1.PrepList'!$J$2:$J$1500,"")&amp;"",""))</f>
        <v/>
      </c>
      <c r="E4064" s="638" t="str">
        <f>IF($C4064="","",IFERROR(_xlfn.XLOOKUP($C4064,'1.PrepList'!$I$2:$I$1500,'1.PrepList'!$N$2:$N$1500,"")&amp;"",""))</f>
        <v/>
      </c>
      <c r="F4064" s="638" t="str">
        <f>IF($C4064="","",IFERROR(_xlfn.XLOOKUP($C4064,'1.PrepList'!$I$2:$I$1500,'1.PrepList'!$K$2:$K$1500,"")&amp;"",""))</f>
        <v/>
      </c>
      <c r="H4064" s="644" t="str">
        <f>IF($C4064="","",IFERROR(IF(_xlfn.XLOOKUP($C4064,tbl_StartedStatus[Bold ID],tbl_StartedStatus[Started])="Started","Yes",IF(_xlfn.XLOOKUP($C4064,tbl_StartedStatus[Bold ID],tbl_StartedStatus[Started])="No Show","No Show","")),""))</f>
        <v/>
      </c>
    </row>
    <row r="4065" spans="1:8" ht="15" customHeight="1" thickBot="1">
      <c r="A4065" s="38" t="str">
        <f>IF($C4065="","",IFERROR(_xlfn.XLOOKUP($C4065,'1.PrepList'!$I$2:$I$1500,'1.PrepList'!$G$2:$G$1500,"")&amp;"",""))</f>
        <v/>
      </c>
      <c r="B4065" s="638" t="str">
        <f>IF($C4065="","",IFERROR(_xlfn.XLOOKUP($C4065,'1.PrepList'!$I$2:$I$1500,'1.PrepList'!$H$2:$H$1500,"")&amp;"",""))</f>
        <v/>
      </c>
      <c r="D4065" s="638" t="str">
        <f>IF($C4065="","",IFERROR(_xlfn.XLOOKUP($C4065,'1.PrepList'!$I$2:$I$1500,'1.PrepList'!$J$2:$J$1500,"")&amp;"",""))</f>
        <v/>
      </c>
      <c r="E4065" s="638" t="str">
        <f>IF($C4065="","",IFERROR(_xlfn.XLOOKUP($C4065,'1.PrepList'!$I$2:$I$1500,'1.PrepList'!$N$2:$N$1500,"")&amp;"",""))</f>
        <v/>
      </c>
      <c r="F4065" s="638" t="str">
        <f>IF($C4065="","",IFERROR(_xlfn.XLOOKUP($C4065,'1.PrepList'!$I$2:$I$1500,'1.PrepList'!$K$2:$K$1500,"")&amp;"",""))</f>
        <v/>
      </c>
      <c r="H4065" s="644" t="str">
        <f>IF($C4065="","",IFERROR(IF(_xlfn.XLOOKUP($C4065,tbl_StartedStatus[Bold ID],tbl_StartedStatus[Started])="Started","Yes",IF(_xlfn.XLOOKUP($C4065,tbl_StartedStatus[Bold ID],tbl_StartedStatus[Started])="No Show","No Show","")),""))</f>
        <v/>
      </c>
    </row>
    <row r="4066" spans="1:8" ht="15" customHeight="1" thickBot="1">
      <c r="A4066" s="38" t="str">
        <f>IF($C4066="","",IFERROR(_xlfn.XLOOKUP($C4066,'1.PrepList'!$I$2:$I$1500,'1.PrepList'!$G$2:$G$1500,"")&amp;"",""))</f>
        <v/>
      </c>
      <c r="B4066" s="638" t="str">
        <f>IF($C4066="","",IFERROR(_xlfn.XLOOKUP($C4066,'1.PrepList'!$I$2:$I$1500,'1.PrepList'!$H$2:$H$1500,"")&amp;"",""))</f>
        <v/>
      </c>
      <c r="D4066" s="638" t="str">
        <f>IF($C4066="","",IFERROR(_xlfn.XLOOKUP($C4066,'1.PrepList'!$I$2:$I$1500,'1.PrepList'!$J$2:$J$1500,"")&amp;"",""))</f>
        <v/>
      </c>
      <c r="E4066" s="638" t="str">
        <f>IF($C4066="","",IFERROR(_xlfn.XLOOKUP($C4066,'1.PrepList'!$I$2:$I$1500,'1.PrepList'!$N$2:$N$1500,"")&amp;"",""))</f>
        <v/>
      </c>
      <c r="F4066" s="638" t="str">
        <f>IF($C4066="","",IFERROR(_xlfn.XLOOKUP($C4066,'1.PrepList'!$I$2:$I$1500,'1.PrepList'!$K$2:$K$1500,"")&amp;"",""))</f>
        <v/>
      </c>
      <c r="H4066" s="644" t="str">
        <f>IF($C4066="","",IFERROR(IF(_xlfn.XLOOKUP($C4066,tbl_StartedStatus[Bold ID],tbl_StartedStatus[Started])="Started","Yes",IF(_xlfn.XLOOKUP($C4066,tbl_StartedStatus[Bold ID],tbl_StartedStatus[Started])="No Show","No Show","")),""))</f>
        <v/>
      </c>
    </row>
    <row r="4067" spans="1:8" ht="15" customHeight="1" thickBot="1">
      <c r="A4067" s="38" t="str">
        <f>IF($C4067="","",IFERROR(_xlfn.XLOOKUP($C4067,'1.PrepList'!$I$2:$I$1500,'1.PrepList'!$G$2:$G$1500,"")&amp;"",""))</f>
        <v/>
      </c>
      <c r="B4067" s="638" t="str">
        <f>IF($C4067="","",IFERROR(_xlfn.XLOOKUP($C4067,'1.PrepList'!$I$2:$I$1500,'1.PrepList'!$H$2:$H$1500,"")&amp;"",""))</f>
        <v/>
      </c>
      <c r="D4067" s="638" t="str">
        <f>IF($C4067="","",IFERROR(_xlfn.XLOOKUP($C4067,'1.PrepList'!$I$2:$I$1500,'1.PrepList'!$J$2:$J$1500,"")&amp;"",""))</f>
        <v/>
      </c>
      <c r="E4067" s="638" t="str">
        <f>IF($C4067="","",IFERROR(_xlfn.XLOOKUP($C4067,'1.PrepList'!$I$2:$I$1500,'1.PrepList'!$N$2:$N$1500,"")&amp;"",""))</f>
        <v/>
      </c>
      <c r="F4067" s="638" t="str">
        <f>IF($C4067="","",IFERROR(_xlfn.XLOOKUP($C4067,'1.PrepList'!$I$2:$I$1500,'1.PrepList'!$K$2:$K$1500,"")&amp;"",""))</f>
        <v/>
      </c>
      <c r="H4067" s="644" t="str">
        <f>IF($C4067="","",IFERROR(IF(_xlfn.XLOOKUP($C4067,tbl_StartedStatus[Bold ID],tbl_StartedStatus[Started])="Started","Yes",IF(_xlfn.XLOOKUP($C4067,tbl_StartedStatus[Bold ID],tbl_StartedStatus[Started])="No Show","No Show","")),""))</f>
        <v/>
      </c>
    </row>
    <row r="4068" spans="1:8" ht="15" customHeight="1" thickBot="1">
      <c r="A4068" s="38" t="str">
        <f>IF($C4068="","",IFERROR(_xlfn.XLOOKUP($C4068,'1.PrepList'!$I$2:$I$1500,'1.PrepList'!$G$2:$G$1500,"")&amp;"",""))</f>
        <v/>
      </c>
      <c r="B4068" s="638" t="str">
        <f>IF($C4068="","",IFERROR(_xlfn.XLOOKUP($C4068,'1.PrepList'!$I$2:$I$1500,'1.PrepList'!$H$2:$H$1500,"")&amp;"",""))</f>
        <v/>
      </c>
      <c r="D4068" s="638" t="str">
        <f>IF($C4068="","",IFERROR(_xlfn.XLOOKUP($C4068,'1.PrepList'!$I$2:$I$1500,'1.PrepList'!$J$2:$J$1500,"")&amp;"",""))</f>
        <v/>
      </c>
      <c r="E4068" s="638" t="str">
        <f>IF($C4068="","",IFERROR(_xlfn.XLOOKUP($C4068,'1.PrepList'!$I$2:$I$1500,'1.PrepList'!$N$2:$N$1500,"")&amp;"",""))</f>
        <v/>
      </c>
      <c r="F4068" s="638" t="str">
        <f>IF($C4068="","",IFERROR(_xlfn.XLOOKUP($C4068,'1.PrepList'!$I$2:$I$1500,'1.PrepList'!$K$2:$K$1500,"")&amp;"",""))</f>
        <v/>
      </c>
      <c r="H4068" s="644" t="str">
        <f>IF($C4068="","",IFERROR(IF(_xlfn.XLOOKUP($C4068,tbl_StartedStatus[Bold ID],tbl_StartedStatus[Started])="Started","Yes",IF(_xlfn.XLOOKUP($C4068,tbl_StartedStatus[Bold ID],tbl_StartedStatus[Started])="No Show","No Show","")),""))</f>
        <v/>
      </c>
    </row>
    <row r="4069" spans="1:8" ht="15" customHeight="1" thickBot="1">
      <c r="A4069" s="38" t="str">
        <f>IF($C4069="","",IFERROR(_xlfn.XLOOKUP($C4069,'1.PrepList'!$I$2:$I$1500,'1.PrepList'!$G$2:$G$1500,"")&amp;"",""))</f>
        <v/>
      </c>
      <c r="B4069" s="638" t="str">
        <f>IF($C4069="","",IFERROR(_xlfn.XLOOKUP($C4069,'1.PrepList'!$I$2:$I$1500,'1.PrepList'!$H$2:$H$1500,"")&amp;"",""))</f>
        <v/>
      </c>
      <c r="D4069" s="638" t="str">
        <f>IF($C4069="","",IFERROR(_xlfn.XLOOKUP($C4069,'1.PrepList'!$I$2:$I$1500,'1.PrepList'!$J$2:$J$1500,"")&amp;"",""))</f>
        <v/>
      </c>
      <c r="E4069" s="638" t="str">
        <f>IF($C4069="","",IFERROR(_xlfn.XLOOKUP($C4069,'1.PrepList'!$I$2:$I$1500,'1.PrepList'!$N$2:$N$1500,"")&amp;"",""))</f>
        <v/>
      </c>
      <c r="F4069" s="638" t="str">
        <f>IF($C4069="","",IFERROR(_xlfn.XLOOKUP($C4069,'1.PrepList'!$I$2:$I$1500,'1.PrepList'!$K$2:$K$1500,"")&amp;"",""))</f>
        <v/>
      </c>
      <c r="H4069" s="644" t="str">
        <f>IF($C4069="","",IFERROR(IF(_xlfn.XLOOKUP($C4069,tbl_StartedStatus[Bold ID],tbl_StartedStatus[Started])="Started","Yes",IF(_xlfn.XLOOKUP($C4069,tbl_StartedStatus[Bold ID],tbl_StartedStatus[Started])="No Show","No Show","")),""))</f>
        <v/>
      </c>
    </row>
    <row r="4070" spans="1:8" ht="15" customHeight="1" thickBot="1">
      <c r="A4070" s="38" t="str">
        <f>IF($C4070="","",IFERROR(_xlfn.XLOOKUP($C4070,'1.PrepList'!$I$2:$I$1500,'1.PrepList'!$G$2:$G$1500,"")&amp;"",""))</f>
        <v/>
      </c>
      <c r="B4070" s="638" t="str">
        <f>IF($C4070="","",IFERROR(_xlfn.XLOOKUP($C4070,'1.PrepList'!$I$2:$I$1500,'1.PrepList'!$H$2:$H$1500,"")&amp;"",""))</f>
        <v/>
      </c>
      <c r="D4070" s="638" t="str">
        <f>IF($C4070="","",IFERROR(_xlfn.XLOOKUP($C4070,'1.PrepList'!$I$2:$I$1500,'1.PrepList'!$J$2:$J$1500,"")&amp;"",""))</f>
        <v/>
      </c>
      <c r="E4070" s="638" t="str">
        <f>IF($C4070="","",IFERROR(_xlfn.XLOOKUP($C4070,'1.PrepList'!$I$2:$I$1500,'1.PrepList'!$N$2:$N$1500,"")&amp;"",""))</f>
        <v/>
      </c>
      <c r="F4070" s="638" t="str">
        <f>IF($C4070="","",IFERROR(_xlfn.XLOOKUP($C4070,'1.PrepList'!$I$2:$I$1500,'1.PrepList'!$K$2:$K$1500,"")&amp;"",""))</f>
        <v/>
      </c>
      <c r="H4070" s="644" t="str">
        <f>IF($C4070="","",IFERROR(IF(_xlfn.XLOOKUP($C4070,tbl_StartedStatus[Bold ID],tbl_StartedStatus[Started])="Started","Yes",IF(_xlfn.XLOOKUP($C4070,tbl_StartedStatus[Bold ID],tbl_StartedStatus[Started])="No Show","No Show","")),""))</f>
        <v/>
      </c>
    </row>
    <row r="4071" spans="1:8" ht="15" customHeight="1" thickBot="1">
      <c r="A4071" s="38" t="str">
        <f>IF($C4071="","",IFERROR(_xlfn.XLOOKUP($C4071,'1.PrepList'!$I$2:$I$1500,'1.PrepList'!$G$2:$G$1500,"")&amp;"",""))</f>
        <v/>
      </c>
      <c r="B4071" s="638" t="str">
        <f>IF($C4071="","",IFERROR(_xlfn.XLOOKUP($C4071,'1.PrepList'!$I$2:$I$1500,'1.PrepList'!$H$2:$H$1500,"")&amp;"",""))</f>
        <v/>
      </c>
      <c r="D4071" s="638" t="str">
        <f>IF($C4071="","",IFERROR(_xlfn.XLOOKUP($C4071,'1.PrepList'!$I$2:$I$1500,'1.PrepList'!$J$2:$J$1500,"")&amp;"",""))</f>
        <v/>
      </c>
      <c r="E4071" s="638" t="str">
        <f>IF($C4071="","",IFERROR(_xlfn.XLOOKUP($C4071,'1.PrepList'!$I$2:$I$1500,'1.PrepList'!$N$2:$N$1500,"")&amp;"",""))</f>
        <v/>
      </c>
      <c r="F4071" s="638" t="str">
        <f>IF($C4071="","",IFERROR(_xlfn.XLOOKUP($C4071,'1.PrepList'!$I$2:$I$1500,'1.PrepList'!$K$2:$K$1500,"")&amp;"",""))</f>
        <v/>
      </c>
      <c r="H4071" s="644" t="str">
        <f>IF($C4071="","",IFERROR(IF(_xlfn.XLOOKUP($C4071,tbl_StartedStatus[Bold ID],tbl_StartedStatus[Started])="Started","Yes",IF(_xlfn.XLOOKUP($C4071,tbl_StartedStatus[Bold ID],tbl_StartedStatus[Started])="No Show","No Show","")),""))</f>
        <v/>
      </c>
    </row>
    <row r="4072" spans="1:8" ht="15" customHeight="1" thickBot="1">
      <c r="A4072" s="38" t="str">
        <f>IF($C4072="","",IFERROR(_xlfn.XLOOKUP($C4072,'1.PrepList'!$I$2:$I$1500,'1.PrepList'!$G$2:$G$1500,"")&amp;"",""))</f>
        <v/>
      </c>
      <c r="B4072" s="638" t="str">
        <f>IF($C4072="","",IFERROR(_xlfn.XLOOKUP($C4072,'1.PrepList'!$I$2:$I$1500,'1.PrepList'!$H$2:$H$1500,"")&amp;"",""))</f>
        <v/>
      </c>
      <c r="D4072" s="638" t="str">
        <f>IF($C4072="","",IFERROR(_xlfn.XLOOKUP($C4072,'1.PrepList'!$I$2:$I$1500,'1.PrepList'!$J$2:$J$1500,"")&amp;"",""))</f>
        <v/>
      </c>
      <c r="E4072" s="638" t="str">
        <f>IF($C4072="","",IFERROR(_xlfn.XLOOKUP($C4072,'1.PrepList'!$I$2:$I$1500,'1.PrepList'!$N$2:$N$1500,"")&amp;"",""))</f>
        <v/>
      </c>
      <c r="F4072" s="638" t="str">
        <f>IF($C4072="","",IFERROR(_xlfn.XLOOKUP($C4072,'1.PrepList'!$I$2:$I$1500,'1.PrepList'!$K$2:$K$1500,"")&amp;"",""))</f>
        <v/>
      </c>
      <c r="H4072" s="644" t="str">
        <f>IF($C4072="","",IFERROR(IF(_xlfn.XLOOKUP($C4072,tbl_StartedStatus[Bold ID],tbl_StartedStatus[Started])="Started","Yes",IF(_xlfn.XLOOKUP($C4072,tbl_StartedStatus[Bold ID],tbl_StartedStatus[Started])="No Show","No Show","")),""))</f>
        <v/>
      </c>
    </row>
    <row r="4073" spans="1:8" ht="15" customHeight="1" thickBot="1">
      <c r="A4073" s="38" t="str">
        <f>IF($C4073="","",IFERROR(_xlfn.XLOOKUP($C4073,'1.PrepList'!$I$2:$I$1500,'1.PrepList'!$G$2:$G$1500,"")&amp;"",""))</f>
        <v/>
      </c>
      <c r="B4073" s="638" t="str">
        <f>IF($C4073="","",IFERROR(_xlfn.XLOOKUP($C4073,'1.PrepList'!$I$2:$I$1500,'1.PrepList'!$H$2:$H$1500,"")&amp;"",""))</f>
        <v/>
      </c>
      <c r="D4073" s="638" t="str">
        <f>IF($C4073="","",IFERROR(_xlfn.XLOOKUP($C4073,'1.PrepList'!$I$2:$I$1500,'1.PrepList'!$J$2:$J$1500,"")&amp;"",""))</f>
        <v/>
      </c>
      <c r="E4073" s="638" t="str">
        <f>IF($C4073="","",IFERROR(_xlfn.XLOOKUP($C4073,'1.PrepList'!$I$2:$I$1500,'1.PrepList'!$N$2:$N$1500,"")&amp;"",""))</f>
        <v/>
      </c>
      <c r="F4073" s="638" t="str">
        <f>IF($C4073="","",IFERROR(_xlfn.XLOOKUP($C4073,'1.PrepList'!$I$2:$I$1500,'1.PrepList'!$K$2:$K$1500,"")&amp;"",""))</f>
        <v/>
      </c>
      <c r="H4073" s="644" t="str">
        <f>IF($C4073="","",IFERROR(IF(_xlfn.XLOOKUP($C4073,tbl_StartedStatus[Bold ID],tbl_StartedStatus[Started])="Started","Yes",IF(_xlfn.XLOOKUP($C4073,tbl_StartedStatus[Bold ID],tbl_StartedStatus[Started])="No Show","No Show","")),""))</f>
        <v/>
      </c>
    </row>
    <row r="4074" spans="1:8" ht="15" customHeight="1" thickBot="1">
      <c r="A4074" s="38" t="str">
        <f>IF($C4074="","",IFERROR(_xlfn.XLOOKUP($C4074,'1.PrepList'!$I$2:$I$1500,'1.PrepList'!$G$2:$G$1500,"")&amp;"",""))</f>
        <v/>
      </c>
      <c r="B4074" s="638" t="str">
        <f>IF($C4074="","",IFERROR(_xlfn.XLOOKUP($C4074,'1.PrepList'!$I$2:$I$1500,'1.PrepList'!$H$2:$H$1500,"")&amp;"",""))</f>
        <v/>
      </c>
      <c r="D4074" s="638" t="str">
        <f>IF($C4074="","",IFERROR(_xlfn.XLOOKUP($C4074,'1.PrepList'!$I$2:$I$1500,'1.PrepList'!$J$2:$J$1500,"")&amp;"",""))</f>
        <v/>
      </c>
      <c r="E4074" s="638" t="str">
        <f>IF($C4074="","",IFERROR(_xlfn.XLOOKUP($C4074,'1.PrepList'!$I$2:$I$1500,'1.PrepList'!$N$2:$N$1500,"")&amp;"",""))</f>
        <v/>
      </c>
      <c r="F4074" s="638" t="str">
        <f>IF($C4074="","",IFERROR(_xlfn.XLOOKUP($C4074,'1.PrepList'!$I$2:$I$1500,'1.PrepList'!$K$2:$K$1500,"")&amp;"",""))</f>
        <v/>
      </c>
      <c r="H4074" s="644" t="str">
        <f>IF($C4074="","",IFERROR(IF(_xlfn.XLOOKUP($C4074,tbl_StartedStatus[Bold ID],tbl_StartedStatus[Started])="Started","Yes",IF(_xlfn.XLOOKUP($C4074,tbl_StartedStatus[Bold ID],tbl_StartedStatus[Started])="No Show","No Show","")),""))</f>
        <v/>
      </c>
    </row>
    <row r="4075" spans="1:8" ht="15" customHeight="1" thickBot="1">
      <c r="A4075" s="38" t="str">
        <f>IF($C4075="","",IFERROR(_xlfn.XLOOKUP($C4075,'1.PrepList'!$I$2:$I$1500,'1.PrepList'!$G$2:$G$1500,"")&amp;"",""))</f>
        <v/>
      </c>
      <c r="B4075" s="638" t="str">
        <f>IF($C4075="","",IFERROR(_xlfn.XLOOKUP($C4075,'1.PrepList'!$I$2:$I$1500,'1.PrepList'!$H$2:$H$1500,"")&amp;"",""))</f>
        <v/>
      </c>
      <c r="D4075" s="638" t="str">
        <f>IF($C4075="","",IFERROR(_xlfn.XLOOKUP($C4075,'1.PrepList'!$I$2:$I$1500,'1.PrepList'!$J$2:$J$1500,"")&amp;"",""))</f>
        <v/>
      </c>
      <c r="E4075" s="638" t="str">
        <f>IF($C4075="","",IFERROR(_xlfn.XLOOKUP($C4075,'1.PrepList'!$I$2:$I$1500,'1.PrepList'!$N$2:$N$1500,"")&amp;"",""))</f>
        <v/>
      </c>
      <c r="F4075" s="638" t="str">
        <f>IF($C4075="","",IFERROR(_xlfn.XLOOKUP($C4075,'1.PrepList'!$I$2:$I$1500,'1.PrepList'!$K$2:$K$1500,"")&amp;"",""))</f>
        <v/>
      </c>
      <c r="H4075" s="644" t="str">
        <f>IF($C4075="","",IFERROR(IF(_xlfn.XLOOKUP($C4075,tbl_StartedStatus[Bold ID],tbl_StartedStatus[Started])="Started","Yes",IF(_xlfn.XLOOKUP($C4075,tbl_StartedStatus[Bold ID],tbl_StartedStatus[Started])="No Show","No Show","")),""))</f>
        <v/>
      </c>
    </row>
    <row r="4076" spans="1:8" ht="15" customHeight="1" thickBot="1">
      <c r="A4076" s="38" t="str">
        <f>IF($C4076="","",IFERROR(_xlfn.XLOOKUP($C4076,'1.PrepList'!$I$2:$I$1500,'1.PrepList'!$G$2:$G$1500,"")&amp;"",""))</f>
        <v/>
      </c>
      <c r="B4076" s="638" t="str">
        <f>IF($C4076="","",IFERROR(_xlfn.XLOOKUP($C4076,'1.PrepList'!$I$2:$I$1500,'1.PrepList'!$H$2:$H$1500,"")&amp;"",""))</f>
        <v/>
      </c>
      <c r="D4076" s="638" t="str">
        <f>IF($C4076="","",IFERROR(_xlfn.XLOOKUP($C4076,'1.PrepList'!$I$2:$I$1500,'1.PrepList'!$J$2:$J$1500,"")&amp;"",""))</f>
        <v/>
      </c>
      <c r="E4076" s="638" t="str">
        <f>IF($C4076="","",IFERROR(_xlfn.XLOOKUP($C4076,'1.PrepList'!$I$2:$I$1500,'1.PrepList'!$N$2:$N$1500,"")&amp;"",""))</f>
        <v/>
      </c>
      <c r="F4076" s="638" t="str">
        <f>IF($C4076="","",IFERROR(_xlfn.XLOOKUP($C4076,'1.PrepList'!$I$2:$I$1500,'1.PrepList'!$K$2:$K$1500,"")&amp;"",""))</f>
        <v/>
      </c>
      <c r="H4076" s="644" t="str">
        <f>IF($C4076="","",IFERROR(IF(_xlfn.XLOOKUP($C4076,tbl_StartedStatus[Bold ID],tbl_StartedStatus[Started])="Started","Yes",IF(_xlfn.XLOOKUP($C4076,tbl_StartedStatus[Bold ID],tbl_StartedStatus[Started])="No Show","No Show","")),""))</f>
        <v/>
      </c>
    </row>
    <row r="4077" spans="1:8" ht="15" customHeight="1" thickBot="1">
      <c r="A4077" s="38" t="str">
        <f>IF($C4077="","",IFERROR(_xlfn.XLOOKUP($C4077,'1.PrepList'!$I$2:$I$1500,'1.PrepList'!$G$2:$G$1500,"")&amp;"",""))</f>
        <v/>
      </c>
      <c r="B4077" s="638" t="str">
        <f>IF($C4077="","",IFERROR(_xlfn.XLOOKUP($C4077,'1.PrepList'!$I$2:$I$1500,'1.PrepList'!$H$2:$H$1500,"")&amp;"",""))</f>
        <v/>
      </c>
      <c r="D4077" s="638" t="str">
        <f>IF($C4077="","",IFERROR(_xlfn.XLOOKUP($C4077,'1.PrepList'!$I$2:$I$1500,'1.PrepList'!$J$2:$J$1500,"")&amp;"",""))</f>
        <v/>
      </c>
      <c r="E4077" s="638" t="str">
        <f>IF($C4077="","",IFERROR(_xlfn.XLOOKUP($C4077,'1.PrepList'!$I$2:$I$1500,'1.PrepList'!$N$2:$N$1500,"")&amp;"",""))</f>
        <v/>
      </c>
      <c r="F4077" s="638" t="str">
        <f>IF($C4077="","",IFERROR(_xlfn.XLOOKUP($C4077,'1.PrepList'!$I$2:$I$1500,'1.PrepList'!$K$2:$K$1500,"")&amp;"",""))</f>
        <v/>
      </c>
      <c r="H4077" s="644" t="str">
        <f>IF($C4077="","",IFERROR(IF(_xlfn.XLOOKUP($C4077,tbl_StartedStatus[Bold ID],tbl_StartedStatus[Started])="Started","Yes",IF(_xlfn.XLOOKUP($C4077,tbl_StartedStatus[Bold ID],tbl_StartedStatus[Started])="No Show","No Show","")),""))</f>
        <v/>
      </c>
    </row>
    <row r="4078" spans="1:8" ht="15" customHeight="1" thickBot="1">
      <c r="A4078" s="38" t="str">
        <f>IF($C4078="","",IFERROR(_xlfn.XLOOKUP($C4078,'1.PrepList'!$I$2:$I$1500,'1.PrepList'!$G$2:$G$1500,"")&amp;"",""))</f>
        <v/>
      </c>
      <c r="B4078" s="638" t="str">
        <f>IF($C4078="","",IFERROR(_xlfn.XLOOKUP($C4078,'1.PrepList'!$I$2:$I$1500,'1.PrepList'!$H$2:$H$1500,"")&amp;"",""))</f>
        <v/>
      </c>
      <c r="D4078" s="638" t="str">
        <f>IF($C4078="","",IFERROR(_xlfn.XLOOKUP($C4078,'1.PrepList'!$I$2:$I$1500,'1.PrepList'!$J$2:$J$1500,"")&amp;"",""))</f>
        <v/>
      </c>
      <c r="E4078" s="638" t="str">
        <f>IF($C4078="","",IFERROR(_xlfn.XLOOKUP($C4078,'1.PrepList'!$I$2:$I$1500,'1.PrepList'!$N$2:$N$1500,"")&amp;"",""))</f>
        <v/>
      </c>
      <c r="F4078" s="638" t="str">
        <f>IF($C4078="","",IFERROR(_xlfn.XLOOKUP($C4078,'1.PrepList'!$I$2:$I$1500,'1.PrepList'!$K$2:$K$1500,"")&amp;"",""))</f>
        <v/>
      </c>
      <c r="H4078" s="644" t="str">
        <f>IF($C4078="","",IFERROR(IF(_xlfn.XLOOKUP($C4078,tbl_StartedStatus[Bold ID],tbl_StartedStatus[Started])="Started","Yes",IF(_xlfn.XLOOKUP($C4078,tbl_StartedStatus[Bold ID],tbl_StartedStatus[Started])="No Show","No Show","")),""))</f>
        <v/>
      </c>
    </row>
    <row r="4079" spans="1:8" ht="15" customHeight="1" thickBot="1">
      <c r="A4079" s="38" t="str">
        <f>IF($C4079="","",IFERROR(_xlfn.XLOOKUP($C4079,'1.PrepList'!$I$2:$I$1500,'1.PrepList'!$G$2:$G$1500,"")&amp;"",""))</f>
        <v/>
      </c>
      <c r="B4079" s="638" t="str">
        <f>IF($C4079="","",IFERROR(_xlfn.XLOOKUP($C4079,'1.PrepList'!$I$2:$I$1500,'1.PrepList'!$H$2:$H$1500,"")&amp;"",""))</f>
        <v/>
      </c>
      <c r="D4079" s="638" t="str">
        <f>IF($C4079="","",IFERROR(_xlfn.XLOOKUP($C4079,'1.PrepList'!$I$2:$I$1500,'1.PrepList'!$J$2:$J$1500,"")&amp;"",""))</f>
        <v/>
      </c>
      <c r="E4079" s="638" t="str">
        <f>IF($C4079="","",IFERROR(_xlfn.XLOOKUP($C4079,'1.PrepList'!$I$2:$I$1500,'1.PrepList'!$N$2:$N$1500,"")&amp;"",""))</f>
        <v/>
      </c>
      <c r="F4079" s="638" t="str">
        <f>IF($C4079="","",IFERROR(_xlfn.XLOOKUP($C4079,'1.PrepList'!$I$2:$I$1500,'1.PrepList'!$K$2:$K$1500,"")&amp;"",""))</f>
        <v/>
      </c>
      <c r="H4079" s="644" t="str">
        <f>IF($C4079="","",IFERROR(IF(_xlfn.XLOOKUP($C4079,tbl_StartedStatus[Bold ID],tbl_StartedStatus[Started])="Started","Yes",IF(_xlfn.XLOOKUP($C4079,tbl_StartedStatus[Bold ID],tbl_StartedStatus[Started])="No Show","No Show","")),""))</f>
        <v/>
      </c>
    </row>
    <row r="4080" spans="1:8" ht="15" customHeight="1" thickBot="1">
      <c r="A4080" s="38" t="str">
        <f>IF($C4080="","",IFERROR(_xlfn.XLOOKUP($C4080,'1.PrepList'!$I$2:$I$1500,'1.PrepList'!$G$2:$G$1500,"")&amp;"",""))</f>
        <v/>
      </c>
      <c r="B4080" s="638" t="str">
        <f>IF($C4080="","",IFERROR(_xlfn.XLOOKUP($C4080,'1.PrepList'!$I$2:$I$1500,'1.PrepList'!$H$2:$H$1500,"")&amp;"",""))</f>
        <v/>
      </c>
      <c r="D4080" s="638" t="str">
        <f>IF($C4080="","",IFERROR(_xlfn.XLOOKUP($C4080,'1.PrepList'!$I$2:$I$1500,'1.PrepList'!$J$2:$J$1500,"")&amp;"",""))</f>
        <v/>
      </c>
      <c r="E4080" s="638" t="str">
        <f>IF($C4080="","",IFERROR(_xlfn.XLOOKUP($C4080,'1.PrepList'!$I$2:$I$1500,'1.PrepList'!$N$2:$N$1500,"")&amp;"",""))</f>
        <v/>
      </c>
      <c r="F4080" s="638" t="str">
        <f>IF($C4080="","",IFERROR(_xlfn.XLOOKUP($C4080,'1.PrepList'!$I$2:$I$1500,'1.PrepList'!$K$2:$K$1500,"")&amp;"",""))</f>
        <v/>
      </c>
      <c r="H4080" s="644" t="str">
        <f>IF($C4080="","",IFERROR(IF(_xlfn.XLOOKUP($C4080,tbl_StartedStatus[Bold ID],tbl_StartedStatus[Started])="Started","Yes",IF(_xlfn.XLOOKUP($C4080,tbl_StartedStatus[Bold ID],tbl_StartedStatus[Started])="No Show","No Show","")),""))</f>
        <v/>
      </c>
    </row>
    <row r="4081" spans="1:8" ht="15" customHeight="1" thickBot="1">
      <c r="A4081" s="38" t="str">
        <f>IF($C4081="","",IFERROR(_xlfn.XLOOKUP($C4081,'1.PrepList'!$I$2:$I$1500,'1.PrepList'!$G$2:$G$1500,"")&amp;"",""))</f>
        <v/>
      </c>
      <c r="B4081" s="638" t="str">
        <f>IF($C4081="","",IFERROR(_xlfn.XLOOKUP($C4081,'1.PrepList'!$I$2:$I$1500,'1.PrepList'!$H$2:$H$1500,"")&amp;"",""))</f>
        <v/>
      </c>
      <c r="D4081" s="638" t="str">
        <f>IF($C4081="","",IFERROR(_xlfn.XLOOKUP($C4081,'1.PrepList'!$I$2:$I$1500,'1.PrepList'!$J$2:$J$1500,"")&amp;"",""))</f>
        <v/>
      </c>
      <c r="E4081" s="638" t="str">
        <f>IF($C4081="","",IFERROR(_xlfn.XLOOKUP($C4081,'1.PrepList'!$I$2:$I$1500,'1.PrepList'!$N$2:$N$1500,"")&amp;"",""))</f>
        <v/>
      </c>
      <c r="F4081" s="638" t="str">
        <f>IF($C4081="","",IFERROR(_xlfn.XLOOKUP($C4081,'1.PrepList'!$I$2:$I$1500,'1.PrepList'!$K$2:$K$1500,"")&amp;"",""))</f>
        <v/>
      </c>
      <c r="H4081" s="644" t="str">
        <f>IF($C4081="","",IFERROR(IF(_xlfn.XLOOKUP($C4081,tbl_StartedStatus[Bold ID],tbl_StartedStatus[Started])="Started","Yes",IF(_xlfn.XLOOKUP($C4081,tbl_StartedStatus[Bold ID],tbl_StartedStatus[Started])="No Show","No Show","")),""))</f>
        <v/>
      </c>
    </row>
    <row r="4082" spans="1:8" ht="15" customHeight="1" thickBot="1">
      <c r="A4082" s="38" t="str">
        <f>IF($C4082="","",IFERROR(_xlfn.XLOOKUP($C4082,'1.PrepList'!$I$2:$I$1500,'1.PrepList'!$G$2:$G$1500,"")&amp;"",""))</f>
        <v/>
      </c>
      <c r="B4082" s="638" t="str">
        <f>IF($C4082="","",IFERROR(_xlfn.XLOOKUP($C4082,'1.PrepList'!$I$2:$I$1500,'1.PrepList'!$H$2:$H$1500,"")&amp;"",""))</f>
        <v/>
      </c>
      <c r="D4082" s="638" t="str">
        <f>IF($C4082="","",IFERROR(_xlfn.XLOOKUP($C4082,'1.PrepList'!$I$2:$I$1500,'1.PrepList'!$J$2:$J$1500,"")&amp;"",""))</f>
        <v/>
      </c>
      <c r="E4082" s="638" t="str">
        <f>IF($C4082="","",IFERROR(_xlfn.XLOOKUP($C4082,'1.PrepList'!$I$2:$I$1500,'1.PrepList'!$N$2:$N$1500,"")&amp;"",""))</f>
        <v/>
      </c>
      <c r="F4082" s="638" t="str">
        <f>IF($C4082="","",IFERROR(_xlfn.XLOOKUP($C4082,'1.PrepList'!$I$2:$I$1500,'1.PrepList'!$K$2:$K$1500,"")&amp;"",""))</f>
        <v/>
      </c>
      <c r="H4082" s="644" t="str">
        <f>IF($C4082="","",IFERROR(IF(_xlfn.XLOOKUP($C4082,tbl_StartedStatus[Bold ID],tbl_StartedStatus[Started])="Started","Yes",IF(_xlfn.XLOOKUP($C4082,tbl_StartedStatus[Bold ID],tbl_StartedStatus[Started])="No Show","No Show","")),""))</f>
        <v/>
      </c>
    </row>
    <row r="4083" spans="1:8" ht="15" customHeight="1" thickBot="1">
      <c r="A4083" s="38" t="str">
        <f>IF($C4083="","",IFERROR(_xlfn.XLOOKUP($C4083,'1.PrepList'!$I$2:$I$1500,'1.PrepList'!$G$2:$G$1500,"")&amp;"",""))</f>
        <v/>
      </c>
      <c r="B4083" s="638" t="str">
        <f>IF($C4083="","",IFERROR(_xlfn.XLOOKUP($C4083,'1.PrepList'!$I$2:$I$1500,'1.PrepList'!$H$2:$H$1500,"")&amp;"",""))</f>
        <v/>
      </c>
      <c r="D4083" s="638" t="str">
        <f>IF($C4083="","",IFERROR(_xlfn.XLOOKUP($C4083,'1.PrepList'!$I$2:$I$1500,'1.PrepList'!$J$2:$J$1500,"")&amp;"",""))</f>
        <v/>
      </c>
      <c r="E4083" s="638" t="str">
        <f>IF($C4083="","",IFERROR(_xlfn.XLOOKUP($C4083,'1.PrepList'!$I$2:$I$1500,'1.PrepList'!$N$2:$N$1500,"")&amp;"",""))</f>
        <v/>
      </c>
      <c r="F4083" s="638" t="str">
        <f>IF($C4083="","",IFERROR(_xlfn.XLOOKUP($C4083,'1.PrepList'!$I$2:$I$1500,'1.PrepList'!$K$2:$K$1500,"")&amp;"",""))</f>
        <v/>
      </c>
      <c r="H4083" s="644" t="str">
        <f>IF($C4083="","",IFERROR(IF(_xlfn.XLOOKUP($C4083,tbl_StartedStatus[Bold ID],tbl_StartedStatus[Started])="Started","Yes",IF(_xlfn.XLOOKUP($C4083,tbl_StartedStatus[Bold ID],tbl_StartedStatus[Started])="No Show","No Show","")),""))</f>
        <v/>
      </c>
    </row>
    <row r="4084" spans="1:8" ht="15" customHeight="1" thickBot="1">
      <c r="A4084" s="38" t="str">
        <f>IF($C4084="","",IFERROR(_xlfn.XLOOKUP($C4084,'1.PrepList'!$I$2:$I$1500,'1.PrepList'!$G$2:$G$1500,"")&amp;"",""))</f>
        <v/>
      </c>
      <c r="B4084" s="638" t="str">
        <f>IF($C4084="","",IFERROR(_xlfn.XLOOKUP($C4084,'1.PrepList'!$I$2:$I$1500,'1.PrepList'!$H$2:$H$1500,"")&amp;"",""))</f>
        <v/>
      </c>
      <c r="D4084" s="638" t="str">
        <f>IF($C4084="","",IFERROR(_xlfn.XLOOKUP($C4084,'1.PrepList'!$I$2:$I$1500,'1.PrepList'!$J$2:$J$1500,"")&amp;"",""))</f>
        <v/>
      </c>
      <c r="E4084" s="638" t="str">
        <f>IF($C4084="","",IFERROR(_xlfn.XLOOKUP($C4084,'1.PrepList'!$I$2:$I$1500,'1.PrepList'!$N$2:$N$1500,"")&amp;"",""))</f>
        <v/>
      </c>
      <c r="F4084" s="638" t="str">
        <f>IF($C4084="","",IFERROR(_xlfn.XLOOKUP($C4084,'1.PrepList'!$I$2:$I$1500,'1.PrepList'!$K$2:$K$1500,"")&amp;"",""))</f>
        <v/>
      </c>
      <c r="H4084" s="644" t="str">
        <f>IF($C4084="","",IFERROR(IF(_xlfn.XLOOKUP($C4084,tbl_StartedStatus[Bold ID],tbl_StartedStatus[Started])="Started","Yes",IF(_xlfn.XLOOKUP($C4084,tbl_StartedStatus[Bold ID],tbl_StartedStatus[Started])="No Show","No Show","")),""))</f>
        <v/>
      </c>
    </row>
    <row r="4085" spans="1:8" ht="15" customHeight="1" thickBot="1">
      <c r="A4085" s="38" t="str">
        <f>IF($C4085="","",IFERROR(_xlfn.XLOOKUP($C4085,'1.PrepList'!$I$2:$I$1500,'1.PrepList'!$G$2:$G$1500,"")&amp;"",""))</f>
        <v/>
      </c>
      <c r="B4085" s="638" t="str">
        <f>IF($C4085="","",IFERROR(_xlfn.XLOOKUP($C4085,'1.PrepList'!$I$2:$I$1500,'1.PrepList'!$H$2:$H$1500,"")&amp;"",""))</f>
        <v/>
      </c>
      <c r="D4085" s="638" t="str">
        <f>IF($C4085="","",IFERROR(_xlfn.XLOOKUP($C4085,'1.PrepList'!$I$2:$I$1500,'1.PrepList'!$J$2:$J$1500,"")&amp;"",""))</f>
        <v/>
      </c>
      <c r="E4085" s="638" t="str">
        <f>IF($C4085="","",IFERROR(_xlfn.XLOOKUP($C4085,'1.PrepList'!$I$2:$I$1500,'1.PrepList'!$N$2:$N$1500,"")&amp;"",""))</f>
        <v/>
      </c>
      <c r="F4085" s="638" t="str">
        <f>IF($C4085="","",IFERROR(_xlfn.XLOOKUP($C4085,'1.PrepList'!$I$2:$I$1500,'1.PrepList'!$K$2:$K$1500,"")&amp;"",""))</f>
        <v/>
      </c>
      <c r="H4085" s="644" t="str">
        <f>IF($C4085="","",IFERROR(IF(_xlfn.XLOOKUP($C4085,tbl_StartedStatus[Bold ID],tbl_StartedStatus[Started])="Started","Yes",IF(_xlfn.XLOOKUP($C4085,tbl_StartedStatus[Bold ID],tbl_StartedStatus[Started])="No Show","No Show","")),""))</f>
        <v/>
      </c>
    </row>
    <row r="4086" spans="1:8" ht="15" customHeight="1" thickBot="1">
      <c r="A4086" s="38" t="str">
        <f>IF($C4086="","",IFERROR(_xlfn.XLOOKUP($C4086,'1.PrepList'!$I$2:$I$1500,'1.PrepList'!$G$2:$G$1500,"")&amp;"",""))</f>
        <v/>
      </c>
      <c r="B4086" s="638" t="str">
        <f>IF($C4086="","",IFERROR(_xlfn.XLOOKUP($C4086,'1.PrepList'!$I$2:$I$1500,'1.PrepList'!$H$2:$H$1500,"")&amp;"",""))</f>
        <v/>
      </c>
      <c r="D4086" s="638" t="str">
        <f>IF($C4086="","",IFERROR(_xlfn.XLOOKUP($C4086,'1.PrepList'!$I$2:$I$1500,'1.PrepList'!$J$2:$J$1500,"")&amp;"",""))</f>
        <v/>
      </c>
      <c r="E4086" s="638" t="str">
        <f>IF($C4086="","",IFERROR(_xlfn.XLOOKUP($C4086,'1.PrepList'!$I$2:$I$1500,'1.PrepList'!$N$2:$N$1500,"")&amp;"",""))</f>
        <v/>
      </c>
      <c r="F4086" s="638" t="str">
        <f>IF($C4086="","",IFERROR(_xlfn.XLOOKUP($C4086,'1.PrepList'!$I$2:$I$1500,'1.PrepList'!$K$2:$K$1500,"")&amp;"",""))</f>
        <v/>
      </c>
      <c r="H4086" s="644" t="str">
        <f>IF($C4086="","",IFERROR(IF(_xlfn.XLOOKUP($C4086,tbl_StartedStatus[Bold ID],tbl_StartedStatus[Started])="Started","Yes",IF(_xlfn.XLOOKUP($C4086,tbl_StartedStatus[Bold ID],tbl_StartedStatus[Started])="No Show","No Show","")),""))</f>
        <v/>
      </c>
    </row>
    <row r="4087" spans="1:8" ht="15" customHeight="1" thickBot="1">
      <c r="A4087" s="38" t="str">
        <f>IF($C4087="","",IFERROR(_xlfn.XLOOKUP($C4087,'1.PrepList'!$I$2:$I$1500,'1.PrepList'!$G$2:$G$1500,"")&amp;"",""))</f>
        <v/>
      </c>
      <c r="B4087" s="638" t="str">
        <f>IF($C4087="","",IFERROR(_xlfn.XLOOKUP($C4087,'1.PrepList'!$I$2:$I$1500,'1.PrepList'!$H$2:$H$1500,"")&amp;"",""))</f>
        <v/>
      </c>
      <c r="D4087" s="638" t="str">
        <f>IF($C4087="","",IFERROR(_xlfn.XLOOKUP($C4087,'1.PrepList'!$I$2:$I$1500,'1.PrepList'!$J$2:$J$1500,"")&amp;"",""))</f>
        <v/>
      </c>
      <c r="E4087" s="638" t="str">
        <f>IF($C4087="","",IFERROR(_xlfn.XLOOKUP($C4087,'1.PrepList'!$I$2:$I$1500,'1.PrepList'!$N$2:$N$1500,"")&amp;"",""))</f>
        <v/>
      </c>
      <c r="F4087" s="638" t="str">
        <f>IF($C4087="","",IFERROR(_xlfn.XLOOKUP($C4087,'1.PrepList'!$I$2:$I$1500,'1.PrepList'!$K$2:$K$1500,"")&amp;"",""))</f>
        <v/>
      </c>
      <c r="H4087" s="644" t="str">
        <f>IF($C4087="","",IFERROR(IF(_xlfn.XLOOKUP($C4087,tbl_StartedStatus[Bold ID],tbl_StartedStatus[Started])="Started","Yes",IF(_xlfn.XLOOKUP($C4087,tbl_StartedStatus[Bold ID],tbl_StartedStatus[Started])="No Show","No Show","")),""))</f>
        <v/>
      </c>
    </row>
    <row r="4088" spans="1:8" ht="15" customHeight="1" thickBot="1">
      <c r="A4088" s="38" t="str">
        <f>IF($C4088="","",IFERROR(_xlfn.XLOOKUP($C4088,'1.PrepList'!$I$2:$I$1500,'1.PrepList'!$G$2:$G$1500,"")&amp;"",""))</f>
        <v/>
      </c>
      <c r="B4088" s="638" t="str">
        <f>IF($C4088="","",IFERROR(_xlfn.XLOOKUP($C4088,'1.PrepList'!$I$2:$I$1500,'1.PrepList'!$H$2:$H$1500,"")&amp;"",""))</f>
        <v/>
      </c>
      <c r="D4088" s="638" t="str">
        <f>IF($C4088="","",IFERROR(_xlfn.XLOOKUP($C4088,'1.PrepList'!$I$2:$I$1500,'1.PrepList'!$J$2:$J$1500,"")&amp;"",""))</f>
        <v/>
      </c>
      <c r="E4088" s="638" t="str">
        <f>IF($C4088="","",IFERROR(_xlfn.XLOOKUP($C4088,'1.PrepList'!$I$2:$I$1500,'1.PrepList'!$N$2:$N$1500,"")&amp;"",""))</f>
        <v/>
      </c>
      <c r="F4088" s="638" t="str">
        <f>IF($C4088="","",IFERROR(_xlfn.XLOOKUP($C4088,'1.PrepList'!$I$2:$I$1500,'1.PrepList'!$K$2:$K$1500,"")&amp;"",""))</f>
        <v/>
      </c>
      <c r="H4088" s="644" t="str">
        <f>IF($C4088="","",IFERROR(IF(_xlfn.XLOOKUP($C4088,tbl_StartedStatus[Bold ID],tbl_StartedStatus[Started])="Started","Yes",IF(_xlfn.XLOOKUP($C4088,tbl_StartedStatus[Bold ID],tbl_StartedStatus[Started])="No Show","No Show","")),""))</f>
        <v/>
      </c>
    </row>
    <row r="4089" spans="1:8" ht="15" customHeight="1" thickBot="1">
      <c r="A4089" s="38" t="str">
        <f>IF($C4089="","",IFERROR(_xlfn.XLOOKUP($C4089,'1.PrepList'!$I$2:$I$1500,'1.PrepList'!$G$2:$G$1500,"")&amp;"",""))</f>
        <v/>
      </c>
      <c r="B4089" s="638" t="str">
        <f>IF($C4089="","",IFERROR(_xlfn.XLOOKUP($C4089,'1.PrepList'!$I$2:$I$1500,'1.PrepList'!$H$2:$H$1500,"")&amp;"",""))</f>
        <v/>
      </c>
      <c r="D4089" s="638" t="str">
        <f>IF($C4089="","",IFERROR(_xlfn.XLOOKUP($C4089,'1.PrepList'!$I$2:$I$1500,'1.PrepList'!$J$2:$J$1500,"")&amp;"",""))</f>
        <v/>
      </c>
      <c r="E4089" s="638" t="str">
        <f>IF($C4089="","",IFERROR(_xlfn.XLOOKUP($C4089,'1.PrepList'!$I$2:$I$1500,'1.PrepList'!$N$2:$N$1500,"")&amp;"",""))</f>
        <v/>
      </c>
      <c r="F4089" s="638" t="str">
        <f>IF($C4089="","",IFERROR(_xlfn.XLOOKUP($C4089,'1.PrepList'!$I$2:$I$1500,'1.PrepList'!$K$2:$K$1500,"")&amp;"",""))</f>
        <v/>
      </c>
      <c r="H4089" s="644" t="str">
        <f>IF($C4089="","",IFERROR(IF(_xlfn.XLOOKUP($C4089,tbl_StartedStatus[Bold ID],tbl_StartedStatus[Started])="Started","Yes",IF(_xlfn.XLOOKUP($C4089,tbl_StartedStatus[Bold ID],tbl_StartedStatus[Started])="No Show","No Show","")),""))</f>
        <v/>
      </c>
    </row>
    <row r="4090" spans="1:8" ht="15" customHeight="1" thickBot="1">
      <c r="A4090" s="38" t="str">
        <f>IF($C4090="","",IFERROR(_xlfn.XLOOKUP($C4090,'1.PrepList'!$I$2:$I$1500,'1.PrepList'!$G$2:$G$1500,"")&amp;"",""))</f>
        <v/>
      </c>
      <c r="B4090" s="638" t="str">
        <f>IF($C4090="","",IFERROR(_xlfn.XLOOKUP($C4090,'1.PrepList'!$I$2:$I$1500,'1.PrepList'!$H$2:$H$1500,"")&amp;"",""))</f>
        <v/>
      </c>
      <c r="D4090" s="638" t="str">
        <f>IF($C4090="","",IFERROR(_xlfn.XLOOKUP($C4090,'1.PrepList'!$I$2:$I$1500,'1.PrepList'!$J$2:$J$1500,"")&amp;"",""))</f>
        <v/>
      </c>
      <c r="E4090" s="638" t="str">
        <f>IF($C4090="","",IFERROR(_xlfn.XLOOKUP($C4090,'1.PrepList'!$I$2:$I$1500,'1.PrepList'!$N$2:$N$1500,"")&amp;"",""))</f>
        <v/>
      </c>
      <c r="F4090" s="638" t="str">
        <f>IF($C4090="","",IFERROR(_xlfn.XLOOKUP($C4090,'1.PrepList'!$I$2:$I$1500,'1.PrepList'!$K$2:$K$1500,"")&amp;"",""))</f>
        <v/>
      </c>
      <c r="H4090" s="644" t="str">
        <f>IF($C4090="","",IFERROR(IF(_xlfn.XLOOKUP($C4090,tbl_StartedStatus[Bold ID],tbl_StartedStatus[Started])="Started","Yes",IF(_xlfn.XLOOKUP($C4090,tbl_StartedStatus[Bold ID],tbl_StartedStatus[Started])="No Show","No Show","")),""))</f>
        <v/>
      </c>
    </row>
    <row r="4091" spans="1:8" ht="15" customHeight="1" thickBot="1">
      <c r="A4091" s="38" t="str">
        <f>IF($C4091="","",IFERROR(_xlfn.XLOOKUP($C4091,'1.PrepList'!$I$2:$I$1500,'1.PrepList'!$G$2:$G$1500,"")&amp;"",""))</f>
        <v/>
      </c>
      <c r="B4091" s="638" t="str">
        <f>IF($C4091="","",IFERROR(_xlfn.XLOOKUP($C4091,'1.PrepList'!$I$2:$I$1500,'1.PrepList'!$H$2:$H$1500,"")&amp;"",""))</f>
        <v/>
      </c>
      <c r="D4091" s="638" t="str">
        <f>IF($C4091="","",IFERROR(_xlfn.XLOOKUP($C4091,'1.PrepList'!$I$2:$I$1500,'1.PrepList'!$J$2:$J$1500,"")&amp;"",""))</f>
        <v/>
      </c>
      <c r="E4091" s="638" t="str">
        <f>IF($C4091="","",IFERROR(_xlfn.XLOOKUP($C4091,'1.PrepList'!$I$2:$I$1500,'1.PrepList'!$N$2:$N$1500,"")&amp;"",""))</f>
        <v/>
      </c>
      <c r="F4091" s="638" t="str">
        <f>IF($C4091="","",IFERROR(_xlfn.XLOOKUP($C4091,'1.PrepList'!$I$2:$I$1500,'1.PrepList'!$K$2:$K$1500,"")&amp;"",""))</f>
        <v/>
      </c>
      <c r="H4091" s="644" t="str">
        <f>IF($C4091="","",IFERROR(IF(_xlfn.XLOOKUP($C4091,tbl_StartedStatus[Bold ID],tbl_StartedStatus[Started])="Started","Yes",IF(_xlfn.XLOOKUP($C4091,tbl_StartedStatus[Bold ID],tbl_StartedStatus[Started])="No Show","No Show","")),""))</f>
        <v/>
      </c>
    </row>
    <row r="4092" spans="1:8" ht="15" customHeight="1" thickBot="1">
      <c r="A4092" s="38" t="str">
        <f>IF($C4092="","",IFERROR(_xlfn.XLOOKUP($C4092,'1.PrepList'!$I$2:$I$1500,'1.PrepList'!$G$2:$G$1500,"")&amp;"",""))</f>
        <v/>
      </c>
      <c r="B4092" s="638" t="str">
        <f>IF($C4092="","",IFERROR(_xlfn.XLOOKUP($C4092,'1.PrepList'!$I$2:$I$1500,'1.PrepList'!$H$2:$H$1500,"")&amp;"",""))</f>
        <v/>
      </c>
      <c r="D4092" s="638" t="str">
        <f>IF($C4092="","",IFERROR(_xlfn.XLOOKUP($C4092,'1.PrepList'!$I$2:$I$1500,'1.PrepList'!$J$2:$J$1500,"")&amp;"",""))</f>
        <v/>
      </c>
      <c r="E4092" s="638" t="str">
        <f>IF($C4092="","",IFERROR(_xlfn.XLOOKUP($C4092,'1.PrepList'!$I$2:$I$1500,'1.PrepList'!$N$2:$N$1500,"")&amp;"",""))</f>
        <v/>
      </c>
      <c r="F4092" s="638" t="str">
        <f>IF($C4092="","",IFERROR(_xlfn.XLOOKUP($C4092,'1.PrepList'!$I$2:$I$1500,'1.PrepList'!$K$2:$K$1500,"")&amp;"",""))</f>
        <v/>
      </c>
      <c r="H4092" s="644" t="str">
        <f>IF($C4092="","",IFERROR(IF(_xlfn.XLOOKUP($C4092,tbl_StartedStatus[Bold ID],tbl_StartedStatus[Started])="Started","Yes",IF(_xlfn.XLOOKUP($C4092,tbl_StartedStatus[Bold ID],tbl_StartedStatus[Started])="No Show","No Show","")),""))</f>
        <v/>
      </c>
    </row>
    <row r="4093" spans="1:8" ht="15" customHeight="1" thickBot="1">
      <c r="A4093" s="38" t="str">
        <f>IF($C4093="","",IFERROR(_xlfn.XLOOKUP($C4093,'1.PrepList'!$I$2:$I$1500,'1.PrepList'!$G$2:$G$1500,"")&amp;"",""))</f>
        <v/>
      </c>
      <c r="B4093" s="638" t="str">
        <f>IF($C4093="","",IFERROR(_xlfn.XLOOKUP($C4093,'1.PrepList'!$I$2:$I$1500,'1.PrepList'!$H$2:$H$1500,"")&amp;"",""))</f>
        <v/>
      </c>
      <c r="D4093" s="638" t="str">
        <f>IF($C4093="","",IFERROR(_xlfn.XLOOKUP($C4093,'1.PrepList'!$I$2:$I$1500,'1.PrepList'!$J$2:$J$1500,"")&amp;"",""))</f>
        <v/>
      </c>
      <c r="E4093" s="638" t="str">
        <f>IF($C4093="","",IFERROR(_xlfn.XLOOKUP($C4093,'1.PrepList'!$I$2:$I$1500,'1.PrepList'!$N$2:$N$1500,"")&amp;"",""))</f>
        <v/>
      </c>
      <c r="F4093" s="638" t="str">
        <f>IF($C4093="","",IFERROR(_xlfn.XLOOKUP($C4093,'1.PrepList'!$I$2:$I$1500,'1.PrepList'!$K$2:$K$1500,"")&amp;"",""))</f>
        <v/>
      </c>
      <c r="H4093" s="644" t="str">
        <f>IF($C4093="","",IFERROR(IF(_xlfn.XLOOKUP($C4093,tbl_StartedStatus[Bold ID],tbl_StartedStatus[Started])="Started","Yes",IF(_xlfn.XLOOKUP($C4093,tbl_StartedStatus[Bold ID],tbl_StartedStatus[Started])="No Show","No Show","")),""))</f>
        <v/>
      </c>
    </row>
    <row r="4094" spans="1:8" ht="15" customHeight="1" thickBot="1">
      <c r="A4094" s="38" t="str">
        <f>IF($C4094="","",IFERROR(_xlfn.XLOOKUP($C4094,'1.PrepList'!$I$2:$I$1500,'1.PrepList'!$G$2:$G$1500,"")&amp;"",""))</f>
        <v/>
      </c>
      <c r="B4094" s="638" t="str">
        <f>IF($C4094="","",IFERROR(_xlfn.XLOOKUP($C4094,'1.PrepList'!$I$2:$I$1500,'1.PrepList'!$H$2:$H$1500,"")&amp;"",""))</f>
        <v/>
      </c>
      <c r="D4094" s="638" t="str">
        <f>IF($C4094="","",IFERROR(_xlfn.XLOOKUP($C4094,'1.PrepList'!$I$2:$I$1500,'1.PrepList'!$J$2:$J$1500,"")&amp;"",""))</f>
        <v/>
      </c>
      <c r="E4094" s="638" t="str">
        <f>IF($C4094="","",IFERROR(_xlfn.XLOOKUP($C4094,'1.PrepList'!$I$2:$I$1500,'1.PrepList'!$N$2:$N$1500,"")&amp;"",""))</f>
        <v/>
      </c>
      <c r="F4094" s="638" t="str">
        <f>IF($C4094="","",IFERROR(_xlfn.XLOOKUP($C4094,'1.PrepList'!$I$2:$I$1500,'1.PrepList'!$K$2:$K$1500,"")&amp;"",""))</f>
        <v/>
      </c>
      <c r="H4094" s="644" t="str">
        <f>IF($C4094="","",IFERROR(IF(_xlfn.XLOOKUP($C4094,tbl_StartedStatus[Bold ID],tbl_StartedStatus[Started])="Started","Yes",IF(_xlfn.XLOOKUP($C4094,tbl_StartedStatus[Bold ID],tbl_StartedStatus[Started])="No Show","No Show","")),""))</f>
        <v/>
      </c>
    </row>
    <row r="4095" spans="1:8" ht="15" customHeight="1" thickBot="1">
      <c r="A4095" s="38" t="str">
        <f>IF($C4095="","",IFERROR(_xlfn.XLOOKUP($C4095,'1.PrepList'!$I$2:$I$1500,'1.PrepList'!$G$2:$G$1500,"")&amp;"",""))</f>
        <v/>
      </c>
      <c r="B4095" s="638" t="str">
        <f>IF($C4095="","",IFERROR(_xlfn.XLOOKUP($C4095,'1.PrepList'!$I$2:$I$1500,'1.PrepList'!$H$2:$H$1500,"")&amp;"",""))</f>
        <v/>
      </c>
      <c r="D4095" s="638" t="str">
        <f>IF($C4095="","",IFERROR(_xlfn.XLOOKUP($C4095,'1.PrepList'!$I$2:$I$1500,'1.PrepList'!$J$2:$J$1500,"")&amp;"",""))</f>
        <v/>
      </c>
      <c r="E4095" s="638" t="str">
        <f>IF($C4095="","",IFERROR(_xlfn.XLOOKUP($C4095,'1.PrepList'!$I$2:$I$1500,'1.PrepList'!$N$2:$N$1500,"")&amp;"",""))</f>
        <v/>
      </c>
      <c r="F4095" s="638" t="str">
        <f>IF($C4095="","",IFERROR(_xlfn.XLOOKUP($C4095,'1.PrepList'!$I$2:$I$1500,'1.PrepList'!$K$2:$K$1500,"")&amp;"",""))</f>
        <v/>
      </c>
      <c r="H4095" s="644" t="str">
        <f>IF($C4095="","",IFERROR(IF(_xlfn.XLOOKUP($C4095,tbl_StartedStatus[Bold ID],tbl_StartedStatus[Started])="Started","Yes",IF(_xlfn.XLOOKUP($C4095,tbl_StartedStatus[Bold ID],tbl_StartedStatus[Started])="No Show","No Show","")),""))</f>
        <v/>
      </c>
    </row>
    <row r="4096" spans="1:8" ht="15" customHeight="1" thickBot="1">
      <c r="A4096" s="38" t="str">
        <f>IF($C4096="","",IFERROR(_xlfn.XLOOKUP($C4096,'1.PrepList'!$I$2:$I$1500,'1.PrepList'!$G$2:$G$1500,"")&amp;"",""))</f>
        <v/>
      </c>
      <c r="B4096" s="638" t="str">
        <f>IF($C4096="","",IFERROR(_xlfn.XLOOKUP($C4096,'1.PrepList'!$I$2:$I$1500,'1.PrepList'!$H$2:$H$1500,"")&amp;"",""))</f>
        <v/>
      </c>
      <c r="D4096" s="638" t="str">
        <f>IF($C4096="","",IFERROR(_xlfn.XLOOKUP($C4096,'1.PrepList'!$I$2:$I$1500,'1.PrepList'!$J$2:$J$1500,"")&amp;"",""))</f>
        <v/>
      </c>
      <c r="E4096" s="638" t="str">
        <f>IF($C4096="","",IFERROR(_xlfn.XLOOKUP($C4096,'1.PrepList'!$I$2:$I$1500,'1.PrepList'!$N$2:$N$1500,"")&amp;"",""))</f>
        <v/>
      </c>
      <c r="F4096" s="638" t="str">
        <f>IF($C4096="","",IFERROR(_xlfn.XLOOKUP($C4096,'1.PrepList'!$I$2:$I$1500,'1.PrepList'!$K$2:$K$1500,"")&amp;"",""))</f>
        <v/>
      </c>
      <c r="H4096" s="644" t="str">
        <f>IF($C4096="","",IFERROR(IF(_xlfn.XLOOKUP($C4096,tbl_StartedStatus[Bold ID],tbl_StartedStatus[Started])="Started","Yes",IF(_xlfn.XLOOKUP($C4096,tbl_StartedStatus[Bold ID],tbl_StartedStatus[Started])="No Show","No Show","")),""))</f>
        <v/>
      </c>
    </row>
    <row r="4097" spans="1:8" ht="15" customHeight="1" thickBot="1">
      <c r="A4097" s="38" t="str">
        <f>IF($C4097="","",IFERROR(_xlfn.XLOOKUP($C4097,'1.PrepList'!$I$2:$I$1500,'1.PrepList'!$G$2:$G$1500,"")&amp;"",""))</f>
        <v/>
      </c>
      <c r="B4097" s="638" t="str">
        <f>IF($C4097="","",IFERROR(_xlfn.XLOOKUP($C4097,'1.PrepList'!$I$2:$I$1500,'1.PrepList'!$H$2:$H$1500,"")&amp;"",""))</f>
        <v/>
      </c>
      <c r="D4097" s="638" t="str">
        <f>IF($C4097="","",IFERROR(_xlfn.XLOOKUP($C4097,'1.PrepList'!$I$2:$I$1500,'1.PrepList'!$J$2:$J$1500,"")&amp;"",""))</f>
        <v/>
      </c>
      <c r="E4097" s="638" t="str">
        <f>IF($C4097="","",IFERROR(_xlfn.XLOOKUP($C4097,'1.PrepList'!$I$2:$I$1500,'1.PrepList'!$N$2:$N$1500,"")&amp;"",""))</f>
        <v/>
      </c>
      <c r="F4097" s="638" t="str">
        <f>IF($C4097="","",IFERROR(_xlfn.XLOOKUP($C4097,'1.PrepList'!$I$2:$I$1500,'1.PrepList'!$K$2:$K$1500,"")&amp;"",""))</f>
        <v/>
      </c>
      <c r="H4097" s="644" t="str">
        <f>IF($C4097="","",IFERROR(IF(_xlfn.XLOOKUP($C4097,tbl_StartedStatus[Bold ID],tbl_StartedStatus[Started])="Started","Yes",IF(_xlfn.XLOOKUP($C4097,tbl_StartedStatus[Bold ID],tbl_StartedStatus[Started])="No Show","No Show","")),""))</f>
        <v/>
      </c>
    </row>
    <row r="4098" spans="1:8" ht="15" customHeight="1" thickBot="1">
      <c r="A4098" s="38" t="str">
        <f>IF($C4098="","",IFERROR(_xlfn.XLOOKUP($C4098,'1.PrepList'!$I$2:$I$1500,'1.PrepList'!$G$2:$G$1500,"")&amp;"",""))</f>
        <v/>
      </c>
      <c r="B4098" s="638" t="str">
        <f>IF($C4098="","",IFERROR(_xlfn.XLOOKUP($C4098,'1.PrepList'!$I$2:$I$1500,'1.PrepList'!$H$2:$H$1500,"")&amp;"",""))</f>
        <v/>
      </c>
      <c r="D4098" s="638" t="str">
        <f>IF($C4098="","",IFERROR(_xlfn.XLOOKUP($C4098,'1.PrepList'!$I$2:$I$1500,'1.PrepList'!$J$2:$J$1500,"")&amp;"",""))</f>
        <v/>
      </c>
      <c r="E4098" s="638" t="str">
        <f>IF($C4098="","",IFERROR(_xlfn.XLOOKUP($C4098,'1.PrepList'!$I$2:$I$1500,'1.PrepList'!$N$2:$N$1500,"")&amp;"",""))</f>
        <v/>
      </c>
      <c r="F4098" s="638" t="str">
        <f>IF($C4098="","",IFERROR(_xlfn.XLOOKUP($C4098,'1.PrepList'!$I$2:$I$1500,'1.PrepList'!$K$2:$K$1500,"")&amp;"",""))</f>
        <v/>
      </c>
      <c r="H4098" s="644" t="str">
        <f>IF($C4098="","",IFERROR(IF(_xlfn.XLOOKUP($C4098,tbl_StartedStatus[Bold ID],tbl_StartedStatus[Started])="Started","Yes",IF(_xlfn.XLOOKUP($C4098,tbl_StartedStatus[Bold ID],tbl_StartedStatus[Started])="No Show","No Show","")),""))</f>
        <v/>
      </c>
    </row>
    <row r="4099" spans="1:8" ht="15" customHeight="1" thickBot="1">
      <c r="A4099" s="38" t="str">
        <f>IF($C4099="","",IFERROR(_xlfn.XLOOKUP($C4099,'1.PrepList'!$I$2:$I$1500,'1.PrepList'!$G$2:$G$1500,"")&amp;"",""))</f>
        <v/>
      </c>
      <c r="B4099" s="638" t="str">
        <f>IF($C4099="","",IFERROR(_xlfn.XLOOKUP($C4099,'1.PrepList'!$I$2:$I$1500,'1.PrepList'!$H$2:$H$1500,"")&amp;"",""))</f>
        <v/>
      </c>
      <c r="D4099" s="638" t="str">
        <f>IF($C4099="","",IFERROR(_xlfn.XLOOKUP($C4099,'1.PrepList'!$I$2:$I$1500,'1.PrepList'!$J$2:$J$1500,"")&amp;"",""))</f>
        <v/>
      </c>
      <c r="E4099" s="638" t="str">
        <f>IF($C4099="","",IFERROR(_xlfn.XLOOKUP($C4099,'1.PrepList'!$I$2:$I$1500,'1.PrepList'!$N$2:$N$1500,"")&amp;"",""))</f>
        <v/>
      </c>
      <c r="F4099" s="638" t="str">
        <f>IF($C4099="","",IFERROR(_xlfn.XLOOKUP($C4099,'1.PrepList'!$I$2:$I$1500,'1.PrepList'!$K$2:$K$1500,"")&amp;"",""))</f>
        <v/>
      </c>
      <c r="H4099" s="644" t="str">
        <f>IF($C4099="","",IFERROR(IF(_xlfn.XLOOKUP($C4099,tbl_StartedStatus[Bold ID],tbl_StartedStatus[Started])="Started","Yes",IF(_xlfn.XLOOKUP($C4099,tbl_StartedStatus[Bold ID],tbl_StartedStatus[Started])="No Show","No Show","")),""))</f>
        <v/>
      </c>
    </row>
    <row r="4100" spans="1:8" ht="15" customHeight="1" thickBot="1">
      <c r="A4100" s="38" t="str">
        <f>IF($C4100="","",IFERROR(_xlfn.XLOOKUP($C4100,'1.PrepList'!$I$2:$I$1500,'1.PrepList'!$G$2:$G$1500,"")&amp;"",""))</f>
        <v/>
      </c>
      <c r="B4100" s="638" t="str">
        <f>IF($C4100="","",IFERROR(_xlfn.XLOOKUP($C4100,'1.PrepList'!$I$2:$I$1500,'1.PrepList'!$H$2:$H$1500,"")&amp;"",""))</f>
        <v/>
      </c>
      <c r="D4100" s="638" t="str">
        <f>IF($C4100="","",IFERROR(_xlfn.XLOOKUP($C4100,'1.PrepList'!$I$2:$I$1500,'1.PrepList'!$J$2:$J$1500,"")&amp;"",""))</f>
        <v/>
      </c>
      <c r="E4100" s="638" t="str">
        <f>IF($C4100="","",IFERROR(_xlfn.XLOOKUP($C4100,'1.PrepList'!$I$2:$I$1500,'1.PrepList'!$N$2:$N$1500,"")&amp;"",""))</f>
        <v/>
      </c>
      <c r="F4100" s="638" t="str">
        <f>IF($C4100="","",IFERROR(_xlfn.XLOOKUP($C4100,'1.PrepList'!$I$2:$I$1500,'1.PrepList'!$K$2:$K$1500,"")&amp;"",""))</f>
        <v/>
      </c>
      <c r="H4100" s="644" t="str">
        <f>IF($C4100="","",IFERROR(IF(_xlfn.XLOOKUP($C4100,tbl_StartedStatus[Bold ID],tbl_StartedStatus[Started])="Started","Yes",IF(_xlfn.XLOOKUP($C4100,tbl_StartedStatus[Bold ID],tbl_StartedStatus[Started])="No Show","No Show","")),""))</f>
        <v/>
      </c>
    </row>
    <row r="4101" spans="1:8" ht="15" customHeight="1" thickBot="1">
      <c r="A4101" s="38" t="str">
        <f>IF($C4101="","",IFERROR(_xlfn.XLOOKUP($C4101,'1.PrepList'!$I$2:$I$1500,'1.PrepList'!$G$2:$G$1500,"")&amp;"",""))</f>
        <v/>
      </c>
      <c r="B4101" s="638" t="str">
        <f>IF($C4101="","",IFERROR(_xlfn.XLOOKUP($C4101,'1.PrepList'!$I$2:$I$1500,'1.PrepList'!$H$2:$H$1500,"")&amp;"",""))</f>
        <v/>
      </c>
      <c r="D4101" s="638" t="str">
        <f>IF($C4101="","",IFERROR(_xlfn.XLOOKUP($C4101,'1.PrepList'!$I$2:$I$1500,'1.PrepList'!$J$2:$J$1500,"")&amp;"",""))</f>
        <v/>
      </c>
      <c r="E4101" s="638" t="str">
        <f>IF($C4101="","",IFERROR(_xlfn.XLOOKUP($C4101,'1.PrepList'!$I$2:$I$1500,'1.PrepList'!$N$2:$N$1500,"")&amp;"",""))</f>
        <v/>
      </c>
      <c r="F4101" s="638" t="str">
        <f>IF($C4101="","",IFERROR(_xlfn.XLOOKUP($C4101,'1.PrepList'!$I$2:$I$1500,'1.PrepList'!$K$2:$K$1500,"")&amp;"",""))</f>
        <v/>
      </c>
      <c r="H4101" s="644" t="str">
        <f>IF($C4101="","",IFERROR(IF(_xlfn.XLOOKUP($C4101,tbl_StartedStatus[Bold ID],tbl_StartedStatus[Started])="Started","Yes",IF(_xlfn.XLOOKUP($C4101,tbl_StartedStatus[Bold ID],tbl_StartedStatus[Started])="No Show","No Show","")),""))</f>
        <v/>
      </c>
    </row>
    <row r="4102" spans="1:8" ht="15" customHeight="1" thickBot="1">
      <c r="A4102" s="38" t="str">
        <f>IF($C4102="","",IFERROR(_xlfn.XLOOKUP($C4102,'1.PrepList'!$I$2:$I$1500,'1.PrepList'!$G$2:$G$1500,"")&amp;"",""))</f>
        <v/>
      </c>
      <c r="B4102" s="638" t="str">
        <f>IF($C4102="","",IFERROR(_xlfn.XLOOKUP($C4102,'1.PrepList'!$I$2:$I$1500,'1.PrepList'!$H$2:$H$1500,"")&amp;"",""))</f>
        <v/>
      </c>
      <c r="D4102" s="638" t="str">
        <f>IF($C4102="","",IFERROR(_xlfn.XLOOKUP($C4102,'1.PrepList'!$I$2:$I$1500,'1.PrepList'!$J$2:$J$1500,"")&amp;"",""))</f>
        <v/>
      </c>
      <c r="E4102" s="638" t="str">
        <f>IF($C4102="","",IFERROR(_xlfn.XLOOKUP($C4102,'1.PrepList'!$I$2:$I$1500,'1.PrepList'!$N$2:$N$1500,"")&amp;"",""))</f>
        <v/>
      </c>
      <c r="F4102" s="638" t="str">
        <f>IF($C4102="","",IFERROR(_xlfn.XLOOKUP($C4102,'1.PrepList'!$I$2:$I$1500,'1.PrepList'!$K$2:$K$1500,"")&amp;"",""))</f>
        <v/>
      </c>
      <c r="H4102" s="644" t="str">
        <f>IF($C4102="","",IFERROR(IF(_xlfn.XLOOKUP($C4102,tbl_StartedStatus[Bold ID],tbl_StartedStatus[Started])="Started","Yes",IF(_xlfn.XLOOKUP($C4102,tbl_StartedStatus[Bold ID],tbl_StartedStatus[Started])="No Show","No Show","")),""))</f>
        <v/>
      </c>
    </row>
    <row r="4103" spans="1:8" ht="15" customHeight="1" thickBot="1">
      <c r="A4103" s="38" t="str">
        <f>IF($C4103="","",IFERROR(_xlfn.XLOOKUP($C4103,'1.PrepList'!$I$2:$I$1500,'1.PrepList'!$G$2:$G$1500,"")&amp;"",""))</f>
        <v/>
      </c>
      <c r="B4103" s="638" t="str">
        <f>IF($C4103="","",IFERROR(_xlfn.XLOOKUP($C4103,'1.PrepList'!$I$2:$I$1500,'1.PrepList'!$H$2:$H$1500,"")&amp;"",""))</f>
        <v/>
      </c>
      <c r="D4103" s="638" t="str">
        <f>IF($C4103="","",IFERROR(_xlfn.XLOOKUP($C4103,'1.PrepList'!$I$2:$I$1500,'1.PrepList'!$J$2:$J$1500,"")&amp;"",""))</f>
        <v/>
      </c>
      <c r="E4103" s="638" t="str">
        <f>IF($C4103="","",IFERROR(_xlfn.XLOOKUP($C4103,'1.PrepList'!$I$2:$I$1500,'1.PrepList'!$N$2:$N$1500,"")&amp;"",""))</f>
        <v/>
      </c>
      <c r="F4103" s="638" t="str">
        <f>IF($C4103="","",IFERROR(_xlfn.XLOOKUP($C4103,'1.PrepList'!$I$2:$I$1500,'1.PrepList'!$K$2:$K$1500,"")&amp;"",""))</f>
        <v/>
      </c>
      <c r="H4103" s="644" t="str">
        <f>IF($C4103="","",IFERROR(IF(_xlfn.XLOOKUP($C4103,tbl_StartedStatus[Bold ID],tbl_StartedStatus[Started])="Started","Yes",IF(_xlfn.XLOOKUP($C4103,tbl_StartedStatus[Bold ID],tbl_StartedStatus[Started])="No Show","No Show","")),""))</f>
        <v/>
      </c>
    </row>
    <row r="4104" spans="1:8" ht="15" customHeight="1" thickBot="1">
      <c r="A4104" s="38" t="str">
        <f>IF($C4104="","",IFERROR(_xlfn.XLOOKUP($C4104,'1.PrepList'!$I$2:$I$1500,'1.PrepList'!$G$2:$G$1500,"")&amp;"",""))</f>
        <v/>
      </c>
      <c r="B4104" s="638" t="str">
        <f>IF($C4104="","",IFERROR(_xlfn.XLOOKUP($C4104,'1.PrepList'!$I$2:$I$1500,'1.PrepList'!$H$2:$H$1500,"")&amp;"",""))</f>
        <v/>
      </c>
      <c r="D4104" s="638" t="str">
        <f>IF($C4104="","",IFERROR(_xlfn.XLOOKUP($C4104,'1.PrepList'!$I$2:$I$1500,'1.PrepList'!$J$2:$J$1500,"")&amp;"",""))</f>
        <v/>
      </c>
      <c r="E4104" s="638" t="str">
        <f>IF($C4104="","",IFERROR(_xlfn.XLOOKUP($C4104,'1.PrepList'!$I$2:$I$1500,'1.PrepList'!$N$2:$N$1500,"")&amp;"",""))</f>
        <v/>
      </c>
      <c r="F4104" s="638" t="str">
        <f>IF($C4104="","",IFERROR(_xlfn.XLOOKUP($C4104,'1.PrepList'!$I$2:$I$1500,'1.PrepList'!$K$2:$K$1500,"")&amp;"",""))</f>
        <v/>
      </c>
      <c r="H4104" s="644" t="str">
        <f>IF($C4104="","",IFERROR(IF(_xlfn.XLOOKUP($C4104,tbl_StartedStatus[Bold ID],tbl_StartedStatus[Started])="Started","Yes",IF(_xlfn.XLOOKUP($C4104,tbl_StartedStatus[Bold ID],tbl_StartedStatus[Started])="No Show","No Show","")),""))</f>
        <v/>
      </c>
    </row>
    <row r="4105" spans="1:8" ht="15" customHeight="1" thickBot="1">
      <c r="A4105" s="38" t="str">
        <f>IF($C4105="","",IFERROR(_xlfn.XLOOKUP($C4105,'1.PrepList'!$I$2:$I$1500,'1.PrepList'!$G$2:$G$1500,"")&amp;"",""))</f>
        <v/>
      </c>
      <c r="B4105" s="638" t="str">
        <f>IF($C4105="","",IFERROR(_xlfn.XLOOKUP($C4105,'1.PrepList'!$I$2:$I$1500,'1.PrepList'!$H$2:$H$1500,"")&amp;"",""))</f>
        <v/>
      </c>
      <c r="D4105" s="638" t="str">
        <f>IF($C4105="","",IFERROR(_xlfn.XLOOKUP($C4105,'1.PrepList'!$I$2:$I$1500,'1.PrepList'!$J$2:$J$1500,"")&amp;"",""))</f>
        <v/>
      </c>
      <c r="E4105" s="638" t="str">
        <f>IF($C4105="","",IFERROR(_xlfn.XLOOKUP($C4105,'1.PrepList'!$I$2:$I$1500,'1.PrepList'!$N$2:$N$1500,"")&amp;"",""))</f>
        <v/>
      </c>
      <c r="F4105" s="638" t="str">
        <f>IF($C4105="","",IFERROR(_xlfn.XLOOKUP($C4105,'1.PrepList'!$I$2:$I$1500,'1.PrepList'!$K$2:$K$1500,"")&amp;"",""))</f>
        <v/>
      </c>
      <c r="H4105" s="644" t="str">
        <f>IF($C4105="","",IFERROR(IF(_xlfn.XLOOKUP($C4105,tbl_StartedStatus[Bold ID],tbl_StartedStatus[Started])="Started","Yes",IF(_xlfn.XLOOKUP($C4105,tbl_StartedStatus[Bold ID],tbl_StartedStatus[Started])="No Show","No Show","")),""))</f>
        <v/>
      </c>
    </row>
    <row r="4106" spans="1:8" ht="15" customHeight="1" thickBot="1">
      <c r="A4106" s="38" t="str">
        <f>IF($C4106="","",IFERROR(_xlfn.XLOOKUP($C4106,'1.PrepList'!$I$2:$I$1500,'1.PrepList'!$G$2:$G$1500,"")&amp;"",""))</f>
        <v/>
      </c>
      <c r="B4106" s="638" t="str">
        <f>IF($C4106="","",IFERROR(_xlfn.XLOOKUP($C4106,'1.PrepList'!$I$2:$I$1500,'1.PrepList'!$H$2:$H$1500,"")&amp;"",""))</f>
        <v/>
      </c>
      <c r="D4106" s="638" t="str">
        <f>IF($C4106="","",IFERROR(_xlfn.XLOOKUP($C4106,'1.PrepList'!$I$2:$I$1500,'1.PrepList'!$J$2:$J$1500,"")&amp;"",""))</f>
        <v/>
      </c>
      <c r="E4106" s="638" t="str">
        <f>IF($C4106="","",IFERROR(_xlfn.XLOOKUP($C4106,'1.PrepList'!$I$2:$I$1500,'1.PrepList'!$N$2:$N$1500,"")&amp;"",""))</f>
        <v/>
      </c>
      <c r="F4106" s="638" t="str">
        <f>IF($C4106="","",IFERROR(_xlfn.XLOOKUP($C4106,'1.PrepList'!$I$2:$I$1500,'1.PrepList'!$K$2:$K$1500,"")&amp;"",""))</f>
        <v/>
      </c>
      <c r="H4106" s="644" t="str">
        <f>IF($C4106="","",IFERROR(IF(_xlfn.XLOOKUP($C4106,tbl_StartedStatus[Bold ID],tbl_StartedStatus[Started])="Started","Yes",IF(_xlfn.XLOOKUP($C4106,tbl_StartedStatus[Bold ID],tbl_StartedStatus[Started])="No Show","No Show","")),""))</f>
        <v/>
      </c>
    </row>
    <row r="4107" spans="1:8" ht="15" customHeight="1" thickBot="1">
      <c r="A4107" s="38" t="str">
        <f>IF($C4107="","",IFERROR(_xlfn.XLOOKUP($C4107,'1.PrepList'!$I$2:$I$1500,'1.PrepList'!$G$2:$G$1500,"")&amp;"",""))</f>
        <v/>
      </c>
      <c r="B4107" s="638" t="str">
        <f>IF($C4107="","",IFERROR(_xlfn.XLOOKUP($C4107,'1.PrepList'!$I$2:$I$1500,'1.PrepList'!$H$2:$H$1500,"")&amp;"",""))</f>
        <v/>
      </c>
      <c r="D4107" s="638" t="str">
        <f>IF($C4107="","",IFERROR(_xlfn.XLOOKUP($C4107,'1.PrepList'!$I$2:$I$1500,'1.PrepList'!$J$2:$J$1500,"")&amp;"",""))</f>
        <v/>
      </c>
      <c r="E4107" s="638" t="str">
        <f>IF($C4107="","",IFERROR(_xlfn.XLOOKUP($C4107,'1.PrepList'!$I$2:$I$1500,'1.PrepList'!$N$2:$N$1500,"")&amp;"",""))</f>
        <v/>
      </c>
      <c r="F4107" s="638" t="str">
        <f>IF($C4107="","",IFERROR(_xlfn.XLOOKUP($C4107,'1.PrepList'!$I$2:$I$1500,'1.PrepList'!$K$2:$K$1500,"")&amp;"",""))</f>
        <v/>
      </c>
      <c r="H4107" s="644" t="str">
        <f>IF($C4107="","",IFERROR(IF(_xlfn.XLOOKUP($C4107,tbl_StartedStatus[Bold ID],tbl_StartedStatus[Started])="Started","Yes",IF(_xlfn.XLOOKUP($C4107,tbl_StartedStatus[Bold ID],tbl_StartedStatus[Started])="No Show","No Show","")),""))</f>
        <v/>
      </c>
    </row>
    <row r="4108" spans="1:8" ht="15" customHeight="1" thickBot="1">
      <c r="A4108" s="38" t="str">
        <f>IF($C4108="","",IFERROR(_xlfn.XLOOKUP($C4108,'1.PrepList'!$I$2:$I$1500,'1.PrepList'!$G$2:$G$1500,"")&amp;"",""))</f>
        <v/>
      </c>
      <c r="B4108" s="638" t="str">
        <f>IF($C4108="","",IFERROR(_xlfn.XLOOKUP($C4108,'1.PrepList'!$I$2:$I$1500,'1.PrepList'!$H$2:$H$1500,"")&amp;"",""))</f>
        <v/>
      </c>
      <c r="D4108" s="638" t="str">
        <f>IF($C4108="","",IFERROR(_xlfn.XLOOKUP($C4108,'1.PrepList'!$I$2:$I$1500,'1.PrepList'!$J$2:$J$1500,"")&amp;"",""))</f>
        <v/>
      </c>
      <c r="E4108" s="638" t="str">
        <f>IF($C4108="","",IFERROR(_xlfn.XLOOKUP($C4108,'1.PrepList'!$I$2:$I$1500,'1.PrepList'!$N$2:$N$1500,"")&amp;"",""))</f>
        <v/>
      </c>
      <c r="F4108" s="638" t="str">
        <f>IF($C4108="","",IFERROR(_xlfn.XLOOKUP($C4108,'1.PrepList'!$I$2:$I$1500,'1.PrepList'!$K$2:$K$1500,"")&amp;"",""))</f>
        <v/>
      </c>
      <c r="H4108" s="644" t="str">
        <f>IF($C4108="","",IFERROR(IF(_xlfn.XLOOKUP($C4108,tbl_StartedStatus[Bold ID],tbl_StartedStatus[Started])="Started","Yes",IF(_xlfn.XLOOKUP($C4108,tbl_StartedStatus[Bold ID],tbl_StartedStatus[Started])="No Show","No Show","")),""))</f>
        <v/>
      </c>
    </row>
    <row r="4109" spans="1:8" ht="15" customHeight="1" thickBot="1">
      <c r="A4109" s="38" t="str">
        <f>IF($C4109="","",IFERROR(_xlfn.XLOOKUP($C4109,'1.PrepList'!$I$2:$I$1500,'1.PrepList'!$G$2:$G$1500,"")&amp;"",""))</f>
        <v/>
      </c>
      <c r="B4109" s="638" t="str">
        <f>IF($C4109="","",IFERROR(_xlfn.XLOOKUP($C4109,'1.PrepList'!$I$2:$I$1500,'1.PrepList'!$H$2:$H$1500,"")&amp;"",""))</f>
        <v/>
      </c>
      <c r="D4109" s="638" t="str">
        <f>IF($C4109="","",IFERROR(_xlfn.XLOOKUP($C4109,'1.PrepList'!$I$2:$I$1500,'1.PrepList'!$J$2:$J$1500,"")&amp;"",""))</f>
        <v/>
      </c>
      <c r="E4109" s="638" t="str">
        <f>IF($C4109="","",IFERROR(_xlfn.XLOOKUP($C4109,'1.PrepList'!$I$2:$I$1500,'1.PrepList'!$N$2:$N$1500,"")&amp;"",""))</f>
        <v/>
      </c>
      <c r="F4109" s="638" t="str">
        <f>IF($C4109="","",IFERROR(_xlfn.XLOOKUP($C4109,'1.PrepList'!$I$2:$I$1500,'1.PrepList'!$K$2:$K$1500,"")&amp;"",""))</f>
        <v/>
      </c>
      <c r="H4109" s="644" t="str">
        <f>IF($C4109="","",IFERROR(IF(_xlfn.XLOOKUP($C4109,tbl_StartedStatus[Bold ID],tbl_StartedStatus[Started])="Started","Yes",IF(_xlfn.XLOOKUP($C4109,tbl_StartedStatus[Bold ID],tbl_StartedStatus[Started])="No Show","No Show","")),""))</f>
        <v/>
      </c>
    </row>
    <row r="4110" spans="1:8" ht="15" customHeight="1" thickBot="1">
      <c r="A4110" s="38" t="str">
        <f>IF($C4110="","",IFERROR(_xlfn.XLOOKUP($C4110,'1.PrepList'!$I$2:$I$1500,'1.PrepList'!$G$2:$G$1500,"")&amp;"",""))</f>
        <v/>
      </c>
      <c r="B4110" s="638" t="str">
        <f>IF($C4110="","",IFERROR(_xlfn.XLOOKUP($C4110,'1.PrepList'!$I$2:$I$1500,'1.PrepList'!$H$2:$H$1500,"")&amp;"",""))</f>
        <v/>
      </c>
      <c r="D4110" s="638" t="str">
        <f>IF($C4110="","",IFERROR(_xlfn.XLOOKUP($C4110,'1.PrepList'!$I$2:$I$1500,'1.PrepList'!$J$2:$J$1500,"")&amp;"",""))</f>
        <v/>
      </c>
      <c r="E4110" s="638" t="str">
        <f>IF($C4110="","",IFERROR(_xlfn.XLOOKUP($C4110,'1.PrepList'!$I$2:$I$1500,'1.PrepList'!$N$2:$N$1500,"")&amp;"",""))</f>
        <v/>
      </c>
      <c r="F4110" s="638" t="str">
        <f>IF($C4110="","",IFERROR(_xlfn.XLOOKUP($C4110,'1.PrepList'!$I$2:$I$1500,'1.PrepList'!$K$2:$K$1500,"")&amp;"",""))</f>
        <v/>
      </c>
      <c r="H4110" s="644" t="str">
        <f>IF($C4110="","",IFERROR(IF(_xlfn.XLOOKUP($C4110,tbl_StartedStatus[Bold ID],tbl_StartedStatus[Started])="Started","Yes",IF(_xlfn.XLOOKUP($C4110,tbl_StartedStatus[Bold ID],tbl_StartedStatus[Started])="No Show","No Show","")),""))</f>
        <v/>
      </c>
    </row>
    <row r="4111" spans="1:8" ht="15" customHeight="1" thickBot="1">
      <c r="A4111" s="38" t="str">
        <f>IF($C4111="","",IFERROR(_xlfn.XLOOKUP($C4111,'1.PrepList'!$I$2:$I$1500,'1.PrepList'!$G$2:$G$1500,"")&amp;"",""))</f>
        <v/>
      </c>
      <c r="B4111" s="638" t="str">
        <f>IF($C4111="","",IFERROR(_xlfn.XLOOKUP($C4111,'1.PrepList'!$I$2:$I$1500,'1.PrepList'!$H$2:$H$1500,"")&amp;"",""))</f>
        <v/>
      </c>
      <c r="D4111" s="638" t="str">
        <f>IF($C4111="","",IFERROR(_xlfn.XLOOKUP($C4111,'1.PrepList'!$I$2:$I$1500,'1.PrepList'!$J$2:$J$1500,"")&amp;"",""))</f>
        <v/>
      </c>
      <c r="E4111" s="638" t="str">
        <f>IF($C4111="","",IFERROR(_xlfn.XLOOKUP($C4111,'1.PrepList'!$I$2:$I$1500,'1.PrepList'!$N$2:$N$1500,"")&amp;"",""))</f>
        <v/>
      </c>
      <c r="F4111" s="638" t="str">
        <f>IF($C4111="","",IFERROR(_xlfn.XLOOKUP($C4111,'1.PrepList'!$I$2:$I$1500,'1.PrepList'!$K$2:$K$1500,"")&amp;"",""))</f>
        <v/>
      </c>
      <c r="H4111" s="644" t="str">
        <f>IF($C4111="","",IFERROR(IF(_xlfn.XLOOKUP($C4111,tbl_StartedStatus[Bold ID],tbl_StartedStatus[Started])="Started","Yes",IF(_xlfn.XLOOKUP($C4111,tbl_StartedStatus[Bold ID],tbl_StartedStatus[Started])="No Show","No Show","")),""))</f>
        <v/>
      </c>
    </row>
    <row r="4112" spans="1:8" ht="15" customHeight="1" thickBot="1">
      <c r="A4112" s="38" t="str">
        <f>IF($C4112="","",IFERROR(_xlfn.XLOOKUP($C4112,'1.PrepList'!$I$2:$I$1500,'1.PrepList'!$G$2:$G$1500,"")&amp;"",""))</f>
        <v/>
      </c>
      <c r="B4112" s="638" t="str">
        <f>IF($C4112="","",IFERROR(_xlfn.XLOOKUP($C4112,'1.PrepList'!$I$2:$I$1500,'1.PrepList'!$H$2:$H$1500,"")&amp;"",""))</f>
        <v/>
      </c>
      <c r="D4112" s="638" t="str">
        <f>IF($C4112="","",IFERROR(_xlfn.XLOOKUP($C4112,'1.PrepList'!$I$2:$I$1500,'1.PrepList'!$J$2:$J$1500,"")&amp;"",""))</f>
        <v/>
      </c>
      <c r="E4112" s="638" t="str">
        <f>IF($C4112="","",IFERROR(_xlfn.XLOOKUP($C4112,'1.PrepList'!$I$2:$I$1500,'1.PrepList'!$N$2:$N$1500,"")&amp;"",""))</f>
        <v/>
      </c>
      <c r="F4112" s="638" t="str">
        <f>IF($C4112="","",IFERROR(_xlfn.XLOOKUP($C4112,'1.PrepList'!$I$2:$I$1500,'1.PrepList'!$K$2:$K$1500,"")&amp;"",""))</f>
        <v/>
      </c>
      <c r="H4112" s="644" t="str">
        <f>IF($C4112="","",IFERROR(IF(_xlfn.XLOOKUP($C4112,tbl_StartedStatus[Bold ID],tbl_StartedStatus[Started])="Started","Yes",IF(_xlfn.XLOOKUP($C4112,tbl_StartedStatus[Bold ID],tbl_StartedStatus[Started])="No Show","No Show","")),""))</f>
        <v/>
      </c>
    </row>
    <row r="4113" spans="1:8" ht="15" customHeight="1" thickBot="1">
      <c r="A4113" s="38" t="str">
        <f>IF($C4113="","",IFERROR(_xlfn.XLOOKUP($C4113,'1.PrepList'!$I$2:$I$1500,'1.PrepList'!$G$2:$G$1500,"")&amp;"",""))</f>
        <v/>
      </c>
      <c r="B4113" s="638" t="str">
        <f>IF($C4113="","",IFERROR(_xlfn.XLOOKUP($C4113,'1.PrepList'!$I$2:$I$1500,'1.PrepList'!$H$2:$H$1500,"")&amp;"",""))</f>
        <v/>
      </c>
      <c r="D4113" s="638" t="str">
        <f>IF($C4113="","",IFERROR(_xlfn.XLOOKUP($C4113,'1.PrepList'!$I$2:$I$1500,'1.PrepList'!$J$2:$J$1500,"")&amp;"",""))</f>
        <v/>
      </c>
      <c r="E4113" s="638" t="str">
        <f>IF($C4113="","",IFERROR(_xlfn.XLOOKUP($C4113,'1.PrepList'!$I$2:$I$1500,'1.PrepList'!$N$2:$N$1500,"")&amp;"",""))</f>
        <v/>
      </c>
      <c r="F4113" s="638" t="str">
        <f>IF($C4113="","",IFERROR(_xlfn.XLOOKUP($C4113,'1.PrepList'!$I$2:$I$1500,'1.PrepList'!$K$2:$K$1500,"")&amp;"",""))</f>
        <v/>
      </c>
      <c r="H4113" s="644" t="str">
        <f>IF($C4113="","",IFERROR(IF(_xlfn.XLOOKUP($C4113,tbl_StartedStatus[Bold ID],tbl_StartedStatus[Started])="Started","Yes",IF(_xlfn.XLOOKUP($C4113,tbl_StartedStatus[Bold ID],tbl_StartedStatus[Started])="No Show","No Show","")),""))</f>
        <v/>
      </c>
    </row>
    <row r="4114" spans="1:8" ht="15" customHeight="1" thickBot="1">
      <c r="A4114" s="38" t="str">
        <f>IF($C4114="","",IFERROR(_xlfn.XLOOKUP($C4114,'1.PrepList'!$I$2:$I$1500,'1.PrepList'!$G$2:$G$1500,"")&amp;"",""))</f>
        <v/>
      </c>
      <c r="B4114" s="638" t="str">
        <f>IF($C4114="","",IFERROR(_xlfn.XLOOKUP($C4114,'1.PrepList'!$I$2:$I$1500,'1.PrepList'!$H$2:$H$1500,"")&amp;"",""))</f>
        <v/>
      </c>
      <c r="D4114" s="638" t="str">
        <f>IF($C4114="","",IFERROR(_xlfn.XLOOKUP($C4114,'1.PrepList'!$I$2:$I$1500,'1.PrepList'!$J$2:$J$1500,"")&amp;"",""))</f>
        <v/>
      </c>
      <c r="E4114" s="638" t="str">
        <f>IF($C4114="","",IFERROR(_xlfn.XLOOKUP($C4114,'1.PrepList'!$I$2:$I$1500,'1.PrepList'!$N$2:$N$1500,"")&amp;"",""))</f>
        <v/>
      </c>
      <c r="F4114" s="638" t="str">
        <f>IF($C4114="","",IFERROR(_xlfn.XLOOKUP($C4114,'1.PrepList'!$I$2:$I$1500,'1.PrepList'!$K$2:$K$1500,"")&amp;"",""))</f>
        <v/>
      </c>
      <c r="H4114" s="644" t="str">
        <f>IF($C4114="","",IFERROR(IF(_xlfn.XLOOKUP($C4114,tbl_StartedStatus[Bold ID],tbl_StartedStatus[Started])="Started","Yes",IF(_xlfn.XLOOKUP($C4114,tbl_StartedStatus[Bold ID],tbl_StartedStatus[Started])="No Show","No Show","")),""))</f>
        <v/>
      </c>
    </row>
    <row r="4115" spans="1:8" ht="15" customHeight="1" thickBot="1">
      <c r="A4115" s="38" t="str">
        <f>IF($C4115="","",IFERROR(_xlfn.XLOOKUP($C4115,'1.PrepList'!$I$2:$I$1500,'1.PrepList'!$G$2:$G$1500,"")&amp;"",""))</f>
        <v/>
      </c>
      <c r="B4115" s="638" t="str">
        <f>IF($C4115="","",IFERROR(_xlfn.XLOOKUP($C4115,'1.PrepList'!$I$2:$I$1500,'1.PrepList'!$H$2:$H$1500,"")&amp;"",""))</f>
        <v/>
      </c>
      <c r="D4115" s="638" t="str">
        <f>IF($C4115="","",IFERROR(_xlfn.XLOOKUP($C4115,'1.PrepList'!$I$2:$I$1500,'1.PrepList'!$J$2:$J$1500,"")&amp;"",""))</f>
        <v/>
      </c>
      <c r="E4115" s="638" t="str">
        <f>IF($C4115="","",IFERROR(_xlfn.XLOOKUP($C4115,'1.PrepList'!$I$2:$I$1500,'1.PrepList'!$N$2:$N$1500,"")&amp;"",""))</f>
        <v/>
      </c>
      <c r="F4115" s="638" t="str">
        <f>IF($C4115="","",IFERROR(_xlfn.XLOOKUP($C4115,'1.PrepList'!$I$2:$I$1500,'1.PrepList'!$K$2:$K$1500,"")&amp;"",""))</f>
        <v/>
      </c>
      <c r="H4115" s="644" t="str">
        <f>IF($C4115="","",IFERROR(IF(_xlfn.XLOOKUP($C4115,tbl_StartedStatus[Bold ID],tbl_StartedStatus[Started])="Started","Yes",IF(_xlfn.XLOOKUP($C4115,tbl_StartedStatus[Bold ID],tbl_StartedStatus[Started])="No Show","No Show","")),""))</f>
        <v/>
      </c>
    </row>
    <row r="4116" spans="1:8" ht="15" customHeight="1" thickBot="1">
      <c r="A4116" s="38" t="str">
        <f>IF($C4116="","",IFERROR(_xlfn.XLOOKUP($C4116,'1.PrepList'!$I$2:$I$1500,'1.PrepList'!$G$2:$G$1500,"")&amp;"",""))</f>
        <v/>
      </c>
      <c r="B4116" s="638" t="str">
        <f>IF($C4116="","",IFERROR(_xlfn.XLOOKUP($C4116,'1.PrepList'!$I$2:$I$1500,'1.PrepList'!$H$2:$H$1500,"")&amp;"",""))</f>
        <v/>
      </c>
      <c r="D4116" s="638" t="str">
        <f>IF($C4116="","",IFERROR(_xlfn.XLOOKUP($C4116,'1.PrepList'!$I$2:$I$1500,'1.PrepList'!$J$2:$J$1500,"")&amp;"",""))</f>
        <v/>
      </c>
      <c r="E4116" s="638" t="str">
        <f>IF($C4116="","",IFERROR(_xlfn.XLOOKUP($C4116,'1.PrepList'!$I$2:$I$1500,'1.PrepList'!$N$2:$N$1500,"")&amp;"",""))</f>
        <v/>
      </c>
      <c r="F4116" s="638" t="str">
        <f>IF($C4116="","",IFERROR(_xlfn.XLOOKUP($C4116,'1.PrepList'!$I$2:$I$1500,'1.PrepList'!$K$2:$K$1500,"")&amp;"",""))</f>
        <v/>
      </c>
      <c r="H4116" s="644" t="str">
        <f>IF($C4116="","",IFERROR(IF(_xlfn.XLOOKUP($C4116,tbl_StartedStatus[Bold ID],tbl_StartedStatus[Started])="Started","Yes",IF(_xlfn.XLOOKUP($C4116,tbl_StartedStatus[Bold ID],tbl_StartedStatus[Started])="No Show","No Show","")),""))</f>
        <v/>
      </c>
    </row>
    <row r="4117" spans="1:8" ht="15" customHeight="1" thickBot="1">
      <c r="A4117" s="38" t="str">
        <f>IF($C4117="","",IFERROR(_xlfn.XLOOKUP($C4117,'1.PrepList'!$I$2:$I$1500,'1.PrepList'!$G$2:$G$1500,"")&amp;"",""))</f>
        <v/>
      </c>
      <c r="B4117" s="638" t="str">
        <f>IF($C4117="","",IFERROR(_xlfn.XLOOKUP($C4117,'1.PrepList'!$I$2:$I$1500,'1.PrepList'!$H$2:$H$1500,"")&amp;"",""))</f>
        <v/>
      </c>
      <c r="D4117" s="638" t="str">
        <f>IF($C4117="","",IFERROR(_xlfn.XLOOKUP($C4117,'1.PrepList'!$I$2:$I$1500,'1.PrepList'!$J$2:$J$1500,"")&amp;"",""))</f>
        <v/>
      </c>
      <c r="E4117" s="638" t="str">
        <f>IF($C4117="","",IFERROR(_xlfn.XLOOKUP($C4117,'1.PrepList'!$I$2:$I$1500,'1.PrepList'!$N$2:$N$1500,"")&amp;"",""))</f>
        <v/>
      </c>
      <c r="F4117" s="638" t="str">
        <f>IF($C4117="","",IFERROR(_xlfn.XLOOKUP($C4117,'1.PrepList'!$I$2:$I$1500,'1.PrepList'!$K$2:$K$1500,"")&amp;"",""))</f>
        <v/>
      </c>
      <c r="H4117" s="644" t="str">
        <f>IF($C4117="","",IFERROR(IF(_xlfn.XLOOKUP($C4117,tbl_StartedStatus[Bold ID],tbl_StartedStatus[Started])="Started","Yes",IF(_xlfn.XLOOKUP($C4117,tbl_StartedStatus[Bold ID],tbl_StartedStatus[Started])="No Show","No Show","")),""))</f>
        <v/>
      </c>
    </row>
    <row r="4118" spans="1:8" ht="15" customHeight="1" thickBot="1">
      <c r="A4118" s="38" t="str">
        <f>IF($C4118="","",IFERROR(_xlfn.XLOOKUP($C4118,'1.PrepList'!$I$2:$I$1500,'1.PrepList'!$G$2:$G$1500,"")&amp;"",""))</f>
        <v/>
      </c>
      <c r="B4118" s="638" t="str">
        <f>IF($C4118="","",IFERROR(_xlfn.XLOOKUP($C4118,'1.PrepList'!$I$2:$I$1500,'1.PrepList'!$H$2:$H$1500,"")&amp;"",""))</f>
        <v/>
      </c>
      <c r="D4118" s="638" t="str">
        <f>IF($C4118="","",IFERROR(_xlfn.XLOOKUP($C4118,'1.PrepList'!$I$2:$I$1500,'1.PrepList'!$J$2:$J$1500,"")&amp;"",""))</f>
        <v/>
      </c>
      <c r="E4118" s="638" t="str">
        <f>IF($C4118="","",IFERROR(_xlfn.XLOOKUP($C4118,'1.PrepList'!$I$2:$I$1500,'1.PrepList'!$N$2:$N$1500,"")&amp;"",""))</f>
        <v/>
      </c>
      <c r="F4118" s="638" t="str">
        <f>IF($C4118="","",IFERROR(_xlfn.XLOOKUP($C4118,'1.PrepList'!$I$2:$I$1500,'1.PrepList'!$K$2:$K$1500,"")&amp;"",""))</f>
        <v/>
      </c>
      <c r="H4118" s="644" t="str">
        <f>IF($C4118="","",IFERROR(IF(_xlfn.XLOOKUP($C4118,tbl_StartedStatus[Bold ID],tbl_StartedStatus[Started])="Started","Yes",IF(_xlfn.XLOOKUP($C4118,tbl_StartedStatus[Bold ID],tbl_StartedStatus[Started])="No Show","No Show","")),""))</f>
        <v/>
      </c>
    </row>
    <row r="4119" spans="1:8" ht="15" customHeight="1" thickBot="1">
      <c r="A4119" s="38" t="str">
        <f>IF($C4119="","",IFERROR(_xlfn.XLOOKUP($C4119,'1.PrepList'!$I$2:$I$1500,'1.PrepList'!$G$2:$G$1500,"")&amp;"",""))</f>
        <v/>
      </c>
      <c r="B4119" s="638" t="str">
        <f>IF($C4119="","",IFERROR(_xlfn.XLOOKUP($C4119,'1.PrepList'!$I$2:$I$1500,'1.PrepList'!$H$2:$H$1500,"")&amp;"",""))</f>
        <v/>
      </c>
      <c r="D4119" s="638" t="str">
        <f>IF($C4119="","",IFERROR(_xlfn.XLOOKUP($C4119,'1.PrepList'!$I$2:$I$1500,'1.PrepList'!$J$2:$J$1500,"")&amp;"",""))</f>
        <v/>
      </c>
      <c r="E4119" s="638" t="str">
        <f>IF($C4119="","",IFERROR(_xlfn.XLOOKUP($C4119,'1.PrepList'!$I$2:$I$1500,'1.PrepList'!$N$2:$N$1500,"")&amp;"",""))</f>
        <v/>
      </c>
      <c r="F4119" s="638" t="str">
        <f>IF($C4119="","",IFERROR(_xlfn.XLOOKUP($C4119,'1.PrepList'!$I$2:$I$1500,'1.PrepList'!$K$2:$K$1500,"")&amp;"",""))</f>
        <v/>
      </c>
      <c r="H4119" s="644" t="str">
        <f>IF($C4119="","",IFERROR(IF(_xlfn.XLOOKUP($C4119,tbl_StartedStatus[Bold ID],tbl_StartedStatus[Started])="Started","Yes",IF(_xlfn.XLOOKUP($C4119,tbl_StartedStatus[Bold ID],tbl_StartedStatus[Started])="No Show","No Show","")),""))</f>
        <v/>
      </c>
    </row>
    <row r="4120" spans="1:8" ht="15" customHeight="1" thickBot="1">
      <c r="A4120" s="38" t="str">
        <f>IF($C4120="","",IFERROR(_xlfn.XLOOKUP($C4120,'1.PrepList'!$I$2:$I$1500,'1.PrepList'!$G$2:$G$1500,"")&amp;"",""))</f>
        <v/>
      </c>
      <c r="B4120" s="638" t="str">
        <f>IF($C4120="","",IFERROR(_xlfn.XLOOKUP($C4120,'1.PrepList'!$I$2:$I$1500,'1.PrepList'!$H$2:$H$1500,"")&amp;"",""))</f>
        <v/>
      </c>
      <c r="D4120" s="638" t="str">
        <f>IF($C4120="","",IFERROR(_xlfn.XLOOKUP($C4120,'1.PrepList'!$I$2:$I$1500,'1.PrepList'!$J$2:$J$1500,"")&amp;"",""))</f>
        <v/>
      </c>
      <c r="E4120" s="638" t="str">
        <f>IF($C4120="","",IFERROR(_xlfn.XLOOKUP($C4120,'1.PrepList'!$I$2:$I$1500,'1.PrepList'!$N$2:$N$1500,"")&amp;"",""))</f>
        <v/>
      </c>
      <c r="F4120" s="638" t="str">
        <f>IF($C4120="","",IFERROR(_xlfn.XLOOKUP($C4120,'1.PrepList'!$I$2:$I$1500,'1.PrepList'!$K$2:$K$1500,"")&amp;"",""))</f>
        <v/>
      </c>
      <c r="H4120" s="644" t="str">
        <f>IF($C4120="","",IFERROR(IF(_xlfn.XLOOKUP($C4120,tbl_StartedStatus[Bold ID],tbl_StartedStatus[Started])="Started","Yes",IF(_xlfn.XLOOKUP($C4120,tbl_StartedStatus[Bold ID],tbl_StartedStatus[Started])="No Show","No Show","")),""))</f>
        <v/>
      </c>
    </row>
    <row r="4121" spans="1:8" ht="15" customHeight="1" thickBot="1">
      <c r="A4121" s="38" t="str">
        <f>IF($C4121="","",IFERROR(_xlfn.XLOOKUP($C4121,'1.PrepList'!$I$2:$I$1500,'1.PrepList'!$G$2:$G$1500,"")&amp;"",""))</f>
        <v/>
      </c>
      <c r="B4121" s="638" t="str">
        <f>IF($C4121="","",IFERROR(_xlfn.XLOOKUP($C4121,'1.PrepList'!$I$2:$I$1500,'1.PrepList'!$H$2:$H$1500,"")&amp;"",""))</f>
        <v/>
      </c>
      <c r="D4121" s="638" t="str">
        <f>IF($C4121="","",IFERROR(_xlfn.XLOOKUP($C4121,'1.PrepList'!$I$2:$I$1500,'1.PrepList'!$J$2:$J$1500,"")&amp;"",""))</f>
        <v/>
      </c>
      <c r="E4121" s="638" t="str">
        <f>IF($C4121="","",IFERROR(_xlfn.XLOOKUP($C4121,'1.PrepList'!$I$2:$I$1500,'1.PrepList'!$N$2:$N$1500,"")&amp;"",""))</f>
        <v/>
      </c>
      <c r="F4121" s="638" t="str">
        <f>IF($C4121="","",IFERROR(_xlfn.XLOOKUP($C4121,'1.PrepList'!$I$2:$I$1500,'1.PrepList'!$K$2:$K$1500,"")&amp;"",""))</f>
        <v/>
      </c>
      <c r="H4121" s="644" t="str">
        <f>IF($C4121="","",IFERROR(IF(_xlfn.XLOOKUP($C4121,tbl_StartedStatus[Bold ID],tbl_StartedStatus[Started])="Started","Yes",IF(_xlfn.XLOOKUP($C4121,tbl_StartedStatus[Bold ID],tbl_StartedStatus[Started])="No Show","No Show","")),""))</f>
        <v/>
      </c>
    </row>
    <row r="4122" spans="1:8" ht="15" customHeight="1" thickBot="1">
      <c r="A4122" s="38" t="str">
        <f>IF($C4122="","",IFERROR(_xlfn.XLOOKUP($C4122,'1.PrepList'!$I$2:$I$1500,'1.PrepList'!$G$2:$G$1500,"")&amp;"",""))</f>
        <v/>
      </c>
      <c r="B4122" s="638" t="str">
        <f>IF($C4122="","",IFERROR(_xlfn.XLOOKUP($C4122,'1.PrepList'!$I$2:$I$1500,'1.PrepList'!$H$2:$H$1500,"")&amp;"",""))</f>
        <v/>
      </c>
      <c r="D4122" s="638" t="str">
        <f>IF($C4122="","",IFERROR(_xlfn.XLOOKUP($C4122,'1.PrepList'!$I$2:$I$1500,'1.PrepList'!$J$2:$J$1500,"")&amp;"",""))</f>
        <v/>
      </c>
      <c r="E4122" s="638" t="str">
        <f>IF($C4122="","",IFERROR(_xlfn.XLOOKUP($C4122,'1.PrepList'!$I$2:$I$1500,'1.PrepList'!$N$2:$N$1500,"")&amp;"",""))</f>
        <v/>
      </c>
      <c r="F4122" s="638" t="str">
        <f>IF($C4122="","",IFERROR(_xlfn.XLOOKUP($C4122,'1.PrepList'!$I$2:$I$1500,'1.PrepList'!$K$2:$K$1500,"")&amp;"",""))</f>
        <v/>
      </c>
      <c r="H4122" s="644" t="str">
        <f>IF($C4122="","",IFERROR(IF(_xlfn.XLOOKUP($C4122,tbl_StartedStatus[Bold ID],tbl_StartedStatus[Started])="Started","Yes",IF(_xlfn.XLOOKUP($C4122,tbl_StartedStatus[Bold ID],tbl_StartedStatus[Started])="No Show","No Show","")),""))</f>
        <v/>
      </c>
    </row>
    <row r="4123" spans="1:8" ht="15" customHeight="1" thickBot="1">
      <c r="A4123" s="38" t="str">
        <f>IF($C4123="","",IFERROR(_xlfn.XLOOKUP($C4123,'1.PrepList'!$I$2:$I$1500,'1.PrepList'!$G$2:$G$1500,"")&amp;"",""))</f>
        <v/>
      </c>
      <c r="B4123" s="638" t="str">
        <f>IF($C4123="","",IFERROR(_xlfn.XLOOKUP($C4123,'1.PrepList'!$I$2:$I$1500,'1.PrepList'!$H$2:$H$1500,"")&amp;"",""))</f>
        <v/>
      </c>
      <c r="D4123" s="638" t="str">
        <f>IF($C4123="","",IFERROR(_xlfn.XLOOKUP($C4123,'1.PrepList'!$I$2:$I$1500,'1.PrepList'!$J$2:$J$1500,"")&amp;"",""))</f>
        <v/>
      </c>
      <c r="E4123" s="638" t="str">
        <f>IF($C4123="","",IFERROR(_xlfn.XLOOKUP($C4123,'1.PrepList'!$I$2:$I$1500,'1.PrepList'!$N$2:$N$1500,"")&amp;"",""))</f>
        <v/>
      </c>
      <c r="F4123" s="638" t="str">
        <f>IF($C4123="","",IFERROR(_xlfn.XLOOKUP($C4123,'1.PrepList'!$I$2:$I$1500,'1.PrepList'!$K$2:$K$1500,"")&amp;"",""))</f>
        <v/>
      </c>
      <c r="H4123" s="644" t="str">
        <f>IF($C4123="","",IFERROR(IF(_xlfn.XLOOKUP($C4123,tbl_StartedStatus[Bold ID],tbl_StartedStatus[Started])="Started","Yes",IF(_xlfn.XLOOKUP($C4123,tbl_StartedStatus[Bold ID],tbl_StartedStatus[Started])="No Show","No Show","")),""))</f>
        <v/>
      </c>
    </row>
    <row r="4124" spans="1:8" ht="15" customHeight="1" thickBot="1">
      <c r="A4124" s="38" t="str">
        <f>IF($C4124="","",IFERROR(_xlfn.XLOOKUP($C4124,'1.PrepList'!$I$2:$I$1500,'1.PrepList'!$G$2:$G$1500,"")&amp;"",""))</f>
        <v/>
      </c>
      <c r="B4124" s="638" t="str">
        <f>IF($C4124="","",IFERROR(_xlfn.XLOOKUP($C4124,'1.PrepList'!$I$2:$I$1500,'1.PrepList'!$H$2:$H$1500,"")&amp;"",""))</f>
        <v/>
      </c>
      <c r="D4124" s="638" t="str">
        <f>IF($C4124="","",IFERROR(_xlfn.XLOOKUP($C4124,'1.PrepList'!$I$2:$I$1500,'1.PrepList'!$J$2:$J$1500,"")&amp;"",""))</f>
        <v/>
      </c>
      <c r="E4124" s="638" t="str">
        <f>IF($C4124="","",IFERROR(_xlfn.XLOOKUP($C4124,'1.PrepList'!$I$2:$I$1500,'1.PrepList'!$N$2:$N$1500,"")&amp;"",""))</f>
        <v/>
      </c>
      <c r="F4124" s="638" t="str">
        <f>IF($C4124="","",IFERROR(_xlfn.XLOOKUP($C4124,'1.PrepList'!$I$2:$I$1500,'1.PrepList'!$K$2:$K$1500,"")&amp;"",""))</f>
        <v/>
      </c>
      <c r="H4124" s="644" t="str">
        <f>IF($C4124="","",IFERROR(IF(_xlfn.XLOOKUP($C4124,tbl_StartedStatus[Bold ID],tbl_StartedStatus[Started])="Started","Yes",IF(_xlfn.XLOOKUP($C4124,tbl_StartedStatus[Bold ID],tbl_StartedStatus[Started])="No Show","No Show","")),""))</f>
        <v/>
      </c>
    </row>
    <row r="4125" spans="1:8" ht="15" customHeight="1" thickBot="1">
      <c r="A4125" s="38" t="str">
        <f>IF($C4125="","",IFERROR(_xlfn.XLOOKUP($C4125,'1.PrepList'!$I$2:$I$1500,'1.PrepList'!$G$2:$G$1500,"")&amp;"",""))</f>
        <v/>
      </c>
      <c r="B4125" s="638" t="str">
        <f>IF($C4125="","",IFERROR(_xlfn.XLOOKUP($C4125,'1.PrepList'!$I$2:$I$1500,'1.PrepList'!$H$2:$H$1500,"")&amp;"",""))</f>
        <v/>
      </c>
      <c r="D4125" s="638" t="str">
        <f>IF($C4125="","",IFERROR(_xlfn.XLOOKUP($C4125,'1.PrepList'!$I$2:$I$1500,'1.PrepList'!$J$2:$J$1500,"")&amp;"",""))</f>
        <v/>
      </c>
      <c r="E4125" s="638" t="str">
        <f>IF($C4125="","",IFERROR(_xlfn.XLOOKUP($C4125,'1.PrepList'!$I$2:$I$1500,'1.PrepList'!$N$2:$N$1500,"")&amp;"",""))</f>
        <v/>
      </c>
      <c r="F4125" s="638" t="str">
        <f>IF($C4125="","",IFERROR(_xlfn.XLOOKUP($C4125,'1.PrepList'!$I$2:$I$1500,'1.PrepList'!$K$2:$K$1500,"")&amp;"",""))</f>
        <v/>
      </c>
      <c r="H4125" s="644" t="str">
        <f>IF($C4125="","",IFERROR(IF(_xlfn.XLOOKUP($C4125,tbl_StartedStatus[Bold ID],tbl_StartedStatus[Started])="Started","Yes",IF(_xlfn.XLOOKUP($C4125,tbl_StartedStatus[Bold ID],tbl_StartedStatus[Started])="No Show","No Show","")),""))</f>
        <v/>
      </c>
    </row>
    <row r="4126" spans="1:8" ht="15" customHeight="1" thickBot="1">
      <c r="A4126" s="38" t="str">
        <f>IF($C4126="","",IFERROR(_xlfn.XLOOKUP($C4126,'1.PrepList'!$I$2:$I$1500,'1.PrepList'!$G$2:$G$1500,"")&amp;"",""))</f>
        <v/>
      </c>
      <c r="B4126" s="638" t="str">
        <f>IF($C4126="","",IFERROR(_xlfn.XLOOKUP($C4126,'1.PrepList'!$I$2:$I$1500,'1.PrepList'!$H$2:$H$1500,"")&amp;"",""))</f>
        <v/>
      </c>
      <c r="D4126" s="638" t="str">
        <f>IF($C4126="","",IFERROR(_xlfn.XLOOKUP($C4126,'1.PrepList'!$I$2:$I$1500,'1.PrepList'!$J$2:$J$1500,"")&amp;"",""))</f>
        <v/>
      </c>
      <c r="E4126" s="638" t="str">
        <f>IF($C4126="","",IFERROR(_xlfn.XLOOKUP($C4126,'1.PrepList'!$I$2:$I$1500,'1.PrepList'!$N$2:$N$1500,"")&amp;"",""))</f>
        <v/>
      </c>
      <c r="F4126" s="638" t="str">
        <f>IF($C4126="","",IFERROR(_xlfn.XLOOKUP($C4126,'1.PrepList'!$I$2:$I$1500,'1.PrepList'!$K$2:$K$1500,"")&amp;"",""))</f>
        <v/>
      </c>
      <c r="H4126" s="644" t="str">
        <f>IF($C4126="","",IFERROR(IF(_xlfn.XLOOKUP($C4126,tbl_StartedStatus[Bold ID],tbl_StartedStatus[Started])="Started","Yes",IF(_xlfn.XLOOKUP($C4126,tbl_StartedStatus[Bold ID],tbl_StartedStatus[Started])="No Show","No Show","")),""))</f>
        <v/>
      </c>
    </row>
    <row r="4127" spans="1:8" ht="15" customHeight="1" thickBot="1">
      <c r="A4127" s="38" t="str">
        <f>IF($C4127="","",IFERROR(_xlfn.XLOOKUP($C4127,'1.PrepList'!$I$2:$I$1500,'1.PrepList'!$G$2:$G$1500,"")&amp;"",""))</f>
        <v/>
      </c>
      <c r="B4127" s="638" t="str">
        <f>IF($C4127="","",IFERROR(_xlfn.XLOOKUP($C4127,'1.PrepList'!$I$2:$I$1500,'1.PrepList'!$H$2:$H$1500,"")&amp;"",""))</f>
        <v/>
      </c>
      <c r="D4127" s="638" t="str">
        <f>IF($C4127="","",IFERROR(_xlfn.XLOOKUP($C4127,'1.PrepList'!$I$2:$I$1500,'1.PrepList'!$J$2:$J$1500,"")&amp;"",""))</f>
        <v/>
      </c>
      <c r="E4127" s="638" t="str">
        <f>IF($C4127="","",IFERROR(_xlfn.XLOOKUP($C4127,'1.PrepList'!$I$2:$I$1500,'1.PrepList'!$N$2:$N$1500,"")&amp;"",""))</f>
        <v/>
      </c>
      <c r="F4127" s="638" t="str">
        <f>IF($C4127="","",IFERROR(_xlfn.XLOOKUP($C4127,'1.PrepList'!$I$2:$I$1500,'1.PrepList'!$K$2:$K$1500,"")&amp;"",""))</f>
        <v/>
      </c>
      <c r="H4127" s="644" t="str">
        <f>IF($C4127="","",IFERROR(IF(_xlfn.XLOOKUP($C4127,tbl_StartedStatus[Bold ID],tbl_StartedStatus[Started])="Started","Yes",IF(_xlfn.XLOOKUP($C4127,tbl_StartedStatus[Bold ID],tbl_StartedStatus[Started])="No Show","No Show","")),""))</f>
        <v/>
      </c>
    </row>
    <row r="4128" spans="1:8" ht="15" customHeight="1" thickBot="1">
      <c r="A4128" s="38" t="str">
        <f>IF($C4128="","",IFERROR(_xlfn.XLOOKUP($C4128,'1.PrepList'!$I$2:$I$1500,'1.PrepList'!$G$2:$G$1500,"")&amp;"",""))</f>
        <v/>
      </c>
      <c r="B4128" s="638" t="str">
        <f>IF($C4128="","",IFERROR(_xlfn.XLOOKUP($C4128,'1.PrepList'!$I$2:$I$1500,'1.PrepList'!$H$2:$H$1500,"")&amp;"",""))</f>
        <v/>
      </c>
      <c r="D4128" s="638" t="str">
        <f>IF($C4128="","",IFERROR(_xlfn.XLOOKUP($C4128,'1.PrepList'!$I$2:$I$1500,'1.PrepList'!$J$2:$J$1500,"")&amp;"",""))</f>
        <v/>
      </c>
      <c r="E4128" s="638" t="str">
        <f>IF($C4128="","",IFERROR(_xlfn.XLOOKUP($C4128,'1.PrepList'!$I$2:$I$1500,'1.PrepList'!$N$2:$N$1500,"")&amp;"",""))</f>
        <v/>
      </c>
      <c r="F4128" s="638" t="str">
        <f>IF($C4128="","",IFERROR(_xlfn.XLOOKUP($C4128,'1.PrepList'!$I$2:$I$1500,'1.PrepList'!$K$2:$K$1500,"")&amp;"",""))</f>
        <v/>
      </c>
      <c r="H4128" s="644" t="str">
        <f>IF($C4128="","",IFERROR(IF(_xlfn.XLOOKUP($C4128,tbl_StartedStatus[Bold ID],tbl_StartedStatus[Started])="Started","Yes",IF(_xlfn.XLOOKUP($C4128,tbl_StartedStatus[Bold ID],tbl_StartedStatus[Started])="No Show","No Show","")),""))</f>
        <v/>
      </c>
    </row>
    <row r="4129" spans="1:8" ht="15" customHeight="1" thickBot="1">
      <c r="A4129" s="38" t="str">
        <f>IF($C4129="","",IFERROR(_xlfn.XLOOKUP($C4129,'1.PrepList'!$I$2:$I$1500,'1.PrepList'!$G$2:$G$1500,"")&amp;"",""))</f>
        <v/>
      </c>
      <c r="B4129" s="638" t="str">
        <f>IF($C4129="","",IFERROR(_xlfn.XLOOKUP($C4129,'1.PrepList'!$I$2:$I$1500,'1.PrepList'!$H$2:$H$1500,"")&amp;"",""))</f>
        <v/>
      </c>
      <c r="D4129" s="638" t="str">
        <f>IF($C4129="","",IFERROR(_xlfn.XLOOKUP($C4129,'1.PrepList'!$I$2:$I$1500,'1.PrepList'!$J$2:$J$1500,"")&amp;"",""))</f>
        <v/>
      </c>
      <c r="E4129" s="638" t="str">
        <f>IF($C4129="","",IFERROR(_xlfn.XLOOKUP($C4129,'1.PrepList'!$I$2:$I$1500,'1.PrepList'!$N$2:$N$1500,"")&amp;"",""))</f>
        <v/>
      </c>
      <c r="F4129" s="638" t="str">
        <f>IF($C4129="","",IFERROR(_xlfn.XLOOKUP($C4129,'1.PrepList'!$I$2:$I$1500,'1.PrepList'!$K$2:$K$1500,"")&amp;"",""))</f>
        <v/>
      </c>
      <c r="H4129" s="644" t="str">
        <f>IF($C4129="","",IFERROR(IF(_xlfn.XLOOKUP($C4129,tbl_StartedStatus[Bold ID],tbl_StartedStatus[Started])="Started","Yes",IF(_xlfn.XLOOKUP($C4129,tbl_StartedStatus[Bold ID],tbl_StartedStatus[Started])="No Show","No Show","")),""))</f>
        <v/>
      </c>
    </row>
    <row r="4130" spans="1:8" ht="15" customHeight="1" thickBot="1">
      <c r="A4130" s="38" t="str">
        <f>IF($C4130="","",IFERROR(_xlfn.XLOOKUP($C4130,'1.PrepList'!$I$2:$I$1500,'1.PrepList'!$G$2:$G$1500,"")&amp;"",""))</f>
        <v/>
      </c>
      <c r="B4130" s="638" t="str">
        <f>IF($C4130="","",IFERROR(_xlfn.XLOOKUP($C4130,'1.PrepList'!$I$2:$I$1500,'1.PrepList'!$H$2:$H$1500,"")&amp;"",""))</f>
        <v/>
      </c>
      <c r="D4130" s="638" t="str">
        <f>IF($C4130="","",IFERROR(_xlfn.XLOOKUP($C4130,'1.PrepList'!$I$2:$I$1500,'1.PrepList'!$J$2:$J$1500,"")&amp;"",""))</f>
        <v/>
      </c>
      <c r="E4130" s="638" t="str">
        <f>IF($C4130="","",IFERROR(_xlfn.XLOOKUP($C4130,'1.PrepList'!$I$2:$I$1500,'1.PrepList'!$N$2:$N$1500,"")&amp;"",""))</f>
        <v/>
      </c>
      <c r="F4130" s="638" t="str">
        <f>IF($C4130="","",IFERROR(_xlfn.XLOOKUP($C4130,'1.PrepList'!$I$2:$I$1500,'1.PrepList'!$K$2:$K$1500,"")&amp;"",""))</f>
        <v/>
      </c>
      <c r="H4130" s="644" t="str">
        <f>IF($C4130="","",IFERROR(IF(_xlfn.XLOOKUP($C4130,tbl_StartedStatus[Bold ID],tbl_StartedStatus[Started])="Started","Yes",IF(_xlfn.XLOOKUP($C4130,tbl_StartedStatus[Bold ID],tbl_StartedStatus[Started])="No Show","No Show","")),""))</f>
        <v/>
      </c>
    </row>
    <row r="4131" spans="1:8" ht="15" customHeight="1" thickBot="1">
      <c r="A4131" s="38" t="str">
        <f>IF($C4131="","",IFERROR(_xlfn.XLOOKUP($C4131,'1.PrepList'!$I$2:$I$1500,'1.PrepList'!$G$2:$G$1500,"")&amp;"",""))</f>
        <v/>
      </c>
      <c r="B4131" s="638" t="str">
        <f>IF($C4131="","",IFERROR(_xlfn.XLOOKUP($C4131,'1.PrepList'!$I$2:$I$1500,'1.PrepList'!$H$2:$H$1500,"")&amp;"",""))</f>
        <v/>
      </c>
      <c r="D4131" s="638" t="str">
        <f>IF($C4131="","",IFERROR(_xlfn.XLOOKUP($C4131,'1.PrepList'!$I$2:$I$1500,'1.PrepList'!$J$2:$J$1500,"")&amp;"",""))</f>
        <v/>
      </c>
      <c r="E4131" s="638" t="str">
        <f>IF($C4131="","",IFERROR(_xlfn.XLOOKUP($C4131,'1.PrepList'!$I$2:$I$1500,'1.PrepList'!$N$2:$N$1500,"")&amp;"",""))</f>
        <v/>
      </c>
      <c r="F4131" s="638" t="str">
        <f>IF($C4131="","",IFERROR(_xlfn.XLOOKUP($C4131,'1.PrepList'!$I$2:$I$1500,'1.PrepList'!$K$2:$K$1500,"")&amp;"",""))</f>
        <v/>
      </c>
      <c r="H4131" s="644" t="str">
        <f>IF($C4131="","",IFERROR(IF(_xlfn.XLOOKUP($C4131,tbl_StartedStatus[Bold ID],tbl_StartedStatus[Started])="Started","Yes",IF(_xlfn.XLOOKUP($C4131,tbl_StartedStatus[Bold ID],tbl_StartedStatus[Started])="No Show","No Show","")),""))</f>
        <v/>
      </c>
    </row>
    <row r="4132" spans="1:8" ht="15" customHeight="1" thickBot="1">
      <c r="A4132" s="38" t="str">
        <f>IF($C4132="","",IFERROR(_xlfn.XLOOKUP($C4132,'1.PrepList'!$I$2:$I$1500,'1.PrepList'!$G$2:$G$1500,"")&amp;"",""))</f>
        <v/>
      </c>
      <c r="B4132" s="638" t="str">
        <f>IF($C4132="","",IFERROR(_xlfn.XLOOKUP($C4132,'1.PrepList'!$I$2:$I$1500,'1.PrepList'!$H$2:$H$1500,"")&amp;"",""))</f>
        <v/>
      </c>
      <c r="D4132" s="638" t="str">
        <f>IF($C4132="","",IFERROR(_xlfn.XLOOKUP($C4132,'1.PrepList'!$I$2:$I$1500,'1.PrepList'!$J$2:$J$1500,"")&amp;"",""))</f>
        <v/>
      </c>
      <c r="E4132" s="638" t="str">
        <f>IF($C4132="","",IFERROR(_xlfn.XLOOKUP($C4132,'1.PrepList'!$I$2:$I$1500,'1.PrepList'!$N$2:$N$1500,"")&amp;"",""))</f>
        <v/>
      </c>
      <c r="F4132" s="638" t="str">
        <f>IF($C4132="","",IFERROR(_xlfn.XLOOKUP($C4132,'1.PrepList'!$I$2:$I$1500,'1.PrepList'!$K$2:$K$1500,"")&amp;"",""))</f>
        <v/>
      </c>
      <c r="H4132" s="644" t="str">
        <f>IF($C4132="","",IFERROR(IF(_xlfn.XLOOKUP($C4132,tbl_StartedStatus[Bold ID],tbl_StartedStatus[Started])="Started","Yes",IF(_xlfn.XLOOKUP($C4132,tbl_StartedStatus[Bold ID],tbl_StartedStatus[Started])="No Show","No Show","")),""))</f>
        <v/>
      </c>
    </row>
    <row r="4133" spans="1:8" ht="15" customHeight="1" thickBot="1">
      <c r="A4133" s="38" t="str">
        <f>IF($C4133="","",IFERROR(_xlfn.XLOOKUP($C4133,'1.PrepList'!$I$2:$I$1500,'1.PrepList'!$G$2:$G$1500,"")&amp;"",""))</f>
        <v/>
      </c>
      <c r="B4133" s="638" t="str">
        <f>IF($C4133="","",IFERROR(_xlfn.XLOOKUP($C4133,'1.PrepList'!$I$2:$I$1500,'1.PrepList'!$H$2:$H$1500,"")&amp;"",""))</f>
        <v/>
      </c>
      <c r="D4133" s="638" t="str">
        <f>IF($C4133="","",IFERROR(_xlfn.XLOOKUP($C4133,'1.PrepList'!$I$2:$I$1500,'1.PrepList'!$J$2:$J$1500,"")&amp;"",""))</f>
        <v/>
      </c>
      <c r="E4133" s="638" t="str">
        <f>IF($C4133="","",IFERROR(_xlfn.XLOOKUP($C4133,'1.PrepList'!$I$2:$I$1500,'1.PrepList'!$N$2:$N$1500,"")&amp;"",""))</f>
        <v/>
      </c>
      <c r="F4133" s="638" t="str">
        <f>IF($C4133="","",IFERROR(_xlfn.XLOOKUP($C4133,'1.PrepList'!$I$2:$I$1500,'1.PrepList'!$K$2:$K$1500,"")&amp;"",""))</f>
        <v/>
      </c>
      <c r="H4133" s="644" t="str">
        <f>IF($C4133="","",IFERROR(IF(_xlfn.XLOOKUP($C4133,tbl_StartedStatus[Bold ID],tbl_StartedStatus[Started])="Started","Yes",IF(_xlfn.XLOOKUP($C4133,tbl_StartedStatus[Bold ID],tbl_StartedStatus[Started])="No Show","No Show","")),""))</f>
        <v/>
      </c>
    </row>
    <row r="4134" spans="1:8" ht="15" customHeight="1" thickBot="1">
      <c r="A4134" s="38" t="str">
        <f>IF($C4134="","",IFERROR(_xlfn.XLOOKUP($C4134,'1.PrepList'!$I$2:$I$1500,'1.PrepList'!$G$2:$G$1500,"")&amp;"",""))</f>
        <v/>
      </c>
      <c r="B4134" s="638" t="str">
        <f>IF($C4134="","",IFERROR(_xlfn.XLOOKUP($C4134,'1.PrepList'!$I$2:$I$1500,'1.PrepList'!$H$2:$H$1500,"")&amp;"",""))</f>
        <v/>
      </c>
      <c r="D4134" s="638" t="str">
        <f>IF($C4134="","",IFERROR(_xlfn.XLOOKUP($C4134,'1.PrepList'!$I$2:$I$1500,'1.PrepList'!$J$2:$J$1500,"")&amp;"",""))</f>
        <v/>
      </c>
      <c r="E4134" s="638" t="str">
        <f>IF($C4134="","",IFERROR(_xlfn.XLOOKUP($C4134,'1.PrepList'!$I$2:$I$1500,'1.PrepList'!$N$2:$N$1500,"")&amp;"",""))</f>
        <v/>
      </c>
      <c r="F4134" s="638" t="str">
        <f>IF($C4134="","",IFERROR(_xlfn.XLOOKUP($C4134,'1.PrepList'!$I$2:$I$1500,'1.PrepList'!$K$2:$K$1500,"")&amp;"",""))</f>
        <v/>
      </c>
      <c r="H4134" s="644" t="str">
        <f>IF($C4134="","",IFERROR(IF(_xlfn.XLOOKUP($C4134,tbl_StartedStatus[Bold ID],tbl_StartedStatus[Started])="Started","Yes",IF(_xlfn.XLOOKUP($C4134,tbl_StartedStatus[Bold ID],tbl_StartedStatus[Started])="No Show","No Show","")),""))</f>
        <v/>
      </c>
    </row>
    <row r="4135" spans="1:8" ht="15" customHeight="1" thickBot="1">
      <c r="A4135" s="38" t="str">
        <f>IF($C4135="","",IFERROR(_xlfn.XLOOKUP($C4135,'1.PrepList'!$I$2:$I$1500,'1.PrepList'!$G$2:$G$1500,"")&amp;"",""))</f>
        <v/>
      </c>
      <c r="B4135" s="638" t="str">
        <f>IF($C4135="","",IFERROR(_xlfn.XLOOKUP($C4135,'1.PrepList'!$I$2:$I$1500,'1.PrepList'!$H$2:$H$1500,"")&amp;"",""))</f>
        <v/>
      </c>
      <c r="D4135" s="638" t="str">
        <f>IF($C4135="","",IFERROR(_xlfn.XLOOKUP($C4135,'1.PrepList'!$I$2:$I$1500,'1.PrepList'!$J$2:$J$1500,"")&amp;"",""))</f>
        <v/>
      </c>
      <c r="E4135" s="638" t="str">
        <f>IF($C4135="","",IFERROR(_xlfn.XLOOKUP($C4135,'1.PrepList'!$I$2:$I$1500,'1.PrepList'!$N$2:$N$1500,"")&amp;"",""))</f>
        <v/>
      </c>
      <c r="F4135" s="638" t="str">
        <f>IF($C4135="","",IFERROR(_xlfn.XLOOKUP($C4135,'1.PrepList'!$I$2:$I$1500,'1.PrepList'!$K$2:$K$1500,"")&amp;"",""))</f>
        <v/>
      </c>
      <c r="H4135" s="644" t="str">
        <f>IF($C4135="","",IFERROR(IF(_xlfn.XLOOKUP($C4135,tbl_StartedStatus[Bold ID],tbl_StartedStatus[Started])="Started","Yes",IF(_xlfn.XLOOKUP($C4135,tbl_StartedStatus[Bold ID],tbl_StartedStatus[Started])="No Show","No Show","")),""))</f>
        <v/>
      </c>
    </row>
    <row r="4136" spans="1:8" ht="15" customHeight="1" thickBot="1">
      <c r="A4136" s="38" t="str">
        <f>IF($C4136="","",IFERROR(_xlfn.XLOOKUP($C4136,'1.PrepList'!$I$2:$I$1500,'1.PrepList'!$G$2:$G$1500,"")&amp;"",""))</f>
        <v/>
      </c>
      <c r="B4136" s="638" t="str">
        <f>IF($C4136="","",IFERROR(_xlfn.XLOOKUP($C4136,'1.PrepList'!$I$2:$I$1500,'1.PrepList'!$H$2:$H$1500,"")&amp;"",""))</f>
        <v/>
      </c>
      <c r="D4136" s="638" t="str">
        <f>IF($C4136="","",IFERROR(_xlfn.XLOOKUP($C4136,'1.PrepList'!$I$2:$I$1500,'1.PrepList'!$J$2:$J$1500,"")&amp;"",""))</f>
        <v/>
      </c>
      <c r="E4136" s="638" t="str">
        <f>IF($C4136="","",IFERROR(_xlfn.XLOOKUP($C4136,'1.PrepList'!$I$2:$I$1500,'1.PrepList'!$N$2:$N$1500,"")&amp;"",""))</f>
        <v/>
      </c>
      <c r="F4136" s="638" t="str">
        <f>IF($C4136="","",IFERROR(_xlfn.XLOOKUP($C4136,'1.PrepList'!$I$2:$I$1500,'1.PrepList'!$K$2:$K$1500,"")&amp;"",""))</f>
        <v/>
      </c>
      <c r="H4136" s="644" t="str">
        <f>IF($C4136="","",IFERROR(IF(_xlfn.XLOOKUP($C4136,tbl_StartedStatus[Bold ID],tbl_StartedStatus[Started])="Started","Yes",IF(_xlfn.XLOOKUP($C4136,tbl_StartedStatus[Bold ID],tbl_StartedStatus[Started])="No Show","No Show","")),""))</f>
        <v/>
      </c>
    </row>
    <row r="4137" spans="1:8" ht="15" customHeight="1" thickBot="1">
      <c r="A4137" s="38" t="str">
        <f>IF($C4137="","",IFERROR(_xlfn.XLOOKUP($C4137,'1.PrepList'!$I$2:$I$1500,'1.PrepList'!$G$2:$G$1500,"")&amp;"",""))</f>
        <v/>
      </c>
      <c r="B4137" s="638" t="str">
        <f>IF($C4137="","",IFERROR(_xlfn.XLOOKUP($C4137,'1.PrepList'!$I$2:$I$1500,'1.PrepList'!$H$2:$H$1500,"")&amp;"",""))</f>
        <v/>
      </c>
      <c r="D4137" s="638" t="str">
        <f>IF($C4137="","",IFERROR(_xlfn.XLOOKUP($C4137,'1.PrepList'!$I$2:$I$1500,'1.PrepList'!$J$2:$J$1500,"")&amp;"",""))</f>
        <v/>
      </c>
      <c r="E4137" s="638" t="str">
        <f>IF($C4137="","",IFERROR(_xlfn.XLOOKUP($C4137,'1.PrepList'!$I$2:$I$1500,'1.PrepList'!$N$2:$N$1500,"")&amp;"",""))</f>
        <v/>
      </c>
      <c r="F4137" s="638" t="str">
        <f>IF($C4137="","",IFERROR(_xlfn.XLOOKUP($C4137,'1.PrepList'!$I$2:$I$1500,'1.PrepList'!$K$2:$K$1500,"")&amp;"",""))</f>
        <v/>
      </c>
      <c r="H4137" s="644" t="str">
        <f>IF($C4137="","",IFERROR(IF(_xlfn.XLOOKUP($C4137,tbl_StartedStatus[Bold ID],tbl_StartedStatus[Started])="Started","Yes",IF(_xlfn.XLOOKUP($C4137,tbl_StartedStatus[Bold ID],tbl_StartedStatus[Started])="No Show","No Show","")),""))</f>
        <v/>
      </c>
    </row>
    <row r="4138" spans="1:8" ht="15" customHeight="1" thickBot="1">
      <c r="A4138" s="38" t="str">
        <f>IF($C4138="","",IFERROR(_xlfn.XLOOKUP($C4138,'1.PrepList'!$I$2:$I$1500,'1.PrepList'!$G$2:$G$1500,"")&amp;"",""))</f>
        <v/>
      </c>
      <c r="B4138" s="638" t="str">
        <f>IF($C4138="","",IFERROR(_xlfn.XLOOKUP($C4138,'1.PrepList'!$I$2:$I$1500,'1.PrepList'!$H$2:$H$1500,"")&amp;"",""))</f>
        <v/>
      </c>
      <c r="D4138" s="638" t="str">
        <f>IF($C4138="","",IFERROR(_xlfn.XLOOKUP($C4138,'1.PrepList'!$I$2:$I$1500,'1.PrepList'!$J$2:$J$1500,"")&amp;"",""))</f>
        <v/>
      </c>
      <c r="E4138" s="638" t="str">
        <f>IF($C4138="","",IFERROR(_xlfn.XLOOKUP($C4138,'1.PrepList'!$I$2:$I$1500,'1.PrepList'!$N$2:$N$1500,"")&amp;"",""))</f>
        <v/>
      </c>
      <c r="F4138" s="638" t="str">
        <f>IF($C4138="","",IFERROR(_xlfn.XLOOKUP($C4138,'1.PrepList'!$I$2:$I$1500,'1.PrepList'!$K$2:$K$1500,"")&amp;"",""))</f>
        <v/>
      </c>
      <c r="H4138" s="644" t="str">
        <f>IF($C4138="","",IFERROR(IF(_xlfn.XLOOKUP($C4138,tbl_StartedStatus[Bold ID],tbl_StartedStatus[Started])="Started","Yes",IF(_xlfn.XLOOKUP($C4138,tbl_StartedStatus[Bold ID],tbl_StartedStatus[Started])="No Show","No Show","")),""))</f>
        <v/>
      </c>
    </row>
    <row r="4139" spans="1:8" ht="15" customHeight="1" thickBot="1">
      <c r="A4139" s="38" t="str">
        <f>IF($C4139="","",IFERROR(_xlfn.XLOOKUP($C4139,'1.PrepList'!$I$2:$I$1500,'1.PrepList'!$G$2:$G$1500,"")&amp;"",""))</f>
        <v/>
      </c>
      <c r="B4139" s="638" t="str">
        <f>IF($C4139="","",IFERROR(_xlfn.XLOOKUP($C4139,'1.PrepList'!$I$2:$I$1500,'1.PrepList'!$H$2:$H$1500,"")&amp;"",""))</f>
        <v/>
      </c>
      <c r="D4139" s="638" t="str">
        <f>IF($C4139="","",IFERROR(_xlfn.XLOOKUP($C4139,'1.PrepList'!$I$2:$I$1500,'1.PrepList'!$J$2:$J$1500,"")&amp;"",""))</f>
        <v/>
      </c>
      <c r="E4139" s="638" t="str">
        <f>IF($C4139="","",IFERROR(_xlfn.XLOOKUP($C4139,'1.PrepList'!$I$2:$I$1500,'1.PrepList'!$N$2:$N$1500,"")&amp;"",""))</f>
        <v/>
      </c>
      <c r="F4139" s="638" t="str">
        <f>IF($C4139="","",IFERROR(_xlfn.XLOOKUP($C4139,'1.PrepList'!$I$2:$I$1500,'1.PrepList'!$K$2:$K$1500,"")&amp;"",""))</f>
        <v/>
      </c>
      <c r="H4139" s="644" t="str">
        <f>IF($C4139="","",IFERROR(IF(_xlfn.XLOOKUP($C4139,tbl_StartedStatus[Bold ID],tbl_StartedStatus[Started])="Started","Yes",IF(_xlfn.XLOOKUP($C4139,tbl_StartedStatus[Bold ID],tbl_StartedStatus[Started])="No Show","No Show","")),""))</f>
        <v/>
      </c>
    </row>
    <row r="4140" spans="1:8" ht="15" customHeight="1" thickBot="1">
      <c r="A4140" s="38" t="str">
        <f>IF($C4140="","",IFERROR(_xlfn.XLOOKUP($C4140,'1.PrepList'!$I$2:$I$1500,'1.PrepList'!$G$2:$G$1500,"")&amp;"",""))</f>
        <v/>
      </c>
      <c r="B4140" s="638" t="str">
        <f>IF($C4140="","",IFERROR(_xlfn.XLOOKUP($C4140,'1.PrepList'!$I$2:$I$1500,'1.PrepList'!$H$2:$H$1500,"")&amp;"",""))</f>
        <v/>
      </c>
      <c r="D4140" s="638" t="str">
        <f>IF($C4140="","",IFERROR(_xlfn.XLOOKUP($C4140,'1.PrepList'!$I$2:$I$1500,'1.PrepList'!$J$2:$J$1500,"")&amp;"",""))</f>
        <v/>
      </c>
      <c r="E4140" s="638" t="str">
        <f>IF($C4140="","",IFERROR(_xlfn.XLOOKUP($C4140,'1.PrepList'!$I$2:$I$1500,'1.PrepList'!$N$2:$N$1500,"")&amp;"",""))</f>
        <v/>
      </c>
      <c r="F4140" s="638" t="str">
        <f>IF($C4140="","",IFERROR(_xlfn.XLOOKUP($C4140,'1.PrepList'!$I$2:$I$1500,'1.PrepList'!$K$2:$K$1500,"")&amp;"",""))</f>
        <v/>
      </c>
      <c r="H4140" s="644" t="str">
        <f>IF($C4140="","",IFERROR(IF(_xlfn.XLOOKUP($C4140,tbl_StartedStatus[Bold ID],tbl_StartedStatus[Started])="Started","Yes",IF(_xlfn.XLOOKUP($C4140,tbl_StartedStatus[Bold ID],tbl_StartedStatus[Started])="No Show","No Show","")),""))</f>
        <v/>
      </c>
    </row>
    <row r="4141" spans="1:8" ht="15" customHeight="1" thickBot="1">
      <c r="A4141" s="38" t="str">
        <f>IF($C4141="","",IFERROR(_xlfn.XLOOKUP($C4141,'1.PrepList'!$I$2:$I$1500,'1.PrepList'!$G$2:$G$1500,"")&amp;"",""))</f>
        <v/>
      </c>
      <c r="B4141" s="638" t="str">
        <f>IF($C4141="","",IFERROR(_xlfn.XLOOKUP($C4141,'1.PrepList'!$I$2:$I$1500,'1.PrepList'!$H$2:$H$1500,"")&amp;"",""))</f>
        <v/>
      </c>
      <c r="D4141" s="638" t="str">
        <f>IF($C4141="","",IFERROR(_xlfn.XLOOKUP($C4141,'1.PrepList'!$I$2:$I$1500,'1.PrepList'!$J$2:$J$1500,"")&amp;"",""))</f>
        <v/>
      </c>
      <c r="E4141" s="638" t="str">
        <f>IF($C4141="","",IFERROR(_xlfn.XLOOKUP($C4141,'1.PrepList'!$I$2:$I$1500,'1.PrepList'!$N$2:$N$1500,"")&amp;"",""))</f>
        <v/>
      </c>
      <c r="F4141" s="638" t="str">
        <f>IF($C4141="","",IFERROR(_xlfn.XLOOKUP($C4141,'1.PrepList'!$I$2:$I$1500,'1.PrepList'!$K$2:$K$1500,"")&amp;"",""))</f>
        <v/>
      </c>
      <c r="H4141" s="644" t="str">
        <f>IF($C4141="","",IFERROR(IF(_xlfn.XLOOKUP($C4141,tbl_StartedStatus[Bold ID],tbl_StartedStatus[Started])="Started","Yes",IF(_xlfn.XLOOKUP($C4141,tbl_StartedStatus[Bold ID],tbl_StartedStatus[Started])="No Show","No Show","")),""))</f>
        <v/>
      </c>
    </row>
    <row r="4142" spans="1:8" ht="15" customHeight="1" thickBot="1">
      <c r="A4142" s="38" t="str">
        <f>IF($C4142="","",IFERROR(_xlfn.XLOOKUP($C4142,'1.PrepList'!$I$2:$I$1500,'1.PrepList'!$G$2:$G$1500,"")&amp;"",""))</f>
        <v/>
      </c>
      <c r="B4142" s="638" t="str">
        <f>IF($C4142="","",IFERROR(_xlfn.XLOOKUP($C4142,'1.PrepList'!$I$2:$I$1500,'1.PrepList'!$H$2:$H$1500,"")&amp;"",""))</f>
        <v/>
      </c>
      <c r="D4142" s="638" t="str">
        <f>IF($C4142="","",IFERROR(_xlfn.XLOOKUP($C4142,'1.PrepList'!$I$2:$I$1500,'1.PrepList'!$J$2:$J$1500,"")&amp;"",""))</f>
        <v/>
      </c>
      <c r="E4142" s="638" t="str">
        <f>IF($C4142="","",IFERROR(_xlfn.XLOOKUP($C4142,'1.PrepList'!$I$2:$I$1500,'1.PrepList'!$N$2:$N$1500,"")&amp;"",""))</f>
        <v/>
      </c>
      <c r="F4142" s="638" t="str">
        <f>IF($C4142="","",IFERROR(_xlfn.XLOOKUP($C4142,'1.PrepList'!$I$2:$I$1500,'1.PrepList'!$K$2:$K$1500,"")&amp;"",""))</f>
        <v/>
      </c>
      <c r="H4142" s="644" t="str">
        <f>IF($C4142="","",IFERROR(IF(_xlfn.XLOOKUP($C4142,tbl_StartedStatus[Bold ID],tbl_StartedStatus[Started])="Started","Yes",IF(_xlfn.XLOOKUP($C4142,tbl_StartedStatus[Bold ID],tbl_StartedStatus[Started])="No Show","No Show","")),""))</f>
        <v/>
      </c>
    </row>
    <row r="4143" spans="1:8" ht="15" customHeight="1" thickBot="1">
      <c r="A4143" s="38" t="str">
        <f>IF($C4143="","",IFERROR(_xlfn.XLOOKUP($C4143,'1.PrepList'!$I$2:$I$1500,'1.PrepList'!$G$2:$G$1500,"")&amp;"",""))</f>
        <v/>
      </c>
      <c r="B4143" s="638" t="str">
        <f>IF($C4143="","",IFERROR(_xlfn.XLOOKUP($C4143,'1.PrepList'!$I$2:$I$1500,'1.PrepList'!$H$2:$H$1500,"")&amp;"",""))</f>
        <v/>
      </c>
      <c r="D4143" s="638" t="str">
        <f>IF($C4143="","",IFERROR(_xlfn.XLOOKUP($C4143,'1.PrepList'!$I$2:$I$1500,'1.PrepList'!$J$2:$J$1500,"")&amp;"",""))</f>
        <v/>
      </c>
      <c r="E4143" s="638" t="str">
        <f>IF($C4143="","",IFERROR(_xlfn.XLOOKUP($C4143,'1.PrepList'!$I$2:$I$1500,'1.PrepList'!$N$2:$N$1500,"")&amp;"",""))</f>
        <v/>
      </c>
      <c r="F4143" s="638" t="str">
        <f>IF($C4143="","",IFERROR(_xlfn.XLOOKUP($C4143,'1.PrepList'!$I$2:$I$1500,'1.PrepList'!$K$2:$K$1500,"")&amp;"",""))</f>
        <v/>
      </c>
      <c r="H4143" s="644" t="str">
        <f>IF($C4143="","",IFERROR(IF(_xlfn.XLOOKUP($C4143,tbl_StartedStatus[Bold ID],tbl_StartedStatus[Started])="Started","Yes",IF(_xlfn.XLOOKUP($C4143,tbl_StartedStatus[Bold ID],tbl_StartedStatus[Started])="No Show","No Show","")),""))</f>
        <v/>
      </c>
    </row>
    <row r="4144" spans="1:8" ht="15" customHeight="1" thickBot="1">
      <c r="A4144" s="38" t="str">
        <f>IF($C4144="","",IFERROR(_xlfn.XLOOKUP($C4144,'1.PrepList'!$I$2:$I$1500,'1.PrepList'!$G$2:$G$1500,"")&amp;"",""))</f>
        <v/>
      </c>
      <c r="B4144" s="638" t="str">
        <f>IF($C4144="","",IFERROR(_xlfn.XLOOKUP($C4144,'1.PrepList'!$I$2:$I$1500,'1.PrepList'!$H$2:$H$1500,"")&amp;"",""))</f>
        <v/>
      </c>
      <c r="D4144" s="638" t="str">
        <f>IF($C4144="","",IFERROR(_xlfn.XLOOKUP($C4144,'1.PrepList'!$I$2:$I$1500,'1.PrepList'!$J$2:$J$1500,"")&amp;"",""))</f>
        <v/>
      </c>
      <c r="E4144" s="638" t="str">
        <f>IF($C4144="","",IFERROR(_xlfn.XLOOKUP($C4144,'1.PrepList'!$I$2:$I$1500,'1.PrepList'!$N$2:$N$1500,"")&amp;"",""))</f>
        <v/>
      </c>
      <c r="F4144" s="638" t="str">
        <f>IF($C4144="","",IFERROR(_xlfn.XLOOKUP($C4144,'1.PrepList'!$I$2:$I$1500,'1.PrepList'!$K$2:$K$1500,"")&amp;"",""))</f>
        <v/>
      </c>
      <c r="H4144" s="644" t="str">
        <f>IF($C4144="","",IFERROR(IF(_xlfn.XLOOKUP($C4144,tbl_StartedStatus[Bold ID],tbl_StartedStatus[Started])="Started","Yes",IF(_xlfn.XLOOKUP($C4144,tbl_StartedStatus[Bold ID],tbl_StartedStatus[Started])="No Show","No Show","")),""))</f>
        <v/>
      </c>
    </row>
    <row r="4145" spans="1:8" ht="15" customHeight="1" thickBot="1">
      <c r="A4145" s="38" t="str">
        <f>IF($C4145="","",IFERROR(_xlfn.XLOOKUP($C4145,'1.PrepList'!$I$2:$I$1500,'1.PrepList'!$G$2:$G$1500,"")&amp;"",""))</f>
        <v/>
      </c>
      <c r="B4145" s="638" t="str">
        <f>IF($C4145="","",IFERROR(_xlfn.XLOOKUP($C4145,'1.PrepList'!$I$2:$I$1500,'1.PrepList'!$H$2:$H$1500,"")&amp;"",""))</f>
        <v/>
      </c>
      <c r="D4145" s="638" t="str">
        <f>IF($C4145="","",IFERROR(_xlfn.XLOOKUP($C4145,'1.PrepList'!$I$2:$I$1500,'1.PrepList'!$J$2:$J$1500,"")&amp;"",""))</f>
        <v/>
      </c>
      <c r="E4145" s="638" t="str">
        <f>IF($C4145="","",IFERROR(_xlfn.XLOOKUP($C4145,'1.PrepList'!$I$2:$I$1500,'1.PrepList'!$N$2:$N$1500,"")&amp;"",""))</f>
        <v/>
      </c>
      <c r="F4145" s="638" t="str">
        <f>IF($C4145="","",IFERROR(_xlfn.XLOOKUP($C4145,'1.PrepList'!$I$2:$I$1500,'1.PrepList'!$K$2:$K$1500,"")&amp;"",""))</f>
        <v/>
      </c>
      <c r="H4145" s="644" t="str">
        <f>IF($C4145="","",IFERROR(IF(_xlfn.XLOOKUP($C4145,tbl_StartedStatus[Bold ID],tbl_StartedStatus[Started])="Started","Yes",IF(_xlfn.XLOOKUP($C4145,tbl_StartedStatus[Bold ID],tbl_StartedStatus[Started])="No Show","No Show","")),""))</f>
        <v/>
      </c>
    </row>
    <row r="4146" spans="1:8" ht="15" customHeight="1" thickBot="1">
      <c r="A4146" s="38" t="str">
        <f>IF($C4146="","",IFERROR(_xlfn.XLOOKUP($C4146,'1.PrepList'!$I$2:$I$1500,'1.PrepList'!$G$2:$G$1500,"")&amp;"",""))</f>
        <v/>
      </c>
      <c r="B4146" s="638" t="str">
        <f>IF($C4146="","",IFERROR(_xlfn.XLOOKUP($C4146,'1.PrepList'!$I$2:$I$1500,'1.PrepList'!$H$2:$H$1500,"")&amp;"",""))</f>
        <v/>
      </c>
      <c r="D4146" s="638" t="str">
        <f>IF($C4146="","",IFERROR(_xlfn.XLOOKUP($C4146,'1.PrepList'!$I$2:$I$1500,'1.PrepList'!$J$2:$J$1500,"")&amp;"",""))</f>
        <v/>
      </c>
      <c r="E4146" s="638" t="str">
        <f>IF($C4146="","",IFERROR(_xlfn.XLOOKUP($C4146,'1.PrepList'!$I$2:$I$1500,'1.PrepList'!$N$2:$N$1500,"")&amp;"",""))</f>
        <v/>
      </c>
      <c r="F4146" s="638" t="str">
        <f>IF($C4146="","",IFERROR(_xlfn.XLOOKUP($C4146,'1.PrepList'!$I$2:$I$1500,'1.PrepList'!$K$2:$K$1500,"")&amp;"",""))</f>
        <v/>
      </c>
      <c r="H4146" s="644" t="str">
        <f>IF($C4146="","",IFERROR(IF(_xlfn.XLOOKUP($C4146,tbl_StartedStatus[Bold ID],tbl_StartedStatus[Started])="Started","Yes",IF(_xlfn.XLOOKUP($C4146,tbl_StartedStatus[Bold ID],tbl_StartedStatus[Started])="No Show","No Show","")),""))</f>
        <v/>
      </c>
    </row>
    <row r="4147" spans="1:8" ht="15" customHeight="1" thickBot="1">
      <c r="A4147" s="38" t="str">
        <f>IF($C4147="","",IFERROR(_xlfn.XLOOKUP($C4147,'1.PrepList'!$I$2:$I$1500,'1.PrepList'!$G$2:$G$1500,"")&amp;"",""))</f>
        <v/>
      </c>
      <c r="B4147" s="638" t="str">
        <f>IF($C4147="","",IFERROR(_xlfn.XLOOKUP($C4147,'1.PrepList'!$I$2:$I$1500,'1.PrepList'!$H$2:$H$1500,"")&amp;"",""))</f>
        <v/>
      </c>
      <c r="D4147" s="638" t="str">
        <f>IF($C4147="","",IFERROR(_xlfn.XLOOKUP($C4147,'1.PrepList'!$I$2:$I$1500,'1.PrepList'!$J$2:$J$1500,"")&amp;"",""))</f>
        <v/>
      </c>
      <c r="E4147" s="638" t="str">
        <f>IF($C4147="","",IFERROR(_xlfn.XLOOKUP($C4147,'1.PrepList'!$I$2:$I$1500,'1.PrepList'!$N$2:$N$1500,"")&amp;"",""))</f>
        <v/>
      </c>
      <c r="F4147" s="638" t="str">
        <f>IF($C4147="","",IFERROR(_xlfn.XLOOKUP($C4147,'1.PrepList'!$I$2:$I$1500,'1.PrepList'!$K$2:$K$1500,"")&amp;"",""))</f>
        <v/>
      </c>
      <c r="H4147" s="644" t="str">
        <f>IF($C4147="","",IFERROR(IF(_xlfn.XLOOKUP($C4147,tbl_StartedStatus[Bold ID],tbl_StartedStatus[Started])="Started","Yes",IF(_xlfn.XLOOKUP($C4147,tbl_StartedStatus[Bold ID],tbl_StartedStatus[Started])="No Show","No Show","")),""))</f>
        <v/>
      </c>
    </row>
    <row r="4148" spans="1:8" ht="15" customHeight="1" thickBot="1">
      <c r="A4148" s="38" t="str">
        <f>IF($C4148="","",IFERROR(_xlfn.XLOOKUP($C4148,'1.PrepList'!$I$2:$I$1500,'1.PrepList'!$G$2:$G$1500,"")&amp;"",""))</f>
        <v/>
      </c>
      <c r="B4148" s="638" t="str">
        <f>IF($C4148="","",IFERROR(_xlfn.XLOOKUP($C4148,'1.PrepList'!$I$2:$I$1500,'1.PrepList'!$H$2:$H$1500,"")&amp;"",""))</f>
        <v/>
      </c>
      <c r="D4148" s="638" t="str">
        <f>IF($C4148="","",IFERROR(_xlfn.XLOOKUP($C4148,'1.PrepList'!$I$2:$I$1500,'1.PrepList'!$J$2:$J$1500,"")&amp;"",""))</f>
        <v/>
      </c>
      <c r="E4148" s="638" t="str">
        <f>IF($C4148="","",IFERROR(_xlfn.XLOOKUP($C4148,'1.PrepList'!$I$2:$I$1500,'1.PrepList'!$N$2:$N$1500,"")&amp;"",""))</f>
        <v/>
      </c>
      <c r="F4148" s="638" t="str">
        <f>IF($C4148="","",IFERROR(_xlfn.XLOOKUP($C4148,'1.PrepList'!$I$2:$I$1500,'1.PrepList'!$K$2:$K$1500,"")&amp;"",""))</f>
        <v/>
      </c>
      <c r="H4148" s="644" t="str">
        <f>IF($C4148="","",IFERROR(IF(_xlfn.XLOOKUP($C4148,tbl_StartedStatus[Bold ID],tbl_StartedStatus[Started])="Started","Yes",IF(_xlfn.XLOOKUP($C4148,tbl_StartedStatus[Bold ID],tbl_StartedStatus[Started])="No Show","No Show","")),""))</f>
        <v/>
      </c>
    </row>
    <row r="4149" spans="1:8" ht="15" customHeight="1" thickBot="1">
      <c r="A4149" s="38" t="str">
        <f>IF($C4149="","",IFERROR(_xlfn.XLOOKUP($C4149,'1.PrepList'!$I$2:$I$1500,'1.PrepList'!$G$2:$G$1500,"")&amp;"",""))</f>
        <v/>
      </c>
      <c r="B4149" s="638" t="str">
        <f>IF($C4149="","",IFERROR(_xlfn.XLOOKUP($C4149,'1.PrepList'!$I$2:$I$1500,'1.PrepList'!$H$2:$H$1500,"")&amp;"",""))</f>
        <v/>
      </c>
      <c r="D4149" s="638" t="str">
        <f>IF($C4149="","",IFERROR(_xlfn.XLOOKUP($C4149,'1.PrepList'!$I$2:$I$1500,'1.PrepList'!$J$2:$J$1500,"")&amp;"",""))</f>
        <v/>
      </c>
      <c r="E4149" s="638" t="str">
        <f>IF($C4149="","",IFERROR(_xlfn.XLOOKUP($C4149,'1.PrepList'!$I$2:$I$1500,'1.PrepList'!$N$2:$N$1500,"")&amp;"",""))</f>
        <v/>
      </c>
      <c r="F4149" s="638" t="str">
        <f>IF($C4149="","",IFERROR(_xlfn.XLOOKUP($C4149,'1.PrepList'!$I$2:$I$1500,'1.PrepList'!$K$2:$K$1500,"")&amp;"",""))</f>
        <v/>
      </c>
      <c r="H4149" s="644" t="str">
        <f>IF($C4149="","",IFERROR(IF(_xlfn.XLOOKUP($C4149,tbl_StartedStatus[Bold ID],tbl_StartedStatus[Started])="Started","Yes",IF(_xlfn.XLOOKUP($C4149,tbl_StartedStatus[Bold ID],tbl_StartedStatus[Started])="No Show","No Show","")),""))</f>
        <v/>
      </c>
    </row>
    <row r="4150" spans="1:8" ht="15" customHeight="1" thickBot="1">
      <c r="A4150" s="38" t="str">
        <f>IF($C4150="","",IFERROR(_xlfn.XLOOKUP($C4150,'1.PrepList'!$I$2:$I$1500,'1.PrepList'!$G$2:$G$1500,"")&amp;"",""))</f>
        <v/>
      </c>
      <c r="B4150" s="638" t="str">
        <f>IF($C4150="","",IFERROR(_xlfn.XLOOKUP($C4150,'1.PrepList'!$I$2:$I$1500,'1.PrepList'!$H$2:$H$1500,"")&amp;"",""))</f>
        <v/>
      </c>
      <c r="D4150" s="638" t="str">
        <f>IF($C4150="","",IFERROR(_xlfn.XLOOKUP($C4150,'1.PrepList'!$I$2:$I$1500,'1.PrepList'!$J$2:$J$1500,"")&amp;"",""))</f>
        <v/>
      </c>
      <c r="E4150" s="638" t="str">
        <f>IF($C4150="","",IFERROR(_xlfn.XLOOKUP($C4150,'1.PrepList'!$I$2:$I$1500,'1.PrepList'!$N$2:$N$1500,"")&amp;"",""))</f>
        <v/>
      </c>
      <c r="F4150" s="638" t="str">
        <f>IF($C4150="","",IFERROR(_xlfn.XLOOKUP($C4150,'1.PrepList'!$I$2:$I$1500,'1.PrepList'!$K$2:$K$1500,"")&amp;"",""))</f>
        <v/>
      </c>
      <c r="H4150" s="644" t="str">
        <f>IF($C4150="","",IFERROR(IF(_xlfn.XLOOKUP($C4150,tbl_StartedStatus[Bold ID],tbl_StartedStatus[Started])="Started","Yes",IF(_xlfn.XLOOKUP($C4150,tbl_StartedStatus[Bold ID],tbl_StartedStatus[Started])="No Show","No Show","")),""))</f>
        <v/>
      </c>
    </row>
    <row r="4151" spans="1:8" ht="15" customHeight="1" thickBot="1">
      <c r="A4151" s="38" t="str">
        <f>IF($C4151="","",IFERROR(_xlfn.XLOOKUP($C4151,'1.PrepList'!$I$2:$I$1500,'1.PrepList'!$G$2:$G$1500,"")&amp;"",""))</f>
        <v/>
      </c>
      <c r="B4151" s="638" t="str">
        <f>IF($C4151="","",IFERROR(_xlfn.XLOOKUP($C4151,'1.PrepList'!$I$2:$I$1500,'1.PrepList'!$H$2:$H$1500,"")&amp;"",""))</f>
        <v/>
      </c>
      <c r="D4151" s="638" t="str">
        <f>IF($C4151="","",IFERROR(_xlfn.XLOOKUP($C4151,'1.PrepList'!$I$2:$I$1500,'1.PrepList'!$J$2:$J$1500,"")&amp;"",""))</f>
        <v/>
      </c>
      <c r="E4151" s="638" t="str">
        <f>IF($C4151="","",IFERROR(_xlfn.XLOOKUP($C4151,'1.PrepList'!$I$2:$I$1500,'1.PrepList'!$N$2:$N$1500,"")&amp;"",""))</f>
        <v/>
      </c>
      <c r="F4151" s="638" t="str">
        <f>IF($C4151="","",IFERROR(_xlfn.XLOOKUP($C4151,'1.PrepList'!$I$2:$I$1500,'1.PrepList'!$K$2:$K$1500,"")&amp;"",""))</f>
        <v/>
      </c>
      <c r="H4151" s="644" t="str">
        <f>IF($C4151="","",IFERROR(IF(_xlfn.XLOOKUP($C4151,tbl_StartedStatus[Bold ID],tbl_StartedStatus[Started])="Started","Yes",IF(_xlfn.XLOOKUP($C4151,tbl_StartedStatus[Bold ID],tbl_StartedStatus[Started])="No Show","No Show","")),""))</f>
        <v/>
      </c>
    </row>
    <row r="4152" spans="1:8" ht="15" customHeight="1" thickBot="1">
      <c r="A4152" s="38" t="str">
        <f>IF($C4152="","",IFERROR(_xlfn.XLOOKUP($C4152,'1.PrepList'!$I$2:$I$1500,'1.PrepList'!$G$2:$G$1500,"")&amp;"",""))</f>
        <v/>
      </c>
      <c r="B4152" s="638" t="str">
        <f>IF($C4152="","",IFERROR(_xlfn.XLOOKUP($C4152,'1.PrepList'!$I$2:$I$1500,'1.PrepList'!$H$2:$H$1500,"")&amp;"",""))</f>
        <v/>
      </c>
      <c r="D4152" s="638" t="str">
        <f>IF($C4152="","",IFERROR(_xlfn.XLOOKUP($C4152,'1.PrepList'!$I$2:$I$1500,'1.PrepList'!$J$2:$J$1500,"")&amp;"",""))</f>
        <v/>
      </c>
      <c r="E4152" s="638" t="str">
        <f>IF($C4152="","",IFERROR(_xlfn.XLOOKUP($C4152,'1.PrepList'!$I$2:$I$1500,'1.PrepList'!$N$2:$N$1500,"")&amp;"",""))</f>
        <v/>
      </c>
      <c r="F4152" s="638" t="str">
        <f>IF($C4152="","",IFERROR(_xlfn.XLOOKUP($C4152,'1.PrepList'!$I$2:$I$1500,'1.PrepList'!$K$2:$K$1500,"")&amp;"",""))</f>
        <v/>
      </c>
      <c r="H4152" s="644" t="str">
        <f>IF($C4152="","",IFERROR(IF(_xlfn.XLOOKUP($C4152,tbl_StartedStatus[Bold ID],tbl_StartedStatus[Started])="Started","Yes",IF(_xlfn.XLOOKUP($C4152,tbl_StartedStatus[Bold ID],tbl_StartedStatus[Started])="No Show","No Show","")),""))</f>
        <v/>
      </c>
    </row>
    <row r="4153" spans="1:8" ht="15" customHeight="1" thickBot="1">
      <c r="A4153" s="38" t="str">
        <f>IF($C4153="","",IFERROR(_xlfn.XLOOKUP($C4153,'1.PrepList'!$I$2:$I$1500,'1.PrepList'!$G$2:$G$1500,"")&amp;"",""))</f>
        <v/>
      </c>
      <c r="B4153" s="638" t="str">
        <f>IF($C4153="","",IFERROR(_xlfn.XLOOKUP($C4153,'1.PrepList'!$I$2:$I$1500,'1.PrepList'!$H$2:$H$1500,"")&amp;"",""))</f>
        <v/>
      </c>
      <c r="D4153" s="638" t="str">
        <f>IF($C4153="","",IFERROR(_xlfn.XLOOKUP($C4153,'1.PrepList'!$I$2:$I$1500,'1.PrepList'!$J$2:$J$1500,"")&amp;"",""))</f>
        <v/>
      </c>
      <c r="E4153" s="638" t="str">
        <f>IF($C4153="","",IFERROR(_xlfn.XLOOKUP($C4153,'1.PrepList'!$I$2:$I$1500,'1.PrepList'!$N$2:$N$1500,"")&amp;"",""))</f>
        <v/>
      </c>
      <c r="F4153" s="638" t="str">
        <f>IF($C4153="","",IFERROR(_xlfn.XLOOKUP($C4153,'1.PrepList'!$I$2:$I$1500,'1.PrepList'!$K$2:$K$1500,"")&amp;"",""))</f>
        <v/>
      </c>
      <c r="H4153" s="644" t="str">
        <f>IF($C4153="","",IFERROR(IF(_xlfn.XLOOKUP($C4153,tbl_StartedStatus[Bold ID],tbl_StartedStatus[Started])="Started","Yes",IF(_xlfn.XLOOKUP($C4153,tbl_StartedStatus[Bold ID],tbl_StartedStatus[Started])="No Show","No Show","")),""))</f>
        <v/>
      </c>
    </row>
    <row r="4154" spans="1:8" ht="15" customHeight="1" thickBot="1">
      <c r="A4154" s="38" t="str">
        <f>IF($C4154="","",IFERROR(_xlfn.XLOOKUP($C4154,'1.PrepList'!$I$2:$I$1500,'1.PrepList'!$G$2:$G$1500,"")&amp;"",""))</f>
        <v/>
      </c>
      <c r="B4154" s="638" t="str">
        <f>IF($C4154="","",IFERROR(_xlfn.XLOOKUP($C4154,'1.PrepList'!$I$2:$I$1500,'1.PrepList'!$H$2:$H$1500,"")&amp;"",""))</f>
        <v/>
      </c>
      <c r="D4154" s="638" t="str">
        <f>IF($C4154="","",IFERROR(_xlfn.XLOOKUP($C4154,'1.PrepList'!$I$2:$I$1500,'1.PrepList'!$J$2:$J$1500,"")&amp;"",""))</f>
        <v/>
      </c>
      <c r="E4154" s="638" t="str">
        <f>IF($C4154="","",IFERROR(_xlfn.XLOOKUP($C4154,'1.PrepList'!$I$2:$I$1500,'1.PrepList'!$N$2:$N$1500,"")&amp;"",""))</f>
        <v/>
      </c>
      <c r="F4154" s="638" t="str">
        <f>IF($C4154="","",IFERROR(_xlfn.XLOOKUP($C4154,'1.PrepList'!$I$2:$I$1500,'1.PrepList'!$K$2:$K$1500,"")&amp;"",""))</f>
        <v/>
      </c>
      <c r="H4154" s="644" t="str">
        <f>IF($C4154="","",IFERROR(IF(_xlfn.XLOOKUP($C4154,tbl_StartedStatus[Bold ID],tbl_StartedStatus[Started])="Started","Yes",IF(_xlfn.XLOOKUP($C4154,tbl_StartedStatus[Bold ID],tbl_StartedStatus[Started])="No Show","No Show","")),""))</f>
        <v/>
      </c>
    </row>
    <row r="4155" spans="1:8" ht="15" customHeight="1" thickBot="1">
      <c r="A4155" s="38" t="str">
        <f>IF($C4155="","",IFERROR(_xlfn.XLOOKUP($C4155,'1.PrepList'!$I$2:$I$1500,'1.PrepList'!$G$2:$G$1500,"")&amp;"",""))</f>
        <v/>
      </c>
      <c r="B4155" s="638" t="str">
        <f>IF($C4155="","",IFERROR(_xlfn.XLOOKUP($C4155,'1.PrepList'!$I$2:$I$1500,'1.PrepList'!$H$2:$H$1500,"")&amp;"",""))</f>
        <v/>
      </c>
      <c r="D4155" s="638" t="str">
        <f>IF($C4155="","",IFERROR(_xlfn.XLOOKUP($C4155,'1.PrepList'!$I$2:$I$1500,'1.PrepList'!$J$2:$J$1500,"")&amp;"",""))</f>
        <v/>
      </c>
      <c r="E4155" s="638" t="str">
        <f>IF($C4155="","",IFERROR(_xlfn.XLOOKUP($C4155,'1.PrepList'!$I$2:$I$1500,'1.PrepList'!$N$2:$N$1500,"")&amp;"",""))</f>
        <v/>
      </c>
      <c r="F4155" s="638" t="str">
        <f>IF($C4155="","",IFERROR(_xlfn.XLOOKUP($C4155,'1.PrepList'!$I$2:$I$1500,'1.PrepList'!$K$2:$K$1500,"")&amp;"",""))</f>
        <v/>
      </c>
      <c r="H4155" s="644" t="str">
        <f>IF($C4155="","",IFERROR(IF(_xlfn.XLOOKUP($C4155,tbl_StartedStatus[Bold ID],tbl_StartedStatus[Started])="Started","Yes",IF(_xlfn.XLOOKUP($C4155,tbl_StartedStatus[Bold ID],tbl_StartedStatus[Started])="No Show","No Show","")),""))</f>
        <v/>
      </c>
    </row>
    <row r="4156" spans="1:8" ht="15" customHeight="1" thickBot="1">
      <c r="A4156" s="38" t="str">
        <f>IF($C4156="","",IFERROR(_xlfn.XLOOKUP($C4156,'1.PrepList'!$I$2:$I$1500,'1.PrepList'!$G$2:$G$1500,"")&amp;"",""))</f>
        <v/>
      </c>
      <c r="B4156" s="638" t="str">
        <f>IF($C4156="","",IFERROR(_xlfn.XLOOKUP($C4156,'1.PrepList'!$I$2:$I$1500,'1.PrepList'!$H$2:$H$1500,"")&amp;"",""))</f>
        <v/>
      </c>
      <c r="D4156" s="638" t="str">
        <f>IF($C4156="","",IFERROR(_xlfn.XLOOKUP($C4156,'1.PrepList'!$I$2:$I$1500,'1.PrepList'!$J$2:$J$1500,"")&amp;"",""))</f>
        <v/>
      </c>
      <c r="E4156" s="638" t="str">
        <f>IF($C4156="","",IFERROR(_xlfn.XLOOKUP($C4156,'1.PrepList'!$I$2:$I$1500,'1.PrepList'!$N$2:$N$1500,"")&amp;"",""))</f>
        <v/>
      </c>
      <c r="F4156" s="638" t="str">
        <f>IF($C4156="","",IFERROR(_xlfn.XLOOKUP($C4156,'1.PrepList'!$I$2:$I$1500,'1.PrepList'!$K$2:$K$1500,"")&amp;"",""))</f>
        <v/>
      </c>
      <c r="H4156" s="644" t="str">
        <f>IF($C4156="","",IFERROR(IF(_xlfn.XLOOKUP($C4156,tbl_StartedStatus[Bold ID],tbl_StartedStatus[Started])="Started","Yes",IF(_xlfn.XLOOKUP($C4156,tbl_StartedStatus[Bold ID],tbl_StartedStatus[Started])="No Show","No Show","")),""))</f>
        <v/>
      </c>
    </row>
    <row r="4157" spans="1:8" ht="15" customHeight="1" thickBot="1">
      <c r="A4157" s="38" t="str">
        <f>IF($C4157="","",IFERROR(_xlfn.XLOOKUP($C4157,'1.PrepList'!$I$2:$I$1500,'1.PrepList'!$G$2:$G$1500,"")&amp;"",""))</f>
        <v/>
      </c>
      <c r="B4157" s="638" t="str">
        <f>IF($C4157="","",IFERROR(_xlfn.XLOOKUP($C4157,'1.PrepList'!$I$2:$I$1500,'1.PrepList'!$H$2:$H$1500,"")&amp;"",""))</f>
        <v/>
      </c>
      <c r="D4157" s="638" t="str">
        <f>IF($C4157="","",IFERROR(_xlfn.XLOOKUP($C4157,'1.PrepList'!$I$2:$I$1500,'1.PrepList'!$J$2:$J$1500,"")&amp;"",""))</f>
        <v/>
      </c>
      <c r="E4157" s="638" t="str">
        <f>IF($C4157="","",IFERROR(_xlfn.XLOOKUP($C4157,'1.PrepList'!$I$2:$I$1500,'1.PrepList'!$N$2:$N$1500,"")&amp;"",""))</f>
        <v/>
      </c>
      <c r="F4157" s="638" t="str">
        <f>IF($C4157="","",IFERROR(_xlfn.XLOOKUP($C4157,'1.PrepList'!$I$2:$I$1500,'1.PrepList'!$K$2:$K$1500,"")&amp;"",""))</f>
        <v/>
      </c>
      <c r="H4157" s="644" t="str">
        <f>IF($C4157="","",IFERROR(IF(_xlfn.XLOOKUP($C4157,tbl_StartedStatus[Bold ID],tbl_StartedStatus[Started])="Started","Yes",IF(_xlfn.XLOOKUP($C4157,tbl_StartedStatus[Bold ID],tbl_StartedStatus[Started])="No Show","No Show","")),""))</f>
        <v/>
      </c>
    </row>
    <row r="4158" spans="1:8" ht="15" customHeight="1" thickBot="1">
      <c r="A4158" s="38" t="str">
        <f>IF($C4158="","",IFERROR(_xlfn.XLOOKUP($C4158,'1.PrepList'!$I$2:$I$1500,'1.PrepList'!$G$2:$G$1500,"")&amp;"",""))</f>
        <v/>
      </c>
      <c r="B4158" s="638" t="str">
        <f>IF($C4158="","",IFERROR(_xlfn.XLOOKUP($C4158,'1.PrepList'!$I$2:$I$1500,'1.PrepList'!$H$2:$H$1500,"")&amp;"",""))</f>
        <v/>
      </c>
      <c r="D4158" s="638" t="str">
        <f>IF($C4158="","",IFERROR(_xlfn.XLOOKUP($C4158,'1.PrepList'!$I$2:$I$1500,'1.PrepList'!$J$2:$J$1500,"")&amp;"",""))</f>
        <v/>
      </c>
      <c r="E4158" s="638" t="str">
        <f>IF($C4158="","",IFERROR(_xlfn.XLOOKUP($C4158,'1.PrepList'!$I$2:$I$1500,'1.PrepList'!$N$2:$N$1500,"")&amp;"",""))</f>
        <v/>
      </c>
      <c r="F4158" s="638" t="str">
        <f>IF($C4158="","",IFERROR(_xlfn.XLOOKUP($C4158,'1.PrepList'!$I$2:$I$1500,'1.PrepList'!$K$2:$K$1500,"")&amp;"",""))</f>
        <v/>
      </c>
      <c r="H4158" s="644" t="str">
        <f>IF($C4158="","",IFERROR(IF(_xlfn.XLOOKUP($C4158,tbl_StartedStatus[Bold ID],tbl_StartedStatus[Started])="Started","Yes",IF(_xlfn.XLOOKUP($C4158,tbl_StartedStatus[Bold ID],tbl_StartedStatus[Started])="No Show","No Show","")),""))</f>
        <v/>
      </c>
    </row>
    <row r="4159" spans="1:8" ht="15" customHeight="1" thickBot="1">
      <c r="A4159" s="38" t="str">
        <f>IF($C4159="","",IFERROR(_xlfn.XLOOKUP($C4159,'1.PrepList'!$I$2:$I$1500,'1.PrepList'!$G$2:$G$1500,"")&amp;"",""))</f>
        <v/>
      </c>
      <c r="B4159" s="638" t="str">
        <f>IF($C4159="","",IFERROR(_xlfn.XLOOKUP($C4159,'1.PrepList'!$I$2:$I$1500,'1.PrepList'!$H$2:$H$1500,"")&amp;"",""))</f>
        <v/>
      </c>
      <c r="D4159" s="638" t="str">
        <f>IF($C4159="","",IFERROR(_xlfn.XLOOKUP($C4159,'1.PrepList'!$I$2:$I$1500,'1.PrepList'!$J$2:$J$1500,"")&amp;"",""))</f>
        <v/>
      </c>
      <c r="E4159" s="638" t="str">
        <f>IF($C4159="","",IFERROR(_xlfn.XLOOKUP($C4159,'1.PrepList'!$I$2:$I$1500,'1.PrepList'!$N$2:$N$1500,"")&amp;"",""))</f>
        <v/>
      </c>
      <c r="F4159" s="638" t="str">
        <f>IF($C4159="","",IFERROR(_xlfn.XLOOKUP($C4159,'1.PrepList'!$I$2:$I$1500,'1.PrepList'!$K$2:$K$1500,"")&amp;"",""))</f>
        <v/>
      </c>
      <c r="H4159" s="644" t="str">
        <f>IF($C4159="","",IFERROR(IF(_xlfn.XLOOKUP($C4159,tbl_StartedStatus[Bold ID],tbl_StartedStatus[Started])="Started","Yes",IF(_xlfn.XLOOKUP($C4159,tbl_StartedStatus[Bold ID],tbl_StartedStatus[Started])="No Show","No Show","")),""))</f>
        <v/>
      </c>
    </row>
    <row r="4160" spans="1:8" ht="15" customHeight="1" thickBot="1">
      <c r="A4160" s="38" t="str">
        <f>IF($C4160="","",IFERROR(_xlfn.XLOOKUP($C4160,'1.PrepList'!$I$2:$I$1500,'1.PrepList'!$G$2:$G$1500,"")&amp;"",""))</f>
        <v/>
      </c>
      <c r="B4160" s="638" t="str">
        <f>IF($C4160="","",IFERROR(_xlfn.XLOOKUP($C4160,'1.PrepList'!$I$2:$I$1500,'1.PrepList'!$H$2:$H$1500,"")&amp;"",""))</f>
        <v/>
      </c>
      <c r="D4160" s="638" t="str">
        <f>IF($C4160="","",IFERROR(_xlfn.XLOOKUP($C4160,'1.PrepList'!$I$2:$I$1500,'1.PrepList'!$J$2:$J$1500,"")&amp;"",""))</f>
        <v/>
      </c>
      <c r="E4160" s="638" t="str">
        <f>IF($C4160="","",IFERROR(_xlfn.XLOOKUP($C4160,'1.PrepList'!$I$2:$I$1500,'1.PrepList'!$N$2:$N$1500,"")&amp;"",""))</f>
        <v/>
      </c>
      <c r="F4160" s="638" t="str">
        <f>IF($C4160="","",IFERROR(_xlfn.XLOOKUP($C4160,'1.PrepList'!$I$2:$I$1500,'1.PrepList'!$K$2:$K$1500,"")&amp;"",""))</f>
        <v/>
      </c>
      <c r="H4160" s="644" t="str">
        <f>IF($C4160="","",IFERROR(IF(_xlfn.XLOOKUP($C4160,tbl_StartedStatus[Bold ID],tbl_StartedStatus[Started])="Started","Yes",IF(_xlfn.XLOOKUP($C4160,tbl_StartedStatus[Bold ID],tbl_StartedStatus[Started])="No Show","No Show","")),""))</f>
        <v/>
      </c>
    </row>
    <row r="4161" spans="1:8" ht="15" customHeight="1" thickBot="1">
      <c r="A4161" s="38" t="str">
        <f>IF($C4161="","",IFERROR(_xlfn.XLOOKUP($C4161,'1.PrepList'!$I$2:$I$1500,'1.PrepList'!$G$2:$G$1500,"")&amp;"",""))</f>
        <v/>
      </c>
      <c r="B4161" s="638" t="str">
        <f>IF($C4161="","",IFERROR(_xlfn.XLOOKUP($C4161,'1.PrepList'!$I$2:$I$1500,'1.PrepList'!$H$2:$H$1500,"")&amp;"",""))</f>
        <v/>
      </c>
      <c r="D4161" s="638" t="str">
        <f>IF($C4161="","",IFERROR(_xlfn.XLOOKUP($C4161,'1.PrepList'!$I$2:$I$1500,'1.PrepList'!$J$2:$J$1500,"")&amp;"",""))</f>
        <v/>
      </c>
      <c r="E4161" s="638" t="str">
        <f>IF($C4161="","",IFERROR(_xlfn.XLOOKUP($C4161,'1.PrepList'!$I$2:$I$1500,'1.PrepList'!$N$2:$N$1500,"")&amp;"",""))</f>
        <v/>
      </c>
      <c r="F4161" s="638" t="str">
        <f>IF($C4161="","",IFERROR(_xlfn.XLOOKUP($C4161,'1.PrepList'!$I$2:$I$1500,'1.PrepList'!$K$2:$K$1500,"")&amp;"",""))</f>
        <v/>
      </c>
      <c r="H4161" s="644" t="str">
        <f>IF($C4161="","",IFERROR(IF(_xlfn.XLOOKUP($C4161,tbl_StartedStatus[Bold ID],tbl_StartedStatus[Started])="Started","Yes",IF(_xlfn.XLOOKUP($C4161,tbl_StartedStatus[Bold ID],tbl_StartedStatus[Started])="No Show","No Show","")),""))</f>
        <v/>
      </c>
    </row>
    <row r="4162" spans="1:8" ht="15" customHeight="1" thickBot="1">
      <c r="A4162" s="38" t="str">
        <f>IF($C4162="","",IFERROR(_xlfn.XLOOKUP($C4162,'1.PrepList'!$I$2:$I$1500,'1.PrepList'!$G$2:$G$1500,"")&amp;"",""))</f>
        <v/>
      </c>
      <c r="B4162" s="638" t="str">
        <f>IF($C4162="","",IFERROR(_xlfn.XLOOKUP($C4162,'1.PrepList'!$I$2:$I$1500,'1.PrepList'!$H$2:$H$1500,"")&amp;"",""))</f>
        <v/>
      </c>
      <c r="D4162" s="638" t="str">
        <f>IF($C4162="","",IFERROR(_xlfn.XLOOKUP($C4162,'1.PrepList'!$I$2:$I$1500,'1.PrepList'!$J$2:$J$1500,"")&amp;"",""))</f>
        <v/>
      </c>
      <c r="E4162" s="638" t="str">
        <f>IF($C4162="","",IFERROR(_xlfn.XLOOKUP($C4162,'1.PrepList'!$I$2:$I$1500,'1.PrepList'!$N$2:$N$1500,"")&amp;"",""))</f>
        <v/>
      </c>
      <c r="F4162" s="638" t="str">
        <f>IF($C4162="","",IFERROR(_xlfn.XLOOKUP($C4162,'1.PrepList'!$I$2:$I$1500,'1.PrepList'!$K$2:$K$1500,"")&amp;"",""))</f>
        <v/>
      </c>
      <c r="H4162" s="644" t="str">
        <f>IF($C4162="","",IFERROR(IF(_xlfn.XLOOKUP($C4162,tbl_StartedStatus[Bold ID],tbl_StartedStatus[Started])="Started","Yes",IF(_xlfn.XLOOKUP($C4162,tbl_StartedStatus[Bold ID],tbl_StartedStatus[Started])="No Show","No Show","")),""))</f>
        <v/>
      </c>
    </row>
    <row r="4163" spans="1:8" ht="15" customHeight="1" thickBot="1">
      <c r="A4163" s="38" t="str">
        <f>IF($C4163="","",IFERROR(_xlfn.XLOOKUP($C4163,'1.PrepList'!$I$2:$I$1500,'1.PrepList'!$G$2:$G$1500,"")&amp;"",""))</f>
        <v/>
      </c>
      <c r="B4163" s="638" t="str">
        <f>IF($C4163="","",IFERROR(_xlfn.XLOOKUP($C4163,'1.PrepList'!$I$2:$I$1500,'1.PrepList'!$H$2:$H$1500,"")&amp;"",""))</f>
        <v/>
      </c>
      <c r="D4163" s="638" t="str">
        <f>IF($C4163="","",IFERROR(_xlfn.XLOOKUP($C4163,'1.PrepList'!$I$2:$I$1500,'1.PrepList'!$J$2:$J$1500,"")&amp;"",""))</f>
        <v/>
      </c>
      <c r="E4163" s="638" t="str">
        <f>IF($C4163="","",IFERROR(_xlfn.XLOOKUP($C4163,'1.PrepList'!$I$2:$I$1500,'1.PrepList'!$N$2:$N$1500,"")&amp;"",""))</f>
        <v/>
      </c>
      <c r="F4163" s="638" t="str">
        <f>IF($C4163="","",IFERROR(_xlfn.XLOOKUP($C4163,'1.PrepList'!$I$2:$I$1500,'1.PrepList'!$K$2:$K$1500,"")&amp;"",""))</f>
        <v/>
      </c>
      <c r="H4163" s="644" t="str">
        <f>IF($C4163="","",IFERROR(IF(_xlfn.XLOOKUP($C4163,tbl_StartedStatus[Bold ID],tbl_StartedStatus[Started])="Started","Yes",IF(_xlfn.XLOOKUP($C4163,tbl_StartedStatus[Bold ID],tbl_StartedStatus[Started])="No Show","No Show","")),""))</f>
        <v/>
      </c>
    </row>
    <row r="4164" spans="1:8" ht="15" customHeight="1" thickBot="1">
      <c r="A4164" s="38" t="str">
        <f>IF($C4164="","",IFERROR(_xlfn.XLOOKUP($C4164,'1.PrepList'!$I$2:$I$1500,'1.PrepList'!$G$2:$G$1500,"")&amp;"",""))</f>
        <v/>
      </c>
      <c r="B4164" s="638" t="str">
        <f>IF($C4164="","",IFERROR(_xlfn.XLOOKUP($C4164,'1.PrepList'!$I$2:$I$1500,'1.PrepList'!$H$2:$H$1500,"")&amp;"",""))</f>
        <v/>
      </c>
      <c r="D4164" s="638" t="str">
        <f>IF($C4164="","",IFERROR(_xlfn.XLOOKUP($C4164,'1.PrepList'!$I$2:$I$1500,'1.PrepList'!$J$2:$J$1500,"")&amp;"",""))</f>
        <v/>
      </c>
      <c r="E4164" s="638" t="str">
        <f>IF($C4164="","",IFERROR(_xlfn.XLOOKUP($C4164,'1.PrepList'!$I$2:$I$1500,'1.PrepList'!$N$2:$N$1500,"")&amp;"",""))</f>
        <v/>
      </c>
      <c r="F4164" s="638" t="str">
        <f>IF($C4164="","",IFERROR(_xlfn.XLOOKUP($C4164,'1.PrepList'!$I$2:$I$1500,'1.PrepList'!$K$2:$K$1500,"")&amp;"",""))</f>
        <v/>
      </c>
      <c r="H4164" s="644" t="str">
        <f>IF($C4164="","",IFERROR(IF(_xlfn.XLOOKUP($C4164,tbl_StartedStatus[Bold ID],tbl_StartedStatus[Started])="Started","Yes",IF(_xlfn.XLOOKUP($C4164,tbl_StartedStatus[Bold ID],tbl_StartedStatus[Started])="No Show","No Show","")),""))</f>
        <v/>
      </c>
    </row>
    <row r="4165" spans="1:8" ht="15" customHeight="1" thickBot="1">
      <c r="A4165" s="38" t="str">
        <f>IF($C4165="","",IFERROR(_xlfn.XLOOKUP($C4165,'1.PrepList'!$I$2:$I$1500,'1.PrepList'!$G$2:$G$1500,"")&amp;"",""))</f>
        <v/>
      </c>
      <c r="B4165" s="638" t="str">
        <f>IF($C4165="","",IFERROR(_xlfn.XLOOKUP($C4165,'1.PrepList'!$I$2:$I$1500,'1.PrepList'!$H$2:$H$1500,"")&amp;"",""))</f>
        <v/>
      </c>
      <c r="D4165" s="638" t="str">
        <f>IF($C4165="","",IFERROR(_xlfn.XLOOKUP($C4165,'1.PrepList'!$I$2:$I$1500,'1.PrepList'!$J$2:$J$1500,"")&amp;"",""))</f>
        <v/>
      </c>
      <c r="E4165" s="638" t="str">
        <f>IF($C4165="","",IFERROR(_xlfn.XLOOKUP($C4165,'1.PrepList'!$I$2:$I$1500,'1.PrepList'!$N$2:$N$1500,"")&amp;"",""))</f>
        <v/>
      </c>
      <c r="F4165" s="638" t="str">
        <f>IF($C4165="","",IFERROR(_xlfn.XLOOKUP($C4165,'1.PrepList'!$I$2:$I$1500,'1.PrepList'!$K$2:$K$1500,"")&amp;"",""))</f>
        <v/>
      </c>
      <c r="H4165" s="644" t="str">
        <f>IF($C4165="","",IFERROR(IF(_xlfn.XLOOKUP($C4165,tbl_StartedStatus[Bold ID],tbl_StartedStatus[Started])="Started","Yes",IF(_xlfn.XLOOKUP($C4165,tbl_StartedStatus[Bold ID],tbl_StartedStatus[Started])="No Show","No Show","")),""))</f>
        <v/>
      </c>
    </row>
    <row r="4166" spans="1:8" ht="15" customHeight="1" thickBot="1">
      <c r="A4166" s="38" t="str">
        <f>IF($C4166="","",IFERROR(_xlfn.XLOOKUP($C4166,'1.PrepList'!$I$2:$I$1500,'1.PrepList'!$G$2:$G$1500,"")&amp;"",""))</f>
        <v/>
      </c>
      <c r="B4166" s="638" t="str">
        <f>IF($C4166="","",IFERROR(_xlfn.XLOOKUP($C4166,'1.PrepList'!$I$2:$I$1500,'1.PrepList'!$H$2:$H$1500,"")&amp;"",""))</f>
        <v/>
      </c>
      <c r="D4166" s="638" t="str">
        <f>IF($C4166="","",IFERROR(_xlfn.XLOOKUP($C4166,'1.PrepList'!$I$2:$I$1500,'1.PrepList'!$J$2:$J$1500,"")&amp;"",""))</f>
        <v/>
      </c>
      <c r="E4166" s="638" t="str">
        <f>IF($C4166="","",IFERROR(_xlfn.XLOOKUP($C4166,'1.PrepList'!$I$2:$I$1500,'1.PrepList'!$N$2:$N$1500,"")&amp;"",""))</f>
        <v/>
      </c>
      <c r="F4166" s="638" t="str">
        <f>IF($C4166="","",IFERROR(_xlfn.XLOOKUP($C4166,'1.PrepList'!$I$2:$I$1500,'1.PrepList'!$K$2:$K$1500,"")&amp;"",""))</f>
        <v/>
      </c>
      <c r="H4166" s="644" t="str">
        <f>IF($C4166="","",IFERROR(IF(_xlfn.XLOOKUP($C4166,tbl_StartedStatus[Bold ID],tbl_StartedStatus[Started])="Started","Yes",IF(_xlfn.XLOOKUP($C4166,tbl_StartedStatus[Bold ID],tbl_StartedStatus[Started])="No Show","No Show","")),""))</f>
        <v/>
      </c>
    </row>
    <row r="4167" spans="1:8" ht="15" customHeight="1" thickBot="1">
      <c r="A4167" s="38" t="str">
        <f>IF($C4167="","",IFERROR(_xlfn.XLOOKUP($C4167,'1.PrepList'!$I$2:$I$1500,'1.PrepList'!$G$2:$G$1500,"")&amp;"",""))</f>
        <v/>
      </c>
      <c r="B4167" s="638" t="str">
        <f>IF($C4167="","",IFERROR(_xlfn.XLOOKUP($C4167,'1.PrepList'!$I$2:$I$1500,'1.PrepList'!$H$2:$H$1500,"")&amp;"",""))</f>
        <v/>
      </c>
      <c r="D4167" s="638" t="str">
        <f>IF($C4167="","",IFERROR(_xlfn.XLOOKUP($C4167,'1.PrepList'!$I$2:$I$1500,'1.PrepList'!$J$2:$J$1500,"")&amp;"",""))</f>
        <v/>
      </c>
      <c r="E4167" s="638" t="str">
        <f>IF($C4167="","",IFERROR(_xlfn.XLOOKUP($C4167,'1.PrepList'!$I$2:$I$1500,'1.PrepList'!$N$2:$N$1500,"")&amp;"",""))</f>
        <v/>
      </c>
      <c r="F4167" s="638" t="str">
        <f>IF($C4167="","",IFERROR(_xlfn.XLOOKUP($C4167,'1.PrepList'!$I$2:$I$1500,'1.PrepList'!$K$2:$K$1500,"")&amp;"",""))</f>
        <v/>
      </c>
      <c r="H4167" s="644" t="str">
        <f>IF($C4167="","",IFERROR(IF(_xlfn.XLOOKUP($C4167,tbl_StartedStatus[Bold ID],tbl_StartedStatus[Started])="Started","Yes",IF(_xlfn.XLOOKUP($C4167,tbl_StartedStatus[Bold ID],tbl_StartedStatus[Started])="No Show","No Show","")),""))</f>
        <v/>
      </c>
    </row>
    <row r="4168" spans="1:8" ht="15" customHeight="1" thickBot="1">
      <c r="A4168" s="38" t="str">
        <f>IF($C4168="","",IFERROR(_xlfn.XLOOKUP($C4168,'1.PrepList'!$I$2:$I$1500,'1.PrepList'!$G$2:$G$1500,"")&amp;"",""))</f>
        <v/>
      </c>
      <c r="B4168" s="638" t="str">
        <f>IF($C4168="","",IFERROR(_xlfn.XLOOKUP($C4168,'1.PrepList'!$I$2:$I$1500,'1.PrepList'!$H$2:$H$1500,"")&amp;"",""))</f>
        <v/>
      </c>
      <c r="D4168" s="638" t="str">
        <f>IF($C4168="","",IFERROR(_xlfn.XLOOKUP($C4168,'1.PrepList'!$I$2:$I$1500,'1.PrepList'!$J$2:$J$1500,"")&amp;"",""))</f>
        <v/>
      </c>
      <c r="E4168" s="638" t="str">
        <f>IF($C4168="","",IFERROR(_xlfn.XLOOKUP($C4168,'1.PrepList'!$I$2:$I$1500,'1.PrepList'!$N$2:$N$1500,"")&amp;"",""))</f>
        <v/>
      </c>
      <c r="F4168" s="638" t="str">
        <f>IF($C4168="","",IFERROR(_xlfn.XLOOKUP($C4168,'1.PrepList'!$I$2:$I$1500,'1.PrepList'!$K$2:$K$1500,"")&amp;"",""))</f>
        <v/>
      </c>
      <c r="H4168" s="644" t="str">
        <f>IF($C4168="","",IFERROR(IF(_xlfn.XLOOKUP($C4168,tbl_StartedStatus[Bold ID],tbl_StartedStatus[Started])="Started","Yes",IF(_xlfn.XLOOKUP($C4168,tbl_StartedStatus[Bold ID],tbl_StartedStatus[Started])="No Show","No Show","")),""))</f>
        <v/>
      </c>
    </row>
    <row r="4169" spans="1:8" ht="15" customHeight="1" thickBot="1">
      <c r="A4169" s="38" t="str">
        <f>IF($C4169="","",IFERROR(_xlfn.XLOOKUP($C4169,'1.PrepList'!$I$2:$I$1500,'1.PrepList'!$G$2:$G$1500,"")&amp;"",""))</f>
        <v/>
      </c>
      <c r="B4169" s="638" t="str">
        <f>IF($C4169="","",IFERROR(_xlfn.XLOOKUP($C4169,'1.PrepList'!$I$2:$I$1500,'1.PrepList'!$H$2:$H$1500,"")&amp;"",""))</f>
        <v/>
      </c>
      <c r="D4169" s="638" t="str">
        <f>IF($C4169="","",IFERROR(_xlfn.XLOOKUP($C4169,'1.PrepList'!$I$2:$I$1500,'1.PrepList'!$J$2:$J$1500,"")&amp;"",""))</f>
        <v/>
      </c>
      <c r="E4169" s="638" t="str">
        <f>IF($C4169="","",IFERROR(_xlfn.XLOOKUP($C4169,'1.PrepList'!$I$2:$I$1500,'1.PrepList'!$N$2:$N$1500,"")&amp;"",""))</f>
        <v/>
      </c>
      <c r="F4169" s="638" t="str">
        <f>IF($C4169="","",IFERROR(_xlfn.XLOOKUP($C4169,'1.PrepList'!$I$2:$I$1500,'1.PrepList'!$K$2:$K$1500,"")&amp;"",""))</f>
        <v/>
      </c>
      <c r="H4169" s="644" t="str">
        <f>IF($C4169="","",IFERROR(IF(_xlfn.XLOOKUP($C4169,tbl_StartedStatus[Bold ID],tbl_StartedStatus[Started])="Started","Yes",IF(_xlfn.XLOOKUP($C4169,tbl_StartedStatus[Bold ID],tbl_StartedStatus[Started])="No Show","No Show","")),""))</f>
        <v/>
      </c>
    </row>
    <row r="4170" spans="1:8" ht="15" customHeight="1" thickBot="1">
      <c r="A4170" s="38" t="str">
        <f>IF($C4170="","",IFERROR(_xlfn.XLOOKUP($C4170,'1.PrepList'!$I$2:$I$1500,'1.PrepList'!$G$2:$G$1500,"")&amp;"",""))</f>
        <v/>
      </c>
      <c r="B4170" s="638" t="str">
        <f>IF($C4170="","",IFERROR(_xlfn.XLOOKUP($C4170,'1.PrepList'!$I$2:$I$1500,'1.PrepList'!$H$2:$H$1500,"")&amp;"",""))</f>
        <v/>
      </c>
      <c r="D4170" s="638" t="str">
        <f>IF($C4170="","",IFERROR(_xlfn.XLOOKUP($C4170,'1.PrepList'!$I$2:$I$1500,'1.PrepList'!$J$2:$J$1500,"")&amp;"",""))</f>
        <v/>
      </c>
      <c r="E4170" s="638" t="str">
        <f>IF($C4170="","",IFERROR(_xlfn.XLOOKUP($C4170,'1.PrepList'!$I$2:$I$1500,'1.PrepList'!$N$2:$N$1500,"")&amp;"",""))</f>
        <v/>
      </c>
      <c r="F4170" s="638" t="str">
        <f>IF($C4170="","",IFERROR(_xlfn.XLOOKUP($C4170,'1.PrepList'!$I$2:$I$1500,'1.PrepList'!$K$2:$K$1500,"")&amp;"",""))</f>
        <v/>
      </c>
      <c r="H4170" s="644" t="str">
        <f>IF($C4170="","",IFERROR(IF(_xlfn.XLOOKUP($C4170,tbl_StartedStatus[Bold ID],tbl_StartedStatus[Started])="Started","Yes",IF(_xlfn.XLOOKUP($C4170,tbl_StartedStatus[Bold ID],tbl_StartedStatus[Started])="No Show","No Show","")),""))</f>
        <v/>
      </c>
    </row>
    <row r="4171" spans="1:8" ht="15" customHeight="1" thickBot="1">
      <c r="A4171" s="38" t="str">
        <f>IF($C4171="","",IFERROR(_xlfn.XLOOKUP($C4171,'1.PrepList'!$I$2:$I$1500,'1.PrepList'!$G$2:$G$1500,"")&amp;"",""))</f>
        <v/>
      </c>
      <c r="B4171" s="638" t="str">
        <f>IF($C4171="","",IFERROR(_xlfn.XLOOKUP($C4171,'1.PrepList'!$I$2:$I$1500,'1.PrepList'!$H$2:$H$1500,"")&amp;"",""))</f>
        <v/>
      </c>
      <c r="D4171" s="638" t="str">
        <f>IF($C4171="","",IFERROR(_xlfn.XLOOKUP($C4171,'1.PrepList'!$I$2:$I$1500,'1.PrepList'!$J$2:$J$1500,"")&amp;"",""))</f>
        <v/>
      </c>
      <c r="E4171" s="638" t="str">
        <f>IF($C4171="","",IFERROR(_xlfn.XLOOKUP($C4171,'1.PrepList'!$I$2:$I$1500,'1.PrepList'!$N$2:$N$1500,"")&amp;"",""))</f>
        <v/>
      </c>
      <c r="F4171" s="638" t="str">
        <f>IF($C4171="","",IFERROR(_xlfn.XLOOKUP($C4171,'1.PrepList'!$I$2:$I$1500,'1.PrepList'!$K$2:$K$1500,"")&amp;"",""))</f>
        <v/>
      </c>
      <c r="H4171" s="644" t="str">
        <f>IF($C4171="","",IFERROR(IF(_xlfn.XLOOKUP($C4171,tbl_StartedStatus[Bold ID],tbl_StartedStatus[Started])="Started","Yes",IF(_xlfn.XLOOKUP($C4171,tbl_StartedStatus[Bold ID],tbl_StartedStatus[Started])="No Show","No Show","")),""))</f>
        <v/>
      </c>
    </row>
    <row r="4172" spans="1:8" ht="15" customHeight="1" thickBot="1">
      <c r="A4172" s="38" t="str">
        <f>IF($C4172="","",IFERROR(_xlfn.XLOOKUP($C4172,'1.PrepList'!$I$2:$I$1500,'1.PrepList'!$G$2:$G$1500,"")&amp;"",""))</f>
        <v/>
      </c>
      <c r="B4172" s="638" t="str">
        <f>IF($C4172="","",IFERROR(_xlfn.XLOOKUP($C4172,'1.PrepList'!$I$2:$I$1500,'1.PrepList'!$H$2:$H$1500,"")&amp;"",""))</f>
        <v/>
      </c>
      <c r="D4172" s="638" t="str">
        <f>IF($C4172="","",IFERROR(_xlfn.XLOOKUP($C4172,'1.PrepList'!$I$2:$I$1500,'1.PrepList'!$J$2:$J$1500,"")&amp;"",""))</f>
        <v/>
      </c>
      <c r="E4172" s="638" t="str">
        <f>IF($C4172="","",IFERROR(_xlfn.XLOOKUP($C4172,'1.PrepList'!$I$2:$I$1500,'1.PrepList'!$N$2:$N$1500,"")&amp;"",""))</f>
        <v/>
      </c>
      <c r="F4172" s="638" t="str">
        <f>IF($C4172="","",IFERROR(_xlfn.XLOOKUP($C4172,'1.PrepList'!$I$2:$I$1500,'1.PrepList'!$K$2:$K$1500,"")&amp;"",""))</f>
        <v/>
      </c>
      <c r="H4172" s="644" t="str">
        <f>IF($C4172="","",IFERROR(IF(_xlfn.XLOOKUP($C4172,tbl_StartedStatus[Bold ID],tbl_StartedStatus[Started])="Started","Yes",IF(_xlfn.XLOOKUP($C4172,tbl_StartedStatus[Bold ID],tbl_StartedStatus[Started])="No Show","No Show","")),""))</f>
        <v/>
      </c>
    </row>
    <row r="4173" spans="1:8" ht="15" customHeight="1" thickBot="1">
      <c r="A4173" s="38" t="str">
        <f>IF($C4173="","",IFERROR(_xlfn.XLOOKUP($C4173,'1.PrepList'!$I$2:$I$1500,'1.PrepList'!$G$2:$G$1500,"")&amp;"",""))</f>
        <v/>
      </c>
      <c r="B4173" s="638" t="str">
        <f>IF($C4173="","",IFERROR(_xlfn.XLOOKUP($C4173,'1.PrepList'!$I$2:$I$1500,'1.PrepList'!$H$2:$H$1500,"")&amp;"",""))</f>
        <v/>
      </c>
      <c r="D4173" s="638" t="str">
        <f>IF($C4173="","",IFERROR(_xlfn.XLOOKUP($C4173,'1.PrepList'!$I$2:$I$1500,'1.PrepList'!$J$2:$J$1500,"")&amp;"",""))</f>
        <v/>
      </c>
      <c r="E4173" s="638" t="str">
        <f>IF($C4173="","",IFERROR(_xlfn.XLOOKUP($C4173,'1.PrepList'!$I$2:$I$1500,'1.PrepList'!$N$2:$N$1500,"")&amp;"",""))</f>
        <v/>
      </c>
      <c r="F4173" s="638" t="str">
        <f>IF($C4173="","",IFERROR(_xlfn.XLOOKUP($C4173,'1.PrepList'!$I$2:$I$1500,'1.PrepList'!$K$2:$K$1500,"")&amp;"",""))</f>
        <v/>
      </c>
      <c r="H4173" s="644" t="str">
        <f>IF($C4173="","",IFERROR(IF(_xlfn.XLOOKUP($C4173,tbl_StartedStatus[Bold ID],tbl_StartedStatus[Started])="Started","Yes",IF(_xlfn.XLOOKUP($C4173,tbl_StartedStatus[Bold ID],tbl_StartedStatus[Started])="No Show","No Show","")),""))</f>
        <v/>
      </c>
    </row>
    <row r="4174" spans="1:8" ht="15" customHeight="1" thickBot="1">
      <c r="A4174" s="38" t="str">
        <f>IF($C4174="","",IFERROR(_xlfn.XLOOKUP($C4174,'1.PrepList'!$I$2:$I$1500,'1.PrepList'!$G$2:$G$1500,"")&amp;"",""))</f>
        <v/>
      </c>
      <c r="B4174" s="638" t="str">
        <f>IF($C4174="","",IFERROR(_xlfn.XLOOKUP($C4174,'1.PrepList'!$I$2:$I$1500,'1.PrepList'!$H$2:$H$1500,"")&amp;"",""))</f>
        <v/>
      </c>
      <c r="D4174" s="638" t="str">
        <f>IF($C4174="","",IFERROR(_xlfn.XLOOKUP($C4174,'1.PrepList'!$I$2:$I$1500,'1.PrepList'!$J$2:$J$1500,"")&amp;"",""))</f>
        <v/>
      </c>
      <c r="E4174" s="638" t="str">
        <f>IF($C4174="","",IFERROR(_xlfn.XLOOKUP($C4174,'1.PrepList'!$I$2:$I$1500,'1.PrepList'!$N$2:$N$1500,"")&amp;"",""))</f>
        <v/>
      </c>
      <c r="F4174" s="638" t="str">
        <f>IF($C4174="","",IFERROR(_xlfn.XLOOKUP($C4174,'1.PrepList'!$I$2:$I$1500,'1.PrepList'!$K$2:$K$1500,"")&amp;"",""))</f>
        <v/>
      </c>
      <c r="H4174" s="644" t="str">
        <f>IF($C4174="","",IFERROR(IF(_xlfn.XLOOKUP($C4174,tbl_StartedStatus[Bold ID],tbl_StartedStatus[Started])="Started","Yes",IF(_xlfn.XLOOKUP($C4174,tbl_StartedStatus[Bold ID],tbl_StartedStatus[Started])="No Show","No Show","")),""))</f>
        <v/>
      </c>
    </row>
    <row r="4175" spans="1:8" ht="15" customHeight="1" thickBot="1">
      <c r="A4175" s="38" t="str">
        <f>IF($C4175="","",IFERROR(_xlfn.XLOOKUP($C4175,'1.PrepList'!$I$2:$I$1500,'1.PrepList'!$G$2:$G$1500,"")&amp;"",""))</f>
        <v/>
      </c>
      <c r="B4175" s="638" t="str">
        <f>IF($C4175="","",IFERROR(_xlfn.XLOOKUP($C4175,'1.PrepList'!$I$2:$I$1500,'1.PrepList'!$H$2:$H$1500,"")&amp;"",""))</f>
        <v/>
      </c>
      <c r="D4175" s="638" t="str">
        <f>IF($C4175="","",IFERROR(_xlfn.XLOOKUP($C4175,'1.PrepList'!$I$2:$I$1500,'1.PrepList'!$J$2:$J$1500,"")&amp;"",""))</f>
        <v/>
      </c>
      <c r="E4175" s="638" t="str">
        <f>IF($C4175="","",IFERROR(_xlfn.XLOOKUP($C4175,'1.PrepList'!$I$2:$I$1500,'1.PrepList'!$N$2:$N$1500,"")&amp;"",""))</f>
        <v/>
      </c>
      <c r="F4175" s="638" t="str">
        <f>IF($C4175="","",IFERROR(_xlfn.XLOOKUP($C4175,'1.PrepList'!$I$2:$I$1500,'1.PrepList'!$K$2:$K$1500,"")&amp;"",""))</f>
        <v/>
      </c>
      <c r="H4175" s="644" t="str">
        <f>IF($C4175="","",IFERROR(IF(_xlfn.XLOOKUP($C4175,tbl_StartedStatus[Bold ID],tbl_StartedStatus[Started])="Started","Yes",IF(_xlfn.XLOOKUP($C4175,tbl_StartedStatus[Bold ID],tbl_StartedStatus[Started])="No Show","No Show","")),""))</f>
        <v/>
      </c>
    </row>
    <row r="4176" spans="1:8" ht="15" customHeight="1" thickBot="1">
      <c r="A4176" s="38" t="str">
        <f>IF($C4176="","",IFERROR(_xlfn.XLOOKUP($C4176,'1.PrepList'!$I$2:$I$1500,'1.PrepList'!$G$2:$G$1500,"")&amp;"",""))</f>
        <v/>
      </c>
      <c r="B4176" s="638" t="str">
        <f>IF($C4176="","",IFERROR(_xlfn.XLOOKUP($C4176,'1.PrepList'!$I$2:$I$1500,'1.PrepList'!$H$2:$H$1500,"")&amp;"",""))</f>
        <v/>
      </c>
      <c r="D4176" s="638" t="str">
        <f>IF($C4176="","",IFERROR(_xlfn.XLOOKUP($C4176,'1.PrepList'!$I$2:$I$1500,'1.PrepList'!$J$2:$J$1500,"")&amp;"",""))</f>
        <v/>
      </c>
      <c r="E4176" s="638" t="str">
        <f>IF($C4176="","",IFERROR(_xlfn.XLOOKUP($C4176,'1.PrepList'!$I$2:$I$1500,'1.PrepList'!$N$2:$N$1500,"")&amp;"",""))</f>
        <v/>
      </c>
      <c r="F4176" s="638" t="str">
        <f>IF($C4176="","",IFERROR(_xlfn.XLOOKUP($C4176,'1.PrepList'!$I$2:$I$1500,'1.PrepList'!$K$2:$K$1500,"")&amp;"",""))</f>
        <v/>
      </c>
      <c r="H4176" s="644" t="str">
        <f>IF($C4176="","",IFERROR(IF(_xlfn.XLOOKUP($C4176,tbl_StartedStatus[Bold ID],tbl_StartedStatus[Started])="Started","Yes",IF(_xlfn.XLOOKUP($C4176,tbl_StartedStatus[Bold ID],tbl_StartedStatus[Started])="No Show","No Show","")),""))</f>
        <v/>
      </c>
    </row>
    <row r="4177" spans="1:8" ht="15" customHeight="1" thickBot="1">
      <c r="A4177" s="38" t="str">
        <f>IF($C4177="","",IFERROR(_xlfn.XLOOKUP($C4177,'1.PrepList'!$I$2:$I$1500,'1.PrepList'!$G$2:$G$1500,"")&amp;"",""))</f>
        <v/>
      </c>
      <c r="B4177" s="638" t="str">
        <f>IF($C4177="","",IFERROR(_xlfn.XLOOKUP($C4177,'1.PrepList'!$I$2:$I$1500,'1.PrepList'!$H$2:$H$1500,"")&amp;"",""))</f>
        <v/>
      </c>
      <c r="D4177" s="638" t="str">
        <f>IF($C4177="","",IFERROR(_xlfn.XLOOKUP($C4177,'1.PrepList'!$I$2:$I$1500,'1.PrepList'!$J$2:$J$1500,"")&amp;"",""))</f>
        <v/>
      </c>
      <c r="E4177" s="638" t="str">
        <f>IF($C4177="","",IFERROR(_xlfn.XLOOKUP($C4177,'1.PrepList'!$I$2:$I$1500,'1.PrepList'!$N$2:$N$1500,"")&amp;"",""))</f>
        <v/>
      </c>
      <c r="F4177" s="638" t="str">
        <f>IF($C4177="","",IFERROR(_xlfn.XLOOKUP($C4177,'1.PrepList'!$I$2:$I$1500,'1.PrepList'!$K$2:$K$1500,"")&amp;"",""))</f>
        <v/>
      </c>
      <c r="H4177" s="644" t="str">
        <f>IF($C4177="","",IFERROR(IF(_xlfn.XLOOKUP($C4177,tbl_StartedStatus[Bold ID],tbl_StartedStatus[Started])="Started","Yes",IF(_xlfn.XLOOKUP($C4177,tbl_StartedStatus[Bold ID],tbl_StartedStatus[Started])="No Show","No Show","")),""))</f>
        <v/>
      </c>
    </row>
    <row r="4178" spans="1:8" ht="15" customHeight="1" thickBot="1">
      <c r="A4178" s="38" t="str">
        <f>IF($C4178="","",IFERROR(_xlfn.XLOOKUP($C4178,'1.PrepList'!$I$2:$I$1500,'1.PrepList'!$G$2:$G$1500,"")&amp;"",""))</f>
        <v/>
      </c>
      <c r="B4178" s="638" t="str">
        <f>IF($C4178="","",IFERROR(_xlfn.XLOOKUP($C4178,'1.PrepList'!$I$2:$I$1500,'1.PrepList'!$H$2:$H$1500,"")&amp;"",""))</f>
        <v/>
      </c>
      <c r="D4178" s="638" t="str">
        <f>IF($C4178="","",IFERROR(_xlfn.XLOOKUP($C4178,'1.PrepList'!$I$2:$I$1500,'1.PrepList'!$J$2:$J$1500,"")&amp;"",""))</f>
        <v/>
      </c>
      <c r="E4178" s="638" t="str">
        <f>IF($C4178="","",IFERROR(_xlfn.XLOOKUP($C4178,'1.PrepList'!$I$2:$I$1500,'1.PrepList'!$N$2:$N$1500,"")&amp;"",""))</f>
        <v/>
      </c>
      <c r="F4178" s="638" t="str">
        <f>IF($C4178="","",IFERROR(_xlfn.XLOOKUP($C4178,'1.PrepList'!$I$2:$I$1500,'1.PrepList'!$K$2:$K$1500,"")&amp;"",""))</f>
        <v/>
      </c>
      <c r="H4178" s="644" t="str">
        <f>IF($C4178="","",IFERROR(IF(_xlfn.XLOOKUP($C4178,tbl_StartedStatus[Bold ID],tbl_StartedStatus[Started])="Started","Yes",IF(_xlfn.XLOOKUP($C4178,tbl_StartedStatus[Bold ID],tbl_StartedStatus[Started])="No Show","No Show","")),""))</f>
        <v/>
      </c>
    </row>
    <row r="4179" spans="1:8" ht="15" customHeight="1" thickBot="1">
      <c r="A4179" s="38" t="str">
        <f>IF($C4179="","",IFERROR(_xlfn.XLOOKUP($C4179,'1.PrepList'!$I$2:$I$1500,'1.PrepList'!$G$2:$G$1500,"")&amp;"",""))</f>
        <v/>
      </c>
      <c r="B4179" s="638" t="str">
        <f>IF($C4179="","",IFERROR(_xlfn.XLOOKUP($C4179,'1.PrepList'!$I$2:$I$1500,'1.PrepList'!$H$2:$H$1500,"")&amp;"",""))</f>
        <v/>
      </c>
      <c r="D4179" s="638" t="str">
        <f>IF($C4179="","",IFERROR(_xlfn.XLOOKUP($C4179,'1.PrepList'!$I$2:$I$1500,'1.PrepList'!$J$2:$J$1500,"")&amp;"",""))</f>
        <v/>
      </c>
      <c r="E4179" s="638" t="str">
        <f>IF($C4179="","",IFERROR(_xlfn.XLOOKUP($C4179,'1.PrepList'!$I$2:$I$1500,'1.PrepList'!$N$2:$N$1500,"")&amp;"",""))</f>
        <v/>
      </c>
      <c r="F4179" s="638" t="str">
        <f>IF($C4179="","",IFERROR(_xlfn.XLOOKUP($C4179,'1.PrepList'!$I$2:$I$1500,'1.PrepList'!$K$2:$K$1500,"")&amp;"",""))</f>
        <v/>
      </c>
      <c r="H4179" s="644" t="str">
        <f>IF($C4179="","",IFERROR(IF(_xlfn.XLOOKUP($C4179,tbl_StartedStatus[Bold ID],tbl_StartedStatus[Started])="Started","Yes",IF(_xlfn.XLOOKUP($C4179,tbl_StartedStatus[Bold ID],tbl_StartedStatus[Started])="No Show","No Show","")),""))</f>
        <v/>
      </c>
    </row>
    <row r="4180" spans="1:8" ht="15" customHeight="1" thickBot="1">
      <c r="A4180" s="38" t="str">
        <f>IF($C4180="","",IFERROR(_xlfn.XLOOKUP($C4180,'1.PrepList'!$I$2:$I$1500,'1.PrepList'!$G$2:$G$1500,"")&amp;"",""))</f>
        <v/>
      </c>
      <c r="B4180" s="638" t="str">
        <f>IF($C4180="","",IFERROR(_xlfn.XLOOKUP($C4180,'1.PrepList'!$I$2:$I$1500,'1.PrepList'!$H$2:$H$1500,"")&amp;"",""))</f>
        <v/>
      </c>
      <c r="D4180" s="638" t="str">
        <f>IF($C4180="","",IFERROR(_xlfn.XLOOKUP($C4180,'1.PrepList'!$I$2:$I$1500,'1.PrepList'!$J$2:$J$1500,"")&amp;"",""))</f>
        <v/>
      </c>
      <c r="E4180" s="638" t="str">
        <f>IF($C4180="","",IFERROR(_xlfn.XLOOKUP($C4180,'1.PrepList'!$I$2:$I$1500,'1.PrepList'!$N$2:$N$1500,"")&amp;"",""))</f>
        <v/>
      </c>
      <c r="F4180" s="638" t="str">
        <f>IF($C4180="","",IFERROR(_xlfn.XLOOKUP($C4180,'1.PrepList'!$I$2:$I$1500,'1.PrepList'!$K$2:$K$1500,"")&amp;"",""))</f>
        <v/>
      </c>
      <c r="H4180" s="644" t="str">
        <f>IF($C4180="","",IFERROR(IF(_xlfn.XLOOKUP($C4180,tbl_StartedStatus[Bold ID],tbl_StartedStatus[Started])="Started","Yes",IF(_xlfn.XLOOKUP($C4180,tbl_StartedStatus[Bold ID],tbl_StartedStatus[Started])="No Show","No Show","")),""))</f>
        <v/>
      </c>
    </row>
    <row r="4181" spans="1:8" ht="15" customHeight="1" thickBot="1">
      <c r="A4181" s="38" t="str">
        <f>IF($C4181="","",IFERROR(_xlfn.XLOOKUP($C4181,'1.PrepList'!$I$2:$I$1500,'1.PrepList'!$G$2:$G$1500,"")&amp;"",""))</f>
        <v/>
      </c>
      <c r="B4181" s="638" t="str">
        <f>IF($C4181="","",IFERROR(_xlfn.XLOOKUP($C4181,'1.PrepList'!$I$2:$I$1500,'1.PrepList'!$H$2:$H$1500,"")&amp;"",""))</f>
        <v/>
      </c>
      <c r="D4181" s="638" t="str">
        <f>IF($C4181="","",IFERROR(_xlfn.XLOOKUP($C4181,'1.PrepList'!$I$2:$I$1500,'1.PrepList'!$J$2:$J$1500,"")&amp;"",""))</f>
        <v/>
      </c>
      <c r="E4181" s="638" t="str">
        <f>IF($C4181="","",IFERROR(_xlfn.XLOOKUP($C4181,'1.PrepList'!$I$2:$I$1500,'1.PrepList'!$N$2:$N$1500,"")&amp;"",""))</f>
        <v/>
      </c>
      <c r="F4181" s="638" t="str">
        <f>IF($C4181="","",IFERROR(_xlfn.XLOOKUP($C4181,'1.PrepList'!$I$2:$I$1500,'1.PrepList'!$K$2:$K$1500,"")&amp;"",""))</f>
        <v/>
      </c>
      <c r="H4181" s="644" t="str">
        <f>IF($C4181="","",IFERROR(IF(_xlfn.XLOOKUP($C4181,tbl_StartedStatus[Bold ID],tbl_StartedStatus[Started])="Started","Yes",IF(_xlfn.XLOOKUP($C4181,tbl_StartedStatus[Bold ID],tbl_StartedStatus[Started])="No Show","No Show","")),""))</f>
        <v/>
      </c>
    </row>
    <row r="4182" spans="1:8" ht="15" customHeight="1" thickBot="1">
      <c r="A4182" s="38" t="str">
        <f>IF($C4182="","",IFERROR(_xlfn.XLOOKUP($C4182,'1.PrepList'!$I$2:$I$1500,'1.PrepList'!$G$2:$G$1500,"")&amp;"",""))</f>
        <v/>
      </c>
      <c r="B4182" s="638" t="str">
        <f>IF($C4182="","",IFERROR(_xlfn.XLOOKUP($C4182,'1.PrepList'!$I$2:$I$1500,'1.PrepList'!$H$2:$H$1500,"")&amp;"",""))</f>
        <v/>
      </c>
      <c r="D4182" s="638" t="str">
        <f>IF($C4182="","",IFERROR(_xlfn.XLOOKUP($C4182,'1.PrepList'!$I$2:$I$1500,'1.PrepList'!$J$2:$J$1500,"")&amp;"",""))</f>
        <v/>
      </c>
      <c r="E4182" s="638" t="str">
        <f>IF($C4182="","",IFERROR(_xlfn.XLOOKUP($C4182,'1.PrepList'!$I$2:$I$1500,'1.PrepList'!$N$2:$N$1500,"")&amp;"",""))</f>
        <v/>
      </c>
      <c r="F4182" s="638" t="str">
        <f>IF($C4182="","",IFERROR(_xlfn.XLOOKUP($C4182,'1.PrepList'!$I$2:$I$1500,'1.PrepList'!$K$2:$K$1500,"")&amp;"",""))</f>
        <v/>
      </c>
      <c r="H4182" s="644" t="str">
        <f>IF($C4182="","",IFERROR(IF(_xlfn.XLOOKUP($C4182,tbl_StartedStatus[Bold ID],tbl_StartedStatus[Started])="Started","Yes",IF(_xlfn.XLOOKUP($C4182,tbl_StartedStatus[Bold ID],tbl_StartedStatus[Started])="No Show","No Show","")),""))</f>
        <v/>
      </c>
    </row>
    <row r="4183" spans="1:8" ht="15" customHeight="1" thickBot="1">
      <c r="A4183" s="38" t="str">
        <f>IF($C4183="","",IFERROR(_xlfn.XLOOKUP($C4183,'1.PrepList'!$I$2:$I$1500,'1.PrepList'!$G$2:$G$1500,"")&amp;"",""))</f>
        <v/>
      </c>
      <c r="B4183" s="638" t="str">
        <f>IF($C4183="","",IFERROR(_xlfn.XLOOKUP($C4183,'1.PrepList'!$I$2:$I$1500,'1.PrepList'!$H$2:$H$1500,"")&amp;"",""))</f>
        <v/>
      </c>
      <c r="D4183" s="638" t="str">
        <f>IF($C4183="","",IFERROR(_xlfn.XLOOKUP($C4183,'1.PrepList'!$I$2:$I$1500,'1.PrepList'!$J$2:$J$1500,"")&amp;"",""))</f>
        <v/>
      </c>
      <c r="E4183" s="638" t="str">
        <f>IF($C4183="","",IFERROR(_xlfn.XLOOKUP($C4183,'1.PrepList'!$I$2:$I$1500,'1.PrepList'!$N$2:$N$1500,"")&amp;"",""))</f>
        <v/>
      </c>
      <c r="F4183" s="638" t="str">
        <f>IF($C4183="","",IFERROR(_xlfn.XLOOKUP($C4183,'1.PrepList'!$I$2:$I$1500,'1.PrepList'!$K$2:$K$1500,"")&amp;"",""))</f>
        <v/>
      </c>
      <c r="H4183" s="644" t="str">
        <f>IF($C4183="","",IFERROR(IF(_xlfn.XLOOKUP($C4183,tbl_StartedStatus[Bold ID],tbl_StartedStatus[Started])="Started","Yes",IF(_xlfn.XLOOKUP($C4183,tbl_StartedStatus[Bold ID],tbl_StartedStatus[Started])="No Show","No Show","")),""))</f>
        <v/>
      </c>
    </row>
    <row r="4184" spans="1:8" ht="15" customHeight="1" thickBot="1">
      <c r="A4184" s="38" t="str">
        <f>IF($C4184="","",IFERROR(_xlfn.XLOOKUP($C4184,'1.PrepList'!$I$2:$I$1500,'1.PrepList'!$G$2:$G$1500,"")&amp;"",""))</f>
        <v/>
      </c>
      <c r="B4184" s="638" t="str">
        <f>IF($C4184="","",IFERROR(_xlfn.XLOOKUP($C4184,'1.PrepList'!$I$2:$I$1500,'1.PrepList'!$H$2:$H$1500,"")&amp;"",""))</f>
        <v/>
      </c>
      <c r="D4184" s="638" t="str">
        <f>IF($C4184="","",IFERROR(_xlfn.XLOOKUP($C4184,'1.PrepList'!$I$2:$I$1500,'1.PrepList'!$J$2:$J$1500,"")&amp;"",""))</f>
        <v/>
      </c>
      <c r="E4184" s="638" t="str">
        <f>IF($C4184="","",IFERROR(_xlfn.XLOOKUP($C4184,'1.PrepList'!$I$2:$I$1500,'1.PrepList'!$N$2:$N$1500,"")&amp;"",""))</f>
        <v/>
      </c>
      <c r="F4184" s="638" t="str">
        <f>IF($C4184="","",IFERROR(_xlfn.XLOOKUP($C4184,'1.PrepList'!$I$2:$I$1500,'1.PrepList'!$K$2:$K$1500,"")&amp;"",""))</f>
        <v/>
      </c>
      <c r="H4184" s="644" t="str">
        <f>IF($C4184="","",IFERROR(IF(_xlfn.XLOOKUP($C4184,tbl_StartedStatus[Bold ID],tbl_StartedStatus[Started])="Started","Yes",IF(_xlfn.XLOOKUP($C4184,tbl_StartedStatus[Bold ID],tbl_StartedStatus[Started])="No Show","No Show","")),""))</f>
        <v/>
      </c>
    </row>
    <row r="4185" spans="1:8" ht="15" customHeight="1" thickBot="1">
      <c r="A4185" s="38" t="str">
        <f>IF($C4185="","",IFERROR(_xlfn.XLOOKUP($C4185,'1.PrepList'!$I$2:$I$1500,'1.PrepList'!$G$2:$G$1500,"")&amp;"",""))</f>
        <v/>
      </c>
      <c r="B4185" s="638" t="str">
        <f>IF($C4185="","",IFERROR(_xlfn.XLOOKUP($C4185,'1.PrepList'!$I$2:$I$1500,'1.PrepList'!$H$2:$H$1500,"")&amp;"",""))</f>
        <v/>
      </c>
      <c r="D4185" s="638" t="str">
        <f>IF($C4185="","",IFERROR(_xlfn.XLOOKUP($C4185,'1.PrepList'!$I$2:$I$1500,'1.PrepList'!$J$2:$J$1500,"")&amp;"",""))</f>
        <v/>
      </c>
      <c r="E4185" s="638" t="str">
        <f>IF($C4185="","",IFERROR(_xlfn.XLOOKUP($C4185,'1.PrepList'!$I$2:$I$1500,'1.PrepList'!$N$2:$N$1500,"")&amp;"",""))</f>
        <v/>
      </c>
      <c r="F4185" s="638" t="str">
        <f>IF($C4185="","",IFERROR(_xlfn.XLOOKUP($C4185,'1.PrepList'!$I$2:$I$1500,'1.PrepList'!$K$2:$K$1500,"")&amp;"",""))</f>
        <v/>
      </c>
      <c r="H4185" s="644" t="str">
        <f>IF($C4185="","",IFERROR(IF(_xlfn.XLOOKUP($C4185,tbl_StartedStatus[Bold ID],tbl_StartedStatus[Started])="Started","Yes",IF(_xlfn.XLOOKUP($C4185,tbl_StartedStatus[Bold ID],tbl_StartedStatus[Started])="No Show","No Show","")),""))</f>
        <v/>
      </c>
    </row>
    <row r="4186" spans="1:8" ht="15" customHeight="1" thickBot="1">
      <c r="A4186" s="38" t="str">
        <f>IF($C4186="","",IFERROR(_xlfn.XLOOKUP($C4186,'1.PrepList'!$I$2:$I$1500,'1.PrepList'!$G$2:$G$1500,"")&amp;"",""))</f>
        <v/>
      </c>
      <c r="B4186" s="638" t="str">
        <f>IF($C4186="","",IFERROR(_xlfn.XLOOKUP($C4186,'1.PrepList'!$I$2:$I$1500,'1.PrepList'!$H$2:$H$1500,"")&amp;"",""))</f>
        <v/>
      </c>
      <c r="D4186" s="638" t="str">
        <f>IF($C4186="","",IFERROR(_xlfn.XLOOKUP($C4186,'1.PrepList'!$I$2:$I$1500,'1.PrepList'!$J$2:$J$1500,"")&amp;"",""))</f>
        <v/>
      </c>
      <c r="E4186" s="638" t="str">
        <f>IF($C4186="","",IFERROR(_xlfn.XLOOKUP($C4186,'1.PrepList'!$I$2:$I$1500,'1.PrepList'!$N$2:$N$1500,"")&amp;"",""))</f>
        <v/>
      </c>
      <c r="F4186" s="638" t="str">
        <f>IF($C4186="","",IFERROR(_xlfn.XLOOKUP($C4186,'1.PrepList'!$I$2:$I$1500,'1.PrepList'!$K$2:$K$1500,"")&amp;"",""))</f>
        <v/>
      </c>
      <c r="H4186" s="644" t="str">
        <f>IF($C4186="","",IFERROR(IF(_xlfn.XLOOKUP($C4186,tbl_StartedStatus[Bold ID],tbl_StartedStatus[Started])="Started","Yes",IF(_xlfn.XLOOKUP($C4186,tbl_StartedStatus[Bold ID],tbl_StartedStatus[Started])="No Show","No Show","")),""))</f>
        <v/>
      </c>
    </row>
    <row r="4187" spans="1:8" ht="15" customHeight="1" thickBot="1">
      <c r="A4187" s="38" t="str">
        <f>IF($C4187="","",IFERROR(_xlfn.XLOOKUP($C4187,'1.PrepList'!$I$2:$I$1500,'1.PrepList'!$G$2:$G$1500,"")&amp;"",""))</f>
        <v/>
      </c>
      <c r="B4187" s="638" t="str">
        <f>IF($C4187="","",IFERROR(_xlfn.XLOOKUP($C4187,'1.PrepList'!$I$2:$I$1500,'1.PrepList'!$H$2:$H$1500,"")&amp;"",""))</f>
        <v/>
      </c>
      <c r="D4187" s="638" t="str">
        <f>IF($C4187="","",IFERROR(_xlfn.XLOOKUP($C4187,'1.PrepList'!$I$2:$I$1500,'1.PrepList'!$J$2:$J$1500,"")&amp;"",""))</f>
        <v/>
      </c>
      <c r="E4187" s="638" t="str">
        <f>IF($C4187="","",IFERROR(_xlfn.XLOOKUP($C4187,'1.PrepList'!$I$2:$I$1500,'1.PrepList'!$N$2:$N$1500,"")&amp;"",""))</f>
        <v/>
      </c>
      <c r="F4187" s="638" t="str">
        <f>IF($C4187="","",IFERROR(_xlfn.XLOOKUP($C4187,'1.PrepList'!$I$2:$I$1500,'1.PrepList'!$K$2:$K$1500,"")&amp;"",""))</f>
        <v/>
      </c>
      <c r="H4187" s="644" t="str">
        <f>IF($C4187="","",IFERROR(IF(_xlfn.XLOOKUP($C4187,tbl_StartedStatus[Bold ID],tbl_StartedStatus[Started])="Started","Yes",IF(_xlfn.XLOOKUP($C4187,tbl_StartedStatus[Bold ID],tbl_StartedStatus[Started])="No Show","No Show","")),""))</f>
        <v/>
      </c>
    </row>
    <row r="4188" spans="1:8" ht="15" customHeight="1" thickBot="1">
      <c r="A4188" s="38" t="str">
        <f>IF($C4188="","",IFERROR(_xlfn.XLOOKUP($C4188,'1.PrepList'!$I$2:$I$1500,'1.PrepList'!$G$2:$G$1500,"")&amp;"",""))</f>
        <v/>
      </c>
      <c r="B4188" s="638" t="str">
        <f>IF($C4188="","",IFERROR(_xlfn.XLOOKUP($C4188,'1.PrepList'!$I$2:$I$1500,'1.PrepList'!$H$2:$H$1500,"")&amp;"",""))</f>
        <v/>
      </c>
      <c r="D4188" s="638" t="str">
        <f>IF($C4188="","",IFERROR(_xlfn.XLOOKUP($C4188,'1.PrepList'!$I$2:$I$1500,'1.PrepList'!$J$2:$J$1500,"")&amp;"",""))</f>
        <v/>
      </c>
      <c r="E4188" s="638" t="str">
        <f>IF($C4188="","",IFERROR(_xlfn.XLOOKUP($C4188,'1.PrepList'!$I$2:$I$1500,'1.PrepList'!$N$2:$N$1500,"")&amp;"",""))</f>
        <v/>
      </c>
      <c r="F4188" s="638" t="str">
        <f>IF($C4188="","",IFERROR(_xlfn.XLOOKUP($C4188,'1.PrepList'!$I$2:$I$1500,'1.PrepList'!$K$2:$K$1500,"")&amp;"",""))</f>
        <v/>
      </c>
      <c r="H4188" s="644" t="str">
        <f>IF($C4188="","",IFERROR(IF(_xlfn.XLOOKUP($C4188,tbl_StartedStatus[Bold ID],tbl_StartedStatus[Started])="Started","Yes",IF(_xlfn.XLOOKUP($C4188,tbl_StartedStatus[Bold ID],tbl_StartedStatus[Started])="No Show","No Show","")),""))</f>
        <v/>
      </c>
    </row>
    <row r="4189" spans="1:8" ht="15" customHeight="1" thickBot="1">
      <c r="A4189" s="38" t="str">
        <f>IF($C4189="","",IFERROR(_xlfn.XLOOKUP($C4189,'1.PrepList'!$I$2:$I$1500,'1.PrepList'!$G$2:$G$1500,"")&amp;"",""))</f>
        <v/>
      </c>
      <c r="B4189" s="638" t="str">
        <f>IF($C4189="","",IFERROR(_xlfn.XLOOKUP($C4189,'1.PrepList'!$I$2:$I$1500,'1.PrepList'!$H$2:$H$1500,"")&amp;"",""))</f>
        <v/>
      </c>
      <c r="D4189" s="638" t="str">
        <f>IF($C4189="","",IFERROR(_xlfn.XLOOKUP($C4189,'1.PrepList'!$I$2:$I$1500,'1.PrepList'!$J$2:$J$1500,"")&amp;"",""))</f>
        <v/>
      </c>
      <c r="E4189" s="638" t="str">
        <f>IF($C4189="","",IFERROR(_xlfn.XLOOKUP($C4189,'1.PrepList'!$I$2:$I$1500,'1.PrepList'!$N$2:$N$1500,"")&amp;"",""))</f>
        <v/>
      </c>
      <c r="F4189" s="638" t="str">
        <f>IF($C4189="","",IFERROR(_xlfn.XLOOKUP($C4189,'1.PrepList'!$I$2:$I$1500,'1.PrepList'!$K$2:$K$1500,"")&amp;"",""))</f>
        <v/>
      </c>
      <c r="H4189" s="644" t="str">
        <f>IF($C4189="","",IFERROR(IF(_xlfn.XLOOKUP($C4189,tbl_StartedStatus[Bold ID],tbl_StartedStatus[Started])="Started","Yes",IF(_xlfn.XLOOKUP($C4189,tbl_StartedStatus[Bold ID],tbl_StartedStatus[Started])="No Show","No Show","")),""))</f>
        <v/>
      </c>
    </row>
    <row r="4190" spans="1:8" ht="15" customHeight="1" thickBot="1">
      <c r="A4190" s="38" t="str">
        <f>IF($C4190="","",IFERROR(_xlfn.XLOOKUP($C4190,'1.PrepList'!$I$2:$I$1500,'1.PrepList'!$G$2:$G$1500,"")&amp;"",""))</f>
        <v/>
      </c>
      <c r="B4190" s="638" t="str">
        <f>IF($C4190="","",IFERROR(_xlfn.XLOOKUP($C4190,'1.PrepList'!$I$2:$I$1500,'1.PrepList'!$H$2:$H$1500,"")&amp;"",""))</f>
        <v/>
      </c>
      <c r="D4190" s="638" t="str">
        <f>IF($C4190="","",IFERROR(_xlfn.XLOOKUP($C4190,'1.PrepList'!$I$2:$I$1500,'1.PrepList'!$J$2:$J$1500,"")&amp;"",""))</f>
        <v/>
      </c>
      <c r="E4190" s="638" t="str">
        <f>IF($C4190="","",IFERROR(_xlfn.XLOOKUP($C4190,'1.PrepList'!$I$2:$I$1500,'1.PrepList'!$N$2:$N$1500,"")&amp;"",""))</f>
        <v/>
      </c>
      <c r="F4190" s="638" t="str">
        <f>IF($C4190="","",IFERROR(_xlfn.XLOOKUP($C4190,'1.PrepList'!$I$2:$I$1500,'1.PrepList'!$K$2:$K$1500,"")&amp;"",""))</f>
        <v/>
      </c>
      <c r="H4190" s="644" t="str">
        <f>IF($C4190="","",IFERROR(IF(_xlfn.XLOOKUP($C4190,tbl_StartedStatus[Bold ID],tbl_StartedStatus[Started])="Started","Yes",IF(_xlfn.XLOOKUP($C4190,tbl_StartedStatus[Bold ID],tbl_StartedStatus[Started])="No Show","No Show","")),""))</f>
        <v/>
      </c>
    </row>
    <row r="4191" spans="1:8" ht="15" customHeight="1" thickBot="1">
      <c r="A4191" s="38" t="str">
        <f>IF($C4191="","",IFERROR(_xlfn.XLOOKUP($C4191,'1.PrepList'!$I$2:$I$1500,'1.PrepList'!$G$2:$G$1500,"")&amp;"",""))</f>
        <v/>
      </c>
      <c r="B4191" s="638" t="str">
        <f>IF($C4191="","",IFERROR(_xlfn.XLOOKUP($C4191,'1.PrepList'!$I$2:$I$1500,'1.PrepList'!$H$2:$H$1500,"")&amp;"",""))</f>
        <v/>
      </c>
      <c r="D4191" s="638" t="str">
        <f>IF($C4191="","",IFERROR(_xlfn.XLOOKUP($C4191,'1.PrepList'!$I$2:$I$1500,'1.PrepList'!$J$2:$J$1500,"")&amp;"",""))</f>
        <v/>
      </c>
      <c r="E4191" s="638" t="str">
        <f>IF($C4191="","",IFERROR(_xlfn.XLOOKUP($C4191,'1.PrepList'!$I$2:$I$1500,'1.PrepList'!$N$2:$N$1500,"")&amp;"",""))</f>
        <v/>
      </c>
      <c r="F4191" s="638" t="str">
        <f>IF($C4191="","",IFERROR(_xlfn.XLOOKUP($C4191,'1.PrepList'!$I$2:$I$1500,'1.PrepList'!$K$2:$K$1500,"")&amp;"",""))</f>
        <v/>
      </c>
      <c r="H4191" s="644" t="str">
        <f>IF($C4191="","",IFERROR(IF(_xlfn.XLOOKUP($C4191,tbl_StartedStatus[Bold ID],tbl_StartedStatus[Started])="Started","Yes",IF(_xlfn.XLOOKUP($C4191,tbl_StartedStatus[Bold ID],tbl_StartedStatus[Started])="No Show","No Show","")),""))</f>
        <v/>
      </c>
    </row>
    <row r="4192" spans="1:8" ht="15" customHeight="1" thickBot="1">
      <c r="A4192" s="38" t="str">
        <f>IF($C4192="","",IFERROR(_xlfn.XLOOKUP($C4192,'1.PrepList'!$I$2:$I$1500,'1.PrepList'!$G$2:$G$1500,"")&amp;"",""))</f>
        <v/>
      </c>
      <c r="B4192" s="638" t="str">
        <f>IF($C4192="","",IFERROR(_xlfn.XLOOKUP($C4192,'1.PrepList'!$I$2:$I$1500,'1.PrepList'!$H$2:$H$1500,"")&amp;"",""))</f>
        <v/>
      </c>
      <c r="D4192" s="638" t="str">
        <f>IF($C4192="","",IFERROR(_xlfn.XLOOKUP($C4192,'1.PrepList'!$I$2:$I$1500,'1.PrepList'!$J$2:$J$1500,"")&amp;"",""))</f>
        <v/>
      </c>
      <c r="E4192" s="638" t="str">
        <f>IF($C4192="","",IFERROR(_xlfn.XLOOKUP($C4192,'1.PrepList'!$I$2:$I$1500,'1.PrepList'!$N$2:$N$1500,"")&amp;"",""))</f>
        <v/>
      </c>
      <c r="F4192" s="638" t="str">
        <f>IF($C4192="","",IFERROR(_xlfn.XLOOKUP($C4192,'1.PrepList'!$I$2:$I$1500,'1.PrepList'!$K$2:$K$1500,"")&amp;"",""))</f>
        <v/>
      </c>
      <c r="H4192" s="644" t="str">
        <f>IF($C4192="","",IFERROR(IF(_xlfn.XLOOKUP($C4192,tbl_StartedStatus[Bold ID],tbl_StartedStatus[Started])="Started","Yes",IF(_xlfn.XLOOKUP($C4192,tbl_StartedStatus[Bold ID],tbl_StartedStatus[Started])="No Show","No Show","")),""))</f>
        <v/>
      </c>
    </row>
    <row r="4193" spans="1:8" ht="15" customHeight="1" thickBot="1">
      <c r="A4193" s="38" t="str">
        <f>IF($C4193="","",IFERROR(_xlfn.XLOOKUP($C4193,'1.PrepList'!$I$2:$I$1500,'1.PrepList'!$G$2:$G$1500,"")&amp;"",""))</f>
        <v/>
      </c>
      <c r="B4193" s="638" t="str">
        <f>IF($C4193="","",IFERROR(_xlfn.XLOOKUP($C4193,'1.PrepList'!$I$2:$I$1500,'1.PrepList'!$H$2:$H$1500,"")&amp;"",""))</f>
        <v/>
      </c>
      <c r="D4193" s="638" t="str">
        <f>IF($C4193="","",IFERROR(_xlfn.XLOOKUP($C4193,'1.PrepList'!$I$2:$I$1500,'1.PrepList'!$J$2:$J$1500,"")&amp;"",""))</f>
        <v/>
      </c>
      <c r="E4193" s="638" t="str">
        <f>IF($C4193="","",IFERROR(_xlfn.XLOOKUP($C4193,'1.PrepList'!$I$2:$I$1500,'1.PrepList'!$N$2:$N$1500,"")&amp;"",""))</f>
        <v/>
      </c>
      <c r="F4193" s="638" t="str">
        <f>IF($C4193="","",IFERROR(_xlfn.XLOOKUP($C4193,'1.PrepList'!$I$2:$I$1500,'1.PrepList'!$K$2:$K$1500,"")&amp;"",""))</f>
        <v/>
      </c>
      <c r="H4193" s="644" t="str">
        <f>IF($C4193="","",IFERROR(IF(_xlfn.XLOOKUP($C4193,tbl_StartedStatus[Bold ID],tbl_StartedStatus[Started])="Started","Yes",IF(_xlfn.XLOOKUP($C4193,tbl_StartedStatus[Bold ID],tbl_StartedStatus[Started])="No Show","No Show","")),""))</f>
        <v/>
      </c>
    </row>
    <row r="4194" spans="1:8" ht="15" customHeight="1" thickBot="1">
      <c r="A4194" s="38" t="str">
        <f>IF($C4194="","",IFERROR(_xlfn.XLOOKUP($C4194,'1.PrepList'!$I$2:$I$1500,'1.PrepList'!$G$2:$G$1500,"")&amp;"",""))</f>
        <v/>
      </c>
      <c r="B4194" s="638" t="str">
        <f>IF($C4194="","",IFERROR(_xlfn.XLOOKUP($C4194,'1.PrepList'!$I$2:$I$1500,'1.PrepList'!$H$2:$H$1500,"")&amp;"",""))</f>
        <v/>
      </c>
      <c r="D4194" s="638" t="str">
        <f>IF($C4194="","",IFERROR(_xlfn.XLOOKUP($C4194,'1.PrepList'!$I$2:$I$1500,'1.PrepList'!$J$2:$J$1500,"")&amp;"",""))</f>
        <v/>
      </c>
      <c r="E4194" s="638" t="str">
        <f>IF($C4194="","",IFERROR(_xlfn.XLOOKUP($C4194,'1.PrepList'!$I$2:$I$1500,'1.PrepList'!$N$2:$N$1500,"")&amp;"",""))</f>
        <v/>
      </c>
      <c r="F4194" s="638" t="str">
        <f>IF($C4194="","",IFERROR(_xlfn.XLOOKUP($C4194,'1.PrepList'!$I$2:$I$1500,'1.PrepList'!$K$2:$K$1500,"")&amp;"",""))</f>
        <v/>
      </c>
      <c r="H4194" s="644" t="str">
        <f>IF($C4194="","",IFERROR(IF(_xlfn.XLOOKUP($C4194,tbl_StartedStatus[Bold ID],tbl_StartedStatus[Started])="Started","Yes",IF(_xlfn.XLOOKUP($C4194,tbl_StartedStatus[Bold ID],tbl_StartedStatus[Started])="No Show","No Show","")),""))</f>
        <v/>
      </c>
    </row>
    <row r="4195" spans="1:8" ht="15" customHeight="1" thickBot="1">
      <c r="A4195" s="38" t="str">
        <f>IF($C4195="","",IFERROR(_xlfn.XLOOKUP($C4195,'1.PrepList'!$I$2:$I$1500,'1.PrepList'!$G$2:$G$1500,"")&amp;"",""))</f>
        <v/>
      </c>
      <c r="B4195" s="638" t="str">
        <f>IF($C4195="","",IFERROR(_xlfn.XLOOKUP($C4195,'1.PrepList'!$I$2:$I$1500,'1.PrepList'!$H$2:$H$1500,"")&amp;"",""))</f>
        <v/>
      </c>
      <c r="D4195" s="638" t="str">
        <f>IF($C4195="","",IFERROR(_xlfn.XLOOKUP($C4195,'1.PrepList'!$I$2:$I$1500,'1.PrepList'!$J$2:$J$1500,"")&amp;"",""))</f>
        <v/>
      </c>
      <c r="E4195" s="638" t="str">
        <f>IF($C4195="","",IFERROR(_xlfn.XLOOKUP($C4195,'1.PrepList'!$I$2:$I$1500,'1.PrepList'!$N$2:$N$1500,"")&amp;"",""))</f>
        <v/>
      </c>
      <c r="F4195" s="638" t="str">
        <f>IF($C4195="","",IFERROR(_xlfn.XLOOKUP($C4195,'1.PrepList'!$I$2:$I$1500,'1.PrepList'!$K$2:$K$1500,"")&amp;"",""))</f>
        <v/>
      </c>
      <c r="H4195" s="644" t="str">
        <f>IF($C4195="","",IFERROR(IF(_xlfn.XLOOKUP($C4195,tbl_StartedStatus[Bold ID],tbl_StartedStatus[Started])="Started","Yes",IF(_xlfn.XLOOKUP($C4195,tbl_StartedStatus[Bold ID],tbl_StartedStatus[Started])="No Show","No Show","")),""))</f>
        <v/>
      </c>
    </row>
    <row r="4196" spans="1:8" ht="15" customHeight="1" thickBot="1">
      <c r="A4196" s="38" t="str">
        <f>IF($C4196="","",IFERROR(_xlfn.XLOOKUP($C4196,'1.PrepList'!$I$2:$I$1500,'1.PrepList'!$G$2:$G$1500,"")&amp;"",""))</f>
        <v/>
      </c>
      <c r="B4196" s="638" t="str">
        <f>IF($C4196="","",IFERROR(_xlfn.XLOOKUP($C4196,'1.PrepList'!$I$2:$I$1500,'1.PrepList'!$H$2:$H$1500,"")&amp;"",""))</f>
        <v/>
      </c>
      <c r="D4196" s="638" t="str">
        <f>IF($C4196="","",IFERROR(_xlfn.XLOOKUP($C4196,'1.PrepList'!$I$2:$I$1500,'1.PrepList'!$J$2:$J$1500,"")&amp;"",""))</f>
        <v/>
      </c>
      <c r="E4196" s="638" t="str">
        <f>IF($C4196="","",IFERROR(_xlfn.XLOOKUP($C4196,'1.PrepList'!$I$2:$I$1500,'1.PrepList'!$N$2:$N$1500,"")&amp;"",""))</f>
        <v/>
      </c>
      <c r="F4196" s="638" t="str">
        <f>IF($C4196="","",IFERROR(_xlfn.XLOOKUP($C4196,'1.PrepList'!$I$2:$I$1500,'1.PrepList'!$K$2:$K$1500,"")&amp;"",""))</f>
        <v/>
      </c>
      <c r="H4196" s="644" t="str">
        <f>IF($C4196="","",IFERROR(IF(_xlfn.XLOOKUP($C4196,tbl_StartedStatus[Bold ID],tbl_StartedStatus[Started])="Started","Yes",IF(_xlfn.XLOOKUP($C4196,tbl_StartedStatus[Bold ID],tbl_StartedStatus[Started])="No Show","No Show","")),""))</f>
        <v/>
      </c>
    </row>
    <row r="4197" spans="1:8" ht="15" customHeight="1" thickBot="1">
      <c r="A4197" s="38" t="str">
        <f>IF($C4197="","",IFERROR(_xlfn.XLOOKUP($C4197,'1.PrepList'!$I$2:$I$1500,'1.PrepList'!$G$2:$G$1500,"")&amp;"",""))</f>
        <v/>
      </c>
      <c r="B4197" s="638" t="str">
        <f>IF($C4197="","",IFERROR(_xlfn.XLOOKUP($C4197,'1.PrepList'!$I$2:$I$1500,'1.PrepList'!$H$2:$H$1500,"")&amp;"",""))</f>
        <v/>
      </c>
      <c r="D4197" s="638" t="str">
        <f>IF($C4197="","",IFERROR(_xlfn.XLOOKUP($C4197,'1.PrepList'!$I$2:$I$1500,'1.PrepList'!$J$2:$J$1500,"")&amp;"",""))</f>
        <v/>
      </c>
      <c r="E4197" s="638" t="str">
        <f>IF($C4197="","",IFERROR(_xlfn.XLOOKUP($C4197,'1.PrepList'!$I$2:$I$1500,'1.PrepList'!$N$2:$N$1500,"")&amp;"",""))</f>
        <v/>
      </c>
      <c r="F4197" s="638" t="str">
        <f>IF($C4197="","",IFERROR(_xlfn.XLOOKUP($C4197,'1.PrepList'!$I$2:$I$1500,'1.PrepList'!$K$2:$K$1500,"")&amp;"",""))</f>
        <v/>
      </c>
      <c r="H4197" s="644" t="str">
        <f>IF($C4197="","",IFERROR(IF(_xlfn.XLOOKUP($C4197,tbl_StartedStatus[Bold ID],tbl_StartedStatus[Started])="Started","Yes",IF(_xlfn.XLOOKUP($C4197,tbl_StartedStatus[Bold ID],tbl_StartedStatus[Started])="No Show","No Show","")),""))</f>
        <v/>
      </c>
    </row>
    <row r="4198" spans="1:8" ht="15" customHeight="1" thickBot="1">
      <c r="A4198" s="38" t="str">
        <f>IF($C4198="","",IFERROR(_xlfn.XLOOKUP($C4198,'1.PrepList'!$I$2:$I$1500,'1.PrepList'!$G$2:$G$1500,"")&amp;"",""))</f>
        <v/>
      </c>
      <c r="B4198" s="638" t="str">
        <f>IF($C4198="","",IFERROR(_xlfn.XLOOKUP($C4198,'1.PrepList'!$I$2:$I$1500,'1.PrepList'!$H$2:$H$1500,"")&amp;"",""))</f>
        <v/>
      </c>
      <c r="D4198" s="638" t="str">
        <f>IF($C4198="","",IFERROR(_xlfn.XLOOKUP($C4198,'1.PrepList'!$I$2:$I$1500,'1.PrepList'!$J$2:$J$1500,"")&amp;"",""))</f>
        <v/>
      </c>
      <c r="E4198" s="638" t="str">
        <f>IF($C4198="","",IFERROR(_xlfn.XLOOKUP($C4198,'1.PrepList'!$I$2:$I$1500,'1.PrepList'!$N$2:$N$1500,"")&amp;"",""))</f>
        <v/>
      </c>
      <c r="F4198" s="638" t="str">
        <f>IF($C4198="","",IFERROR(_xlfn.XLOOKUP($C4198,'1.PrepList'!$I$2:$I$1500,'1.PrepList'!$K$2:$K$1500,"")&amp;"",""))</f>
        <v/>
      </c>
      <c r="H4198" s="644" t="str">
        <f>IF($C4198="","",IFERROR(IF(_xlfn.XLOOKUP($C4198,tbl_StartedStatus[Bold ID],tbl_StartedStatus[Started])="Started","Yes",IF(_xlfn.XLOOKUP($C4198,tbl_StartedStatus[Bold ID],tbl_StartedStatus[Started])="No Show","No Show","")),""))</f>
        <v/>
      </c>
    </row>
    <row r="4199" spans="1:8" ht="15" customHeight="1" thickBot="1">
      <c r="A4199" s="38" t="str">
        <f>IF($C4199="","",IFERROR(_xlfn.XLOOKUP($C4199,'1.PrepList'!$I$2:$I$1500,'1.PrepList'!$G$2:$G$1500,"")&amp;"",""))</f>
        <v/>
      </c>
      <c r="B4199" s="638" t="str">
        <f>IF($C4199="","",IFERROR(_xlfn.XLOOKUP($C4199,'1.PrepList'!$I$2:$I$1500,'1.PrepList'!$H$2:$H$1500,"")&amp;"",""))</f>
        <v/>
      </c>
      <c r="D4199" s="638" t="str">
        <f>IF($C4199="","",IFERROR(_xlfn.XLOOKUP($C4199,'1.PrepList'!$I$2:$I$1500,'1.PrepList'!$J$2:$J$1500,"")&amp;"",""))</f>
        <v/>
      </c>
      <c r="E4199" s="638" t="str">
        <f>IF($C4199="","",IFERROR(_xlfn.XLOOKUP($C4199,'1.PrepList'!$I$2:$I$1500,'1.PrepList'!$N$2:$N$1500,"")&amp;"",""))</f>
        <v/>
      </c>
      <c r="F4199" s="638" t="str">
        <f>IF($C4199="","",IFERROR(_xlfn.XLOOKUP($C4199,'1.PrepList'!$I$2:$I$1500,'1.PrepList'!$K$2:$K$1500,"")&amp;"",""))</f>
        <v/>
      </c>
      <c r="H4199" s="644" t="str">
        <f>IF($C4199="","",IFERROR(IF(_xlfn.XLOOKUP($C4199,tbl_StartedStatus[Bold ID],tbl_StartedStatus[Started])="Started","Yes",IF(_xlfn.XLOOKUP($C4199,tbl_StartedStatus[Bold ID],tbl_StartedStatus[Started])="No Show","No Show","")),""))</f>
        <v/>
      </c>
    </row>
    <row r="4200" spans="1:8" ht="15" customHeight="1" thickBot="1">
      <c r="A4200" s="38" t="str">
        <f>IF($C4200="","",IFERROR(_xlfn.XLOOKUP($C4200,'1.PrepList'!$I$2:$I$1500,'1.PrepList'!$G$2:$G$1500,"")&amp;"",""))</f>
        <v/>
      </c>
      <c r="B4200" s="638" t="str">
        <f>IF($C4200="","",IFERROR(_xlfn.XLOOKUP($C4200,'1.PrepList'!$I$2:$I$1500,'1.PrepList'!$H$2:$H$1500,"")&amp;"",""))</f>
        <v/>
      </c>
      <c r="D4200" s="638" t="str">
        <f>IF($C4200="","",IFERROR(_xlfn.XLOOKUP($C4200,'1.PrepList'!$I$2:$I$1500,'1.PrepList'!$J$2:$J$1500,"")&amp;"",""))</f>
        <v/>
      </c>
      <c r="E4200" s="638" t="str">
        <f>IF($C4200="","",IFERROR(_xlfn.XLOOKUP($C4200,'1.PrepList'!$I$2:$I$1500,'1.PrepList'!$N$2:$N$1500,"")&amp;"",""))</f>
        <v/>
      </c>
      <c r="F4200" s="638" t="str">
        <f>IF($C4200="","",IFERROR(_xlfn.XLOOKUP($C4200,'1.PrepList'!$I$2:$I$1500,'1.PrepList'!$K$2:$K$1500,"")&amp;"",""))</f>
        <v/>
      </c>
      <c r="H4200" s="644" t="str">
        <f>IF($C4200="","",IFERROR(IF(_xlfn.XLOOKUP($C4200,tbl_StartedStatus[Bold ID],tbl_StartedStatus[Started])="Started","Yes",IF(_xlfn.XLOOKUP($C4200,tbl_StartedStatus[Bold ID],tbl_StartedStatus[Started])="No Show","No Show","")),""))</f>
        <v/>
      </c>
    </row>
    <row r="4201" spans="1:8" ht="15" customHeight="1" thickBot="1">
      <c r="A4201" s="38" t="str">
        <f>IF($C4201="","",IFERROR(_xlfn.XLOOKUP($C4201,'1.PrepList'!$I$2:$I$1500,'1.PrepList'!$G$2:$G$1500,"")&amp;"",""))</f>
        <v/>
      </c>
      <c r="B4201" s="638" t="str">
        <f>IF($C4201="","",IFERROR(_xlfn.XLOOKUP($C4201,'1.PrepList'!$I$2:$I$1500,'1.PrepList'!$H$2:$H$1500,"")&amp;"",""))</f>
        <v/>
      </c>
      <c r="D4201" s="638" t="str">
        <f>IF($C4201="","",IFERROR(_xlfn.XLOOKUP($C4201,'1.PrepList'!$I$2:$I$1500,'1.PrepList'!$J$2:$J$1500,"")&amp;"",""))</f>
        <v/>
      </c>
      <c r="E4201" s="638" t="str">
        <f>IF($C4201="","",IFERROR(_xlfn.XLOOKUP($C4201,'1.PrepList'!$I$2:$I$1500,'1.PrepList'!$N$2:$N$1500,"")&amp;"",""))</f>
        <v/>
      </c>
      <c r="F4201" s="638" t="str">
        <f>IF($C4201="","",IFERROR(_xlfn.XLOOKUP($C4201,'1.PrepList'!$I$2:$I$1500,'1.PrepList'!$K$2:$K$1500,"")&amp;"",""))</f>
        <v/>
      </c>
      <c r="H4201" s="644" t="str">
        <f>IF($C4201="","",IFERROR(IF(_xlfn.XLOOKUP($C4201,tbl_StartedStatus[Bold ID],tbl_StartedStatus[Started])="Started","Yes",IF(_xlfn.XLOOKUP($C4201,tbl_StartedStatus[Bold ID],tbl_StartedStatus[Started])="No Show","No Show","")),""))</f>
        <v/>
      </c>
    </row>
    <row r="4202" spans="1:8" ht="15" customHeight="1" thickBot="1">
      <c r="A4202" s="38" t="str">
        <f>IF($C4202="","",IFERROR(_xlfn.XLOOKUP($C4202,'1.PrepList'!$I$2:$I$1500,'1.PrepList'!$G$2:$G$1500,"")&amp;"",""))</f>
        <v/>
      </c>
      <c r="B4202" s="638" t="str">
        <f>IF($C4202="","",IFERROR(_xlfn.XLOOKUP($C4202,'1.PrepList'!$I$2:$I$1500,'1.PrepList'!$H$2:$H$1500,"")&amp;"",""))</f>
        <v/>
      </c>
      <c r="D4202" s="638" t="str">
        <f>IF($C4202="","",IFERROR(_xlfn.XLOOKUP($C4202,'1.PrepList'!$I$2:$I$1500,'1.PrepList'!$J$2:$J$1500,"")&amp;"",""))</f>
        <v/>
      </c>
      <c r="E4202" s="638" t="str">
        <f>IF($C4202="","",IFERROR(_xlfn.XLOOKUP($C4202,'1.PrepList'!$I$2:$I$1500,'1.PrepList'!$N$2:$N$1500,"")&amp;"",""))</f>
        <v/>
      </c>
      <c r="F4202" s="638" t="str">
        <f>IF($C4202="","",IFERROR(_xlfn.XLOOKUP($C4202,'1.PrepList'!$I$2:$I$1500,'1.PrepList'!$K$2:$K$1500,"")&amp;"",""))</f>
        <v/>
      </c>
      <c r="H4202" s="644" t="str">
        <f>IF($C4202="","",IFERROR(IF(_xlfn.XLOOKUP($C4202,tbl_StartedStatus[Bold ID],tbl_StartedStatus[Started])="Started","Yes",IF(_xlfn.XLOOKUP($C4202,tbl_StartedStatus[Bold ID],tbl_StartedStatus[Started])="No Show","No Show","")),""))</f>
        <v/>
      </c>
    </row>
    <row r="4203" spans="1:8" ht="15" customHeight="1" thickBot="1">
      <c r="A4203" s="38" t="str">
        <f>IF($C4203="","",IFERROR(_xlfn.XLOOKUP($C4203,'1.PrepList'!$I$2:$I$1500,'1.PrepList'!$G$2:$G$1500,"")&amp;"",""))</f>
        <v/>
      </c>
      <c r="B4203" s="638" t="str">
        <f>IF($C4203="","",IFERROR(_xlfn.XLOOKUP($C4203,'1.PrepList'!$I$2:$I$1500,'1.PrepList'!$H$2:$H$1500,"")&amp;"",""))</f>
        <v/>
      </c>
      <c r="D4203" s="638" t="str">
        <f>IF($C4203="","",IFERROR(_xlfn.XLOOKUP($C4203,'1.PrepList'!$I$2:$I$1500,'1.PrepList'!$J$2:$J$1500,"")&amp;"",""))</f>
        <v/>
      </c>
      <c r="E4203" s="638" t="str">
        <f>IF($C4203="","",IFERROR(_xlfn.XLOOKUP($C4203,'1.PrepList'!$I$2:$I$1500,'1.PrepList'!$N$2:$N$1500,"")&amp;"",""))</f>
        <v/>
      </c>
      <c r="F4203" s="638" t="str">
        <f>IF($C4203="","",IFERROR(_xlfn.XLOOKUP($C4203,'1.PrepList'!$I$2:$I$1500,'1.PrepList'!$K$2:$K$1500,"")&amp;"",""))</f>
        <v/>
      </c>
      <c r="H4203" s="644" t="str">
        <f>IF($C4203="","",IFERROR(IF(_xlfn.XLOOKUP($C4203,tbl_StartedStatus[Bold ID],tbl_StartedStatus[Started])="Started","Yes",IF(_xlfn.XLOOKUP($C4203,tbl_StartedStatus[Bold ID],tbl_StartedStatus[Started])="No Show","No Show","")),""))</f>
        <v/>
      </c>
    </row>
    <row r="4204" spans="1:8" ht="15" customHeight="1" thickBot="1">
      <c r="A4204" s="38" t="str">
        <f>IF($C4204="","",IFERROR(_xlfn.XLOOKUP($C4204,'1.PrepList'!$I$2:$I$1500,'1.PrepList'!$G$2:$G$1500,"")&amp;"",""))</f>
        <v/>
      </c>
      <c r="B4204" s="638" t="str">
        <f>IF($C4204="","",IFERROR(_xlfn.XLOOKUP($C4204,'1.PrepList'!$I$2:$I$1500,'1.PrepList'!$H$2:$H$1500,"")&amp;"",""))</f>
        <v/>
      </c>
      <c r="D4204" s="638" t="str">
        <f>IF($C4204="","",IFERROR(_xlfn.XLOOKUP($C4204,'1.PrepList'!$I$2:$I$1500,'1.PrepList'!$J$2:$J$1500,"")&amp;"",""))</f>
        <v/>
      </c>
      <c r="E4204" s="638" t="str">
        <f>IF($C4204="","",IFERROR(_xlfn.XLOOKUP($C4204,'1.PrepList'!$I$2:$I$1500,'1.PrepList'!$N$2:$N$1500,"")&amp;"",""))</f>
        <v/>
      </c>
      <c r="F4204" s="638" t="str">
        <f>IF($C4204="","",IFERROR(_xlfn.XLOOKUP($C4204,'1.PrepList'!$I$2:$I$1500,'1.PrepList'!$K$2:$K$1500,"")&amp;"",""))</f>
        <v/>
      </c>
      <c r="H4204" s="644" t="str">
        <f>IF($C4204="","",IFERROR(IF(_xlfn.XLOOKUP($C4204,tbl_StartedStatus[Bold ID],tbl_StartedStatus[Started])="Started","Yes",IF(_xlfn.XLOOKUP($C4204,tbl_StartedStatus[Bold ID],tbl_StartedStatus[Started])="No Show","No Show","")),""))</f>
        <v/>
      </c>
    </row>
    <row r="4205" spans="1:8" ht="15" customHeight="1" thickBot="1">
      <c r="A4205" s="38" t="str">
        <f>IF($C4205="","",IFERROR(_xlfn.XLOOKUP($C4205,'1.PrepList'!$I$2:$I$1500,'1.PrepList'!$G$2:$G$1500,"")&amp;"",""))</f>
        <v/>
      </c>
      <c r="B4205" s="638" t="str">
        <f>IF($C4205="","",IFERROR(_xlfn.XLOOKUP($C4205,'1.PrepList'!$I$2:$I$1500,'1.PrepList'!$H$2:$H$1500,"")&amp;"",""))</f>
        <v/>
      </c>
      <c r="D4205" s="638" t="str">
        <f>IF($C4205="","",IFERROR(_xlfn.XLOOKUP($C4205,'1.PrepList'!$I$2:$I$1500,'1.PrepList'!$J$2:$J$1500,"")&amp;"",""))</f>
        <v/>
      </c>
      <c r="E4205" s="638" t="str">
        <f>IF($C4205="","",IFERROR(_xlfn.XLOOKUP($C4205,'1.PrepList'!$I$2:$I$1500,'1.PrepList'!$N$2:$N$1500,"")&amp;"",""))</f>
        <v/>
      </c>
      <c r="F4205" s="638" t="str">
        <f>IF($C4205="","",IFERROR(_xlfn.XLOOKUP($C4205,'1.PrepList'!$I$2:$I$1500,'1.PrepList'!$K$2:$K$1500,"")&amp;"",""))</f>
        <v/>
      </c>
      <c r="H4205" s="644" t="str">
        <f>IF($C4205="","",IFERROR(IF(_xlfn.XLOOKUP($C4205,tbl_StartedStatus[Bold ID],tbl_StartedStatus[Started])="Started","Yes",IF(_xlfn.XLOOKUP($C4205,tbl_StartedStatus[Bold ID],tbl_StartedStatus[Started])="No Show","No Show","")),""))</f>
        <v/>
      </c>
    </row>
    <row r="4206" spans="1:8" ht="15" customHeight="1" thickBot="1">
      <c r="A4206" s="38" t="str">
        <f>IF($C4206="","",IFERROR(_xlfn.XLOOKUP($C4206,'1.PrepList'!$I$2:$I$1500,'1.PrepList'!$G$2:$G$1500,"")&amp;"",""))</f>
        <v/>
      </c>
      <c r="B4206" s="638" t="str">
        <f>IF($C4206="","",IFERROR(_xlfn.XLOOKUP($C4206,'1.PrepList'!$I$2:$I$1500,'1.PrepList'!$H$2:$H$1500,"")&amp;"",""))</f>
        <v/>
      </c>
      <c r="D4206" s="638" t="str">
        <f>IF($C4206="","",IFERROR(_xlfn.XLOOKUP($C4206,'1.PrepList'!$I$2:$I$1500,'1.PrepList'!$J$2:$J$1500,"")&amp;"",""))</f>
        <v/>
      </c>
      <c r="E4206" s="638" t="str">
        <f>IF($C4206="","",IFERROR(_xlfn.XLOOKUP($C4206,'1.PrepList'!$I$2:$I$1500,'1.PrepList'!$N$2:$N$1500,"")&amp;"",""))</f>
        <v/>
      </c>
      <c r="F4206" s="638" t="str">
        <f>IF($C4206="","",IFERROR(_xlfn.XLOOKUP($C4206,'1.PrepList'!$I$2:$I$1500,'1.PrepList'!$K$2:$K$1500,"")&amp;"",""))</f>
        <v/>
      </c>
      <c r="H4206" s="644" t="str">
        <f>IF($C4206="","",IFERROR(IF(_xlfn.XLOOKUP($C4206,tbl_StartedStatus[Bold ID],tbl_StartedStatus[Started])="Started","Yes",IF(_xlfn.XLOOKUP($C4206,tbl_StartedStatus[Bold ID],tbl_StartedStatus[Started])="No Show","No Show","")),""))</f>
        <v/>
      </c>
    </row>
    <row r="4207" spans="1:8" ht="15" customHeight="1" thickBot="1">
      <c r="A4207" s="38" t="str">
        <f>IF($C4207="","",IFERROR(_xlfn.XLOOKUP($C4207,'1.PrepList'!$I$2:$I$1500,'1.PrepList'!$G$2:$G$1500,"")&amp;"",""))</f>
        <v/>
      </c>
      <c r="B4207" s="638" t="str">
        <f>IF($C4207="","",IFERROR(_xlfn.XLOOKUP($C4207,'1.PrepList'!$I$2:$I$1500,'1.PrepList'!$H$2:$H$1500,"")&amp;"",""))</f>
        <v/>
      </c>
      <c r="D4207" s="638" t="str">
        <f>IF($C4207="","",IFERROR(_xlfn.XLOOKUP($C4207,'1.PrepList'!$I$2:$I$1500,'1.PrepList'!$J$2:$J$1500,"")&amp;"",""))</f>
        <v/>
      </c>
      <c r="E4207" s="638" t="str">
        <f>IF($C4207="","",IFERROR(_xlfn.XLOOKUP($C4207,'1.PrepList'!$I$2:$I$1500,'1.PrepList'!$N$2:$N$1500,"")&amp;"",""))</f>
        <v/>
      </c>
      <c r="F4207" s="638" t="str">
        <f>IF($C4207="","",IFERROR(_xlfn.XLOOKUP($C4207,'1.PrepList'!$I$2:$I$1500,'1.PrepList'!$K$2:$K$1500,"")&amp;"",""))</f>
        <v/>
      </c>
      <c r="H4207" s="644" t="str">
        <f>IF($C4207="","",IFERROR(IF(_xlfn.XLOOKUP($C4207,tbl_StartedStatus[Bold ID],tbl_StartedStatus[Started])="Started","Yes",IF(_xlfn.XLOOKUP($C4207,tbl_StartedStatus[Bold ID],tbl_StartedStatus[Started])="No Show","No Show","")),""))</f>
        <v/>
      </c>
    </row>
    <row r="4208" spans="1:8" ht="15" customHeight="1" thickBot="1">
      <c r="A4208" s="38" t="str">
        <f>IF($C4208="","",IFERROR(_xlfn.XLOOKUP($C4208,'1.PrepList'!$I$2:$I$1500,'1.PrepList'!$G$2:$G$1500,"")&amp;"",""))</f>
        <v/>
      </c>
      <c r="B4208" s="638" t="str">
        <f>IF($C4208="","",IFERROR(_xlfn.XLOOKUP($C4208,'1.PrepList'!$I$2:$I$1500,'1.PrepList'!$H$2:$H$1500,"")&amp;"",""))</f>
        <v/>
      </c>
      <c r="D4208" s="638" t="str">
        <f>IF($C4208="","",IFERROR(_xlfn.XLOOKUP($C4208,'1.PrepList'!$I$2:$I$1500,'1.PrepList'!$J$2:$J$1500,"")&amp;"",""))</f>
        <v/>
      </c>
      <c r="E4208" s="638" t="str">
        <f>IF($C4208="","",IFERROR(_xlfn.XLOOKUP($C4208,'1.PrepList'!$I$2:$I$1500,'1.PrepList'!$N$2:$N$1500,"")&amp;"",""))</f>
        <v/>
      </c>
      <c r="F4208" s="638" t="str">
        <f>IF($C4208="","",IFERROR(_xlfn.XLOOKUP($C4208,'1.PrepList'!$I$2:$I$1500,'1.PrepList'!$K$2:$K$1500,"")&amp;"",""))</f>
        <v/>
      </c>
      <c r="H4208" s="644" t="str">
        <f>IF($C4208="","",IFERROR(IF(_xlfn.XLOOKUP($C4208,tbl_StartedStatus[Bold ID],tbl_StartedStatus[Started])="Started","Yes",IF(_xlfn.XLOOKUP($C4208,tbl_StartedStatus[Bold ID],tbl_StartedStatus[Started])="No Show","No Show","")),""))</f>
        <v/>
      </c>
    </row>
    <row r="4209" spans="1:8" ht="15" customHeight="1" thickBot="1">
      <c r="A4209" s="38" t="str">
        <f>IF($C4209="","",IFERROR(_xlfn.XLOOKUP($C4209,'1.PrepList'!$I$2:$I$1500,'1.PrepList'!$G$2:$G$1500,"")&amp;"",""))</f>
        <v/>
      </c>
      <c r="B4209" s="638" t="str">
        <f>IF($C4209="","",IFERROR(_xlfn.XLOOKUP($C4209,'1.PrepList'!$I$2:$I$1500,'1.PrepList'!$H$2:$H$1500,"")&amp;"",""))</f>
        <v/>
      </c>
      <c r="D4209" s="638" t="str">
        <f>IF($C4209="","",IFERROR(_xlfn.XLOOKUP($C4209,'1.PrepList'!$I$2:$I$1500,'1.PrepList'!$J$2:$J$1500,"")&amp;"",""))</f>
        <v/>
      </c>
      <c r="E4209" s="638" t="str">
        <f>IF($C4209="","",IFERROR(_xlfn.XLOOKUP($C4209,'1.PrepList'!$I$2:$I$1500,'1.PrepList'!$N$2:$N$1500,"")&amp;"",""))</f>
        <v/>
      </c>
      <c r="F4209" s="638" t="str">
        <f>IF($C4209="","",IFERROR(_xlfn.XLOOKUP($C4209,'1.PrepList'!$I$2:$I$1500,'1.PrepList'!$K$2:$K$1500,"")&amp;"",""))</f>
        <v/>
      </c>
      <c r="H4209" s="644" t="str">
        <f>IF($C4209="","",IFERROR(IF(_xlfn.XLOOKUP($C4209,tbl_StartedStatus[Bold ID],tbl_StartedStatus[Started])="Started","Yes",IF(_xlfn.XLOOKUP($C4209,tbl_StartedStatus[Bold ID],tbl_StartedStatus[Started])="No Show","No Show","")),""))</f>
        <v/>
      </c>
    </row>
    <row r="4210" spans="1:8" ht="15" customHeight="1" thickBot="1">
      <c r="A4210" s="38" t="str">
        <f>IF($C4210="","",IFERROR(_xlfn.XLOOKUP($C4210,'1.PrepList'!$I$2:$I$1500,'1.PrepList'!$G$2:$G$1500,"")&amp;"",""))</f>
        <v/>
      </c>
      <c r="B4210" s="638" t="str">
        <f>IF($C4210="","",IFERROR(_xlfn.XLOOKUP($C4210,'1.PrepList'!$I$2:$I$1500,'1.PrepList'!$H$2:$H$1500,"")&amp;"",""))</f>
        <v/>
      </c>
      <c r="D4210" s="638" t="str">
        <f>IF($C4210="","",IFERROR(_xlfn.XLOOKUP($C4210,'1.PrepList'!$I$2:$I$1500,'1.PrepList'!$J$2:$J$1500,"")&amp;"",""))</f>
        <v/>
      </c>
      <c r="E4210" s="638" t="str">
        <f>IF($C4210="","",IFERROR(_xlfn.XLOOKUP($C4210,'1.PrepList'!$I$2:$I$1500,'1.PrepList'!$N$2:$N$1500,"")&amp;"",""))</f>
        <v/>
      </c>
      <c r="F4210" s="638" t="str">
        <f>IF($C4210="","",IFERROR(_xlfn.XLOOKUP($C4210,'1.PrepList'!$I$2:$I$1500,'1.PrepList'!$K$2:$K$1500,"")&amp;"",""))</f>
        <v/>
      </c>
      <c r="H4210" s="644" t="str">
        <f>IF($C4210="","",IFERROR(IF(_xlfn.XLOOKUP($C4210,tbl_StartedStatus[Bold ID],tbl_StartedStatus[Started])="Started","Yes",IF(_xlfn.XLOOKUP($C4210,tbl_StartedStatus[Bold ID],tbl_StartedStatus[Started])="No Show","No Show","")),""))</f>
        <v/>
      </c>
    </row>
    <row r="4211" spans="1:8" ht="15" customHeight="1" thickBot="1">
      <c r="A4211" s="38" t="str">
        <f>IF($C4211="","",IFERROR(_xlfn.XLOOKUP($C4211,'1.PrepList'!$I$2:$I$1500,'1.PrepList'!$G$2:$G$1500,"")&amp;"",""))</f>
        <v/>
      </c>
      <c r="B4211" s="638" t="str">
        <f>IF($C4211="","",IFERROR(_xlfn.XLOOKUP($C4211,'1.PrepList'!$I$2:$I$1500,'1.PrepList'!$H$2:$H$1500,"")&amp;"",""))</f>
        <v/>
      </c>
      <c r="D4211" s="638" t="str">
        <f>IF($C4211="","",IFERROR(_xlfn.XLOOKUP($C4211,'1.PrepList'!$I$2:$I$1500,'1.PrepList'!$J$2:$J$1500,"")&amp;"",""))</f>
        <v/>
      </c>
      <c r="E4211" s="638" t="str">
        <f>IF($C4211="","",IFERROR(_xlfn.XLOOKUP($C4211,'1.PrepList'!$I$2:$I$1500,'1.PrepList'!$N$2:$N$1500,"")&amp;"",""))</f>
        <v/>
      </c>
      <c r="F4211" s="638" t="str">
        <f>IF($C4211="","",IFERROR(_xlfn.XLOOKUP($C4211,'1.PrepList'!$I$2:$I$1500,'1.PrepList'!$K$2:$K$1500,"")&amp;"",""))</f>
        <v/>
      </c>
      <c r="H4211" s="644" t="str">
        <f>IF($C4211="","",IFERROR(IF(_xlfn.XLOOKUP($C4211,tbl_StartedStatus[Bold ID],tbl_StartedStatus[Started])="Started","Yes",IF(_xlfn.XLOOKUP($C4211,tbl_StartedStatus[Bold ID],tbl_StartedStatus[Started])="No Show","No Show","")),""))</f>
        <v/>
      </c>
    </row>
    <row r="4212" spans="1:8" ht="15" customHeight="1" thickBot="1">
      <c r="A4212" s="38" t="str">
        <f>IF($C4212="","",IFERROR(_xlfn.XLOOKUP($C4212,'1.PrepList'!$I$2:$I$1500,'1.PrepList'!$G$2:$G$1500,"")&amp;"",""))</f>
        <v/>
      </c>
      <c r="B4212" s="638" t="str">
        <f>IF($C4212="","",IFERROR(_xlfn.XLOOKUP($C4212,'1.PrepList'!$I$2:$I$1500,'1.PrepList'!$H$2:$H$1500,"")&amp;"",""))</f>
        <v/>
      </c>
      <c r="D4212" s="638" t="str">
        <f>IF($C4212="","",IFERROR(_xlfn.XLOOKUP($C4212,'1.PrepList'!$I$2:$I$1500,'1.PrepList'!$J$2:$J$1500,"")&amp;"",""))</f>
        <v/>
      </c>
      <c r="E4212" s="638" t="str">
        <f>IF($C4212="","",IFERROR(_xlfn.XLOOKUP($C4212,'1.PrepList'!$I$2:$I$1500,'1.PrepList'!$N$2:$N$1500,"")&amp;"",""))</f>
        <v/>
      </c>
      <c r="F4212" s="638" t="str">
        <f>IF($C4212="","",IFERROR(_xlfn.XLOOKUP($C4212,'1.PrepList'!$I$2:$I$1500,'1.PrepList'!$K$2:$K$1500,"")&amp;"",""))</f>
        <v/>
      </c>
      <c r="H4212" s="644" t="str">
        <f>IF($C4212="","",IFERROR(IF(_xlfn.XLOOKUP($C4212,tbl_StartedStatus[Bold ID],tbl_StartedStatus[Started])="Started","Yes",IF(_xlfn.XLOOKUP($C4212,tbl_StartedStatus[Bold ID],tbl_StartedStatus[Started])="No Show","No Show","")),""))</f>
        <v/>
      </c>
    </row>
    <row r="4213" spans="1:8" ht="15" customHeight="1" thickBot="1">
      <c r="A4213" s="38" t="str">
        <f>IF($C4213="","",IFERROR(_xlfn.XLOOKUP($C4213,'1.PrepList'!$I$2:$I$1500,'1.PrepList'!$G$2:$G$1500,"")&amp;"",""))</f>
        <v/>
      </c>
      <c r="B4213" s="638" t="str">
        <f>IF($C4213="","",IFERROR(_xlfn.XLOOKUP($C4213,'1.PrepList'!$I$2:$I$1500,'1.PrepList'!$H$2:$H$1500,"")&amp;"",""))</f>
        <v/>
      </c>
      <c r="D4213" s="638" t="str">
        <f>IF($C4213="","",IFERROR(_xlfn.XLOOKUP($C4213,'1.PrepList'!$I$2:$I$1500,'1.PrepList'!$J$2:$J$1500,"")&amp;"",""))</f>
        <v/>
      </c>
      <c r="E4213" s="638" t="str">
        <f>IF($C4213="","",IFERROR(_xlfn.XLOOKUP($C4213,'1.PrepList'!$I$2:$I$1500,'1.PrepList'!$N$2:$N$1500,"")&amp;"",""))</f>
        <v/>
      </c>
      <c r="F4213" s="638" t="str">
        <f>IF($C4213="","",IFERROR(_xlfn.XLOOKUP($C4213,'1.PrepList'!$I$2:$I$1500,'1.PrepList'!$K$2:$K$1500,"")&amp;"",""))</f>
        <v/>
      </c>
      <c r="H4213" s="644" t="str">
        <f>IF($C4213="","",IFERROR(IF(_xlfn.XLOOKUP($C4213,tbl_StartedStatus[Bold ID],tbl_StartedStatus[Started])="Started","Yes",IF(_xlfn.XLOOKUP($C4213,tbl_StartedStatus[Bold ID],tbl_StartedStatus[Started])="No Show","No Show","")),""))</f>
        <v/>
      </c>
    </row>
    <row r="4214" spans="1:8" ht="15" customHeight="1" thickBot="1">
      <c r="A4214" s="38" t="str">
        <f>IF($C4214="","",IFERROR(_xlfn.XLOOKUP($C4214,'1.PrepList'!$I$2:$I$1500,'1.PrepList'!$G$2:$G$1500,"")&amp;"",""))</f>
        <v/>
      </c>
      <c r="B4214" s="638" t="str">
        <f>IF($C4214="","",IFERROR(_xlfn.XLOOKUP($C4214,'1.PrepList'!$I$2:$I$1500,'1.PrepList'!$H$2:$H$1500,"")&amp;"",""))</f>
        <v/>
      </c>
      <c r="D4214" s="638" t="str">
        <f>IF($C4214="","",IFERROR(_xlfn.XLOOKUP($C4214,'1.PrepList'!$I$2:$I$1500,'1.PrepList'!$J$2:$J$1500,"")&amp;"",""))</f>
        <v/>
      </c>
      <c r="E4214" s="638" t="str">
        <f>IF($C4214="","",IFERROR(_xlfn.XLOOKUP($C4214,'1.PrepList'!$I$2:$I$1500,'1.PrepList'!$N$2:$N$1500,"")&amp;"",""))</f>
        <v/>
      </c>
      <c r="F4214" s="638" t="str">
        <f>IF($C4214="","",IFERROR(_xlfn.XLOOKUP($C4214,'1.PrepList'!$I$2:$I$1500,'1.PrepList'!$K$2:$K$1500,"")&amp;"",""))</f>
        <v/>
      </c>
      <c r="H4214" s="644" t="str">
        <f>IF($C4214="","",IFERROR(IF(_xlfn.XLOOKUP($C4214,tbl_StartedStatus[Bold ID],tbl_StartedStatus[Started])="Started","Yes",IF(_xlfn.XLOOKUP($C4214,tbl_StartedStatus[Bold ID],tbl_StartedStatus[Started])="No Show","No Show","")),""))</f>
        <v/>
      </c>
    </row>
    <row r="4215" spans="1:8" ht="15" customHeight="1" thickBot="1">
      <c r="A4215" s="38" t="str">
        <f>IF($C4215="","",IFERROR(_xlfn.XLOOKUP($C4215,'1.PrepList'!$I$2:$I$1500,'1.PrepList'!$G$2:$G$1500,"")&amp;"",""))</f>
        <v/>
      </c>
      <c r="B4215" s="638" t="str">
        <f>IF($C4215="","",IFERROR(_xlfn.XLOOKUP($C4215,'1.PrepList'!$I$2:$I$1500,'1.PrepList'!$H$2:$H$1500,"")&amp;"",""))</f>
        <v/>
      </c>
      <c r="D4215" s="638" t="str">
        <f>IF($C4215="","",IFERROR(_xlfn.XLOOKUP($C4215,'1.PrepList'!$I$2:$I$1500,'1.PrepList'!$J$2:$J$1500,"")&amp;"",""))</f>
        <v/>
      </c>
      <c r="E4215" s="638" t="str">
        <f>IF($C4215="","",IFERROR(_xlfn.XLOOKUP($C4215,'1.PrepList'!$I$2:$I$1500,'1.PrepList'!$N$2:$N$1500,"")&amp;"",""))</f>
        <v/>
      </c>
      <c r="F4215" s="638" t="str">
        <f>IF($C4215="","",IFERROR(_xlfn.XLOOKUP($C4215,'1.PrepList'!$I$2:$I$1500,'1.PrepList'!$K$2:$K$1500,"")&amp;"",""))</f>
        <v/>
      </c>
      <c r="H4215" s="644" t="str">
        <f>IF($C4215="","",IFERROR(IF(_xlfn.XLOOKUP($C4215,tbl_StartedStatus[Bold ID],tbl_StartedStatus[Started])="Started","Yes",IF(_xlfn.XLOOKUP($C4215,tbl_StartedStatus[Bold ID],tbl_StartedStatus[Started])="No Show","No Show","")),""))</f>
        <v/>
      </c>
    </row>
    <row r="4216" spans="1:8" ht="15" customHeight="1" thickBot="1">
      <c r="A4216" s="38" t="str">
        <f>IF($C4216="","",IFERROR(_xlfn.XLOOKUP($C4216,'1.PrepList'!$I$2:$I$1500,'1.PrepList'!$G$2:$G$1500,"")&amp;"",""))</f>
        <v/>
      </c>
      <c r="B4216" s="638" t="str">
        <f>IF($C4216="","",IFERROR(_xlfn.XLOOKUP($C4216,'1.PrepList'!$I$2:$I$1500,'1.PrepList'!$H$2:$H$1500,"")&amp;"",""))</f>
        <v/>
      </c>
      <c r="D4216" s="638" t="str">
        <f>IF($C4216="","",IFERROR(_xlfn.XLOOKUP($C4216,'1.PrepList'!$I$2:$I$1500,'1.PrepList'!$J$2:$J$1500,"")&amp;"",""))</f>
        <v/>
      </c>
      <c r="E4216" s="638" t="str">
        <f>IF($C4216="","",IFERROR(_xlfn.XLOOKUP($C4216,'1.PrepList'!$I$2:$I$1500,'1.PrepList'!$N$2:$N$1500,"")&amp;"",""))</f>
        <v/>
      </c>
      <c r="F4216" s="638" t="str">
        <f>IF($C4216="","",IFERROR(_xlfn.XLOOKUP($C4216,'1.PrepList'!$I$2:$I$1500,'1.PrepList'!$K$2:$K$1500,"")&amp;"",""))</f>
        <v/>
      </c>
      <c r="H4216" s="644" t="str">
        <f>IF($C4216="","",IFERROR(IF(_xlfn.XLOOKUP($C4216,tbl_StartedStatus[Bold ID],tbl_StartedStatus[Started])="Started","Yes",IF(_xlfn.XLOOKUP($C4216,tbl_StartedStatus[Bold ID],tbl_StartedStatus[Started])="No Show","No Show","")),""))</f>
        <v/>
      </c>
    </row>
    <row r="4217" spans="1:8" ht="15" customHeight="1" thickBot="1">
      <c r="A4217" s="38" t="str">
        <f>IF($C4217="","",IFERROR(_xlfn.XLOOKUP($C4217,'1.PrepList'!$I$2:$I$1500,'1.PrepList'!$G$2:$G$1500,"")&amp;"",""))</f>
        <v/>
      </c>
      <c r="B4217" s="638" t="str">
        <f>IF($C4217="","",IFERROR(_xlfn.XLOOKUP($C4217,'1.PrepList'!$I$2:$I$1500,'1.PrepList'!$H$2:$H$1500,"")&amp;"",""))</f>
        <v/>
      </c>
      <c r="D4217" s="638" t="str">
        <f>IF($C4217="","",IFERROR(_xlfn.XLOOKUP($C4217,'1.PrepList'!$I$2:$I$1500,'1.PrepList'!$J$2:$J$1500,"")&amp;"",""))</f>
        <v/>
      </c>
      <c r="E4217" s="638" t="str">
        <f>IF($C4217="","",IFERROR(_xlfn.XLOOKUP($C4217,'1.PrepList'!$I$2:$I$1500,'1.PrepList'!$N$2:$N$1500,"")&amp;"",""))</f>
        <v/>
      </c>
      <c r="F4217" s="638" t="str">
        <f>IF($C4217="","",IFERROR(_xlfn.XLOOKUP($C4217,'1.PrepList'!$I$2:$I$1500,'1.PrepList'!$K$2:$K$1500,"")&amp;"",""))</f>
        <v/>
      </c>
      <c r="H4217" s="644" t="str">
        <f>IF($C4217="","",IFERROR(IF(_xlfn.XLOOKUP($C4217,tbl_StartedStatus[Bold ID],tbl_StartedStatus[Started])="Started","Yes",IF(_xlfn.XLOOKUP($C4217,tbl_StartedStatus[Bold ID],tbl_StartedStatus[Started])="No Show","No Show","")),""))</f>
        <v/>
      </c>
    </row>
    <row r="4218" spans="1:8" ht="15" customHeight="1" thickBot="1">
      <c r="A4218" s="38" t="str">
        <f>IF($C4218="","",IFERROR(_xlfn.XLOOKUP($C4218,'1.PrepList'!$I$2:$I$1500,'1.PrepList'!$G$2:$G$1500,"")&amp;"",""))</f>
        <v/>
      </c>
      <c r="B4218" s="638" t="str">
        <f>IF($C4218="","",IFERROR(_xlfn.XLOOKUP($C4218,'1.PrepList'!$I$2:$I$1500,'1.PrepList'!$H$2:$H$1500,"")&amp;"",""))</f>
        <v/>
      </c>
      <c r="D4218" s="638" t="str">
        <f>IF($C4218="","",IFERROR(_xlfn.XLOOKUP($C4218,'1.PrepList'!$I$2:$I$1500,'1.PrepList'!$J$2:$J$1500,"")&amp;"",""))</f>
        <v/>
      </c>
      <c r="E4218" s="638" t="str">
        <f>IF($C4218="","",IFERROR(_xlfn.XLOOKUP($C4218,'1.PrepList'!$I$2:$I$1500,'1.PrepList'!$N$2:$N$1500,"")&amp;"",""))</f>
        <v/>
      </c>
      <c r="F4218" s="638" t="str">
        <f>IF($C4218="","",IFERROR(_xlfn.XLOOKUP($C4218,'1.PrepList'!$I$2:$I$1500,'1.PrepList'!$K$2:$K$1500,"")&amp;"",""))</f>
        <v/>
      </c>
      <c r="H4218" s="644" t="str">
        <f>IF($C4218="","",IFERROR(IF(_xlfn.XLOOKUP($C4218,tbl_StartedStatus[Bold ID],tbl_StartedStatus[Started])="Started","Yes",IF(_xlfn.XLOOKUP($C4218,tbl_StartedStatus[Bold ID],tbl_StartedStatus[Started])="No Show","No Show","")),""))</f>
        <v/>
      </c>
    </row>
    <row r="4219" spans="1:8" ht="15" customHeight="1" thickBot="1">
      <c r="A4219" s="38" t="str">
        <f>IF($C4219="","",IFERROR(_xlfn.XLOOKUP($C4219,'1.PrepList'!$I$2:$I$1500,'1.PrepList'!$G$2:$G$1500,"")&amp;"",""))</f>
        <v/>
      </c>
      <c r="B4219" s="638" t="str">
        <f>IF($C4219="","",IFERROR(_xlfn.XLOOKUP($C4219,'1.PrepList'!$I$2:$I$1500,'1.PrepList'!$H$2:$H$1500,"")&amp;"",""))</f>
        <v/>
      </c>
      <c r="D4219" s="638" t="str">
        <f>IF($C4219="","",IFERROR(_xlfn.XLOOKUP($C4219,'1.PrepList'!$I$2:$I$1500,'1.PrepList'!$J$2:$J$1500,"")&amp;"",""))</f>
        <v/>
      </c>
      <c r="E4219" s="638" t="str">
        <f>IF($C4219="","",IFERROR(_xlfn.XLOOKUP($C4219,'1.PrepList'!$I$2:$I$1500,'1.PrepList'!$N$2:$N$1500,"")&amp;"",""))</f>
        <v/>
      </c>
      <c r="F4219" s="638" t="str">
        <f>IF($C4219="","",IFERROR(_xlfn.XLOOKUP($C4219,'1.PrepList'!$I$2:$I$1500,'1.PrepList'!$K$2:$K$1500,"")&amp;"",""))</f>
        <v/>
      </c>
      <c r="H4219" s="644" t="str">
        <f>IF($C4219="","",IFERROR(IF(_xlfn.XLOOKUP($C4219,tbl_StartedStatus[Bold ID],tbl_StartedStatus[Started])="Started","Yes",IF(_xlfn.XLOOKUP($C4219,tbl_StartedStatus[Bold ID],tbl_StartedStatus[Started])="No Show","No Show","")),""))</f>
        <v/>
      </c>
    </row>
    <row r="4220" spans="1:8" ht="15" customHeight="1" thickBot="1">
      <c r="A4220" s="38" t="str">
        <f>IF($C4220="","",IFERROR(_xlfn.XLOOKUP($C4220,'1.PrepList'!$I$2:$I$1500,'1.PrepList'!$G$2:$G$1500,"")&amp;"",""))</f>
        <v/>
      </c>
      <c r="B4220" s="638" t="str">
        <f>IF($C4220="","",IFERROR(_xlfn.XLOOKUP($C4220,'1.PrepList'!$I$2:$I$1500,'1.PrepList'!$H$2:$H$1500,"")&amp;"",""))</f>
        <v/>
      </c>
      <c r="D4220" s="638" t="str">
        <f>IF($C4220="","",IFERROR(_xlfn.XLOOKUP($C4220,'1.PrepList'!$I$2:$I$1500,'1.PrepList'!$J$2:$J$1500,"")&amp;"",""))</f>
        <v/>
      </c>
      <c r="E4220" s="638" t="str">
        <f>IF($C4220="","",IFERROR(_xlfn.XLOOKUP($C4220,'1.PrepList'!$I$2:$I$1500,'1.PrepList'!$N$2:$N$1500,"")&amp;"",""))</f>
        <v/>
      </c>
      <c r="F4220" s="638" t="str">
        <f>IF($C4220="","",IFERROR(_xlfn.XLOOKUP($C4220,'1.PrepList'!$I$2:$I$1500,'1.PrepList'!$K$2:$K$1500,"")&amp;"",""))</f>
        <v/>
      </c>
      <c r="H4220" s="644" t="str">
        <f>IF($C4220="","",IFERROR(IF(_xlfn.XLOOKUP($C4220,tbl_StartedStatus[Bold ID],tbl_StartedStatus[Started])="Started","Yes",IF(_xlfn.XLOOKUP($C4220,tbl_StartedStatus[Bold ID],tbl_StartedStatus[Started])="No Show","No Show","")),""))</f>
        <v/>
      </c>
    </row>
    <row r="4221" spans="1:8" ht="15" customHeight="1" thickBot="1">
      <c r="A4221" s="38" t="str">
        <f>IF($C4221="","",IFERROR(_xlfn.XLOOKUP($C4221,'1.PrepList'!$I$2:$I$1500,'1.PrepList'!$G$2:$G$1500,"")&amp;"",""))</f>
        <v/>
      </c>
      <c r="B4221" s="638" t="str">
        <f>IF($C4221="","",IFERROR(_xlfn.XLOOKUP($C4221,'1.PrepList'!$I$2:$I$1500,'1.PrepList'!$H$2:$H$1500,"")&amp;"",""))</f>
        <v/>
      </c>
      <c r="D4221" s="638" t="str">
        <f>IF($C4221="","",IFERROR(_xlfn.XLOOKUP($C4221,'1.PrepList'!$I$2:$I$1500,'1.PrepList'!$J$2:$J$1500,"")&amp;"",""))</f>
        <v/>
      </c>
      <c r="E4221" s="638" t="str">
        <f>IF($C4221="","",IFERROR(_xlfn.XLOOKUP($C4221,'1.PrepList'!$I$2:$I$1500,'1.PrepList'!$N$2:$N$1500,"")&amp;"",""))</f>
        <v/>
      </c>
      <c r="F4221" s="638" t="str">
        <f>IF($C4221="","",IFERROR(_xlfn.XLOOKUP($C4221,'1.PrepList'!$I$2:$I$1500,'1.PrepList'!$K$2:$K$1500,"")&amp;"",""))</f>
        <v/>
      </c>
      <c r="H4221" s="644" t="str">
        <f>IF($C4221="","",IFERROR(IF(_xlfn.XLOOKUP($C4221,tbl_StartedStatus[Bold ID],tbl_StartedStatus[Started])="Started","Yes",IF(_xlfn.XLOOKUP($C4221,tbl_StartedStatus[Bold ID],tbl_StartedStatus[Started])="No Show","No Show","")),""))</f>
        <v/>
      </c>
    </row>
    <row r="4222" spans="1:8" ht="15" customHeight="1" thickBot="1">
      <c r="A4222" s="38" t="str">
        <f>IF($C4222="","",IFERROR(_xlfn.XLOOKUP($C4222,'1.PrepList'!$I$2:$I$1500,'1.PrepList'!$G$2:$G$1500,"")&amp;"",""))</f>
        <v/>
      </c>
      <c r="B4222" s="638" t="str">
        <f>IF($C4222="","",IFERROR(_xlfn.XLOOKUP($C4222,'1.PrepList'!$I$2:$I$1500,'1.PrepList'!$H$2:$H$1500,"")&amp;"",""))</f>
        <v/>
      </c>
      <c r="D4222" s="638" t="str">
        <f>IF($C4222="","",IFERROR(_xlfn.XLOOKUP($C4222,'1.PrepList'!$I$2:$I$1500,'1.PrepList'!$J$2:$J$1500,"")&amp;"",""))</f>
        <v/>
      </c>
      <c r="E4222" s="638" t="str">
        <f>IF($C4222="","",IFERROR(_xlfn.XLOOKUP($C4222,'1.PrepList'!$I$2:$I$1500,'1.PrepList'!$N$2:$N$1500,"")&amp;"",""))</f>
        <v/>
      </c>
      <c r="F4222" s="638" t="str">
        <f>IF($C4222="","",IFERROR(_xlfn.XLOOKUP($C4222,'1.PrepList'!$I$2:$I$1500,'1.PrepList'!$K$2:$K$1500,"")&amp;"",""))</f>
        <v/>
      </c>
      <c r="H4222" s="644" t="str">
        <f>IF($C4222="","",IFERROR(IF(_xlfn.XLOOKUP($C4222,tbl_StartedStatus[Bold ID],tbl_StartedStatus[Started])="Started","Yes",IF(_xlfn.XLOOKUP($C4222,tbl_StartedStatus[Bold ID],tbl_StartedStatus[Started])="No Show","No Show","")),""))</f>
        <v/>
      </c>
    </row>
    <row r="4223" spans="1:8" ht="15" customHeight="1" thickBot="1">
      <c r="A4223" s="38" t="str">
        <f>IF($C4223="","",IFERROR(_xlfn.XLOOKUP($C4223,'1.PrepList'!$I$2:$I$1500,'1.PrepList'!$G$2:$G$1500,"")&amp;"",""))</f>
        <v/>
      </c>
      <c r="B4223" s="638" t="str">
        <f>IF($C4223="","",IFERROR(_xlfn.XLOOKUP($C4223,'1.PrepList'!$I$2:$I$1500,'1.PrepList'!$H$2:$H$1500,"")&amp;"",""))</f>
        <v/>
      </c>
      <c r="D4223" s="638" t="str">
        <f>IF($C4223="","",IFERROR(_xlfn.XLOOKUP($C4223,'1.PrepList'!$I$2:$I$1500,'1.PrepList'!$J$2:$J$1500,"")&amp;"",""))</f>
        <v/>
      </c>
      <c r="E4223" s="638" t="str">
        <f>IF($C4223="","",IFERROR(_xlfn.XLOOKUP($C4223,'1.PrepList'!$I$2:$I$1500,'1.PrepList'!$N$2:$N$1500,"")&amp;"",""))</f>
        <v/>
      </c>
      <c r="F4223" s="638" t="str">
        <f>IF($C4223="","",IFERROR(_xlfn.XLOOKUP($C4223,'1.PrepList'!$I$2:$I$1500,'1.PrepList'!$K$2:$K$1500,"")&amp;"",""))</f>
        <v/>
      </c>
      <c r="H4223" s="644" t="str">
        <f>IF($C4223="","",IFERROR(IF(_xlfn.XLOOKUP($C4223,tbl_StartedStatus[Bold ID],tbl_StartedStatus[Started])="Started","Yes",IF(_xlfn.XLOOKUP($C4223,tbl_StartedStatus[Bold ID],tbl_StartedStatus[Started])="No Show","No Show","")),""))</f>
        <v/>
      </c>
    </row>
    <row r="4224" spans="1:8" ht="15" customHeight="1" thickBot="1">
      <c r="A4224" s="38" t="str">
        <f>IF($C4224="","",IFERROR(_xlfn.XLOOKUP($C4224,'1.PrepList'!$I$2:$I$1500,'1.PrepList'!$G$2:$G$1500,"")&amp;"",""))</f>
        <v/>
      </c>
      <c r="B4224" s="638" t="str">
        <f>IF($C4224="","",IFERROR(_xlfn.XLOOKUP($C4224,'1.PrepList'!$I$2:$I$1500,'1.PrepList'!$H$2:$H$1500,"")&amp;"",""))</f>
        <v/>
      </c>
      <c r="D4224" s="638" t="str">
        <f>IF($C4224="","",IFERROR(_xlfn.XLOOKUP($C4224,'1.PrepList'!$I$2:$I$1500,'1.PrepList'!$J$2:$J$1500,"")&amp;"",""))</f>
        <v/>
      </c>
      <c r="E4224" s="638" t="str">
        <f>IF($C4224="","",IFERROR(_xlfn.XLOOKUP($C4224,'1.PrepList'!$I$2:$I$1500,'1.PrepList'!$N$2:$N$1500,"")&amp;"",""))</f>
        <v/>
      </c>
      <c r="F4224" s="638" t="str">
        <f>IF($C4224="","",IFERROR(_xlfn.XLOOKUP($C4224,'1.PrepList'!$I$2:$I$1500,'1.PrepList'!$K$2:$K$1500,"")&amp;"",""))</f>
        <v/>
      </c>
      <c r="H4224" s="644" t="str">
        <f>IF($C4224="","",IFERROR(IF(_xlfn.XLOOKUP($C4224,tbl_StartedStatus[Bold ID],tbl_StartedStatus[Started])="Started","Yes",IF(_xlfn.XLOOKUP($C4224,tbl_StartedStatus[Bold ID],tbl_StartedStatus[Started])="No Show","No Show","")),""))</f>
        <v/>
      </c>
    </row>
    <row r="4225" spans="1:8" ht="15" customHeight="1" thickBot="1">
      <c r="A4225" s="38" t="str">
        <f>IF($C4225="","",IFERROR(_xlfn.XLOOKUP($C4225,'1.PrepList'!$I$2:$I$1500,'1.PrepList'!$G$2:$G$1500,"")&amp;"",""))</f>
        <v/>
      </c>
      <c r="B4225" s="638" t="str">
        <f>IF($C4225="","",IFERROR(_xlfn.XLOOKUP($C4225,'1.PrepList'!$I$2:$I$1500,'1.PrepList'!$H$2:$H$1500,"")&amp;"",""))</f>
        <v/>
      </c>
      <c r="D4225" s="638" t="str">
        <f>IF($C4225="","",IFERROR(_xlfn.XLOOKUP($C4225,'1.PrepList'!$I$2:$I$1500,'1.PrepList'!$J$2:$J$1500,"")&amp;"",""))</f>
        <v/>
      </c>
      <c r="E4225" s="638" t="str">
        <f>IF($C4225="","",IFERROR(_xlfn.XLOOKUP($C4225,'1.PrepList'!$I$2:$I$1500,'1.PrepList'!$N$2:$N$1500,"")&amp;"",""))</f>
        <v/>
      </c>
      <c r="F4225" s="638" t="str">
        <f>IF($C4225="","",IFERROR(_xlfn.XLOOKUP($C4225,'1.PrepList'!$I$2:$I$1500,'1.PrepList'!$K$2:$K$1500,"")&amp;"",""))</f>
        <v/>
      </c>
      <c r="H4225" s="644" t="str">
        <f>IF($C4225="","",IFERROR(IF(_xlfn.XLOOKUP($C4225,tbl_StartedStatus[Bold ID],tbl_StartedStatus[Started])="Started","Yes",IF(_xlfn.XLOOKUP($C4225,tbl_StartedStatus[Bold ID],tbl_StartedStatus[Started])="No Show","No Show","")),""))</f>
        <v/>
      </c>
    </row>
    <row r="4226" spans="1:8" ht="15" customHeight="1" thickBot="1">
      <c r="A4226" s="38" t="str">
        <f>IF($C4226="","",IFERROR(_xlfn.XLOOKUP($C4226,'1.PrepList'!$I$2:$I$1500,'1.PrepList'!$G$2:$G$1500,"")&amp;"",""))</f>
        <v/>
      </c>
      <c r="B4226" s="638" t="str">
        <f>IF($C4226="","",IFERROR(_xlfn.XLOOKUP($C4226,'1.PrepList'!$I$2:$I$1500,'1.PrepList'!$H$2:$H$1500,"")&amp;"",""))</f>
        <v/>
      </c>
      <c r="D4226" s="638" t="str">
        <f>IF($C4226="","",IFERROR(_xlfn.XLOOKUP($C4226,'1.PrepList'!$I$2:$I$1500,'1.PrepList'!$J$2:$J$1500,"")&amp;"",""))</f>
        <v/>
      </c>
      <c r="E4226" s="638" t="str">
        <f>IF($C4226="","",IFERROR(_xlfn.XLOOKUP($C4226,'1.PrepList'!$I$2:$I$1500,'1.PrepList'!$N$2:$N$1500,"")&amp;"",""))</f>
        <v/>
      </c>
      <c r="F4226" s="638" t="str">
        <f>IF($C4226="","",IFERROR(_xlfn.XLOOKUP($C4226,'1.PrepList'!$I$2:$I$1500,'1.PrepList'!$K$2:$K$1500,"")&amp;"",""))</f>
        <v/>
      </c>
      <c r="H4226" s="644" t="str">
        <f>IF($C4226="","",IFERROR(IF(_xlfn.XLOOKUP($C4226,tbl_StartedStatus[Bold ID],tbl_StartedStatus[Started])="Started","Yes",IF(_xlfn.XLOOKUP($C4226,tbl_StartedStatus[Bold ID],tbl_StartedStatus[Started])="No Show","No Show","")),""))</f>
        <v/>
      </c>
    </row>
    <row r="4227" spans="1:8" ht="15" customHeight="1" thickBot="1">
      <c r="A4227" s="38" t="str">
        <f>IF($C4227="","",IFERROR(_xlfn.XLOOKUP($C4227,'1.PrepList'!$I$2:$I$1500,'1.PrepList'!$G$2:$G$1500,"")&amp;"",""))</f>
        <v/>
      </c>
      <c r="B4227" s="638" t="str">
        <f>IF($C4227="","",IFERROR(_xlfn.XLOOKUP($C4227,'1.PrepList'!$I$2:$I$1500,'1.PrepList'!$H$2:$H$1500,"")&amp;"",""))</f>
        <v/>
      </c>
      <c r="D4227" s="638" t="str">
        <f>IF($C4227="","",IFERROR(_xlfn.XLOOKUP($C4227,'1.PrepList'!$I$2:$I$1500,'1.PrepList'!$J$2:$J$1500,"")&amp;"",""))</f>
        <v/>
      </c>
      <c r="E4227" s="638" t="str">
        <f>IF($C4227="","",IFERROR(_xlfn.XLOOKUP($C4227,'1.PrepList'!$I$2:$I$1500,'1.PrepList'!$N$2:$N$1500,"")&amp;"",""))</f>
        <v/>
      </c>
      <c r="F4227" s="638" t="str">
        <f>IF($C4227="","",IFERROR(_xlfn.XLOOKUP($C4227,'1.PrepList'!$I$2:$I$1500,'1.PrepList'!$K$2:$K$1500,"")&amp;"",""))</f>
        <v/>
      </c>
      <c r="H4227" s="644" t="str">
        <f>IF($C4227="","",IFERROR(IF(_xlfn.XLOOKUP($C4227,tbl_StartedStatus[Bold ID],tbl_StartedStatus[Started])="Started","Yes",IF(_xlfn.XLOOKUP($C4227,tbl_StartedStatus[Bold ID],tbl_StartedStatus[Started])="No Show","No Show","")),""))</f>
        <v/>
      </c>
    </row>
    <row r="4228" spans="1:8" ht="15" customHeight="1" thickBot="1">
      <c r="A4228" s="38" t="str">
        <f>IF($C4228="","",IFERROR(_xlfn.XLOOKUP($C4228,'1.PrepList'!$I$2:$I$1500,'1.PrepList'!$G$2:$G$1500,"")&amp;"",""))</f>
        <v/>
      </c>
      <c r="B4228" s="638" t="str">
        <f>IF($C4228="","",IFERROR(_xlfn.XLOOKUP($C4228,'1.PrepList'!$I$2:$I$1500,'1.PrepList'!$H$2:$H$1500,"")&amp;"",""))</f>
        <v/>
      </c>
      <c r="D4228" s="638" t="str">
        <f>IF($C4228="","",IFERROR(_xlfn.XLOOKUP($C4228,'1.PrepList'!$I$2:$I$1500,'1.PrepList'!$J$2:$J$1500,"")&amp;"",""))</f>
        <v/>
      </c>
      <c r="E4228" s="638" t="str">
        <f>IF($C4228="","",IFERROR(_xlfn.XLOOKUP($C4228,'1.PrepList'!$I$2:$I$1500,'1.PrepList'!$N$2:$N$1500,"")&amp;"",""))</f>
        <v/>
      </c>
      <c r="F4228" s="638" t="str">
        <f>IF($C4228="","",IFERROR(_xlfn.XLOOKUP($C4228,'1.PrepList'!$I$2:$I$1500,'1.PrepList'!$K$2:$K$1500,"")&amp;"",""))</f>
        <v/>
      </c>
      <c r="H4228" s="644" t="str">
        <f>IF($C4228="","",IFERROR(IF(_xlfn.XLOOKUP($C4228,tbl_StartedStatus[Bold ID],tbl_StartedStatus[Started])="Started","Yes",IF(_xlfn.XLOOKUP($C4228,tbl_StartedStatus[Bold ID],tbl_StartedStatus[Started])="No Show","No Show","")),""))</f>
        <v/>
      </c>
    </row>
    <row r="4229" spans="1:8" ht="15" customHeight="1" thickBot="1">
      <c r="A4229" s="38" t="str">
        <f>IF($C4229="","",IFERROR(_xlfn.XLOOKUP($C4229,'1.PrepList'!$I$2:$I$1500,'1.PrepList'!$G$2:$G$1500,"")&amp;"",""))</f>
        <v/>
      </c>
      <c r="B4229" s="638" t="str">
        <f>IF($C4229="","",IFERROR(_xlfn.XLOOKUP($C4229,'1.PrepList'!$I$2:$I$1500,'1.PrepList'!$H$2:$H$1500,"")&amp;"",""))</f>
        <v/>
      </c>
      <c r="D4229" s="638" t="str">
        <f>IF($C4229="","",IFERROR(_xlfn.XLOOKUP($C4229,'1.PrepList'!$I$2:$I$1500,'1.PrepList'!$J$2:$J$1500,"")&amp;"",""))</f>
        <v/>
      </c>
      <c r="E4229" s="638" t="str">
        <f>IF($C4229="","",IFERROR(_xlfn.XLOOKUP($C4229,'1.PrepList'!$I$2:$I$1500,'1.PrepList'!$N$2:$N$1500,"")&amp;"",""))</f>
        <v/>
      </c>
      <c r="F4229" s="638" t="str">
        <f>IF($C4229="","",IFERROR(_xlfn.XLOOKUP($C4229,'1.PrepList'!$I$2:$I$1500,'1.PrepList'!$K$2:$K$1500,"")&amp;"",""))</f>
        <v/>
      </c>
      <c r="H4229" s="644" t="str">
        <f>IF($C4229="","",IFERROR(IF(_xlfn.XLOOKUP($C4229,tbl_StartedStatus[Bold ID],tbl_StartedStatus[Started])="Started","Yes",IF(_xlfn.XLOOKUP($C4229,tbl_StartedStatus[Bold ID],tbl_StartedStatus[Started])="No Show","No Show","")),""))</f>
        <v/>
      </c>
    </row>
    <row r="4230" spans="1:8" ht="15" customHeight="1" thickBot="1">
      <c r="A4230" s="38" t="str">
        <f>IF($C4230="","",IFERROR(_xlfn.XLOOKUP($C4230,'1.PrepList'!$I$2:$I$1500,'1.PrepList'!$G$2:$G$1500,"")&amp;"",""))</f>
        <v/>
      </c>
      <c r="B4230" s="638" t="str">
        <f>IF($C4230="","",IFERROR(_xlfn.XLOOKUP($C4230,'1.PrepList'!$I$2:$I$1500,'1.PrepList'!$H$2:$H$1500,"")&amp;"",""))</f>
        <v/>
      </c>
      <c r="D4230" s="638" t="str">
        <f>IF($C4230="","",IFERROR(_xlfn.XLOOKUP($C4230,'1.PrepList'!$I$2:$I$1500,'1.PrepList'!$J$2:$J$1500,"")&amp;"",""))</f>
        <v/>
      </c>
      <c r="E4230" s="638" t="str">
        <f>IF($C4230="","",IFERROR(_xlfn.XLOOKUP($C4230,'1.PrepList'!$I$2:$I$1500,'1.PrepList'!$N$2:$N$1500,"")&amp;"",""))</f>
        <v/>
      </c>
      <c r="F4230" s="638" t="str">
        <f>IF($C4230="","",IFERROR(_xlfn.XLOOKUP($C4230,'1.PrepList'!$I$2:$I$1500,'1.PrepList'!$K$2:$K$1500,"")&amp;"",""))</f>
        <v/>
      </c>
      <c r="H4230" s="644" t="str">
        <f>IF($C4230="","",IFERROR(IF(_xlfn.XLOOKUP($C4230,tbl_StartedStatus[Bold ID],tbl_StartedStatus[Started])="Started","Yes",IF(_xlfn.XLOOKUP($C4230,tbl_StartedStatus[Bold ID],tbl_StartedStatus[Started])="No Show","No Show","")),""))</f>
        <v/>
      </c>
    </row>
    <row r="4231" spans="1:8" ht="15" customHeight="1" thickBot="1">
      <c r="A4231" s="38" t="str">
        <f>IF($C4231="","",IFERROR(_xlfn.XLOOKUP($C4231,'1.PrepList'!$I$2:$I$1500,'1.PrepList'!$G$2:$G$1500,"")&amp;"",""))</f>
        <v/>
      </c>
      <c r="B4231" s="638" t="str">
        <f>IF($C4231="","",IFERROR(_xlfn.XLOOKUP($C4231,'1.PrepList'!$I$2:$I$1500,'1.PrepList'!$H$2:$H$1500,"")&amp;"",""))</f>
        <v/>
      </c>
      <c r="D4231" s="638" t="str">
        <f>IF($C4231="","",IFERROR(_xlfn.XLOOKUP($C4231,'1.PrepList'!$I$2:$I$1500,'1.PrepList'!$J$2:$J$1500,"")&amp;"",""))</f>
        <v/>
      </c>
      <c r="E4231" s="638" t="str">
        <f>IF($C4231="","",IFERROR(_xlfn.XLOOKUP($C4231,'1.PrepList'!$I$2:$I$1500,'1.PrepList'!$N$2:$N$1500,"")&amp;"",""))</f>
        <v/>
      </c>
      <c r="F4231" s="638" t="str">
        <f>IF($C4231="","",IFERROR(_xlfn.XLOOKUP($C4231,'1.PrepList'!$I$2:$I$1500,'1.PrepList'!$K$2:$K$1500,"")&amp;"",""))</f>
        <v/>
      </c>
      <c r="H4231" s="644" t="str">
        <f>IF($C4231="","",IFERROR(IF(_xlfn.XLOOKUP($C4231,tbl_StartedStatus[Bold ID],tbl_StartedStatus[Started])="Started","Yes",IF(_xlfn.XLOOKUP($C4231,tbl_StartedStatus[Bold ID],tbl_StartedStatus[Started])="No Show","No Show","")),""))</f>
        <v/>
      </c>
    </row>
    <row r="4232" spans="1:8" ht="15" customHeight="1" thickBot="1">
      <c r="A4232" s="38" t="str">
        <f>IF($C4232="","",IFERROR(_xlfn.XLOOKUP($C4232,'1.PrepList'!$I$2:$I$1500,'1.PrepList'!$G$2:$G$1500,"")&amp;"",""))</f>
        <v/>
      </c>
      <c r="B4232" s="638" t="str">
        <f>IF($C4232="","",IFERROR(_xlfn.XLOOKUP($C4232,'1.PrepList'!$I$2:$I$1500,'1.PrepList'!$H$2:$H$1500,"")&amp;"",""))</f>
        <v/>
      </c>
      <c r="D4232" s="638" t="str">
        <f>IF($C4232="","",IFERROR(_xlfn.XLOOKUP($C4232,'1.PrepList'!$I$2:$I$1500,'1.PrepList'!$J$2:$J$1500,"")&amp;"",""))</f>
        <v/>
      </c>
      <c r="E4232" s="638" t="str">
        <f>IF($C4232="","",IFERROR(_xlfn.XLOOKUP($C4232,'1.PrepList'!$I$2:$I$1500,'1.PrepList'!$N$2:$N$1500,"")&amp;"",""))</f>
        <v/>
      </c>
      <c r="F4232" s="638" t="str">
        <f>IF($C4232="","",IFERROR(_xlfn.XLOOKUP($C4232,'1.PrepList'!$I$2:$I$1500,'1.PrepList'!$K$2:$K$1500,"")&amp;"",""))</f>
        <v/>
      </c>
      <c r="H4232" s="644" t="str">
        <f>IF($C4232="","",IFERROR(IF(_xlfn.XLOOKUP($C4232,tbl_StartedStatus[Bold ID],tbl_StartedStatus[Started])="Started","Yes",IF(_xlfn.XLOOKUP($C4232,tbl_StartedStatus[Bold ID],tbl_StartedStatus[Started])="No Show","No Show","")),""))</f>
        <v/>
      </c>
    </row>
    <row r="4233" spans="1:8" ht="15" customHeight="1" thickBot="1">
      <c r="A4233" s="38" t="str">
        <f>IF($C4233="","",IFERROR(_xlfn.XLOOKUP($C4233,'1.PrepList'!$I$2:$I$1500,'1.PrepList'!$G$2:$G$1500,"")&amp;"",""))</f>
        <v/>
      </c>
      <c r="B4233" s="638" t="str">
        <f>IF($C4233="","",IFERROR(_xlfn.XLOOKUP($C4233,'1.PrepList'!$I$2:$I$1500,'1.PrepList'!$H$2:$H$1500,"")&amp;"",""))</f>
        <v/>
      </c>
      <c r="D4233" s="638" t="str">
        <f>IF($C4233="","",IFERROR(_xlfn.XLOOKUP($C4233,'1.PrepList'!$I$2:$I$1500,'1.PrepList'!$J$2:$J$1500,"")&amp;"",""))</f>
        <v/>
      </c>
      <c r="E4233" s="638" t="str">
        <f>IF($C4233="","",IFERROR(_xlfn.XLOOKUP($C4233,'1.PrepList'!$I$2:$I$1500,'1.PrepList'!$N$2:$N$1500,"")&amp;"",""))</f>
        <v/>
      </c>
      <c r="F4233" s="638" t="str">
        <f>IF($C4233="","",IFERROR(_xlfn.XLOOKUP($C4233,'1.PrepList'!$I$2:$I$1500,'1.PrepList'!$K$2:$K$1500,"")&amp;"",""))</f>
        <v/>
      </c>
      <c r="H4233" s="644" t="str">
        <f>IF($C4233="","",IFERROR(IF(_xlfn.XLOOKUP($C4233,tbl_StartedStatus[Bold ID],tbl_StartedStatus[Started])="Started","Yes",IF(_xlfn.XLOOKUP($C4233,tbl_StartedStatus[Bold ID],tbl_StartedStatus[Started])="No Show","No Show","")),""))</f>
        <v/>
      </c>
    </row>
    <row r="4234" spans="1:8" ht="15" customHeight="1" thickBot="1">
      <c r="A4234" s="38" t="str">
        <f>IF($C4234="","",IFERROR(_xlfn.XLOOKUP($C4234,'1.PrepList'!$I$2:$I$1500,'1.PrepList'!$G$2:$G$1500,"")&amp;"",""))</f>
        <v/>
      </c>
      <c r="B4234" s="638" t="str">
        <f>IF($C4234="","",IFERROR(_xlfn.XLOOKUP($C4234,'1.PrepList'!$I$2:$I$1500,'1.PrepList'!$H$2:$H$1500,"")&amp;"",""))</f>
        <v/>
      </c>
      <c r="D4234" s="638" t="str">
        <f>IF($C4234="","",IFERROR(_xlfn.XLOOKUP($C4234,'1.PrepList'!$I$2:$I$1500,'1.PrepList'!$J$2:$J$1500,"")&amp;"",""))</f>
        <v/>
      </c>
      <c r="E4234" s="638" t="str">
        <f>IF($C4234="","",IFERROR(_xlfn.XLOOKUP($C4234,'1.PrepList'!$I$2:$I$1500,'1.PrepList'!$N$2:$N$1500,"")&amp;"",""))</f>
        <v/>
      </c>
      <c r="F4234" s="638" t="str">
        <f>IF($C4234="","",IFERROR(_xlfn.XLOOKUP($C4234,'1.PrepList'!$I$2:$I$1500,'1.PrepList'!$K$2:$K$1500,"")&amp;"",""))</f>
        <v/>
      </c>
      <c r="H4234" s="644" t="str">
        <f>IF($C4234="","",IFERROR(IF(_xlfn.XLOOKUP($C4234,tbl_StartedStatus[Bold ID],tbl_StartedStatus[Started])="Started","Yes",IF(_xlfn.XLOOKUP($C4234,tbl_StartedStatus[Bold ID],tbl_StartedStatus[Started])="No Show","No Show","")),""))</f>
        <v/>
      </c>
    </row>
    <row r="4235" spans="1:8" ht="15" customHeight="1" thickBot="1">
      <c r="A4235" s="38" t="str">
        <f>IF($C4235="","",IFERROR(_xlfn.XLOOKUP($C4235,'1.PrepList'!$I$2:$I$1500,'1.PrepList'!$G$2:$G$1500,"")&amp;"",""))</f>
        <v/>
      </c>
      <c r="B4235" s="638" t="str">
        <f>IF($C4235="","",IFERROR(_xlfn.XLOOKUP($C4235,'1.PrepList'!$I$2:$I$1500,'1.PrepList'!$H$2:$H$1500,"")&amp;"",""))</f>
        <v/>
      </c>
      <c r="D4235" s="638" t="str">
        <f>IF($C4235="","",IFERROR(_xlfn.XLOOKUP($C4235,'1.PrepList'!$I$2:$I$1500,'1.PrepList'!$J$2:$J$1500,"")&amp;"",""))</f>
        <v/>
      </c>
      <c r="E4235" s="638" t="str">
        <f>IF($C4235="","",IFERROR(_xlfn.XLOOKUP($C4235,'1.PrepList'!$I$2:$I$1500,'1.PrepList'!$N$2:$N$1500,"")&amp;"",""))</f>
        <v/>
      </c>
      <c r="F4235" s="638" t="str">
        <f>IF($C4235="","",IFERROR(_xlfn.XLOOKUP($C4235,'1.PrepList'!$I$2:$I$1500,'1.PrepList'!$K$2:$K$1500,"")&amp;"",""))</f>
        <v/>
      </c>
      <c r="H4235" s="644" t="str">
        <f>IF($C4235="","",IFERROR(IF(_xlfn.XLOOKUP($C4235,tbl_StartedStatus[Bold ID],tbl_StartedStatus[Started])="Started","Yes",IF(_xlfn.XLOOKUP($C4235,tbl_StartedStatus[Bold ID],tbl_StartedStatus[Started])="No Show","No Show","")),""))</f>
        <v/>
      </c>
    </row>
    <row r="4236" spans="1:8" ht="15" customHeight="1" thickBot="1">
      <c r="A4236" s="38" t="str">
        <f>IF($C4236="","",IFERROR(_xlfn.XLOOKUP($C4236,'1.PrepList'!$I$2:$I$1500,'1.PrepList'!$G$2:$G$1500,"")&amp;"",""))</f>
        <v/>
      </c>
      <c r="B4236" s="638" t="str">
        <f>IF($C4236="","",IFERROR(_xlfn.XLOOKUP($C4236,'1.PrepList'!$I$2:$I$1500,'1.PrepList'!$H$2:$H$1500,"")&amp;"",""))</f>
        <v/>
      </c>
      <c r="D4236" s="638" t="str">
        <f>IF($C4236="","",IFERROR(_xlfn.XLOOKUP($C4236,'1.PrepList'!$I$2:$I$1500,'1.PrepList'!$J$2:$J$1500,"")&amp;"",""))</f>
        <v/>
      </c>
      <c r="E4236" s="638" t="str">
        <f>IF($C4236="","",IFERROR(_xlfn.XLOOKUP($C4236,'1.PrepList'!$I$2:$I$1500,'1.PrepList'!$N$2:$N$1500,"")&amp;"",""))</f>
        <v/>
      </c>
      <c r="F4236" s="638" t="str">
        <f>IF($C4236="","",IFERROR(_xlfn.XLOOKUP($C4236,'1.PrepList'!$I$2:$I$1500,'1.PrepList'!$K$2:$K$1500,"")&amp;"",""))</f>
        <v/>
      </c>
      <c r="H4236" s="644" t="str">
        <f>IF($C4236="","",IFERROR(IF(_xlfn.XLOOKUP($C4236,tbl_StartedStatus[Bold ID],tbl_StartedStatus[Started])="Started","Yes",IF(_xlfn.XLOOKUP($C4236,tbl_StartedStatus[Bold ID],tbl_StartedStatus[Started])="No Show","No Show","")),""))</f>
        <v/>
      </c>
    </row>
    <row r="4237" spans="1:8" ht="15" customHeight="1" thickBot="1">
      <c r="A4237" s="38" t="str">
        <f>IF($C4237="","",IFERROR(_xlfn.XLOOKUP($C4237,'1.PrepList'!$I$2:$I$1500,'1.PrepList'!$G$2:$G$1500,"")&amp;"",""))</f>
        <v/>
      </c>
      <c r="B4237" s="638" t="str">
        <f>IF($C4237="","",IFERROR(_xlfn.XLOOKUP($C4237,'1.PrepList'!$I$2:$I$1500,'1.PrepList'!$H$2:$H$1500,"")&amp;"",""))</f>
        <v/>
      </c>
      <c r="D4237" s="638" t="str">
        <f>IF($C4237="","",IFERROR(_xlfn.XLOOKUP($C4237,'1.PrepList'!$I$2:$I$1500,'1.PrepList'!$J$2:$J$1500,"")&amp;"",""))</f>
        <v/>
      </c>
      <c r="E4237" s="638" t="str">
        <f>IF($C4237="","",IFERROR(_xlfn.XLOOKUP($C4237,'1.PrepList'!$I$2:$I$1500,'1.PrepList'!$N$2:$N$1500,"")&amp;"",""))</f>
        <v/>
      </c>
      <c r="F4237" s="638" t="str">
        <f>IF($C4237="","",IFERROR(_xlfn.XLOOKUP($C4237,'1.PrepList'!$I$2:$I$1500,'1.PrepList'!$K$2:$K$1500,"")&amp;"",""))</f>
        <v/>
      </c>
      <c r="H4237" s="644" t="str">
        <f>IF($C4237="","",IFERROR(IF(_xlfn.XLOOKUP($C4237,tbl_StartedStatus[Bold ID],tbl_StartedStatus[Started])="Started","Yes",IF(_xlfn.XLOOKUP($C4237,tbl_StartedStatus[Bold ID],tbl_StartedStatus[Started])="No Show","No Show","")),""))</f>
        <v/>
      </c>
    </row>
    <row r="4238" spans="1:8" ht="15" customHeight="1" thickBot="1">
      <c r="A4238" s="38" t="str">
        <f>IF($C4238="","",IFERROR(_xlfn.XLOOKUP($C4238,'1.PrepList'!$I$2:$I$1500,'1.PrepList'!$G$2:$G$1500,"")&amp;"",""))</f>
        <v/>
      </c>
      <c r="B4238" s="638" t="str">
        <f>IF($C4238="","",IFERROR(_xlfn.XLOOKUP($C4238,'1.PrepList'!$I$2:$I$1500,'1.PrepList'!$H$2:$H$1500,"")&amp;"",""))</f>
        <v/>
      </c>
      <c r="D4238" s="638" t="str">
        <f>IF($C4238="","",IFERROR(_xlfn.XLOOKUP($C4238,'1.PrepList'!$I$2:$I$1500,'1.PrepList'!$J$2:$J$1500,"")&amp;"",""))</f>
        <v/>
      </c>
      <c r="E4238" s="638" t="str">
        <f>IF($C4238="","",IFERROR(_xlfn.XLOOKUP($C4238,'1.PrepList'!$I$2:$I$1500,'1.PrepList'!$N$2:$N$1500,"")&amp;"",""))</f>
        <v/>
      </c>
      <c r="F4238" s="638" t="str">
        <f>IF($C4238="","",IFERROR(_xlfn.XLOOKUP($C4238,'1.PrepList'!$I$2:$I$1500,'1.PrepList'!$K$2:$K$1500,"")&amp;"",""))</f>
        <v/>
      </c>
      <c r="H4238" s="644" t="str">
        <f>IF($C4238="","",IFERROR(IF(_xlfn.XLOOKUP($C4238,tbl_StartedStatus[Bold ID],tbl_StartedStatus[Started])="Started","Yes",IF(_xlfn.XLOOKUP($C4238,tbl_StartedStatus[Bold ID],tbl_StartedStatus[Started])="No Show","No Show","")),""))</f>
        <v/>
      </c>
    </row>
    <row r="4239" spans="1:8" ht="15" customHeight="1" thickBot="1">
      <c r="A4239" s="38" t="str">
        <f>IF($C4239="","",IFERROR(_xlfn.XLOOKUP($C4239,'1.PrepList'!$I$2:$I$1500,'1.PrepList'!$G$2:$G$1500,"")&amp;"",""))</f>
        <v/>
      </c>
      <c r="B4239" s="638" t="str">
        <f>IF($C4239="","",IFERROR(_xlfn.XLOOKUP($C4239,'1.PrepList'!$I$2:$I$1500,'1.PrepList'!$H$2:$H$1500,"")&amp;"",""))</f>
        <v/>
      </c>
      <c r="D4239" s="638" t="str">
        <f>IF($C4239="","",IFERROR(_xlfn.XLOOKUP($C4239,'1.PrepList'!$I$2:$I$1500,'1.PrepList'!$J$2:$J$1500,"")&amp;"",""))</f>
        <v/>
      </c>
      <c r="E4239" s="638" t="str">
        <f>IF($C4239="","",IFERROR(_xlfn.XLOOKUP($C4239,'1.PrepList'!$I$2:$I$1500,'1.PrepList'!$N$2:$N$1500,"")&amp;"",""))</f>
        <v/>
      </c>
      <c r="F4239" s="638" t="str">
        <f>IF($C4239="","",IFERROR(_xlfn.XLOOKUP($C4239,'1.PrepList'!$I$2:$I$1500,'1.PrepList'!$K$2:$K$1500,"")&amp;"",""))</f>
        <v/>
      </c>
      <c r="H4239" s="644" t="str">
        <f>IF($C4239="","",IFERROR(IF(_xlfn.XLOOKUP($C4239,tbl_StartedStatus[Bold ID],tbl_StartedStatus[Started])="Started","Yes",IF(_xlfn.XLOOKUP($C4239,tbl_StartedStatus[Bold ID],tbl_StartedStatus[Started])="No Show","No Show","")),""))</f>
        <v/>
      </c>
    </row>
    <row r="4240" spans="1:8" ht="15" customHeight="1" thickBot="1">
      <c r="A4240" s="38" t="str">
        <f>IF($C4240="","",IFERROR(_xlfn.XLOOKUP($C4240,'1.PrepList'!$I$2:$I$1500,'1.PrepList'!$G$2:$G$1500,"")&amp;"",""))</f>
        <v/>
      </c>
      <c r="B4240" s="638" t="str">
        <f>IF($C4240="","",IFERROR(_xlfn.XLOOKUP($C4240,'1.PrepList'!$I$2:$I$1500,'1.PrepList'!$H$2:$H$1500,"")&amp;"",""))</f>
        <v/>
      </c>
      <c r="D4240" s="638" t="str">
        <f>IF($C4240="","",IFERROR(_xlfn.XLOOKUP($C4240,'1.PrepList'!$I$2:$I$1500,'1.PrepList'!$J$2:$J$1500,"")&amp;"",""))</f>
        <v/>
      </c>
      <c r="E4240" s="638" t="str">
        <f>IF($C4240="","",IFERROR(_xlfn.XLOOKUP($C4240,'1.PrepList'!$I$2:$I$1500,'1.PrepList'!$N$2:$N$1500,"")&amp;"",""))</f>
        <v/>
      </c>
      <c r="F4240" s="638" t="str">
        <f>IF($C4240="","",IFERROR(_xlfn.XLOOKUP($C4240,'1.PrepList'!$I$2:$I$1500,'1.PrepList'!$K$2:$K$1500,"")&amp;"",""))</f>
        <v/>
      </c>
      <c r="H4240" s="644" t="str">
        <f>IF($C4240="","",IFERROR(IF(_xlfn.XLOOKUP($C4240,tbl_StartedStatus[Bold ID],tbl_StartedStatus[Started])="Started","Yes",IF(_xlfn.XLOOKUP($C4240,tbl_StartedStatus[Bold ID],tbl_StartedStatus[Started])="No Show","No Show","")),""))</f>
        <v/>
      </c>
    </row>
    <row r="4241" spans="1:8" ht="15" customHeight="1" thickBot="1">
      <c r="A4241" s="38" t="str">
        <f>IF($C4241="","",IFERROR(_xlfn.XLOOKUP($C4241,'1.PrepList'!$I$2:$I$1500,'1.PrepList'!$G$2:$G$1500,"")&amp;"",""))</f>
        <v/>
      </c>
      <c r="B4241" s="638" t="str">
        <f>IF($C4241="","",IFERROR(_xlfn.XLOOKUP($C4241,'1.PrepList'!$I$2:$I$1500,'1.PrepList'!$H$2:$H$1500,"")&amp;"",""))</f>
        <v/>
      </c>
      <c r="D4241" s="638" t="str">
        <f>IF($C4241="","",IFERROR(_xlfn.XLOOKUP($C4241,'1.PrepList'!$I$2:$I$1500,'1.PrepList'!$J$2:$J$1500,"")&amp;"",""))</f>
        <v/>
      </c>
      <c r="E4241" s="638" t="str">
        <f>IF($C4241="","",IFERROR(_xlfn.XLOOKUP($C4241,'1.PrepList'!$I$2:$I$1500,'1.PrepList'!$N$2:$N$1500,"")&amp;"",""))</f>
        <v/>
      </c>
      <c r="F4241" s="638" t="str">
        <f>IF($C4241="","",IFERROR(_xlfn.XLOOKUP($C4241,'1.PrepList'!$I$2:$I$1500,'1.PrepList'!$K$2:$K$1500,"")&amp;"",""))</f>
        <v/>
      </c>
      <c r="H4241" s="644" t="str">
        <f>IF($C4241="","",IFERROR(IF(_xlfn.XLOOKUP($C4241,tbl_StartedStatus[Bold ID],tbl_StartedStatus[Started])="Started","Yes",IF(_xlfn.XLOOKUP($C4241,tbl_StartedStatus[Bold ID],tbl_StartedStatus[Started])="No Show","No Show","")),""))</f>
        <v/>
      </c>
    </row>
    <row r="4242" spans="1:8" ht="15" customHeight="1" thickBot="1">
      <c r="A4242" s="38" t="str">
        <f>IF($C4242="","",IFERROR(_xlfn.XLOOKUP($C4242,'1.PrepList'!$I$2:$I$1500,'1.PrepList'!$G$2:$G$1500,"")&amp;"",""))</f>
        <v/>
      </c>
      <c r="B4242" s="638" t="str">
        <f>IF($C4242="","",IFERROR(_xlfn.XLOOKUP($C4242,'1.PrepList'!$I$2:$I$1500,'1.PrepList'!$H$2:$H$1500,"")&amp;"",""))</f>
        <v/>
      </c>
      <c r="D4242" s="638" t="str">
        <f>IF($C4242="","",IFERROR(_xlfn.XLOOKUP($C4242,'1.PrepList'!$I$2:$I$1500,'1.PrepList'!$J$2:$J$1500,"")&amp;"",""))</f>
        <v/>
      </c>
      <c r="E4242" s="638" t="str">
        <f>IF($C4242="","",IFERROR(_xlfn.XLOOKUP($C4242,'1.PrepList'!$I$2:$I$1500,'1.PrepList'!$N$2:$N$1500,"")&amp;"",""))</f>
        <v/>
      </c>
      <c r="F4242" s="638" t="str">
        <f>IF($C4242="","",IFERROR(_xlfn.XLOOKUP($C4242,'1.PrepList'!$I$2:$I$1500,'1.PrepList'!$K$2:$K$1500,"")&amp;"",""))</f>
        <v/>
      </c>
      <c r="H4242" s="644" t="str">
        <f>IF($C4242="","",IFERROR(IF(_xlfn.XLOOKUP($C4242,tbl_StartedStatus[Bold ID],tbl_StartedStatus[Started])="Started","Yes",IF(_xlfn.XLOOKUP($C4242,tbl_StartedStatus[Bold ID],tbl_StartedStatus[Started])="No Show","No Show","")),""))</f>
        <v/>
      </c>
    </row>
    <row r="4243" spans="1:8" ht="15" customHeight="1" thickBot="1">
      <c r="A4243" s="38" t="str">
        <f>IF($C4243="","",IFERROR(_xlfn.XLOOKUP($C4243,'1.PrepList'!$I$2:$I$1500,'1.PrepList'!$G$2:$G$1500,"")&amp;"",""))</f>
        <v/>
      </c>
      <c r="B4243" s="638" t="str">
        <f>IF($C4243="","",IFERROR(_xlfn.XLOOKUP($C4243,'1.PrepList'!$I$2:$I$1500,'1.PrepList'!$H$2:$H$1500,"")&amp;"",""))</f>
        <v/>
      </c>
      <c r="D4243" s="638" t="str">
        <f>IF($C4243="","",IFERROR(_xlfn.XLOOKUP($C4243,'1.PrepList'!$I$2:$I$1500,'1.PrepList'!$J$2:$J$1500,"")&amp;"",""))</f>
        <v/>
      </c>
      <c r="E4243" s="638" t="str">
        <f>IF($C4243="","",IFERROR(_xlfn.XLOOKUP($C4243,'1.PrepList'!$I$2:$I$1500,'1.PrepList'!$N$2:$N$1500,"")&amp;"",""))</f>
        <v/>
      </c>
      <c r="F4243" s="638" t="str">
        <f>IF($C4243="","",IFERROR(_xlfn.XLOOKUP($C4243,'1.PrepList'!$I$2:$I$1500,'1.PrepList'!$K$2:$K$1500,"")&amp;"",""))</f>
        <v/>
      </c>
      <c r="H4243" s="644" t="str">
        <f>IF($C4243="","",IFERROR(IF(_xlfn.XLOOKUP($C4243,tbl_StartedStatus[Bold ID],tbl_StartedStatus[Started])="Started","Yes",IF(_xlfn.XLOOKUP($C4243,tbl_StartedStatus[Bold ID],tbl_StartedStatus[Started])="No Show","No Show","")),""))</f>
        <v/>
      </c>
    </row>
    <row r="4244" spans="1:8" ht="15" customHeight="1" thickBot="1">
      <c r="A4244" s="38" t="str">
        <f>IF($C4244="","",IFERROR(_xlfn.XLOOKUP($C4244,'1.PrepList'!$I$2:$I$1500,'1.PrepList'!$G$2:$G$1500,"")&amp;"",""))</f>
        <v/>
      </c>
      <c r="B4244" s="638" t="str">
        <f>IF($C4244="","",IFERROR(_xlfn.XLOOKUP($C4244,'1.PrepList'!$I$2:$I$1500,'1.PrepList'!$H$2:$H$1500,"")&amp;"",""))</f>
        <v/>
      </c>
      <c r="D4244" s="638" t="str">
        <f>IF($C4244="","",IFERROR(_xlfn.XLOOKUP($C4244,'1.PrepList'!$I$2:$I$1500,'1.PrepList'!$J$2:$J$1500,"")&amp;"",""))</f>
        <v/>
      </c>
      <c r="E4244" s="638" t="str">
        <f>IF($C4244="","",IFERROR(_xlfn.XLOOKUP($C4244,'1.PrepList'!$I$2:$I$1500,'1.PrepList'!$N$2:$N$1500,"")&amp;"",""))</f>
        <v/>
      </c>
      <c r="F4244" s="638" t="str">
        <f>IF($C4244="","",IFERROR(_xlfn.XLOOKUP($C4244,'1.PrepList'!$I$2:$I$1500,'1.PrepList'!$K$2:$K$1500,"")&amp;"",""))</f>
        <v/>
      </c>
      <c r="H4244" s="644" t="str">
        <f>IF($C4244="","",IFERROR(IF(_xlfn.XLOOKUP($C4244,tbl_StartedStatus[Bold ID],tbl_StartedStatus[Started])="Started","Yes",IF(_xlfn.XLOOKUP($C4244,tbl_StartedStatus[Bold ID],tbl_StartedStatus[Started])="No Show","No Show","")),""))</f>
        <v/>
      </c>
    </row>
    <row r="4245" spans="1:8" ht="15" customHeight="1" thickBot="1">
      <c r="A4245" s="38" t="str">
        <f>IF($C4245="","",IFERROR(_xlfn.XLOOKUP($C4245,'1.PrepList'!$I$2:$I$1500,'1.PrepList'!$G$2:$G$1500,"")&amp;"",""))</f>
        <v/>
      </c>
      <c r="B4245" s="638" t="str">
        <f>IF($C4245="","",IFERROR(_xlfn.XLOOKUP($C4245,'1.PrepList'!$I$2:$I$1500,'1.PrepList'!$H$2:$H$1500,"")&amp;"",""))</f>
        <v/>
      </c>
      <c r="D4245" s="638" t="str">
        <f>IF($C4245="","",IFERROR(_xlfn.XLOOKUP($C4245,'1.PrepList'!$I$2:$I$1500,'1.PrepList'!$J$2:$J$1500,"")&amp;"",""))</f>
        <v/>
      </c>
      <c r="E4245" s="638" t="str">
        <f>IF($C4245="","",IFERROR(_xlfn.XLOOKUP($C4245,'1.PrepList'!$I$2:$I$1500,'1.PrepList'!$N$2:$N$1500,"")&amp;"",""))</f>
        <v/>
      </c>
      <c r="F4245" s="638" t="str">
        <f>IF($C4245="","",IFERROR(_xlfn.XLOOKUP($C4245,'1.PrepList'!$I$2:$I$1500,'1.PrepList'!$K$2:$K$1500,"")&amp;"",""))</f>
        <v/>
      </c>
      <c r="H4245" s="644" t="str">
        <f>IF($C4245="","",IFERROR(IF(_xlfn.XLOOKUP($C4245,tbl_StartedStatus[Bold ID],tbl_StartedStatus[Started])="Started","Yes",IF(_xlfn.XLOOKUP($C4245,tbl_StartedStatus[Bold ID],tbl_StartedStatus[Started])="No Show","No Show","")),""))</f>
        <v/>
      </c>
    </row>
    <row r="4246" spans="1:8" ht="15" customHeight="1" thickBot="1">
      <c r="A4246" s="38" t="str">
        <f>IF($C4246="","",IFERROR(_xlfn.XLOOKUP($C4246,'1.PrepList'!$I$2:$I$1500,'1.PrepList'!$G$2:$G$1500,"")&amp;"",""))</f>
        <v/>
      </c>
      <c r="B4246" s="638" t="str">
        <f>IF($C4246="","",IFERROR(_xlfn.XLOOKUP($C4246,'1.PrepList'!$I$2:$I$1500,'1.PrepList'!$H$2:$H$1500,"")&amp;"",""))</f>
        <v/>
      </c>
      <c r="D4246" s="638" t="str">
        <f>IF($C4246="","",IFERROR(_xlfn.XLOOKUP($C4246,'1.PrepList'!$I$2:$I$1500,'1.PrepList'!$J$2:$J$1500,"")&amp;"",""))</f>
        <v/>
      </c>
      <c r="E4246" s="638" t="str">
        <f>IF($C4246="","",IFERROR(_xlfn.XLOOKUP($C4246,'1.PrepList'!$I$2:$I$1500,'1.PrepList'!$N$2:$N$1500,"")&amp;"",""))</f>
        <v/>
      </c>
      <c r="F4246" s="638" t="str">
        <f>IF($C4246="","",IFERROR(_xlfn.XLOOKUP($C4246,'1.PrepList'!$I$2:$I$1500,'1.PrepList'!$K$2:$K$1500,"")&amp;"",""))</f>
        <v/>
      </c>
      <c r="H4246" s="644" t="str">
        <f>IF($C4246="","",IFERROR(IF(_xlfn.XLOOKUP($C4246,tbl_StartedStatus[Bold ID],tbl_StartedStatus[Started])="Started","Yes",IF(_xlfn.XLOOKUP($C4246,tbl_StartedStatus[Bold ID],tbl_StartedStatus[Started])="No Show","No Show","")),""))</f>
        <v/>
      </c>
    </row>
    <row r="4247" spans="1:8" ht="15" customHeight="1" thickBot="1">
      <c r="A4247" s="38" t="str">
        <f>IF($C4247="","",IFERROR(_xlfn.XLOOKUP($C4247,'1.PrepList'!$I$2:$I$1500,'1.PrepList'!$G$2:$G$1500,"")&amp;"",""))</f>
        <v/>
      </c>
      <c r="B4247" s="638" t="str">
        <f>IF($C4247="","",IFERROR(_xlfn.XLOOKUP($C4247,'1.PrepList'!$I$2:$I$1500,'1.PrepList'!$H$2:$H$1500,"")&amp;"",""))</f>
        <v/>
      </c>
      <c r="D4247" s="638" t="str">
        <f>IF($C4247="","",IFERROR(_xlfn.XLOOKUP($C4247,'1.PrepList'!$I$2:$I$1500,'1.PrepList'!$J$2:$J$1500,"")&amp;"",""))</f>
        <v/>
      </c>
      <c r="E4247" s="638" t="str">
        <f>IF($C4247="","",IFERROR(_xlfn.XLOOKUP($C4247,'1.PrepList'!$I$2:$I$1500,'1.PrepList'!$N$2:$N$1500,"")&amp;"",""))</f>
        <v/>
      </c>
      <c r="F4247" s="638" t="str">
        <f>IF($C4247="","",IFERROR(_xlfn.XLOOKUP($C4247,'1.PrepList'!$I$2:$I$1500,'1.PrepList'!$K$2:$K$1500,"")&amp;"",""))</f>
        <v/>
      </c>
      <c r="H4247" s="644" t="str">
        <f>IF($C4247="","",IFERROR(IF(_xlfn.XLOOKUP($C4247,tbl_StartedStatus[Bold ID],tbl_StartedStatus[Started])="Started","Yes",IF(_xlfn.XLOOKUP($C4247,tbl_StartedStatus[Bold ID],tbl_StartedStatus[Started])="No Show","No Show","")),""))</f>
        <v/>
      </c>
    </row>
    <row r="4248" spans="1:8" ht="15" customHeight="1" thickBot="1">
      <c r="A4248" s="38" t="str">
        <f>IF($C4248="","",IFERROR(_xlfn.XLOOKUP($C4248,'1.PrepList'!$I$2:$I$1500,'1.PrepList'!$G$2:$G$1500,"")&amp;"",""))</f>
        <v/>
      </c>
      <c r="B4248" s="638" t="str">
        <f>IF($C4248="","",IFERROR(_xlfn.XLOOKUP($C4248,'1.PrepList'!$I$2:$I$1500,'1.PrepList'!$H$2:$H$1500,"")&amp;"",""))</f>
        <v/>
      </c>
      <c r="D4248" s="638" t="str">
        <f>IF($C4248="","",IFERROR(_xlfn.XLOOKUP($C4248,'1.PrepList'!$I$2:$I$1500,'1.PrepList'!$J$2:$J$1500,"")&amp;"",""))</f>
        <v/>
      </c>
      <c r="E4248" s="638" t="str">
        <f>IF($C4248="","",IFERROR(_xlfn.XLOOKUP($C4248,'1.PrepList'!$I$2:$I$1500,'1.PrepList'!$N$2:$N$1500,"")&amp;"",""))</f>
        <v/>
      </c>
      <c r="F4248" s="638" t="str">
        <f>IF($C4248="","",IFERROR(_xlfn.XLOOKUP($C4248,'1.PrepList'!$I$2:$I$1500,'1.PrepList'!$K$2:$K$1500,"")&amp;"",""))</f>
        <v/>
      </c>
      <c r="H4248" s="644" t="str">
        <f>IF($C4248="","",IFERROR(IF(_xlfn.XLOOKUP($C4248,tbl_StartedStatus[Bold ID],tbl_StartedStatus[Started])="Started","Yes",IF(_xlfn.XLOOKUP($C4248,tbl_StartedStatus[Bold ID],tbl_StartedStatus[Started])="No Show","No Show","")),""))</f>
        <v/>
      </c>
    </row>
    <row r="4249" spans="1:8" ht="15" customHeight="1" thickBot="1">
      <c r="A4249" s="38" t="str">
        <f>IF($C4249="","",IFERROR(_xlfn.XLOOKUP($C4249,'1.PrepList'!$I$2:$I$1500,'1.PrepList'!$G$2:$G$1500,"")&amp;"",""))</f>
        <v/>
      </c>
      <c r="B4249" s="638" t="str">
        <f>IF($C4249="","",IFERROR(_xlfn.XLOOKUP($C4249,'1.PrepList'!$I$2:$I$1500,'1.PrepList'!$H$2:$H$1500,"")&amp;"",""))</f>
        <v/>
      </c>
      <c r="D4249" s="638" t="str">
        <f>IF($C4249="","",IFERROR(_xlfn.XLOOKUP($C4249,'1.PrepList'!$I$2:$I$1500,'1.PrepList'!$J$2:$J$1500,"")&amp;"",""))</f>
        <v/>
      </c>
      <c r="E4249" s="638" t="str">
        <f>IF($C4249="","",IFERROR(_xlfn.XLOOKUP($C4249,'1.PrepList'!$I$2:$I$1500,'1.PrepList'!$N$2:$N$1500,"")&amp;"",""))</f>
        <v/>
      </c>
      <c r="F4249" s="638" t="str">
        <f>IF($C4249="","",IFERROR(_xlfn.XLOOKUP($C4249,'1.PrepList'!$I$2:$I$1500,'1.PrepList'!$K$2:$K$1500,"")&amp;"",""))</f>
        <v/>
      </c>
      <c r="H4249" s="644" t="str">
        <f>IF($C4249="","",IFERROR(IF(_xlfn.XLOOKUP($C4249,tbl_StartedStatus[Bold ID],tbl_StartedStatus[Started])="Started","Yes",IF(_xlfn.XLOOKUP($C4249,tbl_StartedStatus[Bold ID],tbl_StartedStatus[Started])="No Show","No Show","")),""))</f>
        <v/>
      </c>
    </row>
    <row r="4250" spans="1:8" ht="15" customHeight="1" thickBot="1">
      <c r="A4250" s="38" t="str">
        <f>IF($C4250="","",IFERROR(_xlfn.XLOOKUP($C4250,'1.PrepList'!$I$2:$I$1500,'1.PrepList'!$G$2:$G$1500,"")&amp;"",""))</f>
        <v/>
      </c>
      <c r="B4250" s="638" t="str">
        <f>IF($C4250="","",IFERROR(_xlfn.XLOOKUP($C4250,'1.PrepList'!$I$2:$I$1500,'1.PrepList'!$H$2:$H$1500,"")&amp;"",""))</f>
        <v/>
      </c>
      <c r="D4250" s="638" t="str">
        <f>IF($C4250="","",IFERROR(_xlfn.XLOOKUP($C4250,'1.PrepList'!$I$2:$I$1500,'1.PrepList'!$J$2:$J$1500,"")&amp;"",""))</f>
        <v/>
      </c>
      <c r="E4250" s="638" t="str">
        <f>IF($C4250="","",IFERROR(_xlfn.XLOOKUP($C4250,'1.PrepList'!$I$2:$I$1500,'1.PrepList'!$N$2:$N$1500,"")&amp;"",""))</f>
        <v/>
      </c>
      <c r="F4250" s="638" t="str">
        <f>IF($C4250="","",IFERROR(_xlfn.XLOOKUP($C4250,'1.PrepList'!$I$2:$I$1500,'1.PrepList'!$K$2:$K$1500,"")&amp;"",""))</f>
        <v/>
      </c>
      <c r="H4250" s="644" t="str">
        <f>IF($C4250="","",IFERROR(IF(_xlfn.XLOOKUP($C4250,tbl_StartedStatus[Bold ID],tbl_StartedStatus[Started])="Started","Yes",IF(_xlfn.XLOOKUP($C4250,tbl_StartedStatus[Bold ID],tbl_StartedStatus[Started])="No Show","No Show","")),""))</f>
        <v/>
      </c>
    </row>
    <row r="4251" spans="1:8" ht="15" customHeight="1" thickBot="1">
      <c r="A4251" s="38" t="str">
        <f>IF($C4251="","",IFERROR(_xlfn.XLOOKUP($C4251,'1.PrepList'!$I$2:$I$1500,'1.PrepList'!$G$2:$G$1500,"")&amp;"",""))</f>
        <v/>
      </c>
      <c r="B4251" s="638" t="str">
        <f>IF($C4251="","",IFERROR(_xlfn.XLOOKUP($C4251,'1.PrepList'!$I$2:$I$1500,'1.PrepList'!$H$2:$H$1500,"")&amp;"",""))</f>
        <v/>
      </c>
      <c r="D4251" s="638" t="str">
        <f>IF($C4251="","",IFERROR(_xlfn.XLOOKUP($C4251,'1.PrepList'!$I$2:$I$1500,'1.PrepList'!$J$2:$J$1500,"")&amp;"",""))</f>
        <v/>
      </c>
      <c r="E4251" s="638" t="str">
        <f>IF($C4251="","",IFERROR(_xlfn.XLOOKUP($C4251,'1.PrepList'!$I$2:$I$1500,'1.PrepList'!$N$2:$N$1500,"")&amp;"",""))</f>
        <v/>
      </c>
      <c r="F4251" s="638" t="str">
        <f>IF($C4251="","",IFERROR(_xlfn.XLOOKUP($C4251,'1.PrepList'!$I$2:$I$1500,'1.PrepList'!$K$2:$K$1500,"")&amp;"",""))</f>
        <v/>
      </c>
      <c r="H4251" s="644" t="str">
        <f>IF($C4251="","",IFERROR(IF(_xlfn.XLOOKUP($C4251,tbl_StartedStatus[Bold ID],tbl_StartedStatus[Started])="Started","Yes",IF(_xlfn.XLOOKUP($C4251,tbl_StartedStatus[Bold ID],tbl_StartedStatus[Started])="No Show","No Show","")),""))</f>
        <v/>
      </c>
    </row>
    <row r="4252" spans="1:8" ht="15" customHeight="1" thickBot="1">
      <c r="A4252" s="38" t="str">
        <f>IF($C4252="","",IFERROR(_xlfn.XLOOKUP($C4252,'1.PrepList'!$I$2:$I$1500,'1.PrepList'!$G$2:$G$1500,"")&amp;"",""))</f>
        <v/>
      </c>
      <c r="B4252" s="638" t="str">
        <f>IF($C4252="","",IFERROR(_xlfn.XLOOKUP($C4252,'1.PrepList'!$I$2:$I$1500,'1.PrepList'!$H$2:$H$1500,"")&amp;"",""))</f>
        <v/>
      </c>
      <c r="D4252" s="638" t="str">
        <f>IF($C4252="","",IFERROR(_xlfn.XLOOKUP($C4252,'1.PrepList'!$I$2:$I$1500,'1.PrepList'!$J$2:$J$1500,"")&amp;"",""))</f>
        <v/>
      </c>
      <c r="E4252" s="638" t="str">
        <f>IF($C4252="","",IFERROR(_xlfn.XLOOKUP($C4252,'1.PrepList'!$I$2:$I$1500,'1.PrepList'!$N$2:$N$1500,"")&amp;"",""))</f>
        <v/>
      </c>
      <c r="F4252" s="638" t="str">
        <f>IF($C4252="","",IFERROR(_xlfn.XLOOKUP($C4252,'1.PrepList'!$I$2:$I$1500,'1.PrepList'!$K$2:$K$1500,"")&amp;"",""))</f>
        <v/>
      </c>
      <c r="H4252" s="644" t="str">
        <f>IF($C4252="","",IFERROR(IF(_xlfn.XLOOKUP($C4252,tbl_StartedStatus[Bold ID],tbl_StartedStatus[Started])="Started","Yes",IF(_xlfn.XLOOKUP($C4252,tbl_StartedStatus[Bold ID],tbl_StartedStatus[Started])="No Show","No Show","")),""))</f>
        <v/>
      </c>
    </row>
    <row r="4253" spans="1:8" ht="15" customHeight="1" thickBot="1">
      <c r="A4253" s="38" t="str">
        <f>IF($C4253="","",IFERROR(_xlfn.XLOOKUP($C4253,'1.PrepList'!$I$2:$I$1500,'1.PrepList'!$G$2:$G$1500,"")&amp;"",""))</f>
        <v/>
      </c>
      <c r="B4253" s="638" t="str">
        <f>IF($C4253="","",IFERROR(_xlfn.XLOOKUP($C4253,'1.PrepList'!$I$2:$I$1500,'1.PrepList'!$H$2:$H$1500,"")&amp;"",""))</f>
        <v/>
      </c>
      <c r="D4253" s="638" t="str">
        <f>IF($C4253="","",IFERROR(_xlfn.XLOOKUP($C4253,'1.PrepList'!$I$2:$I$1500,'1.PrepList'!$J$2:$J$1500,"")&amp;"",""))</f>
        <v/>
      </c>
      <c r="E4253" s="638" t="str">
        <f>IF($C4253="","",IFERROR(_xlfn.XLOOKUP($C4253,'1.PrepList'!$I$2:$I$1500,'1.PrepList'!$N$2:$N$1500,"")&amp;"",""))</f>
        <v/>
      </c>
      <c r="F4253" s="638" t="str">
        <f>IF($C4253="","",IFERROR(_xlfn.XLOOKUP($C4253,'1.PrepList'!$I$2:$I$1500,'1.PrepList'!$K$2:$K$1500,"")&amp;"",""))</f>
        <v/>
      </c>
      <c r="H4253" s="644" t="str">
        <f>IF($C4253="","",IFERROR(IF(_xlfn.XLOOKUP($C4253,tbl_StartedStatus[Bold ID],tbl_StartedStatus[Started])="Started","Yes",IF(_xlfn.XLOOKUP($C4253,tbl_StartedStatus[Bold ID],tbl_StartedStatus[Started])="No Show","No Show","")),""))</f>
        <v/>
      </c>
    </row>
    <row r="4254" spans="1:8" ht="15" customHeight="1" thickBot="1">
      <c r="A4254" s="38" t="str">
        <f>IF($C4254="","",IFERROR(_xlfn.XLOOKUP($C4254,'1.PrepList'!$I$2:$I$1500,'1.PrepList'!$G$2:$G$1500,"")&amp;"",""))</f>
        <v/>
      </c>
      <c r="B4254" s="638" t="str">
        <f>IF($C4254="","",IFERROR(_xlfn.XLOOKUP($C4254,'1.PrepList'!$I$2:$I$1500,'1.PrepList'!$H$2:$H$1500,"")&amp;"",""))</f>
        <v/>
      </c>
      <c r="D4254" s="638" t="str">
        <f>IF($C4254="","",IFERROR(_xlfn.XLOOKUP($C4254,'1.PrepList'!$I$2:$I$1500,'1.PrepList'!$J$2:$J$1500,"")&amp;"",""))</f>
        <v/>
      </c>
      <c r="E4254" s="638" t="str">
        <f>IF($C4254="","",IFERROR(_xlfn.XLOOKUP($C4254,'1.PrepList'!$I$2:$I$1500,'1.PrepList'!$N$2:$N$1500,"")&amp;"",""))</f>
        <v/>
      </c>
      <c r="F4254" s="638" t="str">
        <f>IF($C4254="","",IFERROR(_xlfn.XLOOKUP($C4254,'1.PrepList'!$I$2:$I$1500,'1.PrepList'!$K$2:$K$1500,"")&amp;"",""))</f>
        <v/>
      </c>
      <c r="H4254" s="644" t="str">
        <f>IF($C4254="","",IFERROR(IF(_xlfn.XLOOKUP($C4254,tbl_StartedStatus[Bold ID],tbl_StartedStatus[Started])="Started","Yes",IF(_xlfn.XLOOKUP($C4254,tbl_StartedStatus[Bold ID],tbl_StartedStatus[Started])="No Show","No Show","")),""))</f>
        <v/>
      </c>
    </row>
    <row r="4255" spans="1:8" ht="15" customHeight="1" thickBot="1">
      <c r="A4255" s="38" t="str">
        <f>IF($C4255="","",IFERROR(_xlfn.XLOOKUP($C4255,'1.PrepList'!$I$2:$I$1500,'1.PrepList'!$G$2:$G$1500,"")&amp;"",""))</f>
        <v/>
      </c>
      <c r="B4255" s="638" t="str">
        <f>IF($C4255="","",IFERROR(_xlfn.XLOOKUP($C4255,'1.PrepList'!$I$2:$I$1500,'1.PrepList'!$H$2:$H$1500,"")&amp;"",""))</f>
        <v/>
      </c>
      <c r="D4255" s="638" t="str">
        <f>IF($C4255="","",IFERROR(_xlfn.XLOOKUP($C4255,'1.PrepList'!$I$2:$I$1500,'1.PrepList'!$J$2:$J$1500,"")&amp;"",""))</f>
        <v/>
      </c>
      <c r="E4255" s="638" t="str">
        <f>IF($C4255="","",IFERROR(_xlfn.XLOOKUP($C4255,'1.PrepList'!$I$2:$I$1500,'1.PrepList'!$N$2:$N$1500,"")&amp;"",""))</f>
        <v/>
      </c>
      <c r="F4255" s="638" t="str">
        <f>IF($C4255="","",IFERROR(_xlfn.XLOOKUP($C4255,'1.PrepList'!$I$2:$I$1500,'1.PrepList'!$K$2:$K$1500,"")&amp;"",""))</f>
        <v/>
      </c>
      <c r="H4255" s="644" t="str">
        <f>IF($C4255="","",IFERROR(IF(_xlfn.XLOOKUP($C4255,tbl_StartedStatus[Bold ID],tbl_StartedStatus[Started])="Started","Yes",IF(_xlfn.XLOOKUP($C4255,tbl_StartedStatus[Bold ID],tbl_StartedStatus[Started])="No Show","No Show","")),""))</f>
        <v/>
      </c>
    </row>
    <row r="4256" spans="1:8" ht="15" customHeight="1" thickBot="1">
      <c r="A4256" s="38" t="str">
        <f>IF($C4256="","",IFERROR(_xlfn.XLOOKUP($C4256,'1.PrepList'!$I$2:$I$1500,'1.PrepList'!$G$2:$G$1500,"")&amp;"",""))</f>
        <v/>
      </c>
      <c r="B4256" s="638" t="str">
        <f>IF($C4256="","",IFERROR(_xlfn.XLOOKUP($C4256,'1.PrepList'!$I$2:$I$1500,'1.PrepList'!$H$2:$H$1500,"")&amp;"",""))</f>
        <v/>
      </c>
      <c r="D4256" s="638" t="str">
        <f>IF($C4256="","",IFERROR(_xlfn.XLOOKUP($C4256,'1.PrepList'!$I$2:$I$1500,'1.PrepList'!$J$2:$J$1500,"")&amp;"",""))</f>
        <v/>
      </c>
      <c r="E4256" s="638" t="str">
        <f>IF($C4256="","",IFERROR(_xlfn.XLOOKUP($C4256,'1.PrepList'!$I$2:$I$1500,'1.PrepList'!$N$2:$N$1500,"")&amp;"",""))</f>
        <v/>
      </c>
      <c r="F4256" s="638" t="str">
        <f>IF($C4256="","",IFERROR(_xlfn.XLOOKUP($C4256,'1.PrepList'!$I$2:$I$1500,'1.PrepList'!$K$2:$K$1500,"")&amp;"",""))</f>
        <v/>
      </c>
      <c r="H4256" s="644" t="str">
        <f>IF($C4256="","",IFERROR(IF(_xlfn.XLOOKUP($C4256,tbl_StartedStatus[Bold ID],tbl_StartedStatus[Started])="Started","Yes",IF(_xlfn.XLOOKUP($C4256,tbl_StartedStatus[Bold ID],tbl_StartedStatus[Started])="No Show","No Show","")),""))</f>
        <v/>
      </c>
    </row>
    <row r="4257" spans="1:8" ht="15" customHeight="1" thickBot="1">
      <c r="A4257" s="38" t="str">
        <f>IF($C4257="","",IFERROR(_xlfn.XLOOKUP($C4257,'1.PrepList'!$I$2:$I$1500,'1.PrepList'!$G$2:$G$1500,"")&amp;"",""))</f>
        <v/>
      </c>
      <c r="B4257" s="638" t="str">
        <f>IF($C4257="","",IFERROR(_xlfn.XLOOKUP($C4257,'1.PrepList'!$I$2:$I$1500,'1.PrepList'!$H$2:$H$1500,"")&amp;"",""))</f>
        <v/>
      </c>
      <c r="D4257" s="638" t="str">
        <f>IF($C4257="","",IFERROR(_xlfn.XLOOKUP($C4257,'1.PrepList'!$I$2:$I$1500,'1.PrepList'!$J$2:$J$1500,"")&amp;"",""))</f>
        <v/>
      </c>
      <c r="E4257" s="638" t="str">
        <f>IF($C4257="","",IFERROR(_xlfn.XLOOKUP($C4257,'1.PrepList'!$I$2:$I$1500,'1.PrepList'!$N$2:$N$1500,"")&amp;"",""))</f>
        <v/>
      </c>
      <c r="F4257" s="638" t="str">
        <f>IF($C4257="","",IFERROR(_xlfn.XLOOKUP($C4257,'1.PrepList'!$I$2:$I$1500,'1.PrepList'!$K$2:$K$1500,"")&amp;"",""))</f>
        <v/>
      </c>
      <c r="H4257" s="644" t="str">
        <f>IF($C4257="","",IFERROR(IF(_xlfn.XLOOKUP($C4257,tbl_StartedStatus[Bold ID],tbl_StartedStatus[Started])="Started","Yes",IF(_xlfn.XLOOKUP($C4257,tbl_StartedStatus[Bold ID],tbl_StartedStatus[Started])="No Show","No Show","")),""))</f>
        <v/>
      </c>
    </row>
    <row r="4258" spans="1:8" ht="15" customHeight="1" thickBot="1">
      <c r="A4258" s="38" t="str">
        <f>IF($C4258="","",IFERROR(_xlfn.XLOOKUP($C4258,'1.PrepList'!$I$2:$I$1500,'1.PrepList'!$G$2:$G$1500,"")&amp;"",""))</f>
        <v/>
      </c>
      <c r="B4258" s="638" t="str">
        <f>IF($C4258="","",IFERROR(_xlfn.XLOOKUP($C4258,'1.PrepList'!$I$2:$I$1500,'1.PrepList'!$H$2:$H$1500,"")&amp;"",""))</f>
        <v/>
      </c>
      <c r="D4258" s="638" t="str">
        <f>IF($C4258="","",IFERROR(_xlfn.XLOOKUP($C4258,'1.PrepList'!$I$2:$I$1500,'1.PrepList'!$J$2:$J$1500,"")&amp;"",""))</f>
        <v/>
      </c>
      <c r="E4258" s="638" t="str">
        <f>IF($C4258="","",IFERROR(_xlfn.XLOOKUP($C4258,'1.PrepList'!$I$2:$I$1500,'1.PrepList'!$N$2:$N$1500,"")&amp;"",""))</f>
        <v/>
      </c>
      <c r="F4258" s="638" t="str">
        <f>IF($C4258="","",IFERROR(_xlfn.XLOOKUP($C4258,'1.PrepList'!$I$2:$I$1500,'1.PrepList'!$K$2:$K$1500,"")&amp;"",""))</f>
        <v/>
      </c>
      <c r="H4258" s="644" t="str">
        <f>IF($C4258="","",IFERROR(IF(_xlfn.XLOOKUP($C4258,tbl_StartedStatus[Bold ID],tbl_StartedStatus[Started])="Started","Yes",IF(_xlfn.XLOOKUP($C4258,tbl_StartedStatus[Bold ID],tbl_StartedStatus[Started])="No Show","No Show","")),""))</f>
        <v/>
      </c>
    </row>
    <row r="4259" spans="1:8" ht="15" customHeight="1" thickBot="1">
      <c r="A4259" s="38" t="str">
        <f>IF($C4259="","",IFERROR(_xlfn.XLOOKUP($C4259,'1.PrepList'!$I$2:$I$1500,'1.PrepList'!$G$2:$G$1500,"")&amp;"",""))</f>
        <v/>
      </c>
      <c r="B4259" s="638" t="str">
        <f>IF($C4259="","",IFERROR(_xlfn.XLOOKUP($C4259,'1.PrepList'!$I$2:$I$1500,'1.PrepList'!$H$2:$H$1500,"")&amp;"",""))</f>
        <v/>
      </c>
      <c r="D4259" s="638" t="str">
        <f>IF($C4259="","",IFERROR(_xlfn.XLOOKUP($C4259,'1.PrepList'!$I$2:$I$1500,'1.PrepList'!$J$2:$J$1500,"")&amp;"",""))</f>
        <v/>
      </c>
      <c r="E4259" s="638" t="str">
        <f>IF($C4259="","",IFERROR(_xlfn.XLOOKUP($C4259,'1.PrepList'!$I$2:$I$1500,'1.PrepList'!$N$2:$N$1500,"")&amp;"",""))</f>
        <v/>
      </c>
      <c r="F4259" s="638" t="str">
        <f>IF($C4259="","",IFERROR(_xlfn.XLOOKUP($C4259,'1.PrepList'!$I$2:$I$1500,'1.PrepList'!$K$2:$K$1500,"")&amp;"",""))</f>
        <v/>
      </c>
      <c r="H4259" s="644" t="str">
        <f>IF($C4259="","",IFERROR(IF(_xlfn.XLOOKUP($C4259,tbl_StartedStatus[Bold ID],tbl_StartedStatus[Started])="Started","Yes",IF(_xlfn.XLOOKUP($C4259,tbl_StartedStatus[Bold ID],tbl_StartedStatus[Started])="No Show","No Show","")),""))</f>
        <v/>
      </c>
    </row>
    <row r="4260" spans="1:8" ht="15" customHeight="1" thickBot="1">
      <c r="A4260" s="38" t="str">
        <f>IF($C4260="","",IFERROR(_xlfn.XLOOKUP($C4260,'1.PrepList'!$I$2:$I$1500,'1.PrepList'!$G$2:$G$1500,"")&amp;"",""))</f>
        <v/>
      </c>
      <c r="B4260" s="638" t="str">
        <f>IF($C4260="","",IFERROR(_xlfn.XLOOKUP($C4260,'1.PrepList'!$I$2:$I$1500,'1.PrepList'!$H$2:$H$1500,"")&amp;"",""))</f>
        <v/>
      </c>
      <c r="D4260" s="638" t="str">
        <f>IF($C4260="","",IFERROR(_xlfn.XLOOKUP($C4260,'1.PrepList'!$I$2:$I$1500,'1.PrepList'!$J$2:$J$1500,"")&amp;"",""))</f>
        <v/>
      </c>
      <c r="E4260" s="638" t="str">
        <f>IF($C4260="","",IFERROR(_xlfn.XLOOKUP($C4260,'1.PrepList'!$I$2:$I$1500,'1.PrepList'!$N$2:$N$1500,"")&amp;"",""))</f>
        <v/>
      </c>
      <c r="F4260" s="638" t="str">
        <f>IF($C4260="","",IFERROR(_xlfn.XLOOKUP($C4260,'1.PrepList'!$I$2:$I$1500,'1.PrepList'!$K$2:$K$1500,"")&amp;"",""))</f>
        <v/>
      </c>
      <c r="H4260" s="644" t="str">
        <f>IF($C4260="","",IFERROR(IF(_xlfn.XLOOKUP($C4260,tbl_StartedStatus[Bold ID],tbl_StartedStatus[Started])="Started","Yes",IF(_xlfn.XLOOKUP($C4260,tbl_StartedStatus[Bold ID],tbl_StartedStatus[Started])="No Show","No Show","")),""))</f>
        <v/>
      </c>
    </row>
    <row r="4261" spans="1:8" ht="15" customHeight="1" thickBot="1">
      <c r="A4261" s="38" t="str">
        <f>IF($C4261="","",IFERROR(_xlfn.XLOOKUP($C4261,'1.PrepList'!$I$2:$I$1500,'1.PrepList'!$G$2:$G$1500,"")&amp;"",""))</f>
        <v/>
      </c>
      <c r="B4261" s="638" t="str">
        <f>IF($C4261="","",IFERROR(_xlfn.XLOOKUP($C4261,'1.PrepList'!$I$2:$I$1500,'1.PrepList'!$H$2:$H$1500,"")&amp;"",""))</f>
        <v/>
      </c>
      <c r="D4261" s="638" t="str">
        <f>IF($C4261="","",IFERROR(_xlfn.XLOOKUP($C4261,'1.PrepList'!$I$2:$I$1500,'1.PrepList'!$J$2:$J$1500,"")&amp;"",""))</f>
        <v/>
      </c>
      <c r="E4261" s="638" t="str">
        <f>IF($C4261="","",IFERROR(_xlfn.XLOOKUP($C4261,'1.PrepList'!$I$2:$I$1500,'1.PrepList'!$N$2:$N$1500,"")&amp;"",""))</f>
        <v/>
      </c>
      <c r="F4261" s="638" t="str">
        <f>IF($C4261="","",IFERROR(_xlfn.XLOOKUP($C4261,'1.PrepList'!$I$2:$I$1500,'1.PrepList'!$K$2:$K$1500,"")&amp;"",""))</f>
        <v/>
      </c>
      <c r="H4261" s="644" t="str">
        <f>IF($C4261="","",IFERROR(IF(_xlfn.XLOOKUP($C4261,tbl_StartedStatus[Bold ID],tbl_StartedStatus[Started])="Started","Yes",IF(_xlfn.XLOOKUP($C4261,tbl_StartedStatus[Bold ID],tbl_StartedStatus[Started])="No Show","No Show","")),""))</f>
        <v/>
      </c>
    </row>
    <row r="4262" spans="1:8" ht="15" customHeight="1" thickBot="1">
      <c r="A4262" s="38" t="str">
        <f>IF($C4262="","",IFERROR(_xlfn.XLOOKUP($C4262,'1.PrepList'!$I$2:$I$1500,'1.PrepList'!$G$2:$G$1500,"")&amp;"",""))</f>
        <v/>
      </c>
      <c r="B4262" s="638" t="str">
        <f>IF($C4262="","",IFERROR(_xlfn.XLOOKUP($C4262,'1.PrepList'!$I$2:$I$1500,'1.PrepList'!$H$2:$H$1500,"")&amp;"",""))</f>
        <v/>
      </c>
      <c r="D4262" s="638" t="str">
        <f>IF($C4262="","",IFERROR(_xlfn.XLOOKUP($C4262,'1.PrepList'!$I$2:$I$1500,'1.PrepList'!$J$2:$J$1500,"")&amp;"",""))</f>
        <v/>
      </c>
      <c r="E4262" s="638" t="str">
        <f>IF($C4262="","",IFERROR(_xlfn.XLOOKUP($C4262,'1.PrepList'!$I$2:$I$1500,'1.PrepList'!$N$2:$N$1500,"")&amp;"",""))</f>
        <v/>
      </c>
      <c r="F4262" s="638" t="str">
        <f>IF($C4262="","",IFERROR(_xlfn.XLOOKUP($C4262,'1.PrepList'!$I$2:$I$1500,'1.PrepList'!$K$2:$K$1500,"")&amp;"",""))</f>
        <v/>
      </c>
      <c r="H4262" s="644" t="str">
        <f>IF($C4262="","",IFERROR(IF(_xlfn.XLOOKUP($C4262,tbl_StartedStatus[Bold ID],tbl_StartedStatus[Started])="Started","Yes",IF(_xlfn.XLOOKUP($C4262,tbl_StartedStatus[Bold ID],tbl_StartedStatus[Started])="No Show","No Show","")),""))</f>
        <v/>
      </c>
    </row>
    <row r="4263" spans="1:8" ht="15" customHeight="1" thickBot="1">
      <c r="A4263" s="38" t="str">
        <f>IF($C4263="","",IFERROR(_xlfn.XLOOKUP($C4263,'1.PrepList'!$I$2:$I$1500,'1.PrepList'!$G$2:$G$1500,"")&amp;"",""))</f>
        <v/>
      </c>
      <c r="B4263" s="638" t="str">
        <f>IF($C4263="","",IFERROR(_xlfn.XLOOKUP($C4263,'1.PrepList'!$I$2:$I$1500,'1.PrepList'!$H$2:$H$1500,"")&amp;"",""))</f>
        <v/>
      </c>
      <c r="D4263" s="638" t="str">
        <f>IF($C4263="","",IFERROR(_xlfn.XLOOKUP($C4263,'1.PrepList'!$I$2:$I$1500,'1.PrepList'!$J$2:$J$1500,"")&amp;"",""))</f>
        <v/>
      </c>
      <c r="E4263" s="638" t="str">
        <f>IF($C4263="","",IFERROR(_xlfn.XLOOKUP($C4263,'1.PrepList'!$I$2:$I$1500,'1.PrepList'!$N$2:$N$1500,"")&amp;"",""))</f>
        <v/>
      </c>
      <c r="F4263" s="638" t="str">
        <f>IF($C4263="","",IFERROR(_xlfn.XLOOKUP($C4263,'1.PrepList'!$I$2:$I$1500,'1.PrepList'!$K$2:$K$1500,"")&amp;"",""))</f>
        <v/>
      </c>
      <c r="H4263" s="644" t="str">
        <f>IF($C4263="","",IFERROR(IF(_xlfn.XLOOKUP($C4263,tbl_StartedStatus[Bold ID],tbl_StartedStatus[Started])="Started","Yes",IF(_xlfn.XLOOKUP($C4263,tbl_StartedStatus[Bold ID],tbl_StartedStatus[Started])="No Show","No Show","")),""))</f>
        <v/>
      </c>
    </row>
    <row r="4264" spans="1:8" ht="15" customHeight="1" thickBot="1">
      <c r="A4264" s="38" t="str">
        <f>IF($C4264="","",IFERROR(_xlfn.XLOOKUP($C4264,'1.PrepList'!$I$2:$I$1500,'1.PrepList'!$G$2:$G$1500,"")&amp;"",""))</f>
        <v/>
      </c>
      <c r="B4264" s="638" t="str">
        <f>IF($C4264="","",IFERROR(_xlfn.XLOOKUP($C4264,'1.PrepList'!$I$2:$I$1500,'1.PrepList'!$H$2:$H$1500,"")&amp;"",""))</f>
        <v/>
      </c>
      <c r="D4264" s="638" t="str">
        <f>IF($C4264="","",IFERROR(_xlfn.XLOOKUP($C4264,'1.PrepList'!$I$2:$I$1500,'1.PrepList'!$J$2:$J$1500,"")&amp;"",""))</f>
        <v/>
      </c>
      <c r="E4264" s="638" t="str">
        <f>IF($C4264="","",IFERROR(_xlfn.XLOOKUP($C4264,'1.PrepList'!$I$2:$I$1500,'1.PrepList'!$N$2:$N$1500,"")&amp;"",""))</f>
        <v/>
      </c>
      <c r="F4264" s="638" t="str">
        <f>IF($C4264="","",IFERROR(_xlfn.XLOOKUP($C4264,'1.PrepList'!$I$2:$I$1500,'1.PrepList'!$K$2:$K$1500,"")&amp;"",""))</f>
        <v/>
      </c>
      <c r="H4264" s="644" t="str">
        <f>IF($C4264="","",IFERROR(IF(_xlfn.XLOOKUP($C4264,tbl_StartedStatus[Bold ID],tbl_StartedStatus[Started])="Started","Yes",IF(_xlfn.XLOOKUP($C4264,tbl_StartedStatus[Bold ID],tbl_StartedStatus[Started])="No Show","No Show","")),""))</f>
        <v/>
      </c>
    </row>
    <row r="4265" spans="1:8" ht="15" customHeight="1" thickBot="1">
      <c r="A4265" s="38" t="str">
        <f>IF($C4265="","",IFERROR(_xlfn.XLOOKUP($C4265,'1.PrepList'!$I$2:$I$1500,'1.PrepList'!$G$2:$G$1500,"")&amp;"",""))</f>
        <v/>
      </c>
      <c r="B4265" s="638" t="str">
        <f>IF($C4265="","",IFERROR(_xlfn.XLOOKUP($C4265,'1.PrepList'!$I$2:$I$1500,'1.PrepList'!$H$2:$H$1500,"")&amp;"",""))</f>
        <v/>
      </c>
      <c r="D4265" s="638" t="str">
        <f>IF($C4265="","",IFERROR(_xlfn.XLOOKUP($C4265,'1.PrepList'!$I$2:$I$1500,'1.PrepList'!$J$2:$J$1500,"")&amp;"",""))</f>
        <v/>
      </c>
      <c r="E4265" s="638" t="str">
        <f>IF($C4265="","",IFERROR(_xlfn.XLOOKUP($C4265,'1.PrepList'!$I$2:$I$1500,'1.PrepList'!$N$2:$N$1500,"")&amp;"",""))</f>
        <v/>
      </c>
      <c r="F4265" s="638" t="str">
        <f>IF($C4265="","",IFERROR(_xlfn.XLOOKUP($C4265,'1.PrepList'!$I$2:$I$1500,'1.PrepList'!$K$2:$K$1500,"")&amp;"",""))</f>
        <v/>
      </c>
      <c r="H4265" s="644" t="str">
        <f>IF($C4265="","",IFERROR(IF(_xlfn.XLOOKUP($C4265,tbl_StartedStatus[Bold ID],tbl_StartedStatus[Started])="Started","Yes",IF(_xlfn.XLOOKUP($C4265,tbl_StartedStatus[Bold ID],tbl_StartedStatus[Started])="No Show","No Show","")),""))</f>
        <v/>
      </c>
    </row>
    <row r="4266" spans="1:8" ht="15" customHeight="1" thickBot="1">
      <c r="A4266" s="38" t="str">
        <f>IF($C4266="","",IFERROR(_xlfn.XLOOKUP($C4266,'1.PrepList'!$I$2:$I$1500,'1.PrepList'!$G$2:$G$1500,"")&amp;"",""))</f>
        <v/>
      </c>
      <c r="B4266" s="638" t="str">
        <f>IF($C4266="","",IFERROR(_xlfn.XLOOKUP($C4266,'1.PrepList'!$I$2:$I$1500,'1.PrepList'!$H$2:$H$1500,"")&amp;"",""))</f>
        <v/>
      </c>
      <c r="D4266" s="638" t="str">
        <f>IF($C4266="","",IFERROR(_xlfn.XLOOKUP($C4266,'1.PrepList'!$I$2:$I$1500,'1.PrepList'!$J$2:$J$1500,"")&amp;"",""))</f>
        <v/>
      </c>
      <c r="E4266" s="638" t="str">
        <f>IF($C4266="","",IFERROR(_xlfn.XLOOKUP($C4266,'1.PrepList'!$I$2:$I$1500,'1.PrepList'!$N$2:$N$1500,"")&amp;"",""))</f>
        <v/>
      </c>
      <c r="F4266" s="638" t="str">
        <f>IF($C4266="","",IFERROR(_xlfn.XLOOKUP($C4266,'1.PrepList'!$I$2:$I$1500,'1.PrepList'!$K$2:$K$1500,"")&amp;"",""))</f>
        <v/>
      </c>
      <c r="H4266" s="644" t="str">
        <f>IF($C4266="","",IFERROR(IF(_xlfn.XLOOKUP($C4266,tbl_StartedStatus[Bold ID],tbl_StartedStatus[Started])="Started","Yes",IF(_xlfn.XLOOKUP($C4266,tbl_StartedStatus[Bold ID],tbl_StartedStatus[Started])="No Show","No Show","")),""))</f>
        <v/>
      </c>
    </row>
    <row r="4267" spans="1:8" ht="15" customHeight="1" thickBot="1">
      <c r="A4267" s="38" t="str">
        <f>IF($C4267="","",IFERROR(_xlfn.XLOOKUP($C4267,'1.PrepList'!$I$2:$I$1500,'1.PrepList'!$G$2:$G$1500,"")&amp;"",""))</f>
        <v/>
      </c>
      <c r="B4267" s="638" t="str">
        <f>IF($C4267="","",IFERROR(_xlfn.XLOOKUP($C4267,'1.PrepList'!$I$2:$I$1500,'1.PrepList'!$H$2:$H$1500,"")&amp;"",""))</f>
        <v/>
      </c>
      <c r="D4267" s="638" t="str">
        <f>IF($C4267="","",IFERROR(_xlfn.XLOOKUP($C4267,'1.PrepList'!$I$2:$I$1500,'1.PrepList'!$J$2:$J$1500,"")&amp;"",""))</f>
        <v/>
      </c>
      <c r="E4267" s="638" t="str">
        <f>IF($C4267="","",IFERROR(_xlfn.XLOOKUP($C4267,'1.PrepList'!$I$2:$I$1500,'1.PrepList'!$N$2:$N$1500,"")&amp;"",""))</f>
        <v/>
      </c>
      <c r="F4267" s="638" t="str">
        <f>IF($C4267="","",IFERROR(_xlfn.XLOOKUP($C4267,'1.PrepList'!$I$2:$I$1500,'1.PrepList'!$K$2:$K$1500,"")&amp;"",""))</f>
        <v/>
      </c>
      <c r="H4267" s="644" t="str">
        <f>IF($C4267="","",IFERROR(IF(_xlfn.XLOOKUP($C4267,tbl_StartedStatus[Bold ID],tbl_StartedStatus[Started])="Started","Yes",IF(_xlfn.XLOOKUP($C4267,tbl_StartedStatus[Bold ID],tbl_StartedStatus[Started])="No Show","No Show","")),""))</f>
        <v/>
      </c>
    </row>
    <row r="4268" spans="1:8" ht="15" customHeight="1" thickBot="1">
      <c r="A4268" s="38" t="str">
        <f>IF($C4268="","",IFERROR(_xlfn.XLOOKUP($C4268,'1.PrepList'!$I$2:$I$1500,'1.PrepList'!$G$2:$G$1500,"")&amp;"",""))</f>
        <v/>
      </c>
      <c r="B4268" s="638" t="str">
        <f>IF($C4268="","",IFERROR(_xlfn.XLOOKUP($C4268,'1.PrepList'!$I$2:$I$1500,'1.PrepList'!$H$2:$H$1500,"")&amp;"",""))</f>
        <v/>
      </c>
      <c r="D4268" s="638" t="str">
        <f>IF($C4268="","",IFERROR(_xlfn.XLOOKUP($C4268,'1.PrepList'!$I$2:$I$1500,'1.PrepList'!$J$2:$J$1500,"")&amp;"",""))</f>
        <v/>
      </c>
      <c r="E4268" s="638" t="str">
        <f>IF($C4268="","",IFERROR(_xlfn.XLOOKUP($C4268,'1.PrepList'!$I$2:$I$1500,'1.PrepList'!$N$2:$N$1500,"")&amp;"",""))</f>
        <v/>
      </c>
      <c r="F4268" s="638" t="str">
        <f>IF($C4268="","",IFERROR(_xlfn.XLOOKUP($C4268,'1.PrepList'!$I$2:$I$1500,'1.PrepList'!$K$2:$K$1500,"")&amp;"",""))</f>
        <v/>
      </c>
      <c r="H4268" s="644" t="str">
        <f>IF($C4268="","",IFERROR(IF(_xlfn.XLOOKUP($C4268,tbl_StartedStatus[Bold ID],tbl_StartedStatus[Started])="Started","Yes",IF(_xlfn.XLOOKUP($C4268,tbl_StartedStatus[Bold ID],tbl_StartedStatus[Started])="No Show","No Show","")),""))</f>
        <v/>
      </c>
    </row>
    <row r="4269" spans="1:8" ht="15" customHeight="1" thickBot="1">
      <c r="A4269" s="38" t="str">
        <f>IF($C4269="","",IFERROR(_xlfn.XLOOKUP($C4269,'1.PrepList'!$I$2:$I$1500,'1.PrepList'!$G$2:$G$1500,"")&amp;"",""))</f>
        <v/>
      </c>
      <c r="B4269" s="638" t="str">
        <f>IF($C4269="","",IFERROR(_xlfn.XLOOKUP($C4269,'1.PrepList'!$I$2:$I$1500,'1.PrepList'!$H$2:$H$1500,"")&amp;"",""))</f>
        <v/>
      </c>
      <c r="D4269" s="638" t="str">
        <f>IF($C4269="","",IFERROR(_xlfn.XLOOKUP($C4269,'1.PrepList'!$I$2:$I$1500,'1.PrepList'!$J$2:$J$1500,"")&amp;"",""))</f>
        <v/>
      </c>
      <c r="E4269" s="638" t="str">
        <f>IF($C4269="","",IFERROR(_xlfn.XLOOKUP($C4269,'1.PrepList'!$I$2:$I$1500,'1.PrepList'!$N$2:$N$1500,"")&amp;"",""))</f>
        <v/>
      </c>
      <c r="F4269" s="638" t="str">
        <f>IF($C4269="","",IFERROR(_xlfn.XLOOKUP($C4269,'1.PrepList'!$I$2:$I$1500,'1.PrepList'!$K$2:$K$1500,"")&amp;"",""))</f>
        <v/>
      </c>
      <c r="H4269" s="644" t="str">
        <f>IF($C4269="","",IFERROR(IF(_xlfn.XLOOKUP($C4269,tbl_StartedStatus[Bold ID],tbl_StartedStatus[Started])="Started","Yes",IF(_xlfn.XLOOKUP($C4269,tbl_StartedStatus[Bold ID],tbl_StartedStatus[Started])="No Show","No Show","")),""))</f>
        <v/>
      </c>
    </row>
    <row r="4270" spans="1:8" ht="15" customHeight="1" thickBot="1">
      <c r="A4270" s="38" t="str">
        <f>IF($C4270="","",IFERROR(_xlfn.XLOOKUP($C4270,'1.PrepList'!$I$2:$I$1500,'1.PrepList'!$G$2:$G$1500,"")&amp;"",""))</f>
        <v/>
      </c>
      <c r="B4270" s="638" t="str">
        <f>IF($C4270="","",IFERROR(_xlfn.XLOOKUP($C4270,'1.PrepList'!$I$2:$I$1500,'1.PrepList'!$H$2:$H$1500,"")&amp;"",""))</f>
        <v/>
      </c>
      <c r="D4270" s="638" t="str">
        <f>IF($C4270="","",IFERROR(_xlfn.XLOOKUP($C4270,'1.PrepList'!$I$2:$I$1500,'1.PrepList'!$J$2:$J$1500,"")&amp;"",""))</f>
        <v/>
      </c>
      <c r="E4270" s="638" t="str">
        <f>IF($C4270="","",IFERROR(_xlfn.XLOOKUP($C4270,'1.PrepList'!$I$2:$I$1500,'1.PrepList'!$N$2:$N$1500,"")&amp;"",""))</f>
        <v/>
      </c>
      <c r="F4270" s="638" t="str">
        <f>IF($C4270="","",IFERROR(_xlfn.XLOOKUP($C4270,'1.PrepList'!$I$2:$I$1500,'1.PrepList'!$K$2:$K$1500,"")&amp;"",""))</f>
        <v/>
      </c>
      <c r="H4270" s="644" t="str">
        <f>IF($C4270="","",IFERROR(IF(_xlfn.XLOOKUP($C4270,tbl_StartedStatus[Bold ID],tbl_StartedStatus[Started])="Started","Yes",IF(_xlfn.XLOOKUP($C4270,tbl_StartedStatus[Bold ID],tbl_StartedStatus[Started])="No Show","No Show","")),""))</f>
        <v/>
      </c>
    </row>
    <row r="4271" spans="1:8" ht="15" customHeight="1" thickBot="1">
      <c r="A4271" s="38" t="str">
        <f>IF($C4271="","",IFERROR(_xlfn.XLOOKUP($C4271,'1.PrepList'!$I$2:$I$1500,'1.PrepList'!$G$2:$G$1500,"")&amp;"",""))</f>
        <v/>
      </c>
      <c r="B4271" s="638" t="str">
        <f>IF($C4271="","",IFERROR(_xlfn.XLOOKUP($C4271,'1.PrepList'!$I$2:$I$1500,'1.PrepList'!$H$2:$H$1500,"")&amp;"",""))</f>
        <v/>
      </c>
      <c r="D4271" s="638" t="str">
        <f>IF($C4271="","",IFERROR(_xlfn.XLOOKUP($C4271,'1.PrepList'!$I$2:$I$1500,'1.PrepList'!$J$2:$J$1500,"")&amp;"",""))</f>
        <v/>
      </c>
      <c r="E4271" s="638" t="str">
        <f>IF($C4271="","",IFERROR(_xlfn.XLOOKUP($C4271,'1.PrepList'!$I$2:$I$1500,'1.PrepList'!$N$2:$N$1500,"")&amp;"",""))</f>
        <v/>
      </c>
      <c r="F4271" s="638" t="str">
        <f>IF($C4271="","",IFERROR(_xlfn.XLOOKUP($C4271,'1.PrepList'!$I$2:$I$1500,'1.PrepList'!$K$2:$K$1500,"")&amp;"",""))</f>
        <v/>
      </c>
      <c r="H4271" s="644" t="str">
        <f>IF($C4271="","",IFERROR(IF(_xlfn.XLOOKUP($C4271,tbl_StartedStatus[Bold ID],tbl_StartedStatus[Started])="Started","Yes",IF(_xlfn.XLOOKUP($C4271,tbl_StartedStatus[Bold ID],tbl_StartedStatus[Started])="No Show","No Show","")),""))</f>
        <v/>
      </c>
    </row>
    <row r="4272" spans="1:8" ht="15" customHeight="1" thickBot="1">
      <c r="A4272" s="38" t="str">
        <f>IF($C4272="","",IFERROR(_xlfn.XLOOKUP($C4272,'1.PrepList'!$I$2:$I$1500,'1.PrepList'!$G$2:$G$1500,"")&amp;"",""))</f>
        <v/>
      </c>
      <c r="B4272" s="638" t="str">
        <f>IF($C4272="","",IFERROR(_xlfn.XLOOKUP($C4272,'1.PrepList'!$I$2:$I$1500,'1.PrepList'!$H$2:$H$1500,"")&amp;"",""))</f>
        <v/>
      </c>
      <c r="D4272" s="638" t="str">
        <f>IF($C4272="","",IFERROR(_xlfn.XLOOKUP($C4272,'1.PrepList'!$I$2:$I$1500,'1.PrepList'!$J$2:$J$1500,"")&amp;"",""))</f>
        <v/>
      </c>
      <c r="E4272" s="638" t="str">
        <f>IF($C4272="","",IFERROR(_xlfn.XLOOKUP($C4272,'1.PrepList'!$I$2:$I$1500,'1.PrepList'!$N$2:$N$1500,"")&amp;"",""))</f>
        <v/>
      </c>
      <c r="F4272" s="638" t="str">
        <f>IF($C4272="","",IFERROR(_xlfn.XLOOKUP($C4272,'1.PrepList'!$I$2:$I$1500,'1.PrepList'!$K$2:$K$1500,"")&amp;"",""))</f>
        <v/>
      </c>
      <c r="H4272" s="644" t="str">
        <f>IF($C4272="","",IFERROR(IF(_xlfn.XLOOKUP($C4272,tbl_StartedStatus[Bold ID],tbl_StartedStatus[Started])="Started","Yes",IF(_xlfn.XLOOKUP($C4272,tbl_StartedStatus[Bold ID],tbl_StartedStatus[Started])="No Show","No Show","")),""))</f>
        <v/>
      </c>
    </row>
    <row r="4273" spans="1:8" ht="15" customHeight="1" thickBot="1">
      <c r="A4273" s="38" t="str">
        <f>IF($C4273="","",IFERROR(_xlfn.XLOOKUP($C4273,'1.PrepList'!$I$2:$I$1500,'1.PrepList'!$G$2:$G$1500,"")&amp;"",""))</f>
        <v/>
      </c>
      <c r="B4273" s="638" t="str">
        <f>IF($C4273="","",IFERROR(_xlfn.XLOOKUP($C4273,'1.PrepList'!$I$2:$I$1500,'1.PrepList'!$H$2:$H$1500,"")&amp;"",""))</f>
        <v/>
      </c>
      <c r="D4273" s="638" t="str">
        <f>IF($C4273="","",IFERROR(_xlfn.XLOOKUP($C4273,'1.PrepList'!$I$2:$I$1500,'1.PrepList'!$J$2:$J$1500,"")&amp;"",""))</f>
        <v/>
      </c>
      <c r="E4273" s="638" t="str">
        <f>IF($C4273="","",IFERROR(_xlfn.XLOOKUP($C4273,'1.PrepList'!$I$2:$I$1500,'1.PrepList'!$N$2:$N$1500,"")&amp;"",""))</f>
        <v/>
      </c>
      <c r="F4273" s="638" t="str">
        <f>IF($C4273="","",IFERROR(_xlfn.XLOOKUP($C4273,'1.PrepList'!$I$2:$I$1500,'1.PrepList'!$K$2:$K$1500,"")&amp;"",""))</f>
        <v/>
      </c>
      <c r="H4273" s="644" t="str">
        <f>IF($C4273="","",IFERROR(IF(_xlfn.XLOOKUP($C4273,tbl_StartedStatus[Bold ID],tbl_StartedStatus[Started])="Started","Yes",IF(_xlfn.XLOOKUP($C4273,tbl_StartedStatus[Bold ID],tbl_StartedStatus[Started])="No Show","No Show","")),""))</f>
        <v/>
      </c>
    </row>
    <row r="4274" spans="1:8" ht="15" customHeight="1" thickBot="1">
      <c r="A4274" s="38" t="str">
        <f>IF($C4274="","",IFERROR(_xlfn.XLOOKUP($C4274,'1.PrepList'!$I$2:$I$1500,'1.PrepList'!$G$2:$G$1500,"")&amp;"",""))</f>
        <v/>
      </c>
      <c r="B4274" s="638" t="str">
        <f>IF($C4274="","",IFERROR(_xlfn.XLOOKUP($C4274,'1.PrepList'!$I$2:$I$1500,'1.PrepList'!$H$2:$H$1500,"")&amp;"",""))</f>
        <v/>
      </c>
      <c r="D4274" s="638" t="str">
        <f>IF($C4274="","",IFERROR(_xlfn.XLOOKUP($C4274,'1.PrepList'!$I$2:$I$1500,'1.PrepList'!$J$2:$J$1500,"")&amp;"",""))</f>
        <v/>
      </c>
      <c r="E4274" s="638" t="str">
        <f>IF($C4274="","",IFERROR(_xlfn.XLOOKUP($C4274,'1.PrepList'!$I$2:$I$1500,'1.PrepList'!$N$2:$N$1500,"")&amp;"",""))</f>
        <v/>
      </c>
      <c r="F4274" s="638" t="str">
        <f>IF($C4274="","",IFERROR(_xlfn.XLOOKUP($C4274,'1.PrepList'!$I$2:$I$1500,'1.PrepList'!$K$2:$K$1500,"")&amp;"",""))</f>
        <v/>
      </c>
      <c r="H4274" s="644" t="str">
        <f>IF($C4274="","",IFERROR(IF(_xlfn.XLOOKUP($C4274,tbl_StartedStatus[Bold ID],tbl_StartedStatus[Started])="Started","Yes",IF(_xlfn.XLOOKUP($C4274,tbl_StartedStatus[Bold ID],tbl_StartedStatus[Started])="No Show","No Show","")),""))</f>
        <v/>
      </c>
    </row>
    <row r="4275" spans="1:8" ht="15" customHeight="1" thickBot="1">
      <c r="A4275" s="38" t="str">
        <f>IF($C4275="","",IFERROR(_xlfn.XLOOKUP($C4275,'1.PrepList'!$I$2:$I$1500,'1.PrepList'!$G$2:$G$1500,"")&amp;"",""))</f>
        <v/>
      </c>
      <c r="B4275" s="638" t="str">
        <f>IF($C4275="","",IFERROR(_xlfn.XLOOKUP($C4275,'1.PrepList'!$I$2:$I$1500,'1.PrepList'!$H$2:$H$1500,"")&amp;"",""))</f>
        <v/>
      </c>
      <c r="D4275" s="638" t="str">
        <f>IF($C4275="","",IFERROR(_xlfn.XLOOKUP($C4275,'1.PrepList'!$I$2:$I$1500,'1.PrepList'!$J$2:$J$1500,"")&amp;"",""))</f>
        <v/>
      </c>
      <c r="E4275" s="638" t="str">
        <f>IF($C4275="","",IFERROR(_xlfn.XLOOKUP($C4275,'1.PrepList'!$I$2:$I$1500,'1.PrepList'!$N$2:$N$1500,"")&amp;"",""))</f>
        <v/>
      </c>
      <c r="F4275" s="638" t="str">
        <f>IF($C4275="","",IFERROR(_xlfn.XLOOKUP($C4275,'1.PrepList'!$I$2:$I$1500,'1.PrepList'!$K$2:$K$1500,"")&amp;"",""))</f>
        <v/>
      </c>
      <c r="H4275" s="644" t="str">
        <f>IF($C4275="","",IFERROR(IF(_xlfn.XLOOKUP($C4275,tbl_StartedStatus[Bold ID],tbl_StartedStatus[Started])="Started","Yes",IF(_xlfn.XLOOKUP($C4275,tbl_StartedStatus[Bold ID],tbl_StartedStatus[Started])="No Show","No Show","")),""))</f>
        <v/>
      </c>
    </row>
    <row r="4276" spans="1:8" ht="15" customHeight="1" thickBot="1">
      <c r="A4276" s="38" t="str">
        <f>IF($C4276="","",IFERROR(_xlfn.XLOOKUP($C4276,'1.PrepList'!$I$2:$I$1500,'1.PrepList'!$G$2:$G$1500,"")&amp;"",""))</f>
        <v/>
      </c>
      <c r="B4276" s="638" t="str">
        <f>IF($C4276="","",IFERROR(_xlfn.XLOOKUP($C4276,'1.PrepList'!$I$2:$I$1500,'1.PrepList'!$H$2:$H$1500,"")&amp;"",""))</f>
        <v/>
      </c>
      <c r="D4276" s="638" t="str">
        <f>IF($C4276="","",IFERROR(_xlfn.XLOOKUP($C4276,'1.PrepList'!$I$2:$I$1500,'1.PrepList'!$J$2:$J$1500,"")&amp;"",""))</f>
        <v/>
      </c>
      <c r="E4276" s="638" t="str">
        <f>IF($C4276="","",IFERROR(_xlfn.XLOOKUP($C4276,'1.PrepList'!$I$2:$I$1500,'1.PrepList'!$N$2:$N$1500,"")&amp;"",""))</f>
        <v/>
      </c>
      <c r="F4276" s="638" t="str">
        <f>IF($C4276="","",IFERROR(_xlfn.XLOOKUP($C4276,'1.PrepList'!$I$2:$I$1500,'1.PrepList'!$K$2:$K$1500,"")&amp;"",""))</f>
        <v/>
      </c>
      <c r="H4276" s="644" t="str">
        <f>IF($C4276="","",IFERROR(IF(_xlfn.XLOOKUP($C4276,tbl_StartedStatus[Bold ID],tbl_StartedStatus[Started])="Started","Yes",IF(_xlfn.XLOOKUP($C4276,tbl_StartedStatus[Bold ID],tbl_StartedStatus[Started])="No Show","No Show","")),""))</f>
        <v/>
      </c>
    </row>
    <row r="4277" spans="1:8" ht="15" customHeight="1" thickBot="1">
      <c r="A4277" s="38" t="str">
        <f>IF($C4277="","",IFERROR(_xlfn.XLOOKUP($C4277,'1.PrepList'!$I$2:$I$1500,'1.PrepList'!$G$2:$G$1500,"")&amp;"",""))</f>
        <v/>
      </c>
      <c r="B4277" s="638" t="str">
        <f>IF($C4277="","",IFERROR(_xlfn.XLOOKUP($C4277,'1.PrepList'!$I$2:$I$1500,'1.PrepList'!$H$2:$H$1500,"")&amp;"",""))</f>
        <v/>
      </c>
      <c r="D4277" s="638" t="str">
        <f>IF($C4277="","",IFERROR(_xlfn.XLOOKUP($C4277,'1.PrepList'!$I$2:$I$1500,'1.PrepList'!$J$2:$J$1500,"")&amp;"",""))</f>
        <v/>
      </c>
      <c r="E4277" s="638" t="str">
        <f>IF($C4277="","",IFERROR(_xlfn.XLOOKUP($C4277,'1.PrepList'!$I$2:$I$1500,'1.PrepList'!$N$2:$N$1500,"")&amp;"",""))</f>
        <v/>
      </c>
      <c r="F4277" s="638" t="str">
        <f>IF($C4277="","",IFERROR(_xlfn.XLOOKUP($C4277,'1.PrepList'!$I$2:$I$1500,'1.PrepList'!$K$2:$K$1500,"")&amp;"",""))</f>
        <v/>
      </c>
      <c r="H4277" s="644" t="str">
        <f>IF($C4277="","",IFERROR(IF(_xlfn.XLOOKUP($C4277,tbl_StartedStatus[Bold ID],tbl_StartedStatus[Started])="Started","Yes",IF(_xlfn.XLOOKUP($C4277,tbl_StartedStatus[Bold ID],tbl_StartedStatus[Started])="No Show","No Show","")),""))</f>
        <v/>
      </c>
    </row>
    <row r="4278" spans="1:8" ht="15" customHeight="1" thickBot="1">
      <c r="A4278" s="38" t="str">
        <f>IF($C4278="","",IFERROR(_xlfn.XLOOKUP($C4278,'1.PrepList'!$I$2:$I$1500,'1.PrepList'!$G$2:$G$1500,"")&amp;"",""))</f>
        <v/>
      </c>
      <c r="B4278" s="638" t="str">
        <f>IF($C4278="","",IFERROR(_xlfn.XLOOKUP($C4278,'1.PrepList'!$I$2:$I$1500,'1.PrepList'!$H$2:$H$1500,"")&amp;"",""))</f>
        <v/>
      </c>
      <c r="D4278" s="638" t="str">
        <f>IF($C4278="","",IFERROR(_xlfn.XLOOKUP($C4278,'1.PrepList'!$I$2:$I$1500,'1.PrepList'!$J$2:$J$1500,"")&amp;"",""))</f>
        <v/>
      </c>
      <c r="E4278" s="638" t="str">
        <f>IF($C4278="","",IFERROR(_xlfn.XLOOKUP($C4278,'1.PrepList'!$I$2:$I$1500,'1.PrepList'!$N$2:$N$1500,"")&amp;"",""))</f>
        <v/>
      </c>
      <c r="F4278" s="638" t="str">
        <f>IF($C4278="","",IFERROR(_xlfn.XLOOKUP($C4278,'1.PrepList'!$I$2:$I$1500,'1.PrepList'!$K$2:$K$1500,"")&amp;"",""))</f>
        <v/>
      </c>
      <c r="H4278" s="644" t="str">
        <f>IF($C4278="","",IFERROR(IF(_xlfn.XLOOKUP($C4278,tbl_StartedStatus[Bold ID],tbl_StartedStatus[Started])="Started","Yes",IF(_xlfn.XLOOKUP($C4278,tbl_StartedStatus[Bold ID],tbl_StartedStatus[Started])="No Show","No Show","")),""))</f>
        <v/>
      </c>
    </row>
    <row r="4279" spans="1:8" ht="15" customHeight="1" thickBot="1">
      <c r="A4279" s="38" t="str">
        <f>IF($C4279="","",IFERROR(_xlfn.XLOOKUP($C4279,'1.PrepList'!$I$2:$I$1500,'1.PrepList'!$G$2:$G$1500,"")&amp;"",""))</f>
        <v/>
      </c>
      <c r="B4279" s="638" t="str">
        <f>IF($C4279="","",IFERROR(_xlfn.XLOOKUP($C4279,'1.PrepList'!$I$2:$I$1500,'1.PrepList'!$H$2:$H$1500,"")&amp;"",""))</f>
        <v/>
      </c>
      <c r="D4279" s="638" t="str">
        <f>IF($C4279="","",IFERROR(_xlfn.XLOOKUP($C4279,'1.PrepList'!$I$2:$I$1500,'1.PrepList'!$J$2:$J$1500,"")&amp;"",""))</f>
        <v/>
      </c>
      <c r="E4279" s="638" t="str">
        <f>IF($C4279="","",IFERROR(_xlfn.XLOOKUP($C4279,'1.PrepList'!$I$2:$I$1500,'1.PrepList'!$N$2:$N$1500,"")&amp;"",""))</f>
        <v/>
      </c>
      <c r="F4279" s="638" t="str">
        <f>IF($C4279="","",IFERROR(_xlfn.XLOOKUP($C4279,'1.PrepList'!$I$2:$I$1500,'1.PrepList'!$K$2:$K$1500,"")&amp;"",""))</f>
        <v/>
      </c>
      <c r="H4279" s="644" t="str">
        <f>IF($C4279="","",IFERROR(IF(_xlfn.XLOOKUP($C4279,tbl_StartedStatus[Bold ID],tbl_StartedStatus[Started])="Started","Yes",IF(_xlfn.XLOOKUP($C4279,tbl_StartedStatus[Bold ID],tbl_StartedStatus[Started])="No Show","No Show","")),""))</f>
        <v/>
      </c>
    </row>
    <row r="4280" spans="1:8" ht="15" customHeight="1" thickBot="1">
      <c r="A4280" s="38" t="str">
        <f>IF($C4280="","",IFERROR(_xlfn.XLOOKUP($C4280,'1.PrepList'!$I$2:$I$1500,'1.PrepList'!$G$2:$G$1500,"")&amp;"",""))</f>
        <v/>
      </c>
      <c r="B4280" s="638" t="str">
        <f>IF($C4280="","",IFERROR(_xlfn.XLOOKUP($C4280,'1.PrepList'!$I$2:$I$1500,'1.PrepList'!$H$2:$H$1500,"")&amp;"",""))</f>
        <v/>
      </c>
      <c r="D4280" s="638" t="str">
        <f>IF($C4280="","",IFERROR(_xlfn.XLOOKUP($C4280,'1.PrepList'!$I$2:$I$1500,'1.PrepList'!$J$2:$J$1500,"")&amp;"",""))</f>
        <v/>
      </c>
      <c r="E4280" s="638" t="str">
        <f>IF($C4280="","",IFERROR(_xlfn.XLOOKUP($C4280,'1.PrepList'!$I$2:$I$1500,'1.PrepList'!$N$2:$N$1500,"")&amp;"",""))</f>
        <v/>
      </c>
      <c r="F4280" s="638" t="str">
        <f>IF($C4280="","",IFERROR(_xlfn.XLOOKUP($C4280,'1.PrepList'!$I$2:$I$1500,'1.PrepList'!$K$2:$K$1500,"")&amp;"",""))</f>
        <v/>
      </c>
      <c r="H4280" s="644" t="str">
        <f>IF($C4280="","",IFERROR(IF(_xlfn.XLOOKUP($C4280,tbl_StartedStatus[Bold ID],tbl_StartedStatus[Started])="Started","Yes",IF(_xlfn.XLOOKUP($C4280,tbl_StartedStatus[Bold ID],tbl_StartedStatus[Started])="No Show","No Show","")),""))</f>
        <v/>
      </c>
    </row>
    <row r="4281" spans="1:8" ht="15" customHeight="1" thickBot="1">
      <c r="A4281" s="38" t="str">
        <f>IF($C4281="","",IFERROR(_xlfn.XLOOKUP($C4281,'1.PrepList'!$I$2:$I$1500,'1.PrepList'!$G$2:$G$1500,"")&amp;"",""))</f>
        <v/>
      </c>
      <c r="B4281" s="638" t="str">
        <f>IF($C4281="","",IFERROR(_xlfn.XLOOKUP($C4281,'1.PrepList'!$I$2:$I$1500,'1.PrepList'!$H$2:$H$1500,"")&amp;"",""))</f>
        <v/>
      </c>
      <c r="D4281" s="638" t="str">
        <f>IF($C4281="","",IFERROR(_xlfn.XLOOKUP($C4281,'1.PrepList'!$I$2:$I$1500,'1.PrepList'!$J$2:$J$1500,"")&amp;"",""))</f>
        <v/>
      </c>
      <c r="E4281" s="638" t="str">
        <f>IF($C4281="","",IFERROR(_xlfn.XLOOKUP($C4281,'1.PrepList'!$I$2:$I$1500,'1.PrepList'!$N$2:$N$1500,"")&amp;"",""))</f>
        <v/>
      </c>
      <c r="F4281" s="638" t="str">
        <f>IF($C4281="","",IFERROR(_xlfn.XLOOKUP($C4281,'1.PrepList'!$I$2:$I$1500,'1.PrepList'!$K$2:$K$1500,"")&amp;"",""))</f>
        <v/>
      </c>
      <c r="H4281" s="644" t="str">
        <f>IF($C4281="","",IFERROR(IF(_xlfn.XLOOKUP($C4281,tbl_StartedStatus[Bold ID],tbl_StartedStatus[Started])="Started","Yes",IF(_xlfn.XLOOKUP($C4281,tbl_StartedStatus[Bold ID],tbl_StartedStatus[Started])="No Show","No Show","")),""))</f>
        <v/>
      </c>
    </row>
    <row r="4282" spans="1:8" ht="15" customHeight="1" thickBot="1">
      <c r="A4282" s="38" t="str">
        <f>IF($C4282="","",IFERROR(_xlfn.XLOOKUP($C4282,'1.PrepList'!$I$2:$I$1500,'1.PrepList'!$G$2:$G$1500,"")&amp;"",""))</f>
        <v/>
      </c>
      <c r="B4282" s="638" t="str">
        <f>IF($C4282="","",IFERROR(_xlfn.XLOOKUP($C4282,'1.PrepList'!$I$2:$I$1500,'1.PrepList'!$H$2:$H$1500,"")&amp;"",""))</f>
        <v/>
      </c>
      <c r="D4282" s="638" t="str">
        <f>IF($C4282="","",IFERROR(_xlfn.XLOOKUP($C4282,'1.PrepList'!$I$2:$I$1500,'1.PrepList'!$J$2:$J$1500,"")&amp;"",""))</f>
        <v/>
      </c>
      <c r="E4282" s="638" t="str">
        <f>IF($C4282="","",IFERROR(_xlfn.XLOOKUP($C4282,'1.PrepList'!$I$2:$I$1500,'1.PrepList'!$N$2:$N$1500,"")&amp;"",""))</f>
        <v/>
      </c>
      <c r="F4282" s="638" t="str">
        <f>IF($C4282="","",IFERROR(_xlfn.XLOOKUP($C4282,'1.PrepList'!$I$2:$I$1500,'1.PrepList'!$K$2:$K$1500,"")&amp;"",""))</f>
        <v/>
      </c>
      <c r="H4282" s="644" t="str">
        <f>IF($C4282="","",IFERROR(IF(_xlfn.XLOOKUP($C4282,tbl_StartedStatus[Bold ID],tbl_StartedStatus[Started])="Started","Yes",IF(_xlfn.XLOOKUP($C4282,tbl_StartedStatus[Bold ID],tbl_StartedStatus[Started])="No Show","No Show","")),""))</f>
        <v/>
      </c>
    </row>
    <row r="4283" spans="1:8" ht="15" customHeight="1" thickBot="1">
      <c r="A4283" s="38" t="str">
        <f>IF($C4283="","",IFERROR(_xlfn.XLOOKUP($C4283,'1.PrepList'!$I$2:$I$1500,'1.PrepList'!$G$2:$G$1500,"")&amp;"",""))</f>
        <v/>
      </c>
      <c r="B4283" s="638" t="str">
        <f>IF($C4283="","",IFERROR(_xlfn.XLOOKUP($C4283,'1.PrepList'!$I$2:$I$1500,'1.PrepList'!$H$2:$H$1500,"")&amp;"",""))</f>
        <v/>
      </c>
      <c r="D4283" s="638" t="str">
        <f>IF($C4283="","",IFERROR(_xlfn.XLOOKUP($C4283,'1.PrepList'!$I$2:$I$1500,'1.PrepList'!$J$2:$J$1500,"")&amp;"",""))</f>
        <v/>
      </c>
      <c r="E4283" s="638" t="str">
        <f>IF($C4283="","",IFERROR(_xlfn.XLOOKUP($C4283,'1.PrepList'!$I$2:$I$1500,'1.PrepList'!$N$2:$N$1500,"")&amp;"",""))</f>
        <v/>
      </c>
      <c r="F4283" s="638" t="str">
        <f>IF($C4283="","",IFERROR(_xlfn.XLOOKUP($C4283,'1.PrepList'!$I$2:$I$1500,'1.PrepList'!$K$2:$K$1500,"")&amp;"",""))</f>
        <v/>
      </c>
      <c r="H4283" s="644" t="str">
        <f>IF($C4283="","",IFERROR(IF(_xlfn.XLOOKUP($C4283,tbl_StartedStatus[Bold ID],tbl_StartedStatus[Started])="Started","Yes",IF(_xlfn.XLOOKUP($C4283,tbl_StartedStatus[Bold ID],tbl_StartedStatus[Started])="No Show","No Show","")),""))</f>
        <v/>
      </c>
    </row>
    <row r="4284" spans="1:8" ht="15" customHeight="1" thickBot="1">
      <c r="A4284" s="38" t="str">
        <f>IF($C4284="","",IFERROR(_xlfn.XLOOKUP($C4284,'1.PrepList'!$I$2:$I$1500,'1.PrepList'!$G$2:$G$1500,"")&amp;"",""))</f>
        <v/>
      </c>
      <c r="B4284" s="638" t="str">
        <f>IF($C4284="","",IFERROR(_xlfn.XLOOKUP($C4284,'1.PrepList'!$I$2:$I$1500,'1.PrepList'!$H$2:$H$1500,"")&amp;"",""))</f>
        <v/>
      </c>
      <c r="D4284" s="638" t="str">
        <f>IF($C4284="","",IFERROR(_xlfn.XLOOKUP($C4284,'1.PrepList'!$I$2:$I$1500,'1.PrepList'!$J$2:$J$1500,"")&amp;"",""))</f>
        <v/>
      </c>
      <c r="E4284" s="638" t="str">
        <f>IF($C4284="","",IFERROR(_xlfn.XLOOKUP($C4284,'1.PrepList'!$I$2:$I$1500,'1.PrepList'!$N$2:$N$1500,"")&amp;"",""))</f>
        <v/>
      </c>
      <c r="F4284" s="638" t="str">
        <f>IF($C4284="","",IFERROR(_xlfn.XLOOKUP($C4284,'1.PrepList'!$I$2:$I$1500,'1.PrepList'!$K$2:$K$1500,"")&amp;"",""))</f>
        <v/>
      </c>
      <c r="H4284" s="644" t="str">
        <f>IF($C4284="","",IFERROR(IF(_xlfn.XLOOKUP($C4284,tbl_StartedStatus[Bold ID],tbl_StartedStatus[Started])="Started","Yes",IF(_xlfn.XLOOKUP($C4284,tbl_StartedStatus[Bold ID],tbl_StartedStatus[Started])="No Show","No Show","")),""))</f>
        <v/>
      </c>
    </row>
    <row r="4285" spans="1:8" ht="15" customHeight="1" thickBot="1">
      <c r="A4285" s="38" t="str">
        <f>IF($C4285="","",IFERROR(_xlfn.XLOOKUP($C4285,'1.PrepList'!$I$2:$I$1500,'1.PrepList'!$G$2:$G$1500,"")&amp;"",""))</f>
        <v/>
      </c>
      <c r="B4285" s="638" t="str">
        <f>IF($C4285="","",IFERROR(_xlfn.XLOOKUP($C4285,'1.PrepList'!$I$2:$I$1500,'1.PrepList'!$H$2:$H$1500,"")&amp;"",""))</f>
        <v/>
      </c>
      <c r="D4285" s="638" t="str">
        <f>IF($C4285="","",IFERROR(_xlfn.XLOOKUP($C4285,'1.PrepList'!$I$2:$I$1500,'1.PrepList'!$J$2:$J$1500,"")&amp;"",""))</f>
        <v/>
      </c>
      <c r="E4285" s="638" t="str">
        <f>IF($C4285="","",IFERROR(_xlfn.XLOOKUP($C4285,'1.PrepList'!$I$2:$I$1500,'1.PrepList'!$N$2:$N$1500,"")&amp;"",""))</f>
        <v/>
      </c>
      <c r="F4285" s="638" t="str">
        <f>IF($C4285="","",IFERROR(_xlfn.XLOOKUP($C4285,'1.PrepList'!$I$2:$I$1500,'1.PrepList'!$K$2:$K$1500,"")&amp;"",""))</f>
        <v/>
      </c>
      <c r="H4285" s="644" t="str">
        <f>IF($C4285="","",IFERROR(IF(_xlfn.XLOOKUP($C4285,tbl_StartedStatus[Bold ID],tbl_StartedStatus[Started])="Started","Yes",IF(_xlfn.XLOOKUP($C4285,tbl_StartedStatus[Bold ID],tbl_StartedStatus[Started])="No Show","No Show","")),""))</f>
        <v/>
      </c>
    </row>
    <row r="4286" spans="1:8" ht="15" customHeight="1" thickBot="1">
      <c r="A4286" s="38" t="str">
        <f>IF($C4286="","",IFERROR(_xlfn.XLOOKUP($C4286,'1.PrepList'!$I$2:$I$1500,'1.PrepList'!$G$2:$G$1500,"")&amp;"",""))</f>
        <v/>
      </c>
      <c r="B4286" s="638" t="str">
        <f>IF($C4286="","",IFERROR(_xlfn.XLOOKUP($C4286,'1.PrepList'!$I$2:$I$1500,'1.PrepList'!$H$2:$H$1500,"")&amp;"",""))</f>
        <v/>
      </c>
      <c r="D4286" s="638" t="str">
        <f>IF($C4286="","",IFERROR(_xlfn.XLOOKUP($C4286,'1.PrepList'!$I$2:$I$1500,'1.PrepList'!$J$2:$J$1500,"")&amp;"",""))</f>
        <v/>
      </c>
      <c r="E4286" s="638" t="str">
        <f>IF($C4286="","",IFERROR(_xlfn.XLOOKUP($C4286,'1.PrepList'!$I$2:$I$1500,'1.PrepList'!$N$2:$N$1500,"")&amp;"",""))</f>
        <v/>
      </c>
      <c r="F4286" s="638" t="str">
        <f>IF($C4286="","",IFERROR(_xlfn.XLOOKUP($C4286,'1.PrepList'!$I$2:$I$1500,'1.PrepList'!$K$2:$K$1500,"")&amp;"",""))</f>
        <v/>
      </c>
      <c r="H4286" s="644" t="str">
        <f>IF($C4286="","",IFERROR(IF(_xlfn.XLOOKUP($C4286,tbl_StartedStatus[Bold ID],tbl_StartedStatus[Started])="Started","Yes",IF(_xlfn.XLOOKUP($C4286,tbl_StartedStatus[Bold ID],tbl_StartedStatus[Started])="No Show","No Show","")),""))</f>
        <v/>
      </c>
    </row>
    <row r="4287" spans="1:8" ht="15" customHeight="1" thickBot="1">
      <c r="A4287" s="38" t="str">
        <f>IF($C4287="","",IFERROR(_xlfn.XLOOKUP($C4287,'1.PrepList'!$I$2:$I$1500,'1.PrepList'!$G$2:$G$1500,"")&amp;"",""))</f>
        <v/>
      </c>
      <c r="B4287" s="638" t="str">
        <f>IF($C4287="","",IFERROR(_xlfn.XLOOKUP($C4287,'1.PrepList'!$I$2:$I$1500,'1.PrepList'!$H$2:$H$1500,"")&amp;"",""))</f>
        <v/>
      </c>
      <c r="D4287" s="638" t="str">
        <f>IF($C4287="","",IFERROR(_xlfn.XLOOKUP($C4287,'1.PrepList'!$I$2:$I$1500,'1.PrepList'!$J$2:$J$1500,"")&amp;"",""))</f>
        <v/>
      </c>
      <c r="E4287" s="638" t="str">
        <f>IF($C4287="","",IFERROR(_xlfn.XLOOKUP($C4287,'1.PrepList'!$I$2:$I$1500,'1.PrepList'!$N$2:$N$1500,"")&amp;"",""))</f>
        <v/>
      </c>
      <c r="F4287" s="638" t="str">
        <f>IF($C4287="","",IFERROR(_xlfn.XLOOKUP($C4287,'1.PrepList'!$I$2:$I$1500,'1.PrepList'!$K$2:$K$1500,"")&amp;"",""))</f>
        <v/>
      </c>
      <c r="H4287" s="644" t="str">
        <f>IF($C4287="","",IFERROR(IF(_xlfn.XLOOKUP($C4287,tbl_StartedStatus[Bold ID],tbl_StartedStatus[Started])="Started","Yes",IF(_xlfn.XLOOKUP($C4287,tbl_StartedStatus[Bold ID],tbl_StartedStatus[Started])="No Show","No Show","")),""))</f>
        <v/>
      </c>
    </row>
    <row r="4288" spans="1:8" ht="15" customHeight="1" thickBot="1">
      <c r="A4288" s="38" t="str">
        <f>IF($C4288="","",IFERROR(_xlfn.XLOOKUP($C4288,'1.PrepList'!$I$2:$I$1500,'1.PrepList'!$G$2:$G$1500,"")&amp;"",""))</f>
        <v/>
      </c>
      <c r="B4288" s="638" t="str">
        <f>IF($C4288="","",IFERROR(_xlfn.XLOOKUP($C4288,'1.PrepList'!$I$2:$I$1500,'1.PrepList'!$H$2:$H$1500,"")&amp;"",""))</f>
        <v/>
      </c>
      <c r="D4288" s="638" t="str">
        <f>IF($C4288="","",IFERROR(_xlfn.XLOOKUP($C4288,'1.PrepList'!$I$2:$I$1500,'1.PrepList'!$J$2:$J$1500,"")&amp;"",""))</f>
        <v/>
      </c>
      <c r="E4288" s="638" t="str">
        <f>IF($C4288="","",IFERROR(_xlfn.XLOOKUP($C4288,'1.PrepList'!$I$2:$I$1500,'1.PrepList'!$N$2:$N$1500,"")&amp;"",""))</f>
        <v/>
      </c>
      <c r="F4288" s="638" t="str">
        <f>IF($C4288="","",IFERROR(_xlfn.XLOOKUP($C4288,'1.PrepList'!$I$2:$I$1500,'1.PrepList'!$K$2:$K$1500,"")&amp;"",""))</f>
        <v/>
      </c>
      <c r="H4288" s="644" t="str">
        <f>IF($C4288="","",IFERROR(IF(_xlfn.XLOOKUP($C4288,tbl_StartedStatus[Bold ID],tbl_StartedStatus[Started])="Started","Yes",IF(_xlfn.XLOOKUP($C4288,tbl_StartedStatus[Bold ID],tbl_StartedStatus[Started])="No Show","No Show","")),""))</f>
        <v/>
      </c>
    </row>
    <row r="4289" spans="1:8" ht="15" customHeight="1" thickBot="1">
      <c r="A4289" s="38" t="str">
        <f>IF($C4289="","",IFERROR(_xlfn.XLOOKUP($C4289,'1.PrepList'!$I$2:$I$1500,'1.PrepList'!$G$2:$G$1500,"")&amp;"",""))</f>
        <v/>
      </c>
      <c r="B4289" s="638" t="str">
        <f>IF($C4289="","",IFERROR(_xlfn.XLOOKUP($C4289,'1.PrepList'!$I$2:$I$1500,'1.PrepList'!$H$2:$H$1500,"")&amp;"",""))</f>
        <v/>
      </c>
      <c r="D4289" s="638" t="str">
        <f>IF($C4289="","",IFERROR(_xlfn.XLOOKUP($C4289,'1.PrepList'!$I$2:$I$1500,'1.PrepList'!$J$2:$J$1500,"")&amp;"",""))</f>
        <v/>
      </c>
      <c r="E4289" s="638" t="str">
        <f>IF($C4289="","",IFERROR(_xlfn.XLOOKUP($C4289,'1.PrepList'!$I$2:$I$1500,'1.PrepList'!$N$2:$N$1500,"")&amp;"",""))</f>
        <v/>
      </c>
      <c r="F4289" s="638" t="str">
        <f>IF($C4289="","",IFERROR(_xlfn.XLOOKUP($C4289,'1.PrepList'!$I$2:$I$1500,'1.PrepList'!$K$2:$K$1500,"")&amp;"",""))</f>
        <v/>
      </c>
      <c r="H4289" s="644" t="str">
        <f>IF($C4289="","",IFERROR(IF(_xlfn.XLOOKUP($C4289,tbl_StartedStatus[Bold ID],tbl_StartedStatus[Started])="Started","Yes",IF(_xlfn.XLOOKUP($C4289,tbl_StartedStatus[Bold ID],tbl_StartedStatus[Started])="No Show","No Show","")),""))</f>
        <v/>
      </c>
    </row>
    <row r="4290" spans="1:8" ht="15" customHeight="1" thickBot="1">
      <c r="A4290" s="38" t="str">
        <f>IF($C4290="","",IFERROR(_xlfn.XLOOKUP($C4290,'1.PrepList'!$I$2:$I$1500,'1.PrepList'!$G$2:$G$1500,"")&amp;"",""))</f>
        <v/>
      </c>
      <c r="B4290" s="638" t="str">
        <f>IF($C4290="","",IFERROR(_xlfn.XLOOKUP($C4290,'1.PrepList'!$I$2:$I$1500,'1.PrepList'!$H$2:$H$1500,"")&amp;"",""))</f>
        <v/>
      </c>
      <c r="D4290" s="638" t="str">
        <f>IF($C4290="","",IFERROR(_xlfn.XLOOKUP($C4290,'1.PrepList'!$I$2:$I$1500,'1.PrepList'!$J$2:$J$1500,"")&amp;"",""))</f>
        <v/>
      </c>
      <c r="E4290" s="638" t="str">
        <f>IF($C4290="","",IFERROR(_xlfn.XLOOKUP($C4290,'1.PrepList'!$I$2:$I$1500,'1.PrepList'!$N$2:$N$1500,"")&amp;"",""))</f>
        <v/>
      </c>
      <c r="F4290" s="638" t="str">
        <f>IF($C4290="","",IFERROR(_xlfn.XLOOKUP($C4290,'1.PrepList'!$I$2:$I$1500,'1.PrepList'!$K$2:$K$1500,"")&amp;"",""))</f>
        <v/>
      </c>
      <c r="H4290" s="644" t="str">
        <f>IF($C4290="","",IFERROR(IF(_xlfn.XLOOKUP($C4290,tbl_StartedStatus[Bold ID],tbl_StartedStatus[Started])="Started","Yes",IF(_xlfn.XLOOKUP($C4290,tbl_StartedStatus[Bold ID],tbl_StartedStatus[Started])="No Show","No Show","")),""))</f>
        <v/>
      </c>
    </row>
    <row r="4291" spans="1:8" ht="15" customHeight="1" thickBot="1">
      <c r="A4291" s="38" t="str">
        <f>IF($C4291="","",IFERROR(_xlfn.XLOOKUP($C4291,'1.PrepList'!$I$2:$I$1500,'1.PrepList'!$G$2:$G$1500,"")&amp;"",""))</f>
        <v/>
      </c>
      <c r="B4291" s="638" t="str">
        <f>IF($C4291="","",IFERROR(_xlfn.XLOOKUP($C4291,'1.PrepList'!$I$2:$I$1500,'1.PrepList'!$H$2:$H$1500,"")&amp;"",""))</f>
        <v/>
      </c>
      <c r="D4291" s="638" t="str">
        <f>IF($C4291="","",IFERROR(_xlfn.XLOOKUP($C4291,'1.PrepList'!$I$2:$I$1500,'1.PrepList'!$J$2:$J$1500,"")&amp;"",""))</f>
        <v/>
      </c>
      <c r="E4291" s="638" t="str">
        <f>IF($C4291="","",IFERROR(_xlfn.XLOOKUP($C4291,'1.PrepList'!$I$2:$I$1500,'1.PrepList'!$N$2:$N$1500,"")&amp;"",""))</f>
        <v/>
      </c>
      <c r="F4291" s="638" t="str">
        <f>IF($C4291="","",IFERROR(_xlfn.XLOOKUP($C4291,'1.PrepList'!$I$2:$I$1500,'1.PrepList'!$K$2:$K$1500,"")&amp;"",""))</f>
        <v/>
      </c>
      <c r="H4291" s="644" t="str">
        <f>IF($C4291="","",IFERROR(IF(_xlfn.XLOOKUP($C4291,tbl_StartedStatus[Bold ID],tbl_StartedStatus[Started])="Started","Yes",IF(_xlfn.XLOOKUP($C4291,tbl_StartedStatus[Bold ID],tbl_StartedStatus[Started])="No Show","No Show","")),""))</f>
        <v/>
      </c>
    </row>
    <row r="4292" spans="1:8" ht="15" customHeight="1" thickBot="1">
      <c r="A4292" s="38" t="str">
        <f>IF($C4292="","",IFERROR(_xlfn.XLOOKUP($C4292,'1.PrepList'!$I$2:$I$1500,'1.PrepList'!$G$2:$G$1500,"")&amp;"",""))</f>
        <v/>
      </c>
      <c r="B4292" s="638" t="str">
        <f>IF($C4292="","",IFERROR(_xlfn.XLOOKUP($C4292,'1.PrepList'!$I$2:$I$1500,'1.PrepList'!$H$2:$H$1500,"")&amp;"",""))</f>
        <v/>
      </c>
      <c r="D4292" s="638" t="str">
        <f>IF($C4292="","",IFERROR(_xlfn.XLOOKUP($C4292,'1.PrepList'!$I$2:$I$1500,'1.PrepList'!$J$2:$J$1500,"")&amp;"",""))</f>
        <v/>
      </c>
      <c r="E4292" s="638" t="str">
        <f>IF($C4292="","",IFERROR(_xlfn.XLOOKUP($C4292,'1.PrepList'!$I$2:$I$1500,'1.PrepList'!$N$2:$N$1500,"")&amp;"",""))</f>
        <v/>
      </c>
      <c r="F4292" s="638" t="str">
        <f>IF($C4292="","",IFERROR(_xlfn.XLOOKUP($C4292,'1.PrepList'!$I$2:$I$1500,'1.PrepList'!$K$2:$K$1500,"")&amp;"",""))</f>
        <v/>
      </c>
      <c r="H4292" s="644" t="str">
        <f>IF($C4292="","",IFERROR(IF(_xlfn.XLOOKUP($C4292,tbl_StartedStatus[Bold ID],tbl_StartedStatus[Started])="Started","Yes",IF(_xlfn.XLOOKUP($C4292,tbl_StartedStatus[Bold ID],tbl_StartedStatus[Started])="No Show","No Show","")),""))</f>
        <v/>
      </c>
    </row>
    <row r="4293" spans="1:8" ht="15" customHeight="1" thickBot="1">
      <c r="A4293" s="38" t="str">
        <f>IF($C4293="","",IFERROR(_xlfn.XLOOKUP($C4293,'1.PrepList'!$I$2:$I$1500,'1.PrepList'!$G$2:$G$1500,"")&amp;"",""))</f>
        <v/>
      </c>
      <c r="B4293" s="638" t="str">
        <f>IF($C4293="","",IFERROR(_xlfn.XLOOKUP($C4293,'1.PrepList'!$I$2:$I$1500,'1.PrepList'!$H$2:$H$1500,"")&amp;"",""))</f>
        <v/>
      </c>
      <c r="D4293" s="638" t="str">
        <f>IF($C4293="","",IFERROR(_xlfn.XLOOKUP($C4293,'1.PrepList'!$I$2:$I$1500,'1.PrepList'!$J$2:$J$1500,"")&amp;"",""))</f>
        <v/>
      </c>
      <c r="E4293" s="638" t="str">
        <f>IF($C4293="","",IFERROR(_xlfn.XLOOKUP($C4293,'1.PrepList'!$I$2:$I$1500,'1.PrepList'!$N$2:$N$1500,"")&amp;"",""))</f>
        <v/>
      </c>
      <c r="F4293" s="638" t="str">
        <f>IF($C4293="","",IFERROR(_xlfn.XLOOKUP($C4293,'1.PrepList'!$I$2:$I$1500,'1.PrepList'!$K$2:$K$1500,"")&amp;"",""))</f>
        <v/>
      </c>
      <c r="H4293" s="644" t="str">
        <f>IF($C4293="","",IFERROR(IF(_xlfn.XLOOKUP($C4293,tbl_StartedStatus[Bold ID],tbl_StartedStatus[Started])="Started","Yes",IF(_xlfn.XLOOKUP($C4293,tbl_StartedStatus[Bold ID],tbl_StartedStatus[Started])="No Show","No Show","")),""))</f>
        <v/>
      </c>
    </row>
    <row r="4294" spans="1:8" ht="15" customHeight="1" thickBot="1">
      <c r="A4294" s="38" t="str">
        <f>IF($C4294="","",IFERROR(_xlfn.XLOOKUP($C4294,'1.PrepList'!$I$2:$I$1500,'1.PrepList'!$G$2:$G$1500,"")&amp;"",""))</f>
        <v/>
      </c>
      <c r="B4294" s="638" t="str">
        <f>IF($C4294="","",IFERROR(_xlfn.XLOOKUP($C4294,'1.PrepList'!$I$2:$I$1500,'1.PrepList'!$H$2:$H$1500,"")&amp;"",""))</f>
        <v/>
      </c>
      <c r="D4294" s="638" t="str">
        <f>IF($C4294="","",IFERROR(_xlfn.XLOOKUP($C4294,'1.PrepList'!$I$2:$I$1500,'1.PrepList'!$J$2:$J$1500,"")&amp;"",""))</f>
        <v/>
      </c>
      <c r="E4294" s="638" t="str">
        <f>IF($C4294="","",IFERROR(_xlfn.XLOOKUP($C4294,'1.PrepList'!$I$2:$I$1500,'1.PrepList'!$N$2:$N$1500,"")&amp;"",""))</f>
        <v/>
      </c>
      <c r="F4294" s="638" t="str">
        <f>IF($C4294="","",IFERROR(_xlfn.XLOOKUP($C4294,'1.PrepList'!$I$2:$I$1500,'1.PrepList'!$K$2:$K$1500,"")&amp;"",""))</f>
        <v/>
      </c>
      <c r="H4294" s="644" t="str">
        <f>IF($C4294="","",IFERROR(IF(_xlfn.XLOOKUP($C4294,tbl_StartedStatus[Bold ID],tbl_StartedStatus[Started])="Started","Yes",IF(_xlfn.XLOOKUP($C4294,tbl_StartedStatus[Bold ID],tbl_StartedStatus[Started])="No Show","No Show","")),""))</f>
        <v/>
      </c>
    </row>
    <row r="4295" spans="1:8" ht="15" customHeight="1" thickBot="1">
      <c r="A4295" s="38" t="str">
        <f>IF($C4295="","",IFERROR(_xlfn.XLOOKUP($C4295,'1.PrepList'!$I$2:$I$1500,'1.PrepList'!$G$2:$G$1500,"")&amp;"",""))</f>
        <v/>
      </c>
      <c r="B4295" s="638" t="str">
        <f>IF($C4295="","",IFERROR(_xlfn.XLOOKUP($C4295,'1.PrepList'!$I$2:$I$1500,'1.PrepList'!$H$2:$H$1500,"")&amp;"",""))</f>
        <v/>
      </c>
      <c r="D4295" s="638" t="str">
        <f>IF($C4295="","",IFERROR(_xlfn.XLOOKUP($C4295,'1.PrepList'!$I$2:$I$1500,'1.PrepList'!$J$2:$J$1500,"")&amp;"",""))</f>
        <v/>
      </c>
      <c r="E4295" s="638" t="str">
        <f>IF($C4295="","",IFERROR(_xlfn.XLOOKUP($C4295,'1.PrepList'!$I$2:$I$1500,'1.PrepList'!$N$2:$N$1500,"")&amp;"",""))</f>
        <v/>
      </c>
      <c r="F4295" s="638" t="str">
        <f>IF($C4295="","",IFERROR(_xlfn.XLOOKUP($C4295,'1.PrepList'!$I$2:$I$1500,'1.PrepList'!$K$2:$K$1500,"")&amp;"",""))</f>
        <v/>
      </c>
      <c r="H4295" s="644" t="str">
        <f>IF($C4295="","",IFERROR(IF(_xlfn.XLOOKUP($C4295,tbl_StartedStatus[Bold ID],tbl_StartedStatus[Started])="Started","Yes",IF(_xlfn.XLOOKUP($C4295,tbl_StartedStatus[Bold ID],tbl_StartedStatus[Started])="No Show","No Show","")),""))</f>
        <v/>
      </c>
    </row>
    <row r="4296" spans="1:8" ht="15" customHeight="1" thickBot="1">
      <c r="A4296" s="38" t="str">
        <f>IF($C4296="","",IFERROR(_xlfn.XLOOKUP($C4296,'1.PrepList'!$I$2:$I$1500,'1.PrepList'!$G$2:$G$1500,"")&amp;"",""))</f>
        <v/>
      </c>
      <c r="B4296" s="638" t="str">
        <f>IF($C4296="","",IFERROR(_xlfn.XLOOKUP($C4296,'1.PrepList'!$I$2:$I$1500,'1.PrepList'!$H$2:$H$1500,"")&amp;"",""))</f>
        <v/>
      </c>
      <c r="D4296" s="638" t="str">
        <f>IF($C4296="","",IFERROR(_xlfn.XLOOKUP($C4296,'1.PrepList'!$I$2:$I$1500,'1.PrepList'!$J$2:$J$1500,"")&amp;"",""))</f>
        <v/>
      </c>
      <c r="E4296" s="638" t="str">
        <f>IF($C4296="","",IFERROR(_xlfn.XLOOKUP($C4296,'1.PrepList'!$I$2:$I$1500,'1.PrepList'!$N$2:$N$1500,"")&amp;"",""))</f>
        <v/>
      </c>
      <c r="F4296" s="638" t="str">
        <f>IF($C4296="","",IFERROR(_xlfn.XLOOKUP($C4296,'1.PrepList'!$I$2:$I$1500,'1.PrepList'!$K$2:$K$1500,"")&amp;"",""))</f>
        <v/>
      </c>
      <c r="H4296" s="644" t="str">
        <f>IF($C4296="","",IFERROR(IF(_xlfn.XLOOKUP($C4296,tbl_StartedStatus[Bold ID],tbl_StartedStatus[Started])="Started","Yes",IF(_xlfn.XLOOKUP($C4296,tbl_StartedStatus[Bold ID],tbl_StartedStatus[Started])="No Show","No Show","")),""))</f>
        <v/>
      </c>
    </row>
    <row r="4297" spans="1:8" ht="15" customHeight="1" thickBot="1">
      <c r="A4297" s="38" t="str">
        <f>IF($C4297="","",IFERROR(_xlfn.XLOOKUP($C4297,'1.PrepList'!$I$2:$I$1500,'1.PrepList'!$G$2:$G$1500,"")&amp;"",""))</f>
        <v/>
      </c>
      <c r="B4297" s="638" t="str">
        <f>IF($C4297="","",IFERROR(_xlfn.XLOOKUP($C4297,'1.PrepList'!$I$2:$I$1500,'1.PrepList'!$H$2:$H$1500,"")&amp;"",""))</f>
        <v/>
      </c>
      <c r="D4297" s="638" t="str">
        <f>IF($C4297="","",IFERROR(_xlfn.XLOOKUP($C4297,'1.PrepList'!$I$2:$I$1500,'1.PrepList'!$J$2:$J$1500,"")&amp;"",""))</f>
        <v/>
      </c>
      <c r="E4297" s="638" t="str">
        <f>IF($C4297="","",IFERROR(_xlfn.XLOOKUP($C4297,'1.PrepList'!$I$2:$I$1500,'1.PrepList'!$N$2:$N$1500,"")&amp;"",""))</f>
        <v/>
      </c>
      <c r="F4297" s="638" t="str">
        <f>IF($C4297="","",IFERROR(_xlfn.XLOOKUP($C4297,'1.PrepList'!$I$2:$I$1500,'1.PrepList'!$K$2:$K$1500,"")&amp;"",""))</f>
        <v/>
      </c>
      <c r="H4297" s="644" t="str">
        <f>IF($C4297="","",IFERROR(IF(_xlfn.XLOOKUP($C4297,tbl_StartedStatus[Bold ID],tbl_StartedStatus[Started])="Started","Yes",IF(_xlfn.XLOOKUP($C4297,tbl_StartedStatus[Bold ID],tbl_StartedStatus[Started])="No Show","No Show","")),""))</f>
        <v/>
      </c>
    </row>
    <row r="4298" spans="1:8" ht="15" customHeight="1" thickBot="1">
      <c r="A4298" s="38" t="str">
        <f>IF($C4298="","",IFERROR(_xlfn.XLOOKUP($C4298,'1.PrepList'!$I$2:$I$1500,'1.PrepList'!$G$2:$G$1500,"")&amp;"",""))</f>
        <v/>
      </c>
      <c r="B4298" s="638" t="str">
        <f>IF($C4298="","",IFERROR(_xlfn.XLOOKUP($C4298,'1.PrepList'!$I$2:$I$1500,'1.PrepList'!$H$2:$H$1500,"")&amp;"",""))</f>
        <v/>
      </c>
      <c r="D4298" s="638" t="str">
        <f>IF($C4298="","",IFERROR(_xlfn.XLOOKUP($C4298,'1.PrepList'!$I$2:$I$1500,'1.PrepList'!$J$2:$J$1500,"")&amp;"",""))</f>
        <v/>
      </c>
      <c r="E4298" s="638" t="str">
        <f>IF($C4298="","",IFERROR(_xlfn.XLOOKUP($C4298,'1.PrepList'!$I$2:$I$1500,'1.PrepList'!$N$2:$N$1500,"")&amp;"",""))</f>
        <v/>
      </c>
      <c r="F4298" s="638" t="str">
        <f>IF($C4298="","",IFERROR(_xlfn.XLOOKUP($C4298,'1.PrepList'!$I$2:$I$1500,'1.PrepList'!$K$2:$K$1500,"")&amp;"",""))</f>
        <v/>
      </c>
      <c r="H4298" s="644" t="str">
        <f>IF($C4298="","",IFERROR(IF(_xlfn.XLOOKUP($C4298,tbl_StartedStatus[Bold ID],tbl_StartedStatus[Started])="Started","Yes",IF(_xlfn.XLOOKUP($C4298,tbl_StartedStatus[Bold ID],tbl_StartedStatus[Started])="No Show","No Show","")),""))</f>
        <v/>
      </c>
    </row>
    <row r="4299" spans="1:8" ht="15" customHeight="1" thickBot="1">
      <c r="A4299" s="38" t="str">
        <f>IF($C4299="","",IFERROR(_xlfn.XLOOKUP($C4299,'1.PrepList'!$I$2:$I$1500,'1.PrepList'!$G$2:$G$1500,"")&amp;"",""))</f>
        <v/>
      </c>
      <c r="B4299" s="638" t="str">
        <f>IF($C4299="","",IFERROR(_xlfn.XLOOKUP($C4299,'1.PrepList'!$I$2:$I$1500,'1.PrepList'!$H$2:$H$1500,"")&amp;"",""))</f>
        <v/>
      </c>
      <c r="D4299" s="638" t="str">
        <f>IF($C4299="","",IFERROR(_xlfn.XLOOKUP($C4299,'1.PrepList'!$I$2:$I$1500,'1.PrepList'!$J$2:$J$1500,"")&amp;"",""))</f>
        <v/>
      </c>
      <c r="E4299" s="638" t="str">
        <f>IF($C4299="","",IFERROR(_xlfn.XLOOKUP($C4299,'1.PrepList'!$I$2:$I$1500,'1.PrepList'!$N$2:$N$1500,"")&amp;"",""))</f>
        <v/>
      </c>
      <c r="F4299" s="638" t="str">
        <f>IF($C4299="","",IFERROR(_xlfn.XLOOKUP($C4299,'1.PrepList'!$I$2:$I$1500,'1.PrepList'!$K$2:$K$1500,"")&amp;"",""))</f>
        <v/>
      </c>
      <c r="H4299" s="644" t="str">
        <f>IF($C4299="","",IFERROR(IF(_xlfn.XLOOKUP($C4299,tbl_StartedStatus[Bold ID],tbl_StartedStatus[Started])="Started","Yes",IF(_xlfn.XLOOKUP($C4299,tbl_StartedStatus[Bold ID],tbl_StartedStatus[Started])="No Show","No Show","")),""))</f>
        <v/>
      </c>
    </row>
    <row r="4300" spans="1:8" ht="15" customHeight="1" thickBot="1">
      <c r="A4300" s="38" t="str">
        <f>IF($C4300="","",IFERROR(_xlfn.XLOOKUP($C4300,'1.PrepList'!$I$2:$I$1500,'1.PrepList'!$G$2:$G$1500,"")&amp;"",""))</f>
        <v/>
      </c>
      <c r="B4300" s="638" t="str">
        <f>IF($C4300="","",IFERROR(_xlfn.XLOOKUP($C4300,'1.PrepList'!$I$2:$I$1500,'1.PrepList'!$H$2:$H$1500,"")&amp;"",""))</f>
        <v/>
      </c>
      <c r="D4300" s="638" t="str">
        <f>IF($C4300="","",IFERROR(_xlfn.XLOOKUP($C4300,'1.PrepList'!$I$2:$I$1500,'1.PrepList'!$J$2:$J$1500,"")&amp;"",""))</f>
        <v/>
      </c>
      <c r="E4300" s="638" t="str">
        <f>IF($C4300="","",IFERROR(_xlfn.XLOOKUP($C4300,'1.PrepList'!$I$2:$I$1500,'1.PrepList'!$N$2:$N$1500,"")&amp;"",""))</f>
        <v/>
      </c>
      <c r="F4300" s="638" t="str">
        <f>IF($C4300="","",IFERROR(_xlfn.XLOOKUP($C4300,'1.PrepList'!$I$2:$I$1500,'1.PrepList'!$K$2:$K$1500,"")&amp;"",""))</f>
        <v/>
      </c>
      <c r="H4300" s="644" t="str">
        <f>IF($C4300="","",IFERROR(IF(_xlfn.XLOOKUP($C4300,tbl_StartedStatus[Bold ID],tbl_StartedStatus[Started])="Started","Yes",IF(_xlfn.XLOOKUP($C4300,tbl_StartedStatus[Bold ID],tbl_StartedStatus[Started])="No Show","No Show","")),""))</f>
        <v/>
      </c>
    </row>
    <row r="4301" spans="1:8" ht="15" customHeight="1" thickBot="1">
      <c r="A4301" s="38" t="str">
        <f>IF($C4301="","",IFERROR(_xlfn.XLOOKUP($C4301,'1.PrepList'!$I$2:$I$1500,'1.PrepList'!$G$2:$G$1500,"")&amp;"",""))</f>
        <v/>
      </c>
      <c r="B4301" s="638" t="str">
        <f>IF($C4301="","",IFERROR(_xlfn.XLOOKUP($C4301,'1.PrepList'!$I$2:$I$1500,'1.PrepList'!$H$2:$H$1500,"")&amp;"",""))</f>
        <v/>
      </c>
      <c r="D4301" s="638" t="str">
        <f>IF($C4301="","",IFERROR(_xlfn.XLOOKUP($C4301,'1.PrepList'!$I$2:$I$1500,'1.PrepList'!$J$2:$J$1500,"")&amp;"",""))</f>
        <v/>
      </c>
      <c r="E4301" s="638" t="str">
        <f>IF($C4301="","",IFERROR(_xlfn.XLOOKUP($C4301,'1.PrepList'!$I$2:$I$1500,'1.PrepList'!$N$2:$N$1500,"")&amp;"",""))</f>
        <v/>
      </c>
      <c r="F4301" s="638" t="str">
        <f>IF($C4301="","",IFERROR(_xlfn.XLOOKUP($C4301,'1.PrepList'!$I$2:$I$1500,'1.PrepList'!$K$2:$K$1500,"")&amp;"",""))</f>
        <v/>
      </c>
      <c r="H4301" s="644" t="str">
        <f>IF($C4301="","",IFERROR(IF(_xlfn.XLOOKUP($C4301,tbl_StartedStatus[Bold ID],tbl_StartedStatus[Started])="Started","Yes",IF(_xlfn.XLOOKUP($C4301,tbl_StartedStatus[Bold ID],tbl_StartedStatus[Started])="No Show","No Show","")),""))</f>
        <v/>
      </c>
    </row>
    <row r="4302" spans="1:8" ht="15" customHeight="1" thickBot="1">
      <c r="A4302" s="38" t="str">
        <f>IF($C4302="","",IFERROR(_xlfn.XLOOKUP($C4302,'1.PrepList'!$I$2:$I$1500,'1.PrepList'!$G$2:$G$1500,"")&amp;"",""))</f>
        <v/>
      </c>
      <c r="B4302" s="638" t="str">
        <f>IF($C4302="","",IFERROR(_xlfn.XLOOKUP($C4302,'1.PrepList'!$I$2:$I$1500,'1.PrepList'!$H$2:$H$1500,"")&amp;"",""))</f>
        <v/>
      </c>
      <c r="D4302" s="638" t="str">
        <f>IF($C4302="","",IFERROR(_xlfn.XLOOKUP($C4302,'1.PrepList'!$I$2:$I$1500,'1.PrepList'!$J$2:$J$1500,"")&amp;"",""))</f>
        <v/>
      </c>
      <c r="E4302" s="638" t="str">
        <f>IF($C4302="","",IFERROR(_xlfn.XLOOKUP($C4302,'1.PrepList'!$I$2:$I$1500,'1.PrepList'!$N$2:$N$1500,"")&amp;"",""))</f>
        <v/>
      </c>
      <c r="F4302" s="638" t="str">
        <f>IF($C4302="","",IFERROR(_xlfn.XLOOKUP($C4302,'1.PrepList'!$I$2:$I$1500,'1.PrepList'!$K$2:$K$1500,"")&amp;"",""))</f>
        <v/>
      </c>
      <c r="H4302" s="644" t="str">
        <f>IF($C4302="","",IFERROR(IF(_xlfn.XLOOKUP($C4302,tbl_StartedStatus[Bold ID],tbl_StartedStatus[Started])="Started","Yes",IF(_xlfn.XLOOKUP($C4302,tbl_StartedStatus[Bold ID],tbl_StartedStatus[Started])="No Show","No Show","")),""))</f>
        <v/>
      </c>
    </row>
    <row r="4303" spans="1:8" ht="15" customHeight="1" thickBot="1">
      <c r="A4303" s="38" t="str">
        <f>IF($C4303="","",IFERROR(_xlfn.XLOOKUP($C4303,'1.PrepList'!$I$2:$I$1500,'1.PrepList'!$G$2:$G$1500,"")&amp;"",""))</f>
        <v/>
      </c>
      <c r="B4303" s="638" t="str">
        <f>IF($C4303="","",IFERROR(_xlfn.XLOOKUP($C4303,'1.PrepList'!$I$2:$I$1500,'1.PrepList'!$H$2:$H$1500,"")&amp;"",""))</f>
        <v/>
      </c>
      <c r="D4303" s="638" t="str">
        <f>IF($C4303="","",IFERROR(_xlfn.XLOOKUP($C4303,'1.PrepList'!$I$2:$I$1500,'1.PrepList'!$J$2:$J$1500,"")&amp;"",""))</f>
        <v/>
      </c>
      <c r="E4303" s="638" t="str">
        <f>IF($C4303="","",IFERROR(_xlfn.XLOOKUP($C4303,'1.PrepList'!$I$2:$I$1500,'1.PrepList'!$N$2:$N$1500,"")&amp;"",""))</f>
        <v/>
      </c>
      <c r="F4303" s="638" t="str">
        <f>IF($C4303="","",IFERROR(_xlfn.XLOOKUP($C4303,'1.PrepList'!$I$2:$I$1500,'1.PrepList'!$K$2:$K$1500,"")&amp;"",""))</f>
        <v/>
      </c>
      <c r="H4303" s="644" t="str">
        <f>IF($C4303="","",IFERROR(IF(_xlfn.XLOOKUP($C4303,tbl_StartedStatus[Bold ID],tbl_StartedStatus[Started])="Started","Yes",IF(_xlfn.XLOOKUP($C4303,tbl_StartedStatus[Bold ID],tbl_StartedStatus[Started])="No Show","No Show","")),""))</f>
        <v/>
      </c>
    </row>
    <row r="4304" spans="1:8" ht="15" customHeight="1" thickBot="1">
      <c r="A4304" s="38" t="str">
        <f>IF($C4304="","",IFERROR(_xlfn.XLOOKUP($C4304,'1.PrepList'!$I$2:$I$1500,'1.PrepList'!$G$2:$G$1500,"")&amp;"",""))</f>
        <v/>
      </c>
      <c r="B4304" s="638" t="str">
        <f>IF($C4304="","",IFERROR(_xlfn.XLOOKUP($C4304,'1.PrepList'!$I$2:$I$1500,'1.PrepList'!$H$2:$H$1500,"")&amp;"",""))</f>
        <v/>
      </c>
      <c r="D4304" s="638" t="str">
        <f>IF($C4304="","",IFERROR(_xlfn.XLOOKUP($C4304,'1.PrepList'!$I$2:$I$1500,'1.PrepList'!$J$2:$J$1500,"")&amp;"",""))</f>
        <v/>
      </c>
      <c r="E4304" s="638" t="str">
        <f>IF($C4304="","",IFERROR(_xlfn.XLOOKUP($C4304,'1.PrepList'!$I$2:$I$1500,'1.PrepList'!$N$2:$N$1500,"")&amp;"",""))</f>
        <v/>
      </c>
      <c r="F4304" s="638" t="str">
        <f>IF($C4304="","",IFERROR(_xlfn.XLOOKUP($C4304,'1.PrepList'!$I$2:$I$1500,'1.PrepList'!$K$2:$K$1500,"")&amp;"",""))</f>
        <v/>
      </c>
      <c r="H4304" s="644" t="str">
        <f>IF($C4304="","",IFERROR(IF(_xlfn.XLOOKUP($C4304,tbl_StartedStatus[Bold ID],tbl_StartedStatus[Started])="Started","Yes",IF(_xlfn.XLOOKUP($C4304,tbl_StartedStatus[Bold ID],tbl_StartedStatus[Started])="No Show","No Show","")),""))</f>
        <v/>
      </c>
    </row>
    <row r="4305" spans="1:8" ht="15" customHeight="1" thickBot="1">
      <c r="A4305" s="38" t="str">
        <f>IF($C4305="","",IFERROR(_xlfn.XLOOKUP($C4305,'1.PrepList'!$I$2:$I$1500,'1.PrepList'!$G$2:$G$1500,"")&amp;"",""))</f>
        <v/>
      </c>
      <c r="B4305" s="638" t="str">
        <f>IF($C4305="","",IFERROR(_xlfn.XLOOKUP($C4305,'1.PrepList'!$I$2:$I$1500,'1.PrepList'!$H$2:$H$1500,"")&amp;"",""))</f>
        <v/>
      </c>
      <c r="D4305" s="638" t="str">
        <f>IF($C4305="","",IFERROR(_xlfn.XLOOKUP($C4305,'1.PrepList'!$I$2:$I$1500,'1.PrepList'!$J$2:$J$1500,"")&amp;"",""))</f>
        <v/>
      </c>
      <c r="E4305" s="638" t="str">
        <f>IF($C4305="","",IFERROR(_xlfn.XLOOKUP($C4305,'1.PrepList'!$I$2:$I$1500,'1.PrepList'!$N$2:$N$1500,"")&amp;"",""))</f>
        <v/>
      </c>
      <c r="F4305" s="638" t="str">
        <f>IF($C4305="","",IFERROR(_xlfn.XLOOKUP($C4305,'1.PrepList'!$I$2:$I$1500,'1.PrepList'!$K$2:$K$1500,"")&amp;"",""))</f>
        <v/>
      </c>
      <c r="H4305" s="644" t="str">
        <f>IF($C4305="","",IFERROR(IF(_xlfn.XLOOKUP($C4305,tbl_StartedStatus[Bold ID],tbl_StartedStatus[Started])="Started","Yes",IF(_xlfn.XLOOKUP($C4305,tbl_StartedStatus[Bold ID],tbl_StartedStatus[Started])="No Show","No Show","")),""))</f>
        <v/>
      </c>
    </row>
    <row r="4306" spans="1:8" ht="15" customHeight="1" thickBot="1">
      <c r="A4306" s="38" t="str">
        <f>IF($C4306="","",IFERROR(_xlfn.XLOOKUP($C4306,'1.PrepList'!$I$2:$I$1500,'1.PrepList'!$G$2:$G$1500,"")&amp;"",""))</f>
        <v/>
      </c>
      <c r="B4306" s="638" t="str">
        <f>IF($C4306="","",IFERROR(_xlfn.XLOOKUP($C4306,'1.PrepList'!$I$2:$I$1500,'1.PrepList'!$H$2:$H$1500,"")&amp;"",""))</f>
        <v/>
      </c>
      <c r="D4306" s="638" t="str">
        <f>IF($C4306="","",IFERROR(_xlfn.XLOOKUP($C4306,'1.PrepList'!$I$2:$I$1500,'1.PrepList'!$J$2:$J$1500,"")&amp;"",""))</f>
        <v/>
      </c>
      <c r="E4306" s="638" t="str">
        <f>IF($C4306="","",IFERROR(_xlfn.XLOOKUP($C4306,'1.PrepList'!$I$2:$I$1500,'1.PrepList'!$N$2:$N$1500,"")&amp;"",""))</f>
        <v/>
      </c>
      <c r="F4306" s="638" t="str">
        <f>IF($C4306="","",IFERROR(_xlfn.XLOOKUP($C4306,'1.PrepList'!$I$2:$I$1500,'1.PrepList'!$K$2:$K$1500,"")&amp;"",""))</f>
        <v/>
      </c>
      <c r="H4306" s="644" t="str">
        <f>IF($C4306="","",IFERROR(IF(_xlfn.XLOOKUP($C4306,tbl_StartedStatus[Bold ID],tbl_StartedStatus[Started])="Started","Yes",IF(_xlfn.XLOOKUP($C4306,tbl_StartedStatus[Bold ID],tbl_StartedStatus[Started])="No Show","No Show","")),""))</f>
        <v/>
      </c>
    </row>
    <row r="4307" spans="1:8" ht="15" customHeight="1" thickBot="1">
      <c r="A4307" s="38" t="str">
        <f>IF($C4307="","",IFERROR(_xlfn.XLOOKUP($C4307,'1.PrepList'!$I$2:$I$1500,'1.PrepList'!$G$2:$G$1500,"")&amp;"",""))</f>
        <v/>
      </c>
      <c r="B4307" s="638" t="str">
        <f>IF($C4307="","",IFERROR(_xlfn.XLOOKUP($C4307,'1.PrepList'!$I$2:$I$1500,'1.PrepList'!$H$2:$H$1500,"")&amp;"",""))</f>
        <v/>
      </c>
      <c r="D4307" s="638" t="str">
        <f>IF($C4307="","",IFERROR(_xlfn.XLOOKUP($C4307,'1.PrepList'!$I$2:$I$1500,'1.PrepList'!$J$2:$J$1500,"")&amp;"",""))</f>
        <v/>
      </c>
      <c r="E4307" s="638" t="str">
        <f>IF($C4307="","",IFERROR(_xlfn.XLOOKUP($C4307,'1.PrepList'!$I$2:$I$1500,'1.PrepList'!$N$2:$N$1500,"")&amp;"",""))</f>
        <v/>
      </c>
      <c r="F4307" s="638" t="str">
        <f>IF($C4307="","",IFERROR(_xlfn.XLOOKUP($C4307,'1.PrepList'!$I$2:$I$1500,'1.PrepList'!$K$2:$K$1500,"")&amp;"",""))</f>
        <v/>
      </c>
      <c r="H4307" s="644" t="str">
        <f>IF($C4307="","",IFERROR(IF(_xlfn.XLOOKUP($C4307,tbl_StartedStatus[Bold ID],tbl_StartedStatus[Started])="Started","Yes",IF(_xlfn.XLOOKUP($C4307,tbl_StartedStatus[Bold ID],tbl_StartedStatus[Started])="No Show","No Show","")),""))</f>
        <v/>
      </c>
    </row>
    <row r="4308" spans="1:8" ht="15" customHeight="1" thickBot="1">
      <c r="A4308" s="38" t="str">
        <f>IF($C4308="","",IFERROR(_xlfn.XLOOKUP($C4308,'1.PrepList'!$I$2:$I$1500,'1.PrepList'!$G$2:$G$1500,"")&amp;"",""))</f>
        <v/>
      </c>
      <c r="B4308" s="638" t="str">
        <f>IF($C4308="","",IFERROR(_xlfn.XLOOKUP($C4308,'1.PrepList'!$I$2:$I$1500,'1.PrepList'!$H$2:$H$1500,"")&amp;"",""))</f>
        <v/>
      </c>
      <c r="D4308" s="638" t="str">
        <f>IF($C4308="","",IFERROR(_xlfn.XLOOKUP($C4308,'1.PrepList'!$I$2:$I$1500,'1.PrepList'!$J$2:$J$1500,"")&amp;"",""))</f>
        <v/>
      </c>
      <c r="E4308" s="638" t="str">
        <f>IF($C4308="","",IFERROR(_xlfn.XLOOKUP($C4308,'1.PrepList'!$I$2:$I$1500,'1.PrepList'!$N$2:$N$1500,"")&amp;"",""))</f>
        <v/>
      </c>
      <c r="F4308" s="638" t="str">
        <f>IF($C4308="","",IFERROR(_xlfn.XLOOKUP($C4308,'1.PrepList'!$I$2:$I$1500,'1.PrepList'!$K$2:$K$1500,"")&amp;"",""))</f>
        <v/>
      </c>
      <c r="H4308" s="644" t="str">
        <f>IF($C4308="","",IFERROR(IF(_xlfn.XLOOKUP($C4308,tbl_StartedStatus[Bold ID],tbl_StartedStatus[Started])="Started","Yes",IF(_xlfn.XLOOKUP($C4308,tbl_StartedStatus[Bold ID],tbl_StartedStatus[Started])="No Show","No Show","")),""))</f>
        <v/>
      </c>
    </row>
    <row r="4309" spans="1:8" ht="15" customHeight="1" thickBot="1">
      <c r="A4309" s="38" t="str">
        <f>IF($C4309="","",IFERROR(_xlfn.XLOOKUP($C4309,'1.PrepList'!$I$2:$I$1500,'1.PrepList'!$G$2:$G$1500,"")&amp;"",""))</f>
        <v/>
      </c>
      <c r="B4309" s="638" t="str">
        <f>IF($C4309="","",IFERROR(_xlfn.XLOOKUP($C4309,'1.PrepList'!$I$2:$I$1500,'1.PrepList'!$H$2:$H$1500,"")&amp;"",""))</f>
        <v/>
      </c>
      <c r="D4309" s="638" t="str">
        <f>IF($C4309="","",IFERROR(_xlfn.XLOOKUP($C4309,'1.PrepList'!$I$2:$I$1500,'1.PrepList'!$J$2:$J$1500,"")&amp;"",""))</f>
        <v/>
      </c>
      <c r="E4309" s="638" t="str">
        <f>IF($C4309="","",IFERROR(_xlfn.XLOOKUP($C4309,'1.PrepList'!$I$2:$I$1500,'1.PrepList'!$N$2:$N$1500,"")&amp;"",""))</f>
        <v/>
      </c>
      <c r="F4309" s="638" t="str">
        <f>IF($C4309="","",IFERROR(_xlfn.XLOOKUP($C4309,'1.PrepList'!$I$2:$I$1500,'1.PrepList'!$K$2:$K$1500,"")&amp;"",""))</f>
        <v/>
      </c>
      <c r="H4309" s="644" t="str">
        <f>IF($C4309="","",IFERROR(IF(_xlfn.XLOOKUP($C4309,tbl_StartedStatus[Bold ID],tbl_StartedStatus[Started])="Started","Yes",IF(_xlfn.XLOOKUP($C4309,tbl_StartedStatus[Bold ID],tbl_StartedStatus[Started])="No Show","No Show","")),""))</f>
        <v/>
      </c>
    </row>
    <row r="4310" spans="1:8" ht="15" customHeight="1" thickBot="1">
      <c r="A4310" s="38" t="str">
        <f>IF($C4310="","",IFERROR(_xlfn.XLOOKUP($C4310,'1.PrepList'!$I$2:$I$1500,'1.PrepList'!$G$2:$G$1500,"")&amp;"",""))</f>
        <v/>
      </c>
      <c r="B4310" s="638" t="str">
        <f>IF($C4310="","",IFERROR(_xlfn.XLOOKUP($C4310,'1.PrepList'!$I$2:$I$1500,'1.PrepList'!$H$2:$H$1500,"")&amp;"",""))</f>
        <v/>
      </c>
      <c r="D4310" s="638" t="str">
        <f>IF($C4310="","",IFERROR(_xlfn.XLOOKUP($C4310,'1.PrepList'!$I$2:$I$1500,'1.PrepList'!$J$2:$J$1500,"")&amp;"",""))</f>
        <v/>
      </c>
      <c r="E4310" s="638" t="str">
        <f>IF($C4310="","",IFERROR(_xlfn.XLOOKUP($C4310,'1.PrepList'!$I$2:$I$1500,'1.PrepList'!$N$2:$N$1500,"")&amp;"",""))</f>
        <v/>
      </c>
      <c r="F4310" s="638" t="str">
        <f>IF($C4310="","",IFERROR(_xlfn.XLOOKUP($C4310,'1.PrepList'!$I$2:$I$1500,'1.PrepList'!$K$2:$K$1500,"")&amp;"",""))</f>
        <v/>
      </c>
      <c r="H4310" s="644" t="str">
        <f>IF($C4310="","",IFERROR(IF(_xlfn.XLOOKUP($C4310,tbl_StartedStatus[Bold ID],tbl_StartedStatus[Started])="Started","Yes",IF(_xlfn.XLOOKUP($C4310,tbl_StartedStatus[Bold ID],tbl_StartedStatus[Started])="No Show","No Show","")),""))</f>
        <v/>
      </c>
    </row>
    <row r="4311" spans="1:8" ht="15" customHeight="1" thickBot="1">
      <c r="A4311" s="38" t="str">
        <f>IF($C4311="","",IFERROR(_xlfn.XLOOKUP($C4311,'1.PrepList'!$I$2:$I$1500,'1.PrepList'!$G$2:$G$1500,"")&amp;"",""))</f>
        <v/>
      </c>
      <c r="B4311" s="638" t="str">
        <f>IF($C4311="","",IFERROR(_xlfn.XLOOKUP($C4311,'1.PrepList'!$I$2:$I$1500,'1.PrepList'!$H$2:$H$1500,"")&amp;"",""))</f>
        <v/>
      </c>
      <c r="D4311" s="638" t="str">
        <f>IF($C4311="","",IFERROR(_xlfn.XLOOKUP($C4311,'1.PrepList'!$I$2:$I$1500,'1.PrepList'!$J$2:$J$1500,"")&amp;"",""))</f>
        <v/>
      </c>
      <c r="E4311" s="638" t="str">
        <f>IF($C4311="","",IFERROR(_xlfn.XLOOKUP($C4311,'1.PrepList'!$I$2:$I$1500,'1.PrepList'!$N$2:$N$1500,"")&amp;"",""))</f>
        <v/>
      </c>
      <c r="F4311" s="638" t="str">
        <f>IF($C4311="","",IFERROR(_xlfn.XLOOKUP($C4311,'1.PrepList'!$I$2:$I$1500,'1.PrepList'!$K$2:$K$1500,"")&amp;"",""))</f>
        <v/>
      </c>
      <c r="H4311" s="644" t="str">
        <f>IF($C4311="","",IFERROR(IF(_xlfn.XLOOKUP($C4311,tbl_StartedStatus[Bold ID],tbl_StartedStatus[Started])="Started","Yes",IF(_xlfn.XLOOKUP($C4311,tbl_StartedStatus[Bold ID],tbl_StartedStatus[Started])="No Show","No Show","")),""))</f>
        <v/>
      </c>
    </row>
    <row r="4312" spans="1:8" ht="15" customHeight="1" thickBot="1">
      <c r="A4312" s="38" t="str">
        <f>IF($C4312="","",IFERROR(_xlfn.XLOOKUP($C4312,'1.PrepList'!$I$2:$I$1500,'1.PrepList'!$G$2:$G$1500,"")&amp;"",""))</f>
        <v/>
      </c>
      <c r="B4312" s="638" t="str">
        <f>IF($C4312="","",IFERROR(_xlfn.XLOOKUP($C4312,'1.PrepList'!$I$2:$I$1500,'1.PrepList'!$H$2:$H$1500,"")&amp;"",""))</f>
        <v/>
      </c>
      <c r="D4312" s="638" t="str">
        <f>IF($C4312="","",IFERROR(_xlfn.XLOOKUP($C4312,'1.PrepList'!$I$2:$I$1500,'1.PrepList'!$J$2:$J$1500,"")&amp;"",""))</f>
        <v/>
      </c>
      <c r="E4312" s="638" t="str">
        <f>IF($C4312="","",IFERROR(_xlfn.XLOOKUP($C4312,'1.PrepList'!$I$2:$I$1500,'1.PrepList'!$N$2:$N$1500,"")&amp;"",""))</f>
        <v/>
      </c>
      <c r="F4312" s="638" t="str">
        <f>IF($C4312="","",IFERROR(_xlfn.XLOOKUP($C4312,'1.PrepList'!$I$2:$I$1500,'1.PrepList'!$K$2:$K$1500,"")&amp;"",""))</f>
        <v/>
      </c>
      <c r="H4312" s="644" t="str">
        <f>IF($C4312="","",IFERROR(IF(_xlfn.XLOOKUP($C4312,tbl_StartedStatus[Bold ID],tbl_StartedStatus[Started])="Started","Yes",IF(_xlfn.XLOOKUP($C4312,tbl_StartedStatus[Bold ID],tbl_StartedStatus[Started])="No Show","No Show","")),""))</f>
        <v/>
      </c>
    </row>
    <row r="4313" spans="1:8" ht="15" customHeight="1" thickBot="1">
      <c r="A4313" s="38" t="str">
        <f>IF($C4313="","",IFERROR(_xlfn.XLOOKUP($C4313,'1.PrepList'!$I$2:$I$1500,'1.PrepList'!$G$2:$G$1500,"")&amp;"",""))</f>
        <v/>
      </c>
      <c r="B4313" s="638" t="str">
        <f>IF($C4313="","",IFERROR(_xlfn.XLOOKUP($C4313,'1.PrepList'!$I$2:$I$1500,'1.PrepList'!$H$2:$H$1500,"")&amp;"",""))</f>
        <v/>
      </c>
      <c r="D4313" s="638" t="str">
        <f>IF($C4313="","",IFERROR(_xlfn.XLOOKUP($C4313,'1.PrepList'!$I$2:$I$1500,'1.PrepList'!$J$2:$J$1500,"")&amp;"",""))</f>
        <v/>
      </c>
      <c r="E4313" s="638" t="str">
        <f>IF($C4313="","",IFERROR(_xlfn.XLOOKUP($C4313,'1.PrepList'!$I$2:$I$1500,'1.PrepList'!$N$2:$N$1500,"")&amp;"",""))</f>
        <v/>
      </c>
      <c r="F4313" s="638" t="str">
        <f>IF($C4313="","",IFERROR(_xlfn.XLOOKUP($C4313,'1.PrepList'!$I$2:$I$1500,'1.PrepList'!$K$2:$K$1500,"")&amp;"",""))</f>
        <v/>
      </c>
      <c r="H4313" s="644" t="str">
        <f>IF($C4313="","",IFERROR(IF(_xlfn.XLOOKUP($C4313,tbl_StartedStatus[Bold ID],tbl_StartedStatus[Started])="Started","Yes",IF(_xlfn.XLOOKUP($C4313,tbl_StartedStatus[Bold ID],tbl_StartedStatus[Started])="No Show","No Show","")),""))</f>
        <v/>
      </c>
    </row>
    <row r="4314" spans="1:8" ht="15" customHeight="1" thickBot="1">
      <c r="A4314" s="38" t="str">
        <f>IF($C4314="","",IFERROR(_xlfn.XLOOKUP($C4314,'1.PrepList'!$I$2:$I$1500,'1.PrepList'!$G$2:$G$1500,"")&amp;"",""))</f>
        <v/>
      </c>
      <c r="B4314" s="638" t="str">
        <f>IF($C4314="","",IFERROR(_xlfn.XLOOKUP($C4314,'1.PrepList'!$I$2:$I$1500,'1.PrepList'!$H$2:$H$1500,"")&amp;"",""))</f>
        <v/>
      </c>
      <c r="D4314" s="638" t="str">
        <f>IF($C4314="","",IFERROR(_xlfn.XLOOKUP($C4314,'1.PrepList'!$I$2:$I$1500,'1.PrepList'!$J$2:$J$1500,"")&amp;"",""))</f>
        <v/>
      </c>
      <c r="E4314" s="638" t="str">
        <f>IF($C4314="","",IFERROR(_xlfn.XLOOKUP($C4314,'1.PrepList'!$I$2:$I$1500,'1.PrepList'!$N$2:$N$1500,"")&amp;"",""))</f>
        <v/>
      </c>
      <c r="F4314" s="638" t="str">
        <f>IF($C4314="","",IFERROR(_xlfn.XLOOKUP($C4314,'1.PrepList'!$I$2:$I$1500,'1.PrepList'!$K$2:$K$1500,"")&amp;"",""))</f>
        <v/>
      </c>
      <c r="H4314" s="644" t="str">
        <f>IF($C4314="","",IFERROR(IF(_xlfn.XLOOKUP($C4314,tbl_StartedStatus[Bold ID],tbl_StartedStatus[Started])="Started","Yes",IF(_xlfn.XLOOKUP($C4314,tbl_StartedStatus[Bold ID],tbl_StartedStatus[Started])="No Show","No Show","")),""))</f>
        <v/>
      </c>
    </row>
    <row r="4315" spans="1:8" ht="15" customHeight="1" thickBot="1">
      <c r="A4315" s="38" t="str">
        <f>IF($C4315="","",IFERROR(_xlfn.XLOOKUP($C4315,'1.PrepList'!$I$2:$I$1500,'1.PrepList'!$G$2:$G$1500,"")&amp;"",""))</f>
        <v/>
      </c>
      <c r="B4315" s="638" t="str">
        <f>IF($C4315="","",IFERROR(_xlfn.XLOOKUP($C4315,'1.PrepList'!$I$2:$I$1500,'1.PrepList'!$H$2:$H$1500,"")&amp;"",""))</f>
        <v/>
      </c>
      <c r="D4315" s="638" t="str">
        <f>IF($C4315="","",IFERROR(_xlfn.XLOOKUP($C4315,'1.PrepList'!$I$2:$I$1500,'1.PrepList'!$J$2:$J$1500,"")&amp;"",""))</f>
        <v/>
      </c>
      <c r="E4315" s="638" t="str">
        <f>IF($C4315="","",IFERROR(_xlfn.XLOOKUP($C4315,'1.PrepList'!$I$2:$I$1500,'1.PrepList'!$N$2:$N$1500,"")&amp;"",""))</f>
        <v/>
      </c>
      <c r="F4315" s="638" t="str">
        <f>IF($C4315="","",IFERROR(_xlfn.XLOOKUP($C4315,'1.PrepList'!$I$2:$I$1500,'1.PrepList'!$K$2:$K$1500,"")&amp;"",""))</f>
        <v/>
      </c>
      <c r="H4315" s="644" t="str">
        <f>IF($C4315="","",IFERROR(IF(_xlfn.XLOOKUP($C4315,tbl_StartedStatus[Bold ID],tbl_StartedStatus[Started])="Started","Yes",IF(_xlfn.XLOOKUP($C4315,tbl_StartedStatus[Bold ID],tbl_StartedStatus[Started])="No Show","No Show","")),""))</f>
        <v/>
      </c>
    </row>
    <row r="4316" spans="1:8" ht="15" customHeight="1" thickBot="1">
      <c r="A4316" s="38" t="str">
        <f>IF($C4316="","",IFERROR(_xlfn.XLOOKUP($C4316,'1.PrepList'!$I$2:$I$1500,'1.PrepList'!$G$2:$G$1500,"")&amp;"",""))</f>
        <v/>
      </c>
      <c r="B4316" s="638" t="str">
        <f>IF($C4316="","",IFERROR(_xlfn.XLOOKUP($C4316,'1.PrepList'!$I$2:$I$1500,'1.PrepList'!$H$2:$H$1500,"")&amp;"",""))</f>
        <v/>
      </c>
      <c r="D4316" s="638" t="str">
        <f>IF($C4316="","",IFERROR(_xlfn.XLOOKUP($C4316,'1.PrepList'!$I$2:$I$1500,'1.PrepList'!$J$2:$J$1500,"")&amp;"",""))</f>
        <v/>
      </c>
      <c r="E4316" s="638" t="str">
        <f>IF($C4316="","",IFERROR(_xlfn.XLOOKUP($C4316,'1.PrepList'!$I$2:$I$1500,'1.PrepList'!$N$2:$N$1500,"")&amp;"",""))</f>
        <v/>
      </c>
      <c r="F4316" s="638" t="str">
        <f>IF($C4316="","",IFERROR(_xlfn.XLOOKUP($C4316,'1.PrepList'!$I$2:$I$1500,'1.PrepList'!$K$2:$K$1500,"")&amp;"",""))</f>
        <v/>
      </c>
      <c r="H4316" s="644" t="str">
        <f>IF($C4316="","",IFERROR(IF(_xlfn.XLOOKUP($C4316,tbl_StartedStatus[Bold ID],tbl_StartedStatus[Started])="Started","Yes",IF(_xlfn.XLOOKUP($C4316,tbl_StartedStatus[Bold ID],tbl_StartedStatus[Started])="No Show","No Show","")),""))</f>
        <v/>
      </c>
    </row>
    <row r="4317" spans="1:8" ht="15" customHeight="1" thickBot="1">
      <c r="A4317" s="38" t="str">
        <f>IF($C4317="","",IFERROR(_xlfn.XLOOKUP($C4317,'1.PrepList'!$I$2:$I$1500,'1.PrepList'!$G$2:$G$1500,"")&amp;"",""))</f>
        <v/>
      </c>
      <c r="B4317" s="638" t="str">
        <f>IF($C4317="","",IFERROR(_xlfn.XLOOKUP($C4317,'1.PrepList'!$I$2:$I$1500,'1.PrepList'!$H$2:$H$1500,"")&amp;"",""))</f>
        <v/>
      </c>
      <c r="D4317" s="638" t="str">
        <f>IF($C4317="","",IFERROR(_xlfn.XLOOKUP($C4317,'1.PrepList'!$I$2:$I$1500,'1.PrepList'!$J$2:$J$1500,"")&amp;"",""))</f>
        <v/>
      </c>
      <c r="E4317" s="638" t="str">
        <f>IF($C4317="","",IFERROR(_xlfn.XLOOKUP($C4317,'1.PrepList'!$I$2:$I$1500,'1.PrepList'!$N$2:$N$1500,"")&amp;"",""))</f>
        <v/>
      </c>
      <c r="F4317" s="638" t="str">
        <f>IF($C4317="","",IFERROR(_xlfn.XLOOKUP($C4317,'1.PrepList'!$I$2:$I$1500,'1.PrepList'!$K$2:$K$1500,"")&amp;"",""))</f>
        <v/>
      </c>
      <c r="H4317" s="644" t="str">
        <f>IF($C4317="","",IFERROR(IF(_xlfn.XLOOKUP($C4317,tbl_StartedStatus[Bold ID],tbl_StartedStatus[Started])="Started","Yes",IF(_xlfn.XLOOKUP($C4317,tbl_StartedStatus[Bold ID],tbl_StartedStatus[Started])="No Show","No Show","")),""))</f>
        <v/>
      </c>
    </row>
    <row r="4318" spans="1:8" ht="15" customHeight="1" thickBot="1">
      <c r="A4318" s="38" t="str">
        <f>IF($C4318="","",IFERROR(_xlfn.XLOOKUP($C4318,'1.PrepList'!$I$2:$I$1500,'1.PrepList'!$G$2:$G$1500,"")&amp;"",""))</f>
        <v/>
      </c>
      <c r="B4318" s="638" t="str">
        <f>IF($C4318="","",IFERROR(_xlfn.XLOOKUP($C4318,'1.PrepList'!$I$2:$I$1500,'1.PrepList'!$H$2:$H$1500,"")&amp;"",""))</f>
        <v/>
      </c>
      <c r="D4318" s="638" t="str">
        <f>IF($C4318="","",IFERROR(_xlfn.XLOOKUP($C4318,'1.PrepList'!$I$2:$I$1500,'1.PrepList'!$J$2:$J$1500,"")&amp;"",""))</f>
        <v/>
      </c>
      <c r="E4318" s="638" t="str">
        <f>IF($C4318="","",IFERROR(_xlfn.XLOOKUP($C4318,'1.PrepList'!$I$2:$I$1500,'1.PrepList'!$N$2:$N$1500,"")&amp;"",""))</f>
        <v/>
      </c>
      <c r="F4318" s="638" t="str">
        <f>IF($C4318="","",IFERROR(_xlfn.XLOOKUP($C4318,'1.PrepList'!$I$2:$I$1500,'1.PrepList'!$K$2:$K$1500,"")&amp;"",""))</f>
        <v/>
      </c>
      <c r="H4318" s="644" t="str">
        <f>IF($C4318="","",IFERROR(IF(_xlfn.XLOOKUP($C4318,tbl_StartedStatus[Bold ID],tbl_StartedStatus[Started])="Started","Yes",IF(_xlfn.XLOOKUP($C4318,tbl_StartedStatus[Bold ID],tbl_StartedStatus[Started])="No Show","No Show","")),""))</f>
        <v/>
      </c>
    </row>
    <row r="4319" spans="1:8" ht="15" customHeight="1" thickBot="1">
      <c r="A4319" s="38" t="str">
        <f>IF($C4319="","",IFERROR(_xlfn.XLOOKUP($C4319,'1.PrepList'!$I$2:$I$1500,'1.PrepList'!$G$2:$G$1500,"")&amp;"",""))</f>
        <v/>
      </c>
      <c r="B4319" s="638" t="str">
        <f>IF($C4319="","",IFERROR(_xlfn.XLOOKUP($C4319,'1.PrepList'!$I$2:$I$1500,'1.PrepList'!$H$2:$H$1500,"")&amp;"",""))</f>
        <v/>
      </c>
      <c r="D4319" s="638" t="str">
        <f>IF($C4319="","",IFERROR(_xlfn.XLOOKUP($C4319,'1.PrepList'!$I$2:$I$1500,'1.PrepList'!$J$2:$J$1500,"")&amp;"",""))</f>
        <v/>
      </c>
      <c r="E4319" s="638" t="str">
        <f>IF($C4319="","",IFERROR(_xlfn.XLOOKUP($C4319,'1.PrepList'!$I$2:$I$1500,'1.PrepList'!$N$2:$N$1500,"")&amp;"",""))</f>
        <v/>
      </c>
      <c r="F4319" s="638" t="str">
        <f>IF($C4319="","",IFERROR(_xlfn.XLOOKUP($C4319,'1.PrepList'!$I$2:$I$1500,'1.PrepList'!$K$2:$K$1500,"")&amp;"",""))</f>
        <v/>
      </c>
      <c r="H4319" s="644" t="str">
        <f>IF($C4319="","",IFERROR(IF(_xlfn.XLOOKUP($C4319,tbl_StartedStatus[Bold ID],tbl_StartedStatus[Started])="Started","Yes",IF(_xlfn.XLOOKUP($C4319,tbl_StartedStatus[Bold ID],tbl_StartedStatus[Started])="No Show","No Show","")),""))</f>
        <v/>
      </c>
    </row>
    <row r="4320" spans="1:8" ht="15" customHeight="1" thickBot="1">
      <c r="A4320" s="38" t="str">
        <f>IF($C4320="","",IFERROR(_xlfn.XLOOKUP($C4320,'1.PrepList'!$I$2:$I$1500,'1.PrepList'!$G$2:$G$1500,"")&amp;"",""))</f>
        <v/>
      </c>
      <c r="B4320" s="638" t="str">
        <f>IF($C4320="","",IFERROR(_xlfn.XLOOKUP($C4320,'1.PrepList'!$I$2:$I$1500,'1.PrepList'!$H$2:$H$1500,"")&amp;"",""))</f>
        <v/>
      </c>
      <c r="D4320" s="638" t="str">
        <f>IF($C4320="","",IFERROR(_xlfn.XLOOKUP($C4320,'1.PrepList'!$I$2:$I$1500,'1.PrepList'!$J$2:$J$1500,"")&amp;"",""))</f>
        <v/>
      </c>
      <c r="E4320" s="638" t="str">
        <f>IF($C4320="","",IFERROR(_xlfn.XLOOKUP($C4320,'1.PrepList'!$I$2:$I$1500,'1.PrepList'!$N$2:$N$1500,"")&amp;"",""))</f>
        <v/>
      </c>
      <c r="F4320" s="638" t="str">
        <f>IF($C4320="","",IFERROR(_xlfn.XLOOKUP($C4320,'1.PrepList'!$I$2:$I$1500,'1.PrepList'!$K$2:$K$1500,"")&amp;"",""))</f>
        <v/>
      </c>
      <c r="H4320" s="644" t="str">
        <f>IF($C4320="","",IFERROR(IF(_xlfn.XLOOKUP($C4320,tbl_StartedStatus[Bold ID],tbl_StartedStatus[Started])="Started","Yes",IF(_xlfn.XLOOKUP($C4320,tbl_StartedStatus[Bold ID],tbl_StartedStatus[Started])="No Show","No Show","")),""))</f>
        <v/>
      </c>
    </row>
    <row r="4321" spans="1:8" ht="15" customHeight="1" thickBot="1">
      <c r="A4321" s="38" t="str">
        <f>IF($C4321="","",IFERROR(_xlfn.XLOOKUP($C4321,'1.PrepList'!$I$2:$I$1500,'1.PrepList'!$G$2:$G$1500,"")&amp;"",""))</f>
        <v/>
      </c>
      <c r="B4321" s="638" t="str">
        <f>IF($C4321="","",IFERROR(_xlfn.XLOOKUP($C4321,'1.PrepList'!$I$2:$I$1500,'1.PrepList'!$H$2:$H$1500,"")&amp;"",""))</f>
        <v/>
      </c>
      <c r="D4321" s="638" t="str">
        <f>IF($C4321="","",IFERROR(_xlfn.XLOOKUP($C4321,'1.PrepList'!$I$2:$I$1500,'1.PrepList'!$J$2:$J$1500,"")&amp;"",""))</f>
        <v/>
      </c>
      <c r="E4321" s="638" t="str">
        <f>IF($C4321="","",IFERROR(_xlfn.XLOOKUP($C4321,'1.PrepList'!$I$2:$I$1500,'1.PrepList'!$N$2:$N$1500,"")&amp;"",""))</f>
        <v/>
      </c>
      <c r="F4321" s="638" t="str">
        <f>IF($C4321="","",IFERROR(_xlfn.XLOOKUP($C4321,'1.PrepList'!$I$2:$I$1500,'1.PrepList'!$K$2:$K$1500,"")&amp;"",""))</f>
        <v/>
      </c>
      <c r="H4321" s="644" t="str">
        <f>IF($C4321="","",IFERROR(IF(_xlfn.XLOOKUP($C4321,tbl_StartedStatus[Bold ID],tbl_StartedStatus[Started])="Started","Yes",IF(_xlfn.XLOOKUP($C4321,tbl_StartedStatus[Bold ID],tbl_StartedStatus[Started])="No Show","No Show","")),""))</f>
        <v/>
      </c>
    </row>
    <row r="4322" spans="1:8" ht="15" customHeight="1" thickBot="1">
      <c r="A4322" s="38" t="str">
        <f>IF($C4322="","",IFERROR(_xlfn.XLOOKUP($C4322,'1.PrepList'!$I$2:$I$1500,'1.PrepList'!$G$2:$G$1500,"")&amp;"",""))</f>
        <v/>
      </c>
      <c r="B4322" s="638" t="str">
        <f>IF($C4322="","",IFERROR(_xlfn.XLOOKUP($C4322,'1.PrepList'!$I$2:$I$1500,'1.PrepList'!$H$2:$H$1500,"")&amp;"",""))</f>
        <v/>
      </c>
      <c r="D4322" s="638" t="str">
        <f>IF($C4322="","",IFERROR(_xlfn.XLOOKUP($C4322,'1.PrepList'!$I$2:$I$1500,'1.PrepList'!$J$2:$J$1500,"")&amp;"",""))</f>
        <v/>
      </c>
      <c r="E4322" s="638" t="str">
        <f>IF($C4322="","",IFERROR(_xlfn.XLOOKUP($C4322,'1.PrepList'!$I$2:$I$1500,'1.PrepList'!$N$2:$N$1500,"")&amp;"",""))</f>
        <v/>
      </c>
      <c r="F4322" s="638" t="str">
        <f>IF($C4322="","",IFERROR(_xlfn.XLOOKUP($C4322,'1.PrepList'!$I$2:$I$1500,'1.PrepList'!$K$2:$K$1500,"")&amp;"",""))</f>
        <v/>
      </c>
      <c r="H4322" s="644" t="str">
        <f>IF($C4322="","",IFERROR(IF(_xlfn.XLOOKUP($C4322,tbl_StartedStatus[Bold ID],tbl_StartedStatus[Started])="Started","Yes",IF(_xlfn.XLOOKUP($C4322,tbl_StartedStatus[Bold ID],tbl_StartedStatus[Started])="No Show","No Show","")),""))</f>
        <v/>
      </c>
    </row>
    <row r="4323" spans="1:8" ht="15" customHeight="1" thickBot="1">
      <c r="A4323" s="38" t="str">
        <f>IF($C4323="","",IFERROR(_xlfn.XLOOKUP($C4323,'1.PrepList'!$I$2:$I$1500,'1.PrepList'!$G$2:$G$1500,"")&amp;"",""))</f>
        <v/>
      </c>
      <c r="B4323" s="638" t="str">
        <f>IF($C4323="","",IFERROR(_xlfn.XLOOKUP($C4323,'1.PrepList'!$I$2:$I$1500,'1.PrepList'!$H$2:$H$1500,"")&amp;"",""))</f>
        <v/>
      </c>
      <c r="D4323" s="638" t="str">
        <f>IF($C4323="","",IFERROR(_xlfn.XLOOKUP($C4323,'1.PrepList'!$I$2:$I$1500,'1.PrepList'!$J$2:$J$1500,"")&amp;"",""))</f>
        <v/>
      </c>
      <c r="E4323" s="638" t="str">
        <f>IF($C4323="","",IFERROR(_xlfn.XLOOKUP($C4323,'1.PrepList'!$I$2:$I$1500,'1.PrepList'!$N$2:$N$1500,"")&amp;"",""))</f>
        <v/>
      </c>
      <c r="F4323" s="638" t="str">
        <f>IF($C4323="","",IFERROR(_xlfn.XLOOKUP($C4323,'1.PrepList'!$I$2:$I$1500,'1.PrepList'!$K$2:$K$1500,"")&amp;"",""))</f>
        <v/>
      </c>
      <c r="H4323" s="644" t="str">
        <f>IF($C4323="","",IFERROR(IF(_xlfn.XLOOKUP($C4323,tbl_StartedStatus[Bold ID],tbl_StartedStatus[Started])="Started","Yes",IF(_xlfn.XLOOKUP($C4323,tbl_StartedStatus[Bold ID],tbl_StartedStatus[Started])="No Show","No Show","")),""))</f>
        <v/>
      </c>
    </row>
    <row r="4324" spans="1:8" ht="15" customHeight="1" thickBot="1">
      <c r="A4324" s="38" t="str">
        <f>IF($C4324="","",IFERROR(_xlfn.XLOOKUP($C4324,'1.PrepList'!$I$2:$I$1500,'1.PrepList'!$G$2:$G$1500,"")&amp;"",""))</f>
        <v/>
      </c>
      <c r="B4324" s="638" t="str">
        <f>IF($C4324="","",IFERROR(_xlfn.XLOOKUP($C4324,'1.PrepList'!$I$2:$I$1500,'1.PrepList'!$H$2:$H$1500,"")&amp;"",""))</f>
        <v/>
      </c>
      <c r="D4324" s="638" t="str">
        <f>IF($C4324="","",IFERROR(_xlfn.XLOOKUP($C4324,'1.PrepList'!$I$2:$I$1500,'1.PrepList'!$J$2:$J$1500,"")&amp;"",""))</f>
        <v/>
      </c>
      <c r="E4324" s="638" t="str">
        <f>IF($C4324="","",IFERROR(_xlfn.XLOOKUP($C4324,'1.PrepList'!$I$2:$I$1500,'1.PrepList'!$N$2:$N$1500,"")&amp;"",""))</f>
        <v/>
      </c>
      <c r="F4324" s="638" t="str">
        <f>IF($C4324="","",IFERROR(_xlfn.XLOOKUP($C4324,'1.PrepList'!$I$2:$I$1500,'1.PrepList'!$K$2:$K$1500,"")&amp;"",""))</f>
        <v/>
      </c>
      <c r="H4324" s="644" t="str">
        <f>IF($C4324="","",IFERROR(IF(_xlfn.XLOOKUP($C4324,tbl_StartedStatus[Bold ID],tbl_StartedStatus[Started])="Started","Yes",IF(_xlfn.XLOOKUP($C4324,tbl_StartedStatus[Bold ID],tbl_StartedStatus[Started])="No Show","No Show","")),""))</f>
        <v/>
      </c>
    </row>
    <row r="4325" spans="1:8" ht="15" customHeight="1" thickBot="1">
      <c r="A4325" s="38" t="str">
        <f>IF($C4325="","",IFERROR(_xlfn.XLOOKUP($C4325,'1.PrepList'!$I$2:$I$1500,'1.PrepList'!$G$2:$G$1500,"")&amp;"",""))</f>
        <v/>
      </c>
      <c r="B4325" s="638" t="str">
        <f>IF($C4325="","",IFERROR(_xlfn.XLOOKUP($C4325,'1.PrepList'!$I$2:$I$1500,'1.PrepList'!$H$2:$H$1500,"")&amp;"",""))</f>
        <v/>
      </c>
      <c r="D4325" s="638" t="str">
        <f>IF($C4325="","",IFERROR(_xlfn.XLOOKUP($C4325,'1.PrepList'!$I$2:$I$1500,'1.PrepList'!$J$2:$J$1500,"")&amp;"",""))</f>
        <v/>
      </c>
      <c r="E4325" s="638" t="str">
        <f>IF($C4325="","",IFERROR(_xlfn.XLOOKUP($C4325,'1.PrepList'!$I$2:$I$1500,'1.PrepList'!$N$2:$N$1500,"")&amp;"",""))</f>
        <v/>
      </c>
      <c r="F4325" s="638" t="str">
        <f>IF($C4325="","",IFERROR(_xlfn.XLOOKUP($C4325,'1.PrepList'!$I$2:$I$1500,'1.PrepList'!$K$2:$K$1500,"")&amp;"",""))</f>
        <v/>
      </c>
      <c r="H4325" s="644" t="str">
        <f>IF($C4325="","",IFERROR(IF(_xlfn.XLOOKUP($C4325,tbl_StartedStatus[Bold ID],tbl_StartedStatus[Started])="Started","Yes",IF(_xlfn.XLOOKUP($C4325,tbl_StartedStatus[Bold ID],tbl_StartedStatus[Started])="No Show","No Show","")),""))</f>
        <v/>
      </c>
    </row>
    <row r="4326" spans="1:8" ht="15" customHeight="1" thickBot="1">
      <c r="A4326" s="38" t="str">
        <f>IF($C4326="","",IFERROR(_xlfn.XLOOKUP($C4326,'1.PrepList'!$I$2:$I$1500,'1.PrepList'!$G$2:$G$1500,"")&amp;"",""))</f>
        <v/>
      </c>
      <c r="B4326" s="638" t="str">
        <f>IF($C4326="","",IFERROR(_xlfn.XLOOKUP($C4326,'1.PrepList'!$I$2:$I$1500,'1.PrepList'!$H$2:$H$1500,"")&amp;"",""))</f>
        <v/>
      </c>
      <c r="D4326" s="638" t="str">
        <f>IF($C4326="","",IFERROR(_xlfn.XLOOKUP($C4326,'1.PrepList'!$I$2:$I$1500,'1.PrepList'!$J$2:$J$1500,"")&amp;"",""))</f>
        <v/>
      </c>
      <c r="E4326" s="638" t="str">
        <f>IF($C4326="","",IFERROR(_xlfn.XLOOKUP($C4326,'1.PrepList'!$I$2:$I$1500,'1.PrepList'!$N$2:$N$1500,"")&amp;"",""))</f>
        <v/>
      </c>
      <c r="F4326" s="638" t="str">
        <f>IF($C4326="","",IFERROR(_xlfn.XLOOKUP($C4326,'1.PrepList'!$I$2:$I$1500,'1.PrepList'!$K$2:$K$1500,"")&amp;"",""))</f>
        <v/>
      </c>
      <c r="H4326" s="644" t="str">
        <f>IF($C4326="","",IFERROR(IF(_xlfn.XLOOKUP($C4326,tbl_StartedStatus[Bold ID],tbl_StartedStatus[Started])="Started","Yes",IF(_xlfn.XLOOKUP($C4326,tbl_StartedStatus[Bold ID],tbl_StartedStatus[Started])="No Show","No Show","")),""))</f>
        <v/>
      </c>
    </row>
    <row r="4327" spans="1:8" ht="15" customHeight="1" thickBot="1">
      <c r="A4327" s="38" t="str">
        <f>IF($C4327="","",IFERROR(_xlfn.XLOOKUP($C4327,'1.PrepList'!$I$2:$I$1500,'1.PrepList'!$G$2:$G$1500,"")&amp;"",""))</f>
        <v/>
      </c>
      <c r="B4327" s="638" t="str">
        <f>IF($C4327="","",IFERROR(_xlfn.XLOOKUP($C4327,'1.PrepList'!$I$2:$I$1500,'1.PrepList'!$H$2:$H$1500,"")&amp;"",""))</f>
        <v/>
      </c>
      <c r="D4327" s="638" t="str">
        <f>IF($C4327="","",IFERROR(_xlfn.XLOOKUP($C4327,'1.PrepList'!$I$2:$I$1500,'1.PrepList'!$J$2:$J$1500,"")&amp;"",""))</f>
        <v/>
      </c>
      <c r="E4327" s="638" t="str">
        <f>IF($C4327="","",IFERROR(_xlfn.XLOOKUP($C4327,'1.PrepList'!$I$2:$I$1500,'1.PrepList'!$N$2:$N$1500,"")&amp;"",""))</f>
        <v/>
      </c>
      <c r="F4327" s="638" t="str">
        <f>IF($C4327="","",IFERROR(_xlfn.XLOOKUP($C4327,'1.PrepList'!$I$2:$I$1500,'1.PrepList'!$K$2:$K$1500,"")&amp;"",""))</f>
        <v/>
      </c>
      <c r="H4327" s="644" t="str">
        <f>IF($C4327="","",IFERROR(IF(_xlfn.XLOOKUP($C4327,tbl_StartedStatus[Bold ID],tbl_StartedStatus[Started])="Started","Yes",IF(_xlfn.XLOOKUP($C4327,tbl_StartedStatus[Bold ID],tbl_StartedStatus[Started])="No Show","No Show","")),""))</f>
        <v/>
      </c>
    </row>
    <row r="4328" spans="1:8" ht="15" customHeight="1" thickBot="1">
      <c r="A4328" s="38" t="str">
        <f>IF($C4328="","",IFERROR(_xlfn.XLOOKUP($C4328,'1.PrepList'!$I$2:$I$1500,'1.PrepList'!$G$2:$G$1500,"")&amp;"",""))</f>
        <v/>
      </c>
      <c r="B4328" s="638" t="str">
        <f>IF($C4328="","",IFERROR(_xlfn.XLOOKUP($C4328,'1.PrepList'!$I$2:$I$1500,'1.PrepList'!$H$2:$H$1500,"")&amp;"",""))</f>
        <v/>
      </c>
      <c r="D4328" s="638" t="str">
        <f>IF($C4328="","",IFERROR(_xlfn.XLOOKUP($C4328,'1.PrepList'!$I$2:$I$1500,'1.PrepList'!$J$2:$J$1500,"")&amp;"",""))</f>
        <v/>
      </c>
      <c r="E4328" s="638" t="str">
        <f>IF($C4328="","",IFERROR(_xlfn.XLOOKUP($C4328,'1.PrepList'!$I$2:$I$1500,'1.PrepList'!$N$2:$N$1500,"")&amp;"",""))</f>
        <v/>
      </c>
      <c r="F4328" s="638" t="str">
        <f>IF($C4328="","",IFERROR(_xlfn.XLOOKUP($C4328,'1.PrepList'!$I$2:$I$1500,'1.PrepList'!$K$2:$K$1500,"")&amp;"",""))</f>
        <v/>
      </c>
      <c r="H4328" s="644" t="str">
        <f>IF($C4328="","",IFERROR(IF(_xlfn.XLOOKUP($C4328,tbl_StartedStatus[Bold ID],tbl_StartedStatus[Started])="Started","Yes",IF(_xlfn.XLOOKUP($C4328,tbl_StartedStatus[Bold ID],tbl_StartedStatus[Started])="No Show","No Show","")),""))</f>
        <v/>
      </c>
    </row>
    <row r="4329" spans="1:8" ht="15" customHeight="1" thickBot="1">
      <c r="A4329" s="38" t="str">
        <f>IF($C4329="","",IFERROR(_xlfn.XLOOKUP($C4329,'1.PrepList'!$I$2:$I$1500,'1.PrepList'!$G$2:$G$1500,"")&amp;"",""))</f>
        <v/>
      </c>
      <c r="B4329" s="638" t="str">
        <f>IF($C4329="","",IFERROR(_xlfn.XLOOKUP($C4329,'1.PrepList'!$I$2:$I$1500,'1.PrepList'!$H$2:$H$1500,"")&amp;"",""))</f>
        <v/>
      </c>
      <c r="D4329" s="638" t="str">
        <f>IF($C4329="","",IFERROR(_xlfn.XLOOKUP($C4329,'1.PrepList'!$I$2:$I$1500,'1.PrepList'!$J$2:$J$1500,"")&amp;"",""))</f>
        <v/>
      </c>
      <c r="E4329" s="638" t="str">
        <f>IF($C4329="","",IFERROR(_xlfn.XLOOKUP($C4329,'1.PrepList'!$I$2:$I$1500,'1.PrepList'!$N$2:$N$1500,"")&amp;"",""))</f>
        <v/>
      </c>
      <c r="F4329" s="638" t="str">
        <f>IF($C4329="","",IFERROR(_xlfn.XLOOKUP($C4329,'1.PrepList'!$I$2:$I$1500,'1.PrepList'!$K$2:$K$1500,"")&amp;"",""))</f>
        <v/>
      </c>
      <c r="H4329" s="644" t="str">
        <f>IF($C4329="","",IFERROR(IF(_xlfn.XLOOKUP($C4329,tbl_StartedStatus[Bold ID],tbl_StartedStatus[Started])="Started","Yes",IF(_xlfn.XLOOKUP($C4329,tbl_StartedStatus[Bold ID],tbl_StartedStatus[Started])="No Show","No Show","")),""))</f>
        <v/>
      </c>
    </row>
    <row r="4330" spans="1:8" ht="15" customHeight="1" thickBot="1">
      <c r="A4330" s="38" t="str">
        <f>IF($C4330="","",IFERROR(_xlfn.XLOOKUP($C4330,'1.PrepList'!$I$2:$I$1500,'1.PrepList'!$G$2:$G$1500,"")&amp;"",""))</f>
        <v/>
      </c>
      <c r="B4330" s="638" t="str">
        <f>IF($C4330="","",IFERROR(_xlfn.XLOOKUP($C4330,'1.PrepList'!$I$2:$I$1500,'1.PrepList'!$H$2:$H$1500,"")&amp;"",""))</f>
        <v/>
      </c>
      <c r="D4330" s="638" t="str">
        <f>IF($C4330="","",IFERROR(_xlfn.XLOOKUP($C4330,'1.PrepList'!$I$2:$I$1500,'1.PrepList'!$J$2:$J$1500,"")&amp;"",""))</f>
        <v/>
      </c>
      <c r="E4330" s="638" t="str">
        <f>IF($C4330="","",IFERROR(_xlfn.XLOOKUP($C4330,'1.PrepList'!$I$2:$I$1500,'1.PrepList'!$N$2:$N$1500,"")&amp;"",""))</f>
        <v/>
      </c>
      <c r="F4330" s="638" t="str">
        <f>IF($C4330="","",IFERROR(_xlfn.XLOOKUP($C4330,'1.PrepList'!$I$2:$I$1500,'1.PrepList'!$K$2:$K$1500,"")&amp;"",""))</f>
        <v/>
      </c>
      <c r="H4330" s="644" t="str">
        <f>IF($C4330="","",IFERROR(IF(_xlfn.XLOOKUP($C4330,tbl_StartedStatus[Bold ID],tbl_StartedStatus[Started])="Started","Yes",IF(_xlfn.XLOOKUP($C4330,tbl_StartedStatus[Bold ID],tbl_StartedStatus[Started])="No Show","No Show","")),""))</f>
        <v/>
      </c>
    </row>
    <row r="4331" spans="1:8" ht="15" customHeight="1" thickBot="1">
      <c r="A4331" s="38" t="str">
        <f>IF($C4331="","",IFERROR(_xlfn.XLOOKUP($C4331,'1.PrepList'!$I$2:$I$1500,'1.PrepList'!$G$2:$G$1500,"")&amp;"",""))</f>
        <v/>
      </c>
      <c r="B4331" s="638" t="str">
        <f>IF($C4331="","",IFERROR(_xlfn.XLOOKUP($C4331,'1.PrepList'!$I$2:$I$1500,'1.PrepList'!$H$2:$H$1500,"")&amp;"",""))</f>
        <v/>
      </c>
      <c r="D4331" s="638" t="str">
        <f>IF($C4331="","",IFERROR(_xlfn.XLOOKUP($C4331,'1.PrepList'!$I$2:$I$1500,'1.PrepList'!$J$2:$J$1500,"")&amp;"",""))</f>
        <v/>
      </c>
      <c r="E4331" s="638" t="str">
        <f>IF($C4331="","",IFERROR(_xlfn.XLOOKUP($C4331,'1.PrepList'!$I$2:$I$1500,'1.PrepList'!$N$2:$N$1500,"")&amp;"",""))</f>
        <v/>
      </c>
      <c r="F4331" s="638" t="str">
        <f>IF($C4331="","",IFERROR(_xlfn.XLOOKUP($C4331,'1.PrepList'!$I$2:$I$1500,'1.PrepList'!$K$2:$K$1500,"")&amp;"",""))</f>
        <v/>
      </c>
      <c r="H4331" s="644" t="str">
        <f>IF($C4331="","",IFERROR(IF(_xlfn.XLOOKUP($C4331,tbl_StartedStatus[Bold ID],tbl_StartedStatus[Started])="Started","Yes",IF(_xlfn.XLOOKUP($C4331,tbl_StartedStatus[Bold ID],tbl_StartedStatus[Started])="No Show","No Show","")),""))</f>
        <v/>
      </c>
    </row>
    <row r="4332" spans="1:8" ht="15" customHeight="1" thickBot="1">
      <c r="A4332" s="38" t="str">
        <f>IF($C4332="","",IFERROR(_xlfn.XLOOKUP($C4332,'1.PrepList'!$I$2:$I$1500,'1.PrepList'!$G$2:$G$1500,"")&amp;"",""))</f>
        <v/>
      </c>
      <c r="B4332" s="638" t="str">
        <f>IF($C4332="","",IFERROR(_xlfn.XLOOKUP($C4332,'1.PrepList'!$I$2:$I$1500,'1.PrepList'!$H$2:$H$1500,"")&amp;"",""))</f>
        <v/>
      </c>
      <c r="D4332" s="638" t="str">
        <f>IF($C4332="","",IFERROR(_xlfn.XLOOKUP($C4332,'1.PrepList'!$I$2:$I$1500,'1.PrepList'!$J$2:$J$1500,"")&amp;"",""))</f>
        <v/>
      </c>
      <c r="E4332" s="638" t="str">
        <f>IF($C4332="","",IFERROR(_xlfn.XLOOKUP($C4332,'1.PrepList'!$I$2:$I$1500,'1.PrepList'!$N$2:$N$1500,"")&amp;"",""))</f>
        <v/>
      </c>
      <c r="F4332" s="638" t="str">
        <f>IF($C4332="","",IFERROR(_xlfn.XLOOKUP($C4332,'1.PrepList'!$I$2:$I$1500,'1.PrepList'!$K$2:$K$1500,"")&amp;"",""))</f>
        <v/>
      </c>
      <c r="H4332" s="644" t="str">
        <f>IF($C4332="","",IFERROR(IF(_xlfn.XLOOKUP($C4332,tbl_StartedStatus[Bold ID],tbl_StartedStatus[Started])="Started","Yes",IF(_xlfn.XLOOKUP($C4332,tbl_StartedStatus[Bold ID],tbl_StartedStatus[Started])="No Show","No Show","")),""))</f>
        <v/>
      </c>
    </row>
    <row r="4333" spans="1:8" ht="15" customHeight="1" thickBot="1">
      <c r="A4333" s="38" t="str">
        <f>IF($C4333="","",IFERROR(_xlfn.XLOOKUP($C4333,'1.PrepList'!$I$2:$I$1500,'1.PrepList'!$G$2:$G$1500,"")&amp;"",""))</f>
        <v/>
      </c>
      <c r="B4333" s="638" t="str">
        <f>IF($C4333="","",IFERROR(_xlfn.XLOOKUP($C4333,'1.PrepList'!$I$2:$I$1500,'1.PrepList'!$H$2:$H$1500,"")&amp;"",""))</f>
        <v/>
      </c>
      <c r="D4333" s="638" t="str">
        <f>IF($C4333="","",IFERROR(_xlfn.XLOOKUP($C4333,'1.PrepList'!$I$2:$I$1500,'1.PrepList'!$J$2:$J$1500,"")&amp;"",""))</f>
        <v/>
      </c>
      <c r="E4333" s="638" t="str">
        <f>IF($C4333="","",IFERROR(_xlfn.XLOOKUP($C4333,'1.PrepList'!$I$2:$I$1500,'1.PrepList'!$N$2:$N$1500,"")&amp;"",""))</f>
        <v/>
      </c>
      <c r="F4333" s="638" t="str">
        <f>IF($C4333="","",IFERROR(_xlfn.XLOOKUP($C4333,'1.PrepList'!$I$2:$I$1500,'1.PrepList'!$K$2:$K$1500,"")&amp;"",""))</f>
        <v/>
      </c>
      <c r="H4333" s="644" t="str">
        <f>IF($C4333="","",IFERROR(IF(_xlfn.XLOOKUP($C4333,tbl_StartedStatus[Bold ID],tbl_StartedStatus[Started])="Started","Yes",IF(_xlfn.XLOOKUP($C4333,tbl_StartedStatus[Bold ID],tbl_StartedStatus[Started])="No Show","No Show","")),""))</f>
        <v/>
      </c>
    </row>
    <row r="4334" spans="1:8" ht="15" customHeight="1" thickBot="1">
      <c r="A4334" s="38" t="str">
        <f>IF($C4334="","",IFERROR(_xlfn.XLOOKUP($C4334,'1.PrepList'!$I$2:$I$1500,'1.PrepList'!$G$2:$G$1500,"")&amp;"",""))</f>
        <v/>
      </c>
      <c r="B4334" s="638" t="str">
        <f>IF($C4334="","",IFERROR(_xlfn.XLOOKUP($C4334,'1.PrepList'!$I$2:$I$1500,'1.PrepList'!$H$2:$H$1500,"")&amp;"",""))</f>
        <v/>
      </c>
      <c r="D4334" s="638" t="str">
        <f>IF($C4334="","",IFERROR(_xlfn.XLOOKUP($C4334,'1.PrepList'!$I$2:$I$1500,'1.PrepList'!$J$2:$J$1500,"")&amp;"",""))</f>
        <v/>
      </c>
      <c r="E4334" s="638" t="str">
        <f>IF($C4334="","",IFERROR(_xlfn.XLOOKUP($C4334,'1.PrepList'!$I$2:$I$1500,'1.PrepList'!$N$2:$N$1500,"")&amp;"",""))</f>
        <v/>
      </c>
      <c r="F4334" s="638" t="str">
        <f>IF($C4334="","",IFERROR(_xlfn.XLOOKUP($C4334,'1.PrepList'!$I$2:$I$1500,'1.PrepList'!$K$2:$K$1500,"")&amp;"",""))</f>
        <v/>
      </c>
      <c r="H4334" s="644" t="str">
        <f>IF($C4334="","",IFERROR(IF(_xlfn.XLOOKUP($C4334,tbl_StartedStatus[Bold ID],tbl_StartedStatus[Started])="Started","Yes",IF(_xlfn.XLOOKUP($C4334,tbl_StartedStatus[Bold ID],tbl_StartedStatus[Started])="No Show","No Show","")),""))</f>
        <v/>
      </c>
    </row>
    <row r="4335" spans="1:8" ht="15" customHeight="1" thickBot="1">
      <c r="A4335" s="38" t="str">
        <f>IF($C4335="","",IFERROR(_xlfn.XLOOKUP($C4335,'1.PrepList'!$I$2:$I$1500,'1.PrepList'!$G$2:$G$1500,"")&amp;"",""))</f>
        <v/>
      </c>
      <c r="B4335" s="638" t="str">
        <f>IF($C4335="","",IFERROR(_xlfn.XLOOKUP($C4335,'1.PrepList'!$I$2:$I$1500,'1.PrepList'!$H$2:$H$1500,"")&amp;"",""))</f>
        <v/>
      </c>
      <c r="D4335" s="638" t="str">
        <f>IF($C4335="","",IFERROR(_xlfn.XLOOKUP($C4335,'1.PrepList'!$I$2:$I$1500,'1.PrepList'!$J$2:$J$1500,"")&amp;"",""))</f>
        <v/>
      </c>
      <c r="E4335" s="638" t="str">
        <f>IF($C4335="","",IFERROR(_xlfn.XLOOKUP($C4335,'1.PrepList'!$I$2:$I$1500,'1.PrepList'!$N$2:$N$1500,"")&amp;"",""))</f>
        <v/>
      </c>
      <c r="F4335" s="638" t="str">
        <f>IF($C4335="","",IFERROR(_xlfn.XLOOKUP($C4335,'1.PrepList'!$I$2:$I$1500,'1.PrepList'!$K$2:$K$1500,"")&amp;"",""))</f>
        <v/>
      </c>
      <c r="H4335" s="644" t="str">
        <f>IF($C4335="","",IFERROR(IF(_xlfn.XLOOKUP($C4335,tbl_StartedStatus[Bold ID],tbl_StartedStatus[Started])="Started","Yes",IF(_xlfn.XLOOKUP($C4335,tbl_StartedStatus[Bold ID],tbl_StartedStatus[Started])="No Show","No Show","")),""))</f>
        <v/>
      </c>
    </row>
    <row r="4336" spans="1:8" ht="15" customHeight="1" thickBot="1">
      <c r="A4336" s="38" t="str">
        <f>IF($C4336="","",IFERROR(_xlfn.XLOOKUP($C4336,'1.PrepList'!$I$2:$I$1500,'1.PrepList'!$G$2:$G$1500,"")&amp;"",""))</f>
        <v/>
      </c>
      <c r="B4336" s="638" t="str">
        <f>IF($C4336="","",IFERROR(_xlfn.XLOOKUP($C4336,'1.PrepList'!$I$2:$I$1500,'1.PrepList'!$H$2:$H$1500,"")&amp;"",""))</f>
        <v/>
      </c>
      <c r="D4336" s="638" t="str">
        <f>IF($C4336="","",IFERROR(_xlfn.XLOOKUP($C4336,'1.PrepList'!$I$2:$I$1500,'1.PrepList'!$J$2:$J$1500,"")&amp;"",""))</f>
        <v/>
      </c>
      <c r="E4336" s="638" t="str">
        <f>IF($C4336="","",IFERROR(_xlfn.XLOOKUP($C4336,'1.PrepList'!$I$2:$I$1500,'1.PrepList'!$N$2:$N$1500,"")&amp;"",""))</f>
        <v/>
      </c>
      <c r="F4336" s="638" t="str">
        <f>IF($C4336="","",IFERROR(_xlfn.XLOOKUP($C4336,'1.PrepList'!$I$2:$I$1500,'1.PrepList'!$K$2:$K$1500,"")&amp;"",""))</f>
        <v/>
      </c>
      <c r="H4336" s="644" t="str">
        <f>IF($C4336="","",IFERROR(IF(_xlfn.XLOOKUP($C4336,tbl_StartedStatus[Bold ID],tbl_StartedStatus[Started])="Started","Yes",IF(_xlfn.XLOOKUP($C4336,tbl_StartedStatus[Bold ID],tbl_StartedStatus[Started])="No Show","No Show","")),""))</f>
        <v/>
      </c>
    </row>
    <row r="4337" spans="1:8" ht="15" customHeight="1" thickBot="1">
      <c r="A4337" s="38" t="str">
        <f>IF($C4337="","",IFERROR(_xlfn.XLOOKUP($C4337,'1.PrepList'!$I$2:$I$1500,'1.PrepList'!$G$2:$G$1500,"")&amp;"",""))</f>
        <v/>
      </c>
      <c r="B4337" s="638" t="str">
        <f>IF($C4337="","",IFERROR(_xlfn.XLOOKUP($C4337,'1.PrepList'!$I$2:$I$1500,'1.PrepList'!$H$2:$H$1500,"")&amp;"",""))</f>
        <v/>
      </c>
      <c r="D4337" s="638" t="str">
        <f>IF($C4337="","",IFERROR(_xlfn.XLOOKUP($C4337,'1.PrepList'!$I$2:$I$1500,'1.PrepList'!$J$2:$J$1500,"")&amp;"",""))</f>
        <v/>
      </c>
      <c r="E4337" s="638" t="str">
        <f>IF($C4337="","",IFERROR(_xlfn.XLOOKUP($C4337,'1.PrepList'!$I$2:$I$1500,'1.PrepList'!$N$2:$N$1500,"")&amp;"",""))</f>
        <v/>
      </c>
      <c r="F4337" s="638" t="str">
        <f>IF($C4337="","",IFERROR(_xlfn.XLOOKUP($C4337,'1.PrepList'!$I$2:$I$1500,'1.PrepList'!$K$2:$K$1500,"")&amp;"",""))</f>
        <v/>
      </c>
      <c r="H4337" s="644" t="str">
        <f>IF($C4337="","",IFERROR(IF(_xlfn.XLOOKUP($C4337,tbl_StartedStatus[Bold ID],tbl_StartedStatus[Started])="Started","Yes",IF(_xlfn.XLOOKUP($C4337,tbl_StartedStatus[Bold ID],tbl_StartedStatus[Started])="No Show","No Show","")),""))</f>
        <v/>
      </c>
    </row>
    <row r="4338" spans="1:8" ht="15" customHeight="1" thickBot="1">
      <c r="A4338" s="38" t="str">
        <f>IF($C4338="","",IFERROR(_xlfn.XLOOKUP($C4338,'1.PrepList'!$I$2:$I$1500,'1.PrepList'!$G$2:$G$1500,"")&amp;"",""))</f>
        <v/>
      </c>
      <c r="B4338" s="638" t="str">
        <f>IF($C4338="","",IFERROR(_xlfn.XLOOKUP($C4338,'1.PrepList'!$I$2:$I$1500,'1.PrepList'!$H$2:$H$1500,"")&amp;"",""))</f>
        <v/>
      </c>
      <c r="D4338" s="638" t="str">
        <f>IF($C4338="","",IFERROR(_xlfn.XLOOKUP($C4338,'1.PrepList'!$I$2:$I$1500,'1.PrepList'!$J$2:$J$1500,"")&amp;"",""))</f>
        <v/>
      </c>
      <c r="E4338" s="638" t="str">
        <f>IF($C4338="","",IFERROR(_xlfn.XLOOKUP($C4338,'1.PrepList'!$I$2:$I$1500,'1.PrepList'!$N$2:$N$1500,"")&amp;"",""))</f>
        <v/>
      </c>
      <c r="F4338" s="638" t="str">
        <f>IF($C4338="","",IFERROR(_xlfn.XLOOKUP($C4338,'1.PrepList'!$I$2:$I$1500,'1.PrepList'!$K$2:$K$1500,"")&amp;"",""))</f>
        <v/>
      </c>
      <c r="H4338" s="644" t="str">
        <f>IF($C4338="","",IFERROR(IF(_xlfn.XLOOKUP($C4338,tbl_StartedStatus[Bold ID],tbl_StartedStatus[Started])="Started","Yes",IF(_xlfn.XLOOKUP($C4338,tbl_StartedStatus[Bold ID],tbl_StartedStatus[Started])="No Show","No Show","")),""))</f>
        <v/>
      </c>
    </row>
    <row r="4339" spans="1:8" ht="15" customHeight="1" thickBot="1">
      <c r="A4339" s="38" t="str">
        <f>IF($C4339="","",IFERROR(_xlfn.XLOOKUP($C4339,'1.PrepList'!$I$2:$I$1500,'1.PrepList'!$G$2:$G$1500,"")&amp;"",""))</f>
        <v/>
      </c>
      <c r="B4339" s="638" t="str">
        <f>IF($C4339="","",IFERROR(_xlfn.XLOOKUP($C4339,'1.PrepList'!$I$2:$I$1500,'1.PrepList'!$H$2:$H$1500,"")&amp;"",""))</f>
        <v/>
      </c>
      <c r="D4339" s="638" t="str">
        <f>IF($C4339="","",IFERROR(_xlfn.XLOOKUP($C4339,'1.PrepList'!$I$2:$I$1500,'1.PrepList'!$J$2:$J$1500,"")&amp;"",""))</f>
        <v/>
      </c>
      <c r="E4339" s="638" t="str">
        <f>IF($C4339="","",IFERROR(_xlfn.XLOOKUP($C4339,'1.PrepList'!$I$2:$I$1500,'1.PrepList'!$N$2:$N$1500,"")&amp;"",""))</f>
        <v/>
      </c>
      <c r="F4339" s="638" t="str">
        <f>IF($C4339="","",IFERROR(_xlfn.XLOOKUP($C4339,'1.PrepList'!$I$2:$I$1500,'1.PrepList'!$K$2:$K$1500,"")&amp;"",""))</f>
        <v/>
      </c>
      <c r="H4339" s="644" t="str">
        <f>IF($C4339="","",IFERROR(IF(_xlfn.XLOOKUP($C4339,tbl_StartedStatus[Bold ID],tbl_StartedStatus[Started])="Started","Yes",IF(_xlfn.XLOOKUP($C4339,tbl_StartedStatus[Bold ID],tbl_StartedStatus[Started])="No Show","No Show","")),""))</f>
        <v/>
      </c>
    </row>
    <row r="4340" spans="1:8" ht="15" customHeight="1" thickBot="1">
      <c r="A4340" s="38" t="str">
        <f>IF($C4340="","",IFERROR(_xlfn.XLOOKUP($C4340,'1.PrepList'!$I$2:$I$1500,'1.PrepList'!$G$2:$G$1500,"")&amp;"",""))</f>
        <v/>
      </c>
      <c r="B4340" s="638" t="str">
        <f>IF($C4340="","",IFERROR(_xlfn.XLOOKUP($C4340,'1.PrepList'!$I$2:$I$1500,'1.PrepList'!$H$2:$H$1500,"")&amp;"",""))</f>
        <v/>
      </c>
      <c r="D4340" s="638" t="str">
        <f>IF($C4340="","",IFERROR(_xlfn.XLOOKUP($C4340,'1.PrepList'!$I$2:$I$1500,'1.PrepList'!$J$2:$J$1500,"")&amp;"",""))</f>
        <v/>
      </c>
      <c r="E4340" s="638" t="str">
        <f>IF($C4340="","",IFERROR(_xlfn.XLOOKUP($C4340,'1.PrepList'!$I$2:$I$1500,'1.PrepList'!$N$2:$N$1500,"")&amp;"",""))</f>
        <v/>
      </c>
      <c r="F4340" s="638" t="str">
        <f>IF($C4340="","",IFERROR(_xlfn.XLOOKUP($C4340,'1.PrepList'!$I$2:$I$1500,'1.PrepList'!$K$2:$K$1500,"")&amp;"",""))</f>
        <v/>
      </c>
      <c r="H4340" s="644" t="str">
        <f>IF($C4340="","",IFERROR(IF(_xlfn.XLOOKUP($C4340,tbl_StartedStatus[Bold ID],tbl_StartedStatus[Started])="Started","Yes",IF(_xlfn.XLOOKUP($C4340,tbl_StartedStatus[Bold ID],tbl_StartedStatus[Started])="No Show","No Show","")),""))</f>
        <v/>
      </c>
    </row>
    <row r="4341" spans="1:8" ht="15" customHeight="1" thickBot="1">
      <c r="A4341" s="38" t="str">
        <f>IF($C4341="","",IFERROR(_xlfn.XLOOKUP($C4341,'1.PrepList'!$I$2:$I$1500,'1.PrepList'!$G$2:$G$1500,"")&amp;"",""))</f>
        <v/>
      </c>
      <c r="B4341" s="638" t="str">
        <f>IF($C4341="","",IFERROR(_xlfn.XLOOKUP($C4341,'1.PrepList'!$I$2:$I$1500,'1.PrepList'!$H$2:$H$1500,"")&amp;"",""))</f>
        <v/>
      </c>
      <c r="D4341" s="638" t="str">
        <f>IF($C4341="","",IFERROR(_xlfn.XLOOKUP($C4341,'1.PrepList'!$I$2:$I$1500,'1.PrepList'!$J$2:$J$1500,"")&amp;"",""))</f>
        <v/>
      </c>
      <c r="E4341" s="638" t="str">
        <f>IF($C4341="","",IFERROR(_xlfn.XLOOKUP($C4341,'1.PrepList'!$I$2:$I$1500,'1.PrepList'!$N$2:$N$1500,"")&amp;"",""))</f>
        <v/>
      </c>
      <c r="F4341" s="638" t="str">
        <f>IF($C4341="","",IFERROR(_xlfn.XLOOKUP($C4341,'1.PrepList'!$I$2:$I$1500,'1.PrepList'!$K$2:$K$1500,"")&amp;"",""))</f>
        <v/>
      </c>
      <c r="H4341" s="644" t="str">
        <f>IF($C4341="","",IFERROR(IF(_xlfn.XLOOKUP($C4341,tbl_StartedStatus[Bold ID],tbl_StartedStatus[Started])="Started","Yes",IF(_xlfn.XLOOKUP($C4341,tbl_StartedStatus[Bold ID],tbl_StartedStatus[Started])="No Show","No Show","")),""))</f>
        <v/>
      </c>
    </row>
    <row r="4342" spans="1:8" ht="15" customHeight="1" thickBot="1">
      <c r="A4342" s="38" t="str">
        <f>IF($C4342="","",IFERROR(_xlfn.XLOOKUP($C4342,'1.PrepList'!$I$2:$I$1500,'1.PrepList'!$G$2:$G$1500,"")&amp;"",""))</f>
        <v/>
      </c>
      <c r="B4342" s="638" t="str">
        <f>IF($C4342="","",IFERROR(_xlfn.XLOOKUP($C4342,'1.PrepList'!$I$2:$I$1500,'1.PrepList'!$H$2:$H$1500,"")&amp;"",""))</f>
        <v/>
      </c>
      <c r="D4342" s="638" t="str">
        <f>IF($C4342="","",IFERROR(_xlfn.XLOOKUP($C4342,'1.PrepList'!$I$2:$I$1500,'1.PrepList'!$J$2:$J$1500,"")&amp;"",""))</f>
        <v/>
      </c>
      <c r="E4342" s="638" t="str">
        <f>IF($C4342="","",IFERROR(_xlfn.XLOOKUP($C4342,'1.PrepList'!$I$2:$I$1500,'1.PrepList'!$N$2:$N$1500,"")&amp;"",""))</f>
        <v/>
      </c>
      <c r="F4342" s="638" t="str">
        <f>IF($C4342="","",IFERROR(_xlfn.XLOOKUP($C4342,'1.PrepList'!$I$2:$I$1500,'1.PrepList'!$K$2:$K$1500,"")&amp;"",""))</f>
        <v/>
      </c>
      <c r="H4342" s="644" t="str">
        <f>IF($C4342="","",IFERROR(IF(_xlfn.XLOOKUP($C4342,tbl_StartedStatus[Bold ID],tbl_StartedStatus[Started])="Started","Yes",IF(_xlfn.XLOOKUP($C4342,tbl_StartedStatus[Bold ID],tbl_StartedStatus[Started])="No Show","No Show","")),""))</f>
        <v/>
      </c>
    </row>
    <row r="4343" spans="1:8" ht="15" customHeight="1" thickBot="1">
      <c r="A4343" s="38" t="str">
        <f>IF($C4343="","",IFERROR(_xlfn.XLOOKUP($C4343,'1.PrepList'!$I$2:$I$1500,'1.PrepList'!$G$2:$G$1500,"")&amp;"",""))</f>
        <v/>
      </c>
      <c r="B4343" s="638" t="str">
        <f>IF($C4343="","",IFERROR(_xlfn.XLOOKUP($C4343,'1.PrepList'!$I$2:$I$1500,'1.PrepList'!$H$2:$H$1500,"")&amp;"",""))</f>
        <v/>
      </c>
      <c r="D4343" s="638" t="str">
        <f>IF($C4343="","",IFERROR(_xlfn.XLOOKUP($C4343,'1.PrepList'!$I$2:$I$1500,'1.PrepList'!$J$2:$J$1500,"")&amp;"",""))</f>
        <v/>
      </c>
      <c r="E4343" s="638" t="str">
        <f>IF($C4343="","",IFERROR(_xlfn.XLOOKUP($C4343,'1.PrepList'!$I$2:$I$1500,'1.PrepList'!$N$2:$N$1500,"")&amp;"",""))</f>
        <v/>
      </c>
      <c r="F4343" s="638" t="str">
        <f>IF($C4343="","",IFERROR(_xlfn.XLOOKUP($C4343,'1.PrepList'!$I$2:$I$1500,'1.PrepList'!$K$2:$K$1500,"")&amp;"",""))</f>
        <v/>
      </c>
      <c r="H4343" s="644" t="str">
        <f>IF($C4343="","",IFERROR(IF(_xlfn.XLOOKUP($C4343,tbl_StartedStatus[Bold ID],tbl_StartedStatus[Started])="Started","Yes",IF(_xlfn.XLOOKUP($C4343,tbl_StartedStatus[Bold ID],tbl_StartedStatus[Started])="No Show","No Show","")),""))</f>
        <v/>
      </c>
    </row>
    <row r="4344" spans="1:8" ht="15" customHeight="1" thickBot="1">
      <c r="A4344" s="38" t="str">
        <f>IF($C4344="","",IFERROR(_xlfn.XLOOKUP($C4344,'1.PrepList'!$I$2:$I$1500,'1.PrepList'!$G$2:$G$1500,"")&amp;"",""))</f>
        <v/>
      </c>
      <c r="B4344" s="638" t="str">
        <f>IF($C4344="","",IFERROR(_xlfn.XLOOKUP($C4344,'1.PrepList'!$I$2:$I$1500,'1.PrepList'!$H$2:$H$1500,"")&amp;"",""))</f>
        <v/>
      </c>
      <c r="D4344" s="638" t="str">
        <f>IF($C4344="","",IFERROR(_xlfn.XLOOKUP($C4344,'1.PrepList'!$I$2:$I$1500,'1.PrepList'!$J$2:$J$1500,"")&amp;"",""))</f>
        <v/>
      </c>
      <c r="E4344" s="638" t="str">
        <f>IF($C4344="","",IFERROR(_xlfn.XLOOKUP($C4344,'1.PrepList'!$I$2:$I$1500,'1.PrepList'!$N$2:$N$1500,"")&amp;"",""))</f>
        <v/>
      </c>
      <c r="F4344" s="638" t="str">
        <f>IF($C4344="","",IFERROR(_xlfn.XLOOKUP($C4344,'1.PrepList'!$I$2:$I$1500,'1.PrepList'!$K$2:$K$1500,"")&amp;"",""))</f>
        <v/>
      </c>
      <c r="H4344" s="644" t="str">
        <f>IF($C4344="","",IFERROR(IF(_xlfn.XLOOKUP($C4344,tbl_StartedStatus[Bold ID],tbl_StartedStatus[Started])="Started","Yes",IF(_xlfn.XLOOKUP($C4344,tbl_StartedStatus[Bold ID],tbl_StartedStatus[Started])="No Show","No Show","")),""))</f>
        <v/>
      </c>
    </row>
    <row r="4345" spans="1:8" ht="15" customHeight="1" thickBot="1">
      <c r="A4345" s="38" t="str">
        <f>IF($C4345="","",IFERROR(_xlfn.XLOOKUP($C4345,'1.PrepList'!$I$2:$I$1500,'1.PrepList'!$G$2:$G$1500,"")&amp;"",""))</f>
        <v/>
      </c>
      <c r="B4345" s="638" t="str">
        <f>IF($C4345="","",IFERROR(_xlfn.XLOOKUP($C4345,'1.PrepList'!$I$2:$I$1500,'1.PrepList'!$H$2:$H$1500,"")&amp;"",""))</f>
        <v/>
      </c>
      <c r="D4345" s="638" t="str">
        <f>IF($C4345="","",IFERROR(_xlfn.XLOOKUP($C4345,'1.PrepList'!$I$2:$I$1500,'1.PrepList'!$J$2:$J$1500,"")&amp;"",""))</f>
        <v/>
      </c>
      <c r="E4345" s="638" t="str">
        <f>IF($C4345="","",IFERROR(_xlfn.XLOOKUP($C4345,'1.PrepList'!$I$2:$I$1500,'1.PrepList'!$N$2:$N$1500,"")&amp;"",""))</f>
        <v/>
      </c>
      <c r="F4345" s="638" t="str">
        <f>IF($C4345="","",IFERROR(_xlfn.XLOOKUP($C4345,'1.PrepList'!$I$2:$I$1500,'1.PrepList'!$K$2:$K$1500,"")&amp;"",""))</f>
        <v/>
      </c>
      <c r="H4345" s="644" t="str">
        <f>IF($C4345="","",IFERROR(IF(_xlfn.XLOOKUP($C4345,tbl_StartedStatus[Bold ID],tbl_StartedStatus[Started])="Started","Yes",IF(_xlfn.XLOOKUP($C4345,tbl_StartedStatus[Bold ID],tbl_StartedStatus[Started])="No Show","No Show","")),""))</f>
        <v/>
      </c>
    </row>
    <row r="4346" spans="1:8" ht="15" customHeight="1" thickBot="1">
      <c r="A4346" s="38" t="str">
        <f>IF($C4346="","",IFERROR(_xlfn.XLOOKUP($C4346,'1.PrepList'!$I$2:$I$1500,'1.PrepList'!$G$2:$G$1500,"")&amp;"",""))</f>
        <v/>
      </c>
      <c r="B4346" s="638" t="str">
        <f>IF($C4346="","",IFERROR(_xlfn.XLOOKUP($C4346,'1.PrepList'!$I$2:$I$1500,'1.PrepList'!$H$2:$H$1500,"")&amp;"",""))</f>
        <v/>
      </c>
      <c r="D4346" s="638" t="str">
        <f>IF($C4346="","",IFERROR(_xlfn.XLOOKUP($C4346,'1.PrepList'!$I$2:$I$1500,'1.PrepList'!$J$2:$J$1500,"")&amp;"",""))</f>
        <v/>
      </c>
      <c r="E4346" s="638" t="str">
        <f>IF($C4346="","",IFERROR(_xlfn.XLOOKUP($C4346,'1.PrepList'!$I$2:$I$1500,'1.PrepList'!$N$2:$N$1500,"")&amp;"",""))</f>
        <v/>
      </c>
      <c r="F4346" s="638" t="str">
        <f>IF($C4346="","",IFERROR(_xlfn.XLOOKUP($C4346,'1.PrepList'!$I$2:$I$1500,'1.PrepList'!$K$2:$K$1500,"")&amp;"",""))</f>
        <v/>
      </c>
      <c r="H4346" s="644" t="str">
        <f>IF($C4346="","",IFERROR(IF(_xlfn.XLOOKUP($C4346,tbl_StartedStatus[Bold ID],tbl_StartedStatus[Started])="Started","Yes",IF(_xlfn.XLOOKUP($C4346,tbl_StartedStatus[Bold ID],tbl_StartedStatus[Started])="No Show","No Show","")),""))</f>
        <v/>
      </c>
    </row>
    <row r="4347" spans="1:8" ht="15" customHeight="1" thickBot="1">
      <c r="A4347" s="38" t="str">
        <f>IF($C4347="","",IFERROR(_xlfn.XLOOKUP($C4347,'1.PrepList'!$I$2:$I$1500,'1.PrepList'!$G$2:$G$1500,"")&amp;"",""))</f>
        <v/>
      </c>
      <c r="B4347" s="638" t="str">
        <f>IF($C4347="","",IFERROR(_xlfn.XLOOKUP($C4347,'1.PrepList'!$I$2:$I$1500,'1.PrepList'!$H$2:$H$1500,"")&amp;"",""))</f>
        <v/>
      </c>
      <c r="D4347" s="638" t="str">
        <f>IF($C4347="","",IFERROR(_xlfn.XLOOKUP($C4347,'1.PrepList'!$I$2:$I$1500,'1.PrepList'!$J$2:$J$1500,"")&amp;"",""))</f>
        <v/>
      </c>
      <c r="E4347" s="638" t="str">
        <f>IF($C4347="","",IFERROR(_xlfn.XLOOKUP($C4347,'1.PrepList'!$I$2:$I$1500,'1.PrepList'!$N$2:$N$1500,"")&amp;"",""))</f>
        <v/>
      </c>
      <c r="F4347" s="638" t="str">
        <f>IF($C4347="","",IFERROR(_xlfn.XLOOKUP($C4347,'1.PrepList'!$I$2:$I$1500,'1.PrepList'!$K$2:$K$1500,"")&amp;"",""))</f>
        <v/>
      </c>
      <c r="H4347" s="644" t="str">
        <f>IF($C4347="","",IFERROR(IF(_xlfn.XLOOKUP($C4347,tbl_StartedStatus[Bold ID],tbl_StartedStatus[Started])="Started","Yes",IF(_xlfn.XLOOKUP($C4347,tbl_StartedStatus[Bold ID],tbl_StartedStatus[Started])="No Show","No Show","")),""))</f>
        <v/>
      </c>
    </row>
    <row r="4348" spans="1:8" ht="15" customHeight="1" thickBot="1">
      <c r="A4348" s="38" t="str">
        <f>IF($C4348="","",IFERROR(_xlfn.XLOOKUP($C4348,'1.PrepList'!$I$2:$I$1500,'1.PrepList'!$G$2:$G$1500,"")&amp;"",""))</f>
        <v/>
      </c>
      <c r="B4348" s="638" t="str">
        <f>IF($C4348="","",IFERROR(_xlfn.XLOOKUP($C4348,'1.PrepList'!$I$2:$I$1500,'1.PrepList'!$H$2:$H$1500,"")&amp;"",""))</f>
        <v/>
      </c>
      <c r="D4348" s="638" t="str">
        <f>IF($C4348="","",IFERROR(_xlfn.XLOOKUP($C4348,'1.PrepList'!$I$2:$I$1500,'1.PrepList'!$J$2:$J$1500,"")&amp;"",""))</f>
        <v/>
      </c>
      <c r="E4348" s="638" t="str">
        <f>IF($C4348="","",IFERROR(_xlfn.XLOOKUP($C4348,'1.PrepList'!$I$2:$I$1500,'1.PrepList'!$N$2:$N$1500,"")&amp;"",""))</f>
        <v/>
      </c>
      <c r="F4348" s="638" t="str">
        <f>IF($C4348="","",IFERROR(_xlfn.XLOOKUP($C4348,'1.PrepList'!$I$2:$I$1500,'1.PrepList'!$K$2:$K$1500,"")&amp;"",""))</f>
        <v/>
      </c>
      <c r="H4348" s="644" t="str">
        <f>IF($C4348="","",IFERROR(IF(_xlfn.XLOOKUP($C4348,tbl_StartedStatus[Bold ID],tbl_StartedStatus[Started])="Started","Yes",IF(_xlfn.XLOOKUP($C4348,tbl_StartedStatus[Bold ID],tbl_StartedStatus[Started])="No Show","No Show","")),""))</f>
        <v/>
      </c>
    </row>
    <row r="4349" spans="1:8" ht="15" customHeight="1" thickBot="1">
      <c r="A4349" s="38" t="str">
        <f>IF($C4349="","",IFERROR(_xlfn.XLOOKUP($C4349,'1.PrepList'!$I$2:$I$1500,'1.PrepList'!$G$2:$G$1500,"")&amp;"",""))</f>
        <v/>
      </c>
      <c r="B4349" s="638" t="str">
        <f>IF($C4349="","",IFERROR(_xlfn.XLOOKUP($C4349,'1.PrepList'!$I$2:$I$1500,'1.PrepList'!$H$2:$H$1500,"")&amp;"",""))</f>
        <v/>
      </c>
      <c r="D4349" s="638" t="str">
        <f>IF($C4349="","",IFERROR(_xlfn.XLOOKUP($C4349,'1.PrepList'!$I$2:$I$1500,'1.PrepList'!$J$2:$J$1500,"")&amp;"",""))</f>
        <v/>
      </c>
      <c r="E4349" s="638" t="str">
        <f>IF($C4349="","",IFERROR(_xlfn.XLOOKUP($C4349,'1.PrepList'!$I$2:$I$1500,'1.PrepList'!$N$2:$N$1500,"")&amp;"",""))</f>
        <v/>
      </c>
      <c r="F4349" s="638" t="str">
        <f>IF($C4349="","",IFERROR(_xlfn.XLOOKUP($C4349,'1.PrepList'!$I$2:$I$1500,'1.PrepList'!$K$2:$K$1500,"")&amp;"",""))</f>
        <v/>
      </c>
      <c r="H4349" s="644" t="str">
        <f>IF($C4349="","",IFERROR(IF(_xlfn.XLOOKUP($C4349,tbl_StartedStatus[Bold ID],tbl_StartedStatus[Started])="Started","Yes",IF(_xlfn.XLOOKUP($C4349,tbl_StartedStatus[Bold ID],tbl_StartedStatus[Started])="No Show","No Show","")),""))</f>
        <v/>
      </c>
    </row>
    <row r="4350" spans="1:8" ht="15" customHeight="1" thickBot="1">
      <c r="A4350" s="38" t="str">
        <f>IF($C4350="","",IFERROR(_xlfn.XLOOKUP($C4350,'1.PrepList'!$I$2:$I$1500,'1.PrepList'!$G$2:$G$1500,"")&amp;"",""))</f>
        <v/>
      </c>
      <c r="B4350" s="638" t="str">
        <f>IF($C4350="","",IFERROR(_xlfn.XLOOKUP($C4350,'1.PrepList'!$I$2:$I$1500,'1.PrepList'!$H$2:$H$1500,"")&amp;"",""))</f>
        <v/>
      </c>
      <c r="D4350" s="638" t="str">
        <f>IF($C4350="","",IFERROR(_xlfn.XLOOKUP($C4350,'1.PrepList'!$I$2:$I$1500,'1.PrepList'!$J$2:$J$1500,"")&amp;"",""))</f>
        <v/>
      </c>
      <c r="E4350" s="638" t="str">
        <f>IF($C4350="","",IFERROR(_xlfn.XLOOKUP($C4350,'1.PrepList'!$I$2:$I$1500,'1.PrepList'!$N$2:$N$1500,"")&amp;"",""))</f>
        <v/>
      </c>
      <c r="F4350" s="638" t="str">
        <f>IF($C4350="","",IFERROR(_xlfn.XLOOKUP($C4350,'1.PrepList'!$I$2:$I$1500,'1.PrepList'!$K$2:$K$1500,"")&amp;"",""))</f>
        <v/>
      </c>
      <c r="H4350" s="644" t="str">
        <f>IF($C4350="","",IFERROR(IF(_xlfn.XLOOKUP($C4350,tbl_StartedStatus[Bold ID],tbl_StartedStatus[Started])="Started","Yes",IF(_xlfn.XLOOKUP($C4350,tbl_StartedStatus[Bold ID],tbl_StartedStatus[Started])="No Show","No Show","")),""))</f>
        <v/>
      </c>
    </row>
    <row r="4351" spans="1:8" ht="15" customHeight="1" thickBot="1">
      <c r="A4351" s="38" t="str">
        <f>IF($C4351="","",IFERROR(_xlfn.XLOOKUP($C4351,'1.PrepList'!$I$2:$I$1500,'1.PrepList'!$G$2:$G$1500,"")&amp;"",""))</f>
        <v/>
      </c>
      <c r="B4351" s="638" t="str">
        <f>IF($C4351="","",IFERROR(_xlfn.XLOOKUP($C4351,'1.PrepList'!$I$2:$I$1500,'1.PrepList'!$H$2:$H$1500,"")&amp;"",""))</f>
        <v/>
      </c>
      <c r="D4351" s="638" t="str">
        <f>IF($C4351="","",IFERROR(_xlfn.XLOOKUP($C4351,'1.PrepList'!$I$2:$I$1500,'1.PrepList'!$J$2:$J$1500,"")&amp;"",""))</f>
        <v/>
      </c>
      <c r="E4351" s="638" t="str">
        <f>IF($C4351="","",IFERROR(_xlfn.XLOOKUP($C4351,'1.PrepList'!$I$2:$I$1500,'1.PrepList'!$N$2:$N$1500,"")&amp;"",""))</f>
        <v/>
      </c>
      <c r="F4351" s="638" t="str">
        <f>IF($C4351="","",IFERROR(_xlfn.XLOOKUP($C4351,'1.PrepList'!$I$2:$I$1500,'1.PrepList'!$K$2:$K$1500,"")&amp;"",""))</f>
        <v/>
      </c>
      <c r="H4351" s="644" t="str">
        <f>IF($C4351="","",IFERROR(IF(_xlfn.XLOOKUP($C4351,tbl_StartedStatus[Bold ID],tbl_StartedStatus[Started])="Started","Yes",IF(_xlfn.XLOOKUP($C4351,tbl_StartedStatus[Bold ID],tbl_StartedStatus[Started])="No Show","No Show","")),""))</f>
        <v/>
      </c>
    </row>
    <row r="4352" spans="1:8" ht="15" customHeight="1" thickBot="1">
      <c r="A4352" s="38" t="str">
        <f>IF($C4352="","",IFERROR(_xlfn.XLOOKUP($C4352,'1.PrepList'!$I$2:$I$1500,'1.PrepList'!$G$2:$G$1500,"")&amp;"",""))</f>
        <v/>
      </c>
      <c r="B4352" s="638" t="str">
        <f>IF($C4352="","",IFERROR(_xlfn.XLOOKUP($C4352,'1.PrepList'!$I$2:$I$1500,'1.PrepList'!$H$2:$H$1500,"")&amp;"",""))</f>
        <v/>
      </c>
      <c r="D4352" s="638" t="str">
        <f>IF($C4352="","",IFERROR(_xlfn.XLOOKUP($C4352,'1.PrepList'!$I$2:$I$1500,'1.PrepList'!$J$2:$J$1500,"")&amp;"",""))</f>
        <v/>
      </c>
      <c r="E4352" s="638" t="str">
        <f>IF($C4352="","",IFERROR(_xlfn.XLOOKUP($C4352,'1.PrepList'!$I$2:$I$1500,'1.PrepList'!$N$2:$N$1500,"")&amp;"",""))</f>
        <v/>
      </c>
      <c r="F4352" s="638" t="str">
        <f>IF($C4352="","",IFERROR(_xlfn.XLOOKUP($C4352,'1.PrepList'!$I$2:$I$1500,'1.PrepList'!$K$2:$K$1500,"")&amp;"",""))</f>
        <v/>
      </c>
      <c r="H4352" s="644" t="str">
        <f>IF($C4352="","",IFERROR(IF(_xlfn.XLOOKUP($C4352,tbl_StartedStatus[Bold ID],tbl_StartedStatus[Started])="Started","Yes",IF(_xlfn.XLOOKUP($C4352,tbl_StartedStatus[Bold ID],tbl_StartedStatus[Started])="No Show","No Show","")),""))</f>
        <v/>
      </c>
    </row>
    <row r="4353" spans="1:8" ht="15" customHeight="1" thickBot="1">
      <c r="A4353" s="38" t="str">
        <f>IF($C4353="","",IFERROR(_xlfn.XLOOKUP($C4353,'1.PrepList'!$I$2:$I$1500,'1.PrepList'!$G$2:$G$1500,"")&amp;"",""))</f>
        <v/>
      </c>
      <c r="B4353" s="638" t="str">
        <f>IF($C4353="","",IFERROR(_xlfn.XLOOKUP($C4353,'1.PrepList'!$I$2:$I$1500,'1.PrepList'!$H$2:$H$1500,"")&amp;"",""))</f>
        <v/>
      </c>
      <c r="D4353" s="638" t="str">
        <f>IF($C4353="","",IFERROR(_xlfn.XLOOKUP($C4353,'1.PrepList'!$I$2:$I$1500,'1.PrepList'!$J$2:$J$1500,"")&amp;"",""))</f>
        <v/>
      </c>
      <c r="E4353" s="638" t="str">
        <f>IF($C4353="","",IFERROR(_xlfn.XLOOKUP($C4353,'1.PrepList'!$I$2:$I$1500,'1.PrepList'!$N$2:$N$1500,"")&amp;"",""))</f>
        <v/>
      </c>
      <c r="F4353" s="638" t="str">
        <f>IF($C4353="","",IFERROR(_xlfn.XLOOKUP($C4353,'1.PrepList'!$I$2:$I$1500,'1.PrepList'!$K$2:$K$1500,"")&amp;"",""))</f>
        <v/>
      </c>
      <c r="H4353" s="644" t="str">
        <f>IF($C4353="","",IFERROR(IF(_xlfn.XLOOKUP($C4353,tbl_StartedStatus[Bold ID],tbl_StartedStatus[Started])="Started","Yes",IF(_xlfn.XLOOKUP($C4353,tbl_StartedStatus[Bold ID],tbl_StartedStatus[Started])="No Show","No Show","")),""))</f>
        <v/>
      </c>
    </row>
    <row r="4354" spans="1:8" ht="15" customHeight="1" thickBot="1">
      <c r="A4354" s="38" t="str">
        <f>IF($C4354="","",IFERROR(_xlfn.XLOOKUP($C4354,'1.PrepList'!$I$2:$I$1500,'1.PrepList'!$G$2:$G$1500,"")&amp;"",""))</f>
        <v/>
      </c>
      <c r="B4354" s="638" t="str">
        <f>IF($C4354="","",IFERROR(_xlfn.XLOOKUP($C4354,'1.PrepList'!$I$2:$I$1500,'1.PrepList'!$H$2:$H$1500,"")&amp;"",""))</f>
        <v/>
      </c>
      <c r="D4354" s="638" t="str">
        <f>IF($C4354="","",IFERROR(_xlfn.XLOOKUP($C4354,'1.PrepList'!$I$2:$I$1500,'1.PrepList'!$J$2:$J$1500,"")&amp;"",""))</f>
        <v/>
      </c>
      <c r="E4354" s="638" t="str">
        <f>IF($C4354="","",IFERROR(_xlfn.XLOOKUP($C4354,'1.PrepList'!$I$2:$I$1500,'1.PrepList'!$N$2:$N$1500,"")&amp;"",""))</f>
        <v/>
      </c>
      <c r="F4354" s="638" t="str">
        <f>IF($C4354="","",IFERROR(_xlfn.XLOOKUP($C4354,'1.PrepList'!$I$2:$I$1500,'1.PrepList'!$K$2:$K$1500,"")&amp;"",""))</f>
        <v/>
      </c>
      <c r="H4354" s="644" t="str">
        <f>IF($C4354="","",IFERROR(IF(_xlfn.XLOOKUP($C4354,tbl_StartedStatus[Bold ID],tbl_StartedStatus[Started])="Started","Yes",IF(_xlfn.XLOOKUP($C4354,tbl_StartedStatus[Bold ID],tbl_StartedStatus[Started])="No Show","No Show","")),""))</f>
        <v/>
      </c>
    </row>
    <row r="4355" spans="1:8" ht="15" customHeight="1" thickBot="1">
      <c r="A4355" s="38" t="str">
        <f>IF($C4355="","",IFERROR(_xlfn.XLOOKUP($C4355,'1.PrepList'!$I$2:$I$1500,'1.PrepList'!$G$2:$G$1500,"")&amp;"",""))</f>
        <v/>
      </c>
      <c r="B4355" s="638" t="str">
        <f>IF($C4355="","",IFERROR(_xlfn.XLOOKUP($C4355,'1.PrepList'!$I$2:$I$1500,'1.PrepList'!$H$2:$H$1500,"")&amp;"",""))</f>
        <v/>
      </c>
      <c r="D4355" s="638" t="str">
        <f>IF($C4355="","",IFERROR(_xlfn.XLOOKUP($C4355,'1.PrepList'!$I$2:$I$1500,'1.PrepList'!$J$2:$J$1500,"")&amp;"",""))</f>
        <v/>
      </c>
      <c r="E4355" s="638" t="str">
        <f>IF($C4355="","",IFERROR(_xlfn.XLOOKUP($C4355,'1.PrepList'!$I$2:$I$1500,'1.PrepList'!$N$2:$N$1500,"")&amp;"",""))</f>
        <v/>
      </c>
      <c r="F4355" s="638" t="str">
        <f>IF($C4355="","",IFERROR(_xlfn.XLOOKUP($C4355,'1.PrepList'!$I$2:$I$1500,'1.PrepList'!$K$2:$K$1500,"")&amp;"",""))</f>
        <v/>
      </c>
      <c r="H4355" s="644" t="str">
        <f>IF($C4355="","",IFERROR(IF(_xlfn.XLOOKUP($C4355,tbl_StartedStatus[Bold ID],tbl_StartedStatus[Started])="Started","Yes",IF(_xlfn.XLOOKUP($C4355,tbl_StartedStatus[Bold ID],tbl_StartedStatus[Started])="No Show","No Show","")),""))</f>
        <v/>
      </c>
    </row>
    <row r="4356" spans="1:8" ht="15" customHeight="1" thickBot="1">
      <c r="A4356" s="38" t="str">
        <f>IF($C4356="","",IFERROR(_xlfn.XLOOKUP($C4356,'1.PrepList'!$I$2:$I$1500,'1.PrepList'!$G$2:$G$1500,"")&amp;"",""))</f>
        <v/>
      </c>
      <c r="B4356" s="638" t="str">
        <f>IF($C4356="","",IFERROR(_xlfn.XLOOKUP($C4356,'1.PrepList'!$I$2:$I$1500,'1.PrepList'!$H$2:$H$1500,"")&amp;"",""))</f>
        <v/>
      </c>
      <c r="D4356" s="638" t="str">
        <f>IF($C4356="","",IFERROR(_xlfn.XLOOKUP($C4356,'1.PrepList'!$I$2:$I$1500,'1.PrepList'!$J$2:$J$1500,"")&amp;"",""))</f>
        <v/>
      </c>
      <c r="E4356" s="638" t="str">
        <f>IF($C4356="","",IFERROR(_xlfn.XLOOKUP($C4356,'1.PrepList'!$I$2:$I$1500,'1.PrepList'!$N$2:$N$1500,"")&amp;"",""))</f>
        <v/>
      </c>
      <c r="F4356" s="638" t="str">
        <f>IF($C4356="","",IFERROR(_xlfn.XLOOKUP($C4356,'1.PrepList'!$I$2:$I$1500,'1.PrepList'!$K$2:$K$1500,"")&amp;"",""))</f>
        <v/>
      </c>
      <c r="H4356" s="644" t="str">
        <f>IF($C4356="","",IFERROR(IF(_xlfn.XLOOKUP($C4356,tbl_StartedStatus[Bold ID],tbl_StartedStatus[Started])="Started","Yes",IF(_xlfn.XLOOKUP($C4356,tbl_StartedStatus[Bold ID],tbl_StartedStatus[Started])="No Show","No Show","")),""))</f>
        <v/>
      </c>
    </row>
    <row r="4357" spans="1:8" ht="15" customHeight="1" thickBot="1">
      <c r="A4357" s="38" t="str">
        <f>IF($C4357="","",IFERROR(_xlfn.XLOOKUP($C4357,'1.PrepList'!$I$2:$I$1500,'1.PrepList'!$G$2:$G$1500,"")&amp;"",""))</f>
        <v/>
      </c>
      <c r="B4357" s="638" t="str">
        <f>IF($C4357="","",IFERROR(_xlfn.XLOOKUP($C4357,'1.PrepList'!$I$2:$I$1500,'1.PrepList'!$H$2:$H$1500,"")&amp;"",""))</f>
        <v/>
      </c>
      <c r="D4357" s="638" t="str">
        <f>IF($C4357="","",IFERROR(_xlfn.XLOOKUP($C4357,'1.PrepList'!$I$2:$I$1500,'1.PrepList'!$J$2:$J$1500,"")&amp;"",""))</f>
        <v/>
      </c>
      <c r="E4357" s="638" t="str">
        <f>IF($C4357="","",IFERROR(_xlfn.XLOOKUP($C4357,'1.PrepList'!$I$2:$I$1500,'1.PrepList'!$N$2:$N$1500,"")&amp;"",""))</f>
        <v/>
      </c>
      <c r="F4357" s="638" t="str">
        <f>IF($C4357="","",IFERROR(_xlfn.XLOOKUP($C4357,'1.PrepList'!$I$2:$I$1500,'1.PrepList'!$K$2:$K$1500,"")&amp;"",""))</f>
        <v/>
      </c>
      <c r="H4357" s="644" t="str">
        <f>IF($C4357="","",IFERROR(IF(_xlfn.XLOOKUP($C4357,tbl_StartedStatus[Bold ID],tbl_StartedStatus[Started])="Started","Yes",IF(_xlfn.XLOOKUP($C4357,tbl_StartedStatus[Bold ID],tbl_StartedStatus[Started])="No Show","No Show","")),""))</f>
        <v/>
      </c>
    </row>
    <row r="4358" spans="1:8" ht="15" customHeight="1" thickBot="1">
      <c r="A4358" s="38" t="str">
        <f>IF($C4358="","",IFERROR(_xlfn.XLOOKUP($C4358,'1.PrepList'!$I$2:$I$1500,'1.PrepList'!$G$2:$G$1500,"")&amp;"",""))</f>
        <v/>
      </c>
      <c r="B4358" s="638" t="str">
        <f>IF($C4358="","",IFERROR(_xlfn.XLOOKUP($C4358,'1.PrepList'!$I$2:$I$1500,'1.PrepList'!$H$2:$H$1500,"")&amp;"",""))</f>
        <v/>
      </c>
      <c r="D4358" s="638" t="str">
        <f>IF($C4358="","",IFERROR(_xlfn.XLOOKUP($C4358,'1.PrepList'!$I$2:$I$1500,'1.PrepList'!$J$2:$J$1500,"")&amp;"",""))</f>
        <v/>
      </c>
      <c r="E4358" s="638" t="str">
        <f>IF($C4358="","",IFERROR(_xlfn.XLOOKUP($C4358,'1.PrepList'!$I$2:$I$1500,'1.PrepList'!$N$2:$N$1500,"")&amp;"",""))</f>
        <v/>
      </c>
      <c r="F4358" s="638" t="str">
        <f>IF($C4358="","",IFERROR(_xlfn.XLOOKUP($C4358,'1.PrepList'!$I$2:$I$1500,'1.PrepList'!$K$2:$K$1500,"")&amp;"",""))</f>
        <v/>
      </c>
      <c r="H4358" s="644" t="str">
        <f>IF($C4358="","",IFERROR(IF(_xlfn.XLOOKUP($C4358,tbl_StartedStatus[Bold ID],tbl_StartedStatus[Started])="Started","Yes",IF(_xlfn.XLOOKUP($C4358,tbl_StartedStatus[Bold ID],tbl_StartedStatus[Started])="No Show","No Show","")),""))</f>
        <v/>
      </c>
    </row>
    <row r="4359" spans="1:8" ht="15" customHeight="1" thickBot="1">
      <c r="A4359" s="38" t="str">
        <f>IF($C4359="","",IFERROR(_xlfn.XLOOKUP($C4359,'1.PrepList'!$I$2:$I$1500,'1.PrepList'!$G$2:$G$1500,"")&amp;"",""))</f>
        <v/>
      </c>
      <c r="B4359" s="638" t="str">
        <f>IF($C4359="","",IFERROR(_xlfn.XLOOKUP($C4359,'1.PrepList'!$I$2:$I$1500,'1.PrepList'!$H$2:$H$1500,"")&amp;"",""))</f>
        <v/>
      </c>
      <c r="D4359" s="638" t="str">
        <f>IF($C4359="","",IFERROR(_xlfn.XLOOKUP($C4359,'1.PrepList'!$I$2:$I$1500,'1.PrepList'!$J$2:$J$1500,"")&amp;"",""))</f>
        <v/>
      </c>
      <c r="E4359" s="638" t="str">
        <f>IF($C4359="","",IFERROR(_xlfn.XLOOKUP($C4359,'1.PrepList'!$I$2:$I$1500,'1.PrepList'!$N$2:$N$1500,"")&amp;"",""))</f>
        <v/>
      </c>
      <c r="F4359" s="638" t="str">
        <f>IF($C4359="","",IFERROR(_xlfn.XLOOKUP($C4359,'1.PrepList'!$I$2:$I$1500,'1.PrepList'!$K$2:$K$1500,"")&amp;"",""))</f>
        <v/>
      </c>
      <c r="H4359" s="644" t="str">
        <f>IF($C4359="","",IFERROR(IF(_xlfn.XLOOKUP($C4359,tbl_StartedStatus[Bold ID],tbl_StartedStatus[Started])="Started","Yes",IF(_xlfn.XLOOKUP($C4359,tbl_StartedStatus[Bold ID],tbl_StartedStatus[Started])="No Show","No Show","")),""))</f>
        <v/>
      </c>
    </row>
    <row r="4360" spans="1:8" ht="15" customHeight="1" thickBot="1">
      <c r="A4360" s="38" t="str">
        <f>IF($C4360="","",IFERROR(_xlfn.XLOOKUP($C4360,'1.PrepList'!$I$2:$I$1500,'1.PrepList'!$G$2:$G$1500,"")&amp;"",""))</f>
        <v/>
      </c>
      <c r="B4360" s="638" t="str">
        <f>IF($C4360="","",IFERROR(_xlfn.XLOOKUP($C4360,'1.PrepList'!$I$2:$I$1500,'1.PrepList'!$H$2:$H$1500,"")&amp;"",""))</f>
        <v/>
      </c>
      <c r="D4360" s="638" t="str">
        <f>IF($C4360="","",IFERROR(_xlfn.XLOOKUP($C4360,'1.PrepList'!$I$2:$I$1500,'1.PrepList'!$J$2:$J$1500,"")&amp;"",""))</f>
        <v/>
      </c>
      <c r="E4360" s="638" t="str">
        <f>IF($C4360="","",IFERROR(_xlfn.XLOOKUP($C4360,'1.PrepList'!$I$2:$I$1500,'1.PrepList'!$N$2:$N$1500,"")&amp;"",""))</f>
        <v/>
      </c>
      <c r="F4360" s="638" t="str">
        <f>IF($C4360="","",IFERROR(_xlfn.XLOOKUP($C4360,'1.PrepList'!$I$2:$I$1500,'1.PrepList'!$K$2:$K$1500,"")&amp;"",""))</f>
        <v/>
      </c>
      <c r="H4360" s="644" t="str">
        <f>IF($C4360="","",IFERROR(IF(_xlfn.XLOOKUP($C4360,tbl_StartedStatus[Bold ID],tbl_StartedStatus[Started])="Started","Yes",IF(_xlfn.XLOOKUP($C4360,tbl_StartedStatus[Bold ID],tbl_StartedStatus[Started])="No Show","No Show","")),""))</f>
        <v/>
      </c>
    </row>
    <row r="4361" spans="1:8" ht="15" customHeight="1" thickBot="1">
      <c r="A4361" s="38" t="str">
        <f>IF($C4361="","",IFERROR(_xlfn.XLOOKUP($C4361,'1.PrepList'!$I$2:$I$1500,'1.PrepList'!$G$2:$G$1500,"")&amp;"",""))</f>
        <v/>
      </c>
      <c r="B4361" s="638" t="str">
        <f>IF($C4361="","",IFERROR(_xlfn.XLOOKUP($C4361,'1.PrepList'!$I$2:$I$1500,'1.PrepList'!$H$2:$H$1500,"")&amp;"",""))</f>
        <v/>
      </c>
      <c r="D4361" s="638" t="str">
        <f>IF($C4361="","",IFERROR(_xlfn.XLOOKUP($C4361,'1.PrepList'!$I$2:$I$1500,'1.PrepList'!$J$2:$J$1500,"")&amp;"",""))</f>
        <v/>
      </c>
      <c r="E4361" s="638" t="str">
        <f>IF($C4361="","",IFERROR(_xlfn.XLOOKUP($C4361,'1.PrepList'!$I$2:$I$1500,'1.PrepList'!$N$2:$N$1500,"")&amp;"",""))</f>
        <v/>
      </c>
      <c r="F4361" s="638" t="str">
        <f>IF($C4361="","",IFERROR(_xlfn.XLOOKUP($C4361,'1.PrepList'!$I$2:$I$1500,'1.PrepList'!$K$2:$K$1500,"")&amp;"",""))</f>
        <v/>
      </c>
      <c r="H4361" s="644" t="str">
        <f>IF($C4361="","",IFERROR(IF(_xlfn.XLOOKUP($C4361,tbl_StartedStatus[Bold ID],tbl_StartedStatus[Started])="Started","Yes",IF(_xlfn.XLOOKUP($C4361,tbl_StartedStatus[Bold ID],tbl_StartedStatus[Started])="No Show","No Show","")),""))</f>
        <v/>
      </c>
    </row>
    <row r="4362" spans="1:8" ht="15" customHeight="1" thickBot="1">
      <c r="A4362" s="38" t="str">
        <f>IF($C4362="","",IFERROR(_xlfn.XLOOKUP($C4362,'1.PrepList'!$I$2:$I$1500,'1.PrepList'!$G$2:$G$1500,"")&amp;"",""))</f>
        <v/>
      </c>
      <c r="B4362" s="638" t="str">
        <f>IF($C4362="","",IFERROR(_xlfn.XLOOKUP($C4362,'1.PrepList'!$I$2:$I$1500,'1.PrepList'!$H$2:$H$1500,"")&amp;"",""))</f>
        <v/>
      </c>
      <c r="D4362" s="638" t="str">
        <f>IF($C4362="","",IFERROR(_xlfn.XLOOKUP($C4362,'1.PrepList'!$I$2:$I$1500,'1.PrepList'!$J$2:$J$1500,"")&amp;"",""))</f>
        <v/>
      </c>
      <c r="E4362" s="638" t="str">
        <f>IF($C4362="","",IFERROR(_xlfn.XLOOKUP($C4362,'1.PrepList'!$I$2:$I$1500,'1.PrepList'!$N$2:$N$1500,"")&amp;"",""))</f>
        <v/>
      </c>
      <c r="F4362" s="638" t="str">
        <f>IF($C4362="","",IFERROR(_xlfn.XLOOKUP($C4362,'1.PrepList'!$I$2:$I$1500,'1.PrepList'!$K$2:$K$1500,"")&amp;"",""))</f>
        <v/>
      </c>
      <c r="H4362" s="644" t="str">
        <f>IF($C4362="","",IFERROR(IF(_xlfn.XLOOKUP($C4362,tbl_StartedStatus[Bold ID],tbl_StartedStatus[Started])="Started","Yes",IF(_xlfn.XLOOKUP($C4362,tbl_StartedStatus[Bold ID],tbl_StartedStatus[Started])="No Show","No Show","")),""))</f>
        <v/>
      </c>
    </row>
    <row r="4363" spans="1:8" ht="15" customHeight="1" thickBot="1">
      <c r="A4363" s="38" t="str">
        <f>IF($C4363="","",IFERROR(_xlfn.XLOOKUP($C4363,'1.PrepList'!$I$2:$I$1500,'1.PrepList'!$G$2:$G$1500,"")&amp;"",""))</f>
        <v/>
      </c>
      <c r="B4363" s="638" t="str">
        <f>IF($C4363="","",IFERROR(_xlfn.XLOOKUP($C4363,'1.PrepList'!$I$2:$I$1500,'1.PrepList'!$H$2:$H$1500,"")&amp;"",""))</f>
        <v/>
      </c>
      <c r="D4363" s="638" t="str">
        <f>IF($C4363="","",IFERROR(_xlfn.XLOOKUP($C4363,'1.PrepList'!$I$2:$I$1500,'1.PrepList'!$J$2:$J$1500,"")&amp;"",""))</f>
        <v/>
      </c>
      <c r="E4363" s="638" t="str">
        <f>IF($C4363="","",IFERROR(_xlfn.XLOOKUP($C4363,'1.PrepList'!$I$2:$I$1500,'1.PrepList'!$N$2:$N$1500,"")&amp;"",""))</f>
        <v/>
      </c>
      <c r="F4363" s="638" t="str">
        <f>IF($C4363="","",IFERROR(_xlfn.XLOOKUP($C4363,'1.PrepList'!$I$2:$I$1500,'1.PrepList'!$K$2:$K$1500,"")&amp;"",""))</f>
        <v/>
      </c>
      <c r="H4363" s="644" t="str">
        <f>IF($C4363="","",IFERROR(IF(_xlfn.XLOOKUP($C4363,tbl_StartedStatus[Bold ID],tbl_StartedStatus[Started])="Started","Yes",IF(_xlfn.XLOOKUP($C4363,tbl_StartedStatus[Bold ID],tbl_StartedStatus[Started])="No Show","No Show","")),""))</f>
        <v/>
      </c>
    </row>
    <row r="4364" spans="1:8" ht="15" customHeight="1" thickBot="1">
      <c r="A4364" s="38" t="str">
        <f>IF($C4364="","",IFERROR(_xlfn.XLOOKUP($C4364,'1.PrepList'!$I$2:$I$1500,'1.PrepList'!$G$2:$G$1500,"")&amp;"",""))</f>
        <v/>
      </c>
      <c r="B4364" s="638" t="str">
        <f>IF($C4364="","",IFERROR(_xlfn.XLOOKUP($C4364,'1.PrepList'!$I$2:$I$1500,'1.PrepList'!$H$2:$H$1500,"")&amp;"",""))</f>
        <v/>
      </c>
      <c r="D4364" s="638" t="str">
        <f>IF($C4364="","",IFERROR(_xlfn.XLOOKUP($C4364,'1.PrepList'!$I$2:$I$1500,'1.PrepList'!$J$2:$J$1500,"")&amp;"",""))</f>
        <v/>
      </c>
      <c r="E4364" s="638" t="str">
        <f>IF($C4364="","",IFERROR(_xlfn.XLOOKUP($C4364,'1.PrepList'!$I$2:$I$1500,'1.PrepList'!$N$2:$N$1500,"")&amp;"",""))</f>
        <v/>
      </c>
      <c r="F4364" s="638" t="str">
        <f>IF($C4364="","",IFERROR(_xlfn.XLOOKUP($C4364,'1.PrepList'!$I$2:$I$1500,'1.PrepList'!$K$2:$K$1500,"")&amp;"",""))</f>
        <v/>
      </c>
      <c r="H4364" s="644" t="str">
        <f>IF($C4364="","",IFERROR(IF(_xlfn.XLOOKUP($C4364,tbl_StartedStatus[Bold ID],tbl_StartedStatus[Started])="Started","Yes",IF(_xlfn.XLOOKUP($C4364,tbl_StartedStatus[Bold ID],tbl_StartedStatus[Started])="No Show","No Show","")),""))</f>
        <v/>
      </c>
    </row>
    <row r="4365" spans="1:8" ht="15" customHeight="1" thickBot="1">
      <c r="A4365" s="38" t="str">
        <f>IF($C4365="","",IFERROR(_xlfn.XLOOKUP($C4365,'1.PrepList'!$I$2:$I$1500,'1.PrepList'!$G$2:$G$1500,"")&amp;"",""))</f>
        <v/>
      </c>
      <c r="B4365" s="638" t="str">
        <f>IF($C4365="","",IFERROR(_xlfn.XLOOKUP($C4365,'1.PrepList'!$I$2:$I$1500,'1.PrepList'!$H$2:$H$1500,"")&amp;"",""))</f>
        <v/>
      </c>
      <c r="D4365" s="638" t="str">
        <f>IF($C4365="","",IFERROR(_xlfn.XLOOKUP($C4365,'1.PrepList'!$I$2:$I$1500,'1.PrepList'!$J$2:$J$1500,"")&amp;"",""))</f>
        <v/>
      </c>
      <c r="E4365" s="638" t="str">
        <f>IF($C4365="","",IFERROR(_xlfn.XLOOKUP($C4365,'1.PrepList'!$I$2:$I$1500,'1.PrepList'!$N$2:$N$1500,"")&amp;"",""))</f>
        <v/>
      </c>
      <c r="F4365" s="638" t="str">
        <f>IF($C4365="","",IFERROR(_xlfn.XLOOKUP($C4365,'1.PrepList'!$I$2:$I$1500,'1.PrepList'!$K$2:$K$1500,"")&amp;"",""))</f>
        <v/>
      </c>
      <c r="H4365" s="644" t="str">
        <f>IF($C4365="","",IFERROR(IF(_xlfn.XLOOKUP($C4365,tbl_StartedStatus[Bold ID],tbl_StartedStatus[Started])="Started","Yes",IF(_xlfn.XLOOKUP($C4365,tbl_StartedStatus[Bold ID],tbl_StartedStatus[Started])="No Show","No Show","")),""))</f>
        <v/>
      </c>
    </row>
    <row r="4366" spans="1:8" ht="15" customHeight="1" thickBot="1">
      <c r="A4366" s="38" t="str">
        <f>IF($C4366="","",IFERROR(_xlfn.XLOOKUP($C4366,'1.PrepList'!$I$2:$I$1500,'1.PrepList'!$G$2:$G$1500,"")&amp;"",""))</f>
        <v/>
      </c>
      <c r="B4366" s="638" t="str">
        <f>IF($C4366="","",IFERROR(_xlfn.XLOOKUP($C4366,'1.PrepList'!$I$2:$I$1500,'1.PrepList'!$H$2:$H$1500,"")&amp;"",""))</f>
        <v/>
      </c>
      <c r="D4366" s="638" t="str">
        <f>IF($C4366="","",IFERROR(_xlfn.XLOOKUP($C4366,'1.PrepList'!$I$2:$I$1500,'1.PrepList'!$J$2:$J$1500,"")&amp;"",""))</f>
        <v/>
      </c>
      <c r="E4366" s="638" t="str">
        <f>IF($C4366="","",IFERROR(_xlfn.XLOOKUP($C4366,'1.PrepList'!$I$2:$I$1500,'1.PrepList'!$N$2:$N$1500,"")&amp;"",""))</f>
        <v/>
      </c>
      <c r="F4366" s="638" t="str">
        <f>IF($C4366="","",IFERROR(_xlfn.XLOOKUP($C4366,'1.PrepList'!$I$2:$I$1500,'1.PrepList'!$K$2:$K$1500,"")&amp;"",""))</f>
        <v/>
      </c>
      <c r="H4366" s="644" t="str">
        <f>IF($C4366="","",IFERROR(IF(_xlfn.XLOOKUP($C4366,tbl_StartedStatus[Bold ID],tbl_StartedStatus[Started])="Started","Yes",IF(_xlfn.XLOOKUP($C4366,tbl_StartedStatus[Bold ID],tbl_StartedStatus[Started])="No Show","No Show","")),""))</f>
        <v/>
      </c>
    </row>
    <row r="4367" spans="1:8" ht="15" customHeight="1" thickBot="1">
      <c r="A4367" s="38" t="str">
        <f>IF($C4367="","",IFERROR(_xlfn.XLOOKUP($C4367,'1.PrepList'!$I$2:$I$1500,'1.PrepList'!$G$2:$G$1500,"")&amp;"",""))</f>
        <v/>
      </c>
      <c r="B4367" s="638" t="str">
        <f>IF($C4367="","",IFERROR(_xlfn.XLOOKUP($C4367,'1.PrepList'!$I$2:$I$1500,'1.PrepList'!$H$2:$H$1500,"")&amp;"",""))</f>
        <v/>
      </c>
      <c r="D4367" s="638" t="str">
        <f>IF($C4367="","",IFERROR(_xlfn.XLOOKUP($C4367,'1.PrepList'!$I$2:$I$1500,'1.PrepList'!$J$2:$J$1500,"")&amp;"",""))</f>
        <v/>
      </c>
      <c r="E4367" s="638" t="str">
        <f>IF($C4367="","",IFERROR(_xlfn.XLOOKUP($C4367,'1.PrepList'!$I$2:$I$1500,'1.PrepList'!$N$2:$N$1500,"")&amp;"",""))</f>
        <v/>
      </c>
      <c r="F4367" s="638" t="str">
        <f>IF($C4367="","",IFERROR(_xlfn.XLOOKUP($C4367,'1.PrepList'!$I$2:$I$1500,'1.PrepList'!$K$2:$K$1500,"")&amp;"",""))</f>
        <v/>
      </c>
      <c r="H4367" s="644" t="str">
        <f>IF($C4367="","",IFERROR(IF(_xlfn.XLOOKUP($C4367,tbl_StartedStatus[Bold ID],tbl_StartedStatus[Started])="Started","Yes",IF(_xlfn.XLOOKUP($C4367,tbl_StartedStatus[Bold ID],tbl_StartedStatus[Started])="No Show","No Show","")),""))</f>
        <v/>
      </c>
    </row>
    <row r="4368" spans="1:8" ht="15" customHeight="1" thickBot="1">
      <c r="A4368" s="38" t="str">
        <f>IF($C4368="","",IFERROR(_xlfn.XLOOKUP($C4368,'1.PrepList'!$I$2:$I$1500,'1.PrepList'!$G$2:$G$1500,"")&amp;"",""))</f>
        <v/>
      </c>
      <c r="B4368" s="638" t="str">
        <f>IF($C4368="","",IFERROR(_xlfn.XLOOKUP($C4368,'1.PrepList'!$I$2:$I$1500,'1.PrepList'!$H$2:$H$1500,"")&amp;"",""))</f>
        <v/>
      </c>
      <c r="D4368" s="638" t="str">
        <f>IF($C4368="","",IFERROR(_xlfn.XLOOKUP($C4368,'1.PrepList'!$I$2:$I$1500,'1.PrepList'!$J$2:$J$1500,"")&amp;"",""))</f>
        <v/>
      </c>
      <c r="E4368" s="638" t="str">
        <f>IF($C4368="","",IFERROR(_xlfn.XLOOKUP($C4368,'1.PrepList'!$I$2:$I$1500,'1.PrepList'!$N$2:$N$1500,"")&amp;"",""))</f>
        <v/>
      </c>
      <c r="F4368" s="638" t="str">
        <f>IF($C4368="","",IFERROR(_xlfn.XLOOKUP($C4368,'1.PrepList'!$I$2:$I$1500,'1.PrepList'!$K$2:$K$1500,"")&amp;"",""))</f>
        <v/>
      </c>
      <c r="H4368" s="644" t="str">
        <f>IF($C4368="","",IFERROR(IF(_xlfn.XLOOKUP($C4368,tbl_StartedStatus[Bold ID],tbl_StartedStatus[Started])="Started","Yes",IF(_xlfn.XLOOKUP($C4368,tbl_StartedStatus[Bold ID],tbl_StartedStatus[Started])="No Show","No Show","")),""))</f>
        <v/>
      </c>
    </row>
    <row r="4369" spans="1:8" ht="15" customHeight="1" thickBot="1">
      <c r="A4369" s="38" t="str">
        <f>IF($C4369="","",IFERROR(_xlfn.XLOOKUP($C4369,'1.PrepList'!$I$2:$I$1500,'1.PrepList'!$G$2:$G$1500,"")&amp;"",""))</f>
        <v/>
      </c>
      <c r="B4369" s="638" t="str">
        <f>IF($C4369="","",IFERROR(_xlfn.XLOOKUP($C4369,'1.PrepList'!$I$2:$I$1500,'1.PrepList'!$H$2:$H$1500,"")&amp;"",""))</f>
        <v/>
      </c>
      <c r="D4369" s="638" t="str">
        <f>IF($C4369="","",IFERROR(_xlfn.XLOOKUP($C4369,'1.PrepList'!$I$2:$I$1500,'1.PrepList'!$J$2:$J$1500,"")&amp;"",""))</f>
        <v/>
      </c>
      <c r="E4369" s="638" t="str">
        <f>IF($C4369="","",IFERROR(_xlfn.XLOOKUP($C4369,'1.PrepList'!$I$2:$I$1500,'1.PrepList'!$N$2:$N$1500,"")&amp;"",""))</f>
        <v/>
      </c>
      <c r="F4369" s="638" t="str">
        <f>IF($C4369="","",IFERROR(_xlfn.XLOOKUP($C4369,'1.PrepList'!$I$2:$I$1500,'1.PrepList'!$K$2:$K$1500,"")&amp;"",""))</f>
        <v/>
      </c>
      <c r="H4369" s="644" t="str">
        <f>IF($C4369="","",IFERROR(IF(_xlfn.XLOOKUP($C4369,tbl_StartedStatus[Bold ID],tbl_StartedStatus[Started])="Started","Yes",IF(_xlfn.XLOOKUP($C4369,tbl_StartedStatus[Bold ID],tbl_StartedStatus[Started])="No Show","No Show","")),""))</f>
        <v/>
      </c>
    </row>
    <row r="4370" spans="1:8" ht="15" customHeight="1" thickBot="1">
      <c r="A4370" s="38" t="str">
        <f>IF($C4370="","",IFERROR(_xlfn.XLOOKUP($C4370,'1.PrepList'!$I$2:$I$1500,'1.PrepList'!$G$2:$G$1500,"")&amp;"",""))</f>
        <v/>
      </c>
      <c r="B4370" s="638" t="str">
        <f>IF($C4370="","",IFERROR(_xlfn.XLOOKUP($C4370,'1.PrepList'!$I$2:$I$1500,'1.PrepList'!$H$2:$H$1500,"")&amp;"",""))</f>
        <v/>
      </c>
      <c r="D4370" s="638" t="str">
        <f>IF($C4370="","",IFERROR(_xlfn.XLOOKUP($C4370,'1.PrepList'!$I$2:$I$1500,'1.PrepList'!$J$2:$J$1500,"")&amp;"",""))</f>
        <v/>
      </c>
      <c r="E4370" s="638" t="str">
        <f>IF($C4370="","",IFERROR(_xlfn.XLOOKUP($C4370,'1.PrepList'!$I$2:$I$1500,'1.PrepList'!$N$2:$N$1500,"")&amp;"",""))</f>
        <v/>
      </c>
      <c r="F4370" s="638" t="str">
        <f>IF($C4370="","",IFERROR(_xlfn.XLOOKUP($C4370,'1.PrepList'!$I$2:$I$1500,'1.PrepList'!$K$2:$K$1500,"")&amp;"",""))</f>
        <v/>
      </c>
      <c r="H4370" s="644" t="str">
        <f>IF($C4370="","",IFERROR(IF(_xlfn.XLOOKUP($C4370,tbl_StartedStatus[Bold ID],tbl_StartedStatus[Started])="Started","Yes",IF(_xlfn.XLOOKUP($C4370,tbl_StartedStatus[Bold ID],tbl_StartedStatus[Started])="No Show","No Show","")),""))</f>
        <v/>
      </c>
    </row>
    <row r="4371" spans="1:8" ht="15" customHeight="1" thickBot="1">
      <c r="A4371" s="38" t="str">
        <f>IF($C4371="","",IFERROR(_xlfn.XLOOKUP($C4371,'1.PrepList'!$I$2:$I$1500,'1.PrepList'!$G$2:$G$1500,"")&amp;"",""))</f>
        <v/>
      </c>
      <c r="B4371" s="638" t="str">
        <f>IF($C4371="","",IFERROR(_xlfn.XLOOKUP($C4371,'1.PrepList'!$I$2:$I$1500,'1.PrepList'!$H$2:$H$1500,"")&amp;"",""))</f>
        <v/>
      </c>
      <c r="D4371" s="638" t="str">
        <f>IF($C4371="","",IFERROR(_xlfn.XLOOKUP($C4371,'1.PrepList'!$I$2:$I$1500,'1.PrepList'!$J$2:$J$1500,"")&amp;"",""))</f>
        <v/>
      </c>
      <c r="E4371" s="638" t="str">
        <f>IF($C4371="","",IFERROR(_xlfn.XLOOKUP($C4371,'1.PrepList'!$I$2:$I$1500,'1.PrepList'!$N$2:$N$1500,"")&amp;"",""))</f>
        <v/>
      </c>
      <c r="F4371" s="638" t="str">
        <f>IF($C4371="","",IFERROR(_xlfn.XLOOKUP($C4371,'1.PrepList'!$I$2:$I$1500,'1.PrepList'!$K$2:$K$1500,"")&amp;"",""))</f>
        <v/>
      </c>
      <c r="H4371" s="644" t="str">
        <f>IF($C4371="","",IFERROR(IF(_xlfn.XLOOKUP($C4371,tbl_StartedStatus[Bold ID],tbl_StartedStatus[Started])="Started","Yes",IF(_xlfn.XLOOKUP($C4371,tbl_StartedStatus[Bold ID],tbl_StartedStatus[Started])="No Show","No Show","")),""))</f>
        <v/>
      </c>
    </row>
    <row r="4372" spans="1:8" ht="15" customHeight="1" thickBot="1">
      <c r="A4372" s="38" t="str">
        <f>IF($C4372="","",IFERROR(_xlfn.XLOOKUP($C4372,'1.PrepList'!$I$2:$I$1500,'1.PrepList'!$G$2:$G$1500,"")&amp;"",""))</f>
        <v/>
      </c>
      <c r="B4372" s="638" t="str">
        <f>IF($C4372="","",IFERROR(_xlfn.XLOOKUP($C4372,'1.PrepList'!$I$2:$I$1500,'1.PrepList'!$H$2:$H$1500,"")&amp;"",""))</f>
        <v/>
      </c>
      <c r="D4372" s="638" t="str">
        <f>IF($C4372="","",IFERROR(_xlfn.XLOOKUP($C4372,'1.PrepList'!$I$2:$I$1500,'1.PrepList'!$J$2:$J$1500,"")&amp;"",""))</f>
        <v/>
      </c>
      <c r="E4372" s="638" t="str">
        <f>IF($C4372="","",IFERROR(_xlfn.XLOOKUP($C4372,'1.PrepList'!$I$2:$I$1500,'1.PrepList'!$N$2:$N$1500,"")&amp;"",""))</f>
        <v/>
      </c>
      <c r="F4372" s="638" t="str">
        <f>IF($C4372="","",IFERROR(_xlfn.XLOOKUP($C4372,'1.PrepList'!$I$2:$I$1500,'1.PrepList'!$K$2:$K$1500,"")&amp;"",""))</f>
        <v/>
      </c>
      <c r="H4372" s="644" t="str">
        <f>IF($C4372="","",IFERROR(IF(_xlfn.XLOOKUP($C4372,tbl_StartedStatus[Bold ID],tbl_StartedStatus[Started])="Started","Yes",IF(_xlfn.XLOOKUP($C4372,tbl_StartedStatus[Bold ID],tbl_StartedStatus[Started])="No Show","No Show","")),""))</f>
        <v/>
      </c>
    </row>
    <row r="4373" spans="1:8" ht="15" customHeight="1" thickBot="1">
      <c r="A4373" s="38" t="str">
        <f>IF($C4373="","",IFERROR(_xlfn.XLOOKUP($C4373,'1.PrepList'!$I$2:$I$1500,'1.PrepList'!$G$2:$G$1500,"")&amp;"",""))</f>
        <v/>
      </c>
      <c r="B4373" s="638" t="str">
        <f>IF($C4373="","",IFERROR(_xlfn.XLOOKUP($C4373,'1.PrepList'!$I$2:$I$1500,'1.PrepList'!$H$2:$H$1500,"")&amp;"",""))</f>
        <v/>
      </c>
      <c r="D4373" s="638" t="str">
        <f>IF($C4373="","",IFERROR(_xlfn.XLOOKUP($C4373,'1.PrepList'!$I$2:$I$1500,'1.PrepList'!$J$2:$J$1500,"")&amp;"",""))</f>
        <v/>
      </c>
      <c r="E4373" s="638" t="str">
        <f>IF($C4373="","",IFERROR(_xlfn.XLOOKUP($C4373,'1.PrepList'!$I$2:$I$1500,'1.PrepList'!$N$2:$N$1500,"")&amp;"",""))</f>
        <v/>
      </c>
      <c r="F4373" s="638" t="str">
        <f>IF($C4373="","",IFERROR(_xlfn.XLOOKUP($C4373,'1.PrepList'!$I$2:$I$1500,'1.PrepList'!$K$2:$K$1500,"")&amp;"",""))</f>
        <v/>
      </c>
      <c r="H4373" s="644" t="str">
        <f>IF($C4373="","",IFERROR(IF(_xlfn.XLOOKUP($C4373,tbl_StartedStatus[Bold ID],tbl_StartedStatus[Started])="Started","Yes",IF(_xlfn.XLOOKUP($C4373,tbl_StartedStatus[Bold ID],tbl_StartedStatus[Started])="No Show","No Show","")),""))</f>
        <v/>
      </c>
    </row>
    <row r="4374" spans="1:8" ht="15" customHeight="1" thickBot="1">
      <c r="A4374" s="38" t="str">
        <f>IF($C4374="","",IFERROR(_xlfn.XLOOKUP($C4374,'1.PrepList'!$I$2:$I$1500,'1.PrepList'!$G$2:$G$1500,"")&amp;"",""))</f>
        <v/>
      </c>
      <c r="B4374" s="638" t="str">
        <f>IF($C4374="","",IFERROR(_xlfn.XLOOKUP($C4374,'1.PrepList'!$I$2:$I$1500,'1.PrepList'!$H$2:$H$1500,"")&amp;"",""))</f>
        <v/>
      </c>
      <c r="D4374" s="638" t="str">
        <f>IF($C4374="","",IFERROR(_xlfn.XLOOKUP($C4374,'1.PrepList'!$I$2:$I$1500,'1.PrepList'!$J$2:$J$1500,"")&amp;"",""))</f>
        <v/>
      </c>
      <c r="E4374" s="638" t="str">
        <f>IF($C4374="","",IFERROR(_xlfn.XLOOKUP($C4374,'1.PrepList'!$I$2:$I$1500,'1.PrepList'!$N$2:$N$1500,"")&amp;"",""))</f>
        <v/>
      </c>
      <c r="F4374" s="638" t="str">
        <f>IF($C4374="","",IFERROR(_xlfn.XLOOKUP($C4374,'1.PrepList'!$I$2:$I$1500,'1.PrepList'!$K$2:$K$1500,"")&amp;"",""))</f>
        <v/>
      </c>
      <c r="H4374" s="644" t="str">
        <f>IF($C4374="","",IFERROR(IF(_xlfn.XLOOKUP($C4374,tbl_StartedStatus[Bold ID],tbl_StartedStatus[Started])="Started","Yes",IF(_xlfn.XLOOKUP($C4374,tbl_StartedStatus[Bold ID],tbl_StartedStatus[Started])="No Show","No Show","")),""))</f>
        <v/>
      </c>
    </row>
    <row r="4375" spans="1:8" ht="15" customHeight="1" thickBot="1">
      <c r="A4375" s="38" t="str">
        <f>IF($C4375="","",IFERROR(_xlfn.XLOOKUP($C4375,'1.PrepList'!$I$2:$I$1500,'1.PrepList'!$G$2:$G$1500,"")&amp;"",""))</f>
        <v/>
      </c>
      <c r="B4375" s="638" t="str">
        <f>IF($C4375="","",IFERROR(_xlfn.XLOOKUP($C4375,'1.PrepList'!$I$2:$I$1500,'1.PrepList'!$H$2:$H$1500,"")&amp;"",""))</f>
        <v/>
      </c>
      <c r="D4375" s="638" t="str">
        <f>IF($C4375="","",IFERROR(_xlfn.XLOOKUP($C4375,'1.PrepList'!$I$2:$I$1500,'1.PrepList'!$J$2:$J$1500,"")&amp;"",""))</f>
        <v/>
      </c>
      <c r="E4375" s="638" t="str">
        <f>IF($C4375="","",IFERROR(_xlfn.XLOOKUP($C4375,'1.PrepList'!$I$2:$I$1500,'1.PrepList'!$N$2:$N$1500,"")&amp;"",""))</f>
        <v/>
      </c>
      <c r="F4375" s="638" t="str">
        <f>IF($C4375="","",IFERROR(_xlfn.XLOOKUP($C4375,'1.PrepList'!$I$2:$I$1500,'1.PrepList'!$K$2:$K$1500,"")&amp;"",""))</f>
        <v/>
      </c>
      <c r="H4375" s="644" t="str">
        <f>IF($C4375="","",IFERROR(IF(_xlfn.XLOOKUP($C4375,tbl_StartedStatus[Bold ID],tbl_StartedStatus[Started])="Started","Yes",IF(_xlfn.XLOOKUP($C4375,tbl_StartedStatus[Bold ID],tbl_StartedStatus[Started])="No Show","No Show","")),""))</f>
        <v/>
      </c>
    </row>
    <row r="4376" spans="1:8" ht="15" customHeight="1" thickBot="1">
      <c r="A4376" s="38" t="str">
        <f>IF($C4376="","",IFERROR(_xlfn.XLOOKUP($C4376,'1.PrepList'!$I$2:$I$1500,'1.PrepList'!$G$2:$G$1500,"")&amp;"",""))</f>
        <v/>
      </c>
      <c r="B4376" s="638" t="str">
        <f>IF($C4376="","",IFERROR(_xlfn.XLOOKUP($C4376,'1.PrepList'!$I$2:$I$1500,'1.PrepList'!$H$2:$H$1500,"")&amp;"",""))</f>
        <v/>
      </c>
      <c r="D4376" s="638" t="str">
        <f>IF($C4376="","",IFERROR(_xlfn.XLOOKUP($C4376,'1.PrepList'!$I$2:$I$1500,'1.PrepList'!$J$2:$J$1500,"")&amp;"",""))</f>
        <v/>
      </c>
      <c r="E4376" s="638" t="str">
        <f>IF($C4376="","",IFERROR(_xlfn.XLOOKUP($C4376,'1.PrepList'!$I$2:$I$1500,'1.PrepList'!$N$2:$N$1500,"")&amp;"",""))</f>
        <v/>
      </c>
      <c r="F4376" s="638" t="str">
        <f>IF($C4376="","",IFERROR(_xlfn.XLOOKUP($C4376,'1.PrepList'!$I$2:$I$1500,'1.PrepList'!$K$2:$K$1500,"")&amp;"",""))</f>
        <v/>
      </c>
      <c r="H4376" s="644" t="str">
        <f>IF($C4376="","",IFERROR(IF(_xlfn.XLOOKUP($C4376,tbl_StartedStatus[Bold ID],tbl_StartedStatus[Started])="Started","Yes",IF(_xlfn.XLOOKUP($C4376,tbl_StartedStatus[Bold ID],tbl_StartedStatus[Started])="No Show","No Show","")),""))</f>
        <v/>
      </c>
    </row>
    <row r="4377" spans="1:8" ht="15" customHeight="1" thickBot="1">
      <c r="A4377" s="38" t="str">
        <f>IF($C4377="","",IFERROR(_xlfn.XLOOKUP($C4377,'1.PrepList'!$I$2:$I$1500,'1.PrepList'!$G$2:$G$1500,"")&amp;"",""))</f>
        <v/>
      </c>
      <c r="B4377" s="638" t="str">
        <f>IF($C4377="","",IFERROR(_xlfn.XLOOKUP($C4377,'1.PrepList'!$I$2:$I$1500,'1.PrepList'!$H$2:$H$1500,"")&amp;"",""))</f>
        <v/>
      </c>
      <c r="D4377" s="638" t="str">
        <f>IF($C4377="","",IFERROR(_xlfn.XLOOKUP($C4377,'1.PrepList'!$I$2:$I$1500,'1.PrepList'!$J$2:$J$1500,"")&amp;"",""))</f>
        <v/>
      </c>
      <c r="E4377" s="638" t="str">
        <f>IF($C4377="","",IFERROR(_xlfn.XLOOKUP($C4377,'1.PrepList'!$I$2:$I$1500,'1.PrepList'!$N$2:$N$1500,"")&amp;"",""))</f>
        <v/>
      </c>
      <c r="F4377" s="638" t="str">
        <f>IF($C4377="","",IFERROR(_xlfn.XLOOKUP($C4377,'1.PrepList'!$I$2:$I$1500,'1.PrepList'!$K$2:$K$1500,"")&amp;"",""))</f>
        <v/>
      </c>
      <c r="H4377" s="644" t="str">
        <f>IF($C4377="","",IFERROR(IF(_xlfn.XLOOKUP($C4377,tbl_StartedStatus[Bold ID],tbl_StartedStatus[Started])="Started","Yes",IF(_xlfn.XLOOKUP($C4377,tbl_StartedStatus[Bold ID],tbl_StartedStatus[Started])="No Show","No Show","")),""))</f>
        <v/>
      </c>
    </row>
    <row r="4378" spans="1:8" ht="15" customHeight="1" thickBot="1">
      <c r="A4378" s="38" t="str">
        <f>IF($C4378="","",IFERROR(_xlfn.XLOOKUP($C4378,'1.PrepList'!$I$2:$I$1500,'1.PrepList'!$G$2:$G$1500,"")&amp;"",""))</f>
        <v/>
      </c>
      <c r="B4378" s="638" t="str">
        <f>IF($C4378="","",IFERROR(_xlfn.XLOOKUP($C4378,'1.PrepList'!$I$2:$I$1500,'1.PrepList'!$H$2:$H$1500,"")&amp;"",""))</f>
        <v/>
      </c>
      <c r="D4378" s="638" t="str">
        <f>IF($C4378="","",IFERROR(_xlfn.XLOOKUP($C4378,'1.PrepList'!$I$2:$I$1500,'1.PrepList'!$J$2:$J$1500,"")&amp;"",""))</f>
        <v/>
      </c>
      <c r="E4378" s="638" t="str">
        <f>IF($C4378="","",IFERROR(_xlfn.XLOOKUP($C4378,'1.PrepList'!$I$2:$I$1500,'1.PrepList'!$N$2:$N$1500,"")&amp;"",""))</f>
        <v/>
      </c>
      <c r="F4378" s="638" t="str">
        <f>IF($C4378="","",IFERROR(_xlfn.XLOOKUP($C4378,'1.PrepList'!$I$2:$I$1500,'1.PrepList'!$K$2:$K$1500,"")&amp;"",""))</f>
        <v/>
      </c>
      <c r="H4378" s="644" t="str">
        <f>IF($C4378="","",IFERROR(IF(_xlfn.XLOOKUP($C4378,tbl_StartedStatus[Bold ID],tbl_StartedStatus[Started])="Started","Yes",IF(_xlfn.XLOOKUP($C4378,tbl_StartedStatus[Bold ID],tbl_StartedStatus[Started])="No Show","No Show","")),""))</f>
        <v/>
      </c>
    </row>
    <row r="4379" spans="1:8" ht="15" customHeight="1" thickBot="1">
      <c r="A4379" s="38" t="str">
        <f>IF($C4379="","",IFERROR(_xlfn.XLOOKUP($C4379,'1.PrepList'!$I$2:$I$1500,'1.PrepList'!$G$2:$G$1500,"")&amp;"",""))</f>
        <v/>
      </c>
      <c r="B4379" s="638" t="str">
        <f>IF($C4379="","",IFERROR(_xlfn.XLOOKUP($C4379,'1.PrepList'!$I$2:$I$1500,'1.PrepList'!$H$2:$H$1500,"")&amp;"",""))</f>
        <v/>
      </c>
      <c r="D4379" s="638" t="str">
        <f>IF($C4379="","",IFERROR(_xlfn.XLOOKUP($C4379,'1.PrepList'!$I$2:$I$1500,'1.PrepList'!$J$2:$J$1500,"")&amp;"",""))</f>
        <v/>
      </c>
      <c r="E4379" s="638" t="str">
        <f>IF($C4379="","",IFERROR(_xlfn.XLOOKUP($C4379,'1.PrepList'!$I$2:$I$1500,'1.PrepList'!$N$2:$N$1500,"")&amp;"",""))</f>
        <v/>
      </c>
      <c r="F4379" s="638" t="str">
        <f>IF($C4379="","",IFERROR(_xlfn.XLOOKUP($C4379,'1.PrepList'!$I$2:$I$1500,'1.PrepList'!$K$2:$K$1500,"")&amp;"",""))</f>
        <v/>
      </c>
      <c r="H4379" s="644" t="str">
        <f>IF($C4379="","",IFERROR(IF(_xlfn.XLOOKUP($C4379,tbl_StartedStatus[Bold ID],tbl_StartedStatus[Started])="Started","Yes",IF(_xlfn.XLOOKUP($C4379,tbl_StartedStatus[Bold ID],tbl_StartedStatus[Started])="No Show","No Show","")),""))</f>
        <v/>
      </c>
    </row>
    <row r="4380" spans="1:8" ht="15" customHeight="1" thickBot="1">
      <c r="A4380" s="38" t="str">
        <f>IF($C4380="","",IFERROR(_xlfn.XLOOKUP($C4380,'1.PrepList'!$I$2:$I$1500,'1.PrepList'!$G$2:$G$1500,"")&amp;"",""))</f>
        <v/>
      </c>
      <c r="B4380" s="638" t="str">
        <f>IF($C4380="","",IFERROR(_xlfn.XLOOKUP($C4380,'1.PrepList'!$I$2:$I$1500,'1.PrepList'!$H$2:$H$1500,"")&amp;"",""))</f>
        <v/>
      </c>
      <c r="D4380" s="638" t="str">
        <f>IF($C4380="","",IFERROR(_xlfn.XLOOKUP($C4380,'1.PrepList'!$I$2:$I$1500,'1.PrepList'!$J$2:$J$1500,"")&amp;"",""))</f>
        <v/>
      </c>
      <c r="E4380" s="638" t="str">
        <f>IF($C4380="","",IFERROR(_xlfn.XLOOKUP($C4380,'1.PrepList'!$I$2:$I$1500,'1.PrepList'!$N$2:$N$1500,"")&amp;"",""))</f>
        <v/>
      </c>
      <c r="F4380" s="638" t="str">
        <f>IF($C4380="","",IFERROR(_xlfn.XLOOKUP($C4380,'1.PrepList'!$I$2:$I$1500,'1.PrepList'!$K$2:$K$1500,"")&amp;"",""))</f>
        <v/>
      </c>
      <c r="H4380" s="644" t="str">
        <f>IF($C4380="","",IFERROR(IF(_xlfn.XLOOKUP($C4380,tbl_StartedStatus[Bold ID],tbl_StartedStatus[Started])="Started","Yes",IF(_xlfn.XLOOKUP($C4380,tbl_StartedStatus[Bold ID],tbl_StartedStatus[Started])="No Show","No Show","")),""))</f>
        <v/>
      </c>
    </row>
    <row r="4381" spans="1:8" ht="15" customHeight="1" thickBot="1">
      <c r="A4381" s="38" t="str">
        <f>IF($C4381="","",IFERROR(_xlfn.XLOOKUP($C4381,'1.PrepList'!$I$2:$I$1500,'1.PrepList'!$G$2:$G$1500,"")&amp;"",""))</f>
        <v/>
      </c>
      <c r="B4381" s="638" t="str">
        <f>IF($C4381="","",IFERROR(_xlfn.XLOOKUP($C4381,'1.PrepList'!$I$2:$I$1500,'1.PrepList'!$H$2:$H$1500,"")&amp;"",""))</f>
        <v/>
      </c>
      <c r="D4381" s="638" t="str">
        <f>IF($C4381="","",IFERROR(_xlfn.XLOOKUP($C4381,'1.PrepList'!$I$2:$I$1500,'1.PrepList'!$J$2:$J$1500,"")&amp;"",""))</f>
        <v/>
      </c>
      <c r="E4381" s="638" t="str">
        <f>IF($C4381="","",IFERROR(_xlfn.XLOOKUP($C4381,'1.PrepList'!$I$2:$I$1500,'1.PrepList'!$N$2:$N$1500,"")&amp;"",""))</f>
        <v/>
      </c>
      <c r="F4381" s="638" t="str">
        <f>IF($C4381="","",IFERROR(_xlfn.XLOOKUP($C4381,'1.PrepList'!$I$2:$I$1500,'1.PrepList'!$K$2:$K$1500,"")&amp;"",""))</f>
        <v/>
      </c>
      <c r="H4381" s="644" t="str">
        <f>IF($C4381="","",IFERROR(IF(_xlfn.XLOOKUP($C4381,tbl_StartedStatus[Bold ID],tbl_StartedStatus[Started])="Started","Yes",IF(_xlfn.XLOOKUP($C4381,tbl_StartedStatus[Bold ID],tbl_StartedStatus[Started])="No Show","No Show","")),""))</f>
        <v/>
      </c>
    </row>
    <row r="4382" spans="1:8" ht="15" customHeight="1" thickBot="1">
      <c r="A4382" s="38" t="str">
        <f>IF($C4382="","",IFERROR(_xlfn.XLOOKUP($C4382,'1.PrepList'!$I$2:$I$1500,'1.PrepList'!$G$2:$G$1500,"")&amp;"",""))</f>
        <v/>
      </c>
      <c r="B4382" s="638" t="str">
        <f>IF($C4382="","",IFERROR(_xlfn.XLOOKUP($C4382,'1.PrepList'!$I$2:$I$1500,'1.PrepList'!$H$2:$H$1500,"")&amp;"",""))</f>
        <v/>
      </c>
      <c r="D4382" s="638" t="str">
        <f>IF($C4382="","",IFERROR(_xlfn.XLOOKUP($C4382,'1.PrepList'!$I$2:$I$1500,'1.PrepList'!$J$2:$J$1500,"")&amp;"",""))</f>
        <v/>
      </c>
      <c r="E4382" s="638" t="str">
        <f>IF($C4382="","",IFERROR(_xlfn.XLOOKUP($C4382,'1.PrepList'!$I$2:$I$1500,'1.PrepList'!$N$2:$N$1500,"")&amp;"",""))</f>
        <v/>
      </c>
      <c r="F4382" s="638" t="str">
        <f>IF($C4382="","",IFERROR(_xlfn.XLOOKUP($C4382,'1.PrepList'!$I$2:$I$1500,'1.PrepList'!$K$2:$K$1500,"")&amp;"",""))</f>
        <v/>
      </c>
      <c r="H4382" s="644" t="str">
        <f>IF($C4382="","",IFERROR(IF(_xlfn.XLOOKUP($C4382,tbl_StartedStatus[Bold ID],tbl_StartedStatus[Started])="Started","Yes",IF(_xlfn.XLOOKUP($C4382,tbl_StartedStatus[Bold ID],tbl_StartedStatus[Started])="No Show","No Show","")),""))</f>
        <v/>
      </c>
    </row>
    <row r="4383" spans="1:8" ht="15" customHeight="1" thickBot="1">
      <c r="A4383" s="38" t="str">
        <f>IF($C4383="","",IFERROR(_xlfn.XLOOKUP($C4383,'1.PrepList'!$I$2:$I$1500,'1.PrepList'!$G$2:$G$1500,"")&amp;"",""))</f>
        <v/>
      </c>
      <c r="B4383" s="638" t="str">
        <f>IF($C4383="","",IFERROR(_xlfn.XLOOKUP($C4383,'1.PrepList'!$I$2:$I$1500,'1.PrepList'!$H$2:$H$1500,"")&amp;"",""))</f>
        <v/>
      </c>
      <c r="D4383" s="638" t="str">
        <f>IF($C4383="","",IFERROR(_xlfn.XLOOKUP($C4383,'1.PrepList'!$I$2:$I$1500,'1.PrepList'!$J$2:$J$1500,"")&amp;"",""))</f>
        <v/>
      </c>
      <c r="E4383" s="638" t="str">
        <f>IF($C4383="","",IFERROR(_xlfn.XLOOKUP($C4383,'1.PrepList'!$I$2:$I$1500,'1.PrepList'!$N$2:$N$1500,"")&amp;"",""))</f>
        <v/>
      </c>
      <c r="F4383" s="638" t="str">
        <f>IF($C4383="","",IFERROR(_xlfn.XLOOKUP($C4383,'1.PrepList'!$I$2:$I$1500,'1.PrepList'!$K$2:$K$1500,"")&amp;"",""))</f>
        <v/>
      </c>
      <c r="H4383" s="644" t="str">
        <f>IF($C4383="","",IFERROR(IF(_xlfn.XLOOKUP($C4383,tbl_StartedStatus[Bold ID],tbl_StartedStatus[Started])="Started","Yes",IF(_xlfn.XLOOKUP($C4383,tbl_StartedStatus[Bold ID],tbl_StartedStatus[Started])="No Show","No Show","")),""))</f>
        <v/>
      </c>
    </row>
    <row r="4384" spans="1:8" ht="15" customHeight="1" thickBot="1">
      <c r="A4384" s="38" t="str">
        <f>IF($C4384="","",IFERROR(_xlfn.XLOOKUP($C4384,'1.PrepList'!$I$2:$I$1500,'1.PrepList'!$G$2:$G$1500,"")&amp;"",""))</f>
        <v/>
      </c>
      <c r="B4384" s="638" t="str">
        <f>IF($C4384="","",IFERROR(_xlfn.XLOOKUP($C4384,'1.PrepList'!$I$2:$I$1500,'1.PrepList'!$H$2:$H$1500,"")&amp;"",""))</f>
        <v/>
      </c>
      <c r="D4384" s="638" t="str">
        <f>IF($C4384="","",IFERROR(_xlfn.XLOOKUP($C4384,'1.PrepList'!$I$2:$I$1500,'1.PrepList'!$J$2:$J$1500,"")&amp;"",""))</f>
        <v/>
      </c>
      <c r="E4384" s="638" t="str">
        <f>IF($C4384="","",IFERROR(_xlfn.XLOOKUP($C4384,'1.PrepList'!$I$2:$I$1500,'1.PrepList'!$N$2:$N$1500,"")&amp;"",""))</f>
        <v/>
      </c>
      <c r="F4384" s="638" t="str">
        <f>IF($C4384="","",IFERROR(_xlfn.XLOOKUP($C4384,'1.PrepList'!$I$2:$I$1500,'1.PrepList'!$K$2:$K$1500,"")&amp;"",""))</f>
        <v/>
      </c>
      <c r="H4384" s="644" t="str">
        <f>IF($C4384="","",IFERROR(IF(_xlfn.XLOOKUP($C4384,tbl_StartedStatus[Bold ID],tbl_StartedStatus[Started])="Started","Yes",IF(_xlfn.XLOOKUP($C4384,tbl_StartedStatus[Bold ID],tbl_StartedStatus[Started])="No Show","No Show","")),""))</f>
        <v/>
      </c>
    </row>
    <row r="4385" spans="1:8" ht="15" customHeight="1" thickBot="1">
      <c r="A4385" s="38" t="str">
        <f>IF($C4385="","",IFERROR(_xlfn.XLOOKUP($C4385,'1.PrepList'!$I$2:$I$1500,'1.PrepList'!$G$2:$G$1500,"")&amp;"",""))</f>
        <v/>
      </c>
      <c r="B4385" s="638" t="str">
        <f>IF($C4385="","",IFERROR(_xlfn.XLOOKUP($C4385,'1.PrepList'!$I$2:$I$1500,'1.PrepList'!$H$2:$H$1500,"")&amp;"",""))</f>
        <v/>
      </c>
      <c r="D4385" s="638" t="str">
        <f>IF($C4385="","",IFERROR(_xlfn.XLOOKUP($C4385,'1.PrepList'!$I$2:$I$1500,'1.PrepList'!$J$2:$J$1500,"")&amp;"",""))</f>
        <v/>
      </c>
      <c r="E4385" s="638" t="str">
        <f>IF($C4385="","",IFERROR(_xlfn.XLOOKUP($C4385,'1.PrepList'!$I$2:$I$1500,'1.PrepList'!$N$2:$N$1500,"")&amp;"",""))</f>
        <v/>
      </c>
      <c r="F4385" s="638" t="str">
        <f>IF($C4385="","",IFERROR(_xlfn.XLOOKUP($C4385,'1.PrepList'!$I$2:$I$1500,'1.PrepList'!$K$2:$K$1500,"")&amp;"",""))</f>
        <v/>
      </c>
      <c r="H4385" s="644" t="str">
        <f>IF($C4385="","",IFERROR(IF(_xlfn.XLOOKUP($C4385,tbl_StartedStatus[Bold ID],tbl_StartedStatus[Started])="Started","Yes",IF(_xlfn.XLOOKUP($C4385,tbl_StartedStatus[Bold ID],tbl_StartedStatus[Started])="No Show","No Show","")),""))</f>
        <v/>
      </c>
    </row>
    <row r="4386" spans="1:8" ht="15" customHeight="1" thickBot="1">
      <c r="A4386" s="38" t="str">
        <f>IF($C4386="","",IFERROR(_xlfn.XLOOKUP($C4386,'1.PrepList'!$I$2:$I$1500,'1.PrepList'!$G$2:$G$1500,"")&amp;"",""))</f>
        <v/>
      </c>
      <c r="B4386" s="638" t="str">
        <f>IF($C4386="","",IFERROR(_xlfn.XLOOKUP($C4386,'1.PrepList'!$I$2:$I$1500,'1.PrepList'!$H$2:$H$1500,"")&amp;"",""))</f>
        <v/>
      </c>
      <c r="D4386" s="638" t="str">
        <f>IF($C4386="","",IFERROR(_xlfn.XLOOKUP($C4386,'1.PrepList'!$I$2:$I$1500,'1.PrepList'!$J$2:$J$1500,"")&amp;"",""))</f>
        <v/>
      </c>
      <c r="E4386" s="638" t="str">
        <f>IF($C4386="","",IFERROR(_xlfn.XLOOKUP($C4386,'1.PrepList'!$I$2:$I$1500,'1.PrepList'!$N$2:$N$1500,"")&amp;"",""))</f>
        <v/>
      </c>
      <c r="F4386" s="638" t="str">
        <f>IF($C4386="","",IFERROR(_xlfn.XLOOKUP($C4386,'1.PrepList'!$I$2:$I$1500,'1.PrepList'!$K$2:$K$1500,"")&amp;"",""))</f>
        <v/>
      </c>
      <c r="H4386" s="644" t="str">
        <f>IF($C4386="","",IFERROR(IF(_xlfn.XLOOKUP($C4386,tbl_StartedStatus[Bold ID],tbl_StartedStatus[Started])="Started","Yes",IF(_xlfn.XLOOKUP($C4386,tbl_StartedStatus[Bold ID],tbl_StartedStatus[Started])="No Show","No Show","")),""))</f>
        <v/>
      </c>
    </row>
    <row r="4387" spans="1:8" ht="15" customHeight="1" thickBot="1">
      <c r="A4387" s="38" t="str">
        <f>IF($C4387="","",IFERROR(_xlfn.XLOOKUP($C4387,'1.PrepList'!$I$2:$I$1500,'1.PrepList'!$G$2:$G$1500,"")&amp;"",""))</f>
        <v/>
      </c>
      <c r="B4387" s="638" t="str">
        <f>IF($C4387="","",IFERROR(_xlfn.XLOOKUP($C4387,'1.PrepList'!$I$2:$I$1500,'1.PrepList'!$H$2:$H$1500,"")&amp;"",""))</f>
        <v/>
      </c>
      <c r="D4387" s="638" t="str">
        <f>IF($C4387="","",IFERROR(_xlfn.XLOOKUP($C4387,'1.PrepList'!$I$2:$I$1500,'1.PrepList'!$J$2:$J$1500,"")&amp;"",""))</f>
        <v/>
      </c>
      <c r="E4387" s="638" t="str">
        <f>IF($C4387="","",IFERROR(_xlfn.XLOOKUP($C4387,'1.PrepList'!$I$2:$I$1500,'1.PrepList'!$N$2:$N$1500,"")&amp;"",""))</f>
        <v/>
      </c>
      <c r="F4387" s="638" t="str">
        <f>IF($C4387="","",IFERROR(_xlfn.XLOOKUP($C4387,'1.PrepList'!$I$2:$I$1500,'1.PrepList'!$K$2:$K$1500,"")&amp;"",""))</f>
        <v/>
      </c>
      <c r="H4387" s="644" t="str">
        <f>IF($C4387="","",IFERROR(IF(_xlfn.XLOOKUP($C4387,tbl_StartedStatus[Bold ID],tbl_StartedStatus[Started])="Started","Yes",IF(_xlfn.XLOOKUP($C4387,tbl_StartedStatus[Bold ID],tbl_StartedStatus[Started])="No Show","No Show","")),""))</f>
        <v/>
      </c>
    </row>
    <row r="4388" spans="1:8" ht="15" customHeight="1" thickBot="1">
      <c r="A4388" s="38" t="str">
        <f>IF($C4388="","",IFERROR(_xlfn.XLOOKUP($C4388,'1.PrepList'!$I$2:$I$1500,'1.PrepList'!$G$2:$G$1500,"")&amp;"",""))</f>
        <v/>
      </c>
      <c r="B4388" s="638" t="str">
        <f>IF($C4388="","",IFERROR(_xlfn.XLOOKUP($C4388,'1.PrepList'!$I$2:$I$1500,'1.PrepList'!$H$2:$H$1500,"")&amp;"",""))</f>
        <v/>
      </c>
      <c r="D4388" s="638" t="str">
        <f>IF($C4388="","",IFERROR(_xlfn.XLOOKUP($C4388,'1.PrepList'!$I$2:$I$1500,'1.PrepList'!$J$2:$J$1500,"")&amp;"",""))</f>
        <v/>
      </c>
      <c r="E4388" s="638" t="str">
        <f>IF($C4388="","",IFERROR(_xlfn.XLOOKUP($C4388,'1.PrepList'!$I$2:$I$1500,'1.PrepList'!$N$2:$N$1500,"")&amp;"",""))</f>
        <v/>
      </c>
      <c r="F4388" s="638" t="str">
        <f>IF($C4388="","",IFERROR(_xlfn.XLOOKUP($C4388,'1.PrepList'!$I$2:$I$1500,'1.PrepList'!$K$2:$K$1500,"")&amp;"",""))</f>
        <v/>
      </c>
      <c r="H4388" s="644" t="str">
        <f>IF($C4388="","",IFERROR(IF(_xlfn.XLOOKUP($C4388,tbl_StartedStatus[Bold ID],tbl_StartedStatus[Started])="Started","Yes",IF(_xlfn.XLOOKUP($C4388,tbl_StartedStatus[Bold ID],tbl_StartedStatus[Started])="No Show","No Show","")),""))</f>
        <v/>
      </c>
    </row>
    <row r="4389" spans="1:8" ht="15" customHeight="1" thickBot="1">
      <c r="A4389" s="38" t="str">
        <f>IF($C4389="","",IFERROR(_xlfn.XLOOKUP($C4389,'1.PrepList'!$I$2:$I$1500,'1.PrepList'!$G$2:$G$1500,"")&amp;"",""))</f>
        <v/>
      </c>
      <c r="B4389" s="638" t="str">
        <f>IF($C4389="","",IFERROR(_xlfn.XLOOKUP($C4389,'1.PrepList'!$I$2:$I$1500,'1.PrepList'!$H$2:$H$1500,"")&amp;"",""))</f>
        <v/>
      </c>
      <c r="D4389" s="638" t="str">
        <f>IF($C4389="","",IFERROR(_xlfn.XLOOKUP($C4389,'1.PrepList'!$I$2:$I$1500,'1.PrepList'!$J$2:$J$1500,"")&amp;"",""))</f>
        <v/>
      </c>
      <c r="E4389" s="638" t="str">
        <f>IF($C4389="","",IFERROR(_xlfn.XLOOKUP($C4389,'1.PrepList'!$I$2:$I$1500,'1.PrepList'!$N$2:$N$1500,"")&amp;"",""))</f>
        <v/>
      </c>
      <c r="F4389" s="638" t="str">
        <f>IF($C4389="","",IFERROR(_xlfn.XLOOKUP($C4389,'1.PrepList'!$I$2:$I$1500,'1.PrepList'!$K$2:$K$1500,"")&amp;"",""))</f>
        <v/>
      </c>
      <c r="H4389" s="644" t="str">
        <f>IF($C4389="","",IFERROR(IF(_xlfn.XLOOKUP($C4389,tbl_StartedStatus[Bold ID],tbl_StartedStatus[Started])="Started","Yes",IF(_xlfn.XLOOKUP($C4389,tbl_StartedStatus[Bold ID],tbl_StartedStatus[Started])="No Show","No Show","")),""))</f>
        <v/>
      </c>
    </row>
    <row r="4390" spans="1:8" ht="15" customHeight="1" thickBot="1">
      <c r="A4390" s="38" t="str">
        <f>IF($C4390="","",IFERROR(_xlfn.XLOOKUP($C4390,'1.PrepList'!$I$2:$I$1500,'1.PrepList'!$G$2:$G$1500,"")&amp;"",""))</f>
        <v/>
      </c>
      <c r="B4390" s="638" t="str">
        <f>IF($C4390="","",IFERROR(_xlfn.XLOOKUP($C4390,'1.PrepList'!$I$2:$I$1500,'1.PrepList'!$H$2:$H$1500,"")&amp;"",""))</f>
        <v/>
      </c>
      <c r="D4390" s="638" t="str">
        <f>IF($C4390="","",IFERROR(_xlfn.XLOOKUP($C4390,'1.PrepList'!$I$2:$I$1500,'1.PrepList'!$J$2:$J$1500,"")&amp;"",""))</f>
        <v/>
      </c>
      <c r="E4390" s="638" t="str">
        <f>IF($C4390="","",IFERROR(_xlfn.XLOOKUP($C4390,'1.PrepList'!$I$2:$I$1500,'1.PrepList'!$N$2:$N$1500,"")&amp;"",""))</f>
        <v/>
      </c>
      <c r="F4390" s="638" t="str">
        <f>IF($C4390="","",IFERROR(_xlfn.XLOOKUP($C4390,'1.PrepList'!$I$2:$I$1500,'1.PrepList'!$K$2:$K$1500,"")&amp;"",""))</f>
        <v/>
      </c>
      <c r="H4390" s="644" t="str">
        <f>IF($C4390="","",IFERROR(IF(_xlfn.XLOOKUP($C4390,tbl_StartedStatus[Bold ID],tbl_StartedStatus[Started])="Started","Yes",IF(_xlfn.XLOOKUP($C4390,tbl_StartedStatus[Bold ID],tbl_StartedStatus[Started])="No Show","No Show","")),""))</f>
        <v/>
      </c>
    </row>
    <row r="4391" spans="1:8" ht="15" customHeight="1" thickBot="1">
      <c r="A4391" s="38" t="str">
        <f>IF($C4391="","",IFERROR(_xlfn.XLOOKUP($C4391,'1.PrepList'!$I$2:$I$1500,'1.PrepList'!$G$2:$G$1500,"")&amp;"",""))</f>
        <v/>
      </c>
      <c r="B4391" s="638" t="str">
        <f>IF($C4391="","",IFERROR(_xlfn.XLOOKUP($C4391,'1.PrepList'!$I$2:$I$1500,'1.PrepList'!$H$2:$H$1500,"")&amp;"",""))</f>
        <v/>
      </c>
      <c r="D4391" s="638" t="str">
        <f>IF($C4391="","",IFERROR(_xlfn.XLOOKUP($C4391,'1.PrepList'!$I$2:$I$1500,'1.PrepList'!$J$2:$J$1500,"")&amp;"",""))</f>
        <v/>
      </c>
      <c r="E4391" s="638" t="str">
        <f>IF($C4391="","",IFERROR(_xlfn.XLOOKUP($C4391,'1.PrepList'!$I$2:$I$1500,'1.PrepList'!$N$2:$N$1500,"")&amp;"",""))</f>
        <v/>
      </c>
      <c r="F4391" s="638" t="str">
        <f>IF($C4391="","",IFERROR(_xlfn.XLOOKUP($C4391,'1.PrepList'!$I$2:$I$1500,'1.PrepList'!$K$2:$K$1500,"")&amp;"",""))</f>
        <v/>
      </c>
      <c r="H4391" s="644" t="str">
        <f>IF($C4391="","",IFERROR(IF(_xlfn.XLOOKUP($C4391,tbl_StartedStatus[Bold ID],tbl_StartedStatus[Started])="Started","Yes",IF(_xlfn.XLOOKUP($C4391,tbl_StartedStatus[Bold ID],tbl_StartedStatus[Started])="No Show","No Show","")),""))</f>
        <v/>
      </c>
    </row>
    <row r="4392" spans="1:8" ht="15" customHeight="1" thickBot="1">
      <c r="A4392" s="38" t="str">
        <f>IF($C4392="","",IFERROR(_xlfn.XLOOKUP($C4392,'1.PrepList'!$I$2:$I$1500,'1.PrepList'!$G$2:$G$1500,"")&amp;"",""))</f>
        <v/>
      </c>
      <c r="B4392" s="638" t="str">
        <f>IF($C4392="","",IFERROR(_xlfn.XLOOKUP($C4392,'1.PrepList'!$I$2:$I$1500,'1.PrepList'!$H$2:$H$1500,"")&amp;"",""))</f>
        <v/>
      </c>
      <c r="D4392" s="638" t="str">
        <f>IF($C4392="","",IFERROR(_xlfn.XLOOKUP($C4392,'1.PrepList'!$I$2:$I$1500,'1.PrepList'!$J$2:$J$1500,"")&amp;"",""))</f>
        <v/>
      </c>
      <c r="E4392" s="638" t="str">
        <f>IF($C4392="","",IFERROR(_xlfn.XLOOKUP($C4392,'1.PrepList'!$I$2:$I$1500,'1.PrepList'!$N$2:$N$1500,"")&amp;"",""))</f>
        <v/>
      </c>
      <c r="F4392" s="638" t="str">
        <f>IF($C4392="","",IFERROR(_xlfn.XLOOKUP($C4392,'1.PrepList'!$I$2:$I$1500,'1.PrepList'!$K$2:$K$1500,"")&amp;"",""))</f>
        <v/>
      </c>
      <c r="H4392" s="644" t="str">
        <f>IF($C4392="","",IFERROR(IF(_xlfn.XLOOKUP($C4392,tbl_StartedStatus[Bold ID],tbl_StartedStatus[Started])="Started","Yes",IF(_xlfn.XLOOKUP($C4392,tbl_StartedStatus[Bold ID],tbl_StartedStatus[Started])="No Show","No Show","")),""))</f>
        <v/>
      </c>
    </row>
    <row r="4393" spans="1:8" ht="15" customHeight="1" thickBot="1">
      <c r="A4393" s="38" t="str">
        <f>IF($C4393="","",IFERROR(_xlfn.XLOOKUP($C4393,'1.PrepList'!$I$2:$I$1500,'1.PrepList'!$G$2:$G$1500,"")&amp;"",""))</f>
        <v/>
      </c>
      <c r="B4393" s="638" t="str">
        <f>IF($C4393="","",IFERROR(_xlfn.XLOOKUP($C4393,'1.PrepList'!$I$2:$I$1500,'1.PrepList'!$H$2:$H$1500,"")&amp;"",""))</f>
        <v/>
      </c>
      <c r="D4393" s="638" t="str">
        <f>IF($C4393="","",IFERROR(_xlfn.XLOOKUP($C4393,'1.PrepList'!$I$2:$I$1500,'1.PrepList'!$J$2:$J$1500,"")&amp;"",""))</f>
        <v/>
      </c>
      <c r="E4393" s="638" t="str">
        <f>IF($C4393="","",IFERROR(_xlfn.XLOOKUP($C4393,'1.PrepList'!$I$2:$I$1500,'1.PrepList'!$N$2:$N$1500,"")&amp;"",""))</f>
        <v/>
      </c>
      <c r="F4393" s="638" t="str">
        <f>IF($C4393="","",IFERROR(_xlfn.XLOOKUP($C4393,'1.PrepList'!$I$2:$I$1500,'1.PrepList'!$K$2:$K$1500,"")&amp;"",""))</f>
        <v/>
      </c>
      <c r="H4393" s="644" t="str">
        <f>IF($C4393="","",IFERROR(IF(_xlfn.XLOOKUP($C4393,tbl_StartedStatus[Bold ID],tbl_StartedStatus[Started])="Started","Yes",IF(_xlfn.XLOOKUP($C4393,tbl_StartedStatus[Bold ID],tbl_StartedStatus[Started])="No Show","No Show","")),""))</f>
        <v/>
      </c>
    </row>
    <row r="4394" spans="1:8" ht="15" customHeight="1" thickBot="1">
      <c r="A4394" s="38" t="str">
        <f>IF($C4394="","",IFERROR(_xlfn.XLOOKUP($C4394,'1.PrepList'!$I$2:$I$1500,'1.PrepList'!$G$2:$G$1500,"")&amp;"",""))</f>
        <v/>
      </c>
      <c r="B4394" s="638" t="str">
        <f>IF($C4394="","",IFERROR(_xlfn.XLOOKUP($C4394,'1.PrepList'!$I$2:$I$1500,'1.PrepList'!$H$2:$H$1500,"")&amp;"",""))</f>
        <v/>
      </c>
      <c r="D4394" s="638" t="str">
        <f>IF($C4394="","",IFERROR(_xlfn.XLOOKUP($C4394,'1.PrepList'!$I$2:$I$1500,'1.PrepList'!$J$2:$J$1500,"")&amp;"",""))</f>
        <v/>
      </c>
      <c r="E4394" s="638" t="str">
        <f>IF($C4394="","",IFERROR(_xlfn.XLOOKUP($C4394,'1.PrepList'!$I$2:$I$1500,'1.PrepList'!$N$2:$N$1500,"")&amp;"",""))</f>
        <v/>
      </c>
      <c r="F4394" s="638" t="str">
        <f>IF($C4394="","",IFERROR(_xlfn.XLOOKUP($C4394,'1.PrepList'!$I$2:$I$1500,'1.PrepList'!$K$2:$K$1500,"")&amp;"",""))</f>
        <v/>
      </c>
      <c r="H4394" s="644" t="str">
        <f>IF($C4394="","",IFERROR(IF(_xlfn.XLOOKUP($C4394,tbl_StartedStatus[Bold ID],tbl_StartedStatus[Started])="Started","Yes",IF(_xlfn.XLOOKUP($C4394,tbl_StartedStatus[Bold ID],tbl_StartedStatus[Started])="No Show","No Show","")),""))</f>
        <v/>
      </c>
    </row>
    <row r="4395" spans="1:8" ht="15" customHeight="1" thickBot="1">
      <c r="A4395" s="38" t="str">
        <f>IF($C4395="","",IFERROR(_xlfn.XLOOKUP($C4395,'1.PrepList'!$I$2:$I$1500,'1.PrepList'!$G$2:$G$1500,"")&amp;"",""))</f>
        <v/>
      </c>
      <c r="B4395" s="638" t="str">
        <f>IF($C4395="","",IFERROR(_xlfn.XLOOKUP($C4395,'1.PrepList'!$I$2:$I$1500,'1.PrepList'!$H$2:$H$1500,"")&amp;"",""))</f>
        <v/>
      </c>
      <c r="D4395" s="638" t="str">
        <f>IF($C4395="","",IFERROR(_xlfn.XLOOKUP($C4395,'1.PrepList'!$I$2:$I$1500,'1.PrepList'!$J$2:$J$1500,"")&amp;"",""))</f>
        <v/>
      </c>
      <c r="E4395" s="638" t="str">
        <f>IF($C4395="","",IFERROR(_xlfn.XLOOKUP($C4395,'1.PrepList'!$I$2:$I$1500,'1.PrepList'!$N$2:$N$1500,"")&amp;"",""))</f>
        <v/>
      </c>
      <c r="F4395" s="638" t="str">
        <f>IF($C4395="","",IFERROR(_xlfn.XLOOKUP($C4395,'1.PrepList'!$I$2:$I$1500,'1.PrepList'!$K$2:$K$1500,"")&amp;"",""))</f>
        <v/>
      </c>
      <c r="H4395" s="644" t="str">
        <f>IF($C4395="","",IFERROR(IF(_xlfn.XLOOKUP($C4395,tbl_StartedStatus[Bold ID],tbl_StartedStatus[Started])="Started","Yes",IF(_xlfn.XLOOKUP($C4395,tbl_StartedStatus[Bold ID],tbl_StartedStatus[Started])="No Show","No Show","")),""))</f>
        <v/>
      </c>
    </row>
    <row r="4396" spans="1:8" ht="15" customHeight="1" thickBot="1">
      <c r="A4396" s="38" t="str">
        <f>IF($C4396="","",IFERROR(_xlfn.XLOOKUP($C4396,'1.PrepList'!$I$2:$I$1500,'1.PrepList'!$G$2:$G$1500,"")&amp;"",""))</f>
        <v/>
      </c>
      <c r="B4396" s="638" t="str">
        <f>IF($C4396="","",IFERROR(_xlfn.XLOOKUP($C4396,'1.PrepList'!$I$2:$I$1500,'1.PrepList'!$H$2:$H$1500,"")&amp;"",""))</f>
        <v/>
      </c>
      <c r="D4396" s="638" t="str">
        <f>IF($C4396="","",IFERROR(_xlfn.XLOOKUP($C4396,'1.PrepList'!$I$2:$I$1500,'1.PrepList'!$J$2:$J$1500,"")&amp;"",""))</f>
        <v/>
      </c>
      <c r="E4396" s="638" t="str">
        <f>IF($C4396="","",IFERROR(_xlfn.XLOOKUP($C4396,'1.PrepList'!$I$2:$I$1500,'1.PrepList'!$N$2:$N$1500,"")&amp;"",""))</f>
        <v/>
      </c>
      <c r="F4396" s="638" t="str">
        <f>IF($C4396="","",IFERROR(_xlfn.XLOOKUP($C4396,'1.PrepList'!$I$2:$I$1500,'1.PrepList'!$K$2:$K$1500,"")&amp;"",""))</f>
        <v/>
      </c>
      <c r="H4396" s="644" t="str">
        <f>IF($C4396="","",IFERROR(IF(_xlfn.XLOOKUP($C4396,tbl_StartedStatus[Bold ID],tbl_StartedStatus[Started])="Started","Yes",IF(_xlfn.XLOOKUP($C4396,tbl_StartedStatus[Bold ID],tbl_StartedStatus[Started])="No Show","No Show","")),""))</f>
        <v/>
      </c>
    </row>
    <row r="4397" spans="1:8" ht="15" customHeight="1" thickBot="1">
      <c r="A4397" s="38" t="str">
        <f>IF($C4397="","",IFERROR(_xlfn.XLOOKUP($C4397,'1.PrepList'!$I$2:$I$1500,'1.PrepList'!$G$2:$G$1500,"")&amp;"",""))</f>
        <v/>
      </c>
      <c r="B4397" s="638" t="str">
        <f>IF($C4397="","",IFERROR(_xlfn.XLOOKUP($C4397,'1.PrepList'!$I$2:$I$1500,'1.PrepList'!$H$2:$H$1500,"")&amp;"",""))</f>
        <v/>
      </c>
      <c r="D4397" s="638" t="str">
        <f>IF($C4397="","",IFERROR(_xlfn.XLOOKUP($C4397,'1.PrepList'!$I$2:$I$1500,'1.PrepList'!$J$2:$J$1500,"")&amp;"",""))</f>
        <v/>
      </c>
      <c r="E4397" s="638" t="str">
        <f>IF($C4397="","",IFERROR(_xlfn.XLOOKUP($C4397,'1.PrepList'!$I$2:$I$1500,'1.PrepList'!$N$2:$N$1500,"")&amp;"",""))</f>
        <v/>
      </c>
      <c r="F4397" s="638" t="str">
        <f>IF($C4397="","",IFERROR(_xlfn.XLOOKUP($C4397,'1.PrepList'!$I$2:$I$1500,'1.PrepList'!$K$2:$K$1500,"")&amp;"",""))</f>
        <v/>
      </c>
      <c r="H4397" s="644" t="str">
        <f>IF($C4397="","",IFERROR(IF(_xlfn.XLOOKUP($C4397,tbl_StartedStatus[Bold ID],tbl_StartedStatus[Started])="Started","Yes",IF(_xlfn.XLOOKUP($C4397,tbl_StartedStatus[Bold ID],tbl_StartedStatus[Started])="No Show","No Show","")),""))</f>
        <v/>
      </c>
    </row>
    <row r="4398" spans="1:8" ht="15" customHeight="1" thickBot="1">
      <c r="A4398" s="38" t="str">
        <f>IF($C4398="","",IFERROR(_xlfn.XLOOKUP($C4398,'1.PrepList'!$I$2:$I$1500,'1.PrepList'!$G$2:$G$1500,"")&amp;"",""))</f>
        <v/>
      </c>
      <c r="B4398" s="638" t="str">
        <f>IF($C4398="","",IFERROR(_xlfn.XLOOKUP($C4398,'1.PrepList'!$I$2:$I$1500,'1.PrepList'!$H$2:$H$1500,"")&amp;"",""))</f>
        <v/>
      </c>
      <c r="D4398" s="638" t="str">
        <f>IF($C4398="","",IFERROR(_xlfn.XLOOKUP($C4398,'1.PrepList'!$I$2:$I$1500,'1.PrepList'!$J$2:$J$1500,"")&amp;"",""))</f>
        <v/>
      </c>
      <c r="E4398" s="638" t="str">
        <f>IF($C4398="","",IFERROR(_xlfn.XLOOKUP($C4398,'1.PrepList'!$I$2:$I$1500,'1.PrepList'!$N$2:$N$1500,"")&amp;"",""))</f>
        <v/>
      </c>
      <c r="F4398" s="638" t="str">
        <f>IF($C4398="","",IFERROR(_xlfn.XLOOKUP($C4398,'1.PrepList'!$I$2:$I$1500,'1.PrepList'!$K$2:$K$1500,"")&amp;"",""))</f>
        <v/>
      </c>
      <c r="H4398" s="644" t="str">
        <f>IF($C4398="","",IFERROR(IF(_xlfn.XLOOKUP($C4398,tbl_StartedStatus[Bold ID],tbl_StartedStatus[Started])="Started","Yes",IF(_xlfn.XLOOKUP($C4398,tbl_StartedStatus[Bold ID],tbl_StartedStatus[Started])="No Show","No Show","")),""))</f>
        <v/>
      </c>
    </row>
    <row r="4399" spans="1:8" ht="15" customHeight="1" thickBot="1">
      <c r="A4399" s="38" t="str">
        <f>IF($C4399="","",IFERROR(_xlfn.XLOOKUP($C4399,'1.PrepList'!$I$2:$I$1500,'1.PrepList'!$G$2:$G$1500,"")&amp;"",""))</f>
        <v/>
      </c>
      <c r="B4399" s="638" t="str">
        <f>IF($C4399="","",IFERROR(_xlfn.XLOOKUP($C4399,'1.PrepList'!$I$2:$I$1500,'1.PrepList'!$H$2:$H$1500,"")&amp;"",""))</f>
        <v/>
      </c>
      <c r="D4399" s="638" t="str">
        <f>IF($C4399="","",IFERROR(_xlfn.XLOOKUP($C4399,'1.PrepList'!$I$2:$I$1500,'1.PrepList'!$J$2:$J$1500,"")&amp;"",""))</f>
        <v/>
      </c>
      <c r="E4399" s="638" t="str">
        <f>IF($C4399="","",IFERROR(_xlfn.XLOOKUP($C4399,'1.PrepList'!$I$2:$I$1500,'1.PrepList'!$N$2:$N$1500,"")&amp;"",""))</f>
        <v/>
      </c>
      <c r="F4399" s="638" t="str">
        <f>IF($C4399="","",IFERROR(_xlfn.XLOOKUP($C4399,'1.PrepList'!$I$2:$I$1500,'1.PrepList'!$K$2:$K$1500,"")&amp;"",""))</f>
        <v/>
      </c>
      <c r="H4399" s="644" t="str">
        <f>IF($C4399="","",IFERROR(IF(_xlfn.XLOOKUP($C4399,tbl_StartedStatus[Bold ID],tbl_StartedStatus[Started])="Started","Yes",IF(_xlfn.XLOOKUP($C4399,tbl_StartedStatus[Bold ID],tbl_StartedStatus[Started])="No Show","No Show","")),""))</f>
        <v/>
      </c>
    </row>
    <row r="4400" spans="1:8" ht="15" customHeight="1" thickBot="1">
      <c r="A4400" s="38" t="str">
        <f>IF($C4400="","",IFERROR(_xlfn.XLOOKUP($C4400,'1.PrepList'!$I$2:$I$1500,'1.PrepList'!$G$2:$G$1500,"")&amp;"",""))</f>
        <v/>
      </c>
      <c r="B4400" s="638" t="str">
        <f>IF($C4400="","",IFERROR(_xlfn.XLOOKUP($C4400,'1.PrepList'!$I$2:$I$1500,'1.PrepList'!$H$2:$H$1500,"")&amp;"",""))</f>
        <v/>
      </c>
      <c r="D4400" s="638" t="str">
        <f>IF($C4400="","",IFERROR(_xlfn.XLOOKUP($C4400,'1.PrepList'!$I$2:$I$1500,'1.PrepList'!$J$2:$J$1500,"")&amp;"",""))</f>
        <v/>
      </c>
      <c r="E4400" s="638" t="str">
        <f>IF($C4400="","",IFERROR(_xlfn.XLOOKUP($C4400,'1.PrepList'!$I$2:$I$1500,'1.PrepList'!$N$2:$N$1500,"")&amp;"",""))</f>
        <v/>
      </c>
      <c r="F4400" s="638" t="str">
        <f>IF($C4400="","",IFERROR(_xlfn.XLOOKUP($C4400,'1.PrepList'!$I$2:$I$1500,'1.PrepList'!$K$2:$K$1500,"")&amp;"",""))</f>
        <v/>
      </c>
      <c r="H4400" s="644" t="str">
        <f>IF($C4400="","",IFERROR(IF(_xlfn.XLOOKUP($C4400,tbl_StartedStatus[Bold ID],tbl_StartedStatus[Started])="Started","Yes",IF(_xlfn.XLOOKUP($C4400,tbl_StartedStatus[Bold ID],tbl_StartedStatus[Started])="No Show","No Show","")),""))</f>
        <v/>
      </c>
    </row>
    <row r="4401" spans="1:8" ht="15" customHeight="1" thickBot="1">
      <c r="A4401" s="38" t="str">
        <f>IF($C4401="","",IFERROR(_xlfn.XLOOKUP($C4401,'1.PrepList'!$I$2:$I$1500,'1.PrepList'!$G$2:$G$1500,"")&amp;"",""))</f>
        <v/>
      </c>
      <c r="B4401" s="638" t="str">
        <f>IF($C4401="","",IFERROR(_xlfn.XLOOKUP($C4401,'1.PrepList'!$I$2:$I$1500,'1.PrepList'!$H$2:$H$1500,"")&amp;"",""))</f>
        <v/>
      </c>
      <c r="D4401" s="638" t="str">
        <f>IF($C4401="","",IFERROR(_xlfn.XLOOKUP($C4401,'1.PrepList'!$I$2:$I$1500,'1.PrepList'!$J$2:$J$1500,"")&amp;"",""))</f>
        <v/>
      </c>
      <c r="E4401" s="638" t="str">
        <f>IF($C4401="","",IFERROR(_xlfn.XLOOKUP($C4401,'1.PrepList'!$I$2:$I$1500,'1.PrepList'!$N$2:$N$1500,"")&amp;"",""))</f>
        <v/>
      </c>
      <c r="F4401" s="638" t="str">
        <f>IF($C4401="","",IFERROR(_xlfn.XLOOKUP($C4401,'1.PrepList'!$I$2:$I$1500,'1.PrepList'!$K$2:$K$1500,"")&amp;"",""))</f>
        <v/>
      </c>
      <c r="H4401" s="644" t="str">
        <f>IF($C4401="","",IFERROR(IF(_xlfn.XLOOKUP($C4401,tbl_StartedStatus[Bold ID],tbl_StartedStatus[Started])="Started","Yes",IF(_xlfn.XLOOKUP($C4401,tbl_StartedStatus[Bold ID],tbl_StartedStatus[Started])="No Show","No Show","")),""))</f>
        <v/>
      </c>
    </row>
    <row r="4402" spans="1:8" ht="15" customHeight="1" thickBot="1">
      <c r="A4402" s="38" t="str">
        <f>IF($C4402="","",IFERROR(_xlfn.XLOOKUP($C4402,'1.PrepList'!$I$2:$I$1500,'1.PrepList'!$G$2:$G$1500,"")&amp;"",""))</f>
        <v/>
      </c>
      <c r="B4402" s="638" t="str">
        <f>IF($C4402="","",IFERROR(_xlfn.XLOOKUP($C4402,'1.PrepList'!$I$2:$I$1500,'1.PrepList'!$H$2:$H$1500,"")&amp;"",""))</f>
        <v/>
      </c>
      <c r="D4402" s="638" t="str">
        <f>IF($C4402="","",IFERROR(_xlfn.XLOOKUP($C4402,'1.PrepList'!$I$2:$I$1500,'1.PrepList'!$J$2:$J$1500,"")&amp;"",""))</f>
        <v/>
      </c>
      <c r="E4402" s="638" t="str">
        <f>IF($C4402="","",IFERROR(_xlfn.XLOOKUP($C4402,'1.PrepList'!$I$2:$I$1500,'1.PrepList'!$N$2:$N$1500,"")&amp;"",""))</f>
        <v/>
      </c>
      <c r="F4402" s="638" t="str">
        <f>IF($C4402="","",IFERROR(_xlfn.XLOOKUP($C4402,'1.PrepList'!$I$2:$I$1500,'1.PrepList'!$K$2:$K$1500,"")&amp;"",""))</f>
        <v/>
      </c>
      <c r="H4402" s="644" t="str">
        <f>IF($C4402="","",IFERROR(IF(_xlfn.XLOOKUP($C4402,tbl_StartedStatus[Bold ID],tbl_StartedStatus[Started])="Started","Yes",IF(_xlfn.XLOOKUP($C4402,tbl_StartedStatus[Bold ID],tbl_StartedStatus[Started])="No Show","No Show","")),""))</f>
        <v/>
      </c>
    </row>
    <row r="4403" spans="1:8" ht="15" customHeight="1" thickBot="1">
      <c r="A4403" s="38" t="str">
        <f>IF($C4403="","",IFERROR(_xlfn.XLOOKUP($C4403,'1.PrepList'!$I$2:$I$1500,'1.PrepList'!$G$2:$G$1500,"")&amp;"",""))</f>
        <v/>
      </c>
      <c r="B4403" s="638" t="str">
        <f>IF($C4403="","",IFERROR(_xlfn.XLOOKUP($C4403,'1.PrepList'!$I$2:$I$1500,'1.PrepList'!$H$2:$H$1500,"")&amp;"",""))</f>
        <v/>
      </c>
      <c r="D4403" s="638" t="str">
        <f>IF($C4403="","",IFERROR(_xlfn.XLOOKUP($C4403,'1.PrepList'!$I$2:$I$1500,'1.PrepList'!$J$2:$J$1500,"")&amp;"",""))</f>
        <v/>
      </c>
      <c r="E4403" s="638" t="str">
        <f>IF($C4403="","",IFERROR(_xlfn.XLOOKUP($C4403,'1.PrepList'!$I$2:$I$1500,'1.PrepList'!$N$2:$N$1500,"")&amp;"",""))</f>
        <v/>
      </c>
      <c r="F4403" s="638" t="str">
        <f>IF($C4403="","",IFERROR(_xlfn.XLOOKUP($C4403,'1.PrepList'!$I$2:$I$1500,'1.PrepList'!$K$2:$K$1500,"")&amp;"",""))</f>
        <v/>
      </c>
      <c r="H4403" s="644" t="str">
        <f>IF($C4403="","",IFERROR(IF(_xlfn.XLOOKUP($C4403,tbl_StartedStatus[Bold ID],tbl_StartedStatus[Started])="Started","Yes",IF(_xlfn.XLOOKUP($C4403,tbl_StartedStatus[Bold ID],tbl_StartedStatus[Started])="No Show","No Show","")),""))</f>
        <v/>
      </c>
    </row>
    <row r="4404" spans="1:8" ht="15" customHeight="1" thickBot="1">
      <c r="A4404" s="38" t="str">
        <f>IF($C4404="","",IFERROR(_xlfn.XLOOKUP($C4404,'1.PrepList'!$I$2:$I$1500,'1.PrepList'!$G$2:$G$1500,"")&amp;"",""))</f>
        <v/>
      </c>
      <c r="B4404" s="638" t="str">
        <f>IF($C4404="","",IFERROR(_xlfn.XLOOKUP($C4404,'1.PrepList'!$I$2:$I$1500,'1.PrepList'!$H$2:$H$1500,"")&amp;"",""))</f>
        <v/>
      </c>
      <c r="D4404" s="638" t="str">
        <f>IF($C4404="","",IFERROR(_xlfn.XLOOKUP($C4404,'1.PrepList'!$I$2:$I$1500,'1.PrepList'!$J$2:$J$1500,"")&amp;"",""))</f>
        <v/>
      </c>
      <c r="E4404" s="638" t="str">
        <f>IF($C4404="","",IFERROR(_xlfn.XLOOKUP($C4404,'1.PrepList'!$I$2:$I$1500,'1.PrepList'!$N$2:$N$1500,"")&amp;"",""))</f>
        <v/>
      </c>
      <c r="F4404" s="638" t="str">
        <f>IF($C4404="","",IFERROR(_xlfn.XLOOKUP($C4404,'1.PrepList'!$I$2:$I$1500,'1.PrepList'!$K$2:$K$1500,"")&amp;"",""))</f>
        <v/>
      </c>
      <c r="H4404" s="644" t="str">
        <f>IF($C4404="","",IFERROR(IF(_xlfn.XLOOKUP($C4404,tbl_StartedStatus[Bold ID],tbl_StartedStatus[Started])="Started","Yes",IF(_xlfn.XLOOKUP($C4404,tbl_StartedStatus[Bold ID],tbl_StartedStatus[Started])="No Show","No Show","")),""))</f>
        <v/>
      </c>
    </row>
    <row r="4405" spans="1:8" ht="15" customHeight="1" thickBot="1">
      <c r="A4405" s="38" t="str">
        <f>IF($C4405="","",IFERROR(_xlfn.XLOOKUP($C4405,'1.PrepList'!$I$2:$I$1500,'1.PrepList'!$G$2:$G$1500,"")&amp;"",""))</f>
        <v/>
      </c>
      <c r="B4405" s="638" t="str">
        <f>IF($C4405="","",IFERROR(_xlfn.XLOOKUP($C4405,'1.PrepList'!$I$2:$I$1500,'1.PrepList'!$H$2:$H$1500,"")&amp;"",""))</f>
        <v/>
      </c>
      <c r="D4405" s="638" t="str">
        <f>IF($C4405="","",IFERROR(_xlfn.XLOOKUP($C4405,'1.PrepList'!$I$2:$I$1500,'1.PrepList'!$J$2:$J$1500,"")&amp;"",""))</f>
        <v/>
      </c>
      <c r="E4405" s="638" t="str">
        <f>IF($C4405="","",IFERROR(_xlfn.XLOOKUP($C4405,'1.PrepList'!$I$2:$I$1500,'1.PrepList'!$N$2:$N$1500,"")&amp;"",""))</f>
        <v/>
      </c>
      <c r="F4405" s="638" t="str">
        <f>IF($C4405="","",IFERROR(_xlfn.XLOOKUP($C4405,'1.PrepList'!$I$2:$I$1500,'1.PrepList'!$K$2:$K$1500,"")&amp;"",""))</f>
        <v/>
      </c>
      <c r="H4405" s="644" t="str">
        <f>IF($C4405="","",IFERROR(IF(_xlfn.XLOOKUP($C4405,tbl_StartedStatus[Bold ID],tbl_StartedStatus[Started])="Started","Yes",IF(_xlfn.XLOOKUP($C4405,tbl_StartedStatus[Bold ID],tbl_StartedStatus[Started])="No Show","No Show","")),""))</f>
        <v/>
      </c>
    </row>
    <row r="4406" spans="1:8" ht="15" customHeight="1" thickBot="1">
      <c r="A4406" s="38" t="str">
        <f>IF($C4406="","",IFERROR(_xlfn.XLOOKUP($C4406,'1.PrepList'!$I$2:$I$1500,'1.PrepList'!$G$2:$G$1500,"")&amp;"",""))</f>
        <v/>
      </c>
      <c r="B4406" s="638" t="str">
        <f>IF($C4406="","",IFERROR(_xlfn.XLOOKUP($C4406,'1.PrepList'!$I$2:$I$1500,'1.PrepList'!$H$2:$H$1500,"")&amp;"",""))</f>
        <v/>
      </c>
      <c r="D4406" s="638" t="str">
        <f>IF($C4406="","",IFERROR(_xlfn.XLOOKUP($C4406,'1.PrepList'!$I$2:$I$1500,'1.PrepList'!$J$2:$J$1500,"")&amp;"",""))</f>
        <v/>
      </c>
      <c r="E4406" s="638" t="str">
        <f>IF($C4406="","",IFERROR(_xlfn.XLOOKUP($C4406,'1.PrepList'!$I$2:$I$1500,'1.PrepList'!$N$2:$N$1500,"")&amp;"",""))</f>
        <v/>
      </c>
      <c r="F4406" s="638" t="str">
        <f>IF($C4406="","",IFERROR(_xlfn.XLOOKUP($C4406,'1.PrepList'!$I$2:$I$1500,'1.PrepList'!$K$2:$K$1500,"")&amp;"",""))</f>
        <v/>
      </c>
      <c r="H4406" s="644" t="str">
        <f>IF($C4406="","",IFERROR(IF(_xlfn.XLOOKUP($C4406,tbl_StartedStatus[Bold ID],tbl_StartedStatus[Started])="Started","Yes",IF(_xlfn.XLOOKUP($C4406,tbl_StartedStatus[Bold ID],tbl_StartedStatus[Started])="No Show","No Show","")),""))</f>
        <v/>
      </c>
    </row>
    <row r="4407" spans="1:8" ht="15" customHeight="1" thickBot="1">
      <c r="A4407" s="38" t="str">
        <f>IF($C4407="","",IFERROR(_xlfn.XLOOKUP($C4407,'1.PrepList'!$I$2:$I$1500,'1.PrepList'!$G$2:$G$1500,"")&amp;"",""))</f>
        <v/>
      </c>
      <c r="B4407" s="638" t="str">
        <f>IF($C4407="","",IFERROR(_xlfn.XLOOKUP($C4407,'1.PrepList'!$I$2:$I$1500,'1.PrepList'!$H$2:$H$1500,"")&amp;"",""))</f>
        <v/>
      </c>
      <c r="D4407" s="638" t="str">
        <f>IF($C4407="","",IFERROR(_xlfn.XLOOKUP($C4407,'1.PrepList'!$I$2:$I$1500,'1.PrepList'!$J$2:$J$1500,"")&amp;"",""))</f>
        <v/>
      </c>
      <c r="E4407" s="638" t="str">
        <f>IF($C4407="","",IFERROR(_xlfn.XLOOKUP($C4407,'1.PrepList'!$I$2:$I$1500,'1.PrepList'!$N$2:$N$1500,"")&amp;"",""))</f>
        <v/>
      </c>
      <c r="F4407" s="638" t="str">
        <f>IF($C4407="","",IFERROR(_xlfn.XLOOKUP($C4407,'1.PrepList'!$I$2:$I$1500,'1.PrepList'!$K$2:$K$1500,"")&amp;"",""))</f>
        <v/>
      </c>
      <c r="H4407" s="644" t="str">
        <f>IF($C4407="","",IFERROR(IF(_xlfn.XLOOKUP($C4407,tbl_StartedStatus[Bold ID],tbl_StartedStatus[Started])="Started","Yes",IF(_xlfn.XLOOKUP($C4407,tbl_StartedStatus[Bold ID],tbl_StartedStatus[Started])="No Show","No Show","")),""))</f>
        <v/>
      </c>
    </row>
    <row r="4408" spans="1:8" ht="15" customHeight="1" thickBot="1">
      <c r="A4408" s="38" t="str">
        <f>IF($C4408="","",IFERROR(_xlfn.XLOOKUP($C4408,'1.PrepList'!$I$2:$I$1500,'1.PrepList'!$G$2:$G$1500,"")&amp;"",""))</f>
        <v/>
      </c>
      <c r="B4408" s="638" t="str">
        <f>IF($C4408="","",IFERROR(_xlfn.XLOOKUP($C4408,'1.PrepList'!$I$2:$I$1500,'1.PrepList'!$H$2:$H$1500,"")&amp;"",""))</f>
        <v/>
      </c>
      <c r="D4408" s="638" t="str">
        <f>IF($C4408="","",IFERROR(_xlfn.XLOOKUP($C4408,'1.PrepList'!$I$2:$I$1500,'1.PrepList'!$J$2:$J$1500,"")&amp;"",""))</f>
        <v/>
      </c>
      <c r="E4408" s="638" t="str">
        <f>IF($C4408="","",IFERROR(_xlfn.XLOOKUP($C4408,'1.PrepList'!$I$2:$I$1500,'1.PrepList'!$N$2:$N$1500,"")&amp;"",""))</f>
        <v/>
      </c>
      <c r="F4408" s="638" t="str">
        <f>IF($C4408="","",IFERROR(_xlfn.XLOOKUP($C4408,'1.PrepList'!$I$2:$I$1500,'1.PrepList'!$K$2:$K$1500,"")&amp;"",""))</f>
        <v/>
      </c>
      <c r="H4408" s="644" t="str">
        <f>IF($C4408="","",IFERROR(IF(_xlfn.XLOOKUP($C4408,tbl_StartedStatus[Bold ID],tbl_StartedStatus[Started])="Started","Yes",IF(_xlfn.XLOOKUP($C4408,tbl_StartedStatus[Bold ID],tbl_StartedStatus[Started])="No Show","No Show","")),""))</f>
        <v/>
      </c>
    </row>
    <row r="4409" spans="1:8" ht="15" customHeight="1" thickBot="1">
      <c r="A4409" s="38" t="str">
        <f>IF($C4409="","",IFERROR(_xlfn.XLOOKUP($C4409,'1.PrepList'!$I$2:$I$1500,'1.PrepList'!$G$2:$G$1500,"")&amp;"",""))</f>
        <v/>
      </c>
      <c r="B4409" s="638" t="str">
        <f>IF($C4409="","",IFERROR(_xlfn.XLOOKUP($C4409,'1.PrepList'!$I$2:$I$1500,'1.PrepList'!$H$2:$H$1500,"")&amp;"",""))</f>
        <v/>
      </c>
      <c r="D4409" s="638" t="str">
        <f>IF($C4409="","",IFERROR(_xlfn.XLOOKUP($C4409,'1.PrepList'!$I$2:$I$1500,'1.PrepList'!$J$2:$J$1500,"")&amp;"",""))</f>
        <v/>
      </c>
      <c r="E4409" s="638" t="str">
        <f>IF($C4409="","",IFERROR(_xlfn.XLOOKUP($C4409,'1.PrepList'!$I$2:$I$1500,'1.PrepList'!$N$2:$N$1500,"")&amp;"",""))</f>
        <v/>
      </c>
      <c r="F4409" s="638" t="str">
        <f>IF($C4409="","",IFERROR(_xlfn.XLOOKUP($C4409,'1.PrepList'!$I$2:$I$1500,'1.PrepList'!$K$2:$K$1500,"")&amp;"",""))</f>
        <v/>
      </c>
      <c r="H4409" s="644" t="str">
        <f>IF($C4409="","",IFERROR(IF(_xlfn.XLOOKUP($C4409,tbl_StartedStatus[Bold ID],tbl_StartedStatus[Started])="Started","Yes",IF(_xlfn.XLOOKUP($C4409,tbl_StartedStatus[Bold ID],tbl_StartedStatus[Started])="No Show","No Show","")),""))</f>
        <v/>
      </c>
    </row>
    <row r="4410" spans="1:8" ht="15" customHeight="1" thickBot="1">
      <c r="A4410" s="38" t="str">
        <f>IF($C4410="","",IFERROR(_xlfn.XLOOKUP($C4410,'1.PrepList'!$I$2:$I$1500,'1.PrepList'!$G$2:$G$1500,"")&amp;"",""))</f>
        <v/>
      </c>
      <c r="B4410" s="638" t="str">
        <f>IF($C4410="","",IFERROR(_xlfn.XLOOKUP($C4410,'1.PrepList'!$I$2:$I$1500,'1.PrepList'!$H$2:$H$1500,"")&amp;"",""))</f>
        <v/>
      </c>
      <c r="D4410" s="638" t="str">
        <f>IF($C4410="","",IFERROR(_xlfn.XLOOKUP($C4410,'1.PrepList'!$I$2:$I$1500,'1.PrepList'!$J$2:$J$1500,"")&amp;"",""))</f>
        <v/>
      </c>
      <c r="E4410" s="638" t="str">
        <f>IF($C4410="","",IFERROR(_xlfn.XLOOKUP($C4410,'1.PrepList'!$I$2:$I$1500,'1.PrepList'!$N$2:$N$1500,"")&amp;"",""))</f>
        <v/>
      </c>
      <c r="F4410" s="638" t="str">
        <f>IF($C4410="","",IFERROR(_xlfn.XLOOKUP($C4410,'1.PrepList'!$I$2:$I$1500,'1.PrepList'!$K$2:$K$1500,"")&amp;"",""))</f>
        <v/>
      </c>
      <c r="H4410" s="644" t="str">
        <f>IF($C4410="","",IFERROR(IF(_xlfn.XLOOKUP($C4410,tbl_StartedStatus[Bold ID],tbl_StartedStatus[Started])="Started","Yes",IF(_xlfn.XLOOKUP($C4410,tbl_StartedStatus[Bold ID],tbl_StartedStatus[Started])="No Show","No Show","")),""))</f>
        <v/>
      </c>
    </row>
    <row r="4411" spans="1:8" ht="15" customHeight="1" thickBot="1">
      <c r="A4411" s="38" t="str">
        <f>IF($C4411="","",IFERROR(_xlfn.XLOOKUP($C4411,'1.PrepList'!$I$2:$I$1500,'1.PrepList'!$G$2:$G$1500,"")&amp;"",""))</f>
        <v/>
      </c>
      <c r="B4411" s="638" t="str">
        <f>IF($C4411="","",IFERROR(_xlfn.XLOOKUP($C4411,'1.PrepList'!$I$2:$I$1500,'1.PrepList'!$H$2:$H$1500,"")&amp;"",""))</f>
        <v/>
      </c>
      <c r="D4411" s="638" t="str">
        <f>IF($C4411="","",IFERROR(_xlfn.XLOOKUP($C4411,'1.PrepList'!$I$2:$I$1500,'1.PrepList'!$J$2:$J$1500,"")&amp;"",""))</f>
        <v/>
      </c>
      <c r="E4411" s="638" t="str">
        <f>IF($C4411="","",IFERROR(_xlfn.XLOOKUP($C4411,'1.PrepList'!$I$2:$I$1500,'1.PrepList'!$N$2:$N$1500,"")&amp;"",""))</f>
        <v/>
      </c>
      <c r="F4411" s="638" t="str">
        <f>IF($C4411="","",IFERROR(_xlfn.XLOOKUP($C4411,'1.PrepList'!$I$2:$I$1500,'1.PrepList'!$K$2:$K$1500,"")&amp;"",""))</f>
        <v/>
      </c>
      <c r="H4411" s="644" t="str">
        <f>IF($C4411="","",IFERROR(IF(_xlfn.XLOOKUP($C4411,tbl_StartedStatus[Bold ID],tbl_StartedStatus[Started])="Started","Yes",IF(_xlfn.XLOOKUP($C4411,tbl_StartedStatus[Bold ID],tbl_StartedStatus[Started])="No Show","No Show","")),""))</f>
        <v/>
      </c>
    </row>
    <row r="4412" spans="1:8" ht="15" customHeight="1" thickBot="1">
      <c r="A4412" s="38" t="str">
        <f>IF($C4412="","",IFERROR(_xlfn.XLOOKUP($C4412,'1.PrepList'!$I$2:$I$1500,'1.PrepList'!$G$2:$G$1500,"")&amp;"",""))</f>
        <v/>
      </c>
      <c r="B4412" s="638" t="str">
        <f>IF($C4412="","",IFERROR(_xlfn.XLOOKUP($C4412,'1.PrepList'!$I$2:$I$1500,'1.PrepList'!$H$2:$H$1500,"")&amp;"",""))</f>
        <v/>
      </c>
      <c r="D4412" s="638" t="str">
        <f>IF($C4412="","",IFERROR(_xlfn.XLOOKUP($C4412,'1.PrepList'!$I$2:$I$1500,'1.PrepList'!$J$2:$J$1500,"")&amp;"",""))</f>
        <v/>
      </c>
      <c r="E4412" s="638" t="str">
        <f>IF($C4412="","",IFERROR(_xlfn.XLOOKUP($C4412,'1.PrepList'!$I$2:$I$1500,'1.PrepList'!$N$2:$N$1500,"")&amp;"",""))</f>
        <v/>
      </c>
      <c r="F4412" s="638" t="str">
        <f>IF($C4412="","",IFERROR(_xlfn.XLOOKUP($C4412,'1.PrepList'!$I$2:$I$1500,'1.PrepList'!$K$2:$K$1500,"")&amp;"",""))</f>
        <v/>
      </c>
      <c r="H4412" s="644" t="str">
        <f>IF($C4412="","",IFERROR(IF(_xlfn.XLOOKUP($C4412,tbl_StartedStatus[Bold ID],tbl_StartedStatus[Started])="Started","Yes",IF(_xlfn.XLOOKUP($C4412,tbl_StartedStatus[Bold ID],tbl_StartedStatus[Started])="No Show","No Show","")),""))</f>
        <v/>
      </c>
    </row>
    <row r="4413" spans="1:8" ht="15" customHeight="1" thickBot="1">
      <c r="A4413" s="38" t="str">
        <f>IF($C4413="","",IFERROR(_xlfn.XLOOKUP($C4413,'1.PrepList'!$I$2:$I$1500,'1.PrepList'!$G$2:$G$1500,"")&amp;"",""))</f>
        <v/>
      </c>
      <c r="B4413" s="638" t="str">
        <f>IF($C4413="","",IFERROR(_xlfn.XLOOKUP($C4413,'1.PrepList'!$I$2:$I$1500,'1.PrepList'!$H$2:$H$1500,"")&amp;"",""))</f>
        <v/>
      </c>
      <c r="D4413" s="638" t="str">
        <f>IF($C4413="","",IFERROR(_xlfn.XLOOKUP($C4413,'1.PrepList'!$I$2:$I$1500,'1.PrepList'!$J$2:$J$1500,"")&amp;"",""))</f>
        <v/>
      </c>
      <c r="E4413" s="638" t="str">
        <f>IF($C4413="","",IFERROR(_xlfn.XLOOKUP($C4413,'1.PrepList'!$I$2:$I$1500,'1.PrepList'!$N$2:$N$1500,"")&amp;"",""))</f>
        <v/>
      </c>
      <c r="F4413" s="638" t="str">
        <f>IF($C4413="","",IFERROR(_xlfn.XLOOKUP($C4413,'1.PrepList'!$I$2:$I$1500,'1.PrepList'!$K$2:$K$1500,"")&amp;"",""))</f>
        <v/>
      </c>
      <c r="H4413" s="644" t="str">
        <f>IF($C4413="","",IFERROR(IF(_xlfn.XLOOKUP($C4413,tbl_StartedStatus[Bold ID],tbl_StartedStatus[Started])="Started","Yes",IF(_xlfn.XLOOKUP($C4413,tbl_StartedStatus[Bold ID],tbl_StartedStatus[Started])="No Show","No Show","")),""))</f>
        <v/>
      </c>
    </row>
    <row r="4414" spans="1:8" ht="15" customHeight="1" thickBot="1">
      <c r="A4414" s="38" t="str">
        <f>IF($C4414="","",IFERROR(_xlfn.XLOOKUP($C4414,'1.PrepList'!$I$2:$I$1500,'1.PrepList'!$G$2:$G$1500,"")&amp;"",""))</f>
        <v/>
      </c>
      <c r="B4414" s="638" t="str">
        <f>IF($C4414="","",IFERROR(_xlfn.XLOOKUP($C4414,'1.PrepList'!$I$2:$I$1500,'1.PrepList'!$H$2:$H$1500,"")&amp;"",""))</f>
        <v/>
      </c>
      <c r="D4414" s="638" t="str">
        <f>IF($C4414="","",IFERROR(_xlfn.XLOOKUP($C4414,'1.PrepList'!$I$2:$I$1500,'1.PrepList'!$J$2:$J$1500,"")&amp;"",""))</f>
        <v/>
      </c>
      <c r="E4414" s="638" t="str">
        <f>IF($C4414="","",IFERROR(_xlfn.XLOOKUP($C4414,'1.PrepList'!$I$2:$I$1500,'1.PrepList'!$N$2:$N$1500,"")&amp;"",""))</f>
        <v/>
      </c>
      <c r="F4414" s="638" t="str">
        <f>IF($C4414="","",IFERROR(_xlfn.XLOOKUP($C4414,'1.PrepList'!$I$2:$I$1500,'1.PrepList'!$K$2:$K$1500,"")&amp;"",""))</f>
        <v/>
      </c>
      <c r="H4414" s="644" t="str">
        <f>IF($C4414="","",IFERROR(IF(_xlfn.XLOOKUP($C4414,tbl_StartedStatus[Bold ID],tbl_StartedStatus[Started])="Started","Yes",IF(_xlfn.XLOOKUP($C4414,tbl_StartedStatus[Bold ID],tbl_StartedStatus[Started])="No Show","No Show","")),""))</f>
        <v/>
      </c>
    </row>
    <row r="4415" spans="1:8" ht="15" customHeight="1" thickBot="1">
      <c r="A4415" s="38" t="str">
        <f>IF($C4415="","",IFERROR(_xlfn.XLOOKUP($C4415,'1.PrepList'!$I$2:$I$1500,'1.PrepList'!$G$2:$G$1500,"")&amp;"",""))</f>
        <v/>
      </c>
      <c r="B4415" s="638" t="str">
        <f>IF($C4415="","",IFERROR(_xlfn.XLOOKUP($C4415,'1.PrepList'!$I$2:$I$1500,'1.PrepList'!$H$2:$H$1500,"")&amp;"",""))</f>
        <v/>
      </c>
      <c r="D4415" s="638" t="str">
        <f>IF($C4415="","",IFERROR(_xlfn.XLOOKUP($C4415,'1.PrepList'!$I$2:$I$1500,'1.PrepList'!$J$2:$J$1500,"")&amp;"",""))</f>
        <v/>
      </c>
      <c r="E4415" s="638" t="str">
        <f>IF($C4415="","",IFERROR(_xlfn.XLOOKUP($C4415,'1.PrepList'!$I$2:$I$1500,'1.PrepList'!$N$2:$N$1500,"")&amp;"",""))</f>
        <v/>
      </c>
      <c r="F4415" s="638" t="str">
        <f>IF($C4415="","",IFERROR(_xlfn.XLOOKUP($C4415,'1.PrepList'!$I$2:$I$1500,'1.PrepList'!$K$2:$K$1500,"")&amp;"",""))</f>
        <v/>
      </c>
      <c r="H4415" s="644" t="str">
        <f>IF($C4415="","",IFERROR(IF(_xlfn.XLOOKUP($C4415,tbl_StartedStatus[Bold ID],tbl_StartedStatus[Started])="Started","Yes",IF(_xlfn.XLOOKUP($C4415,tbl_StartedStatus[Bold ID],tbl_StartedStatus[Started])="No Show","No Show","")),""))</f>
        <v/>
      </c>
    </row>
    <row r="4416" spans="1:8" ht="15" customHeight="1" thickBot="1">
      <c r="A4416" s="38" t="str">
        <f>IF($C4416="","",IFERROR(_xlfn.XLOOKUP($C4416,'1.PrepList'!$I$2:$I$1500,'1.PrepList'!$G$2:$G$1500,"")&amp;"",""))</f>
        <v/>
      </c>
      <c r="B4416" s="638" t="str">
        <f>IF($C4416="","",IFERROR(_xlfn.XLOOKUP($C4416,'1.PrepList'!$I$2:$I$1500,'1.PrepList'!$H$2:$H$1500,"")&amp;"",""))</f>
        <v/>
      </c>
      <c r="D4416" s="638" t="str">
        <f>IF($C4416="","",IFERROR(_xlfn.XLOOKUP($C4416,'1.PrepList'!$I$2:$I$1500,'1.PrepList'!$J$2:$J$1500,"")&amp;"",""))</f>
        <v/>
      </c>
      <c r="E4416" s="638" t="str">
        <f>IF($C4416="","",IFERROR(_xlfn.XLOOKUP($C4416,'1.PrepList'!$I$2:$I$1500,'1.PrepList'!$N$2:$N$1500,"")&amp;"",""))</f>
        <v/>
      </c>
      <c r="F4416" s="638" t="str">
        <f>IF($C4416="","",IFERROR(_xlfn.XLOOKUP($C4416,'1.PrepList'!$I$2:$I$1500,'1.PrepList'!$K$2:$K$1500,"")&amp;"",""))</f>
        <v/>
      </c>
      <c r="H4416" s="644" t="str">
        <f>IF($C4416="","",IFERROR(IF(_xlfn.XLOOKUP($C4416,tbl_StartedStatus[Bold ID],tbl_StartedStatus[Started])="Started","Yes",IF(_xlfn.XLOOKUP($C4416,tbl_StartedStatus[Bold ID],tbl_StartedStatus[Started])="No Show","No Show","")),""))</f>
        <v/>
      </c>
    </row>
    <row r="4417" spans="1:8" ht="15" customHeight="1" thickBot="1">
      <c r="A4417" s="38" t="str">
        <f>IF($C4417="","",IFERROR(_xlfn.XLOOKUP($C4417,'1.PrepList'!$I$2:$I$1500,'1.PrepList'!$G$2:$G$1500,"")&amp;"",""))</f>
        <v/>
      </c>
      <c r="B4417" s="638" t="str">
        <f>IF($C4417="","",IFERROR(_xlfn.XLOOKUP($C4417,'1.PrepList'!$I$2:$I$1500,'1.PrepList'!$H$2:$H$1500,"")&amp;"",""))</f>
        <v/>
      </c>
      <c r="D4417" s="638" t="str">
        <f>IF($C4417="","",IFERROR(_xlfn.XLOOKUP($C4417,'1.PrepList'!$I$2:$I$1500,'1.PrepList'!$J$2:$J$1500,"")&amp;"",""))</f>
        <v/>
      </c>
      <c r="E4417" s="638" t="str">
        <f>IF($C4417="","",IFERROR(_xlfn.XLOOKUP($C4417,'1.PrepList'!$I$2:$I$1500,'1.PrepList'!$N$2:$N$1500,"")&amp;"",""))</f>
        <v/>
      </c>
      <c r="F4417" s="638" t="str">
        <f>IF($C4417="","",IFERROR(_xlfn.XLOOKUP($C4417,'1.PrepList'!$I$2:$I$1500,'1.PrepList'!$K$2:$K$1500,"")&amp;"",""))</f>
        <v/>
      </c>
      <c r="H4417" s="644" t="str">
        <f>IF($C4417="","",IFERROR(IF(_xlfn.XLOOKUP($C4417,tbl_StartedStatus[Bold ID],tbl_StartedStatus[Started])="Started","Yes",IF(_xlfn.XLOOKUP($C4417,tbl_StartedStatus[Bold ID],tbl_StartedStatus[Started])="No Show","No Show","")),""))</f>
        <v/>
      </c>
    </row>
    <row r="4418" spans="1:8" ht="15" customHeight="1" thickBot="1">
      <c r="A4418" s="38" t="str">
        <f>IF($C4418="","",IFERROR(_xlfn.XLOOKUP($C4418,'1.PrepList'!$I$2:$I$1500,'1.PrepList'!$G$2:$G$1500,"")&amp;"",""))</f>
        <v/>
      </c>
      <c r="B4418" s="638" t="str">
        <f>IF($C4418="","",IFERROR(_xlfn.XLOOKUP($C4418,'1.PrepList'!$I$2:$I$1500,'1.PrepList'!$H$2:$H$1500,"")&amp;"",""))</f>
        <v/>
      </c>
      <c r="D4418" s="638" t="str">
        <f>IF($C4418="","",IFERROR(_xlfn.XLOOKUP($C4418,'1.PrepList'!$I$2:$I$1500,'1.PrepList'!$J$2:$J$1500,"")&amp;"",""))</f>
        <v/>
      </c>
      <c r="E4418" s="638" t="str">
        <f>IF($C4418="","",IFERROR(_xlfn.XLOOKUP($C4418,'1.PrepList'!$I$2:$I$1500,'1.PrepList'!$N$2:$N$1500,"")&amp;"",""))</f>
        <v/>
      </c>
      <c r="F4418" s="638" t="str">
        <f>IF($C4418="","",IFERROR(_xlfn.XLOOKUP($C4418,'1.PrepList'!$I$2:$I$1500,'1.PrepList'!$K$2:$K$1500,"")&amp;"",""))</f>
        <v/>
      </c>
      <c r="H4418" s="644" t="str">
        <f>IF($C4418="","",IFERROR(IF(_xlfn.XLOOKUP($C4418,tbl_StartedStatus[Bold ID],tbl_StartedStatus[Started])="Started","Yes",IF(_xlfn.XLOOKUP($C4418,tbl_StartedStatus[Bold ID],tbl_StartedStatus[Started])="No Show","No Show","")),""))</f>
        <v/>
      </c>
    </row>
    <row r="4419" spans="1:8" ht="15" customHeight="1" thickBot="1">
      <c r="A4419" s="38" t="str">
        <f>IF($C4419="","",IFERROR(_xlfn.XLOOKUP($C4419,'1.PrepList'!$I$2:$I$1500,'1.PrepList'!$G$2:$G$1500,"")&amp;"",""))</f>
        <v/>
      </c>
      <c r="B4419" s="638" t="str">
        <f>IF($C4419="","",IFERROR(_xlfn.XLOOKUP($C4419,'1.PrepList'!$I$2:$I$1500,'1.PrepList'!$H$2:$H$1500,"")&amp;"",""))</f>
        <v/>
      </c>
      <c r="D4419" s="638" t="str">
        <f>IF($C4419="","",IFERROR(_xlfn.XLOOKUP($C4419,'1.PrepList'!$I$2:$I$1500,'1.PrepList'!$J$2:$J$1500,"")&amp;"",""))</f>
        <v/>
      </c>
      <c r="E4419" s="638" t="str">
        <f>IF($C4419="","",IFERROR(_xlfn.XLOOKUP($C4419,'1.PrepList'!$I$2:$I$1500,'1.PrepList'!$N$2:$N$1500,"")&amp;"",""))</f>
        <v/>
      </c>
      <c r="F4419" s="638" t="str">
        <f>IF($C4419="","",IFERROR(_xlfn.XLOOKUP($C4419,'1.PrepList'!$I$2:$I$1500,'1.PrepList'!$K$2:$K$1500,"")&amp;"",""))</f>
        <v/>
      </c>
      <c r="H4419" s="644" t="str">
        <f>IF($C4419="","",IFERROR(IF(_xlfn.XLOOKUP($C4419,tbl_StartedStatus[Bold ID],tbl_StartedStatus[Started])="Started","Yes",IF(_xlfn.XLOOKUP($C4419,tbl_StartedStatus[Bold ID],tbl_StartedStatus[Started])="No Show","No Show","")),""))</f>
        <v/>
      </c>
    </row>
    <row r="4420" spans="1:8" ht="15" customHeight="1" thickBot="1">
      <c r="A4420" s="38" t="str">
        <f>IF($C4420="","",IFERROR(_xlfn.XLOOKUP($C4420,'1.PrepList'!$I$2:$I$1500,'1.PrepList'!$G$2:$G$1500,"")&amp;"",""))</f>
        <v/>
      </c>
      <c r="B4420" s="638" t="str">
        <f>IF($C4420="","",IFERROR(_xlfn.XLOOKUP($C4420,'1.PrepList'!$I$2:$I$1500,'1.PrepList'!$H$2:$H$1500,"")&amp;"",""))</f>
        <v/>
      </c>
      <c r="D4420" s="638" t="str">
        <f>IF($C4420="","",IFERROR(_xlfn.XLOOKUP($C4420,'1.PrepList'!$I$2:$I$1500,'1.PrepList'!$J$2:$J$1500,"")&amp;"",""))</f>
        <v/>
      </c>
      <c r="E4420" s="638" t="str">
        <f>IF($C4420="","",IFERROR(_xlfn.XLOOKUP($C4420,'1.PrepList'!$I$2:$I$1500,'1.PrepList'!$N$2:$N$1500,"")&amp;"",""))</f>
        <v/>
      </c>
      <c r="F4420" s="638" t="str">
        <f>IF($C4420="","",IFERROR(_xlfn.XLOOKUP($C4420,'1.PrepList'!$I$2:$I$1500,'1.PrepList'!$K$2:$K$1500,"")&amp;"",""))</f>
        <v/>
      </c>
      <c r="H4420" s="644" t="str">
        <f>IF($C4420="","",IFERROR(IF(_xlfn.XLOOKUP($C4420,tbl_StartedStatus[Bold ID],tbl_StartedStatus[Started])="Started","Yes",IF(_xlfn.XLOOKUP($C4420,tbl_StartedStatus[Bold ID],tbl_StartedStatus[Started])="No Show","No Show","")),""))</f>
        <v/>
      </c>
    </row>
    <row r="4421" spans="1:8" ht="15" customHeight="1" thickBot="1">
      <c r="A4421" s="38" t="str">
        <f>IF($C4421="","",IFERROR(_xlfn.XLOOKUP($C4421,'1.PrepList'!$I$2:$I$1500,'1.PrepList'!$G$2:$G$1500,"")&amp;"",""))</f>
        <v/>
      </c>
      <c r="B4421" s="638" t="str">
        <f>IF($C4421="","",IFERROR(_xlfn.XLOOKUP($C4421,'1.PrepList'!$I$2:$I$1500,'1.PrepList'!$H$2:$H$1500,"")&amp;"",""))</f>
        <v/>
      </c>
      <c r="D4421" s="638" t="str">
        <f>IF($C4421="","",IFERROR(_xlfn.XLOOKUP($C4421,'1.PrepList'!$I$2:$I$1500,'1.PrepList'!$J$2:$J$1500,"")&amp;"",""))</f>
        <v/>
      </c>
      <c r="E4421" s="638" t="str">
        <f>IF($C4421="","",IFERROR(_xlfn.XLOOKUP($C4421,'1.PrepList'!$I$2:$I$1500,'1.PrepList'!$N$2:$N$1500,"")&amp;"",""))</f>
        <v/>
      </c>
      <c r="F4421" s="638" t="str">
        <f>IF($C4421="","",IFERROR(_xlfn.XLOOKUP($C4421,'1.PrepList'!$I$2:$I$1500,'1.PrepList'!$K$2:$K$1500,"")&amp;"",""))</f>
        <v/>
      </c>
      <c r="H4421" s="644" t="str">
        <f>IF($C4421="","",IFERROR(IF(_xlfn.XLOOKUP($C4421,tbl_StartedStatus[Bold ID],tbl_StartedStatus[Started])="Started","Yes",IF(_xlfn.XLOOKUP($C4421,tbl_StartedStatus[Bold ID],tbl_StartedStatus[Started])="No Show","No Show","")),""))</f>
        <v/>
      </c>
    </row>
    <row r="4422" spans="1:8" ht="15" customHeight="1" thickBot="1">
      <c r="A4422" s="38" t="str">
        <f>IF($C4422="","",IFERROR(_xlfn.XLOOKUP($C4422,'1.PrepList'!$I$2:$I$1500,'1.PrepList'!$G$2:$G$1500,"")&amp;"",""))</f>
        <v/>
      </c>
      <c r="B4422" s="638" t="str">
        <f>IF($C4422="","",IFERROR(_xlfn.XLOOKUP($C4422,'1.PrepList'!$I$2:$I$1500,'1.PrepList'!$H$2:$H$1500,"")&amp;"",""))</f>
        <v/>
      </c>
      <c r="D4422" s="638" t="str">
        <f>IF($C4422="","",IFERROR(_xlfn.XLOOKUP($C4422,'1.PrepList'!$I$2:$I$1500,'1.PrepList'!$J$2:$J$1500,"")&amp;"",""))</f>
        <v/>
      </c>
      <c r="E4422" s="638" t="str">
        <f>IF($C4422="","",IFERROR(_xlfn.XLOOKUP($C4422,'1.PrepList'!$I$2:$I$1500,'1.PrepList'!$N$2:$N$1500,"")&amp;"",""))</f>
        <v/>
      </c>
      <c r="F4422" s="638" t="str">
        <f>IF($C4422="","",IFERROR(_xlfn.XLOOKUP($C4422,'1.PrepList'!$I$2:$I$1500,'1.PrepList'!$K$2:$K$1500,"")&amp;"",""))</f>
        <v/>
      </c>
      <c r="H4422" s="644" t="str">
        <f>IF($C4422="","",IFERROR(IF(_xlfn.XLOOKUP($C4422,tbl_StartedStatus[Bold ID],tbl_StartedStatus[Started])="Started","Yes",IF(_xlfn.XLOOKUP($C4422,tbl_StartedStatus[Bold ID],tbl_StartedStatus[Started])="No Show","No Show","")),""))</f>
        <v/>
      </c>
    </row>
    <row r="4423" spans="1:8" ht="15" customHeight="1" thickBot="1">
      <c r="A4423" s="38" t="str">
        <f>IF($C4423="","",IFERROR(_xlfn.XLOOKUP($C4423,'1.PrepList'!$I$2:$I$1500,'1.PrepList'!$G$2:$G$1500,"")&amp;"",""))</f>
        <v/>
      </c>
      <c r="B4423" s="638" t="str">
        <f>IF($C4423="","",IFERROR(_xlfn.XLOOKUP($C4423,'1.PrepList'!$I$2:$I$1500,'1.PrepList'!$H$2:$H$1500,"")&amp;"",""))</f>
        <v/>
      </c>
      <c r="D4423" s="638" t="str">
        <f>IF($C4423="","",IFERROR(_xlfn.XLOOKUP($C4423,'1.PrepList'!$I$2:$I$1500,'1.PrepList'!$J$2:$J$1500,"")&amp;"",""))</f>
        <v/>
      </c>
      <c r="E4423" s="638" t="str">
        <f>IF($C4423="","",IFERROR(_xlfn.XLOOKUP($C4423,'1.PrepList'!$I$2:$I$1500,'1.PrepList'!$N$2:$N$1500,"")&amp;"",""))</f>
        <v/>
      </c>
      <c r="F4423" s="638" t="str">
        <f>IF($C4423="","",IFERROR(_xlfn.XLOOKUP($C4423,'1.PrepList'!$I$2:$I$1500,'1.PrepList'!$K$2:$K$1500,"")&amp;"",""))</f>
        <v/>
      </c>
      <c r="H4423" s="644" t="str">
        <f>IF($C4423="","",IFERROR(IF(_xlfn.XLOOKUP($C4423,tbl_StartedStatus[Bold ID],tbl_StartedStatus[Started])="Started","Yes",IF(_xlfn.XLOOKUP($C4423,tbl_StartedStatus[Bold ID],tbl_StartedStatus[Started])="No Show","No Show","")),""))</f>
        <v/>
      </c>
    </row>
    <row r="4424" spans="1:8" ht="15" customHeight="1" thickBot="1">
      <c r="A4424" s="38" t="str">
        <f>IF($C4424="","",IFERROR(_xlfn.XLOOKUP($C4424,'1.PrepList'!$I$2:$I$1500,'1.PrepList'!$G$2:$G$1500,"")&amp;"",""))</f>
        <v/>
      </c>
      <c r="B4424" s="638" t="str">
        <f>IF($C4424="","",IFERROR(_xlfn.XLOOKUP($C4424,'1.PrepList'!$I$2:$I$1500,'1.PrepList'!$H$2:$H$1500,"")&amp;"",""))</f>
        <v/>
      </c>
      <c r="D4424" s="638" t="str">
        <f>IF($C4424="","",IFERROR(_xlfn.XLOOKUP($C4424,'1.PrepList'!$I$2:$I$1500,'1.PrepList'!$J$2:$J$1500,"")&amp;"",""))</f>
        <v/>
      </c>
      <c r="E4424" s="638" t="str">
        <f>IF($C4424="","",IFERROR(_xlfn.XLOOKUP($C4424,'1.PrepList'!$I$2:$I$1500,'1.PrepList'!$N$2:$N$1500,"")&amp;"",""))</f>
        <v/>
      </c>
      <c r="F4424" s="638" t="str">
        <f>IF($C4424="","",IFERROR(_xlfn.XLOOKUP($C4424,'1.PrepList'!$I$2:$I$1500,'1.PrepList'!$K$2:$K$1500,"")&amp;"",""))</f>
        <v/>
      </c>
      <c r="H4424" s="644" t="str">
        <f>IF($C4424="","",IFERROR(IF(_xlfn.XLOOKUP($C4424,tbl_StartedStatus[Bold ID],tbl_StartedStatus[Started])="Started","Yes",IF(_xlfn.XLOOKUP($C4424,tbl_StartedStatus[Bold ID],tbl_StartedStatus[Started])="No Show","No Show","")),""))</f>
        <v/>
      </c>
    </row>
    <row r="4425" spans="1:8" ht="15" customHeight="1" thickBot="1">
      <c r="A4425" s="38" t="str">
        <f>IF($C4425="","",IFERROR(_xlfn.XLOOKUP($C4425,'1.PrepList'!$I$2:$I$1500,'1.PrepList'!$G$2:$G$1500,"")&amp;"",""))</f>
        <v/>
      </c>
      <c r="B4425" s="638" t="str">
        <f>IF($C4425="","",IFERROR(_xlfn.XLOOKUP($C4425,'1.PrepList'!$I$2:$I$1500,'1.PrepList'!$H$2:$H$1500,"")&amp;"",""))</f>
        <v/>
      </c>
      <c r="D4425" s="638" t="str">
        <f>IF($C4425="","",IFERROR(_xlfn.XLOOKUP($C4425,'1.PrepList'!$I$2:$I$1500,'1.PrepList'!$J$2:$J$1500,"")&amp;"",""))</f>
        <v/>
      </c>
      <c r="E4425" s="638" t="str">
        <f>IF($C4425="","",IFERROR(_xlfn.XLOOKUP($C4425,'1.PrepList'!$I$2:$I$1500,'1.PrepList'!$N$2:$N$1500,"")&amp;"",""))</f>
        <v/>
      </c>
      <c r="F4425" s="638" t="str">
        <f>IF($C4425="","",IFERROR(_xlfn.XLOOKUP($C4425,'1.PrepList'!$I$2:$I$1500,'1.PrepList'!$K$2:$K$1500,"")&amp;"",""))</f>
        <v/>
      </c>
      <c r="H4425" s="644" t="str">
        <f>IF($C4425="","",IFERROR(IF(_xlfn.XLOOKUP($C4425,tbl_StartedStatus[Bold ID],tbl_StartedStatus[Started])="Started","Yes",IF(_xlfn.XLOOKUP($C4425,tbl_StartedStatus[Bold ID],tbl_StartedStatus[Started])="No Show","No Show","")),""))</f>
        <v/>
      </c>
    </row>
    <row r="4426" spans="1:8" ht="15" customHeight="1" thickBot="1">
      <c r="A4426" s="38" t="str">
        <f>IF($C4426="","",IFERROR(_xlfn.XLOOKUP($C4426,'1.PrepList'!$I$2:$I$1500,'1.PrepList'!$G$2:$G$1500,"")&amp;"",""))</f>
        <v/>
      </c>
      <c r="B4426" s="638" t="str">
        <f>IF($C4426="","",IFERROR(_xlfn.XLOOKUP($C4426,'1.PrepList'!$I$2:$I$1500,'1.PrepList'!$H$2:$H$1500,"")&amp;"",""))</f>
        <v/>
      </c>
      <c r="D4426" s="638" t="str">
        <f>IF($C4426="","",IFERROR(_xlfn.XLOOKUP($C4426,'1.PrepList'!$I$2:$I$1500,'1.PrepList'!$J$2:$J$1500,"")&amp;"",""))</f>
        <v/>
      </c>
      <c r="E4426" s="638" t="str">
        <f>IF($C4426="","",IFERROR(_xlfn.XLOOKUP($C4426,'1.PrepList'!$I$2:$I$1500,'1.PrepList'!$N$2:$N$1500,"")&amp;"",""))</f>
        <v/>
      </c>
      <c r="F4426" s="638" t="str">
        <f>IF($C4426="","",IFERROR(_xlfn.XLOOKUP($C4426,'1.PrepList'!$I$2:$I$1500,'1.PrepList'!$K$2:$K$1500,"")&amp;"",""))</f>
        <v/>
      </c>
      <c r="H4426" s="644" t="str">
        <f>IF($C4426="","",IFERROR(IF(_xlfn.XLOOKUP($C4426,tbl_StartedStatus[Bold ID],tbl_StartedStatus[Started])="Started","Yes",IF(_xlfn.XLOOKUP($C4426,tbl_StartedStatus[Bold ID],tbl_StartedStatus[Started])="No Show","No Show","")),""))</f>
        <v/>
      </c>
    </row>
    <row r="4427" spans="1:8" ht="15" customHeight="1" thickBot="1">
      <c r="A4427" s="38" t="str">
        <f>IF($C4427="","",IFERROR(_xlfn.XLOOKUP($C4427,'1.PrepList'!$I$2:$I$1500,'1.PrepList'!$G$2:$G$1500,"")&amp;"",""))</f>
        <v/>
      </c>
      <c r="B4427" s="638" t="str">
        <f>IF($C4427="","",IFERROR(_xlfn.XLOOKUP($C4427,'1.PrepList'!$I$2:$I$1500,'1.PrepList'!$H$2:$H$1500,"")&amp;"",""))</f>
        <v/>
      </c>
      <c r="D4427" s="638" t="str">
        <f>IF($C4427="","",IFERROR(_xlfn.XLOOKUP($C4427,'1.PrepList'!$I$2:$I$1500,'1.PrepList'!$J$2:$J$1500,"")&amp;"",""))</f>
        <v/>
      </c>
      <c r="E4427" s="638" t="str">
        <f>IF($C4427="","",IFERROR(_xlfn.XLOOKUP($C4427,'1.PrepList'!$I$2:$I$1500,'1.PrepList'!$N$2:$N$1500,"")&amp;"",""))</f>
        <v/>
      </c>
      <c r="F4427" s="638" t="str">
        <f>IF($C4427="","",IFERROR(_xlfn.XLOOKUP($C4427,'1.PrepList'!$I$2:$I$1500,'1.PrepList'!$K$2:$K$1500,"")&amp;"",""))</f>
        <v/>
      </c>
      <c r="H4427" s="644" t="str">
        <f>IF($C4427="","",IFERROR(IF(_xlfn.XLOOKUP($C4427,tbl_StartedStatus[Bold ID],tbl_StartedStatus[Started])="Started","Yes",IF(_xlfn.XLOOKUP($C4427,tbl_StartedStatus[Bold ID],tbl_StartedStatus[Started])="No Show","No Show","")),""))</f>
        <v/>
      </c>
    </row>
    <row r="4428" spans="1:8" ht="15" customHeight="1" thickBot="1">
      <c r="A4428" s="38" t="str">
        <f>IF($C4428="","",IFERROR(_xlfn.XLOOKUP($C4428,'1.PrepList'!$I$2:$I$1500,'1.PrepList'!$G$2:$G$1500,"")&amp;"",""))</f>
        <v/>
      </c>
      <c r="B4428" s="638" t="str">
        <f>IF($C4428="","",IFERROR(_xlfn.XLOOKUP($C4428,'1.PrepList'!$I$2:$I$1500,'1.PrepList'!$H$2:$H$1500,"")&amp;"",""))</f>
        <v/>
      </c>
      <c r="D4428" s="638" t="str">
        <f>IF($C4428="","",IFERROR(_xlfn.XLOOKUP($C4428,'1.PrepList'!$I$2:$I$1500,'1.PrepList'!$J$2:$J$1500,"")&amp;"",""))</f>
        <v/>
      </c>
      <c r="E4428" s="638" t="str">
        <f>IF($C4428="","",IFERROR(_xlfn.XLOOKUP($C4428,'1.PrepList'!$I$2:$I$1500,'1.PrepList'!$N$2:$N$1500,"")&amp;"",""))</f>
        <v/>
      </c>
      <c r="F4428" s="638" t="str">
        <f>IF($C4428="","",IFERROR(_xlfn.XLOOKUP($C4428,'1.PrepList'!$I$2:$I$1500,'1.PrepList'!$K$2:$K$1500,"")&amp;"",""))</f>
        <v/>
      </c>
      <c r="H4428" s="644" t="str">
        <f>IF($C4428="","",IFERROR(IF(_xlfn.XLOOKUP($C4428,tbl_StartedStatus[Bold ID],tbl_StartedStatus[Started])="Started","Yes",IF(_xlfn.XLOOKUP($C4428,tbl_StartedStatus[Bold ID],tbl_StartedStatus[Started])="No Show","No Show","")),""))</f>
        <v/>
      </c>
    </row>
    <row r="4429" spans="1:8" ht="15" customHeight="1" thickBot="1">
      <c r="A4429" s="38" t="str">
        <f>IF($C4429="","",IFERROR(_xlfn.XLOOKUP($C4429,'1.PrepList'!$I$2:$I$1500,'1.PrepList'!$G$2:$G$1500,"")&amp;"",""))</f>
        <v/>
      </c>
      <c r="B4429" s="638" t="str">
        <f>IF($C4429="","",IFERROR(_xlfn.XLOOKUP($C4429,'1.PrepList'!$I$2:$I$1500,'1.PrepList'!$H$2:$H$1500,"")&amp;"",""))</f>
        <v/>
      </c>
      <c r="D4429" s="638" t="str">
        <f>IF($C4429="","",IFERROR(_xlfn.XLOOKUP($C4429,'1.PrepList'!$I$2:$I$1500,'1.PrepList'!$J$2:$J$1500,"")&amp;"",""))</f>
        <v/>
      </c>
      <c r="E4429" s="638" t="str">
        <f>IF($C4429="","",IFERROR(_xlfn.XLOOKUP($C4429,'1.PrepList'!$I$2:$I$1500,'1.PrepList'!$N$2:$N$1500,"")&amp;"",""))</f>
        <v/>
      </c>
      <c r="F4429" s="638" t="str">
        <f>IF($C4429="","",IFERROR(_xlfn.XLOOKUP($C4429,'1.PrepList'!$I$2:$I$1500,'1.PrepList'!$K$2:$K$1500,"")&amp;"",""))</f>
        <v/>
      </c>
      <c r="H4429" s="644" t="str">
        <f>IF($C4429="","",IFERROR(IF(_xlfn.XLOOKUP($C4429,tbl_StartedStatus[Bold ID],tbl_StartedStatus[Started])="Started","Yes",IF(_xlfn.XLOOKUP($C4429,tbl_StartedStatus[Bold ID],tbl_StartedStatus[Started])="No Show","No Show","")),""))</f>
        <v/>
      </c>
    </row>
    <row r="4430" spans="1:8" ht="15" customHeight="1" thickBot="1">
      <c r="A4430" s="38" t="str">
        <f>IF($C4430="","",IFERROR(_xlfn.XLOOKUP($C4430,'1.PrepList'!$I$2:$I$1500,'1.PrepList'!$G$2:$G$1500,"")&amp;"",""))</f>
        <v/>
      </c>
      <c r="B4430" s="638" t="str">
        <f>IF($C4430="","",IFERROR(_xlfn.XLOOKUP($C4430,'1.PrepList'!$I$2:$I$1500,'1.PrepList'!$H$2:$H$1500,"")&amp;"",""))</f>
        <v/>
      </c>
      <c r="D4430" s="638" t="str">
        <f>IF($C4430="","",IFERROR(_xlfn.XLOOKUP($C4430,'1.PrepList'!$I$2:$I$1500,'1.PrepList'!$J$2:$J$1500,"")&amp;"",""))</f>
        <v/>
      </c>
      <c r="E4430" s="638" t="str">
        <f>IF($C4430="","",IFERROR(_xlfn.XLOOKUP($C4430,'1.PrepList'!$I$2:$I$1500,'1.PrepList'!$N$2:$N$1500,"")&amp;"",""))</f>
        <v/>
      </c>
      <c r="F4430" s="638" t="str">
        <f>IF($C4430="","",IFERROR(_xlfn.XLOOKUP($C4430,'1.PrepList'!$I$2:$I$1500,'1.PrepList'!$K$2:$K$1500,"")&amp;"",""))</f>
        <v/>
      </c>
      <c r="H4430" s="644" t="str">
        <f>IF($C4430="","",IFERROR(IF(_xlfn.XLOOKUP($C4430,tbl_StartedStatus[Bold ID],tbl_StartedStatus[Started])="Started","Yes",IF(_xlfn.XLOOKUP($C4430,tbl_StartedStatus[Bold ID],tbl_StartedStatus[Started])="No Show","No Show","")),""))</f>
        <v/>
      </c>
    </row>
    <row r="4431" spans="1:8" ht="15" customHeight="1" thickBot="1">
      <c r="A4431" s="38" t="str">
        <f>IF($C4431="","",IFERROR(_xlfn.XLOOKUP($C4431,'1.PrepList'!$I$2:$I$1500,'1.PrepList'!$G$2:$G$1500,"")&amp;"",""))</f>
        <v/>
      </c>
      <c r="B4431" s="638" t="str">
        <f>IF($C4431="","",IFERROR(_xlfn.XLOOKUP($C4431,'1.PrepList'!$I$2:$I$1500,'1.PrepList'!$H$2:$H$1500,"")&amp;"",""))</f>
        <v/>
      </c>
      <c r="D4431" s="638" t="str">
        <f>IF($C4431="","",IFERROR(_xlfn.XLOOKUP($C4431,'1.PrepList'!$I$2:$I$1500,'1.PrepList'!$J$2:$J$1500,"")&amp;"",""))</f>
        <v/>
      </c>
      <c r="E4431" s="638" t="str">
        <f>IF($C4431="","",IFERROR(_xlfn.XLOOKUP($C4431,'1.PrepList'!$I$2:$I$1500,'1.PrepList'!$N$2:$N$1500,"")&amp;"",""))</f>
        <v/>
      </c>
      <c r="F4431" s="638" t="str">
        <f>IF($C4431="","",IFERROR(_xlfn.XLOOKUP($C4431,'1.PrepList'!$I$2:$I$1500,'1.PrepList'!$K$2:$K$1500,"")&amp;"",""))</f>
        <v/>
      </c>
      <c r="H4431" s="644" t="str">
        <f>IF($C4431="","",IFERROR(IF(_xlfn.XLOOKUP($C4431,tbl_StartedStatus[Bold ID],tbl_StartedStatus[Started])="Started","Yes",IF(_xlfn.XLOOKUP($C4431,tbl_StartedStatus[Bold ID],tbl_StartedStatus[Started])="No Show","No Show","")),""))</f>
        <v/>
      </c>
    </row>
    <row r="4432" spans="1:8" ht="15" customHeight="1" thickBot="1">
      <c r="A4432" s="38" t="str">
        <f>IF($C4432="","",IFERROR(_xlfn.XLOOKUP($C4432,'1.PrepList'!$I$2:$I$1500,'1.PrepList'!$G$2:$G$1500,"")&amp;"",""))</f>
        <v/>
      </c>
      <c r="B4432" s="638" t="str">
        <f>IF($C4432="","",IFERROR(_xlfn.XLOOKUP($C4432,'1.PrepList'!$I$2:$I$1500,'1.PrepList'!$H$2:$H$1500,"")&amp;"",""))</f>
        <v/>
      </c>
      <c r="D4432" s="638" t="str">
        <f>IF($C4432="","",IFERROR(_xlfn.XLOOKUP($C4432,'1.PrepList'!$I$2:$I$1500,'1.PrepList'!$J$2:$J$1500,"")&amp;"",""))</f>
        <v/>
      </c>
      <c r="E4432" s="638" t="str">
        <f>IF($C4432="","",IFERROR(_xlfn.XLOOKUP($C4432,'1.PrepList'!$I$2:$I$1500,'1.PrepList'!$N$2:$N$1500,"")&amp;"",""))</f>
        <v/>
      </c>
      <c r="F4432" s="638" t="str">
        <f>IF($C4432="","",IFERROR(_xlfn.XLOOKUP($C4432,'1.PrepList'!$I$2:$I$1500,'1.PrepList'!$K$2:$K$1500,"")&amp;"",""))</f>
        <v/>
      </c>
      <c r="H4432" s="644" t="str">
        <f>IF($C4432="","",IFERROR(IF(_xlfn.XLOOKUP($C4432,tbl_StartedStatus[Bold ID],tbl_StartedStatus[Started])="Started","Yes",IF(_xlfn.XLOOKUP($C4432,tbl_StartedStatus[Bold ID],tbl_StartedStatus[Started])="No Show","No Show","")),""))</f>
        <v/>
      </c>
    </row>
    <row r="4433" spans="1:8" ht="15" customHeight="1" thickBot="1">
      <c r="A4433" s="38" t="str">
        <f>IF($C4433="","",IFERROR(_xlfn.XLOOKUP($C4433,'1.PrepList'!$I$2:$I$1500,'1.PrepList'!$G$2:$G$1500,"")&amp;"",""))</f>
        <v/>
      </c>
      <c r="B4433" s="638" t="str">
        <f>IF($C4433="","",IFERROR(_xlfn.XLOOKUP($C4433,'1.PrepList'!$I$2:$I$1500,'1.PrepList'!$H$2:$H$1500,"")&amp;"",""))</f>
        <v/>
      </c>
      <c r="D4433" s="638" t="str">
        <f>IF($C4433="","",IFERROR(_xlfn.XLOOKUP($C4433,'1.PrepList'!$I$2:$I$1500,'1.PrepList'!$J$2:$J$1500,"")&amp;"",""))</f>
        <v/>
      </c>
      <c r="E4433" s="638" t="str">
        <f>IF($C4433="","",IFERROR(_xlfn.XLOOKUP($C4433,'1.PrepList'!$I$2:$I$1500,'1.PrepList'!$N$2:$N$1500,"")&amp;"",""))</f>
        <v/>
      </c>
      <c r="F4433" s="638" t="str">
        <f>IF($C4433="","",IFERROR(_xlfn.XLOOKUP($C4433,'1.PrepList'!$I$2:$I$1500,'1.PrepList'!$K$2:$K$1500,"")&amp;"",""))</f>
        <v/>
      </c>
      <c r="H4433" s="644" t="str">
        <f>IF($C4433="","",IFERROR(IF(_xlfn.XLOOKUP($C4433,tbl_StartedStatus[Bold ID],tbl_StartedStatus[Started])="Started","Yes",IF(_xlfn.XLOOKUP($C4433,tbl_StartedStatus[Bold ID],tbl_StartedStatus[Started])="No Show","No Show","")),""))</f>
        <v/>
      </c>
    </row>
    <row r="4434" spans="1:8" ht="15" customHeight="1" thickBot="1">
      <c r="A4434" s="38" t="str">
        <f>IF($C4434="","",IFERROR(_xlfn.XLOOKUP($C4434,'1.PrepList'!$I$2:$I$1500,'1.PrepList'!$G$2:$G$1500,"")&amp;"",""))</f>
        <v/>
      </c>
      <c r="B4434" s="638" t="str">
        <f>IF($C4434="","",IFERROR(_xlfn.XLOOKUP($C4434,'1.PrepList'!$I$2:$I$1500,'1.PrepList'!$H$2:$H$1500,"")&amp;"",""))</f>
        <v/>
      </c>
      <c r="D4434" s="638" t="str">
        <f>IF($C4434="","",IFERROR(_xlfn.XLOOKUP($C4434,'1.PrepList'!$I$2:$I$1500,'1.PrepList'!$J$2:$J$1500,"")&amp;"",""))</f>
        <v/>
      </c>
      <c r="E4434" s="638" t="str">
        <f>IF($C4434="","",IFERROR(_xlfn.XLOOKUP($C4434,'1.PrepList'!$I$2:$I$1500,'1.PrepList'!$N$2:$N$1500,"")&amp;"",""))</f>
        <v/>
      </c>
      <c r="F4434" s="638" t="str">
        <f>IF($C4434="","",IFERROR(_xlfn.XLOOKUP($C4434,'1.PrepList'!$I$2:$I$1500,'1.PrepList'!$K$2:$K$1500,"")&amp;"",""))</f>
        <v/>
      </c>
      <c r="H4434" s="644" t="str">
        <f>IF($C4434="","",IFERROR(IF(_xlfn.XLOOKUP($C4434,tbl_StartedStatus[Bold ID],tbl_StartedStatus[Started])="Started","Yes",IF(_xlfn.XLOOKUP($C4434,tbl_StartedStatus[Bold ID],tbl_StartedStatus[Started])="No Show","No Show","")),""))</f>
        <v/>
      </c>
    </row>
    <row r="4435" spans="1:8" ht="15" customHeight="1" thickBot="1">
      <c r="A4435" s="38" t="str">
        <f>IF($C4435="","",IFERROR(_xlfn.XLOOKUP($C4435,'1.PrepList'!$I$2:$I$1500,'1.PrepList'!$G$2:$G$1500,"")&amp;"",""))</f>
        <v/>
      </c>
      <c r="B4435" s="638" t="str">
        <f>IF($C4435="","",IFERROR(_xlfn.XLOOKUP($C4435,'1.PrepList'!$I$2:$I$1500,'1.PrepList'!$H$2:$H$1500,"")&amp;"",""))</f>
        <v/>
      </c>
      <c r="D4435" s="638" t="str">
        <f>IF($C4435="","",IFERROR(_xlfn.XLOOKUP($C4435,'1.PrepList'!$I$2:$I$1500,'1.PrepList'!$J$2:$J$1500,"")&amp;"",""))</f>
        <v/>
      </c>
      <c r="E4435" s="638" t="str">
        <f>IF($C4435="","",IFERROR(_xlfn.XLOOKUP($C4435,'1.PrepList'!$I$2:$I$1500,'1.PrepList'!$N$2:$N$1500,"")&amp;"",""))</f>
        <v/>
      </c>
      <c r="F4435" s="638" t="str">
        <f>IF($C4435="","",IFERROR(_xlfn.XLOOKUP($C4435,'1.PrepList'!$I$2:$I$1500,'1.PrepList'!$K$2:$K$1500,"")&amp;"",""))</f>
        <v/>
      </c>
      <c r="H4435" s="644" t="str">
        <f>IF($C4435="","",IFERROR(IF(_xlfn.XLOOKUP($C4435,tbl_StartedStatus[Bold ID],tbl_StartedStatus[Started])="Started","Yes",IF(_xlfn.XLOOKUP($C4435,tbl_StartedStatus[Bold ID],tbl_StartedStatus[Started])="No Show","No Show","")),""))</f>
        <v/>
      </c>
    </row>
    <row r="4436" spans="1:8" ht="15" customHeight="1" thickBot="1">
      <c r="A4436" s="38" t="str">
        <f>IF($C4436="","",IFERROR(_xlfn.XLOOKUP($C4436,'1.PrepList'!$I$2:$I$1500,'1.PrepList'!$G$2:$G$1500,"")&amp;"",""))</f>
        <v/>
      </c>
      <c r="B4436" s="638" t="str">
        <f>IF($C4436="","",IFERROR(_xlfn.XLOOKUP($C4436,'1.PrepList'!$I$2:$I$1500,'1.PrepList'!$H$2:$H$1500,"")&amp;"",""))</f>
        <v/>
      </c>
      <c r="D4436" s="638" t="str">
        <f>IF($C4436="","",IFERROR(_xlfn.XLOOKUP($C4436,'1.PrepList'!$I$2:$I$1500,'1.PrepList'!$J$2:$J$1500,"")&amp;"",""))</f>
        <v/>
      </c>
      <c r="E4436" s="638" t="str">
        <f>IF($C4436="","",IFERROR(_xlfn.XLOOKUP($C4436,'1.PrepList'!$I$2:$I$1500,'1.PrepList'!$N$2:$N$1500,"")&amp;"",""))</f>
        <v/>
      </c>
      <c r="F4436" s="638" t="str">
        <f>IF($C4436="","",IFERROR(_xlfn.XLOOKUP($C4436,'1.PrepList'!$I$2:$I$1500,'1.PrepList'!$K$2:$K$1500,"")&amp;"",""))</f>
        <v/>
      </c>
      <c r="H4436" s="644" t="str">
        <f>IF($C4436="","",IFERROR(IF(_xlfn.XLOOKUP($C4436,tbl_StartedStatus[Bold ID],tbl_StartedStatus[Started])="Started","Yes",IF(_xlfn.XLOOKUP($C4436,tbl_StartedStatus[Bold ID],tbl_StartedStatus[Started])="No Show","No Show","")),""))</f>
        <v/>
      </c>
    </row>
    <row r="4437" spans="1:8" ht="15" customHeight="1" thickBot="1">
      <c r="A4437" s="38" t="str">
        <f>IF($C4437="","",IFERROR(_xlfn.XLOOKUP($C4437,'1.PrepList'!$I$2:$I$1500,'1.PrepList'!$G$2:$G$1500,"")&amp;"",""))</f>
        <v/>
      </c>
      <c r="B4437" s="638" t="str">
        <f>IF($C4437="","",IFERROR(_xlfn.XLOOKUP($C4437,'1.PrepList'!$I$2:$I$1500,'1.PrepList'!$H$2:$H$1500,"")&amp;"",""))</f>
        <v/>
      </c>
      <c r="D4437" s="638" t="str">
        <f>IF($C4437="","",IFERROR(_xlfn.XLOOKUP($C4437,'1.PrepList'!$I$2:$I$1500,'1.PrepList'!$J$2:$J$1500,"")&amp;"",""))</f>
        <v/>
      </c>
      <c r="E4437" s="638" t="str">
        <f>IF($C4437="","",IFERROR(_xlfn.XLOOKUP($C4437,'1.PrepList'!$I$2:$I$1500,'1.PrepList'!$N$2:$N$1500,"")&amp;"",""))</f>
        <v/>
      </c>
      <c r="F4437" s="638" t="str">
        <f>IF($C4437="","",IFERROR(_xlfn.XLOOKUP($C4437,'1.PrepList'!$I$2:$I$1500,'1.PrepList'!$K$2:$K$1500,"")&amp;"",""))</f>
        <v/>
      </c>
      <c r="H4437" s="644" t="str">
        <f>IF($C4437="","",IFERROR(IF(_xlfn.XLOOKUP($C4437,tbl_StartedStatus[Bold ID],tbl_StartedStatus[Started])="Started","Yes",IF(_xlfn.XLOOKUP($C4437,tbl_StartedStatus[Bold ID],tbl_StartedStatus[Started])="No Show","No Show","")),""))</f>
        <v/>
      </c>
    </row>
    <row r="4438" spans="1:8" ht="15" customHeight="1" thickBot="1">
      <c r="A4438" s="38" t="str">
        <f>IF($C4438="","",IFERROR(_xlfn.XLOOKUP($C4438,'1.PrepList'!$I$2:$I$1500,'1.PrepList'!$G$2:$G$1500,"")&amp;"",""))</f>
        <v/>
      </c>
      <c r="B4438" s="638" t="str">
        <f>IF($C4438="","",IFERROR(_xlfn.XLOOKUP($C4438,'1.PrepList'!$I$2:$I$1500,'1.PrepList'!$H$2:$H$1500,"")&amp;"",""))</f>
        <v/>
      </c>
      <c r="D4438" s="638" t="str">
        <f>IF($C4438="","",IFERROR(_xlfn.XLOOKUP($C4438,'1.PrepList'!$I$2:$I$1500,'1.PrepList'!$J$2:$J$1500,"")&amp;"",""))</f>
        <v/>
      </c>
      <c r="E4438" s="638" t="str">
        <f>IF($C4438="","",IFERROR(_xlfn.XLOOKUP($C4438,'1.PrepList'!$I$2:$I$1500,'1.PrepList'!$N$2:$N$1500,"")&amp;"",""))</f>
        <v/>
      </c>
      <c r="F4438" s="638" t="str">
        <f>IF($C4438="","",IFERROR(_xlfn.XLOOKUP($C4438,'1.PrepList'!$I$2:$I$1500,'1.PrepList'!$K$2:$K$1500,"")&amp;"",""))</f>
        <v/>
      </c>
      <c r="H4438" s="644" t="str">
        <f>IF($C4438="","",IFERROR(IF(_xlfn.XLOOKUP($C4438,tbl_StartedStatus[Bold ID],tbl_StartedStatus[Started])="Started","Yes",IF(_xlfn.XLOOKUP($C4438,tbl_StartedStatus[Bold ID],tbl_StartedStatus[Started])="No Show","No Show","")),""))</f>
        <v/>
      </c>
    </row>
    <row r="4439" spans="1:8" ht="15" customHeight="1" thickBot="1">
      <c r="A4439" s="38" t="str">
        <f>IF($C4439="","",IFERROR(_xlfn.XLOOKUP($C4439,'1.PrepList'!$I$2:$I$1500,'1.PrepList'!$G$2:$G$1500,"")&amp;"",""))</f>
        <v/>
      </c>
      <c r="B4439" s="638" t="str">
        <f>IF($C4439="","",IFERROR(_xlfn.XLOOKUP($C4439,'1.PrepList'!$I$2:$I$1500,'1.PrepList'!$H$2:$H$1500,"")&amp;"",""))</f>
        <v/>
      </c>
      <c r="D4439" s="638" t="str">
        <f>IF($C4439="","",IFERROR(_xlfn.XLOOKUP($C4439,'1.PrepList'!$I$2:$I$1500,'1.PrepList'!$J$2:$J$1500,"")&amp;"",""))</f>
        <v/>
      </c>
      <c r="E4439" s="638" t="str">
        <f>IF($C4439="","",IFERROR(_xlfn.XLOOKUP($C4439,'1.PrepList'!$I$2:$I$1500,'1.PrepList'!$N$2:$N$1500,"")&amp;"",""))</f>
        <v/>
      </c>
      <c r="F4439" s="638" t="str">
        <f>IF($C4439="","",IFERROR(_xlfn.XLOOKUP($C4439,'1.PrepList'!$I$2:$I$1500,'1.PrepList'!$K$2:$K$1500,"")&amp;"",""))</f>
        <v/>
      </c>
      <c r="H4439" s="644" t="str">
        <f>IF($C4439="","",IFERROR(IF(_xlfn.XLOOKUP($C4439,tbl_StartedStatus[Bold ID],tbl_StartedStatus[Started])="Started","Yes",IF(_xlfn.XLOOKUP($C4439,tbl_StartedStatus[Bold ID],tbl_StartedStatus[Started])="No Show","No Show","")),""))</f>
        <v/>
      </c>
    </row>
    <row r="4440" spans="1:8" ht="15" customHeight="1" thickBot="1">
      <c r="A4440" s="38" t="str">
        <f>IF($C4440="","",IFERROR(_xlfn.XLOOKUP($C4440,'1.PrepList'!$I$2:$I$1500,'1.PrepList'!$G$2:$G$1500,"")&amp;"",""))</f>
        <v/>
      </c>
      <c r="B4440" s="638" t="str">
        <f>IF($C4440="","",IFERROR(_xlfn.XLOOKUP($C4440,'1.PrepList'!$I$2:$I$1500,'1.PrepList'!$H$2:$H$1500,"")&amp;"",""))</f>
        <v/>
      </c>
      <c r="D4440" s="638" t="str">
        <f>IF($C4440="","",IFERROR(_xlfn.XLOOKUP($C4440,'1.PrepList'!$I$2:$I$1500,'1.PrepList'!$J$2:$J$1500,"")&amp;"",""))</f>
        <v/>
      </c>
      <c r="E4440" s="638" t="str">
        <f>IF($C4440="","",IFERROR(_xlfn.XLOOKUP($C4440,'1.PrepList'!$I$2:$I$1500,'1.PrepList'!$N$2:$N$1500,"")&amp;"",""))</f>
        <v/>
      </c>
      <c r="F4440" s="638" t="str">
        <f>IF($C4440="","",IFERROR(_xlfn.XLOOKUP($C4440,'1.PrepList'!$I$2:$I$1500,'1.PrepList'!$K$2:$K$1500,"")&amp;"",""))</f>
        <v/>
      </c>
      <c r="H4440" s="644" t="str">
        <f>IF($C4440="","",IFERROR(IF(_xlfn.XLOOKUP($C4440,tbl_StartedStatus[Bold ID],tbl_StartedStatus[Started])="Started","Yes",IF(_xlfn.XLOOKUP($C4440,tbl_StartedStatus[Bold ID],tbl_StartedStatus[Started])="No Show","No Show","")),""))</f>
        <v/>
      </c>
    </row>
    <row r="4441" spans="1:8" ht="15" customHeight="1" thickBot="1">
      <c r="A4441" s="38" t="str">
        <f>IF($C4441="","",IFERROR(_xlfn.XLOOKUP($C4441,'1.PrepList'!$I$2:$I$1500,'1.PrepList'!$G$2:$G$1500,"")&amp;"",""))</f>
        <v/>
      </c>
      <c r="B4441" s="638" t="str">
        <f>IF($C4441="","",IFERROR(_xlfn.XLOOKUP($C4441,'1.PrepList'!$I$2:$I$1500,'1.PrepList'!$H$2:$H$1500,"")&amp;"",""))</f>
        <v/>
      </c>
      <c r="D4441" s="638" t="str">
        <f>IF($C4441="","",IFERROR(_xlfn.XLOOKUP($C4441,'1.PrepList'!$I$2:$I$1500,'1.PrepList'!$J$2:$J$1500,"")&amp;"",""))</f>
        <v/>
      </c>
      <c r="E4441" s="638" t="str">
        <f>IF($C4441="","",IFERROR(_xlfn.XLOOKUP($C4441,'1.PrepList'!$I$2:$I$1500,'1.PrepList'!$N$2:$N$1500,"")&amp;"",""))</f>
        <v/>
      </c>
      <c r="F4441" s="638" t="str">
        <f>IF($C4441="","",IFERROR(_xlfn.XLOOKUP($C4441,'1.PrepList'!$I$2:$I$1500,'1.PrepList'!$K$2:$K$1500,"")&amp;"",""))</f>
        <v/>
      </c>
      <c r="H4441" s="644" t="str">
        <f>IF($C4441="","",IFERROR(IF(_xlfn.XLOOKUP($C4441,tbl_StartedStatus[Bold ID],tbl_StartedStatus[Started])="Started","Yes",IF(_xlfn.XLOOKUP($C4441,tbl_StartedStatus[Bold ID],tbl_StartedStatus[Started])="No Show","No Show","")),""))</f>
        <v/>
      </c>
    </row>
    <row r="4442" spans="1:8" ht="15" customHeight="1" thickBot="1">
      <c r="A4442" s="38" t="str">
        <f>IF($C4442="","",IFERROR(_xlfn.XLOOKUP($C4442,'1.PrepList'!$I$2:$I$1500,'1.PrepList'!$G$2:$G$1500,"")&amp;"",""))</f>
        <v/>
      </c>
      <c r="B4442" s="638" t="str">
        <f>IF($C4442="","",IFERROR(_xlfn.XLOOKUP($C4442,'1.PrepList'!$I$2:$I$1500,'1.PrepList'!$H$2:$H$1500,"")&amp;"",""))</f>
        <v/>
      </c>
      <c r="D4442" s="638" t="str">
        <f>IF($C4442="","",IFERROR(_xlfn.XLOOKUP($C4442,'1.PrepList'!$I$2:$I$1500,'1.PrepList'!$J$2:$J$1500,"")&amp;"",""))</f>
        <v/>
      </c>
      <c r="E4442" s="638" t="str">
        <f>IF($C4442="","",IFERROR(_xlfn.XLOOKUP($C4442,'1.PrepList'!$I$2:$I$1500,'1.PrepList'!$N$2:$N$1500,"")&amp;"",""))</f>
        <v/>
      </c>
      <c r="F4442" s="638" t="str">
        <f>IF($C4442="","",IFERROR(_xlfn.XLOOKUP($C4442,'1.PrepList'!$I$2:$I$1500,'1.PrepList'!$K$2:$K$1500,"")&amp;"",""))</f>
        <v/>
      </c>
      <c r="H4442" s="644" t="str">
        <f>IF($C4442="","",IFERROR(IF(_xlfn.XLOOKUP($C4442,tbl_StartedStatus[Bold ID],tbl_StartedStatus[Started])="Started","Yes",IF(_xlfn.XLOOKUP($C4442,tbl_StartedStatus[Bold ID],tbl_StartedStatus[Started])="No Show","No Show","")),""))</f>
        <v/>
      </c>
    </row>
    <row r="4443" spans="1:8" ht="15" customHeight="1" thickBot="1">
      <c r="A4443" s="38" t="str">
        <f>IF($C4443="","",IFERROR(_xlfn.XLOOKUP($C4443,'1.PrepList'!$I$2:$I$1500,'1.PrepList'!$G$2:$G$1500,"")&amp;"",""))</f>
        <v/>
      </c>
      <c r="B4443" s="638" t="str">
        <f>IF($C4443="","",IFERROR(_xlfn.XLOOKUP($C4443,'1.PrepList'!$I$2:$I$1500,'1.PrepList'!$H$2:$H$1500,"")&amp;"",""))</f>
        <v/>
      </c>
      <c r="D4443" s="638" t="str">
        <f>IF($C4443="","",IFERROR(_xlfn.XLOOKUP($C4443,'1.PrepList'!$I$2:$I$1500,'1.PrepList'!$J$2:$J$1500,"")&amp;"",""))</f>
        <v/>
      </c>
      <c r="E4443" s="638" t="str">
        <f>IF($C4443="","",IFERROR(_xlfn.XLOOKUP($C4443,'1.PrepList'!$I$2:$I$1500,'1.PrepList'!$N$2:$N$1500,"")&amp;"",""))</f>
        <v/>
      </c>
      <c r="F4443" s="638" t="str">
        <f>IF($C4443="","",IFERROR(_xlfn.XLOOKUP($C4443,'1.PrepList'!$I$2:$I$1500,'1.PrepList'!$K$2:$K$1500,"")&amp;"",""))</f>
        <v/>
      </c>
      <c r="H4443" s="644" t="str">
        <f>IF($C4443="","",IFERROR(IF(_xlfn.XLOOKUP($C4443,tbl_StartedStatus[Bold ID],tbl_StartedStatus[Started])="Started","Yes",IF(_xlfn.XLOOKUP($C4443,tbl_StartedStatus[Bold ID],tbl_StartedStatus[Started])="No Show","No Show","")),""))</f>
        <v/>
      </c>
    </row>
    <row r="4444" spans="1:8" ht="15" customHeight="1" thickBot="1">
      <c r="A4444" s="38" t="str">
        <f>IF($C4444="","",IFERROR(_xlfn.XLOOKUP($C4444,'1.PrepList'!$I$2:$I$1500,'1.PrepList'!$G$2:$G$1500,"")&amp;"",""))</f>
        <v/>
      </c>
      <c r="B4444" s="638" t="str">
        <f>IF($C4444="","",IFERROR(_xlfn.XLOOKUP($C4444,'1.PrepList'!$I$2:$I$1500,'1.PrepList'!$H$2:$H$1500,"")&amp;"",""))</f>
        <v/>
      </c>
      <c r="D4444" s="638" t="str">
        <f>IF($C4444="","",IFERROR(_xlfn.XLOOKUP($C4444,'1.PrepList'!$I$2:$I$1500,'1.PrepList'!$J$2:$J$1500,"")&amp;"",""))</f>
        <v/>
      </c>
      <c r="E4444" s="638" t="str">
        <f>IF($C4444="","",IFERROR(_xlfn.XLOOKUP($C4444,'1.PrepList'!$I$2:$I$1500,'1.PrepList'!$N$2:$N$1500,"")&amp;"",""))</f>
        <v/>
      </c>
      <c r="F4444" s="638" t="str">
        <f>IF($C4444="","",IFERROR(_xlfn.XLOOKUP($C4444,'1.PrepList'!$I$2:$I$1500,'1.PrepList'!$K$2:$K$1500,"")&amp;"",""))</f>
        <v/>
      </c>
      <c r="H4444" s="644" t="str">
        <f>IF($C4444="","",IFERROR(IF(_xlfn.XLOOKUP($C4444,tbl_StartedStatus[Bold ID],tbl_StartedStatus[Started])="Started","Yes",IF(_xlfn.XLOOKUP($C4444,tbl_StartedStatus[Bold ID],tbl_StartedStatus[Started])="No Show","No Show","")),""))</f>
        <v/>
      </c>
    </row>
    <row r="4445" spans="1:8" ht="15" customHeight="1" thickBot="1">
      <c r="A4445" s="38" t="str">
        <f>IF($C4445="","",IFERROR(_xlfn.XLOOKUP($C4445,'1.PrepList'!$I$2:$I$1500,'1.PrepList'!$G$2:$G$1500,"")&amp;"",""))</f>
        <v/>
      </c>
      <c r="B4445" s="638" t="str">
        <f>IF($C4445="","",IFERROR(_xlfn.XLOOKUP($C4445,'1.PrepList'!$I$2:$I$1500,'1.PrepList'!$H$2:$H$1500,"")&amp;"",""))</f>
        <v/>
      </c>
      <c r="D4445" s="638" t="str">
        <f>IF($C4445="","",IFERROR(_xlfn.XLOOKUP($C4445,'1.PrepList'!$I$2:$I$1500,'1.PrepList'!$J$2:$J$1500,"")&amp;"",""))</f>
        <v/>
      </c>
      <c r="E4445" s="638" t="str">
        <f>IF($C4445="","",IFERROR(_xlfn.XLOOKUP($C4445,'1.PrepList'!$I$2:$I$1500,'1.PrepList'!$N$2:$N$1500,"")&amp;"",""))</f>
        <v/>
      </c>
      <c r="F4445" s="638" t="str">
        <f>IF($C4445="","",IFERROR(_xlfn.XLOOKUP($C4445,'1.PrepList'!$I$2:$I$1500,'1.PrepList'!$K$2:$K$1500,"")&amp;"",""))</f>
        <v/>
      </c>
      <c r="H4445" s="644" t="str">
        <f>IF($C4445="","",IFERROR(IF(_xlfn.XLOOKUP($C4445,tbl_StartedStatus[Bold ID],tbl_StartedStatus[Started])="Started","Yes",IF(_xlfn.XLOOKUP($C4445,tbl_StartedStatus[Bold ID],tbl_StartedStatus[Started])="No Show","No Show","")),""))</f>
        <v/>
      </c>
    </row>
    <row r="4446" spans="1:8" ht="15" customHeight="1" thickBot="1">
      <c r="A4446" s="38" t="str">
        <f>IF($C4446="","",IFERROR(_xlfn.XLOOKUP($C4446,'1.PrepList'!$I$2:$I$1500,'1.PrepList'!$G$2:$G$1500,"")&amp;"",""))</f>
        <v/>
      </c>
      <c r="B4446" s="638" t="str">
        <f>IF($C4446="","",IFERROR(_xlfn.XLOOKUP($C4446,'1.PrepList'!$I$2:$I$1500,'1.PrepList'!$H$2:$H$1500,"")&amp;"",""))</f>
        <v/>
      </c>
      <c r="D4446" s="638" t="str">
        <f>IF($C4446="","",IFERROR(_xlfn.XLOOKUP($C4446,'1.PrepList'!$I$2:$I$1500,'1.PrepList'!$J$2:$J$1500,"")&amp;"",""))</f>
        <v/>
      </c>
      <c r="E4446" s="638" t="str">
        <f>IF($C4446="","",IFERROR(_xlfn.XLOOKUP($C4446,'1.PrepList'!$I$2:$I$1500,'1.PrepList'!$N$2:$N$1500,"")&amp;"",""))</f>
        <v/>
      </c>
      <c r="F4446" s="638" t="str">
        <f>IF($C4446="","",IFERROR(_xlfn.XLOOKUP($C4446,'1.PrepList'!$I$2:$I$1500,'1.PrepList'!$K$2:$K$1500,"")&amp;"",""))</f>
        <v/>
      </c>
      <c r="H4446" s="644" t="str">
        <f>IF($C4446="","",IFERROR(IF(_xlfn.XLOOKUP($C4446,tbl_StartedStatus[Bold ID],tbl_StartedStatus[Started])="Started","Yes",IF(_xlfn.XLOOKUP($C4446,tbl_StartedStatus[Bold ID],tbl_StartedStatus[Started])="No Show","No Show","")),""))</f>
        <v/>
      </c>
    </row>
    <row r="4447" spans="1:8" ht="15" customHeight="1" thickBot="1">
      <c r="A4447" s="38" t="str">
        <f>IF($C4447="","",IFERROR(_xlfn.XLOOKUP($C4447,'1.PrepList'!$I$2:$I$1500,'1.PrepList'!$G$2:$G$1500,"")&amp;"",""))</f>
        <v/>
      </c>
      <c r="B4447" s="638" t="str">
        <f>IF($C4447="","",IFERROR(_xlfn.XLOOKUP($C4447,'1.PrepList'!$I$2:$I$1500,'1.PrepList'!$H$2:$H$1500,"")&amp;"",""))</f>
        <v/>
      </c>
      <c r="D4447" s="638" t="str">
        <f>IF($C4447="","",IFERROR(_xlfn.XLOOKUP($C4447,'1.PrepList'!$I$2:$I$1500,'1.PrepList'!$J$2:$J$1500,"")&amp;"",""))</f>
        <v/>
      </c>
      <c r="E4447" s="638" t="str">
        <f>IF($C4447="","",IFERROR(_xlfn.XLOOKUP($C4447,'1.PrepList'!$I$2:$I$1500,'1.PrepList'!$N$2:$N$1500,"")&amp;"",""))</f>
        <v/>
      </c>
      <c r="F4447" s="638" t="str">
        <f>IF($C4447="","",IFERROR(_xlfn.XLOOKUP($C4447,'1.PrepList'!$I$2:$I$1500,'1.PrepList'!$K$2:$K$1500,"")&amp;"",""))</f>
        <v/>
      </c>
      <c r="H4447" s="644" t="str">
        <f>IF($C4447="","",IFERROR(IF(_xlfn.XLOOKUP($C4447,tbl_StartedStatus[Bold ID],tbl_StartedStatus[Started])="Started","Yes",IF(_xlfn.XLOOKUP($C4447,tbl_StartedStatus[Bold ID],tbl_StartedStatus[Started])="No Show","No Show","")),""))</f>
        <v/>
      </c>
    </row>
    <row r="4448" spans="1:8" ht="15" customHeight="1" thickBot="1">
      <c r="A4448" s="38" t="str">
        <f>IF($C4448="","",IFERROR(_xlfn.XLOOKUP($C4448,'1.PrepList'!$I$2:$I$1500,'1.PrepList'!$G$2:$G$1500,"")&amp;"",""))</f>
        <v/>
      </c>
      <c r="B4448" s="638" t="str">
        <f>IF($C4448="","",IFERROR(_xlfn.XLOOKUP($C4448,'1.PrepList'!$I$2:$I$1500,'1.PrepList'!$H$2:$H$1500,"")&amp;"",""))</f>
        <v/>
      </c>
      <c r="D4448" s="638" t="str">
        <f>IF($C4448="","",IFERROR(_xlfn.XLOOKUP($C4448,'1.PrepList'!$I$2:$I$1500,'1.PrepList'!$J$2:$J$1500,"")&amp;"",""))</f>
        <v/>
      </c>
      <c r="E4448" s="638" t="str">
        <f>IF($C4448="","",IFERROR(_xlfn.XLOOKUP($C4448,'1.PrepList'!$I$2:$I$1500,'1.PrepList'!$N$2:$N$1500,"")&amp;"",""))</f>
        <v/>
      </c>
      <c r="F4448" s="638" t="str">
        <f>IF($C4448="","",IFERROR(_xlfn.XLOOKUP($C4448,'1.PrepList'!$I$2:$I$1500,'1.PrepList'!$K$2:$K$1500,"")&amp;"",""))</f>
        <v/>
      </c>
      <c r="H4448" s="644" t="str">
        <f>IF($C4448="","",IFERROR(IF(_xlfn.XLOOKUP($C4448,tbl_StartedStatus[Bold ID],tbl_StartedStatus[Started])="Started","Yes",IF(_xlfn.XLOOKUP($C4448,tbl_StartedStatus[Bold ID],tbl_StartedStatus[Started])="No Show","No Show","")),""))</f>
        <v/>
      </c>
    </row>
    <row r="4449" spans="1:8" ht="15" customHeight="1" thickBot="1">
      <c r="A4449" s="38" t="str">
        <f>IF($C4449="","",IFERROR(_xlfn.XLOOKUP($C4449,'1.PrepList'!$I$2:$I$1500,'1.PrepList'!$G$2:$G$1500,"")&amp;"",""))</f>
        <v/>
      </c>
      <c r="B4449" s="638" t="str">
        <f>IF($C4449="","",IFERROR(_xlfn.XLOOKUP($C4449,'1.PrepList'!$I$2:$I$1500,'1.PrepList'!$H$2:$H$1500,"")&amp;"",""))</f>
        <v/>
      </c>
      <c r="D4449" s="638" t="str">
        <f>IF($C4449="","",IFERROR(_xlfn.XLOOKUP($C4449,'1.PrepList'!$I$2:$I$1500,'1.PrepList'!$J$2:$J$1500,"")&amp;"",""))</f>
        <v/>
      </c>
      <c r="E4449" s="638" t="str">
        <f>IF($C4449="","",IFERROR(_xlfn.XLOOKUP($C4449,'1.PrepList'!$I$2:$I$1500,'1.PrepList'!$N$2:$N$1500,"")&amp;"",""))</f>
        <v/>
      </c>
      <c r="F4449" s="638" t="str">
        <f>IF($C4449="","",IFERROR(_xlfn.XLOOKUP($C4449,'1.PrepList'!$I$2:$I$1500,'1.PrepList'!$K$2:$K$1500,"")&amp;"",""))</f>
        <v/>
      </c>
      <c r="H4449" s="644" t="str">
        <f>IF($C4449="","",IFERROR(IF(_xlfn.XLOOKUP($C4449,tbl_StartedStatus[Bold ID],tbl_StartedStatus[Started])="Started","Yes",IF(_xlfn.XLOOKUP($C4449,tbl_StartedStatus[Bold ID],tbl_StartedStatus[Started])="No Show","No Show","")),""))</f>
        <v/>
      </c>
    </row>
    <row r="4450" spans="1:8" ht="15" customHeight="1" thickBot="1">
      <c r="A4450" s="38" t="str">
        <f>IF($C4450="","",IFERROR(_xlfn.XLOOKUP($C4450,'1.PrepList'!$I$2:$I$1500,'1.PrepList'!$G$2:$G$1500,"")&amp;"",""))</f>
        <v/>
      </c>
      <c r="B4450" s="638" t="str">
        <f>IF($C4450="","",IFERROR(_xlfn.XLOOKUP($C4450,'1.PrepList'!$I$2:$I$1500,'1.PrepList'!$H$2:$H$1500,"")&amp;"",""))</f>
        <v/>
      </c>
      <c r="D4450" s="638" t="str">
        <f>IF($C4450="","",IFERROR(_xlfn.XLOOKUP($C4450,'1.PrepList'!$I$2:$I$1500,'1.PrepList'!$J$2:$J$1500,"")&amp;"",""))</f>
        <v/>
      </c>
      <c r="E4450" s="638" t="str">
        <f>IF($C4450="","",IFERROR(_xlfn.XLOOKUP($C4450,'1.PrepList'!$I$2:$I$1500,'1.PrepList'!$N$2:$N$1500,"")&amp;"",""))</f>
        <v/>
      </c>
      <c r="F4450" s="638" t="str">
        <f>IF($C4450="","",IFERROR(_xlfn.XLOOKUP($C4450,'1.PrepList'!$I$2:$I$1500,'1.PrepList'!$K$2:$K$1500,"")&amp;"",""))</f>
        <v/>
      </c>
      <c r="H4450" s="644" t="str">
        <f>IF($C4450="","",IFERROR(IF(_xlfn.XLOOKUP($C4450,tbl_StartedStatus[Bold ID],tbl_StartedStatus[Started])="Started","Yes",IF(_xlfn.XLOOKUP($C4450,tbl_StartedStatus[Bold ID],tbl_StartedStatus[Started])="No Show","No Show","")),""))</f>
        <v/>
      </c>
    </row>
    <row r="4451" spans="1:8" ht="15" customHeight="1" thickBot="1">
      <c r="A4451" s="38" t="str">
        <f>IF($C4451="","",IFERROR(_xlfn.XLOOKUP($C4451,'1.PrepList'!$I$2:$I$1500,'1.PrepList'!$G$2:$G$1500,"")&amp;"",""))</f>
        <v/>
      </c>
      <c r="B4451" s="638" t="str">
        <f>IF($C4451="","",IFERROR(_xlfn.XLOOKUP($C4451,'1.PrepList'!$I$2:$I$1500,'1.PrepList'!$H$2:$H$1500,"")&amp;"",""))</f>
        <v/>
      </c>
      <c r="D4451" s="638" t="str">
        <f>IF($C4451="","",IFERROR(_xlfn.XLOOKUP($C4451,'1.PrepList'!$I$2:$I$1500,'1.PrepList'!$J$2:$J$1500,"")&amp;"",""))</f>
        <v/>
      </c>
      <c r="E4451" s="638" t="str">
        <f>IF($C4451="","",IFERROR(_xlfn.XLOOKUP($C4451,'1.PrepList'!$I$2:$I$1500,'1.PrepList'!$N$2:$N$1500,"")&amp;"",""))</f>
        <v/>
      </c>
      <c r="F4451" s="638" t="str">
        <f>IF($C4451="","",IFERROR(_xlfn.XLOOKUP($C4451,'1.PrepList'!$I$2:$I$1500,'1.PrepList'!$K$2:$K$1500,"")&amp;"",""))</f>
        <v/>
      </c>
      <c r="H4451" s="644" t="str">
        <f>IF($C4451="","",IFERROR(IF(_xlfn.XLOOKUP($C4451,tbl_StartedStatus[Bold ID],tbl_StartedStatus[Started])="Started","Yes",IF(_xlfn.XLOOKUP($C4451,tbl_StartedStatus[Bold ID],tbl_StartedStatus[Started])="No Show","No Show","")),""))</f>
        <v/>
      </c>
    </row>
    <row r="4452" spans="1:8" ht="15" customHeight="1" thickBot="1">
      <c r="A4452" s="38" t="str">
        <f>IF($C4452="","",IFERROR(_xlfn.XLOOKUP($C4452,'1.PrepList'!$I$2:$I$1500,'1.PrepList'!$G$2:$G$1500,"")&amp;"",""))</f>
        <v/>
      </c>
      <c r="B4452" s="638" t="str">
        <f>IF($C4452="","",IFERROR(_xlfn.XLOOKUP($C4452,'1.PrepList'!$I$2:$I$1500,'1.PrepList'!$H$2:$H$1500,"")&amp;"",""))</f>
        <v/>
      </c>
      <c r="D4452" s="638" t="str">
        <f>IF($C4452="","",IFERROR(_xlfn.XLOOKUP($C4452,'1.PrepList'!$I$2:$I$1500,'1.PrepList'!$J$2:$J$1500,"")&amp;"",""))</f>
        <v/>
      </c>
      <c r="E4452" s="638" t="str">
        <f>IF($C4452="","",IFERROR(_xlfn.XLOOKUP($C4452,'1.PrepList'!$I$2:$I$1500,'1.PrepList'!$N$2:$N$1500,"")&amp;"",""))</f>
        <v/>
      </c>
      <c r="F4452" s="638" t="str">
        <f>IF($C4452="","",IFERROR(_xlfn.XLOOKUP($C4452,'1.PrepList'!$I$2:$I$1500,'1.PrepList'!$K$2:$K$1500,"")&amp;"",""))</f>
        <v/>
      </c>
      <c r="H4452" s="644" t="str">
        <f>IF($C4452="","",IFERROR(IF(_xlfn.XLOOKUP($C4452,tbl_StartedStatus[Bold ID],tbl_StartedStatus[Started])="Started","Yes",IF(_xlfn.XLOOKUP($C4452,tbl_StartedStatus[Bold ID],tbl_StartedStatus[Started])="No Show","No Show","")),""))</f>
        <v/>
      </c>
    </row>
    <row r="4453" spans="1:8" ht="15" customHeight="1" thickBot="1">
      <c r="A4453" s="38" t="str">
        <f>IF($C4453="","",IFERROR(_xlfn.XLOOKUP($C4453,'1.PrepList'!$I$2:$I$1500,'1.PrepList'!$G$2:$G$1500,"")&amp;"",""))</f>
        <v/>
      </c>
      <c r="B4453" s="638" t="str">
        <f>IF($C4453="","",IFERROR(_xlfn.XLOOKUP($C4453,'1.PrepList'!$I$2:$I$1500,'1.PrepList'!$H$2:$H$1500,"")&amp;"",""))</f>
        <v/>
      </c>
      <c r="D4453" s="638" t="str">
        <f>IF($C4453="","",IFERROR(_xlfn.XLOOKUP($C4453,'1.PrepList'!$I$2:$I$1500,'1.PrepList'!$J$2:$J$1500,"")&amp;"",""))</f>
        <v/>
      </c>
      <c r="E4453" s="638" t="str">
        <f>IF($C4453="","",IFERROR(_xlfn.XLOOKUP($C4453,'1.PrepList'!$I$2:$I$1500,'1.PrepList'!$N$2:$N$1500,"")&amp;"",""))</f>
        <v/>
      </c>
      <c r="F4453" s="638" t="str">
        <f>IF($C4453="","",IFERROR(_xlfn.XLOOKUP($C4453,'1.PrepList'!$I$2:$I$1500,'1.PrepList'!$K$2:$K$1500,"")&amp;"",""))</f>
        <v/>
      </c>
      <c r="H4453" s="644" t="str">
        <f>IF($C4453="","",IFERROR(IF(_xlfn.XLOOKUP($C4453,tbl_StartedStatus[Bold ID],tbl_StartedStatus[Started])="Started","Yes",IF(_xlfn.XLOOKUP($C4453,tbl_StartedStatus[Bold ID],tbl_StartedStatus[Started])="No Show","No Show","")),""))</f>
        <v/>
      </c>
    </row>
    <row r="4454" spans="1:8" ht="15" customHeight="1" thickBot="1">
      <c r="A4454" s="38" t="str">
        <f>IF($C4454="","",IFERROR(_xlfn.XLOOKUP($C4454,'1.PrepList'!$I$2:$I$1500,'1.PrepList'!$G$2:$G$1500,"")&amp;"",""))</f>
        <v/>
      </c>
      <c r="B4454" s="638" t="str">
        <f>IF($C4454="","",IFERROR(_xlfn.XLOOKUP($C4454,'1.PrepList'!$I$2:$I$1500,'1.PrepList'!$H$2:$H$1500,"")&amp;"",""))</f>
        <v/>
      </c>
      <c r="D4454" s="638" t="str">
        <f>IF($C4454="","",IFERROR(_xlfn.XLOOKUP($C4454,'1.PrepList'!$I$2:$I$1500,'1.PrepList'!$J$2:$J$1500,"")&amp;"",""))</f>
        <v/>
      </c>
      <c r="E4454" s="638" t="str">
        <f>IF($C4454="","",IFERROR(_xlfn.XLOOKUP($C4454,'1.PrepList'!$I$2:$I$1500,'1.PrepList'!$N$2:$N$1500,"")&amp;"",""))</f>
        <v/>
      </c>
      <c r="F4454" s="638" t="str">
        <f>IF($C4454="","",IFERROR(_xlfn.XLOOKUP($C4454,'1.PrepList'!$I$2:$I$1500,'1.PrepList'!$K$2:$K$1500,"")&amp;"",""))</f>
        <v/>
      </c>
      <c r="H4454" s="644" t="str">
        <f>IF($C4454="","",IFERROR(IF(_xlfn.XLOOKUP($C4454,tbl_StartedStatus[Bold ID],tbl_StartedStatus[Started])="Started","Yes",IF(_xlfn.XLOOKUP($C4454,tbl_StartedStatus[Bold ID],tbl_StartedStatus[Started])="No Show","No Show","")),""))</f>
        <v/>
      </c>
    </row>
    <row r="4455" spans="1:8" ht="15" customHeight="1" thickBot="1">
      <c r="A4455" s="38" t="str">
        <f>IF($C4455="","",IFERROR(_xlfn.XLOOKUP($C4455,'1.PrepList'!$I$2:$I$1500,'1.PrepList'!$G$2:$G$1500,"")&amp;"",""))</f>
        <v/>
      </c>
      <c r="B4455" s="638" t="str">
        <f>IF($C4455="","",IFERROR(_xlfn.XLOOKUP($C4455,'1.PrepList'!$I$2:$I$1500,'1.PrepList'!$H$2:$H$1500,"")&amp;"",""))</f>
        <v/>
      </c>
      <c r="D4455" s="638" t="str">
        <f>IF($C4455="","",IFERROR(_xlfn.XLOOKUP($C4455,'1.PrepList'!$I$2:$I$1500,'1.PrepList'!$J$2:$J$1500,"")&amp;"",""))</f>
        <v/>
      </c>
      <c r="E4455" s="638" t="str">
        <f>IF($C4455="","",IFERROR(_xlfn.XLOOKUP($C4455,'1.PrepList'!$I$2:$I$1500,'1.PrepList'!$N$2:$N$1500,"")&amp;"",""))</f>
        <v/>
      </c>
      <c r="F4455" s="638" t="str">
        <f>IF($C4455="","",IFERROR(_xlfn.XLOOKUP($C4455,'1.PrepList'!$I$2:$I$1500,'1.PrepList'!$K$2:$K$1500,"")&amp;"",""))</f>
        <v/>
      </c>
      <c r="H4455" s="644" t="str">
        <f>IF($C4455="","",IFERROR(IF(_xlfn.XLOOKUP($C4455,tbl_StartedStatus[Bold ID],tbl_StartedStatus[Started])="Started","Yes",IF(_xlfn.XLOOKUP($C4455,tbl_StartedStatus[Bold ID],tbl_StartedStatus[Started])="No Show","No Show","")),""))</f>
        <v/>
      </c>
    </row>
    <row r="4456" spans="1:8" ht="15" customHeight="1" thickBot="1">
      <c r="A4456" s="38" t="str">
        <f>IF($C4456="","",IFERROR(_xlfn.XLOOKUP($C4456,'1.PrepList'!$I$2:$I$1500,'1.PrepList'!$G$2:$G$1500,"")&amp;"",""))</f>
        <v/>
      </c>
      <c r="B4456" s="638" t="str">
        <f>IF($C4456="","",IFERROR(_xlfn.XLOOKUP($C4456,'1.PrepList'!$I$2:$I$1500,'1.PrepList'!$H$2:$H$1500,"")&amp;"",""))</f>
        <v/>
      </c>
      <c r="D4456" s="638" t="str">
        <f>IF($C4456="","",IFERROR(_xlfn.XLOOKUP($C4456,'1.PrepList'!$I$2:$I$1500,'1.PrepList'!$J$2:$J$1500,"")&amp;"",""))</f>
        <v/>
      </c>
      <c r="E4456" s="638" t="str">
        <f>IF($C4456="","",IFERROR(_xlfn.XLOOKUP($C4456,'1.PrepList'!$I$2:$I$1500,'1.PrepList'!$N$2:$N$1500,"")&amp;"",""))</f>
        <v/>
      </c>
      <c r="F4456" s="638" t="str">
        <f>IF($C4456="","",IFERROR(_xlfn.XLOOKUP($C4456,'1.PrepList'!$I$2:$I$1500,'1.PrepList'!$K$2:$K$1500,"")&amp;"",""))</f>
        <v/>
      </c>
      <c r="H4456" s="644" t="str">
        <f>IF($C4456="","",IFERROR(IF(_xlfn.XLOOKUP($C4456,tbl_StartedStatus[Bold ID],tbl_StartedStatus[Started])="Started","Yes",IF(_xlfn.XLOOKUP($C4456,tbl_StartedStatus[Bold ID],tbl_StartedStatus[Started])="No Show","No Show","")),""))</f>
        <v/>
      </c>
    </row>
    <row r="4457" spans="1:8" ht="15" customHeight="1" thickBot="1">
      <c r="A4457" s="38" t="str">
        <f>IF($C4457="","",IFERROR(_xlfn.XLOOKUP($C4457,'1.PrepList'!$I$2:$I$1500,'1.PrepList'!$G$2:$G$1500,"")&amp;"",""))</f>
        <v/>
      </c>
      <c r="B4457" s="638" t="str">
        <f>IF($C4457="","",IFERROR(_xlfn.XLOOKUP($C4457,'1.PrepList'!$I$2:$I$1500,'1.PrepList'!$H$2:$H$1500,"")&amp;"",""))</f>
        <v/>
      </c>
      <c r="D4457" s="638" t="str">
        <f>IF($C4457="","",IFERROR(_xlfn.XLOOKUP($C4457,'1.PrepList'!$I$2:$I$1500,'1.PrepList'!$J$2:$J$1500,"")&amp;"",""))</f>
        <v/>
      </c>
      <c r="E4457" s="638" t="str">
        <f>IF($C4457="","",IFERROR(_xlfn.XLOOKUP($C4457,'1.PrepList'!$I$2:$I$1500,'1.PrepList'!$N$2:$N$1500,"")&amp;"",""))</f>
        <v/>
      </c>
      <c r="F4457" s="638" t="str">
        <f>IF($C4457="","",IFERROR(_xlfn.XLOOKUP($C4457,'1.PrepList'!$I$2:$I$1500,'1.PrepList'!$K$2:$K$1500,"")&amp;"",""))</f>
        <v/>
      </c>
      <c r="H4457" s="644" t="str">
        <f>IF($C4457="","",IFERROR(IF(_xlfn.XLOOKUP($C4457,tbl_StartedStatus[Bold ID],tbl_StartedStatus[Started])="Started","Yes",IF(_xlfn.XLOOKUP($C4457,tbl_StartedStatus[Bold ID],tbl_StartedStatus[Started])="No Show","No Show","")),""))</f>
        <v/>
      </c>
    </row>
    <row r="4458" spans="1:8" ht="15" customHeight="1" thickBot="1">
      <c r="A4458" s="38" t="str">
        <f>IF($C4458="","",IFERROR(_xlfn.XLOOKUP($C4458,'1.PrepList'!$I$2:$I$1500,'1.PrepList'!$G$2:$G$1500,"")&amp;"",""))</f>
        <v/>
      </c>
      <c r="B4458" s="638" t="str">
        <f>IF($C4458="","",IFERROR(_xlfn.XLOOKUP($C4458,'1.PrepList'!$I$2:$I$1500,'1.PrepList'!$H$2:$H$1500,"")&amp;"",""))</f>
        <v/>
      </c>
      <c r="D4458" s="638" t="str">
        <f>IF($C4458="","",IFERROR(_xlfn.XLOOKUP($C4458,'1.PrepList'!$I$2:$I$1500,'1.PrepList'!$J$2:$J$1500,"")&amp;"",""))</f>
        <v/>
      </c>
      <c r="E4458" s="638" t="str">
        <f>IF($C4458="","",IFERROR(_xlfn.XLOOKUP($C4458,'1.PrepList'!$I$2:$I$1500,'1.PrepList'!$N$2:$N$1500,"")&amp;"",""))</f>
        <v/>
      </c>
      <c r="F4458" s="638" t="str">
        <f>IF($C4458="","",IFERROR(_xlfn.XLOOKUP($C4458,'1.PrepList'!$I$2:$I$1500,'1.PrepList'!$K$2:$K$1500,"")&amp;"",""))</f>
        <v/>
      </c>
      <c r="H4458" s="644" t="str">
        <f>IF($C4458="","",IFERROR(IF(_xlfn.XLOOKUP($C4458,tbl_StartedStatus[Bold ID],tbl_StartedStatus[Started])="Started","Yes",IF(_xlfn.XLOOKUP($C4458,tbl_StartedStatus[Bold ID],tbl_StartedStatus[Started])="No Show","No Show","")),""))</f>
        <v/>
      </c>
    </row>
    <row r="4459" spans="1:8" ht="15" customHeight="1" thickBot="1">
      <c r="A4459" s="38" t="str">
        <f>IF($C4459="","",IFERROR(_xlfn.XLOOKUP($C4459,'1.PrepList'!$I$2:$I$1500,'1.PrepList'!$G$2:$G$1500,"")&amp;"",""))</f>
        <v/>
      </c>
      <c r="B4459" s="638" t="str">
        <f>IF($C4459="","",IFERROR(_xlfn.XLOOKUP($C4459,'1.PrepList'!$I$2:$I$1500,'1.PrepList'!$H$2:$H$1500,"")&amp;"",""))</f>
        <v/>
      </c>
      <c r="D4459" s="638" t="str">
        <f>IF($C4459="","",IFERROR(_xlfn.XLOOKUP($C4459,'1.PrepList'!$I$2:$I$1500,'1.PrepList'!$J$2:$J$1500,"")&amp;"",""))</f>
        <v/>
      </c>
      <c r="E4459" s="638" t="str">
        <f>IF($C4459="","",IFERROR(_xlfn.XLOOKUP($C4459,'1.PrepList'!$I$2:$I$1500,'1.PrepList'!$N$2:$N$1500,"")&amp;"",""))</f>
        <v/>
      </c>
      <c r="F4459" s="638" t="str">
        <f>IF($C4459="","",IFERROR(_xlfn.XLOOKUP($C4459,'1.PrepList'!$I$2:$I$1500,'1.PrepList'!$K$2:$K$1500,"")&amp;"",""))</f>
        <v/>
      </c>
      <c r="H4459" s="644" t="str">
        <f>IF($C4459="","",IFERROR(IF(_xlfn.XLOOKUP($C4459,tbl_StartedStatus[Bold ID],tbl_StartedStatus[Started])="Started","Yes",IF(_xlfn.XLOOKUP($C4459,tbl_StartedStatus[Bold ID],tbl_StartedStatus[Started])="No Show","No Show","")),""))</f>
        <v/>
      </c>
    </row>
    <row r="4460" spans="1:8" ht="15" customHeight="1" thickBot="1">
      <c r="A4460" s="38" t="str">
        <f>IF($C4460="","",IFERROR(_xlfn.XLOOKUP($C4460,'1.PrepList'!$I$2:$I$1500,'1.PrepList'!$G$2:$G$1500,"")&amp;"",""))</f>
        <v/>
      </c>
      <c r="B4460" s="638" t="str">
        <f>IF($C4460="","",IFERROR(_xlfn.XLOOKUP($C4460,'1.PrepList'!$I$2:$I$1500,'1.PrepList'!$H$2:$H$1500,"")&amp;"",""))</f>
        <v/>
      </c>
      <c r="D4460" s="638" t="str">
        <f>IF($C4460="","",IFERROR(_xlfn.XLOOKUP($C4460,'1.PrepList'!$I$2:$I$1500,'1.PrepList'!$J$2:$J$1500,"")&amp;"",""))</f>
        <v/>
      </c>
      <c r="E4460" s="638" t="str">
        <f>IF($C4460="","",IFERROR(_xlfn.XLOOKUP($C4460,'1.PrepList'!$I$2:$I$1500,'1.PrepList'!$N$2:$N$1500,"")&amp;"",""))</f>
        <v/>
      </c>
      <c r="F4460" s="638" t="str">
        <f>IF($C4460="","",IFERROR(_xlfn.XLOOKUP($C4460,'1.PrepList'!$I$2:$I$1500,'1.PrepList'!$K$2:$K$1500,"")&amp;"",""))</f>
        <v/>
      </c>
      <c r="H4460" s="644" t="str">
        <f>IF($C4460="","",IFERROR(IF(_xlfn.XLOOKUP($C4460,tbl_StartedStatus[Bold ID],tbl_StartedStatus[Started])="Started","Yes",IF(_xlfn.XLOOKUP($C4460,tbl_StartedStatus[Bold ID],tbl_StartedStatus[Started])="No Show","No Show","")),""))</f>
        <v/>
      </c>
    </row>
    <row r="4461" spans="1:8" ht="15" customHeight="1" thickBot="1">
      <c r="A4461" s="38" t="str">
        <f>IF($C4461="","",IFERROR(_xlfn.XLOOKUP($C4461,'1.PrepList'!$I$2:$I$1500,'1.PrepList'!$G$2:$G$1500,"")&amp;"",""))</f>
        <v/>
      </c>
      <c r="B4461" s="638" t="str">
        <f>IF($C4461="","",IFERROR(_xlfn.XLOOKUP($C4461,'1.PrepList'!$I$2:$I$1500,'1.PrepList'!$H$2:$H$1500,"")&amp;"",""))</f>
        <v/>
      </c>
      <c r="D4461" s="638" t="str">
        <f>IF($C4461="","",IFERROR(_xlfn.XLOOKUP($C4461,'1.PrepList'!$I$2:$I$1500,'1.PrepList'!$J$2:$J$1500,"")&amp;"",""))</f>
        <v/>
      </c>
      <c r="E4461" s="638" t="str">
        <f>IF($C4461="","",IFERROR(_xlfn.XLOOKUP($C4461,'1.PrepList'!$I$2:$I$1500,'1.PrepList'!$N$2:$N$1500,"")&amp;"",""))</f>
        <v/>
      </c>
      <c r="F4461" s="638" t="str">
        <f>IF($C4461="","",IFERROR(_xlfn.XLOOKUP($C4461,'1.PrepList'!$I$2:$I$1500,'1.PrepList'!$K$2:$K$1500,"")&amp;"",""))</f>
        <v/>
      </c>
      <c r="H4461" s="644" t="str">
        <f>IF($C4461="","",IFERROR(IF(_xlfn.XLOOKUP($C4461,tbl_StartedStatus[Bold ID],tbl_StartedStatus[Started])="Started","Yes",IF(_xlfn.XLOOKUP($C4461,tbl_StartedStatus[Bold ID],tbl_StartedStatus[Started])="No Show","No Show","")),""))</f>
        <v/>
      </c>
    </row>
    <row r="4462" spans="1:8" ht="15" customHeight="1" thickBot="1">
      <c r="A4462" s="38" t="str">
        <f>IF($C4462="","",IFERROR(_xlfn.XLOOKUP($C4462,'1.PrepList'!$I$2:$I$1500,'1.PrepList'!$G$2:$G$1500,"")&amp;"",""))</f>
        <v/>
      </c>
      <c r="B4462" s="638" t="str">
        <f>IF($C4462="","",IFERROR(_xlfn.XLOOKUP($C4462,'1.PrepList'!$I$2:$I$1500,'1.PrepList'!$H$2:$H$1500,"")&amp;"",""))</f>
        <v/>
      </c>
      <c r="D4462" s="638" t="str">
        <f>IF($C4462="","",IFERROR(_xlfn.XLOOKUP($C4462,'1.PrepList'!$I$2:$I$1500,'1.PrepList'!$J$2:$J$1500,"")&amp;"",""))</f>
        <v/>
      </c>
      <c r="E4462" s="638" t="str">
        <f>IF($C4462="","",IFERROR(_xlfn.XLOOKUP($C4462,'1.PrepList'!$I$2:$I$1500,'1.PrepList'!$N$2:$N$1500,"")&amp;"",""))</f>
        <v/>
      </c>
      <c r="F4462" s="638" t="str">
        <f>IF($C4462="","",IFERROR(_xlfn.XLOOKUP($C4462,'1.PrepList'!$I$2:$I$1500,'1.PrepList'!$K$2:$K$1500,"")&amp;"",""))</f>
        <v/>
      </c>
      <c r="H4462" s="644" t="str">
        <f>IF($C4462="","",IFERROR(IF(_xlfn.XLOOKUP($C4462,tbl_StartedStatus[Bold ID],tbl_StartedStatus[Started])="Started","Yes",IF(_xlfn.XLOOKUP($C4462,tbl_StartedStatus[Bold ID],tbl_StartedStatus[Started])="No Show","No Show","")),""))</f>
        <v/>
      </c>
    </row>
    <row r="4463" spans="1:8" ht="15" customHeight="1" thickBot="1">
      <c r="A4463" s="38" t="str">
        <f>IF($C4463="","",IFERROR(_xlfn.XLOOKUP($C4463,'1.PrepList'!$I$2:$I$1500,'1.PrepList'!$G$2:$G$1500,"")&amp;"",""))</f>
        <v/>
      </c>
      <c r="B4463" s="638" t="str">
        <f>IF($C4463="","",IFERROR(_xlfn.XLOOKUP($C4463,'1.PrepList'!$I$2:$I$1500,'1.PrepList'!$H$2:$H$1500,"")&amp;"",""))</f>
        <v/>
      </c>
      <c r="D4463" s="638" t="str">
        <f>IF($C4463="","",IFERROR(_xlfn.XLOOKUP($C4463,'1.PrepList'!$I$2:$I$1500,'1.PrepList'!$J$2:$J$1500,"")&amp;"",""))</f>
        <v/>
      </c>
      <c r="E4463" s="638" t="str">
        <f>IF($C4463="","",IFERROR(_xlfn.XLOOKUP($C4463,'1.PrepList'!$I$2:$I$1500,'1.PrepList'!$N$2:$N$1500,"")&amp;"",""))</f>
        <v/>
      </c>
      <c r="F4463" s="638" t="str">
        <f>IF($C4463="","",IFERROR(_xlfn.XLOOKUP($C4463,'1.PrepList'!$I$2:$I$1500,'1.PrepList'!$K$2:$K$1500,"")&amp;"",""))</f>
        <v/>
      </c>
      <c r="H4463" s="644" t="str">
        <f>IF($C4463="","",IFERROR(IF(_xlfn.XLOOKUP($C4463,tbl_StartedStatus[Bold ID],tbl_StartedStatus[Started])="Started","Yes",IF(_xlfn.XLOOKUP($C4463,tbl_StartedStatus[Bold ID],tbl_StartedStatus[Started])="No Show","No Show","")),""))</f>
        <v/>
      </c>
    </row>
    <row r="4464" spans="1:8" ht="15" customHeight="1" thickBot="1">
      <c r="A4464" s="38" t="str">
        <f>IF($C4464="","",IFERROR(_xlfn.XLOOKUP($C4464,'1.PrepList'!$I$2:$I$1500,'1.PrepList'!$G$2:$G$1500,"")&amp;"",""))</f>
        <v/>
      </c>
      <c r="B4464" s="638" t="str">
        <f>IF($C4464="","",IFERROR(_xlfn.XLOOKUP($C4464,'1.PrepList'!$I$2:$I$1500,'1.PrepList'!$H$2:$H$1500,"")&amp;"",""))</f>
        <v/>
      </c>
      <c r="D4464" s="638" t="str">
        <f>IF($C4464="","",IFERROR(_xlfn.XLOOKUP($C4464,'1.PrepList'!$I$2:$I$1500,'1.PrepList'!$J$2:$J$1500,"")&amp;"",""))</f>
        <v/>
      </c>
      <c r="E4464" s="638" t="str">
        <f>IF($C4464="","",IFERROR(_xlfn.XLOOKUP($C4464,'1.PrepList'!$I$2:$I$1500,'1.PrepList'!$N$2:$N$1500,"")&amp;"",""))</f>
        <v/>
      </c>
      <c r="F4464" s="638" t="str">
        <f>IF($C4464="","",IFERROR(_xlfn.XLOOKUP($C4464,'1.PrepList'!$I$2:$I$1500,'1.PrepList'!$K$2:$K$1500,"")&amp;"",""))</f>
        <v/>
      </c>
      <c r="H4464" s="644" t="str">
        <f>IF($C4464="","",IFERROR(IF(_xlfn.XLOOKUP($C4464,tbl_StartedStatus[Bold ID],tbl_StartedStatus[Started])="Started","Yes",IF(_xlfn.XLOOKUP($C4464,tbl_StartedStatus[Bold ID],tbl_StartedStatus[Started])="No Show","No Show","")),""))</f>
        <v/>
      </c>
    </row>
    <row r="4465" spans="1:8" ht="15" customHeight="1" thickBot="1">
      <c r="A4465" s="38" t="str">
        <f>IF($C4465="","",IFERROR(_xlfn.XLOOKUP($C4465,'1.PrepList'!$I$2:$I$1500,'1.PrepList'!$G$2:$G$1500,"")&amp;"",""))</f>
        <v/>
      </c>
      <c r="B4465" s="638" t="str">
        <f>IF($C4465="","",IFERROR(_xlfn.XLOOKUP($C4465,'1.PrepList'!$I$2:$I$1500,'1.PrepList'!$H$2:$H$1500,"")&amp;"",""))</f>
        <v/>
      </c>
      <c r="D4465" s="638" t="str">
        <f>IF($C4465="","",IFERROR(_xlfn.XLOOKUP($C4465,'1.PrepList'!$I$2:$I$1500,'1.PrepList'!$J$2:$J$1500,"")&amp;"",""))</f>
        <v/>
      </c>
      <c r="E4465" s="638" t="str">
        <f>IF($C4465="","",IFERROR(_xlfn.XLOOKUP($C4465,'1.PrepList'!$I$2:$I$1500,'1.PrepList'!$N$2:$N$1500,"")&amp;"",""))</f>
        <v/>
      </c>
      <c r="F4465" s="638" t="str">
        <f>IF($C4465="","",IFERROR(_xlfn.XLOOKUP($C4465,'1.PrepList'!$I$2:$I$1500,'1.PrepList'!$K$2:$K$1500,"")&amp;"",""))</f>
        <v/>
      </c>
      <c r="H4465" s="644" t="str">
        <f>IF($C4465="","",IFERROR(IF(_xlfn.XLOOKUP($C4465,tbl_StartedStatus[Bold ID],tbl_StartedStatus[Started])="Started","Yes",IF(_xlfn.XLOOKUP($C4465,tbl_StartedStatus[Bold ID],tbl_StartedStatus[Started])="No Show","No Show","")),""))</f>
        <v/>
      </c>
    </row>
    <row r="4466" spans="1:8" ht="15" customHeight="1" thickBot="1">
      <c r="A4466" s="38" t="str">
        <f>IF($C4466="","",IFERROR(_xlfn.XLOOKUP($C4466,'1.PrepList'!$I$2:$I$1500,'1.PrepList'!$G$2:$G$1500,"")&amp;"",""))</f>
        <v/>
      </c>
      <c r="B4466" s="638" t="str">
        <f>IF($C4466="","",IFERROR(_xlfn.XLOOKUP($C4466,'1.PrepList'!$I$2:$I$1500,'1.PrepList'!$H$2:$H$1500,"")&amp;"",""))</f>
        <v/>
      </c>
      <c r="D4466" s="638" t="str">
        <f>IF($C4466="","",IFERROR(_xlfn.XLOOKUP($C4466,'1.PrepList'!$I$2:$I$1500,'1.PrepList'!$J$2:$J$1500,"")&amp;"",""))</f>
        <v/>
      </c>
      <c r="E4466" s="638" t="str">
        <f>IF($C4466="","",IFERROR(_xlfn.XLOOKUP($C4466,'1.PrepList'!$I$2:$I$1500,'1.PrepList'!$N$2:$N$1500,"")&amp;"",""))</f>
        <v/>
      </c>
      <c r="F4466" s="638" t="str">
        <f>IF($C4466="","",IFERROR(_xlfn.XLOOKUP($C4466,'1.PrepList'!$I$2:$I$1500,'1.PrepList'!$K$2:$K$1500,"")&amp;"",""))</f>
        <v/>
      </c>
      <c r="H4466" s="644" t="str">
        <f>IF($C4466="","",IFERROR(IF(_xlfn.XLOOKUP($C4466,tbl_StartedStatus[Bold ID],tbl_StartedStatus[Started])="Started","Yes",IF(_xlfn.XLOOKUP($C4466,tbl_StartedStatus[Bold ID],tbl_StartedStatus[Started])="No Show","No Show","")),""))</f>
        <v/>
      </c>
    </row>
    <row r="4467" spans="1:8" ht="15" customHeight="1" thickBot="1">
      <c r="A4467" s="38" t="str">
        <f>IF($C4467="","",IFERROR(_xlfn.XLOOKUP($C4467,'1.PrepList'!$I$2:$I$1500,'1.PrepList'!$G$2:$G$1500,"")&amp;"",""))</f>
        <v/>
      </c>
      <c r="B4467" s="638" t="str">
        <f>IF($C4467="","",IFERROR(_xlfn.XLOOKUP($C4467,'1.PrepList'!$I$2:$I$1500,'1.PrepList'!$H$2:$H$1500,"")&amp;"",""))</f>
        <v/>
      </c>
      <c r="D4467" s="638" t="str">
        <f>IF($C4467="","",IFERROR(_xlfn.XLOOKUP($C4467,'1.PrepList'!$I$2:$I$1500,'1.PrepList'!$J$2:$J$1500,"")&amp;"",""))</f>
        <v/>
      </c>
      <c r="E4467" s="638" t="str">
        <f>IF($C4467="","",IFERROR(_xlfn.XLOOKUP($C4467,'1.PrepList'!$I$2:$I$1500,'1.PrepList'!$N$2:$N$1500,"")&amp;"",""))</f>
        <v/>
      </c>
      <c r="F4467" s="638" t="str">
        <f>IF($C4467="","",IFERROR(_xlfn.XLOOKUP($C4467,'1.PrepList'!$I$2:$I$1500,'1.PrepList'!$K$2:$K$1500,"")&amp;"",""))</f>
        <v/>
      </c>
      <c r="H4467" s="644" t="str">
        <f>IF($C4467="","",IFERROR(IF(_xlfn.XLOOKUP($C4467,tbl_StartedStatus[Bold ID],tbl_StartedStatus[Started])="Started","Yes",IF(_xlfn.XLOOKUP($C4467,tbl_StartedStatus[Bold ID],tbl_StartedStatus[Started])="No Show","No Show","")),""))</f>
        <v/>
      </c>
    </row>
    <row r="4468" spans="1:8" ht="15" customHeight="1" thickBot="1">
      <c r="A4468" s="38" t="str">
        <f>IF($C4468="","",IFERROR(_xlfn.XLOOKUP($C4468,'1.PrepList'!$I$2:$I$1500,'1.PrepList'!$G$2:$G$1500,"")&amp;"",""))</f>
        <v/>
      </c>
      <c r="B4468" s="638" t="str">
        <f>IF($C4468="","",IFERROR(_xlfn.XLOOKUP($C4468,'1.PrepList'!$I$2:$I$1500,'1.PrepList'!$H$2:$H$1500,"")&amp;"",""))</f>
        <v/>
      </c>
      <c r="D4468" s="638" t="str">
        <f>IF($C4468="","",IFERROR(_xlfn.XLOOKUP($C4468,'1.PrepList'!$I$2:$I$1500,'1.PrepList'!$J$2:$J$1500,"")&amp;"",""))</f>
        <v/>
      </c>
      <c r="E4468" s="638" t="str">
        <f>IF($C4468="","",IFERROR(_xlfn.XLOOKUP($C4468,'1.PrepList'!$I$2:$I$1500,'1.PrepList'!$N$2:$N$1500,"")&amp;"",""))</f>
        <v/>
      </c>
      <c r="F4468" s="638" t="str">
        <f>IF($C4468="","",IFERROR(_xlfn.XLOOKUP($C4468,'1.PrepList'!$I$2:$I$1500,'1.PrepList'!$K$2:$K$1500,"")&amp;"",""))</f>
        <v/>
      </c>
      <c r="H4468" s="644" t="str">
        <f>IF($C4468="","",IFERROR(IF(_xlfn.XLOOKUP($C4468,tbl_StartedStatus[Bold ID],tbl_StartedStatus[Started])="Started","Yes",IF(_xlfn.XLOOKUP($C4468,tbl_StartedStatus[Bold ID],tbl_StartedStatus[Started])="No Show","No Show","")),""))</f>
        <v/>
      </c>
    </row>
    <row r="4469" spans="1:8" ht="15" customHeight="1" thickBot="1">
      <c r="A4469" s="38" t="str">
        <f>IF($C4469="","",IFERROR(_xlfn.XLOOKUP($C4469,'1.PrepList'!$I$2:$I$1500,'1.PrepList'!$G$2:$G$1500,"")&amp;"",""))</f>
        <v/>
      </c>
      <c r="B4469" s="638" t="str">
        <f>IF($C4469="","",IFERROR(_xlfn.XLOOKUP($C4469,'1.PrepList'!$I$2:$I$1500,'1.PrepList'!$H$2:$H$1500,"")&amp;"",""))</f>
        <v/>
      </c>
      <c r="D4469" s="638" t="str">
        <f>IF($C4469="","",IFERROR(_xlfn.XLOOKUP($C4469,'1.PrepList'!$I$2:$I$1500,'1.PrepList'!$J$2:$J$1500,"")&amp;"",""))</f>
        <v/>
      </c>
      <c r="E4469" s="638" t="str">
        <f>IF($C4469="","",IFERROR(_xlfn.XLOOKUP($C4469,'1.PrepList'!$I$2:$I$1500,'1.PrepList'!$N$2:$N$1500,"")&amp;"",""))</f>
        <v/>
      </c>
      <c r="F4469" s="638" t="str">
        <f>IF($C4469="","",IFERROR(_xlfn.XLOOKUP($C4469,'1.PrepList'!$I$2:$I$1500,'1.PrepList'!$K$2:$K$1500,"")&amp;"",""))</f>
        <v/>
      </c>
      <c r="H4469" s="644" t="str">
        <f>IF($C4469="","",IFERROR(IF(_xlfn.XLOOKUP($C4469,tbl_StartedStatus[Bold ID],tbl_StartedStatus[Started])="Started","Yes",IF(_xlfn.XLOOKUP($C4469,tbl_StartedStatus[Bold ID],tbl_StartedStatus[Started])="No Show","No Show","")),""))</f>
        <v/>
      </c>
    </row>
    <row r="4470" spans="1:8" ht="15" customHeight="1" thickBot="1">
      <c r="A4470" s="38" t="str">
        <f>IF($C4470="","",IFERROR(_xlfn.XLOOKUP($C4470,'1.PrepList'!$I$2:$I$1500,'1.PrepList'!$G$2:$G$1500,"")&amp;"",""))</f>
        <v/>
      </c>
      <c r="B4470" s="638" t="str">
        <f>IF($C4470="","",IFERROR(_xlfn.XLOOKUP($C4470,'1.PrepList'!$I$2:$I$1500,'1.PrepList'!$H$2:$H$1500,"")&amp;"",""))</f>
        <v/>
      </c>
      <c r="D4470" s="638" t="str">
        <f>IF($C4470="","",IFERROR(_xlfn.XLOOKUP($C4470,'1.PrepList'!$I$2:$I$1500,'1.PrepList'!$J$2:$J$1500,"")&amp;"",""))</f>
        <v/>
      </c>
      <c r="E4470" s="638" t="str">
        <f>IF($C4470="","",IFERROR(_xlfn.XLOOKUP($C4470,'1.PrepList'!$I$2:$I$1500,'1.PrepList'!$N$2:$N$1500,"")&amp;"",""))</f>
        <v/>
      </c>
      <c r="F4470" s="638" t="str">
        <f>IF($C4470="","",IFERROR(_xlfn.XLOOKUP($C4470,'1.PrepList'!$I$2:$I$1500,'1.PrepList'!$K$2:$K$1500,"")&amp;"",""))</f>
        <v/>
      </c>
      <c r="H4470" s="644" t="str">
        <f>IF($C4470="","",IFERROR(IF(_xlfn.XLOOKUP($C4470,tbl_StartedStatus[Bold ID],tbl_StartedStatus[Started])="Started","Yes",IF(_xlfn.XLOOKUP($C4470,tbl_StartedStatus[Bold ID],tbl_StartedStatus[Started])="No Show","No Show","")),""))</f>
        <v/>
      </c>
    </row>
    <row r="4471" spans="1:8" ht="15" customHeight="1" thickBot="1">
      <c r="A4471" s="38" t="str">
        <f>IF($C4471="","",IFERROR(_xlfn.XLOOKUP($C4471,'1.PrepList'!$I$2:$I$1500,'1.PrepList'!$G$2:$G$1500,"")&amp;"",""))</f>
        <v/>
      </c>
      <c r="B4471" s="638" t="str">
        <f>IF($C4471="","",IFERROR(_xlfn.XLOOKUP($C4471,'1.PrepList'!$I$2:$I$1500,'1.PrepList'!$H$2:$H$1500,"")&amp;"",""))</f>
        <v/>
      </c>
      <c r="D4471" s="638" t="str">
        <f>IF($C4471="","",IFERROR(_xlfn.XLOOKUP($C4471,'1.PrepList'!$I$2:$I$1500,'1.PrepList'!$J$2:$J$1500,"")&amp;"",""))</f>
        <v/>
      </c>
      <c r="E4471" s="638" t="str">
        <f>IF($C4471="","",IFERROR(_xlfn.XLOOKUP($C4471,'1.PrepList'!$I$2:$I$1500,'1.PrepList'!$N$2:$N$1500,"")&amp;"",""))</f>
        <v/>
      </c>
      <c r="F4471" s="638" t="str">
        <f>IF($C4471="","",IFERROR(_xlfn.XLOOKUP($C4471,'1.PrepList'!$I$2:$I$1500,'1.PrepList'!$K$2:$K$1500,"")&amp;"",""))</f>
        <v/>
      </c>
      <c r="H4471" s="644" t="str">
        <f>IF($C4471="","",IFERROR(IF(_xlfn.XLOOKUP($C4471,tbl_StartedStatus[Bold ID],tbl_StartedStatus[Started])="Started","Yes",IF(_xlfn.XLOOKUP($C4471,tbl_StartedStatus[Bold ID],tbl_StartedStatus[Started])="No Show","No Show","")),""))</f>
        <v/>
      </c>
    </row>
    <row r="4472" spans="1:8" ht="15" customHeight="1" thickBot="1">
      <c r="A4472" s="38" t="str">
        <f>IF($C4472="","",IFERROR(_xlfn.XLOOKUP($C4472,'1.PrepList'!$I$2:$I$1500,'1.PrepList'!$G$2:$G$1500,"")&amp;"",""))</f>
        <v/>
      </c>
      <c r="B4472" s="638" t="str">
        <f>IF($C4472="","",IFERROR(_xlfn.XLOOKUP($C4472,'1.PrepList'!$I$2:$I$1500,'1.PrepList'!$H$2:$H$1500,"")&amp;"",""))</f>
        <v/>
      </c>
      <c r="D4472" s="638" t="str">
        <f>IF($C4472="","",IFERROR(_xlfn.XLOOKUP($C4472,'1.PrepList'!$I$2:$I$1500,'1.PrepList'!$J$2:$J$1500,"")&amp;"",""))</f>
        <v/>
      </c>
      <c r="E4472" s="638" t="str">
        <f>IF($C4472="","",IFERROR(_xlfn.XLOOKUP($C4472,'1.PrepList'!$I$2:$I$1500,'1.PrepList'!$N$2:$N$1500,"")&amp;"",""))</f>
        <v/>
      </c>
      <c r="F4472" s="638" t="str">
        <f>IF($C4472="","",IFERROR(_xlfn.XLOOKUP($C4472,'1.PrepList'!$I$2:$I$1500,'1.PrepList'!$K$2:$K$1500,"")&amp;"",""))</f>
        <v/>
      </c>
      <c r="H4472" s="644" t="str">
        <f>IF($C4472="","",IFERROR(IF(_xlfn.XLOOKUP($C4472,tbl_StartedStatus[Bold ID],tbl_StartedStatus[Started])="Started","Yes",IF(_xlfn.XLOOKUP($C4472,tbl_StartedStatus[Bold ID],tbl_StartedStatus[Started])="No Show","No Show","")),""))</f>
        <v/>
      </c>
    </row>
    <row r="4473" spans="1:8" ht="15" customHeight="1" thickBot="1">
      <c r="A4473" s="38" t="str">
        <f>IF($C4473="","",IFERROR(_xlfn.XLOOKUP($C4473,'1.PrepList'!$I$2:$I$1500,'1.PrepList'!$G$2:$G$1500,"")&amp;"",""))</f>
        <v/>
      </c>
      <c r="B4473" s="638" t="str">
        <f>IF($C4473="","",IFERROR(_xlfn.XLOOKUP($C4473,'1.PrepList'!$I$2:$I$1500,'1.PrepList'!$H$2:$H$1500,"")&amp;"",""))</f>
        <v/>
      </c>
      <c r="D4473" s="638" t="str">
        <f>IF($C4473="","",IFERROR(_xlfn.XLOOKUP($C4473,'1.PrepList'!$I$2:$I$1500,'1.PrepList'!$J$2:$J$1500,"")&amp;"",""))</f>
        <v/>
      </c>
      <c r="E4473" s="638" t="str">
        <f>IF($C4473="","",IFERROR(_xlfn.XLOOKUP($C4473,'1.PrepList'!$I$2:$I$1500,'1.PrepList'!$N$2:$N$1500,"")&amp;"",""))</f>
        <v/>
      </c>
      <c r="F4473" s="638" t="str">
        <f>IF($C4473="","",IFERROR(_xlfn.XLOOKUP($C4473,'1.PrepList'!$I$2:$I$1500,'1.PrepList'!$K$2:$K$1500,"")&amp;"",""))</f>
        <v/>
      </c>
      <c r="H4473" s="644" t="str">
        <f>IF($C4473="","",IFERROR(IF(_xlfn.XLOOKUP($C4473,tbl_StartedStatus[Bold ID],tbl_StartedStatus[Started])="Started","Yes",IF(_xlfn.XLOOKUP($C4473,tbl_StartedStatus[Bold ID],tbl_StartedStatus[Started])="No Show","No Show","")),""))</f>
        <v/>
      </c>
    </row>
    <row r="4474" spans="1:8" ht="15" customHeight="1" thickBot="1">
      <c r="A4474" s="38" t="str">
        <f>IF($C4474="","",IFERROR(_xlfn.XLOOKUP($C4474,'1.PrepList'!$I$2:$I$1500,'1.PrepList'!$G$2:$G$1500,"")&amp;"",""))</f>
        <v/>
      </c>
      <c r="B4474" s="638" t="str">
        <f>IF($C4474="","",IFERROR(_xlfn.XLOOKUP($C4474,'1.PrepList'!$I$2:$I$1500,'1.PrepList'!$H$2:$H$1500,"")&amp;"",""))</f>
        <v/>
      </c>
      <c r="D4474" s="638" t="str">
        <f>IF($C4474="","",IFERROR(_xlfn.XLOOKUP($C4474,'1.PrepList'!$I$2:$I$1500,'1.PrepList'!$J$2:$J$1500,"")&amp;"",""))</f>
        <v/>
      </c>
      <c r="E4474" s="638" t="str">
        <f>IF($C4474="","",IFERROR(_xlfn.XLOOKUP($C4474,'1.PrepList'!$I$2:$I$1500,'1.PrepList'!$N$2:$N$1500,"")&amp;"",""))</f>
        <v/>
      </c>
      <c r="F4474" s="638" t="str">
        <f>IF($C4474="","",IFERROR(_xlfn.XLOOKUP($C4474,'1.PrepList'!$I$2:$I$1500,'1.PrepList'!$K$2:$K$1500,"")&amp;"",""))</f>
        <v/>
      </c>
      <c r="H4474" s="644" t="str">
        <f>IF($C4474="","",IFERROR(IF(_xlfn.XLOOKUP($C4474,tbl_StartedStatus[Bold ID],tbl_StartedStatus[Started])="Started","Yes",IF(_xlfn.XLOOKUP($C4474,tbl_StartedStatus[Bold ID],tbl_StartedStatus[Started])="No Show","No Show","")),""))</f>
        <v/>
      </c>
    </row>
    <row r="4475" spans="1:8" ht="15" customHeight="1" thickBot="1">
      <c r="A4475" s="38" t="str">
        <f>IF($C4475="","",IFERROR(_xlfn.XLOOKUP($C4475,'1.PrepList'!$I$2:$I$1500,'1.PrepList'!$G$2:$G$1500,"")&amp;"",""))</f>
        <v/>
      </c>
      <c r="B4475" s="638" t="str">
        <f>IF($C4475="","",IFERROR(_xlfn.XLOOKUP($C4475,'1.PrepList'!$I$2:$I$1500,'1.PrepList'!$H$2:$H$1500,"")&amp;"",""))</f>
        <v/>
      </c>
      <c r="D4475" s="638" t="str">
        <f>IF($C4475="","",IFERROR(_xlfn.XLOOKUP($C4475,'1.PrepList'!$I$2:$I$1500,'1.PrepList'!$J$2:$J$1500,"")&amp;"",""))</f>
        <v/>
      </c>
      <c r="E4475" s="638" t="str">
        <f>IF($C4475="","",IFERROR(_xlfn.XLOOKUP($C4475,'1.PrepList'!$I$2:$I$1500,'1.PrepList'!$N$2:$N$1500,"")&amp;"",""))</f>
        <v/>
      </c>
      <c r="F4475" s="638" t="str">
        <f>IF($C4475="","",IFERROR(_xlfn.XLOOKUP($C4475,'1.PrepList'!$I$2:$I$1500,'1.PrepList'!$K$2:$K$1500,"")&amp;"",""))</f>
        <v/>
      </c>
      <c r="H4475" s="644" t="str">
        <f>IF($C4475="","",IFERROR(IF(_xlfn.XLOOKUP($C4475,tbl_StartedStatus[Bold ID],tbl_StartedStatus[Started])="Started","Yes",IF(_xlfn.XLOOKUP($C4475,tbl_StartedStatus[Bold ID],tbl_StartedStatus[Started])="No Show","No Show","")),""))</f>
        <v/>
      </c>
    </row>
    <row r="4476" spans="1:8" ht="15" customHeight="1" thickBot="1">
      <c r="A4476" s="38" t="str">
        <f>IF($C4476="","",IFERROR(_xlfn.XLOOKUP($C4476,'1.PrepList'!$I$2:$I$1500,'1.PrepList'!$G$2:$G$1500,"")&amp;"",""))</f>
        <v/>
      </c>
      <c r="B4476" s="638" t="str">
        <f>IF($C4476="","",IFERROR(_xlfn.XLOOKUP($C4476,'1.PrepList'!$I$2:$I$1500,'1.PrepList'!$H$2:$H$1500,"")&amp;"",""))</f>
        <v/>
      </c>
      <c r="D4476" s="638" t="str">
        <f>IF($C4476="","",IFERROR(_xlfn.XLOOKUP($C4476,'1.PrepList'!$I$2:$I$1500,'1.PrepList'!$J$2:$J$1500,"")&amp;"",""))</f>
        <v/>
      </c>
      <c r="E4476" s="638" t="str">
        <f>IF($C4476="","",IFERROR(_xlfn.XLOOKUP($C4476,'1.PrepList'!$I$2:$I$1500,'1.PrepList'!$N$2:$N$1500,"")&amp;"",""))</f>
        <v/>
      </c>
      <c r="F4476" s="638" t="str">
        <f>IF($C4476="","",IFERROR(_xlfn.XLOOKUP($C4476,'1.PrepList'!$I$2:$I$1500,'1.PrepList'!$K$2:$K$1500,"")&amp;"",""))</f>
        <v/>
      </c>
      <c r="H4476" s="644" t="str">
        <f>IF($C4476="","",IFERROR(IF(_xlfn.XLOOKUP($C4476,tbl_StartedStatus[Bold ID],tbl_StartedStatus[Started])="Started","Yes",IF(_xlfn.XLOOKUP($C4476,tbl_StartedStatus[Bold ID],tbl_StartedStatus[Started])="No Show","No Show","")),""))</f>
        <v/>
      </c>
    </row>
    <row r="4477" spans="1:8" ht="15" customHeight="1" thickBot="1">
      <c r="A4477" s="38" t="str">
        <f>IF($C4477="","",IFERROR(_xlfn.XLOOKUP($C4477,'1.PrepList'!$I$2:$I$1500,'1.PrepList'!$G$2:$G$1500,"")&amp;"",""))</f>
        <v/>
      </c>
      <c r="B4477" s="638" t="str">
        <f>IF($C4477="","",IFERROR(_xlfn.XLOOKUP($C4477,'1.PrepList'!$I$2:$I$1500,'1.PrepList'!$H$2:$H$1500,"")&amp;"",""))</f>
        <v/>
      </c>
      <c r="D4477" s="638" t="str">
        <f>IF($C4477="","",IFERROR(_xlfn.XLOOKUP($C4477,'1.PrepList'!$I$2:$I$1500,'1.PrepList'!$J$2:$J$1500,"")&amp;"",""))</f>
        <v/>
      </c>
      <c r="E4477" s="638" t="str">
        <f>IF($C4477="","",IFERROR(_xlfn.XLOOKUP($C4477,'1.PrepList'!$I$2:$I$1500,'1.PrepList'!$N$2:$N$1500,"")&amp;"",""))</f>
        <v/>
      </c>
      <c r="F4477" s="638" t="str">
        <f>IF($C4477="","",IFERROR(_xlfn.XLOOKUP($C4477,'1.PrepList'!$I$2:$I$1500,'1.PrepList'!$K$2:$K$1500,"")&amp;"",""))</f>
        <v/>
      </c>
      <c r="H4477" s="644" t="str">
        <f>IF($C4477="","",IFERROR(IF(_xlfn.XLOOKUP($C4477,tbl_StartedStatus[Bold ID],tbl_StartedStatus[Started])="Started","Yes",IF(_xlfn.XLOOKUP($C4477,tbl_StartedStatus[Bold ID],tbl_StartedStatus[Started])="No Show","No Show","")),""))</f>
        <v/>
      </c>
    </row>
    <row r="4478" spans="1:8" ht="15" customHeight="1" thickBot="1">
      <c r="A4478" s="38" t="str">
        <f>IF($C4478="","",IFERROR(_xlfn.XLOOKUP($C4478,'1.PrepList'!$I$2:$I$1500,'1.PrepList'!$G$2:$G$1500,"")&amp;"",""))</f>
        <v/>
      </c>
      <c r="B4478" s="638" t="str">
        <f>IF($C4478="","",IFERROR(_xlfn.XLOOKUP($C4478,'1.PrepList'!$I$2:$I$1500,'1.PrepList'!$H$2:$H$1500,"")&amp;"",""))</f>
        <v/>
      </c>
      <c r="D4478" s="638" t="str">
        <f>IF($C4478="","",IFERROR(_xlfn.XLOOKUP($C4478,'1.PrepList'!$I$2:$I$1500,'1.PrepList'!$J$2:$J$1500,"")&amp;"",""))</f>
        <v/>
      </c>
      <c r="E4478" s="638" t="str">
        <f>IF($C4478="","",IFERROR(_xlfn.XLOOKUP($C4478,'1.PrepList'!$I$2:$I$1500,'1.PrepList'!$N$2:$N$1500,"")&amp;"",""))</f>
        <v/>
      </c>
      <c r="F4478" s="638" t="str">
        <f>IF($C4478="","",IFERROR(_xlfn.XLOOKUP($C4478,'1.PrepList'!$I$2:$I$1500,'1.PrepList'!$K$2:$K$1500,"")&amp;"",""))</f>
        <v/>
      </c>
      <c r="H4478" s="644" t="str">
        <f>IF($C4478="","",IFERROR(IF(_xlfn.XLOOKUP($C4478,tbl_StartedStatus[Bold ID],tbl_StartedStatus[Started])="Started","Yes",IF(_xlfn.XLOOKUP($C4478,tbl_StartedStatus[Bold ID],tbl_StartedStatus[Started])="No Show","No Show","")),""))</f>
        <v/>
      </c>
    </row>
    <row r="4479" spans="1:8" ht="15" customHeight="1" thickBot="1">
      <c r="A4479" s="38" t="str">
        <f>IF($C4479="","",IFERROR(_xlfn.XLOOKUP($C4479,'1.PrepList'!$I$2:$I$1500,'1.PrepList'!$G$2:$G$1500,"")&amp;"",""))</f>
        <v/>
      </c>
      <c r="B4479" s="638" t="str">
        <f>IF($C4479="","",IFERROR(_xlfn.XLOOKUP($C4479,'1.PrepList'!$I$2:$I$1500,'1.PrepList'!$H$2:$H$1500,"")&amp;"",""))</f>
        <v/>
      </c>
      <c r="D4479" s="638" t="str">
        <f>IF($C4479="","",IFERROR(_xlfn.XLOOKUP($C4479,'1.PrepList'!$I$2:$I$1500,'1.PrepList'!$J$2:$J$1500,"")&amp;"",""))</f>
        <v/>
      </c>
      <c r="E4479" s="638" t="str">
        <f>IF($C4479="","",IFERROR(_xlfn.XLOOKUP($C4479,'1.PrepList'!$I$2:$I$1500,'1.PrepList'!$N$2:$N$1500,"")&amp;"",""))</f>
        <v/>
      </c>
      <c r="F4479" s="638" t="str">
        <f>IF($C4479="","",IFERROR(_xlfn.XLOOKUP($C4479,'1.PrepList'!$I$2:$I$1500,'1.PrepList'!$K$2:$K$1500,"")&amp;"",""))</f>
        <v/>
      </c>
      <c r="H4479" s="644" t="str">
        <f>IF($C4479="","",IFERROR(IF(_xlfn.XLOOKUP($C4479,tbl_StartedStatus[Bold ID],tbl_StartedStatus[Started])="Started","Yes",IF(_xlfn.XLOOKUP($C4479,tbl_StartedStatus[Bold ID],tbl_StartedStatus[Started])="No Show","No Show","")),""))</f>
        <v/>
      </c>
    </row>
    <row r="4480" spans="1:8" ht="15" customHeight="1" thickBot="1">
      <c r="A4480" s="38" t="str">
        <f>IF($C4480="","",IFERROR(_xlfn.XLOOKUP($C4480,'1.PrepList'!$I$2:$I$1500,'1.PrepList'!$G$2:$G$1500,"")&amp;"",""))</f>
        <v/>
      </c>
      <c r="B4480" s="638" t="str">
        <f>IF($C4480="","",IFERROR(_xlfn.XLOOKUP($C4480,'1.PrepList'!$I$2:$I$1500,'1.PrepList'!$H$2:$H$1500,"")&amp;"",""))</f>
        <v/>
      </c>
      <c r="D4480" s="638" t="str">
        <f>IF($C4480="","",IFERROR(_xlfn.XLOOKUP($C4480,'1.PrepList'!$I$2:$I$1500,'1.PrepList'!$J$2:$J$1500,"")&amp;"",""))</f>
        <v/>
      </c>
      <c r="E4480" s="638" t="str">
        <f>IF($C4480="","",IFERROR(_xlfn.XLOOKUP($C4480,'1.PrepList'!$I$2:$I$1500,'1.PrepList'!$N$2:$N$1500,"")&amp;"",""))</f>
        <v/>
      </c>
      <c r="F4480" s="638" t="str">
        <f>IF($C4480="","",IFERROR(_xlfn.XLOOKUP($C4480,'1.PrepList'!$I$2:$I$1500,'1.PrepList'!$K$2:$K$1500,"")&amp;"",""))</f>
        <v/>
      </c>
      <c r="H4480" s="644" t="str">
        <f>IF($C4480="","",IFERROR(IF(_xlfn.XLOOKUP($C4480,tbl_StartedStatus[Bold ID],tbl_StartedStatus[Started])="Started","Yes",IF(_xlfn.XLOOKUP($C4480,tbl_StartedStatus[Bold ID],tbl_StartedStatus[Started])="No Show","No Show","")),""))</f>
        <v/>
      </c>
    </row>
    <row r="4481" spans="1:8" ht="15" customHeight="1" thickBot="1">
      <c r="A4481" s="38" t="str">
        <f>IF($C4481="","",IFERROR(_xlfn.XLOOKUP($C4481,'1.PrepList'!$I$2:$I$1500,'1.PrepList'!$G$2:$G$1500,"")&amp;"",""))</f>
        <v/>
      </c>
      <c r="B4481" s="638" t="str">
        <f>IF($C4481="","",IFERROR(_xlfn.XLOOKUP($C4481,'1.PrepList'!$I$2:$I$1500,'1.PrepList'!$H$2:$H$1500,"")&amp;"",""))</f>
        <v/>
      </c>
      <c r="D4481" s="638" t="str">
        <f>IF($C4481="","",IFERROR(_xlfn.XLOOKUP($C4481,'1.PrepList'!$I$2:$I$1500,'1.PrepList'!$J$2:$J$1500,"")&amp;"",""))</f>
        <v/>
      </c>
      <c r="E4481" s="638" t="str">
        <f>IF($C4481="","",IFERROR(_xlfn.XLOOKUP($C4481,'1.PrepList'!$I$2:$I$1500,'1.PrepList'!$N$2:$N$1500,"")&amp;"",""))</f>
        <v/>
      </c>
      <c r="F4481" s="638" t="str">
        <f>IF($C4481="","",IFERROR(_xlfn.XLOOKUP($C4481,'1.PrepList'!$I$2:$I$1500,'1.PrepList'!$K$2:$K$1500,"")&amp;"",""))</f>
        <v/>
      </c>
      <c r="H4481" s="644" t="str">
        <f>IF($C4481="","",IFERROR(IF(_xlfn.XLOOKUP($C4481,tbl_StartedStatus[Bold ID],tbl_StartedStatus[Started])="Started","Yes",IF(_xlfn.XLOOKUP($C4481,tbl_StartedStatus[Bold ID],tbl_StartedStatus[Started])="No Show","No Show","")),""))</f>
        <v/>
      </c>
    </row>
    <row r="4482" spans="1:8" ht="15" customHeight="1" thickBot="1">
      <c r="A4482" s="38" t="str">
        <f>IF($C4482="","",IFERROR(_xlfn.XLOOKUP($C4482,'1.PrepList'!$I$2:$I$1500,'1.PrepList'!$G$2:$G$1500,"")&amp;"",""))</f>
        <v/>
      </c>
      <c r="B4482" s="638" t="str">
        <f>IF($C4482="","",IFERROR(_xlfn.XLOOKUP($C4482,'1.PrepList'!$I$2:$I$1500,'1.PrepList'!$H$2:$H$1500,"")&amp;"",""))</f>
        <v/>
      </c>
      <c r="D4482" s="638" t="str">
        <f>IF($C4482="","",IFERROR(_xlfn.XLOOKUP($C4482,'1.PrepList'!$I$2:$I$1500,'1.PrepList'!$J$2:$J$1500,"")&amp;"",""))</f>
        <v/>
      </c>
      <c r="E4482" s="638" t="str">
        <f>IF($C4482="","",IFERROR(_xlfn.XLOOKUP($C4482,'1.PrepList'!$I$2:$I$1500,'1.PrepList'!$N$2:$N$1500,"")&amp;"",""))</f>
        <v/>
      </c>
      <c r="F4482" s="638" t="str">
        <f>IF($C4482="","",IFERROR(_xlfn.XLOOKUP($C4482,'1.PrepList'!$I$2:$I$1500,'1.PrepList'!$K$2:$K$1500,"")&amp;"",""))</f>
        <v/>
      </c>
      <c r="H4482" s="644" t="str">
        <f>IF($C4482="","",IFERROR(IF(_xlfn.XLOOKUP($C4482,tbl_StartedStatus[Bold ID],tbl_StartedStatus[Started])="Started","Yes",IF(_xlfn.XLOOKUP($C4482,tbl_StartedStatus[Bold ID],tbl_StartedStatus[Started])="No Show","No Show","")),""))</f>
        <v/>
      </c>
    </row>
    <row r="4483" spans="1:8" ht="15" customHeight="1" thickBot="1">
      <c r="A4483" s="38" t="str">
        <f>IF($C4483="","",IFERROR(_xlfn.XLOOKUP($C4483,'1.PrepList'!$I$2:$I$1500,'1.PrepList'!$G$2:$G$1500,"")&amp;"",""))</f>
        <v/>
      </c>
      <c r="B4483" s="638" t="str">
        <f>IF($C4483="","",IFERROR(_xlfn.XLOOKUP($C4483,'1.PrepList'!$I$2:$I$1500,'1.PrepList'!$H$2:$H$1500,"")&amp;"",""))</f>
        <v/>
      </c>
      <c r="D4483" s="638" t="str">
        <f>IF($C4483="","",IFERROR(_xlfn.XLOOKUP($C4483,'1.PrepList'!$I$2:$I$1500,'1.PrepList'!$J$2:$J$1500,"")&amp;"",""))</f>
        <v/>
      </c>
      <c r="E4483" s="638" t="str">
        <f>IF($C4483="","",IFERROR(_xlfn.XLOOKUP($C4483,'1.PrepList'!$I$2:$I$1500,'1.PrepList'!$N$2:$N$1500,"")&amp;"",""))</f>
        <v/>
      </c>
      <c r="F4483" s="638" t="str">
        <f>IF($C4483="","",IFERROR(_xlfn.XLOOKUP($C4483,'1.PrepList'!$I$2:$I$1500,'1.PrepList'!$K$2:$K$1500,"")&amp;"",""))</f>
        <v/>
      </c>
      <c r="H4483" s="644" t="str">
        <f>IF($C4483="","",IFERROR(IF(_xlfn.XLOOKUP($C4483,tbl_StartedStatus[Bold ID],tbl_StartedStatus[Started])="Started","Yes",IF(_xlfn.XLOOKUP($C4483,tbl_StartedStatus[Bold ID],tbl_StartedStatus[Started])="No Show","No Show","")),""))</f>
        <v/>
      </c>
    </row>
    <row r="4484" spans="1:8" ht="15" customHeight="1" thickBot="1">
      <c r="A4484" s="38" t="str">
        <f>IF($C4484="","",IFERROR(_xlfn.XLOOKUP($C4484,'1.PrepList'!$I$2:$I$1500,'1.PrepList'!$G$2:$G$1500,"")&amp;"",""))</f>
        <v/>
      </c>
      <c r="B4484" s="638" t="str">
        <f>IF($C4484="","",IFERROR(_xlfn.XLOOKUP($C4484,'1.PrepList'!$I$2:$I$1500,'1.PrepList'!$H$2:$H$1500,"")&amp;"",""))</f>
        <v/>
      </c>
      <c r="D4484" s="638" t="str">
        <f>IF($C4484="","",IFERROR(_xlfn.XLOOKUP($C4484,'1.PrepList'!$I$2:$I$1500,'1.PrepList'!$J$2:$J$1500,"")&amp;"",""))</f>
        <v/>
      </c>
      <c r="E4484" s="638" t="str">
        <f>IF($C4484="","",IFERROR(_xlfn.XLOOKUP($C4484,'1.PrepList'!$I$2:$I$1500,'1.PrepList'!$N$2:$N$1500,"")&amp;"",""))</f>
        <v/>
      </c>
      <c r="F4484" s="638" t="str">
        <f>IF($C4484="","",IFERROR(_xlfn.XLOOKUP($C4484,'1.PrepList'!$I$2:$I$1500,'1.PrepList'!$K$2:$K$1500,"")&amp;"",""))</f>
        <v/>
      </c>
      <c r="H4484" s="644" t="str">
        <f>IF($C4484="","",IFERROR(IF(_xlfn.XLOOKUP($C4484,tbl_StartedStatus[Bold ID],tbl_StartedStatus[Started])="Started","Yes",IF(_xlfn.XLOOKUP($C4484,tbl_StartedStatus[Bold ID],tbl_StartedStatus[Started])="No Show","No Show","")),""))</f>
        <v/>
      </c>
    </row>
    <row r="4485" spans="1:8" ht="15" customHeight="1" thickBot="1">
      <c r="A4485" s="38" t="str">
        <f>IF($C4485="","",IFERROR(_xlfn.XLOOKUP($C4485,'1.PrepList'!$I$2:$I$1500,'1.PrepList'!$G$2:$G$1500,"")&amp;"",""))</f>
        <v/>
      </c>
      <c r="B4485" s="638" t="str">
        <f>IF($C4485="","",IFERROR(_xlfn.XLOOKUP($C4485,'1.PrepList'!$I$2:$I$1500,'1.PrepList'!$H$2:$H$1500,"")&amp;"",""))</f>
        <v/>
      </c>
      <c r="D4485" s="638" t="str">
        <f>IF($C4485="","",IFERROR(_xlfn.XLOOKUP($C4485,'1.PrepList'!$I$2:$I$1500,'1.PrepList'!$J$2:$J$1500,"")&amp;"",""))</f>
        <v/>
      </c>
      <c r="E4485" s="638" t="str">
        <f>IF($C4485="","",IFERROR(_xlfn.XLOOKUP($C4485,'1.PrepList'!$I$2:$I$1500,'1.PrepList'!$N$2:$N$1500,"")&amp;"",""))</f>
        <v/>
      </c>
      <c r="F4485" s="638" t="str">
        <f>IF($C4485="","",IFERROR(_xlfn.XLOOKUP($C4485,'1.PrepList'!$I$2:$I$1500,'1.PrepList'!$K$2:$K$1500,"")&amp;"",""))</f>
        <v/>
      </c>
      <c r="H4485" s="644" t="str">
        <f>IF($C4485="","",IFERROR(IF(_xlfn.XLOOKUP($C4485,tbl_StartedStatus[Bold ID],tbl_StartedStatus[Started])="Started","Yes",IF(_xlfn.XLOOKUP($C4485,tbl_StartedStatus[Bold ID],tbl_StartedStatus[Started])="No Show","No Show","")),""))</f>
        <v/>
      </c>
    </row>
    <row r="4486" spans="1:8" ht="15" customHeight="1" thickBot="1">
      <c r="A4486" s="38" t="str">
        <f>IF($C4486="","",IFERROR(_xlfn.XLOOKUP($C4486,'1.PrepList'!$I$2:$I$1500,'1.PrepList'!$G$2:$G$1500,"")&amp;"",""))</f>
        <v/>
      </c>
      <c r="B4486" s="638" t="str">
        <f>IF($C4486="","",IFERROR(_xlfn.XLOOKUP($C4486,'1.PrepList'!$I$2:$I$1500,'1.PrepList'!$H$2:$H$1500,"")&amp;"",""))</f>
        <v/>
      </c>
      <c r="D4486" s="638" t="str">
        <f>IF($C4486="","",IFERROR(_xlfn.XLOOKUP($C4486,'1.PrepList'!$I$2:$I$1500,'1.PrepList'!$J$2:$J$1500,"")&amp;"",""))</f>
        <v/>
      </c>
      <c r="E4486" s="638" t="str">
        <f>IF($C4486="","",IFERROR(_xlfn.XLOOKUP($C4486,'1.PrepList'!$I$2:$I$1500,'1.PrepList'!$N$2:$N$1500,"")&amp;"",""))</f>
        <v/>
      </c>
      <c r="F4486" s="638" t="str">
        <f>IF($C4486="","",IFERROR(_xlfn.XLOOKUP($C4486,'1.PrepList'!$I$2:$I$1500,'1.PrepList'!$K$2:$K$1500,"")&amp;"",""))</f>
        <v/>
      </c>
      <c r="H4486" s="644" t="str">
        <f>IF($C4486="","",IFERROR(IF(_xlfn.XLOOKUP($C4486,tbl_StartedStatus[Bold ID],tbl_StartedStatus[Started])="Started","Yes",IF(_xlfn.XLOOKUP($C4486,tbl_StartedStatus[Bold ID],tbl_StartedStatus[Started])="No Show","No Show","")),""))</f>
        <v/>
      </c>
    </row>
    <row r="4487" spans="1:8" ht="15" customHeight="1" thickBot="1">
      <c r="A4487" s="38" t="str">
        <f>IF($C4487="","",IFERROR(_xlfn.XLOOKUP($C4487,'1.PrepList'!$I$2:$I$1500,'1.PrepList'!$G$2:$G$1500,"")&amp;"",""))</f>
        <v/>
      </c>
      <c r="B4487" s="638" t="str">
        <f>IF($C4487="","",IFERROR(_xlfn.XLOOKUP($C4487,'1.PrepList'!$I$2:$I$1500,'1.PrepList'!$H$2:$H$1500,"")&amp;"",""))</f>
        <v/>
      </c>
      <c r="D4487" s="638" t="str">
        <f>IF($C4487="","",IFERROR(_xlfn.XLOOKUP($C4487,'1.PrepList'!$I$2:$I$1500,'1.PrepList'!$J$2:$J$1500,"")&amp;"",""))</f>
        <v/>
      </c>
      <c r="E4487" s="638" t="str">
        <f>IF($C4487="","",IFERROR(_xlfn.XLOOKUP($C4487,'1.PrepList'!$I$2:$I$1500,'1.PrepList'!$N$2:$N$1500,"")&amp;"",""))</f>
        <v/>
      </c>
      <c r="F4487" s="638" t="str">
        <f>IF($C4487="","",IFERROR(_xlfn.XLOOKUP($C4487,'1.PrepList'!$I$2:$I$1500,'1.PrepList'!$K$2:$K$1500,"")&amp;"",""))</f>
        <v/>
      </c>
      <c r="H4487" s="644" t="str">
        <f>IF($C4487="","",IFERROR(IF(_xlfn.XLOOKUP($C4487,tbl_StartedStatus[Bold ID],tbl_StartedStatus[Started])="Started","Yes",IF(_xlfn.XLOOKUP($C4487,tbl_StartedStatus[Bold ID],tbl_StartedStatus[Started])="No Show","No Show","")),""))</f>
        <v/>
      </c>
    </row>
    <row r="4488" spans="1:8" ht="15" customHeight="1" thickBot="1">
      <c r="A4488" s="38" t="str">
        <f>IF($C4488="","",IFERROR(_xlfn.XLOOKUP($C4488,'1.PrepList'!$I$2:$I$1500,'1.PrepList'!$G$2:$G$1500,"")&amp;"",""))</f>
        <v/>
      </c>
      <c r="B4488" s="638" t="str">
        <f>IF($C4488="","",IFERROR(_xlfn.XLOOKUP($C4488,'1.PrepList'!$I$2:$I$1500,'1.PrepList'!$H$2:$H$1500,"")&amp;"",""))</f>
        <v/>
      </c>
      <c r="D4488" s="638" t="str">
        <f>IF($C4488="","",IFERROR(_xlfn.XLOOKUP($C4488,'1.PrepList'!$I$2:$I$1500,'1.PrepList'!$J$2:$J$1500,"")&amp;"",""))</f>
        <v/>
      </c>
      <c r="E4488" s="638" t="str">
        <f>IF($C4488="","",IFERROR(_xlfn.XLOOKUP($C4488,'1.PrepList'!$I$2:$I$1500,'1.PrepList'!$N$2:$N$1500,"")&amp;"",""))</f>
        <v/>
      </c>
      <c r="F4488" s="638" t="str">
        <f>IF($C4488="","",IFERROR(_xlfn.XLOOKUP($C4488,'1.PrepList'!$I$2:$I$1500,'1.PrepList'!$K$2:$K$1500,"")&amp;"",""))</f>
        <v/>
      </c>
      <c r="H4488" s="644" t="str">
        <f>IF($C4488="","",IFERROR(IF(_xlfn.XLOOKUP($C4488,tbl_StartedStatus[Bold ID],tbl_StartedStatus[Started])="Started","Yes",IF(_xlfn.XLOOKUP($C4488,tbl_StartedStatus[Bold ID],tbl_StartedStatus[Started])="No Show","No Show","")),""))</f>
        <v/>
      </c>
    </row>
    <row r="4489" spans="1:8" ht="15" customHeight="1" thickBot="1">
      <c r="A4489" s="38" t="str">
        <f>IF($C4489="","",IFERROR(_xlfn.XLOOKUP($C4489,'1.PrepList'!$I$2:$I$1500,'1.PrepList'!$G$2:$G$1500,"")&amp;"",""))</f>
        <v/>
      </c>
      <c r="B4489" s="638" t="str">
        <f>IF($C4489="","",IFERROR(_xlfn.XLOOKUP($C4489,'1.PrepList'!$I$2:$I$1500,'1.PrepList'!$H$2:$H$1500,"")&amp;"",""))</f>
        <v/>
      </c>
      <c r="D4489" s="638" t="str">
        <f>IF($C4489="","",IFERROR(_xlfn.XLOOKUP($C4489,'1.PrepList'!$I$2:$I$1500,'1.PrepList'!$J$2:$J$1500,"")&amp;"",""))</f>
        <v/>
      </c>
      <c r="E4489" s="638" t="str">
        <f>IF($C4489="","",IFERROR(_xlfn.XLOOKUP($C4489,'1.PrepList'!$I$2:$I$1500,'1.PrepList'!$N$2:$N$1500,"")&amp;"",""))</f>
        <v/>
      </c>
      <c r="F4489" s="638" t="str">
        <f>IF($C4489="","",IFERROR(_xlfn.XLOOKUP($C4489,'1.PrepList'!$I$2:$I$1500,'1.PrepList'!$K$2:$K$1500,"")&amp;"",""))</f>
        <v/>
      </c>
      <c r="H4489" s="644" t="str">
        <f>IF($C4489="","",IFERROR(IF(_xlfn.XLOOKUP($C4489,tbl_StartedStatus[Bold ID],tbl_StartedStatus[Started])="Started","Yes",IF(_xlfn.XLOOKUP($C4489,tbl_StartedStatus[Bold ID],tbl_StartedStatus[Started])="No Show","No Show","")),""))</f>
        <v/>
      </c>
    </row>
    <row r="4490" spans="1:8" ht="15" customHeight="1" thickBot="1">
      <c r="A4490" s="38" t="str">
        <f>IF($C4490="","",IFERROR(_xlfn.XLOOKUP($C4490,'1.PrepList'!$I$2:$I$1500,'1.PrepList'!$G$2:$G$1500,"")&amp;"",""))</f>
        <v/>
      </c>
      <c r="B4490" s="638" t="str">
        <f>IF($C4490="","",IFERROR(_xlfn.XLOOKUP($C4490,'1.PrepList'!$I$2:$I$1500,'1.PrepList'!$H$2:$H$1500,"")&amp;"",""))</f>
        <v/>
      </c>
      <c r="D4490" s="638" t="str">
        <f>IF($C4490="","",IFERROR(_xlfn.XLOOKUP($C4490,'1.PrepList'!$I$2:$I$1500,'1.PrepList'!$J$2:$J$1500,"")&amp;"",""))</f>
        <v/>
      </c>
      <c r="E4490" s="638" t="str">
        <f>IF($C4490="","",IFERROR(_xlfn.XLOOKUP($C4490,'1.PrepList'!$I$2:$I$1500,'1.PrepList'!$N$2:$N$1500,"")&amp;"",""))</f>
        <v/>
      </c>
      <c r="F4490" s="638" t="str">
        <f>IF($C4490="","",IFERROR(_xlfn.XLOOKUP($C4490,'1.PrepList'!$I$2:$I$1500,'1.PrepList'!$K$2:$K$1500,"")&amp;"",""))</f>
        <v/>
      </c>
      <c r="H4490" s="644" t="str">
        <f>IF($C4490="","",IFERROR(IF(_xlfn.XLOOKUP($C4490,tbl_StartedStatus[Bold ID],tbl_StartedStatus[Started])="Started","Yes",IF(_xlfn.XLOOKUP($C4490,tbl_StartedStatus[Bold ID],tbl_StartedStatus[Started])="No Show","No Show","")),""))</f>
        <v/>
      </c>
    </row>
    <row r="4491" spans="1:8" ht="15" customHeight="1" thickBot="1">
      <c r="A4491" s="38" t="str">
        <f>IF($C4491="","",IFERROR(_xlfn.XLOOKUP($C4491,'1.PrepList'!$I$2:$I$1500,'1.PrepList'!$G$2:$G$1500,"")&amp;"",""))</f>
        <v/>
      </c>
      <c r="B4491" s="638" t="str">
        <f>IF($C4491="","",IFERROR(_xlfn.XLOOKUP($C4491,'1.PrepList'!$I$2:$I$1500,'1.PrepList'!$H$2:$H$1500,"")&amp;"",""))</f>
        <v/>
      </c>
      <c r="D4491" s="638" t="str">
        <f>IF($C4491="","",IFERROR(_xlfn.XLOOKUP($C4491,'1.PrepList'!$I$2:$I$1500,'1.PrepList'!$J$2:$J$1500,"")&amp;"",""))</f>
        <v/>
      </c>
      <c r="E4491" s="638" t="str">
        <f>IF($C4491="","",IFERROR(_xlfn.XLOOKUP($C4491,'1.PrepList'!$I$2:$I$1500,'1.PrepList'!$N$2:$N$1500,"")&amp;"",""))</f>
        <v/>
      </c>
      <c r="F4491" s="638" t="str">
        <f>IF($C4491="","",IFERROR(_xlfn.XLOOKUP($C4491,'1.PrepList'!$I$2:$I$1500,'1.PrepList'!$K$2:$K$1500,"")&amp;"",""))</f>
        <v/>
      </c>
      <c r="H4491" s="644" t="str">
        <f>IF($C4491="","",IFERROR(IF(_xlfn.XLOOKUP($C4491,tbl_StartedStatus[Bold ID],tbl_StartedStatus[Started])="Started","Yes",IF(_xlfn.XLOOKUP($C4491,tbl_StartedStatus[Bold ID],tbl_StartedStatus[Started])="No Show","No Show","")),""))</f>
        <v/>
      </c>
    </row>
    <row r="4492" spans="1:8" ht="15" customHeight="1" thickBot="1">
      <c r="A4492" s="38" t="str">
        <f>IF($C4492="","",IFERROR(_xlfn.XLOOKUP($C4492,'1.PrepList'!$I$2:$I$1500,'1.PrepList'!$G$2:$G$1500,"")&amp;"",""))</f>
        <v/>
      </c>
      <c r="B4492" s="638" t="str">
        <f>IF($C4492="","",IFERROR(_xlfn.XLOOKUP($C4492,'1.PrepList'!$I$2:$I$1500,'1.PrepList'!$H$2:$H$1500,"")&amp;"",""))</f>
        <v/>
      </c>
      <c r="D4492" s="638" t="str">
        <f>IF($C4492="","",IFERROR(_xlfn.XLOOKUP($C4492,'1.PrepList'!$I$2:$I$1500,'1.PrepList'!$J$2:$J$1500,"")&amp;"",""))</f>
        <v/>
      </c>
      <c r="E4492" s="638" t="str">
        <f>IF($C4492="","",IFERROR(_xlfn.XLOOKUP($C4492,'1.PrepList'!$I$2:$I$1500,'1.PrepList'!$N$2:$N$1500,"")&amp;"",""))</f>
        <v/>
      </c>
      <c r="F4492" s="638" t="str">
        <f>IF($C4492="","",IFERROR(_xlfn.XLOOKUP($C4492,'1.PrepList'!$I$2:$I$1500,'1.PrepList'!$K$2:$K$1500,"")&amp;"",""))</f>
        <v/>
      </c>
      <c r="H4492" s="644" t="str">
        <f>IF($C4492="","",IFERROR(IF(_xlfn.XLOOKUP($C4492,tbl_StartedStatus[Bold ID],tbl_StartedStatus[Started])="Started","Yes",IF(_xlfn.XLOOKUP($C4492,tbl_StartedStatus[Bold ID],tbl_StartedStatus[Started])="No Show","No Show","")),""))</f>
        <v/>
      </c>
    </row>
    <row r="4493" spans="1:8" ht="15" customHeight="1" thickBot="1">
      <c r="A4493" s="38" t="str">
        <f>IF($C4493="","",IFERROR(_xlfn.XLOOKUP($C4493,'1.PrepList'!$I$2:$I$1500,'1.PrepList'!$G$2:$G$1500,"")&amp;"",""))</f>
        <v/>
      </c>
      <c r="B4493" s="638" t="str">
        <f>IF($C4493="","",IFERROR(_xlfn.XLOOKUP($C4493,'1.PrepList'!$I$2:$I$1500,'1.PrepList'!$H$2:$H$1500,"")&amp;"",""))</f>
        <v/>
      </c>
      <c r="D4493" s="638" t="str">
        <f>IF($C4493="","",IFERROR(_xlfn.XLOOKUP($C4493,'1.PrepList'!$I$2:$I$1500,'1.PrepList'!$J$2:$J$1500,"")&amp;"",""))</f>
        <v/>
      </c>
      <c r="E4493" s="638" t="str">
        <f>IF($C4493="","",IFERROR(_xlfn.XLOOKUP($C4493,'1.PrepList'!$I$2:$I$1500,'1.PrepList'!$N$2:$N$1500,"")&amp;"",""))</f>
        <v/>
      </c>
      <c r="F4493" s="638" t="str">
        <f>IF($C4493="","",IFERROR(_xlfn.XLOOKUP($C4493,'1.PrepList'!$I$2:$I$1500,'1.PrepList'!$K$2:$K$1500,"")&amp;"",""))</f>
        <v/>
      </c>
      <c r="H4493" s="644" t="str">
        <f>IF($C4493="","",IFERROR(IF(_xlfn.XLOOKUP($C4493,tbl_StartedStatus[Bold ID],tbl_StartedStatus[Started])="Started","Yes",IF(_xlfn.XLOOKUP($C4493,tbl_StartedStatus[Bold ID],tbl_StartedStatus[Started])="No Show","No Show","")),""))</f>
        <v/>
      </c>
    </row>
    <row r="4494" spans="1:8" ht="15" customHeight="1" thickBot="1">
      <c r="A4494" s="38" t="str">
        <f>IF($C4494="","",IFERROR(_xlfn.XLOOKUP($C4494,'1.PrepList'!$I$2:$I$1500,'1.PrepList'!$G$2:$G$1500,"")&amp;"",""))</f>
        <v/>
      </c>
      <c r="B4494" s="638" t="str">
        <f>IF($C4494="","",IFERROR(_xlfn.XLOOKUP($C4494,'1.PrepList'!$I$2:$I$1500,'1.PrepList'!$H$2:$H$1500,"")&amp;"",""))</f>
        <v/>
      </c>
      <c r="D4494" s="638" t="str">
        <f>IF($C4494="","",IFERROR(_xlfn.XLOOKUP($C4494,'1.PrepList'!$I$2:$I$1500,'1.PrepList'!$J$2:$J$1500,"")&amp;"",""))</f>
        <v/>
      </c>
      <c r="E4494" s="638" t="str">
        <f>IF($C4494="","",IFERROR(_xlfn.XLOOKUP($C4494,'1.PrepList'!$I$2:$I$1500,'1.PrepList'!$N$2:$N$1500,"")&amp;"",""))</f>
        <v/>
      </c>
      <c r="F4494" s="638" t="str">
        <f>IF($C4494="","",IFERROR(_xlfn.XLOOKUP($C4494,'1.PrepList'!$I$2:$I$1500,'1.PrepList'!$K$2:$K$1500,"")&amp;"",""))</f>
        <v/>
      </c>
      <c r="H4494" s="644" t="str">
        <f>IF($C4494="","",IFERROR(IF(_xlfn.XLOOKUP($C4494,tbl_StartedStatus[Bold ID],tbl_StartedStatus[Started])="Started","Yes",IF(_xlfn.XLOOKUP($C4494,tbl_StartedStatus[Bold ID],tbl_StartedStatus[Started])="No Show","No Show","")),""))</f>
        <v/>
      </c>
    </row>
    <row r="4495" spans="1:8" ht="15" customHeight="1" thickBot="1">
      <c r="A4495" s="38" t="str">
        <f>IF($C4495="","",IFERROR(_xlfn.XLOOKUP($C4495,'1.PrepList'!$I$2:$I$1500,'1.PrepList'!$G$2:$G$1500,"")&amp;"",""))</f>
        <v/>
      </c>
      <c r="B4495" s="638" t="str">
        <f>IF($C4495="","",IFERROR(_xlfn.XLOOKUP($C4495,'1.PrepList'!$I$2:$I$1500,'1.PrepList'!$H$2:$H$1500,"")&amp;"",""))</f>
        <v/>
      </c>
      <c r="D4495" s="638" t="str">
        <f>IF($C4495="","",IFERROR(_xlfn.XLOOKUP($C4495,'1.PrepList'!$I$2:$I$1500,'1.PrepList'!$J$2:$J$1500,"")&amp;"",""))</f>
        <v/>
      </c>
      <c r="E4495" s="638" t="str">
        <f>IF($C4495="","",IFERROR(_xlfn.XLOOKUP($C4495,'1.PrepList'!$I$2:$I$1500,'1.PrepList'!$N$2:$N$1500,"")&amp;"",""))</f>
        <v/>
      </c>
      <c r="F4495" s="638" t="str">
        <f>IF($C4495="","",IFERROR(_xlfn.XLOOKUP($C4495,'1.PrepList'!$I$2:$I$1500,'1.PrepList'!$K$2:$K$1500,"")&amp;"",""))</f>
        <v/>
      </c>
      <c r="H4495" s="644" t="str">
        <f>IF($C4495="","",IFERROR(IF(_xlfn.XLOOKUP($C4495,tbl_StartedStatus[Bold ID],tbl_StartedStatus[Started])="Started","Yes",IF(_xlfn.XLOOKUP($C4495,tbl_StartedStatus[Bold ID],tbl_StartedStatus[Started])="No Show","No Show","")),""))</f>
        <v/>
      </c>
    </row>
    <row r="4496" spans="1:8" ht="15" customHeight="1" thickBot="1">
      <c r="A4496" s="38" t="str">
        <f>IF($C4496="","",IFERROR(_xlfn.XLOOKUP($C4496,'1.PrepList'!$I$2:$I$1500,'1.PrepList'!$G$2:$G$1500,"")&amp;"",""))</f>
        <v/>
      </c>
      <c r="B4496" s="638" t="str">
        <f>IF($C4496="","",IFERROR(_xlfn.XLOOKUP($C4496,'1.PrepList'!$I$2:$I$1500,'1.PrepList'!$H$2:$H$1500,"")&amp;"",""))</f>
        <v/>
      </c>
      <c r="D4496" s="638" t="str">
        <f>IF($C4496="","",IFERROR(_xlfn.XLOOKUP($C4496,'1.PrepList'!$I$2:$I$1500,'1.PrepList'!$J$2:$J$1500,"")&amp;"",""))</f>
        <v/>
      </c>
      <c r="E4496" s="638" t="str">
        <f>IF($C4496="","",IFERROR(_xlfn.XLOOKUP($C4496,'1.PrepList'!$I$2:$I$1500,'1.PrepList'!$N$2:$N$1500,"")&amp;"",""))</f>
        <v/>
      </c>
      <c r="F4496" s="638" t="str">
        <f>IF($C4496="","",IFERROR(_xlfn.XLOOKUP($C4496,'1.PrepList'!$I$2:$I$1500,'1.PrepList'!$K$2:$K$1500,"")&amp;"",""))</f>
        <v/>
      </c>
      <c r="H4496" s="644" t="str">
        <f>IF($C4496="","",IFERROR(IF(_xlfn.XLOOKUP($C4496,tbl_StartedStatus[Bold ID],tbl_StartedStatus[Started])="Started","Yes",IF(_xlfn.XLOOKUP($C4496,tbl_StartedStatus[Bold ID],tbl_StartedStatus[Started])="No Show","No Show","")),""))</f>
        <v/>
      </c>
    </row>
    <row r="4497" spans="1:8" ht="15" customHeight="1" thickBot="1">
      <c r="A4497" s="38" t="str">
        <f>IF($C4497="","",IFERROR(_xlfn.XLOOKUP($C4497,'1.PrepList'!$I$2:$I$1500,'1.PrepList'!$G$2:$G$1500,"")&amp;"",""))</f>
        <v/>
      </c>
      <c r="B4497" s="638" t="str">
        <f>IF($C4497="","",IFERROR(_xlfn.XLOOKUP($C4497,'1.PrepList'!$I$2:$I$1500,'1.PrepList'!$H$2:$H$1500,"")&amp;"",""))</f>
        <v/>
      </c>
      <c r="D4497" s="638" t="str">
        <f>IF($C4497="","",IFERROR(_xlfn.XLOOKUP($C4497,'1.PrepList'!$I$2:$I$1500,'1.PrepList'!$J$2:$J$1500,"")&amp;"",""))</f>
        <v/>
      </c>
      <c r="E4497" s="638" t="str">
        <f>IF($C4497="","",IFERROR(_xlfn.XLOOKUP($C4497,'1.PrepList'!$I$2:$I$1500,'1.PrepList'!$N$2:$N$1500,"")&amp;"",""))</f>
        <v/>
      </c>
      <c r="F4497" s="638" t="str">
        <f>IF($C4497="","",IFERROR(_xlfn.XLOOKUP($C4497,'1.PrepList'!$I$2:$I$1500,'1.PrepList'!$K$2:$K$1500,"")&amp;"",""))</f>
        <v/>
      </c>
      <c r="H4497" s="644" t="str">
        <f>IF($C4497="","",IFERROR(IF(_xlfn.XLOOKUP($C4497,tbl_StartedStatus[Bold ID],tbl_StartedStatus[Started])="Started","Yes",IF(_xlfn.XLOOKUP($C4497,tbl_StartedStatus[Bold ID],tbl_StartedStatus[Started])="No Show","No Show","")),""))</f>
        <v/>
      </c>
    </row>
    <row r="4498" spans="1:8" ht="15" customHeight="1" thickBot="1">
      <c r="A4498" s="38" t="str">
        <f>IF($C4498="","",IFERROR(_xlfn.XLOOKUP($C4498,'1.PrepList'!$I$2:$I$1500,'1.PrepList'!$G$2:$G$1500,"")&amp;"",""))</f>
        <v/>
      </c>
      <c r="B4498" s="638" t="str">
        <f>IF($C4498="","",IFERROR(_xlfn.XLOOKUP($C4498,'1.PrepList'!$I$2:$I$1500,'1.PrepList'!$H$2:$H$1500,"")&amp;"",""))</f>
        <v/>
      </c>
      <c r="D4498" s="638" t="str">
        <f>IF($C4498="","",IFERROR(_xlfn.XLOOKUP($C4498,'1.PrepList'!$I$2:$I$1500,'1.PrepList'!$J$2:$J$1500,"")&amp;"",""))</f>
        <v/>
      </c>
      <c r="E4498" s="638" t="str">
        <f>IF($C4498="","",IFERROR(_xlfn.XLOOKUP($C4498,'1.PrepList'!$I$2:$I$1500,'1.PrepList'!$N$2:$N$1500,"")&amp;"",""))</f>
        <v/>
      </c>
      <c r="F4498" s="638" t="str">
        <f>IF($C4498="","",IFERROR(_xlfn.XLOOKUP($C4498,'1.PrepList'!$I$2:$I$1500,'1.PrepList'!$K$2:$K$1500,"")&amp;"",""))</f>
        <v/>
      </c>
      <c r="H4498" s="644" t="str">
        <f>IF($C4498="","",IFERROR(IF(_xlfn.XLOOKUP($C4498,tbl_StartedStatus[Bold ID],tbl_StartedStatus[Started])="Started","Yes",IF(_xlfn.XLOOKUP($C4498,tbl_StartedStatus[Bold ID],tbl_StartedStatus[Started])="No Show","No Show","")),""))</f>
        <v/>
      </c>
    </row>
    <row r="4499" spans="1:8" ht="15" customHeight="1" thickBot="1">
      <c r="A4499" s="38" t="str">
        <f>IF($C4499="","",IFERROR(_xlfn.XLOOKUP($C4499,'1.PrepList'!$I$2:$I$1500,'1.PrepList'!$G$2:$G$1500,"")&amp;"",""))</f>
        <v/>
      </c>
      <c r="B4499" s="638" t="str">
        <f>IF($C4499="","",IFERROR(_xlfn.XLOOKUP($C4499,'1.PrepList'!$I$2:$I$1500,'1.PrepList'!$H$2:$H$1500,"")&amp;"",""))</f>
        <v/>
      </c>
      <c r="D4499" s="638" t="str">
        <f>IF($C4499="","",IFERROR(_xlfn.XLOOKUP($C4499,'1.PrepList'!$I$2:$I$1500,'1.PrepList'!$J$2:$J$1500,"")&amp;"",""))</f>
        <v/>
      </c>
      <c r="E4499" s="638" t="str">
        <f>IF($C4499="","",IFERROR(_xlfn.XLOOKUP($C4499,'1.PrepList'!$I$2:$I$1500,'1.PrepList'!$N$2:$N$1500,"")&amp;"",""))</f>
        <v/>
      </c>
      <c r="F4499" s="638" t="str">
        <f>IF($C4499="","",IFERROR(_xlfn.XLOOKUP($C4499,'1.PrepList'!$I$2:$I$1500,'1.PrepList'!$K$2:$K$1500,"")&amp;"",""))</f>
        <v/>
      </c>
      <c r="H4499" s="644" t="str">
        <f>IF($C4499="","",IFERROR(IF(_xlfn.XLOOKUP($C4499,tbl_StartedStatus[Bold ID],tbl_StartedStatus[Started])="Started","Yes",IF(_xlfn.XLOOKUP($C4499,tbl_StartedStatus[Bold ID],tbl_StartedStatus[Started])="No Show","No Show","")),""))</f>
        <v/>
      </c>
    </row>
    <row r="4500" spans="1:8" ht="15" customHeight="1" thickBot="1">
      <c r="A4500" s="38" t="str">
        <f>IF($C4500="","",IFERROR(_xlfn.XLOOKUP($C4500,'1.PrepList'!$I$2:$I$1500,'1.PrepList'!$G$2:$G$1500,"")&amp;"",""))</f>
        <v/>
      </c>
      <c r="B4500" s="638" t="str">
        <f>IF($C4500="","",IFERROR(_xlfn.XLOOKUP($C4500,'1.PrepList'!$I$2:$I$1500,'1.PrepList'!$H$2:$H$1500,"")&amp;"",""))</f>
        <v/>
      </c>
      <c r="D4500" s="638" t="str">
        <f>IF($C4500="","",IFERROR(_xlfn.XLOOKUP($C4500,'1.PrepList'!$I$2:$I$1500,'1.PrepList'!$J$2:$J$1500,"")&amp;"",""))</f>
        <v/>
      </c>
      <c r="E4500" s="638" t="str">
        <f>IF($C4500="","",IFERROR(_xlfn.XLOOKUP($C4500,'1.PrepList'!$I$2:$I$1500,'1.PrepList'!$N$2:$N$1500,"")&amp;"",""))</f>
        <v/>
      </c>
      <c r="F4500" s="638" t="str">
        <f>IF($C4500="","",IFERROR(_xlfn.XLOOKUP($C4500,'1.PrepList'!$I$2:$I$1500,'1.PrepList'!$K$2:$K$1500,"")&amp;"",""))</f>
        <v/>
      </c>
      <c r="H4500" s="644" t="str">
        <f>IF($C4500="","",IFERROR(IF(_xlfn.XLOOKUP($C4500,tbl_StartedStatus[Bold ID],tbl_StartedStatus[Started])="Started","Yes",IF(_xlfn.XLOOKUP($C4500,tbl_StartedStatus[Bold ID],tbl_StartedStatus[Started])="No Show","No Show","")),""))</f>
        <v/>
      </c>
    </row>
    <row r="4501" spans="1:8" ht="15" customHeight="1" thickBot="1">
      <c r="A4501" s="38" t="str">
        <f>IF($C4501="","",IFERROR(_xlfn.XLOOKUP($C4501,'1.PrepList'!$I$2:$I$1500,'1.PrepList'!$G$2:$G$1500,"")&amp;"",""))</f>
        <v/>
      </c>
      <c r="B4501" s="638" t="str">
        <f>IF($C4501="","",IFERROR(_xlfn.XLOOKUP($C4501,'1.PrepList'!$I$2:$I$1500,'1.PrepList'!$H$2:$H$1500,"")&amp;"",""))</f>
        <v/>
      </c>
      <c r="D4501" s="638" t="str">
        <f>IF($C4501="","",IFERROR(_xlfn.XLOOKUP($C4501,'1.PrepList'!$I$2:$I$1500,'1.PrepList'!$J$2:$J$1500,"")&amp;"",""))</f>
        <v/>
      </c>
      <c r="E4501" s="638" t="str">
        <f>IF($C4501="","",IFERROR(_xlfn.XLOOKUP($C4501,'1.PrepList'!$I$2:$I$1500,'1.PrepList'!$N$2:$N$1500,"")&amp;"",""))</f>
        <v/>
      </c>
      <c r="F4501" s="638" t="str">
        <f>IF($C4501="","",IFERROR(_xlfn.XLOOKUP($C4501,'1.PrepList'!$I$2:$I$1500,'1.PrepList'!$K$2:$K$1500,"")&amp;"",""))</f>
        <v/>
      </c>
      <c r="H4501" s="644" t="str">
        <f>IF($C4501="","",IFERROR(IF(_xlfn.XLOOKUP($C4501,tbl_StartedStatus[Bold ID],tbl_StartedStatus[Started])="Started","Yes",IF(_xlfn.XLOOKUP($C4501,tbl_StartedStatus[Bold ID],tbl_StartedStatus[Started])="No Show","No Show","")),""))</f>
        <v/>
      </c>
    </row>
    <row r="4502" spans="1:8" ht="15" customHeight="1" thickBot="1">
      <c r="A4502" s="38" t="str">
        <f>IF($C4502="","",IFERROR(_xlfn.XLOOKUP($C4502,'1.PrepList'!$I$2:$I$1500,'1.PrepList'!$G$2:$G$1500,"")&amp;"",""))</f>
        <v/>
      </c>
      <c r="B4502" s="638" t="str">
        <f>IF($C4502="","",IFERROR(_xlfn.XLOOKUP($C4502,'1.PrepList'!$I$2:$I$1500,'1.PrepList'!$H$2:$H$1500,"")&amp;"",""))</f>
        <v/>
      </c>
      <c r="D4502" s="638" t="str">
        <f>IF($C4502="","",IFERROR(_xlfn.XLOOKUP($C4502,'1.PrepList'!$I$2:$I$1500,'1.PrepList'!$J$2:$J$1500,"")&amp;"",""))</f>
        <v/>
      </c>
      <c r="E4502" s="638" t="str">
        <f>IF($C4502="","",IFERROR(_xlfn.XLOOKUP($C4502,'1.PrepList'!$I$2:$I$1500,'1.PrepList'!$N$2:$N$1500,"")&amp;"",""))</f>
        <v/>
      </c>
      <c r="F4502" s="638" t="str">
        <f>IF($C4502="","",IFERROR(_xlfn.XLOOKUP($C4502,'1.PrepList'!$I$2:$I$1500,'1.PrepList'!$K$2:$K$1500,"")&amp;"",""))</f>
        <v/>
      </c>
      <c r="H4502" s="644" t="str">
        <f>IF($C4502="","",IFERROR(IF(_xlfn.XLOOKUP($C4502,tbl_StartedStatus[Bold ID],tbl_StartedStatus[Started])="Started","Yes",IF(_xlfn.XLOOKUP($C4502,tbl_StartedStatus[Bold ID],tbl_StartedStatus[Started])="No Show","No Show","")),""))</f>
        <v/>
      </c>
    </row>
    <row r="4503" spans="1:8" ht="15" customHeight="1" thickBot="1">
      <c r="A4503" s="38" t="str">
        <f>IF($C4503="","",IFERROR(_xlfn.XLOOKUP($C4503,'1.PrepList'!$I$2:$I$1500,'1.PrepList'!$G$2:$G$1500,"")&amp;"",""))</f>
        <v/>
      </c>
      <c r="B4503" s="638" t="str">
        <f>IF($C4503="","",IFERROR(_xlfn.XLOOKUP($C4503,'1.PrepList'!$I$2:$I$1500,'1.PrepList'!$H$2:$H$1500,"")&amp;"",""))</f>
        <v/>
      </c>
      <c r="D4503" s="638" t="str">
        <f>IF($C4503="","",IFERROR(_xlfn.XLOOKUP($C4503,'1.PrepList'!$I$2:$I$1500,'1.PrepList'!$J$2:$J$1500,"")&amp;"",""))</f>
        <v/>
      </c>
      <c r="E4503" s="638" t="str">
        <f>IF($C4503="","",IFERROR(_xlfn.XLOOKUP($C4503,'1.PrepList'!$I$2:$I$1500,'1.PrepList'!$N$2:$N$1500,"")&amp;"",""))</f>
        <v/>
      </c>
      <c r="F4503" s="638" t="str">
        <f>IF($C4503="","",IFERROR(_xlfn.XLOOKUP($C4503,'1.PrepList'!$I$2:$I$1500,'1.PrepList'!$K$2:$K$1500,"")&amp;"",""))</f>
        <v/>
      </c>
      <c r="H4503" s="644" t="str">
        <f>IF($C4503="","",IFERROR(IF(_xlfn.XLOOKUP($C4503,tbl_StartedStatus[Bold ID],tbl_StartedStatus[Started])="Started","Yes",IF(_xlfn.XLOOKUP($C4503,tbl_StartedStatus[Bold ID],tbl_StartedStatus[Started])="No Show","No Show","")),""))</f>
        <v/>
      </c>
    </row>
    <row r="4504" spans="1:8" ht="15" customHeight="1" thickBot="1">
      <c r="A4504" s="38" t="str">
        <f>IF($C4504="","",IFERROR(_xlfn.XLOOKUP($C4504,'1.PrepList'!$I$2:$I$1500,'1.PrepList'!$G$2:$G$1500,"")&amp;"",""))</f>
        <v/>
      </c>
      <c r="B4504" s="638" t="str">
        <f>IF($C4504="","",IFERROR(_xlfn.XLOOKUP($C4504,'1.PrepList'!$I$2:$I$1500,'1.PrepList'!$H$2:$H$1500,"")&amp;"",""))</f>
        <v/>
      </c>
      <c r="D4504" s="638" t="str">
        <f>IF($C4504="","",IFERROR(_xlfn.XLOOKUP($C4504,'1.PrepList'!$I$2:$I$1500,'1.PrepList'!$J$2:$J$1500,"")&amp;"",""))</f>
        <v/>
      </c>
      <c r="E4504" s="638" t="str">
        <f>IF($C4504="","",IFERROR(_xlfn.XLOOKUP($C4504,'1.PrepList'!$I$2:$I$1500,'1.PrepList'!$N$2:$N$1500,"")&amp;"",""))</f>
        <v/>
      </c>
      <c r="F4504" s="638" t="str">
        <f>IF($C4504="","",IFERROR(_xlfn.XLOOKUP($C4504,'1.PrepList'!$I$2:$I$1500,'1.PrepList'!$K$2:$K$1500,"")&amp;"",""))</f>
        <v/>
      </c>
      <c r="H4504" s="644" t="str">
        <f>IF($C4504="","",IFERROR(IF(_xlfn.XLOOKUP($C4504,tbl_StartedStatus[Bold ID],tbl_StartedStatus[Started])="Started","Yes",IF(_xlfn.XLOOKUP($C4504,tbl_StartedStatus[Bold ID],tbl_StartedStatus[Started])="No Show","No Show","")),""))</f>
        <v/>
      </c>
    </row>
    <row r="4505" spans="1:8" ht="15" customHeight="1" thickBot="1">
      <c r="A4505" s="38" t="str">
        <f>IF($C4505="","",IFERROR(_xlfn.XLOOKUP($C4505,'1.PrepList'!$I$2:$I$1500,'1.PrepList'!$G$2:$G$1500,"")&amp;"",""))</f>
        <v/>
      </c>
      <c r="B4505" s="638" t="str">
        <f>IF($C4505="","",IFERROR(_xlfn.XLOOKUP($C4505,'1.PrepList'!$I$2:$I$1500,'1.PrepList'!$H$2:$H$1500,"")&amp;"",""))</f>
        <v/>
      </c>
      <c r="D4505" s="638" t="str">
        <f>IF($C4505="","",IFERROR(_xlfn.XLOOKUP($C4505,'1.PrepList'!$I$2:$I$1500,'1.PrepList'!$J$2:$J$1500,"")&amp;"",""))</f>
        <v/>
      </c>
      <c r="E4505" s="638" t="str">
        <f>IF($C4505="","",IFERROR(_xlfn.XLOOKUP($C4505,'1.PrepList'!$I$2:$I$1500,'1.PrepList'!$N$2:$N$1500,"")&amp;"",""))</f>
        <v/>
      </c>
      <c r="F4505" s="638" t="str">
        <f>IF($C4505="","",IFERROR(_xlfn.XLOOKUP($C4505,'1.PrepList'!$I$2:$I$1500,'1.PrepList'!$K$2:$K$1500,"")&amp;"",""))</f>
        <v/>
      </c>
      <c r="H4505" s="644" t="str">
        <f>IF($C4505="","",IFERROR(IF(_xlfn.XLOOKUP($C4505,tbl_StartedStatus[Bold ID],tbl_StartedStatus[Started])="Started","Yes",IF(_xlfn.XLOOKUP($C4505,tbl_StartedStatus[Bold ID],tbl_StartedStatus[Started])="No Show","No Show","")),""))</f>
        <v/>
      </c>
    </row>
    <row r="4506" spans="1:8" ht="15" customHeight="1" thickBot="1">
      <c r="A4506" s="38" t="str">
        <f>IF($C4506="","",IFERROR(_xlfn.XLOOKUP($C4506,'1.PrepList'!$I$2:$I$1500,'1.PrepList'!$G$2:$G$1500,"")&amp;"",""))</f>
        <v/>
      </c>
      <c r="B4506" s="638" t="str">
        <f>IF($C4506="","",IFERROR(_xlfn.XLOOKUP($C4506,'1.PrepList'!$I$2:$I$1500,'1.PrepList'!$H$2:$H$1500,"")&amp;"",""))</f>
        <v/>
      </c>
      <c r="D4506" s="638" t="str">
        <f>IF($C4506="","",IFERROR(_xlfn.XLOOKUP($C4506,'1.PrepList'!$I$2:$I$1500,'1.PrepList'!$J$2:$J$1500,"")&amp;"",""))</f>
        <v/>
      </c>
      <c r="E4506" s="638" t="str">
        <f>IF($C4506="","",IFERROR(_xlfn.XLOOKUP($C4506,'1.PrepList'!$I$2:$I$1500,'1.PrepList'!$N$2:$N$1500,"")&amp;"",""))</f>
        <v/>
      </c>
      <c r="F4506" s="638" t="str">
        <f>IF($C4506="","",IFERROR(_xlfn.XLOOKUP($C4506,'1.PrepList'!$I$2:$I$1500,'1.PrepList'!$K$2:$K$1500,"")&amp;"",""))</f>
        <v/>
      </c>
      <c r="H4506" s="644" t="str">
        <f>IF($C4506="","",IFERROR(IF(_xlfn.XLOOKUP($C4506,tbl_StartedStatus[Bold ID],tbl_StartedStatus[Started])="Started","Yes",IF(_xlfn.XLOOKUP($C4506,tbl_StartedStatus[Bold ID],tbl_StartedStatus[Started])="No Show","No Show","")),""))</f>
        <v/>
      </c>
    </row>
    <row r="4507" spans="1:8" ht="15" customHeight="1" thickBot="1">
      <c r="A4507" s="38" t="str">
        <f>IF($C4507="","",IFERROR(_xlfn.XLOOKUP($C4507,'1.PrepList'!$I$2:$I$1500,'1.PrepList'!$G$2:$G$1500,"")&amp;"",""))</f>
        <v/>
      </c>
      <c r="B4507" s="638" t="str">
        <f>IF($C4507="","",IFERROR(_xlfn.XLOOKUP($C4507,'1.PrepList'!$I$2:$I$1500,'1.PrepList'!$H$2:$H$1500,"")&amp;"",""))</f>
        <v/>
      </c>
      <c r="D4507" s="638" t="str">
        <f>IF($C4507="","",IFERROR(_xlfn.XLOOKUP($C4507,'1.PrepList'!$I$2:$I$1500,'1.PrepList'!$J$2:$J$1500,"")&amp;"",""))</f>
        <v/>
      </c>
      <c r="E4507" s="638" t="str">
        <f>IF($C4507="","",IFERROR(_xlfn.XLOOKUP($C4507,'1.PrepList'!$I$2:$I$1500,'1.PrepList'!$N$2:$N$1500,"")&amp;"",""))</f>
        <v/>
      </c>
      <c r="F4507" s="638" t="str">
        <f>IF($C4507="","",IFERROR(_xlfn.XLOOKUP($C4507,'1.PrepList'!$I$2:$I$1500,'1.PrepList'!$K$2:$K$1500,"")&amp;"",""))</f>
        <v/>
      </c>
      <c r="H4507" s="644" t="str">
        <f>IF($C4507="","",IFERROR(IF(_xlfn.XLOOKUP($C4507,tbl_StartedStatus[Bold ID],tbl_StartedStatus[Started])="Started","Yes",IF(_xlfn.XLOOKUP($C4507,tbl_StartedStatus[Bold ID],tbl_StartedStatus[Started])="No Show","No Show","")),""))</f>
        <v/>
      </c>
    </row>
    <row r="4508" spans="1:8" ht="15" customHeight="1" thickBot="1">
      <c r="A4508" s="38" t="str">
        <f>IF($C4508="","",IFERROR(_xlfn.XLOOKUP($C4508,'1.PrepList'!$I$2:$I$1500,'1.PrepList'!$G$2:$G$1500,"")&amp;"",""))</f>
        <v/>
      </c>
      <c r="B4508" s="638" t="str">
        <f>IF($C4508="","",IFERROR(_xlfn.XLOOKUP($C4508,'1.PrepList'!$I$2:$I$1500,'1.PrepList'!$H$2:$H$1500,"")&amp;"",""))</f>
        <v/>
      </c>
      <c r="D4508" s="638" t="str">
        <f>IF($C4508="","",IFERROR(_xlfn.XLOOKUP($C4508,'1.PrepList'!$I$2:$I$1500,'1.PrepList'!$J$2:$J$1500,"")&amp;"",""))</f>
        <v/>
      </c>
      <c r="E4508" s="638" t="str">
        <f>IF($C4508="","",IFERROR(_xlfn.XLOOKUP($C4508,'1.PrepList'!$I$2:$I$1500,'1.PrepList'!$N$2:$N$1500,"")&amp;"",""))</f>
        <v/>
      </c>
      <c r="F4508" s="638" t="str">
        <f>IF($C4508="","",IFERROR(_xlfn.XLOOKUP($C4508,'1.PrepList'!$I$2:$I$1500,'1.PrepList'!$K$2:$K$1500,"")&amp;"",""))</f>
        <v/>
      </c>
      <c r="H4508" s="644" t="str">
        <f>IF($C4508="","",IFERROR(IF(_xlfn.XLOOKUP($C4508,tbl_StartedStatus[Bold ID],tbl_StartedStatus[Started])="Started","Yes",IF(_xlfn.XLOOKUP($C4508,tbl_StartedStatus[Bold ID],tbl_StartedStatus[Started])="No Show","No Show","")),""))</f>
        <v/>
      </c>
    </row>
    <row r="4509" spans="1:8" ht="15" customHeight="1" thickBot="1">
      <c r="A4509" s="38" t="str">
        <f>IF($C4509="","",IFERROR(_xlfn.XLOOKUP($C4509,'1.PrepList'!$I$2:$I$1500,'1.PrepList'!$G$2:$G$1500,"")&amp;"",""))</f>
        <v/>
      </c>
      <c r="B4509" s="638" t="str">
        <f>IF($C4509="","",IFERROR(_xlfn.XLOOKUP($C4509,'1.PrepList'!$I$2:$I$1500,'1.PrepList'!$H$2:$H$1500,"")&amp;"",""))</f>
        <v/>
      </c>
      <c r="D4509" s="638" t="str">
        <f>IF($C4509="","",IFERROR(_xlfn.XLOOKUP($C4509,'1.PrepList'!$I$2:$I$1500,'1.PrepList'!$J$2:$J$1500,"")&amp;"",""))</f>
        <v/>
      </c>
      <c r="E4509" s="638" t="str">
        <f>IF($C4509="","",IFERROR(_xlfn.XLOOKUP($C4509,'1.PrepList'!$I$2:$I$1500,'1.PrepList'!$N$2:$N$1500,"")&amp;"",""))</f>
        <v/>
      </c>
      <c r="F4509" s="638" t="str">
        <f>IF($C4509="","",IFERROR(_xlfn.XLOOKUP($C4509,'1.PrepList'!$I$2:$I$1500,'1.PrepList'!$K$2:$K$1500,"")&amp;"",""))</f>
        <v/>
      </c>
      <c r="H4509" s="644" t="str">
        <f>IF($C4509="","",IFERROR(IF(_xlfn.XLOOKUP($C4509,tbl_StartedStatus[Bold ID],tbl_StartedStatus[Started])="Started","Yes",IF(_xlfn.XLOOKUP($C4509,tbl_StartedStatus[Bold ID],tbl_StartedStatus[Started])="No Show","No Show","")),""))</f>
        <v/>
      </c>
    </row>
    <row r="4510" spans="1:8" ht="15" customHeight="1" thickBot="1">
      <c r="A4510" s="38" t="str">
        <f>IF($C4510="","",IFERROR(_xlfn.XLOOKUP($C4510,'1.PrepList'!$I$2:$I$1500,'1.PrepList'!$G$2:$G$1500,"")&amp;"",""))</f>
        <v/>
      </c>
      <c r="B4510" s="638" t="str">
        <f>IF($C4510="","",IFERROR(_xlfn.XLOOKUP($C4510,'1.PrepList'!$I$2:$I$1500,'1.PrepList'!$H$2:$H$1500,"")&amp;"",""))</f>
        <v/>
      </c>
      <c r="D4510" s="638" t="str">
        <f>IF($C4510="","",IFERROR(_xlfn.XLOOKUP($C4510,'1.PrepList'!$I$2:$I$1500,'1.PrepList'!$J$2:$J$1500,"")&amp;"",""))</f>
        <v/>
      </c>
      <c r="E4510" s="638" t="str">
        <f>IF($C4510="","",IFERROR(_xlfn.XLOOKUP($C4510,'1.PrepList'!$I$2:$I$1500,'1.PrepList'!$N$2:$N$1500,"")&amp;"",""))</f>
        <v/>
      </c>
      <c r="F4510" s="638" t="str">
        <f>IF($C4510="","",IFERROR(_xlfn.XLOOKUP($C4510,'1.PrepList'!$I$2:$I$1500,'1.PrepList'!$K$2:$K$1500,"")&amp;"",""))</f>
        <v/>
      </c>
      <c r="H4510" s="644" t="str">
        <f>IF($C4510="","",IFERROR(IF(_xlfn.XLOOKUP($C4510,tbl_StartedStatus[Bold ID],tbl_StartedStatus[Started])="Started","Yes",IF(_xlfn.XLOOKUP($C4510,tbl_StartedStatus[Bold ID],tbl_StartedStatus[Started])="No Show","No Show","")),""))</f>
        <v/>
      </c>
    </row>
    <row r="4511" spans="1:8" ht="15" customHeight="1" thickBot="1">
      <c r="A4511" s="38" t="str">
        <f>IF($C4511="","",IFERROR(_xlfn.XLOOKUP($C4511,'1.PrepList'!$I$2:$I$1500,'1.PrepList'!$G$2:$G$1500,"")&amp;"",""))</f>
        <v/>
      </c>
      <c r="B4511" s="638" t="str">
        <f>IF($C4511="","",IFERROR(_xlfn.XLOOKUP($C4511,'1.PrepList'!$I$2:$I$1500,'1.PrepList'!$H$2:$H$1500,"")&amp;"",""))</f>
        <v/>
      </c>
      <c r="D4511" s="638" t="str">
        <f>IF($C4511="","",IFERROR(_xlfn.XLOOKUP($C4511,'1.PrepList'!$I$2:$I$1500,'1.PrepList'!$J$2:$J$1500,"")&amp;"",""))</f>
        <v/>
      </c>
      <c r="E4511" s="638" t="str">
        <f>IF($C4511="","",IFERROR(_xlfn.XLOOKUP($C4511,'1.PrepList'!$I$2:$I$1500,'1.PrepList'!$N$2:$N$1500,"")&amp;"",""))</f>
        <v/>
      </c>
      <c r="F4511" s="638" t="str">
        <f>IF($C4511="","",IFERROR(_xlfn.XLOOKUP($C4511,'1.PrepList'!$I$2:$I$1500,'1.PrepList'!$K$2:$K$1500,"")&amp;"",""))</f>
        <v/>
      </c>
      <c r="H4511" s="644" t="str">
        <f>IF($C4511="","",IFERROR(IF(_xlfn.XLOOKUP($C4511,tbl_StartedStatus[Bold ID],tbl_StartedStatus[Started])="Started","Yes",IF(_xlfn.XLOOKUP($C4511,tbl_StartedStatus[Bold ID],tbl_StartedStatus[Started])="No Show","No Show","")),""))</f>
        <v/>
      </c>
    </row>
    <row r="4512" spans="1:8" ht="15" customHeight="1" thickBot="1">
      <c r="A4512" s="38" t="str">
        <f>IF($C4512="","",IFERROR(_xlfn.XLOOKUP($C4512,'1.PrepList'!$I$2:$I$1500,'1.PrepList'!$G$2:$G$1500,"")&amp;"",""))</f>
        <v/>
      </c>
      <c r="B4512" s="638" t="str">
        <f>IF($C4512="","",IFERROR(_xlfn.XLOOKUP($C4512,'1.PrepList'!$I$2:$I$1500,'1.PrepList'!$H$2:$H$1500,"")&amp;"",""))</f>
        <v/>
      </c>
      <c r="D4512" s="638" t="str">
        <f>IF($C4512="","",IFERROR(_xlfn.XLOOKUP($C4512,'1.PrepList'!$I$2:$I$1500,'1.PrepList'!$J$2:$J$1500,"")&amp;"",""))</f>
        <v/>
      </c>
      <c r="E4512" s="638" t="str">
        <f>IF($C4512="","",IFERROR(_xlfn.XLOOKUP($C4512,'1.PrepList'!$I$2:$I$1500,'1.PrepList'!$N$2:$N$1500,"")&amp;"",""))</f>
        <v/>
      </c>
      <c r="F4512" s="638" t="str">
        <f>IF($C4512="","",IFERROR(_xlfn.XLOOKUP($C4512,'1.PrepList'!$I$2:$I$1500,'1.PrepList'!$K$2:$K$1500,"")&amp;"",""))</f>
        <v/>
      </c>
      <c r="H4512" s="644" t="str">
        <f>IF($C4512="","",IFERROR(IF(_xlfn.XLOOKUP($C4512,tbl_StartedStatus[Bold ID],tbl_StartedStatus[Started])="Started","Yes",IF(_xlfn.XLOOKUP($C4512,tbl_StartedStatus[Bold ID],tbl_StartedStatus[Started])="No Show","No Show","")),""))</f>
        <v/>
      </c>
    </row>
    <row r="4513" spans="1:8" ht="15" customHeight="1" thickBot="1">
      <c r="A4513" s="38" t="str">
        <f>IF($C4513="","",IFERROR(_xlfn.XLOOKUP($C4513,'1.PrepList'!$I$2:$I$1500,'1.PrepList'!$G$2:$G$1500,"")&amp;"",""))</f>
        <v/>
      </c>
      <c r="B4513" s="638" t="str">
        <f>IF($C4513="","",IFERROR(_xlfn.XLOOKUP($C4513,'1.PrepList'!$I$2:$I$1500,'1.PrepList'!$H$2:$H$1500,"")&amp;"",""))</f>
        <v/>
      </c>
      <c r="D4513" s="638" t="str">
        <f>IF($C4513="","",IFERROR(_xlfn.XLOOKUP($C4513,'1.PrepList'!$I$2:$I$1500,'1.PrepList'!$J$2:$J$1500,"")&amp;"",""))</f>
        <v/>
      </c>
      <c r="E4513" s="638" t="str">
        <f>IF($C4513="","",IFERROR(_xlfn.XLOOKUP($C4513,'1.PrepList'!$I$2:$I$1500,'1.PrepList'!$N$2:$N$1500,"")&amp;"",""))</f>
        <v/>
      </c>
      <c r="F4513" s="638" t="str">
        <f>IF($C4513="","",IFERROR(_xlfn.XLOOKUP($C4513,'1.PrepList'!$I$2:$I$1500,'1.PrepList'!$K$2:$K$1500,"")&amp;"",""))</f>
        <v/>
      </c>
      <c r="H4513" s="644" t="str">
        <f>IF($C4513="","",IFERROR(IF(_xlfn.XLOOKUP($C4513,tbl_StartedStatus[Bold ID],tbl_StartedStatus[Started])="Started","Yes",IF(_xlfn.XLOOKUP($C4513,tbl_StartedStatus[Bold ID],tbl_StartedStatus[Started])="No Show","No Show","")),""))</f>
        <v/>
      </c>
    </row>
    <row r="4514" spans="1:8" ht="15" customHeight="1" thickBot="1">
      <c r="A4514" s="38" t="str">
        <f>IF($C4514="","",IFERROR(_xlfn.XLOOKUP($C4514,'1.PrepList'!$I$2:$I$1500,'1.PrepList'!$G$2:$G$1500,"")&amp;"",""))</f>
        <v/>
      </c>
      <c r="B4514" s="638" t="str">
        <f>IF($C4514="","",IFERROR(_xlfn.XLOOKUP($C4514,'1.PrepList'!$I$2:$I$1500,'1.PrepList'!$H$2:$H$1500,"")&amp;"",""))</f>
        <v/>
      </c>
      <c r="D4514" s="638" t="str">
        <f>IF($C4514="","",IFERROR(_xlfn.XLOOKUP($C4514,'1.PrepList'!$I$2:$I$1500,'1.PrepList'!$J$2:$J$1500,"")&amp;"",""))</f>
        <v/>
      </c>
      <c r="E4514" s="638" t="str">
        <f>IF($C4514="","",IFERROR(_xlfn.XLOOKUP($C4514,'1.PrepList'!$I$2:$I$1500,'1.PrepList'!$N$2:$N$1500,"")&amp;"",""))</f>
        <v/>
      </c>
      <c r="F4514" s="638" t="str">
        <f>IF($C4514="","",IFERROR(_xlfn.XLOOKUP($C4514,'1.PrepList'!$I$2:$I$1500,'1.PrepList'!$K$2:$K$1500,"")&amp;"",""))</f>
        <v/>
      </c>
      <c r="H4514" s="644" t="str">
        <f>IF($C4514="","",IFERROR(IF(_xlfn.XLOOKUP($C4514,tbl_StartedStatus[Bold ID],tbl_StartedStatus[Started])="Started","Yes",IF(_xlfn.XLOOKUP($C4514,tbl_StartedStatus[Bold ID],tbl_StartedStatus[Started])="No Show","No Show","")),""))</f>
        <v/>
      </c>
    </row>
    <row r="4515" spans="1:8" ht="15" customHeight="1" thickBot="1">
      <c r="A4515" s="38" t="str">
        <f>IF($C4515="","",IFERROR(_xlfn.XLOOKUP($C4515,'1.PrepList'!$I$2:$I$1500,'1.PrepList'!$G$2:$G$1500,"")&amp;"",""))</f>
        <v/>
      </c>
      <c r="B4515" s="638" t="str">
        <f>IF($C4515="","",IFERROR(_xlfn.XLOOKUP($C4515,'1.PrepList'!$I$2:$I$1500,'1.PrepList'!$H$2:$H$1500,"")&amp;"",""))</f>
        <v/>
      </c>
      <c r="D4515" s="638" t="str">
        <f>IF($C4515="","",IFERROR(_xlfn.XLOOKUP($C4515,'1.PrepList'!$I$2:$I$1500,'1.PrepList'!$J$2:$J$1500,"")&amp;"",""))</f>
        <v/>
      </c>
      <c r="E4515" s="638" t="str">
        <f>IF($C4515="","",IFERROR(_xlfn.XLOOKUP($C4515,'1.PrepList'!$I$2:$I$1500,'1.PrepList'!$N$2:$N$1500,"")&amp;"",""))</f>
        <v/>
      </c>
      <c r="F4515" s="638" t="str">
        <f>IF($C4515="","",IFERROR(_xlfn.XLOOKUP($C4515,'1.PrepList'!$I$2:$I$1500,'1.PrepList'!$K$2:$K$1500,"")&amp;"",""))</f>
        <v/>
      </c>
      <c r="H4515" s="644" t="str">
        <f>IF($C4515="","",IFERROR(IF(_xlfn.XLOOKUP($C4515,tbl_StartedStatus[Bold ID],tbl_StartedStatus[Started])="Started","Yes",IF(_xlfn.XLOOKUP($C4515,tbl_StartedStatus[Bold ID],tbl_StartedStatus[Started])="No Show","No Show","")),""))</f>
        <v/>
      </c>
    </row>
    <row r="4516" spans="1:8" ht="15" customHeight="1" thickBot="1">
      <c r="A4516" s="38" t="str">
        <f>IF($C4516="","",IFERROR(_xlfn.XLOOKUP($C4516,'1.PrepList'!$I$2:$I$1500,'1.PrepList'!$G$2:$G$1500,"")&amp;"",""))</f>
        <v/>
      </c>
      <c r="B4516" s="638" t="str">
        <f>IF($C4516="","",IFERROR(_xlfn.XLOOKUP($C4516,'1.PrepList'!$I$2:$I$1500,'1.PrepList'!$H$2:$H$1500,"")&amp;"",""))</f>
        <v/>
      </c>
      <c r="D4516" s="638" t="str">
        <f>IF($C4516="","",IFERROR(_xlfn.XLOOKUP($C4516,'1.PrepList'!$I$2:$I$1500,'1.PrepList'!$J$2:$J$1500,"")&amp;"",""))</f>
        <v/>
      </c>
      <c r="E4516" s="638" t="str">
        <f>IF($C4516="","",IFERROR(_xlfn.XLOOKUP($C4516,'1.PrepList'!$I$2:$I$1500,'1.PrepList'!$N$2:$N$1500,"")&amp;"",""))</f>
        <v/>
      </c>
      <c r="F4516" s="638" t="str">
        <f>IF($C4516="","",IFERROR(_xlfn.XLOOKUP($C4516,'1.PrepList'!$I$2:$I$1500,'1.PrepList'!$K$2:$K$1500,"")&amp;"",""))</f>
        <v/>
      </c>
      <c r="H4516" s="644" t="str">
        <f>IF($C4516="","",IFERROR(IF(_xlfn.XLOOKUP($C4516,tbl_StartedStatus[Bold ID],tbl_StartedStatus[Started])="Started","Yes",IF(_xlfn.XLOOKUP($C4516,tbl_StartedStatus[Bold ID],tbl_StartedStatus[Started])="No Show","No Show","")),""))</f>
        <v/>
      </c>
    </row>
    <row r="4517" spans="1:8" ht="15" customHeight="1" thickBot="1">
      <c r="A4517" s="38" t="str">
        <f>IF($C4517="","",IFERROR(_xlfn.XLOOKUP($C4517,'1.PrepList'!$I$2:$I$1500,'1.PrepList'!$G$2:$G$1500,"")&amp;"",""))</f>
        <v/>
      </c>
      <c r="B4517" s="638" t="str">
        <f>IF($C4517="","",IFERROR(_xlfn.XLOOKUP($C4517,'1.PrepList'!$I$2:$I$1500,'1.PrepList'!$H$2:$H$1500,"")&amp;"",""))</f>
        <v/>
      </c>
      <c r="D4517" s="638" t="str">
        <f>IF($C4517="","",IFERROR(_xlfn.XLOOKUP($C4517,'1.PrepList'!$I$2:$I$1500,'1.PrepList'!$J$2:$J$1500,"")&amp;"",""))</f>
        <v/>
      </c>
      <c r="E4517" s="638" t="str">
        <f>IF($C4517="","",IFERROR(_xlfn.XLOOKUP($C4517,'1.PrepList'!$I$2:$I$1500,'1.PrepList'!$N$2:$N$1500,"")&amp;"",""))</f>
        <v/>
      </c>
      <c r="F4517" s="638" t="str">
        <f>IF($C4517="","",IFERROR(_xlfn.XLOOKUP($C4517,'1.PrepList'!$I$2:$I$1500,'1.PrepList'!$K$2:$K$1500,"")&amp;"",""))</f>
        <v/>
      </c>
      <c r="H4517" s="644" t="str">
        <f>IF($C4517="","",IFERROR(IF(_xlfn.XLOOKUP($C4517,tbl_StartedStatus[Bold ID],tbl_StartedStatus[Started])="Started","Yes",IF(_xlfn.XLOOKUP($C4517,tbl_StartedStatus[Bold ID],tbl_StartedStatus[Started])="No Show","No Show","")),""))</f>
        <v/>
      </c>
    </row>
    <row r="4518" spans="1:8" ht="15" customHeight="1" thickBot="1">
      <c r="A4518" s="38" t="str">
        <f>IF($C4518="","",IFERROR(_xlfn.XLOOKUP($C4518,'1.PrepList'!$I$2:$I$1500,'1.PrepList'!$G$2:$G$1500,"")&amp;"",""))</f>
        <v/>
      </c>
      <c r="B4518" s="638" t="str">
        <f>IF($C4518="","",IFERROR(_xlfn.XLOOKUP($C4518,'1.PrepList'!$I$2:$I$1500,'1.PrepList'!$H$2:$H$1500,"")&amp;"",""))</f>
        <v/>
      </c>
      <c r="D4518" s="638" t="str">
        <f>IF($C4518="","",IFERROR(_xlfn.XLOOKUP($C4518,'1.PrepList'!$I$2:$I$1500,'1.PrepList'!$J$2:$J$1500,"")&amp;"",""))</f>
        <v/>
      </c>
      <c r="E4518" s="638" t="str">
        <f>IF($C4518="","",IFERROR(_xlfn.XLOOKUP($C4518,'1.PrepList'!$I$2:$I$1500,'1.PrepList'!$N$2:$N$1500,"")&amp;"",""))</f>
        <v/>
      </c>
      <c r="F4518" s="638" t="str">
        <f>IF($C4518="","",IFERROR(_xlfn.XLOOKUP($C4518,'1.PrepList'!$I$2:$I$1500,'1.PrepList'!$K$2:$K$1500,"")&amp;"",""))</f>
        <v/>
      </c>
      <c r="H4518" s="644" t="str">
        <f>IF($C4518="","",IFERROR(IF(_xlfn.XLOOKUP($C4518,tbl_StartedStatus[Bold ID],tbl_StartedStatus[Started])="Started","Yes",IF(_xlfn.XLOOKUP($C4518,tbl_StartedStatus[Bold ID],tbl_StartedStatus[Started])="No Show","No Show","")),""))</f>
        <v/>
      </c>
    </row>
    <row r="4519" spans="1:8" ht="15" customHeight="1" thickBot="1">
      <c r="A4519" s="38" t="str">
        <f>IF($C4519="","",IFERROR(_xlfn.XLOOKUP($C4519,'1.PrepList'!$I$2:$I$1500,'1.PrepList'!$G$2:$G$1500,"")&amp;"",""))</f>
        <v/>
      </c>
      <c r="B4519" s="638" t="str">
        <f>IF($C4519="","",IFERROR(_xlfn.XLOOKUP($C4519,'1.PrepList'!$I$2:$I$1500,'1.PrepList'!$H$2:$H$1500,"")&amp;"",""))</f>
        <v/>
      </c>
      <c r="D4519" s="638" t="str">
        <f>IF($C4519="","",IFERROR(_xlfn.XLOOKUP($C4519,'1.PrepList'!$I$2:$I$1500,'1.PrepList'!$J$2:$J$1500,"")&amp;"",""))</f>
        <v/>
      </c>
      <c r="E4519" s="638" t="str">
        <f>IF($C4519="","",IFERROR(_xlfn.XLOOKUP($C4519,'1.PrepList'!$I$2:$I$1500,'1.PrepList'!$N$2:$N$1500,"")&amp;"",""))</f>
        <v/>
      </c>
      <c r="F4519" s="638" t="str">
        <f>IF($C4519="","",IFERROR(_xlfn.XLOOKUP($C4519,'1.PrepList'!$I$2:$I$1500,'1.PrepList'!$K$2:$K$1500,"")&amp;"",""))</f>
        <v/>
      </c>
      <c r="H4519" s="644" t="str">
        <f>IF($C4519="","",IFERROR(IF(_xlfn.XLOOKUP($C4519,tbl_StartedStatus[Bold ID],tbl_StartedStatus[Started])="Started","Yes",IF(_xlfn.XLOOKUP($C4519,tbl_StartedStatus[Bold ID],tbl_StartedStatus[Started])="No Show","No Show","")),""))</f>
        <v/>
      </c>
    </row>
    <row r="4520" spans="1:8" ht="15" customHeight="1" thickBot="1">
      <c r="A4520" s="38" t="str">
        <f>IF($C4520="","",IFERROR(_xlfn.XLOOKUP($C4520,'1.PrepList'!$I$2:$I$1500,'1.PrepList'!$G$2:$G$1500,"")&amp;"",""))</f>
        <v/>
      </c>
      <c r="B4520" s="638" t="str">
        <f>IF($C4520="","",IFERROR(_xlfn.XLOOKUP($C4520,'1.PrepList'!$I$2:$I$1500,'1.PrepList'!$H$2:$H$1500,"")&amp;"",""))</f>
        <v/>
      </c>
      <c r="D4520" s="638" t="str">
        <f>IF($C4520="","",IFERROR(_xlfn.XLOOKUP($C4520,'1.PrepList'!$I$2:$I$1500,'1.PrepList'!$J$2:$J$1500,"")&amp;"",""))</f>
        <v/>
      </c>
      <c r="E4520" s="638" t="str">
        <f>IF($C4520="","",IFERROR(_xlfn.XLOOKUP($C4520,'1.PrepList'!$I$2:$I$1500,'1.PrepList'!$N$2:$N$1500,"")&amp;"",""))</f>
        <v/>
      </c>
      <c r="F4520" s="638" t="str">
        <f>IF($C4520="","",IFERROR(_xlfn.XLOOKUP($C4520,'1.PrepList'!$I$2:$I$1500,'1.PrepList'!$K$2:$K$1500,"")&amp;"",""))</f>
        <v/>
      </c>
      <c r="H4520" s="644" t="str">
        <f>IF($C4520="","",IFERROR(IF(_xlfn.XLOOKUP($C4520,tbl_StartedStatus[Bold ID],tbl_StartedStatus[Started])="Started","Yes",IF(_xlfn.XLOOKUP($C4520,tbl_StartedStatus[Bold ID],tbl_StartedStatus[Started])="No Show","No Show","")),""))</f>
        <v/>
      </c>
    </row>
    <row r="4521" spans="1:8" ht="15" customHeight="1" thickBot="1">
      <c r="A4521" s="38" t="str">
        <f>IF($C4521="","",IFERROR(_xlfn.XLOOKUP($C4521,'1.PrepList'!$I$2:$I$1500,'1.PrepList'!$G$2:$G$1500,"")&amp;"",""))</f>
        <v/>
      </c>
      <c r="B4521" s="638" t="str">
        <f>IF($C4521="","",IFERROR(_xlfn.XLOOKUP($C4521,'1.PrepList'!$I$2:$I$1500,'1.PrepList'!$H$2:$H$1500,"")&amp;"",""))</f>
        <v/>
      </c>
      <c r="D4521" s="638" t="str">
        <f>IF($C4521="","",IFERROR(_xlfn.XLOOKUP($C4521,'1.PrepList'!$I$2:$I$1500,'1.PrepList'!$J$2:$J$1500,"")&amp;"",""))</f>
        <v/>
      </c>
      <c r="E4521" s="638" t="str">
        <f>IF($C4521="","",IFERROR(_xlfn.XLOOKUP($C4521,'1.PrepList'!$I$2:$I$1500,'1.PrepList'!$N$2:$N$1500,"")&amp;"",""))</f>
        <v/>
      </c>
      <c r="F4521" s="638" t="str">
        <f>IF($C4521="","",IFERROR(_xlfn.XLOOKUP($C4521,'1.PrepList'!$I$2:$I$1500,'1.PrepList'!$K$2:$K$1500,"")&amp;"",""))</f>
        <v/>
      </c>
      <c r="H4521" s="644" t="str">
        <f>IF($C4521="","",IFERROR(IF(_xlfn.XLOOKUP($C4521,tbl_StartedStatus[Bold ID],tbl_StartedStatus[Started])="Started","Yes",IF(_xlfn.XLOOKUP($C4521,tbl_StartedStatus[Bold ID],tbl_StartedStatus[Started])="No Show","No Show","")),""))</f>
        <v/>
      </c>
    </row>
    <row r="4522" spans="1:8" ht="15" customHeight="1" thickBot="1">
      <c r="A4522" s="38" t="str">
        <f>IF($C4522="","",IFERROR(_xlfn.XLOOKUP($C4522,'1.PrepList'!$I$2:$I$1500,'1.PrepList'!$G$2:$G$1500,"")&amp;"",""))</f>
        <v/>
      </c>
      <c r="B4522" s="638" t="str">
        <f>IF($C4522="","",IFERROR(_xlfn.XLOOKUP($C4522,'1.PrepList'!$I$2:$I$1500,'1.PrepList'!$H$2:$H$1500,"")&amp;"",""))</f>
        <v/>
      </c>
      <c r="D4522" s="638" t="str">
        <f>IF($C4522="","",IFERROR(_xlfn.XLOOKUP($C4522,'1.PrepList'!$I$2:$I$1500,'1.PrepList'!$J$2:$J$1500,"")&amp;"",""))</f>
        <v/>
      </c>
      <c r="E4522" s="638" t="str">
        <f>IF($C4522="","",IFERROR(_xlfn.XLOOKUP($C4522,'1.PrepList'!$I$2:$I$1500,'1.PrepList'!$N$2:$N$1500,"")&amp;"",""))</f>
        <v/>
      </c>
      <c r="F4522" s="638" t="str">
        <f>IF($C4522="","",IFERROR(_xlfn.XLOOKUP($C4522,'1.PrepList'!$I$2:$I$1500,'1.PrepList'!$K$2:$K$1500,"")&amp;"",""))</f>
        <v/>
      </c>
      <c r="H4522" s="644" t="str">
        <f>IF($C4522="","",IFERROR(IF(_xlfn.XLOOKUP($C4522,tbl_StartedStatus[Bold ID],tbl_StartedStatus[Started])="Started","Yes",IF(_xlfn.XLOOKUP($C4522,tbl_StartedStatus[Bold ID],tbl_StartedStatus[Started])="No Show","No Show","")),""))</f>
        <v/>
      </c>
    </row>
    <row r="4523" spans="1:8" ht="15" customHeight="1" thickBot="1">
      <c r="A4523" s="38" t="str">
        <f>IF($C4523="","",IFERROR(_xlfn.XLOOKUP($C4523,'1.PrepList'!$I$2:$I$1500,'1.PrepList'!$G$2:$G$1500,"")&amp;"",""))</f>
        <v/>
      </c>
      <c r="B4523" s="638" t="str">
        <f>IF($C4523="","",IFERROR(_xlfn.XLOOKUP($C4523,'1.PrepList'!$I$2:$I$1500,'1.PrepList'!$H$2:$H$1500,"")&amp;"",""))</f>
        <v/>
      </c>
      <c r="D4523" s="638" t="str">
        <f>IF($C4523="","",IFERROR(_xlfn.XLOOKUP($C4523,'1.PrepList'!$I$2:$I$1500,'1.PrepList'!$J$2:$J$1500,"")&amp;"",""))</f>
        <v/>
      </c>
      <c r="E4523" s="638" t="str">
        <f>IF($C4523="","",IFERROR(_xlfn.XLOOKUP($C4523,'1.PrepList'!$I$2:$I$1500,'1.PrepList'!$N$2:$N$1500,"")&amp;"",""))</f>
        <v/>
      </c>
      <c r="F4523" s="638" t="str">
        <f>IF($C4523="","",IFERROR(_xlfn.XLOOKUP($C4523,'1.PrepList'!$I$2:$I$1500,'1.PrepList'!$K$2:$K$1500,"")&amp;"",""))</f>
        <v/>
      </c>
      <c r="H4523" s="644" t="str">
        <f>IF($C4523="","",IFERROR(IF(_xlfn.XLOOKUP($C4523,tbl_StartedStatus[Bold ID],tbl_StartedStatus[Started])="Started","Yes",IF(_xlfn.XLOOKUP($C4523,tbl_StartedStatus[Bold ID],tbl_StartedStatus[Started])="No Show","No Show","")),""))</f>
        <v/>
      </c>
    </row>
    <row r="4524" spans="1:8" ht="15" customHeight="1" thickBot="1">
      <c r="A4524" s="38" t="str">
        <f>IF($C4524="","",IFERROR(_xlfn.XLOOKUP($C4524,'1.PrepList'!$I$2:$I$1500,'1.PrepList'!$G$2:$G$1500,"")&amp;"",""))</f>
        <v/>
      </c>
      <c r="B4524" s="638" t="str">
        <f>IF($C4524="","",IFERROR(_xlfn.XLOOKUP($C4524,'1.PrepList'!$I$2:$I$1500,'1.PrepList'!$H$2:$H$1500,"")&amp;"",""))</f>
        <v/>
      </c>
      <c r="D4524" s="638" t="str">
        <f>IF($C4524="","",IFERROR(_xlfn.XLOOKUP($C4524,'1.PrepList'!$I$2:$I$1500,'1.PrepList'!$J$2:$J$1500,"")&amp;"",""))</f>
        <v/>
      </c>
      <c r="E4524" s="638" t="str">
        <f>IF($C4524="","",IFERROR(_xlfn.XLOOKUP($C4524,'1.PrepList'!$I$2:$I$1500,'1.PrepList'!$N$2:$N$1500,"")&amp;"",""))</f>
        <v/>
      </c>
      <c r="F4524" s="638" t="str">
        <f>IF($C4524="","",IFERROR(_xlfn.XLOOKUP($C4524,'1.PrepList'!$I$2:$I$1500,'1.PrepList'!$K$2:$K$1500,"")&amp;"",""))</f>
        <v/>
      </c>
      <c r="H4524" s="644" t="str">
        <f>IF($C4524="","",IFERROR(IF(_xlfn.XLOOKUP($C4524,tbl_StartedStatus[Bold ID],tbl_StartedStatus[Started])="Started","Yes",IF(_xlfn.XLOOKUP($C4524,tbl_StartedStatus[Bold ID],tbl_StartedStatus[Started])="No Show","No Show","")),""))</f>
        <v/>
      </c>
    </row>
    <row r="4525" spans="1:8" ht="15" customHeight="1" thickBot="1">
      <c r="A4525" s="38" t="str">
        <f>IF($C4525="","",IFERROR(_xlfn.XLOOKUP($C4525,'1.PrepList'!$I$2:$I$1500,'1.PrepList'!$G$2:$G$1500,"")&amp;"",""))</f>
        <v/>
      </c>
      <c r="B4525" s="638" t="str">
        <f>IF($C4525="","",IFERROR(_xlfn.XLOOKUP($C4525,'1.PrepList'!$I$2:$I$1500,'1.PrepList'!$H$2:$H$1500,"")&amp;"",""))</f>
        <v/>
      </c>
      <c r="D4525" s="638" t="str">
        <f>IF($C4525="","",IFERROR(_xlfn.XLOOKUP($C4525,'1.PrepList'!$I$2:$I$1500,'1.PrepList'!$J$2:$J$1500,"")&amp;"",""))</f>
        <v/>
      </c>
      <c r="E4525" s="638" t="str">
        <f>IF($C4525="","",IFERROR(_xlfn.XLOOKUP($C4525,'1.PrepList'!$I$2:$I$1500,'1.PrepList'!$N$2:$N$1500,"")&amp;"",""))</f>
        <v/>
      </c>
      <c r="F4525" s="638" t="str">
        <f>IF($C4525="","",IFERROR(_xlfn.XLOOKUP($C4525,'1.PrepList'!$I$2:$I$1500,'1.PrepList'!$K$2:$K$1500,"")&amp;"",""))</f>
        <v/>
      </c>
      <c r="H4525" s="644" t="str">
        <f>IF($C4525="","",IFERROR(IF(_xlfn.XLOOKUP($C4525,tbl_StartedStatus[Bold ID],tbl_StartedStatus[Started])="Started","Yes",IF(_xlfn.XLOOKUP($C4525,tbl_StartedStatus[Bold ID],tbl_StartedStatus[Started])="No Show","No Show","")),""))</f>
        <v/>
      </c>
    </row>
    <row r="4526" spans="1:8" ht="15" customHeight="1" thickBot="1">
      <c r="A4526" s="38" t="str">
        <f>IF($C4526="","",IFERROR(_xlfn.XLOOKUP($C4526,'1.PrepList'!$I$2:$I$1500,'1.PrepList'!$G$2:$G$1500,"")&amp;"",""))</f>
        <v/>
      </c>
      <c r="B4526" s="638" t="str">
        <f>IF($C4526="","",IFERROR(_xlfn.XLOOKUP($C4526,'1.PrepList'!$I$2:$I$1500,'1.PrepList'!$H$2:$H$1500,"")&amp;"",""))</f>
        <v/>
      </c>
      <c r="D4526" s="638" t="str">
        <f>IF($C4526="","",IFERROR(_xlfn.XLOOKUP($C4526,'1.PrepList'!$I$2:$I$1500,'1.PrepList'!$J$2:$J$1500,"")&amp;"",""))</f>
        <v/>
      </c>
      <c r="E4526" s="638" t="str">
        <f>IF($C4526="","",IFERROR(_xlfn.XLOOKUP($C4526,'1.PrepList'!$I$2:$I$1500,'1.PrepList'!$N$2:$N$1500,"")&amp;"",""))</f>
        <v/>
      </c>
      <c r="F4526" s="638" t="str">
        <f>IF($C4526="","",IFERROR(_xlfn.XLOOKUP($C4526,'1.PrepList'!$I$2:$I$1500,'1.PrepList'!$K$2:$K$1500,"")&amp;"",""))</f>
        <v/>
      </c>
      <c r="H4526" s="644" t="str">
        <f>IF($C4526="","",IFERROR(IF(_xlfn.XLOOKUP($C4526,tbl_StartedStatus[Bold ID],tbl_StartedStatus[Started])="Started","Yes",IF(_xlfn.XLOOKUP($C4526,tbl_StartedStatus[Bold ID],tbl_StartedStatus[Started])="No Show","No Show","")),""))</f>
        <v/>
      </c>
    </row>
    <row r="4527" spans="1:8" ht="15" customHeight="1" thickBot="1">
      <c r="A4527" s="38" t="str">
        <f>IF($C4527="","",IFERROR(_xlfn.XLOOKUP($C4527,'1.PrepList'!$I$2:$I$1500,'1.PrepList'!$G$2:$G$1500,"")&amp;"",""))</f>
        <v/>
      </c>
      <c r="B4527" s="638" t="str">
        <f>IF($C4527="","",IFERROR(_xlfn.XLOOKUP($C4527,'1.PrepList'!$I$2:$I$1500,'1.PrepList'!$H$2:$H$1500,"")&amp;"",""))</f>
        <v/>
      </c>
      <c r="D4527" s="638" t="str">
        <f>IF($C4527="","",IFERROR(_xlfn.XLOOKUP($C4527,'1.PrepList'!$I$2:$I$1500,'1.PrepList'!$J$2:$J$1500,"")&amp;"",""))</f>
        <v/>
      </c>
      <c r="E4527" s="638" t="str">
        <f>IF($C4527="","",IFERROR(_xlfn.XLOOKUP($C4527,'1.PrepList'!$I$2:$I$1500,'1.PrepList'!$N$2:$N$1500,"")&amp;"",""))</f>
        <v/>
      </c>
      <c r="F4527" s="638" t="str">
        <f>IF($C4527="","",IFERROR(_xlfn.XLOOKUP($C4527,'1.PrepList'!$I$2:$I$1500,'1.PrepList'!$K$2:$K$1500,"")&amp;"",""))</f>
        <v/>
      </c>
      <c r="H4527" s="644" t="str">
        <f>IF($C4527="","",IFERROR(IF(_xlfn.XLOOKUP($C4527,tbl_StartedStatus[Bold ID],tbl_StartedStatus[Started])="Started","Yes",IF(_xlfn.XLOOKUP($C4527,tbl_StartedStatus[Bold ID],tbl_StartedStatus[Started])="No Show","No Show","")),""))</f>
        <v/>
      </c>
    </row>
    <row r="4528" spans="1:8" ht="15" customHeight="1" thickBot="1">
      <c r="A4528" s="38" t="str">
        <f>IF($C4528="","",IFERROR(_xlfn.XLOOKUP($C4528,'1.PrepList'!$I$2:$I$1500,'1.PrepList'!$G$2:$G$1500,"")&amp;"",""))</f>
        <v/>
      </c>
      <c r="B4528" s="638" t="str">
        <f>IF($C4528="","",IFERROR(_xlfn.XLOOKUP($C4528,'1.PrepList'!$I$2:$I$1500,'1.PrepList'!$H$2:$H$1500,"")&amp;"",""))</f>
        <v/>
      </c>
      <c r="D4528" s="638" t="str">
        <f>IF($C4528="","",IFERROR(_xlfn.XLOOKUP($C4528,'1.PrepList'!$I$2:$I$1500,'1.PrepList'!$J$2:$J$1500,"")&amp;"",""))</f>
        <v/>
      </c>
      <c r="E4528" s="638" t="str">
        <f>IF($C4528="","",IFERROR(_xlfn.XLOOKUP($C4528,'1.PrepList'!$I$2:$I$1500,'1.PrepList'!$N$2:$N$1500,"")&amp;"",""))</f>
        <v/>
      </c>
      <c r="F4528" s="638" t="str">
        <f>IF($C4528="","",IFERROR(_xlfn.XLOOKUP($C4528,'1.PrepList'!$I$2:$I$1500,'1.PrepList'!$K$2:$K$1500,"")&amp;"",""))</f>
        <v/>
      </c>
      <c r="H4528" s="644" t="str">
        <f>IF($C4528="","",IFERROR(IF(_xlfn.XLOOKUP($C4528,tbl_StartedStatus[Bold ID],tbl_StartedStatus[Started])="Started","Yes",IF(_xlfn.XLOOKUP($C4528,tbl_StartedStatus[Bold ID],tbl_StartedStatus[Started])="No Show","No Show","")),""))</f>
        <v/>
      </c>
    </row>
    <row r="4529" spans="1:8" ht="15" customHeight="1" thickBot="1">
      <c r="A4529" s="38" t="str">
        <f>IF($C4529="","",IFERROR(_xlfn.XLOOKUP($C4529,'1.PrepList'!$I$2:$I$1500,'1.PrepList'!$G$2:$G$1500,"")&amp;"",""))</f>
        <v/>
      </c>
      <c r="B4529" s="638" t="str">
        <f>IF($C4529="","",IFERROR(_xlfn.XLOOKUP($C4529,'1.PrepList'!$I$2:$I$1500,'1.PrepList'!$H$2:$H$1500,"")&amp;"",""))</f>
        <v/>
      </c>
      <c r="D4529" s="638" t="str">
        <f>IF($C4529="","",IFERROR(_xlfn.XLOOKUP($C4529,'1.PrepList'!$I$2:$I$1500,'1.PrepList'!$J$2:$J$1500,"")&amp;"",""))</f>
        <v/>
      </c>
      <c r="E4529" s="638" t="str">
        <f>IF($C4529="","",IFERROR(_xlfn.XLOOKUP($C4529,'1.PrepList'!$I$2:$I$1500,'1.PrepList'!$N$2:$N$1500,"")&amp;"",""))</f>
        <v/>
      </c>
      <c r="F4529" s="638" t="str">
        <f>IF($C4529="","",IFERROR(_xlfn.XLOOKUP($C4529,'1.PrepList'!$I$2:$I$1500,'1.PrepList'!$K$2:$K$1500,"")&amp;"",""))</f>
        <v/>
      </c>
      <c r="H4529" s="644" t="str">
        <f>IF($C4529="","",IFERROR(IF(_xlfn.XLOOKUP($C4529,tbl_StartedStatus[Bold ID],tbl_StartedStatus[Started])="Started","Yes",IF(_xlfn.XLOOKUP($C4529,tbl_StartedStatus[Bold ID],tbl_StartedStatus[Started])="No Show","No Show","")),""))</f>
        <v/>
      </c>
    </row>
    <row r="4530" spans="1:8" ht="15" customHeight="1" thickBot="1">
      <c r="A4530" s="38" t="str">
        <f>IF($C4530="","",IFERROR(_xlfn.XLOOKUP($C4530,'1.PrepList'!$I$2:$I$1500,'1.PrepList'!$G$2:$G$1500,"")&amp;"",""))</f>
        <v/>
      </c>
      <c r="B4530" s="638" t="str">
        <f>IF($C4530="","",IFERROR(_xlfn.XLOOKUP($C4530,'1.PrepList'!$I$2:$I$1500,'1.PrepList'!$H$2:$H$1500,"")&amp;"",""))</f>
        <v/>
      </c>
      <c r="D4530" s="638" t="str">
        <f>IF($C4530="","",IFERROR(_xlfn.XLOOKUP($C4530,'1.PrepList'!$I$2:$I$1500,'1.PrepList'!$J$2:$J$1500,"")&amp;"",""))</f>
        <v/>
      </c>
      <c r="E4530" s="638" t="str">
        <f>IF($C4530="","",IFERROR(_xlfn.XLOOKUP($C4530,'1.PrepList'!$I$2:$I$1500,'1.PrepList'!$N$2:$N$1500,"")&amp;"",""))</f>
        <v/>
      </c>
      <c r="F4530" s="638" t="str">
        <f>IF($C4530="","",IFERROR(_xlfn.XLOOKUP($C4530,'1.PrepList'!$I$2:$I$1500,'1.PrepList'!$K$2:$K$1500,"")&amp;"",""))</f>
        <v/>
      </c>
      <c r="H4530" s="644" t="str">
        <f>IF($C4530="","",IFERROR(IF(_xlfn.XLOOKUP($C4530,tbl_StartedStatus[Bold ID],tbl_StartedStatus[Started])="Started","Yes",IF(_xlfn.XLOOKUP($C4530,tbl_StartedStatus[Bold ID],tbl_StartedStatus[Started])="No Show","No Show","")),""))</f>
        <v/>
      </c>
    </row>
    <row r="4531" spans="1:8" ht="15" customHeight="1" thickBot="1">
      <c r="A4531" s="38" t="str">
        <f>IF($C4531="","",IFERROR(_xlfn.XLOOKUP($C4531,'1.PrepList'!$I$2:$I$1500,'1.PrepList'!$G$2:$G$1500,"")&amp;"",""))</f>
        <v/>
      </c>
      <c r="B4531" s="638" t="str">
        <f>IF($C4531="","",IFERROR(_xlfn.XLOOKUP($C4531,'1.PrepList'!$I$2:$I$1500,'1.PrepList'!$H$2:$H$1500,"")&amp;"",""))</f>
        <v/>
      </c>
      <c r="D4531" s="638" t="str">
        <f>IF($C4531="","",IFERROR(_xlfn.XLOOKUP($C4531,'1.PrepList'!$I$2:$I$1500,'1.PrepList'!$J$2:$J$1500,"")&amp;"",""))</f>
        <v/>
      </c>
      <c r="E4531" s="638" t="str">
        <f>IF($C4531="","",IFERROR(_xlfn.XLOOKUP($C4531,'1.PrepList'!$I$2:$I$1500,'1.PrepList'!$N$2:$N$1500,"")&amp;"",""))</f>
        <v/>
      </c>
      <c r="F4531" s="638" t="str">
        <f>IF($C4531="","",IFERROR(_xlfn.XLOOKUP($C4531,'1.PrepList'!$I$2:$I$1500,'1.PrepList'!$K$2:$K$1500,"")&amp;"",""))</f>
        <v/>
      </c>
      <c r="H4531" s="644" t="str">
        <f>IF($C4531="","",IFERROR(IF(_xlfn.XLOOKUP($C4531,tbl_StartedStatus[Bold ID],tbl_StartedStatus[Started])="Started","Yes",IF(_xlfn.XLOOKUP($C4531,tbl_StartedStatus[Bold ID],tbl_StartedStatus[Started])="No Show","No Show","")),""))</f>
        <v/>
      </c>
    </row>
    <row r="4532" spans="1:8" ht="15" customHeight="1" thickBot="1">
      <c r="A4532" s="38" t="str">
        <f>IF($C4532="","",IFERROR(_xlfn.XLOOKUP($C4532,'1.PrepList'!$I$2:$I$1500,'1.PrepList'!$G$2:$G$1500,"")&amp;"",""))</f>
        <v/>
      </c>
      <c r="B4532" s="638" t="str">
        <f>IF($C4532="","",IFERROR(_xlfn.XLOOKUP($C4532,'1.PrepList'!$I$2:$I$1500,'1.PrepList'!$H$2:$H$1500,"")&amp;"",""))</f>
        <v/>
      </c>
      <c r="D4532" s="638" t="str">
        <f>IF($C4532="","",IFERROR(_xlfn.XLOOKUP($C4532,'1.PrepList'!$I$2:$I$1500,'1.PrepList'!$J$2:$J$1500,"")&amp;"",""))</f>
        <v/>
      </c>
      <c r="E4532" s="638" t="str">
        <f>IF($C4532="","",IFERROR(_xlfn.XLOOKUP($C4532,'1.PrepList'!$I$2:$I$1500,'1.PrepList'!$N$2:$N$1500,"")&amp;"",""))</f>
        <v/>
      </c>
      <c r="F4532" s="638" t="str">
        <f>IF($C4532="","",IFERROR(_xlfn.XLOOKUP($C4532,'1.PrepList'!$I$2:$I$1500,'1.PrepList'!$K$2:$K$1500,"")&amp;"",""))</f>
        <v/>
      </c>
      <c r="H4532" s="644" t="str">
        <f>IF($C4532="","",IFERROR(IF(_xlfn.XLOOKUP($C4532,tbl_StartedStatus[Bold ID],tbl_StartedStatus[Started])="Started","Yes",IF(_xlfn.XLOOKUP($C4532,tbl_StartedStatus[Bold ID],tbl_StartedStatus[Started])="No Show","No Show","")),""))</f>
        <v/>
      </c>
    </row>
    <row r="4533" spans="1:8" ht="15" customHeight="1" thickBot="1">
      <c r="A4533" s="38" t="str">
        <f>IF($C4533="","",IFERROR(_xlfn.XLOOKUP($C4533,'1.PrepList'!$I$2:$I$1500,'1.PrepList'!$G$2:$G$1500,"")&amp;"",""))</f>
        <v/>
      </c>
      <c r="B4533" s="638" t="str">
        <f>IF($C4533="","",IFERROR(_xlfn.XLOOKUP($C4533,'1.PrepList'!$I$2:$I$1500,'1.PrepList'!$H$2:$H$1500,"")&amp;"",""))</f>
        <v/>
      </c>
      <c r="D4533" s="638" t="str">
        <f>IF($C4533="","",IFERROR(_xlfn.XLOOKUP($C4533,'1.PrepList'!$I$2:$I$1500,'1.PrepList'!$J$2:$J$1500,"")&amp;"",""))</f>
        <v/>
      </c>
      <c r="E4533" s="638" t="str">
        <f>IF($C4533="","",IFERROR(_xlfn.XLOOKUP($C4533,'1.PrepList'!$I$2:$I$1500,'1.PrepList'!$N$2:$N$1500,"")&amp;"",""))</f>
        <v/>
      </c>
      <c r="F4533" s="638" t="str">
        <f>IF($C4533="","",IFERROR(_xlfn.XLOOKUP($C4533,'1.PrepList'!$I$2:$I$1500,'1.PrepList'!$K$2:$K$1500,"")&amp;"",""))</f>
        <v/>
      </c>
      <c r="H4533" s="644" t="str">
        <f>IF($C4533="","",IFERROR(IF(_xlfn.XLOOKUP($C4533,tbl_StartedStatus[Bold ID],tbl_StartedStatus[Started])="Started","Yes",IF(_xlfn.XLOOKUP($C4533,tbl_StartedStatus[Bold ID],tbl_StartedStatus[Started])="No Show","No Show","")),""))</f>
        <v/>
      </c>
    </row>
    <row r="4534" spans="1:8" ht="15" customHeight="1" thickBot="1">
      <c r="A4534" s="38" t="str">
        <f>IF($C4534="","",IFERROR(_xlfn.XLOOKUP($C4534,'1.PrepList'!$I$2:$I$1500,'1.PrepList'!$G$2:$G$1500,"")&amp;"",""))</f>
        <v/>
      </c>
      <c r="B4534" s="638" t="str">
        <f>IF($C4534="","",IFERROR(_xlfn.XLOOKUP($C4534,'1.PrepList'!$I$2:$I$1500,'1.PrepList'!$H$2:$H$1500,"")&amp;"",""))</f>
        <v/>
      </c>
      <c r="D4534" s="638" t="str">
        <f>IF($C4534="","",IFERROR(_xlfn.XLOOKUP($C4534,'1.PrepList'!$I$2:$I$1500,'1.PrepList'!$J$2:$J$1500,"")&amp;"",""))</f>
        <v/>
      </c>
      <c r="E4534" s="638" t="str">
        <f>IF($C4534="","",IFERROR(_xlfn.XLOOKUP($C4534,'1.PrepList'!$I$2:$I$1500,'1.PrepList'!$N$2:$N$1500,"")&amp;"",""))</f>
        <v/>
      </c>
      <c r="F4534" s="638" t="str">
        <f>IF($C4534="","",IFERROR(_xlfn.XLOOKUP($C4534,'1.PrepList'!$I$2:$I$1500,'1.PrepList'!$K$2:$K$1500,"")&amp;"",""))</f>
        <v/>
      </c>
      <c r="H4534" s="644" t="str">
        <f>IF($C4534="","",IFERROR(IF(_xlfn.XLOOKUP($C4534,tbl_StartedStatus[Bold ID],tbl_StartedStatus[Started])="Started","Yes",IF(_xlfn.XLOOKUP($C4534,tbl_StartedStatus[Bold ID],tbl_StartedStatus[Started])="No Show","No Show","")),""))</f>
        <v/>
      </c>
    </row>
    <row r="4535" spans="1:8" ht="15" customHeight="1" thickBot="1">
      <c r="A4535" s="38" t="str">
        <f>IF($C4535="","",IFERROR(_xlfn.XLOOKUP($C4535,'1.PrepList'!$I$2:$I$1500,'1.PrepList'!$G$2:$G$1500,"")&amp;"",""))</f>
        <v/>
      </c>
      <c r="B4535" s="638" t="str">
        <f>IF($C4535="","",IFERROR(_xlfn.XLOOKUP($C4535,'1.PrepList'!$I$2:$I$1500,'1.PrepList'!$H$2:$H$1500,"")&amp;"",""))</f>
        <v/>
      </c>
      <c r="D4535" s="638" t="str">
        <f>IF($C4535="","",IFERROR(_xlfn.XLOOKUP($C4535,'1.PrepList'!$I$2:$I$1500,'1.PrepList'!$J$2:$J$1500,"")&amp;"",""))</f>
        <v/>
      </c>
      <c r="E4535" s="638" t="str">
        <f>IF($C4535="","",IFERROR(_xlfn.XLOOKUP($C4535,'1.PrepList'!$I$2:$I$1500,'1.PrepList'!$N$2:$N$1500,"")&amp;"",""))</f>
        <v/>
      </c>
      <c r="F4535" s="638" t="str">
        <f>IF($C4535="","",IFERROR(_xlfn.XLOOKUP($C4535,'1.PrepList'!$I$2:$I$1500,'1.PrepList'!$K$2:$K$1500,"")&amp;"",""))</f>
        <v/>
      </c>
      <c r="H4535" s="644" t="str">
        <f>IF($C4535="","",IFERROR(IF(_xlfn.XLOOKUP($C4535,tbl_StartedStatus[Bold ID],tbl_StartedStatus[Started])="Started","Yes",IF(_xlfn.XLOOKUP($C4535,tbl_StartedStatus[Bold ID],tbl_StartedStatus[Started])="No Show","No Show","")),""))</f>
        <v/>
      </c>
    </row>
    <row r="4536" spans="1:8" ht="15" customHeight="1" thickBot="1">
      <c r="A4536" s="38" t="str">
        <f>IF($C4536="","",IFERROR(_xlfn.XLOOKUP($C4536,'1.PrepList'!$I$2:$I$1500,'1.PrepList'!$G$2:$G$1500,"")&amp;"",""))</f>
        <v/>
      </c>
      <c r="B4536" s="638" t="str">
        <f>IF($C4536="","",IFERROR(_xlfn.XLOOKUP($C4536,'1.PrepList'!$I$2:$I$1500,'1.PrepList'!$H$2:$H$1500,"")&amp;"",""))</f>
        <v/>
      </c>
      <c r="D4536" s="638" t="str">
        <f>IF($C4536="","",IFERROR(_xlfn.XLOOKUP($C4536,'1.PrepList'!$I$2:$I$1500,'1.PrepList'!$J$2:$J$1500,"")&amp;"",""))</f>
        <v/>
      </c>
      <c r="E4536" s="638" t="str">
        <f>IF($C4536="","",IFERROR(_xlfn.XLOOKUP($C4536,'1.PrepList'!$I$2:$I$1500,'1.PrepList'!$N$2:$N$1500,"")&amp;"",""))</f>
        <v/>
      </c>
      <c r="F4536" s="638" t="str">
        <f>IF($C4536="","",IFERROR(_xlfn.XLOOKUP($C4536,'1.PrepList'!$I$2:$I$1500,'1.PrepList'!$K$2:$K$1500,"")&amp;"",""))</f>
        <v/>
      </c>
      <c r="H4536" s="644" t="str">
        <f>IF($C4536="","",IFERROR(IF(_xlfn.XLOOKUP($C4536,tbl_StartedStatus[Bold ID],tbl_StartedStatus[Started])="Started","Yes",IF(_xlfn.XLOOKUP($C4536,tbl_StartedStatus[Bold ID],tbl_StartedStatus[Started])="No Show","No Show","")),""))</f>
        <v/>
      </c>
    </row>
    <row r="4537" spans="1:8" ht="15" customHeight="1" thickBot="1">
      <c r="A4537" s="38" t="str">
        <f>IF($C4537="","",IFERROR(_xlfn.XLOOKUP($C4537,'1.PrepList'!$I$2:$I$1500,'1.PrepList'!$G$2:$G$1500,"")&amp;"",""))</f>
        <v/>
      </c>
      <c r="B4537" s="638" t="str">
        <f>IF($C4537="","",IFERROR(_xlfn.XLOOKUP($C4537,'1.PrepList'!$I$2:$I$1500,'1.PrepList'!$H$2:$H$1500,"")&amp;"",""))</f>
        <v/>
      </c>
      <c r="D4537" s="638" t="str">
        <f>IF($C4537="","",IFERROR(_xlfn.XLOOKUP($C4537,'1.PrepList'!$I$2:$I$1500,'1.PrepList'!$J$2:$J$1500,"")&amp;"",""))</f>
        <v/>
      </c>
      <c r="E4537" s="638" t="str">
        <f>IF($C4537="","",IFERROR(_xlfn.XLOOKUP($C4537,'1.PrepList'!$I$2:$I$1500,'1.PrepList'!$N$2:$N$1500,"")&amp;"",""))</f>
        <v/>
      </c>
      <c r="F4537" s="638" t="str">
        <f>IF($C4537="","",IFERROR(_xlfn.XLOOKUP($C4537,'1.PrepList'!$I$2:$I$1500,'1.PrepList'!$K$2:$K$1500,"")&amp;"",""))</f>
        <v/>
      </c>
      <c r="H4537" s="644" t="str">
        <f>IF($C4537="","",IFERROR(IF(_xlfn.XLOOKUP($C4537,tbl_StartedStatus[Bold ID],tbl_StartedStatus[Started])="Started","Yes",IF(_xlfn.XLOOKUP($C4537,tbl_StartedStatus[Bold ID],tbl_StartedStatus[Started])="No Show","No Show","")),""))</f>
        <v/>
      </c>
    </row>
    <row r="4538" spans="1:8" ht="15" customHeight="1" thickBot="1">
      <c r="A4538" s="38" t="str">
        <f>IF($C4538="","",IFERROR(_xlfn.XLOOKUP($C4538,'1.PrepList'!$I$2:$I$1500,'1.PrepList'!$G$2:$G$1500,"")&amp;"",""))</f>
        <v/>
      </c>
      <c r="B4538" s="638" t="str">
        <f>IF($C4538="","",IFERROR(_xlfn.XLOOKUP($C4538,'1.PrepList'!$I$2:$I$1500,'1.PrepList'!$H$2:$H$1500,"")&amp;"",""))</f>
        <v/>
      </c>
      <c r="D4538" s="638" t="str">
        <f>IF($C4538="","",IFERROR(_xlfn.XLOOKUP($C4538,'1.PrepList'!$I$2:$I$1500,'1.PrepList'!$J$2:$J$1500,"")&amp;"",""))</f>
        <v/>
      </c>
      <c r="E4538" s="638" t="str">
        <f>IF($C4538="","",IFERROR(_xlfn.XLOOKUP($C4538,'1.PrepList'!$I$2:$I$1500,'1.PrepList'!$N$2:$N$1500,"")&amp;"",""))</f>
        <v/>
      </c>
      <c r="F4538" s="638" t="str">
        <f>IF($C4538="","",IFERROR(_xlfn.XLOOKUP($C4538,'1.PrepList'!$I$2:$I$1500,'1.PrepList'!$K$2:$K$1500,"")&amp;"",""))</f>
        <v/>
      </c>
      <c r="H4538" s="644" t="str">
        <f>IF($C4538="","",IFERROR(IF(_xlfn.XLOOKUP($C4538,tbl_StartedStatus[Bold ID],tbl_StartedStatus[Started])="Started","Yes",IF(_xlfn.XLOOKUP($C4538,tbl_StartedStatus[Bold ID],tbl_StartedStatus[Started])="No Show","No Show","")),""))</f>
        <v/>
      </c>
    </row>
    <row r="4539" spans="1:8" ht="15" customHeight="1" thickBot="1">
      <c r="A4539" s="38" t="str">
        <f>IF($C4539="","",IFERROR(_xlfn.XLOOKUP($C4539,'1.PrepList'!$I$2:$I$1500,'1.PrepList'!$G$2:$G$1500,"")&amp;"",""))</f>
        <v/>
      </c>
      <c r="B4539" s="638" t="str">
        <f>IF($C4539="","",IFERROR(_xlfn.XLOOKUP($C4539,'1.PrepList'!$I$2:$I$1500,'1.PrepList'!$H$2:$H$1500,"")&amp;"",""))</f>
        <v/>
      </c>
      <c r="D4539" s="638" t="str">
        <f>IF($C4539="","",IFERROR(_xlfn.XLOOKUP($C4539,'1.PrepList'!$I$2:$I$1500,'1.PrepList'!$J$2:$J$1500,"")&amp;"",""))</f>
        <v/>
      </c>
      <c r="E4539" s="638" t="str">
        <f>IF($C4539="","",IFERROR(_xlfn.XLOOKUP($C4539,'1.PrepList'!$I$2:$I$1500,'1.PrepList'!$N$2:$N$1500,"")&amp;"",""))</f>
        <v/>
      </c>
      <c r="F4539" s="638" t="str">
        <f>IF($C4539="","",IFERROR(_xlfn.XLOOKUP($C4539,'1.PrepList'!$I$2:$I$1500,'1.PrepList'!$K$2:$K$1500,"")&amp;"",""))</f>
        <v/>
      </c>
      <c r="H4539" s="644" t="str">
        <f>IF($C4539="","",IFERROR(IF(_xlfn.XLOOKUP($C4539,tbl_StartedStatus[Bold ID],tbl_StartedStatus[Started])="Started","Yes",IF(_xlfn.XLOOKUP($C4539,tbl_StartedStatus[Bold ID],tbl_StartedStatus[Started])="No Show","No Show","")),""))</f>
        <v/>
      </c>
    </row>
    <row r="4540" spans="1:8" ht="15" customHeight="1" thickBot="1">
      <c r="A4540" s="38" t="str">
        <f>IF($C4540="","",IFERROR(_xlfn.XLOOKUP($C4540,'1.PrepList'!$I$2:$I$1500,'1.PrepList'!$G$2:$G$1500,"")&amp;"",""))</f>
        <v/>
      </c>
      <c r="B4540" s="638" t="str">
        <f>IF($C4540="","",IFERROR(_xlfn.XLOOKUP($C4540,'1.PrepList'!$I$2:$I$1500,'1.PrepList'!$H$2:$H$1500,"")&amp;"",""))</f>
        <v/>
      </c>
      <c r="D4540" s="638" t="str">
        <f>IF($C4540="","",IFERROR(_xlfn.XLOOKUP($C4540,'1.PrepList'!$I$2:$I$1500,'1.PrepList'!$J$2:$J$1500,"")&amp;"",""))</f>
        <v/>
      </c>
      <c r="E4540" s="638" t="str">
        <f>IF($C4540="","",IFERROR(_xlfn.XLOOKUP($C4540,'1.PrepList'!$I$2:$I$1500,'1.PrepList'!$N$2:$N$1500,"")&amp;"",""))</f>
        <v/>
      </c>
      <c r="F4540" s="638" t="str">
        <f>IF($C4540="","",IFERROR(_xlfn.XLOOKUP($C4540,'1.PrepList'!$I$2:$I$1500,'1.PrepList'!$K$2:$K$1500,"")&amp;"",""))</f>
        <v/>
      </c>
      <c r="H4540" s="644" t="str">
        <f>IF($C4540="","",IFERROR(IF(_xlfn.XLOOKUP($C4540,tbl_StartedStatus[Bold ID],tbl_StartedStatus[Started])="Started","Yes",IF(_xlfn.XLOOKUP($C4540,tbl_StartedStatus[Bold ID],tbl_StartedStatus[Started])="No Show","No Show","")),""))</f>
        <v/>
      </c>
    </row>
    <row r="4541" spans="1:8" ht="15" customHeight="1" thickBot="1">
      <c r="A4541" s="38" t="str">
        <f>IF($C4541="","",IFERROR(_xlfn.XLOOKUP($C4541,'1.PrepList'!$I$2:$I$1500,'1.PrepList'!$G$2:$G$1500,"")&amp;"",""))</f>
        <v/>
      </c>
      <c r="B4541" s="638" t="str">
        <f>IF($C4541="","",IFERROR(_xlfn.XLOOKUP($C4541,'1.PrepList'!$I$2:$I$1500,'1.PrepList'!$H$2:$H$1500,"")&amp;"",""))</f>
        <v/>
      </c>
      <c r="D4541" s="638" t="str">
        <f>IF($C4541="","",IFERROR(_xlfn.XLOOKUP($C4541,'1.PrepList'!$I$2:$I$1500,'1.PrepList'!$J$2:$J$1500,"")&amp;"",""))</f>
        <v/>
      </c>
      <c r="E4541" s="638" t="str">
        <f>IF($C4541="","",IFERROR(_xlfn.XLOOKUP($C4541,'1.PrepList'!$I$2:$I$1500,'1.PrepList'!$N$2:$N$1500,"")&amp;"",""))</f>
        <v/>
      </c>
      <c r="F4541" s="638" t="str">
        <f>IF($C4541="","",IFERROR(_xlfn.XLOOKUP($C4541,'1.PrepList'!$I$2:$I$1500,'1.PrepList'!$K$2:$K$1500,"")&amp;"",""))</f>
        <v/>
      </c>
      <c r="H4541" s="644" t="str">
        <f>IF($C4541="","",IFERROR(IF(_xlfn.XLOOKUP($C4541,tbl_StartedStatus[Bold ID],tbl_StartedStatus[Started])="Started","Yes",IF(_xlfn.XLOOKUP($C4541,tbl_StartedStatus[Bold ID],tbl_StartedStatus[Started])="No Show","No Show","")),""))</f>
        <v/>
      </c>
    </row>
    <row r="4542" spans="1:8" ht="15" customHeight="1" thickBot="1">
      <c r="A4542" s="38" t="str">
        <f>IF($C4542="","",IFERROR(_xlfn.XLOOKUP($C4542,'1.PrepList'!$I$2:$I$1500,'1.PrepList'!$G$2:$G$1500,"")&amp;"",""))</f>
        <v/>
      </c>
      <c r="B4542" s="638" t="str">
        <f>IF($C4542="","",IFERROR(_xlfn.XLOOKUP($C4542,'1.PrepList'!$I$2:$I$1500,'1.PrepList'!$H$2:$H$1500,"")&amp;"",""))</f>
        <v/>
      </c>
      <c r="D4542" s="638" t="str">
        <f>IF($C4542="","",IFERROR(_xlfn.XLOOKUP($C4542,'1.PrepList'!$I$2:$I$1500,'1.PrepList'!$J$2:$J$1500,"")&amp;"",""))</f>
        <v/>
      </c>
      <c r="E4542" s="638" t="str">
        <f>IF($C4542="","",IFERROR(_xlfn.XLOOKUP($C4542,'1.PrepList'!$I$2:$I$1500,'1.PrepList'!$N$2:$N$1500,"")&amp;"",""))</f>
        <v/>
      </c>
      <c r="F4542" s="638" t="str">
        <f>IF($C4542="","",IFERROR(_xlfn.XLOOKUP($C4542,'1.PrepList'!$I$2:$I$1500,'1.PrepList'!$K$2:$K$1500,"")&amp;"",""))</f>
        <v/>
      </c>
      <c r="H4542" s="644" t="str">
        <f>IF($C4542="","",IFERROR(IF(_xlfn.XLOOKUP($C4542,tbl_StartedStatus[Bold ID],tbl_StartedStatus[Started])="Started","Yes",IF(_xlfn.XLOOKUP($C4542,tbl_StartedStatus[Bold ID],tbl_StartedStatus[Started])="No Show","No Show","")),""))</f>
        <v/>
      </c>
    </row>
    <row r="4543" spans="1:8" ht="15" customHeight="1" thickBot="1">
      <c r="A4543" s="38" t="str">
        <f>IF($C4543="","",IFERROR(_xlfn.XLOOKUP($C4543,'1.PrepList'!$I$2:$I$1500,'1.PrepList'!$G$2:$G$1500,"")&amp;"",""))</f>
        <v/>
      </c>
      <c r="B4543" s="638" t="str">
        <f>IF($C4543="","",IFERROR(_xlfn.XLOOKUP($C4543,'1.PrepList'!$I$2:$I$1500,'1.PrepList'!$H$2:$H$1500,"")&amp;"",""))</f>
        <v/>
      </c>
      <c r="D4543" s="638" t="str">
        <f>IF($C4543="","",IFERROR(_xlfn.XLOOKUP($C4543,'1.PrepList'!$I$2:$I$1500,'1.PrepList'!$J$2:$J$1500,"")&amp;"",""))</f>
        <v/>
      </c>
      <c r="E4543" s="638" t="str">
        <f>IF($C4543="","",IFERROR(_xlfn.XLOOKUP($C4543,'1.PrepList'!$I$2:$I$1500,'1.PrepList'!$N$2:$N$1500,"")&amp;"",""))</f>
        <v/>
      </c>
      <c r="F4543" s="638" t="str">
        <f>IF($C4543="","",IFERROR(_xlfn.XLOOKUP($C4543,'1.PrepList'!$I$2:$I$1500,'1.PrepList'!$K$2:$K$1500,"")&amp;"",""))</f>
        <v/>
      </c>
      <c r="H4543" s="644" t="str">
        <f>IF($C4543="","",IFERROR(IF(_xlfn.XLOOKUP($C4543,tbl_StartedStatus[Bold ID],tbl_StartedStatus[Started])="Started","Yes",IF(_xlfn.XLOOKUP($C4543,tbl_StartedStatus[Bold ID],tbl_StartedStatus[Started])="No Show","No Show","")),""))</f>
        <v/>
      </c>
    </row>
    <row r="4544" spans="1:8" ht="15" customHeight="1" thickBot="1">
      <c r="A4544" s="38" t="str">
        <f>IF($C4544="","",IFERROR(_xlfn.XLOOKUP($C4544,'1.PrepList'!$I$2:$I$1500,'1.PrepList'!$G$2:$G$1500,"")&amp;"",""))</f>
        <v/>
      </c>
      <c r="B4544" s="638" t="str">
        <f>IF($C4544="","",IFERROR(_xlfn.XLOOKUP($C4544,'1.PrepList'!$I$2:$I$1500,'1.PrepList'!$H$2:$H$1500,"")&amp;"",""))</f>
        <v/>
      </c>
      <c r="D4544" s="638" t="str">
        <f>IF($C4544="","",IFERROR(_xlfn.XLOOKUP($C4544,'1.PrepList'!$I$2:$I$1500,'1.PrepList'!$J$2:$J$1500,"")&amp;"",""))</f>
        <v/>
      </c>
      <c r="E4544" s="638" t="str">
        <f>IF($C4544="","",IFERROR(_xlfn.XLOOKUP($C4544,'1.PrepList'!$I$2:$I$1500,'1.PrepList'!$N$2:$N$1500,"")&amp;"",""))</f>
        <v/>
      </c>
      <c r="F4544" s="638" t="str">
        <f>IF($C4544="","",IFERROR(_xlfn.XLOOKUP($C4544,'1.PrepList'!$I$2:$I$1500,'1.PrepList'!$K$2:$K$1500,"")&amp;"",""))</f>
        <v/>
      </c>
      <c r="H4544" s="644" t="str">
        <f>IF($C4544="","",IFERROR(IF(_xlfn.XLOOKUP($C4544,tbl_StartedStatus[Bold ID],tbl_StartedStatus[Started])="Started","Yes",IF(_xlfn.XLOOKUP($C4544,tbl_StartedStatus[Bold ID],tbl_StartedStatus[Started])="No Show","No Show","")),""))</f>
        <v/>
      </c>
    </row>
    <row r="4545" spans="1:8" ht="15" customHeight="1" thickBot="1">
      <c r="A4545" s="38" t="str">
        <f>IF($C4545="","",IFERROR(_xlfn.XLOOKUP($C4545,'1.PrepList'!$I$2:$I$1500,'1.PrepList'!$G$2:$G$1500,"")&amp;"",""))</f>
        <v/>
      </c>
      <c r="B4545" s="638" t="str">
        <f>IF($C4545="","",IFERROR(_xlfn.XLOOKUP($C4545,'1.PrepList'!$I$2:$I$1500,'1.PrepList'!$H$2:$H$1500,"")&amp;"",""))</f>
        <v/>
      </c>
      <c r="D4545" s="638" t="str">
        <f>IF($C4545="","",IFERROR(_xlfn.XLOOKUP($C4545,'1.PrepList'!$I$2:$I$1500,'1.PrepList'!$J$2:$J$1500,"")&amp;"",""))</f>
        <v/>
      </c>
      <c r="E4545" s="638" t="str">
        <f>IF($C4545="","",IFERROR(_xlfn.XLOOKUP($C4545,'1.PrepList'!$I$2:$I$1500,'1.PrepList'!$N$2:$N$1500,"")&amp;"",""))</f>
        <v/>
      </c>
      <c r="F4545" s="638" t="str">
        <f>IF($C4545="","",IFERROR(_xlfn.XLOOKUP($C4545,'1.PrepList'!$I$2:$I$1500,'1.PrepList'!$K$2:$K$1500,"")&amp;"",""))</f>
        <v/>
      </c>
      <c r="H4545" s="644" t="str">
        <f>IF($C4545="","",IFERROR(IF(_xlfn.XLOOKUP($C4545,tbl_StartedStatus[Bold ID],tbl_StartedStatus[Started])="Started","Yes",IF(_xlfn.XLOOKUP($C4545,tbl_StartedStatus[Bold ID],tbl_StartedStatus[Started])="No Show","No Show","")),""))</f>
        <v/>
      </c>
    </row>
    <row r="4546" spans="1:8" ht="15" customHeight="1" thickBot="1">
      <c r="A4546" s="38" t="str">
        <f>IF($C4546="","",IFERROR(_xlfn.XLOOKUP($C4546,'1.PrepList'!$I$2:$I$1500,'1.PrepList'!$G$2:$G$1500,"")&amp;"",""))</f>
        <v/>
      </c>
      <c r="B4546" s="638" t="str">
        <f>IF($C4546="","",IFERROR(_xlfn.XLOOKUP($C4546,'1.PrepList'!$I$2:$I$1500,'1.PrepList'!$H$2:$H$1500,"")&amp;"",""))</f>
        <v/>
      </c>
      <c r="D4546" s="638" t="str">
        <f>IF($C4546="","",IFERROR(_xlfn.XLOOKUP($C4546,'1.PrepList'!$I$2:$I$1500,'1.PrepList'!$J$2:$J$1500,"")&amp;"",""))</f>
        <v/>
      </c>
      <c r="E4546" s="638" t="str">
        <f>IF($C4546="","",IFERROR(_xlfn.XLOOKUP($C4546,'1.PrepList'!$I$2:$I$1500,'1.PrepList'!$N$2:$N$1500,"")&amp;"",""))</f>
        <v/>
      </c>
      <c r="F4546" s="638" t="str">
        <f>IF($C4546="","",IFERROR(_xlfn.XLOOKUP($C4546,'1.PrepList'!$I$2:$I$1500,'1.PrepList'!$K$2:$K$1500,"")&amp;"",""))</f>
        <v/>
      </c>
      <c r="H4546" s="644" t="str">
        <f>IF($C4546="","",IFERROR(IF(_xlfn.XLOOKUP($C4546,tbl_StartedStatus[Bold ID],tbl_StartedStatus[Started])="Started","Yes",IF(_xlfn.XLOOKUP($C4546,tbl_StartedStatus[Bold ID],tbl_StartedStatus[Started])="No Show","No Show","")),""))</f>
        <v/>
      </c>
    </row>
    <row r="4547" spans="1:8" ht="15" customHeight="1" thickBot="1">
      <c r="A4547" s="38" t="str">
        <f>IF($C4547="","",IFERROR(_xlfn.XLOOKUP($C4547,'1.PrepList'!$I$2:$I$1500,'1.PrepList'!$G$2:$G$1500,"")&amp;"",""))</f>
        <v/>
      </c>
      <c r="B4547" s="638" t="str">
        <f>IF($C4547="","",IFERROR(_xlfn.XLOOKUP($C4547,'1.PrepList'!$I$2:$I$1500,'1.PrepList'!$H$2:$H$1500,"")&amp;"",""))</f>
        <v/>
      </c>
      <c r="D4547" s="638" t="str">
        <f>IF($C4547="","",IFERROR(_xlfn.XLOOKUP($C4547,'1.PrepList'!$I$2:$I$1500,'1.PrepList'!$J$2:$J$1500,"")&amp;"",""))</f>
        <v/>
      </c>
      <c r="E4547" s="638" t="str">
        <f>IF($C4547="","",IFERROR(_xlfn.XLOOKUP($C4547,'1.PrepList'!$I$2:$I$1500,'1.PrepList'!$N$2:$N$1500,"")&amp;"",""))</f>
        <v/>
      </c>
      <c r="F4547" s="638" t="str">
        <f>IF($C4547="","",IFERROR(_xlfn.XLOOKUP($C4547,'1.PrepList'!$I$2:$I$1500,'1.PrepList'!$K$2:$K$1500,"")&amp;"",""))</f>
        <v/>
      </c>
      <c r="H4547" s="644" t="str">
        <f>IF($C4547="","",IFERROR(IF(_xlfn.XLOOKUP($C4547,tbl_StartedStatus[Bold ID],tbl_StartedStatus[Started])="Started","Yes",IF(_xlfn.XLOOKUP($C4547,tbl_StartedStatus[Bold ID],tbl_StartedStatus[Started])="No Show","No Show","")),""))</f>
        <v/>
      </c>
    </row>
    <row r="4548" spans="1:8" ht="15" customHeight="1" thickBot="1">
      <c r="A4548" s="38" t="str">
        <f>IF($C4548="","",IFERROR(_xlfn.XLOOKUP($C4548,'1.PrepList'!$I$2:$I$1500,'1.PrepList'!$G$2:$G$1500,"")&amp;"",""))</f>
        <v/>
      </c>
      <c r="B4548" s="638" t="str">
        <f>IF($C4548="","",IFERROR(_xlfn.XLOOKUP($C4548,'1.PrepList'!$I$2:$I$1500,'1.PrepList'!$H$2:$H$1500,"")&amp;"",""))</f>
        <v/>
      </c>
      <c r="D4548" s="638" t="str">
        <f>IF($C4548="","",IFERROR(_xlfn.XLOOKUP($C4548,'1.PrepList'!$I$2:$I$1500,'1.PrepList'!$J$2:$J$1500,"")&amp;"",""))</f>
        <v/>
      </c>
      <c r="E4548" s="638" t="str">
        <f>IF($C4548="","",IFERROR(_xlfn.XLOOKUP($C4548,'1.PrepList'!$I$2:$I$1500,'1.PrepList'!$N$2:$N$1500,"")&amp;"",""))</f>
        <v/>
      </c>
      <c r="F4548" s="638" t="str">
        <f>IF($C4548="","",IFERROR(_xlfn.XLOOKUP($C4548,'1.PrepList'!$I$2:$I$1500,'1.PrepList'!$K$2:$K$1500,"")&amp;"",""))</f>
        <v/>
      </c>
      <c r="H4548" s="644" t="str">
        <f>IF($C4548="","",IFERROR(IF(_xlfn.XLOOKUP($C4548,tbl_StartedStatus[Bold ID],tbl_StartedStatus[Started])="Started","Yes",IF(_xlfn.XLOOKUP($C4548,tbl_StartedStatus[Bold ID],tbl_StartedStatus[Started])="No Show","No Show","")),""))</f>
        <v/>
      </c>
    </row>
    <row r="4549" spans="1:8" ht="15" customHeight="1" thickBot="1">
      <c r="A4549" s="38" t="str">
        <f>IF($C4549="","",IFERROR(_xlfn.XLOOKUP($C4549,'1.PrepList'!$I$2:$I$1500,'1.PrepList'!$G$2:$G$1500,"")&amp;"",""))</f>
        <v/>
      </c>
      <c r="B4549" s="638" t="str">
        <f>IF($C4549="","",IFERROR(_xlfn.XLOOKUP($C4549,'1.PrepList'!$I$2:$I$1500,'1.PrepList'!$H$2:$H$1500,"")&amp;"",""))</f>
        <v/>
      </c>
      <c r="D4549" s="638" t="str">
        <f>IF($C4549="","",IFERROR(_xlfn.XLOOKUP($C4549,'1.PrepList'!$I$2:$I$1500,'1.PrepList'!$J$2:$J$1500,"")&amp;"",""))</f>
        <v/>
      </c>
      <c r="E4549" s="638" t="str">
        <f>IF($C4549="","",IFERROR(_xlfn.XLOOKUP($C4549,'1.PrepList'!$I$2:$I$1500,'1.PrepList'!$N$2:$N$1500,"")&amp;"",""))</f>
        <v/>
      </c>
      <c r="F4549" s="638" t="str">
        <f>IF($C4549="","",IFERROR(_xlfn.XLOOKUP($C4549,'1.PrepList'!$I$2:$I$1500,'1.PrepList'!$K$2:$K$1500,"")&amp;"",""))</f>
        <v/>
      </c>
      <c r="H4549" s="644" t="str">
        <f>IF($C4549="","",IFERROR(IF(_xlfn.XLOOKUP($C4549,tbl_StartedStatus[Bold ID],tbl_StartedStatus[Started])="Started","Yes",IF(_xlfn.XLOOKUP($C4549,tbl_StartedStatus[Bold ID],tbl_StartedStatus[Started])="No Show","No Show","")),""))</f>
        <v/>
      </c>
    </row>
    <row r="4550" spans="1:8" ht="15" customHeight="1" thickBot="1">
      <c r="A4550" s="38" t="str">
        <f>IF($C4550="","",IFERROR(_xlfn.XLOOKUP($C4550,'1.PrepList'!$I$2:$I$1500,'1.PrepList'!$G$2:$G$1500,"")&amp;"",""))</f>
        <v/>
      </c>
      <c r="B4550" s="638" t="str">
        <f>IF($C4550="","",IFERROR(_xlfn.XLOOKUP($C4550,'1.PrepList'!$I$2:$I$1500,'1.PrepList'!$H$2:$H$1500,"")&amp;"",""))</f>
        <v/>
      </c>
      <c r="D4550" s="638" t="str">
        <f>IF($C4550="","",IFERROR(_xlfn.XLOOKUP($C4550,'1.PrepList'!$I$2:$I$1500,'1.PrepList'!$J$2:$J$1500,"")&amp;"",""))</f>
        <v/>
      </c>
      <c r="E4550" s="638" t="str">
        <f>IF($C4550="","",IFERROR(_xlfn.XLOOKUP($C4550,'1.PrepList'!$I$2:$I$1500,'1.PrepList'!$N$2:$N$1500,"")&amp;"",""))</f>
        <v/>
      </c>
      <c r="F4550" s="638" t="str">
        <f>IF($C4550="","",IFERROR(_xlfn.XLOOKUP($C4550,'1.PrepList'!$I$2:$I$1500,'1.PrepList'!$K$2:$K$1500,"")&amp;"",""))</f>
        <v/>
      </c>
      <c r="H4550" s="644" t="str">
        <f>IF($C4550="","",IFERROR(IF(_xlfn.XLOOKUP($C4550,tbl_StartedStatus[Bold ID],tbl_StartedStatus[Started])="Started","Yes",IF(_xlfn.XLOOKUP($C4550,tbl_StartedStatus[Bold ID],tbl_StartedStatus[Started])="No Show","No Show","")),""))</f>
        <v/>
      </c>
    </row>
    <row r="4551" spans="1:8" ht="15" customHeight="1" thickBot="1">
      <c r="A4551" s="38" t="str">
        <f>IF($C4551="","",IFERROR(_xlfn.XLOOKUP($C4551,'1.PrepList'!$I$2:$I$1500,'1.PrepList'!$G$2:$G$1500,"")&amp;"",""))</f>
        <v/>
      </c>
      <c r="B4551" s="638" t="str">
        <f>IF($C4551="","",IFERROR(_xlfn.XLOOKUP($C4551,'1.PrepList'!$I$2:$I$1500,'1.PrepList'!$H$2:$H$1500,"")&amp;"",""))</f>
        <v/>
      </c>
      <c r="D4551" s="638" t="str">
        <f>IF($C4551="","",IFERROR(_xlfn.XLOOKUP($C4551,'1.PrepList'!$I$2:$I$1500,'1.PrepList'!$J$2:$J$1500,"")&amp;"",""))</f>
        <v/>
      </c>
      <c r="E4551" s="638" t="str">
        <f>IF($C4551="","",IFERROR(_xlfn.XLOOKUP($C4551,'1.PrepList'!$I$2:$I$1500,'1.PrepList'!$N$2:$N$1500,"")&amp;"",""))</f>
        <v/>
      </c>
      <c r="F4551" s="638" t="str">
        <f>IF($C4551="","",IFERROR(_xlfn.XLOOKUP($C4551,'1.PrepList'!$I$2:$I$1500,'1.PrepList'!$K$2:$K$1500,"")&amp;"",""))</f>
        <v/>
      </c>
      <c r="H4551" s="644" t="str">
        <f>IF($C4551="","",IFERROR(IF(_xlfn.XLOOKUP($C4551,tbl_StartedStatus[Bold ID],tbl_StartedStatus[Started])="Started","Yes",IF(_xlfn.XLOOKUP($C4551,tbl_StartedStatus[Bold ID],tbl_StartedStatus[Started])="No Show","No Show","")),""))</f>
        <v/>
      </c>
    </row>
    <row r="4552" spans="1:8" ht="15" customHeight="1" thickBot="1">
      <c r="A4552" s="38" t="str">
        <f>IF($C4552="","",IFERROR(_xlfn.XLOOKUP($C4552,'1.PrepList'!$I$2:$I$1500,'1.PrepList'!$G$2:$G$1500,"")&amp;"",""))</f>
        <v/>
      </c>
      <c r="B4552" s="638" t="str">
        <f>IF($C4552="","",IFERROR(_xlfn.XLOOKUP($C4552,'1.PrepList'!$I$2:$I$1500,'1.PrepList'!$H$2:$H$1500,"")&amp;"",""))</f>
        <v/>
      </c>
      <c r="D4552" s="638" t="str">
        <f>IF($C4552="","",IFERROR(_xlfn.XLOOKUP($C4552,'1.PrepList'!$I$2:$I$1500,'1.PrepList'!$J$2:$J$1500,"")&amp;"",""))</f>
        <v/>
      </c>
      <c r="E4552" s="638" t="str">
        <f>IF($C4552="","",IFERROR(_xlfn.XLOOKUP($C4552,'1.PrepList'!$I$2:$I$1500,'1.PrepList'!$N$2:$N$1500,"")&amp;"",""))</f>
        <v/>
      </c>
      <c r="F4552" s="638" t="str">
        <f>IF($C4552="","",IFERROR(_xlfn.XLOOKUP($C4552,'1.PrepList'!$I$2:$I$1500,'1.PrepList'!$K$2:$K$1500,"")&amp;"",""))</f>
        <v/>
      </c>
      <c r="H4552" s="644" t="str">
        <f>IF($C4552="","",IFERROR(IF(_xlfn.XLOOKUP($C4552,tbl_StartedStatus[Bold ID],tbl_StartedStatus[Started])="Started","Yes",IF(_xlfn.XLOOKUP($C4552,tbl_StartedStatus[Bold ID],tbl_StartedStatus[Started])="No Show","No Show","")),""))</f>
        <v/>
      </c>
    </row>
    <row r="4553" spans="1:8" ht="15" customHeight="1" thickBot="1">
      <c r="A4553" s="38" t="str">
        <f>IF($C4553="","",IFERROR(_xlfn.XLOOKUP($C4553,'1.PrepList'!$I$2:$I$1500,'1.PrepList'!$G$2:$G$1500,"")&amp;"",""))</f>
        <v/>
      </c>
      <c r="B4553" s="638" t="str">
        <f>IF($C4553="","",IFERROR(_xlfn.XLOOKUP($C4553,'1.PrepList'!$I$2:$I$1500,'1.PrepList'!$H$2:$H$1500,"")&amp;"",""))</f>
        <v/>
      </c>
      <c r="D4553" s="638" t="str">
        <f>IF($C4553="","",IFERROR(_xlfn.XLOOKUP($C4553,'1.PrepList'!$I$2:$I$1500,'1.PrepList'!$J$2:$J$1500,"")&amp;"",""))</f>
        <v/>
      </c>
      <c r="E4553" s="638" t="str">
        <f>IF($C4553="","",IFERROR(_xlfn.XLOOKUP($C4553,'1.PrepList'!$I$2:$I$1500,'1.PrepList'!$N$2:$N$1500,"")&amp;"",""))</f>
        <v/>
      </c>
      <c r="F4553" s="638" t="str">
        <f>IF($C4553="","",IFERROR(_xlfn.XLOOKUP($C4553,'1.PrepList'!$I$2:$I$1500,'1.PrepList'!$K$2:$K$1500,"")&amp;"",""))</f>
        <v/>
      </c>
      <c r="H4553" s="644" t="str">
        <f>IF($C4553="","",IFERROR(IF(_xlfn.XLOOKUP($C4553,tbl_StartedStatus[Bold ID],tbl_StartedStatus[Started])="Started","Yes",IF(_xlfn.XLOOKUP($C4553,tbl_StartedStatus[Bold ID],tbl_StartedStatus[Started])="No Show","No Show","")),""))</f>
        <v/>
      </c>
    </row>
    <row r="4554" spans="1:8" ht="15" customHeight="1" thickBot="1">
      <c r="A4554" s="38" t="str">
        <f>IF($C4554="","",IFERROR(_xlfn.XLOOKUP($C4554,'1.PrepList'!$I$2:$I$1500,'1.PrepList'!$G$2:$G$1500,"")&amp;"",""))</f>
        <v/>
      </c>
      <c r="B4554" s="638" t="str">
        <f>IF($C4554="","",IFERROR(_xlfn.XLOOKUP($C4554,'1.PrepList'!$I$2:$I$1500,'1.PrepList'!$H$2:$H$1500,"")&amp;"",""))</f>
        <v/>
      </c>
      <c r="D4554" s="638" t="str">
        <f>IF($C4554="","",IFERROR(_xlfn.XLOOKUP($C4554,'1.PrepList'!$I$2:$I$1500,'1.PrepList'!$J$2:$J$1500,"")&amp;"",""))</f>
        <v/>
      </c>
      <c r="E4554" s="638" t="str">
        <f>IF($C4554="","",IFERROR(_xlfn.XLOOKUP($C4554,'1.PrepList'!$I$2:$I$1500,'1.PrepList'!$N$2:$N$1500,"")&amp;"",""))</f>
        <v/>
      </c>
      <c r="F4554" s="638" t="str">
        <f>IF($C4554="","",IFERROR(_xlfn.XLOOKUP($C4554,'1.PrepList'!$I$2:$I$1500,'1.PrepList'!$K$2:$K$1500,"")&amp;"",""))</f>
        <v/>
      </c>
      <c r="H4554" s="644" t="str">
        <f>IF($C4554="","",IFERROR(IF(_xlfn.XLOOKUP($C4554,tbl_StartedStatus[Bold ID],tbl_StartedStatus[Started])="Started","Yes",IF(_xlfn.XLOOKUP($C4554,tbl_StartedStatus[Bold ID],tbl_StartedStatus[Started])="No Show","No Show","")),""))</f>
        <v/>
      </c>
    </row>
    <row r="4555" spans="1:8" ht="15" customHeight="1" thickBot="1">
      <c r="A4555" s="38" t="str">
        <f>IF($C4555="","",IFERROR(_xlfn.XLOOKUP($C4555,'1.PrepList'!$I$2:$I$1500,'1.PrepList'!$G$2:$G$1500,"")&amp;"",""))</f>
        <v/>
      </c>
      <c r="B4555" s="638" t="str">
        <f>IF($C4555="","",IFERROR(_xlfn.XLOOKUP($C4555,'1.PrepList'!$I$2:$I$1500,'1.PrepList'!$H$2:$H$1500,"")&amp;"",""))</f>
        <v/>
      </c>
      <c r="D4555" s="638" t="str">
        <f>IF($C4555="","",IFERROR(_xlfn.XLOOKUP($C4555,'1.PrepList'!$I$2:$I$1500,'1.PrepList'!$J$2:$J$1500,"")&amp;"",""))</f>
        <v/>
      </c>
      <c r="E4555" s="638" t="str">
        <f>IF($C4555="","",IFERROR(_xlfn.XLOOKUP($C4555,'1.PrepList'!$I$2:$I$1500,'1.PrepList'!$N$2:$N$1500,"")&amp;"",""))</f>
        <v/>
      </c>
      <c r="F4555" s="638" t="str">
        <f>IF($C4555="","",IFERROR(_xlfn.XLOOKUP($C4555,'1.PrepList'!$I$2:$I$1500,'1.PrepList'!$K$2:$K$1500,"")&amp;"",""))</f>
        <v/>
      </c>
      <c r="H4555" s="644" t="str">
        <f>IF($C4555="","",IFERROR(IF(_xlfn.XLOOKUP($C4555,tbl_StartedStatus[Bold ID],tbl_StartedStatus[Started])="Started","Yes",IF(_xlfn.XLOOKUP($C4555,tbl_StartedStatus[Bold ID],tbl_StartedStatus[Started])="No Show","No Show","")),""))</f>
        <v/>
      </c>
    </row>
    <row r="4556" spans="1:8" ht="15" customHeight="1" thickBot="1">
      <c r="A4556" s="38" t="str">
        <f>IF($C4556="","",IFERROR(_xlfn.XLOOKUP($C4556,'1.PrepList'!$I$2:$I$1500,'1.PrepList'!$G$2:$G$1500,"")&amp;"",""))</f>
        <v/>
      </c>
      <c r="B4556" s="638" t="str">
        <f>IF($C4556="","",IFERROR(_xlfn.XLOOKUP($C4556,'1.PrepList'!$I$2:$I$1500,'1.PrepList'!$H$2:$H$1500,"")&amp;"",""))</f>
        <v/>
      </c>
      <c r="D4556" s="638" t="str">
        <f>IF($C4556="","",IFERROR(_xlfn.XLOOKUP($C4556,'1.PrepList'!$I$2:$I$1500,'1.PrepList'!$J$2:$J$1500,"")&amp;"",""))</f>
        <v/>
      </c>
      <c r="E4556" s="638" t="str">
        <f>IF($C4556="","",IFERROR(_xlfn.XLOOKUP($C4556,'1.PrepList'!$I$2:$I$1500,'1.PrepList'!$N$2:$N$1500,"")&amp;"",""))</f>
        <v/>
      </c>
      <c r="F4556" s="638" t="str">
        <f>IF($C4556="","",IFERROR(_xlfn.XLOOKUP($C4556,'1.PrepList'!$I$2:$I$1500,'1.PrepList'!$K$2:$K$1500,"")&amp;"",""))</f>
        <v/>
      </c>
      <c r="H4556" s="644" t="str">
        <f>IF($C4556="","",IFERROR(IF(_xlfn.XLOOKUP($C4556,tbl_StartedStatus[Bold ID],tbl_StartedStatus[Started])="Started","Yes",IF(_xlfn.XLOOKUP($C4556,tbl_StartedStatus[Bold ID],tbl_StartedStatus[Started])="No Show","No Show","")),""))</f>
        <v/>
      </c>
    </row>
    <row r="4557" spans="1:8" ht="15" customHeight="1" thickBot="1">
      <c r="A4557" s="38" t="str">
        <f>IF($C4557="","",IFERROR(_xlfn.XLOOKUP($C4557,'1.PrepList'!$I$2:$I$1500,'1.PrepList'!$G$2:$G$1500,"")&amp;"",""))</f>
        <v/>
      </c>
      <c r="B4557" s="638" t="str">
        <f>IF($C4557="","",IFERROR(_xlfn.XLOOKUP($C4557,'1.PrepList'!$I$2:$I$1500,'1.PrepList'!$H$2:$H$1500,"")&amp;"",""))</f>
        <v/>
      </c>
      <c r="D4557" s="638" t="str">
        <f>IF($C4557="","",IFERROR(_xlfn.XLOOKUP($C4557,'1.PrepList'!$I$2:$I$1500,'1.PrepList'!$J$2:$J$1500,"")&amp;"",""))</f>
        <v/>
      </c>
      <c r="E4557" s="638" t="str">
        <f>IF($C4557="","",IFERROR(_xlfn.XLOOKUP($C4557,'1.PrepList'!$I$2:$I$1500,'1.PrepList'!$N$2:$N$1500,"")&amp;"",""))</f>
        <v/>
      </c>
      <c r="F4557" s="638" t="str">
        <f>IF($C4557="","",IFERROR(_xlfn.XLOOKUP($C4557,'1.PrepList'!$I$2:$I$1500,'1.PrepList'!$K$2:$K$1500,"")&amp;"",""))</f>
        <v/>
      </c>
      <c r="H4557" s="644" t="str">
        <f>IF($C4557="","",IFERROR(IF(_xlfn.XLOOKUP($C4557,tbl_StartedStatus[Bold ID],tbl_StartedStatus[Started])="Started","Yes",IF(_xlfn.XLOOKUP($C4557,tbl_StartedStatus[Bold ID],tbl_StartedStatus[Started])="No Show","No Show","")),""))</f>
        <v/>
      </c>
    </row>
    <row r="4558" spans="1:8" ht="15" customHeight="1" thickBot="1">
      <c r="A4558" s="38" t="str">
        <f>IF($C4558="","",IFERROR(_xlfn.XLOOKUP($C4558,'1.PrepList'!$I$2:$I$1500,'1.PrepList'!$G$2:$G$1500,"")&amp;"",""))</f>
        <v/>
      </c>
      <c r="B4558" s="638" t="str">
        <f>IF($C4558="","",IFERROR(_xlfn.XLOOKUP($C4558,'1.PrepList'!$I$2:$I$1500,'1.PrepList'!$H$2:$H$1500,"")&amp;"",""))</f>
        <v/>
      </c>
      <c r="D4558" s="638" t="str">
        <f>IF($C4558="","",IFERROR(_xlfn.XLOOKUP($C4558,'1.PrepList'!$I$2:$I$1500,'1.PrepList'!$J$2:$J$1500,"")&amp;"",""))</f>
        <v/>
      </c>
      <c r="E4558" s="638" t="str">
        <f>IF($C4558="","",IFERROR(_xlfn.XLOOKUP($C4558,'1.PrepList'!$I$2:$I$1500,'1.PrepList'!$N$2:$N$1500,"")&amp;"",""))</f>
        <v/>
      </c>
      <c r="F4558" s="638" t="str">
        <f>IF($C4558="","",IFERROR(_xlfn.XLOOKUP($C4558,'1.PrepList'!$I$2:$I$1500,'1.PrepList'!$K$2:$K$1500,"")&amp;"",""))</f>
        <v/>
      </c>
      <c r="H4558" s="644" t="str">
        <f>IF($C4558="","",IFERROR(IF(_xlfn.XLOOKUP($C4558,tbl_StartedStatus[Bold ID],tbl_StartedStatus[Started])="Started","Yes",IF(_xlfn.XLOOKUP($C4558,tbl_StartedStatus[Bold ID],tbl_StartedStatus[Started])="No Show","No Show","")),""))</f>
        <v/>
      </c>
    </row>
    <row r="4559" spans="1:8" ht="15" customHeight="1" thickBot="1">
      <c r="A4559" s="38" t="str">
        <f>IF($C4559="","",IFERROR(_xlfn.XLOOKUP($C4559,'1.PrepList'!$I$2:$I$1500,'1.PrepList'!$G$2:$G$1500,"")&amp;"",""))</f>
        <v/>
      </c>
      <c r="B4559" s="638" t="str">
        <f>IF($C4559="","",IFERROR(_xlfn.XLOOKUP($C4559,'1.PrepList'!$I$2:$I$1500,'1.PrepList'!$H$2:$H$1500,"")&amp;"",""))</f>
        <v/>
      </c>
      <c r="D4559" s="638" t="str">
        <f>IF($C4559="","",IFERROR(_xlfn.XLOOKUP($C4559,'1.PrepList'!$I$2:$I$1500,'1.PrepList'!$J$2:$J$1500,"")&amp;"",""))</f>
        <v/>
      </c>
      <c r="E4559" s="638" t="str">
        <f>IF($C4559="","",IFERROR(_xlfn.XLOOKUP($C4559,'1.PrepList'!$I$2:$I$1500,'1.PrepList'!$N$2:$N$1500,"")&amp;"",""))</f>
        <v/>
      </c>
      <c r="F4559" s="638" t="str">
        <f>IF($C4559="","",IFERROR(_xlfn.XLOOKUP($C4559,'1.PrepList'!$I$2:$I$1500,'1.PrepList'!$K$2:$K$1500,"")&amp;"",""))</f>
        <v/>
      </c>
      <c r="H4559" s="644" t="str">
        <f>IF($C4559="","",IFERROR(IF(_xlfn.XLOOKUP($C4559,tbl_StartedStatus[Bold ID],tbl_StartedStatus[Started])="Started","Yes",IF(_xlfn.XLOOKUP($C4559,tbl_StartedStatus[Bold ID],tbl_StartedStatus[Started])="No Show","No Show","")),""))</f>
        <v/>
      </c>
    </row>
    <row r="4560" spans="1:8" ht="15" customHeight="1" thickBot="1">
      <c r="A4560" s="38" t="str">
        <f>IF($C4560="","",IFERROR(_xlfn.XLOOKUP($C4560,'1.PrepList'!$I$2:$I$1500,'1.PrepList'!$G$2:$G$1500,"")&amp;"",""))</f>
        <v/>
      </c>
      <c r="B4560" s="638" t="str">
        <f>IF($C4560="","",IFERROR(_xlfn.XLOOKUP($C4560,'1.PrepList'!$I$2:$I$1500,'1.PrepList'!$H$2:$H$1500,"")&amp;"",""))</f>
        <v/>
      </c>
      <c r="D4560" s="638" t="str">
        <f>IF($C4560="","",IFERROR(_xlfn.XLOOKUP($C4560,'1.PrepList'!$I$2:$I$1500,'1.PrepList'!$J$2:$J$1500,"")&amp;"",""))</f>
        <v/>
      </c>
      <c r="E4560" s="638" t="str">
        <f>IF($C4560="","",IFERROR(_xlfn.XLOOKUP($C4560,'1.PrepList'!$I$2:$I$1500,'1.PrepList'!$N$2:$N$1500,"")&amp;"",""))</f>
        <v/>
      </c>
      <c r="F4560" s="638" t="str">
        <f>IF($C4560="","",IFERROR(_xlfn.XLOOKUP($C4560,'1.PrepList'!$I$2:$I$1500,'1.PrepList'!$K$2:$K$1500,"")&amp;"",""))</f>
        <v/>
      </c>
      <c r="H4560" s="644" t="str">
        <f>IF($C4560="","",IFERROR(IF(_xlfn.XLOOKUP($C4560,tbl_StartedStatus[Bold ID],tbl_StartedStatus[Started])="Started","Yes",IF(_xlfn.XLOOKUP($C4560,tbl_StartedStatus[Bold ID],tbl_StartedStatus[Started])="No Show","No Show","")),""))</f>
        <v/>
      </c>
    </row>
    <row r="4561" spans="1:8" ht="15" customHeight="1" thickBot="1">
      <c r="A4561" s="38" t="str">
        <f>IF($C4561="","",IFERROR(_xlfn.XLOOKUP($C4561,'1.PrepList'!$I$2:$I$1500,'1.PrepList'!$G$2:$G$1500,"")&amp;"",""))</f>
        <v/>
      </c>
      <c r="B4561" s="638" t="str">
        <f>IF($C4561="","",IFERROR(_xlfn.XLOOKUP($C4561,'1.PrepList'!$I$2:$I$1500,'1.PrepList'!$H$2:$H$1500,"")&amp;"",""))</f>
        <v/>
      </c>
      <c r="D4561" s="638" t="str">
        <f>IF($C4561="","",IFERROR(_xlfn.XLOOKUP($C4561,'1.PrepList'!$I$2:$I$1500,'1.PrepList'!$J$2:$J$1500,"")&amp;"",""))</f>
        <v/>
      </c>
      <c r="E4561" s="638" t="str">
        <f>IF($C4561="","",IFERROR(_xlfn.XLOOKUP($C4561,'1.PrepList'!$I$2:$I$1500,'1.PrepList'!$N$2:$N$1500,"")&amp;"",""))</f>
        <v/>
      </c>
      <c r="F4561" s="638" t="str">
        <f>IF($C4561="","",IFERROR(_xlfn.XLOOKUP($C4561,'1.PrepList'!$I$2:$I$1500,'1.PrepList'!$K$2:$K$1500,"")&amp;"",""))</f>
        <v/>
      </c>
      <c r="H4561" s="644" t="str">
        <f>IF($C4561="","",IFERROR(IF(_xlfn.XLOOKUP($C4561,tbl_StartedStatus[Bold ID],tbl_StartedStatus[Started])="Started","Yes",IF(_xlfn.XLOOKUP($C4561,tbl_StartedStatus[Bold ID],tbl_StartedStatus[Started])="No Show","No Show","")),""))</f>
        <v/>
      </c>
    </row>
    <row r="4562" spans="1:8" ht="15" customHeight="1" thickBot="1">
      <c r="A4562" s="38" t="str">
        <f>IF($C4562="","",IFERROR(_xlfn.XLOOKUP($C4562,'1.PrepList'!$I$2:$I$1500,'1.PrepList'!$G$2:$G$1500,"")&amp;"",""))</f>
        <v/>
      </c>
      <c r="B4562" s="638" t="str">
        <f>IF($C4562="","",IFERROR(_xlfn.XLOOKUP($C4562,'1.PrepList'!$I$2:$I$1500,'1.PrepList'!$H$2:$H$1500,"")&amp;"",""))</f>
        <v/>
      </c>
      <c r="D4562" s="638" t="str">
        <f>IF($C4562="","",IFERROR(_xlfn.XLOOKUP($C4562,'1.PrepList'!$I$2:$I$1500,'1.PrepList'!$J$2:$J$1500,"")&amp;"",""))</f>
        <v/>
      </c>
      <c r="E4562" s="638" t="str">
        <f>IF($C4562="","",IFERROR(_xlfn.XLOOKUP($C4562,'1.PrepList'!$I$2:$I$1500,'1.PrepList'!$N$2:$N$1500,"")&amp;"",""))</f>
        <v/>
      </c>
      <c r="F4562" s="638" t="str">
        <f>IF($C4562="","",IFERROR(_xlfn.XLOOKUP($C4562,'1.PrepList'!$I$2:$I$1500,'1.PrepList'!$K$2:$K$1500,"")&amp;"",""))</f>
        <v/>
      </c>
      <c r="H4562" s="644" t="str">
        <f>IF($C4562="","",IFERROR(IF(_xlfn.XLOOKUP($C4562,tbl_StartedStatus[Bold ID],tbl_StartedStatus[Started])="Started","Yes",IF(_xlfn.XLOOKUP($C4562,tbl_StartedStatus[Bold ID],tbl_StartedStatus[Started])="No Show","No Show","")),""))</f>
        <v/>
      </c>
    </row>
    <row r="4563" spans="1:8" ht="15" customHeight="1" thickBot="1">
      <c r="A4563" s="38" t="str">
        <f>IF($C4563="","",IFERROR(_xlfn.XLOOKUP($C4563,'1.PrepList'!$I$2:$I$1500,'1.PrepList'!$G$2:$G$1500,"")&amp;"",""))</f>
        <v/>
      </c>
      <c r="B4563" s="638" t="str">
        <f>IF($C4563="","",IFERROR(_xlfn.XLOOKUP($C4563,'1.PrepList'!$I$2:$I$1500,'1.PrepList'!$H$2:$H$1500,"")&amp;"",""))</f>
        <v/>
      </c>
      <c r="D4563" s="638" t="str">
        <f>IF($C4563="","",IFERROR(_xlfn.XLOOKUP($C4563,'1.PrepList'!$I$2:$I$1500,'1.PrepList'!$J$2:$J$1500,"")&amp;"",""))</f>
        <v/>
      </c>
      <c r="E4563" s="638" t="str">
        <f>IF($C4563="","",IFERROR(_xlfn.XLOOKUP($C4563,'1.PrepList'!$I$2:$I$1500,'1.PrepList'!$N$2:$N$1500,"")&amp;"",""))</f>
        <v/>
      </c>
      <c r="F4563" s="638" t="str">
        <f>IF($C4563="","",IFERROR(_xlfn.XLOOKUP($C4563,'1.PrepList'!$I$2:$I$1500,'1.PrepList'!$K$2:$K$1500,"")&amp;"",""))</f>
        <v/>
      </c>
      <c r="H4563" s="644" t="str">
        <f>IF($C4563="","",IFERROR(IF(_xlfn.XLOOKUP($C4563,tbl_StartedStatus[Bold ID],tbl_StartedStatus[Started])="Started","Yes",IF(_xlfn.XLOOKUP($C4563,tbl_StartedStatus[Bold ID],tbl_StartedStatus[Started])="No Show","No Show","")),""))</f>
        <v/>
      </c>
    </row>
    <row r="4564" spans="1:8" ht="15" customHeight="1" thickBot="1">
      <c r="A4564" s="38" t="str">
        <f>IF($C4564="","",IFERROR(_xlfn.XLOOKUP($C4564,'1.PrepList'!$I$2:$I$1500,'1.PrepList'!$G$2:$G$1500,"")&amp;"",""))</f>
        <v/>
      </c>
      <c r="B4564" s="638" t="str">
        <f>IF($C4564="","",IFERROR(_xlfn.XLOOKUP($C4564,'1.PrepList'!$I$2:$I$1500,'1.PrepList'!$H$2:$H$1500,"")&amp;"",""))</f>
        <v/>
      </c>
      <c r="D4564" s="638" t="str">
        <f>IF($C4564="","",IFERROR(_xlfn.XLOOKUP($C4564,'1.PrepList'!$I$2:$I$1500,'1.PrepList'!$J$2:$J$1500,"")&amp;"",""))</f>
        <v/>
      </c>
      <c r="E4564" s="638" t="str">
        <f>IF($C4564="","",IFERROR(_xlfn.XLOOKUP($C4564,'1.PrepList'!$I$2:$I$1500,'1.PrepList'!$N$2:$N$1500,"")&amp;"",""))</f>
        <v/>
      </c>
      <c r="F4564" s="638" t="str">
        <f>IF($C4564="","",IFERROR(_xlfn.XLOOKUP($C4564,'1.PrepList'!$I$2:$I$1500,'1.PrepList'!$K$2:$K$1500,"")&amp;"",""))</f>
        <v/>
      </c>
      <c r="H4564" s="644" t="str">
        <f>IF($C4564="","",IFERROR(IF(_xlfn.XLOOKUP($C4564,tbl_StartedStatus[Bold ID],tbl_StartedStatus[Started])="Started","Yes",IF(_xlfn.XLOOKUP($C4564,tbl_StartedStatus[Bold ID],tbl_StartedStatus[Started])="No Show","No Show","")),""))</f>
        <v/>
      </c>
    </row>
    <row r="4565" spans="1:8" ht="15" customHeight="1" thickBot="1">
      <c r="A4565" s="38" t="str">
        <f>IF($C4565="","",IFERROR(_xlfn.XLOOKUP($C4565,'1.PrepList'!$I$2:$I$1500,'1.PrepList'!$G$2:$G$1500,"")&amp;"",""))</f>
        <v/>
      </c>
      <c r="B4565" s="638" t="str">
        <f>IF($C4565="","",IFERROR(_xlfn.XLOOKUP($C4565,'1.PrepList'!$I$2:$I$1500,'1.PrepList'!$H$2:$H$1500,"")&amp;"",""))</f>
        <v/>
      </c>
      <c r="D4565" s="638" t="str">
        <f>IF($C4565="","",IFERROR(_xlfn.XLOOKUP($C4565,'1.PrepList'!$I$2:$I$1500,'1.PrepList'!$J$2:$J$1500,"")&amp;"",""))</f>
        <v/>
      </c>
      <c r="E4565" s="638" t="str">
        <f>IF($C4565="","",IFERROR(_xlfn.XLOOKUP($C4565,'1.PrepList'!$I$2:$I$1500,'1.PrepList'!$N$2:$N$1500,"")&amp;"",""))</f>
        <v/>
      </c>
      <c r="F4565" s="638" t="str">
        <f>IF($C4565="","",IFERROR(_xlfn.XLOOKUP($C4565,'1.PrepList'!$I$2:$I$1500,'1.PrepList'!$K$2:$K$1500,"")&amp;"",""))</f>
        <v/>
      </c>
      <c r="H4565" s="644" t="str">
        <f>IF($C4565="","",IFERROR(IF(_xlfn.XLOOKUP($C4565,tbl_StartedStatus[Bold ID],tbl_StartedStatus[Started])="Started","Yes",IF(_xlfn.XLOOKUP($C4565,tbl_StartedStatus[Bold ID],tbl_StartedStatus[Started])="No Show","No Show","")),""))</f>
        <v/>
      </c>
    </row>
    <row r="4566" spans="1:8" ht="15" customHeight="1" thickBot="1">
      <c r="A4566" s="38" t="str">
        <f>IF($C4566="","",IFERROR(_xlfn.XLOOKUP($C4566,'1.PrepList'!$I$2:$I$1500,'1.PrepList'!$G$2:$G$1500,"")&amp;"",""))</f>
        <v/>
      </c>
      <c r="B4566" s="638" t="str">
        <f>IF($C4566="","",IFERROR(_xlfn.XLOOKUP($C4566,'1.PrepList'!$I$2:$I$1500,'1.PrepList'!$H$2:$H$1500,"")&amp;"",""))</f>
        <v/>
      </c>
      <c r="D4566" s="638" t="str">
        <f>IF($C4566="","",IFERROR(_xlfn.XLOOKUP($C4566,'1.PrepList'!$I$2:$I$1500,'1.PrepList'!$J$2:$J$1500,"")&amp;"",""))</f>
        <v/>
      </c>
      <c r="E4566" s="638" t="str">
        <f>IF($C4566="","",IFERROR(_xlfn.XLOOKUP($C4566,'1.PrepList'!$I$2:$I$1500,'1.PrepList'!$N$2:$N$1500,"")&amp;"",""))</f>
        <v/>
      </c>
      <c r="F4566" s="638" t="str">
        <f>IF($C4566="","",IFERROR(_xlfn.XLOOKUP($C4566,'1.PrepList'!$I$2:$I$1500,'1.PrepList'!$K$2:$K$1500,"")&amp;"",""))</f>
        <v/>
      </c>
      <c r="H4566" s="644" t="str">
        <f>IF($C4566="","",IFERROR(IF(_xlfn.XLOOKUP($C4566,tbl_StartedStatus[Bold ID],tbl_StartedStatus[Started])="Started","Yes",IF(_xlfn.XLOOKUP($C4566,tbl_StartedStatus[Bold ID],tbl_StartedStatus[Started])="No Show","No Show","")),""))</f>
        <v/>
      </c>
    </row>
    <row r="4567" spans="1:8" ht="15" customHeight="1" thickBot="1">
      <c r="A4567" s="38" t="str">
        <f>IF($C4567="","",IFERROR(_xlfn.XLOOKUP($C4567,'1.PrepList'!$I$2:$I$1500,'1.PrepList'!$G$2:$G$1500,"")&amp;"",""))</f>
        <v/>
      </c>
      <c r="B4567" s="638" t="str">
        <f>IF($C4567="","",IFERROR(_xlfn.XLOOKUP($C4567,'1.PrepList'!$I$2:$I$1500,'1.PrepList'!$H$2:$H$1500,"")&amp;"",""))</f>
        <v/>
      </c>
      <c r="D4567" s="638" t="str">
        <f>IF($C4567="","",IFERROR(_xlfn.XLOOKUP($C4567,'1.PrepList'!$I$2:$I$1500,'1.PrepList'!$J$2:$J$1500,"")&amp;"",""))</f>
        <v/>
      </c>
      <c r="E4567" s="638" t="str">
        <f>IF($C4567="","",IFERROR(_xlfn.XLOOKUP($C4567,'1.PrepList'!$I$2:$I$1500,'1.PrepList'!$N$2:$N$1500,"")&amp;"",""))</f>
        <v/>
      </c>
      <c r="F4567" s="638" t="str">
        <f>IF($C4567="","",IFERROR(_xlfn.XLOOKUP($C4567,'1.PrepList'!$I$2:$I$1500,'1.PrepList'!$K$2:$K$1500,"")&amp;"",""))</f>
        <v/>
      </c>
      <c r="H4567" s="644" t="str">
        <f>IF($C4567="","",IFERROR(IF(_xlfn.XLOOKUP($C4567,tbl_StartedStatus[Bold ID],tbl_StartedStatus[Started])="Started","Yes",IF(_xlfn.XLOOKUP($C4567,tbl_StartedStatus[Bold ID],tbl_StartedStatus[Started])="No Show","No Show","")),""))</f>
        <v/>
      </c>
    </row>
    <row r="4568" spans="1:8" ht="15" customHeight="1" thickBot="1">
      <c r="A4568" s="38" t="str">
        <f>IF($C4568="","",IFERROR(_xlfn.XLOOKUP($C4568,'1.PrepList'!$I$2:$I$1500,'1.PrepList'!$G$2:$G$1500,"")&amp;"",""))</f>
        <v/>
      </c>
      <c r="B4568" s="638" t="str">
        <f>IF($C4568="","",IFERROR(_xlfn.XLOOKUP($C4568,'1.PrepList'!$I$2:$I$1500,'1.PrepList'!$H$2:$H$1500,"")&amp;"",""))</f>
        <v/>
      </c>
      <c r="D4568" s="638" t="str">
        <f>IF($C4568="","",IFERROR(_xlfn.XLOOKUP($C4568,'1.PrepList'!$I$2:$I$1500,'1.PrepList'!$J$2:$J$1500,"")&amp;"",""))</f>
        <v/>
      </c>
      <c r="E4568" s="638" t="str">
        <f>IF($C4568="","",IFERROR(_xlfn.XLOOKUP($C4568,'1.PrepList'!$I$2:$I$1500,'1.PrepList'!$N$2:$N$1500,"")&amp;"",""))</f>
        <v/>
      </c>
      <c r="F4568" s="638" t="str">
        <f>IF($C4568="","",IFERROR(_xlfn.XLOOKUP($C4568,'1.PrepList'!$I$2:$I$1500,'1.PrepList'!$K$2:$K$1500,"")&amp;"",""))</f>
        <v/>
      </c>
      <c r="H4568" s="644" t="str">
        <f>IF($C4568="","",IFERROR(IF(_xlfn.XLOOKUP($C4568,tbl_StartedStatus[Bold ID],tbl_StartedStatus[Started])="Started","Yes",IF(_xlfn.XLOOKUP($C4568,tbl_StartedStatus[Bold ID],tbl_StartedStatus[Started])="No Show","No Show","")),""))</f>
        <v/>
      </c>
    </row>
    <row r="4569" spans="1:8" ht="15" customHeight="1" thickBot="1">
      <c r="A4569" s="38" t="str">
        <f>IF($C4569="","",IFERROR(_xlfn.XLOOKUP($C4569,'1.PrepList'!$I$2:$I$1500,'1.PrepList'!$G$2:$G$1500,"")&amp;"",""))</f>
        <v/>
      </c>
      <c r="B4569" s="638" t="str">
        <f>IF($C4569="","",IFERROR(_xlfn.XLOOKUP($C4569,'1.PrepList'!$I$2:$I$1500,'1.PrepList'!$H$2:$H$1500,"")&amp;"",""))</f>
        <v/>
      </c>
      <c r="D4569" s="638" t="str">
        <f>IF($C4569="","",IFERROR(_xlfn.XLOOKUP($C4569,'1.PrepList'!$I$2:$I$1500,'1.PrepList'!$J$2:$J$1500,"")&amp;"",""))</f>
        <v/>
      </c>
      <c r="E4569" s="638" t="str">
        <f>IF($C4569="","",IFERROR(_xlfn.XLOOKUP($C4569,'1.PrepList'!$I$2:$I$1500,'1.PrepList'!$N$2:$N$1500,"")&amp;"",""))</f>
        <v/>
      </c>
      <c r="F4569" s="638" t="str">
        <f>IF($C4569="","",IFERROR(_xlfn.XLOOKUP($C4569,'1.PrepList'!$I$2:$I$1500,'1.PrepList'!$K$2:$K$1500,"")&amp;"",""))</f>
        <v/>
      </c>
      <c r="H4569" s="644" t="str">
        <f>IF($C4569="","",IFERROR(IF(_xlfn.XLOOKUP($C4569,tbl_StartedStatus[Bold ID],tbl_StartedStatus[Started])="Started","Yes",IF(_xlfn.XLOOKUP($C4569,tbl_StartedStatus[Bold ID],tbl_StartedStatus[Started])="No Show","No Show","")),""))</f>
        <v/>
      </c>
    </row>
    <row r="4570" spans="1:8" ht="15" customHeight="1" thickBot="1">
      <c r="A4570" s="38" t="str">
        <f>IF($C4570="","",IFERROR(_xlfn.XLOOKUP($C4570,'1.PrepList'!$I$2:$I$1500,'1.PrepList'!$G$2:$G$1500,"")&amp;"",""))</f>
        <v/>
      </c>
      <c r="B4570" s="638" t="str">
        <f>IF($C4570="","",IFERROR(_xlfn.XLOOKUP($C4570,'1.PrepList'!$I$2:$I$1500,'1.PrepList'!$H$2:$H$1500,"")&amp;"",""))</f>
        <v/>
      </c>
      <c r="D4570" s="638" t="str">
        <f>IF($C4570="","",IFERROR(_xlfn.XLOOKUP($C4570,'1.PrepList'!$I$2:$I$1500,'1.PrepList'!$J$2:$J$1500,"")&amp;"",""))</f>
        <v/>
      </c>
      <c r="E4570" s="638" t="str">
        <f>IF($C4570="","",IFERROR(_xlfn.XLOOKUP($C4570,'1.PrepList'!$I$2:$I$1500,'1.PrepList'!$N$2:$N$1500,"")&amp;"",""))</f>
        <v/>
      </c>
      <c r="F4570" s="638" t="str">
        <f>IF($C4570="","",IFERROR(_xlfn.XLOOKUP($C4570,'1.PrepList'!$I$2:$I$1500,'1.PrepList'!$K$2:$K$1500,"")&amp;"",""))</f>
        <v/>
      </c>
      <c r="H4570" s="644" t="str">
        <f>IF($C4570="","",IFERROR(IF(_xlfn.XLOOKUP($C4570,tbl_StartedStatus[Bold ID],tbl_StartedStatus[Started])="Started","Yes",IF(_xlfn.XLOOKUP($C4570,tbl_StartedStatus[Bold ID],tbl_StartedStatus[Started])="No Show","No Show","")),""))</f>
        <v/>
      </c>
    </row>
    <row r="4571" spans="1:8" ht="15" customHeight="1" thickBot="1">
      <c r="A4571" s="38" t="str">
        <f>IF($C4571="","",IFERROR(_xlfn.XLOOKUP($C4571,'1.PrepList'!$I$2:$I$1500,'1.PrepList'!$G$2:$G$1500,"")&amp;"",""))</f>
        <v/>
      </c>
      <c r="B4571" s="638" t="str">
        <f>IF($C4571="","",IFERROR(_xlfn.XLOOKUP($C4571,'1.PrepList'!$I$2:$I$1500,'1.PrepList'!$H$2:$H$1500,"")&amp;"",""))</f>
        <v/>
      </c>
      <c r="D4571" s="638" t="str">
        <f>IF($C4571="","",IFERROR(_xlfn.XLOOKUP($C4571,'1.PrepList'!$I$2:$I$1500,'1.PrepList'!$J$2:$J$1500,"")&amp;"",""))</f>
        <v/>
      </c>
      <c r="E4571" s="638" t="str">
        <f>IF($C4571="","",IFERROR(_xlfn.XLOOKUP($C4571,'1.PrepList'!$I$2:$I$1500,'1.PrepList'!$N$2:$N$1500,"")&amp;"",""))</f>
        <v/>
      </c>
      <c r="F4571" s="638" t="str">
        <f>IF($C4571="","",IFERROR(_xlfn.XLOOKUP($C4571,'1.PrepList'!$I$2:$I$1500,'1.PrepList'!$K$2:$K$1500,"")&amp;"",""))</f>
        <v/>
      </c>
      <c r="H4571" s="644" t="str">
        <f>IF($C4571="","",IFERROR(IF(_xlfn.XLOOKUP($C4571,tbl_StartedStatus[Bold ID],tbl_StartedStatus[Started])="Started","Yes",IF(_xlfn.XLOOKUP($C4571,tbl_StartedStatus[Bold ID],tbl_StartedStatus[Started])="No Show","No Show","")),""))</f>
        <v/>
      </c>
    </row>
    <row r="4572" spans="1:8" ht="15" customHeight="1" thickBot="1">
      <c r="A4572" s="38" t="str">
        <f>IF($C4572="","",IFERROR(_xlfn.XLOOKUP($C4572,'1.PrepList'!$I$2:$I$1500,'1.PrepList'!$G$2:$G$1500,"")&amp;"",""))</f>
        <v/>
      </c>
      <c r="B4572" s="638" t="str">
        <f>IF($C4572="","",IFERROR(_xlfn.XLOOKUP($C4572,'1.PrepList'!$I$2:$I$1500,'1.PrepList'!$H$2:$H$1500,"")&amp;"",""))</f>
        <v/>
      </c>
      <c r="D4572" s="638" t="str">
        <f>IF($C4572="","",IFERROR(_xlfn.XLOOKUP($C4572,'1.PrepList'!$I$2:$I$1500,'1.PrepList'!$J$2:$J$1500,"")&amp;"",""))</f>
        <v/>
      </c>
      <c r="E4572" s="638" t="str">
        <f>IF($C4572="","",IFERROR(_xlfn.XLOOKUP($C4572,'1.PrepList'!$I$2:$I$1500,'1.PrepList'!$N$2:$N$1500,"")&amp;"",""))</f>
        <v/>
      </c>
      <c r="F4572" s="638" t="str">
        <f>IF($C4572="","",IFERROR(_xlfn.XLOOKUP($C4572,'1.PrepList'!$I$2:$I$1500,'1.PrepList'!$K$2:$K$1500,"")&amp;"",""))</f>
        <v/>
      </c>
      <c r="H4572" s="644" t="str">
        <f>IF($C4572="","",IFERROR(IF(_xlfn.XLOOKUP($C4572,tbl_StartedStatus[Bold ID],tbl_StartedStatus[Started])="Started","Yes",IF(_xlfn.XLOOKUP($C4572,tbl_StartedStatus[Bold ID],tbl_StartedStatus[Started])="No Show","No Show","")),""))</f>
        <v/>
      </c>
    </row>
    <row r="4573" spans="1:8" ht="15" customHeight="1" thickBot="1">
      <c r="A4573" s="38" t="str">
        <f>IF($C4573="","",IFERROR(_xlfn.XLOOKUP($C4573,'1.PrepList'!$I$2:$I$1500,'1.PrepList'!$G$2:$G$1500,"")&amp;"",""))</f>
        <v/>
      </c>
      <c r="B4573" s="638" t="str">
        <f>IF($C4573="","",IFERROR(_xlfn.XLOOKUP($C4573,'1.PrepList'!$I$2:$I$1500,'1.PrepList'!$H$2:$H$1500,"")&amp;"",""))</f>
        <v/>
      </c>
      <c r="D4573" s="638" t="str">
        <f>IF($C4573="","",IFERROR(_xlfn.XLOOKUP($C4573,'1.PrepList'!$I$2:$I$1500,'1.PrepList'!$J$2:$J$1500,"")&amp;"",""))</f>
        <v/>
      </c>
      <c r="E4573" s="638" t="str">
        <f>IF($C4573="","",IFERROR(_xlfn.XLOOKUP($C4573,'1.PrepList'!$I$2:$I$1500,'1.PrepList'!$N$2:$N$1500,"")&amp;"",""))</f>
        <v/>
      </c>
      <c r="F4573" s="638" t="str">
        <f>IF($C4573="","",IFERROR(_xlfn.XLOOKUP($C4573,'1.PrepList'!$I$2:$I$1500,'1.PrepList'!$K$2:$K$1500,"")&amp;"",""))</f>
        <v/>
      </c>
      <c r="H4573" s="644" t="str">
        <f>IF($C4573="","",IFERROR(IF(_xlfn.XLOOKUP($C4573,tbl_StartedStatus[Bold ID],tbl_StartedStatus[Started])="Started","Yes",IF(_xlfn.XLOOKUP($C4573,tbl_StartedStatus[Bold ID],tbl_StartedStatus[Started])="No Show","No Show","")),""))</f>
        <v/>
      </c>
    </row>
    <row r="4574" spans="1:8" ht="15" customHeight="1" thickBot="1">
      <c r="A4574" s="38" t="str">
        <f>IF($C4574="","",IFERROR(_xlfn.XLOOKUP($C4574,'1.PrepList'!$I$2:$I$1500,'1.PrepList'!$G$2:$G$1500,"")&amp;"",""))</f>
        <v/>
      </c>
      <c r="B4574" s="638" t="str">
        <f>IF($C4574="","",IFERROR(_xlfn.XLOOKUP($C4574,'1.PrepList'!$I$2:$I$1500,'1.PrepList'!$H$2:$H$1500,"")&amp;"",""))</f>
        <v/>
      </c>
      <c r="D4574" s="638" t="str">
        <f>IF($C4574="","",IFERROR(_xlfn.XLOOKUP($C4574,'1.PrepList'!$I$2:$I$1500,'1.PrepList'!$J$2:$J$1500,"")&amp;"",""))</f>
        <v/>
      </c>
      <c r="E4574" s="638" t="str">
        <f>IF($C4574="","",IFERROR(_xlfn.XLOOKUP($C4574,'1.PrepList'!$I$2:$I$1500,'1.PrepList'!$N$2:$N$1500,"")&amp;"",""))</f>
        <v/>
      </c>
      <c r="F4574" s="638" t="str">
        <f>IF($C4574="","",IFERROR(_xlfn.XLOOKUP($C4574,'1.PrepList'!$I$2:$I$1500,'1.PrepList'!$K$2:$K$1500,"")&amp;"",""))</f>
        <v/>
      </c>
      <c r="H4574" s="644" t="str">
        <f>IF($C4574="","",IFERROR(IF(_xlfn.XLOOKUP($C4574,tbl_StartedStatus[Bold ID],tbl_StartedStatus[Started])="Started","Yes",IF(_xlfn.XLOOKUP($C4574,tbl_StartedStatus[Bold ID],tbl_StartedStatus[Started])="No Show","No Show","")),""))</f>
        <v/>
      </c>
    </row>
    <row r="4575" spans="1:8" ht="15" customHeight="1" thickBot="1">
      <c r="A4575" s="38" t="str">
        <f>IF($C4575="","",IFERROR(_xlfn.XLOOKUP($C4575,'1.PrepList'!$I$2:$I$1500,'1.PrepList'!$G$2:$G$1500,"")&amp;"",""))</f>
        <v/>
      </c>
      <c r="B4575" s="638" t="str">
        <f>IF($C4575="","",IFERROR(_xlfn.XLOOKUP($C4575,'1.PrepList'!$I$2:$I$1500,'1.PrepList'!$H$2:$H$1500,"")&amp;"",""))</f>
        <v/>
      </c>
      <c r="D4575" s="638" t="str">
        <f>IF($C4575="","",IFERROR(_xlfn.XLOOKUP($C4575,'1.PrepList'!$I$2:$I$1500,'1.PrepList'!$J$2:$J$1500,"")&amp;"",""))</f>
        <v/>
      </c>
      <c r="E4575" s="638" t="str">
        <f>IF($C4575="","",IFERROR(_xlfn.XLOOKUP($C4575,'1.PrepList'!$I$2:$I$1500,'1.PrepList'!$N$2:$N$1500,"")&amp;"",""))</f>
        <v/>
      </c>
      <c r="F4575" s="638" t="str">
        <f>IF($C4575="","",IFERROR(_xlfn.XLOOKUP($C4575,'1.PrepList'!$I$2:$I$1500,'1.PrepList'!$K$2:$K$1500,"")&amp;"",""))</f>
        <v/>
      </c>
      <c r="H4575" s="644" t="str">
        <f>IF($C4575="","",IFERROR(IF(_xlfn.XLOOKUP($C4575,tbl_StartedStatus[Bold ID],tbl_StartedStatus[Started])="Started","Yes",IF(_xlfn.XLOOKUP($C4575,tbl_StartedStatus[Bold ID],tbl_StartedStatus[Started])="No Show","No Show","")),""))</f>
        <v/>
      </c>
    </row>
    <row r="4576" spans="1:8" ht="15" customHeight="1" thickBot="1">
      <c r="A4576" s="38" t="str">
        <f>IF($C4576="","",IFERROR(_xlfn.XLOOKUP($C4576,'1.PrepList'!$I$2:$I$1500,'1.PrepList'!$G$2:$G$1500,"")&amp;"",""))</f>
        <v/>
      </c>
      <c r="B4576" s="638" t="str">
        <f>IF($C4576="","",IFERROR(_xlfn.XLOOKUP($C4576,'1.PrepList'!$I$2:$I$1500,'1.PrepList'!$H$2:$H$1500,"")&amp;"",""))</f>
        <v/>
      </c>
      <c r="D4576" s="638" t="str">
        <f>IF($C4576="","",IFERROR(_xlfn.XLOOKUP($C4576,'1.PrepList'!$I$2:$I$1500,'1.PrepList'!$J$2:$J$1500,"")&amp;"",""))</f>
        <v/>
      </c>
      <c r="E4576" s="638" t="str">
        <f>IF($C4576="","",IFERROR(_xlfn.XLOOKUP($C4576,'1.PrepList'!$I$2:$I$1500,'1.PrepList'!$N$2:$N$1500,"")&amp;"",""))</f>
        <v/>
      </c>
      <c r="F4576" s="638" t="str">
        <f>IF($C4576="","",IFERROR(_xlfn.XLOOKUP($C4576,'1.PrepList'!$I$2:$I$1500,'1.PrepList'!$K$2:$K$1500,"")&amp;"",""))</f>
        <v/>
      </c>
      <c r="H4576" s="644" t="str">
        <f>IF($C4576="","",IFERROR(IF(_xlfn.XLOOKUP($C4576,tbl_StartedStatus[Bold ID],tbl_StartedStatus[Started])="Started","Yes",IF(_xlfn.XLOOKUP($C4576,tbl_StartedStatus[Bold ID],tbl_StartedStatus[Started])="No Show","No Show","")),""))</f>
        <v/>
      </c>
    </row>
    <row r="4577" spans="1:8" ht="15" customHeight="1" thickBot="1">
      <c r="A4577" s="38" t="str">
        <f>IF($C4577="","",IFERROR(_xlfn.XLOOKUP($C4577,'1.PrepList'!$I$2:$I$1500,'1.PrepList'!$G$2:$G$1500,"")&amp;"",""))</f>
        <v/>
      </c>
      <c r="B4577" s="638" t="str">
        <f>IF($C4577="","",IFERROR(_xlfn.XLOOKUP($C4577,'1.PrepList'!$I$2:$I$1500,'1.PrepList'!$H$2:$H$1500,"")&amp;"",""))</f>
        <v/>
      </c>
      <c r="D4577" s="638" t="str">
        <f>IF($C4577="","",IFERROR(_xlfn.XLOOKUP($C4577,'1.PrepList'!$I$2:$I$1500,'1.PrepList'!$J$2:$J$1500,"")&amp;"",""))</f>
        <v/>
      </c>
      <c r="E4577" s="638" t="str">
        <f>IF($C4577="","",IFERROR(_xlfn.XLOOKUP($C4577,'1.PrepList'!$I$2:$I$1500,'1.PrepList'!$N$2:$N$1500,"")&amp;"",""))</f>
        <v/>
      </c>
      <c r="F4577" s="638" t="str">
        <f>IF($C4577="","",IFERROR(_xlfn.XLOOKUP($C4577,'1.PrepList'!$I$2:$I$1500,'1.PrepList'!$K$2:$K$1500,"")&amp;"",""))</f>
        <v/>
      </c>
      <c r="H4577" s="644" t="str">
        <f>IF($C4577="","",IFERROR(IF(_xlfn.XLOOKUP($C4577,tbl_StartedStatus[Bold ID],tbl_StartedStatus[Started])="Started","Yes",IF(_xlfn.XLOOKUP($C4577,tbl_StartedStatus[Bold ID],tbl_StartedStatus[Started])="No Show","No Show","")),""))</f>
        <v/>
      </c>
    </row>
    <row r="4578" spans="1:8" ht="15" customHeight="1" thickBot="1">
      <c r="A4578" s="38" t="str">
        <f>IF($C4578="","",IFERROR(_xlfn.XLOOKUP($C4578,'1.PrepList'!$I$2:$I$1500,'1.PrepList'!$G$2:$G$1500,"")&amp;"",""))</f>
        <v/>
      </c>
      <c r="B4578" s="638" t="str">
        <f>IF($C4578="","",IFERROR(_xlfn.XLOOKUP($C4578,'1.PrepList'!$I$2:$I$1500,'1.PrepList'!$H$2:$H$1500,"")&amp;"",""))</f>
        <v/>
      </c>
      <c r="D4578" s="638" t="str">
        <f>IF($C4578="","",IFERROR(_xlfn.XLOOKUP($C4578,'1.PrepList'!$I$2:$I$1500,'1.PrepList'!$J$2:$J$1500,"")&amp;"",""))</f>
        <v/>
      </c>
      <c r="E4578" s="638" t="str">
        <f>IF($C4578="","",IFERROR(_xlfn.XLOOKUP($C4578,'1.PrepList'!$I$2:$I$1500,'1.PrepList'!$N$2:$N$1500,"")&amp;"",""))</f>
        <v/>
      </c>
      <c r="F4578" s="638" t="str">
        <f>IF($C4578="","",IFERROR(_xlfn.XLOOKUP($C4578,'1.PrepList'!$I$2:$I$1500,'1.PrepList'!$K$2:$K$1500,"")&amp;"",""))</f>
        <v/>
      </c>
      <c r="H4578" s="644" t="str">
        <f>IF($C4578="","",IFERROR(IF(_xlfn.XLOOKUP($C4578,tbl_StartedStatus[Bold ID],tbl_StartedStatus[Started])="Started","Yes",IF(_xlfn.XLOOKUP($C4578,tbl_StartedStatus[Bold ID],tbl_StartedStatus[Started])="No Show","No Show","")),""))</f>
        <v/>
      </c>
    </row>
    <row r="4579" spans="1:8" ht="15" customHeight="1" thickBot="1">
      <c r="A4579" s="38" t="str">
        <f>IF($C4579="","",IFERROR(_xlfn.XLOOKUP($C4579,'1.PrepList'!$I$2:$I$1500,'1.PrepList'!$G$2:$G$1500,"")&amp;"",""))</f>
        <v/>
      </c>
      <c r="B4579" s="638" t="str">
        <f>IF($C4579="","",IFERROR(_xlfn.XLOOKUP($C4579,'1.PrepList'!$I$2:$I$1500,'1.PrepList'!$H$2:$H$1500,"")&amp;"",""))</f>
        <v/>
      </c>
      <c r="D4579" s="638" t="str">
        <f>IF($C4579="","",IFERROR(_xlfn.XLOOKUP($C4579,'1.PrepList'!$I$2:$I$1500,'1.PrepList'!$J$2:$J$1500,"")&amp;"",""))</f>
        <v/>
      </c>
      <c r="E4579" s="638" t="str">
        <f>IF($C4579="","",IFERROR(_xlfn.XLOOKUP($C4579,'1.PrepList'!$I$2:$I$1500,'1.PrepList'!$N$2:$N$1500,"")&amp;"",""))</f>
        <v/>
      </c>
      <c r="F4579" s="638" t="str">
        <f>IF($C4579="","",IFERROR(_xlfn.XLOOKUP($C4579,'1.PrepList'!$I$2:$I$1500,'1.PrepList'!$K$2:$K$1500,"")&amp;"",""))</f>
        <v/>
      </c>
      <c r="H4579" s="644" t="str">
        <f>IF($C4579="","",IFERROR(IF(_xlfn.XLOOKUP($C4579,tbl_StartedStatus[Bold ID],tbl_StartedStatus[Started])="Started","Yes",IF(_xlfn.XLOOKUP($C4579,tbl_StartedStatus[Bold ID],tbl_StartedStatus[Started])="No Show","No Show","")),""))</f>
        <v/>
      </c>
    </row>
    <row r="4580" spans="1:8" ht="15" customHeight="1" thickBot="1">
      <c r="A4580" s="38" t="str">
        <f>IF($C4580="","",IFERROR(_xlfn.XLOOKUP($C4580,'1.PrepList'!$I$2:$I$1500,'1.PrepList'!$G$2:$G$1500,"")&amp;"",""))</f>
        <v/>
      </c>
      <c r="B4580" s="638" t="str">
        <f>IF($C4580="","",IFERROR(_xlfn.XLOOKUP($C4580,'1.PrepList'!$I$2:$I$1500,'1.PrepList'!$H$2:$H$1500,"")&amp;"",""))</f>
        <v/>
      </c>
      <c r="D4580" s="638" t="str">
        <f>IF($C4580="","",IFERROR(_xlfn.XLOOKUP($C4580,'1.PrepList'!$I$2:$I$1500,'1.PrepList'!$J$2:$J$1500,"")&amp;"",""))</f>
        <v/>
      </c>
      <c r="E4580" s="638" t="str">
        <f>IF($C4580="","",IFERROR(_xlfn.XLOOKUP($C4580,'1.PrepList'!$I$2:$I$1500,'1.PrepList'!$N$2:$N$1500,"")&amp;"",""))</f>
        <v/>
      </c>
      <c r="F4580" s="638" t="str">
        <f>IF($C4580="","",IFERROR(_xlfn.XLOOKUP($C4580,'1.PrepList'!$I$2:$I$1500,'1.PrepList'!$K$2:$K$1500,"")&amp;"",""))</f>
        <v/>
      </c>
      <c r="H4580" s="644" t="str">
        <f>IF($C4580="","",IFERROR(IF(_xlfn.XLOOKUP($C4580,tbl_StartedStatus[Bold ID],tbl_StartedStatus[Started])="Started","Yes",IF(_xlfn.XLOOKUP($C4580,tbl_StartedStatus[Bold ID],tbl_StartedStatus[Started])="No Show","No Show","")),""))</f>
        <v/>
      </c>
    </row>
    <row r="4581" spans="1:8" ht="15" customHeight="1" thickBot="1">
      <c r="A4581" s="38" t="str">
        <f>IF($C4581="","",IFERROR(_xlfn.XLOOKUP($C4581,'1.PrepList'!$I$2:$I$1500,'1.PrepList'!$G$2:$G$1500,"")&amp;"",""))</f>
        <v/>
      </c>
      <c r="B4581" s="638" t="str">
        <f>IF($C4581="","",IFERROR(_xlfn.XLOOKUP($C4581,'1.PrepList'!$I$2:$I$1500,'1.PrepList'!$H$2:$H$1500,"")&amp;"",""))</f>
        <v/>
      </c>
      <c r="D4581" s="638" t="str">
        <f>IF($C4581="","",IFERROR(_xlfn.XLOOKUP($C4581,'1.PrepList'!$I$2:$I$1500,'1.PrepList'!$J$2:$J$1500,"")&amp;"",""))</f>
        <v/>
      </c>
      <c r="E4581" s="638" t="str">
        <f>IF($C4581="","",IFERROR(_xlfn.XLOOKUP($C4581,'1.PrepList'!$I$2:$I$1500,'1.PrepList'!$N$2:$N$1500,"")&amp;"",""))</f>
        <v/>
      </c>
      <c r="F4581" s="638" t="str">
        <f>IF($C4581="","",IFERROR(_xlfn.XLOOKUP($C4581,'1.PrepList'!$I$2:$I$1500,'1.PrepList'!$K$2:$K$1500,"")&amp;"",""))</f>
        <v/>
      </c>
      <c r="H4581" s="644" t="str">
        <f>IF($C4581="","",IFERROR(IF(_xlfn.XLOOKUP($C4581,tbl_StartedStatus[Bold ID],tbl_StartedStatus[Started])="Started","Yes",IF(_xlfn.XLOOKUP($C4581,tbl_StartedStatus[Bold ID],tbl_StartedStatus[Started])="No Show","No Show","")),""))</f>
        <v/>
      </c>
    </row>
    <row r="4582" spans="1:8" ht="15" customHeight="1" thickBot="1">
      <c r="A4582" s="38" t="str">
        <f>IF($C4582="","",IFERROR(_xlfn.XLOOKUP($C4582,'1.PrepList'!$I$2:$I$1500,'1.PrepList'!$G$2:$G$1500,"")&amp;"",""))</f>
        <v/>
      </c>
      <c r="B4582" s="638" t="str">
        <f>IF($C4582="","",IFERROR(_xlfn.XLOOKUP($C4582,'1.PrepList'!$I$2:$I$1500,'1.PrepList'!$H$2:$H$1500,"")&amp;"",""))</f>
        <v/>
      </c>
      <c r="D4582" s="638" t="str">
        <f>IF($C4582="","",IFERROR(_xlfn.XLOOKUP($C4582,'1.PrepList'!$I$2:$I$1500,'1.PrepList'!$J$2:$J$1500,"")&amp;"",""))</f>
        <v/>
      </c>
      <c r="E4582" s="638" t="str">
        <f>IF($C4582="","",IFERROR(_xlfn.XLOOKUP($C4582,'1.PrepList'!$I$2:$I$1500,'1.PrepList'!$N$2:$N$1500,"")&amp;"",""))</f>
        <v/>
      </c>
      <c r="F4582" s="638" t="str">
        <f>IF($C4582="","",IFERROR(_xlfn.XLOOKUP($C4582,'1.PrepList'!$I$2:$I$1500,'1.PrepList'!$K$2:$K$1500,"")&amp;"",""))</f>
        <v/>
      </c>
      <c r="H4582" s="644" t="str">
        <f>IF($C4582="","",IFERROR(IF(_xlfn.XLOOKUP($C4582,tbl_StartedStatus[Bold ID],tbl_StartedStatus[Started])="Started","Yes",IF(_xlfn.XLOOKUP($C4582,tbl_StartedStatus[Bold ID],tbl_StartedStatus[Started])="No Show","No Show","")),""))</f>
        <v/>
      </c>
    </row>
    <row r="4583" spans="1:8" ht="15" customHeight="1" thickBot="1">
      <c r="A4583" s="38" t="str">
        <f>IF($C4583="","",IFERROR(_xlfn.XLOOKUP($C4583,'1.PrepList'!$I$2:$I$1500,'1.PrepList'!$G$2:$G$1500,"")&amp;"",""))</f>
        <v/>
      </c>
      <c r="B4583" s="638" t="str">
        <f>IF($C4583="","",IFERROR(_xlfn.XLOOKUP($C4583,'1.PrepList'!$I$2:$I$1500,'1.PrepList'!$H$2:$H$1500,"")&amp;"",""))</f>
        <v/>
      </c>
      <c r="D4583" s="638" t="str">
        <f>IF($C4583="","",IFERROR(_xlfn.XLOOKUP($C4583,'1.PrepList'!$I$2:$I$1500,'1.PrepList'!$J$2:$J$1500,"")&amp;"",""))</f>
        <v/>
      </c>
      <c r="E4583" s="638" t="str">
        <f>IF($C4583="","",IFERROR(_xlfn.XLOOKUP($C4583,'1.PrepList'!$I$2:$I$1500,'1.PrepList'!$N$2:$N$1500,"")&amp;"",""))</f>
        <v/>
      </c>
      <c r="F4583" s="638" t="str">
        <f>IF($C4583="","",IFERROR(_xlfn.XLOOKUP($C4583,'1.PrepList'!$I$2:$I$1500,'1.PrepList'!$K$2:$K$1500,"")&amp;"",""))</f>
        <v/>
      </c>
      <c r="H4583" s="644" t="str">
        <f>IF($C4583="","",IFERROR(IF(_xlfn.XLOOKUP($C4583,tbl_StartedStatus[Bold ID],tbl_StartedStatus[Started])="Started","Yes",IF(_xlfn.XLOOKUP($C4583,tbl_StartedStatus[Bold ID],tbl_StartedStatus[Started])="No Show","No Show","")),""))</f>
        <v/>
      </c>
    </row>
    <row r="4584" spans="1:8" ht="15" customHeight="1" thickBot="1">
      <c r="A4584" s="38" t="str">
        <f>IF($C4584="","",IFERROR(_xlfn.XLOOKUP($C4584,'1.PrepList'!$I$2:$I$1500,'1.PrepList'!$G$2:$G$1500,"")&amp;"",""))</f>
        <v/>
      </c>
      <c r="B4584" s="638" t="str">
        <f>IF($C4584="","",IFERROR(_xlfn.XLOOKUP($C4584,'1.PrepList'!$I$2:$I$1500,'1.PrepList'!$H$2:$H$1500,"")&amp;"",""))</f>
        <v/>
      </c>
      <c r="D4584" s="638" t="str">
        <f>IF($C4584="","",IFERROR(_xlfn.XLOOKUP($C4584,'1.PrepList'!$I$2:$I$1500,'1.PrepList'!$J$2:$J$1500,"")&amp;"",""))</f>
        <v/>
      </c>
      <c r="E4584" s="638" t="str">
        <f>IF($C4584="","",IFERROR(_xlfn.XLOOKUP($C4584,'1.PrepList'!$I$2:$I$1500,'1.PrepList'!$N$2:$N$1500,"")&amp;"",""))</f>
        <v/>
      </c>
      <c r="F4584" s="638" t="str">
        <f>IF($C4584="","",IFERROR(_xlfn.XLOOKUP($C4584,'1.PrepList'!$I$2:$I$1500,'1.PrepList'!$K$2:$K$1500,"")&amp;"",""))</f>
        <v/>
      </c>
      <c r="H4584" s="644" t="str">
        <f>IF($C4584="","",IFERROR(IF(_xlfn.XLOOKUP($C4584,tbl_StartedStatus[Bold ID],tbl_StartedStatus[Started])="Started","Yes",IF(_xlfn.XLOOKUP($C4584,tbl_StartedStatus[Bold ID],tbl_StartedStatus[Started])="No Show","No Show","")),""))</f>
        <v/>
      </c>
    </row>
    <row r="4585" spans="1:8" ht="15" customHeight="1" thickBot="1">
      <c r="A4585" s="38" t="str">
        <f>IF($C4585="","",IFERROR(_xlfn.XLOOKUP($C4585,'1.PrepList'!$I$2:$I$1500,'1.PrepList'!$G$2:$G$1500,"")&amp;"",""))</f>
        <v/>
      </c>
      <c r="B4585" s="638" t="str">
        <f>IF($C4585="","",IFERROR(_xlfn.XLOOKUP($C4585,'1.PrepList'!$I$2:$I$1500,'1.PrepList'!$H$2:$H$1500,"")&amp;"",""))</f>
        <v/>
      </c>
      <c r="D4585" s="638" t="str">
        <f>IF($C4585="","",IFERROR(_xlfn.XLOOKUP($C4585,'1.PrepList'!$I$2:$I$1500,'1.PrepList'!$J$2:$J$1500,"")&amp;"",""))</f>
        <v/>
      </c>
      <c r="E4585" s="638" t="str">
        <f>IF($C4585="","",IFERROR(_xlfn.XLOOKUP($C4585,'1.PrepList'!$I$2:$I$1500,'1.PrepList'!$N$2:$N$1500,"")&amp;"",""))</f>
        <v/>
      </c>
      <c r="F4585" s="638" t="str">
        <f>IF($C4585="","",IFERROR(_xlfn.XLOOKUP($C4585,'1.PrepList'!$I$2:$I$1500,'1.PrepList'!$K$2:$K$1500,"")&amp;"",""))</f>
        <v/>
      </c>
      <c r="H4585" s="644" t="str">
        <f>IF($C4585="","",IFERROR(IF(_xlfn.XLOOKUP($C4585,tbl_StartedStatus[Bold ID],tbl_StartedStatus[Started])="Started","Yes",IF(_xlfn.XLOOKUP($C4585,tbl_StartedStatus[Bold ID],tbl_StartedStatus[Started])="No Show","No Show","")),""))</f>
        <v/>
      </c>
    </row>
    <row r="4586" spans="1:8" ht="15" customHeight="1" thickBot="1">
      <c r="A4586" s="38" t="str">
        <f>IF($C4586="","",IFERROR(_xlfn.XLOOKUP($C4586,'1.PrepList'!$I$2:$I$1500,'1.PrepList'!$G$2:$G$1500,"")&amp;"",""))</f>
        <v/>
      </c>
      <c r="B4586" s="638" t="str">
        <f>IF($C4586="","",IFERROR(_xlfn.XLOOKUP($C4586,'1.PrepList'!$I$2:$I$1500,'1.PrepList'!$H$2:$H$1500,"")&amp;"",""))</f>
        <v/>
      </c>
      <c r="D4586" s="638" t="str">
        <f>IF($C4586="","",IFERROR(_xlfn.XLOOKUP($C4586,'1.PrepList'!$I$2:$I$1500,'1.PrepList'!$J$2:$J$1500,"")&amp;"",""))</f>
        <v/>
      </c>
      <c r="E4586" s="638" t="str">
        <f>IF($C4586="","",IFERROR(_xlfn.XLOOKUP($C4586,'1.PrepList'!$I$2:$I$1500,'1.PrepList'!$N$2:$N$1500,"")&amp;"",""))</f>
        <v/>
      </c>
      <c r="F4586" s="638" t="str">
        <f>IF($C4586="","",IFERROR(_xlfn.XLOOKUP($C4586,'1.PrepList'!$I$2:$I$1500,'1.PrepList'!$K$2:$K$1500,"")&amp;"",""))</f>
        <v/>
      </c>
      <c r="H4586" s="644" t="str">
        <f>IF($C4586="","",IFERROR(IF(_xlfn.XLOOKUP($C4586,tbl_StartedStatus[Bold ID],tbl_StartedStatus[Started])="Started","Yes",IF(_xlfn.XLOOKUP($C4586,tbl_StartedStatus[Bold ID],tbl_StartedStatus[Started])="No Show","No Show","")),""))</f>
        <v/>
      </c>
    </row>
    <row r="4587" spans="1:8" ht="15" customHeight="1" thickBot="1">
      <c r="A4587" s="38" t="str">
        <f>IF($C4587="","",IFERROR(_xlfn.XLOOKUP($C4587,'1.PrepList'!$I$2:$I$1500,'1.PrepList'!$G$2:$G$1500,"")&amp;"",""))</f>
        <v/>
      </c>
      <c r="B4587" s="638" t="str">
        <f>IF($C4587="","",IFERROR(_xlfn.XLOOKUP($C4587,'1.PrepList'!$I$2:$I$1500,'1.PrepList'!$H$2:$H$1500,"")&amp;"",""))</f>
        <v/>
      </c>
      <c r="D4587" s="638" t="str">
        <f>IF($C4587="","",IFERROR(_xlfn.XLOOKUP($C4587,'1.PrepList'!$I$2:$I$1500,'1.PrepList'!$J$2:$J$1500,"")&amp;"",""))</f>
        <v/>
      </c>
      <c r="E4587" s="638" t="str">
        <f>IF($C4587="","",IFERROR(_xlfn.XLOOKUP($C4587,'1.PrepList'!$I$2:$I$1500,'1.PrepList'!$N$2:$N$1500,"")&amp;"",""))</f>
        <v/>
      </c>
      <c r="F4587" s="638" t="str">
        <f>IF($C4587="","",IFERROR(_xlfn.XLOOKUP($C4587,'1.PrepList'!$I$2:$I$1500,'1.PrepList'!$K$2:$K$1500,"")&amp;"",""))</f>
        <v/>
      </c>
      <c r="H4587" s="644" t="str">
        <f>IF($C4587="","",IFERROR(IF(_xlfn.XLOOKUP($C4587,tbl_StartedStatus[Bold ID],tbl_StartedStatus[Started])="Started","Yes",IF(_xlfn.XLOOKUP($C4587,tbl_StartedStatus[Bold ID],tbl_StartedStatus[Started])="No Show","No Show","")),""))</f>
        <v/>
      </c>
    </row>
    <row r="4588" spans="1:8" ht="15" customHeight="1" thickBot="1">
      <c r="A4588" s="38" t="str">
        <f>IF($C4588="","",IFERROR(_xlfn.XLOOKUP($C4588,'1.PrepList'!$I$2:$I$1500,'1.PrepList'!$G$2:$G$1500,"")&amp;"",""))</f>
        <v/>
      </c>
      <c r="B4588" s="638" t="str">
        <f>IF($C4588="","",IFERROR(_xlfn.XLOOKUP($C4588,'1.PrepList'!$I$2:$I$1500,'1.PrepList'!$H$2:$H$1500,"")&amp;"",""))</f>
        <v/>
      </c>
      <c r="D4588" s="638" t="str">
        <f>IF($C4588="","",IFERROR(_xlfn.XLOOKUP($C4588,'1.PrepList'!$I$2:$I$1500,'1.PrepList'!$J$2:$J$1500,"")&amp;"",""))</f>
        <v/>
      </c>
      <c r="E4588" s="638" t="str">
        <f>IF($C4588="","",IFERROR(_xlfn.XLOOKUP($C4588,'1.PrepList'!$I$2:$I$1500,'1.PrepList'!$N$2:$N$1500,"")&amp;"",""))</f>
        <v/>
      </c>
      <c r="F4588" s="638" t="str">
        <f>IF($C4588="","",IFERROR(_xlfn.XLOOKUP($C4588,'1.PrepList'!$I$2:$I$1500,'1.PrepList'!$K$2:$K$1500,"")&amp;"",""))</f>
        <v/>
      </c>
      <c r="H4588" s="644" t="str">
        <f>IF($C4588="","",IFERROR(IF(_xlfn.XLOOKUP($C4588,tbl_StartedStatus[Bold ID],tbl_StartedStatus[Started])="Started","Yes",IF(_xlfn.XLOOKUP($C4588,tbl_StartedStatus[Bold ID],tbl_StartedStatus[Started])="No Show","No Show","")),""))</f>
        <v/>
      </c>
    </row>
    <row r="4589" spans="1:8" ht="15" customHeight="1" thickBot="1">
      <c r="A4589" s="38" t="str">
        <f>IF($C4589="","",IFERROR(_xlfn.XLOOKUP($C4589,'1.PrepList'!$I$2:$I$1500,'1.PrepList'!$G$2:$G$1500,"")&amp;"",""))</f>
        <v/>
      </c>
      <c r="B4589" s="638" t="str">
        <f>IF($C4589="","",IFERROR(_xlfn.XLOOKUP($C4589,'1.PrepList'!$I$2:$I$1500,'1.PrepList'!$H$2:$H$1500,"")&amp;"",""))</f>
        <v/>
      </c>
      <c r="D4589" s="638" t="str">
        <f>IF($C4589="","",IFERROR(_xlfn.XLOOKUP($C4589,'1.PrepList'!$I$2:$I$1500,'1.PrepList'!$J$2:$J$1500,"")&amp;"",""))</f>
        <v/>
      </c>
      <c r="E4589" s="638" t="str">
        <f>IF($C4589="","",IFERROR(_xlfn.XLOOKUP($C4589,'1.PrepList'!$I$2:$I$1500,'1.PrepList'!$N$2:$N$1500,"")&amp;"",""))</f>
        <v/>
      </c>
      <c r="F4589" s="638" t="str">
        <f>IF($C4589="","",IFERROR(_xlfn.XLOOKUP($C4589,'1.PrepList'!$I$2:$I$1500,'1.PrepList'!$K$2:$K$1500,"")&amp;"",""))</f>
        <v/>
      </c>
      <c r="H4589" s="644" t="str">
        <f>IF($C4589="","",IFERROR(IF(_xlfn.XLOOKUP($C4589,tbl_StartedStatus[Bold ID],tbl_StartedStatus[Started])="Started","Yes",IF(_xlfn.XLOOKUP($C4589,tbl_StartedStatus[Bold ID],tbl_StartedStatus[Started])="No Show","No Show","")),""))</f>
        <v/>
      </c>
    </row>
    <row r="4590" spans="1:8" ht="15" customHeight="1" thickBot="1">
      <c r="A4590" s="38" t="str">
        <f>IF($C4590="","",IFERROR(_xlfn.XLOOKUP($C4590,'1.PrepList'!$I$2:$I$1500,'1.PrepList'!$G$2:$G$1500,"")&amp;"",""))</f>
        <v/>
      </c>
      <c r="B4590" s="638" t="str">
        <f>IF($C4590="","",IFERROR(_xlfn.XLOOKUP($C4590,'1.PrepList'!$I$2:$I$1500,'1.PrepList'!$H$2:$H$1500,"")&amp;"",""))</f>
        <v/>
      </c>
      <c r="D4590" s="638" t="str">
        <f>IF($C4590="","",IFERROR(_xlfn.XLOOKUP($C4590,'1.PrepList'!$I$2:$I$1500,'1.PrepList'!$J$2:$J$1500,"")&amp;"",""))</f>
        <v/>
      </c>
      <c r="E4590" s="638" t="str">
        <f>IF($C4590="","",IFERROR(_xlfn.XLOOKUP($C4590,'1.PrepList'!$I$2:$I$1500,'1.PrepList'!$N$2:$N$1500,"")&amp;"",""))</f>
        <v/>
      </c>
      <c r="F4590" s="638" t="str">
        <f>IF($C4590="","",IFERROR(_xlfn.XLOOKUP($C4590,'1.PrepList'!$I$2:$I$1500,'1.PrepList'!$K$2:$K$1500,"")&amp;"",""))</f>
        <v/>
      </c>
      <c r="H4590" s="644" t="str">
        <f>IF($C4590="","",IFERROR(IF(_xlfn.XLOOKUP($C4590,tbl_StartedStatus[Bold ID],tbl_StartedStatus[Started])="Started","Yes",IF(_xlfn.XLOOKUP($C4590,tbl_StartedStatus[Bold ID],tbl_StartedStatus[Started])="No Show","No Show","")),""))</f>
        <v/>
      </c>
    </row>
    <row r="4591" spans="1:8" ht="15" customHeight="1" thickBot="1">
      <c r="A4591" s="38" t="str">
        <f>IF($C4591="","",IFERROR(_xlfn.XLOOKUP($C4591,'1.PrepList'!$I$2:$I$1500,'1.PrepList'!$G$2:$G$1500,"")&amp;"",""))</f>
        <v/>
      </c>
      <c r="B4591" s="638" t="str">
        <f>IF($C4591="","",IFERROR(_xlfn.XLOOKUP($C4591,'1.PrepList'!$I$2:$I$1500,'1.PrepList'!$H$2:$H$1500,"")&amp;"",""))</f>
        <v/>
      </c>
      <c r="D4591" s="638" t="str">
        <f>IF($C4591="","",IFERROR(_xlfn.XLOOKUP($C4591,'1.PrepList'!$I$2:$I$1500,'1.PrepList'!$J$2:$J$1500,"")&amp;"",""))</f>
        <v/>
      </c>
      <c r="E4591" s="638" t="str">
        <f>IF($C4591="","",IFERROR(_xlfn.XLOOKUP($C4591,'1.PrepList'!$I$2:$I$1500,'1.PrepList'!$N$2:$N$1500,"")&amp;"",""))</f>
        <v/>
      </c>
      <c r="F4591" s="638" t="str">
        <f>IF($C4591="","",IFERROR(_xlfn.XLOOKUP($C4591,'1.PrepList'!$I$2:$I$1500,'1.PrepList'!$K$2:$K$1500,"")&amp;"",""))</f>
        <v/>
      </c>
      <c r="H4591" s="644" t="str">
        <f>IF($C4591="","",IFERROR(IF(_xlfn.XLOOKUP($C4591,tbl_StartedStatus[Bold ID],tbl_StartedStatus[Started])="Started","Yes",IF(_xlfn.XLOOKUP($C4591,tbl_StartedStatus[Bold ID],tbl_StartedStatus[Started])="No Show","No Show","")),""))</f>
        <v/>
      </c>
    </row>
    <row r="4592" spans="1:8" ht="15" customHeight="1" thickBot="1">
      <c r="A4592" s="38" t="str">
        <f>IF($C4592="","",IFERROR(_xlfn.XLOOKUP($C4592,'1.PrepList'!$I$2:$I$1500,'1.PrepList'!$G$2:$G$1500,"")&amp;"",""))</f>
        <v/>
      </c>
      <c r="B4592" s="638" t="str">
        <f>IF($C4592="","",IFERROR(_xlfn.XLOOKUP($C4592,'1.PrepList'!$I$2:$I$1500,'1.PrepList'!$H$2:$H$1500,"")&amp;"",""))</f>
        <v/>
      </c>
      <c r="D4592" s="638" t="str">
        <f>IF($C4592="","",IFERROR(_xlfn.XLOOKUP($C4592,'1.PrepList'!$I$2:$I$1500,'1.PrepList'!$J$2:$J$1500,"")&amp;"",""))</f>
        <v/>
      </c>
      <c r="E4592" s="638" t="str">
        <f>IF($C4592="","",IFERROR(_xlfn.XLOOKUP($C4592,'1.PrepList'!$I$2:$I$1500,'1.PrepList'!$N$2:$N$1500,"")&amp;"",""))</f>
        <v/>
      </c>
      <c r="F4592" s="638" t="str">
        <f>IF($C4592="","",IFERROR(_xlfn.XLOOKUP($C4592,'1.PrepList'!$I$2:$I$1500,'1.PrepList'!$K$2:$K$1500,"")&amp;"",""))</f>
        <v/>
      </c>
      <c r="H4592" s="644" t="str">
        <f>IF($C4592="","",IFERROR(IF(_xlfn.XLOOKUP($C4592,tbl_StartedStatus[Bold ID],tbl_StartedStatus[Started])="Started","Yes",IF(_xlfn.XLOOKUP($C4592,tbl_StartedStatus[Bold ID],tbl_StartedStatus[Started])="No Show","No Show","")),""))</f>
        <v/>
      </c>
    </row>
    <row r="4593" spans="1:8" ht="15" customHeight="1" thickBot="1">
      <c r="A4593" s="38" t="str">
        <f>IF($C4593="","",IFERROR(_xlfn.XLOOKUP($C4593,'1.PrepList'!$I$2:$I$1500,'1.PrepList'!$G$2:$G$1500,"")&amp;"",""))</f>
        <v/>
      </c>
      <c r="B4593" s="638" t="str">
        <f>IF($C4593="","",IFERROR(_xlfn.XLOOKUP($C4593,'1.PrepList'!$I$2:$I$1500,'1.PrepList'!$H$2:$H$1500,"")&amp;"",""))</f>
        <v/>
      </c>
      <c r="D4593" s="638" t="str">
        <f>IF($C4593="","",IFERROR(_xlfn.XLOOKUP($C4593,'1.PrepList'!$I$2:$I$1500,'1.PrepList'!$J$2:$J$1500,"")&amp;"",""))</f>
        <v/>
      </c>
      <c r="E4593" s="638" t="str">
        <f>IF($C4593="","",IFERROR(_xlfn.XLOOKUP($C4593,'1.PrepList'!$I$2:$I$1500,'1.PrepList'!$N$2:$N$1500,"")&amp;"",""))</f>
        <v/>
      </c>
      <c r="F4593" s="638" t="str">
        <f>IF($C4593="","",IFERROR(_xlfn.XLOOKUP($C4593,'1.PrepList'!$I$2:$I$1500,'1.PrepList'!$K$2:$K$1500,"")&amp;"",""))</f>
        <v/>
      </c>
      <c r="H4593" s="644" t="str">
        <f>IF($C4593="","",IFERROR(IF(_xlfn.XLOOKUP($C4593,tbl_StartedStatus[Bold ID],tbl_StartedStatus[Started])="Started","Yes",IF(_xlfn.XLOOKUP($C4593,tbl_StartedStatus[Bold ID],tbl_StartedStatus[Started])="No Show","No Show","")),""))</f>
        <v/>
      </c>
    </row>
    <row r="4594" spans="1:8" ht="15" customHeight="1" thickBot="1">
      <c r="A4594" s="38" t="str">
        <f>IF($C4594="","",IFERROR(_xlfn.XLOOKUP($C4594,'1.PrepList'!$I$2:$I$1500,'1.PrepList'!$G$2:$G$1500,"")&amp;"",""))</f>
        <v/>
      </c>
      <c r="B4594" s="638" t="str">
        <f>IF($C4594="","",IFERROR(_xlfn.XLOOKUP($C4594,'1.PrepList'!$I$2:$I$1500,'1.PrepList'!$H$2:$H$1500,"")&amp;"",""))</f>
        <v/>
      </c>
      <c r="D4594" s="638" t="str">
        <f>IF($C4594="","",IFERROR(_xlfn.XLOOKUP($C4594,'1.PrepList'!$I$2:$I$1500,'1.PrepList'!$J$2:$J$1500,"")&amp;"",""))</f>
        <v/>
      </c>
      <c r="E4594" s="638" t="str">
        <f>IF($C4594="","",IFERROR(_xlfn.XLOOKUP($C4594,'1.PrepList'!$I$2:$I$1500,'1.PrepList'!$N$2:$N$1500,"")&amp;"",""))</f>
        <v/>
      </c>
      <c r="F4594" s="638" t="str">
        <f>IF($C4594="","",IFERROR(_xlfn.XLOOKUP($C4594,'1.PrepList'!$I$2:$I$1500,'1.PrepList'!$K$2:$K$1500,"")&amp;"",""))</f>
        <v/>
      </c>
      <c r="H4594" s="644" t="str">
        <f>IF($C4594="","",IFERROR(IF(_xlfn.XLOOKUP($C4594,tbl_StartedStatus[Bold ID],tbl_StartedStatus[Started])="Started","Yes",IF(_xlfn.XLOOKUP($C4594,tbl_StartedStatus[Bold ID],tbl_StartedStatus[Started])="No Show","No Show","")),""))</f>
        <v/>
      </c>
    </row>
    <row r="4595" spans="1:8" ht="15" customHeight="1" thickBot="1">
      <c r="A4595" s="38" t="str">
        <f>IF($C4595="","",IFERROR(_xlfn.XLOOKUP($C4595,'1.PrepList'!$I$2:$I$1500,'1.PrepList'!$G$2:$G$1500,"")&amp;"",""))</f>
        <v/>
      </c>
      <c r="B4595" s="638" t="str">
        <f>IF($C4595="","",IFERROR(_xlfn.XLOOKUP($C4595,'1.PrepList'!$I$2:$I$1500,'1.PrepList'!$H$2:$H$1500,"")&amp;"",""))</f>
        <v/>
      </c>
      <c r="D4595" s="638" t="str">
        <f>IF($C4595="","",IFERROR(_xlfn.XLOOKUP($C4595,'1.PrepList'!$I$2:$I$1500,'1.PrepList'!$J$2:$J$1500,"")&amp;"",""))</f>
        <v/>
      </c>
      <c r="E4595" s="638" t="str">
        <f>IF($C4595="","",IFERROR(_xlfn.XLOOKUP($C4595,'1.PrepList'!$I$2:$I$1500,'1.PrepList'!$N$2:$N$1500,"")&amp;"",""))</f>
        <v/>
      </c>
      <c r="F4595" s="638" t="str">
        <f>IF($C4595="","",IFERROR(_xlfn.XLOOKUP($C4595,'1.PrepList'!$I$2:$I$1500,'1.PrepList'!$K$2:$K$1500,"")&amp;"",""))</f>
        <v/>
      </c>
      <c r="H4595" s="644" t="str">
        <f>IF($C4595="","",IFERROR(IF(_xlfn.XLOOKUP($C4595,tbl_StartedStatus[Bold ID],tbl_StartedStatus[Started])="Started","Yes",IF(_xlfn.XLOOKUP($C4595,tbl_StartedStatus[Bold ID],tbl_StartedStatus[Started])="No Show","No Show","")),""))</f>
        <v/>
      </c>
    </row>
    <row r="4596" spans="1:8" ht="15" customHeight="1" thickBot="1">
      <c r="A4596" s="38" t="str">
        <f>IF($C4596="","",IFERROR(_xlfn.XLOOKUP($C4596,'1.PrepList'!$I$2:$I$1500,'1.PrepList'!$G$2:$G$1500,"")&amp;"",""))</f>
        <v/>
      </c>
      <c r="B4596" s="638" t="str">
        <f>IF($C4596="","",IFERROR(_xlfn.XLOOKUP($C4596,'1.PrepList'!$I$2:$I$1500,'1.PrepList'!$H$2:$H$1500,"")&amp;"",""))</f>
        <v/>
      </c>
      <c r="D4596" s="638" t="str">
        <f>IF($C4596="","",IFERROR(_xlfn.XLOOKUP($C4596,'1.PrepList'!$I$2:$I$1500,'1.PrepList'!$J$2:$J$1500,"")&amp;"",""))</f>
        <v/>
      </c>
      <c r="E4596" s="638" t="str">
        <f>IF($C4596="","",IFERROR(_xlfn.XLOOKUP($C4596,'1.PrepList'!$I$2:$I$1500,'1.PrepList'!$N$2:$N$1500,"")&amp;"",""))</f>
        <v/>
      </c>
      <c r="F4596" s="638" t="str">
        <f>IF($C4596="","",IFERROR(_xlfn.XLOOKUP($C4596,'1.PrepList'!$I$2:$I$1500,'1.PrepList'!$K$2:$K$1500,"")&amp;"",""))</f>
        <v/>
      </c>
      <c r="H4596" s="644" t="str">
        <f>IF($C4596="","",IFERROR(IF(_xlfn.XLOOKUP($C4596,tbl_StartedStatus[Bold ID],tbl_StartedStatus[Started])="Started","Yes",IF(_xlfn.XLOOKUP($C4596,tbl_StartedStatus[Bold ID],tbl_StartedStatus[Started])="No Show","No Show","")),""))</f>
        <v/>
      </c>
    </row>
    <row r="4597" spans="1:8" ht="15" customHeight="1" thickBot="1">
      <c r="A4597" s="38" t="str">
        <f>IF($C4597="","",IFERROR(_xlfn.XLOOKUP($C4597,'1.PrepList'!$I$2:$I$1500,'1.PrepList'!$G$2:$G$1500,"")&amp;"",""))</f>
        <v/>
      </c>
      <c r="B4597" s="638" t="str">
        <f>IF($C4597="","",IFERROR(_xlfn.XLOOKUP($C4597,'1.PrepList'!$I$2:$I$1500,'1.PrepList'!$H$2:$H$1500,"")&amp;"",""))</f>
        <v/>
      </c>
      <c r="D4597" s="638" t="str">
        <f>IF($C4597="","",IFERROR(_xlfn.XLOOKUP($C4597,'1.PrepList'!$I$2:$I$1500,'1.PrepList'!$J$2:$J$1500,"")&amp;"",""))</f>
        <v/>
      </c>
      <c r="E4597" s="638" t="str">
        <f>IF($C4597="","",IFERROR(_xlfn.XLOOKUP($C4597,'1.PrepList'!$I$2:$I$1500,'1.PrepList'!$N$2:$N$1500,"")&amp;"",""))</f>
        <v/>
      </c>
      <c r="F4597" s="638" t="str">
        <f>IF($C4597="","",IFERROR(_xlfn.XLOOKUP($C4597,'1.PrepList'!$I$2:$I$1500,'1.PrepList'!$K$2:$K$1500,"")&amp;"",""))</f>
        <v/>
      </c>
      <c r="H4597" s="644" t="str">
        <f>IF($C4597="","",IFERROR(IF(_xlfn.XLOOKUP($C4597,tbl_StartedStatus[Bold ID],tbl_StartedStatus[Started])="Started","Yes",IF(_xlfn.XLOOKUP($C4597,tbl_StartedStatus[Bold ID],tbl_StartedStatus[Started])="No Show","No Show","")),""))</f>
        <v/>
      </c>
    </row>
    <row r="4598" spans="1:8" ht="15" customHeight="1" thickBot="1">
      <c r="A4598" s="38" t="str">
        <f>IF($C4598="","",IFERROR(_xlfn.XLOOKUP($C4598,'1.PrepList'!$I$2:$I$1500,'1.PrepList'!$G$2:$G$1500,"")&amp;"",""))</f>
        <v/>
      </c>
      <c r="B4598" s="638" t="str">
        <f>IF($C4598="","",IFERROR(_xlfn.XLOOKUP($C4598,'1.PrepList'!$I$2:$I$1500,'1.PrepList'!$H$2:$H$1500,"")&amp;"",""))</f>
        <v/>
      </c>
      <c r="D4598" s="638" t="str">
        <f>IF($C4598="","",IFERROR(_xlfn.XLOOKUP($C4598,'1.PrepList'!$I$2:$I$1500,'1.PrepList'!$J$2:$J$1500,"")&amp;"",""))</f>
        <v/>
      </c>
      <c r="E4598" s="638" t="str">
        <f>IF($C4598="","",IFERROR(_xlfn.XLOOKUP($C4598,'1.PrepList'!$I$2:$I$1500,'1.PrepList'!$N$2:$N$1500,"")&amp;"",""))</f>
        <v/>
      </c>
      <c r="F4598" s="638" t="str">
        <f>IF($C4598="","",IFERROR(_xlfn.XLOOKUP($C4598,'1.PrepList'!$I$2:$I$1500,'1.PrepList'!$K$2:$K$1500,"")&amp;"",""))</f>
        <v/>
      </c>
      <c r="H4598" s="644" t="str">
        <f>IF($C4598="","",IFERROR(IF(_xlfn.XLOOKUP($C4598,tbl_StartedStatus[Bold ID],tbl_StartedStatus[Started])="Started","Yes",IF(_xlfn.XLOOKUP($C4598,tbl_StartedStatus[Bold ID],tbl_StartedStatus[Started])="No Show","No Show","")),""))</f>
        <v/>
      </c>
    </row>
    <row r="4599" spans="1:8" ht="15" customHeight="1" thickBot="1">
      <c r="A4599" s="38" t="str">
        <f>IF($C4599="","",IFERROR(_xlfn.XLOOKUP($C4599,'1.PrepList'!$I$2:$I$1500,'1.PrepList'!$G$2:$G$1500,"")&amp;"",""))</f>
        <v/>
      </c>
      <c r="B4599" s="638" t="str">
        <f>IF($C4599="","",IFERROR(_xlfn.XLOOKUP($C4599,'1.PrepList'!$I$2:$I$1500,'1.PrepList'!$H$2:$H$1500,"")&amp;"",""))</f>
        <v/>
      </c>
      <c r="D4599" s="638" t="str">
        <f>IF($C4599="","",IFERROR(_xlfn.XLOOKUP($C4599,'1.PrepList'!$I$2:$I$1500,'1.PrepList'!$J$2:$J$1500,"")&amp;"",""))</f>
        <v/>
      </c>
      <c r="E4599" s="638" t="str">
        <f>IF($C4599="","",IFERROR(_xlfn.XLOOKUP($C4599,'1.PrepList'!$I$2:$I$1500,'1.PrepList'!$N$2:$N$1500,"")&amp;"",""))</f>
        <v/>
      </c>
      <c r="F4599" s="638" t="str">
        <f>IF($C4599="","",IFERROR(_xlfn.XLOOKUP($C4599,'1.PrepList'!$I$2:$I$1500,'1.PrepList'!$K$2:$K$1500,"")&amp;"",""))</f>
        <v/>
      </c>
      <c r="H4599" s="644" t="str">
        <f>IF($C4599="","",IFERROR(IF(_xlfn.XLOOKUP($C4599,tbl_StartedStatus[Bold ID],tbl_StartedStatus[Started])="Started","Yes",IF(_xlfn.XLOOKUP($C4599,tbl_StartedStatus[Bold ID],tbl_StartedStatus[Started])="No Show","No Show","")),""))</f>
        <v/>
      </c>
    </row>
    <row r="4600" spans="1:8" ht="15" customHeight="1" thickBot="1">
      <c r="A4600" s="38" t="str">
        <f>IF($C4600="","",IFERROR(_xlfn.XLOOKUP($C4600,'1.PrepList'!$I$2:$I$1500,'1.PrepList'!$G$2:$G$1500,"")&amp;"",""))</f>
        <v/>
      </c>
      <c r="B4600" s="638" t="str">
        <f>IF($C4600="","",IFERROR(_xlfn.XLOOKUP($C4600,'1.PrepList'!$I$2:$I$1500,'1.PrepList'!$H$2:$H$1500,"")&amp;"",""))</f>
        <v/>
      </c>
      <c r="D4600" s="638" t="str">
        <f>IF($C4600="","",IFERROR(_xlfn.XLOOKUP($C4600,'1.PrepList'!$I$2:$I$1500,'1.PrepList'!$J$2:$J$1500,"")&amp;"",""))</f>
        <v/>
      </c>
      <c r="E4600" s="638" t="str">
        <f>IF($C4600="","",IFERROR(_xlfn.XLOOKUP($C4600,'1.PrepList'!$I$2:$I$1500,'1.PrepList'!$N$2:$N$1500,"")&amp;"",""))</f>
        <v/>
      </c>
      <c r="F4600" s="638" t="str">
        <f>IF($C4600="","",IFERROR(_xlfn.XLOOKUP($C4600,'1.PrepList'!$I$2:$I$1500,'1.PrepList'!$K$2:$K$1500,"")&amp;"",""))</f>
        <v/>
      </c>
      <c r="H4600" s="644" t="str">
        <f>IF($C4600="","",IFERROR(IF(_xlfn.XLOOKUP($C4600,tbl_StartedStatus[Bold ID],tbl_StartedStatus[Started])="Started","Yes",IF(_xlfn.XLOOKUP($C4600,tbl_StartedStatus[Bold ID],tbl_StartedStatus[Started])="No Show","No Show","")),""))</f>
        <v/>
      </c>
    </row>
    <row r="4601" spans="1:8" ht="15" customHeight="1" thickBot="1">
      <c r="A4601" s="38" t="str">
        <f>IF($C4601="","",IFERROR(_xlfn.XLOOKUP($C4601,'1.PrepList'!$I$2:$I$1500,'1.PrepList'!$G$2:$G$1500,"")&amp;"",""))</f>
        <v/>
      </c>
      <c r="B4601" s="638" t="str">
        <f>IF($C4601="","",IFERROR(_xlfn.XLOOKUP($C4601,'1.PrepList'!$I$2:$I$1500,'1.PrepList'!$H$2:$H$1500,"")&amp;"",""))</f>
        <v/>
      </c>
      <c r="D4601" s="638" t="str">
        <f>IF($C4601="","",IFERROR(_xlfn.XLOOKUP($C4601,'1.PrepList'!$I$2:$I$1500,'1.PrepList'!$J$2:$J$1500,"")&amp;"",""))</f>
        <v/>
      </c>
      <c r="E4601" s="638" t="str">
        <f>IF($C4601="","",IFERROR(_xlfn.XLOOKUP($C4601,'1.PrepList'!$I$2:$I$1500,'1.PrepList'!$N$2:$N$1500,"")&amp;"",""))</f>
        <v/>
      </c>
      <c r="F4601" s="638" t="str">
        <f>IF($C4601="","",IFERROR(_xlfn.XLOOKUP($C4601,'1.PrepList'!$I$2:$I$1500,'1.PrepList'!$K$2:$K$1500,"")&amp;"",""))</f>
        <v/>
      </c>
      <c r="H4601" s="644" t="str">
        <f>IF($C4601="","",IFERROR(IF(_xlfn.XLOOKUP($C4601,tbl_StartedStatus[Bold ID],tbl_StartedStatus[Started])="Started","Yes",IF(_xlfn.XLOOKUP($C4601,tbl_StartedStatus[Bold ID],tbl_StartedStatus[Started])="No Show","No Show","")),""))</f>
        <v/>
      </c>
    </row>
    <row r="4602" spans="1:8" ht="15" customHeight="1" thickBot="1">
      <c r="A4602" s="38" t="str">
        <f>IF($C4602="","",IFERROR(_xlfn.XLOOKUP($C4602,'1.PrepList'!$I$2:$I$1500,'1.PrepList'!$G$2:$G$1500,"")&amp;"",""))</f>
        <v/>
      </c>
      <c r="B4602" s="638" t="str">
        <f>IF($C4602="","",IFERROR(_xlfn.XLOOKUP($C4602,'1.PrepList'!$I$2:$I$1500,'1.PrepList'!$H$2:$H$1500,"")&amp;"",""))</f>
        <v/>
      </c>
      <c r="D4602" s="638" t="str">
        <f>IF($C4602="","",IFERROR(_xlfn.XLOOKUP($C4602,'1.PrepList'!$I$2:$I$1500,'1.PrepList'!$J$2:$J$1500,"")&amp;"",""))</f>
        <v/>
      </c>
      <c r="E4602" s="638" t="str">
        <f>IF($C4602="","",IFERROR(_xlfn.XLOOKUP($C4602,'1.PrepList'!$I$2:$I$1500,'1.PrepList'!$N$2:$N$1500,"")&amp;"",""))</f>
        <v/>
      </c>
      <c r="F4602" s="638" t="str">
        <f>IF($C4602="","",IFERROR(_xlfn.XLOOKUP($C4602,'1.PrepList'!$I$2:$I$1500,'1.PrepList'!$K$2:$K$1500,"")&amp;"",""))</f>
        <v/>
      </c>
      <c r="H4602" s="644" t="str">
        <f>IF($C4602="","",IFERROR(IF(_xlfn.XLOOKUP($C4602,tbl_StartedStatus[Bold ID],tbl_StartedStatus[Started])="Started","Yes",IF(_xlfn.XLOOKUP($C4602,tbl_StartedStatus[Bold ID],tbl_StartedStatus[Started])="No Show","No Show","")),""))</f>
        <v/>
      </c>
    </row>
    <row r="4603" spans="1:8" ht="15" customHeight="1" thickBot="1">
      <c r="A4603" s="38" t="str">
        <f>IF($C4603="","",IFERROR(_xlfn.XLOOKUP($C4603,'1.PrepList'!$I$2:$I$1500,'1.PrepList'!$G$2:$G$1500,"")&amp;"",""))</f>
        <v/>
      </c>
      <c r="B4603" s="638" t="str">
        <f>IF($C4603="","",IFERROR(_xlfn.XLOOKUP($C4603,'1.PrepList'!$I$2:$I$1500,'1.PrepList'!$H$2:$H$1500,"")&amp;"",""))</f>
        <v/>
      </c>
      <c r="D4603" s="638" t="str">
        <f>IF($C4603="","",IFERROR(_xlfn.XLOOKUP($C4603,'1.PrepList'!$I$2:$I$1500,'1.PrepList'!$J$2:$J$1500,"")&amp;"",""))</f>
        <v/>
      </c>
      <c r="E4603" s="638" t="str">
        <f>IF($C4603="","",IFERROR(_xlfn.XLOOKUP($C4603,'1.PrepList'!$I$2:$I$1500,'1.PrepList'!$N$2:$N$1500,"")&amp;"",""))</f>
        <v/>
      </c>
      <c r="F4603" s="638" t="str">
        <f>IF($C4603="","",IFERROR(_xlfn.XLOOKUP($C4603,'1.PrepList'!$I$2:$I$1500,'1.PrepList'!$K$2:$K$1500,"")&amp;"",""))</f>
        <v/>
      </c>
      <c r="H4603" s="644" t="str">
        <f>IF($C4603="","",IFERROR(IF(_xlfn.XLOOKUP($C4603,tbl_StartedStatus[Bold ID],tbl_StartedStatus[Started])="Started","Yes",IF(_xlfn.XLOOKUP($C4603,tbl_StartedStatus[Bold ID],tbl_StartedStatus[Started])="No Show","No Show","")),""))</f>
        <v/>
      </c>
    </row>
    <row r="4604" spans="1:8" ht="15" customHeight="1" thickBot="1">
      <c r="A4604" s="38" t="str">
        <f>IF($C4604="","",IFERROR(_xlfn.XLOOKUP($C4604,'1.PrepList'!$I$2:$I$1500,'1.PrepList'!$G$2:$G$1500,"")&amp;"",""))</f>
        <v/>
      </c>
      <c r="B4604" s="638" t="str">
        <f>IF($C4604="","",IFERROR(_xlfn.XLOOKUP($C4604,'1.PrepList'!$I$2:$I$1500,'1.PrepList'!$H$2:$H$1500,"")&amp;"",""))</f>
        <v/>
      </c>
      <c r="D4604" s="638" t="str">
        <f>IF($C4604="","",IFERROR(_xlfn.XLOOKUP($C4604,'1.PrepList'!$I$2:$I$1500,'1.PrepList'!$J$2:$J$1500,"")&amp;"",""))</f>
        <v/>
      </c>
      <c r="E4604" s="638" t="str">
        <f>IF($C4604="","",IFERROR(_xlfn.XLOOKUP($C4604,'1.PrepList'!$I$2:$I$1500,'1.PrepList'!$N$2:$N$1500,"")&amp;"",""))</f>
        <v/>
      </c>
      <c r="F4604" s="638" t="str">
        <f>IF($C4604="","",IFERROR(_xlfn.XLOOKUP($C4604,'1.PrepList'!$I$2:$I$1500,'1.PrepList'!$K$2:$K$1500,"")&amp;"",""))</f>
        <v/>
      </c>
      <c r="H4604" s="644" t="str">
        <f>IF($C4604="","",IFERROR(IF(_xlfn.XLOOKUP($C4604,tbl_StartedStatus[Bold ID],tbl_StartedStatus[Started])="Started","Yes",IF(_xlfn.XLOOKUP($C4604,tbl_StartedStatus[Bold ID],tbl_StartedStatus[Started])="No Show","No Show","")),""))</f>
        <v/>
      </c>
    </row>
    <row r="4605" spans="1:8" ht="15" customHeight="1" thickBot="1">
      <c r="A4605" s="38" t="str">
        <f>IF($C4605="","",IFERROR(_xlfn.XLOOKUP($C4605,'1.PrepList'!$I$2:$I$1500,'1.PrepList'!$G$2:$G$1500,"")&amp;"",""))</f>
        <v/>
      </c>
      <c r="B4605" s="638" t="str">
        <f>IF($C4605="","",IFERROR(_xlfn.XLOOKUP($C4605,'1.PrepList'!$I$2:$I$1500,'1.PrepList'!$H$2:$H$1500,"")&amp;"",""))</f>
        <v/>
      </c>
      <c r="D4605" s="638" t="str">
        <f>IF($C4605="","",IFERROR(_xlfn.XLOOKUP($C4605,'1.PrepList'!$I$2:$I$1500,'1.PrepList'!$J$2:$J$1500,"")&amp;"",""))</f>
        <v/>
      </c>
      <c r="E4605" s="638" t="str">
        <f>IF($C4605="","",IFERROR(_xlfn.XLOOKUP($C4605,'1.PrepList'!$I$2:$I$1500,'1.PrepList'!$N$2:$N$1500,"")&amp;"",""))</f>
        <v/>
      </c>
      <c r="F4605" s="638" t="str">
        <f>IF($C4605="","",IFERROR(_xlfn.XLOOKUP($C4605,'1.PrepList'!$I$2:$I$1500,'1.PrepList'!$K$2:$K$1500,"")&amp;"",""))</f>
        <v/>
      </c>
      <c r="H4605" s="644" t="str">
        <f>IF($C4605="","",IFERROR(IF(_xlfn.XLOOKUP($C4605,tbl_StartedStatus[Bold ID],tbl_StartedStatus[Started])="Started","Yes",IF(_xlfn.XLOOKUP($C4605,tbl_StartedStatus[Bold ID],tbl_StartedStatus[Started])="No Show","No Show","")),""))</f>
        <v/>
      </c>
    </row>
    <row r="4606" spans="1:8" ht="15" customHeight="1" thickBot="1">
      <c r="A4606" s="38" t="str">
        <f>IF($C4606="","",IFERROR(_xlfn.XLOOKUP($C4606,'1.PrepList'!$I$2:$I$1500,'1.PrepList'!$G$2:$G$1500,"")&amp;"",""))</f>
        <v/>
      </c>
      <c r="B4606" s="638" t="str">
        <f>IF($C4606="","",IFERROR(_xlfn.XLOOKUP($C4606,'1.PrepList'!$I$2:$I$1500,'1.PrepList'!$H$2:$H$1500,"")&amp;"",""))</f>
        <v/>
      </c>
      <c r="D4606" s="638" t="str">
        <f>IF($C4606="","",IFERROR(_xlfn.XLOOKUP($C4606,'1.PrepList'!$I$2:$I$1500,'1.PrepList'!$J$2:$J$1500,"")&amp;"",""))</f>
        <v/>
      </c>
      <c r="E4606" s="638" t="str">
        <f>IF($C4606="","",IFERROR(_xlfn.XLOOKUP($C4606,'1.PrepList'!$I$2:$I$1500,'1.PrepList'!$N$2:$N$1500,"")&amp;"",""))</f>
        <v/>
      </c>
      <c r="F4606" s="638" t="str">
        <f>IF($C4606="","",IFERROR(_xlfn.XLOOKUP($C4606,'1.PrepList'!$I$2:$I$1500,'1.PrepList'!$K$2:$K$1500,"")&amp;"",""))</f>
        <v/>
      </c>
      <c r="H4606" s="644" t="str">
        <f>IF($C4606="","",IFERROR(IF(_xlfn.XLOOKUP($C4606,tbl_StartedStatus[Bold ID],tbl_StartedStatus[Started])="Started","Yes",IF(_xlfn.XLOOKUP($C4606,tbl_StartedStatus[Bold ID],tbl_StartedStatus[Started])="No Show","No Show","")),""))</f>
        <v/>
      </c>
    </row>
    <row r="4607" spans="1:8" ht="15" customHeight="1" thickBot="1">
      <c r="A4607" s="38" t="str">
        <f>IF($C4607="","",IFERROR(_xlfn.XLOOKUP($C4607,'1.PrepList'!$I$2:$I$1500,'1.PrepList'!$G$2:$G$1500,"")&amp;"",""))</f>
        <v/>
      </c>
      <c r="B4607" s="638" t="str">
        <f>IF($C4607="","",IFERROR(_xlfn.XLOOKUP($C4607,'1.PrepList'!$I$2:$I$1500,'1.PrepList'!$H$2:$H$1500,"")&amp;"",""))</f>
        <v/>
      </c>
      <c r="D4607" s="638" t="str">
        <f>IF($C4607="","",IFERROR(_xlfn.XLOOKUP($C4607,'1.PrepList'!$I$2:$I$1500,'1.PrepList'!$J$2:$J$1500,"")&amp;"",""))</f>
        <v/>
      </c>
      <c r="E4607" s="638" t="str">
        <f>IF($C4607="","",IFERROR(_xlfn.XLOOKUP($C4607,'1.PrepList'!$I$2:$I$1500,'1.PrepList'!$N$2:$N$1500,"")&amp;"",""))</f>
        <v/>
      </c>
      <c r="F4607" s="638" t="str">
        <f>IF($C4607="","",IFERROR(_xlfn.XLOOKUP($C4607,'1.PrepList'!$I$2:$I$1500,'1.PrepList'!$K$2:$K$1500,"")&amp;"",""))</f>
        <v/>
      </c>
      <c r="H4607" s="644" t="str">
        <f>IF($C4607="","",IFERROR(IF(_xlfn.XLOOKUP($C4607,tbl_StartedStatus[Bold ID],tbl_StartedStatus[Started])="Started","Yes",IF(_xlfn.XLOOKUP($C4607,tbl_StartedStatus[Bold ID],tbl_StartedStatus[Started])="No Show","No Show","")),""))</f>
        <v/>
      </c>
    </row>
    <row r="4608" spans="1:8" ht="15" customHeight="1" thickBot="1">
      <c r="A4608" s="38" t="str">
        <f>IF($C4608="","",IFERROR(_xlfn.XLOOKUP($C4608,'1.PrepList'!$I$2:$I$1500,'1.PrepList'!$G$2:$G$1500,"")&amp;"",""))</f>
        <v/>
      </c>
      <c r="B4608" s="638" t="str">
        <f>IF($C4608="","",IFERROR(_xlfn.XLOOKUP($C4608,'1.PrepList'!$I$2:$I$1500,'1.PrepList'!$H$2:$H$1500,"")&amp;"",""))</f>
        <v/>
      </c>
      <c r="D4608" s="638" t="str">
        <f>IF($C4608="","",IFERROR(_xlfn.XLOOKUP($C4608,'1.PrepList'!$I$2:$I$1500,'1.PrepList'!$J$2:$J$1500,"")&amp;"",""))</f>
        <v/>
      </c>
      <c r="E4608" s="638" t="str">
        <f>IF($C4608="","",IFERROR(_xlfn.XLOOKUP($C4608,'1.PrepList'!$I$2:$I$1500,'1.PrepList'!$N$2:$N$1500,"")&amp;"",""))</f>
        <v/>
      </c>
      <c r="F4608" s="638" t="str">
        <f>IF($C4608="","",IFERROR(_xlfn.XLOOKUP($C4608,'1.PrepList'!$I$2:$I$1500,'1.PrepList'!$K$2:$K$1500,"")&amp;"",""))</f>
        <v/>
      </c>
      <c r="H4608" s="644" t="str">
        <f>IF($C4608="","",IFERROR(IF(_xlfn.XLOOKUP($C4608,tbl_StartedStatus[Bold ID],tbl_StartedStatus[Started])="Started","Yes",IF(_xlfn.XLOOKUP($C4608,tbl_StartedStatus[Bold ID],tbl_StartedStatus[Started])="No Show","No Show","")),""))</f>
        <v/>
      </c>
    </row>
    <row r="4609" spans="1:8" ht="15" customHeight="1" thickBot="1">
      <c r="A4609" s="38" t="str">
        <f>IF($C4609="","",IFERROR(_xlfn.XLOOKUP($C4609,'1.PrepList'!$I$2:$I$1500,'1.PrepList'!$G$2:$G$1500,"")&amp;"",""))</f>
        <v/>
      </c>
      <c r="B4609" s="638" t="str">
        <f>IF($C4609="","",IFERROR(_xlfn.XLOOKUP($C4609,'1.PrepList'!$I$2:$I$1500,'1.PrepList'!$H$2:$H$1500,"")&amp;"",""))</f>
        <v/>
      </c>
      <c r="D4609" s="638" t="str">
        <f>IF($C4609="","",IFERROR(_xlfn.XLOOKUP($C4609,'1.PrepList'!$I$2:$I$1500,'1.PrepList'!$J$2:$J$1500,"")&amp;"",""))</f>
        <v/>
      </c>
      <c r="E4609" s="638" t="str">
        <f>IF($C4609="","",IFERROR(_xlfn.XLOOKUP($C4609,'1.PrepList'!$I$2:$I$1500,'1.PrepList'!$N$2:$N$1500,"")&amp;"",""))</f>
        <v/>
      </c>
      <c r="F4609" s="638" t="str">
        <f>IF($C4609="","",IFERROR(_xlfn.XLOOKUP($C4609,'1.PrepList'!$I$2:$I$1500,'1.PrepList'!$K$2:$K$1500,"")&amp;"",""))</f>
        <v/>
      </c>
      <c r="H4609" s="644" t="str">
        <f>IF($C4609="","",IFERROR(IF(_xlfn.XLOOKUP($C4609,tbl_StartedStatus[Bold ID],tbl_StartedStatus[Started])="Started","Yes",IF(_xlfn.XLOOKUP($C4609,tbl_StartedStatus[Bold ID],tbl_StartedStatus[Started])="No Show","No Show","")),""))</f>
        <v/>
      </c>
    </row>
    <row r="4610" spans="1:8" ht="15" customHeight="1" thickBot="1">
      <c r="A4610" s="38" t="str">
        <f>IF($C4610="","",IFERROR(_xlfn.XLOOKUP($C4610,'1.PrepList'!$I$2:$I$1500,'1.PrepList'!$G$2:$G$1500,"")&amp;"",""))</f>
        <v/>
      </c>
      <c r="B4610" s="638" t="str">
        <f>IF($C4610="","",IFERROR(_xlfn.XLOOKUP($C4610,'1.PrepList'!$I$2:$I$1500,'1.PrepList'!$H$2:$H$1500,"")&amp;"",""))</f>
        <v/>
      </c>
      <c r="D4610" s="638" t="str">
        <f>IF($C4610="","",IFERROR(_xlfn.XLOOKUP($C4610,'1.PrepList'!$I$2:$I$1500,'1.PrepList'!$J$2:$J$1500,"")&amp;"",""))</f>
        <v/>
      </c>
      <c r="E4610" s="638" t="str">
        <f>IF($C4610="","",IFERROR(_xlfn.XLOOKUP($C4610,'1.PrepList'!$I$2:$I$1500,'1.PrepList'!$N$2:$N$1500,"")&amp;"",""))</f>
        <v/>
      </c>
      <c r="F4610" s="638" t="str">
        <f>IF($C4610="","",IFERROR(_xlfn.XLOOKUP($C4610,'1.PrepList'!$I$2:$I$1500,'1.PrepList'!$K$2:$K$1500,"")&amp;"",""))</f>
        <v/>
      </c>
      <c r="H4610" s="644" t="str">
        <f>IF($C4610="","",IFERROR(IF(_xlfn.XLOOKUP($C4610,tbl_StartedStatus[Bold ID],tbl_StartedStatus[Started])="Started","Yes",IF(_xlfn.XLOOKUP($C4610,tbl_StartedStatus[Bold ID],tbl_StartedStatus[Started])="No Show","No Show","")),""))</f>
        <v/>
      </c>
    </row>
    <row r="4611" spans="1:8" ht="15" customHeight="1" thickBot="1">
      <c r="A4611" s="38" t="str">
        <f>IF($C4611="","",IFERROR(_xlfn.XLOOKUP($C4611,'1.PrepList'!$I$2:$I$1500,'1.PrepList'!$G$2:$G$1500,"")&amp;"",""))</f>
        <v/>
      </c>
      <c r="B4611" s="638" t="str">
        <f>IF($C4611="","",IFERROR(_xlfn.XLOOKUP($C4611,'1.PrepList'!$I$2:$I$1500,'1.PrepList'!$H$2:$H$1500,"")&amp;"",""))</f>
        <v/>
      </c>
      <c r="D4611" s="638" t="str">
        <f>IF($C4611="","",IFERROR(_xlfn.XLOOKUP($C4611,'1.PrepList'!$I$2:$I$1500,'1.PrepList'!$J$2:$J$1500,"")&amp;"",""))</f>
        <v/>
      </c>
      <c r="E4611" s="638" t="str">
        <f>IF($C4611="","",IFERROR(_xlfn.XLOOKUP($C4611,'1.PrepList'!$I$2:$I$1500,'1.PrepList'!$N$2:$N$1500,"")&amp;"",""))</f>
        <v/>
      </c>
      <c r="F4611" s="638" t="str">
        <f>IF($C4611="","",IFERROR(_xlfn.XLOOKUP($C4611,'1.PrepList'!$I$2:$I$1500,'1.PrepList'!$K$2:$K$1500,"")&amp;"",""))</f>
        <v/>
      </c>
      <c r="H4611" s="644" t="str">
        <f>IF($C4611="","",IFERROR(IF(_xlfn.XLOOKUP($C4611,tbl_StartedStatus[Bold ID],tbl_StartedStatus[Started])="Started","Yes",IF(_xlfn.XLOOKUP($C4611,tbl_StartedStatus[Bold ID],tbl_StartedStatus[Started])="No Show","No Show","")),""))</f>
        <v/>
      </c>
    </row>
    <row r="4612" spans="1:8" ht="15" customHeight="1" thickBot="1">
      <c r="A4612" s="38" t="str">
        <f>IF($C4612="","",IFERROR(_xlfn.XLOOKUP($C4612,'1.PrepList'!$I$2:$I$1500,'1.PrepList'!$G$2:$G$1500,"")&amp;"",""))</f>
        <v/>
      </c>
      <c r="B4612" s="638" t="str">
        <f>IF($C4612="","",IFERROR(_xlfn.XLOOKUP($C4612,'1.PrepList'!$I$2:$I$1500,'1.PrepList'!$H$2:$H$1500,"")&amp;"",""))</f>
        <v/>
      </c>
      <c r="D4612" s="638" t="str">
        <f>IF($C4612="","",IFERROR(_xlfn.XLOOKUP($C4612,'1.PrepList'!$I$2:$I$1500,'1.PrepList'!$J$2:$J$1500,"")&amp;"",""))</f>
        <v/>
      </c>
      <c r="E4612" s="638" t="str">
        <f>IF($C4612="","",IFERROR(_xlfn.XLOOKUP($C4612,'1.PrepList'!$I$2:$I$1500,'1.PrepList'!$N$2:$N$1500,"")&amp;"",""))</f>
        <v/>
      </c>
      <c r="F4612" s="638" t="str">
        <f>IF($C4612="","",IFERROR(_xlfn.XLOOKUP($C4612,'1.PrepList'!$I$2:$I$1500,'1.PrepList'!$K$2:$K$1500,"")&amp;"",""))</f>
        <v/>
      </c>
      <c r="H4612" s="644" t="str">
        <f>IF($C4612="","",IFERROR(IF(_xlfn.XLOOKUP($C4612,tbl_StartedStatus[Bold ID],tbl_StartedStatus[Started])="Started","Yes",IF(_xlfn.XLOOKUP($C4612,tbl_StartedStatus[Bold ID],tbl_StartedStatus[Started])="No Show","No Show","")),""))</f>
        <v/>
      </c>
    </row>
    <row r="4613" spans="1:8" ht="15" customHeight="1" thickBot="1">
      <c r="A4613" s="38" t="str">
        <f>IF($C4613="","",IFERROR(_xlfn.XLOOKUP($C4613,'1.PrepList'!$I$2:$I$1500,'1.PrepList'!$G$2:$G$1500,"")&amp;"",""))</f>
        <v/>
      </c>
      <c r="B4613" s="638" t="str">
        <f>IF($C4613="","",IFERROR(_xlfn.XLOOKUP($C4613,'1.PrepList'!$I$2:$I$1500,'1.PrepList'!$H$2:$H$1500,"")&amp;"",""))</f>
        <v/>
      </c>
      <c r="D4613" s="638" t="str">
        <f>IF($C4613="","",IFERROR(_xlfn.XLOOKUP($C4613,'1.PrepList'!$I$2:$I$1500,'1.PrepList'!$J$2:$J$1500,"")&amp;"",""))</f>
        <v/>
      </c>
      <c r="E4613" s="638" t="str">
        <f>IF($C4613="","",IFERROR(_xlfn.XLOOKUP($C4613,'1.PrepList'!$I$2:$I$1500,'1.PrepList'!$N$2:$N$1500,"")&amp;"",""))</f>
        <v/>
      </c>
      <c r="F4613" s="638" t="str">
        <f>IF($C4613="","",IFERROR(_xlfn.XLOOKUP($C4613,'1.PrepList'!$I$2:$I$1500,'1.PrepList'!$K$2:$K$1500,"")&amp;"",""))</f>
        <v/>
      </c>
      <c r="H4613" s="644" t="str">
        <f>IF($C4613="","",IFERROR(IF(_xlfn.XLOOKUP($C4613,tbl_StartedStatus[Bold ID],tbl_StartedStatus[Started])="Started","Yes",IF(_xlfn.XLOOKUP($C4613,tbl_StartedStatus[Bold ID],tbl_StartedStatus[Started])="No Show","No Show","")),""))</f>
        <v/>
      </c>
    </row>
    <row r="4614" spans="1:8" ht="15" customHeight="1" thickBot="1">
      <c r="A4614" s="38" t="str">
        <f>IF($C4614="","",IFERROR(_xlfn.XLOOKUP($C4614,'1.PrepList'!$I$2:$I$1500,'1.PrepList'!$G$2:$G$1500,"")&amp;"",""))</f>
        <v/>
      </c>
      <c r="B4614" s="638" t="str">
        <f>IF($C4614="","",IFERROR(_xlfn.XLOOKUP($C4614,'1.PrepList'!$I$2:$I$1500,'1.PrepList'!$H$2:$H$1500,"")&amp;"",""))</f>
        <v/>
      </c>
      <c r="D4614" s="638" t="str">
        <f>IF($C4614="","",IFERROR(_xlfn.XLOOKUP($C4614,'1.PrepList'!$I$2:$I$1500,'1.PrepList'!$J$2:$J$1500,"")&amp;"",""))</f>
        <v/>
      </c>
      <c r="E4614" s="638" t="str">
        <f>IF($C4614="","",IFERROR(_xlfn.XLOOKUP($C4614,'1.PrepList'!$I$2:$I$1500,'1.PrepList'!$N$2:$N$1500,"")&amp;"",""))</f>
        <v/>
      </c>
      <c r="F4614" s="638" t="str">
        <f>IF($C4614="","",IFERROR(_xlfn.XLOOKUP($C4614,'1.PrepList'!$I$2:$I$1500,'1.PrepList'!$K$2:$K$1500,"")&amp;"",""))</f>
        <v/>
      </c>
      <c r="H4614" s="644" t="str">
        <f>IF($C4614="","",IFERROR(IF(_xlfn.XLOOKUP($C4614,tbl_StartedStatus[Bold ID],tbl_StartedStatus[Started])="Started","Yes",IF(_xlfn.XLOOKUP($C4614,tbl_StartedStatus[Bold ID],tbl_StartedStatus[Started])="No Show","No Show","")),""))</f>
        <v/>
      </c>
    </row>
    <row r="4615" spans="1:8" ht="15" customHeight="1" thickBot="1">
      <c r="A4615" s="38" t="str">
        <f>IF($C4615="","",IFERROR(_xlfn.XLOOKUP($C4615,'1.PrepList'!$I$2:$I$1500,'1.PrepList'!$G$2:$G$1500,"")&amp;"",""))</f>
        <v/>
      </c>
      <c r="B4615" s="638" t="str">
        <f>IF($C4615="","",IFERROR(_xlfn.XLOOKUP($C4615,'1.PrepList'!$I$2:$I$1500,'1.PrepList'!$H$2:$H$1500,"")&amp;"",""))</f>
        <v/>
      </c>
      <c r="D4615" s="638" t="str">
        <f>IF($C4615="","",IFERROR(_xlfn.XLOOKUP($C4615,'1.PrepList'!$I$2:$I$1500,'1.PrepList'!$J$2:$J$1500,"")&amp;"",""))</f>
        <v/>
      </c>
      <c r="E4615" s="638" t="str">
        <f>IF($C4615="","",IFERROR(_xlfn.XLOOKUP($C4615,'1.PrepList'!$I$2:$I$1500,'1.PrepList'!$N$2:$N$1500,"")&amp;"",""))</f>
        <v/>
      </c>
      <c r="F4615" s="638" t="str">
        <f>IF($C4615="","",IFERROR(_xlfn.XLOOKUP($C4615,'1.PrepList'!$I$2:$I$1500,'1.PrepList'!$K$2:$K$1500,"")&amp;"",""))</f>
        <v/>
      </c>
      <c r="H4615" s="644" t="str">
        <f>IF($C4615="","",IFERROR(IF(_xlfn.XLOOKUP($C4615,tbl_StartedStatus[Bold ID],tbl_StartedStatus[Started])="Started","Yes",IF(_xlfn.XLOOKUP($C4615,tbl_StartedStatus[Bold ID],tbl_StartedStatus[Started])="No Show","No Show","")),""))</f>
        <v/>
      </c>
    </row>
    <row r="4616" spans="1:8" ht="15" customHeight="1" thickBot="1">
      <c r="A4616" s="38" t="str">
        <f>IF($C4616="","",IFERROR(_xlfn.XLOOKUP($C4616,'1.PrepList'!$I$2:$I$1500,'1.PrepList'!$G$2:$G$1500,"")&amp;"",""))</f>
        <v/>
      </c>
      <c r="B4616" s="638" t="str">
        <f>IF($C4616="","",IFERROR(_xlfn.XLOOKUP($C4616,'1.PrepList'!$I$2:$I$1500,'1.PrepList'!$H$2:$H$1500,"")&amp;"",""))</f>
        <v/>
      </c>
      <c r="D4616" s="638" t="str">
        <f>IF($C4616="","",IFERROR(_xlfn.XLOOKUP($C4616,'1.PrepList'!$I$2:$I$1500,'1.PrepList'!$J$2:$J$1500,"")&amp;"",""))</f>
        <v/>
      </c>
      <c r="E4616" s="638" t="str">
        <f>IF($C4616="","",IFERROR(_xlfn.XLOOKUP($C4616,'1.PrepList'!$I$2:$I$1500,'1.PrepList'!$N$2:$N$1500,"")&amp;"",""))</f>
        <v/>
      </c>
      <c r="F4616" s="638" t="str">
        <f>IF($C4616="","",IFERROR(_xlfn.XLOOKUP($C4616,'1.PrepList'!$I$2:$I$1500,'1.PrepList'!$K$2:$K$1500,"")&amp;"",""))</f>
        <v/>
      </c>
      <c r="H4616" s="644" t="str">
        <f>IF($C4616="","",IFERROR(IF(_xlfn.XLOOKUP($C4616,tbl_StartedStatus[Bold ID],tbl_StartedStatus[Started])="Started","Yes",IF(_xlfn.XLOOKUP($C4616,tbl_StartedStatus[Bold ID],tbl_StartedStatus[Started])="No Show","No Show","")),""))</f>
        <v/>
      </c>
    </row>
    <row r="4617" spans="1:8" ht="15" customHeight="1" thickBot="1">
      <c r="A4617" s="38" t="str">
        <f>IF($C4617="","",IFERROR(_xlfn.XLOOKUP($C4617,'1.PrepList'!$I$2:$I$1500,'1.PrepList'!$G$2:$G$1500,"")&amp;"",""))</f>
        <v/>
      </c>
      <c r="B4617" s="638" t="str">
        <f>IF($C4617="","",IFERROR(_xlfn.XLOOKUP($C4617,'1.PrepList'!$I$2:$I$1500,'1.PrepList'!$H$2:$H$1500,"")&amp;"",""))</f>
        <v/>
      </c>
      <c r="D4617" s="638" t="str">
        <f>IF($C4617="","",IFERROR(_xlfn.XLOOKUP($C4617,'1.PrepList'!$I$2:$I$1500,'1.PrepList'!$J$2:$J$1500,"")&amp;"",""))</f>
        <v/>
      </c>
      <c r="E4617" s="638" t="str">
        <f>IF($C4617="","",IFERROR(_xlfn.XLOOKUP($C4617,'1.PrepList'!$I$2:$I$1500,'1.PrepList'!$N$2:$N$1500,"")&amp;"",""))</f>
        <v/>
      </c>
      <c r="F4617" s="638" t="str">
        <f>IF($C4617="","",IFERROR(_xlfn.XLOOKUP($C4617,'1.PrepList'!$I$2:$I$1500,'1.PrepList'!$K$2:$K$1500,"")&amp;"",""))</f>
        <v/>
      </c>
      <c r="H4617" s="644" t="str">
        <f>IF($C4617="","",IFERROR(IF(_xlfn.XLOOKUP($C4617,tbl_StartedStatus[Bold ID],tbl_StartedStatus[Started])="Started","Yes",IF(_xlfn.XLOOKUP($C4617,tbl_StartedStatus[Bold ID],tbl_StartedStatus[Started])="No Show","No Show","")),""))</f>
        <v/>
      </c>
    </row>
    <row r="4618" spans="1:8" ht="15" customHeight="1" thickBot="1">
      <c r="A4618" s="38" t="str">
        <f>IF($C4618="","",IFERROR(_xlfn.XLOOKUP($C4618,'1.PrepList'!$I$2:$I$1500,'1.PrepList'!$G$2:$G$1500,"")&amp;"",""))</f>
        <v/>
      </c>
      <c r="B4618" s="638" t="str">
        <f>IF($C4618="","",IFERROR(_xlfn.XLOOKUP($C4618,'1.PrepList'!$I$2:$I$1500,'1.PrepList'!$H$2:$H$1500,"")&amp;"",""))</f>
        <v/>
      </c>
      <c r="D4618" s="638" t="str">
        <f>IF($C4618="","",IFERROR(_xlfn.XLOOKUP($C4618,'1.PrepList'!$I$2:$I$1500,'1.PrepList'!$J$2:$J$1500,"")&amp;"",""))</f>
        <v/>
      </c>
      <c r="E4618" s="638" t="str">
        <f>IF($C4618="","",IFERROR(_xlfn.XLOOKUP($C4618,'1.PrepList'!$I$2:$I$1500,'1.PrepList'!$N$2:$N$1500,"")&amp;"",""))</f>
        <v/>
      </c>
      <c r="F4618" s="638" t="str">
        <f>IF($C4618="","",IFERROR(_xlfn.XLOOKUP($C4618,'1.PrepList'!$I$2:$I$1500,'1.PrepList'!$K$2:$K$1500,"")&amp;"",""))</f>
        <v/>
      </c>
      <c r="H4618" s="644" t="str">
        <f>IF($C4618="","",IFERROR(IF(_xlfn.XLOOKUP($C4618,tbl_StartedStatus[Bold ID],tbl_StartedStatus[Started])="Started","Yes",IF(_xlfn.XLOOKUP($C4618,tbl_StartedStatus[Bold ID],tbl_StartedStatus[Started])="No Show","No Show","")),""))</f>
        <v/>
      </c>
    </row>
    <row r="4619" spans="1:8" ht="15" customHeight="1" thickBot="1">
      <c r="A4619" s="38" t="str">
        <f>IF($C4619="","",IFERROR(_xlfn.XLOOKUP($C4619,'1.PrepList'!$I$2:$I$1500,'1.PrepList'!$G$2:$G$1500,"")&amp;"",""))</f>
        <v/>
      </c>
      <c r="B4619" s="638" t="str">
        <f>IF($C4619="","",IFERROR(_xlfn.XLOOKUP($C4619,'1.PrepList'!$I$2:$I$1500,'1.PrepList'!$H$2:$H$1500,"")&amp;"",""))</f>
        <v/>
      </c>
      <c r="D4619" s="638" t="str">
        <f>IF($C4619="","",IFERROR(_xlfn.XLOOKUP($C4619,'1.PrepList'!$I$2:$I$1500,'1.PrepList'!$J$2:$J$1500,"")&amp;"",""))</f>
        <v/>
      </c>
      <c r="E4619" s="638" t="str">
        <f>IF($C4619="","",IFERROR(_xlfn.XLOOKUP($C4619,'1.PrepList'!$I$2:$I$1500,'1.PrepList'!$N$2:$N$1500,"")&amp;"",""))</f>
        <v/>
      </c>
      <c r="F4619" s="638" t="str">
        <f>IF($C4619="","",IFERROR(_xlfn.XLOOKUP($C4619,'1.PrepList'!$I$2:$I$1500,'1.PrepList'!$K$2:$K$1500,"")&amp;"",""))</f>
        <v/>
      </c>
      <c r="H4619" s="644" t="str">
        <f>IF($C4619="","",IFERROR(IF(_xlfn.XLOOKUP($C4619,tbl_StartedStatus[Bold ID],tbl_StartedStatus[Started])="Started","Yes",IF(_xlfn.XLOOKUP($C4619,tbl_StartedStatus[Bold ID],tbl_StartedStatus[Started])="No Show","No Show","")),""))</f>
        <v/>
      </c>
    </row>
    <row r="4620" spans="1:8" ht="15" customHeight="1" thickBot="1">
      <c r="A4620" s="38" t="str">
        <f>IF($C4620="","",IFERROR(_xlfn.XLOOKUP($C4620,'1.PrepList'!$I$2:$I$1500,'1.PrepList'!$G$2:$G$1500,"")&amp;"",""))</f>
        <v/>
      </c>
      <c r="B4620" s="638" t="str">
        <f>IF($C4620="","",IFERROR(_xlfn.XLOOKUP($C4620,'1.PrepList'!$I$2:$I$1500,'1.PrepList'!$H$2:$H$1500,"")&amp;"",""))</f>
        <v/>
      </c>
      <c r="D4620" s="638" t="str">
        <f>IF($C4620="","",IFERROR(_xlfn.XLOOKUP($C4620,'1.PrepList'!$I$2:$I$1500,'1.PrepList'!$J$2:$J$1500,"")&amp;"",""))</f>
        <v/>
      </c>
      <c r="E4620" s="638" t="str">
        <f>IF($C4620="","",IFERROR(_xlfn.XLOOKUP($C4620,'1.PrepList'!$I$2:$I$1500,'1.PrepList'!$N$2:$N$1500,"")&amp;"",""))</f>
        <v/>
      </c>
      <c r="F4620" s="638" t="str">
        <f>IF($C4620="","",IFERROR(_xlfn.XLOOKUP($C4620,'1.PrepList'!$I$2:$I$1500,'1.PrepList'!$K$2:$K$1500,"")&amp;"",""))</f>
        <v/>
      </c>
      <c r="H4620" s="644" t="str">
        <f>IF($C4620="","",IFERROR(IF(_xlfn.XLOOKUP($C4620,tbl_StartedStatus[Bold ID],tbl_StartedStatus[Started])="Started","Yes",IF(_xlfn.XLOOKUP($C4620,tbl_StartedStatus[Bold ID],tbl_StartedStatus[Started])="No Show","No Show","")),""))</f>
        <v/>
      </c>
    </row>
    <row r="4621" spans="1:8" ht="15" customHeight="1" thickBot="1">
      <c r="A4621" s="38" t="str">
        <f>IF($C4621="","",IFERROR(_xlfn.XLOOKUP($C4621,'1.PrepList'!$I$2:$I$1500,'1.PrepList'!$G$2:$G$1500,"")&amp;"",""))</f>
        <v/>
      </c>
      <c r="B4621" s="638" t="str">
        <f>IF($C4621="","",IFERROR(_xlfn.XLOOKUP($C4621,'1.PrepList'!$I$2:$I$1500,'1.PrepList'!$H$2:$H$1500,"")&amp;"",""))</f>
        <v/>
      </c>
      <c r="D4621" s="638" t="str">
        <f>IF($C4621="","",IFERROR(_xlfn.XLOOKUP($C4621,'1.PrepList'!$I$2:$I$1500,'1.PrepList'!$J$2:$J$1500,"")&amp;"",""))</f>
        <v/>
      </c>
      <c r="E4621" s="638" t="str">
        <f>IF($C4621="","",IFERROR(_xlfn.XLOOKUP($C4621,'1.PrepList'!$I$2:$I$1500,'1.PrepList'!$N$2:$N$1500,"")&amp;"",""))</f>
        <v/>
      </c>
      <c r="F4621" s="638" t="str">
        <f>IF($C4621="","",IFERROR(_xlfn.XLOOKUP($C4621,'1.PrepList'!$I$2:$I$1500,'1.PrepList'!$K$2:$K$1500,"")&amp;"",""))</f>
        <v/>
      </c>
      <c r="H4621" s="644" t="str">
        <f>IF($C4621="","",IFERROR(IF(_xlfn.XLOOKUP($C4621,tbl_StartedStatus[Bold ID],tbl_StartedStatus[Started])="Started","Yes",IF(_xlfn.XLOOKUP($C4621,tbl_StartedStatus[Bold ID],tbl_StartedStatus[Started])="No Show","No Show","")),""))</f>
        <v/>
      </c>
    </row>
    <row r="4622" spans="1:8" ht="15" customHeight="1" thickBot="1">
      <c r="A4622" s="38" t="str">
        <f>IF($C4622="","",IFERROR(_xlfn.XLOOKUP($C4622,'1.PrepList'!$I$2:$I$1500,'1.PrepList'!$G$2:$G$1500,"")&amp;"",""))</f>
        <v/>
      </c>
      <c r="B4622" s="638" t="str">
        <f>IF($C4622="","",IFERROR(_xlfn.XLOOKUP($C4622,'1.PrepList'!$I$2:$I$1500,'1.PrepList'!$H$2:$H$1500,"")&amp;"",""))</f>
        <v/>
      </c>
      <c r="D4622" s="638" t="str">
        <f>IF($C4622="","",IFERROR(_xlfn.XLOOKUP($C4622,'1.PrepList'!$I$2:$I$1500,'1.PrepList'!$J$2:$J$1500,"")&amp;"",""))</f>
        <v/>
      </c>
      <c r="E4622" s="638" t="str">
        <f>IF($C4622="","",IFERROR(_xlfn.XLOOKUP($C4622,'1.PrepList'!$I$2:$I$1500,'1.PrepList'!$N$2:$N$1500,"")&amp;"",""))</f>
        <v/>
      </c>
      <c r="F4622" s="638" t="str">
        <f>IF($C4622="","",IFERROR(_xlfn.XLOOKUP($C4622,'1.PrepList'!$I$2:$I$1500,'1.PrepList'!$K$2:$K$1500,"")&amp;"",""))</f>
        <v/>
      </c>
      <c r="H4622" s="644" t="str">
        <f>IF($C4622="","",IFERROR(IF(_xlfn.XLOOKUP($C4622,tbl_StartedStatus[Bold ID],tbl_StartedStatus[Started])="Started","Yes",IF(_xlfn.XLOOKUP($C4622,tbl_StartedStatus[Bold ID],tbl_StartedStatus[Started])="No Show","No Show","")),""))</f>
        <v/>
      </c>
    </row>
    <row r="4623" spans="1:8" ht="15" customHeight="1" thickBot="1">
      <c r="A4623" s="38" t="str">
        <f>IF($C4623="","",IFERROR(_xlfn.XLOOKUP($C4623,'1.PrepList'!$I$2:$I$1500,'1.PrepList'!$G$2:$G$1500,"")&amp;"",""))</f>
        <v/>
      </c>
      <c r="B4623" s="638" t="str">
        <f>IF($C4623="","",IFERROR(_xlfn.XLOOKUP($C4623,'1.PrepList'!$I$2:$I$1500,'1.PrepList'!$H$2:$H$1500,"")&amp;"",""))</f>
        <v/>
      </c>
      <c r="D4623" s="638" t="str">
        <f>IF($C4623="","",IFERROR(_xlfn.XLOOKUP($C4623,'1.PrepList'!$I$2:$I$1500,'1.PrepList'!$J$2:$J$1500,"")&amp;"",""))</f>
        <v/>
      </c>
      <c r="E4623" s="638" t="str">
        <f>IF($C4623="","",IFERROR(_xlfn.XLOOKUP($C4623,'1.PrepList'!$I$2:$I$1500,'1.PrepList'!$N$2:$N$1500,"")&amp;"",""))</f>
        <v/>
      </c>
      <c r="F4623" s="638" t="str">
        <f>IF($C4623="","",IFERROR(_xlfn.XLOOKUP($C4623,'1.PrepList'!$I$2:$I$1500,'1.PrepList'!$K$2:$K$1500,"")&amp;"",""))</f>
        <v/>
      </c>
      <c r="H4623" s="644" t="str">
        <f>IF($C4623="","",IFERROR(IF(_xlfn.XLOOKUP($C4623,tbl_StartedStatus[Bold ID],tbl_StartedStatus[Started])="Started","Yes",IF(_xlfn.XLOOKUP($C4623,tbl_StartedStatus[Bold ID],tbl_StartedStatus[Started])="No Show","No Show","")),""))</f>
        <v/>
      </c>
    </row>
    <row r="4624" spans="1:8" ht="15" customHeight="1" thickBot="1">
      <c r="A4624" s="38" t="str">
        <f>IF($C4624="","",IFERROR(_xlfn.XLOOKUP($C4624,'1.PrepList'!$I$2:$I$1500,'1.PrepList'!$G$2:$G$1500,"")&amp;"",""))</f>
        <v/>
      </c>
      <c r="B4624" s="638" t="str">
        <f>IF($C4624="","",IFERROR(_xlfn.XLOOKUP($C4624,'1.PrepList'!$I$2:$I$1500,'1.PrepList'!$H$2:$H$1500,"")&amp;"",""))</f>
        <v/>
      </c>
      <c r="D4624" s="638" t="str">
        <f>IF($C4624="","",IFERROR(_xlfn.XLOOKUP($C4624,'1.PrepList'!$I$2:$I$1500,'1.PrepList'!$J$2:$J$1500,"")&amp;"",""))</f>
        <v/>
      </c>
      <c r="E4624" s="638" t="str">
        <f>IF($C4624="","",IFERROR(_xlfn.XLOOKUP($C4624,'1.PrepList'!$I$2:$I$1500,'1.PrepList'!$N$2:$N$1500,"")&amp;"",""))</f>
        <v/>
      </c>
      <c r="F4624" s="638" t="str">
        <f>IF($C4624="","",IFERROR(_xlfn.XLOOKUP($C4624,'1.PrepList'!$I$2:$I$1500,'1.PrepList'!$K$2:$K$1500,"")&amp;"",""))</f>
        <v/>
      </c>
      <c r="H4624" s="644" t="str">
        <f>IF($C4624="","",IFERROR(IF(_xlfn.XLOOKUP($C4624,tbl_StartedStatus[Bold ID],tbl_StartedStatus[Started])="Started","Yes",IF(_xlfn.XLOOKUP($C4624,tbl_StartedStatus[Bold ID],tbl_StartedStatus[Started])="No Show","No Show","")),""))</f>
        <v/>
      </c>
    </row>
    <row r="4625" spans="1:8" ht="15" customHeight="1" thickBot="1">
      <c r="A4625" s="38" t="str">
        <f>IF($C4625="","",IFERROR(_xlfn.XLOOKUP($C4625,'1.PrepList'!$I$2:$I$1500,'1.PrepList'!$G$2:$G$1500,"")&amp;"",""))</f>
        <v/>
      </c>
      <c r="B4625" s="638" t="str">
        <f>IF($C4625="","",IFERROR(_xlfn.XLOOKUP($C4625,'1.PrepList'!$I$2:$I$1500,'1.PrepList'!$H$2:$H$1500,"")&amp;"",""))</f>
        <v/>
      </c>
      <c r="D4625" s="638" t="str">
        <f>IF($C4625="","",IFERROR(_xlfn.XLOOKUP($C4625,'1.PrepList'!$I$2:$I$1500,'1.PrepList'!$J$2:$J$1500,"")&amp;"",""))</f>
        <v/>
      </c>
      <c r="E4625" s="638" t="str">
        <f>IF($C4625="","",IFERROR(_xlfn.XLOOKUP($C4625,'1.PrepList'!$I$2:$I$1500,'1.PrepList'!$N$2:$N$1500,"")&amp;"",""))</f>
        <v/>
      </c>
      <c r="F4625" s="638" t="str">
        <f>IF($C4625="","",IFERROR(_xlfn.XLOOKUP($C4625,'1.PrepList'!$I$2:$I$1500,'1.PrepList'!$K$2:$K$1500,"")&amp;"",""))</f>
        <v/>
      </c>
      <c r="H4625" s="644" t="str">
        <f>IF($C4625="","",IFERROR(IF(_xlfn.XLOOKUP($C4625,tbl_StartedStatus[Bold ID],tbl_StartedStatus[Started])="Started","Yes",IF(_xlfn.XLOOKUP($C4625,tbl_StartedStatus[Bold ID],tbl_StartedStatus[Started])="No Show","No Show","")),""))</f>
        <v/>
      </c>
    </row>
    <row r="4626" spans="1:8" ht="15" customHeight="1" thickBot="1">
      <c r="A4626" s="38" t="str">
        <f>IF($C4626="","",IFERROR(_xlfn.XLOOKUP($C4626,'1.PrepList'!$I$2:$I$1500,'1.PrepList'!$G$2:$G$1500,"")&amp;"",""))</f>
        <v/>
      </c>
      <c r="B4626" s="638" t="str">
        <f>IF($C4626="","",IFERROR(_xlfn.XLOOKUP($C4626,'1.PrepList'!$I$2:$I$1500,'1.PrepList'!$H$2:$H$1500,"")&amp;"",""))</f>
        <v/>
      </c>
      <c r="D4626" s="638" t="str">
        <f>IF($C4626="","",IFERROR(_xlfn.XLOOKUP($C4626,'1.PrepList'!$I$2:$I$1500,'1.PrepList'!$J$2:$J$1500,"")&amp;"",""))</f>
        <v/>
      </c>
      <c r="E4626" s="638" t="str">
        <f>IF($C4626="","",IFERROR(_xlfn.XLOOKUP($C4626,'1.PrepList'!$I$2:$I$1500,'1.PrepList'!$N$2:$N$1500,"")&amp;"",""))</f>
        <v/>
      </c>
      <c r="F4626" s="638" t="str">
        <f>IF($C4626="","",IFERROR(_xlfn.XLOOKUP($C4626,'1.PrepList'!$I$2:$I$1500,'1.PrepList'!$K$2:$K$1500,"")&amp;"",""))</f>
        <v/>
      </c>
      <c r="H4626" s="644" t="str">
        <f>IF($C4626="","",IFERROR(IF(_xlfn.XLOOKUP($C4626,tbl_StartedStatus[Bold ID],tbl_StartedStatus[Started])="Started","Yes",IF(_xlfn.XLOOKUP($C4626,tbl_StartedStatus[Bold ID],tbl_StartedStatus[Started])="No Show","No Show","")),""))</f>
        <v/>
      </c>
    </row>
    <row r="4627" spans="1:8" ht="15" customHeight="1" thickBot="1">
      <c r="A4627" s="38" t="str">
        <f>IF($C4627="","",IFERROR(_xlfn.XLOOKUP($C4627,'1.PrepList'!$I$2:$I$1500,'1.PrepList'!$G$2:$G$1500,"")&amp;"",""))</f>
        <v/>
      </c>
      <c r="B4627" s="638" t="str">
        <f>IF($C4627="","",IFERROR(_xlfn.XLOOKUP($C4627,'1.PrepList'!$I$2:$I$1500,'1.PrepList'!$H$2:$H$1500,"")&amp;"",""))</f>
        <v/>
      </c>
      <c r="D4627" s="638" t="str">
        <f>IF($C4627="","",IFERROR(_xlfn.XLOOKUP($C4627,'1.PrepList'!$I$2:$I$1500,'1.PrepList'!$J$2:$J$1500,"")&amp;"",""))</f>
        <v/>
      </c>
      <c r="E4627" s="638" t="str">
        <f>IF($C4627="","",IFERROR(_xlfn.XLOOKUP($C4627,'1.PrepList'!$I$2:$I$1500,'1.PrepList'!$N$2:$N$1500,"")&amp;"",""))</f>
        <v/>
      </c>
      <c r="F4627" s="638" t="str">
        <f>IF($C4627="","",IFERROR(_xlfn.XLOOKUP($C4627,'1.PrepList'!$I$2:$I$1500,'1.PrepList'!$K$2:$K$1500,"")&amp;"",""))</f>
        <v/>
      </c>
      <c r="H4627" s="644" t="str">
        <f>IF($C4627="","",IFERROR(IF(_xlfn.XLOOKUP($C4627,tbl_StartedStatus[Bold ID],tbl_StartedStatus[Started])="Started","Yes",IF(_xlfn.XLOOKUP($C4627,tbl_StartedStatus[Bold ID],tbl_StartedStatus[Started])="No Show","No Show","")),""))</f>
        <v/>
      </c>
    </row>
    <row r="4628" spans="1:8" ht="15" customHeight="1" thickBot="1">
      <c r="A4628" s="38" t="str">
        <f>IF($C4628="","",IFERROR(_xlfn.XLOOKUP($C4628,'1.PrepList'!$I$2:$I$1500,'1.PrepList'!$G$2:$G$1500,"")&amp;"",""))</f>
        <v/>
      </c>
      <c r="B4628" s="638" t="str">
        <f>IF($C4628="","",IFERROR(_xlfn.XLOOKUP($C4628,'1.PrepList'!$I$2:$I$1500,'1.PrepList'!$H$2:$H$1500,"")&amp;"",""))</f>
        <v/>
      </c>
      <c r="D4628" s="638" t="str">
        <f>IF($C4628="","",IFERROR(_xlfn.XLOOKUP($C4628,'1.PrepList'!$I$2:$I$1500,'1.PrepList'!$J$2:$J$1500,"")&amp;"",""))</f>
        <v/>
      </c>
      <c r="E4628" s="638" t="str">
        <f>IF($C4628="","",IFERROR(_xlfn.XLOOKUP($C4628,'1.PrepList'!$I$2:$I$1500,'1.PrepList'!$N$2:$N$1500,"")&amp;"",""))</f>
        <v/>
      </c>
      <c r="F4628" s="638" t="str">
        <f>IF($C4628="","",IFERROR(_xlfn.XLOOKUP($C4628,'1.PrepList'!$I$2:$I$1500,'1.PrepList'!$K$2:$K$1500,"")&amp;"",""))</f>
        <v/>
      </c>
      <c r="H4628" s="644" t="str">
        <f>IF($C4628="","",IFERROR(IF(_xlfn.XLOOKUP($C4628,tbl_StartedStatus[Bold ID],tbl_StartedStatus[Started])="Started","Yes",IF(_xlfn.XLOOKUP($C4628,tbl_StartedStatus[Bold ID],tbl_StartedStatus[Started])="No Show","No Show","")),""))</f>
        <v/>
      </c>
    </row>
    <row r="4629" spans="1:8" ht="15" customHeight="1" thickBot="1">
      <c r="A4629" s="38" t="str">
        <f>IF($C4629="","",IFERROR(_xlfn.XLOOKUP($C4629,'1.PrepList'!$I$2:$I$1500,'1.PrepList'!$G$2:$G$1500,"")&amp;"",""))</f>
        <v/>
      </c>
      <c r="B4629" s="638" t="str">
        <f>IF($C4629="","",IFERROR(_xlfn.XLOOKUP($C4629,'1.PrepList'!$I$2:$I$1500,'1.PrepList'!$H$2:$H$1500,"")&amp;"",""))</f>
        <v/>
      </c>
      <c r="D4629" s="638" t="str">
        <f>IF($C4629="","",IFERROR(_xlfn.XLOOKUP($C4629,'1.PrepList'!$I$2:$I$1500,'1.PrepList'!$J$2:$J$1500,"")&amp;"",""))</f>
        <v/>
      </c>
      <c r="E4629" s="638" t="str">
        <f>IF($C4629="","",IFERROR(_xlfn.XLOOKUP($C4629,'1.PrepList'!$I$2:$I$1500,'1.PrepList'!$N$2:$N$1500,"")&amp;"",""))</f>
        <v/>
      </c>
      <c r="F4629" s="638" t="str">
        <f>IF($C4629="","",IFERROR(_xlfn.XLOOKUP($C4629,'1.PrepList'!$I$2:$I$1500,'1.PrepList'!$K$2:$K$1500,"")&amp;"",""))</f>
        <v/>
      </c>
      <c r="H4629" s="644" t="str">
        <f>IF($C4629="","",IFERROR(IF(_xlfn.XLOOKUP($C4629,tbl_StartedStatus[Bold ID],tbl_StartedStatus[Started])="Started","Yes",IF(_xlfn.XLOOKUP($C4629,tbl_StartedStatus[Bold ID],tbl_StartedStatus[Started])="No Show","No Show","")),""))</f>
        <v/>
      </c>
    </row>
    <row r="4630" spans="1:8" ht="15" customHeight="1" thickBot="1">
      <c r="A4630" s="38" t="str">
        <f>IF($C4630="","",IFERROR(_xlfn.XLOOKUP($C4630,'1.PrepList'!$I$2:$I$1500,'1.PrepList'!$G$2:$G$1500,"")&amp;"",""))</f>
        <v/>
      </c>
      <c r="B4630" s="638" t="str">
        <f>IF($C4630="","",IFERROR(_xlfn.XLOOKUP($C4630,'1.PrepList'!$I$2:$I$1500,'1.PrepList'!$H$2:$H$1500,"")&amp;"",""))</f>
        <v/>
      </c>
      <c r="D4630" s="638" t="str">
        <f>IF($C4630="","",IFERROR(_xlfn.XLOOKUP($C4630,'1.PrepList'!$I$2:$I$1500,'1.PrepList'!$J$2:$J$1500,"")&amp;"",""))</f>
        <v/>
      </c>
      <c r="E4630" s="638" t="str">
        <f>IF($C4630="","",IFERROR(_xlfn.XLOOKUP($C4630,'1.PrepList'!$I$2:$I$1500,'1.PrepList'!$N$2:$N$1500,"")&amp;"",""))</f>
        <v/>
      </c>
      <c r="F4630" s="638" t="str">
        <f>IF($C4630="","",IFERROR(_xlfn.XLOOKUP($C4630,'1.PrepList'!$I$2:$I$1500,'1.PrepList'!$K$2:$K$1500,"")&amp;"",""))</f>
        <v/>
      </c>
      <c r="H4630" s="644" t="str">
        <f>IF($C4630="","",IFERROR(IF(_xlfn.XLOOKUP($C4630,tbl_StartedStatus[Bold ID],tbl_StartedStatus[Started])="Started","Yes",IF(_xlfn.XLOOKUP($C4630,tbl_StartedStatus[Bold ID],tbl_StartedStatus[Started])="No Show","No Show","")),""))</f>
        <v/>
      </c>
    </row>
    <row r="4631" spans="1:8" ht="15" customHeight="1" thickBot="1">
      <c r="A4631" s="38" t="str">
        <f>IF($C4631="","",IFERROR(_xlfn.XLOOKUP($C4631,'1.PrepList'!$I$2:$I$1500,'1.PrepList'!$G$2:$G$1500,"")&amp;"",""))</f>
        <v/>
      </c>
      <c r="B4631" s="638" t="str">
        <f>IF($C4631="","",IFERROR(_xlfn.XLOOKUP($C4631,'1.PrepList'!$I$2:$I$1500,'1.PrepList'!$H$2:$H$1500,"")&amp;"",""))</f>
        <v/>
      </c>
      <c r="D4631" s="638" t="str">
        <f>IF($C4631="","",IFERROR(_xlfn.XLOOKUP($C4631,'1.PrepList'!$I$2:$I$1500,'1.PrepList'!$J$2:$J$1500,"")&amp;"",""))</f>
        <v/>
      </c>
      <c r="E4631" s="638" t="str">
        <f>IF($C4631="","",IFERROR(_xlfn.XLOOKUP($C4631,'1.PrepList'!$I$2:$I$1500,'1.PrepList'!$N$2:$N$1500,"")&amp;"",""))</f>
        <v/>
      </c>
      <c r="F4631" s="638" t="str">
        <f>IF($C4631="","",IFERROR(_xlfn.XLOOKUP($C4631,'1.PrepList'!$I$2:$I$1500,'1.PrepList'!$K$2:$K$1500,"")&amp;"",""))</f>
        <v/>
      </c>
      <c r="H4631" s="644" t="str">
        <f>IF($C4631="","",IFERROR(IF(_xlfn.XLOOKUP($C4631,tbl_StartedStatus[Bold ID],tbl_StartedStatus[Started])="Started","Yes",IF(_xlfn.XLOOKUP($C4631,tbl_StartedStatus[Bold ID],tbl_StartedStatus[Started])="No Show","No Show","")),""))</f>
        <v/>
      </c>
    </row>
    <row r="4632" spans="1:8" ht="15" customHeight="1" thickBot="1">
      <c r="A4632" s="38" t="str">
        <f>IF($C4632="","",IFERROR(_xlfn.XLOOKUP($C4632,'1.PrepList'!$I$2:$I$1500,'1.PrepList'!$G$2:$G$1500,"")&amp;"",""))</f>
        <v/>
      </c>
      <c r="B4632" s="638" t="str">
        <f>IF($C4632="","",IFERROR(_xlfn.XLOOKUP($C4632,'1.PrepList'!$I$2:$I$1500,'1.PrepList'!$H$2:$H$1500,"")&amp;"",""))</f>
        <v/>
      </c>
      <c r="D4632" s="638" t="str">
        <f>IF($C4632="","",IFERROR(_xlfn.XLOOKUP($C4632,'1.PrepList'!$I$2:$I$1500,'1.PrepList'!$J$2:$J$1500,"")&amp;"",""))</f>
        <v/>
      </c>
      <c r="E4632" s="638" t="str">
        <f>IF($C4632="","",IFERROR(_xlfn.XLOOKUP($C4632,'1.PrepList'!$I$2:$I$1500,'1.PrepList'!$N$2:$N$1500,"")&amp;"",""))</f>
        <v/>
      </c>
      <c r="F4632" s="638" t="str">
        <f>IF($C4632="","",IFERROR(_xlfn.XLOOKUP($C4632,'1.PrepList'!$I$2:$I$1500,'1.PrepList'!$K$2:$K$1500,"")&amp;"",""))</f>
        <v/>
      </c>
      <c r="H4632" s="644" t="str">
        <f>IF($C4632="","",IFERROR(IF(_xlfn.XLOOKUP($C4632,tbl_StartedStatus[Bold ID],tbl_StartedStatus[Started])="Started","Yes",IF(_xlfn.XLOOKUP($C4632,tbl_StartedStatus[Bold ID],tbl_StartedStatus[Started])="No Show","No Show","")),""))</f>
        <v/>
      </c>
    </row>
    <row r="4633" spans="1:8" ht="15" customHeight="1" thickBot="1">
      <c r="A4633" s="38" t="str">
        <f>IF($C4633="","",IFERROR(_xlfn.XLOOKUP($C4633,'1.PrepList'!$I$2:$I$1500,'1.PrepList'!$G$2:$G$1500,"")&amp;"",""))</f>
        <v/>
      </c>
      <c r="B4633" s="638" t="str">
        <f>IF($C4633="","",IFERROR(_xlfn.XLOOKUP($C4633,'1.PrepList'!$I$2:$I$1500,'1.PrepList'!$H$2:$H$1500,"")&amp;"",""))</f>
        <v/>
      </c>
      <c r="D4633" s="638" t="str">
        <f>IF($C4633="","",IFERROR(_xlfn.XLOOKUP($C4633,'1.PrepList'!$I$2:$I$1500,'1.PrepList'!$J$2:$J$1500,"")&amp;"",""))</f>
        <v/>
      </c>
      <c r="E4633" s="638" t="str">
        <f>IF($C4633="","",IFERROR(_xlfn.XLOOKUP($C4633,'1.PrepList'!$I$2:$I$1500,'1.PrepList'!$N$2:$N$1500,"")&amp;"",""))</f>
        <v/>
      </c>
      <c r="F4633" s="638" t="str">
        <f>IF($C4633="","",IFERROR(_xlfn.XLOOKUP($C4633,'1.PrepList'!$I$2:$I$1500,'1.PrepList'!$K$2:$K$1500,"")&amp;"",""))</f>
        <v/>
      </c>
      <c r="H4633" s="644" t="str">
        <f>IF($C4633="","",IFERROR(IF(_xlfn.XLOOKUP($C4633,tbl_StartedStatus[Bold ID],tbl_StartedStatus[Started])="Started","Yes",IF(_xlfn.XLOOKUP($C4633,tbl_StartedStatus[Bold ID],tbl_StartedStatus[Started])="No Show","No Show","")),""))</f>
        <v/>
      </c>
    </row>
    <row r="4634" spans="1:8" ht="15" customHeight="1" thickBot="1">
      <c r="A4634" s="38" t="str">
        <f>IF($C4634="","",IFERROR(_xlfn.XLOOKUP($C4634,'1.PrepList'!$I$2:$I$1500,'1.PrepList'!$G$2:$G$1500,"")&amp;"",""))</f>
        <v/>
      </c>
      <c r="B4634" s="638" t="str">
        <f>IF($C4634="","",IFERROR(_xlfn.XLOOKUP($C4634,'1.PrepList'!$I$2:$I$1500,'1.PrepList'!$H$2:$H$1500,"")&amp;"",""))</f>
        <v/>
      </c>
      <c r="D4634" s="638" t="str">
        <f>IF($C4634="","",IFERROR(_xlfn.XLOOKUP($C4634,'1.PrepList'!$I$2:$I$1500,'1.PrepList'!$J$2:$J$1500,"")&amp;"",""))</f>
        <v/>
      </c>
      <c r="E4634" s="638" t="str">
        <f>IF($C4634="","",IFERROR(_xlfn.XLOOKUP($C4634,'1.PrepList'!$I$2:$I$1500,'1.PrepList'!$N$2:$N$1500,"")&amp;"",""))</f>
        <v/>
      </c>
      <c r="F4634" s="638" t="str">
        <f>IF($C4634="","",IFERROR(_xlfn.XLOOKUP($C4634,'1.PrepList'!$I$2:$I$1500,'1.PrepList'!$K$2:$K$1500,"")&amp;"",""))</f>
        <v/>
      </c>
      <c r="H4634" s="644" t="str">
        <f>IF($C4634="","",IFERROR(IF(_xlfn.XLOOKUP($C4634,tbl_StartedStatus[Bold ID],tbl_StartedStatus[Started])="Started","Yes",IF(_xlfn.XLOOKUP($C4634,tbl_StartedStatus[Bold ID],tbl_StartedStatus[Started])="No Show","No Show","")),""))</f>
        <v/>
      </c>
    </row>
    <row r="4635" spans="1:8" ht="15" customHeight="1" thickBot="1">
      <c r="A4635" s="38" t="str">
        <f>IF($C4635="","",IFERROR(_xlfn.XLOOKUP($C4635,'1.PrepList'!$I$2:$I$1500,'1.PrepList'!$G$2:$G$1500,"")&amp;"",""))</f>
        <v/>
      </c>
      <c r="B4635" s="638" t="str">
        <f>IF($C4635="","",IFERROR(_xlfn.XLOOKUP($C4635,'1.PrepList'!$I$2:$I$1500,'1.PrepList'!$H$2:$H$1500,"")&amp;"",""))</f>
        <v/>
      </c>
      <c r="D4635" s="638" t="str">
        <f>IF($C4635="","",IFERROR(_xlfn.XLOOKUP($C4635,'1.PrepList'!$I$2:$I$1500,'1.PrepList'!$J$2:$J$1500,"")&amp;"",""))</f>
        <v/>
      </c>
      <c r="E4635" s="638" t="str">
        <f>IF($C4635="","",IFERROR(_xlfn.XLOOKUP($C4635,'1.PrepList'!$I$2:$I$1500,'1.PrepList'!$N$2:$N$1500,"")&amp;"",""))</f>
        <v/>
      </c>
      <c r="F4635" s="638" t="str">
        <f>IF($C4635="","",IFERROR(_xlfn.XLOOKUP($C4635,'1.PrepList'!$I$2:$I$1500,'1.PrepList'!$K$2:$K$1500,"")&amp;"",""))</f>
        <v/>
      </c>
      <c r="H4635" s="644" t="str">
        <f>IF($C4635="","",IFERROR(IF(_xlfn.XLOOKUP($C4635,tbl_StartedStatus[Bold ID],tbl_StartedStatus[Started])="Started","Yes",IF(_xlfn.XLOOKUP($C4635,tbl_StartedStatus[Bold ID],tbl_StartedStatus[Started])="No Show","No Show","")),""))</f>
        <v/>
      </c>
    </row>
    <row r="4636" spans="1:8" ht="15" customHeight="1" thickBot="1">
      <c r="A4636" s="38" t="str">
        <f>IF($C4636="","",IFERROR(_xlfn.XLOOKUP($C4636,'1.PrepList'!$I$2:$I$1500,'1.PrepList'!$G$2:$G$1500,"")&amp;"",""))</f>
        <v/>
      </c>
      <c r="B4636" s="638" t="str">
        <f>IF($C4636="","",IFERROR(_xlfn.XLOOKUP($C4636,'1.PrepList'!$I$2:$I$1500,'1.PrepList'!$H$2:$H$1500,"")&amp;"",""))</f>
        <v/>
      </c>
      <c r="D4636" s="638" t="str">
        <f>IF($C4636="","",IFERROR(_xlfn.XLOOKUP($C4636,'1.PrepList'!$I$2:$I$1500,'1.PrepList'!$J$2:$J$1500,"")&amp;"",""))</f>
        <v/>
      </c>
      <c r="E4636" s="638" t="str">
        <f>IF($C4636="","",IFERROR(_xlfn.XLOOKUP($C4636,'1.PrepList'!$I$2:$I$1500,'1.PrepList'!$N$2:$N$1500,"")&amp;"",""))</f>
        <v/>
      </c>
      <c r="F4636" s="638" t="str">
        <f>IF($C4636="","",IFERROR(_xlfn.XLOOKUP($C4636,'1.PrepList'!$I$2:$I$1500,'1.PrepList'!$K$2:$K$1500,"")&amp;"",""))</f>
        <v/>
      </c>
      <c r="H4636" s="644" t="str">
        <f>IF($C4636="","",IFERROR(IF(_xlfn.XLOOKUP($C4636,tbl_StartedStatus[Bold ID],tbl_StartedStatus[Started])="Started","Yes",IF(_xlfn.XLOOKUP($C4636,tbl_StartedStatus[Bold ID],tbl_StartedStatus[Started])="No Show","No Show","")),""))</f>
        <v/>
      </c>
    </row>
    <row r="4637" spans="1:8" ht="15" customHeight="1" thickBot="1">
      <c r="A4637" s="38" t="str">
        <f>IF($C4637="","",IFERROR(_xlfn.XLOOKUP($C4637,'1.PrepList'!$I$2:$I$1500,'1.PrepList'!$G$2:$G$1500,"")&amp;"",""))</f>
        <v/>
      </c>
      <c r="B4637" s="638" t="str">
        <f>IF($C4637="","",IFERROR(_xlfn.XLOOKUP($C4637,'1.PrepList'!$I$2:$I$1500,'1.PrepList'!$H$2:$H$1500,"")&amp;"",""))</f>
        <v/>
      </c>
      <c r="D4637" s="638" t="str">
        <f>IF($C4637="","",IFERROR(_xlfn.XLOOKUP($C4637,'1.PrepList'!$I$2:$I$1500,'1.PrepList'!$J$2:$J$1500,"")&amp;"",""))</f>
        <v/>
      </c>
      <c r="E4637" s="638" t="str">
        <f>IF($C4637="","",IFERROR(_xlfn.XLOOKUP($C4637,'1.PrepList'!$I$2:$I$1500,'1.PrepList'!$N$2:$N$1500,"")&amp;"",""))</f>
        <v/>
      </c>
      <c r="F4637" s="638" t="str">
        <f>IF($C4637="","",IFERROR(_xlfn.XLOOKUP($C4637,'1.PrepList'!$I$2:$I$1500,'1.PrepList'!$K$2:$K$1500,"")&amp;"",""))</f>
        <v/>
      </c>
      <c r="H4637" s="644" t="str">
        <f>IF($C4637="","",IFERROR(IF(_xlfn.XLOOKUP($C4637,tbl_StartedStatus[Bold ID],tbl_StartedStatus[Started])="Started","Yes",IF(_xlfn.XLOOKUP($C4637,tbl_StartedStatus[Bold ID],tbl_StartedStatus[Started])="No Show","No Show","")),""))</f>
        <v/>
      </c>
    </row>
    <row r="4638" spans="1:8" ht="15" customHeight="1" thickBot="1">
      <c r="A4638" s="38" t="str">
        <f>IF($C4638="","",IFERROR(_xlfn.XLOOKUP($C4638,'1.PrepList'!$I$2:$I$1500,'1.PrepList'!$G$2:$G$1500,"")&amp;"",""))</f>
        <v/>
      </c>
      <c r="B4638" s="638" t="str">
        <f>IF($C4638="","",IFERROR(_xlfn.XLOOKUP($C4638,'1.PrepList'!$I$2:$I$1500,'1.PrepList'!$H$2:$H$1500,"")&amp;"",""))</f>
        <v/>
      </c>
      <c r="D4638" s="638" t="str">
        <f>IF($C4638="","",IFERROR(_xlfn.XLOOKUP($C4638,'1.PrepList'!$I$2:$I$1500,'1.PrepList'!$J$2:$J$1500,"")&amp;"",""))</f>
        <v/>
      </c>
      <c r="E4638" s="638" t="str">
        <f>IF($C4638="","",IFERROR(_xlfn.XLOOKUP($C4638,'1.PrepList'!$I$2:$I$1500,'1.PrepList'!$N$2:$N$1500,"")&amp;"",""))</f>
        <v/>
      </c>
      <c r="F4638" s="638" t="str">
        <f>IF($C4638="","",IFERROR(_xlfn.XLOOKUP($C4638,'1.PrepList'!$I$2:$I$1500,'1.PrepList'!$K$2:$K$1500,"")&amp;"",""))</f>
        <v/>
      </c>
      <c r="H4638" s="644" t="str">
        <f>IF($C4638="","",IFERROR(IF(_xlfn.XLOOKUP($C4638,tbl_StartedStatus[Bold ID],tbl_StartedStatus[Started])="Started","Yes",IF(_xlfn.XLOOKUP($C4638,tbl_StartedStatus[Bold ID],tbl_StartedStatus[Started])="No Show","No Show","")),""))</f>
        <v/>
      </c>
    </row>
    <row r="4639" spans="1:8" ht="15" customHeight="1" thickBot="1">
      <c r="A4639" s="38" t="str">
        <f>IF($C4639="","",IFERROR(_xlfn.XLOOKUP($C4639,'1.PrepList'!$I$2:$I$1500,'1.PrepList'!$G$2:$G$1500,"")&amp;"",""))</f>
        <v/>
      </c>
      <c r="B4639" s="638" t="str">
        <f>IF($C4639="","",IFERROR(_xlfn.XLOOKUP($C4639,'1.PrepList'!$I$2:$I$1500,'1.PrepList'!$H$2:$H$1500,"")&amp;"",""))</f>
        <v/>
      </c>
      <c r="D4639" s="638" t="str">
        <f>IF($C4639="","",IFERROR(_xlfn.XLOOKUP($C4639,'1.PrepList'!$I$2:$I$1500,'1.PrepList'!$J$2:$J$1500,"")&amp;"",""))</f>
        <v/>
      </c>
      <c r="E4639" s="638" t="str">
        <f>IF($C4639="","",IFERROR(_xlfn.XLOOKUP($C4639,'1.PrepList'!$I$2:$I$1500,'1.PrepList'!$N$2:$N$1500,"")&amp;"",""))</f>
        <v/>
      </c>
      <c r="F4639" s="638" t="str">
        <f>IF($C4639="","",IFERROR(_xlfn.XLOOKUP($C4639,'1.PrepList'!$I$2:$I$1500,'1.PrepList'!$K$2:$K$1500,"")&amp;"",""))</f>
        <v/>
      </c>
      <c r="H4639" s="644" t="str">
        <f>IF($C4639="","",IFERROR(IF(_xlfn.XLOOKUP($C4639,tbl_StartedStatus[Bold ID],tbl_StartedStatus[Started])="Started","Yes",IF(_xlfn.XLOOKUP($C4639,tbl_StartedStatus[Bold ID],tbl_StartedStatus[Started])="No Show","No Show","")),""))</f>
        <v/>
      </c>
    </row>
    <row r="4640" spans="1:8" ht="15" customHeight="1" thickBot="1">
      <c r="A4640" s="38" t="str">
        <f>IF($C4640="","",IFERROR(_xlfn.XLOOKUP($C4640,'1.PrepList'!$I$2:$I$1500,'1.PrepList'!$G$2:$G$1500,"")&amp;"",""))</f>
        <v/>
      </c>
      <c r="B4640" s="638" t="str">
        <f>IF($C4640="","",IFERROR(_xlfn.XLOOKUP($C4640,'1.PrepList'!$I$2:$I$1500,'1.PrepList'!$H$2:$H$1500,"")&amp;"",""))</f>
        <v/>
      </c>
      <c r="D4640" s="638" t="str">
        <f>IF($C4640="","",IFERROR(_xlfn.XLOOKUP($C4640,'1.PrepList'!$I$2:$I$1500,'1.PrepList'!$J$2:$J$1500,"")&amp;"",""))</f>
        <v/>
      </c>
      <c r="E4640" s="638" t="str">
        <f>IF($C4640="","",IFERROR(_xlfn.XLOOKUP($C4640,'1.PrepList'!$I$2:$I$1500,'1.PrepList'!$N$2:$N$1500,"")&amp;"",""))</f>
        <v/>
      </c>
      <c r="F4640" s="638" t="str">
        <f>IF($C4640="","",IFERROR(_xlfn.XLOOKUP($C4640,'1.PrepList'!$I$2:$I$1500,'1.PrepList'!$K$2:$K$1500,"")&amp;"",""))</f>
        <v/>
      </c>
      <c r="H4640" s="644" t="str">
        <f>IF($C4640="","",IFERROR(IF(_xlfn.XLOOKUP($C4640,tbl_StartedStatus[Bold ID],tbl_StartedStatus[Started])="Started","Yes",IF(_xlfn.XLOOKUP($C4640,tbl_StartedStatus[Bold ID],tbl_StartedStatus[Started])="No Show","No Show","")),""))</f>
        <v/>
      </c>
    </row>
    <row r="4641" spans="1:8" ht="15" customHeight="1" thickBot="1">
      <c r="A4641" s="38" t="str">
        <f>IF($C4641="","",IFERROR(_xlfn.XLOOKUP($C4641,'1.PrepList'!$I$2:$I$1500,'1.PrepList'!$G$2:$G$1500,"")&amp;"",""))</f>
        <v/>
      </c>
      <c r="B4641" s="638" t="str">
        <f>IF($C4641="","",IFERROR(_xlfn.XLOOKUP($C4641,'1.PrepList'!$I$2:$I$1500,'1.PrepList'!$H$2:$H$1500,"")&amp;"",""))</f>
        <v/>
      </c>
      <c r="D4641" s="638" t="str">
        <f>IF($C4641="","",IFERROR(_xlfn.XLOOKUP($C4641,'1.PrepList'!$I$2:$I$1500,'1.PrepList'!$J$2:$J$1500,"")&amp;"",""))</f>
        <v/>
      </c>
      <c r="E4641" s="638" t="str">
        <f>IF($C4641="","",IFERROR(_xlfn.XLOOKUP($C4641,'1.PrepList'!$I$2:$I$1500,'1.PrepList'!$N$2:$N$1500,"")&amp;"",""))</f>
        <v/>
      </c>
      <c r="F4641" s="638" t="str">
        <f>IF($C4641="","",IFERROR(_xlfn.XLOOKUP($C4641,'1.PrepList'!$I$2:$I$1500,'1.PrepList'!$K$2:$K$1500,"")&amp;"",""))</f>
        <v/>
      </c>
      <c r="H4641" s="644" t="str">
        <f>IF($C4641="","",IFERROR(IF(_xlfn.XLOOKUP($C4641,tbl_StartedStatus[Bold ID],tbl_StartedStatus[Started])="Started","Yes",IF(_xlfn.XLOOKUP($C4641,tbl_StartedStatus[Bold ID],tbl_StartedStatus[Started])="No Show","No Show","")),""))</f>
        <v/>
      </c>
    </row>
    <row r="4642" spans="1:8" ht="15" customHeight="1" thickBot="1">
      <c r="A4642" s="38" t="str">
        <f>IF($C4642="","",IFERROR(_xlfn.XLOOKUP($C4642,'1.PrepList'!$I$2:$I$1500,'1.PrepList'!$G$2:$G$1500,"")&amp;"",""))</f>
        <v/>
      </c>
      <c r="B4642" s="638" t="str">
        <f>IF($C4642="","",IFERROR(_xlfn.XLOOKUP($C4642,'1.PrepList'!$I$2:$I$1500,'1.PrepList'!$H$2:$H$1500,"")&amp;"",""))</f>
        <v/>
      </c>
      <c r="D4642" s="638" t="str">
        <f>IF($C4642="","",IFERROR(_xlfn.XLOOKUP($C4642,'1.PrepList'!$I$2:$I$1500,'1.PrepList'!$J$2:$J$1500,"")&amp;"",""))</f>
        <v/>
      </c>
      <c r="E4642" s="638" t="str">
        <f>IF($C4642="","",IFERROR(_xlfn.XLOOKUP($C4642,'1.PrepList'!$I$2:$I$1500,'1.PrepList'!$N$2:$N$1500,"")&amp;"",""))</f>
        <v/>
      </c>
      <c r="F4642" s="638" t="str">
        <f>IF($C4642="","",IFERROR(_xlfn.XLOOKUP($C4642,'1.PrepList'!$I$2:$I$1500,'1.PrepList'!$K$2:$K$1500,"")&amp;"",""))</f>
        <v/>
      </c>
      <c r="H4642" s="644" t="str">
        <f>IF($C4642="","",IFERROR(IF(_xlfn.XLOOKUP($C4642,tbl_StartedStatus[Bold ID],tbl_StartedStatus[Started])="Started","Yes",IF(_xlfn.XLOOKUP($C4642,tbl_StartedStatus[Bold ID],tbl_StartedStatus[Started])="No Show","No Show","")),""))</f>
        <v/>
      </c>
    </row>
    <row r="4643" spans="1:8" ht="15" customHeight="1" thickBot="1">
      <c r="A4643" s="38" t="str">
        <f>IF($C4643="","",IFERROR(_xlfn.XLOOKUP($C4643,'1.PrepList'!$I$2:$I$1500,'1.PrepList'!$G$2:$G$1500,"")&amp;"",""))</f>
        <v/>
      </c>
      <c r="B4643" s="638" t="str">
        <f>IF($C4643="","",IFERROR(_xlfn.XLOOKUP($C4643,'1.PrepList'!$I$2:$I$1500,'1.PrepList'!$H$2:$H$1500,"")&amp;"",""))</f>
        <v/>
      </c>
      <c r="D4643" s="638" t="str">
        <f>IF($C4643="","",IFERROR(_xlfn.XLOOKUP($C4643,'1.PrepList'!$I$2:$I$1500,'1.PrepList'!$J$2:$J$1500,"")&amp;"",""))</f>
        <v/>
      </c>
      <c r="E4643" s="638" t="str">
        <f>IF($C4643="","",IFERROR(_xlfn.XLOOKUP($C4643,'1.PrepList'!$I$2:$I$1500,'1.PrepList'!$N$2:$N$1500,"")&amp;"",""))</f>
        <v/>
      </c>
      <c r="F4643" s="638" t="str">
        <f>IF($C4643="","",IFERROR(_xlfn.XLOOKUP($C4643,'1.PrepList'!$I$2:$I$1500,'1.PrepList'!$K$2:$K$1500,"")&amp;"",""))</f>
        <v/>
      </c>
      <c r="H4643" s="644" t="str">
        <f>IF($C4643="","",IFERROR(IF(_xlfn.XLOOKUP($C4643,tbl_StartedStatus[Bold ID],tbl_StartedStatus[Started])="Started","Yes",IF(_xlfn.XLOOKUP($C4643,tbl_StartedStatus[Bold ID],tbl_StartedStatus[Started])="No Show","No Show","")),""))</f>
        <v/>
      </c>
    </row>
    <row r="4644" spans="1:8" ht="15" customHeight="1" thickBot="1">
      <c r="A4644" s="38" t="str">
        <f>IF($C4644="","",IFERROR(_xlfn.XLOOKUP($C4644,'1.PrepList'!$I$2:$I$1500,'1.PrepList'!$G$2:$G$1500,"")&amp;"",""))</f>
        <v/>
      </c>
      <c r="B4644" s="638" t="str">
        <f>IF($C4644="","",IFERROR(_xlfn.XLOOKUP($C4644,'1.PrepList'!$I$2:$I$1500,'1.PrepList'!$H$2:$H$1500,"")&amp;"",""))</f>
        <v/>
      </c>
      <c r="D4644" s="638" t="str">
        <f>IF($C4644="","",IFERROR(_xlfn.XLOOKUP($C4644,'1.PrepList'!$I$2:$I$1500,'1.PrepList'!$J$2:$J$1500,"")&amp;"",""))</f>
        <v/>
      </c>
      <c r="E4644" s="638" t="str">
        <f>IF($C4644="","",IFERROR(_xlfn.XLOOKUP($C4644,'1.PrepList'!$I$2:$I$1500,'1.PrepList'!$N$2:$N$1500,"")&amp;"",""))</f>
        <v/>
      </c>
      <c r="F4644" s="638" t="str">
        <f>IF($C4644="","",IFERROR(_xlfn.XLOOKUP($C4644,'1.PrepList'!$I$2:$I$1500,'1.PrepList'!$K$2:$K$1500,"")&amp;"",""))</f>
        <v/>
      </c>
      <c r="H4644" s="644" t="str">
        <f>IF($C4644="","",IFERROR(IF(_xlfn.XLOOKUP($C4644,tbl_StartedStatus[Bold ID],tbl_StartedStatus[Started])="Started","Yes",IF(_xlfn.XLOOKUP($C4644,tbl_StartedStatus[Bold ID],tbl_StartedStatus[Started])="No Show","No Show","")),""))</f>
        <v/>
      </c>
    </row>
    <row r="4645" spans="1:8" ht="15" customHeight="1" thickBot="1">
      <c r="A4645" s="38" t="str">
        <f>IF($C4645="","",IFERROR(_xlfn.XLOOKUP($C4645,'1.PrepList'!$I$2:$I$1500,'1.PrepList'!$G$2:$G$1500,"")&amp;"",""))</f>
        <v/>
      </c>
      <c r="B4645" s="638" t="str">
        <f>IF($C4645="","",IFERROR(_xlfn.XLOOKUP($C4645,'1.PrepList'!$I$2:$I$1500,'1.PrepList'!$H$2:$H$1500,"")&amp;"",""))</f>
        <v/>
      </c>
      <c r="D4645" s="638" t="str">
        <f>IF($C4645="","",IFERROR(_xlfn.XLOOKUP($C4645,'1.PrepList'!$I$2:$I$1500,'1.PrepList'!$J$2:$J$1500,"")&amp;"",""))</f>
        <v/>
      </c>
      <c r="E4645" s="638" t="str">
        <f>IF($C4645="","",IFERROR(_xlfn.XLOOKUP($C4645,'1.PrepList'!$I$2:$I$1500,'1.PrepList'!$N$2:$N$1500,"")&amp;"",""))</f>
        <v/>
      </c>
      <c r="F4645" s="638" t="str">
        <f>IF($C4645="","",IFERROR(_xlfn.XLOOKUP($C4645,'1.PrepList'!$I$2:$I$1500,'1.PrepList'!$K$2:$K$1500,"")&amp;"",""))</f>
        <v/>
      </c>
      <c r="H4645" s="644" t="str">
        <f>IF($C4645="","",IFERROR(IF(_xlfn.XLOOKUP($C4645,tbl_StartedStatus[Bold ID],tbl_StartedStatus[Started])="Started","Yes",IF(_xlfn.XLOOKUP($C4645,tbl_StartedStatus[Bold ID],tbl_StartedStatus[Started])="No Show","No Show","")),""))</f>
        <v/>
      </c>
    </row>
    <row r="4646" spans="1:8" ht="15" customHeight="1" thickBot="1">
      <c r="A4646" s="38" t="str">
        <f>IF($C4646="","",IFERROR(_xlfn.XLOOKUP($C4646,'1.PrepList'!$I$2:$I$1500,'1.PrepList'!$G$2:$G$1500,"")&amp;"",""))</f>
        <v/>
      </c>
      <c r="B4646" s="638" t="str">
        <f>IF($C4646="","",IFERROR(_xlfn.XLOOKUP($C4646,'1.PrepList'!$I$2:$I$1500,'1.PrepList'!$H$2:$H$1500,"")&amp;"",""))</f>
        <v/>
      </c>
      <c r="D4646" s="638" t="str">
        <f>IF($C4646="","",IFERROR(_xlfn.XLOOKUP($C4646,'1.PrepList'!$I$2:$I$1500,'1.PrepList'!$J$2:$J$1500,"")&amp;"",""))</f>
        <v/>
      </c>
      <c r="E4646" s="638" t="str">
        <f>IF($C4646="","",IFERROR(_xlfn.XLOOKUP($C4646,'1.PrepList'!$I$2:$I$1500,'1.PrepList'!$N$2:$N$1500,"")&amp;"",""))</f>
        <v/>
      </c>
      <c r="F4646" s="638" t="str">
        <f>IF($C4646="","",IFERROR(_xlfn.XLOOKUP($C4646,'1.PrepList'!$I$2:$I$1500,'1.PrepList'!$K$2:$K$1500,"")&amp;"",""))</f>
        <v/>
      </c>
      <c r="H4646" s="644" t="str">
        <f>IF($C4646="","",IFERROR(IF(_xlfn.XLOOKUP($C4646,tbl_StartedStatus[Bold ID],tbl_StartedStatus[Started])="Started","Yes",IF(_xlfn.XLOOKUP($C4646,tbl_StartedStatus[Bold ID],tbl_StartedStatus[Started])="No Show","No Show","")),""))</f>
        <v/>
      </c>
    </row>
    <row r="4647" spans="1:8" ht="15" customHeight="1" thickBot="1">
      <c r="A4647" s="38" t="str">
        <f>IF($C4647="","",IFERROR(_xlfn.XLOOKUP($C4647,'1.PrepList'!$I$2:$I$1500,'1.PrepList'!$G$2:$G$1500,"")&amp;"",""))</f>
        <v/>
      </c>
      <c r="B4647" s="638" t="str">
        <f>IF($C4647="","",IFERROR(_xlfn.XLOOKUP($C4647,'1.PrepList'!$I$2:$I$1500,'1.PrepList'!$H$2:$H$1500,"")&amp;"",""))</f>
        <v/>
      </c>
      <c r="D4647" s="638" t="str">
        <f>IF($C4647="","",IFERROR(_xlfn.XLOOKUP($C4647,'1.PrepList'!$I$2:$I$1500,'1.PrepList'!$J$2:$J$1500,"")&amp;"",""))</f>
        <v/>
      </c>
      <c r="E4647" s="638" t="str">
        <f>IF($C4647="","",IFERROR(_xlfn.XLOOKUP($C4647,'1.PrepList'!$I$2:$I$1500,'1.PrepList'!$N$2:$N$1500,"")&amp;"",""))</f>
        <v/>
      </c>
      <c r="F4647" s="638" t="str">
        <f>IF($C4647="","",IFERROR(_xlfn.XLOOKUP($C4647,'1.PrepList'!$I$2:$I$1500,'1.PrepList'!$K$2:$K$1500,"")&amp;"",""))</f>
        <v/>
      </c>
      <c r="H4647" s="644" t="str">
        <f>IF($C4647="","",IFERROR(IF(_xlfn.XLOOKUP($C4647,tbl_StartedStatus[Bold ID],tbl_StartedStatus[Started])="Started","Yes",IF(_xlfn.XLOOKUP($C4647,tbl_StartedStatus[Bold ID],tbl_StartedStatus[Started])="No Show","No Show","")),""))</f>
        <v/>
      </c>
    </row>
    <row r="4648" spans="1:8" ht="15" customHeight="1" thickBot="1">
      <c r="A4648" s="38" t="str">
        <f>IF($C4648="","",IFERROR(_xlfn.XLOOKUP($C4648,'1.PrepList'!$I$2:$I$1500,'1.PrepList'!$G$2:$G$1500,"")&amp;"",""))</f>
        <v/>
      </c>
      <c r="B4648" s="638" t="str">
        <f>IF($C4648="","",IFERROR(_xlfn.XLOOKUP($C4648,'1.PrepList'!$I$2:$I$1500,'1.PrepList'!$H$2:$H$1500,"")&amp;"",""))</f>
        <v/>
      </c>
      <c r="D4648" s="638" t="str">
        <f>IF($C4648="","",IFERROR(_xlfn.XLOOKUP($C4648,'1.PrepList'!$I$2:$I$1500,'1.PrepList'!$J$2:$J$1500,"")&amp;"",""))</f>
        <v/>
      </c>
      <c r="E4648" s="638" t="str">
        <f>IF($C4648="","",IFERROR(_xlfn.XLOOKUP($C4648,'1.PrepList'!$I$2:$I$1500,'1.PrepList'!$N$2:$N$1500,"")&amp;"",""))</f>
        <v/>
      </c>
      <c r="F4648" s="638" t="str">
        <f>IF($C4648="","",IFERROR(_xlfn.XLOOKUP($C4648,'1.PrepList'!$I$2:$I$1500,'1.PrepList'!$K$2:$K$1500,"")&amp;"",""))</f>
        <v/>
      </c>
      <c r="H4648" s="644" t="str">
        <f>IF($C4648="","",IFERROR(IF(_xlfn.XLOOKUP($C4648,tbl_StartedStatus[Bold ID],tbl_StartedStatus[Started])="Started","Yes",IF(_xlfn.XLOOKUP($C4648,tbl_StartedStatus[Bold ID],tbl_StartedStatus[Started])="No Show","No Show","")),""))</f>
        <v/>
      </c>
    </row>
    <row r="4649" spans="1:8" ht="15" customHeight="1" thickBot="1">
      <c r="A4649" s="38" t="str">
        <f>IF($C4649="","",IFERROR(_xlfn.XLOOKUP($C4649,'1.PrepList'!$I$2:$I$1500,'1.PrepList'!$G$2:$G$1500,"")&amp;"",""))</f>
        <v/>
      </c>
      <c r="B4649" s="638" t="str">
        <f>IF($C4649="","",IFERROR(_xlfn.XLOOKUP($C4649,'1.PrepList'!$I$2:$I$1500,'1.PrepList'!$H$2:$H$1500,"")&amp;"",""))</f>
        <v/>
      </c>
      <c r="D4649" s="638" t="str">
        <f>IF($C4649="","",IFERROR(_xlfn.XLOOKUP($C4649,'1.PrepList'!$I$2:$I$1500,'1.PrepList'!$J$2:$J$1500,"")&amp;"",""))</f>
        <v/>
      </c>
      <c r="E4649" s="638" t="str">
        <f>IF($C4649="","",IFERROR(_xlfn.XLOOKUP($C4649,'1.PrepList'!$I$2:$I$1500,'1.PrepList'!$N$2:$N$1500,"")&amp;"",""))</f>
        <v/>
      </c>
      <c r="F4649" s="638" t="str">
        <f>IF($C4649="","",IFERROR(_xlfn.XLOOKUP($C4649,'1.PrepList'!$I$2:$I$1500,'1.PrepList'!$K$2:$K$1500,"")&amp;"",""))</f>
        <v/>
      </c>
      <c r="H4649" s="644" t="str">
        <f>IF($C4649="","",IFERROR(IF(_xlfn.XLOOKUP($C4649,tbl_StartedStatus[Bold ID],tbl_StartedStatus[Started])="Started","Yes",IF(_xlfn.XLOOKUP($C4649,tbl_StartedStatus[Bold ID],tbl_StartedStatus[Started])="No Show","No Show","")),""))</f>
        <v/>
      </c>
    </row>
    <row r="4650" spans="1:8" ht="15" customHeight="1" thickBot="1">
      <c r="A4650" s="38" t="str">
        <f>IF($C4650="","",IFERROR(_xlfn.XLOOKUP($C4650,'1.PrepList'!$I$2:$I$1500,'1.PrepList'!$G$2:$G$1500,"")&amp;"",""))</f>
        <v/>
      </c>
      <c r="B4650" s="638" t="str">
        <f>IF($C4650="","",IFERROR(_xlfn.XLOOKUP($C4650,'1.PrepList'!$I$2:$I$1500,'1.PrepList'!$H$2:$H$1500,"")&amp;"",""))</f>
        <v/>
      </c>
      <c r="D4650" s="638" t="str">
        <f>IF($C4650="","",IFERROR(_xlfn.XLOOKUP($C4650,'1.PrepList'!$I$2:$I$1500,'1.PrepList'!$J$2:$J$1500,"")&amp;"",""))</f>
        <v/>
      </c>
      <c r="E4650" s="638" t="str">
        <f>IF($C4650="","",IFERROR(_xlfn.XLOOKUP($C4650,'1.PrepList'!$I$2:$I$1500,'1.PrepList'!$N$2:$N$1500,"")&amp;"",""))</f>
        <v/>
      </c>
      <c r="F4650" s="638" t="str">
        <f>IF($C4650="","",IFERROR(_xlfn.XLOOKUP($C4650,'1.PrepList'!$I$2:$I$1500,'1.PrepList'!$K$2:$K$1500,"")&amp;"",""))</f>
        <v/>
      </c>
      <c r="H4650" s="644" t="str">
        <f>IF($C4650="","",IFERROR(IF(_xlfn.XLOOKUP($C4650,tbl_StartedStatus[Bold ID],tbl_StartedStatus[Started])="Started","Yes",IF(_xlfn.XLOOKUP($C4650,tbl_StartedStatus[Bold ID],tbl_StartedStatus[Started])="No Show","No Show","")),""))</f>
        <v/>
      </c>
    </row>
    <row r="4651" spans="1:8" ht="15" customHeight="1" thickBot="1">
      <c r="A4651" s="38" t="str">
        <f>IF($C4651="","",IFERROR(_xlfn.XLOOKUP($C4651,'1.PrepList'!$I$2:$I$1500,'1.PrepList'!$G$2:$G$1500,"")&amp;"",""))</f>
        <v/>
      </c>
      <c r="B4651" s="638" t="str">
        <f>IF($C4651="","",IFERROR(_xlfn.XLOOKUP($C4651,'1.PrepList'!$I$2:$I$1500,'1.PrepList'!$H$2:$H$1500,"")&amp;"",""))</f>
        <v/>
      </c>
      <c r="D4651" s="638" t="str">
        <f>IF($C4651="","",IFERROR(_xlfn.XLOOKUP($C4651,'1.PrepList'!$I$2:$I$1500,'1.PrepList'!$J$2:$J$1500,"")&amp;"",""))</f>
        <v/>
      </c>
      <c r="E4651" s="638" t="str">
        <f>IF($C4651="","",IFERROR(_xlfn.XLOOKUP($C4651,'1.PrepList'!$I$2:$I$1500,'1.PrepList'!$N$2:$N$1500,"")&amp;"",""))</f>
        <v/>
      </c>
      <c r="F4651" s="638" t="str">
        <f>IF($C4651="","",IFERROR(_xlfn.XLOOKUP($C4651,'1.PrepList'!$I$2:$I$1500,'1.PrepList'!$K$2:$K$1500,"")&amp;"",""))</f>
        <v/>
      </c>
      <c r="H4651" s="644" t="str">
        <f>IF($C4651="","",IFERROR(IF(_xlfn.XLOOKUP($C4651,tbl_StartedStatus[Bold ID],tbl_StartedStatus[Started])="Started","Yes",IF(_xlfn.XLOOKUP($C4651,tbl_StartedStatus[Bold ID],tbl_StartedStatus[Started])="No Show","No Show","")),""))</f>
        <v/>
      </c>
    </row>
    <row r="4652" spans="1:8" ht="15" customHeight="1" thickBot="1">
      <c r="A4652" s="38" t="str">
        <f>IF($C4652="","",IFERROR(_xlfn.XLOOKUP($C4652,'1.PrepList'!$I$2:$I$1500,'1.PrepList'!$G$2:$G$1500,"")&amp;"",""))</f>
        <v/>
      </c>
      <c r="B4652" s="638" t="str">
        <f>IF($C4652="","",IFERROR(_xlfn.XLOOKUP($C4652,'1.PrepList'!$I$2:$I$1500,'1.PrepList'!$H$2:$H$1500,"")&amp;"",""))</f>
        <v/>
      </c>
      <c r="D4652" s="638" t="str">
        <f>IF($C4652="","",IFERROR(_xlfn.XLOOKUP($C4652,'1.PrepList'!$I$2:$I$1500,'1.PrepList'!$J$2:$J$1500,"")&amp;"",""))</f>
        <v/>
      </c>
      <c r="E4652" s="638" t="str">
        <f>IF($C4652="","",IFERROR(_xlfn.XLOOKUP($C4652,'1.PrepList'!$I$2:$I$1500,'1.PrepList'!$N$2:$N$1500,"")&amp;"",""))</f>
        <v/>
      </c>
      <c r="F4652" s="638" t="str">
        <f>IF($C4652="","",IFERROR(_xlfn.XLOOKUP($C4652,'1.PrepList'!$I$2:$I$1500,'1.PrepList'!$K$2:$K$1500,"")&amp;"",""))</f>
        <v/>
      </c>
      <c r="H4652" s="644" t="str">
        <f>IF($C4652="","",IFERROR(IF(_xlfn.XLOOKUP($C4652,tbl_StartedStatus[Bold ID],tbl_StartedStatus[Started])="Started","Yes",IF(_xlfn.XLOOKUP($C4652,tbl_StartedStatus[Bold ID],tbl_StartedStatus[Started])="No Show","No Show","")),""))</f>
        <v/>
      </c>
    </row>
    <row r="4653" spans="1:8" ht="15" customHeight="1" thickBot="1">
      <c r="A4653" s="38" t="str">
        <f>IF($C4653="","",IFERROR(_xlfn.XLOOKUP($C4653,'1.PrepList'!$I$2:$I$1500,'1.PrepList'!$G$2:$G$1500,"")&amp;"",""))</f>
        <v/>
      </c>
      <c r="B4653" s="638" t="str">
        <f>IF($C4653="","",IFERROR(_xlfn.XLOOKUP($C4653,'1.PrepList'!$I$2:$I$1500,'1.PrepList'!$H$2:$H$1500,"")&amp;"",""))</f>
        <v/>
      </c>
      <c r="D4653" s="638" t="str">
        <f>IF($C4653="","",IFERROR(_xlfn.XLOOKUP($C4653,'1.PrepList'!$I$2:$I$1500,'1.PrepList'!$J$2:$J$1500,"")&amp;"",""))</f>
        <v/>
      </c>
      <c r="E4653" s="638" t="str">
        <f>IF($C4653="","",IFERROR(_xlfn.XLOOKUP($C4653,'1.PrepList'!$I$2:$I$1500,'1.PrepList'!$N$2:$N$1500,"")&amp;"",""))</f>
        <v/>
      </c>
      <c r="F4653" s="638" t="str">
        <f>IF($C4653="","",IFERROR(_xlfn.XLOOKUP($C4653,'1.PrepList'!$I$2:$I$1500,'1.PrepList'!$K$2:$K$1500,"")&amp;"",""))</f>
        <v/>
      </c>
      <c r="H4653" s="644" t="str">
        <f>IF($C4653="","",IFERROR(IF(_xlfn.XLOOKUP($C4653,tbl_StartedStatus[Bold ID],tbl_StartedStatus[Started])="Started","Yes",IF(_xlfn.XLOOKUP($C4653,tbl_StartedStatus[Bold ID],tbl_StartedStatus[Started])="No Show","No Show","")),""))</f>
        <v/>
      </c>
    </row>
    <row r="4654" spans="1:8" ht="15" customHeight="1" thickBot="1">
      <c r="A4654" s="38" t="str">
        <f>IF($C4654="","",IFERROR(_xlfn.XLOOKUP($C4654,'1.PrepList'!$I$2:$I$1500,'1.PrepList'!$G$2:$G$1500,"")&amp;"",""))</f>
        <v/>
      </c>
      <c r="B4654" s="638" t="str">
        <f>IF($C4654="","",IFERROR(_xlfn.XLOOKUP($C4654,'1.PrepList'!$I$2:$I$1500,'1.PrepList'!$H$2:$H$1500,"")&amp;"",""))</f>
        <v/>
      </c>
      <c r="D4654" s="638" t="str">
        <f>IF($C4654="","",IFERROR(_xlfn.XLOOKUP($C4654,'1.PrepList'!$I$2:$I$1500,'1.PrepList'!$J$2:$J$1500,"")&amp;"",""))</f>
        <v/>
      </c>
      <c r="E4654" s="638" t="str">
        <f>IF($C4654="","",IFERROR(_xlfn.XLOOKUP($C4654,'1.PrepList'!$I$2:$I$1500,'1.PrepList'!$N$2:$N$1500,"")&amp;"",""))</f>
        <v/>
      </c>
      <c r="F4654" s="638" t="str">
        <f>IF($C4654="","",IFERROR(_xlfn.XLOOKUP($C4654,'1.PrepList'!$I$2:$I$1500,'1.PrepList'!$K$2:$K$1500,"")&amp;"",""))</f>
        <v/>
      </c>
      <c r="H4654" s="644" t="str">
        <f>IF($C4654="","",IFERROR(IF(_xlfn.XLOOKUP($C4654,tbl_StartedStatus[Bold ID],tbl_StartedStatus[Started])="Started","Yes",IF(_xlfn.XLOOKUP($C4654,tbl_StartedStatus[Bold ID],tbl_StartedStatus[Started])="No Show","No Show","")),""))</f>
        <v/>
      </c>
    </row>
    <row r="4655" spans="1:8" ht="15" customHeight="1" thickBot="1">
      <c r="A4655" s="38" t="str">
        <f>IF($C4655="","",IFERROR(_xlfn.XLOOKUP($C4655,'1.PrepList'!$I$2:$I$1500,'1.PrepList'!$G$2:$G$1500,"")&amp;"",""))</f>
        <v/>
      </c>
      <c r="B4655" s="638" t="str">
        <f>IF($C4655="","",IFERROR(_xlfn.XLOOKUP($C4655,'1.PrepList'!$I$2:$I$1500,'1.PrepList'!$H$2:$H$1500,"")&amp;"",""))</f>
        <v/>
      </c>
      <c r="D4655" s="638" t="str">
        <f>IF($C4655="","",IFERROR(_xlfn.XLOOKUP($C4655,'1.PrepList'!$I$2:$I$1500,'1.PrepList'!$J$2:$J$1500,"")&amp;"",""))</f>
        <v/>
      </c>
      <c r="E4655" s="638" t="str">
        <f>IF($C4655="","",IFERROR(_xlfn.XLOOKUP($C4655,'1.PrepList'!$I$2:$I$1500,'1.PrepList'!$N$2:$N$1500,"")&amp;"",""))</f>
        <v/>
      </c>
      <c r="F4655" s="638" t="str">
        <f>IF($C4655="","",IFERROR(_xlfn.XLOOKUP($C4655,'1.PrepList'!$I$2:$I$1500,'1.PrepList'!$K$2:$K$1500,"")&amp;"",""))</f>
        <v/>
      </c>
      <c r="H4655" s="644" t="str">
        <f>IF($C4655="","",IFERROR(IF(_xlfn.XLOOKUP($C4655,tbl_StartedStatus[Bold ID],tbl_StartedStatus[Started])="Started","Yes",IF(_xlfn.XLOOKUP($C4655,tbl_StartedStatus[Bold ID],tbl_StartedStatus[Started])="No Show","No Show","")),""))</f>
        <v/>
      </c>
    </row>
    <row r="4656" spans="1:8" ht="15" customHeight="1" thickBot="1">
      <c r="A4656" s="38" t="str">
        <f>IF($C4656="","",IFERROR(_xlfn.XLOOKUP($C4656,'1.PrepList'!$I$2:$I$1500,'1.PrepList'!$G$2:$G$1500,"")&amp;"",""))</f>
        <v/>
      </c>
      <c r="B4656" s="638" t="str">
        <f>IF($C4656="","",IFERROR(_xlfn.XLOOKUP($C4656,'1.PrepList'!$I$2:$I$1500,'1.PrepList'!$H$2:$H$1500,"")&amp;"",""))</f>
        <v/>
      </c>
      <c r="D4656" s="638" t="str">
        <f>IF($C4656="","",IFERROR(_xlfn.XLOOKUP($C4656,'1.PrepList'!$I$2:$I$1500,'1.PrepList'!$J$2:$J$1500,"")&amp;"",""))</f>
        <v/>
      </c>
      <c r="E4656" s="638" t="str">
        <f>IF($C4656="","",IFERROR(_xlfn.XLOOKUP($C4656,'1.PrepList'!$I$2:$I$1500,'1.PrepList'!$N$2:$N$1500,"")&amp;"",""))</f>
        <v/>
      </c>
      <c r="F4656" s="638" t="str">
        <f>IF($C4656="","",IFERROR(_xlfn.XLOOKUP($C4656,'1.PrepList'!$I$2:$I$1500,'1.PrepList'!$K$2:$K$1500,"")&amp;"",""))</f>
        <v/>
      </c>
      <c r="H4656" s="644" t="str">
        <f>IF($C4656="","",IFERROR(IF(_xlfn.XLOOKUP($C4656,tbl_StartedStatus[Bold ID],tbl_StartedStatus[Started])="Started","Yes",IF(_xlfn.XLOOKUP($C4656,tbl_StartedStatus[Bold ID],tbl_StartedStatus[Started])="No Show","No Show","")),""))</f>
        <v/>
      </c>
    </row>
    <row r="4657" spans="1:8" ht="15" customHeight="1" thickBot="1">
      <c r="A4657" s="38" t="str">
        <f>IF($C4657="","",IFERROR(_xlfn.XLOOKUP($C4657,'1.PrepList'!$I$2:$I$1500,'1.PrepList'!$G$2:$G$1500,"")&amp;"",""))</f>
        <v/>
      </c>
      <c r="B4657" s="638" t="str">
        <f>IF($C4657="","",IFERROR(_xlfn.XLOOKUP($C4657,'1.PrepList'!$I$2:$I$1500,'1.PrepList'!$H$2:$H$1500,"")&amp;"",""))</f>
        <v/>
      </c>
      <c r="D4657" s="638" t="str">
        <f>IF($C4657="","",IFERROR(_xlfn.XLOOKUP($C4657,'1.PrepList'!$I$2:$I$1500,'1.PrepList'!$J$2:$J$1500,"")&amp;"",""))</f>
        <v/>
      </c>
      <c r="E4657" s="638" t="str">
        <f>IF($C4657="","",IFERROR(_xlfn.XLOOKUP($C4657,'1.PrepList'!$I$2:$I$1500,'1.PrepList'!$N$2:$N$1500,"")&amp;"",""))</f>
        <v/>
      </c>
      <c r="F4657" s="638" t="str">
        <f>IF($C4657="","",IFERROR(_xlfn.XLOOKUP($C4657,'1.PrepList'!$I$2:$I$1500,'1.PrepList'!$K$2:$K$1500,"")&amp;"",""))</f>
        <v/>
      </c>
      <c r="H4657" s="644" t="str">
        <f>IF($C4657="","",IFERROR(IF(_xlfn.XLOOKUP($C4657,tbl_StartedStatus[Bold ID],tbl_StartedStatus[Started])="Started","Yes",IF(_xlfn.XLOOKUP($C4657,tbl_StartedStatus[Bold ID],tbl_StartedStatus[Started])="No Show","No Show","")),""))</f>
        <v/>
      </c>
    </row>
    <row r="4658" spans="1:8" ht="15" customHeight="1" thickBot="1">
      <c r="A4658" s="38" t="str">
        <f>IF($C4658="","",IFERROR(_xlfn.XLOOKUP($C4658,'1.PrepList'!$I$2:$I$1500,'1.PrepList'!$G$2:$G$1500,"")&amp;"",""))</f>
        <v/>
      </c>
      <c r="B4658" s="638" t="str">
        <f>IF($C4658="","",IFERROR(_xlfn.XLOOKUP($C4658,'1.PrepList'!$I$2:$I$1500,'1.PrepList'!$H$2:$H$1500,"")&amp;"",""))</f>
        <v/>
      </c>
      <c r="D4658" s="638" t="str">
        <f>IF($C4658="","",IFERROR(_xlfn.XLOOKUP($C4658,'1.PrepList'!$I$2:$I$1500,'1.PrepList'!$J$2:$J$1500,"")&amp;"",""))</f>
        <v/>
      </c>
      <c r="E4658" s="638" t="str">
        <f>IF($C4658="","",IFERROR(_xlfn.XLOOKUP($C4658,'1.PrepList'!$I$2:$I$1500,'1.PrepList'!$N$2:$N$1500,"")&amp;"",""))</f>
        <v/>
      </c>
      <c r="F4658" s="638" t="str">
        <f>IF($C4658="","",IFERROR(_xlfn.XLOOKUP($C4658,'1.PrepList'!$I$2:$I$1500,'1.PrepList'!$K$2:$K$1500,"")&amp;"",""))</f>
        <v/>
      </c>
      <c r="H4658" s="644" t="str">
        <f>IF($C4658="","",IFERROR(IF(_xlfn.XLOOKUP($C4658,tbl_StartedStatus[Bold ID],tbl_StartedStatus[Started])="Started","Yes",IF(_xlfn.XLOOKUP($C4658,tbl_StartedStatus[Bold ID],tbl_StartedStatus[Started])="No Show","No Show","")),""))</f>
        <v/>
      </c>
    </row>
    <row r="4659" spans="1:8" ht="15" customHeight="1" thickBot="1">
      <c r="A4659" s="38" t="str">
        <f>IF($C4659="","",IFERROR(_xlfn.XLOOKUP($C4659,'1.PrepList'!$I$2:$I$1500,'1.PrepList'!$G$2:$G$1500,"")&amp;"",""))</f>
        <v/>
      </c>
      <c r="B4659" s="638" t="str">
        <f>IF($C4659="","",IFERROR(_xlfn.XLOOKUP($C4659,'1.PrepList'!$I$2:$I$1500,'1.PrepList'!$H$2:$H$1500,"")&amp;"",""))</f>
        <v/>
      </c>
      <c r="D4659" s="638" t="str">
        <f>IF($C4659="","",IFERROR(_xlfn.XLOOKUP($C4659,'1.PrepList'!$I$2:$I$1500,'1.PrepList'!$J$2:$J$1500,"")&amp;"",""))</f>
        <v/>
      </c>
      <c r="E4659" s="638" t="str">
        <f>IF($C4659="","",IFERROR(_xlfn.XLOOKUP($C4659,'1.PrepList'!$I$2:$I$1500,'1.PrepList'!$N$2:$N$1500,"")&amp;"",""))</f>
        <v/>
      </c>
      <c r="F4659" s="638" t="str">
        <f>IF($C4659="","",IFERROR(_xlfn.XLOOKUP($C4659,'1.PrepList'!$I$2:$I$1500,'1.PrepList'!$K$2:$K$1500,"")&amp;"",""))</f>
        <v/>
      </c>
      <c r="H4659" s="644" t="str">
        <f>IF($C4659="","",IFERROR(IF(_xlfn.XLOOKUP($C4659,tbl_StartedStatus[Bold ID],tbl_StartedStatus[Started])="Started","Yes",IF(_xlfn.XLOOKUP($C4659,tbl_StartedStatus[Bold ID],tbl_StartedStatus[Started])="No Show","No Show","")),""))</f>
        <v/>
      </c>
    </row>
    <row r="4660" spans="1:8" ht="15" customHeight="1" thickBot="1">
      <c r="A4660" s="38" t="str">
        <f>IF($C4660="","",IFERROR(_xlfn.XLOOKUP($C4660,'1.PrepList'!$I$2:$I$1500,'1.PrepList'!$G$2:$G$1500,"")&amp;"",""))</f>
        <v/>
      </c>
      <c r="B4660" s="638" t="str">
        <f>IF($C4660="","",IFERROR(_xlfn.XLOOKUP($C4660,'1.PrepList'!$I$2:$I$1500,'1.PrepList'!$H$2:$H$1500,"")&amp;"",""))</f>
        <v/>
      </c>
      <c r="D4660" s="638" t="str">
        <f>IF($C4660="","",IFERROR(_xlfn.XLOOKUP($C4660,'1.PrepList'!$I$2:$I$1500,'1.PrepList'!$J$2:$J$1500,"")&amp;"",""))</f>
        <v/>
      </c>
      <c r="E4660" s="638" t="str">
        <f>IF($C4660="","",IFERROR(_xlfn.XLOOKUP($C4660,'1.PrepList'!$I$2:$I$1500,'1.PrepList'!$N$2:$N$1500,"")&amp;"",""))</f>
        <v/>
      </c>
      <c r="F4660" s="638" t="str">
        <f>IF($C4660="","",IFERROR(_xlfn.XLOOKUP($C4660,'1.PrepList'!$I$2:$I$1500,'1.PrepList'!$K$2:$K$1500,"")&amp;"",""))</f>
        <v/>
      </c>
      <c r="H4660" s="644" t="str">
        <f>IF($C4660="","",IFERROR(IF(_xlfn.XLOOKUP($C4660,tbl_StartedStatus[Bold ID],tbl_StartedStatus[Started])="Started","Yes",IF(_xlfn.XLOOKUP($C4660,tbl_StartedStatus[Bold ID],tbl_StartedStatus[Started])="No Show","No Show","")),""))</f>
        <v/>
      </c>
    </row>
    <row r="4661" spans="1:8" ht="15" customHeight="1" thickBot="1">
      <c r="A4661" s="38" t="str">
        <f>IF($C4661="","",IFERROR(_xlfn.XLOOKUP($C4661,'1.PrepList'!$I$2:$I$1500,'1.PrepList'!$G$2:$G$1500,"")&amp;"",""))</f>
        <v/>
      </c>
      <c r="B4661" s="638" t="str">
        <f>IF($C4661="","",IFERROR(_xlfn.XLOOKUP($C4661,'1.PrepList'!$I$2:$I$1500,'1.PrepList'!$H$2:$H$1500,"")&amp;"",""))</f>
        <v/>
      </c>
      <c r="D4661" s="638" t="str">
        <f>IF($C4661="","",IFERROR(_xlfn.XLOOKUP($C4661,'1.PrepList'!$I$2:$I$1500,'1.PrepList'!$J$2:$J$1500,"")&amp;"",""))</f>
        <v/>
      </c>
      <c r="E4661" s="638" t="str">
        <f>IF($C4661="","",IFERROR(_xlfn.XLOOKUP($C4661,'1.PrepList'!$I$2:$I$1500,'1.PrepList'!$N$2:$N$1500,"")&amp;"",""))</f>
        <v/>
      </c>
      <c r="F4661" s="638" t="str">
        <f>IF($C4661="","",IFERROR(_xlfn.XLOOKUP($C4661,'1.PrepList'!$I$2:$I$1500,'1.PrepList'!$K$2:$K$1500,"")&amp;"",""))</f>
        <v/>
      </c>
      <c r="H4661" s="644" t="str">
        <f>IF($C4661="","",IFERROR(IF(_xlfn.XLOOKUP($C4661,tbl_StartedStatus[Bold ID],tbl_StartedStatus[Started])="Started","Yes",IF(_xlfn.XLOOKUP($C4661,tbl_StartedStatus[Bold ID],tbl_StartedStatus[Started])="No Show","No Show","")),""))</f>
        <v/>
      </c>
    </row>
    <row r="4662" spans="1:8" ht="15" customHeight="1" thickBot="1">
      <c r="A4662" s="38" t="str">
        <f>IF($C4662="","",IFERROR(_xlfn.XLOOKUP($C4662,'1.PrepList'!$I$2:$I$1500,'1.PrepList'!$G$2:$G$1500,"")&amp;"",""))</f>
        <v/>
      </c>
      <c r="B4662" s="638" t="str">
        <f>IF($C4662="","",IFERROR(_xlfn.XLOOKUP($C4662,'1.PrepList'!$I$2:$I$1500,'1.PrepList'!$H$2:$H$1500,"")&amp;"",""))</f>
        <v/>
      </c>
      <c r="D4662" s="638" t="str">
        <f>IF($C4662="","",IFERROR(_xlfn.XLOOKUP($C4662,'1.PrepList'!$I$2:$I$1500,'1.PrepList'!$J$2:$J$1500,"")&amp;"",""))</f>
        <v/>
      </c>
      <c r="E4662" s="638" t="str">
        <f>IF($C4662="","",IFERROR(_xlfn.XLOOKUP($C4662,'1.PrepList'!$I$2:$I$1500,'1.PrepList'!$N$2:$N$1500,"")&amp;"",""))</f>
        <v/>
      </c>
      <c r="F4662" s="638" t="str">
        <f>IF($C4662="","",IFERROR(_xlfn.XLOOKUP($C4662,'1.PrepList'!$I$2:$I$1500,'1.PrepList'!$K$2:$K$1500,"")&amp;"",""))</f>
        <v/>
      </c>
      <c r="H4662" s="644" t="str">
        <f>IF($C4662="","",IFERROR(IF(_xlfn.XLOOKUP($C4662,tbl_StartedStatus[Bold ID],tbl_StartedStatus[Started])="Started","Yes",IF(_xlfn.XLOOKUP($C4662,tbl_StartedStatus[Bold ID],tbl_StartedStatus[Started])="No Show","No Show","")),""))</f>
        <v/>
      </c>
    </row>
    <row r="4663" spans="1:8" ht="15" customHeight="1" thickBot="1">
      <c r="A4663" s="38" t="str">
        <f>IF($C4663="","",IFERROR(_xlfn.XLOOKUP($C4663,'1.PrepList'!$I$2:$I$1500,'1.PrepList'!$G$2:$G$1500,"")&amp;"",""))</f>
        <v/>
      </c>
      <c r="B4663" s="638" t="str">
        <f>IF($C4663="","",IFERROR(_xlfn.XLOOKUP($C4663,'1.PrepList'!$I$2:$I$1500,'1.PrepList'!$H$2:$H$1500,"")&amp;"",""))</f>
        <v/>
      </c>
      <c r="D4663" s="638" t="str">
        <f>IF($C4663="","",IFERROR(_xlfn.XLOOKUP($C4663,'1.PrepList'!$I$2:$I$1500,'1.PrepList'!$J$2:$J$1500,"")&amp;"",""))</f>
        <v/>
      </c>
      <c r="E4663" s="638" t="str">
        <f>IF($C4663="","",IFERROR(_xlfn.XLOOKUP($C4663,'1.PrepList'!$I$2:$I$1500,'1.PrepList'!$N$2:$N$1500,"")&amp;"",""))</f>
        <v/>
      </c>
      <c r="F4663" s="638" t="str">
        <f>IF($C4663="","",IFERROR(_xlfn.XLOOKUP($C4663,'1.PrepList'!$I$2:$I$1500,'1.PrepList'!$K$2:$K$1500,"")&amp;"",""))</f>
        <v/>
      </c>
      <c r="H4663" s="644" t="str">
        <f>IF($C4663="","",IFERROR(IF(_xlfn.XLOOKUP($C4663,tbl_StartedStatus[Bold ID],tbl_StartedStatus[Started])="Started","Yes",IF(_xlfn.XLOOKUP($C4663,tbl_StartedStatus[Bold ID],tbl_StartedStatus[Started])="No Show","No Show","")),""))</f>
        <v/>
      </c>
    </row>
    <row r="4664" spans="1:8" ht="15" customHeight="1" thickBot="1">
      <c r="A4664" s="38" t="str">
        <f>IF($C4664="","",IFERROR(_xlfn.XLOOKUP($C4664,'1.PrepList'!$I$2:$I$1500,'1.PrepList'!$G$2:$G$1500,"")&amp;"",""))</f>
        <v/>
      </c>
      <c r="B4664" s="638" t="str">
        <f>IF($C4664="","",IFERROR(_xlfn.XLOOKUP($C4664,'1.PrepList'!$I$2:$I$1500,'1.PrepList'!$H$2:$H$1500,"")&amp;"",""))</f>
        <v/>
      </c>
      <c r="D4664" s="638" t="str">
        <f>IF($C4664="","",IFERROR(_xlfn.XLOOKUP($C4664,'1.PrepList'!$I$2:$I$1500,'1.PrepList'!$J$2:$J$1500,"")&amp;"",""))</f>
        <v/>
      </c>
      <c r="E4664" s="638" t="str">
        <f>IF($C4664="","",IFERROR(_xlfn.XLOOKUP($C4664,'1.PrepList'!$I$2:$I$1500,'1.PrepList'!$N$2:$N$1500,"")&amp;"",""))</f>
        <v/>
      </c>
      <c r="F4664" s="638" t="str">
        <f>IF($C4664="","",IFERROR(_xlfn.XLOOKUP($C4664,'1.PrepList'!$I$2:$I$1500,'1.PrepList'!$K$2:$K$1500,"")&amp;"",""))</f>
        <v/>
      </c>
      <c r="H4664" s="644" t="str">
        <f>IF($C4664="","",IFERROR(IF(_xlfn.XLOOKUP($C4664,tbl_StartedStatus[Bold ID],tbl_StartedStatus[Started])="Started","Yes",IF(_xlfn.XLOOKUP($C4664,tbl_StartedStatus[Bold ID],tbl_StartedStatus[Started])="No Show","No Show","")),""))</f>
        <v/>
      </c>
    </row>
    <row r="4665" spans="1:8" ht="15" customHeight="1" thickBot="1">
      <c r="A4665" s="38" t="str">
        <f>IF($C4665="","",IFERROR(_xlfn.XLOOKUP($C4665,'1.PrepList'!$I$2:$I$1500,'1.PrepList'!$G$2:$G$1500,"")&amp;"",""))</f>
        <v/>
      </c>
      <c r="B4665" s="638" t="str">
        <f>IF($C4665="","",IFERROR(_xlfn.XLOOKUP($C4665,'1.PrepList'!$I$2:$I$1500,'1.PrepList'!$H$2:$H$1500,"")&amp;"",""))</f>
        <v/>
      </c>
      <c r="D4665" s="638" t="str">
        <f>IF($C4665="","",IFERROR(_xlfn.XLOOKUP($C4665,'1.PrepList'!$I$2:$I$1500,'1.PrepList'!$J$2:$J$1500,"")&amp;"",""))</f>
        <v/>
      </c>
      <c r="E4665" s="638" t="str">
        <f>IF($C4665="","",IFERROR(_xlfn.XLOOKUP($C4665,'1.PrepList'!$I$2:$I$1500,'1.PrepList'!$N$2:$N$1500,"")&amp;"",""))</f>
        <v/>
      </c>
      <c r="F4665" s="638" t="str">
        <f>IF($C4665="","",IFERROR(_xlfn.XLOOKUP($C4665,'1.PrepList'!$I$2:$I$1500,'1.PrepList'!$K$2:$K$1500,"")&amp;"",""))</f>
        <v/>
      </c>
      <c r="H4665" s="644" t="str">
        <f>IF($C4665="","",IFERROR(IF(_xlfn.XLOOKUP($C4665,tbl_StartedStatus[Bold ID],tbl_StartedStatus[Started])="Started","Yes",IF(_xlfn.XLOOKUP($C4665,tbl_StartedStatus[Bold ID],tbl_StartedStatus[Started])="No Show","No Show","")),""))</f>
        <v/>
      </c>
    </row>
    <row r="4666" spans="1:8" ht="15" customHeight="1" thickBot="1">
      <c r="A4666" s="38" t="str">
        <f>IF($C4666="","",IFERROR(_xlfn.XLOOKUP($C4666,'1.PrepList'!$I$2:$I$1500,'1.PrepList'!$G$2:$G$1500,"")&amp;"",""))</f>
        <v/>
      </c>
      <c r="B4666" s="638" t="str">
        <f>IF($C4666="","",IFERROR(_xlfn.XLOOKUP($C4666,'1.PrepList'!$I$2:$I$1500,'1.PrepList'!$H$2:$H$1500,"")&amp;"",""))</f>
        <v/>
      </c>
      <c r="D4666" s="638" t="str">
        <f>IF($C4666="","",IFERROR(_xlfn.XLOOKUP($C4666,'1.PrepList'!$I$2:$I$1500,'1.PrepList'!$J$2:$J$1500,"")&amp;"",""))</f>
        <v/>
      </c>
      <c r="E4666" s="638" t="str">
        <f>IF($C4666="","",IFERROR(_xlfn.XLOOKUP($C4666,'1.PrepList'!$I$2:$I$1500,'1.PrepList'!$N$2:$N$1500,"")&amp;"",""))</f>
        <v/>
      </c>
      <c r="F4666" s="638" t="str">
        <f>IF($C4666="","",IFERROR(_xlfn.XLOOKUP($C4666,'1.PrepList'!$I$2:$I$1500,'1.PrepList'!$K$2:$K$1500,"")&amp;"",""))</f>
        <v/>
      </c>
      <c r="H4666" s="644" t="str">
        <f>IF($C4666="","",IFERROR(IF(_xlfn.XLOOKUP($C4666,tbl_StartedStatus[Bold ID],tbl_StartedStatus[Started])="Started","Yes",IF(_xlfn.XLOOKUP($C4666,tbl_StartedStatus[Bold ID],tbl_StartedStatus[Started])="No Show","No Show","")),""))</f>
        <v/>
      </c>
    </row>
    <row r="4667" spans="1:8" ht="15" customHeight="1" thickBot="1">
      <c r="A4667" s="38" t="str">
        <f>IF($C4667="","",IFERROR(_xlfn.XLOOKUP($C4667,'1.PrepList'!$I$2:$I$1500,'1.PrepList'!$G$2:$G$1500,"")&amp;"",""))</f>
        <v/>
      </c>
      <c r="B4667" s="638" t="str">
        <f>IF($C4667="","",IFERROR(_xlfn.XLOOKUP($C4667,'1.PrepList'!$I$2:$I$1500,'1.PrepList'!$H$2:$H$1500,"")&amp;"",""))</f>
        <v/>
      </c>
      <c r="D4667" s="638" t="str">
        <f>IF($C4667="","",IFERROR(_xlfn.XLOOKUP($C4667,'1.PrepList'!$I$2:$I$1500,'1.PrepList'!$J$2:$J$1500,"")&amp;"",""))</f>
        <v/>
      </c>
      <c r="E4667" s="638" t="str">
        <f>IF($C4667="","",IFERROR(_xlfn.XLOOKUP($C4667,'1.PrepList'!$I$2:$I$1500,'1.PrepList'!$N$2:$N$1500,"")&amp;"",""))</f>
        <v/>
      </c>
      <c r="F4667" s="638" t="str">
        <f>IF($C4667="","",IFERROR(_xlfn.XLOOKUP($C4667,'1.PrepList'!$I$2:$I$1500,'1.PrepList'!$K$2:$K$1500,"")&amp;"",""))</f>
        <v/>
      </c>
      <c r="H4667" s="644" t="str">
        <f>IF($C4667="","",IFERROR(IF(_xlfn.XLOOKUP($C4667,tbl_StartedStatus[Bold ID],tbl_StartedStatus[Started])="Started","Yes",IF(_xlfn.XLOOKUP($C4667,tbl_StartedStatus[Bold ID],tbl_StartedStatus[Started])="No Show","No Show","")),""))</f>
        <v/>
      </c>
    </row>
    <row r="4668" spans="1:8" ht="15" customHeight="1" thickBot="1">
      <c r="A4668" s="38" t="str">
        <f>IF($C4668="","",IFERROR(_xlfn.XLOOKUP($C4668,'1.PrepList'!$I$2:$I$1500,'1.PrepList'!$G$2:$G$1500,"")&amp;"",""))</f>
        <v/>
      </c>
      <c r="B4668" s="638" t="str">
        <f>IF($C4668="","",IFERROR(_xlfn.XLOOKUP($C4668,'1.PrepList'!$I$2:$I$1500,'1.PrepList'!$H$2:$H$1500,"")&amp;"",""))</f>
        <v/>
      </c>
      <c r="D4668" s="638" t="str">
        <f>IF($C4668="","",IFERROR(_xlfn.XLOOKUP($C4668,'1.PrepList'!$I$2:$I$1500,'1.PrepList'!$J$2:$J$1500,"")&amp;"",""))</f>
        <v/>
      </c>
      <c r="E4668" s="638" t="str">
        <f>IF($C4668="","",IFERROR(_xlfn.XLOOKUP($C4668,'1.PrepList'!$I$2:$I$1500,'1.PrepList'!$N$2:$N$1500,"")&amp;"",""))</f>
        <v/>
      </c>
      <c r="F4668" s="638" t="str">
        <f>IF($C4668="","",IFERROR(_xlfn.XLOOKUP($C4668,'1.PrepList'!$I$2:$I$1500,'1.PrepList'!$K$2:$K$1500,"")&amp;"",""))</f>
        <v/>
      </c>
      <c r="H4668" s="644" t="str">
        <f>IF($C4668="","",IFERROR(IF(_xlfn.XLOOKUP($C4668,tbl_StartedStatus[Bold ID],tbl_StartedStatus[Started])="Started","Yes",IF(_xlfn.XLOOKUP($C4668,tbl_StartedStatus[Bold ID],tbl_StartedStatus[Started])="No Show","No Show","")),""))</f>
        <v/>
      </c>
    </row>
    <row r="4669" spans="1:8" ht="15" customHeight="1" thickBot="1">
      <c r="A4669" s="38" t="str">
        <f>IF($C4669="","",IFERROR(_xlfn.XLOOKUP($C4669,'1.PrepList'!$I$2:$I$1500,'1.PrepList'!$G$2:$G$1500,"")&amp;"",""))</f>
        <v/>
      </c>
      <c r="B4669" s="638" t="str">
        <f>IF($C4669="","",IFERROR(_xlfn.XLOOKUP($C4669,'1.PrepList'!$I$2:$I$1500,'1.PrepList'!$H$2:$H$1500,"")&amp;"",""))</f>
        <v/>
      </c>
      <c r="D4669" s="638" t="str">
        <f>IF($C4669="","",IFERROR(_xlfn.XLOOKUP($C4669,'1.PrepList'!$I$2:$I$1500,'1.PrepList'!$J$2:$J$1500,"")&amp;"",""))</f>
        <v/>
      </c>
      <c r="E4669" s="638" t="str">
        <f>IF($C4669="","",IFERROR(_xlfn.XLOOKUP($C4669,'1.PrepList'!$I$2:$I$1500,'1.PrepList'!$N$2:$N$1500,"")&amp;"",""))</f>
        <v/>
      </c>
      <c r="F4669" s="638" t="str">
        <f>IF($C4669="","",IFERROR(_xlfn.XLOOKUP($C4669,'1.PrepList'!$I$2:$I$1500,'1.PrepList'!$K$2:$K$1500,"")&amp;"",""))</f>
        <v/>
      </c>
      <c r="H4669" s="644" t="str">
        <f>IF($C4669="","",IFERROR(IF(_xlfn.XLOOKUP($C4669,tbl_StartedStatus[Bold ID],tbl_StartedStatus[Started])="Started","Yes",IF(_xlfn.XLOOKUP($C4669,tbl_StartedStatus[Bold ID],tbl_StartedStatus[Started])="No Show","No Show","")),""))</f>
        <v/>
      </c>
    </row>
    <row r="4670" spans="1:8" ht="15" customHeight="1" thickBot="1">
      <c r="A4670" s="38" t="str">
        <f>IF($C4670="","",IFERROR(_xlfn.XLOOKUP($C4670,'1.PrepList'!$I$2:$I$1500,'1.PrepList'!$G$2:$G$1500,"")&amp;"",""))</f>
        <v/>
      </c>
      <c r="B4670" s="638" t="str">
        <f>IF($C4670="","",IFERROR(_xlfn.XLOOKUP($C4670,'1.PrepList'!$I$2:$I$1500,'1.PrepList'!$H$2:$H$1500,"")&amp;"",""))</f>
        <v/>
      </c>
      <c r="D4670" s="638" t="str">
        <f>IF($C4670="","",IFERROR(_xlfn.XLOOKUP($C4670,'1.PrepList'!$I$2:$I$1500,'1.PrepList'!$J$2:$J$1500,"")&amp;"",""))</f>
        <v/>
      </c>
      <c r="E4670" s="638" t="str">
        <f>IF($C4670="","",IFERROR(_xlfn.XLOOKUP($C4670,'1.PrepList'!$I$2:$I$1500,'1.PrepList'!$N$2:$N$1500,"")&amp;"",""))</f>
        <v/>
      </c>
      <c r="F4670" s="638" t="str">
        <f>IF($C4670="","",IFERROR(_xlfn.XLOOKUP($C4670,'1.PrepList'!$I$2:$I$1500,'1.PrepList'!$K$2:$K$1500,"")&amp;"",""))</f>
        <v/>
      </c>
      <c r="H4670" s="644" t="str">
        <f>IF($C4670="","",IFERROR(IF(_xlfn.XLOOKUP($C4670,tbl_StartedStatus[Bold ID],tbl_StartedStatus[Started])="Started","Yes",IF(_xlfn.XLOOKUP($C4670,tbl_StartedStatus[Bold ID],tbl_StartedStatus[Started])="No Show","No Show","")),""))</f>
        <v/>
      </c>
    </row>
    <row r="4671" spans="1:8" ht="15" customHeight="1" thickBot="1">
      <c r="A4671" s="38" t="str">
        <f>IF($C4671="","",IFERROR(_xlfn.XLOOKUP($C4671,'1.PrepList'!$I$2:$I$1500,'1.PrepList'!$G$2:$G$1500,"")&amp;"",""))</f>
        <v/>
      </c>
      <c r="B4671" s="638" t="str">
        <f>IF($C4671="","",IFERROR(_xlfn.XLOOKUP($C4671,'1.PrepList'!$I$2:$I$1500,'1.PrepList'!$H$2:$H$1500,"")&amp;"",""))</f>
        <v/>
      </c>
      <c r="D4671" s="638" t="str">
        <f>IF($C4671="","",IFERROR(_xlfn.XLOOKUP($C4671,'1.PrepList'!$I$2:$I$1500,'1.PrepList'!$J$2:$J$1500,"")&amp;"",""))</f>
        <v/>
      </c>
      <c r="E4671" s="638" t="str">
        <f>IF($C4671="","",IFERROR(_xlfn.XLOOKUP($C4671,'1.PrepList'!$I$2:$I$1500,'1.PrepList'!$N$2:$N$1500,"")&amp;"",""))</f>
        <v/>
      </c>
      <c r="F4671" s="638" t="str">
        <f>IF($C4671="","",IFERROR(_xlfn.XLOOKUP($C4671,'1.PrepList'!$I$2:$I$1500,'1.PrepList'!$K$2:$K$1500,"")&amp;"",""))</f>
        <v/>
      </c>
      <c r="H4671" s="644" t="str">
        <f>IF($C4671="","",IFERROR(IF(_xlfn.XLOOKUP($C4671,tbl_StartedStatus[Bold ID],tbl_StartedStatus[Started])="Started","Yes",IF(_xlfn.XLOOKUP($C4671,tbl_StartedStatus[Bold ID],tbl_StartedStatus[Started])="No Show","No Show","")),""))</f>
        <v/>
      </c>
    </row>
    <row r="4672" spans="1:8" ht="15" customHeight="1" thickBot="1">
      <c r="A4672" s="38" t="str">
        <f>IF($C4672="","",IFERROR(_xlfn.XLOOKUP($C4672,'1.PrepList'!$I$2:$I$1500,'1.PrepList'!$G$2:$G$1500,"")&amp;"",""))</f>
        <v/>
      </c>
      <c r="B4672" s="638" t="str">
        <f>IF($C4672="","",IFERROR(_xlfn.XLOOKUP($C4672,'1.PrepList'!$I$2:$I$1500,'1.PrepList'!$H$2:$H$1500,"")&amp;"",""))</f>
        <v/>
      </c>
      <c r="D4672" s="638" t="str">
        <f>IF($C4672="","",IFERROR(_xlfn.XLOOKUP($C4672,'1.PrepList'!$I$2:$I$1500,'1.PrepList'!$J$2:$J$1500,"")&amp;"",""))</f>
        <v/>
      </c>
      <c r="E4672" s="638" t="str">
        <f>IF($C4672="","",IFERROR(_xlfn.XLOOKUP($C4672,'1.PrepList'!$I$2:$I$1500,'1.PrepList'!$N$2:$N$1500,"")&amp;"",""))</f>
        <v/>
      </c>
      <c r="F4672" s="638" t="str">
        <f>IF($C4672="","",IFERROR(_xlfn.XLOOKUP($C4672,'1.PrepList'!$I$2:$I$1500,'1.PrepList'!$K$2:$K$1500,"")&amp;"",""))</f>
        <v/>
      </c>
      <c r="H4672" s="644" t="str">
        <f>IF($C4672="","",IFERROR(IF(_xlfn.XLOOKUP($C4672,tbl_StartedStatus[Bold ID],tbl_StartedStatus[Started])="Started","Yes",IF(_xlfn.XLOOKUP($C4672,tbl_StartedStatus[Bold ID],tbl_StartedStatus[Started])="No Show","No Show","")),""))</f>
        <v/>
      </c>
    </row>
    <row r="4673" spans="1:8" ht="15" customHeight="1" thickBot="1">
      <c r="A4673" s="38" t="str">
        <f>IF($C4673="","",IFERROR(_xlfn.XLOOKUP($C4673,'1.PrepList'!$I$2:$I$1500,'1.PrepList'!$G$2:$G$1500,"")&amp;"",""))</f>
        <v/>
      </c>
      <c r="B4673" s="638" t="str">
        <f>IF($C4673="","",IFERROR(_xlfn.XLOOKUP($C4673,'1.PrepList'!$I$2:$I$1500,'1.PrepList'!$H$2:$H$1500,"")&amp;"",""))</f>
        <v/>
      </c>
      <c r="D4673" s="638" t="str">
        <f>IF($C4673="","",IFERROR(_xlfn.XLOOKUP($C4673,'1.PrepList'!$I$2:$I$1500,'1.PrepList'!$J$2:$J$1500,"")&amp;"",""))</f>
        <v/>
      </c>
      <c r="E4673" s="638" t="str">
        <f>IF($C4673="","",IFERROR(_xlfn.XLOOKUP($C4673,'1.PrepList'!$I$2:$I$1500,'1.PrepList'!$N$2:$N$1500,"")&amp;"",""))</f>
        <v/>
      </c>
      <c r="F4673" s="638" t="str">
        <f>IF($C4673="","",IFERROR(_xlfn.XLOOKUP($C4673,'1.PrepList'!$I$2:$I$1500,'1.PrepList'!$K$2:$K$1500,"")&amp;"",""))</f>
        <v/>
      </c>
      <c r="H4673" s="644" t="str">
        <f>IF($C4673="","",IFERROR(IF(_xlfn.XLOOKUP($C4673,tbl_StartedStatus[Bold ID],tbl_StartedStatus[Started])="Started","Yes",IF(_xlfn.XLOOKUP($C4673,tbl_StartedStatus[Bold ID],tbl_StartedStatus[Started])="No Show","No Show","")),""))</f>
        <v/>
      </c>
    </row>
    <row r="4674" spans="1:8" ht="15" customHeight="1" thickBot="1">
      <c r="A4674" s="38" t="str">
        <f>IF($C4674="","",IFERROR(_xlfn.XLOOKUP($C4674,'1.PrepList'!$I$2:$I$1500,'1.PrepList'!$G$2:$G$1500,"")&amp;"",""))</f>
        <v/>
      </c>
      <c r="B4674" s="638" t="str">
        <f>IF($C4674="","",IFERROR(_xlfn.XLOOKUP($C4674,'1.PrepList'!$I$2:$I$1500,'1.PrepList'!$H$2:$H$1500,"")&amp;"",""))</f>
        <v/>
      </c>
      <c r="D4674" s="638" t="str">
        <f>IF($C4674="","",IFERROR(_xlfn.XLOOKUP($C4674,'1.PrepList'!$I$2:$I$1500,'1.PrepList'!$J$2:$J$1500,"")&amp;"",""))</f>
        <v/>
      </c>
      <c r="E4674" s="638" t="str">
        <f>IF($C4674="","",IFERROR(_xlfn.XLOOKUP($C4674,'1.PrepList'!$I$2:$I$1500,'1.PrepList'!$N$2:$N$1500,"")&amp;"",""))</f>
        <v/>
      </c>
      <c r="F4674" s="638" t="str">
        <f>IF($C4674="","",IFERROR(_xlfn.XLOOKUP($C4674,'1.PrepList'!$I$2:$I$1500,'1.PrepList'!$K$2:$K$1500,"")&amp;"",""))</f>
        <v/>
      </c>
      <c r="H4674" s="644" t="str">
        <f>IF($C4674="","",IFERROR(IF(_xlfn.XLOOKUP($C4674,tbl_StartedStatus[Bold ID],tbl_StartedStatus[Started])="Started","Yes",IF(_xlfn.XLOOKUP($C4674,tbl_StartedStatus[Bold ID],tbl_StartedStatus[Started])="No Show","No Show","")),""))</f>
        <v/>
      </c>
    </row>
    <row r="4675" spans="1:8" ht="15" customHeight="1" thickBot="1">
      <c r="A4675" s="38" t="str">
        <f>IF($C4675="","",IFERROR(_xlfn.XLOOKUP($C4675,'1.PrepList'!$I$2:$I$1500,'1.PrepList'!$G$2:$G$1500,"")&amp;"",""))</f>
        <v/>
      </c>
      <c r="B4675" s="638" t="str">
        <f>IF($C4675="","",IFERROR(_xlfn.XLOOKUP($C4675,'1.PrepList'!$I$2:$I$1500,'1.PrepList'!$H$2:$H$1500,"")&amp;"",""))</f>
        <v/>
      </c>
      <c r="D4675" s="638" t="str">
        <f>IF($C4675="","",IFERROR(_xlfn.XLOOKUP($C4675,'1.PrepList'!$I$2:$I$1500,'1.PrepList'!$J$2:$J$1500,"")&amp;"",""))</f>
        <v/>
      </c>
      <c r="E4675" s="638" t="str">
        <f>IF($C4675="","",IFERROR(_xlfn.XLOOKUP($C4675,'1.PrepList'!$I$2:$I$1500,'1.PrepList'!$N$2:$N$1500,"")&amp;"",""))</f>
        <v/>
      </c>
      <c r="F4675" s="638" t="str">
        <f>IF($C4675="","",IFERROR(_xlfn.XLOOKUP($C4675,'1.PrepList'!$I$2:$I$1500,'1.PrepList'!$K$2:$K$1500,"")&amp;"",""))</f>
        <v/>
      </c>
      <c r="H4675" s="644" t="str">
        <f>IF($C4675="","",IFERROR(IF(_xlfn.XLOOKUP($C4675,tbl_StartedStatus[Bold ID],tbl_StartedStatus[Started])="Started","Yes",IF(_xlfn.XLOOKUP($C4675,tbl_StartedStatus[Bold ID],tbl_StartedStatus[Started])="No Show","No Show","")),""))</f>
        <v/>
      </c>
    </row>
    <row r="4676" spans="1:8" ht="15" customHeight="1" thickBot="1">
      <c r="A4676" s="38" t="str">
        <f>IF($C4676="","",IFERROR(_xlfn.XLOOKUP($C4676,'1.PrepList'!$I$2:$I$1500,'1.PrepList'!$G$2:$G$1500,"")&amp;"",""))</f>
        <v/>
      </c>
      <c r="B4676" s="638" t="str">
        <f>IF($C4676="","",IFERROR(_xlfn.XLOOKUP($C4676,'1.PrepList'!$I$2:$I$1500,'1.PrepList'!$H$2:$H$1500,"")&amp;"",""))</f>
        <v/>
      </c>
      <c r="D4676" s="638" t="str">
        <f>IF($C4676="","",IFERROR(_xlfn.XLOOKUP($C4676,'1.PrepList'!$I$2:$I$1500,'1.PrepList'!$J$2:$J$1500,"")&amp;"",""))</f>
        <v/>
      </c>
      <c r="E4676" s="638" t="str">
        <f>IF($C4676="","",IFERROR(_xlfn.XLOOKUP($C4676,'1.PrepList'!$I$2:$I$1500,'1.PrepList'!$N$2:$N$1500,"")&amp;"",""))</f>
        <v/>
      </c>
      <c r="F4676" s="638" t="str">
        <f>IF($C4676="","",IFERROR(_xlfn.XLOOKUP($C4676,'1.PrepList'!$I$2:$I$1500,'1.PrepList'!$K$2:$K$1500,"")&amp;"",""))</f>
        <v/>
      </c>
      <c r="H4676" s="644" t="str">
        <f>IF($C4676="","",IFERROR(IF(_xlfn.XLOOKUP($C4676,tbl_StartedStatus[Bold ID],tbl_StartedStatus[Started])="Started","Yes",IF(_xlfn.XLOOKUP($C4676,tbl_StartedStatus[Bold ID],tbl_StartedStatus[Started])="No Show","No Show","")),""))</f>
        <v/>
      </c>
    </row>
    <row r="4677" spans="1:8" ht="15" customHeight="1" thickBot="1">
      <c r="A4677" s="38" t="str">
        <f>IF($C4677="","",IFERROR(_xlfn.XLOOKUP($C4677,'1.PrepList'!$I$2:$I$1500,'1.PrepList'!$G$2:$G$1500,"")&amp;"",""))</f>
        <v/>
      </c>
      <c r="B4677" s="638" t="str">
        <f>IF($C4677="","",IFERROR(_xlfn.XLOOKUP($C4677,'1.PrepList'!$I$2:$I$1500,'1.PrepList'!$H$2:$H$1500,"")&amp;"",""))</f>
        <v/>
      </c>
      <c r="D4677" s="638" t="str">
        <f>IF($C4677="","",IFERROR(_xlfn.XLOOKUP($C4677,'1.PrepList'!$I$2:$I$1500,'1.PrepList'!$J$2:$J$1500,"")&amp;"",""))</f>
        <v/>
      </c>
      <c r="E4677" s="638" t="str">
        <f>IF($C4677="","",IFERROR(_xlfn.XLOOKUP($C4677,'1.PrepList'!$I$2:$I$1500,'1.PrepList'!$N$2:$N$1500,"")&amp;"",""))</f>
        <v/>
      </c>
      <c r="F4677" s="638" t="str">
        <f>IF($C4677="","",IFERROR(_xlfn.XLOOKUP($C4677,'1.PrepList'!$I$2:$I$1500,'1.PrepList'!$K$2:$K$1500,"")&amp;"",""))</f>
        <v/>
      </c>
      <c r="H4677" s="644" t="str">
        <f>IF($C4677="","",IFERROR(IF(_xlfn.XLOOKUP($C4677,tbl_StartedStatus[Bold ID],tbl_StartedStatus[Started])="Started","Yes",IF(_xlfn.XLOOKUP($C4677,tbl_StartedStatus[Bold ID],tbl_StartedStatus[Started])="No Show","No Show","")),""))</f>
        <v/>
      </c>
    </row>
    <row r="4678" spans="1:8" ht="15" customHeight="1" thickBot="1">
      <c r="A4678" s="38" t="str">
        <f>IF($C4678="","",IFERROR(_xlfn.XLOOKUP($C4678,'1.PrepList'!$I$2:$I$1500,'1.PrepList'!$G$2:$G$1500,"")&amp;"",""))</f>
        <v/>
      </c>
      <c r="B4678" s="638" t="str">
        <f>IF($C4678="","",IFERROR(_xlfn.XLOOKUP($C4678,'1.PrepList'!$I$2:$I$1500,'1.PrepList'!$H$2:$H$1500,"")&amp;"",""))</f>
        <v/>
      </c>
      <c r="D4678" s="638" t="str">
        <f>IF($C4678="","",IFERROR(_xlfn.XLOOKUP($C4678,'1.PrepList'!$I$2:$I$1500,'1.PrepList'!$J$2:$J$1500,"")&amp;"",""))</f>
        <v/>
      </c>
      <c r="E4678" s="638" t="str">
        <f>IF($C4678="","",IFERROR(_xlfn.XLOOKUP($C4678,'1.PrepList'!$I$2:$I$1500,'1.PrepList'!$N$2:$N$1500,"")&amp;"",""))</f>
        <v/>
      </c>
      <c r="F4678" s="638" t="str">
        <f>IF($C4678="","",IFERROR(_xlfn.XLOOKUP($C4678,'1.PrepList'!$I$2:$I$1500,'1.PrepList'!$K$2:$K$1500,"")&amp;"",""))</f>
        <v/>
      </c>
      <c r="H4678" s="644" t="str">
        <f>IF($C4678="","",IFERROR(IF(_xlfn.XLOOKUP($C4678,tbl_StartedStatus[Bold ID],tbl_StartedStatus[Started])="Started","Yes",IF(_xlfn.XLOOKUP($C4678,tbl_StartedStatus[Bold ID],tbl_StartedStatus[Started])="No Show","No Show","")),""))</f>
        <v/>
      </c>
    </row>
    <row r="4679" spans="1:8" ht="15" customHeight="1" thickBot="1">
      <c r="A4679" s="38" t="str">
        <f>IF($C4679="","",IFERROR(_xlfn.XLOOKUP($C4679,'1.PrepList'!$I$2:$I$1500,'1.PrepList'!$G$2:$G$1500,"")&amp;"",""))</f>
        <v/>
      </c>
      <c r="B4679" s="638" t="str">
        <f>IF($C4679="","",IFERROR(_xlfn.XLOOKUP($C4679,'1.PrepList'!$I$2:$I$1500,'1.PrepList'!$H$2:$H$1500,"")&amp;"",""))</f>
        <v/>
      </c>
      <c r="D4679" s="638" t="str">
        <f>IF($C4679="","",IFERROR(_xlfn.XLOOKUP($C4679,'1.PrepList'!$I$2:$I$1500,'1.PrepList'!$J$2:$J$1500,"")&amp;"",""))</f>
        <v/>
      </c>
      <c r="E4679" s="638" t="str">
        <f>IF($C4679="","",IFERROR(_xlfn.XLOOKUP($C4679,'1.PrepList'!$I$2:$I$1500,'1.PrepList'!$N$2:$N$1500,"")&amp;"",""))</f>
        <v/>
      </c>
      <c r="F4679" s="638" t="str">
        <f>IF($C4679="","",IFERROR(_xlfn.XLOOKUP($C4679,'1.PrepList'!$I$2:$I$1500,'1.PrepList'!$K$2:$K$1500,"")&amp;"",""))</f>
        <v/>
      </c>
      <c r="H4679" s="644" t="str">
        <f>IF($C4679="","",IFERROR(IF(_xlfn.XLOOKUP($C4679,tbl_StartedStatus[Bold ID],tbl_StartedStatus[Started])="Started","Yes",IF(_xlfn.XLOOKUP($C4679,tbl_StartedStatus[Bold ID],tbl_StartedStatus[Started])="No Show","No Show","")),""))</f>
        <v/>
      </c>
    </row>
    <row r="4680" spans="1:8" ht="15" customHeight="1" thickBot="1">
      <c r="A4680" s="38" t="str">
        <f>IF($C4680="","",IFERROR(_xlfn.XLOOKUP($C4680,'1.PrepList'!$I$2:$I$1500,'1.PrepList'!$G$2:$G$1500,"")&amp;"",""))</f>
        <v/>
      </c>
      <c r="B4680" s="638" t="str">
        <f>IF($C4680="","",IFERROR(_xlfn.XLOOKUP($C4680,'1.PrepList'!$I$2:$I$1500,'1.PrepList'!$H$2:$H$1500,"")&amp;"",""))</f>
        <v/>
      </c>
      <c r="D4680" s="638" t="str">
        <f>IF($C4680="","",IFERROR(_xlfn.XLOOKUP($C4680,'1.PrepList'!$I$2:$I$1500,'1.PrepList'!$J$2:$J$1500,"")&amp;"",""))</f>
        <v/>
      </c>
      <c r="E4680" s="638" t="str">
        <f>IF($C4680="","",IFERROR(_xlfn.XLOOKUP($C4680,'1.PrepList'!$I$2:$I$1500,'1.PrepList'!$N$2:$N$1500,"")&amp;"",""))</f>
        <v/>
      </c>
      <c r="F4680" s="638" t="str">
        <f>IF($C4680="","",IFERROR(_xlfn.XLOOKUP($C4680,'1.PrepList'!$I$2:$I$1500,'1.PrepList'!$K$2:$K$1500,"")&amp;"",""))</f>
        <v/>
      </c>
      <c r="H4680" s="644" t="str">
        <f>IF($C4680="","",IFERROR(IF(_xlfn.XLOOKUP($C4680,tbl_StartedStatus[Bold ID],tbl_StartedStatus[Started])="Started","Yes",IF(_xlfn.XLOOKUP($C4680,tbl_StartedStatus[Bold ID],tbl_StartedStatus[Started])="No Show","No Show","")),""))</f>
        <v/>
      </c>
    </row>
    <row r="4681" spans="1:8" ht="15" customHeight="1" thickBot="1">
      <c r="A4681" s="38" t="str">
        <f>IF($C4681="","",IFERROR(_xlfn.XLOOKUP($C4681,'1.PrepList'!$I$2:$I$1500,'1.PrepList'!$G$2:$G$1500,"")&amp;"",""))</f>
        <v/>
      </c>
      <c r="B4681" s="638" t="str">
        <f>IF($C4681="","",IFERROR(_xlfn.XLOOKUP($C4681,'1.PrepList'!$I$2:$I$1500,'1.PrepList'!$H$2:$H$1500,"")&amp;"",""))</f>
        <v/>
      </c>
      <c r="D4681" s="638" t="str">
        <f>IF($C4681="","",IFERROR(_xlfn.XLOOKUP($C4681,'1.PrepList'!$I$2:$I$1500,'1.PrepList'!$J$2:$J$1500,"")&amp;"",""))</f>
        <v/>
      </c>
      <c r="E4681" s="638" t="str">
        <f>IF($C4681="","",IFERROR(_xlfn.XLOOKUP($C4681,'1.PrepList'!$I$2:$I$1500,'1.PrepList'!$N$2:$N$1500,"")&amp;"",""))</f>
        <v/>
      </c>
      <c r="F4681" s="638" t="str">
        <f>IF($C4681="","",IFERROR(_xlfn.XLOOKUP($C4681,'1.PrepList'!$I$2:$I$1500,'1.PrepList'!$K$2:$K$1500,"")&amp;"",""))</f>
        <v/>
      </c>
      <c r="H4681" s="644" t="str">
        <f>IF($C4681="","",IFERROR(IF(_xlfn.XLOOKUP($C4681,tbl_StartedStatus[Bold ID],tbl_StartedStatus[Started])="Started","Yes",IF(_xlfn.XLOOKUP($C4681,tbl_StartedStatus[Bold ID],tbl_StartedStatus[Started])="No Show","No Show","")),""))</f>
        <v/>
      </c>
    </row>
    <row r="4682" spans="1:8" ht="15" customHeight="1" thickBot="1">
      <c r="A4682" s="38" t="str">
        <f>IF($C4682="","",IFERROR(_xlfn.XLOOKUP($C4682,'1.PrepList'!$I$2:$I$1500,'1.PrepList'!$G$2:$G$1500,"")&amp;"",""))</f>
        <v/>
      </c>
      <c r="B4682" s="638" t="str">
        <f>IF($C4682="","",IFERROR(_xlfn.XLOOKUP($C4682,'1.PrepList'!$I$2:$I$1500,'1.PrepList'!$H$2:$H$1500,"")&amp;"",""))</f>
        <v/>
      </c>
      <c r="D4682" s="638" t="str">
        <f>IF($C4682="","",IFERROR(_xlfn.XLOOKUP($C4682,'1.PrepList'!$I$2:$I$1500,'1.PrepList'!$J$2:$J$1500,"")&amp;"",""))</f>
        <v/>
      </c>
      <c r="E4682" s="638" t="str">
        <f>IF($C4682="","",IFERROR(_xlfn.XLOOKUP($C4682,'1.PrepList'!$I$2:$I$1500,'1.PrepList'!$N$2:$N$1500,"")&amp;"",""))</f>
        <v/>
      </c>
      <c r="F4682" s="638" t="str">
        <f>IF($C4682="","",IFERROR(_xlfn.XLOOKUP($C4682,'1.PrepList'!$I$2:$I$1500,'1.PrepList'!$K$2:$K$1500,"")&amp;"",""))</f>
        <v/>
      </c>
      <c r="H4682" s="644" t="str">
        <f>IF($C4682="","",IFERROR(IF(_xlfn.XLOOKUP($C4682,tbl_StartedStatus[Bold ID],tbl_StartedStatus[Started])="Started","Yes",IF(_xlfn.XLOOKUP($C4682,tbl_StartedStatus[Bold ID],tbl_StartedStatus[Started])="No Show","No Show","")),""))</f>
        <v/>
      </c>
    </row>
    <row r="4683" spans="1:8" ht="15" customHeight="1" thickBot="1">
      <c r="A4683" s="38" t="str">
        <f>IF($C4683="","",IFERROR(_xlfn.XLOOKUP($C4683,'1.PrepList'!$I$2:$I$1500,'1.PrepList'!$G$2:$G$1500,"")&amp;"",""))</f>
        <v/>
      </c>
      <c r="B4683" s="638" t="str">
        <f>IF($C4683="","",IFERROR(_xlfn.XLOOKUP($C4683,'1.PrepList'!$I$2:$I$1500,'1.PrepList'!$H$2:$H$1500,"")&amp;"",""))</f>
        <v/>
      </c>
      <c r="D4683" s="638" t="str">
        <f>IF($C4683="","",IFERROR(_xlfn.XLOOKUP($C4683,'1.PrepList'!$I$2:$I$1500,'1.PrepList'!$J$2:$J$1500,"")&amp;"",""))</f>
        <v/>
      </c>
      <c r="E4683" s="638" t="str">
        <f>IF($C4683="","",IFERROR(_xlfn.XLOOKUP($C4683,'1.PrepList'!$I$2:$I$1500,'1.PrepList'!$N$2:$N$1500,"")&amp;"",""))</f>
        <v/>
      </c>
      <c r="F4683" s="638" t="str">
        <f>IF($C4683="","",IFERROR(_xlfn.XLOOKUP($C4683,'1.PrepList'!$I$2:$I$1500,'1.PrepList'!$K$2:$K$1500,"")&amp;"",""))</f>
        <v/>
      </c>
      <c r="H4683" s="644" t="str">
        <f>IF($C4683="","",IFERROR(IF(_xlfn.XLOOKUP($C4683,tbl_StartedStatus[Bold ID],tbl_StartedStatus[Started])="Started","Yes",IF(_xlfn.XLOOKUP($C4683,tbl_StartedStatus[Bold ID],tbl_StartedStatus[Started])="No Show","No Show","")),""))</f>
        <v/>
      </c>
    </row>
    <row r="4684" spans="1:8" ht="15" customHeight="1" thickBot="1">
      <c r="A4684" s="38" t="str">
        <f>IF($C4684="","",IFERROR(_xlfn.XLOOKUP($C4684,'1.PrepList'!$I$2:$I$1500,'1.PrepList'!$G$2:$G$1500,"")&amp;"",""))</f>
        <v/>
      </c>
      <c r="B4684" s="638" t="str">
        <f>IF($C4684="","",IFERROR(_xlfn.XLOOKUP($C4684,'1.PrepList'!$I$2:$I$1500,'1.PrepList'!$H$2:$H$1500,"")&amp;"",""))</f>
        <v/>
      </c>
      <c r="D4684" s="638" t="str">
        <f>IF($C4684="","",IFERROR(_xlfn.XLOOKUP($C4684,'1.PrepList'!$I$2:$I$1500,'1.PrepList'!$J$2:$J$1500,"")&amp;"",""))</f>
        <v/>
      </c>
      <c r="E4684" s="638" t="str">
        <f>IF($C4684="","",IFERROR(_xlfn.XLOOKUP($C4684,'1.PrepList'!$I$2:$I$1500,'1.PrepList'!$N$2:$N$1500,"")&amp;"",""))</f>
        <v/>
      </c>
      <c r="F4684" s="638" t="str">
        <f>IF($C4684="","",IFERROR(_xlfn.XLOOKUP($C4684,'1.PrepList'!$I$2:$I$1500,'1.PrepList'!$K$2:$K$1500,"")&amp;"",""))</f>
        <v/>
      </c>
      <c r="H4684" s="644" t="str">
        <f>IF($C4684="","",IFERROR(IF(_xlfn.XLOOKUP($C4684,tbl_StartedStatus[Bold ID],tbl_StartedStatus[Started])="Started","Yes",IF(_xlfn.XLOOKUP($C4684,tbl_StartedStatus[Bold ID],tbl_StartedStatus[Started])="No Show","No Show","")),""))</f>
        <v/>
      </c>
    </row>
    <row r="4685" spans="1:8" ht="15" customHeight="1" thickBot="1">
      <c r="A4685" s="38" t="str">
        <f>IF($C4685="","",IFERROR(_xlfn.XLOOKUP($C4685,'1.PrepList'!$I$2:$I$1500,'1.PrepList'!$G$2:$G$1500,"")&amp;"",""))</f>
        <v/>
      </c>
      <c r="B4685" s="638" t="str">
        <f>IF($C4685="","",IFERROR(_xlfn.XLOOKUP($C4685,'1.PrepList'!$I$2:$I$1500,'1.PrepList'!$H$2:$H$1500,"")&amp;"",""))</f>
        <v/>
      </c>
      <c r="D4685" s="638" t="str">
        <f>IF($C4685="","",IFERROR(_xlfn.XLOOKUP($C4685,'1.PrepList'!$I$2:$I$1500,'1.PrepList'!$J$2:$J$1500,"")&amp;"",""))</f>
        <v/>
      </c>
      <c r="E4685" s="638" t="str">
        <f>IF($C4685="","",IFERROR(_xlfn.XLOOKUP($C4685,'1.PrepList'!$I$2:$I$1500,'1.PrepList'!$N$2:$N$1500,"")&amp;"",""))</f>
        <v/>
      </c>
      <c r="F4685" s="638" t="str">
        <f>IF($C4685="","",IFERROR(_xlfn.XLOOKUP($C4685,'1.PrepList'!$I$2:$I$1500,'1.PrepList'!$K$2:$K$1500,"")&amp;"",""))</f>
        <v/>
      </c>
      <c r="H4685" s="644" t="str">
        <f>IF($C4685="","",IFERROR(IF(_xlfn.XLOOKUP($C4685,tbl_StartedStatus[Bold ID],tbl_StartedStatus[Started])="Started","Yes",IF(_xlfn.XLOOKUP($C4685,tbl_StartedStatus[Bold ID],tbl_StartedStatus[Started])="No Show","No Show","")),""))</f>
        <v/>
      </c>
    </row>
    <row r="4686" spans="1:8" ht="15" customHeight="1" thickBot="1">
      <c r="A4686" s="38" t="str">
        <f>IF($C4686="","",IFERROR(_xlfn.XLOOKUP($C4686,'1.PrepList'!$I$2:$I$1500,'1.PrepList'!$G$2:$G$1500,"")&amp;"",""))</f>
        <v/>
      </c>
      <c r="B4686" s="638" t="str">
        <f>IF($C4686="","",IFERROR(_xlfn.XLOOKUP($C4686,'1.PrepList'!$I$2:$I$1500,'1.PrepList'!$H$2:$H$1500,"")&amp;"",""))</f>
        <v/>
      </c>
      <c r="D4686" s="638" t="str">
        <f>IF($C4686="","",IFERROR(_xlfn.XLOOKUP($C4686,'1.PrepList'!$I$2:$I$1500,'1.PrepList'!$J$2:$J$1500,"")&amp;"",""))</f>
        <v/>
      </c>
      <c r="E4686" s="638" t="str">
        <f>IF($C4686="","",IFERROR(_xlfn.XLOOKUP($C4686,'1.PrepList'!$I$2:$I$1500,'1.PrepList'!$N$2:$N$1500,"")&amp;"",""))</f>
        <v/>
      </c>
      <c r="F4686" s="638" t="str">
        <f>IF($C4686="","",IFERROR(_xlfn.XLOOKUP($C4686,'1.PrepList'!$I$2:$I$1500,'1.PrepList'!$K$2:$K$1500,"")&amp;"",""))</f>
        <v/>
      </c>
      <c r="H4686" s="644" t="str">
        <f>IF($C4686="","",IFERROR(IF(_xlfn.XLOOKUP($C4686,tbl_StartedStatus[Bold ID],tbl_StartedStatus[Started])="Started","Yes",IF(_xlfn.XLOOKUP($C4686,tbl_StartedStatus[Bold ID],tbl_StartedStatus[Started])="No Show","No Show","")),""))</f>
        <v/>
      </c>
    </row>
    <row r="4687" spans="1:8" ht="15" customHeight="1" thickBot="1">
      <c r="A4687" s="38" t="str">
        <f>IF($C4687="","",IFERROR(_xlfn.XLOOKUP($C4687,'1.PrepList'!$I$2:$I$1500,'1.PrepList'!$G$2:$G$1500,"")&amp;"",""))</f>
        <v/>
      </c>
      <c r="B4687" s="638" t="str">
        <f>IF($C4687="","",IFERROR(_xlfn.XLOOKUP($C4687,'1.PrepList'!$I$2:$I$1500,'1.PrepList'!$H$2:$H$1500,"")&amp;"",""))</f>
        <v/>
      </c>
      <c r="D4687" s="638" t="str">
        <f>IF($C4687="","",IFERROR(_xlfn.XLOOKUP($C4687,'1.PrepList'!$I$2:$I$1500,'1.PrepList'!$J$2:$J$1500,"")&amp;"",""))</f>
        <v/>
      </c>
      <c r="E4687" s="638" t="str">
        <f>IF($C4687="","",IFERROR(_xlfn.XLOOKUP($C4687,'1.PrepList'!$I$2:$I$1500,'1.PrepList'!$N$2:$N$1500,"")&amp;"",""))</f>
        <v/>
      </c>
      <c r="F4687" s="638" t="str">
        <f>IF($C4687="","",IFERROR(_xlfn.XLOOKUP($C4687,'1.PrepList'!$I$2:$I$1500,'1.PrepList'!$K$2:$K$1500,"")&amp;"",""))</f>
        <v/>
      </c>
      <c r="H4687" s="644" t="str">
        <f>IF($C4687="","",IFERROR(IF(_xlfn.XLOOKUP($C4687,tbl_StartedStatus[Bold ID],tbl_StartedStatus[Started])="Started","Yes",IF(_xlfn.XLOOKUP($C4687,tbl_StartedStatus[Bold ID],tbl_StartedStatus[Started])="No Show","No Show","")),""))</f>
        <v/>
      </c>
    </row>
    <row r="4688" spans="1:8" ht="15" customHeight="1" thickBot="1">
      <c r="A4688" s="38" t="str">
        <f>IF($C4688="","",IFERROR(_xlfn.XLOOKUP($C4688,'1.PrepList'!$I$2:$I$1500,'1.PrepList'!$G$2:$G$1500,"")&amp;"",""))</f>
        <v/>
      </c>
      <c r="B4688" s="638" t="str">
        <f>IF($C4688="","",IFERROR(_xlfn.XLOOKUP($C4688,'1.PrepList'!$I$2:$I$1500,'1.PrepList'!$H$2:$H$1500,"")&amp;"",""))</f>
        <v/>
      </c>
      <c r="D4688" s="638" t="str">
        <f>IF($C4688="","",IFERROR(_xlfn.XLOOKUP($C4688,'1.PrepList'!$I$2:$I$1500,'1.PrepList'!$J$2:$J$1500,"")&amp;"",""))</f>
        <v/>
      </c>
      <c r="E4688" s="638" t="str">
        <f>IF($C4688="","",IFERROR(_xlfn.XLOOKUP($C4688,'1.PrepList'!$I$2:$I$1500,'1.PrepList'!$N$2:$N$1500,"")&amp;"",""))</f>
        <v/>
      </c>
      <c r="F4688" s="638" t="str">
        <f>IF($C4688="","",IFERROR(_xlfn.XLOOKUP($C4688,'1.PrepList'!$I$2:$I$1500,'1.PrepList'!$K$2:$K$1500,"")&amp;"",""))</f>
        <v/>
      </c>
      <c r="H4688" s="644" t="str">
        <f>IF($C4688="","",IFERROR(IF(_xlfn.XLOOKUP($C4688,tbl_StartedStatus[Bold ID],tbl_StartedStatus[Started])="Started","Yes",IF(_xlfn.XLOOKUP($C4688,tbl_StartedStatus[Bold ID],tbl_StartedStatus[Started])="No Show","No Show","")),""))</f>
        <v/>
      </c>
    </row>
    <row r="4689" spans="1:8" ht="15" customHeight="1" thickBot="1">
      <c r="A4689" s="38" t="str">
        <f>IF($C4689="","",IFERROR(_xlfn.XLOOKUP($C4689,'1.PrepList'!$I$2:$I$1500,'1.PrepList'!$G$2:$G$1500,"")&amp;"",""))</f>
        <v/>
      </c>
      <c r="B4689" s="638" t="str">
        <f>IF($C4689="","",IFERROR(_xlfn.XLOOKUP($C4689,'1.PrepList'!$I$2:$I$1500,'1.PrepList'!$H$2:$H$1500,"")&amp;"",""))</f>
        <v/>
      </c>
      <c r="D4689" s="638" t="str">
        <f>IF($C4689="","",IFERROR(_xlfn.XLOOKUP($C4689,'1.PrepList'!$I$2:$I$1500,'1.PrepList'!$J$2:$J$1500,"")&amp;"",""))</f>
        <v/>
      </c>
      <c r="E4689" s="638" t="str">
        <f>IF($C4689="","",IFERROR(_xlfn.XLOOKUP($C4689,'1.PrepList'!$I$2:$I$1500,'1.PrepList'!$N$2:$N$1500,"")&amp;"",""))</f>
        <v/>
      </c>
      <c r="F4689" s="638" t="str">
        <f>IF($C4689="","",IFERROR(_xlfn.XLOOKUP($C4689,'1.PrepList'!$I$2:$I$1500,'1.PrepList'!$K$2:$K$1500,"")&amp;"",""))</f>
        <v/>
      </c>
      <c r="H4689" s="644" t="str">
        <f>IF($C4689="","",IFERROR(IF(_xlfn.XLOOKUP($C4689,tbl_StartedStatus[Bold ID],tbl_StartedStatus[Started])="Started","Yes",IF(_xlfn.XLOOKUP($C4689,tbl_StartedStatus[Bold ID],tbl_StartedStatus[Started])="No Show","No Show","")),""))</f>
        <v/>
      </c>
    </row>
    <row r="4690" spans="1:8" ht="15" customHeight="1" thickBot="1">
      <c r="A4690" s="38" t="str">
        <f>IF($C4690="","",IFERROR(_xlfn.XLOOKUP($C4690,'1.PrepList'!$I$2:$I$1500,'1.PrepList'!$G$2:$G$1500,"")&amp;"",""))</f>
        <v/>
      </c>
      <c r="B4690" s="638" t="str">
        <f>IF($C4690="","",IFERROR(_xlfn.XLOOKUP($C4690,'1.PrepList'!$I$2:$I$1500,'1.PrepList'!$H$2:$H$1500,"")&amp;"",""))</f>
        <v/>
      </c>
      <c r="D4690" s="638" t="str">
        <f>IF($C4690="","",IFERROR(_xlfn.XLOOKUP($C4690,'1.PrepList'!$I$2:$I$1500,'1.PrepList'!$J$2:$J$1500,"")&amp;"",""))</f>
        <v/>
      </c>
      <c r="E4690" s="638" t="str">
        <f>IF($C4690="","",IFERROR(_xlfn.XLOOKUP($C4690,'1.PrepList'!$I$2:$I$1500,'1.PrepList'!$N$2:$N$1500,"")&amp;"",""))</f>
        <v/>
      </c>
      <c r="F4690" s="638" t="str">
        <f>IF($C4690="","",IFERROR(_xlfn.XLOOKUP($C4690,'1.PrepList'!$I$2:$I$1500,'1.PrepList'!$K$2:$K$1500,"")&amp;"",""))</f>
        <v/>
      </c>
      <c r="H4690" s="644" t="str">
        <f>IF($C4690="","",IFERROR(IF(_xlfn.XLOOKUP($C4690,tbl_StartedStatus[Bold ID],tbl_StartedStatus[Started])="Started","Yes",IF(_xlfn.XLOOKUP($C4690,tbl_StartedStatus[Bold ID],tbl_StartedStatus[Started])="No Show","No Show","")),""))</f>
        <v/>
      </c>
    </row>
    <row r="4691" spans="1:8" ht="15" customHeight="1" thickBot="1">
      <c r="A4691" s="38" t="str">
        <f>IF($C4691="","",IFERROR(_xlfn.XLOOKUP($C4691,'1.PrepList'!$I$2:$I$1500,'1.PrepList'!$G$2:$G$1500,"")&amp;"",""))</f>
        <v/>
      </c>
      <c r="B4691" s="638" t="str">
        <f>IF($C4691="","",IFERROR(_xlfn.XLOOKUP($C4691,'1.PrepList'!$I$2:$I$1500,'1.PrepList'!$H$2:$H$1500,"")&amp;"",""))</f>
        <v/>
      </c>
      <c r="D4691" s="638" t="str">
        <f>IF($C4691="","",IFERROR(_xlfn.XLOOKUP($C4691,'1.PrepList'!$I$2:$I$1500,'1.PrepList'!$J$2:$J$1500,"")&amp;"",""))</f>
        <v/>
      </c>
      <c r="E4691" s="638" t="str">
        <f>IF($C4691="","",IFERROR(_xlfn.XLOOKUP($C4691,'1.PrepList'!$I$2:$I$1500,'1.PrepList'!$N$2:$N$1500,"")&amp;"",""))</f>
        <v/>
      </c>
      <c r="F4691" s="638" t="str">
        <f>IF($C4691="","",IFERROR(_xlfn.XLOOKUP($C4691,'1.PrepList'!$I$2:$I$1500,'1.PrepList'!$K$2:$K$1500,"")&amp;"",""))</f>
        <v/>
      </c>
      <c r="H4691" s="644" t="str">
        <f>IF($C4691="","",IFERROR(IF(_xlfn.XLOOKUP($C4691,tbl_StartedStatus[Bold ID],tbl_StartedStatus[Started])="Started","Yes",IF(_xlfn.XLOOKUP($C4691,tbl_StartedStatus[Bold ID],tbl_StartedStatus[Started])="No Show","No Show","")),""))</f>
        <v/>
      </c>
    </row>
    <row r="4692" spans="1:8" ht="15" customHeight="1" thickBot="1">
      <c r="A4692" s="38" t="str">
        <f>IF($C4692="","",IFERROR(_xlfn.XLOOKUP($C4692,'1.PrepList'!$I$2:$I$1500,'1.PrepList'!$G$2:$G$1500,"")&amp;"",""))</f>
        <v/>
      </c>
      <c r="B4692" s="638" t="str">
        <f>IF($C4692="","",IFERROR(_xlfn.XLOOKUP($C4692,'1.PrepList'!$I$2:$I$1500,'1.PrepList'!$H$2:$H$1500,"")&amp;"",""))</f>
        <v/>
      </c>
      <c r="D4692" s="638" t="str">
        <f>IF($C4692="","",IFERROR(_xlfn.XLOOKUP($C4692,'1.PrepList'!$I$2:$I$1500,'1.PrepList'!$J$2:$J$1500,"")&amp;"",""))</f>
        <v/>
      </c>
      <c r="E4692" s="638" t="str">
        <f>IF($C4692="","",IFERROR(_xlfn.XLOOKUP($C4692,'1.PrepList'!$I$2:$I$1500,'1.PrepList'!$N$2:$N$1500,"")&amp;"",""))</f>
        <v/>
      </c>
      <c r="F4692" s="638" t="str">
        <f>IF($C4692="","",IFERROR(_xlfn.XLOOKUP($C4692,'1.PrepList'!$I$2:$I$1500,'1.PrepList'!$K$2:$K$1500,"")&amp;"",""))</f>
        <v/>
      </c>
      <c r="H4692" s="644" t="str">
        <f>IF($C4692="","",IFERROR(IF(_xlfn.XLOOKUP($C4692,tbl_StartedStatus[Bold ID],tbl_StartedStatus[Started])="Started","Yes",IF(_xlfn.XLOOKUP($C4692,tbl_StartedStatus[Bold ID],tbl_StartedStatus[Started])="No Show","No Show","")),""))</f>
        <v/>
      </c>
    </row>
    <row r="4693" spans="1:8" ht="15" customHeight="1" thickBot="1">
      <c r="A4693" s="38" t="str">
        <f>IF($C4693="","",IFERROR(_xlfn.XLOOKUP($C4693,'1.PrepList'!$I$2:$I$1500,'1.PrepList'!$G$2:$G$1500,"")&amp;"",""))</f>
        <v/>
      </c>
      <c r="B4693" s="638" t="str">
        <f>IF($C4693="","",IFERROR(_xlfn.XLOOKUP($C4693,'1.PrepList'!$I$2:$I$1500,'1.PrepList'!$H$2:$H$1500,"")&amp;"",""))</f>
        <v/>
      </c>
      <c r="D4693" s="638" t="str">
        <f>IF($C4693="","",IFERROR(_xlfn.XLOOKUP($C4693,'1.PrepList'!$I$2:$I$1500,'1.PrepList'!$J$2:$J$1500,"")&amp;"",""))</f>
        <v/>
      </c>
      <c r="E4693" s="638" t="str">
        <f>IF($C4693="","",IFERROR(_xlfn.XLOOKUP($C4693,'1.PrepList'!$I$2:$I$1500,'1.PrepList'!$N$2:$N$1500,"")&amp;"",""))</f>
        <v/>
      </c>
      <c r="F4693" s="638" t="str">
        <f>IF($C4693="","",IFERROR(_xlfn.XLOOKUP($C4693,'1.PrepList'!$I$2:$I$1500,'1.PrepList'!$K$2:$K$1500,"")&amp;"",""))</f>
        <v/>
      </c>
      <c r="H4693" s="644" t="str">
        <f>IF($C4693="","",IFERROR(IF(_xlfn.XLOOKUP($C4693,tbl_StartedStatus[Bold ID],tbl_StartedStatus[Started])="Started","Yes",IF(_xlfn.XLOOKUP($C4693,tbl_StartedStatus[Bold ID],tbl_StartedStatus[Started])="No Show","No Show","")),""))</f>
        <v/>
      </c>
    </row>
    <row r="4694" spans="1:8" ht="15" customHeight="1" thickBot="1">
      <c r="A4694" s="38" t="str">
        <f>IF($C4694="","",IFERROR(_xlfn.XLOOKUP($C4694,'1.PrepList'!$I$2:$I$1500,'1.PrepList'!$G$2:$G$1500,"")&amp;"",""))</f>
        <v/>
      </c>
      <c r="B4694" s="638" t="str">
        <f>IF($C4694="","",IFERROR(_xlfn.XLOOKUP($C4694,'1.PrepList'!$I$2:$I$1500,'1.PrepList'!$H$2:$H$1500,"")&amp;"",""))</f>
        <v/>
      </c>
      <c r="D4694" s="638" t="str">
        <f>IF($C4694="","",IFERROR(_xlfn.XLOOKUP($C4694,'1.PrepList'!$I$2:$I$1500,'1.PrepList'!$J$2:$J$1500,"")&amp;"",""))</f>
        <v/>
      </c>
      <c r="E4694" s="638" t="str">
        <f>IF($C4694="","",IFERROR(_xlfn.XLOOKUP($C4694,'1.PrepList'!$I$2:$I$1500,'1.PrepList'!$N$2:$N$1500,"")&amp;"",""))</f>
        <v/>
      </c>
      <c r="F4694" s="638" t="str">
        <f>IF($C4694="","",IFERROR(_xlfn.XLOOKUP($C4694,'1.PrepList'!$I$2:$I$1500,'1.PrepList'!$K$2:$K$1500,"")&amp;"",""))</f>
        <v/>
      </c>
      <c r="H4694" s="644" t="str">
        <f>IF($C4694="","",IFERROR(IF(_xlfn.XLOOKUP($C4694,tbl_StartedStatus[Bold ID],tbl_StartedStatus[Started])="Started","Yes",IF(_xlfn.XLOOKUP($C4694,tbl_StartedStatus[Bold ID],tbl_StartedStatus[Started])="No Show","No Show","")),""))</f>
        <v/>
      </c>
    </row>
    <row r="4695" spans="1:8" ht="15" customHeight="1" thickBot="1">
      <c r="A4695" s="38" t="str">
        <f>IF($C4695="","",IFERROR(_xlfn.XLOOKUP($C4695,'1.PrepList'!$I$2:$I$1500,'1.PrepList'!$G$2:$G$1500,"")&amp;"",""))</f>
        <v/>
      </c>
      <c r="B4695" s="638" t="str">
        <f>IF($C4695="","",IFERROR(_xlfn.XLOOKUP($C4695,'1.PrepList'!$I$2:$I$1500,'1.PrepList'!$H$2:$H$1500,"")&amp;"",""))</f>
        <v/>
      </c>
      <c r="D4695" s="638" t="str">
        <f>IF($C4695="","",IFERROR(_xlfn.XLOOKUP($C4695,'1.PrepList'!$I$2:$I$1500,'1.PrepList'!$J$2:$J$1500,"")&amp;"",""))</f>
        <v/>
      </c>
      <c r="E4695" s="638" t="str">
        <f>IF($C4695="","",IFERROR(_xlfn.XLOOKUP($C4695,'1.PrepList'!$I$2:$I$1500,'1.PrepList'!$N$2:$N$1500,"")&amp;"",""))</f>
        <v/>
      </c>
      <c r="F4695" s="638" t="str">
        <f>IF($C4695="","",IFERROR(_xlfn.XLOOKUP($C4695,'1.PrepList'!$I$2:$I$1500,'1.PrepList'!$K$2:$K$1500,"")&amp;"",""))</f>
        <v/>
      </c>
      <c r="H4695" s="644" t="str">
        <f>IF($C4695="","",IFERROR(IF(_xlfn.XLOOKUP($C4695,tbl_StartedStatus[Bold ID],tbl_StartedStatus[Started])="Started","Yes",IF(_xlfn.XLOOKUP($C4695,tbl_StartedStatus[Bold ID],tbl_StartedStatus[Started])="No Show","No Show","")),""))</f>
        <v/>
      </c>
    </row>
    <row r="4696" spans="1:8" ht="15" customHeight="1" thickBot="1">
      <c r="A4696" s="38" t="str">
        <f>IF($C4696="","",IFERROR(_xlfn.XLOOKUP($C4696,'1.PrepList'!$I$2:$I$1500,'1.PrepList'!$G$2:$G$1500,"")&amp;"",""))</f>
        <v/>
      </c>
      <c r="B4696" s="638" t="str">
        <f>IF($C4696="","",IFERROR(_xlfn.XLOOKUP($C4696,'1.PrepList'!$I$2:$I$1500,'1.PrepList'!$H$2:$H$1500,"")&amp;"",""))</f>
        <v/>
      </c>
      <c r="D4696" s="638" t="str">
        <f>IF($C4696="","",IFERROR(_xlfn.XLOOKUP($C4696,'1.PrepList'!$I$2:$I$1500,'1.PrepList'!$J$2:$J$1500,"")&amp;"",""))</f>
        <v/>
      </c>
      <c r="E4696" s="638" t="str">
        <f>IF($C4696="","",IFERROR(_xlfn.XLOOKUP($C4696,'1.PrepList'!$I$2:$I$1500,'1.PrepList'!$N$2:$N$1500,"")&amp;"",""))</f>
        <v/>
      </c>
      <c r="F4696" s="638" t="str">
        <f>IF($C4696="","",IFERROR(_xlfn.XLOOKUP($C4696,'1.PrepList'!$I$2:$I$1500,'1.PrepList'!$K$2:$K$1500,"")&amp;"",""))</f>
        <v/>
      </c>
      <c r="H4696" s="644" t="str">
        <f>IF($C4696="","",IFERROR(IF(_xlfn.XLOOKUP($C4696,tbl_StartedStatus[Bold ID],tbl_StartedStatus[Started])="Started","Yes",IF(_xlfn.XLOOKUP($C4696,tbl_StartedStatus[Bold ID],tbl_StartedStatus[Started])="No Show","No Show","")),""))</f>
        <v/>
      </c>
    </row>
    <row r="4697" spans="1:8" ht="15" customHeight="1" thickBot="1">
      <c r="A4697" s="38" t="str">
        <f>IF($C4697="","",IFERROR(_xlfn.XLOOKUP($C4697,'1.PrepList'!$I$2:$I$1500,'1.PrepList'!$G$2:$G$1500,"")&amp;"",""))</f>
        <v/>
      </c>
      <c r="B4697" s="638" t="str">
        <f>IF($C4697="","",IFERROR(_xlfn.XLOOKUP($C4697,'1.PrepList'!$I$2:$I$1500,'1.PrepList'!$H$2:$H$1500,"")&amp;"",""))</f>
        <v/>
      </c>
      <c r="D4697" s="638" t="str">
        <f>IF($C4697="","",IFERROR(_xlfn.XLOOKUP($C4697,'1.PrepList'!$I$2:$I$1500,'1.PrepList'!$J$2:$J$1500,"")&amp;"",""))</f>
        <v/>
      </c>
      <c r="E4697" s="638" t="str">
        <f>IF($C4697="","",IFERROR(_xlfn.XLOOKUP($C4697,'1.PrepList'!$I$2:$I$1500,'1.PrepList'!$N$2:$N$1500,"")&amp;"",""))</f>
        <v/>
      </c>
      <c r="F4697" s="638" t="str">
        <f>IF($C4697="","",IFERROR(_xlfn.XLOOKUP($C4697,'1.PrepList'!$I$2:$I$1500,'1.PrepList'!$K$2:$K$1500,"")&amp;"",""))</f>
        <v/>
      </c>
      <c r="H4697" s="644" t="str">
        <f>IF($C4697="","",IFERROR(IF(_xlfn.XLOOKUP($C4697,tbl_StartedStatus[Bold ID],tbl_StartedStatus[Started])="Started","Yes",IF(_xlfn.XLOOKUP($C4697,tbl_StartedStatus[Bold ID],tbl_StartedStatus[Started])="No Show","No Show","")),""))</f>
        <v/>
      </c>
    </row>
    <row r="4698" spans="1:8" ht="15" customHeight="1" thickBot="1">
      <c r="A4698" s="38" t="str">
        <f>IF($C4698="","",IFERROR(_xlfn.XLOOKUP($C4698,'1.PrepList'!$I$2:$I$1500,'1.PrepList'!$G$2:$G$1500,"")&amp;"",""))</f>
        <v/>
      </c>
      <c r="B4698" s="638" t="str">
        <f>IF($C4698="","",IFERROR(_xlfn.XLOOKUP($C4698,'1.PrepList'!$I$2:$I$1500,'1.PrepList'!$H$2:$H$1500,"")&amp;"",""))</f>
        <v/>
      </c>
      <c r="D4698" s="638" t="str">
        <f>IF($C4698="","",IFERROR(_xlfn.XLOOKUP($C4698,'1.PrepList'!$I$2:$I$1500,'1.PrepList'!$J$2:$J$1500,"")&amp;"",""))</f>
        <v/>
      </c>
      <c r="E4698" s="638" t="str">
        <f>IF($C4698="","",IFERROR(_xlfn.XLOOKUP($C4698,'1.PrepList'!$I$2:$I$1500,'1.PrepList'!$N$2:$N$1500,"")&amp;"",""))</f>
        <v/>
      </c>
      <c r="F4698" s="638" t="str">
        <f>IF($C4698="","",IFERROR(_xlfn.XLOOKUP($C4698,'1.PrepList'!$I$2:$I$1500,'1.PrepList'!$K$2:$K$1500,"")&amp;"",""))</f>
        <v/>
      </c>
      <c r="H4698" s="644" t="str">
        <f>IF($C4698="","",IFERROR(IF(_xlfn.XLOOKUP($C4698,tbl_StartedStatus[Bold ID],tbl_StartedStatus[Started])="Started","Yes",IF(_xlfn.XLOOKUP($C4698,tbl_StartedStatus[Bold ID],tbl_StartedStatus[Started])="No Show","No Show","")),""))</f>
        <v/>
      </c>
    </row>
    <row r="4699" spans="1:8" ht="15" customHeight="1" thickBot="1">
      <c r="A4699" s="38" t="str">
        <f>IF($C4699="","",IFERROR(_xlfn.XLOOKUP($C4699,'1.PrepList'!$I$2:$I$1500,'1.PrepList'!$G$2:$G$1500,"")&amp;"",""))</f>
        <v/>
      </c>
      <c r="B4699" s="638" t="str">
        <f>IF($C4699="","",IFERROR(_xlfn.XLOOKUP($C4699,'1.PrepList'!$I$2:$I$1500,'1.PrepList'!$H$2:$H$1500,"")&amp;"",""))</f>
        <v/>
      </c>
      <c r="D4699" s="638" t="str">
        <f>IF($C4699="","",IFERROR(_xlfn.XLOOKUP($C4699,'1.PrepList'!$I$2:$I$1500,'1.PrepList'!$J$2:$J$1500,"")&amp;"",""))</f>
        <v/>
      </c>
      <c r="E4699" s="638" t="str">
        <f>IF($C4699="","",IFERROR(_xlfn.XLOOKUP($C4699,'1.PrepList'!$I$2:$I$1500,'1.PrepList'!$N$2:$N$1500,"")&amp;"",""))</f>
        <v/>
      </c>
      <c r="F4699" s="638" t="str">
        <f>IF($C4699="","",IFERROR(_xlfn.XLOOKUP($C4699,'1.PrepList'!$I$2:$I$1500,'1.PrepList'!$K$2:$K$1500,"")&amp;"",""))</f>
        <v/>
      </c>
      <c r="H4699" s="644" t="str">
        <f>IF($C4699="","",IFERROR(IF(_xlfn.XLOOKUP($C4699,tbl_StartedStatus[Bold ID],tbl_StartedStatus[Started])="Started","Yes",IF(_xlfn.XLOOKUP($C4699,tbl_StartedStatus[Bold ID],tbl_StartedStatus[Started])="No Show","No Show","")),""))</f>
        <v/>
      </c>
    </row>
    <row r="4700" spans="1:8" ht="15" customHeight="1" thickBot="1">
      <c r="A4700" s="38" t="str">
        <f>IF($C4700="","",IFERROR(_xlfn.XLOOKUP($C4700,'1.PrepList'!$I$2:$I$1500,'1.PrepList'!$G$2:$G$1500,"")&amp;"",""))</f>
        <v/>
      </c>
      <c r="B4700" s="638" t="str">
        <f>IF($C4700="","",IFERROR(_xlfn.XLOOKUP($C4700,'1.PrepList'!$I$2:$I$1500,'1.PrepList'!$H$2:$H$1500,"")&amp;"",""))</f>
        <v/>
      </c>
      <c r="D4700" s="638" t="str">
        <f>IF($C4700="","",IFERROR(_xlfn.XLOOKUP($C4700,'1.PrepList'!$I$2:$I$1500,'1.PrepList'!$J$2:$J$1500,"")&amp;"",""))</f>
        <v/>
      </c>
      <c r="E4700" s="638" t="str">
        <f>IF($C4700="","",IFERROR(_xlfn.XLOOKUP($C4700,'1.PrepList'!$I$2:$I$1500,'1.PrepList'!$N$2:$N$1500,"")&amp;"",""))</f>
        <v/>
      </c>
      <c r="F4700" s="638" t="str">
        <f>IF($C4700="","",IFERROR(_xlfn.XLOOKUP($C4700,'1.PrepList'!$I$2:$I$1500,'1.PrepList'!$K$2:$K$1500,"")&amp;"",""))</f>
        <v/>
      </c>
      <c r="H4700" s="644" t="str">
        <f>IF($C4700="","",IFERROR(IF(_xlfn.XLOOKUP($C4700,tbl_StartedStatus[Bold ID],tbl_StartedStatus[Started])="Started","Yes",IF(_xlfn.XLOOKUP($C4700,tbl_StartedStatus[Bold ID],tbl_StartedStatus[Started])="No Show","No Show","")),""))</f>
        <v/>
      </c>
    </row>
    <row r="4701" spans="1:8" ht="15" customHeight="1" thickBot="1">
      <c r="A4701" s="38" t="str">
        <f>IF($C4701="","",IFERROR(_xlfn.XLOOKUP($C4701,'1.PrepList'!$I$2:$I$1500,'1.PrepList'!$G$2:$G$1500,"")&amp;"",""))</f>
        <v/>
      </c>
      <c r="B4701" s="638" t="str">
        <f>IF($C4701="","",IFERROR(_xlfn.XLOOKUP($C4701,'1.PrepList'!$I$2:$I$1500,'1.PrepList'!$H$2:$H$1500,"")&amp;"",""))</f>
        <v/>
      </c>
      <c r="D4701" s="638" t="str">
        <f>IF($C4701="","",IFERROR(_xlfn.XLOOKUP($C4701,'1.PrepList'!$I$2:$I$1500,'1.PrepList'!$J$2:$J$1500,"")&amp;"",""))</f>
        <v/>
      </c>
      <c r="E4701" s="638" t="str">
        <f>IF($C4701="","",IFERROR(_xlfn.XLOOKUP($C4701,'1.PrepList'!$I$2:$I$1500,'1.PrepList'!$N$2:$N$1500,"")&amp;"",""))</f>
        <v/>
      </c>
      <c r="F4701" s="638" t="str">
        <f>IF($C4701="","",IFERROR(_xlfn.XLOOKUP($C4701,'1.PrepList'!$I$2:$I$1500,'1.PrepList'!$K$2:$K$1500,"")&amp;"",""))</f>
        <v/>
      </c>
      <c r="H4701" s="644" t="str">
        <f>IF($C4701="","",IFERROR(IF(_xlfn.XLOOKUP($C4701,tbl_StartedStatus[Bold ID],tbl_StartedStatus[Started])="Started","Yes",IF(_xlfn.XLOOKUP($C4701,tbl_StartedStatus[Bold ID],tbl_StartedStatus[Started])="No Show","No Show","")),""))</f>
        <v/>
      </c>
    </row>
    <row r="4702" spans="1:8" ht="15" customHeight="1" thickBot="1">
      <c r="A4702" s="38" t="str">
        <f>IF($C4702="","",IFERROR(_xlfn.XLOOKUP($C4702,'1.PrepList'!$I$2:$I$1500,'1.PrepList'!$G$2:$G$1500,"")&amp;"",""))</f>
        <v/>
      </c>
      <c r="B4702" s="638" t="str">
        <f>IF($C4702="","",IFERROR(_xlfn.XLOOKUP($C4702,'1.PrepList'!$I$2:$I$1500,'1.PrepList'!$H$2:$H$1500,"")&amp;"",""))</f>
        <v/>
      </c>
      <c r="D4702" s="638" t="str">
        <f>IF($C4702="","",IFERROR(_xlfn.XLOOKUP($C4702,'1.PrepList'!$I$2:$I$1500,'1.PrepList'!$J$2:$J$1500,"")&amp;"",""))</f>
        <v/>
      </c>
      <c r="E4702" s="638" t="str">
        <f>IF($C4702="","",IFERROR(_xlfn.XLOOKUP($C4702,'1.PrepList'!$I$2:$I$1500,'1.PrepList'!$N$2:$N$1500,"")&amp;"",""))</f>
        <v/>
      </c>
      <c r="F4702" s="638" t="str">
        <f>IF($C4702="","",IFERROR(_xlfn.XLOOKUP($C4702,'1.PrepList'!$I$2:$I$1500,'1.PrepList'!$K$2:$K$1500,"")&amp;"",""))</f>
        <v/>
      </c>
      <c r="H4702" s="644" t="str">
        <f>IF($C4702="","",IFERROR(IF(_xlfn.XLOOKUP($C4702,tbl_StartedStatus[Bold ID],tbl_StartedStatus[Started])="Started","Yes",IF(_xlfn.XLOOKUP($C4702,tbl_StartedStatus[Bold ID],tbl_StartedStatus[Started])="No Show","No Show","")),""))</f>
        <v/>
      </c>
    </row>
    <row r="4703" spans="1:8" ht="15" customHeight="1" thickBot="1">
      <c r="A4703" s="38" t="str">
        <f>IF($C4703="","",IFERROR(_xlfn.XLOOKUP($C4703,'1.PrepList'!$I$2:$I$1500,'1.PrepList'!$G$2:$G$1500,"")&amp;"",""))</f>
        <v/>
      </c>
      <c r="B4703" s="638" t="str">
        <f>IF($C4703="","",IFERROR(_xlfn.XLOOKUP($C4703,'1.PrepList'!$I$2:$I$1500,'1.PrepList'!$H$2:$H$1500,"")&amp;"",""))</f>
        <v/>
      </c>
      <c r="D4703" s="638" t="str">
        <f>IF($C4703="","",IFERROR(_xlfn.XLOOKUP($C4703,'1.PrepList'!$I$2:$I$1500,'1.PrepList'!$J$2:$J$1500,"")&amp;"",""))</f>
        <v/>
      </c>
      <c r="E4703" s="638" t="str">
        <f>IF($C4703="","",IFERROR(_xlfn.XLOOKUP($C4703,'1.PrepList'!$I$2:$I$1500,'1.PrepList'!$N$2:$N$1500,"")&amp;"",""))</f>
        <v/>
      </c>
      <c r="F4703" s="638" t="str">
        <f>IF($C4703="","",IFERROR(_xlfn.XLOOKUP($C4703,'1.PrepList'!$I$2:$I$1500,'1.PrepList'!$K$2:$K$1500,"")&amp;"",""))</f>
        <v/>
      </c>
      <c r="H4703" s="644" t="str">
        <f>IF($C4703="","",IFERROR(IF(_xlfn.XLOOKUP($C4703,tbl_StartedStatus[Bold ID],tbl_StartedStatus[Started])="Started","Yes",IF(_xlfn.XLOOKUP($C4703,tbl_StartedStatus[Bold ID],tbl_StartedStatus[Started])="No Show","No Show","")),""))</f>
        <v/>
      </c>
    </row>
    <row r="4704" spans="1:8" ht="15" customHeight="1" thickBot="1">
      <c r="A4704" s="38" t="str">
        <f>IF($C4704="","",IFERROR(_xlfn.XLOOKUP($C4704,'1.PrepList'!$I$2:$I$1500,'1.PrepList'!$G$2:$G$1500,"")&amp;"",""))</f>
        <v/>
      </c>
      <c r="B4704" s="638" t="str">
        <f>IF($C4704="","",IFERROR(_xlfn.XLOOKUP($C4704,'1.PrepList'!$I$2:$I$1500,'1.PrepList'!$H$2:$H$1500,"")&amp;"",""))</f>
        <v/>
      </c>
      <c r="D4704" s="638" t="str">
        <f>IF($C4704="","",IFERROR(_xlfn.XLOOKUP($C4704,'1.PrepList'!$I$2:$I$1500,'1.PrepList'!$J$2:$J$1500,"")&amp;"",""))</f>
        <v/>
      </c>
      <c r="E4704" s="638" t="str">
        <f>IF($C4704="","",IFERROR(_xlfn.XLOOKUP($C4704,'1.PrepList'!$I$2:$I$1500,'1.PrepList'!$N$2:$N$1500,"")&amp;"",""))</f>
        <v/>
      </c>
      <c r="F4704" s="638" t="str">
        <f>IF($C4704="","",IFERROR(_xlfn.XLOOKUP($C4704,'1.PrepList'!$I$2:$I$1500,'1.PrepList'!$K$2:$K$1500,"")&amp;"",""))</f>
        <v/>
      </c>
      <c r="H4704" s="644" t="str">
        <f>IF($C4704="","",IFERROR(IF(_xlfn.XLOOKUP($C4704,tbl_StartedStatus[Bold ID],tbl_StartedStatus[Started])="Started","Yes",IF(_xlfn.XLOOKUP($C4704,tbl_StartedStatus[Bold ID],tbl_StartedStatus[Started])="No Show","No Show","")),""))</f>
        <v/>
      </c>
    </row>
    <row r="4705" spans="1:8" ht="15" customHeight="1" thickBot="1">
      <c r="A4705" s="38" t="str">
        <f>IF($C4705="","",IFERROR(_xlfn.XLOOKUP($C4705,'1.PrepList'!$I$2:$I$1500,'1.PrepList'!$G$2:$G$1500,"")&amp;"",""))</f>
        <v/>
      </c>
      <c r="B4705" s="638" t="str">
        <f>IF($C4705="","",IFERROR(_xlfn.XLOOKUP($C4705,'1.PrepList'!$I$2:$I$1500,'1.PrepList'!$H$2:$H$1500,"")&amp;"",""))</f>
        <v/>
      </c>
      <c r="D4705" s="638" t="str">
        <f>IF($C4705="","",IFERROR(_xlfn.XLOOKUP($C4705,'1.PrepList'!$I$2:$I$1500,'1.PrepList'!$J$2:$J$1500,"")&amp;"",""))</f>
        <v/>
      </c>
      <c r="E4705" s="638" t="str">
        <f>IF($C4705="","",IFERROR(_xlfn.XLOOKUP($C4705,'1.PrepList'!$I$2:$I$1500,'1.PrepList'!$N$2:$N$1500,"")&amp;"",""))</f>
        <v/>
      </c>
      <c r="F4705" s="638" t="str">
        <f>IF($C4705="","",IFERROR(_xlfn.XLOOKUP($C4705,'1.PrepList'!$I$2:$I$1500,'1.PrepList'!$K$2:$K$1500,"")&amp;"",""))</f>
        <v/>
      </c>
      <c r="H4705" s="644" t="str">
        <f>IF($C4705="","",IFERROR(IF(_xlfn.XLOOKUP($C4705,tbl_StartedStatus[Bold ID],tbl_StartedStatus[Started])="Started","Yes",IF(_xlfn.XLOOKUP($C4705,tbl_StartedStatus[Bold ID],tbl_StartedStatus[Started])="No Show","No Show","")),""))</f>
        <v/>
      </c>
    </row>
    <row r="4706" spans="1:8" ht="15" customHeight="1" thickBot="1">
      <c r="A4706" s="38" t="str">
        <f>IF($C4706="","",IFERROR(_xlfn.XLOOKUP($C4706,'1.PrepList'!$I$2:$I$1500,'1.PrepList'!$G$2:$G$1500,"")&amp;"",""))</f>
        <v/>
      </c>
      <c r="B4706" s="638" t="str">
        <f>IF($C4706="","",IFERROR(_xlfn.XLOOKUP($C4706,'1.PrepList'!$I$2:$I$1500,'1.PrepList'!$H$2:$H$1500,"")&amp;"",""))</f>
        <v/>
      </c>
      <c r="D4706" s="638" t="str">
        <f>IF($C4706="","",IFERROR(_xlfn.XLOOKUP($C4706,'1.PrepList'!$I$2:$I$1500,'1.PrepList'!$J$2:$J$1500,"")&amp;"",""))</f>
        <v/>
      </c>
      <c r="E4706" s="638" t="str">
        <f>IF($C4706="","",IFERROR(_xlfn.XLOOKUP($C4706,'1.PrepList'!$I$2:$I$1500,'1.PrepList'!$N$2:$N$1500,"")&amp;"",""))</f>
        <v/>
      </c>
      <c r="F4706" s="638" t="str">
        <f>IF($C4706="","",IFERROR(_xlfn.XLOOKUP($C4706,'1.PrepList'!$I$2:$I$1500,'1.PrepList'!$K$2:$K$1500,"")&amp;"",""))</f>
        <v/>
      </c>
      <c r="H4706" s="644" t="str">
        <f>IF($C4706="","",IFERROR(IF(_xlfn.XLOOKUP($C4706,tbl_StartedStatus[Bold ID],tbl_StartedStatus[Started])="Started","Yes",IF(_xlfn.XLOOKUP($C4706,tbl_StartedStatus[Bold ID],tbl_StartedStatus[Started])="No Show","No Show","")),""))</f>
        <v/>
      </c>
    </row>
    <row r="4707" spans="1:8" ht="15" customHeight="1" thickBot="1">
      <c r="A4707" s="38" t="str">
        <f>IF($C4707="","",IFERROR(_xlfn.XLOOKUP($C4707,'1.PrepList'!$I$2:$I$1500,'1.PrepList'!$G$2:$G$1500,"")&amp;"",""))</f>
        <v/>
      </c>
      <c r="B4707" s="638" t="str">
        <f>IF($C4707="","",IFERROR(_xlfn.XLOOKUP($C4707,'1.PrepList'!$I$2:$I$1500,'1.PrepList'!$H$2:$H$1500,"")&amp;"",""))</f>
        <v/>
      </c>
      <c r="D4707" s="638" t="str">
        <f>IF($C4707="","",IFERROR(_xlfn.XLOOKUP($C4707,'1.PrepList'!$I$2:$I$1500,'1.PrepList'!$J$2:$J$1500,"")&amp;"",""))</f>
        <v/>
      </c>
      <c r="E4707" s="638" t="str">
        <f>IF($C4707="","",IFERROR(_xlfn.XLOOKUP($C4707,'1.PrepList'!$I$2:$I$1500,'1.PrepList'!$N$2:$N$1500,"")&amp;"",""))</f>
        <v/>
      </c>
      <c r="F4707" s="638" t="str">
        <f>IF($C4707="","",IFERROR(_xlfn.XLOOKUP($C4707,'1.PrepList'!$I$2:$I$1500,'1.PrepList'!$K$2:$K$1500,"")&amp;"",""))</f>
        <v/>
      </c>
      <c r="H4707" s="644" t="str">
        <f>IF($C4707="","",IFERROR(IF(_xlfn.XLOOKUP($C4707,tbl_StartedStatus[Bold ID],tbl_StartedStatus[Started])="Started","Yes",IF(_xlfn.XLOOKUP($C4707,tbl_StartedStatus[Bold ID],tbl_StartedStatus[Started])="No Show","No Show","")),""))</f>
        <v/>
      </c>
    </row>
    <row r="4708" spans="1:8" ht="15" customHeight="1" thickBot="1">
      <c r="A4708" s="38" t="str">
        <f>IF($C4708="","",IFERROR(_xlfn.XLOOKUP($C4708,'1.PrepList'!$I$2:$I$1500,'1.PrepList'!$G$2:$G$1500,"")&amp;"",""))</f>
        <v/>
      </c>
      <c r="B4708" s="638" t="str">
        <f>IF($C4708="","",IFERROR(_xlfn.XLOOKUP($C4708,'1.PrepList'!$I$2:$I$1500,'1.PrepList'!$H$2:$H$1500,"")&amp;"",""))</f>
        <v/>
      </c>
      <c r="D4708" s="638" t="str">
        <f>IF($C4708="","",IFERROR(_xlfn.XLOOKUP($C4708,'1.PrepList'!$I$2:$I$1500,'1.PrepList'!$J$2:$J$1500,"")&amp;"",""))</f>
        <v/>
      </c>
      <c r="E4708" s="638" t="str">
        <f>IF($C4708="","",IFERROR(_xlfn.XLOOKUP($C4708,'1.PrepList'!$I$2:$I$1500,'1.PrepList'!$N$2:$N$1500,"")&amp;"",""))</f>
        <v/>
      </c>
      <c r="F4708" s="638" t="str">
        <f>IF($C4708="","",IFERROR(_xlfn.XLOOKUP($C4708,'1.PrepList'!$I$2:$I$1500,'1.PrepList'!$K$2:$K$1500,"")&amp;"",""))</f>
        <v/>
      </c>
      <c r="H4708" s="644" t="str">
        <f>IF($C4708="","",IFERROR(IF(_xlfn.XLOOKUP($C4708,tbl_StartedStatus[Bold ID],tbl_StartedStatus[Started])="Started","Yes",IF(_xlfn.XLOOKUP($C4708,tbl_StartedStatus[Bold ID],tbl_StartedStatus[Started])="No Show","No Show","")),""))</f>
        <v/>
      </c>
    </row>
    <row r="4709" spans="1:8" ht="15" customHeight="1" thickBot="1">
      <c r="A4709" s="38" t="str">
        <f>IF($C4709="","",IFERROR(_xlfn.XLOOKUP($C4709,'1.PrepList'!$I$2:$I$1500,'1.PrepList'!$G$2:$G$1500,"")&amp;"",""))</f>
        <v/>
      </c>
      <c r="B4709" s="638" t="str">
        <f>IF($C4709="","",IFERROR(_xlfn.XLOOKUP($C4709,'1.PrepList'!$I$2:$I$1500,'1.PrepList'!$H$2:$H$1500,"")&amp;"",""))</f>
        <v/>
      </c>
      <c r="D4709" s="638" t="str">
        <f>IF($C4709="","",IFERROR(_xlfn.XLOOKUP($C4709,'1.PrepList'!$I$2:$I$1500,'1.PrepList'!$J$2:$J$1500,"")&amp;"",""))</f>
        <v/>
      </c>
      <c r="E4709" s="638" t="str">
        <f>IF($C4709="","",IFERROR(_xlfn.XLOOKUP($C4709,'1.PrepList'!$I$2:$I$1500,'1.PrepList'!$N$2:$N$1500,"")&amp;"",""))</f>
        <v/>
      </c>
      <c r="F4709" s="638" t="str">
        <f>IF($C4709="","",IFERROR(_xlfn.XLOOKUP($C4709,'1.PrepList'!$I$2:$I$1500,'1.PrepList'!$K$2:$K$1500,"")&amp;"",""))</f>
        <v/>
      </c>
      <c r="H4709" s="644" t="str">
        <f>IF($C4709="","",IFERROR(IF(_xlfn.XLOOKUP($C4709,tbl_StartedStatus[Bold ID],tbl_StartedStatus[Started])="Started","Yes",IF(_xlfn.XLOOKUP($C4709,tbl_StartedStatus[Bold ID],tbl_StartedStatus[Started])="No Show","No Show","")),""))</f>
        <v/>
      </c>
    </row>
    <row r="4710" spans="1:8" ht="15" customHeight="1" thickBot="1">
      <c r="A4710" s="38" t="str">
        <f>IF($C4710="","",IFERROR(_xlfn.XLOOKUP($C4710,'1.PrepList'!$I$2:$I$1500,'1.PrepList'!$G$2:$G$1500,"")&amp;"",""))</f>
        <v/>
      </c>
      <c r="B4710" s="638" t="str">
        <f>IF($C4710="","",IFERROR(_xlfn.XLOOKUP($C4710,'1.PrepList'!$I$2:$I$1500,'1.PrepList'!$H$2:$H$1500,"")&amp;"",""))</f>
        <v/>
      </c>
      <c r="D4710" s="638" t="str">
        <f>IF($C4710="","",IFERROR(_xlfn.XLOOKUP($C4710,'1.PrepList'!$I$2:$I$1500,'1.PrepList'!$J$2:$J$1500,"")&amp;"",""))</f>
        <v/>
      </c>
      <c r="E4710" s="638" t="str">
        <f>IF($C4710="","",IFERROR(_xlfn.XLOOKUP($C4710,'1.PrepList'!$I$2:$I$1500,'1.PrepList'!$N$2:$N$1500,"")&amp;"",""))</f>
        <v/>
      </c>
      <c r="F4710" s="638" t="str">
        <f>IF($C4710="","",IFERROR(_xlfn.XLOOKUP($C4710,'1.PrepList'!$I$2:$I$1500,'1.PrepList'!$K$2:$K$1500,"")&amp;"",""))</f>
        <v/>
      </c>
      <c r="H4710" s="644" t="str">
        <f>IF($C4710="","",IFERROR(IF(_xlfn.XLOOKUP($C4710,tbl_StartedStatus[Bold ID],tbl_StartedStatus[Started])="Started","Yes",IF(_xlfn.XLOOKUP($C4710,tbl_StartedStatus[Bold ID],tbl_StartedStatus[Started])="No Show","No Show","")),""))</f>
        <v/>
      </c>
    </row>
    <row r="4711" spans="1:8" ht="15" customHeight="1" thickBot="1">
      <c r="A4711" s="38" t="str">
        <f>IF($C4711="","",IFERROR(_xlfn.XLOOKUP($C4711,'1.PrepList'!$I$2:$I$1500,'1.PrepList'!$G$2:$G$1500,"")&amp;"",""))</f>
        <v/>
      </c>
      <c r="B4711" s="638" t="str">
        <f>IF($C4711="","",IFERROR(_xlfn.XLOOKUP($C4711,'1.PrepList'!$I$2:$I$1500,'1.PrepList'!$H$2:$H$1500,"")&amp;"",""))</f>
        <v/>
      </c>
      <c r="D4711" s="638" t="str">
        <f>IF($C4711="","",IFERROR(_xlfn.XLOOKUP($C4711,'1.PrepList'!$I$2:$I$1500,'1.PrepList'!$J$2:$J$1500,"")&amp;"",""))</f>
        <v/>
      </c>
      <c r="E4711" s="638" t="str">
        <f>IF($C4711="","",IFERROR(_xlfn.XLOOKUP($C4711,'1.PrepList'!$I$2:$I$1500,'1.PrepList'!$N$2:$N$1500,"")&amp;"",""))</f>
        <v/>
      </c>
      <c r="F4711" s="638" t="str">
        <f>IF($C4711="","",IFERROR(_xlfn.XLOOKUP($C4711,'1.PrepList'!$I$2:$I$1500,'1.PrepList'!$K$2:$K$1500,"")&amp;"",""))</f>
        <v/>
      </c>
      <c r="H4711" s="644" t="str">
        <f>IF($C4711="","",IFERROR(IF(_xlfn.XLOOKUP($C4711,tbl_StartedStatus[Bold ID],tbl_StartedStatus[Started])="Started","Yes",IF(_xlfn.XLOOKUP($C4711,tbl_StartedStatus[Bold ID],tbl_StartedStatus[Started])="No Show","No Show","")),""))</f>
        <v/>
      </c>
    </row>
    <row r="4712" spans="1:8" ht="15" customHeight="1" thickBot="1">
      <c r="A4712" s="38" t="str">
        <f>IF($C4712="","",IFERROR(_xlfn.XLOOKUP($C4712,'1.PrepList'!$I$2:$I$1500,'1.PrepList'!$G$2:$G$1500,"")&amp;"",""))</f>
        <v/>
      </c>
      <c r="B4712" s="638" t="str">
        <f>IF($C4712="","",IFERROR(_xlfn.XLOOKUP($C4712,'1.PrepList'!$I$2:$I$1500,'1.PrepList'!$H$2:$H$1500,"")&amp;"",""))</f>
        <v/>
      </c>
      <c r="D4712" s="638" t="str">
        <f>IF($C4712="","",IFERROR(_xlfn.XLOOKUP($C4712,'1.PrepList'!$I$2:$I$1500,'1.PrepList'!$J$2:$J$1500,"")&amp;"",""))</f>
        <v/>
      </c>
      <c r="E4712" s="638" t="str">
        <f>IF($C4712="","",IFERROR(_xlfn.XLOOKUP($C4712,'1.PrepList'!$I$2:$I$1500,'1.PrepList'!$N$2:$N$1500,"")&amp;"",""))</f>
        <v/>
      </c>
      <c r="F4712" s="638" t="str">
        <f>IF($C4712="","",IFERROR(_xlfn.XLOOKUP($C4712,'1.PrepList'!$I$2:$I$1500,'1.PrepList'!$K$2:$K$1500,"")&amp;"",""))</f>
        <v/>
      </c>
      <c r="H4712" s="644" t="str">
        <f>IF($C4712="","",IFERROR(IF(_xlfn.XLOOKUP($C4712,tbl_StartedStatus[Bold ID],tbl_StartedStatus[Started])="Started","Yes",IF(_xlfn.XLOOKUP($C4712,tbl_StartedStatus[Bold ID],tbl_StartedStatus[Started])="No Show","No Show","")),""))</f>
        <v/>
      </c>
    </row>
    <row r="4713" spans="1:8" ht="15" customHeight="1" thickBot="1">
      <c r="A4713" s="38" t="str">
        <f>IF($C4713="","",IFERROR(_xlfn.XLOOKUP($C4713,'1.PrepList'!$I$2:$I$1500,'1.PrepList'!$G$2:$G$1500,"")&amp;"",""))</f>
        <v/>
      </c>
      <c r="B4713" s="638" t="str">
        <f>IF($C4713="","",IFERROR(_xlfn.XLOOKUP($C4713,'1.PrepList'!$I$2:$I$1500,'1.PrepList'!$H$2:$H$1500,"")&amp;"",""))</f>
        <v/>
      </c>
      <c r="D4713" s="638" t="str">
        <f>IF($C4713="","",IFERROR(_xlfn.XLOOKUP($C4713,'1.PrepList'!$I$2:$I$1500,'1.PrepList'!$J$2:$J$1500,"")&amp;"",""))</f>
        <v/>
      </c>
      <c r="E4713" s="638" t="str">
        <f>IF($C4713="","",IFERROR(_xlfn.XLOOKUP($C4713,'1.PrepList'!$I$2:$I$1500,'1.PrepList'!$N$2:$N$1500,"")&amp;"",""))</f>
        <v/>
      </c>
      <c r="F4713" s="638" t="str">
        <f>IF($C4713="","",IFERROR(_xlfn.XLOOKUP($C4713,'1.PrepList'!$I$2:$I$1500,'1.PrepList'!$K$2:$K$1500,"")&amp;"",""))</f>
        <v/>
      </c>
      <c r="H4713" s="644" t="str">
        <f>IF($C4713="","",IFERROR(IF(_xlfn.XLOOKUP($C4713,tbl_StartedStatus[Bold ID],tbl_StartedStatus[Started])="Started","Yes",IF(_xlfn.XLOOKUP($C4713,tbl_StartedStatus[Bold ID],tbl_StartedStatus[Started])="No Show","No Show","")),""))</f>
        <v/>
      </c>
    </row>
    <row r="4714" spans="1:8" ht="15" customHeight="1" thickBot="1">
      <c r="A4714" s="38" t="str">
        <f>IF($C4714="","",IFERROR(_xlfn.XLOOKUP($C4714,'1.PrepList'!$I$2:$I$1500,'1.PrepList'!$G$2:$G$1500,"")&amp;"",""))</f>
        <v/>
      </c>
      <c r="B4714" s="638" t="str">
        <f>IF($C4714="","",IFERROR(_xlfn.XLOOKUP($C4714,'1.PrepList'!$I$2:$I$1500,'1.PrepList'!$H$2:$H$1500,"")&amp;"",""))</f>
        <v/>
      </c>
      <c r="D4714" s="638" t="str">
        <f>IF($C4714="","",IFERROR(_xlfn.XLOOKUP($C4714,'1.PrepList'!$I$2:$I$1500,'1.PrepList'!$J$2:$J$1500,"")&amp;"",""))</f>
        <v/>
      </c>
      <c r="E4714" s="638" t="str">
        <f>IF($C4714="","",IFERROR(_xlfn.XLOOKUP($C4714,'1.PrepList'!$I$2:$I$1500,'1.PrepList'!$N$2:$N$1500,"")&amp;"",""))</f>
        <v/>
      </c>
      <c r="F4714" s="638" t="str">
        <f>IF($C4714="","",IFERROR(_xlfn.XLOOKUP($C4714,'1.PrepList'!$I$2:$I$1500,'1.PrepList'!$K$2:$K$1500,"")&amp;"",""))</f>
        <v/>
      </c>
      <c r="H4714" s="644" t="str">
        <f>IF($C4714="","",IFERROR(IF(_xlfn.XLOOKUP($C4714,tbl_StartedStatus[Bold ID],tbl_StartedStatus[Started])="Started","Yes",IF(_xlfn.XLOOKUP($C4714,tbl_StartedStatus[Bold ID],tbl_StartedStatus[Started])="No Show","No Show","")),""))</f>
        <v/>
      </c>
    </row>
    <row r="4715" spans="1:8" ht="15" customHeight="1" thickBot="1">
      <c r="A4715" s="38" t="str">
        <f>IF($C4715="","",IFERROR(_xlfn.XLOOKUP($C4715,'1.PrepList'!$I$2:$I$1500,'1.PrepList'!$G$2:$G$1500,"")&amp;"",""))</f>
        <v/>
      </c>
      <c r="B4715" s="638" t="str">
        <f>IF($C4715="","",IFERROR(_xlfn.XLOOKUP($C4715,'1.PrepList'!$I$2:$I$1500,'1.PrepList'!$H$2:$H$1500,"")&amp;"",""))</f>
        <v/>
      </c>
      <c r="D4715" s="638" t="str">
        <f>IF($C4715="","",IFERROR(_xlfn.XLOOKUP($C4715,'1.PrepList'!$I$2:$I$1500,'1.PrepList'!$J$2:$J$1500,"")&amp;"",""))</f>
        <v/>
      </c>
      <c r="E4715" s="638" t="str">
        <f>IF($C4715="","",IFERROR(_xlfn.XLOOKUP($C4715,'1.PrepList'!$I$2:$I$1500,'1.PrepList'!$N$2:$N$1500,"")&amp;"",""))</f>
        <v/>
      </c>
      <c r="F4715" s="638" t="str">
        <f>IF($C4715="","",IFERROR(_xlfn.XLOOKUP($C4715,'1.PrepList'!$I$2:$I$1500,'1.PrepList'!$K$2:$K$1500,"")&amp;"",""))</f>
        <v/>
      </c>
      <c r="H4715" s="644" t="str">
        <f>IF($C4715="","",IFERROR(IF(_xlfn.XLOOKUP($C4715,tbl_StartedStatus[Bold ID],tbl_StartedStatus[Started])="Started","Yes",IF(_xlfn.XLOOKUP($C4715,tbl_StartedStatus[Bold ID],tbl_StartedStatus[Started])="No Show","No Show","")),""))</f>
        <v/>
      </c>
    </row>
    <row r="4716" spans="1:8" ht="15" customHeight="1" thickBot="1">
      <c r="A4716" s="38" t="str">
        <f>IF($C4716="","",IFERROR(_xlfn.XLOOKUP($C4716,'1.PrepList'!$I$2:$I$1500,'1.PrepList'!$G$2:$G$1500,"")&amp;"",""))</f>
        <v/>
      </c>
      <c r="B4716" s="638" t="str">
        <f>IF($C4716="","",IFERROR(_xlfn.XLOOKUP($C4716,'1.PrepList'!$I$2:$I$1500,'1.PrepList'!$H$2:$H$1500,"")&amp;"",""))</f>
        <v/>
      </c>
      <c r="D4716" s="638" t="str">
        <f>IF($C4716="","",IFERROR(_xlfn.XLOOKUP($C4716,'1.PrepList'!$I$2:$I$1500,'1.PrepList'!$J$2:$J$1500,"")&amp;"",""))</f>
        <v/>
      </c>
      <c r="E4716" s="638" t="str">
        <f>IF($C4716="","",IFERROR(_xlfn.XLOOKUP($C4716,'1.PrepList'!$I$2:$I$1500,'1.PrepList'!$N$2:$N$1500,"")&amp;"",""))</f>
        <v/>
      </c>
      <c r="F4716" s="638" t="str">
        <f>IF($C4716="","",IFERROR(_xlfn.XLOOKUP($C4716,'1.PrepList'!$I$2:$I$1500,'1.PrepList'!$K$2:$K$1500,"")&amp;"",""))</f>
        <v/>
      </c>
      <c r="H4716" s="644" t="str">
        <f>IF($C4716="","",IFERROR(IF(_xlfn.XLOOKUP($C4716,tbl_StartedStatus[Bold ID],tbl_StartedStatus[Started])="Started","Yes",IF(_xlfn.XLOOKUP($C4716,tbl_StartedStatus[Bold ID],tbl_StartedStatus[Started])="No Show","No Show","")),""))</f>
        <v/>
      </c>
    </row>
    <row r="4717" spans="1:8" ht="15" customHeight="1" thickBot="1">
      <c r="A4717" s="38" t="str">
        <f>IF($C4717="","",IFERROR(_xlfn.XLOOKUP($C4717,'1.PrepList'!$I$2:$I$1500,'1.PrepList'!$G$2:$G$1500,"")&amp;"",""))</f>
        <v/>
      </c>
      <c r="B4717" s="638" t="str">
        <f>IF($C4717="","",IFERROR(_xlfn.XLOOKUP($C4717,'1.PrepList'!$I$2:$I$1500,'1.PrepList'!$H$2:$H$1500,"")&amp;"",""))</f>
        <v/>
      </c>
      <c r="D4717" s="638" t="str">
        <f>IF($C4717="","",IFERROR(_xlfn.XLOOKUP($C4717,'1.PrepList'!$I$2:$I$1500,'1.PrepList'!$J$2:$J$1500,"")&amp;"",""))</f>
        <v/>
      </c>
      <c r="E4717" s="638" t="str">
        <f>IF($C4717="","",IFERROR(_xlfn.XLOOKUP($C4717,'1.PrepList'!$I$2:$I$1500,'1.PrepList'!$N$2:$N$1500,"")&amp;"",""))</f>
        <v/>
      </c>
      <c r="F4717" s="638" t="str">
        <f>IF($C4717="","",IFERROR(_xlfn.XLOOKUP($C4717,'1.PrepList'!$I$2:$I$1500,'1.PrepList'!$K$2:$K$1500,"")&amp;"",""))</f>
        <v/>
      </c>
      <c r="H4717" s="644" t="str">
        <f>IF($C4717="","",IFERROR(IF(_xlfn.XLOOKUP($C4717,tbl_StartedStatus[Bold ID],tbl_StartedStatus[Started])="Started","Yes",IF(_xlfn.XLOOKUP($C4717,tbl_StartedStatus[Bold ID],tbl_StartedStatus[Started])="No Show","No Show","")),""))</f>
        <v/>
      </c>
    </row>
    <row r="4718" spans="1:8" ht="15" customHeight="1" thickBot="1">
      <c r="A4718" s="38" t="str">
        <f>IF($C4718="","",IFERROR(_xlfn.XLOOKUP($C4718,'1.PrepList'!$I$2:$I$1500,'1.PrepList'!$G$2:$G$1500,"")&amp;"",""))</f>
        <v/>
      </c>
      <c r="B4718" s="638" t="str">
        <f>IF($C4718="","",IFERROR(_xlfn.XLOOKUP($C4718,'1.PrepList'!$I$2:$I$1500,'1.PrepList'!$H$2:$H$1500,"")&amp;"",""))</f>
        <v/>
      </c>
      <c r="D4718" s="638" t="str">
        <f>IF($C4718="","",IFERROR(_xlfn.XLOOKUP($C4718,'1.PrepList'!$I$2:$I$1500,'1.PrepList'!$J$2:$J$1500,"")&amp;"",""))</f>
        <v/>
      </c>
      <c r="E4718" s="638" t="str">
        <f>IF($C4718="","",IFERROR(_xlfn.XLOOKUP($C4718,'1.PrepList'!$I$2:$I$1500,'1.PrepList'!$N$2:$N$1500,"")&amp;"",""))</f>
        <v/>
      </c>
      <c r="F4718" s="638" t="str">
        <f>IF($C4718="","",IFERROR(_xlfn.XLOOKUP($C4718,'1.PrepList'!$I$2:$I$1500,'1.PrepList'!$K$2:$K$1500,"")&amp;"",""))</f>
        <v/>
      </c>
      <c r="H4718" s="644" t="str">
        <f>IF($C4718="","",IFERROR(IF(_xlfn.XLOOKUP($C4718,tbl_StartedStatus[Bold ID],tbl_StartedStatus[Started])="Started","Yes",IF(_xlfn.XLOOKUP($C4718,tbl_StartedStatus[Bold ID],tbl_StartedStatus[Started])="No Show","No Show","")),""))</f>
        <v/>
      </c>
    </row>
    <row r="4719" spans="1:8" ht="15" customHeight="1" thickBot="1">
      <c r="A4719" s="38" t="str">
        <f>IF($C4719="","",IFERROR(_xlfn.XLOOKUP($C4719,'1.PrepList'!$I$2:$I$1500,'1.PrepList'!$G$2:$G$1500,"")&amp;"",""))</f>
        <v/>
      </c>
      <c r="B4719" s="638" t="str">
        <f>IF($C4719="","",IFERROR(_xlfn.XLOOKUP($C4719,'1.PrepList'!$I$2:$I$1500,'1.PrepList'!$H$2:$H$1500,"")&amp;"",""))</f>
        <v/>
      </c>
      <c r="D4719" s="638" t="str">
        <f>IF($C4719="","",IFERROR(_xlfn.XLOOKUP($C4719,'1.PrepList'!$I$2:$I$1500,'1.PrepList'!$J$2:$J$1500,"")&amp;"",""))</f>
        <v/>
      </c>
      <c r="E4719" s="638" t="str">
        <f>IF($C4719="","",IFERROR(_xlfn.XLOOKUP($C4719,'1.PrepList'!$I$2:$I$1500,'1.PrepList'!$N$2:$N$1500,"")&amp;"",""))</f>
        <v/>
      </c>
      <c r="F4719" s="638" t="str">
        <f>IF($C4719="","",IFERROR(_xlfn.XLOOKUP($C4719,'1.PrepList'!$I$2:$I$1500,'1.PrepList'!$K$2:$K$1500,"")&amp;"",""))</f>
        <v/>
      </c>
      <c r="H4719" s="644" t="str">
        <f>IF($C4719="","",IFERROR(IF(_xlfn.XLOOKUP($C4719,tbl_StartedStatus[Bold ID],tbl_StartedStatus[Started])="Started","Yes",IF(_xlfn.XLOOKUP($C4719,tbl_StartedStatus[Bold ID],tbl_StartedStatus[Started])="No Show","No Show","")),""))</f>
        <v/>
      </c>
    </row>
    <row r="4720" spans="1:8" ht="15" customHeight="1" thickBot="1">
      <c r="A4720" s="38" t="str">
        <f>IF($C4720="","",IFERROR(_xlfn.XLOOKUP($C4720,'1.PrepList'!$I$2:$I$1500,'1.PrepList'!$G$2:$G$1500,"")&amp;"",""))</f>
        <v/>
      </c>
      <c r="B4720" s="638" t="str">
        <f>IF($C4720="","",IFERROR(_xlfn.XLOOKUP($C4720,'1.PrepList'!$I$2:$I$1500,'1.PrepList'!$H$2:$H$1500,"")&amp;"",""))</f>
        <v/>
      </c>
      <c r="D4720" s="638" t="str">
        <f>IF($C4720="","",IFERROR(_xlfn.XLOOKUP($C4720,'1.PrepList'!$I$2:$I$1500,'1.PrepList'!$J$2:$J$1500,"")&amp;"",""))</f>
        <v/>
      </c>
      <c r="E4720" s="638" t="str">
        <f>IF($C4720="","",IFERROR(_xlfn.XLOOKUP($C4720,'1.PrepList'!$I$2:$I$1500,'1.PrepList'!$N$2:$N$1500,"")&amp;"",""))</f>
        <v/>
      </c>
      <c r="F4720" s="638" t="str">
        <f>IF($C4720="","",IFERROR(_xlfn.XLOOKUP($C4720,'1.PrepList'!$I$2:$I$1500,'1.PrepList'!$K$2:$K$1500,"")&amp;"",""))</f>
        <v/>
      </c>
      <c r="H4720" s="644" t="str">
        <f>IF($C4720="","",IFERROR(IF(_xlfn.XLOOKUP($C4720,tbl_StartedStatus[Bold ID],tbl_StartedStatus[Started])="Started","Yes",IF(_xlfn.XLOOKUP($C4720,tbl_StartedStatus[Bold ID],tbl_StartedStatus[Started])="No Show","No Show","")),""))</f>
        <v/>
      </c>
    </row>
    <row r="4721" spans="1:8" ht="15" customHeight="1" thickBot="1">
      <c r="A4721" s="38" t="str">
        <f>IF($C4721="","",IFERROR(_xlfn.XLOOKUP($C4721,'1.PrepList'!$I$2:$I$1500,'1.PrepList'!$G$2:$G$1500,"")&amp;"",""))</f>
        <v/>
      </c>
      <c r="B4721" s="638" t="str">
        <f>IF($C4721="","",IFERROR(_xlfn.XLOOKUP($C4721,'1.PrepList'!$I$2:$I$1500,'1.PrepList'!$H$2:$H$1500,"")&amp;"",""))</f>
        <v/>
      </c>
      <c r="D4721" s="638" t="str">
        <f>IF($C4721="","",IFERROR(_xlfn.XLOOKUP($C4721,'1.PrepList'!$I$2:$I$1500,'1.PrepList'!$J$2:$J$1500,"")&amp;"",""))</f>
        <v/>
      </c>
      <c r="E4721" s="638" t="str">
        <f>IF($C4721="","",IFERROR(_xlfn.XLOOKUP($C4721,'1.PrepList'!$I$2:$I$1500,'1.PrepList'!$N$2:$N$1500,"")&amp;"",""))</f>
        <v/>
      </c>
      <c r="F4721" s="638" t="str">
        <f>IF($C4721="","",IFERROR(_xlfn.XLOOKUP($C4721,'1.PrepList'!$I$2:$I$1500,'1.PrepList'!$K$2:$K$1500,"")&amp;"",""))</f>
        <v/>
      </c>
      <c r="H4721" s="644" t="str">
        <f>IF($C4721="","",IFERROR(IF(_xlfn.XLOOKUP($C4721,tbl_StartedStatus[Bold ID],tbl_StartedStatus[Started])="Started","Yes",IF(_xlfn.XLOOKUP($C4721,tbl_StartedStatus[Bold ID],tbl_StartedStatus[Started])="No Show","No Show","")),""))</f>
        <v/>
      </c>
    </row>
    <row r="4722" spans="1:8" ht="15" customHeight="1" thickBot="1">
      <c r="A4722" s="38" t="str">
        <f>IF($C4722="","",IFERROR(_xlfn.XLOOKUP($C4722,'1.PrepList'!$I$2:$I$1500,'1.PrepList'!$G$2:$G$1500,"")&amp;"",""))</f>
        <v/>
      </c>
      <c r="B4722" s="638" t="str">
        <f>IF($C4722="","",IFERROR(_xlfn.XLOOKUP($C4722,'1.PrepList'!$I$2:$I$1500,'1.PrepList'!$H$2:$H$1500,"")&amp;"",""))</f>
        <v/>
      </c>
      <c r="D4722" s="638" t="str">
        <f>IF($C4722="","",IFERROR(_xlfn.XLOOKUP($C4722,'1.PrepList'!$I$2:$I$1500,'1.PrepList'!$J$2:$J$1500,"")&amp;"",""))</f>
        <v/>
      </c>
      <c r="E4722" s="638" t="str">
        <f>IF($C4722="","",IFERROR(_xlfn.XLOOKUP($C4722,'1.PrepList'!$I$2:$I$1500,'1.PrepList'!$N$2:$N$1500,"")&amp;"",""))</f>
        <v/>
      </c>
      <c r="F4722" s="638" t="str">
        <f>IF($C4722="","",IFERROR(_xlfn.XLOOKUP($C4722,'1.PrepList'!$I$2:$I$1500,'1.PrepList'!$K$2:$K$1500,"")&amp;"",""))</f>
        <v/>
      </c>
      <c r="H4722" s="644" t="str">
        <f>IF($C4722="","",IFERROR(IF(_xlfn.XLOOKUP($C4722,tbl_StartedStatus[Bold ID],tbl_StartedStatus[Started])="Started","Yes",IF(_xlfn.XLOOKUP($C4722,tbl_StartedStatus[Bold ID],tbl_StartedStatus[Started])="No Show","No Show","")),""))</f>
        <v/>
      </c>
    </row>
    <row r="4723" spans="1:8" ht="15" customHeight="1" thickBot="1">
      <c r="A4723" s="38" t="str">
        <f>IF($C4723="","",IFERROR(_xlfn.XLOOKUP($C4723,'1.PrepList'!$I$2:$I$1500,'1.PrepList'!$G$2:$G$1500,"")&amp;"",""))</f>
        <v/>
      </c>
      <c r="B4723" s="638" t="str">
        <f>IF($C4723="","",IFERROR(_xlfn.XLOOKUP($C4723,'1.PrepList'!$I$2:$I$1500,'1.PrepList'!$H$2:$H$1500,"")&amp;"",""))</f>
        <v/>
      </c>
      <c r="D4723" s="638" t="str">
        <f>IF($C4723="","",IFERROR(_xlfn.XLOOKUP($C4723,'1.PrepList'!$I$2:$I$1500,'1.PrepList'!$J$2:$J$1500,"")&amp;"",""))</f>
        <v/>
      </c>
      <c r="E4723" s="638" t="str">
        <f>IF($C4723="","",IFERROR(_xlfn.XLOOKUP($C4723,'1.PrepList'!$I$2:$I$1500,'1.PrepList'!$N$2:$N$1500,"")&amp;"",""))</f>
        <v/>
      </c>
      <c r="F4723" s="638" t="str">
        <f>IF($C4723="","",IFERROR(_xlfn.XLOOKUP($C4723,'1.PrepList'!$I$2:$I$1500,'1.PrepList'!$K$2:$K$1500,"")&amp;"",""))</f>
        <v/>
      </c>
      <c r="H4723" s="644" t="str">
        <f>IF($C4723="","",IFERROR(IF(_xlfn.XLOOKUP($C4723,tbl_StartedStatus[Bold ID],tbl_StartedStatus[Started])="Started","Yes",IF(_xlfn.XLOOKUP($C4723,tbl_StartedStatus[Bold ID],tbl_StartedStatus[Started])="No Show","No Show","")),""))</f>
        <v/>
      </c>
    </row>
    <row r="4724" spans="1:8" ht="15" customHeight="1" thickBot="1">
      <c r="A4724" s="38" t="str">
        <f>IF($C4724="","",IFERROR(_xlfn.XLOOKUP($C4724,'1.PrepList'!$I$2:$I$1500,'1.PrepList'!$G$2:$G$1500,"")&amp;"",""))</f>
        <v/>
      </c>
      <c r="B4724" s="638" t="str">
        <f>IF($C4724="","",IFERROR(_xlfn.XLOOKUP($C4724,'1.PrepList'!$I$2:$I$1500,'1.PrepList'!$H$2:$H$1500,"")&amp;"",""))</f>
        <v/>
      </c>
      <c r="D4724" s="638" t="str">
        <f>IF($C4724="","",IFERROR(_xlfn.XLOOKUP($C4724,'1.PrepList'!$I$2:$I$1500,'1.PrepList'!$J$2:$J$1500,"")&amp;"",""))</f>
        <v/>
      </c>
      <c r="E4724" s="638" t="str">
        <f>IF($C4724="","",IFERROR(_xlfn.XLOOKUP($C4724,'1.PrepList'!$I$2:$I$1500,'1.PrepList'!$N$2:$N$1500,"")&amp;"",""))</f>
        <v/>
      </c>
      <c r="F4724" s="638" t="str">
        <f>IF($C4724="","",IFERROR(_xlfn.XLOOKUP($C4724,'1.PrepList'!$I$2:$I$1500,'1.PrepList'!$K$2:$K$1500,"")&amp;"",""))</f>
        <v/>
      </c>
      <c r="H4724" s="644" t="str">
        <f>IF($C4724="","",IFERROR(IF(_xlfn.XLOOKUP($C4724,tbl_StartedStatus[Bold ID],tbl_StartedStatus[Started])="Started","Yes",IF(_xlfn.XLOOKUP($C4724,tbl_StartedStatus[Bold ID],tbl_StartedStatus[Started])="No Show","No Show","")),""))</f>
        <v/>
      </c>
    </row>
    <row r="4725" spans="1:8" ht="15" customHeight="1" thickBot="1">
      <c r="A4725" s="38" t="str">
        <f>IF($C4725="","",IFERROR(_xlfn.XLOOKUP($C4725,'1.PrepList'!$I$2:$I$1500,'1.PrepList'!$G$2:$G$1500,"")&amp;"",""))</f>
        <v/>
      </c>
      <c r="B4725" s="638" t="str">
        <f>IF($C4725="","",IFERROR(_xlfn.XLOOKUP($C4725,'1.PrepList'!$I$2:$I$1500,'1.PrepList'!$H$2:$H$1500,"")&amp;"",""))</f>
        <v/>
      </c>
      <c r="D4725" s="638" t="str">
        <f>IF($C4725="","",IFERROR(_xlfn.XLOOKUP($C4725,'1.PrepList'!$I$2:$I$1500,'1.PrepList'!$J$2:$J$1500,"")&amp;"",""))</f>
        <v/>
      </c>
      <c r="E4725" s="638" t="str">
        <f>IF($C4725="","",IFERROR(_xlfn.XLOOKUP($C4725,'1.PrepList'!$I$2:$I$1500,'1.PrepList'!$N$2:$N$1500,"")&amp;"",""))</f>
        <v/>
      </c>
      <c r="F4725" s="638" t="str">
        <f>IF($C4725="","",IFERROR(_xlfn.XLOOKUP($C4725,'1.PrepList'!$I$2:$I$1500,'1.PrepList'!$K$2:$K$1500,"")&amp;"",""))</f>
        <v/>
      </c>
      <c r="H4725" s="644" t="str">
        <f>IF($C4725="","",IFERROR(IF(_xlfn.XLOOKUP($C4725,tbl_StartedStatus[Bold ID],tbl_StartedStatus[Started])="Started","Yes",IF(_xlfn.XLOOKUP($C4725,tbl_StartedStatus[Bold ID],tbl_StartedStatus[Started])="No Show","No Show","")),""))</f>
        <v/>
      </c>
    </row>
    <row r="4726" spans="1:8" ht="15" customHeight="1" thickBot="1">
      <c r="A4726" s="38" t="str">
        <f>IF($C4726="","",IFERROR(_xlfn.XLOOKUP($C4726,'1.PrepList'!$I$2:$I$1500,'1.PrepList'!$G$2:$G$1500,"")&amp;"",""))</f>
        <v/>
      </c>
      <c r="B4726" s="638" t="str">
        <f>IF($C4726="","",IFERROR(_xlfn.XLOOKUP($C4726,'1.PrepList'!$I$2:$I$1500,'1.PrepList'!$H$2:$H$1500,"")&amp;"",""))</f>
        <v/>
      </c>
      <c r="D4726" s="638" t="str">
        <f>IF($C4726="","",IFERROR(_xlfn.XLOOKUP($C4726,'1.PrepList'!$I$2:$I$1500,'1.PrepList'!$J$2:$J$1500,"")&amp;"",""))</f>
        <v/>
      </c>
      <c r="E4726" s="638" t="str">
        <f>IF($C4726="","",IFERROR(_xlfn.XLOOKUP($C4726,'1.PrepList'!$I$2:$I$1500,'1.PrepList'!$N$2:$N$1500,"")&amp;"",""))</f>
        <v/>
      </c>
      <c r="F4726" s="638" t="str">
        <f>IF($C4726="","",IFERROR(_xlfn.XLOOKUP($C4726,'1.PrepList'!$I$2:$I$1500,'1.PrepList'!$K$2:$K$1500,"")&amp;"",""))</f>
        <v/>
      </c>
      <c r="H4726" s="644" t="str">
        <f>IF($C4726="","",IFERROR(IF(_xlfn.XLOOKUP($C4726,tbl_StartedStatus[Bold ID],tbl_StartedStatus[Started])="Started","Yes",IF(_xlfn.XLOOKUP($C4726,tbl_StartedStatus[Bold ID],tbl_StartedStatus[Started])="No Show","No Show","")),""))</f>
        <v/>
      </c>
    </row>
    <row r="4727" spans="1:8" ht="15" customHeight="1" thickBot="1">
      <c r="A4727" s="38" t="str">
        <f>IF($C4727="","",IFERROR(_xlfn.XLOOKUP($C4727,'1.PrepList'!$I$2:$I$1500,'1.PrepList'!$G$2:$G$1500,"")&amp;"",""))</f>
        <v/>
      </c>
      <c r="B4727" s="638" t="str">
        <f>IF($C4727="","",IFERROR(_xlfn.XLOOKUP($C4727,'1.PrepList'!$I$2:$I$1500,'1.PrepList'!$H$2:$H$1500,"")&amp;"",""))</f>
        <v/>
      </c>
      <c r="D4727" s="638" t="str">
        <f>IF($C4727="","",IFERROR(_xlfn.XLOOKUP($C4727,'1.PrepList'!$I$2:$I$1500,'1.PrepList'!$J$2:$J$1500,"")&amp;"",""))</f>
        <v/>
      </c>
      <c r="E4727" s="638" t="str">
        <f>IF($C4727="","",IFERROR(_xlfn.XLOOKUP($C4727,'1.PrepList'!$I$2:$I$1500,'1.PrepList'!$N$2:$N$1500,"")&amp;"",""))</f>
        <v/>
      </c>
      <c r="F4727" s="638" t="str">
        <f>IF($C4727="","",IFERROR(_xlfn.XLOOKUP($C4727,'1.PrepList'!$I$2:$I$1500,'1.PrepList'!$K$2:$K$1500,"")&amp;"",""))</f>
        <v/>
      </c>
      <c r="H4727" s="644" t="str">
        <f>IF($C4727="","",IFERROR(IF(_xlfn.XLOOKUP($C4727,tbl_StartedStatus[Bold ID],tbl_StartedStatus[Started])="Started","Yes",IF(_xlfn.XLOOKUP($C4727,tbl_StartedStatus[Bold ID],tbl_StartedStatus[Started])="No Show","No Show","")),""))</f>
        <v/>
      </c>
    </row>
    <row r="4728" spans="1:8" ht="15" customHeight="1" thickBot="1">
      <c r="A4728" s="38" t="str">
        <f>IF($C4728="","",IFERROR(_xlfn.XLOOKUP($C4728,'1.PrepList'!$I$2:$I$1500,'1.PrepList'!$G$2:$G$1500,"")&amp;"",""))</f>
        <v/>
      </c>
      <c r="B4728" s="638" t="str">
        <f>IF($C4728="","",IFERROR(_xlfn.XLOOKUP($C4728,'1.PrepList'!$I$2:$I$1500,'1.PrepList'!$H$2:$H$1500,"")&amp;"",""))</f>
        <v/>
      </c>
      <c r="D4728" s="638" t="str">
        <f>IF($C4728="","",IFERROR(_xlfn.XLOOKUP($C4728,'1.PrepList'!$I$2:$I$1500,'1.PrepList'!$J$2:$J$1500,"")&amp;"",""))</f>
        <v/>
      </c>
      <c r="E4728" s="638" t="str">
        <f>IF($C4728="","",IFERROR(_xlfn.XLOOKUP($C4728,'1.PrepList'!$I$2:$I$1500,'1.PrepList'!$N$2:$N$1500,"")&amp;"",""))</f>
        <v/>
      </c>
      <c r="F4728" s="638" t="str">
        <f>IF($C4728="","",IFERROR(_xlfn.XLOOKUP($C4728,'1.PrepList'!$I$2:$I$1500,'1.PrepList'!$K$2:$K$1500,"")&amp;"",""))</f>
        <v/>
      </c>
      <c r="H4728" s="644" t="str">
        <f>IF($C4728="","",IFERROR(IF(_xlfn.XLOOKUP($C4728,tbl_StartedStatus[Bold ID],tbl_StartedStatus[Started])="Started","Yes",IF(_xlfn.XLOOKUP($C4728,tbl_StartedStatus[Bold ID],tbl_StartedStatus[Started])="No Show","No Show","")),""))</f>
        <v/>
      </c>
    </row>
    <row r="4729" spans="1:8" ht="15" customHeight="1" thickBot="1">
      <c r="A4729" s="38" t="str">
        <f>IF($C4729="","",IFERROR(_xlfn.XLOOKUP($C4729,'1.PrepList'!$I$2:$I$1500,'1.PrepList'!$G$2:$G$1500,"")&amp;"",""))</f>
        <v/>
      </c>
      <c r="B4729" s="638" t="str">
        <f>IF($C4729="","",IFERROR(_xlfn.XLOOKUP($C4729,'1.PrepList'!$I$2:$I$1500,'1.PrepList'!$H$2:$H$1500,"")&amp;"",""))</f>
        <v/>
      </c>
      <c r="D4729" s="638" t="str">
        <f>IF($C4729="","",IFERROR(_xlfn.XLOOKUP($C4729,'1.PrepList'!$I$2:$I$1500,'1.PrepList'!$J$2:$J$1500,"")&amp;"",""))</f>
        <v/>
      </c>
      <c r="E4729" s="638" t="str">
        <f>IF($C4729="","",IFERROR(_xlfn.XLOOKUP($C4729,'1.PrepList'!$I$2:$I$1500,'1.PrepList'!$N$2:$N$1500,"")&amp;"",""))</f>
        <v/>
      </c>
      <c r="F4729" s="638" t="str">
        <f>IF($C4729="","",IFERROR(_xlfn.XLOOKUP($C4729,'1.PrepList'!$I$2:$I$1500,'1.PrepList'!$K$2:$K$1500,"")&amp;"",""))</f>
        <v/>
      </c>
      <c r="H4729" s="644" t="str">
        <f>IF($C4729="","",IFERROR(IF(_xlfn.XLOOKUP($C4729,tbl_StartedStatus[Bold ID],tbl_StartedStatus[Started])="Started","Yes",IF(_xlfn.XLOOKUP($C4729,tbl_StartedStatus[Bold ID],tbl_StartedStatus[Started])="No Show","No Show","")),""))</f>
        <v/>
      </c>
    </row>
    <row r="4730" spans="1:8" ht="15" customHeight="1" thickBot="1">
      <c r="A4730" s="38" t="str">
        <f>IF($C4730="","",IFERROR(_xlfn.XLOOKUP($C4730,'1.PrepList'!$I$2:$I$1500,'1.PrepList'!$G$2:$G$1500,"")&amp;"",""))</f>
        <v/>
      </c>
      <c r="B4730" s="638" t="str">
        <f>IF($C4730="","",IFERROR(_xlfn.XLOOKUP($C4730,'1.PrepList'!$I$2:$I$1500,'1.PrepList'!$H$2:$H$1500,"")&amp;"",""))</f>
        <v/>
      </c>
      <c r="D4730" s="638" t="str">
        <f>IF($C4730="","",IFERROR(_xlfn.XLOOKUP($C4730,'1.PrepList'!$I$2:$I$1500,'1.PrepList'!$J$2:$J$1500,"")&amp;"",""))</f>
        <v/>
      </c>
      <c r="E4730" s="638" t="str">
        <f>IF($C4730="","",IFERROR(_xlfn.XLOOKUP($C4730,'1.PrepList'!$I$2:$I$1500,'1.PrepList'!$N$2:$N$1500,"")&amp;"",""))</f>
        <v/>
      </c>
      <c r="F4730" s="638" t="str">
        <f>IF($C4730="","",IFERROR(_xlfn.XLOOKUP($C4730,'1.PrepList'!$I$2:$I$1500,'1.PrepList'!$K$2:$K$1500,"")&amp;"",""))</f>
        <v/>
      </c>
      <c r="H4730" s="644" t="str">
        <f>IF($C4730="","",IFERROR(IF(_xlfn.XLOOKUP($C4730,tbl_StartedStatus[Bold ID],tbl_StartedStatus[Started])="Started","Yes",IF(_xlfn.XLOOKUP($C4730,tbl_StartedStatus[Bold ID],tbl_StartedStatus[Started])="No Show","No Show","")),""))</f>
        <v/>
      </c>
    </row>
    <row r="4731" spans="1:8" ht="15" customHeight="1" thickBot="1">
      <c r="A4731" s="38" t="str">
        <f>IF($C4731="","",IFERROR(_xlfn.XLOOKUP($C4731,'1.PrepList'!$I$2:$I$1500,'1.PrepList'!$G$2:$G$1500,"")&amp;"",""))</f>
        <v/>
      </c>
      <c r="B4731" s="638" t="str">
        <f>IF($C4731="","",IFERROR(_xlfn.XLOOKUP($C4731,'1.PrepList'!$I$2:$I$1500,'1.PrepList'!$H$2:$H$1500,"")&amp;"",""))</f>
        <v/>
      </c>
      <c r="D4731" s="638" t="str">
        <f>IF($C4731="","",IFERROR(_xlfn.XLOOKUP($C4731,'1.PrepList'!$I$2:$I$1500,'1.PrepList'!$J$2:$J$1500,"")&amp;"",""))</f>
        <v/>
      </c>
      <c r="E4731" s="638" t="str">
        <f>IF($C4731="","",IFERROR(_xlfn.XLOOKUP($C4731,'1.PrepList'!$I$2:$I$1500,'1.PrepList'!$N$2:$N$1500,"")&amp;"",""))</f>
        <v/>
      </c>
      <c r="F4731" s="638" t="str">
        <f>IF($C4731="","",IFERROR(_xlfn.XLOOKUP($C4731,'1.PrepList'!$I$2:$I$1500,'1.PrepList'!$K$2:$K$1500,"")&amp;"",""))</f>
        <v/>
      </c>
      <c r="H4731" s="644" t="str">
        <f>IF($C4731="","",IFERROR(IF(_xlfn.XLOOKUP($C4731,tbl_StartedStatus[Bold ID],tbl_StartedStatus[Started])="Started","Yes",IF(_xlfn.XLOOKUP($C4731,tbl_StartedStatus[Bold ID],tbl_StartedStatus[Started])="No Show","No Show","")),""))</f>
        <v/>
      </c>
    </row>
    <row r="4732" spans="1:8" ht="15" customHeight="1" thickBot="1">
      <c r="A4732" s="38" t="str">
        <f>IF($C4732="","",IFERROR(_xlfn.XLOOKUP($C4732,'1.PrepList'!$I$2:$I$1500,'1.PrepList'!$G$2:$G$1500,"")&amp;"",""))</f>
        <v/>
      </c>
      <c r="B4732" s="638" t="str">
        <f>IF($C4732="","",IFERROR(_xlfn.XLOOKUP($C4732,'1.PrepList'!$I$2:$I$1500,'1.PrepList'!$H$2:$H$1500,"")&amp;"",""))</f>
        <v/>
      </c>
      <c r="D4732" s="638" t="str">
        <f>IF($C4732="","",IFERROR(_xlfn.XLOOKUP($C4732,'1.PrepList'!$I$2:$I$1500,'1.PrepList'!$J$2:$J$1500,"")&amp;"",""))</f>
        <v/>
      </c>
      <c r="E4732" s="638" t="str">
        <f>IF($C4732="","",IFERROR(_xlfn.XLOOKUP($C4732,'1.PrepList'!$I$2:$I$1500,'1.PrepList'!$N$2:$N$1500,"")&amp;"",""))</f>
        <v/>
      </c>
      <c r="F4732" s="638" t="str">
        <f>IF($C4732="","",IFERROR(_xlfn.XLOOKUP($C4732,'1.PrepList'!$I$2:$I$1500,'1.PrepList'!$K$2:$K$1500,"")&amp;"",""))</f>
        <v/>
      </c>
      <c r="H4732" s="644" t="str">
        <f>IF($C4732="","",IFERROR(IF(_xlfn.XLOOKUP($C4732,tbl_StartedStatus[Bold ID],tbl_StartedStatus[Started])="Started","Yes",IF(_xlfn.XLOOKUP($C4732,tbl_StartedStatus[Bold ID],tbl_StartedStatus[Started])="No Show","No Show","")),""))</f>
        <v/>
      </c>
    </row>
    <row r="4733" spans="1:8" ht="15" customHeight="1" thickBot="1">
      <c r="A4733" s="38" t="str">
        <f>IF($C4733="","",IFERROR(_xlfn.XLOOKUP($C4733,'1.PrepList'!$I$2:$I$1500,'1.PrepList'!$G$2:$G$1500,"")&amp;"",""))</f>
        <v/>
      </c>
      <c r="B4733" s="638" t="str">
        <f>IF($C4733="","",IFERROR(_xlfn.XLOOKUP($C4733,'1.PrepList'!$I$2:$I$1500,'1.PrepList'!$H$2:$H$1500,"")&amp;"",""))</f>
        <v/>
      </c>
      <c r="D4733" s="638" t="str">
        <f>IF($C4733="","",IFERROR(_xlfn.XLOOKUP($C4733,'1.PrepList'!$I$2:$I$1500,'1.PrepList'!$J$2:$J$1500,"")&amp;"",""))</f>
        <v/>
      </c>
      <c r="E4733" s="638" t="str">
        <f>IF($C4733="","",IFERROR(_xlfn.XLOOKUP($C4733,'1.PrepList'!$I$2:$I$1500,'1.PrepList'!$N$2:$N$1500,"")&amp;"",""))</f>
        <v/>
      </c>
      <c r="F4733" s="638" t="str">
        <f>IF($C4733="","",IFERROR(_xlfn.XLOOKUP($C4733,'1.PrepList'!$I$2:$I$1500,'1.PrepList'!$K$2:$K$1500,"")&amp;"",""))</f>
        <v/>
      </c>
      <c r="H4733" s="644" t="str">
        <f>IF($C4733="","",IFERROR(IF(_xlfn.XLOOKUP($C4733,tbl_StartedStatus[Bold ID],tbl_StartedStatus[Started])="Started","Yes",IF(_xlfn.XLOOKUP($C4733,tbl_StartedStatus[Bold ID],tbl_StartedStatus[Started])="No Show","No Show","")),""))</f>
        <v/>
      </c>
    </row>
    <row r="4734" spans="1:8" ht="15" customHeight="1" thickBot="1">
      <c r="A4734" s="38" t="str">
        <f>IF($C4734="","",IFERROR(_xlfn.XLOOKUP($C4734,'1.PrepList'!$I$2:$I$1500,'1.PrepList'!$G$2:$G$1500,"")&amp;"",""))</f>
        <v/>
      </c>
      <c r="B4734" s="638" t="str">
        <f>IF($C4734="","",IFERROR(_xlfn.XLOOKUP($C4734,'1.PrepList'!$I$2:$I$1500,'1.PrepList'!$H$2:$H$1500,"")&amp;"",""))</f>
        <v/>
      </c>
      <c r="D4734" s="638" t="str">
        <f>IF($C4734="","",IFERROR(_xlfn.XLOOKUP($C4734,'1.PrepList'!$I$2:$I$1500,'1.PrepList'!$J$2:$J$1500,"")&amp;"",""))</f>
        <v/>
      </c>
      <c r="E4734" s="638" t="str">
        <f>IF($C4734="","",IFERROR(_xlfn.XLOOKUP($C4734,'1.PrepList'!$I$2:$I$1500,'1.PrepList'!$N$2:$N$1500,"")&amp;"",""))</f>
        <v/>
      </c>
      <c r="F4734" s="638" t="str">
        <f>IF($C4734="","",IFERROR(_xlfn.XLOOKUP($C4734,'1.PrepList'!$I$2:$I$1500,'1.PrepList'!$K$2:$K$1500,"")&amp;"",""))</f>
        <v/>
      </c>
      <c r="H4734" s="644" t="str">
        <f>IF($C4734="","",IFERROR(IF(_xlfn.XLOOKUP($C4734,tbl_StartedStatus[Bold ID],tbl_StartedStatus[Started])="Started","Yes",IF(_xlfn.XLOOKUP($C4734,tbl_StartedStatus[Bold ID],tbl_StartedStatus[Started])="No Show","No Show","")),""))</f>
        <v/>
      </c>
    </row>
    <row r="4735" spans="1:8" ht="15" customHeight="1" thickBot="1">
      <c r="A4735" s="38" t="str">
        <f>IF($C4735="","",IFERROR(_xlfn.XLOOKUP($C4735,'1.PrepList'!$I$2:$I$1500,'1.PrepList'!$G$2:$G$1500,"")&amp;"",""))</f>
        <v/>
      </c>
      <c r="B4735" s="638" t="str">
        <f>IF($C4735="","",IFERROR(_xlfn.XLOOKUP($C4735,'1.PrepList'!$I$2:$I$1500,'1.PrepList'!$H$2:$H$1500,"")&amp;"",""))</f>
        <v/>
      </c>
      <c r="D4735" s="638" t="str">
        <f>IF($C4735="","",IFERROR(_xlfn.XLOOKUP($C4735,'1.PrepList'!$I$2:$I$1500,'1.PrepList'!$J$2:$J$1500,"")&amp;"",""))</f>
        <v/>
      </c>
      <c r="E4735" s="638" t="str">
        <f>IF($C4735="","",IFERROR(_xlfn.XLOOKUP($C4735,'1.PrepList'!$I$2:$I$1500,'1.PrepList'!$N$2:$N$1500,"")&amp;"",""))</f>
        <v/>
      </c>
      <c r="F4735" s="638" t="str">
        <f>IF($C4735="","",IFERROR(_xlfn.XLOOKUP($C4735,'1.PrepList'!$I$2:$I$1500,'1.PrepList'!$K$2:$K$1500,"")&amp;"",""))</f>
        <v/>
      </c>
      <c r="H4735" s="644" t="str">
        <f>IF($C4735="","",IFERROR(IF(_xlfn.XLOOKUP($C4735,tbl_StartedStatus[Bold ID],tbl_StartedStatus[Started])="Started","Yes",IF(_xlfn.XLOOKUP($C4735,tbl_StartedStatus[Bold ID],tbl_StartedStatus[Started])="No Show","No Show","")),""))</f>
        <v/>
      </c>
    </row>
    <row r="4736" spans="1:8" ht="15" customHeight="1" thickBot="1">
      <c r="A4736" s="38" t="str">
        <f>IF($C4736="","",IFERROR(_xlfn.XLOOKUP($C4736,'1.PrepList'!$I$2:$I$1500,'1.PrepList'!$G$2:$G$1500,"")&amp;"",""))</f>
        <v/>
      </c>
      <c r="B4736" s="638" t="str">
        <f>IF($C4736="","",IFERROR(_xlfn.XLOOKUP($C4736,'1.PrepList'!$I$2:$I$1500,'1.PrepList'!$H$2:$H$1500,"")&amp;"",""))</f>
        <v/>
      </c>
      <c r="D4736" s="638" t="str">
        <f>IF($C4736="","",IFERROR(_xlfn.XLOOKUP($C4736,'1.PrepList'!$I$2:$I$1500,'1.PrepList'!$J$2:$J$1500,"")&amp;"",""))</f>
        <v/>
      </c>
      <c r="E4736" s="638" t="str">
        <f>IF($C4736="","",IFERROR(_xlfn.XLOOKUP($C4736,'1.PrepList'!$I$2:$I$1500,'1.PrepList'!$N$2:$N$1500,"")&amp;"",""))</f>
        <v/>
      </c>
      <c r="F4736" s="638" t="str">
        <f>IF($C4736="","",IFERROR(_xlfn.XLOOKUP($C4736,'1.PrepList'!$I$2:$I$1500,'1.PrepList'!$K$2:$K$1500,"")&amp;"",""))</f>
        <v/>
      </c>
      <c r="H4736" s="644" t="str">
        <f>IF($C4736="","",IFERROR(IF(_xlfn.XLOOKUP($C4736,tbl_StartedStatus[Bold ID],tbl_StartedStatus[Started])="Started","Yes",IF(_xlfn.XLOOKUP($C4736,tbl_StartedStatus[Bold ID],tbl_StartedStatus[Started])="No Show","No Show","")),""))</f>
        <v/>
      </c>
    </row>
    <row r="4737" spans="1:8" ht="15" customHeight="1" thickBot="1">
      <c r="A4737" s="38" t="str">
        <f>IF($C4737="","",IFERROR(_xlfn.XLOOKUP($C4737,'1.PrepList'!$I$2:$I$1500,'1.PrepList'!$G$2:$G$1500,"")&amp;"",""))</f>
        <v/>
      </c>
      <c r="B4737" s="638" t="str">
        <f>IF($C4737="","",IFERROR(_xlfn.XLOOKUP($C4737,'1.PrepList'!$I$2:$I$1500,'1.PrepList'!$H$2:$H$1500,"")&amp;"",""))</f>
        <v/>
      </c>
      <c r="D4737" s="638" t="str">
        <f>IF($C4737="","",IFERROR(_xlfn.XLOOKUP($C4737,'1.PrepList'!$I$2:$I$1500,'1.PrepList'!$J$2:$J$1500,"")&amp;"",""))</f>
        <v/>
      </c>
      <c r="E4737" s="638" t="str">
        <f>IF($C4737="","",IFERROR(_xlfn.XLOOKUP($C4737,'1.PrepList'!$I$2:$I$1500,'1.PrepList'!$N$2:$N$1500,"")&amp;"",""))</f>
        <v/>
      </c>
      <c r="F4737" s="638" t="str">
        <f>IF($C4737="","",IFERROR(_xlfn.XLOOKUP($C4737,'1.PrepList'!$I$2:$I$1500,'1.PrepList'!$K$2:$K$1500,"")&amp;"",""))</f>
        <v/>
      </c>
      <c r="H4737" s="644" t="str">
        <f>IF($C4737="","",IFERROR(IF(_xlfn.XLOOKUP($C4737,tbl_StartedStatus[Bold ID],tbl_StartedStatus[Started])="Started","Yes",IF(_xlfn.XLOOKUP($C4737,tbl_StartedStatus[Bold ID],tbl_StartedStatus[Started])="No Show","No Show","")),""))</f>
        <v/>
      </c>
    </row>
    <row r="4738" spans="1:8" ht="15" customHeight="1" thickBot="1">
      <c r="A4738" s="38" t="str">
        <f>IF($C4738="","",IFERROR(_xlfn.XLOOKUP($C4738,'1.PrepList'!$I$2:$I$1500,'1.PrepList'!$G$2:$G$1500,"")&amp;"",""))</f>
        <v/>
      </c>
      <c r="B4738" s="638" t="str">
        <f>IF($C4738="","",IFERROR(_xlfn.XLOOKUP($C4738,'1.PrepList'!$I$2:$I$1500,'1.PrepList'!$H$2:$H$1500,"")&amp;"",""))</f>
        <v/>
      </c>
      <c r="D4738" s="638" t="str">
        <f>IF($C4738="","",IFERROR(_xlfn.XLOOKUP($C4738,'1.PrepList'!$I$2:$I$1500,'1.PrepList'!$J$2:$J$1500,"")&amp;"",""))</f>
        <v/>
      </c>
      <c r="E4738" s="638" t="str">
        <f>IF($C4738="","",IFERROR(_xlfn.XLOOKUP($C4738,'1.PrepList'!$I$2:$I$1500,'1.PrepList'!$N$2:$N$1500,"")&amp;"",""))</f>
        <v/>
      </c>
      <c r="F4738" s="638" t="str">
        <f>IF($C4738="","",IFERROR(_xlfn.XLOOKUP($C4738,'1.PrepList'!$I$2:$I$1500,'1.PrepList'!$K$2:$K$1500,"")&amp;"",""))</f>
        <v/>
      </c>
      <c r="H4738" s="644" t="str">
        <f>IF($C4738="","",IFERROR(IF(_xlfn.XLOOKUP($C4738,tbl_StartedStatus[Bold ID],tbl_StartedStatus[Started])="Started","Yes",IF(_xlfn.XLOOKUP($C4738,tbl_StartedStatus[Bold ID],tbl_StartedStatus[Started])="No Show","No Show","")),""))</f>
        <v/>
      </c>
    </row>
    <row r="4739" spans="1:8" ht="15" customHeight="1" thickBot="1">
      <c r="A4739" s="38" t="str">
        <f>IF($C4739="","",IFERROR(_xlfn.XLOOKUP($C4739,'1.PrepList'!$I$2:$I$1500,'1.PrepList'!$G$2:$G$1500,"")&amp;"",""))</f>
        <v/>
      </c>
      <c r="B4739" s="638" t="str">
        <f>IF($C4739="","",IFERROR(_xlfn.XLOOKUP($C4739,'1.PrepList'!$I$2:$I$1500,'1.PrepList'!$H$2:$H$1500,"")&amp;"",""))</f>
        <v/>
      </c>
      <c r="D4739" s="638" t="str">
        <f>IF($C4739="","",IFERROR(_xlfn.XLOOKUP($C4739,'1.PrepList'!$I$2:$I$1500,'1.PrepList'!$J$2:$J$1500,"")&amp;"",""))</f>
        <v/>
      </c>
      <c r="E4739" s="638" t="str">
        <f>IF($C4739="","",IFERROR(_xlfn.XLOOKUP($C4739,'1.PrepList'!$I$2:$I$1500,'1.PrepList'!$N$2:$N$1500,"")&amp;"",""))</f>
        <v/>
      </c>
      <c r="F4739" s="638" t="str">
        <f>IF($C4739="","",IFERROR(_xlfn.XLOOKUP($C4739,'1.PrepList'!$I$2:$I$1500,'1.PrepList'!$K$2:$K$1500,"")&amp;"",""))</f>
        <v/>
      </c>
      <c r="H4739" s="644" t="str">
        <f>IF($C4739="","",IFERROR(IF(_xlfn.XLOOKUP($C4739,tbl_StartedStatus[Bold ID],tbl_StartedStatus[Started])="Started","Yes",IF(_xlfn.XLOOKUP($C4739,tbl_StartedStatus[Bold ID],tbl_StartedStatus[Started])="No Show","No Show","")),""))</f>
        <v/>
      </c>
    </row>
    <row r="4740" spans="1:8" ht="15" customHeight="1" thickBot="1">
      <c r="A4740" s="38" t="str">
        <f>IF($C4740="","",IFERROR(_xlfn.XLOOKUP($C4740,'1.PrepList'!$I$2:$I$1500,'1.PrepList'!$G$2:$G$1500,"")&amp;"",""))</f>
        <v/>
      </c>
      <c r="B4740" s="638" t="str">
        <f>IF($C4740="","",IFERROR(_xlfn.XLOOKUP($C4740,'1.PrepList'!$I$2:$I$1500,'1.PrepList'!$H$2:$H$1500,"")&amp;"",""))</f>
        <v/>
      </c>
      <c r="D4740" s="638" t="str">
        <f>IF($C4740="","",IFERROR(_xlfn.XLOOKUP($C4740,'1.PrepList'!$I$2:$I$1500,'1.PrepList'!$J$2:$J$1500,"")&amp;"",""))</f>
        <v/>
      </c>
      <c r="E4740" s="638" t="str">
        <f>IF($C4740="","",IFERROR(_xlfn.XLOOKUP($C4740,'1.PrepList'!$I$2:$I$1500,'1.PrepList'!$N$2:$N$1500,"")&amp;"",""))</f>
        <v/>
      </c>
      <c r="F4740" s="638" t="str">
        <f>IF($C4740="","",IFERROR(_xlfn.XLOOKUP($C4740,'1.PrepList'!$I$2:$I$1500,'1.PrepList'!$K$2:$K$1500,"")&amp;"",""))</f>
        <v/>
      </c>
      <c r="H4740" s="644" t="str">
        <f>IF($C4740="","",IFERROR(IF(_xlfn.XLOOKUP($C4740,tbl_StartedStatus[Bold ID],tbl_StartedStatus[Started])="Started","Yes",IF(_xlfn.XLOOKUP($C4740,tbl_StartedStatus[Bold ID],tbl_StartedStatus[Started])="No Show","No Show","")),""))</f>
        <v/>
      </c>
    </row>
    <row r="4741" spans="1:8" ht="15" customHeight="1" thickBot="1">
      <c r="A4741" s="38" t="str">
        <f>IF($C4741="","",IFERROR(_xlfn.XLOOKUP($C4741,'1.PrepList'!$I$2:$I$1500,'1.PrepList'!$G$2:$G$1500,"")&amp;"",""))</f>
        <v/>
      </c>
      <c r="B4741" s="638" t="str">
        <f>IF($C4741="","",IFERROR(_xlfn.XLOOKUP($C4741,'1.PrepList'!$I$2:$I$1500,'1.PrepList'!$H$2:$H$1500,"")&amp;"",""))</f>
        <v/>
      </c>
      <c r="D4741" s="638" t="str">
        <f>IF($C4741="","",IFERROR(_xlfn.XLOOKUP($C4741,'1.PrepList'!$I$2:$I$1500,'1.PrepList'!$J$2:$J$1500,"")&amp;"",""))</f>
        <v/>
      </c>
      <c r="E4741" s="638" t="str">
        <f>IF($C4741="","",IFERROR(_xlfn.XLOOKUP($C4741,'1.PrepList'!$I$2:$I$1500,'1.PrepList'!$N$2:$N$1500,"")&amp;"",""))</f>
        <v/>
      </c>
      <c r="F4741" s="638" t="str">
        <f>IF($C4741="","",IFERROR(_xlfn.XLOOKUP($C4741,'1.PrepList'!$I$2:$I$1500,'1.PrepList'!$K$2:$K$1500,"")&amp;"",""))</f>
        <v/>
      </c>
      <c r="H4741" s="644" t="str">
        <f>IF($C4741="","",IFERROR(IF(_xlfn.XLOOKUP($C4741,tbl_StartedStatus[Bold ID],tbl_StartedStatus[Started])="Started","Yes",IF(_xlfn.XLOOKUP($C4741,tbl_StartedStatus[Bold ID],tbl_StartedStatus[Started])="No Show","No Show","")),""))</f>
        <v/>
      </c>
    </row>
    <row r="4742" spans="1:8" ht="15" customHeight="1" thickBot="1">
      <c r="A4742" s="38" t="str">
        <f>IF($C4742="","",IFERROR(_xlfn.XLOOKUP($C4742,'1.PrepList'!$I$2:$I$1500,'1.PrepList'!$G$2:$G$1500,"")&amp;"",""))</f>
        <v/>
      </c>
      <c r="B4742" s="638" t="str">
        <f>IF($C4742="","",IFERROR(_xlfn.XLOOKUP($C4742,'1.PrepList'!$I$2:$I$1500,'1.PrepList'!$H$2:$H$1500,"")&amp;"",""))</f>
        <v/>
      </c>
      <c r="D4742" s="638" t="str">
        <f>IF($C4742="","",IFERROR(_xlfn.XLOOKUP($C4742,'1.PrepList'!$I$2:$I$1500,'1.PrepList'!$J$2:$J$1500,"")&amp;"",""))</f>
        <v/>
      </c>
      <c r="E4742" s="638" t="str">
        <f>IF($C4742="","",IFERROR(_xlfn.XLOOKUP($C4742,'1.PrepList'!$I$2:$I$1500,'1.PrepList'!$N$2:$N$1500,"")&amp;"",""))</f>
        <v/>
      </c>
      <c r="F4742" s="638" t="str">
        <f>IF($C4742="","",IFERROR(_xlfn.XLOOKUP($C4742,'1.PrepList'!$I$2:$I$1500,'1.PrepList'!$K$2:$K$1500,"")&amp;"",""))</f>
        <v/>
      </c>
      <c r="H4742" s="644" t="str">
        <f>IF($C4742="","",IFERROR(IF(_xlfn.XLOOKUP($C4742,tbl_StartedStatus[Bold ID],tbl_StartedStatus[Started])="Started","Yes",IF(_xlfn.XLOOKUP($C4742,tbl_StartedStatus[Bold ID],tbl_StartedStatus[Started])="No Show","No Show","")),""))</f>
        <v/>
      </c>
    </row>
    <row r="4743" spans="1:8" ht="15" customHeight="1" thickBot="1">
      <c r="A4743" s="38" t="str">
        <f>IF($C4743="","",IFERROR(_xlfn.XLOOKUP($C4743,'1.PrepList'!$I$2:$I$1500,'1.PrepList'!$G$2:$G$1500,"")&amp;"",""))</f>
        <v/>
      </c>
      <c r="B4743" s="638" t="str">
        <f>IF($C4743="","",IFERROR(_xlfn.XLOOKUP($C4743,'1.PrepList'!$I$2:$I$1500,'1.PrepList'!$H$2:$H$1500,"")&amp;"",""))</f>
        <v/>
      </c>
      <c r="D4743" s="638" t="str">
        <f>IF($C4743="","",IFERROR(_xlfn.XLOOKUP($C4743,'1.PrepList'!$I$2:$I$1500,'1.PrepList'!$J$2:$J$1500,"")&amp;"",""))</f>
        <v/>
      </c>
      <c r="E4743" s="638" t="str">
        <f>IF($C4743="","",IFERROR(_xlfn.XLOOKUP($C4743,'1.PrepList'!$I$2:$I$1500,'1.PrepList'!$N$2:$N$1500,"")&amp;"",""))</f>
        <v/>
      </c>
      <c r="F4743" s="638" t="str">
        <f>IF($C4743="","",IFERROR(_xlfn.XLOOKUP($C4743,'1.PrepList'!$I$2:$I$1500,'1.PrepList'!$K$2:$K$1500,"")&amp;"",""))</f>
        <v/>
      </c>
      <c r="H4743" s="644" t="str">
        <f>IF($C4743="","",IFERROR(IF(_xlfn.XLOOKUP($C4743,tbl_StartedStatus[Bold ID],tbl_StartedStatus[Started])="Started","Yes",IF(_xlfn.XLOOKUP($C4743,tbl_StartedStatus[Bold ID],tbl_StartedStatus[Started])="No Show","No Show","")),""))</f>
        <v/>
      </c>
    </row>
    <row r="4744" spans="1:8" ht="15" customHeight="1" thickBot="1">
      <c r="A4744" s="38" t="str">
        <f>IF($C4744="","",IFERROR(_xlfn.XLOOKUP($C4744,'1.PrepList'!$I$2:$I$1500,'1.PrepList'!$G$2:$G$1500,"")&amp;"",""))</f>
        <v/>
      </c>
      <c r="B4744" s="638" t="str">
        <f>IF($C4744="","",IFERROR(_xlfn.XLOOKUP($C4744,'1.PrepList'!$I$2:$I$1500,'1.PrepList'!$H$2:$H$1500,"")&amp;"",""))</f>
        <v/>
      </c>
      <c r="D4744" s="638" t="str">
        <f>IF($C4744="","",IFERROR(_xlfn.XLOOKUP($C4744,'1.PrepList'!$I$2:$I$1500,'1.PrepList'!$J$2:$J$1500,"")&amp;"",""))</f>
        <v/>
      </c>
      <c r="E4744" s="638" t="str">
        <f>IF($C4744="","",IFERROR(_xlfn.XLOOKUP($C4744,'1.PrepList'!$I$2:$I$1500,'1.PrepList'!$N$2:$N$1500,"")&amp;"",""))</f>
        <v/>
      </c>
      <c r="F4744" s="638" t="str">
        <f>IF($C4744="","",IFERROR(_xlfn.XLOOKUP($C4744,'1.PrepList'!$I$2:$I$1500,'1.PrepList'!$K$2:$K$1500,"")&amp;"",""))</f>
        <v/>
      </c>
      <c r="H4744" s="644" t="str">
        <f>IF($C4744="","",IFERROR(IF(_xlfn.XLOOKUP($C4744,tbl_StartedStatus[Bold ID],tbl_StartedStatus[Started])="Started","Yes",IF(_xlfn.XLOOKUP($C4744,tbl_StartedStatus[Bold ID],tbl_StartedStatus[Started])="No Show","No Show","")),""))</f>
        <v/>
      </c>
    </row>
    <row r="4745" spans="1:8" ht="15" customHeight="1" thickBot="1">
      <c r="A4745" s="38" t="str">
        <f>IF($C4745="","",IFERROR(_xlfn.XLOOKUP($C4745,'1.PrepList'!$I$2:$I$1500,'1.PrepList'!$G$2:$G$1500,"")&amp;"",""))</f>
        <v/>
      </c>
      <c r="B4745" s="638" t="str">
        <f>IF($C4745="","",IFERROR(_xlfn.XLOOKUP($C4745,'1.PrepList'!$I$2:$I$1500,'1.PrepList'!$H$2:$H$1500,"")&amp;"",""))</f>
        <v/>
      </c>
      <c r="D4745" s="638" t="str">
        <f>IF($C4745="","",IFERROR(_xlfn.XLOOKUP($C4745,'1.PrepList'!$I$2:$I$1500,'1.PrepList'!$J$2:$J$1500,"")&amp;"",""))</f>
        <v/>
      </c>
      <c r="E4745" s="638" t="str">
        <f>IF($C4745="","",IFERROR(_xlfn.XLOOKUP($C4745,'1.PrepList'!$I$2:$I$1500,'1.PrepList'!$N$2:$N$1500,"")&amp;"",""))</f>
        <v/>
      </c>
      <c r="F4745" s="638" t="str">
        <f>IF($C4745="","",IFERROR(_xlfn.XLOOKUP($C4745,'1.PrepList'!$I$2:$I$1500,'1.PrepList'!$K$2:$K$1500,"")&amp;"",""))</f>
        <v/>
      </c>
      <c r="H4745" s="644" t="str">
        <f>IF($C4745="","",IFERROR(IF(_xlfn.XLOOKUP($C4745,tbl_StartedStatus[Bold ID],tbl_StartedStatus[Started])="Started","Yes",IF(_xlfn.XLOOKUP($C4745,tbl_StartedStatus[Bold ID],tbl_StartedStatus[Started])="No Show","No Show","")),""))</f>
        <v/>
      </c>
    </row>
    <row r="4746" spans="1:8" ht="15" customHeight="1" thickBot="1">
      <c r="A4746" s="38" t="str">
        <f>IF($C4746="","",IFERROR(_xlfn.XLOOKUP($C4746,'1.PrepList'!$I$2:$I$1500,'1.PrepList'!$G$2:$G$1500,"")&amp;"",""))</f>
        <v/>
      </c>
      <c r="B4746" s="638" t="str">
        <f>IF($C4746="","",IFERROR(_xlfn.XLOOKUP($C4746,'1.PrepList'!$I$2:$I$1500,'1.PrepList'!$H$2:$H$1500,"")&amp;"",""))</f>
        <v/>
      </c>
      <c r="D4746" s="638" t="str">
        <f>IF($C4746="","",IFERROR(_xlfn.XLOOKUP($C4746,'1.PrepList'!$I$2:$I$1500,'1.PrepList'!$J$2:$J$1500,"")&amp;"",""))</f>
        <v/>
      </c>
      <c r="E4746" s="638" t="str">
        <f>IF($C4746="","",IFERROR(_xlfn.XLOOKUP($C4746,'1.PrepList'!$I$2:$I$1500,'1.PrepList'!$N$2:$N$1500,"")&amp;"",""))</f>
        <v/>
      </c>
      <c r="F4746" s="638" t="str">
        <f>IF($C4746="","",IFERROR(_xlfn.XLOOKUP($C4746,'1.PrepList'!$I$2:$I$1500,'1.PrepList'!$K$2:$K$1500,"")&amp;"",""))</f>
        <v/>
      </c>
      <c r="H4746" s="644" t="str">
        <f>IF($C4746="","",IFERROR(IF(_xlfn.XLOOKUP($C4746,tbl_StartedStatus[Bold ID],tbl_StartedStatus[Started])="Started","Yes",IF(_xlfn.XLOOKUP($C4746,tbl_StartedStatus[Bold ID],tbl_StartedStatus[Started])="No Show","No Show","")),""))</f>
        <v/>
      </c>
    </row>
    <row r="4747" spans="1:8" ht="15" customHeight="1" thickBot="1">
      <c r="A4747" s="38" t="str">
        <f>IF($C4747="","",IFERROR(_xlfn.XLOOKUP($C4747,'1.PrepList'!$I$2:$I$1500,'1.PrepList'!$G$2:$G$1500,"")&amp;"",""))</f>
        <v/>
      </c>
      <c r="B4747" s="638" t="str">
        <f>IF($C4747="","",IFERROR(_xlfn.XLOOKUP($C4747,'1.PrepList'!$I$2:$I$1500,'1.PrepList'!$H$2:$H$1500,"")&amp;"",""))</f>
        <v/>
      </c>
      <c r="D4747" s="638" t="str">
        <f>IF($C4747="","",IFERROR(_xlfn.XLOOKUP($C4747,'1.PrepList'!$I$2:$I$1500,'1.PrepList'!$J$2:$J$1500,"")&amp;"",""))</f>
        <v/>
      </c>
      <c r="E4747" s="638" t="str">
        <f>IF($C4747="","",IFERROR(_xlfn.XLOOKUP($C4747,'1.PrepList'!$I$2:$I$1500,'1.PrepList'!$N$2:$N$1500,"")&amp;"",""))</f>
        <v/>
      </c>
      <c r="F4747" s="638" t="str">
        <f>IF($C4747="","",IFERROR(_xlfn.XLOOKUP($C4747,'1.PrepList'!$I$2:$I$1500,'1.PrepList'!$K$2:$K$1500,"")&amp;"",""))</f>
        <v/>
      </c>
      <c r="H4747" s="644" t="str">
        <f>IF($C4747="","",IFERROR(IF(_xlfn.XLOOKUP($C4747,tbl_StartedStatus[Bold ID],tbl_StartedStatus[Started])="Started","Yes",IF(_xlfn.XLOOKUP($C4747,tbl_StartedStatus[Bold ID],tbl_StartedStatus[Started])="No Show","No Show","")),""))</f>
        <v/>
      </c>
    </row>
    <row r="4748" spans="1:8" ht="15" customHeight="1" thickBot="1">
      <c r="A4748" s="38" t="str">
        <f>IF($C4748="","",IFERROR(_xlfn.XLOOKUP($C4748,'1.PrepList'!$I$2:$I$1500,'1.PrepList'!$G$2:$G$1500,"")&amp;"",""))</f>
        <v/>
      </c>
      <c r="B4748" s="638" t="str">
        <f>IF($C4748="","",IFERROR(_xlfn.XLOOKUP($C4748,'1.PrepList'!$I$2:$I$1500,'1.PrepList'!$H$2:$H$1500,"")&amp;"",""))</f>
        <v/>
      </c>
      <c r="D4748" s="638" t="str">
        <f>IF($C4748="","",IFERROR(_xlfn.XLOOKUP($C4748,'1.PrepList'!$I$2:$I$1500,'1.PrepList'!$J$2:$J$1500,"")&amp;"",""))</f>
        <v/>
      </c>
      <c r="E4748" s="638" t="str">
        <f>IF($C4748="","",IFERROR(_xlfn.XLOOKUP($C4748,'1.PrepList'!$I$2:$I$1500,'1.PrepList'!$N$2:$N$1500,"")&amp;"",""))</f>
        <v/>
      </c>
      <c r="F4748" s="638" t="str">
        <f>IF($C4748="","",IFERROR(_xlfn.XLOOKUP($C4748,'1.PrepList'!$I$2:$I$1500,'1.PrepList'!$K$2:$K$1500,"")&amp;"",""))</f>
        <v/>
      </c>
      <c r="H4748" s="644" t="str">
        <f>IF($C4748="","",IFERROR(IF(_xlfn.XLOOKUP($C4748,tbl_StartedStatus[Bold ID],tbl_StartedStatus[Started])="Started","Yes",IF(_xlfn.XLOOKUP($C4748,tbl_StartedStatus[Bold ID],tbl_StartedStatus[Started])="No Show","No Show","")),""))</f>
        <v/>
      </c>
    </row>
    <row r="4749" spans="1:8" ht="15" customHeight="1" thickBot="1">
      <c r="A4749" s="38" t="str">
        <f>IF($C4749="","",IFERROR(_xlfn.XLOOKUP($C4749,'1.PrepList'!$I$2:$I$1500,'1.PrepList'!$G$2:$G$1500,"")&amp;"",""))</f>
        <v/>
      </c>
      <c r="B4749" s="638" t="str">
        <f>IF($C4749="","",IFERROR(_xlfn.XLOOKUP($C4749,'1.PrepList'!$I$2:$I$1500,'1.PrepList'!$H$2:$H$1500,"")&amp;"",""))</f>
        <v/>
      </c>
      <c r="D4749" s="638" t="str">
        <f>IF($C4749="","",IFERROR(_xlfn.XLOOKUP($C4749,'1.PrepList'!$I$2:$I$1500,'1.PrepList'!$J$2:$J$1500,"")&amp;"",""))</f>
        <v/>
      </c>
      <c r="E4749" s="638" t="str">
        <f>IF($C4749="","",IFERROR(_xlfn.XLOOKUP($C4749,'1.PrepList'!$I$2:$I$1500,'1.PrepList'!$N$2:$N$1500,"")&amp;"",""))</f>
        <v/>
      </c>
      <c r="F4749" s="638" t="str">
        <f>IF($C4749="","",IFERROR(_xlfn.XLOOKUP($C4749,'1.PrepList'!$I$2:$I$1500,'1.PrepList'!$K$2:$K$1500,"")&amp;"",""))</f>
        <v/>
      </c>
      <c r="H4749" s="644" t="str">
        <f>IF($C4749="","",IFERROR(IF(_xlfn.XLOOKUP($C4749,tbl_StartedStatus[Bold ID],tbl_StartedStatus[Started])="Started","Yes",IF(_xlfn.XLOOKUP($C4749,tbl_StartedStatus[Bold ID],tbl_StartedStatus[Started])="No Show","No Show","")),""))</f>
        <v/>
      </c>
    </row>
    <row r="4750" spans="1:8" ht="15" customHeight="1" thickBot="1">
      <c r="A4750" s="38" t="str">
        <f>IF($C4750="","",IFERROR(_xlfn.XLOOKUP($C4750,'1.PrepList'!$I$2:$I$1500,'1.PrepList'!$G$2:$G$1500,"")&amp;"",""))</f>
        <v/>
      </c>
      <c r="B4750" s="638" t="str">
        <f>IF($C4750="","",IFERROR(_xlfn.XLOOKUP($C4750,'1.PrepList'!$I$2:$I$1500,'1.PrepList'!$H$2:$H$1500,"")&amp;"",""))</f>
        <v/>
      </c>
      <c r="D4750" s="638" t="str">
        <f>IF($C4750="","",IFERROR(_xlfn.XLOOKUP($C4750,'1.PrepList'!$I$2:$I$1500,'1.PrepList'!$J$2:$J$1500,"")&amp;"",""))</f>
        <v/>
      </c>
      <c r="E4750" s="638" t="str">
        <f>IF($C4750="","",IFERROR(_xlfn.XLOOKUP($C4750,'1.PrepList'!$I$2:$I$1500,'1.PrepList'!$N$2:$N$1500,"")&amp;"",""))</f>
        <v/>
      </c>
      <c r="F4750" s="638" t="str">
        <f>IF($C4750="","",IFERROR(_xlfn.XLOOKUP($C4750,'1.PrepList'!$I$2:$I$1500,'1.PrepList'!$K$2:$K$1500,"")&amp;"",""))</f>
        <v/>
      </c>
      <c r="H4750" s="644" t="str">
        <f>IF($C4750="","",IFERROR(IF(_xlfn.XLOOKUP($C4750,tbl_StartedStatus[Bold ID],tbl_StartedStatus[Started])="Started","Yes",IF(_xlfn.XLOOKUP($C4750,tbl_StartedStatus[Bold ID],tbl_StartedStatus[Started])="No Show","No Show","")),""))</f>
        <v/>
      </c>
    </row>
    <row r="4751" spans="1:8" ht="15" customHeight="1" thickBot="1">
      <c r="A4751" s="38" t="str">
        <f>IF($C4751="","",IFERROR(_xlfn.XLOOKUP($C4751,'1.PrepList'!$I$2:$I$1500,'1.PrepList'!$G$2:$G$1500,"")&amp;"",""))</f>
        <v/>
      </c>
      <c r="B4751" s="638" t="str">
        <f>IF($C4751="","",IFERROR(_xlfn.XLOOKUP($C4751,'1.PrepList'!$I$2:$I$1500,'1.PrepList'!$H$2:$H$1500,"")&amp;"",""))</f>
        <v/>
      </c>
      <c r="D4751" s="638" t="str">
        <f>IF($C4751="","",IFERROR(_xlfn.XLOOKUP($C4751,'1.PrepList'!$I$2:$I$1500,'1.PrepList'!$J$2:$J$1500,"")&amp;"",""))</f>
        <v/>
      </c>
      <c r="E4751" s="638" t="str">
        <f>IF($C4751="","",IFERROR(_xlfn.XLOOKUP($C4751,'1.PrepList'!$I$2:$I$1500,'1.PrepList'!$N$2:$N$1500,"")&amp;"",""))</f>
        <v/>
      </c>
      <c r="F4751" s="638" t="str">
        <f>IF($C4751="","",IFERROR(_xlfn.XLOOKUP($C4751,'1.PrepList'!$I$2:$I$1500,'1.PrepList'!$K$2:$K$1500,"")&amp;"",""))</f>
        <v/>
      </c>
      <c r="H4751" s="644" t="str">
        <f>IF($C4751="","",IFERROR(IF(_xlfn.XLOOKUP($C4751,tbl_StartedStatus[Bold ID],tbl_StartedStatus[Started])="Started","Yes",IF(_xlfn.XLOOKUP($C4751,tbl_StartedStatus[Bold ID],tbl_StartedStatus[Started])="No Show","No Show","")),""))</f>
        <v/>
      </c>
    </row>
    <row r="4752" spans="1:8" ht="15" customHeight="1" thickBot="1">
      <c r="A4752" s="38" t="str">
        <f>IF($C4752="","",IFERROR(_xlfn.XLOOKUP($C4752,'1.PrepList'!$I$2:$I$1500,'1.PrepList'!$G$2:$G$1500,"")&amp;"",""))</f>
        <v/>
      </c>
      <c r="B4752" s="638" t="str">
        <f>IF($C4752="","",IFERROR(_xlfn.XLOOKUP($C4752,'1.PrepList'!$I$2:$I$1500,'1.PrepList'!$H$2:$H$1500,"")&amp;"",""))</f>
        <v/>
      </c>
      <c r="D4752" s="638" t="str">
        <f>IF($C4752="","",IFERROR(_xlfn.XLOOKUP($C4752,'1.PrepList'!$I$2:$I$1500,'1.PrepList'!$J$2:$J$1500,"")&amp;"",""))</f>
        <v/>
      </c>
      <c r="E4752" s="638" t="str">
        <f>IF($C4752="","",IFERROR(_xlfn.XLOOKUP($C4752,'1.PrepList'!$I$2:$I$1500,'1.PrepList'!$N$2:$N$1500,"")&amp;"",""))</f>
        <v/>
      </c>
      <c r="F4752" s="638" t="str">
        <f>IF($C4752="","",IFERROR(_xlfn.XLOOKUP($C4752,'1.PrepList'!$I$2:$I$1500,'1.PrepList'!$K$2:$K$1500,"")&amp;"",""))</f>
        <v/>
      </c>
      <c r="H4752" s="644" t="str">
        <f>IF($C4752="","",IFERROR(IF(_xlfn.XLOOKUP($C4752,tbl_StartedStatus[Bold ID],tbl_StartedStatus[Started])="Started","Yes",IF(_xlfn.XLOOKUP($C4752,tbl_StartedStatus[Bold ID],tbl_StartedStatus[Started])="No Show","No Show","")),""))</f>
        <v/>
      </c>
    </row>
    <row r="4753" spans="1:8" ht="15" customHeight="1" thickBot="1">
      <c r="A4753" s="38" t="str">
        <f>IF($C4753="","",IFERROR(_xlfn.XLOOKUP($C4753,'1.PrepList'!$I$2:$I$1500,'1.PrepList'!$G$2:$G$1500,"")&amp;"",""))</f>
        <v/>
      </c>
      <c r="B4753" s="638" t="str">
        <f>IF($C4753="","",IFERROR(_xlfn.XLOOKUP($C4753,'1.PrepList'!$I$2:$I$1500,'1.PrepList'!$H$2:$H$1500,"")&amp;"",""))</f>
        <v/>
      </c>
      <c r="D4753" s="638" t="str">
        <f>IF($C4753="","",IFERROR(_xlfn.XLOOKUP($C4753,'1.PrepList'!$I$2:$I$1500,'1.PrepList'!$J$2:$J$1500,"")&amp;"",""))</f>
        <v/>
      </c>
      <c r="E4753" s="638" t="str">
        <f>IF($C4753="","",IFERROR(_xlfn.XLOOKUP($C4753,'1.PrepList'!$I$2:$I$1500,'1.PrepList'!$N$2:$N$1500,"")&amp;"",""))</f>
        <v/>
      </c>
      <c r="F4753" s="638" t="str">
        <f>IF($C4753="","",IFERROR(_xlfn.XLOOKUP($C4753,'1.PrepList'!$I$2:$I$1500,'1.PrepList'!$K$2:$K$1500,"")&amp;"",""))</f>
        <v/>
      </c>
      <c r="H4753" s="644" t="str">
        <f>IF($C4753="","",IFERROR(IF(_xlfn.XLOOKUP($C4753,tbl_StartedStatus[Bold ID],tbl_StartedStatus[Started])="Started","Yes",IF(_xlfn.XLOOKUP($C4753,tbl_StartedStatus[Bold ID],tbl_StartedStatus[Started])="No Show","No Show","")),""))</f>
        <v/>
      </c>
    </row>
    <row r="4754" spans="1:8" ht="15" customHeight="1" thickBot="1">
      <c r="A4754" s="38" t="str">
        <f>IF($C4754="","",IFERROR(_xlfn.XLOOKUP($C4754,'1.PrepList'!$I$2:$I$1500,'1.PrepList'!$G$2:$G$1500,"")&amp;"",""))</f>
        <v/>
      </c>
      <c r="B4754" s="638" t="str">
        <f>IF($C4754="","",IFERROR(_xlfn.XLOOKUP($C4754,'1.PrepList'!$I$2:$I$1500,'1.PrepList'!$H$2:$H$1500,"")&amp;"",""))</f>
        <v/>
      </c>
      <c r="D4754" s="638" t="str">
        <f>IF($C4754="","",IFERROR(_xlfn.XLOOKUP($C4754,'1.PrepList'!$I$2:$I$1500,'1.PrepList'!$J$2:$J$1500,"")&amp;"",""))</f>
        <v/>
      </c>
      <c r="E4754" s="638" t="str">
        <f>IF($C4754="","",IFERROR(_xlfn.XLOOKUP($C4754,'1.PrepList'!$I$2:$I$1500,'1.PrepList'!$N$2:$N$1500,"")&amp;"",""))</f>
        <v/>
      </c>
      <c r="F4754" s="638" t="str">
        <f>IF($C4754="","",IFERROR(_xlfn.XLOOKUP($C4754,'1.PrepList'!$I$2:$I$1500,'1.PrepList'!$K$2:$K$1500,"")&amp;"",""))</f>
        <v/>
      </c>
      <c r="H4754" s="644" t="str">
        <f>IF($C4754="","",IFERROR(IF(_xlfn.XLOOKUP($C4754,tbl_StartedStatus[Bold ID],tbl_StartedStatus[Started])="Started","Yes",IF(_xlfn.XLOOKUP($C4754,tbl_StartedStatus[Bold ID],tbl_StartedStatus[Started])="No Show","No Show","")),""))</f>
        <v/>
      </c>
    </row>
    <row r="4755" spans="1:8" ht="15" customHeight="1" thickBot="1">
      <c r="A4755" s="38" t="str">
        <f>IF($C4755="","",IFERROR(_xlfn.XLOOKUP($C4755,'1.PrepList'!$I$2:$I$1500,'1.PrepList'!$G$2:$G$1500,"")&amp;"",""))</f>
        <v/>
      </c>
      <c r="B4755" s="638" t="str">
        <f>IF($C4755="","",IFERROR(_xlfn.XLOOKUP($C4755,'1.PrepList'!$I$2:$I$1500,'1.PrepList'!$H$2:$H$1500,"")&amp;"",""))</f>
        <v/>
      </c>
      <c r="D4755" s="638" t="str">
        <f>IF($C4755="","",IFERROR(_xlfn.XLOOKUP($C4755,'1.PrepList'!$I$2:$I$1500,'1.PrepList'!$J$2:$J$1500,"")&amp;"",""))</f>
        <v/>
      </c>
      <c r="E4755" s="638" t="str">
        <f>IF($C4755="","",IFERROR(_xlfn.XLOOKUP($C4755,'1.PrepList'!$I$2:$I$1500,'1.PrepList'!$N$2:$N$1500,"")&amp;"",""))</f>
        <v/>
      </c>
      <c r="F4755" s="638" t="str">
        <f>IF($C4755="","",IFERROR(_xlfn.XLOOKUP($C4755,'1.PrepList'!$I$2:$I$1500,'1.PrepList'!$K$2:$K$1500,"")&amp;"",""))</f>
        <v/>
      </c>
      <c r="H4755" s="644" t="str">
        <f>IF($C4755="","",IFERROR(IF(_xlfn.XLOOKUP($C4755,tbl_StartedStatus[Bold ID],tbl_StartedStatus[Started])="Started","Yes",IF(_xlfn.XLOOKUP($C4755,tbl_StartedStatus[Bold ID],tbl_StartedStatus[Started])="No Show","No Show","")),""))</f>
        <v/>
      </c>
    </row>
    <row r="4756" spans="1:8" ht="15" customHeight="1" thickBot="1">
      <c r="A4756" s="38" t="str">
        <f>IF($C4756="","",IFERROR(_xlfn.XLOOKUP($C4756,'1.PrepList'!$I$2:$I$1500,'1.PrepList'!$G$2:$G$1500,"")&amp;"",""))</f>
        <v/>
      </c>
      <c r="B4756" s="638" t="str">
        <f>IF($C4756="","",IFERROR(_xlfn.XLOOKUP($C4756,'1.PrepList'!$I$2:$I$1500,'1.PrepList'!$H$2:$H$1500,"")&amp;"",""))</f>
        <v/>
      </c>
      <c r="D4756" s="638" t="str">
        <f>IF($C4756="","",IFERROR(_xlfn.XLOOKUP($C4756,'1.PrepList'!$I$2:$I$1500,'1.PrepList'!$J$2:$J$1500,"")&amp;"",""))</f>
        <v/>
      </c>
      <c r="E4756" s="638" t="str">
        <f>IF($C4756="","",IFERROR(_xlfn.XLOOKUP($C4756,'1.PrepList'!$I$2:$I$1500,'1.PrepList'!$N$2:$N$1500,"")&amp;"",""))</f>
        <v/>
      </c>
      <c r="F4756" s="638" t="str">
        <f>IF($C4756="","",IFERROR(_xlfn.XLOOKUP($C4756,'1.PrepList'!$I$2:$I$1500,'1.PrepList'!$K$2:$K$1500,"")&amp;"",""))</f>
        <v/>
      </c>
      <c r="H4756" s="644" t="str">
        <f>IF($C4756="","",IFERROR(IF(_xlfn.XLOOKUP($C4756,tbl_StartedStatus[Bold ID],tbl_StartedStatus[Started])="Started","Yes",IF(_xlfn.XLOOKUP($C4756,tbl_StartedStatus[Bold ID],tbl_StartedStatus[Started])="No Show","No Show","")),""))</f>
        <v/>
      </c>
    </row>
    <row r="4757" spans="1:8" ht="15" customHeight="1" thickBot="1">
      <c r="A4757" s="38" t="str">
        <f>IF($C4757="","",IFERROR(_xlfn.XLOOKUP($C4757,'1.PrepList'!$I$2:$I$1500,'1.PrepList'!$G$2:$G$1500,"")&amp;"",""))</f>
        <v/>
      </c>
      <c r="B4757" s="638" t="str">
        <f>IF($C4757="","",IFERROR(_xlfn.XLOOKUP($C4757,'1.PrepList'!$I$2:$I$1500,'1.PrepList'!$H$2:$H$1500,"")&amp;"",""))</f>
        <v/>
      </c>
      <c r="D4757" s="638" t="str">
        <f>IF($C4757="","",IFERROR(_xlfn.XLOOKUP($C4757,'1.PrepList'!$I$2:$I$1500,'1.PrepList'!$J$2:$J$1500,"")&amp;"",""))</f>
        <v/>
      </c>
      <c r="E4757" s="638" t="str">
        <f>IF($C4757="","",IFERROR(_xlfn.XLOOKUP($C4757,'1.PrepList'!$I$2:$I$1500,'1.PrepList'!$N$2:$N$1500,"")&amp;"",""))</f>
        <v/>
      </c>
      <c r="F4757" s="638" t="str">
        <f>IF($C4757="","",IFERROR(_xlfn.XLOOKUP($C4757,'1.PrepList'!$I$2:$I$1500,'1.PrepList'!$K$2:$K$1500,"")&amp;"",""))</f>
        <v/>
      </c>
      <c r="H4757" s="644" t="str">
        <f>IF($C4757="","",IFERROR(IF(_xlfn.XLOOKUP($C4757,tbl_StartedStatus[Bold ID],tbl_StartedStatus[Started])="Started","Yes",IF(_xlfn.XLOOKUP($C4757,tbl_StartedStatus[Bold ID],tbl_StartedStatus[Started])="No Show","No Show","")),""))</f>
        <v/>
      </c>
    </row>
    <row r="4758" spans="1:8" ht="15" customHeight="1" thickBot="1">
      <c r="A4758" s="38" t="str">
        <f>IF($C4758="","",IFERROR(_xlfn.XLOOKUP($C4758,'1.PrepList'!$I$2:$I$1500,'1.PrepList'!$G$2:$G$1500,"")&amp;"",""))</f>
        <v/>
      </c>
      <c r="B4758" s="638" t="str">
        <f>IF($C4758="","",IFERROR(_xlfn.XLOOKUP($C4758,'1.PrepList'!$I$2:$I$1500,'1.PrepList'!$H$2:$H$1500,"")&amp;"",""))</f>
        <v/>
      </c>
      <c r="D4758" s="638" t="str">
        <f>IF($C4758="","",IFERROR(_xlfn.XLOOKUP($C4758,'1.PrepList'!$I$2:$I$1500,'1.PrepList'!$J$2:$J$1500,"")&amp;"",""))</f>
        <v/>
      </c>
      <c r="E4758" s="638" t="str">
        <f>IF($C4758="","",IFERROR(_xlfn.XLOOKUP($C4758,'1.PrepList'!$I$2:$I$1500,'1.PrepList'!$N$2:$N$1500,"")&amp;"",""))</f>
        <v/>
      </c>
      <c r="F4758" s="638" t="str">
        <f>IF($C4758="","",IFERROR(_xlfn.XLOOKUP($C4758,'1.PrepList'!$I$2:$I$1500,'1.PrepList'!$K$2:$K$1500,"")&amp;"",""))</f>
        <v/>
      </c>
      <c r="H4758" s="644" t="str">
        <f>IF($C4758="","",IFERROR(IF(_xlfn.XLOOKUP($C4758,tbl_StartedStatus[Bold ID],tbl_StartedStatus[Started])="Started","Yes",IF(_xlfn.XLOOKUP($C4758,tbl_StartedStatus[Bold ID],tbl_StartedStatus[Started])="No Show","No Show","")),""))</f>
        <v/>
      </c>
    </row>
    <row r="4759" spans="1:8" ht="15" customHeight="1" thickBot="1">
      <c r="A4759" s="38" t="str">
        <f>IF($C4759="","",IFERROR(_xlfn.XLOOKUP($C4759,'1.PrepList'!$I$2:$I$1500,'1.PrepList'!$G$2:$G$1500,"")&amp;"",""))</f>
        <v/>
      </c>
      <c r="B4759" s="638" t="str">
        <f>IF($C4759="","",IFERROR(_xlfn.XLOOKUP($C4759,'1.PrepList'!$I$2:$I$1500,'1.PrepList'!$H$2:$H$1500,"")&amp;"",""))</f>
        <v/>
      </c>
      <c r="D4759" s="638" t="str">
        <f>IF($C4759="","",IFERROR(_xlfn.XLOOKUP($C4759,'1.PrepList'!$I$2:$I$1500,'1.PrepList'!$J$2:$J$1500,"")&amp;"",""))</f>
        <v/>
      </c>
      <c r="E4759" s="638" t="str">
        <f>IF($C4759="","",IFERROR(_xlfn.XLOOKUP($C4759,'1.PrepList'!$I$2:$I$1500,'1.PrepList'!$N$2:$N$1500,"")&amp;"",""))</f>
        <v/>
      </c>
      <c r="F4759" s="638" t="str">
        <f>IF($C4759="","",IFERROR(_xlfn.XLOOKUP($C4759,'1.PrepList'!$I$2:$I$1500,'1.PrepList'!$K$2:$K$1500,"")&amp;"",""))</f>
        <v/>
      </c>
      <c r="H4759" s="644" t="str">
        <f>IF($C4759="","",IFERROR(IF(_xlfn.XLOOKUP($C4759,tbl_StartedStatus[Bold ID],tbl_StartedStatus[Started])="Started","Yes",IF(_xlfn.XLOOKUP($C4759,tbl_StartedStatus[Bold ID],tbl_StartedStatus[Started])="No Show","No Show","")),""))</f>
        <v/>
      </c>
    </row>
    <row r="4760" spans="1:8" ht="15" customHeight="1" thickBot="1">
      <c r="A4760" s="38" t="str">
        <f>IF($C4760="","",IFERROR(_xlfn.XLOOKUP($C4760,'1.PrepList'!$I$2:$I$1500,'1.PrepList'!$G$2:$G$1500,"")&amp;"",""))</f>
        <v/>
      </c>
      <c r="B4760" s="638" t="str">
        <f>IF($C4760="","",IFERROR(_xlfn.XLOOKUP($C4760,'1.PrepList'!$I$2:$I$1500,'1.PrepList'!$H$2:$H$1500,"")&amp;"",""))</f>
        <v/>
      </c>
      <c r="D4760" s="638" t="str">
        <f>IF($C4760="","",IFERROR(_xlfn.XLOOKUP($C4760,'1.PrepList'!$I$2:$I$1500,'1.PrepList'!$J$2:$J$1500,"")&amp;"",""))</f>
        <v/>
      </c>
      <c r="E4760" s="638" t="str">
        <f>IF($C4760="","",IFERROR(_xlfn.XLOOKUP($C4760,'1.PrepList'!$I$2:$I$1500,'1.PrepList'!$N$2:$N$1500,"")&amp;"",""))</f>
        <v/>
      </c>
      <c r="F4760" s="638" t="str">
        <f>IF($C4760="","",IFERROR(_xlfn.XLOOKUP($C4760,'1.PrepList'!$I$2:$I$1500,'1.PrepList'!$K$2:$K$1500,"")&amp;"",""))</f>
        <v/>
      </c>
      <c r="H4760" s="644" t="str">
        <f>IF($C4760="","",IFERROR(IF(_xlfn.XLOOKUP($C4760,tbl_StartedStatus[Bold ID],tbl_StartedStatus[Started])="Started","Yes",IF(_xlfn.XLOOKUP($C4760,tbl_StartedStatus[Bold ID],tbl_StartedStatus[Started])="No Show","No Show","")),""))</f>
        <v/>
      </c>
    </row>
    <row r="4761" spans="1:8" ht="15" customHeight="1" thickBot="1">
      <c r="A4761" s="38" t="str">
        <f>IF($C4761="","",IFERROR(_xlfn.XLOOKUP($C4761,'1.PrepList'!$I$2:$I$1500,'1.PrepList'!$G$2:$G$1500,"")&amp;"",""))</f>
        <v/>
      </c>
      <c r="B4761" s="638" t="str">
        <f>IF($C4761="","",IFERROR(_xlfn.XLOOKUP($C4761,'1.PrepList'!$I$2:$I$1500,'1.PrepList'!$H$2:$H$1500,"")&amp;"",""))</f>
        <v/>
      </c>
      <c r="D4761" s="638" t="str">
        <f>IF($C4761="","",IFERROR(_xlfn.XLOOKUP($C4761,'1.PrepList'!$I$2:$I$1500,'1.PrepList'!$J$2:$J$1500,"")&amp;"",""))</f>
        <v/>
      </c>
      <c r="E4761" s="638" t="str">
        <f>IF($C4761="","",IFERROR(_xlfn.XLOOKUP($C4761,'1.PrepList'!$I$2:$I$1500,'1.PrepList'!$N$2:$N$1500,"")&amp;"",""))</f>
        <v/>
      </c>
      <c r="F4761" s="638" t="str">
        <f>IF($C4761="","",IFERROR(_xlfn.XLOOKUP($C4761,'1.PrepList'!$I$2:$I$1500,'1.PrepList'!$K$2:$K$1500,"")&amp;"",""))</f>
        <v/>
      </c>
      <c r="H4761" s="644" t="str">
        <f>IF($C4761="","",IFERROR(IF(_xlfn.XLOOKUP($C4761,tbl_StartedStatus[Bold ID],tbl_StartedStatus[Started])="Started","Yes",IF(_xlfn.XLOOKUP($C4761,tbl_StartedStatus[Bold ID],tbl_StartedStatus[Started])="No Show","No Show","")),""))</f>
        <v/>
      </c>
    </row>
    <row r="4762" spans="1:8" ht="15" customHeight="1" thickBot="1">
      <c r="A4762" s="38" t="str">
        <f>IF($C4762="","",IFERROR(_xlfn.XLOOKUP($C4762,'1.PrepList'!$I$2:$I$1500,'1.PrepList'!$G$2:$G$1500,"")&amp;"",""))</f>
        <v/>
      </c>
      <c r="B4762" s="638" t="str">
        <f>IF($C4762="","",IFERROR(_xlfn.XLOOKUP($C4762,'1.PrepList'!$I$2:$I$1500,'1.PrepList'!$H$2:$H$1500,"")&amp;"",""))</f>
        <v/>
      </c>
      <c r="D4762" s="638" t="str">
        <f>IF($C4762="","",IFERROR(_xlfn.XLOOKUP($C4762,'1.PrepList'!$I$2:$I$1500,'1.PrepList'!$J$2:$J$1500,"")&amp;"",""))</f>
        <v/>
      </c>
      <c r="E4762" s="638" t="str">
        <f>IF($C4762="","",IFERROR(_xlfn.XLOOKUP($C4762,'1.PrepList'!$I$2:$I$1500,'1.PrepList'!$N$2:$N$1500,"")&amp;"",""))</f>
        <v/>
      </c>
      <c r="F4762" s="638" t="str">
        <f>IF($C4762="","",IFERROR(_xlfn.XLOOKUP($C4762,'1.PrepList'!$I$2:$I$1500,'1.PrepList'!$K$2:$K$1500,"")&amp;"",""))</f>
        <v/>
      </c>
      <c r="H4762" s="644" t="str">
        <f>IF($C4762="","",IFERROR(IF(_xlfn.XLOOKUP($C4762,tbl_StartedStatus[Bold ID],tbl_StartedStatus[Started])="Started","Yes",IF(_xlfn.XLOOKUP($C4762,tbl_StartedStatus[Bold ID],tbl_StartedStatus[Started])="No Show","No Show","")),""))</f>
        <v/>
      </c>
    </row>
    <row r="4763" spans="1:8" ht="15" customHeight="1" thickBot="1">
      <c r="A4763" s="38" t="str">
        <f>IF($C4763="","",IFERROR(_xlfn.XLOOKUP($C4763,'1.PrepList'!$I$2:$I$1500,'1.PrepList'!$G$2:$G$1500,"")&amp;"",""))</f>
        <v/>
      </c>
      <c r="B4763" s="638" t="str">
        <f>IF($C4763="","",IFERROR(_xlfn.XLOOKUP($C4763,'1.PrepList'!$I$2:$I$1500,'1.PrepList'!$H$2:$H$1500,"")&amp;"",""))</f>
        <v/>
      </c>
      <c r="D4763" s="638" t="str">
        <f>IF($C4763="","",IFERROR(_xlfn.XLOOKUP($C4763,'1.PrepList'!$I$2:$I$1500,'1.PrepList'!$J$2:$J$1500,"")&amp;"",""))</f>
        <v/>
      </c>
      <c r="E4763" s="638" t="str">
        <f>IF($C4763="","",IFERROR(_xlfn.XLOOKUP($C4763,'1.PrepList'!$I$2:$I$1500,'1.PrepList'!$N$2:$N$1500,"")&amp;"",""))</f>
        <v/>
      </c>
      <c r="F4763" s="638" t="str">
        <f>IF($C4763="","",IFERROR(_xlfn.XLOOKUP($C4763,'1.PrepList'!$I$2:$I$1500,'1.PrepList'!$K$2:$K$1500,"")&amp;"",""))</f>
        <v/>
      </c>
      <c r="H4763" s="644" t="str">
        <f>IF($C4763="","",IFERROR(IF(_xlfn.XLOOKUP($C4763,tbl_StartedStatus[Bold ID],tbl_StartedStatus[Started])="Started","Yes",IF(_xlfn.XLOOKUP($C4763,tbl_StartedStatus[Bold ID],tbl_StartedStatus[Started])="No Show","No Show","")),""))</f>
        <v/>
      </c>
    </row>
    <row r="4764" spans="1:8" ht="15" customHeight="1" thickBot="1">
      <c r="A4764" s="38" t="str">
        <f>IF($C4764="","",IFERROR(_xlfn.XLOOKUP($C4764,'1.PrepList'!$I$2:$I$1500,'1.PrepList'!$G$2:$G$1500,"")&amp;"",""))</f>
        <v/>
      </c>
      <c r="B4764" s="638" t="str">
        <f>IF($C4764="","",IFERROR(_xlfn.XLOOKUP($C4764,'1.PrepList'!$I$2:$I$1500,'1.PrepList'!$H$2:$H$1500,"")&amp;"",""))</f>
        <v/>
      </c>
      <c r="D4764" s="638" t="str">
        <f>IF($C4764="","",IFERROR(_xlfn.XLOOKUP($C4764,'1.PrepList'!$I$2:$I$1500,'1.PrepList'!$J$2:$J$1500,"")&amp;"",""))</f>
        <v/>
      </c>
      <c r="E4764" s="638" t="str">
        <f>IF($C4764="","",IFERROR(_xlfn.XLOOKUP($C4764,'1.PrepList'!$I$2:$I$1500,'1.PrepList'!$N$2:$N$1500,"")&amp;"",""))</f>
        <v/>
      </c>
      <c r="F4764" s="638" t="str">
        <f>IF($C4764="","",IFERROR(_xlfn.XLOOKUP($C4764,'1.PrepList'!$I$2:$I$1500,'1.PrepList'!$K$2:$K$1500,"")&amp;"",""))</f>
        <v/>
      </c>
      <c r="H4764" s="644" t="str">
        <f>IF($C4764="","",IFERROR(IF(_xlfn.XLOOKUP($C4764,tbl_StartedStatus[Bold ID],tbl_StartedStatus[Started])="Started","Yes",IF(_xlfn.XLOOKUP($C4764,tbl_StartedStatus[Bold ID],tbl_StartedStatus[Started])="No Show","No Show","")),""))</f>
        <v/>
      </c>
    </row>
    <row r="4765" spans="1:8" ht="15" customHeight="1" thickBot="1">
      <c r="A4765" s="38" t="str">
        <f>IF($C4765="","",IFERROR(_xlfn.XLOOKUP($C4765,'1.PrepList'!$I$2:$I$1500,'1.PrepList'!$G$2:$G$1500,"")&amp;"",""))</f>
        <v/>
      </c>
      <c r="B4765" s="638" t="str">
        <f>IF($C4765="","",IFERROR(_xlfn.XLOOKUP($C4765,'1.PrepList'!$I$2:$I$1500,'1.PrepList'!$H$2:$H$1500,"")&amp;"",""))</f>
        <v/>
      </c>
      <c r="D4765" s="638" t="str">
        <f>IF($C4765="","",IFERROR(_xlfn.XLOOKUP($C4765,'1.PrepList'!$I$2:$I$1500,'1.PrepList'!$J$2:$J$1500,"")&amp;"",""))</f>
        <v/>
      </c>
      <c r="E4765" s="638" t="str">
        <f>IF($C4765="","",IFERROR(_xlfn.XLOOKUP($C4765,'1.PrepList'!$I$2:$I$1500,'1.PrepList'!$N$2:$N$1500,"")&amp;"",""))</f>
        <v/>
      </c>
      <c r="F4765" s="638" t="str">
        <f>IF($C4765="","",IFERROR(_xlfn.XLOOKUP($C4765,'1.PrepList'!$I$2:$I$1500,'1.PrepList'!$K$2:$K$1500,"")&amp;"",""))</f>
        <v/>
      </c>
      <c r="H4765" s="644" t="str">
        <f>IF($C4765="","",IFERROR(IF(_xlfn.XLOOKUP($C4765,tbl_StartedStatus[Bold ID],tbl_StartedStatus[Started])="Started","Yes",IF(_xlfn.XLOOKUP($C4765,tbl_StartedStatus[Bold ID],tbl_StartedStatus[Started])="No Show","No Show","")),""))</f>
        <v/>
      </c>
    </row>
    <row r="4766" spans="1:8" ht="15" customHeight="1" thickBot="1">
      <c r="A4766" s="38" t="str">
        <f>IF($C4766="","",IFERROR(_xlfn.XLOOKUP($C4766,'1.PrepList'!$I$2:$I$1500,'1.PrepList'!$G$2:$G$1500,"")&amp;"",""))</f>
        <v/>
      </c>
      <c r="B4766" s="638" t="str">
        <f>IF($C4766="","",IFERROR(_xlfn.XLOOKUP($C4766,'1.PrepList'!$I$2:$I$1500,'1.PrepList'!$H$2:$H$1500,"")&amp;"",""))</f>
        <v/>
      </c>
      <c r="D4766" s="638" t="str">
        <f>IF($C4766="","",IFERROR(_xlfn.XLOOKUP($C4766,'1.PrepList'!$I$2:$I$1500,'1.PrepList'!$J$2:$J$1500,"")&amp;"",""))</f>
        <v/>
      </c>
      <c r="E4766" s="638" t="str">
        <f>IF($C4766="","",IFERROR(_xlfn.XLOOKUP($C4766,'1.PrepList'!$I$2:$I$1500,'1.PrepList'!$N$2:$N$1500,"")&amp;"",""))</f>
        <v/>
      </c>
      <c r="F4766" s="638" t="str">
        <f>IF($C4766="","",IFERROR(_xlfn.XLOOKUP($C4766,'1.PrepList'!$I$2:$I$1500,'1.PrepList'!$K$2:$K$1500,"")&amp;"",""))</f>
        <v/>
      </c>
      <c r="H4766" s="644" t="str">
        <f>IF($C4766="","",IFERROR(IF(_xlfn.XLOOKUP($C4766,tbl_StartedStatus[Bold ID],tbl_StartedStatus[Started])="Started","Yes",IF(_xlfn.XLOOKUP($C4766,tbl_StartedStatus[Bold ID],tbl_StartedStatus[Started])="No Show","No Show","")),""))</f>
        <v/>
      </c>
    </row>
    <row r="4767" spans="1:8" ht="15" customHeight="1" thickBot="1">
      <c r="A4767" s="38" t="str">
        <f>IF($C4767="","",IFERROR(_xlfn.XLOOKUP($C4767,'1.PrepList'!$I$2:$I$1500,'1.PrepList'!$G$2:$G$1500,"")&amp;"",""))</f>
        <v/>
      </c>
      <c r="B4767" s="638" t="str">
        <f>IF($C4767="","",IFERROR(_xlfn.XLOOKUP($C4767,'1.PrepList'!$I$2:$I$1500,'1.PrepList'!$H$2:$H$1500,"")&amp;"",""))</f>
        <v/>
      </c>
      <c r="D4767" s="638" t="str">
        <f>IF($C4767="","",IFERROR(_xlfn.XLOOKUP($C4767,'1.PrepList'!$I$2:$I$1500,'1.PrepList'!$J$2:$J$1500,"")&amp;"",""))</f>
        <v/>
      </c>
      <c r="E4767" s="638" t="str">
        <f>IF($C4767="","",IFERROR(_xlfn.XLOOKUP($C4767,'1.PrepList'!$I$2:$I$1500,'1.PrepList'!$N$2:$N$1500,"")&amp;"",""))</f>
        <v/>
      </c>
      <c r="F4767" s="638" t="str">
        <f>IF($C4767="","",IFERROR(_xlfn.XLOOKUP($C4767,'1.PrepList'!$I$2:$I$1500,'1.PrepList'!$K$2:$K$1500,"")&amp;"",""))</f>
        <v/>
      </c>
      <c r="H4767" s="644" t="str">
        <f>IF($C4767="","",IFERROR(IF(_xlfn.XLOOKUP($C4767,tbl_StartedStatus[Bold ID],tbl_StartedStatus[Started])="Started","Yes",IF(_xlfn.XLOOKUP($C4767,tbl_StartedStatus[Bold ID],tbl_StartedStatus[Started])="No Show","No Show","")),""))</f>
        <v/>
      </c>
    </row>
    <row r="4768" spans="1:8" ht="15" customHeight="1" thickBot="1">
      <c r="A4768" s="38" t="str">
        <f>IF($C4768="","",IFERROR(_xlfn.XLOOKUP($C4768,'1.PrepList'!$I$2:$I$1500,'1.PrepList'!$G$2:$G$1500,"")&amp;"",""))</f>
        <v/>
      </c>
      <c r="B4768" s="638" t="str">
        <f>IF($C4768="","",IFERROR(_xlfn.XLOOKUP($C4768,'1.PrepList'!$I$2:$I$1500,'1.PrepList'!$H$2:$H$1500,"")&amp;"",""))</f>
        <v/>
      </c>
      <c r="D4768" s="638" t="str">
        <f>IF($C4768="","",IFERROR(_xlfn.XLOOKUP($C4768,'1.PrepList'!$I$2:$I$1500,'1.PrepList'!$J$2:$J$1500,"")&amp;"",""))</f>
        <v/>
      </c>
      <c r="E4768" s="638" t="str">
        <f>IF($C4768="","",IFERROR(_xlfn.XLOOKUP($C4768,'1.PrepList'!$I$2:$I$1500,'1.PrepList'!$N$2:$N$1500,"")&amp;"",""))</f>
        <v/>
      </c>
      <c r="F4768" s="638" t="str">
        <f>IF($C4768="","",IFERROR(_xlfn.XLOOKUP($C4768,'1.PrepList'!$I$2:$I$1500,'1.PrepList'!$K$2:$K$1500,"")&amp;"",""))</f>
        <v/>
      </c>
      <c r="H4768" s="644" t="str">
        <f>IF($C4768="","",IFERROR(IF(_xlfn.XLOOKUP($C4768,tbl_StartedStatus[Bold ID],tbl_StartedStatus[Started])="Started","Yes",IF(_xlfn.XLOOKUP($C4768,tbl_StartedStatus[Bold ID],tbl_StartedStatus[Started])="No Show","No Show","")),""))</f>
        <v/>
      </c>
    </row>
    <row r="4769" spans="1:8" ht="15" customHeight="1" thickBot="1">
      <c r="A4769" s="38" t="str">
        <f>IF($C4769="","",IFERROR(_xlfn.XLOOKUP($C4769,'1.PrepList'!$I$2:$I$1500,'1.PrepList'!$G$2:$G$1500,"")&amp;"",""))</f>
        <v/>
      </c>
      <c r="B4769" s="638" t="str">
        <f>IF($C4769="","",IFERROR(_xlfn.XLOOKUP($C4769,'1.PrepList'!$I$2:$I$1500,'1.PrepList'!$H$2:$H$1500,"")&amp;"",""))</f>
        <v/>
      </c>
      <c r="D4769" s="638" t="str">
        <f>IF($C4769="","",IFERROR(_xlfn.XLOOKUP($C4769,'1.PrepList'!$I$2:$I$1500,'1.PrepList'!$J$2:$J$1500,"")&amp;"",""))</f>
        <v/>
      </c>
      <c r="E4769" s="638" t="str">
        <f>IF($C4769="","",IFERROR(_xlfn.XLOOKUP($C4769,'1.PrepList'!$I$2:$I$1500,'1.PrepList'!$N$2:$N$1500,"")&amp;"",""))</f>
        <v/>
      </c>
      <c r="F4769" s="638" t="str">
        <f>IF($C4769="","",IFERROR(_xlfn.XLOOKUP($C4769,'1.PrepList'!$I$2:$I$1500,'1.PrepList'!$K$2:$K$1500,"")&amp;"",""))</f>
        <v/>
      </c>
      <c r="H4769" s="644" t="str">
        <f>IF($C4769="","",IFERROR(IF(_xlfn.XLOOKUP($C4769,tbl_StartedStatus[Bold ID],tbl_StartedStatus[Started])="Started","Yes",IF(_xlfn.XLOOKUP($C4769,tbl_StartedStatus[Bold ID],tbl_StartedStatus[Started])="No Show","No Show","")),""))</f>
        <v/>
      </c>
    </row>
    <row r="4770" spans="1:8" ht="15" customHeight="1" thickBot="1">
      <c r="A4770" s="38" t="str">
        <f>IF($C4770="","",IFERROR(_xlfn.XLOOKUP($C4770,'1.PrepList'!$I$2:$I$1500,'1.PrepList'!$G$2:$G$1500,"")&amp;"",""))</f>
        <v/>
      </c>
      <c r="B4770" s="638" t="str">
        <f>IF($C4770="","",IFERROR(_xlfn.XLOOKUP($C4770,'1.PrepList'!$I$2:$I$1500,'1.PrepList'!$H$2:$H$1500,"")&amp;"",""))</f>
        <v/>
      </c>
      <c r="D4770" s="638" t="str">
        <f>IF($C4770="","",IFERROR(_xlfn.XLOOKUP($C4770,'1.PrepList'!$I$2:$I$1500,'1.PrepList'!$J$2:$J$1500,"")&amp;"",""))</f>
        <v/>
      </c>
      <c r="E4770" s="638" t="str">
        <f>IF($C4770="","",IFERROR(_xlfn.XLOOKUP($C4770,'1.PrepList'!$I$2:$I$1500,'1.PrepList'!$N$2:$N$1500,"")&amp;"",""))</f>
        <v/>
      </c>
      <c r="F4770" s="638" t="str">
        <f>IF($C4770="","",IFERROR(_xlfn.XLOOKUP($C4770,'1.PrepList'!$I$2:$I$1500,'1.PrepList'!$K$2:$K$1500,"")&amp;"",""))</f>
        <v/>
      </c>
      <c r="H4770" s="644" t="str">
        <f>IF($C4770="","",IFERROR(IF(_xlfn.XLOOKUP($C4770,tbl_StartedStatus[Bold ID],tbl_StartedStatus[Started])="Started","Yes",IF(_xlfn.XLOOKUP($C4770,tbl_StartedStatus[Bold ID],tbl_StartedStatus[Started])="No Show","No Show","")),""))</f>
        <v/>
      </c>
    </row>
    <row r="4771" spans="1:8" ht="15" customHeight="1" thickBot="1">
      <c r="A4771" s="38" t="str">
        <f>IF($C4771="","",IFERROR(_xlfn.XLOOKUP($C4771,'1.PrepList'!$I$2:$I$1500,'1.PrepList'!$G$2:$G$1500,"")&amp;"",""))</f>
        <v/>
      </c>
      <c r="B4771" s="638" t="str">
        <f>IF($C4771="","",IFERROR(_xlfn.XLOOKUP($C4771,'1.PrepList'!$I$2:$I$1500,'1.PrepList'!$H$2:$H$1500,"")&amp;"",""))</f>
        <v/>
      </c>
      <c r="D4771" s="638" t="str">
        <f>IF($C4771="","",IFERROR(_xlfn.XLOOKUP($C4771,'1.PrepList'!$I$2:$I$1500,'1.PrepList'!$J$2:$J$1500,"")&amp;"",""))</f>
        <v/>
      </c>
      <c r="E4771" s="638" t="str">
        <f>IF($C4771="","",IFERROR(_xlfn.XLOOKUP($C4771,'1.PrepList'!$I$2:$I$1500,'1.PrepList'!$N$2:$N$1500,"")&amp;"",""))</f>
        <v/>
      </c>
      <c r="F4771" s="638" t="str">
        <f>IF($C4771="","",IFERROR(_xlfn.XLOOKUP($C4771,'1.PrepList'!$I$2:$I$1500,'1.PrepList'!$K$2:$K$1500,"")&amp;"",""))</f>
        <v/>
      </c>
      <c r="H4771" s="644" t="str">
        <f>IF($C4771="","",IFERROR(IF(_xlfn.XLOOKUP($C4771,tbl_StartedStatus[Bold ID],tbl_StartedStatus[Started])="Started","Yes",IF(_xlfn.XLOOKUP($C4771,tbl_StartedStatus[Bold ID],tbl_StartedStatus[Started])="No Show","No Show","")),""))</f>
        <v/>
      </c>
    </row>
    <row r="4772" spans="1:8" ht="15" customHeight="1" thickBot="1">
      <c r="A4772" s="38" t="str">
        <f>IF($C4772="","",IFERROR(_xlfn.XLOOKUP($C4772,'1.PrepList'!$I$2:$I$1500,'1.PrepList'!$G$2:$G$1500,"")&amp;"",""))</f>
        <v/>
      </c>
      <c r="B4772" s="638" t="str">
        <f>IF($C4772="","",IFERROR(_xlfn.XLOOKUP($C4772,'1.PrepList'!$I$2:$I$1500,'1.PrepList'!$H$2:$H$1500,"")&amp;"",""))</f>
        <v/>
      </c>
      <c r="D4772" s="638" t="str">
        <f>IF($C4772="","",IFERROR(_xlfn.XLOOKUP($C4772,'1.PrepList'!$I$2:$I$1500,'1.PrepList'!$J$2:$J$1500,"")&amp;"",""))</f>
        <v/>
      </c>
      <c r="E4772" s="638" t="str">
        <f>IF($C4772="","",IFERROR(_xlfn.XLOOKUP($C4772,'1.PrepList'!$I$2:$I$1500,'1.PrepList'!$N$2:$N$1500,"")&amp;"",""))</f>
        <v/>
      </c>
      <c r="F4772" s="638" t="str">
        <f>IF($C4772="","",IFERROR(_xlfn.XLOOKUP($C4772,'1.PrepList'!$I$2:$I$1500,'1.PrepList'!$K$2:$K$1500,"")&amp;"",""))</f>
        <v/>
      </c>
      <c r="H4772" s="644" t="str">
        <f>IF($C4772="","",IFERROR(IF(_xlfn.XLOOKUP($C4772,tbl_StartedStatus[Bold ID],tbl_StartedStatus[Started])="Started","Yes",IF(_xlfn.XLOOKUP($C4772,tbl_StartedStatus[Bold ID],tbl_StartedStatus[Started])="No Show","No Show","")),""))</f>
        <v/>
      </c>
    </row>
    <row r="4773" spans="1:8" ht="15" customHeight="1" thickBot="1">
      <c r="A4773" s="38" t="str">
        <f>IF($C4773="","",IFERROR(_xlfn.XLOOKUP($C4773,'1.PrepList'!$I$2:$I$1500,'1.PrepList'!$G$2:$G$1500,"")&amp;"",""))</f>
        <v/>
      </c>
      <c r="B4773" s="638" t="str">
        <f>IF($C4773="","",IFERROR(_xlfn.XLOOKUP($C4773,'1.PrepList'!$I$2:$I$1500,'1.PrepList'!$H$2:$H$1500,"")&amp;"",""))</f>
        <v/>
      </c>
      <c r="D4773" s="638" t="str">
        <f>IF($C4773="","",IFERROR(_xlfn.XLOOKUP($C4773,'1.PrepList'!$I$2:$I$1500,'1.PrepList'!$J$2:$J$1500,"")&amp;"",""))</f>
        <v/>
      </c>
      <c r="E4773" s="638" t="str">
        <f>IF($C4773="","",IFERROR(_xlfn.XLOOKUP($C4773,'1.PrepList'!$I$2:$I$1500,'1.PrepList'!$N$2:$N$1500,"")&amp;"",""))</f>
        <v/>
      </c>
      <c r="F4773" s="638" t="str">
        <f>IF($C4773="","",IFERROR(_xlfn.XLOOKUP($C4773,'1.PrepList'!$I$2:$I$1500,'1.PrepList'!$K$2:$K$1500,"")&amp;"",""))</f>
        <v/>
      </c>
      <c r="H4773" s="644" t="str">
        <f>IF($C4773="","",IFERROR(IF(_xlfn.XLOOKUP($C4773,tbl_StartedStatus[Bold ID],tbl_StartedStatus[Started])="Started","Yes",IF(_xlfn.XLOOKUP($C4773,tbl_StartedStatus[Bold ID],tbl_StartedStatus[Started])="No Show","No Show","")),""))</f>
        <v/>
      </c>
    </row>
    <row r="4774" spans="1:8" ht="15" customHeight="1" thickBot="1">
      <c r="A4774" s="38" t="str">
        <f>IF($C4774="","",IFERROR(_xlfn.XLOOKUP($C4774,'1.PrepList'!$I$2:$I$1500,'1.PrepList'!$G$2:$G$1500,"")&amp;"",""))</f>
        <v/>
      </c>
      <c r="B4774" s="638" t="str">
        <f>IF($C4774="","",IFERROR(_xlfn.XLOOKUP($C4774,'1.PrepList'!$I$2:$I$1500,'1.PrepList'!$H$2:$H$1500,"")&amp;"",""))</f>
        <v/>
      </c>
      <c r="D4774" s="638" t="str">
        <f>IF($C4774="","",IFERROR(_xlfn.XLOOKUP($C4774,'1.PrepList'!$I$2:$I$1500,'1.PrepList'!$J$2:$J$1500,"")&amp;"",""))</f>
        <v/>
      </c>
      <c r="E4774" s="638" t="str">
        <f>IF($C4774="","",IFERROR(_xlfn.XLOOKUP($C4774,'1.PrepList'!$I$2:$I$1500,'1.PrepList'!$N$2:$N$1500,"")&amp;"",""))</f>
        <v/>
      </c>
      <c r="F4774" s="638" t="str">
        <f>IF($C4774="","",IFERROR(_xlfn.XLOOKUP($C4774,'1.PrepList'!$I$2:$I$1500,'1.PrepList'!$K$2:$K$1500,"")&amp;"",""))</f>
        <v/>
      </c>
      <c r="H4774" s="644" t="str">
        <f>IF($C4774="","",IFERROR(IF(_xlfn.XLOOKUP($C4774,tbl_StartedStatus[Bold ID],tbl_StartedStatus[Started])="Started","Yes",IF(_xlfn.XLOOKUP($C4774,tbl_StartedStatus[Bold ID],tbl_StartedStatus[Started])="No Show","No Show","")),""))</f>
        <v/>
      </c>
    </row>
    <row r="4775" spans="1:8" ht="15" customHeight="1" thickBot="1">
      <c r="A4775" s="38" t="str">
        <f>IF($C4775="","",IFERROR(_xlfn.XLOOKUP($C4775,'1.PrepList'!$I$2:$I$1500,'1.PrepList'!$G$2:$G$1500,"")&amp;"",""))</f>
        <v/>
      </c>
      <c r="B4775" s="638" t="str">
        <f>IF($C4775="","",IFERROR(_xlfn.XLOOKUP($C4775,'1.PrepList'!$I$2:$I$1500,'1.PrepList'!$H$2:$H$1500,"")&amp;"",""))</f>
        <v/>
      </c>
      <c r="D4775" s="638" t="str">
        <f>IF($C4775="","",IFERROR(_xlfn.XLOOKUP($C4775,'1.PrepList'!$I$2:$I$1500,'1.PrepList'!$J$2:$J$1500,"")&amp;"",""))</f>
        <v/>
      </c>
      <c r="E4775" s="638" t="str">
        <f>IF($C4775="","",IFERROR(_xlfn.XLOOKUP($C4775,'1.PrepList'!$I$2:$I$1500,'1.PrepList'!$N$2:$N$1500,"")&amp;"",""))</f>
        <v/>
      </c>
      <c r="F4775" s="638" t="str">
        <f>IF($C4775="","",IFERROR(_xlfn.XLOOKUP($C4775,'1.PrepList'!$I$2:$I$1500,'1.PrepList'!$K$2:$K$1500,"")&amp;"",""))</f>
        <v/>
      </c>
      <c r="H4775" s="644" t="str">
        <f>IF($C4775="","",IFERROR(IF(_xlfn.XLOOKUP($C4775,tbl_StartedStatus[Bold ID],tbl_StartedStatus[Started])="Started","Yes",IF(_xlfn.XLOOKUP($C4775,tbl_StartedStatus[Bold ID],tbl_StartedStatus[Started])="No Show","No Show","")),""))</f>
        <v/>
      </c>
    </row>
    <row r="4776" spans="1:8" ht="15" customHeight="1" thickBot="1">
      <c r="A4776" s="38" t="str">
        <f>IF($C4776="","",IFERROR(_xlfn.XLOOKUP($C4776,'1.PrepList'!$I$2:$I$1500,'1.PrepList'!$G$2:$G$1500,"")&amp;"",""))</f>
        <v/>
      </c>
      <c r="B4776" s="638" t="str">
        <f>IF($C4776="","",IFERROR(_xlfn.XLOOKUP($C4776,'1.PrepList'!$I$2:$I$1500,'1.PrepList'!$H$2:$H$1500,"")&amp;"",""))</f>
        <v/>
      </c>
      <c r="D4776" s="638" t="str">
        <f>IF($C4776="","",IFERROR(_xlfn.XLOOKUP($C4776,'1.PrepList'!$I$2:$I$1500,'1.PrepList'!$J$2:$J$1500,"")&amp;"",""))</f>
        <v/>
      </c>
      <c r="E4776" s="638" t="str">
        <f>IF($C4776="","",IFERROR(_xlfn.XLOOKUP($C4776,'1.PrepList'!$I$2:$I$1500,'1.PrepList'!$N$2:$N$1500,"")&amp;"",""))</f>
        <v/>
      </c>
      <c r="F4776" s="638" t="str">
        <f>IF($C4776="","",IFERROR(_xlfn.XLOOKUP($C4776,'1.PrepList'!$I$2:$I$1500,'1.PrepList'!$K$2:$K$1500,"")&amp;"",""))</f>
        <v/>
      </c>
      <c r="H4776" s="644" t="str">
        <f>IF($C4776="","",IFERROR(IF(_xlfn.XLOOKUP($C4776,tbl_StartedStatus[Bold ID],tbl_StartedStatus[Started])="Started","Yes",IF(_xlfn.XLOOKUP($C4776,tbl_StartedStatus[Bold ID],tbl_StartedStatus[Started])="No Show","No Show","")),""))</f>
        <v/>
      </c>
    </row>
    <row r="4777" spans="1:8" ht="15" customHeight="1" thickBot="1">
      <c r="A4777" s="38" t="str">
        <f>IF($C4777="","",IFERROR(_xlfn.XLOOKUP($C4777,'1.PrepList'!$I$2:$I$1500,'1.PrepList'!$G$2:$G$1500,"")&amp;"",""))</f>
        <v/>
      </c>
      <c r="B4777" s="638" t="str">
        <f>IF($C4777="","",IFERROR(_xlfn.XLOOKUP($C4777,'1.PrepList'!$I$2:$I$1500,'1.PrepList'!$H$2:$H$1500,"")&amp;"",""))</f>
        <v/>
      </c>
      <c r="D4777" s="638" t="str">
        <f>IF($C4777="","",IFERROR(_xlfn.XLOOKUP($C4777,'1.PrepList'!$I$2:$I$1500,'1.PrepList'!$J$2:$J$1500,"")&amp;"",""))</f>
        <v/>
      </c>
      <c r="E4777" s="638" t="str">
        <f>IF($C4777="","",IFERROR(_xlfn.XLOOKUP($C4777,'1.PrepList'!$I$2:$I$1500,'1.PrepList'!$N$2:$N$1500,"")&amp;"",""))</f>
        <v/>
      </c>
      <c r="F4777" s="638" t="str">
        <f>IF($C4777="","",IFERROR(_xlfn.XLOOKUP($C4777,'1.PrepList'!$I$2:$I$1500,'1.PrepList'!$K$2:$K$1500,"")&amp;"",""))</f>
        <v/>
      </c>
      <c r="H4777" s="644" t="str">
        <f>IF($C4777="","",IFERROR(IF(_xlfn.XLOOKUP($C4777,tbl_StartedStatus[Bold ID],tbl_StartedStatus[Started])="Started","Yes",IF(_xlfn.XLOOKUP($C4777,tbl_StartedStatus[Bold ID],tbl_StartedStatus[Started])="No Show","No Show","")),""))</f>
        <v/>
      </c>
    </row>
    <row r="4778" spans="1:8" ht="15" customHeight="1" thickBot="1">
      <c r="A4778" s="38" t="str">
        <f>IF($C4778="","",IFERROR(_xlfn.XLOOKUP($C4778,'1.PrepList'!$I$2:$I$1500,'1.PrepList'!$G$2:$G$1500,"")&amp;"",""))</f>
        <v/>
      </c>
      <c r="B4778" s="638" t="str">
        <f>IF($C4778="","",IFERROR(_xlfn.XLOOKUP($C4778,'1.PrepList'!$I$2:$I$1500,'1.PrepList'!$H$2:$H$1500,"")&amp;"",""))</f>
        <v/>
      </c>
      <c r="D4778" s="638" t="str">
        <f>IF($C4778="","",IFERROR(_xlfn.XLOOKUP($C4778,'1.PrepList'!$I$2:$I$1500,'1.PrepList'!$J$2:$J$1500,"")&amp;"",""))</f>
        <v/>
      </c>
      <c r="E4778" s="638" t="str">
        <f>IF($C4778="","",IFERROR(_xlfn.XLOOKUP($C4778,'1.PrepList'!$I$2:$I$1500,'1.PrepList'!$N$2:$N$1500,"")&amp;"",""))</f>
        <v/>
      </c>
      <c r="F4778" s="638" t="str">
        <f>IF($C4778="","",IFERROR(_xlfn.XLOOKUP($C4778,'1.PrepList'!$I$2:$I$1500,'1.PrepList'!$K$2:$K$1500,"")&amp;"",""))</f>
        <v/>
      </c>
      <c r="H4778" s="644" t="str">
        <f>IF($C4778="","",IFERROR(IF(_xlfn.XLOOKUP($C4778,tbl_StartedStatus[Bold ID],tbl_StartedStatus[Started])="Started","Yes",IF(_xlfn.XLOOKUP($C4778,tbl_StartedStatus[Bold ID],tbl_StartedStatus[Started])="No Show","No Show","")),""))</f>
        <v/>
      </c>
    </row>
    <row r="4779" spans="1:8" ht="15" customHeight="1" thickBot="1">
      <c r="A4779" s="38" t="str">
        <f>IF($C4779="","",IFERROR(_xlfn.XLOOKUP($C4779,'1.PrepList'!$I$2:$I$1500,'1.PrepList'!$G$2:$G$1500,"")&amp;"",""))</f>
        <v/>
      </c>
      <c r="B4779" s="638" t="str">
        <f>IF($C4779="","",IFERROR(_xlfn.XLOOKUP($C4779,'1.PrepList'!$I$2:$I$1500,'1.PrepList'!$H$2:$H$1500,"")&amp;"",""))</f>
        <v/>
      </c>
      <c r="D4779" s="638" t="str">
        <f>IF($C4779="","",IFERROR(_xlfn.XLOOKUP($C4779,'1.PrepList'!$I$2:$I$1500,'1.PrepList'!$J$2:$J$1500,"")&amp;"",""))</f>
        <v/>
      </c>
      <c r="E4779" s="638" t="str">
        <f>IF($C4779="","",IFERROR(_xlfn.XLOOKUP($C4779,'1.PrepList'!$I$2:$I$1500,'1.PrepList'!$N$2:$N$1500,"")&amp;"",""))</f>
        <v/>
      </c>
      <c r="F4779" s="638" t="str">
        <f>IF($C4779="","",IFERROR(_xlfn.XLOOKUP($C4779,'1.PrepList'!$I$2:$I$1500,'1.PrepList'!$K$2:$K$1500,"")&amp;"",""))</f>
        <v/>
      </c>
      <c r="H4779" s="644" t="str">
        <f>IF($C4779="","",IFERROR(IF(_xlfn.XLOOKUP($C4779,tbl_StartedStatus[Bold ID],tbl_StartedStatus[Started])="Started","Yes",IF(_xlfn.XLOOKUP($C4779,tbl_StartedStatus[Bold ID],tbl_StartedStatus[Started])="No Show","No Show","")),""))</f>
        <v/>
      </c>
    </row>
    <row r="4780" spans="1:8" ht="15" customHeight="1" thickBot="1">
      <c r="A4780" s="38" t="str">
        <f>IF($C4780="","",IFERROR(_xlfn.XLOOKUP($C4780,'1.PrepList'!$I$2:$I$1500,'1.PrepList'!$G$2:$G$1500,"")&amp;"",""))</f>
        <v/>
      </c>
      <c r="B4780" s="638" t="str">
        <f>IF($C4780="","",IFERROR(_xlfn.XLOOKUP($C4780,'1.PrepList'!$I$2:$I$1500,'1.PrepList'!$H$2:$H$1500,"")&amp;"",""))</f>
        <v/>
      </c>
      <c r="D4780" s="638" t="str">
        <f>IF($C4780="","",IFERROR(_xlfn.XLOOKUP($C4780,'1.PrepList'!$I$2:$I$1500,'1.PrepList'!$J$2:$J$1500,"")&amp;"",""))</f>
        <v/>
      </c>
      <c r="E4780" s="638" t="str">
        <f>IF($C4780="","",IFERROR(_xlfn.XLOOKUP($C4780,'1.PrepList'!$I$2:$I$1500,'1.PrepList'!$N$2:$N$1500,"")&amp;"",""))</f>
        <v/>
      </c>
      <c r="F4780" s="638" t="str">
        <f>IF($C4780="","",IFERROR(_xlfn.XLOOKUP($C4780,'1.PrepList'!$I$2:$I$1500,'1.PrepList'!$K$2:$K$1500,"")&amp;"",""))</f>
        <v/>
      </c>
      <c r="H4780" s="644" t="str">
        <f>IF($C4780="","",IFERROR(IF(_xlfn.XLOOKUP($C4780,tbl_StartedStatus[Bold ID],tbl_StartedStatus[Started])="Started","Yes",IF(_xlfn.XLOOKUP($C4780,tbl_StartedStatus[Bold ID],tbl_StartedStatus[Started])="No Show","No Show","")),""))</f>
        <v/>
      </c>
    </row>
    <row r="4781" spans="1:8" ht="15" customHeight="1" thickBot="1">
      <c r="A4781" s="38" t="str">
        <f>IF($C4781="","",IFERROR(_xlfn.XLOOKUP($C4781,'1.PrepList'!$I$2:$I$1500,'1.PrepList'!$G$2:$G$1500,"")&amp;"",""))</f>
        <v/>
      </c>
      <c r="B4781" s="638" t="str">
        <f>IF($C4781="","",IFERROR(_xlfn.XLOOKUP($C4781,'1.PrepList'!$I$2:$I$1500,'1.PrepList'!$H$2:$H$1500,"")&amp;"",""))</f>
        <v/>
      </c>
      <c r="D4781" s="638" t="str">
        <f>IF($C4781="","",IFERROR(_xlfn.XLOOKUP($C4781,'1.PrepList'!$I$2:$I$1500,'1.PrepList'!$J$2:$J$1500,"")&amp;"",""))</f>
        <v/>
      </c>
      <c r="E4781" s="638" t="str">
        <f>IF($C4781="","",IFERROR(_xlfn.XLOOKUP($C4781,'1.PrepList'!$I$2:$I$1500,'1.PrepList'!$N$2:$N$1500,"")&amp;"",""))</f>
        <v/>
      </c>
      <c r="F4781" s="638" t="str">
        <f>IF($C4781="","",IFERROR(_xlfn.XLOOKUP($C4781,'1.PrepList'!$I$2:$I$1500,'1.PrepList'!$K$2:$K$1500,"")&amp;"",""))</f>
        <v/>
      </c>
      <c r="H4781" s="644" t="str">
        <f>IF($C4781="","",IFERROR(IF(_xlfn.XLOOKUP($C4781,tbl_StartedStatus[Bold ID],tbl_StartedStatus[Started])="Started","Yes",IF(_xlfn.XLOOKUP($C4781,tbl_StartedStatus[Bold ID],tbl_StartedStatus[Started])="No Show","No Show","")),""))</f>
        <v/>
      </c>
    </row>
    <row r="4782" spans="1:8" ht="15" customHeight="1" thickBot="1">
      <c r="A4782" s="38" t="str">
        <f>IF($C4782="","",IFERROR(_xlfn.XLOOKUP($C4782,'1.PrepList'!$I$2:$I$1500,'1.PrepList'!$G$2:$G$1500,"")&amp;"",""))</f>
        <v/>
      </c>
      <c r="B4782" s="638" t="str">
        <f>IF($C4782="","",IFERROR(_xlfn.XLOOKUP($C4782,'1.PrepList'!$I$2:$I$1500,'1.PrepList'!$H$2:$H$1500,"")&amp;"",""))</f>
        <v/>
      </c>
      <c r="D4782" s="638" t="str">
        <f>IF($C4782="","",IFERROR(_xlfn.XLOOKUP($C4782,'1.PrepList'!$I$2:$I$1500,'1.PrepList'!$J$2:$J$1500,"")&amp;"",""))</f>
        <v/>
      </c>
      <c r="E4782" s="638" t="str">
        <f>IF($C4782="","",IFERROR(_xlfn.XLOOKUP($C4782,'1.PrepList'!$I$2:$I$1500,'1.PrepList'!$N$2:$N$1500,"")&amp;"",""))</f>
        <v/>
      </c>
      <c r="F4782" s="638" t="str">
        <f>IF($C4782="","",IFERROR(_xlfn.XLOOKUP($C4782,'1.PrepList'!$I$2:$I$1500,'1.PrepList'!$K$2:$K$1500,"")&amp;"",""))</f>
        <v/>
      </c>
      <c r="H4782" s="644" t="str">
        <f>IF($C4782="","",IFERROR(IF(_xlfn.XLOOKUP($C4782,tbl_StartedStatus[Bold ID],tbl_StartedStatus[Started])="Started","Yes",IF(_xlfn.XLOOKUP($C4782,tbl_StartedStatus[Bold ID],tbl_StartedStatus[Started])="No Show","No Show","")),""))</f>
        <v/>
      </c>
    </row>
    <row r="4783" spans="1:8" ht="15" customHeight="1" thickBot="1">
      <c r="A4783" s="38" t="str">
        <f>IF($C4783="","",IFERROR(_xlfn.XLOOKUP($C4783,'1.PrepList'!$I$2:$I$1500,'1.PrepList'!$G$2:$G$1500,"")&amp;"",""))</f>
        <v/>
      </c>
      <c r="B4783" s="638" t="str">
        <f>IF($C4783="","",IFERROR(_xlfn.XLOOKUP($C4783,'1.PrepList'!$I$2:$I$1500,'1.PrepList'!$H$2:$H$1500,"")&amp;"",""))</f>
        <v/>
      </c>
      <c r="D4783" s="638" t="str">
        <f>IF($C4783="","",IFERROR(_xlfn.XLOOKUP($C4783,'1.PrepList'!$I$2:$I$1500,'1.PrepList'!$J$2:$J$1500,"")&amp;"",""))</f>
        <v/>
      </c>
      <c r="E4783" s="638" t="str">
        <f>IF($C4783="","",IFERROR(_xlfn.XLOOKUP($C4783,'1.PrepList'!$I$2:$I$1500,'1.PrepList'!$N$2:$N$1500,"")&amp;"",""))</f>
        <v/>
      </c>
      <c r="F4783" s="638" t="str">
        <f>IF($C4783="","",IFERROR(_xlfn.XLOOKUP($C4783,'1.PrepList'!$I$2:$I$1500,'1.PrepList'!$K$2:$K$1500,"")&amp;"",""))</f>
        <v/>
      </c>
      <c r="H4783" s="644" t="str">
        <f>IF($C4783="","",IFERROR(IF(_xlfn.XLOOKUP($C4783,tbl_StartedStatus[Bold ID],tbl_StartedStatus[Started])="Started","Yes",IF(_xlfn.XLOOKUP($C4783,tbl_StartedStatus[Bold ID],tbl_StartedStatus[Started])="No Show","No Show","")),""))</f>
        <v/>
      </c>
    </row>
    <row r="4784" spans="1:8" ht="15" customHeight="1" thickBot="1">
      <c r="A4784" s="38" t="str">
        <f>IF($C4784="","",IFERROR(_xlfn.XLOOKUP($C4784,'1.PrepList'!$I$2:$I$1500,'1.PrepList'!$G$2:$G$1500,"")&amp;"",""))</f>
        <v/>
      </c>
      <c r="B4784" s="638" t="str">
        <f>IF($C4784="","",IFERROR(_xlfn.XLOOKUP($C4784,'1.PrepList'!$I$2:$I$1500,'1.PrepList'!$H$2:$H$1500,"")&amp;"",""))</f>
        <v/>
      </c>
      <c r="D4784" s="638" t="str">
        <f>IF($C4784="","",IFERROR(_xlfn.XLOOKUP($C4784,'1.PrepList'!$I$2:$I$1500,'1.PrepList'!$J$2:$J$1500,"")&amp;"",""))</f>
        <v/>
      </c>
      <c r="E4784" s="638" t="str">
        <f>IF($C4784="","",IFERROR(_xlfn.XLOOKUP($C4784,'1.PrepList'!$I$2:$I$1500,'1.PrepList'!$N$2:$N$1500,"")&amp;"",""))</f>
        <v/>
      </c>
      <c r="F4784" s="638" t="str">
        <f>IF($C4784="","",IFERROR(_xlfn.XLOOKUP($C4784,'1.PrepList'!$I$2:$I$1500,'1.PrepList'!$K$2:$K$1500,"")&amp;"",""))</f>
        <v/>
      </c>
      <c r="H4784" s="644" t="str">
        <f>IF($C4784="","",IFERROR(IF(_xlfn.XLOOKUP($C4784,tbl_StartedStatus[Bold ID],tbl_StartedStatus[Started])="Started","Yes",IF(_xlfn.XLOOKUP($C4784,tbl_StartedStatus[Bold ID],tbl_StartedStatus[Started])="No Show","No Show","")),""))</f>
        <v/>
      </c>
    </row>
    <row r="4785" spans="1:8" ht="15" customHeight="1" thickBot="1">
      <c r="A4785" s="38" t="str">
        <f>IF($C4785="","",IFERROR(_xlfn.XLOOKUP($C4785,'1.PrepList'!$I$2:$I$1500,'1.PrepList'!$G$2:$G$1500,"")&amp;"",""))</f>
        <v/>
      </c>
      <c r="B4785" s="638" t="str">
        <f>IF($C4785="","",IFERROR(_xlfn.XLOOKUP($C4785,'1.PrepList'!$I$2:$I$1500,'1.PrepList'!$H$2:$H$1500,"")&amp;"",""))</f>
        <v/>
      </c>
      <c r="D4785" s="638" t="str">
        <f>IF($C4785="","",IFERROR(_xlfn.XLOOKUP($C4785,'1.PrepList'!$I$2:$I$1500,'1.PrepList'!$J$2:$J$1500,"")&amp;"",""))</f>
        <v/>
      </c>
      <c r="E4785" s="638" t="str">
        <f>IF($C4785="","",IFERROR(_xlfn.XLOOKUP($C4785,'1.PrepList'!$I$2:$I$1500,'1.PrepList'!$N$2:$N$1500,"")&amp;"",""))</f>
        <v/>
      </c>
      <c r="F4785" s="638" t="str">
        <f>IF($C4785="","",IFERROR(_xlfn.XLOOKUP($C4785,'1.PrepList'!$I$2:$I$1500,'1.PrepList'!$K$2:$K$1500,"")&amp;"",""))</f>
        <v/>
      </c>
      <c r="H4785" s="644" t="str">
        <f>IF($C4785="","",IFERROR(IF(_xlfn.XLOOKUP($C4785,tbl_StartedStatus[Bold ID],tbl_StartedStatus[Started])="Started","Yes",IF(_xlfn.XLOOKUP($C4785,tbl_StartedStatus[Bold ID],tbl_StartedStatus[Started])="No Show","No Show","")),""))</f>
        <v/>
      </c>
    </row>
    <row r="4786" spans="1:8" ht="15" customHeight="1" thickBot="1">
      <c r="A4786" s="38" t="str">
        <f>IF($C4786="","",IFERROR(_xlfn.XLOOKUP($C4786,'1.PrepList'!$I$2:$I$1500,'1.PrepList'!$G$2:$G$1500,"")&amp;"",""))</f>
        <v/>
      </c>
      <c r="B4786" s="638" t="str">
        <f>IF($C4786="","",IFERROR(_xlfn.XLOOKUP($C4786,'1.PrepList'!$I$2:$I$1500,'1.PrepList'!$H$2:$H$1500,"")&amp;"",""))</f>
        <v/>
      </c>
      <c r="D4786" s="638" t="str">
        <f>IF($C4786="","",IFERROR(_xlfn.XLOOKUP($C4786,'1.PrepList'!$I$2:$I$1500,'1.PrepList'!$J$2:$J$1500,"")&amp;"",""))</f>
        <v/>
      </c>
      <c r="E4786" s="638" t="str">
        <f>IF($C4786="","",IFERROR(_xlfn.XLOOKUP($C4786,'1.PrepList'!$I$2:$I$1500,'1.PrepList'!$N$2:$N$1500,"")&amp;"",""))</f>
        <v/>
      </c>
      <c r="F4786" s="638" t="str">
        <f>IF($C4786="","",IFERROR(_xlfn.XLOOKUP($C4786,'1.PrepList'!$I$2:$I$1500,'1.PrepList'!$K$2:$K$1500,"")&amp;"",""))</f>
        <v/>
      </c>
      <c r="H4786" s="644" t="str">
        <f>IF($C4786="","",IFERROR(IF(_xlfn.XLOOKUP($C4786,tbl_StartedStatus[Bold ID],tbl_StartedStatus[Started])="Started","Yes",IF(_xlfn.XLOOKUP($C4786,tbl_StartedStatus[Bold ID],tbl_StartedStatus[Started])="No Show","No Show","")),""))</f>
        <v/>
      </c>
    </row>
    <row r="4787" spans="1:8" ht="15" customHeight="1" thickBot="1">
      <c r="A4787" s="38" t="str">
        <f>IF($C4787="","",IFERROR(_xlfn.XLOOKUP($C4787,'1.PrepList'!$I$2:$I$1500,'1.PrepList'!$G$2:$G$1500,"")&amp;"",""))</f>
        <v/>
      </c>
      <c r="B4787" s="638" t="str">
        <f>IF($C4787="","",IFERROR(_xlfn.XLOOKUP($C4787,'1.PrepList'!$I$2:$I$1500,'1.PrepList'!$H$2:$H$1500,"")&amp;"",""))</f>
        <v/>
      </c>
      <c r="D4787" s="638" t="str">
        <f>IF($C4787="","",IFERROR(_xlfn.XLOOKUP($C4787,'1.PrepList'!$I$2:$I$1500,'1.PrepList'!$J$2:$J$1500,"")&amp;"",""))</f>
        <v/>
      </c>
      <c r="E4787" s="638" t="str">
        <f>IF($C4787="","",IFERROR(_xlfn.XLOOKUP($C4787,'1.PrepList'!$I$2:$I$1500,'1.PrepList'!$N$2:$N$1500,"")&amp;"",""))</f>
        <v/>
      </c>
      <c r="F4787" s="638" t="str">
        <f>IF($C4787="","",IFERROR(_xlfn.XLOOKUP($C4787,'1.PrepList'!$I$2:$I$1500,'1.PrepList'!$K$2:$K$1500,"")&amp;"",""))</f>
        <v/>
      </c>
      <c r="H4787" s="644" t="str">
        <f>IF($C4787="","",IFERROR(IF(_xlfn.XLOOKUP($C4787,tbl_StartedStatus[Bold ID],tbl_StartedStatus[Started])="Started","Yes",IF(_xlfn.XLOOKUP($C4787,tbl_StartedStatus[Bold ID],tbl_StartedStatus[Started])="No Show","No Show","")),""))</f>
        <v/>
      </c>
    </row>
    <row r="4788" spans="1:8" ht="15" customHeight="1" thickBot="1">
      <c r="A4788" s="38" t="str">
        <f>IF($C4788="","",IFERROR(_xlfn.XLOOKUP($C4788,'1.PrepList'!$I$2:$I$1500,'1.PrepList'!$G$2:$G$1500,"")&amp;"",""))</f>
        <v/>
      </c>
      <c r="B4788" s="638" t="str">
        <f>IF($C4788="","",IFERROR(_xlfn.XLOOKUP($C4788,'1.PrepList'!$I$2:$I$1500,'1.PrepList'!$H$2:$H$1500,"")&amp;"",""))</f>
        <v/>
      </c>
      <c r="D4788" s="638" t="str">
        <f>IF($C4788="","",IFERROR(_xlfn.XLOOKUP($C4788,'1.PrepList'!$I$2:$I$1500,'1.PrepList'!$J$2:$J$1500,"")&amp;"",""))</f>
        <v/>
      </c>
      <c r="E4788" s="638" t="str">
        <f>IF($C4788="","",IFERROR(_xlfn.XLOOKUP($C4788,'1.PrepList'!$I$2:$I$1500,'1.PrepList'!$N$2:$N$1500,"")&amp;"",""))</f>
        <v/>
      </c>
      <c r="F4788" s="638" t="str">
        <f>IF($C4788="","",IFERROR(_xlfn.XLOOKUP($C4788,'1.PrepList'!$I$2:$I$1500,'1.PrepList'!$K$2:$K$1500,"")&amp;"",""))</f>
        <v/>
      </c>
      <c r="H4788" s="644" t="str">
        <f>IF($C4788="","",IFERROR(IF(_xlfn.XLOOKUP($C4788,tbl_StartedStatus[Bold ID],tbl_StartedStatus[Started])="Started","Yes",IF(_xlfn.XLOOKUP($C4788,tbl_StartedStatus[Bold ID],tbl_StartedStatus[Started])="No Show","No Show","")),""))</f>
        <v/>
      </c>
    </row>
    <row r="4789" spans="1:8" ht="15" customHeight="1" thickBot="1">
      <c r="A4789" s="38" t="str">
        <f>IF($C4789="","",IFERROR(_xlfn.XLOOKUP($C4789,'1.PrepList'!$I$2:$I$1500,'1.PrepList'!$G$2:$G$1500,"")&amp;"",""))</f>
        <v/>
      </c>
      <c r="B4789" s="638" t="str">
        <f>IF($C4789="","",IFERROR(_xlfn.XLOOKUP($C4789,'1.PrepList'!$I$2:$I$1500,'1.PrepList'!$H$2:$H$1500,"")&amp;"",""))</f>
        <v/>
      </c>
      <c r="D4789" s="638" t="str">
        <f>IF($C4789="","",IFERROR(_xlfn.XLOOKUP($C4789,'1.PrepList'!$I$2:$I$1500,'1.PrepList'!$J$2:$J$1500,"")&amp;"",""))</f>
        <v/>
      </c>
      <c r="E4789" s="638" t="str">
        <f>IF($C4789="","",IFERROR(_xlfn.XLOOKUP($C4789,'1.PrepList'!$I$2:$I$1500,'1.PrepList'!$N$2:$N$1500,"")&amp;"",""))</f>
        <v/>
      </c>
      <c r="F4789" s="638" t="str">
        <f>IF($C4789="","",IFERROR(_xlfn.XLOOKUP($C4789,'1.PrepList'!$I$2:$I$1500,'1.PrepList'!$K$2:$K$1500,"")&amp;"",""))</f>
        <v/>
      </c>
      <c r="H4789" s="644" t="str">
        <f>IF($C4789="","",IFERROR(IF(_xlfn.XLOOKUP($C4789,tbl_StartedStatus[Bold ID],tbl_StartedStatus[Started])="Started","Yes",IF(_xlfn.XLOOKUP($C4789,tbl_StartedStatus[Bold ID],tbl_StartedStatus[Started])="No Show","No Show","")),""))</f>
        <v/>
      </c>
    </row>
    <row r="4790" spans="1:8" ht="15" customHeight="1" thickBot="1">
      <c r="A4790" s="38" t="str">
        <f>IF($C4790="","",IFERROR(_xlfn.XLOOKUP($C4790,'1.PrepList'!$I$2:$I$1500,'1.PrepList'!$G$2:$G$1500,"")&amp;"",""))</f>
        <v/>
      </c>
      <c r="B4790" s="638" t="str">
        <f>IF($C4790="","",IFERROR(_xlfn.XLOOKUP($C4790,'1.PrepList'!$I$2:$I$1500,'1.PrepList'!$H$2:$H$1500,"")&amp;"",""))</f>
        <v/>
      </c>
      <c r="D4790" s="638" t="str">
        <f>IF($C4790="","",IFERROR(_xlfn.XLOOKUP($C4790,'1.PrepList'!$I$2:$I$1500,'1.PrepList'!$J$2:$J$1500,"")&amp;"",""))</f>
        <v/>
      </c>
      <c r="E4790" s="638" t="str">
        <f>IF($C4790="","",IFERROR(_xlfn.XLOOKUP($C4790,'1.PrepList'!$I$2:$I$1500,'1.PrepList'!$N$2:$N$1500,"")&amp;"",""))</f>
        <v/>
      </c>
      <c r="F4790" s="638" t="str">
        <f>IF($C4790="","",IFERROR(_xlfn.XLOOKUP($C4790,'1.PrepList'!$I$2:$I$1500,'1.PrepList'!$K$2:$K$1500,"")&amp;"",""))</f>
        <v/>
      </c>
      <c r="H4790" s="644" t="str">
        <f>IF($C4790="","",IFERROR(IF(_xlfn.XLOOKUP($C4790,tbl_StartedStatus[Bold ID],tbl_StartedStatus[Started])="Started","Yes",IF(_xlfn.XLOOKUP($C4790,tbl_StartedStatus[Bold ID],tbl_StartedStatus[Started])="No Show","No Show","")),""))</f>
        <v/>
      </c>
    </row>
    <row r="4791" spans="1:8" ht="15" customHeight="1" thickBot="1">
      <c r="A4791" s="38" t="str">
        <f>IF($C4791="","",IFERROR(_xlfn.XLOOKUP($C4791,'1.PrepList'!$I$2:$I$1500,'1.PrepList'!$G$2:$G$1500,"")&amp;"",""))</f>
        <v/>
      </c>
      <c r="B4791" s="638" t="str">
        <f>IF($C4791="","",IFERROR(_xlfn.XLOOKUP($C4791,'1.PrepList'!$I$2:$I$1500,'1.PrepList'!$H$2:$H$1500,"")&amp;"",""))</f>
        <v/>
      </c>
      <c r="D4791" s="638" t="str">
        <f>IF($C4791="","",IFERROR(_xlfn.XLOOKUP($C4791,'1.PrepList'!$I$2:$I$1500,'1.PrepList'!$J$2:$J$1500,"")&amp;"",""))</f>
        <v/>
      </c>
      <c r="E4791" s="638" t="str">
        <f>IF($C4791="","",IFERROR(_xlfn.XLOOKUP($C4791,'1.PrepList'!$I$2:$I$1500,'1.PrepList'!$N$2:$N$1500,"")&amp;"",""))</f>
        <v/>
      </c>
      <c r="F4791" s="638" t="str">
        <f>IF($C4791="","",IFERROR(_xlfn.XLOOKUP($C4791,'1.PrepList'!$I$2:$I$1500,'1.PrepList'!$K$2:$K$1500,"")&amp;"",""))</f>
        <v/>
      </c>
      <c r="H4791" s="644" t="str">
        <f>IF($C4791="","",IFERROR(IF(_xlfn.XLOOKUP($C4791,tbl_StartedStatus[Bold ID],tbl_StartedStatus[Started])="Started","Yes",IF(_xlfn.XLOOKUP($C4791,tbl_StartedStatus[Bold ID],tbl_StartedStatus[Started])="No Show","No Show","")),""))</f>
        <v/>
      </c>
    </row>
    <row r="4792" spans="1:8" ht="15" customHeight="1" thickBot="1">
      <c r="A4792" s="38" t="str">
        <f>IF($C4792="","",IFERROR(_xlfn.XLOOKUP($C4792,'1.PrepList'!$I$2:$I$1500,'1.PrepList'!$G$2:$G$1500,"")&amp;"",""))</f>
        <v/>
      </c>
      <c r="B4792" s="638" t="str">
        <f>IF($C4792="","",IFERROR(_xlfn.XLOOKUP($C4792,'1.PrepList'!$I$2:$I$1500,'1.PrepList'!$H$2:$H$1500,"")&amp;"",""))</f>
        <v/>
      </c>
      <c r="D4792" s="638" t="str">
        <f>IF($C4792="","",IFERROR(_xlfn.XLOOKUP($C4792,'1.PrepList'!$I$2:$I$1500,'1.PrepList'!$J$2:$J$1500,"")&amp;"",""))</f>
        <v/>
      </c>
      <c r="E4792" s="638" t="str">
        <f>IF($C4792="","",IFERROR(_xlfn.XLOOKUP($C4792,'1.PrepList'!$I$2:$I$1500,'1.PrepList'!$N$2:$N$1500,"")&amp;"",""))</f>
        <v/>
      </c>
      <c r="F4792" s="638" t="str">
        <f>IF($C4792="","",IFERROR(_xlfn.XLOOKUP($C4792,'1.PrepList'!$I$2:$I$1500,'1.PrepList'!$K$2:$K$1500,"")&amp;"",""))</f>
        <v/>
      </c>
      <c r="H4792" s="644" t="str">
        <f>IF($C4792="","",IFERROR(IF(_xlfn.XLOOKUP($C4792,tbl_StartedStatus[Bold ID],tbl_StartedStatus[Started])="Started","Yes",IF(_xlfn.XLOOKUP($C4792,tbl_StartedStatus[Bold ID],tbl_StartedStatus[Started])="No Show","No Show","")),""))</f>
        <v/>
      </c>
    </row>
    <row r="4793" spans="1:8" ht="15" customHeight="1" thickBot="1">
      <c r="A4793" s="38" t="str">
        <f>IF($C4793="","",IFERROR(_xlfn.XLOOKUP($C4793,'1.PrepList'!$I$2:$I$1500,'1.PrepList'!$G$2:$G$1500,"")&amp;"",""))</f>
        <v/>
      </c>
      <c r="B4793" s="638" t="str">
        <f>IF($C4793="","",IFERROR(_xlfn.XLOOKUP($C4793,'1.PrepList'!$I$2:$I$1500,'1.PrepList'!$H$2:$H$1500,"")&amp;"",""))</f>
        <v/>
      </c>
      <c r="D4793" s="638" t="str">
        <f>IF($C4793="","",IFERROR(_xlfn.XLOOKUP($C4793,'1.PrepList'!$I$2:$I$1500,'1.PrepList'!$J$2:$J$1500,"")&amp;"",""))</f>
        <v/>
      </c>
      <c r="E4793" s="638" t="str">
        <f>IF($C4793="","",IFERROR(_xlfn.XLOOKUP($C4793,'1.PrepList'!$I$2:$I$1500,'1.PrepList'!$N$2:$N$1500,"")&amp;"",""))</f>
        <v/>
      </c>
      <c r="F4793" s="638" t="str">
        <f>IF($C4793="","",IFERROR(_xlfn.XLOOKUP($C4793,'1.PrepList'!$I$2:$I$1500,'1.PrepList'!$K$2:$K$1500,"")&amp;"",""))</f>
        <v/>
      </c>
      <c r="H4793" s="644" t="str">
        <f>IF($C4793="","",IFERROR(IF(_xlfn.XLOOKUP($C4793,tbl_StartedStatus[Bold ID],tbl_StartedStatus[Started])="Started","Yes",IF(_xlfn.XLOOKUP($C4793,tbl_StartedStatus[Bold ID],tbl_StartedStatus[Started])="No Show","No Show","")),""))</f>
        <v/>
      </c>
    </row>
    <row r="4794" spans="1:8" ht="15" customHeight="1" thickBot="1">
      <c r="A4794" s="38" t="str">
        <f>IF($C4794="","",IFERROR(_xlfn.XLOOKUP($C4794,'1.PrepList'!$I$2:$I$1500,'1.PrepList'!$G$2:$G$1500,"")&amp;"",""))</f>
        <v/>
      </c>
      <c r="B4794" s="638" t="str">
        <f>IF($C4794="","",IFERROR(_xlfn.XLOOKUP($C4794,'1.PrepList'!$I$2:$I$1500,'1.PrepList'!$H$2:$H$1500,"")&amp;"",""))</f>
        <v/>
      </c>
      <c r="D4794" s="638" t="str">
        <f>IF($C4794="","",IFERROR(_xlfn.XLOOKUP($C4794,'1.PrepList'!$I$2:$I$1500,'1.PrepList'!$J$2:$J$1500,"")&amp;"",""))</f>
        <v/>
      </c>
      <c r="E4794" s="638" t="str">
        <f>IF($C4794="","",IFERROR(_xlfn.XLOOKUP($C4794,'1.PrepList'!$I$2:$I$1500,'1.PrepList'!$N$2:$N$1500,"")&amp;"",""))</f>
        <v/>
      </c>
      <c r="F4794" s="638" t="str">
        <f>IF($C4794="","",IFERROR(_xlfn.XLOOKUP($C4794,'1.PrepList'!$I$2:$I$1500,'1.PrepList'!$K$2:$K$1500,"")&amp;"",""))</f>
        <v/>
      </c>
      <c r="H4794" s="644" t="str">
        <f>IF($C4794="","",IFERROR(IF(_xlfn.XLOOKUP($C4794,tbl_StartedStatus[Bold ID],tbl_StartedStatus[Started])="Started","Yes",IF(_xlfn.XLOOKUP($C4794,tbl_StartedStatus[Bold ID],tbl_StartedStatus[Started])="No Show","No Show","")),""))</f>
        <v/>
      </c>
    </row>
    <row r="4795" spans="1:8" ht="15" customHeight="1" thickBot="1">
      <c r="A4795" s="38" t="str">
        <f>IF($C4795="","",IFERROR(_xlfn.XLOOKUP($C4795,'1.PrepList'!$I$2:$I$1500,'1.PrepList'!$G$2:$G$1500,"")&amp;"",""))</f>
        <v/>
      </c>
      <c r="B4795" s="638" t="str">
        <f>IF($C4795="","",IFERROR(_xlfn.XLOOKUP($C4795,'1.PrepList'!$I$2:$I$1500,'1.PrepList'!$H$2:$H$1500,"")&amp;"",""))</f>
        <v/>
      </c>
      <c r="D4795" s="638" t="str">
        <f>IF($C4795="","",IFERROR(_xlfn.XLOOKUP($C4795,'1.PrepList'!$I$2:$I$1500,'1.PrepList'!$J$2:$J$1500,"")&amp;"",""))</f>
        <v/>
      </c>
      <c r="E4795" s="638" t="str">
        <f>IF($C4795="","",IFERROR(_xlfn.XLOOKUP($C4795,'1.PrepList'!$I$2:$I$1500,'1.PrepList'!$N$2:$N$1500,"")&amp;"",""))</f>
        <v/>
      </c>
      <c r="F4795" s="638" t="str">
        <f>IF($C4795="","",IFERROR(_xlfn.XLOOKUP($C4795,'1.PrepList'!$I$2:$I$1500,'1.PrepList'!$K$2:$K$1500,"")&amp;"",""))</f>
        <v/>
      </c>
      <c r="H4795" s="644" t="str">
        <f>IF($C4795="","",IFERROR(IF(_xlfn.XLOOKUP($C4795,tbl_StartedStatus[Bold ID],tbl_StartedStatus[Started])="Started","Yes",IF(_xlfn.XLOOKUP($C4795,tbl_StartedStatus[Bold ID],tbl_StartedStatus[Started])="No Show","No Show","")),""))</f>
        <v/>
      </c>
    </row>
    <row r="4796" spans="1:8" ht="15" customHeight="1" thickBot="1">
      <c r="A4796" s="38" t="str">
        <f>IF($C4796="","",IFERROR(_xlfn.XLOOKUP($C4796,'1.PrepList'!$I$2:$I$1500,'1.PrepList'!$G$2:$G$1500,"")&amp;"",""))</f>
        <v/>
      </c>
      <c r="B4796" s="638" t="str">
        <f>IF($C4796="","",IFERROR(_xlfn.XLOOKUP($C4796,'1.PrepList'!$I$2:$I$1500,'1.PrepList'!$H$2:$H$1500,"")&amp;"",""))</f>
        <v/>
      </c>
      <c r="D4796" s="638" t="str">
        <f>IF($C4796="","",IFERROR(_xlfn.XLOOKUP($C4796,'1.PrepList'!$I$2:$I$1500,'1.PrepList'!$J$2:$J$1500,"")&amp;"",""))</f>
        <v/>
      </c>
      <c r="E4796" s="638" t="str">
        <f>IF($C4796="","",IFERROR(_xlfn.XLOOKUP($C4796,'1.PrepList'!$I$2:$I$1500,'1.PrepList'!$N$2:$N$1500,"")&amp;"",""))</f>
        <v/>
      </c>
      <c r="F4796" s="638" t="str">
        <f>IF($C4796="","",IFERROR(_xlfn.XLOOKUP($C4796,'1.PrepList'!$I$2:$I$1500,'1.PrepList'!$K$2:$K$1500,"")&amp;"",""))</f>
        <v/>
      </c>
      <c r="H4796" s="644" t="str">
        <f>IF($C4796="","",IFERROR(IF(_xlfn.XLOOKUP($C4796,tbl_StartedStatus[Bold ID],tbl_StartedStatus[Started])="Started","Yes",IF(_xlfn.XLOOKUP($C4796,tbl_StartedStatus[Bold ID],tbl_StartedStatus[Started])="No Show","No Show","")),""))</f>
        <v/>
      </c>
    </row>
    <row r="4797" spans="1:8" ht="15" customHeight="1" thickBot="1">
      <c r="A4797" s="38" t="str">
        <f>IF($C4797="","",IFERROR(_xlfn.XLOOKUP($C4797,'1.PrepList'!$I$2:$I$1500,'1.PrepList'!$G$2:$G$1500,"")&amp;"",""))</f>
        <v/>
      </c>
      <c r="B4797" s="638" t="str">
        <f>IF($C4797="","",IFERROR(_xlfn.XLOOKUP($C4797,'1.PrepList'!$I$2:$I$1500,'1.PrepList'!$H$2:$H$1500,"")&amp;"",""))</f>
        <v/>
      </c>
      <c r="D4797" s="638" t="str">
        <f>IF($C4797="","",IFERROR(_xlfn.XLOOKUP($C4797,'1.PrepList'!$I$2:$I$1500,'1.PrepList'!$J$2:$J$1500,"")&amp;"",""))</f>
        <v/>
      </c>
      <c r="E4797" s="638" t="str">
        <f>IF($C4797="","",IFERROR(_xlfn.XLOOKUP($C4797,'1.PrepList'!$I$2:$I$1500,'1.PrepList'!$N$2:$N$1500,"")&amp;"",""))</f>
        <v/>
      </c>
      <c r="F4797" s="638" t="str">
        <f>IF($C4797="","",IFERROR(_xlfn.XLOOKUP($C4797,'1.PrepList'!$I$2:$I$1500,'1.PrepList'!$K$2:$K$1500,"")&amp;"",""))</f>
        <v/>
      </c>
      <c r="H4797" s="644" t="str">
        <f>IF($C4797="","",IFERROR(IF(_xlfn.XLOOKUP($C4797,tbl_StartedStatus[Bold ID],tbl_StartedStatus[Started])="Started","Yes",IF(_xlfn.XLOOKUP($C4797,tbl_StartedStatus[Bold ID],tbl_StartedStatus[Started])="No Show","No Show","")),""))</f>
        <v/>
      </c>
    </row>
    <row r="4798" spans="1:8" ht="15" customHeight="1" thickBot="1">
      <c r="A4798" s="38" t="str">
        <f>IF($C4798="","",IFERROR(_xlfn.XLOOKUP($C4798,'1.PrepList'!$I$2:$I$1500,'1.PrepList'!$G$2:$G$1500,"")&amp;"",""))</f>
        <v/>
      </c>
      <c r="B4798" s="638" t="str">
        <f>IF($C4798="","",IFERROR(_xlfn.XLOOKUP($C4798,'1.PrepList'!$I$2:$I$1500,'1.PrepList'!$H$2:$H$1500,"")&amp;"",""))</f>
        <v/>
      </c>
      <c r="D4798" s="638" t="str">
        <f>IF($C4798="","",IFERROR(_xlfn.XLOOKUP($C4798,'1.PrepList'!$I$2:$I$1500,'1.PrepList'!$J$2:$J$1500,"")&amp;"",""))</f>
        <v/>
      </c>
      <c r="E4798" s="638" t="str">
        <f>IF($C4798="","",IFERROR(_xlfn.XLOOKUP($C4798,'1.PrepList'!$I$2:$I$1500,'1.PrepList'!$N$2:$N$1500,"")&amp;"",""))</f>
        <v/>
      </c>
      <c r="F4798" s="638" t="str">
        <f>IF($C4798="","",IFERROR(_xlfn.XLOOKUP($C4798,'1.PrepList'!$I$2:$I$1500,'1.PrepList'!$K$2:$K$1500,"")&amp;"",""))</f>
        <v/>
      </c>
      <c r="H4798" s="644" t="str">
        <f>IF($C4798="","",IFERROR(IF(_xlfn.XLOOKUP($C4798,tbl_StartedStatus[Bold ID],tbl_StartedStatus[Started])="Started","Yes",IF(_xlfn.XLOOKUP($C4798,tbl_StartedStatus[Bold ID],tbl_StartedStatus[Started])="No Show","No Show","")),""))</f>
        <v/>
      </c>
    </row>
    <row r="4799" spans="1:8" ht="15" customHeight="1" thickBot="1">
      <c r="A4799" s="38" t="str">
        <f>IF($C4799="","",IFERROR(_xlfn.XLOOKUP($C4799,'1.PrepList'!$I$2:$I$1500,'1.PrepList'!$G$2:$G$1500,"")&amp;"",""))</f>
        <v/>
      </c>
      <c r="B4799" s="638" t="str">
        <f>IF($C4799="","",IFERROR(_xlfn.XLOOKUP($C4799,'1.PrepList'!$I$2:$I$1500,'1.PrepList'!$H$2:$H$1500,"")&amp;"",""))</f>
        <v/>
      </c>
      <c r="D4799" s="638" t="str">
        <f>IF($C4799="","",IFERROR(_xlfn.XLOOKUP($C4799,'1.PrepList'!$I$2:$I$1500,'1.PrepList'!$J$2:$J$1500,"")&amp;"",""))</f>
        <v/>
      </c>
      <c r="E4799" s="638" t="str">
        <f>IF($C4799="","",IFERROR(_xlfn.XLOOKUP($C4799,'1.PrepList'!$I$2:$I$1500,'1.PrepList'!$N$2:$N$1500,"")&amp;"",""))</f>
        <v/>
      </c>
      <c r="F4799" s="638" t="str">
        <f>IF($C4799="","",IFERROR(_xlfn.XLOOKUP($C4799,'1.PrepList'!$I$2:$I$1500,'1.PrepList'!$K$2:$K$1500,"")&amp;"",""))</f>
        <v/>
      </c>
      <c r="H4799" s="644" t="str">
        <f>IF($C4799="","",IFERROR(IF(_xlfn.XLOOKUP($C4799,tbl_StartedStatus[Bold ID],tbl_StartedStatus[Started])="Started","Yes",IF(_xlfn.XLOOKUP($C4799,tbl_StartedStatus[Bold ID],tbl_StartedStatus[Started])="No Show","No Show","")),""))</f>
        <v/>
      </c>
    </row>
    <row r="4800" spans="1:8" ht="15" customHeight="1" thickBot="1">
      <c r="A4800" s="38" t="str">
        <f>IF($C4800="","",IFERROR(_xlfn.XLOOKUP($C4800,'1.PrepList'!$I$2:$I$1500,'1.PrepList'!$G$2:$G$1500,"")&amp;"",""))</f>
        <v/>
      </c>
      <c r="B4800" s="638" t="str">
        <f>IF($C4800="","",IFERROR(_xlfn.XLOOKUP($C4800,'1.PrepList'!$I$2:$I$1500,'1.PrepList'!$H$2:$H$1500,"")&amp;"",""))</f>
        <v/>
      </c>
      <c r="D4800" s="638" t="str">
        <f>IF($C4800="","",IFERROR(_xlfn.XLOOKUP($C4800,'1.PrepList'!$I$2:$I$1500,'1.PrepList'!$J$2:$J$1500,"")&amp;"",""))</f>
        <v/>
      </c>
      <c r="E4800" s="638" t="str">
        <f>IF($C4800="","",IFERROR(_xlfn.XLOOKUP($C4800,'1.PrepList'!$I$2:$I$1500,'1.PrepList'!$N$2:$N$1500,"")&amp;"",""))</f>
        <v/>
      </c>
      <c r="F4800" s="638" t="str">
        <f>IF($C4800="","",IFERROR(_xlfn.XLOOKUP($C4800,'1.PrepList'!$I$2:$I$1500,'1.PrepList'!$K$2:$K$1500,"")&amp;"",""))</f>
        <v/>
      </c>
      <c r="H4800" s="644" t="str">
        <f>IF($C4800="","",IFERROR(IF(_xlfn.XLOOKUP($C4800,tbl_StartedStatus[Bold ID],tbl_StartedStatus[Started])="Started","Yes",IF(_xlfn.XLOOKUP($C4800,tbl_StartedStatus[Bold ID],tbl_StartedStatus[Started])="No Show","No Show","")),""))</f>
        <v/>
      </c>
    </row>
    <row r="4801" spans="1:8" ht="15" customHeight="1" thickBot="1">
      <c r="A4801" s="38" t="str">
        <f>IF($C4801="","",IFERROR(_xlfn.XLOOKUP($C4801,'1.PrepList'!$I$2:$I$1500,'1.PrepList'!$G$2:$G$1500,"")&amp;"",""))</f>
        <v/>
      </c>
      <c r="B4801" s="638" t="str">
        <f>IF($C4801="","",IFERROR(_xlfn.XLOOKUP($C4801,'1.PrepList'!$I$2:$I$1500,'1.PrepList'!$H$2:$H$1500,"")&amp;"",""))</f>
        <v/>
      </c>
      <c r="D4801" s="638" t="str">
        <f>IF($C4801="","",IFERROR(_xlfn.XLOOKUP($C4801,'1.PrepList'!$I$2:$I$1500,'1.PrepList'!$J$2:$J$1500,"")&amp;"",""))</f>
        <v/>
      </c>
      <c r="E4801" s="638" t="str">
        <f>IF($C4801="","",IFERROR(_xlfn.XLOOKUP($C4801,'1.PrepList'!$I$2:$I$1500,'1.PrepList'!$N$2:$N$1500,"")&amp;"",""))</f>
        <v/>
      </c>
      <c r="F4801" s="638" t="str">
        <f>IF($C4801="","",IFERROR(_xlfn.XLOOKUP($C4801,'1.PrepList'!$I$2:$I$1500,'1.PrepList'!$K$2:$K$1500,"")&amp;"",""))</f>
        <v/>
      </c>
      <c r="H4801" s="644" t="str">
        <f>IF($C4801="","",IFERROR(IF(_xlfn.XLOOKUP($C4801,tbl_StartedStatus[Bold ID],tbl_StartedStatus[Started])="Started","Yes",IF(_xlfn.XLOOKUP($C4801,tbl_StartedStatus[Bold ID],tbl_StartedStatus[Started])="No Show","No Show","")),""))</f>
        <v/>
      </c>
    </row>
    <row r="4802" spans="1:8" ht="15" customHeight="1" thickBot="1">
      <c r="A4802" s="38" t="str">
        <f>IF($C4802="","",IFERROR(_xlfn.XLOOKUP($C4802,'1.PrepList'!$I$2:$I$1500,'1.PrepList'!$G$2:$G$1500,"")&amp;"",""))</f>
        <v/>
      </c>
      <c r="B4802" s="638" t="str">
        <f>IF($C4802="","",IFERROR(_xlfn.XLOOKUP($C4802,'1.PrepList'!$I$2:$I$1500,'1.PrepList'!$H$2:$H$1500,"")&amp;"",""))</f>
        <v/>
      </c>
      <c r="D4802" s="638" t="str">
        <f>IF($C4802="","",IFERROR(_xlfn.XLOOKUP($C4802,'1.PrepList'!$I$2:$I$1500,'1.PrepList'!$J$2:$J$1500,"")&amp;"",""))</f>
        <v/>
      </c>
      <c r="E4802" s="638" t="str">
        <f>IF($C4802="","",IFERROR(_xlfn.XLOOKUP($C4802,'1.PrepList'!$I$2:$I$1500,'1.PrepList'!$N$2:$N$1500,"")&amp;"",""))</f>
        <v/>
      </c>
      <c r="F4802" s="638" t="str">
        <f>IF($C4802="","",IFERROR(_xlfn.XLOOKUP($C4802,'1.PrepList'!$I$2:$I$1500,'1.PrepList'!$K$2:$K$1500,"")&amp;"",""))</f>
        <v/>
      </c>
      <c r="H4802" s="644" t="str">
        <f>IF($C4802="","",IFERROR(IF(_xlfn.XLOOKUP($C4802,tbl_StartedStatus[Bold ID],tbl_StartedStatus[Started])="Started","Yes",IF(_xlfn.XLOOKUP($C4802,tbl_StartedStatus[Bold ID],tbl_StartedStatus[Started])="No Show","No Show","")),""))</f>
        <v/>
      </c>
    </row>
    <row r="4803" spans="1:8" ht="15" customHeight="1" thickBot="1">
      <c r="A4803" s="38" t="str">
        <f>IF($C4803="","",IFERROR(_xlfn.XLOOKUP($C4803,'1.PrepList'!$I$2:$I$1500,'1.PrepList'!$G$2:$G$1500,"")&amp;"",""))</f>
        <v/>
      </c>
      <c r="B4803" s="638" t="str">
        <f>IF($C4803="","",IFERROR(_xlfn.XLOOKUP($C4803,'1.PrepList'!$I$2:$I$1500,'1.PrepList'!$H$2:$H$1500,"")&amp;"",""))</f>
        <v/>
      </c>
      <c r="D4803" s="638" t="str">
        <f>IF($C4803="","",IFERROR(_xlfn.XLOOKUP($C4803,'1.PrepList'!$I$2:$I$1500,'1.PrepList'!$J$2:$J$1500,"")&amp;"",""))</f>
        <v/>
      </c>
      <c r="E4803" s="638" t="str">
        <f>IF($C4803="","",IFERROR(_xlfn.XLOOKUP($C4803,'1.PrepList'!$I$2:$I$1500,'1.PrepList'!$N$2:$N$1500,"")&amp;"",""))</f>
        <v/>
      </c>
      <c r="F4803" s="638" t="str">
        <f>IF($C4803="","",IFERROR(_xlfn.XLOOKUP($C4803,'1.PrepList'!$I$2:$I$1500,'1.PrepList'!$K$2:$K$1500,"")&amp;"",""))</f>
        <v/>
      </c>
      <c r="H4803" s="644" t="str">
        <f>IF($C4803="","",IFERROR(IF(_xlfn.XLOOKUP($C4803,tbl_StartedStatus[Bold ID],tbl_StartedStatus[Started])="Started","Yes",IF(_xlfn.XLOOKUP($C4803,tbl_StartedStatus[Bold ID],tbl_StartedStatus[Started])="No Show","No Show","")),""))</f>
        <v/>
      </c>
    </row>
    <row r="4804" spans="1:8" ht="15" customHeight="1" thickBot="1">
      <c r="A4804" s="38" t="str">
        <f>IF($C4804="","",IFERROR(_xlfn.XLOOKUP($C4804,'1.PrepList'!$I$2:$I$1500,'1.PrepList'!$G$2:$G$1500,"")&amp;"",""))</f>
        <v/>
      </c>
      <c r="B4804" s="638" t="str">
        <f>IF($C4804="","",IFERROR(_xlfn.XLOOKUP($C4804,'1.PrepList'!$I$2:$I$1500,'1.PrepList'!$H$2:$H$1500,"")&amp;"",""))</f>
        <v/>
      </c>
      <c r="D4804" s="638" t="str">
        <f>IF($C4804="","",IFERROR(_xlfn.XLOOKUP($C4804,'1.PrepList'!$I$2:$I$1500,'1.PrepList'!$J$2:$J$1500,"")&amp;"",""))</f>
        <v/>
      </c>
      <c r="E4804" s="638" t="str">
        <f>IF($C4804="","",IFERROR(_xlfn.XLOOKUP($C4804,'1.PrepList'!$I$2:$I$1500,'1.PrepList'!$N$2:$N$1500,"")&amp;"",""))</f>
        <v/>
      </c>
      <c r="F4804" s="638" t="str">
        <f>IF($C4804="","",IFERROR(_xlfn.XLOOKUP($C4804,'1.PrepList'!$I$2:$I$1500,'1.PrepList'!$K$2:$K$1500,"")&amp;"",""))</f>
        <v/>
      </c>
      <c r="H4804" s="644" t="str">
        <f>IF($C4804="","",IFERROR(IF(_xlfn.XLOOKUP($C4804,tbl_StartedStatus[Bold ID],tbl_StartedStatus[Started])="Started","Yes",IF(_xlfn.XLOOKUP($C4804,tbl_StartedStatus[Bold ID],tbl_StartedStatus[Started])="No Show","No Show","")),""))</f>
        <v/>
      </c>
    </row>
    <row r="4805" spans="1:8" ht="15" customHeight="1" thickBot="1">
      <c r="A4805" s="38" t="str">
        <f>IF($C4805="","",IFERROR(_xlfn.XLOOKUP($C4805,'1.PrepList'!$I$2:$I$1500,'1.PrepList'!$G$2:$G$1500,"")&amp;"",""))</f>
        <v/>
      </c>
      <c r="B4805" s="638" t="str">
        <f>IF($C4805="","",IFERROR(_xlfn.XLOOKUP($C4805,'1.PrepList'!$I$2:$I$1500,'1.PrepList'!$H$2:$H$1500,"")&amp;"",""))</f>
        <v/>
      </c>
      <c r="D4805" s="638" t="str">
        <f>IF($C4805="","",IFERROR(_xlfn.XLOOKUP($C4805,'1.PrepList'!$I$2:$I$1500,'1.PrepList'!$J$2:$J$1500,"")&amp;"",""))</f>
        <v/>
      </c>
      <c r="E4805" s="638" t="str">
        <f>IF($C4805="","",IFERROR(_xlfn.XLOOKUP($C4805,'1.PrepList'!$I$2:$I$1500,'1.PrepList'!$N$2:$N$1500,"")&amp;"",""))</f>
        <v/>
      </c>
      <c r="F4805" s="638" t="str">
        <f>IF($C4805="","",IFERROR(_xlfn.XLOOKUP($C4805,'1.PrepList'!$I$2:$I$1500,'1.PrepList'!$K$2:$K$1500,"")&amp;"",""))</f>
        <v/>
      </c>
      <c r="H4805" s="644" t="str">
        <f>IF($C4805="","",IFERROR(IF(_xlfn.XLOOKUP($C4805,tbl_StartedStatus[Bold ID],tbl_StartedStatus[Started])="Started","Yes",IF(_xlfn.XLOOKUP($C4805,tbl_StartedStatus[Bold ID],tbl_StartedStatus[Started])="No Show","No Show","")),""))</f>
        <v/>
      </c>
    </row>
    <row r="4806" spans="1:8" ht="15" customHeight="1" thickBot="1">
      <c r="A4806" s="38" t="str">
        <f>IF($C4806="","",IFERROR(_xlfn.XLOOKUP($C4806,'1.PrepList'!$I$2:$I$1500,'1.PrepList'!$G$2:$G$1500,"")&amp;"",""))</f>
        <v/>
      </c>
      <c r="B4806" s="638" t="str">
        <f>IF($C4806="","",IFERROR(_xlfn.XLOOKUP($C4806,'1.PrepList'!$I$2:$I$1500,'1.PrepList'!$H$2:$H$1500,"")&amp;"",""))</f>
        <v/>
      </c>
      <c r="D4806" s="638" t="str">
        <f>IF($C4806="","",IFERROR(_xlfn.XLOOKUP($C4806,'1.PrepList'!$I$2:$I$1500,'1.PrepList'!$J$2:$J$1500,"")&amp;"",""))</f>
        <v/>
      </c>
      <c r="E4806" s="638" t="str">
        <f>IF($C4806="","",IFERROR(_xlfn.XLOOKUP($C4806,'1.PrepList'!$I$2:$I$1500,'1.PrepList'!$N$2:$N$1500,"")&amp;"",""))</f>
        <v/>
      </c>
      <c r="F4806" s="638" t="str">
        <f>IF($C4806="","",IFERROR(_xlfn.XLOOKUP($C4806,'1.PrepList'!$I$2:$I$1500,'1.PrepList'!$K$2:$K$1500,"")&amp;"",""))</f>
        <v/>
      </c>
      <c r="H4806" s="644" t="str">
        <f>IF($C4806="","",IFERROR(IF(_xlfn.XLOOKUP($C4806,tbl_StartedStatus[Bold ID],tbl_StartedStatus[Started])="Started","Yes",IF(_xlfn.XLOOKUP($C4806,tbl_StartedStatus[Bold ID],tbl_StartedStatus[Started])="No Show","No Show","")),""))</f>
        <v/>
      </c>
    </row>
    <row r="4807" spans="1:8" ht="15" customHeight="1" thickBot="1">
      <c r="A4807" s="38" t="str">
        <f>IF($C4807="","",IFERROR(_xlfn.XLOOKUP($C4807,'1.PrepList'!$I$2:$I$1500,'1.PrepList'!$G$2:$G$1500,"")&amp;"",""))</f>
        <v/>
      </c>
      <c r="B4807" s="638" t="str">
        <f>IF($C4807="","",IFERROR(_xlfn.XLOOKUP($C4807,'1.PrepList'!$I$2:$I$1500,'1.PrepList'!$H$2:$H$1500,"")&amp;"",""))</f>
        <v/>
      </c>
      <c r="D4807" s="638" t="str">
        <f>IF($C4807="","",IFERROR(_xlfn.XLOOKUP($C4807,'1.PrepList'!$I$2:$I$1500,'1.PrepList'!$J$2:$J$1500,"")&amp;"",""))</f>
        <v/>
      </c>
      <c r="E4807" s="638" t="str">
        <f>IF($C4807="","",IFERROR(_xlfn.XLOOKUP($C4807,'1.PrepList'!$I$2:$I$1500,'1.PrepList'!$N$2:$N$1500,"")&amp;"",""))</f>
        <v/>
      </c>
      <c r="F4807" s="638" t="str">
        <f>IF($C4807="","",IFERROR(_xlfn.XLOOKUP($C4807,'1.PrepList'!$I$2:$I$1500,'1.PrepList'!$K$2:$K$1500,"")&amp;"",""))</f>
        <v/>
      </c>
      <c r="H4807" s="644" t="str">
        <f>IF($C4807="","",IFERROR(IF(_xlfn.XLOOKUP($C4807,tbl_StartedStatus[Bold ID],tbl_StartedStatus[Started])="Started","Yes",IF(_xlfn.XLOOKUP($C4807,tbl_StartedStatus[Bold ID],tbl_StartedStatus[Started])="No Show","No Show","")),""))</f>
        <v/>
      </c>
    </row>
    <row r="4808" spans="1:8" ht="15" customHeight="1" thickBot="1">
      <c r="A4808" s="38" t="str">
        <f>IF($C4808="","",IFERROR(_xlfn.XLOOKUP($C4808,'1.PrepList'!$I$2:$I$1500,'1.PrepList'!$G$2:$G$1500,"")&amp;"",""))</f>
        <v/>
      </c>
      <c r="B4808" s="638" t="str">
        <f>IF($C4808="","",IFERROR(_xlfn.XLOOKUP($C4808,'1.PrepList'!$I$2:$I$1500,'1.PrepList'!$H$2:$H$1500,"")&amp;"",""))</f>
        <v/>
      </c>
      <c r="D4808" s="638" t="str">
        <f>IF($C4808="","",IFERROR(_xlfn.XLOOKUP($C4808,'1.PrepList'!$I$2:$I$1500,'1.PrepList'!$J$2:$J$1500,"")&amp;"",""))</f>
        <v/>
      </c>
      <c r="E4808" s="638" t="str">
        <f>IF($C4808="","",IFERROR(_xlfn.XLOOKUP($C4808,'1.PrepList'!$I$2:$I$1500,'1.PrepList'!$N$2:$N$1500,"")&amp;"",""))</f>
        <v/>
      </c>
      <c r="F4808" s="638" t="str">
        <f>IF($C4808="","",IFERROR(_xlfn.XLOOKUP($C4808,'1.PrepList'!$I$2:$I$1500,'1.PrepList'!$K$2:$K$1500,"")&amp;"",""))</f>
        <v/>
      </c>
      <c r="H4808" s="644" t="str">
        <f>IF($C4808="","",IFERROR(IF(_xlfn.XLOOKUP($C4808,tbl_StartedStatus[Bold ID],tbl_StartedStatus[Started])="Started","Yes",IF(_xlfn.XLOOKUP($C4808,tbl_StartedStatus[Bold ID],tbl_StartedStatus[Started])="No Show","No Show","")),""))</f>
        <v/>
      </c>
    </row>
    <row r="4809" spans="1:8" ht="15" customHeight="1" thickBot="1">
      <c r="A4809" s="38" t="str">
        <f>IF($C4809="","",IFERROR(_xlfn.XLOOKUP($C4809,'1.PrepList'!$I$2:$I$1500,'1.PrepList'!$G$2:$G$1500,"")&amp;"",""))</f>
        <v/>
      </c>
      <c r="B4809" s="638" t="str">
        <f>IF($C4809="","",IFERROR(_xlfn.XLOOKUP($C4809,'1.PrepList'!$I$2:$I$1500,'1.PrepList'!$H$2:$H$1500,"")&amp;"",""))</f>
        <v/>
      </c>
      <c r="D4809" s="638" t="str">
        <f>IF($C4809="","",IFERROR(_xlfn.XLOOKUP($C4809,'1.PrepList'!$I$2:$I$1500,'1.PrepList'!$J$2:$J$1500,"")&amp;"",""))</f>
        <v/>
      </c>
      <c r="E4809" s="638" t="str">
        <f>IF($C4809="","",IFERROR(_xlfn.XLOOKUP($C4809,'1.PrepList'!$I$2:$I$1500,'1.PrepList'!$N$2:$N$1500,"")&amp;"",""))</f>
        <v/>
      </c>
      <c r="F4809" s="638" t="str">
        <f>IF($C4809="","",IFERROR(_xlfn.XLOOKUP($C4809,'1.PrepList'!$I$2:$I$1500,'1.PrepList'!$K$2:$K$1500,"")&amp;"",""))</f>
        <v/>
      </c>
      <c r="H4809" s="644" t="str">
        <f>IF($C4809="","",IFERROR(IF(_xlfn.XLOOKUP($C4809,tbl_StartedStatus[Bold ID],tbl_StartedStatus[Started])="Started","Yes",IF(_xlfn.XLOOKUP($C4809,tbl_StartedStatus[Bold ID],tbl_StartedStatus[Started])="No Show","No Show","")),""))</f>
        <v/>
      </c>
    </row>
    <row r="4810" spans="1:8" ht="15" customHeight="1" thickBot="1">
      <c r="A4810" s="38" t="str">
        <f>IF($C4810="","",IFERROR(_xlfn.XLOOKUP($C4810,'1.PrepList'!$I$2:$I$1500,'1.PrepList'!$G$2:$G$1500,"")&amp;"",""))</f>
        <v/>
      </c>
      <c r="B4810" s="638" t="str">
        <f>IF($C4810="","",IFERROR(_xlfn.XLOOKUP($C4810,'1.PrepList'!$I$2:$I$1500,'1.PrepList'!$H$2:$H$1500,"")&amp;"",""))</f>
        <v/>
      </c>
      <c r="D4810" s="638" t="str">
        <f>IF($C4810="","",IFERROR(_xlfn.XLOOKUP($C4810,'1.PrepList'!$I$2:$I$1500,'1.PrepList'!$J$2:$J$1500,"")&amp;"",""))</f>
        <v/>
      </c>
      <c r="E4810" s="638" t="str">
        <f>IF($C4810="","",IFERROR(_xlfn.XLOOKUP($C4810,'1.PrepList'!$I$2:$I$1500,'1.PrepList'!$N$2:$N$1500,"")&amp;"",""))</f>
        <v/>
      </c>
      <c r="F4810" s="638" t="str">
        <f>IF($C4810="","",IFERROR(_xlfn.XLOOKUP($C4810,'1.PrepList'!$I$2:$I$1500,'1.PrepList'!$K$2:$K$1500,"")&amp;"",""))</f>
        <v/>
      </c>
      <c r="H4810" s="644" t="str">
        <f>IF($C4810="","",IFERROR(IF(_xlfn.XLOOKUP($C4810,tbl_StartedStatus[Bold ID],tbl_StartedStatus[Started])="Started","Yes",IF(_xlfn.XLOOKUP($C4810,tbl_StartedStatus[Bold ID],tbl_StartedStatus[Started])="No Show","No Show","")),""))</f>
        <v/>
      </c>
    </row>
    <row r="4811" spans="1:8" ht="15" customHeight="1" thickBot="1">
      <c r="A4811" s="38" t="str">
        <f>IF($C4811="","",IFERROR(_xlfn.XLOOKUP($C4811,'1.PrepList'!$I$2:$I$1500,'1.PrepList'!$G$2:$G$1500,"")&amp;"",""))</f>
        <v/>
      </c>
      <c r="B4811" s="638" t="str">
        <f>IF($C4811="","",IFERROR(_xlfn.XLOOKUP($C4811,'1.PrepList'!$I$2:$I$1500,'1.PrepList'!$H$2:$H$1500,"")&amp;"",""))</f>
        <v/>
      </c>
      <c r="D4811" s="638" t="str">
        <f>IF($C4811="","",IFERROR(_xlfn.XLOOKUP($C4811,'1.PrepList'!$I$2:$I$1500,'1.PrepList'!$J$2:$J$1500,"")&amp;"",""))</f>
        <v/>
      </c>
      <c r="E4811" s="638" t="str">
        <f>IF($C4811="","",IFERROR(_xlfn.XLOOKUP($C4811,'1.PrepList'!$I$2:$I$1500,'1.PrepList'!$N$2:$N$1500,"")&amp;"",""))</f>
        <v/>
      </c>
      <c r="F4811" s="638" t="str">
        <f>IF($C4811="","",IFERROR(_xlfn.XLOOKUP($C4811,'1.PrepList'!$I$2:$I$1500,'1.PrepList'!$K$2:$K$1500,"")&amp;"",""))</f>
        <v/>
      </c>
      <c r="H4811" s="644" t="str">
        <f>IF($C4811="","",IFERROR(IF(_xlfn.XLOOKUP($C4811,tbl_StartedStatus[Bold ID],tbl_StartedStatus[Started])="Started","Yes",IF(_xlfn.XLOOKUP($C4811,tbl_StartedStatus[Bold ID],tbl_StartedStatus[Started])="No Show","No Show","")),""))</f>
        <v/>
      </c>
    </row>
    <row r="4812" spans="1:8" ht="15" customHeight="1" thickBot="1">
      <c r="A4812" s="38" t="str">
        <f>IF($C4812="","",IFERROR(_xlfn.XLOOKUP($C4812,'1.PrepList'!$I$2:$I$1500,'1.PrepList'!$G$2:$G$1500,"")&amp;"",""))</f>
        <v/>
      </c>
      <c r="B4812" s="638" t="str">
        <f>IF($C4812="","",IFERROR(_xlfn.XLOOKUP($C4812,'1.PrepList'!$I$2:$I$1500,'1.PrepList'!$H$2:$H$1500,"")&amp;"",""))</f>
        <v/>
      </c>
      <c r="D4812" s="638" t="str">
        <f>IF($C4812="","",IFERROR(_xlfn.XLOOKUP($C4812,'1.PrepList'!$I$2:$I$1500,'1.PrepList'!$J$2:$J$1500,"")&amp;"",""))</f>
        <v/>
      </c>
      <c r="E4812" s="638" t="str">
        <f>IF($C4812="","",IFERROR(_xlfn.XLOOKUP($C4812,'1.PrepList'!$I$2:$I$1500,'1.PrepList'!$N$2:$N$1500,"")&amp;"",""))</f>
        <v/>
      </c>
      <c r="F4812" s="638" t="str">
        <f>IF($C4812="","",IFERROR(_xlfn.XLOOKUP($C4812,'1.PrepList'!$I$2:$I$1500,'1.PrepList'!$K$2:$K$1500,"")&amp;"",""))</f>
        <v/>
      </c>
      <c r="H4812" s="644" t="str">
        <f>IF($C4812="","",IFERROR(IF(_xlfn.XLOOKUP($C4812,tbl_StartedStatus[Bold ID],tbl_StartedStatus[Started])="Started","Yes",IF(_xlfn.XLOOKUP($C4812,tbl_StartedStatus[Bold ID],tbl_StartedStatus[Started])="No Show","No Show","")),""))</f>
        <v/>
      </c>
    </row>
    <row r="4813" spans="1:8" ht="15" customHeight="1" thickBot="1">
      <c r="A4813" s="38" t="str">
        <f>IF($C4813="","",IFERROR(_xlfn.XLOOKUP($C4813,'1.PrepList'!$I$2:$I$1500,'1.PrepList'!$G$2:$G$1500,"")&amp;"",""))</f>
        <v/>
      </c>
      <c r="B4813" s="638" t="str">
        <f>IF($C4813="","",IFERROR(_xlfn.XLOOKUP($C4813,'1.PrepList'!$I$2:$I$1500,'1.PrepList'!$H$2:$H$1500,"")&amp;"",""))</f>
        <v/>
      </c>
      <c r="D4813" s="638" t="str">
        <f>IF($C4813="","",IFERROR(_xlfn.XLOOKUP($C4813,'1.PrepList'!$I$2:$I$1500,'1.PrepList'!$J$2:$J$1500,"")&amp;"",""))</f>
        <v/>
      </c>
      <c r="E4813" s="638" t="str">
        <f>IF($C4813="","",IFERROR(_xlfn.XLOOKUP($C4813,'1.PrepList'!$I$2:$I$1500,'1.PrepList'!$N$2:$N$1500,"")&amp;"",""))</f>
        <v/>
      </c>
      <c r="F4813" s="638" t="str">
        <f>IF($C4813="","",IFERROR(_xlfn.XLOOKUP($C4813,'1.PrepList'!$I$2:$I$1500,'1.PrepList'!$K$2:$K$1500,"")&amp;"",""))</f>
        <v/>
      </c>
      <c r="H4813" s="644" t="str">
        <f>IF($C4813="","",IFERROR(IF(_xlfn.XLOOKUP($C4813,tbl_StartedStatus[Bold ID],tbl_StartedStatus[Started])="Started","Yes",IF(_xlfn.XLOOKUP($C4813,tbl_StartedStatus[Bold ID],tbl_StartedStatus[Started])="No Show","No Show","")),""))</f>
        <v/>
      </c>
    </row>
    <row r="4814" spans="1:8" ht="15" customHeight="1" thickBot="1">
      <c r="A4814" s="38" t="str">
        <f>IF($C4814="","",IFERROR(_xlfn.XLOOKUP($C4814,'1.PrepList'!$I$2:$I$1500,'1.PrepList'!$G$2:$G$1500,"")&amp;"",""))</f>
        <v/>
      </c>
      <c r="B4814" s="638" t="str">
        <f>IF($C4814="","",IFERROR(_xlfn.XLOOKUP($C4814,'1.PrepList'!$I$2:$I$1500,'1.PrepList'!$H$2:$H$1500,"")&amp;"",""))</f>
        <v/>
      </c>
      <c r="D4814" s="638" t="str">
        <f>IF($C4814="","",IFERROR(_xlfn.XLOOKUP($C4814,'1.PrepList'!$I$2:$I$1500,'1.PrepList'!$J$2:$J$1500,"")&amp;"",""))</f>
        <v/>
      </c>
      <c r="E4814" s="638" t="str">
        <f>IF($C4814="","",IFERROR(_xlfn.XLOOKUP($C4814,'1.PrepList'!$I$2:$I$1500,'1.PrepList'!$N$2:$N$1500,"")&amp;"",""))</f>
        <v/>
      </c>
      <c r="F4814" s="638" t="str">
        <f>IF($C4814="","",IFERROR(_xlfn.XLOOKUP($C4814,'1.PrepList'!$I$2:$I$1500,'1.PrepList'!$K$2:$K$1500,"")&amp;"",""))</f>
        <v/>
      </c>
      <c r="H4814" s="644" t="str">
        <f>IF($C4814="","",IFERROR(IF(_xlfn.XLOOKUP($C4814,tbl_StartedStatus[Bold ID],tbl_StartedStatus[Started])="Started","Yes",IF(_xlfn.XLOOKUP($C4814,tbl_StartedStatus[Bold ID],tbl_StartedStatus[Started])="No Show","No Show","")),""))</f>
        <v/>
      </c>
    </row>
    <row r="4815" spans="1:8" ht="15" customHeight="1" thickBot="1">
      <c r="A4815" s="38" t="str">
        <f>IF($C4815="","",IFERROR(_xlfn.XLOOKUP($C4815,'1.PrepList'!$I$2:$I$1500,'1.PrepList'!$G$2:$G$1500,"")&amp;"",""))</f>
        <v/>
      </c>
      <c r="B4815" s="638" t="str">
        <f>IF($C4815="","",IFERROR(_xlfn.XLOOKUP($C4815,'1.PrepList'!$I$2:$I$1500,'1.PrepList'!$H$2:$H$1500,"")&amp;"",""))</f>
        <v/>
      </c>
      <c r="D4815" s="638" t="str">
        <f>IF($C4815="","",IFERROR(_xlfn.XLOOKUP($C4815,'1.PrepList'!$I$2:$I$1500,'1.PrepList'!$J$2:$J$1500,"")&amp;"",""))</f>
        <v/>
      </c>
      <c r="E4815" s="638" t="str">
        <f>IF($C4815="","",IFERROR(_xlfn.XLOOKUP($C4815,'1.PrepList'!$I$2:$I$1500,'1.PrepList'!$N$2:$N$1500,"")&amp;"",""))</f>
        <v/>
      </c>
      <c r="F4815" s="638" t="str">
        <f>IF($C4815="","",IFERROR(_xlfn.XLOOKUP($C4815,'1.PrepList'!$I$2:$I$1500,'1.PrepList'!$K$2:$K$1500,"")&amp;"",""))</f>
        <v/>
      </c>
      <c r="H4815" s="644" t="str">
        <f>IF($C4815="","",IFERROR(IF(_xlfn.XLOOKUP($C4815,tbl_StartedStatus[Bold ID],tbl_StartedStatus[Started])="Started","Yes",IF(_xlfn.XLOOKUP($C4815,tbl_StartedStatus[Bold ID],tbl_StartedStatus[Started])="No Show","No Show","")),""))</f>
        <v/>
      </c>
    </row>
    <row r="4816" spans="1:8" ht="15" customHeight="1" thickBot="1">
      <c r="A4816" s="38" t="str">
        <f>IF($C4816="","",IFERROR(_xlfn.XLOOKUP($C4816,'1.PrepList'!$I$2:$I$1500,'1.PrepList'!$G$2:$G$1500,"")&amp;"",""))</f>
        <v/>
      </c>
      <c r="B4816" s="638" t="str">
        <f>IF($C4816="","",IFERROR(_xlfn.XLOOKUP($C4816,'1.PrepList'!$I$2:$I$1500,'1.PrepList'!$H$2:$H$1500,"")&amp;"",""))</f>
        <v/>
      </c>
      <c r="D4816" s="638" t="str">
        <f>IF($C4816="","",IFERROR(_xlfn.XLOOKUP($C4816,'1.PrepList'!$I$2:$I$1500,'1.PrepList'!$J$2:$J$1500,"")&amp;"",""))</f>
        <v/>
      </c>
      <c r="E4816" s="638" t="str">
        <f>IF($C4816="","",IFERROR(_xlfn.XLOOKUP($C4816,'1.PrepList'!$I$2:$I$1500,'1.PrepList'!$N$2:$N$1500,"")&amp;"",""))</f>
        <v/>
      </c>
      <c r="F4816" s="638" t="str">
        <f>IF($C4816="","",IFERROR(_xlfn.XLOOKUP($C4816,'1.PrepList'!$I$2:$I$1500,'1.PrepList'!$K$2:$K$1500,"")&amp;"",""))</f>
        <v/>
      </c>
      <c r="H4816" s="644" t="str">
        <f>IF($C4816="","",IFERROR(IF(_xlfn.XLOOKUP($C4816,tbl_StartedStatus[Bold ID],tbl_StartedStatus[Started])="Started","Yes",IF(_xlfn.XLOOKUP($C4816,tbl_StartedStatus[Bold ID],tbl_StartedStatus[Started])="No Show","No Show","")),""))</f>
        <v/>
      </c>
    </row>
    <row r="4817" spans="1:8" ht="15" customHeight="1" thickBot="1">
      <c r="A4817" s="38" t="str">
        <f>IF($C4817="","",IFERROR(_xlfn.XLOOKUP($C4817,'1.PrepList'!$I$2:$I$1500,'1.PrepList'!$G$2:$G$1500,"")&amp;"",""))</f>
        <v/>
      </c>
      <c r="B4817" s="638" t="str">
        <f>IF($C4817="","",IFERROR(_xlfn.XLOOKUP($C4817,'1.PrepList'!$I$2:$I$1500,'1.PrepList'!$H$2:$H$1500,"")&amp;"",""))</f>
        <v/>
      </c>
      <c r="D4817" s="638" t="str">
        <f>IF($C4817="","",IFERROR(_xlfn.XLOOKUP($C4817,'1.PrepList'!$I$2:$I$1500,'1.PrepList'!$J$2:$J$1500,"")&amp;"",""))</f>
        <v/>
      </c>
      <c r="E4817" s="638" t="str">
        <f>IF($C4817="","",IFERROR(_xlfn.XLOOKUP($C4817,'1.PrepList'!$I$2:$I$1500,'1.PrepList'!$N$2:$N$1500,"")&amp;"",""))</f>
        <v/>
      </c>
      <c r="F4817" s="638" t="str">
        <f>IF($C4817="","",IFERROR(_xlfn.XLOOKUP($C4817,'1.PrepList'!$I$2:$I$1500,'1.PrepList'!$K$2:$K$1500,"")&amp;"",""))</f>
        <v/>
      </c>
      <c r="H4817" s="644" t="str">
        <f>IF($C4817="","",IFERROR(IF(_xlfn.XLOOKUP($C4817,tbl_StartedStatus[Bold ID],tbl_StartedStatus[Started])="Started","Yes",IF(_xlfn.XLOOKUP($C4817,tbl_StartedStatus[Bold ID],tbl_StartedStatus[Started])="No Show","No Show","")),""))</f>
        <v/>
      </c>
    </row>
    <row r="4818" spans="1:8" ht="15" customHeight="1" thickBot="1">
      <c r="A4818" s="38" t="str">
        <f>IF($C4818="","",IFERROR(_xlfn.XLOOKUP($C4818,'1.PrepList'!$I$2:$I$1500,'1.PrepList'!$G$2:$G$1500,"")&amp;"",""))</f>
        <v/>
      </c>
      <c r="B4818" s="638" t="str">
        <f>IF($C4818="","",IFERROR(_xlfn.XLOOKUP($C4818,'1.PrepList'!$I$2:$I$1500,'1.PrepList'!$H$2:$H$1500,"")&amp;"",""))</f>
        <v/>
      </c>
      <c r="D4818" s="638" t="str">
        <f>IF($C4818="","",IFERROR(_xlfn.XLOOKUP($C4818,'1.PrepList'!$I$2:$I$1500,'1.PrepList'!$J$2:$J$1500,"")&amp;"",""))</f>
        <v/>
      </c>
      <c r="E4818" s="638" t="str">
        <f>IF($C4818="","",IFERROR(_xlfn.XLOOKUP($C4818,'1.PrepList'!$I$2:$I$1500,'1.PrepList'!$N$2:$N$1500,"")&amp;"",""))</f>
        <v/>
      </c>
      <c r="F4818" s="638" t="str">
        <f>IF($C4818="","",IFERROR(_xlfn.XLOOKUP($C4818,'1.PrepList'!$I$2:$I$1500,'1.PrepList'!$K$2:$K$1500,"")&amp;"",""))</f>
        <v/>
      </c>
      <c r="H4818" s="644" t="str">
        <f>IF($C4818="","",IFERROR(IF(_xlfn.XLOOKUP($C4818,tbl_StartedStatus[Bold ID],tbl_StartedStatus[Started])="Started","Yes",IF(_xlfn.XLOOKUP($C4818,tbl_StartedStatus[Bold ID],tbl_StartedStatus[Started])="No Show","No Show","")),""))</f>
        <v/>
      </c>
    </row>
    <row r="4819" spans="1:8" ht="15" customHeight="1" thickBot="1">
      <c r="A4819" s="38" t="str">
        <f>IF($C4819="","",IFERROR(_xlfn.XLOOKUP($C4819,'1.PrepList'!$I$2:$I$1500,'1.PrepList'!$G$2:$G$1500,"")&amp;"",""))</f>
        <v/>
      </c>
      <c r="B4819" s="638" t="str">
        <f>IF($C4819="","",IFERROR(_xlfn.XLOOKUP($C4819,'1.PrepList'!$I$2:$I$1500,'1.PrepList'!$H$2:$H$1500,"")&amp;"",""))</f>
        <v/>
      </c>
      <c r="D4819" s="638" t="str">
        <f>IF($C4819="","",IFERROR(_xlfn.XLOOKUP($C4819,'1.PrepList'!$I$2:$I$1500,'1.PrepList'!$J$2:$J$1500,"")&amp;"",""))</f>
        <v/>
      </c>
      <c r="E4819" s="638" t="str">
        <f>IF($C4819="","",IFERROR(_xlfn.XLOOKUP($C4819,'1.PrepList'!$I$2:$I$1500,'1.PrepList'!$N$2:$N$1500,"")&amp;"",""))</f>
        <v/>
      </c>
      <c r="F4819" s="638" t="str">
        <f>IF($C4819="","",IFERROR(_xlfn.XLOOKUP($C4819,'1.PrepList'!$I$2:$I$1500,'1.PrepList'!$K$2:$K$1500,"")&amp;"",""))</f>
        <v/>
      </c>
      <c r="H4819" s="644" t="str">
        <f>IF($C4819="","",IFERROR(IF(_xlfn.XLOOKUP($C4819,tbl_StartedStatus[Bold ID],tbl_StartedStatus[Started])="Started","Yes",IF(_xlfn.XLOOKUP($C4819,tbl_StartedStatus[Bold ID],tbl_StartedStatus[Started])="No Show","No Show","")),""))</f>
        <v/>
      </c>
    </row>
    <row r="4820" spans="1:8" ht="15" customHeight="1" thickBot="1">
      <c r="A4820" s="38" t="str">
        <f>IF($C4820="","",IFERROR(_xlfn.XLOOKUP($C4820,'1.PrepList'!$I$2:$I$1500,'1.PrepList'!$G$2:$G$1500,"")&amp;"",""))</f>
        <v/>
      </c>
      <c r="B4820" s="638" t="str">
        <f>IF($C4820="","",IFERROR(_xlfn.XLOOKUP($C4820,'1.PrepList'!$I$2:$I$1500,'1.PrepList'!$H$2:$H$1500,"")&amp;"",""))</f>
        <v/>
      </c>
      <c r="D4820" s="638" t="str">
        <f>IF($C4820="","",IFERROR(_xlfn.XLOOKUP($C4820,'1.PrepList'!$I$2:$I$1500,'1.PrepList'!$J$2:$J$1500,"")&amp;"",""))</f>
        <v/>
      </c>
      <c r="E4820" s="638" t="str">
        <f>IF($C4820="","",IFERROR(_xlfn.XLOOKUP($C4820,'1.PrepList'!$I$2:$I$1500,'1.PrepList'!$N$2:$N$1500,"")&amp;"",""))</f>
        <v/>
      </c>
      <c r="F4820" s="638" t="str">
        <f>IF($C4820="","",IFERROR(_xlfn.XLOOKUP($C4820,'1.PrepList'!$I$2:$I$1500,'1.PrepList'!$K$2:$K$1500,"")&amp;"",""))</f>
        <v/>
      </c>
      <c r="H4820" s="644" t="str">
        <f>IF($C4820="","",IFERROR(IF(_xlfn.XLOOKUP($C4820,tbl_StartedStatus[Bold ID],tbl_StartedStatus[Started])="Started","Yes",IF(_xlfn.XLOOKUP($C4820,tbl_StartedStatus[Bold ID],tbl_StartedStatus[Started])="No Show","No Show","")),""))</f>
        <v/>
      </c>
    </row>
    <row r="4821" spans="1:8" ht="15" customHeight="1" thickBot="1">
      <c r="A4821" s="38" t="str">
        <f>IF($C4821="","",IFERROR(_xlfn.XLOOKUP($C4821,'1.PrepList'!$I$2:$I$1500,'1.PrepList'!$G$2:$G$1500,"")&amp;"",""))</f>
        <v/>
      </c>
      <c r="B4821" s="638" t="str">
        <f>IF($C4821="","",IFERROR(_xlfn.XLOOKUP($C4821,'1.PrepList'!$I$2:$I$1500,'1.PrepList'!$H$2:$H$1500,"")&amp;"",""))</f>
        <v/>
      </c>
      <c r="D4821" s="638" t="str">
        <f>IF($C4821="","",IFERROR(_xlfn.XLOOKUP($C4821,'1.PrepList'!$I$2:$I$1500,'1.PrepList'!$J$2:$J$1500,"")&amp;"",""))</f>
        <v/>
      </c>
      <c r="E4821" s="638" t="str">
        <f>IF($C4821="","",IFERROR(_xlfn.XLOOKUP($C4821,'1.PrepList'!$I$2:$I$1500,'1.PrepList'!$N$2:$N$1500,"")&amp;"",""))</f>
        <v/>
      </c>
      <c r="F4821" s="638" t="str">
        <f>IF($C4821="","",IFERROR(_xlfn.XLOOKUP($C4821,'1.PrepList'!$I$2:$I$1500,'1.PrepList'!$K$2:$K$1500,"")&amp;"",""))</f>
        <v/>
      </c>
      <c r="H4821" s="644" t="str">
        <f>IF($C4821="","",IFERROR(IF(_xlfn.XLOOKUP($C4821,tbl_StartedStatus[Bold ID],tbl_StartedStatus[Started])="Started","Yes",IF(_xlfn.XLOOKUP($C4821,tbl_StartedStatus[Bold ID],tbl_StartedStatus[Started])="No Show","No Show","")),""))</f>
        <v/>
      </c>
    </row>
    <row r="4822" spans="1:8" ht="15" customHeight="1" thickBot="1">
      <c r="A4822" s="38" t="str">
        <f>IF($C4822="","",IFERROR(_xlfn.XLOOKUP($C4822,'1.PrepList'!$I$2:$I$1500,'1.PrepList'!$G$2:$G$1500,"")&amp;"",""))</f>
        <v/>
      </c>
      <c r="B4822" s="638" t="str">
        <f>IF($C4822="","",IFERROR(_xlfn.XLOOKUP($C4822,'1.PrepList'!$I$2:$I$1500,'1.PrepList'!$H$2:$H$1500,"")&amp;"",""))</f>
        <v/>
      </c>
      <c r="D4822" s="638" t="str">
        <f>IF($C4822="","",IFERROR(_xlfn.XLOOKUP($C4822,'1.PrepList'!$I$2:$I$1500,'1.PrepList'!$J$2:$J$1500,"")&amp;"",""))</f>
        <v/>
      </c>
      <c r="E4822" s="638" t="str">
        <f>IF($C4822="","",IFERROR(_xlfn.XLOOKUP($C4822,'1.PrepList'!$I$2:$I$1500,'1.PrepList'!$N$2:$N$1500,"")&amp;"",""))</f>
        <v/>
      </c>
      <c r="F4822" s="638" t="str">
        <f>IF($C4822="","",IFERROR(_xlfn.XLOOKUP($C4822,'1.PrepList'!$I$2:$I$1500,'1.PrepList'!$K$2:$K$1500,"")&amp;"",""))</f>
        <v/>
      </c>
      <c r="H4822" s="644" t="str">
        <f>IF($C4822="","",IFERROR(IF(_xlfn.XLOOKUP($C4822,tbl_StartedStatus[Bold ID],tbl_StartedStatus[Started])="Started","Yes",IF(_xlfn.XLOOKUP($C4822,tbl_StartedStatus[Bold ID],tbl_StartedStatus[Started])="No Show","No Show","")),""))</f>
        <v/>
      </c>
    </row>
    <row r="4823" spans="1:8" ht="15" customHeight="1" thickBot="1">
      <c r="A4823" s="38" t="str">
        <f>IF($C4823="","",IFERROR(_xlfn.XLOOKUP($C4823,'1.PrepList'!$I$2:$I$1500,'1.PrepList'!$G$2:$G$1500,"")&amp;"",""))</f>
        <v/>
      </c>
      <c r="B4823" s="638" t="str">
        <f>IF($C4823="","",IFERROR(_xlfn.XLOOKUP($C4823,'1.PrepList'!$I$2:$I$1500,'1.PrepList'!$H$2:$H$1500,"")&amp;"",""))</f>
        <v/>
      </c>
      <c r="D4823" s="638" t="str">
        <f>IF($C4823="","",IFERROR(_xlfn.XLOOKUP($C4823,'1.PrepList'!$I$2:$I$1500,'1.PrepList'!$J$2:$J$1500,"")&amp;"",""))</f>
        <v/>
      </c>
      <c r="E4823" s="638" t="str">
        <f>IF($C4823="","",IFERROR(_xlfn.XLOOKUP($C4823,'1.PrepList'!$I$2:$I$1500,'1.PrepList'!$N$2:$N$1500,"")&amp;"",""))</f>
        <v/>
      </c>
      <c r="F4823" s="638" t="str">
        <f>IF($C4823="","",IFERROR(_xlfn.XLOOKUP($C4823,'1.PrepList'!$I$2:$I$1500,'1.PrepList'!$K$2:$K$1500,"")&amp;"",""))</f>
        <v/>
      </c>
      <c r="H4823" s="644" t="str">
        <f>IF($C4823="","",IFERROR(IF(_xlfn.XLOOKUP($C4823,tbl_StartedStatus[Bold ID],tbl_StartedStatus[Started])="Started","Yes",IF(_xlfn.XLOOKUP($C4823,tbl_StartedStatus[Bold ID],tbl_StartedStatus[Started])="No Show","No Show","")),""))</f>
        <v/>
      </c>
    </row>
    <row r="4824" spans="1:8" ht="15" customHeight="1" thickBot="1">
      <c r="A4824" s="38" t="str">
        <f>IF($C4824="","",IFERROR(_xlfn.XLOOKUP($C4824,'1.PrepList'!$I$2:$I$1500,'1.PrepList'!$G$2:$G$1500,"")&amp;"",""))</f>
        <v/>
      </c>
      <c r="B4824" s="638" t="str">
        <f>IF($C4824="","",IFERROR(_xlfn.XLOOKUP($C4824,'1.PrepList'!$I$2:$I$1500,'1.PrepList'!$H$2:$H$1500,"")&amp;"",""))</f>
        <v/>
      </c>
      <c r="D4824" s="638" t="str">
        <f>IF($C4824="","",IFERROR(_xlfn.XLOOKUP($C4824,'1.PrepList'!$I$2:$I$1500,'1.PrepList'!$J$2:$J$1500,"")&amp;"",""))</f>
        <v/>
      </c>
      <c r="E4824" s="638" t="str">
        <f>IF($C4824="","",IFERROR(_xlfn.XLOOKUP($C4824,'1.PrepList'!$I$2:$I$1500,'1.PrepList'!$N$2:$N$1500,"")&amp;"",""))</f>
        <v/>
      </c>
      <c r="F4824" s="638" t="str">
        <f>IF($C4824="","",IFERROR(_xlfn.XLOOKUP($C4824,'1.PrepList'!$I$2:$I$1500,'1.PrepList'!$K$2:$K$1500,"")&amp;"",""))</f>
        <v/>
      </c>
      <c r="H4824" s="644" t="str">
        <f>IF($C4824="","",IFERROR(IF(_xlfn.XLOOKUP($C4824,tbl_StartedStatus[Bold ID],tbl_StartedStatus[Started])="Started","Yes",IF(_xlfn.XLOOKUP($C4824,tbl_StartedStatus[Bold ID],tbl_StartedStatus[Started])="No Show","No Show","")),""))</f>
        <v/>
      </c>
    </row>
    <row r="4825" spans="1:8" ht="15" customHeight="1" thickBot="1">
      <c r="A4825" s="38" t="str">
        <f>IF($C4825="","",IFERROR(_xlfn.XLOOKUP($C4825,'1.PrepList'!$I$2:$I$1500,'1.PrepList'!$G$2:$G$1500,"")&amp;"",""))</f>
        <v/>
      </c>
      <c r="B4825" s="638" t="str">
        <f>IF($C4825="","",IFERROR(_xlfn.XLOOKUP($C4825,'1.PrepList'!$I$2:$I$1500,'1.PrepList'!$H$2:$H$1500,"")&amp;"",""))</f>
        <v/>
      </c>
      <c r="D4825" s="638" t="str">
        <f>IF($C4825="","",IFERROR(_xlfn.XLOOKUP($C4825,'1.PrepList'!$I$2:$I$1500,'1.PrepList'!$J$2:$J$1500,"")&amp;"",""))</f>
        <v/>
      </c>
      <c r="E4825" s="638" t="str">
        <f>IF($C4825="","",IFERROR(_xlfn.XLOOKUP($C4825,'1.PrepList'!$I$2:$I$1500,'1.PrepList'!$N$2:$N$1500,"")&amp;"",""))</f>
        <v/>
      </c>
      <c r="F4825" s="638" t="str">
        <f>IF($C4825="","",IFERROR(_xlfn.XLOOKUP($C4825,'1.PrepList'!$I$2:$I$1500,'1.PrepList'!$K$2:$K$1500,"")&amp;"",""))</f>
        <v/>
      </c>
      <c r="H4825" s="644" t="str">
        <f>IF($C4825="","",IFERROR(IF(_xlfn.XLOOKUP($C4825,tbl_StartedStatus[Bold ID],tbl_StartedStatus[Started])="Started","Yes",IF(_xlfn.XLOOKUP($C4825,tbl_StartedStatus[Bold ID],tbl_StartedStatus[Started])="No Show","No Show","")),""))</f>
        <v/>
      </c>
    </row>
    <row r="4826" spans="1:8" ht="15" customHeight="1" thickBot="1">
      <c r="A4826" s="38" t="str">
        <f>IF($C4826="","",IFERROR(_xlfn.XLOOKUP($C4826,'1.PrepList'!$I$2:$I$1500,'1.PrepList'!$G$2:$G$1500,"")&amp;"",""))</f>
        <v/>
      </c>
      <c r="B4826" s="638" t="str">
        <f>IF($C4826="","",IFERROR(_xlfn.XLOOKUP($C4826,'1.PrepList'!$I$2:$I$1500,'1.PrepList'!$H$2:$H$1500,"")&amp;"",""))</f>
        <v/>
      </c>
      <c r="D4826" s="638" t="str">
        <f>IF($C4826="","",IFERROR(_xlfn.XLOOKUP($C4826,'1.PrepList'!$I$2:$I$1500,'1.PrepList'!$J$2:$J$1500,"")&amp;"",""))</f>
        <v/>
      </c>
      <c r="E4826" s="638" t="str">
        <f>IF($C4826="","",IFERROR(_xlfn.XLOOKUP($C4826,'1.PrepList'!$I$2:$I$1500,'1.PrepList'!$N$2:$N$1500,"")&amp;"",""))</f>
        <v/>
      </c>
      <c r="F4826" s="638" t="str">
        <f>IF($C4826="","",IFERROR(_xlfn.XLOOKUP($C4826,'1.PrepList'!$I$2:$I$1500,'1.PrepList'!$K$2:$K$1500,"")&amp;"",""))</f>
        <v/>
      </c>
      <c r="H4826" s="644" t="str">
        <f>IF($C4826="","",IFERROR(IF(_xlfn.XLOOKUP($C4826,tbl_StartedStatus[Bold ID],tbl_StartedStatus[Started])="Started","Yes",IF(_xlfn.XLOOKUP($C4826,tbl_StartedStatus[Bold ID],tbl_StartedStatus[Started])="No Show","No Show","")),""))</f>
        <v/>
      </c>
    </row>
    <row r="4827" spans="1:8" ht="15" customHeight="1" thickBot="1">
      <c r="A4827" s="38" t="str">
        <f>IF($C4827="","",IFERROR(_xlfn.XLOOKUP($C4827,'1.PrepList'!$I$2:$I$1500,'1.PrepList'!$G$2:$G$1500,"")&amp;"",""))</f>
        <v/>
      </c>
      <c r="B4827" s="638" t="str">
        <f>IF($C4827="","",IFERROR(_xlfn.XLOOKUP($C4827,'1.PrepList'!$I$2:$I$1500,'1.PrepList'!$H$2:$H$1500,"")&amp;"",""))</f>
        <v/>
      </c>
      <c r="D4827" s="638" t="str">
        <f>IF($C4827="","",IFERROR(_xlfn.XLOOKUP($C4827,'1.PrepList'!$I$2:$I$1500,'1.PrepList'!$J$2:$J$1500,"")&amp;"",""))</f>
        <v/>
      </c>
      <c r="E4827" s="638" t="str">
        <f>IF($C4827="","",IFERROR(_xlfn.XLOOKUP($C4827,'1.PrepList'!$I$2:$I$1500,'1.PrepList'!$N$2:$N$1500,"")&amp;"",""))</f>
        <v/>
      </c>
      <c r="F4827" s="638" t="str">
        <f>IF($C4827="","",IFERROR(_xlfn.XLOOKUP($C4827,'1.PrepList'!$I$2:$I$1500,'1.PrepList'!$K$2:$K$1500,"")&amp;"",""))</f>
        <v/>
      </c>
      <c r="H4827" s="644" t="str">
        <f>IF($C4827="","",IFERROR(IF(_xlfn.XLOOKUP($C4827,tbl_StartedStatus[Bold ID],tbl_StartedStatus[Started])="Started","Yes",IF(_xlfn.XLOOKUP($C4827,tbl_StartedStatus[Bold ID],tbl_StartedStatus[Started])="No Show","No Show","")),""))</f>
        <v/>
      </c>
    </row>
    <row r="4828" spans="1:8" ht="15" customHeight="1" thickBot="1">
      <c r="A4828" s="38" t="str">
        <f>IF($C4828="","",IFERROR(_xlfn.XLOOKUP($C4828,'1.PrepList'!$I$2:$I$1500,'1.PrepList'!$G$2:$G$1500,"")&amp;"",""))</f>
        <v/>
      </c>
      <c r="B4828" s="638" t="str">
        <f>IF($C4828="","",IFERROR(_xlfn.XLOOKUP($C4828,'1.PrepList'!$I$2:$I$1500,'1.PrepList'!$H$2:$H$1500,"")&amp;"",""))</f>
        <v/>
      </c>
      <c r="D4828" s="638" t="str">
        <f>IF($C4828="","",IFERROR(_xlfn.XLOOKUP($C4828,'1.PrepList'!$I$2:$I$1500,'1.PrepList'!$J$2:$J$1500,"")&amp;"",""))</f>
        <v/>
      </c>
      <c r="E4828" s="638" t="str">
        <f>IF($C4828="","",IFERROR(_xlfn.XLOOKUP($C4828,'1.PrepList'!$I$2:$I$1500,'1.PrepList'!$N$2:$N$1500,"")&amp;"",""))</f>
        <v/>
      </c>
      <c r="F4828" s="638" t="str">
        <f>IF($C4828="","",IFERROR(_xlfn.XLOOKUP($C4828,'1.PrepList'!$I$2:$I$1500,'1.PrepList'!$K$2:$K$1500,"")&amp;"",""))</f>
        <v/>
      </c>
      <c r="H4828" s="644" t="str">
        <f>IF($C4828="","",IFERROR(IF(_xlfn.XLOOKUP($C4828,tbl_StartedStatus[Bold ID],tbl_StartedStatus[Started])="Started","Yes",IF(_xlfn.XLOOKUP($C4828,tbl_StartedStatus[Bold ID],tbl_StartedStatus[Started])="No Show","No Show","")),""))</f>
        <v/>
      </c>
    </row>
    <row r="4829" spans="1:8" ht="15" customHeight="1" thickBot="1">
      <c r="A4829" s="38" t="str">
        <f>IF($C4829="","",IFERROR(_xlfn.XLOOKUP($C4829,'1.PrepList'!$I$2:$I$1500,'1.PrepList'!$G$2:$G$1500,"")&amp;"",""))</f>
        <v/>
      </c>
      <c r="B4829" s="638" t="str">
        <f>IF($C4829="","",IFERROR(_xlfn.XLOOKUP($C4829,'1.PrepList'!$I$2:$I$1500,'1.PrepList'!$H$2:$H$1500,"")&amp;"",""))</f>
        <v/>
      </c>
      <c r="D4829" s="638" t="str">
        <f>IF($C4829="","",IFERROR(_xlfn.XLOOKUP($C4829,'1.PrepList'!$I$2:$I$1500,'1.PrepList'!$J$2:$J$1500,"")&amp;"",""))</f>
        <v/>
      </c>
      <c r="E4829" s="638" t="str">
        <f>IF($C4829="","",IFERROR(_xlfn.XLOOKUP($C4829,'1.PrepList'!$I$2:$I$1500,'1.PrepList'!$N$2:$N$1500,"")&amp;"",""))</f>
        <v/>
      </c>
      <c r="F4829" s="638" t="str">
        <f>IF($C4829="","",IFERROR(_xlfn.XLOOKUP($C4829,'1.PrepList'!$I$2:$I$1500,'1.PrepList'!$K$2:$K$1500,"")&amp;"",""))</f>
        <v/>
      </c>
      <c r="H4829" s="644" t="str">
        <f>IF($C4829="","",IFERROR(IF(_xlfn.XLOOKUP($C4829,tbl_StartedStatus[Bold ID],tbl_StartedStatus[Started])="Started","Yes",IF(_xlfn.XLOOKUP($C4829,tbl_StartedStatus[Bold ID],tbl_StartedStatus[Started])="No Show","No Show","")),""))</f>
        <v/>
      </c>
    </row>
    <row r="4830" spans="1:8" ht="15" customHeight="1" thickBot="1">
      <c r="A4830" s="38" t="str">
        <f>IF($C4830="","",IFERROR(_xlfn.XLOOKUP($C4830,'1.PrepList'!$I$2:$I$1500,'1.PrepList'!$G$2:$G$1500,"")&amp;"",""))</f>
        <v/>
      </c>
      <c r="B4830" s="638" t="str">
        <f>IF($C4830="","",IFERROR(_xlfn.XLOOKUP($C4830,'1.PrepList'!$I$2:$I$1500,'1.PrepList'!$H$2:$H$1500,"")&amp;"",""))</f>
        <v/>
      </c>
      <c r="D4830" s="638" t="str">
        <f>IF($C4830="","",IFERROR(_xlfn.XLOOKUP($C4830,'1.PrepList'!$I$2:$I$1500,'1.PrepList'!$J$2:$J$1500,"")&amp;"",""))</f>
        <v/>
      </c>
      <c r="E4830" s="638" t="str">
        <f>IF($C4830="","",IFERROR(_xlfn.XLOOKUP($C4830,'1.PrepList'!$I$2:$I$1500,'1.PrepList'!$N$2:$N$1500,"")&amp;"",""))</f>
        <v/>
      </c>
      <c r="F4830" s="638" t="str">
        <f>IF($C4830="","",IFERROR(_xlfn.XLOOKUP($C4830,'1.PrepList'!$I$2:$I$1500,'1.PrepList'!$K$2:$K$1500,"")&amp;"",""))</f>
        <v/>
      </c>
      <c r="H4830" s="644" t="str">
        <f>IF($C4830="","",IFERROR(IF(_xlfn.XLOOKUP($C4830,tbl_StartedStatus[Bold ID],tbl_StartedStatus[Started])="Started","Yes",IF(_xlfn.XLOOKUP($C4830,tbl_StartedStatus[Bold ID],tbl_StartedStatus[Started])="No Show","No Show","")),""))</f>
        <v/>
      </c>
    </row>
    <row r="4831" spans="1:8" ht="15" customHeight="1" thickBot="1">
      <c r="A4831" s="38" t="str">
        <f>IF($C4831="","",IFERROR(_xlfn.XLOOKUP($C4831,'1.PrepList'!$I$2:$I$1500,'1.PrepList'!$G$2:$G$1500,"")&amp;"",""))</f>
        <v/>
      </c>
      <c r="B4831" s="638" t="str">
        <f>IF($C4831="","",IFERROR(_xlfn.XLOOKUP($C4831,'1.PrepList'!$I$2:$I$1500,'1.PrepList'!$H$2:$H$1500,"")&amp;"",""))</f>
        <v/>
      </c>
      <c r="D4831" s="638" t="str">
        <f>IF($C4831="","",IFERROR(_xlfn.XLOOKUP($C4831,'1.PrepList'!$I$2:$I$1500,'1.PrepList'!$J$2:$J$1500,"")&amp;"",""))</f>
        <v/>
      </c>
      <c r="E4831" s="638" t="str">
        <f>IF($C4831="","",IFERROR(_xlfn.XLOOKUP($C4831,'1.PrepList'!$I$2:$I$1500,'1.PrepList'!$N$2:$N$1500,"")&amp;"",""))</f>
        <v/>
      </c>
      <c r="F4831" s="638" t="str">
        <f>IF($C4831="","",IFERROR(_xlfn.XLOOKUP($C4831,'1.PrepList'!$I$2:$I$1500,'1.PrepList'!$K$2:$K$1500,"")&amp;"",""))</f>
        <v/>
      </c>
      <c r="H4831" s="644" t="str">
        <f>IF($C4831="","",IFERROR(IF(_xlfn.XLOOKUP($C4831,tbl_StartedStatus[Bold ID],tbl_StartedStatus[Started])="Started","Yes",IF(_xlfn.XLOOKUP($C4831,tbl_StartedStatus[Bold ID],tbl_StartedStatus[Started])="No Show","No Show","")),""))</f>
        <v/>
      </c>
    </row>
    <row r="4832" spans="1:8" ht="15" customHeight="1" thickBot="1">
      <c r="A4832" s="38" t="str">
        <f>IF($C4832="","",IFERROR(_xlfn.XLOOKUP($C4832,'1.PrepList'!$I$2:$I$1500,'1.PrepList'!$G$2:$G$1500,"")&amp;"",""))</f>
        <v/>
      </c>
      <c r="B4832" s="638" t="str">
        <f>IF($C4832="","",IFERROR(_xlfn.XLOOKUP($C4832,'1.PrepList'!$I$2:$I$1500,'1.PrepList'!$H$2:$H$1500,"")&amp;"",""))</f>
        <v/>
      </c>
      <c r="D4832" s="638" t="str">
        <f>IF($C4832="","",IFERROR(_xlfn.XLOOKUP($C4832,'1.PrepList'!$I$2:$I$1500,'1.PrepList'!$J$2:$J$1500,"")&amp;"",""))</f>
        <v/>
      </c>
      <c r="E4832" s="638" t="str">
        <f>IF($C4832="","",IFERROR(_xlfn.XLOOKUP($C4832,'1.PrepList'!$I$2:$I$1500,'1.PrepList'!$N$2:$N$1500,"")&amp;"",""))</f>
        <v/>
      </c>
      <c r="F4832" s="638" t="str">
        <f>IF($C4832="","",IFERROR(_xlfn.XLOOKUP($C4832,'1.PrepList'!$I$2:$I$1500,'1.PrepList'!$K$2:$K$1500,"")&amp;"",""))</f>
        <v/>
      </c>
      <c r="H4832" s="644" t="str">
        <f>IF($C4832="","",IFERROR(IF(_xlfn.XLOOKUP($C4832,tbl_StartedStatus[Bold ID],tbl_StartedStatus[Started])="Started","Yes",IF(_xlfn.XLOOKUP($C4832,tbl_StartedStatus[Bold ID],tbl_StartedStatus[Started])="No Show","No Show","")),""))</f>
        <v/>
      </c>
    </row>
    <row r="4833" spans="1:8" ht="15" customHeight="1" thickBot="1">
      <c r="A4833" s="38" t="str">
        <f>IF($C4833="","",IFERROR(_xlfn.XLOOKUP($C4833,'1.PrepList'!$I$2:$I$1500,'1.PrepList'!$G$2:$G$1500,"")&amp;"",""))</f>
        <v/>
      </c>
      <c r="B4833" s="638" t="str">
        <f>IF($C4833="","",IFERROR(_xlfn.XLOOKUP($C4833,'1.PrepList'!$I$2:$I$1500,'1.PrepList'!$H$2:$H$1500,"")&amp;"",""))</f>
        <v/>
      </c>
      <c r="D4833" s="638" t="str">
        <f>IF($C4833="","",IFERROR(_xlfn.XLOOKUP($C4833,'1.PrepList'!$I$2:$I$1500,'1.PrepList'!$J$2:$J$1500,"")&amp;"",""))</f>
        <v/>
      </c>
      <c r="E4833" s="638" t="str">
        <f>IF($C4833="","",IFERROR(_xlfn.XLOOKUP($C4833,'1.PrepList'!$I$2:$I$1500,'1.PrepList'!$N$2:$N$1500,"")&amp;"",""))</f>
        <v/>
      </c>
      <c r="F4833" s="638" t="str">
        <f>IF($C4833="","",IFERROR(_xlfn.XLOOKUP($C4833,'1.PrepList'!$I$2:$I$1500,'1.PrepList'!$K$2:$K$1500,"")&amp;"",""))</f>
        <v/>
      </c>
      <c r="H4833" s="644" t="str">
        <f>IF($C4833="","",IFERROR(IF(_xlfn.XLOOKUP($C4833,tbl_StartedStatus[Bold ID],tbl_StartedStatus[Started])="Started","Yes",IF(_xlfn.XLOOKUP($C4833,tbl_StartedStatus[Bold ID],tbl_StartedStatus[Started])="No Show","No Show","")),""))</f>
        <v/>
      </c>
    </row>
    <row r="4834" spans="1:8" ht="15" customHeight="1" thickBot="1">
      <c r="A4834" s="38" t="str">
        <f>IF($C4834="","",IFERROR(_xlfn.XLOOKUP($C4834,'1.PrepList'!$I$2:$I$1500,'1.PrepList'!$G$2:$G$1500,"")&amp;"",""))</f>
        <v/>
      </c>
      <c r="B4834" s="638" t="str">
        <f>IF($C4834="","",IFERROR(_xlfn.XLOOKUP($C4834,'1.PrepList'!$I$2:$I$1500,'1.PrepList'!$H$2:$H$1500,"")&amp;"",""))</f>
        <v/>
      </c>
      <c r="D4834" s="638" t="str">
        <f>IF($C4834="","",IFERROR(_xlfn.XLOOKUP($C4834,'1.PrepList'!$I$2:$I$1500,'1.PrepList'!$J$2:$J$1500,"")&amp;"",""))</f>
        <v/>
      </c>
      <c r="E4834" s="638" t="str">
        <f>IF($C4834="","",IFERROR(_xlfn.XLOOKUP($C4834,'1.PrepList'!$I$2:$I$1500,'1.PrepList'!$N$2:$N$1500,"")&amp;"",""))</f>
        <v/>
      </c>
      <c r="F4834" s="638" t="str">
        <f>IF($C4834="","",IFERROR(_xlfn.XLOOKUP($C4834,'1.PrepList'!$I$2:$I$1500,'1.PrepList'!$K$2:$K$1500,"")&amp;"",""))</f>
        <v/>
      </c>
      <c r="H4834" s="644" t="str">
        <f>IF($C4834="","",IFERROR(IF(_xlfn.XLOOKUP($C4834,tbl_StartedStatus[Bold ID],tbl_StartedStatus[Started])="Started","Yes",IF(_xlfn.XLOOKUP($C4834,tbl_StartedStatus[Bold ID],tbl_StartedStatus[Started])="No Show","No Show","")),""))</f>
        <v/>
      </c>
    </row>
    <row r="4835" spans="1:8" ht="15" customHeight="1" thickBot="1">
      <c r="A4835" s="38" t="str">
        <f>IF($C4835="","",IFERROR(_xlfn.XLOOKUP($C4835,'1.PrepList'!$I$2:$I$1500,'1.PrepList'!$G$2:$G$1500,"")&amp;"",""))</f>
        <v/>
      </c>
      <c r="B4835" s="638" t="str">
        <f>IF($C4835="","",IFERROR(_xlfn.XLOOKUP($C4835,'1.PrepList'!$I$2:$I$1500,'1.PrepList'!$H$2:$H$1500,"")&amp;"",""))</f>
        <v/>
      </c>
      <c r="D4835" s="638" t="str">
        <f>IF($C4835="","",IFERROR(_xlfn.XLOOKUP($C4835,'1.PrepList'!$I$2:$I$1500,'1.PrepList'!$J$2:$J$1500,"")&amp;"",""))</f>
        <v/>
      </c>
      <c r="E4835" s="638" t="str">
        <f>IF($C4835="","",IFERROR(_xlfn.XLOOKUP($C4835,'1.PrepList'!$I$2:$I$1500,'1.PrepList'!$N$2:$N$1500,"")&amp;"",""))</f>
        <v/>
      </c>
      <c r="F4835" s="638" t="str">
        <f>IF($C4835="","",IFERROR(_xlfn.XLOOKUP($C4835,'1.PrepList'!$I$2:$I$1500,'1.PrepList'!$K$2:$K$1500,"")&amp;"",""))</f>
        <v/>
      </c>
      <c r="H4835" s="644" t="str">
        <f>IF($C4835="","",IFERROR(IF(_xlfn.XLOOKUP($C4835,tbl_StartedStatus[Bold ID],tbl_StartedStatus[Started])="Started","Yes",IF(_xlfn.XLOOKUP($C4835,tbl_StartedStatus[Bold ID],tbl_StartedStatus[Started])="No Show","No Show","")),""))</f>
        <v/>
      </c>
    </row>
    <row r="4836" spans="1:8" ht="15" customHeight="1" thickBot="1">
      <c r="A4836" s="38" t="str">
        <f>IF($C4836="","",IFERROR(_xlfn.XLOOKUP($C4836,'1.PrepList'!$I$2:$I$1500,'1.PrepList'!$G$2:$G$1500,"")&amp;"",""))</f>
        <v/>
      </c>
      <c r="B4836" s="638" t="str">
        <f>IF($C4836="","",IFERROR(_xlfn.XLOOKUP($C4836,'1.PrepList'!$I$2:$I$1500,'1.PrepList'!$H$2:$H$1500,"")&amp;"",""))</f>
        <v/>
      </c>
      <c r="D4836" s="638" t="str">
        <f>IF($C4836="","",IFERROR(_xlfn.XLOOKUP($C4836,'1.PrepList'!$I$2:$I$1500,'1.PrepList'!$J$2:$J$1500,"")&amp;"",""))</f>
        <v/>
      </c>
      <c r="E4836" s="638" t="str">
        <f>IF($C4836="","",IFERROR(_xlfn.XLOOKUP($C4836,'1.PrepList'!$I$2:$I$1500,'1.PrepList'!$N$2:$N$1500,"")&amp;"",""))</f>
        <v/>
      </c>
      <c r="F4836" s="638" t="str">
        <f>IF($C4836="","",IFERROR(_xlfn.XLOOKUP($C4836,'1.PrepList'!$I$2:$I$1500,'1.PrepList'!$K$2:$K$1500,"")&amp;"",""))</f>
        <v/>
      </c>
      <c r="H4836" s="644" t="str">
        <f>IF($C4836="","",IFERROR(IF(_xlfn.XLOOKUP($C4836,tbl_StartedStatus[Bold ID],tbl_StartedStatus[Started])="Started","Yes",IF(_xlfn.XLOOKUP($C4836,tbl_StartedStatus[Bold ID],tbl_StartedStatus[Started])="No Show","No Show","")),""))</f>
        <v/>
      </c>
    </row>
    <row r="4837" spans="1:8" ht="15" customHeight="1" thickBot="1">
      <c r="A4837" s="38" t="str">
        <f>IF($C4837="","",IFERROR(_xlfn.XLOOKUP($C4837,'1.PrepList'!$I$2:$I$1500,'1.PrepList'!$G$2:$G$1500,"")&amp;"",""))</f>
        <v/>
      </c>
      <c r="B4837" s="638" t="str">
        <f>IF($C4837="","",IFERROR(_xlfn.XLOOKUP($C4837,'1.PrepList'!$I$2:$I$1500,'1.PrepList'!$H$2:$H$1500,"")&amp;"",""))</f>
        <v/>
      </c>
      <c r="D4837" s="638" t="str">
        <f>IF($C4837="","",IFERROR(_xlfn.XLOOKUP($C4837,'1.PrepList'!$I$2:$I$1500,'1.PrepList'!$J$2:$J$1500,"")&amp;"",""))</f>
        <v/>
      </c>
      <c r="E4837" s="638" t="str">
        <f>IF($C4837="","",IFERROR(_xlfn.XLOOKUP($C4837,'1.PrepList'!$I$2:$I$1500,'1.PrepList'!$N$2:$N$1500,"")&amp;"",""))</f>
        <v/>
      </c>
      <c r="F4837" s="638" t="str">
        <f>IF($C4837="","",IFERROR(_xlfn.XLOOKUP($C4837,'1.PrepList'!$I$2:$I$1500,'1.PrepList'!$K$2:$K$1500,"")&amp;"",""))</f>
        <v/>
      </c>
      <c r="H4837" s="644" t="str">
        <f>IF($C4837="","",IFERROR(IF(_xlfn.XLOOKUP($C4837,tbl_StartedStatus[Bold ID],tbl_StartedStatus[Started])="Started","Yes",IF(_xlfn.XLOOKUP($C4837,tbl_StartedStatus[Bold ID],tbl_StartedStatus[Started])="No Show","No Show","")),""))</f>
        <v/>
      </c>
    </row>
    <row r="4838" spans="1:8" ht="15" customHeight="1" thickBot="1">
      <c r="A4838" s="38" t="str">
        <f>IF($C4838="","",IFERROR(_xlfn.XLOOKUP($C4838,'1.PrepList'!$I$2:$I$1500,'1.PrepList'!$G$2:$G$1500,"")&amp;"",""))</f>
        <v/>
      </c>
      <c r="B4838" s="638" t="str">
        <f>IF($C4838="","",IFERROR(_xlfn.XLOOKUP($C4838,'1.PrepList'!$I$2:$I$1500,'1.PrepList'!$H$2:$H$1500,"")&amp;"",""))</f>
        <v/>
      </c>
      <c r="D4838" s="638" t="str">
        <f>IF($C4838="","",IFERROR(_xlfn.XLOOKUP($C4838,'1.PrepList'!$I$2:$I$1500,'1.PrepList'!$J$2:$J$1500,"")&amp;"",""))</f>
        <v/>
      </c>
      <c r="E4838" s="638" t="str">
        <f>IF($C4838="","",IFERROR(_xlfn.XLOOKUP($C4838,'1.PrepList'!$I$2:$I$1500,'1.PrepList'!$N$2:$N$1500,"")&amp;"",""))</f>
        <v/>
      </c>
      <c r="F4838" s="638" t="str">
        <f>IF($C4838="","",IFERROR(_xlfn.XLOOKUP($C4838,'1.PrepList'!$I$2:$I$1500,'1.PrepList'!$K$2:$K$1500,"")&amp;"",""))</f>
        <v/>
      </c>
      <c r="H4838" s="644" t="str">
        <f>IF($C4838="","",IFERROR(IF(_xlfn.XLOOKUP($C4838,tbl_StartedStatus[Bold ID],tbl_StartedStatus[Started])="Started","Yes",IF(_xlfn.XLOOKUP($C4838,tbl_StartedStatus[Bold ID],tbl_StartedStatus[Started])="No Show","No Show","")),""))</f>
        <v/>
      </c>
    </row>
    <row r="4839" spans="1:8" ht="15" customHeight="1" thickBot="1">
      <c r="A4839" s="38" t="str">
        <f>IF($C4839="","",IFERROR(_xlfn.XLOOKUP($C4839,'1.PrepList'!$I$2:$I$1500,'1.PrepList'!$G$2:$G$1500,"")&amp;"",""))</f>
        <v/>
      </c>
      <c r="B4839" s="638" t="str">
        <f>IF($C4839="","",IFERROR(_xlfn.XLOOKUP($C4839,'1.PrepList'!$I$2:$I$1500,'1.PrepList'!$H$2:$H$1500,"")&amp;"",""))</f>
        <v/>
      </c>
      <c r="D4839" s="638" t="str">
        <f>IF($C4839="","",IFERROR(_xlfn.XLOOKUP($C4839,'1.PrepList'!$I$2:$I$1500,'1.PrepList'!$J$2:$J$1500,"")&amp;"",""))</f>
        <v/>
      </c>
      <c r="E4839" s="638" t="str">
        <f>IF($C4839="","",IFERROR(_xlfn.XLOOKUP($C4839,'1.PrepList'!$I$2:$I$1500,'1.PrepList'!$N$2:$N$1500,"")&amp;"",""))</f>
        <v/>
      </c>
      <c r="F4839" s="638" t="str">
        <f>IF($C4839="","",IFERROR(_xlfn.XLOOKUP($C4839,'1.PrepList'!$I$2:$I$1500,'1.PrepList'!$K$2:$K$1500,"")&amp;"",""))</f>
        <v/>
      </c>
      <c r="H4839" s="644" t="str">
        <f>IF($C4839="","",IFERROR(IF(_xlfn.XLOOKUP($C4839,tbl_StartedStatus[Bold ID],tbl_StartedStatus[Started])="Started","Yes",IF(_xlfn.XLOOKUP($C4839,tbl_StartedStatus[Bold ID],tbl_StartedStatus[Started])="No Show","No Show","")),""))</f>
        <v/>
      </c>
    </row>
    <row r="4840" spans="1:8" ht="15" customHeight="1" thickBot="1">
      <c r="A4840" s="38" t="str">
        <f>IF($C4840="","",IFERROR(_xlfn.XLOOKUP($C4840,'1.PrepList'!$I$2:$I$1500,'1.PrepList'!$G$2:$G$1500,"")&amp;"",""))</f>
        <v/>
      </c>
      <c r="B4840" s="638" t="str">
        <f>IF($C4840="","",IFERROR(_xlfn.XLOOKUP($C4840,'1.PrepList'!$I$2:$I$1500,'1.PrepList'!$H$2:$H$1500,"")&amp;"",""))</f>
        <v/>
      </c>
      <c r="D4840" s="638" t="str">
        <f>IF($C4840="","",IFERROR(_xlfn.XLOOKUP($C4840,'1.PrepList'!$I$2:$I$1500,'1.PrepList'!$J$2:$J$1500,"")&amp;"",""))</f>
        <v/>
      </c>
      <c r="E4840" s="638" t="str">
        <f>IF($C4840="","",IFERROR(_xlfn.XLOOKUP($C4840,'1.PrepList'!$I$2:$I$1500,'1.PrepList'!$N$2:$N$1500,"")&amp;"",""))</f>
        <v/>
      </c>
      <c r="F4840" s="638" t="str">
        <f>IF($C4840="","",IFERROR(_xlfn.XLOOKUP($C4840,'1.PrepList'!$I$2:$I$1500,'1.PrepList'!$K$2:$K$1500,"")&amp;"",""))</f>
        <v/>
      </c>
      <c r="H4840" s="644" t="str">
        <f>IF($C4840="","",IFERROR(IF(_xlfn.XLOOKUP($C4840,tbl_StartedStatus[Bold ID],tbl_StartedStatus[Started])="Started","Yes",IF(_xlfn.XLOOKUP($C4840,tbl_StartedStatus[Bold ID],tbl_StartedStatus[Started])="No Show","No Show","")),""))</f>
        <v/>
      </c>
    </row>
    <row r="4841" spans="1:8" ht="15" customHeight="1" thickBot="1">
      <c r="A4841" s="38" t="str">
        <f>IF($C4841="","",IFERROR(_xlfn.XLOOKUP($C4841,'1.PrepList'!$I$2:$I$1500,'1.PrepList'!$G$2:$G$1500,"")&amp;"",""))</f>
        <v/>
      </c>
      <c r="B4841" s="638" t="str">
        <f>IF($C4841="","",IFERROR(_xlfn.XLOOKUP($C4841,'1.PrepList'!$I$2:$I$1500,'1.PrepList'!$H$2:$H$1500,"")&amp;"",""))</f>
        <v/>
      </c>
      <c r="D4841" s="638" t="str">
        <f>IF($C4841="","",IFERROR(_xlfn.XLOOKUP($C4841,'1.PrepList'!$I$2:$I$1500,'1.PrepList'!$J$2:$J$1500,"")&amp;"",""))</f>
        <v/>
      </c>
      <c r="E4841" s="638" t="str">
        <f>IF($C4841="","",IFERROR(_xlfn.XLOOKUP($C4841,'1.PrepList'!$I$2:$I$1500,'1.PrepList'!$N$2:$N$1500,"")&amp;"",""))</f>
        <v/>
      </c>
      <c r="F4841" s="638" t="str">
        <f>IF($C4841="","",IFERROR(_xlfn.XLOOKUP($C4841,'1.PrepList'!$I$2:$I$1500,'1.PrepList'!$K$2:$K$1500,"")&amp;"",""))</f>
        <v/>
      </c>
      <c r="H4841" s="644" t="str">
        <f>IF($C4841="","",IFERROR(IF(_xlfn.XLOOKUP($C4841,tbl_StartedStatus[Bold ID],tbl_StartedStatus[Started])="Started","Yes",IF(_xlfn.XLOOKUP($C4841,tbl_StartedStatus[Bold ID],tbl_StartedStatus[Started])="No Show","No Show","")),""))</f>
        <v/>
      </c>
    </row>
    <row r="4842" spans="1:8" ht="15" customHeight="1" thickBot="1">
      <c r="A4842" s="38" t="str">
        <f>IF($C4842="","",IFERROR(_xlfn.XLOOKUP($C4842,'1.PrepList'!$I$2:$I$1500,'1.PrepList'!$G$2:$G$1500,"")&amp;"",""))</f>
        <v/>
      </c>
      <c r="B4842" s="638" t="str">
        <f>IF($C4842="","",IFERROR(_xlfn.XLOOKUP($C4842,'1.PrepList'!$I$2:$I$1500,'1.PrepList'!$H$2:$H$1500,"")&amp;"",""))</f>
        <v/>
      </c>
      <c r="D4842" s="638" t="str">
        <f>IF($C4842="","",IFERROR(_xlfn.XLOOKUP($C4842,'1.PrepList'!$I$2:$I$1500,'1.PrepList'!$J$2:$J$1500,"")&amp;"",""))</f>
        <v/>
      </c>
      <c r="E4842" s="638" t="str">
        <f>IF($C4842="","",IFERROR(_xlfn.XLOOKUP($C4842,'1.PrepList'!$I$2:$I$1500,'1.PrepList'!$N$2:$N$1500,"")&amp;"",""))</f>
        <v/>
      </c>
      <c r="F4842" s="638" t="str">
        <f>IF($C4842="","",IFERROR(_xlfn.XLOOKUP($C4842,'1.PrepList'!$I$2:$I$1500,'1.PrepList'!$K$2:$K$1500,"")&amp;"",""))</f>
        <v/>
      </c>
      <c r="H4842" s="644" t="str">
        <f>IF($C4842="","",IFERROR(IF(_xlfn.XLOOKUP($C4842,tbl_StartedStatus[Bold ID],tbl_StartedStatus[Started])="Started","Yes",IF(_xlfn.XLOOKUP($C4842,tbl_StartedStatus[Bold ID],tbl_StartedStatus[Started])="No Show","No Show","")),""))</f>
        <v/>
      </c>
    </row>
    <row r="4843" spans="1:8" ht="15" customHeight="1" thickBot="1">
      <c r="A4843" s="38" t="str">
        <f>IF($C4843="","",IFERROR(_xlfn.XLOOKUP($C4843,'1.PrepList'!$I$2:$I$1500,'1.PrepList'!$G$2:$G$1500,"")&amp;"",""))</f>
        <v/>
      </c>
      <c r="B4843" s="638" t="str">
        <f>IF($C4843="","",IFERROR(_xlfn.XLOOKUP($C4843,'1.PrepList'!$I$2:$I$1500,'1.PrepList'!$H$2:$H$1500,"")&amp;"",""))</f>
        <v/>
      </c>
      <c r="D4843" s="638" t="str">
        <f>IF($C4843="","",IFERROR(_xlfn.XLOOKUP($C4843,'1.PrepList'!$I$2:$I$1500,'1.PrepList'!$J$2:$J$1500,"")&amp;"",""))</f>
        <v/>
      </c>
      <c r="E4843" s="638" t="str">
        <f>IF($C4843="","",IFERROR(_xlfn.XLOOKUP($C4843,'1.PrepList'!$I$2:$I$1500,'1.PrepList'!$N$2:$N$1500,"")&amp;"",""))</f>
        <v/>
      </c>
      <c r="F4843" s="638" t="str">
        <f>IF($C4843="","",IFERROR(_xlfn.XLOOKUP($C4843,'1.PrepList'!$I$2:$I$1500,'1.PrepList'!$K$2:$K$1500,"")&amp;"",""))</f>
        <v/>
      </c>
      <c r="H4843" s="644" t="str">
        <f>IF($C4843="","",IFERROR(IF(_xlfn.XLOOKUP($C4843,tbl_StartedStatus[Bold ID],tbl_StartedStatus[Started])="Started","Yes",IF(_xlfn.XLOOKUP($C4843,tbl_StartedStatus[Bold ID],tbl_StartedStatus[Started])="No Show","No Show","")),""))</f>
        <v/>
      </c>
    </row>
    <row r="4844" spans="1:8" ht="15" customHeight="1" thickBot="1">
      <c r="A4844" s="38" t="str">
        <f>IF($C4844="","",IFERROR(_xlfn.XLOOKUP($C4844,'1.PrepList'!$I$2:$I$1500,'1.PrepList'!$G$2:$G$1500,"")&amp;"",""))</f>
        <v/>
      </c>
      <c r="B4844" s="638" t="str">
        <f>IF($C4844="","",IFERROR(_xlfn.XLOOKUP($C4844,'1.PrepList'!$I$2:$I$1500,'1.PrepList'!$H$2:$H$1500,"")&amp;"",""))</f>
        <v/>
      </c>
      <c r="D4844" s="638" t="str">
        <f>IF($C4844="","",IFERROR(_xlfn.XLOOKUP($C4844,'1.PrepList'!$I$2:$I$1500,'1.PrepList'!$J$2:$J$1500,"")&amp;"",""))</f>
        <v/>
      </c>
      <c r="E4844" s="638" t="str">
        <f>IF($C4844="","",IFERROR(_xlfn.XLOOKUP($C4844,'1.PrepList'!$I$2:$I$1500,'1.PrepList'!$N$2:$N$1500,"")&amp;"",""))</f>
        <v/>
      </c>
      <c r="F4844" s="638" t="str">
        <f>IF($C4844="","",IFERROR(_xlfn.XLOOKUP($C4844,'1.PrepList'!$I$2:$I$1500,'1.PrepList'!$K$2:$K$1500,"")&amp;"",""))</f>
        <v/>
      </c>
      <c r="H4844" s="644" t="str">
        <f>IF($C4844="","",IFERROR(IF(_xlfn.XLOOKUP($C4844,tbl_StartedStatus[Bold ID],tbl_StartedStatus[Started])="Started","Yes",IF(_xlfn.XLOOKUP($C4844,tbl_StartedStatus[Bold ID],tbl_StartedStatus[Started])="No Show","No Show","")),""))</f>
        <v/>
      </c>
    </row>
    <row r="4845" spans="1:8" ht="15" customHeight="1" thickBot="1">
      <c r="A4845" s="38" t="str">
        <f>IF($C4845="","",IFERROR(_xlfn.XLOOKUP($C4845,'1.PrepList'!$I$2:$I$1500,'1.PrepList'!$G$2:$G$1500,"")&amp;"",""))</f>
        <v/>
      </c>
      <c r="B4845" s="638" t="str">
        <f>IF($C4845="","",IFERROR(_xlfn.XLOOKUP($C4845,'1.PrepList'!$I$2:$I$1500,'1.PrepList'!$H$2:$H$1500,"")&amp;"",""))</f>
        <v/>
      </c>
      <c r="D4845" s="638" t="str">
        <f>IF($C4845="","",IFERROR(_xlfn.XLOOKUP($C4845,'1.PrepList'!$I$2:$I$1500,'1.PrepList'!$J$2:$J$1500,"")&amp;"",""))</f>
        <v/>
      </c>
      <c r="E4845" s="638" t="str">
        <f>IF($C4845="","",IFERROR(_xlfn.XLOOKUP($C4845,'1.PrepList'!$I$2:$I$1500,'1.PrepList'!$N$2:$N$1500,"")&amp;"",""))</f>
        <v/>
      </c>
      <c r="F4845" s="638" t="str">
        <f>IF($C4845="","",IFERROR(_xlfn.XLOOKUP($C4845,'1.PrepList'!$I$2:$I$1500,'1.PrepList'!$K$2:$K$1500,"")&amp;"",""))</f>
        <v/>
      </c>
      <c r="H4845" s="644" t="str">
        <f>IF($C4845="","",IFERROR(IF(_xlfn.XLOOKUP($C4845,tbl_StartedStatus[Bold ID],tbl_StartedStatus[Started])="Started","Yes",IF(_xlfn.XLOOKUP($C4845,tbl_StartedStatus[Bold ID],tbl_StartedStatus[Started])="No Show","No Show","")),""))</f>
        <v/>
      </c>
    </row>
    <row r="4846" spans="1:8" ht="15" customHeight="1" thickBot="1">
      <c r="A4846" s="38" t="str">
        <f>IF($C4846="","",IFERROR(_xlfn.XLOOKUP($C4846,'1.PrepList'!$I$2:$I$1500,'1.PrepList'!$G$2:$G$1500,"")&amp;"",""))</f>
        <v/>
      </c>
      <c r="B4846" s="638" t="str">
        <f>IF($C4846="","",IFERROR(_xlfn.XLOOKUP($C4846,'1.PrepList'!$I$2:$I$1500,'1.PrepList'!$H$2:$H$1500,"")&amp;"",""))</f>
        <v/>
      </c>
      <c r="D4846" s="638" t="str">
        <f>IF($C4846="","",IFERROR(_xlfn.XLOOKUP($C4846,'1.PrepList'!$I$2:$I$1500,'1.PrepList'!$J$2:$J$1500,"")&amp;"",""))</f>
        <v/>
      </c>
      <c r="E4846" s="638" t="str">
        <f>IF($C4846="","",IFERROR(_xlfn.XLOOKUP($C4846,'1.PrepList'!$I$2:$I$1500,'1.PrepList'!$N$2:$N$1500,"")&amp;"",""))</f>
        <v/>
      </c>
      <c r="F4846" s="638" t="str">
        <f>IF($C4846="","",IFERROR(_xlfn.XLOOKUP($C4846,'1.PrepList'!$I$2:$I$1500,'1.PrepList'!$K$2:$K$1500,"")&amp;"",""))</f>
        <v/>
      </c>
      <c r="H4846" s="644" t="str">
        <f>IF($C4846="","",IFERROR(IF(_xlfn.XLOOKUP($C4846,tbl_StartedStatus[Bold ID],tbl_StartedStatus[Started])="Started","Yes",IF(_xlfn.XLOOKUP($C4846,tbl_StartedStatus[Bold ID],tbl_StartedStatus[Started])="No Show","No Show","")),""))</f>
        <v/>
      </c>
    </row>
    <row r="4847" spans="1:8" ht="15" customHeight="1" thickBot="1">
      <c r="A4847" s="38" t="str">
        <f>IF($C4847="","",IFERROR(_xlfn.XLOOKUP($C4847,'1.PrepList'!$I$2:$I$1500,'1.PrepList'!$G$2:$G$1500,"")&amp;"",""))</f>
        <v/>
      </c>
      <c r="B4847" s="638" t="str">
        <f>IF($C4847="","",IFERROR(_xlfn.XLOOKUP($C4847,'1.PrepList'!$I$2:$I$1500,'1.PrepList'!$H$2:$H$1500,"")&amp;"",""))</f>
        <v/>
      </c>
      <c r="D4847" s="638" t="str">
        <f>IF($C4847="","",IFERROR(_xlfn.XLOOKUP($C4847,'1.PrepList'!$I$2:$I$1500,'1.PrepList'!$J$2:$J$1500,"")&amp;"",""))</f>
        <v/>
      </c>
      <c r="E4847" s="638" t="str">
        <f>IF($C4847="","",IFERROR(_xlfn.XLOOKUP($C4847,'1.PrepList'!$I$2:$I$1500,'1.PrepList'!$N$2:$N$1500,"")&amp;"",""))</f>
        <v/>
      </c>
      <c r="F4847" s="638" t="str">
        <f>IF($C4847="","",IFERROR(_xlfn.XLOOKUP($C4847,'1.PrepList'!$I$2:$I$1500,'1.PrepList'!$K$2:$K$1500,"")&amp;"",""))</f>
        <v/>
      </c>
      <c r="H4847" s="644" t="str">
        <f>IF($C4847="","",IFERROR(IF(_xlfn.XLOOKUP($C4847,tbl_StartedStatus[Bold ID],tbl_StartedStatus[Started])="Started","Yes",IF(_xlfn.XLOOKUP($C4847,tbl_StartedStatus[Bold ID],tbl_StartedStatus[Started])="No Show","No Show","")),""))</f>
        <v/>
      </c>
    </row>
    <row r="4848" spans="1:8" ht="15" customHeight="1" thickBot="1">
      <c r="A4848" s="38" t="str">
        <f>IF($C4848="","",IFERROR(_xlfn.XLOOKUP($C4848,'1.PrepList'!$I$2:$I$1500,'1.PrepList'!$G$2:$G$1500,"")&amp;"",""))</f>
        <v/>
      </c>
      <c r="B4848" s="638" t="str">
        <f>IF($C4848="","",IFERROR(_xlfn.XLOOKUP($C4848,'1.PrepList'!$I$2:$I$1500,'1.PrepList'!$H$2:$H$1500,"")&amp;"",""))</f>
        <v/>
      </c>
      <c r="D4848" s="638" t="str">
        <f>IF($C4848="","",IFERROR(_xlfn.XLOOKUP($C4848,'1.PrepList'!$I$2:$I$1500,'1.PrepList'!$J$2:$J$1500,"")&amp;"",""))</f>
        <v/>
      </c>
      <c r="E4848" s="638" t="str">
        <f>IF($C4848="","",IFERROR(_xlfn.XLOOKUP($C4848,'1.PrepList'!$I$2:$I$1500,'1.PrepList'!$N$2:$N$1500,"")&amp;"",""))</f>
        <v/>
      </c>
      <c r="F4848" s="638" t="str">
        <f>IF($C4848="","",IFERROR(_xlfn.XLOOKUP($C4848,'1.PrepList'!$I$2:$I$1500,'1.PrepList'!$K$2:$K$1500,"")&amp;"",""))</f>
        <v/>
      </c>
      <c r="H4848" s="644" t="str">
        <f>IF($C4848="","",IFERROR(IF(_xlfn.XLOOKUP($C4848,tbl_StartedStatus[Bold ID],tbl_StartedStatus[Started])="Started","Yes",IF(_xlfn.XLOOKUP($C4848,tbl_StartedStatus[Bold ID],tbl_StartedStatus[Started])="No Show","No Show","")),""))</f>
        <v/>
      </c>
    </row>
    <row r="4849" spans="1:8" ht="15" customHeight="1" thickBot="1">
      <c r="A4849" s="38" t="str">
        <f>IF($C4849="","",IFERROR(_xlfn.XLOOKUP($C4849,'1.PrepList'!$I$2:$I$1500,'1.PrepList'!$G$2:$G$1500,"")&amp;"",""))</f>
        <v/>
      </c>
      <c r="B4849" s="638" t="str">
        <f>IF($C4849="","",IFERROR(_xlfn.XLOOKUP($C4849,'1.PrepList'!$I$2:$I$1500,'1.PrepList'!$H$2:$H$1500,"")&amp;"",""))</f>
        <v/>
      </c>
      <c r="D4849" s="638" t="str">
        <f>IF($C4849="","",IFERROR(_xlfn.XLOOKUP($C4849,'1.PrepList'!$I$2:$I$1500,'1.PrepList'!$J$2:$J$1500,"")&amp;"",""))</f>
        <v/>
      </c>
      <c r="E4849" s="638" t="str">
        <f>IF($C4849="","",IFERROR(_xlfn.XLOOKUP($C4849,'1.PrepList'!$I$2:$I$1500,'1.PrepList'!$N$2:$N$1500,"")&amp;"",""))</f>
        <v/>
      </c>
      <c r="F4849" s="638" t="str">
        <f>IF($C4849="","",IFERROR(_xlfn.XLOOKUP($C4849,'1.PrepList'!$I$2:$I$1500,'1.PrepList'!$K$2:$K$1500,"")&amp;"",""))</f>
        <v/>
      </c>
      <c r="H4849" s="644" t="str">
        <f>IF($C4849="","",IFERROR(IF(_xlfn.XLOOKUP($C4849,tbl_StartedStatus[Bold ID],tbl_StartedStatus[Started])="Started","Yes",IF(_xlfn.XLOOKUP($C4849,tbl_StartedStatus[Bold ID],tbl_StartedStatus[Started])="No Show","No Show","")),""))</f>
        <v/>
      </c>
    </row>
    <row r="4850" spans="1:8" ht="15" customHeight="1" thickBot="1">
      <c r="A4850" s="38" t="str">
        <f>IF($C4850="","",IFERROR(_xlfn.XLOOKUP($C4850,'1.PrepList'!$I$2:$I$1500,'1.PrepList'!$G$2:$G$1500,"")&amp;"",""))</f>
        <v/>
      </c>
      <c r="B4850" s="638" t="str">
        <f>IF($C4850="","",IFERROR(_xlfn.XLOOKUP($C4850,'1.PrepList'!$I$2:$I$1500,'1.PrepList'!$H$2:$H$1500,"")&amp;"",""))</f>
        <v/>
      </c>
      <c r="D4850" s="638" t="str">
        <f>IF($C4850="","",IFERROR(_xlfn.XLOOKUP($C4850,'1.PrepList'!$I$2:$I$1500,'1.PrepList'!$J$2:$J$1500,"")&amp;"",""))</f>
        <v/>
      </c>
      <c r="E4850" s="638" t="str">
        <f>IF($C4850="","",IFERROR(_xlfn.XLOOKUP($C4850,'1.PrepList'!$I$2:$I$1500,'1.PrepList'!$N$2:$N$1500,"")&amp;"",""))</f>
        <v/>
      </c>
      <c r="F4850" s="638" t="str">
        <f>IF($C4850="","",IFERROR(_xlfn.XLOOKUP($C4850,'1.PrepList'!$I$2:$I$1500,'1.PrepList'!$K$2:$K$1500,"")&amp;"",""))</f>
        <v/>
      </c>
      <c r="H4850" s="644" t="str">
        <f>IF($C4850="","",IFERROR(IF(_xlfn.XLOOKUP($C4850,tbl_StartedStatus[Bold ID],tbl_StartedStatus[Started])="Started","Yes",IF(_xlfn.XLOOKUP($C4850,tbl_StartedStatus[Bold ID],tbl_StartedStatus[Started])="No Show","No Show","")),""))</f>
        <v/>
      </c>
    </row>
    <row r="4851" spans="1:8" ht="15" customHeight="1" thickBot="1">
      <c r="A4851" s="38" t="str">
        <f>IF($C4851="","",IFERROR(_xlfn.XLOOKUP($C4851,'1.PrepList'!$I$2:$I$1500,'1.PrepList'!$G$2:$G$1500,"")&amp;"",""))</f>
        <v/>
      </c>
      <c r="B4851" s="638" t="str">
        <f>IF($C4851="","",IFERROR(_xlfn.XLOOKUP($C4851,'1.PrepList'!$I$2:$I$1500,'1.PrepList'!$H$2:$H$1500,"")&amp;"",""))</f>
        <v/>
      </c>
      <c r="D4851" s="638" t="str">
        <f>IF($C4851="","",IFERROR(_xlfn.XLOOKUP($C4851,'1.PrepList'!$I$2:$I$1500,'1.PrepList'!$J$2:$J$1500,"")&amp;"",""))</f>
        <v/>
      </c>
      <c r="E4851" s="638" t="str">
        <f>IF($C4851="","",IFERROR(_xlfn.XLOOKUP($C4851,'1.PrepList'!$I$2:$I$1500,'1.PrepList'!$N$2:$N$1500,"")&amp;"",""))</f>
        <v/>
      </c>
      <c r="F4851" s="638" t="str">
        <f>IF($C4851="","",IFERROR(_xlfn.XLOOKUP($C4851,'1.PrepList'!$I$2:$I$1500,'1.PrepList'!$K$2:$K$1500,"")&amp;"",""))</f>
        <v/>
      </c>
      <c r="H4851" s="644" t="str">
        <f>IF($C4851="","",IFERROR(IF(_xlfn.XLOOKUP($C4851,tbl_StartedStatus[Bold ID],tbl_StartedStatus[Started])="Started","Yes",IF(_xlfn.XLOOKUP($C4851,tbl_StartedStatus[Bold ID],tbl_StartedStatus[Started])="No Show","No Show","")),""))</f>
        <v/>
      </c>
    </row>
    <row r="4852" spans="1:8" ht="15" customHeight="1" thickBot="1">
      <c r="A4852" s="38" t="str">
        <f>IF($C4852="","",IFERROR(_xlfn.XLOOKUP($C4852,'1.PrepList'!$I$2:$I$1500,'1.PrepList'!$G$2:$G$1500,"")&amp;"",""))</f>
        <v/>
      </c>
      <c r="B4852" s="638" t="str">
        <f>IF($C4852="","",IFERROR(_xlfn.XLOOKUP($C4852,'1.PrepList'!$I$2:$I$1500,'1.PrepList'!$H$2:$H$1500,"")&amp;"",""))</f>
        <v/>
      </c>
      <c r="D4852" s="638" t="str">
        <f>IF($C4852="","",IFERROR(_xlfn.XLOOKUP($C4852,'1.PrepList'!$I$2:$I$1500,'1.PrepList'!$J$2:$J$1500,"")&amp;"",""))</f>
        <v/>
      </c>
      <c r="E4852" s="638" t="str">
        <f>IF($C4852="","",IFERROR(_xlfn.XLOOKUP($C4852,'1.PrepList'!$I$2:$I$1500,'1.PrepList'!$N$2:$N$1500,"")&amp;"",""))</f>
        <v/>
      </c>
      <c r="F4852" s="638" t="str">
        <f>IF($C4852="","",IFERROR(_xlfn.XLOOKUP($C4852,'1.PrepList'!$I$2:$I$1500,'1.PrepList'!$K$2:$K$1500,"")&amp;"",""))</f>
        <v/>
      </c>
      <c r="H4852" s="644" t="str">
        <f>IF($C4852="","",IFERROR(IF(_xlfn.XLOOKUP($C4852,tbl_StartedStatus[Bold ID],tbl_StartedStatus[Started])="Started","Yes",IF(_xlfn.XLOOKUP($C4852,tbl_StartedStatus[Bold ID],tbl_StartedStatus[Started])="No Show","No Show","")),""))</f>
        <v/>
      </c>
    </row>
    <row r="4853" spans="1:8" ht="15" customHeight="1" thickBot="1">
      <c r="A4853" s="38" t="str">
        <f>IF($C4853="","",IFERROR(_xlfn.XLOOKUP($C4853,'1.PrepList'!$I$2:$I$1500,'1.PrepList'!$G$2:$G$1500,"")&amp;"",""))</f>
        <v/>
      </c>
      <c r="B4853" s="638" t="str">
        <f>IF($C4853="","",IFERROR(_xlfn.XLOOKUP($C4853,'1.PrepList'!$I$2:$I$1500,'1.PrepList'!$H$2:$H$1500,"")&amp;"",""))</f>
        <v/>
      </c>
      <c r="D4853" s="638" t="str">
        <f>IF($C4853="","",IFERROR(_xlfn.XLOOKUP($C4853,'1.PrepList'!$I$2:$I$1500,'1.PrepList'!$J$2:$J$1500,"")&amp;"",""))</f>
        <v/>
      </c>
      <c r="E4853" s="638" t="str">
        <f>IF($C4853="","",IFERROR(_xlfn.XLOOKUP($C4853,'1.PrepList'!$I$2:$I$1500,'1.PrepList'!$N$2:$N$1500,"")&amp;"",""))</f>
        <v/>
      </c>
      <c r="F4853" s="638" t="str">
        <f>IF($C4853="","",IFERROR(_xlfn.XLOOKUP($C4853,'1.PrepList'!$I$2:$I$1500,'1.PrepList'!$K$2:$K$1500,"")&amp;"",""))</f>
        <v/>
      </c>
      <c r="H4853" s="644" t="str">
        <f>IF($C4853="","",IFERROR(IF(_xlfn.XLOOKUP($C4853,tbl_StartedStatus[Bold ID],tbl_StartedStatus[Started])="Started","Yes",IF(_xlfn.XLOOKUP($C4853,tbl_StartedStatus[Bold ID],tbl_StartedStatus[Started])="No Show","No Show","")),""))</f>
        <v/>
      </c>
    </row>
    <row r="4854" spans="1:8" ht="15" customHeight="1" thickBot="1">
      <c r="A4854" s="38" t="str">
        <f>IF($C4854="","",IFERROR(_xlfn.XLOOKUP($C4854,'1.PrepList'!$I$2:$I$1500,'1.PrepList'!$G$2:$G$1500,"")&amp;"",""))</f>
        <v/>
      </c>
      <c r="B4854" s="638" t="str">
        <f>IF($C4854="","",IFERROR(_xlfn.XLOOKUP($C4854,'1.PrepList'!$I$2:$I$1500,'1.PrepList'!$H$2:$H$1500,"")&amp;"",""))</f>
        <v/>
      </c>
      <c r="D4854" s="638" t="str">
        <f>IF($C4854="","",IFERROR(_xlfn.XLOOKUP($C4854,'1.PrepList'!$I$2:$I$1500,'1.PrepList'!$J$2:$J$1500,"")&amp;"",""))</f>
        <v/>
      </c>
      <c r="E4854" s="638" t="str">
        <f>IF($C4854="","",IFERROR(_xlfn.XLOOKUP($C4854,'1.PrepList'!$I$2:$I$1500,'1.PrepList'!$N$2:$N$1500,"")&amp;"",""))</f>
        <v/>
      </c>
      <c r="F4854" s="638" t="str">
        <f>IF($C4854="","",IFERROR(_xlfn.XLOOKUP($C4854,'1.PrepList'!$I$2:$I$1500,'1.PrepList'!$K$2:$K$1500,"")&amp;"",""))</f>
        <v/>
      </c>
      <c r="H4854" s="644" t="str">
        <f>IF($C4854="","",IFERROR(IF(_xlfn.XLOOKUP($C4854,tbl_StartedStatus[Bold ID],tbl_StartedStatus[Started])="Started","Yes",IF(_xlfn.XLOOKUP($C4854,tbl_StartedStatus[Bold ID],tbl_StartedStatus[Started])="No Show","No Show","")),""))</f>
        <v/>
      </c>
    </row>
    <row r="4855" spans="1:8" ht="15" customHeight="1" thickBot="1">
      <c r="A4855" s="38" t="str">
        <f>IF($C4855="","",IFERROR(_xlfn.XLOOKUP($C4855,'1.PrepList'!$I$2:$I$1500,'1.PrepList'!$G$2:$G$1500,"")&amp;"",""))</f>
        <v/>
      </c>
      <c r="B4855" s="638" t="str">
        <f>IF($C4855="","",IFERROR(_xlfn.XLOOKUP($C4855,'1.PrepList'!$I$2:$I$1500,'1.PrepList'!$H$2:$H$1500,"")&amp;"",""))</f>
        <v/>
      </c>
      <c r="D4855" s="638" t="str">
        <f>IF($C4855="","",IFERROR(_xlfn.XLOOKUP($C4855,'1.PrepList'!$I$2:$I$1500,'1.PrepList'!$J$2:$J$1500,"")&amp;"",""))</f>
        <v/>
      </c>
      <c r="E4855" s="638" t="str">
        <f>IF($C4855="","",IFERROR(_xlfn.XLOOKUP($C4855,'1.PrepList'!$I$2:$I$1500,'1.PrepList'!$N$2:$N$1500,"")&amp;"",""))</f>
        <v/>
      </c>
      <c r="F4855" s="638" t="str">
        <f>IF($C4855="","",IFERROR(_xlfn.XLOOKUP($C4855,'1.PrepList'!$I$2:$I$1500,'1.PrepList'!$K$2:$K$1500,"")&amp;"",""))</f>
        <v/>
      </c>
      <c r="H4855" s="644" t="str">
        <f>IF($C4855="","",IFERROR(IF(_xlfn.XLOOKUP($C4855,tbl_StartedStatus[Bold ID],tbl_StartedStatus[Started])="Started","Yes",IF(_xlfn.XLOOKUP($C4855,tbl_StartedStatus[Bold ID],tbl_StartedStatus[Started])="No Show","No Show","")),""))</f>
        <v/>
      </c>
    </row>
    <row r="4856" spans="1:8" ht="15" customHeight="1" thickBot="1">
      <c r="A4856" s="38" t="str">
        <f>IF($C4856="","",IFERROR(_xlfn.XLOOKUP($C4856,'1.PrepList'!$I$2:$I$1500,'1.PrepList'!$G$2:$G$1500,"")&amp;"",""))</f>
        <v/>
      </c>
      <c r="B4856" s="638" t="str">
        <f>IF($C4856="","",IFERROR(_xlfn.XLOOKUP($C4856,'1.PrepList'!$I$2:$I$1500,'1.PrepList'!$H$2:$H$1500,"")&amp;"",""))</f>
        <v/>
      </c>
      <c r="D4856" s="638" t="str">
        <f>IF($C4856="","",IFERROR(_xlfn.XLOOKUP($C4856,'1.PrepList'!$I$2:$I$1500,'1.PrepList'!$J$2:$J$1500,"")&amp;"",""))</f>
        <v/>
      </c>
      <c r="E4856" s="638" t="str">
        <f>IF($C4856="","",IFERROR(_xlfn.XLOOKUP($C4856,'1.PrepList'!$I$2:$I$1500,'1.PrepList'!$N$2:$N$1500,"")&amp;"",""))</f>
        <v/>
      </c>
      <c r="F4856" s="638" t="str">
        <f>IF($C4856="","",IFERROR(_xlfn.XLOOKUP($C4856,'1.PrepList'!$I$2:$I$1500,'1.PrepList'!$K$2:$K$1500,"")&amp;"",""))</f>
        <v/>
      </c>
      <c r="H4856" s="644" t="str">
        <f>IF($C4856="","",IFERROR(IF(_xlfn.XLOOKUP($C4856,tbl_StartedStatus[Bold ID],tbl_StartedStatus[Started])="Started","Yes",IF(_xlfn.XLOOKUP($C4856,tbl_StartedStatus[Bold ID],tbl_StartedStatus[Started])="No Show","No Show","")),""))</f>
        <v/>
      </c>
    </row>
    <row r="4857" spans="1:8" ht="15" customHeight="1" thickBot="1">
      <c r="A4857" s="38" t="str">
        <f>IF($C4857="","",IFERROR(_xlfn.XLOOKUP($C4857,'1.PrepList'!$I$2:$I$1500,'1.PrepList'!$G$2:$G$1500,"")&amp;"",""))</f>
        <v/>
      </c>
      <c r="B4857" s="638" t="str">
        <f>IF($C4857="","",IFERROR(_xlfn.XLOOKUP($C4857,'1.PrepList'!$I$2:$I$1500,'1.PrepList'!$H$2:$H$1500,"")&amp;"",""))</f>
        <v/>
      </c>
      <c r="D4857" s="638" t="str">
        <f>IF($C4857="","",IFERROR(_xlfn.XLOOKUP($C4857,'1.PrepList'!$I$2:$I$1500,'1.PrepList'!$J$2:$J$1500,"")&amp;"",""))</f>
        <v/>
      </c>
      <c r="E4857" s="638" t="str">
        <f>IF($C4857="","",IFERROR(_xlfn.XLOOKUP($C4857,'1.PrepList'!$I$2:$I$1500,'1.PrepList'!$N$2:$N$1500,"")&amp;"",""))</f>
        <v/>
      </c>
      <c r="F4857" s="638" t="str">
        <f>IF($C4857="","",IFERROR(_xlfn.XLOOKUP($C4857,'1.PrepList'!$I$2:$I$1500,'1.PrepList'!$K$2:$K$1500,"")&amp;"",""))</f>
        <v/>
      </c>
      <c r="H4857" s="644" t="str">
        <f>IF($C4857="","",IFERROR(IF(_xlfn.XLOOKUP($C4857,tbl_StartedStatus[Bold ID],tbl_StartedStatus[Started])="Started","Yes",IF(_xlfn.XLOOKUP($C4857,tbl_StartedStatus[Bold ID],tbl_StartedStatus[Started])="No Show","No Show","")),""))</f>
        <v/>
      </c>
    </row>
    <row r="4858" spans="1:8" ht="15" customHeight="1" thickBot="1">
      <c r="A4858" s="38" t="str">
        <f>IF($C4858="","",IFERROR(_xlfn.XLOOKUP($C4858,'1.PrepList'!$I$2:$I$1500,'1.PrepList'!$G$2:$G$1500,"")&amp;"",""))</f>
        <v/>
      </c>
      <c r="B4858" s="638" t="str">
        <f>IF($C4858="","",IFERROR(_xlfn.XLOOKUP($C4858,'1.PrepList'!$I$2:$I$1500,'1.PrepList'!$H$2:$H$1500,"")&amp;"",""))</f>
        <v/>
      </c>
      <c r="D4858" s="638" t="str">
        <f>IF($C4858="","",IFERROR(_xlfn.XLOOKUP($C4858,'1.PrepList'!$I$2:$I$1500,'1.PrepList'!$J$2:$J$1500,"")&amp;"",""))</f>
        <v/>
      </c>
      <c r="E4858" s="638" t="str">
        <f>IF($C4858="","",IFERROR(_xlfn.XLOOKUP($C4858,'1.PrepList'!$I$2:$I$1500,'1.PrepList'!$N$2:$N$1500,"")&amp;"",""))</f>
        <v/>
      </c>
      <c r="F4858" s="638" t="str">
        <f>IF($C4858="","",IFERROR(_xlfn.XLOOKUP($C4858,'1.PrepList'!$I$2:$I$1500,'1.PrepList'!$K$2:$K$1500,"")&amp;"",""))</f>
        <v/>
      </c>
      <c r="H4858" s="644" t="str">
        <f>IF($C4858="","",IFERROR(IF(_xlfn.XLOOKUP($C4858,tbl_StartedStatus[Bold ID],tbl_StartedStatus[Started])="Started","Yes",IF(_xlfn.XLOOKUP($C4858,tbl_StartedStatus[Bold ID],tbl_StartedStatus[Started])="No Show","No Show","")),""))</f>
        <v/>
      </c>
    </row>
    <row r="4859" spans="1:8" ht="15" customHeight="1" thickBot="1">
      <c r="A4859" s="38" t="str">
        <f>IF($C4859="","",IFERROR(_xlfn.XLOOKUP($C4859,'1.PrepList'!$I$2:$I$1500,'1.PrepList'!$G$2:$G$1500,"")&amp;"",""))</f>
        <v/>
      </c>
      <c r="B4859" s="638" t="str">
        <f>IF($C4859="","",IFERROR(_xlfn.XLOOKUP($C4859,'1.PrepList'!$I$2:$I$1500,'1.PrepList'!$H$2:$H$1500,"")&amp;"",""))</f>
        <v/>
      </c>
      <c r="D4859" s="638" t="str">
        <f>IF($C4859="","",IFERROR(_xlfn.XLOOKUP($C4859,'1.PrepList'!$I$2:$I$1500,'1.PrepList'!$J$2:$J$1500,"")&amp;"",""))</f>
        <v/>
      </c>
      <c r="E4859" s="638" t="str">
        <f>IF($C4859="","",IFERROR(_xlfn.XLOOKUP($C4859,'1.PrepList'!$I$2:$I$1500,'1.PrepList'!$N$2:$N$1500,"")&amp;"",""))</f>
        <v/>
      </c>
      <c r="F4859" s="638" t="str">
        <f>IF($C4859="","",IFERROR(_xlfn.XLOOKUP($C4859,'1.PrepList'!$I$2:$I$1500,'1.PrepList'!$K$2:$K$1500,"")&amp;"",""))</f>
        <v/>
      </c>
      <c r="H4859" s="644" t="str">
        <f>IF($C4859="","",IFERROR(IF(_xlfn.XLOOKUP($C4859,tbl_StartedStatus[Bold ID],tbl_StartedStatus[Started])="Started","Yes",IF(_xlfn.XLOOKUP($C4859,tbl_StartedStatus[Bold ID],tbl_StartedStatus[Started])="No Show","No Show","")),""))</f>
        <v/>
      </c>
    </row>
    <row r="4860" spans="1:8" ht="15" customHeight="1" thickBot="1">
      <c r="A4860" s="38" t="str">
        <f>IF($C4860="","",IFERROR(_xlfn.XLOOKUP($C4860,'1.PrepList'!$I$2:$I$1500,'1.PrepList'!$G$2:$G$1500,"")&amp;"",""))</f>
        <v/>
      </c>
      <c r="B4860" s="638" t="str">
        <f>IF($C4860="","",IFERROR(_xlfn.XLOOKUP($C4860,'1.PrepList'!$I$2:$I$1500,'1.PrepList'!$H$2:$H$1500,"")&amp;"",""))</f>
        <v/>
      </c>
      <c r="D4860" s="638" t="str">
        <f>IF($C4860="","",IFERROR(_xlfn.XLOOKUP($C4860,'1.PrepList'!$I$2:$I$1500,'1.PrepList'!$J$2:$J$1500,"")&amp;"",""))</f>
        <v/>
      </c>
      <c r="E4860" s="638" t="str">
        <f>IF($C4860="","",IFERROR(_xlfn.XLOOKUP($C4860,'1.PrepList'!$I$2:$I$1500,'1.PrepList'!$N$2:$N$1500,"")&amp;"",""))</f>
        <v/>
      </c>
      <c r="F4860" s="638" t="str">
        <f>IF($C4860="","",IFERROR(_xlfn.XLOOKUP($C4860,'1.PrepList'!$I$2:$I$1500,'1.PrepList'!$K$2:$K$1500,"")&amp;"",""))</f>
        <v/>
      </c>
      <c r="H4860" s="644" t="str">
        <f>IF($C4860="","",IFERROR(IF(_xlfn.XLOOKUP($C4860,tbl_StartedStatus[Bold ID],tbl_StartedStatus[Started])="Started","Yes",IF(_xlfn.XLOOKUP($C4860,tbl_StartedStatus[Bold ID],tbl_StartedStatus[Started])="No Show","No Show","")),""))</f>
        <v/>
      </c>
    </row>
    <row r="4861" spans="1:8" ht="15" customHeight="1" thickBot="1">
      <c r="A4861" s="38" t="str">
        <f>IF($C4861="","",IFERROR(_xlfn.XLOOKUP($C4861,'1.PrepList'!$I$2:$I$1500,'1.PrepList'!$G$2:$G$1500,"")&amp;"",""))</f>
        <v/>
      </c>
      <c r="B4861" s="638" t="str">
        <f>IF($C4861="","",IFERROR(_xlfn.XLOOKUP($C4861,'1.PrepList'!$I$2:$I$1500,'1.PrepList'!$H$2:$H$1500,"")&amp;"",""))</f>
        <v/>
      </c>
      <c r="D4861" s="638" t="str">
        <f>IF($C4861="","",IFERROR(_xlfn.XLOOKUP($C4861,'1.PrepList'!$I$2:$I$1500,'1.PrepList'!$J$2:$J$1500,"")&amp;"",""))</f>
        <v/>
      </c>
      <c r="E4861" s="638" t="str">
        <f>IF($C4861="","",IFERROR(_xlfn.XLOOKUP($C4861,'1.PrepList'!$I$2:$I$1500,'1.PrepList'!$N$2:$N$1500,"")&amp;"",""))</f>
        <v/>
      </c>
      <c r="F4861" s="638" t="str">
        <f>IF($C4861="","",IFERROR(_xlfn.XLOOKUP($C4861,'1.PrepList'!$I$2:$I$1500,'1.PrepList'!$K$2:$K$1500,"")&amp;"",""))</f>
        <v/>
      </c>
      <c r="H4861" s="644" t="str">
        <f>IF($C4861="","",IFERROR(IF(_xlfn.XLOOKUP($C4861,tbl_StartedStatus[Bold ID],tbl_StartedStatus[Started])="Started","Yes",IF(_xlfn.XLOOKUP($C4861,tbl_StartedStatus[Bold ID],tbl_StartedStatus[Started])="No Show","No Show","")),""))</f>
        <v/>
      </c>
    </row>
    <row r="4862" spans="1:8" ht="15" customHeight="1" thickBot="1">
      <c r="A4862" s="38" t="str">
        <f>IF($C4862="","",IFERROR(_xlfn.XLOOKUP($C4862,'1.PrepList'!$I$2:$I$1500,'1.PrepList'!$G$2:$G$1500,"")&amp;"",""))</f>
        <v/>
      </c>
      <c r="B4862" s="638" t="str">
        <f>IF($C4862="","",IFERROR(_xlfn.XLOOKUP($C4862,'1.PrepList'!$I$2:$I$1500,'1.PrepList'!$H$2:$H$1500,"")&amp;"",""))</f>
        <v/>
      </c>
      <c r="D4862" s="638" t="str">
        <f>IF($C4862="","",IFERROR(_xlfn.XLOOKUP($C4862,'1.PrepList'!$I$2:$I$1500,'1.PrepList'!$J$2:$J$1500,"")&amp;"",""))</f>
        <v/>
      </c>
      <c r="E4862" s="638" t="str">
        <f>IF($C4862="","",IFERROR(_xlfn.XLOOKUP($C4862,'1.PrepList'!$I$2:$I$1500,'1.PrepList'!$N$2:$N$1500,"")&amp;"",""))</f>
        <v/>
      </c>
      <c r="F4862" s="638" t="str">
        <f>IF($C4862="","",IFERROR(_xlfn.XLOOKUP($C4862,'1.PrepList'!$I$2:$I$1500,'1.PrepList'!$K$2:$K$1500,"")&amp;"",""))</f>
        <v/>
      </c>
      <c r="H4862" s="644" t="str">
        <f>IF($C4862="","",IFERROR(IF(_xlfn.XLOOKUP($C4862,tbl_StartedStatus[Bold ID],tbl_StartedStatus[Started])="Started","Yes",IF(_xlfn.XLOOKUP($C4862,tbl_StartedStatus[Bold ID],tbl_StartedStatus[Started])="No Show","No Show","")),""))</f>
        <v/>
      </c>
    </row>
    <row r="4863" spans="1:8" ht="15" customHeight="1" thickBot="1">
      <c r="A4863" s="38" t="str">
        <f>IF($C4863="","",IFERROR(_xlfn.XLOOKUP($C4863,'1.PrepList'!$I$2:$I$1500,'1.PrepList'!$G$2:$G$1500,"")&amp;"",""))</f>
        <v/>
      </c>
      <c r="B4863" s="638" t="str">
        <f>IF($C4863="","",IFERROR(_xlfn.XLOOKUP($C4863,'1.PrepList'!$I$2:$I$1500,'1.PrepList'!$H$2:$H$1500,"")&amp;"",""))</f>
        <v/>
      </c>
      <c r="D4863" s="638" t="str">
        <f>IF($C4863="","",IFERROR(_xlfn.XLOOKUP($C4863,'1.PrepList'!$I$2:$I$1500,'1.PrepList'!$J$2:$J$1500,"")&amp;"",""))</f>
        <v/>
      </c>
      <c r="E4863" s="638" t="str">
        <f>IF($C4863="","",IFERROR(_xlfn.XLOOKUP($C4863,'1.PrepList'!$I$2:$I$1500,'1.PrepList'!$N$2:$N$1500,"")&amp;"",""))</f>
        <v/>
      </c>
      <c r="F4863" s="638" t="str">
        <f>IF($C4863="","",IFERROR(_xlfn.XLOOKUP($C4863,'1.PrepList'!$I$2:$I$1500,'1.PrepList'!$K$2:$K$1500,"")&amp;"",""))</f>
        <v/>
      </c>
      <c r="H4863" s="644" t="str">
        <f>IF($C4863="","",IFERROR(IF(_xlfn.XLOOKUP($C4863,tbl_StartedStatus[Bold ID],tbl_StartedStatus[Started])="Started","Yes",IF(_xlfn.XLOOKUP($C4863,tbl_StartedStatus[Bold ID],tbl_StartedStatus[Started])="No Show","No Show","")),""))</f>
        <v/>
      </c>
    </row>
    <row r="4864" spans="1:8" ht="15" customHeight="1" thickBot="1">
      <c r="A4864" s="38" t="str">
        <f>IF($C4864="","",IFERROR(_xlfn.XLOOKUP($C4864,'1.PrepList'!$I$2:$I$1500,'1.PrepList'!$G$2:$G$1500,"")&amp;"",""))</f>
        <v/>
      </c>
      <c r="B4864" s="638" t="str">
        <f>IF($C4864="","",IFERROR(_xlfn.XLOOKUP($C4864,'1.PrepList'!$I$2:$I$1500,'1.PrepList'!$H$2:$H$1500,"")&amp;"",""))</f>
        <v/>
      </c>
      <c r="D4864" s="638" t="str">
        <f>IF($C4864="","",IFERROR(_xlfn.XLOOKUP($C4864,'1.PrepList'!$I$2:$I$1500,'1.PrepList'!$J$2:$J$1500,"")&amp;"",""))</f>
        <v/>
      </c>
      <c r="E4864" s="638" t="str">
        <f>IF($C4864="","",IFERROR(_xlfn.XLOOKUP($C4864,'1.PrepList'!$I$2:$I$1500,'1.PrepList'!$N$2:$N$1500,"")&amp;"",""))</f>
        <v/>
      </c>
      <c r="F4864" s="638" t="str">
        <f>IF($C4864="","",IFERROR(_xlfn.XLOOKUP($C4864,'1.PrepList'!$I$2:$I$1500,'1.PrepList'!$K$2:$K$1500,"")&amp;"",""))</f>
        <v/>
      </c>
      <c r="H4864" s="644" t="str">
        <f>IF($C4864="","",IFERROR(IF(_xlfn.XLOOKUP($C4864,tbl_StartedStatus[Bold ID],tbl_StartedStatus[Started])="Started","Yes",IF(_xlfn.XLOOKUP($C4864,tbl_StartedStatus[Bold ID],tbl_StartedStatus[Started])="No Show","No Show","")),""))</f>
        <v/>
      </c>
    </row>
    <row r="4865" spans="1:8" ht="15" customHeight="1" thickBot="1">
      <c r="A4865" s="38" t="str">
        <f>IF($C4865="","",IFERROR(_xlfn.XLOOKUP($C4865,'1.PrepList'!$I$2:$I$1500,'1.PrepList'!$G$2:$G$1500,"")&amp;"",""))</f>
        <v/>
      </c>
      <c r="B4865" s="638" t="str">
        <f>IF($C4865="","",IFERROR(_xlfn.XLOOKUP($C4865,'1.PrepList'!$I$2:$I$1500,'1.PrepList'!$H$2:$H$1500,"")&amp;"",""))</f>
        <v/>
      </c>
      <c r="D4865" s="638" t="str">
        <f>IF($C4865="","",IFERROR(_xlfn.XLOOKUP($C4865,'1.PrepList'!$I$2:$I$1500,'1.PrepList'!$J$2:$J$1500,"")&amp;"",""))</f>
        <v/>
      </c>
      <c r="E4865" s="638" t="str">
        <f>IF($C4865="","",IFERROR(_xlfn.XLOOKUP($C4865,'1.PrepList'!$I$2:$I$1500,'1.PrepList'!$N$2:$N$1500,"")&amp;"",""))</f>
        <v/>
      </c>
      <c r="F4865" s="638" t="str">
        <f>IF($C4865="","",IFERROR(_xlfn.XLOOKUP($C4865,'1.PrepList'!$I$2:$I$1500,'1.PrepList'!$K$2:$K$1500,"")&amp;"",""))</f>
        <v/>
      </c>
      <c r="H4865" s="644" t="str">
        <f>IF($C4865="","",IFERROR(IF(_xlfn.XLOOKUP($C4865,tbl_StartedStatus[Bold ID],tbl_StartedStatus[Started])="Started","Yes",IF(_xlfn.XLOOKUP($C4865,tbl_StartedStatus[Bold ID],tbl_StartedStatus[Started])="No Show","No Show","")),""))</f>
        <v/>
      </c>
    </row>
    <row r="4866" spans="1:8" ht="15" customHeight="1" thickBot="1">
      <c r="A4866" s="38" t="str">
        <f>IF($C4866="","",IFERROR(_xlfn.XLOOKUP($C4866,'1.PrepList'!$I$2:$I$1500,'1.PrepList'!$G$2:$G$1500,"")&amp;"",""))</f>
        <v/>
      </c>
      <c r="B4866" s="638" t="str">
        <f>IF($C4866="","",IFERROR(_xlfn.XLOOKUP($C4866,'1.PrepList'!$I$2:$I$1500,'1.PrepList'!$H$2:$H$1500,"")&amp;"",""))</f>
        <v/>
      </c>
      <c r="D4866" s="638" t="str">
        <f>IF($C4866="","",IFERROR(_xlfn.XLOOKUP($C4866,'1.PrepList'!$I$2:$I$1500,'1.PrepList'!$J$2:$J$1500,"")&amp;"",""))</f>
        <v/>
      </c>
      <c r="E4866" s="638" t="str">
        <f>IF($C4866="","",IFERROR(_xlfn.XLOOKUP($C4866,'1.PrepList'!$I$2:$I$1500,'1.PrepList'!$N$2:$N$1500,"")&amp;"",""))</f>
        <v/>
      </c>
      <c r="F4866" s="638" t="str">
        <f>IF($C4866="","",IFERROR(_xlfn.XLOOKUP($C4866,'1.PrepList'!$I$2:$I$1500,'1.PrepList'!$K$2:$K$1500,"")&amp;"",""))</f>
        <v/>
      </c>
      <c r="H4866" s="644" t="str">
        <f>IF($C4866="","",IFERROR(IF(_xlfn.XLOOKUP($C4866,tbl_StartedStatus[Bold ID],tbl_StartedStatus[Started])="Started","Yes",IF(_xlfn.XLOOKUP($C4866,tbl_StartedStatus[Bold ID],tbl_StartedStatus[Started])="No Show","No Show","")),""))</f>
        <v/>
      </c>
    </row>
    <row r="4867" spans="1:8" ht="15" customHeight="1" thickBot="1">
      <c r="A4867" s="38" t="str">
        <f>IF($C4867="","",IFERROR(_xlfn.XLOOKUP($C4867,'1.PrepList'!$I$2:$I$1500,'1.PrepList'!$G$2:$G$1500,"")&amp;"",""))</f>
        <v/>
      </c>
      <c r="B4867" s="638" t="str">
        <f>IF($C4867="","",IFERROR(_xlfn.XLOOKUP($C4867,'1.PrepList'!$I$2:$I$1500,'1.PrepList'!$H$2:$H$1500,"")&amp;"",""))</f>
        <v/>
      </c>
      <c r="D4867" s="638" t="str">
        <f>IF($C4867="","",IFERROR(_xlfn.XLOOKUP($C4867,'1.PrepList'!$I$2:$I$1500,'1.PrepList'!$J$2:$J$1500,"")&amp;"",""))</f>
        <v/>
      </c>
      <c r="E4867" s="638" t="str">
        <f>IF($C4867="","",IFERROR(_xlfn.XLOOKUP($C4867,'1.PrepList'!$I$2:$I$1500,'1.PrepList'!$N$2:$N$1500,"")&amp;"",""))</f>
        <v/>
      </c>
      <c r="F4867" s="638" t="str">
        <f>IF($C4867="","",IFERROR(_xlfn.XLOOKUP($C4867,'1.PrepList'!$I$2:$I$1500,'1.PrepList'!$K$2:$K$1500,"")&amp;"",""))</f>
        <v/>
      </c>
      <c r="H4867" s="644" t="str">
        <f>IF($C4867="","",IFERROR(IF(_xlfn.XLOOKUP($C4867,tbl_StartedStatus[Bold ID],tbl_StartedStatus[Started])="Started","Yes",IF(_xlfn.XLOOKUP($C4867,tbl_StartedStatus[Bold ID],tbl_StartedStatus[Started])="No Show","No Show","")),""))</f>
        <v/>
      </c>
    </row>
    <row r="4868" spans="1:8" ht="15" customHeight="1" thickBot="1">
      <c r="A4868" s="38" t="str">
        <f>IF($C4868="","",IFERROR(_xlfn.XLOOKUP($C4868,'1.PrepList'!$I$2:$I$1500,'1.PrepList'!$G$2:$G$1500,"")&amp;"",""))</f>
        <v/>
      </c>
      <c r="B4868" s="638" t="str">
        <f>IF($C4868="","",IFERROR(_xlfn.XLOOKUP($C4868,'1.PrepList'!$I$2:$I$1500,'1.PrepList'!$H$2:$H$1500,"")&amp;"",""))</f>
        <v/>
      </c>
      <c r="D4868" s="638" t="str">
        <f>IF($C4868="","",IFERROR(_xlfn.XLOOKUP($C4868,'1.PrepList'!$I$2:$I$1500,'1.PrepList'!$J$2:$J$1500,"")&amp;"",""))</f>
        <v/>
      </c>
      <c r="E4868" s="638" t="str">
        <f>IF($C4868="","",IFERROR(_xlfn.XLOOKUP($C4868,'1.PrepList'!$I$2:$I$1500,'1.PrepList'!$N$2:$N$1500,"")&amp;"",""))</f>
        <v/>
      </c>
      <c r="F4868" s="638" t="str">
        <f>IF($C4868="","",IFERROR(_xlfn.XLOOKUP($C4868,'1.PrepList'!$I$2:$I$1500,'1.PrepList'!$K$2:$K$1500,"")&amp;"",""))</f>
        <v/>
      </c>
      <c r="H4868" s="644" t="str">
        <f>IF($C4868="","",IFERROR(IF(_xlfn.XLOOKUP($C4868,tbl_StartedStatus[Bold ID],tbl_StartedStatus[Started])="Started","Yes",IF(_xlfn.XLOOKUP($C4868,tbl_StartedStatus[Bold ID],tbl_StartedStatus[Started])="No Show","No Show","")),""))</f>
        <v/>
      </c>
    </row>
    <row r="4869" spans="1:8" ht="15" customHeight="1" thickBot="1">
      <c r="A4869" s="38" t="str">
        <f>IF($C4869="","",IFERROR(_xlfn.XLOOKUP($C4869,'1.PrepList'!$I$2:$I$1500,'1.PrepList'!$G$2:$G$1500,"")&amp;"",""))</f>
        <v/>
      </c>
      <c r="B4869" s="638" t="str">
        <f>IF($C4869="","",IFERROR(_xlfn.XLOOKUP($C4869,'1.PrepList'!$I$2:$I$1500,'1.PrepList'!$H$2:$H$1500,"")&amp;"",""))</f>
        <v/>
      </c>
      <c r="D4869" s="638" t="str">
        <f>IF($C4869="","",IFERROR(_xlfn.XLOOKUP($C4869,'1.PrepList'!$I$2:$I$1500,'1.PrepList'!$J$2:$J$1500,"")&amp;"",""))</f>
        <v/>
      </c>
      <c r="E4869" s="638" t="str">
        <f>IF($C4869="","",IFERROR(_xlfn.XLOOKUP($C4869,'1.PrepList'!$I$2:$I$1500,'1.PrepList'!$N$2:$N$1500,"")&amp;"",""))</f>
        <v/>
      </c>
      <c r="F4869" s="638" t="str">
        <f>IF($C4869="","",IFERROR(_xlfn.XLOOKUP($C4869,'1.PrepList'!$I$2:$I$1500,'1.PrepList'!$K$2:$K$1500,"")&amp;"",""))</f>
        <v/>
      </c>
      <c r="H4869" s="644" t="str">
        <f>IF($C4869="","",IFERROR(IF(_xlfn.XLOOKUP($C4869,tbl_StartedStatus[Bold ID],tbl_StartedStatus[Started])="Started","Yes",IF(_xlfn.XLOOKUP($C4869,tbl_StartedStatus[Bold ID],tbl_StartedStatus[Started])="No Show","No Show","")),""))</f>
        <v/>
      </c>
    </row>
    <row r="4870" spans="1:8" ht="15" customHeight="1" thickBot="1">
      <c r="A4870" s="38" t="str">
        <f>IF($C4870="","",IFERROR(_xlfn.XLOOKUP($C4870,'1.PrepList'!$I$2:$I$1500,'1.PrepList'!$G$2:$G$1500,"")&amp;"",""))</f>
        <v/>
      </c>
      <c r="B4870" s="638" t="str">
        <f>IF($C4870="","",IFERROR(_xlfn.XLOOKUP($C4870,'1.PrepList'!$I$2:$I$1500,'1.PrepList'!$H$2:$H$1500,"")&amp;"",""))</f>
        <v/>
      </c>
      <c r="D4870" s="638" t="str">
        <f>IF($C4870="","",IFERROR(_xlfn.XLOOKUP($C4870,'1.PrepList'!$I$2:$I$1500,'1.PrepList'!$J$2:$J$1500,"")&amp;"",""))</f>
        <v/>
      </c>
      <c r="E4870" s="638" t="str">
        <f>IF($C4870="","",IFERROR(_xlfn.XLOOKUP($C4870,'1.PrepList'!$I$2:$I$1500,'1.PrepList'!$N$2:$N$1500,"")&amp;"",""))</f>
        <v/>
      </c>
      <c r="F4870" s="638" t="str">
        <f>IF($C4870="","",IFERROR(_xlfn.XLOOKUP($C4870,'1.PrepList'!$I$2:$I$1500,'1.PrepList'!$K$2:$K$1500,"")&amp;"",""))</f>
        <v/>
      </c>
      <c r="H4870" s="644" t="str">
        <f>IF($C4870="","",IFERROR(IF(_xlfn.XLOOKUP($C4870,tbl_StartedStatus[Bold ID],tbl_StartedStatus[Started])="Started","Yes",IF(_xlfn.XLOOKUP($C4870,tbl_StartedStatus[Bold ID],tbl_StartedStatus[Started])="No Show","No Show","")),""))</f>
        <v/>
      </c>
    </row>
    <row r="4871" spans="1:8" ht="15" customHeight="1" thickBot="1">
      <c r="A4871" s="38" t="str">
        <f>IF($C4871="","",IFERROR(_xlfn.XLOOKUP($C4871,'1.PrepList'!$I$2:$I$1500,'1.PrepList'!$G$2:$G$1500,"")&amp;"",""))</f>
        <v/>
      </c>
      <c r="B4871" s="638" t="str">
        <f>IF($C4871="","",IFERROR(_xlfn.XLOOKUP($C4871,'1.PrepList'!$I$2:$I$1500,'1.PrepList'!$H$2:$H$1500,"")&amp;"",""))</f>
        <v/>
      </c>
      <c r="D4871" s="638" t="str">
        <f>IF($C4871="","",IFERROR(_xlfn.XLOOKUP($C4871,'1.PrepList'!$I$2:$I$1500,'1.PrepList'!$J$2:$J$1500,"")&amp;"",""))</f>
        <v/>
      </c>
      <c r="E4871" s="638" t="str">
        <f>IF($C4871="","",IFERROR(_xlfn.XLOOKUP($C4871,'1.PrepList'!$I$2:$I$1500,'1.PrepList'!$N$2:$N$1500,"")&amp;"",""))</f>
        <v/>
      </c>
      <c r="F4871" s="638" t="str">
        <f>IF($C4871="","",IFERROR(_xlfn.XLOOKUP($C4871,'1.PrepList'!$I$2:$I$1500,'1.PrepList'!$K$2:$K$1500,"")&amp;"",""))</f>
        <v/>
      </c>
      <c r="H4871" s="644" t="str">
        <f>IF($C4871="","",IFERROR(IF(_xlfn.XLOOKUP($C4871,tbl_StartedStatus[Bold ID],tbl_StartedStatus[Started])="Started","Yes",IF(_xlfn.XLOOKUP($C4871,tbl_StartedStatus[Bold ID],tbl_StartedStatus[Started])="No Show","No Show","")),""))</f>
        <v/>
      </c>
    </row>
    <row r="4872" spans="1:8" ht="15" customHeight="1" thickBot="1">
      <c r="A4872" s="38" t="str">
        <f>IF($C4872="","",IFERROR(_xlfn.XLOOKUP($C4872,'1.PrepList'!$I$2:$I$1500,'1.PrepList'!$G$2:$G$1500,"")&amp;"",""))</f>
        <v/>
      </c>
      <c r="B4872" s="638" t="str">
        <f>IF($C4872="","",IFERROR(_xlfn.XLOOKUP($C4872,'1.PrepList'!$I$2:$I$1500,'1.PrepList'!$H$2:$H$1500,"")&amp;"",""))</f>
        <v/>
      </c>
      <c r="D4872" s="638" t="str">
        <f>IF($C4872="","",IFERROR(_xlfn.XLOOKUP($C4872,'1.PrepList'!$I$2:$I$1500,'1.PrepList'!$J$2:$J$1500,"")&amp;"",""))</f>
        <v/>
      </c>
      <c r="E4872" s="638" t="str">
        <f>IF($C4872="","",IFERROR(_xlfn.XLOOKUP($C4872,'1.PrepList'!$I$2:$I$1500,'1.PrepList'!$N$2:$N$1500,"")&amp;"",""))</f>
        <v/>
      </c>
      <c r="F4872" s="638" t="str">
        <f>IF($C4872="","",IFERROR(_xlfn.XLOOKUP($C4872,'1.PrepList'!$I$2:$I$1500,'1.PrepList'!$K$2:$K$1500,"")&amp;"",""))</f>
        <v/>
      </c>
      <c r="H4872" s="644" t="str">
        <f>IF($C4872="","",IFERROR(IF(_xlfn.XLOOKUP($C4872,tbl_StartedStatus[Bold ID],tbl_StartedStatus[Started])="Started","Yes",IF(_xlfn.XLOOKUP($C4872,tbl_StartedStatus[Bold ID],tbl_StartedStatus[Started])="No Show","No Show","")),""))</f>
        <v/>
      </c>
    </row>
    <row r="4873" spans="1:8" ht="15" customHeight="1" thickBot="1">
      <c r="A4873" s="38" t="str">
        <f>IF($C4873="","",IFERROR(_xlfn.XLOOKUP($C4873,'1.PrepList'!$I$2:$I$1500,'1.PrepList'!$G$2:$G$1500,"")&amp;"",""))</f>
        <v/>
      </c>
      <c r="B4873" s="638" t="str">
        <f>IF($C4873="","",IFERROR(_xlfn.XLOOKUP($C4873,'1.PrepList'!$I$2:$I$1500,'1.PrepList'!$H$2:$H$1500,"")&amp;"",""))</f>
        <v/>
      </c>
      <c r="D4873" s="638" t="str">
        <f>IF($C4873="","",IFERROR(_xlfn.XLOOKUP($C4873,'1.PrepList'!$I$2:$I$1500,'1.PrepList'!$J$2:$J$1500,"")&amp;"",""))</f>
        <v/>
      </c>
      <c r="E4873" s="638" t="str">
        <f>IF($C4873="","",IFERROR(_xlfn.XLOOKUP($C4873,'1.PrepList'!$I$2:$I$1500,'1.PrepList'!$N$2:$N$1500,"")&amp;"",""))</f>
        <v/>
      </c>
      <c r="F4873" s="638" t="str">
        <f>IF($C4873="","",IFERROR(_xlfn.XLOOKUP($C4873,'1.PrepList'!$I$2:$I$1500,'1.PrepList'!$K$2:$K$1500,"")&amp;"",""))</f>
        <v/>
      </c>
      <c r="H4873" s="644" t="str">
        <f>IF($C4873="","",IFERROR(IF(_xlfn.XLOOKUP($C4873,tbl_StartedStatus[Bold ID],tbl_StartedStatus[Started])="Started","Yes",IF(_xlfn.XLOOKUP($C4873,tbl_StartedStatus[Bold ID],tbl_StartedStatus[Started])="No Show","No Show","")),""))</f>
        <v/>
      </c>
    </row>
    <row r="4874" spans="1:8" ht="15" customHeight="1" thickBot="1">
      <c r="A4874" s="38" t="str">
        <f>IF($C4874="","",IFERROR(_xlfn.XLOOKUP($C4874,'1.PrepList'!$I$2:$I$1500,'1.PrepList'!$G$2:$G$1500,"")&amp;"",""))</f>
        <v/>
      </c>
      <c r="B4874" s="638" t="str">
        <f>IF($C4874="","",IFERROR(_xlfn.XLOOKUP($C4874,'1.PrepList'!$I$2:$I$1500,'1.PrepList'!$H$2:$H$1500,"")&amp;"",""))</f>
        <v/>
      </c>
      <c r="D4874" s="638" t="str">
        <f>IF($C4874="","",IFERROR(_xlfn.XLOOKUP($C4874,'1.PrepList'!$I$2:$I$1500,'1.PrepList'!$J$2:$J$1500,"")&amp;"",""))</f>
        <v/>
      </c>
      <c r="E4874" s="638" t="str">
        <f>IF($C4874="","",IFERROR(_xlfn.XLOOKUP($C4874,'1.PrepList'!$I$2:$I$1500,'1.PrepList'!$N$2:$N$1500,"")&amp;"",""))</f>
        <v/>
      </c>
      <c r="F4874" s="638" t="str">
        <f>IF($C4874="","",IFERROR(_xlfn.XLOOKUP($C4874,'1.PrepList'!$I$2:$I$1500,'1.PrepList'!$K$2:$K$1500,"")&amp;"",""))</f>
        <v/>
      </c>
      <c r="H4874" s="644" t="str">
        <f>IF($C4874="","",IFERROR(IF(_xlfn.XLOOKUP($C4874,tbl_StartedStatus[Bold ID],tbl_StartedStatus[Started])="Started","Yes",IF(_xlfn.XLOOKUP($C4874,tbl_StartedStatus[Bold ID],tbl_StartedStatus[Started])="No Show","No Show","")),""))</f>
        <v/>
      </c>
    </row>
    <row r="4875" spans="1:8" ht="15" customHeight="1" thickBot="1">
      <c r="A4875" s="38" t="str">
        <f>IF($C4875="","",IFERROR(_xlfn.XLOOKUP($C4875,'1.PrepList'!$I$2:$I$1500,'1.PrepList'!$G$2:$G$1500,"")&amp;"",""))</f>
        <v/>
      </c>
      <c r="B4875" s="638" t="str">
        <f>IF($C4875="","",IFERROR(_xlfn.XLOOKUP($C4875,'1.PrepList'!$I$2:$I$1500,'1.PrepList'!$H$2:$H$1500,"")&amp;"",""))</f>
        <v/>
      </c>
      <c r="D4875" s="638" t="str">
        <f>IF($C4875="","",IFERROR(_xlfn.XLOOKUP($C4875,'1.PrepList'!$I$2:$I$1500,'1.PrepList'!$J$2:$J$1500,"")&amp;"",""))</f>
        <v/>
      </c>
      <c r="E4875" s="638" t="str">
        <f>IF($C4875="","",IFERROR(_xlfn.XLOOKUP($C4875,'1.PrepList'!$I$2:$I$1500,'1.PrepList'!$N$2:$N$1500,"")&amp;"",""))</f>
        <v/>
      </c>
      <c r="F4875" s="638" t="str">
        <f>IF($C4875="","",IFERROR(_xlfn.XLOOKUP($C4875,'1.PrepList'!$I$2:$I$1500,'1.PrepList'!$K$2:$K$1500,"")&amp;"",""))</f>
        <v/>
      </c>
      <c r="H4875" s="644" t="str">
        <f>IF($C4875="","",IFERROR(IF(_xlfn.XLOOKUP($C4875,tbl_StartedStatus[Bold ID],tbl_StartedStatus[Started])="Started","Yes",IF(_xlfn.XLOOKUP($C4875,tbl_StartedStatus[Bold ID],tbl_StartedStatus[Started])="No Show","No Show","")),""))</f>
        <v/>
      </c>
    </row>
    <row r="4876" spans="1:8" ht="15" customHeight="1" thickBot="1">
      <c r="A4876" s="38" t="str">
        <f>IF($C4876="","",IFERROR(_xlfn.XLOOKUP($C4876,'1.PrepList'!$I$2:$I$1500,'1.PrepList'!$G$2:$G$1500,"")&amp;"",""))</f>
        <v/>
      </c>
      <c r="B4876" s="638" t="str">
        <f>IF($C4876="","",IFERROR(_xlfn.XLOOKUP($C4876,'1.PrepList'!$I$2:$I$1500,'1.PrepList'!$H$2:$H$1500,"")&amp;"",""))</f>
        <v/>
      </c>
      <c r="D4876" s="638" t="str">
        <f>IF($C4876="","",IFERROR(_xlfn.XLOOKUP($C4876,'1.PrepList'!$I$2:$I$1500,'1.PrepList'!$J$2:$J$1500,"")&amp;"",""))</f>
        <v/>
      </c>
      <c r="E4876" s="638" t="str">
        <f>IF($C4876="","",IFERROR(_xlfn.XLOOKUP($C4876,'1.PrepList'!$I$2:$I$1500,'1.PrepList'!$N$2:$N$1500,"")&amp;"",""))</f>
        <v/>
      </c>
      <c r="F4876" s="638" t="str">
        <f>IF($C4876="","",IFERROR(_xlfn.XLOOKUP($C4876,'1.PrepList'!$I$2:$I$1500,'1.PrepList'!$K$2:$K$1500,"")&amp;"",""))</f>
        <v/>
      </c>
      <c r="H4876" s="644" t="str">
        <f>IF($C4876="","",IFERROR(IF(_xlfn.XLOOKUP($C4876,tbl_StartedStatus[Bold ID],tbl_StartedStatus[Started])="Started","Yes",IF(_xlfn.XLOOKUP($C4876,tbl_StartedStatus[Bold ID],tbl_StartedStatus[Started])="No Show","No Show","")),""))</f>
        <v/>
      </c>
    </row>
    <row r="4877" spans="1:8" ht="15" customHeight="1" thickBot="1">
      <c r="A4877" s="38" t="str">
        <f>IF($C4877="","",IFERROR(_xlfn.XLOOKUP($C4877,'1.PrepList'!$I$2:$I$1500,'1.PrepList'!$G$2:$G$1500,"")&amp;"",""))</f>
        <v/>
      </c>
      <c r="B4877" s="638" t="str">
        <f>IF($C4877="","",IFERROR(_xlfn.XLOOKUP($C4877,'1.PrepList'!$I$2:$I$1500,'1.PrepList'!$H$2:$H$1500,"")&amp;"",""))</f>
        <v/>
      </c>
      <c r="D4877" s="638" t="str">
        <f>IF($C4877="","",IFERROR(_xlfn.XLOOKUP($C4877,'1.PrepList'!$I$2:$I$1500,'1.PrepList'!$J$2:$J$1500,"")&amp;"",""))</f>
        <v/>
      </c>
      <c r="E4877" s="638" t="str">
        <f>IF($C4877="","",IFERROR(_xlfn.XLOOKUP($C4877,'1.PrepList'!$I$2:$I$1500,'1.PrepList'!$N$2:$N$1500,"")&amp;"",""))</f>
        <v/>
      </c>
      <c r="F4877" s="638" t="str">
        <f>IF($C4877="","",IFERROR(_xlfn.XLOOKUP($C4877,'1.PrepList'!$I$2:$I$1500,'1.PrepList'!$K$2:$K$1500,"")&amp;"",""))</f>
        <v/>
      </c>
      <c r="H4877" s="644" t="str">
        <f>IF($C4877="","",IFERROR(IF(_xlfn.XLOOKUP($C4877,tbl_StartedStatus[Bold ID],tbl_StartedStatus[Started])="Started","Yes",IF(_xlfn.XLOOKUP($C4877,tbl_StartedStatus[Bold ID],tbl_StartedStatus[Started])="No Show","No Show","")),""))</f>
        <v/>
      </c>
    </row>
    <row r="4878" spans="1:8" ht="15" customHeight="1" thickBot="1">
      <c r="A4878" s="38" t="str">
        <f>IF($C4878="","",IFERROR(_xlfn.XLOOKUP($C4878,'1.PrepList'!$I$2:$I$1500,'1.PrepList'!$G$2:$G$1500,"")&amp;"",""))</f>
        <v/>
      </c>
      <c r="B4878" s="638" t="str">
        <f>IF($C4878="","",IFERROR(_xlfn.XLOOKUP($C4878,'1.PrepList'!$I$2:$I$1500,'1.PrepList'!$H$2:$H$1500,"")&amp;"",""))</f>
        <v/>
      </c>
      <c r="D4878" s="638" t="str">
        <f>IF($C4878="","",IFERROR(_xlfn.XLOOKUP($C4878,'1.PrepList'!$I$2:$I$1500,'1.PrepList'!$J$2:$J$1500,"")&amp;"",""))</f>
        <v/>
      </c>
      <c r="E4878" s="638" t="str">
        <f>IF($C4878="","",IFERROR(_xlfn.XLOOKUP($C4878,'1.PrepList'!$I$2:$I$1500,'1.PrepList'!$N$2:$N$1500,"")&amp;"",""))</f>
        <v/>
      </c>
      <c r="F4878" s="638" t="str">
        <f>IF($C4878="","",IFERROR(_xlfn.XLOOKUP($C4878,'1.PrepList'!$I$2:$I$1500,'1.PrepList'!$K$2:$K$1500,"")&amp;"",""))</f>
        <v/>
      </c>
      <c r="H4878" s="644" t="str">
        <f>IF($C4878="","",IFERROR(IF(_xlfn.XLOOKUP($C4878,tbl_StartedStatus[Bold ID],tbl_StartedStatus[Started])="Started","Yes",IF(_xlfn.XLOOKUP($C4878,tbl_StartedStatus[Bold ID],tbl_StartedStatus[Started])="No Show","No Show","")),""))</f>
        <v/>
      </c>
    </row>
    <row r="4879" spans="1:8" ht="15" customHeight="1" thickBot="1">
      <c r="A4879" s="38" t="str">
        <f>IF($C4879="","",IFERROR(_xlfn.XLOOKUP($C4879,'1.PrepList'!$I$2:$I$1500,'1.PrepList'!$G$2:$G$1500,"")&amp;"",""))</f>
        <v/>
      </c>
      <c r="B4879" s="638" t="str">
        <f>IF($C4879="","",IFERROR(_xlfn.XLOOKUP($C4879,'1.PrepList'!$I$2:$I$1500,'1.PrepList'!$H$2:$H$1500,"")&amp;"",""))</f>
        <v/>
      </c>
      <c r="D4879" s="638" t="str">
        <f>IF($C4879="","",IFERROR(_xlfn.XLOOKUP($C4879,'1.PrepList'!$I$2:$I$1500,'1.PrepList'!$J$2:$J$1500,"")&amp;"",""))</f>
        <v/>
      </c>
      <c r="E4879" s="638" t="str">
        <f>IF($C4879="","",IFERROR(_xlfn.XLOOKUP($C4879,'1.PrepList'!$I$2:$I$1500,'1.PrepList'!$N$2:$N$1500,"")&amp;"",""))</f>
        <v/>
      </c>
      <c r="F4879" s="638" t="str">
        <f>IF($C4879="","",IFERROR(_xlfn.XLOOKUP($C4879,'1.PrepList'!$I$2:$I$1500,'1.PrepList'!$K$2:$K$1500,"")&amp;"",""))</f>
        <v/>
      </c>
      <c r="H4879" s="644" t="str">
        <f>IF($C4879="","",IFERROR(IF(_xlfn.XLOOKUP($C4879,tbl_StartedStatus[Bold ID],tbl_StartedStatus[Started])="Started","Yes",IF(_xlfn.XLOOKUP($C4879,tbl_StartedStatus[Bold ID],tbl_StartedStatus[Started])="No Show","No Show","")),""))</f>
        <v/>
      </c>
    </row>
    <row r="4880" spans="1:8" ht="15" customHeight="1" thickBot="1">
      <c r="A4880" s="38" t="str">
        <f>IF($C4880="","",IFERROR(_xlfn.XLOOKUP($C4880,'1.PrepList'!$I$2:$I$1500,'1.PrepList'!$G$2:$G$1500,"")&amp;"",""))</f>
        <v/>
      </c>
      <c r="B4880" s="638" t="str">
        <f>IF($C4880="","",IFERROR(_xlfn.XLOOKUP($C4880,'1.PrepList'!$I$2:$I$1500,'1.PrepList'!$H$2:$H$1500,"")&amp;"",""))</f>
        <v/>
      </c>
      <c r="D4880" s="638" t="str">
        <f>IF($C4880="","",IFERROR(_xlfn.XLOOKUP($C4880,'1.PrepList'!$I$2:$I$1500,'1.PrepList'!$J$2:$J$1500,"")&amp;"",""))</f>
        <v/>
      </c>
      <c r="E4880" s="638" t="str">
        <f>IF($C4880="","",IFERROR(_xlfn.XLOOKUP($C4880,'1.PrepList'!$I$2:$I$1500,'1.PrepList'!$N$2:$N$1500,"")&amp;"",""))</f>
        <v/>
      </c>
      <c r="F4880" s="638" t="str">
        <f>IF($C4880="","",IFERROR(_xlfn.XLOOKUP($C4880,'1.PrepList'!$I$2:$I$1500,'1.PrepList'!$K$2:$K$1500,"")&amp;"",""))</f>
        <v/>
      </c>
      <c r="H4880" s="644" t="str">
        <f>IF($C4880="","",IFERROR(IF(_xlfn.XLOOKUP($C4880,tbl_StartedStatus[Bold ID],tbl_StartedStatus[Started])="Started","Yes",IF(_xlfn.XLOOKUP($C4880,tbl_StartedStatus[Bold ID],tbl_StartedStatus[Started])="No Show","No Show","")),""))</f>
        <v/>
      </c>
    </row>
    <row r="4881" spans="1:8" ht="15" customHeight="1" thickBot="1">
      <c r="A4881" s="38" t="str">
        <f>IF($C4881="","",IFERROR(_xlfn.XLOOKUP($C4881,'1.PrepList'!$I$2:$I$1500,'1.PrepList'!$G$2:$G$1500,"")&amp;"",""))</f>
        <v/>
      </c>
      <c r="B4881" s="638" t="str">
        <f>IF($C4881="","",IFERROR(_xlfn.XLOOKUP($C4881,'1.PrepList'!$I$2:$I$1500,'1.PrepList'!$H$2:$H$1500,"")&amp;"",""))</f>
        <v/>
      </c>
      <c r="D4881" s="638" t="str">
        <f>IF($C4881="","",IFERROR(_xlfn.XLOOKUP($C4881,'1.PrepList'!$I$2:$I$1500,'1.PrepList'!$J$2:$J$1500,"")&amp;"",""))</f>
        <v/>
      </c>
      <c r="E4881" s="638" t="str">
        <f>IF($C4881="","",IFERROR(_xlfn.XLOOKUP($C4881,'1.PrepList'!$I$2:$I$1500,'1.PrepList'!$N$2:$N$1500,"")&amp;"",""))</f>
        <v/>
      </c>
      <c r="F4881" s="638" t="str">
        <f>IF($C4881="","",IFERROR(_xlfn.XLOOKUP($C4881,'1.PrepList'!$I$2:$I$1500,'1.PrepList'!$K$2:$K$1500,"")&amp;"",""))</f>
        <v/>
      </c>
      <c r="H4881" s="644" t="str">
        <f>IF($C4881="","",IFERROR(IF(_xlfn.XLOOKUP($C4881,tbl_StartedStatus[Bold ID],tbl_StartedStatus[Started])="Started","Yes",IF(_xlfn.XLOOKUP($C4881,tbl_StartedStatus[Bold ID],tbl_StartedStatus[Started])="No Show","No Show","")),""))</f>
        <v/>
      </c>
    </row>
    <row r="4882" spans="1:8" ht="15" customHeight="1" thickBot="1">
      <c r="A4882" s="38" t="str">
        <f>IF($C4882="","",IFERROR(_xlfn.XLOOKUP($C4882,'1.PrepList'!$I$2:$I$1500,'1.PrepList'!$G$2:$G$1500,"")&amp;"",""))</f>
        <v/>
      </c>
      <c r="B4882" s="638" t="str">
        <f>IF($C4882="","",IFERROR(_xlfn.XLOOKUP($C4882,'1.PrepList'!$I$2:$I$1500,'1.PrepList'!$H$2:$H$1500,"")&amp;"",""))</f>
        <v/>
      </c>
      <c r="D4882" s="638" t="str">
        <f>IF($C4882="","",IFERROR(_xlfn.XLOOKUP($C4882,'1.PrepList'!$I$2:$I$1500,'1.PrepList'!$J$2:$J$1500,"")&amp;"",""))</f>
        <v/>
      </c>
      <c r="E4882" s="638" t="str">
        <f>IF($C4882="","",IFERROR(_xlfn.XLOOKUP($C4882,'1.PrepList'!$I$2:$I$1500,'1.PrepList'!$N$2:$N$1500,"")&amp;"",""))</f>
        <v/>
      </c>
      <c r="F4882" s="638" t="str">
        <f>IF($C4882="","",IFERROR(_xlfn.XLOOKUP($C4882,'1.PrepList'!$I$2:$I$1500,'1.PrepList'!$K$2:$K$1500,"")&amp;"",""))</f>
        <v/>
      </c>
      <c r="H4882" s="644" t="str">
        <f>IF($C4882="","",IFERROR(IF(_xlfn.XLOOKUP($C4882,tbl_StartedStatus[Bold ID],tbl_StartedStatus[Started])="Started","Yes",IF(_xlfn.XLOOKUP($C4882,tbl_StartedStatus[Bold ID],tbl_StartedStatus[Started])="No Show","No Show","")),""))</f>
        <v/>
      </c>
    </row>
    <row r="4883" spans="1:8" ht="15" customHeight="1" thickBot="1">
      <c r="A4883" s="38" t="str">
        <f>IF($C4883="","",IFERROR(_xlfn.XLOOKUP($C4883,'1.PrepList'!$I$2:$I$1500,'1.PrepList'!$G$2:$G$1500,"")&amp;"",""))</f>
        <v/>
      </c>
      <c r="B4883" s="638" t="str">
        <f>IF($C4883="","",IFERROR(_xlfn.XLOOKUP($C4883,'1.PrepList'!$I$2:$I$1500,'1.PrepList'!$H$2:$H$1500,"")&amp;"",""))</f>
        <v/>
      </c>
      <c r="D4883" s="638" t="str">
        <f>IF($C4883="","",IFERROR(_xlfn.XLOOKUP($C4883,'1.PrepList'!$I$2:$I$1500,'1.PrepList'!$J$2:$J$1500,"")&amp;"",""))</f>
        <v/>
      </c>
      <c r="E4883" s="638" t="str">
        <f>IF($C4883="","",IFERROR(_xlfn.XLOOKUP($C4883,'1.PrepList'!$I$2:$I$1500,'1.PrepList'!$N$2:$N$1500,"")&amp;"",""))</f>
        <v/>
      </c>
      <c r="F4883" s="638" t="str">
        <f>IF($C4883="","",IFERROR(_xlfn.XLOOKUP($C4883,'1.PrepList'!$I$2:$I$1500,'1.PrepList'!$K$2:$K$1500,"")&amp;"",""))</f>
        <v/>
      </c>
      <c r="H4883" s="644" t="str">
        <f>IF($C4883="","",IFERROR(IF(_xlfn.XLOOKUP($C4883,tbl_StartedStatus[Bold ID],tbl_StartedStatus[Started])="Started","Yes",IF(_xlfn.XLOOKUP($C4883,tbl_StartedStatus[Bold ID],tbl_StartedStatus[Started])="No Show","No Show","")),""))</f>
        <v/>
      </c>
    </row>
    <row r="4884" spans="1:8" ht="15" customHeight="1" thickBot="1">
      <c r="A4884" s="38" t="str">
        <f>IF($C4884="","",IFERROR(_xlfn.XLOOKUP($C4884,'1.PrepList'!$I$2:$I$1500,'1.PrepList'!$G$2:$G$1500,"")&amp;"",""))</f>
        <v/>
      </c>
      <c r="B4884" s="638" t="str">
        <f>IF($C4884="","",IFERROR(_xlfn.XLOOKUP($C4884,'1.PrepList'!$I$2:$I$1500,'1.PrepList'!$H$2:$H$1500,"")&amp;"",""))</f>
        <v/>
      </c>
      <c r="D4884" s="638" t="str">
        <f>IF($C4884="","",IFERROR(_xlfn.XLOOKUP($C4884,'1.PrepList'!$I$2:$I$1500,'1.PrepList'!$J$2:$J$1500,"")&amp;"",""))</f>
        <v/>
      </c>
      <c r="E4884" s="638" t="str">
        <f>IF($C4884="","",IFERROR(_xlfn.XLOOKUP($C4884,'1.PrepList'!$I$2:$I$1500,'1.PrepList'!$N$2:$N$1500,"")&amp;"",""))</f>
        <v/>
      </c>
      <c r="F4884" s="638" t="str">
        <f>IF($C4884="","",IFERROR(_xlfn.XLOOKUP($C4884,'1.PrepList'!$I$2:$I$1500,'1.PrepList'!$K$2:$K$1500,"")&amp;"",""))</f>
        <v/>
      </c>
      <c r="H4884" s="644" t="str">
        <f>IF($C4884="","",IFERROR(IF(_xlfn.XLOOKUP($C4884,tbl_StartedStatus[Bold ID],tbl_StartedStatus[Started])="Started","Yes",IF(_xlfn.XLOOKUP($C4884,tbl_StartedStatus[Bold ID],tbl_StartedStatus[Started])="No Show","No Show","")),""))</f>
        <v/>
      </c>
    </row>
    <row r="4885" spans="1:8" ht="15" customHeight="1" thickBot="1">
      <c r="A4885" s="38" t="str">
        <f>IF($C4885="","",IFERROR(_xlfn.XLOOKUP($C4885,'1.PrepList'!$I$2:$I$1500,'1.PrepList'!$G$2:$G$1500,"")&amp;"",""))</f>
        <v/>
      </c>
      <c r="B4885" s="638" t="str">
        <f>IF($C4885="","",IFERROR(_xlfn.XLOOKUP($C4885,'1.PrepList'!$I$2:$I$1500,'1.PrepList'!$H$2:$H$1500,"")&amp;"",""))</f>
        <v/>
      </c>
      <c r="D4885" s="638" t="str">
        <f>IF($C4885="","",IFERROR(_xlfn.XLOOKUP($C4885,'1.PrepList'!$I$2:$I$1500,'1.PrepList'!$J$2:$J$1500,"")&amp;"",""))</f>
        <v/>
      </c>
      <c r="E4885" s="638" t="str">
        <f>IF($C4885="","",IFERROR(_xlfn.XLOOKUP($C4885,'1.PrepList'!$I$2:$I$1500,'1.PrepList'!$N$2:$N$1500,"")&amp;"",""))</f>
        <v/>
      </c>
      <c r="F4885" s="638" t="str">
        <f>IF($C4885="","",IFERROR(_xlfn.XLOOKUP($C4885,'1.PrepList'!$I$2:$I$1500,'1.PrepList'!$K$2:$K$1500,"")&amp;"",""))</f>
        <v/>
      </c>
      <c r="H4885" s="644" t="str">
        <f>IF($C4885="","",IFERROR(IF(_xlfn.XLOOKUP($C4885,tbl_StartedStatus[Bold ID],tbl_StartedStatus[Started])="Started","Yes",IF(_xlfn.XLOOKUP($C4885,tbl_StartedStatus[Bold ID],tbl_StartedStatus[Started])="No Show","No Show","")),""))</f>
        <v/>
      </c>
    </row>
    <row r="4886" spans="1:8" ht="15" customHeight="1" thickBot="1">
      <c r="A4886" s="38" t="str">
        <f>IF($C4886="","",IFERROR(_xlfn.XLOOKUP($C4886,'1.PrepList'!$I$2:$I$1500,'1.PrepList'!$G$2:$G$1500,"")&amp;"",""))</f>
        <v/>
      </c>
      <c r="B4886" s="638" t="str">
        <f>IF($C4886="","",IFERROR(_xlfn.XLOOKUP($C4886,'1.PrepList'!$I$2:$I$1500,'1.PrepList'!$H$2:$H$1500,"")&amp;"",""))</f>
        <v/>
      </c>
      <c r="D4886" s="638" t="str">
        <f>IF($C4886="","",IFERROR(_xlfn.XLOOKUP($C4886,'1.PrepList'!$I$2:$I$1500,'1.PrepList'!$J$2:$J$1500,"")&amp;"",""))</f>
        <v/>
      </c>
      <c r="E4886" s="638" t="str">
        <f>IF($C4886="","",IFERROR(_xlfn.XLOOKUP($C4886,'1.PrepList'!$I$2:$I$1500,'1.PrepList'!$N$2:$N$1500,"")&amp;"",""))</f>
        <v/>
      </c>
      <c r="F4886" s="638" t="str">
        <f>IF($C4886="","",IFERROR(_xlfn.XLOOKUP($C4886,'1.PrepList'!$I$2:$I$1500,'1.PrepList'!$K$2:$K$1500,"")&amp;"",""))</f>
        <v/>
      </c>
      <c r="H4886" s="644" t="str">
        <f>IF($C4886="","",IFERROR(IF(_xlfn.XLOOKUP($C4886,tbl_StartedStatus[Bold ID],tbl_StartedStatus[Started])="Started","Yes",IF(_xlfn.XLOOKUP($C4886,tbl_StartedStatus[Bold ID],tbl_StartedStatus[Started])="No Show","No Show","")),""))</f>
        <v/>
      </c>
    </row>
    <row r="4887" spans="1:8" ht="15" customHeight="1" thickBot="1">
      <c r="A4887" s="38" t="str">
        <f>IF($C4887="","",IFERROR(_xlfn.XLOOKUP($C4887,'1.PrepList'!$I$2:$I$1500,'1.PrepList'!$G$2:$G$1500,"")&amp;"",""))</f>
        <v/>
      </c>
      <c r="B4887" s="638" t="str">
        <f>IF($C4887="","",IFERROR(_xlfn.XLOOKUP($C4887,'1.PrepList'!$I$2:$I$1500,'1.PrepList'!$H$2:$H$1500,"")&amp;"",""))</f>
        <v/>
      </c>
      <c r="D4887" s="638" t="str">
        <f>IF($C4887="","",IFERROR(_xlfn.XLOOKUP($C4887,'1.PrepList'!$I$2:$I$1500,'1.PrepList'!$J$2:$J$1500,"")&amp;"",""))</f>
        <v/>
      </c>
      <c r="E4887" s="638" t="str">
        <f>IF($C4887="","",IFERROR(_xlfn.XLOOKUP($C4887,'1.PrepList'!$I$2:$I$1500,'1.PrepList'!$N$2:$N$1500,"")&amp;"",""))</f>
        <v/>
      </c>
      <c r="F4887" s="638" t="str">
        <f>IF($C4887="","",IFERROR(_xlfn.XLOOKUP($C4887,'1.PrepList'!$I$2:$I$1500,'1.PrepList'!$K$2:$K$1500,"")&amp;"",""))</f>
        <v/>
      </c>
      <c r="H4887" s="644" t="str">
        <f>IF($C4887="","",IFERROR(IF(_xlfn.XLOOKUP($C4887,tbl_StartedStatus[Bold ID],tbl_StartedStatus[Started])="Started","Yes",IF(_xlfn.XLOOKUP($C4887,tbl_StartedStatus[Bold ID],tbl_StartedStatus[Started])="No Show","No Show","")),""))</f>
        <v/>
      </c>
    </row>
    <row r="4888" spans="1:8" ht="15" customHeight="1" thickBot="1">
      <c r="A4888" s="38" t="str">
        <f>IF($C4888="","",IFERROR(_xlfn.XLOOKUP($C4888,'1.PrepList'!$I$2:$I$1500,'1.PrepList'!$G$2:$G$1500,"")&amp;"",""))</f>
        <v/>
      </c>
      <c r="B4888" s="638" t="str">
        <f>IF($C4888="","",IFERROR(_xlfn.XLOOKUP($C4888,'1.PrepList'!$I$2:$I$1500,'1.PrepList'!$H$2:$H$1500,"")&amp;"",""))</f>
        <v/>
      </c>
      <c r="D4888" s="638" t="str">
        <f>IF($C4888="","",IFERROR(_xlfn.XLOOKUP($C4888,'1.PrepList'!$I$2:$I$1500,'1.PrepList'!$J$2:$J$1500,"")&amp;"",""))</f>
        <v/>
      </c>
      <c r="E4888" s="638" t="str">
        <f>IF($C4888="","",IFERROR(_xlfn.XLOOKUP($C4888,'1.PrepList'!$I$2:$I$1500,'1.PrepList'!$N$2:$N$1500,"")&amp;"",""))</f>
        <v/>
      </c>
      <c r="F4888" s="638" t="str">
        <f>IF($C4888="","",IFERROR(_xlfn.XLOOKUP($C4888,'1.PrepList'!$I$2:$I$1500,'1.PrepList'!$K$2:$K$1500,"")&amp;"",""))</f>
        <v/>
      </c>
      <c r="H4888" s="644" t="str">
        <f>IF($C4888="","",IFERROR(IF(_xlfn.XLOOKUP($C4888,tbl_StartedStatus[Bold ID],tbl_StartedStatus[Started])="Started","Yes",IF(_xlfn.XLOOKUP($C4888,tbl_StartedStatus[Bold ID],tbl_StartedStatus[Started])="No Show","No Show","")),""))</f>
        <v/>
      </c>
    </row>
    <row r="4889" spans="1:8" ht="15" customHeight="1" thickBot="1">
      <c r="A4889" s="38" t="str">
        <f>IF($C4889="","",IFERROR(_xlfn.XLOOKUP($C4889,'1.PrepList'!$I$2:$I$1500,'1.PrepList'!$G$2:$G$1500,"")&amp;"",""))</f>
        <v/>
      </c>
      <c r="B4889" s="638" t="str">
        <f>IF($C4889="","",IFERROR(_xlfn.XLOOKUP($C4889,'1.PrepList'!$I$2:$I$1500,'1.PrepList'!$H$2:$H$1500,"")&amp;"",""))</f>
        <v/>
      </c>
      <c r="D4889" s="638" t="str">
        <f>IF($C4889="","",IFERROR(_xlfn.XLOOKUP($C4889,'1.PrepList'!$I$2:$I$1500,'1.PrepList'!$J$2:$J$1500,"")&amp;"",""))</f>
        <v/>
      </c>
      <c r="E4889" s="638" t="str">
        <f>IF($C4889="","",IFERROR(_xlfn.XLOOKUP($C4889,'1.PrepList'!$I$2:$I$1500,'1.PrepList'!$N$2:$N$1500,"")&amp;"",""))</f>
        <v/>
      </c>
      <c r="F4889" s="638" t="str">
        <f>IF($C4889="","",IFERROR(_xlfn.XLOOKUP($C4889,'1.PrepList'!$I$2:$I$1500,'1.PrepList'!$K$2:$K$1500,"")&amp;"",""))</f>
        <v/>
      </c>
      <c r="H4889" s="644" t="str">
        <f>IF($C4889="","",IFERROR(IF(_xlfn.XLOOKUP($C4889,tbl_StartedStatus[Bold ID],tbl_StartedStatus[Started])="Started","Yes",IF(_xlfn.XLOOKUP($C4889,tbl_StartedStatus[Bold ID],tbl_StartedStatus[Started])="No Show","No Show","")),""))</f>
        <v/>
      </c>
    </row>
    <row r="4890" spans="1:8" ht="15" customHeight="1" thickBot="1">
      <c r="A4890" s="38" t="str">
        <f>IF($C4890="","",IFERROR(_xlfn.XLOOKUP($C4890,'1.PrepList'!$I$2:$I$1500,'1.PrepList'!$G$2:$G$1500,"")&amp;"",""))</f>
        <v/>
      </c>
      <c r="B4890" s="638" t="str">
        <f>IF($C4890="","",IFERROR(_xlfn.XLOOKUP($C4890,'1.PrepList'!$I$2:$I$1500,'1.PrepList'!$H$2:$H$1500,"")&amp;"",""))</f>
        <v/>
      </c>
      <c r="D4890" s="638" t="str">
        <f>IF($C4890="","",IFERROR(_xlfn.XLOOKUP($C4890,'1.PrepList'!$I$2:$I$1500,'1.PrepList'!$J$2:$J$1500,"")&amp;"",""))</f>
        <v/>
      </c>
      <c r="E4890" s="638" t="str">
        <f>IF($C4890="","",IFERROR(_xlfn.XLOOKUP($C4890,'1.PrepList'!$I$2:$I$1500,'1.PrepList'!$N$2:$N$1500,"")&amp;"",""))</f>
        <v/>
      </c>
      <c r="F4890" s="638" t="str">
        <f>IF($C4890="","",IFERROR(_xlfn.XLOOKUP($C4890,'1.PrepList'!$I$2:$I$1500,'1.PrepList'!$K$2:$K$1500,"")&amp;"",""))</f>
        <v/>
      </c>
      <c r="H4890" s="644" t="str">
        <f>IF($C4890="","",IFERROR(IF(_xlfn.XLOOKUP($C4890,tbl_StartedStatus[Bold ID],tbl_StartedStatus[Started])="Started","Yes",IF(_xlfn.XLOOKUP($C4890,tbl_StartedStatus[Bold ID],tbl_StartedStatus[Started])="No Show","No Show","")),""))</f>
        <v/>
      </c>
    </row>
    <row r="4891" spans="1:8" ht="15" customHeight="1" thickBot="1">
      <c r="A4891" s="38" t="str">
        <f>IF($C4891="","",IFERROR(_xlfn.XLOOKUP($C4891,'1.PrepList'!$I$2:$I$1500,'1.PrepList'!$G$2:$G$1500,"")&amp;"",""))</f>
        <v/>
      </c>
      <c r="B4891" s="638" t="str">
        <f>IF($C4891="","",IFERROR(_xlfn.XLOOKUP($C4891,'1.PrepList'!$I$2:$I$1500,'1.PrepList'!$H$2:$H$1500,"")&amp;"",""))</f>
        <v/>
      </c>
      <c r="D4891" s="638" t="str">
        <f>IF($C4891="","",IFERROR(_xlfn.XLOOKUP($C4891,'1.PrepList'!$I$2:$I$1500,'1.PrepList'!$J$2:$J$1500,"")&amp;"",""))</f>
        <v/>
      </c>
      <c r="E4891" s="638" t="str">
        <f>IF($C4891="","",IFERROR(_xlfn.XLOOKUP($C4891,'1.PrepList'!$I$2:$I$1500,'1.PrepList'!$N$2:$N$1500,"")&amp;"",""))</f>
        <v/>
      </c>
      <c r="F4891" s="638" t="str">
        <f>IF($C4891="","",IFERROR(_xlfn.XLOOKUP($C4891,'1.PrepList'!$I$2:$I$1500,'1.PrepList'!$K$2:$K$1500,"")&amp;"",""))</f>
        <v/>
      </c>
      <c r="H4891" s="644" t="str">
        <f>IF($C4891="","",IFERROR(IF(_xlfn.XLOOKUP($C4891,tbl_StartedStatus[Bold ID],tbl_StartedStatus[Started])="Started","Yes",IF(_xlfn.XLOOKUP($C4891,tbl_StartedStatus[Bold ID],tbl_StartedStatus[Started])="No Show","No Show","")),""))</f>
        <v/>
      </c>
    </row>
    <row r="4892" spans="1:8" ht="15" customHeight="1" thickBot="1">
      <c r="A4892" s="38" t="str">
        <f>IF($C4892="","",IFERROR(_xlfn.XLOOKUP($C4892,'1.PrepList'!$I$2:$I$1500,'1.PrepList'!$G$2:$G$1500,"")&amp;"",""))</f>
        <v/>
      </c>
      <c r="B4892" s="638" t="str">
        <f>IF($C4892="","",IFERROR(_xlfn.XLOOKUP($C4892,'1.PrepList'!$I$2:$I$1500,'1.PrepList'!$H$2:$H$1500,"")&amp;"",""))</f>
        <v/>
      </c>
      <c r="D4892" s="638" t="str">
        <f>IF($C4892="","",IFERROR(_xlfn.XLOOKUP($C4892,'1.PrepList'!$I$2:$I$1500,'1.PrepList'!$J$2:$J$1500,"")&amp;"",""))</f>
        <v/>
      </c>
      <c r="E4892" s="638" t="str">
        <f>IF($C4892="","",IFERROR(_xlfn.XLOOKUP($C4892,'1.PrepList'!$I$2:$I$1500,'1.PrepList'!$N$2:$N$1500,"")&amp;"",""))</f>
        <v/>
      </c>
      <c r="F4892" s="638" t="str">
        <f>IF($C4892="","",IFERROR(_xlfn.XLOOKUP($C4892,'1.PrepList'!$I$2:$I$1500,'1.PrepList'!$K$2:$K$1500,"")&amp;"",""))</f>
        <v/>
      </c>
      <c r="H4892" s="644" t="str">
        <f>IF($C4892="","",IFERROR(IF(_xlfn.XLOOKUP($C4892,tbl_StartedStatus[Bold ID],tbl_StartedStatus[Started])="Started","Yes",IF(_xlfn.XLOOKUP($C4892,tbl_StartedStatus[Bold ID],tbl_StartedStatus[Started])="No Show","No Show","")),""))</f>
        <v/>
      </c>
    </row>
    <row r="4893" spans="1:8" ht="15" customHeight="1" thickBot="1">
      <c r="A4893" s="38" t="str">
        <f>IF($C4893="","",IFERROR(_xlfn.XLOOKUP($C4893,'1.PrepList'!$I$2:$I$1500,'1.PrepList'!$G$2:$G$1500,"")&amp;"",""))</f>
        <v/>
      </c>
      <c r="B4893" s="638" t="str">
        <f>IF($C4893="","",IFERROR(_xlfn.XLOOKUP($C4893,'1.PrepList'!$I$2:$I$1500,'1.PrepList'!$H$2:$H$1500,"")&amp;"",""))</f>
        <v/>
      </c>
      <c r="D4893" s="638" t="str">
        <f>IF($C4893="","",IFERROR(_xlfn.XLOOKUP($C4893,'1.PrepList'!$I$2:$I$1500,'1.PrepList'!$J$2:$J$1500,"")&amp;"",""))</f>
        <v/>
      </c>
      <c r="E4893" s="638" t="str">
        <f>IF($C4893="","",IFERROR(_xlfn.XLOOKUP($C4893,'1.PrepList'!$I$2:$I$1500,'1.PrepList'!$N$2:$N$1500,"")&amp;"",""))</f>
        <v/>
      </c>
      <c r="F4893" s="638" t="str">
        <f>IF($C4893="","",IFERROR(_xlfn.XLOOKUP($C4893,'1.PrepList'!$I$2:$I$1500,'1.PrepList'!$K$2:$K$1500,"")&amp;"",""))</f>
        <v/>
      </c>
      <c r="H4893" s="644" t="str">
        <f>IF($C4893="","",IFERROR(IF(_xlfn.XLOOKUP($C4893,tbl_StartedStatus[Bold ID],tbl_StartedStatus[Started])="Started","Yes",IF(_xlfn.XLOOKUP($C4893,tbl_StartedStatus[Bold ID],tbl_StartedStatus[Started])="No Show","No Show","")),""))</f>
        <v/>
      </c>
    </row>
    <row r="4894" spans="1:8" ht="15" customHeight="1" thickBot="1">
      <c r="A4894" s="38" t="str">
        <f>IF($C4894="","",IFERROR(_xlfn.XLOOKUP($C4894,'1.PrepList'!$I$2:$I$1500,'1.PrepList'!$G$2:$G$1500,"")&amp;"",""))</f>
        <v/>
      </c>
      <c r="B4894" s="638" t="str">
        <f>IF($C4894="","",IFERROR(_xlfn.XLOOKUP($C4894,'1.PrepList'!$I$2:$I$1500,'1.PrepList'!$H$2:$H$1500,"")&amp;"",""))</f>
        <v/>
      </c>
      <c r="D4894" s="638" t="str">
        <f>IF($C4894="","",IFERROR(_xlfn.XLOOKUP($C4894,'1.PrepList'!$I$2:$I$1500,'1.PrepList'!$J$2:$J$1500,"")&amp;"",""))</f>
        <v/>
      </c>
      <c r="E4894" s="638" t="str">
        <f>IF($C4894="","",IFERROR(_xlfn.XLOOKUP($C4894,'1.PrepList'!$I$2:$I$1500,'1.PrepList'!$N$2:$N$1500,"")&amp;"",""))</f>
        <v/>
      </c>
      <c r="F4894" s="638" t="str">
        <f>IF($C4894="","",IFERROR(_xlfn.XLOOKUP($C4894,'1.PrepList'!$I$2:$I$1500,'1.PrepList'!$K$2:$K$1500,"")&amp;"",""))</f>
        <v/>
      </c>
      <c r="H4894" s="644" t="str">
        <f>IF($C4894="","",IFERROR(IF(_xlfn.XLOOKUP($C4894,tbl_StartedStatus[Bold ID],tbl_StartedStatus[Started])="Started","Yes",IF(_xlfn.XLOOKUP($C4894,tbl_StartedStatus[Bold ID],tbl_StartedStatus[Started])="No Show","No Show","")),""))</f>
        <v/>
      </c>
    </row>
    <row r="4895" spans="1:8" ht="15" customHeight="1" thickBot="1">
      <c r="A4895" s="38" t="str">
        <f>IF($C4895="","",IFERROR(_xlfn.XLOOKUP($C4895,'1.PrepList'!$I$2:$I$1500,'1.PrepList'!$G$2:$G$1500,"")&amp;"",""))</f>
        <v/>
      </c>
      <c r="B4895" s="638" t="str">
        <f>IF($C4895="","",IFERROR(_xlfn.XLOOKUP($C4895,'1.PrepList'!$I$2:$I$1500,'1.PrepList'!$H$2:$H$1500,"")&amp;"",""))</f>
        <v/>
      </c>
      <c r="D4895" s="638" t="str">
        <f>IF($C4895="","",IFERROR(_xlfn.XLOOKUP($C4895,'1.PrepList'!$I$2:$I$1500,'1.PrepList'!$J$2:$J$1500,"")&amp;"",""))</f>
        <v/>
      </c>
      <c r="E4895" s="638" t="str">
        <f>IF($C4895="","",IFERROR(_xlfn.XLOOKUP($C4895,'1.PrepList'!$I$2:$I$1500,'1.PrepList'!$N$2:$N$1500,"")&amp;"",""))</f>
        <v/>
      </c>
      <c r="F4895" s="638" t="str">
        <f>IF($C4895="","",IFERROR(_xlfn.XLOOKUP($C4895,'1.PrepList'!$I$2:$I$1500,'1.PrepList'!$K$2:$K$1500,"")&amp;"",""))</f>
        <v/>
      </c>
      <c r="H4895" s="644" t="str">
        <f>IF($C4895="","",IFERROR(IF(_xlfn.XLOOKUP($C4895,tbl_StartedStatus[Bold ID],tbl_StartedStatus[Started])="Started","Yes",IF(_xlfn.XLOOKUP($C4895,tbl_StartedStatus[Bold ID],tbl_StartedStatus[Started])="No Show","No Show","")),""))</f>
        <v/>
      </c>
    </row>
    <row r="4896" spans="1:8" ht="15" customHeight="1" thickBot="1">
      <c r="A4896" s="38" t="str">
        <f>IF($C4896="","",IFERROR(_xlfn.XLOOKUP($C4896,'1.PrepList'!$I$2:$I$1500,'1.PrepList'!$G$2:$G$1500,"")&amp;"",""))</f>
        <v/>
      </c>
      <c r="B4896" s="638" t="str">
        <f>IF($C4896="","",IFERROR(_xlfn.XLOOKUP($C4896,'1.PrepList'!$I$2:$I$1500,'1.PrepList'!$H$2:$H$1500,"")&amp;"",""))</f>
        <v/>
      </c>
      <c r="D4896" s="638" t="str">
        <f>IF($C4896="","",IFERROR(_xlfn.XLOOKUP($C4896,'1.PrepList'!$I$2:$I$1500,'1.PrepList'!$J$2:$J$1500,"")&amp;"",""))</f>
        <v/>
      </c>
      <c r="E4896" s="638" t="str">
        <f>IF($C4896="","",IFERROR(_xlfn.XLOOKUP($C4896,'1.PrepList'!$I$2:$I$1500,'1.PrepList'!$N$2:$N$1500,"")&amp;"",""))</f>
        <v/>
      </c>
      <c r="F4896" s="638" t="str">
        <f>IF($C4896="","",IFERROR(_xlfn.XLOOKUP($C4896,'1.PrepList'!$I$2:$I$1500,'1.PrepList'!$K$2:$K$1500,"")&amp;"",""))</f>
        <v/>
      </c>
      <c r="H4896" s="644" t="str">
        <f>IF($C4896="","",IFERROR(IF(_xlfn.XLOOKUP($C4896,tbl_StartedStatus[Bold ID],tbl_StartedStatus[Started])="Started","Yes",IF(_xlfn.XLOOKUP($C4896,tbl_StartedStatus[Bold ID],tbl_StartedStatus[Started])="No Show","No Show","")),""))</f>
        <v/>
      </c>
    </row>
    <row r="4897" spans="1:8" ht="15" customHeight="1" thickBot="1">
      <c r="A4897" s="38" t="str">
        <f>IF($C4897="","",IFERROR(_xlfn.XLOOKUP($C4897,'1.PrepList'!$I$2:$I$1500,'1.PrepList'!$G$2:$G$1500,"")&amp;"",""))</f>
        <v/>
      </c>
      <c r="B4897" s="638" t="str">
        <f>IF($C4897="","",IFERROR(_xlfn.XLOOKUP($C4897,'1.PrepList'!$I$2:$I$1500,'1.PrepList'!$H$2:$H$1500,"")&amp;"",""))</f>
        <v/>
      </c>
      <c r="D4897" s="638" t="str">
        <f>IF($C4897="","",IFERROR(_xlfn.XLOOKUP($C4897,'1.PrepList'!$I$2:$I$1500,'1.PrepList'!$J$2:$J$1500,"")&amp;"",""))</f>
        <v/>
      </c>
      <c r="E4897" s="638" t="str">
        <f>IF($C4897="","",IFERROR(_xlfn.XLOOKUP($C4897,'1.PrepList'!$I$2:$I$1500,'1.PrepList'!$N$2:$N$1500,"")&amp;"",""))</f>
        <v/>
      </c>
      <c r="F4897" s="638" t="str">
        <f>IF($C4897="","",IFERROR(_xlfn.XLOOKUP($C4897,'1.PrepList'!$I$2:$I$1500,'1.PrepList'!$K$2:$K$1500,"")&amp;"",""))</f>
        <v/>
      </c>
      <c r="H4897" s="644" t="str">
        <f>IF($C4897="","",IFERROR(IF(_xlfn.XLOOKUP($C4897,tbl_StartedStatus[Bold ID],tbl_StartedStatus[Started])="Started","Yes",IF(_xlfn.XLOOKUP($C4897,tbl_StartedStatus[Bold ID],tbl_StartedStatus[Started])="No Show","No Show","")),""))</f>
        <v/>
      </c>
    </row>
    <row r="4898" spans="1:8" ht="15" customHeight="1" thickBot="1">
      <c r="A4898" s="38" t="str">
        <f>IF($C4898="","",IFERROR(_xlfn.XLOOKUP($C4898,'1.PrepList'!$I$2:$I$1500,'1.PrepList'!$G$2:$G$1500,"")&amp;"",""))</f>
        <v/>
      </c>
      <c r="B4898" s="638" t="str">
        <f>IF($C4898="","",IFERROR(_xlfn.XLOOKUP($C4898,'1.PrepList'!$I$2:$I$1500,'1.PrepList'!$H$2:$H$1500,"")&amp;"",""))</f>
        <v/>
      </c>
      <c r="D4898" s="638" t="str">
        <f>IF($C4898="","",IFERROR(_xlfn.XLOOKUP($C4898,'1.PrepList'!$I$2:$I$1500,'1.PrepList'!$J$2:$J$1500,"")&amp;"",""))</f>
        <v/>
      </c>
      <c r="E4898" s="638" t="str">
        <f>IF($C4898="","",IFERROR(_xlfn.XLOOKUP($C4898,'1.PrepList'!$I$2:$I$1500,'1.PrepList'!$N$2:$N$1500,"")&amp;"",""))</f>
        <v/>
      </c>
      <c r="F4898" s="638" t="str">
        <f>IF($C4898="","",IFERROR(_xlfn.XLOOKUP($C4898,'1.PrepList'!$I$2:$I$1500,'1.PrepList'!$K$2:$K$1500,"")&amp;"",""))</f>
        <v/>
      </c>
      <c r="H4898" s="644" t="str">
        <f>IF($C4898="","",IFERROR(IF(_xlfn.XLOOKUP($C4898,tbl_StartedStatus[Bold ID],tbl_StartedStatus[Started])="Started","Yes",IF(_xlfn.XLOOKUP($C4898,tbl_StartedStatus[Bold ID],tbl_StartedStatus[Started])="No Show","No Show","")),""))</f>
        <v/>
      </c>
    </row>
    <row r="4899" spans="1:8" ht="15" customHeight="1" thickBot="1">
      <c r="A4899" s="38" t="str">
        <f>IF($C4899="","",IFERROR(_xlfn.XLOOKUP($C4899,'1.PrepList'!$I$2:$I$1500,'1.PrepList'!$G$2:$G$1500,"")&amp;"",""))</f>
        <v/>
      </c>
      <c r="B4899" s="638" t="str">
        <f>IF($C4899="","",IFERROR(_xlfn.XLOOKUP($C4899,'1.PrepList'!$I$2:$I$1500,'1.PrepList'!$H$2:$H$1500,"")&amp;"",""))</f>
        <v/>
      </c>
      <c r="D4899" s="638" t="str">
        <f>IF($C4899="","",IFERROR(_xlfn.XLOOKUP($C4899,'1.PrepList'!$I$2:$I$1500,'1.PrepList'!$J$2:$J$1500,"")&amp;"",""))</f>
        <v/>
      </c>
      <c r="E4899" s="638" t="str">
        <f>IF($C4899="","",IFERROR(_xlfn.XLOOKUP($C4899,'1.PrepList'!$I$2:$I$1500,'1.PrepList'!$N$2:$N$1500,"")&amp;"",""))</f>
        <v/>
      </c>
      <c r="F4899" s="638" t="str">
        <f>IF($C4899="","",IFERROR(_xlfn.XLOOKUP($C4899,'1.PrepList'!$I$2:$I$1500,'1.PrepList'!$K$2:$K$1500,"")&amp;"",""))</f>
        <v/>
      </c>
      <c r="H4899" s="644" t="str">
        <f>IF($C4899="","",IFERROR(IF(_xlfn.XLOOKUP($C4899,tbl_StartedStatus[Bold ID],tbl_StartedStatus[Started])="Started","Yes",IF(_xlfn.XLOOKUP($C4899,tbl_StartedStatus[Bold ID],tbl_StartedStatus[Started])="No Show","No Show","")),""))</f>
        <v/>
      </c>
    </row>
    <row r="4900" spans="1:8" ht="15" customHeight="1" thickBot="1">
      <c r="A4900" s="38" t="str">
        <f>IF($C4900="","",IFERROR(_xlfn.XLOOKUP($C4900,'1.PrepList'!$I$2:$I$1500,'1.PrepList'!$G$2:$G$1500,"")&amp;"",""))</f>
        <v/>
      </c>
      <c r="B4900" s="638" t="str">
        <f>IF($C4900="","",IFERROR(_xlfn.XLOOKUP($C4900,'1.PrepList'!$I$2:$I$1500,'1.PrepList'!$H$2:$H$1500,"")&amp;"",""))</f>
        <v/>
      </c>
      <c r="D4900" s="638" t="str">
        <f>IF($C4900="","",IFERROR(_xlfn.XLOOKUP($C4900,'1.PrepList'!$I$2:$I$1500,'1.PrepList'!$J$2:$J$1500,"")&amp;"",""))</f>
        <v/>
      </c>
      <c r="E4900" s="638" t="str">
        <f>IF($C4900="","",IFERROR(_xlfn.XLOOKUP($C4900,'1.PrepList'!$I$2:$I$1500,'1.PrepList'!$N$2:$N$1500,"")&amp;"",""))</f>
        <v/>
      </c>
      <c r="F4900" s="638" t="str">
        <f>IF($C4900="","",IFERROR(_xlfn.XLOOKUP($C4900,'1.PrepList'!$I$2:$I$1500,'1.PrepList'!$K$2:$K$1500,"")&amp;"",""))</f>
        <v/>
      </c>
      <c r="H4900" s="644" t="str">
        <f>IF($C4900="","",IFERROR(IF(_xlfn.XLOOKUP($C4900,tbl_StartedStatus[Bold ID],tbl_StartedStatus[Started])="Started","Yes",IF(_xlfn.XLOOKUP($C4900,tbl_StartedStatus[Bold ID],tbl_StartedStatus[Started])="No Show","No Show","")),""))</f>
        <v/>
      </c>
    </row>
    <row r="4901" spans="1:8" ht="15" customHeight="1" thickBot="1">
      <c r="A4901" s="38" t="str">
        <f>IF($C4901="","",IFERROR(_xlfn.XLOOKUP($C4901,'1.PrepList'!$I$2:$I$1500,'1.PrepList'!$G$2:$G$1500,"")&amp;"",""))</f>
        <v/>
      </c>
      <c r="B4901" s="638" t="str">
        <f>IF($C4901="","",IFERROR(_xlfn.XLOOKUP($C4901,'1.PrepList'!$I$2:$I$1500,'1.PrepList'!$H$2:$H$1500,"")&amp;"",""))</f>
        <v/>
      </c>
      <c r="D4901" s="638" t="str">
        <f>IF($C4901="","",IFERROR(_xlfn.XLOOKUP($C4901,'1.PrepList'!$I$2:$I$1500,'1.PrepList'!$J$2:$J$1500,"")&amp;"",""))</f>
        <v/>
      </c>
      <c r="E4901" s="638" t="str">
        <f>IF($C4901="","",IFERROR(_xlfn.XLOOKUP($C4901,'1.PrepList'!$I$2:$I$1500,'1.PrepList'!$N$2:$N$1500,"")&amp;"",""))</f>
        <v/>
      </c>
      <c r="F4901" s="638" t="str">
        <f>IF($C4901="","",IFERROR(_xlfn.XLOOKUP($C4901,'1.PrepList'!$I$2:$I$1500,'1.PrepList'!$K$2:$K$1500,"")&amp;"",""))</f>
        <v/>
      </c>
      <c r="H4901" s="644" t="str">
        <f>IF($C4901="","",IFERROR(IF(_xlfn.XLOOKUP($C4901,tbl_StartedStatus[Bold ID],tbl_StartedStatus[Started])="Started","Yes",IF(_xlfn.XLOOKUP($C4901,tbl_StartedStatus[Bold ID],tbl_StartedStatus[Started])="No Show","No Show","")),""))</f>
        <v/>
      </c>
    </row>
    <row r="4902" spans="1:8" ht="15" customHeight="1" thickBot="1">
      <c r="A4902" s="38" t="str">
        <f>IF($C4902="","",IFERROR(_xlfn.XLOOKUP($C4902,'1.PrepList'!$I$2:$I$1500,'1.PrepList'!$G$2:$G$1500,"")&amp;"",""))</f>
        <v/>
      </c>
      <c r="B4902" s="638" t="str">
        <f>IF($C4902="","",IFERROR(_xlfn.XLOOKUP($C4902,'1.PrepList'!$I$2:$I$1500,'1.PrepList'!$H$2:$H$1500,"")&amp;"",""))</f>
        <v/>
      </c>
      <c r="D4902" s="638" t="str">
        <f>IF($C4902="","",IFERROR(_xlfn.XLOOKUP($C4902,'1.PrepList'!$I$2:$I$1500,'1.PrepList'!$J$2:$J$1500,"")&amp;"",""))</f>
        <v/>
      </c>
      <c r="E4902" s="638" t="str">
        <f>IF($C4902="","",IFERROR(_xlfn.XLOOKUP($C4902,'1.PrepList'!$I$2:$I$1500,'1.PrepList'!$N$2:$N$1500,"")&amp;"",""))</f>
        <v/>
      </c>
      <c r="F4902" s="638" t="str">
        <f>IF($C4902="","",IFERROR(_xlfn.XLOOKUP($C4902,'1.PrepList'!$I$2:$I$1500,'1.PrepList'!$K$2:$K$1500,"")&amp;"",""))</f>
        <v/>
      </c>
      <c r="H4902" s="644" t="str">
        <f>IF($C4902="","",IFERROR(IF(_xlfn.XLOOKUP($C4902,tbl_StartedStatus[Bold ID],tbl_StartedStatus[Started])="Started","Yes",IF(_xlfn.XLOOKUP($C4902,tbl_StartedStatus[Bold ID],tbl_StartedStatus[Started])="No Show","No Show","")),""))</f>
        <v/>
      </c>
    </row>
    <row r="4903" spans="1:8" ht="15" customHeight="1" thickBot="1">
      <c r="A4903" s="38" t="str">
        <f>IF($C4903="","",IFERROR(_xlfn.XLOOKUP($C4903,'1.PrepList'!$I$2:$I$1500,'1.PrepList'!$G$2:$G$1500,"")&amp;"",""))</f>
        <v/>
      </c>
      <c r="B4903" s="638" t="str">
        <f>IF($C4903="","",IFERROR(_xlfn.XLOOKUP($C4903,'1.PrepList'!$I$2:$I$1500,'1.PrepList'!$H$2:$H$1500,"")&amp;"",""))</f>
        <v/>
      </c>
      <c r="D4903" s="638" t="str">
        <f>IF($C4903="","",IFERROR(_xlfn.XLOOKUP($C4903,'1.PrepList'!$I$2:$I$1500,'1.PrepList'!$J$2:$J$1500,"")&amp;"",""))</f>
        <v/>
      </c>
      <c r="E4903" s="638" t="str">
        <f>IF($C4903="","",IFERROR(_xlfn.XLOOKUP($C4903,'1.PrepList'!$I$2:$I$1500,'1.PrepList'!$N$2:$N$1500,"")&amp;"",""))</f>
        <v/>
      </c>
      <c r="F4903" s="638" t="str">
        <f>IF($C4903="","",IFERROR(_xlfn.XLOOKUP($C4903,'1.PrepList'!$I$2:$I$1500,'1.PrepList'!$K$2:$K$1500,"")&amp;"",""))</f>
        <v/>
      </c>
      <c r="H4903" s="644" t="str">
        <f>IF($C4903="","",IFERROR(IF(_xlfn.XLOOKUP($C4903,tbl_StartedStatus[Bold ID],tbl_StartedStatus[Started])="Started","Yes",IF(_xlfn.XLOOKUP($C4903,tbl_StartedStatus[Bold ID],tbl_StartedStatus[Started])="No Show","No Show","")),""))</f>
        <v/>
      </c>
    </row>
    <row r="4904" spans="1:8" ht="15" customHeight="1" thickBot="1">
      <c r="A4904" s="38" t="str">
        <f>IF($C4904="","",IFERROR(_xlfn.XLOOKUP($C4904,'1.PrepList'!$I$2:$I$1500,'1.PrepList'!$G$2:$G$1500,"")&amp;"",""))</f>
        <v/>
      </c>
      <c r="B4904" s="638" t="str">
        <f>IF($C4904="","",IFERROR(_xlfn.XLOOKUP($C4904,'1.PrepList'!$I$2:$I$1500,'1.PrepList'!$H$2:$H$1500,"")&amp;"",""))</f>
        <v/>
      </c>
      <c r="D4904" s="638" t="str">
        <f>IF($C4904="","",IFERROR(_xlfn.XLOOKUP($C4904,'1.PrepList'!$I$2:$I$1500,'1.PrepList'!$J$2:$J$1500,"")&amp;"",""))</f>
        <v/>
      </c>
      <c r="E4904" s="638" t="str">
        <f>IF($C4904="","",IFERROR(_xlfn.XLOOKUP($C4904,'1.PrepList'!$I$2:$I$1500,'1.PrepList'!$N$2:$N$1500,"")&amp;"",""))</f>
        <v/>
      </c>
      <c r="F4904" s="638" t="str">
        <f>IF($C4904="","",IFERROR(_xlfn.XLOOKUP($C4904,'1.PrepList'!$I$2:$I$1500,'1.PrepList'!$K$2:$K$1500,"")&amp;"",""))</f>
        <v/>
      </c>
      <c r="H4904" s="644" t="str">
        <f>IF($C4904="","",IFERROR(IF(_xlfn.XLOOKUP($C4904,tbl_StartedStatus[Bold ID],tbl_StartedStatus[Started])="Started","Yes",IF(_xlfn.XLOOKUP($C4904,tbl_StartedStatus[Bold ID],tbl_StartedStatus[Started])="No Show","No Show","")),""))</f>
        <v/>
      </c>
    </row>
    <row r="4905" spans="1:8" ht="15" customHeight="1" thickBot="1">
      <c r="A4905" s="38" t="str">
        <f>IF($C4905="","",IFERROR(_xlfn.XLOOKUP($C4905,'1.PrepList'!$I$2:$I$1500,'1.PrepList'!$G$2:$G$1500,"")&amp;"",""))</f>
        <v/>
      </c>
      <c r="B4905" s="638" t="str">
        <f>IF($C4905="","",IFERROR(_xlfn.XLOOKUP($C4905,'1.PrepList'!$I$2:$I$1500,'1.PrepList'!$H$2:$H$1500,"")&amp;"",""))</f>
        <v/>
      </c>
      <c r="D4905" s="638" t="str">
        <f>IF($C4905="","",IFERROR(_xlfn.XLOOKUP($C4905,'1.PrepList'!$I$2:$I$1500,'1.PrepList'!$J$2:$J$1500,"")&amp;"",""))</f>
        <v/>
      </c>
      <c r="E4905" s="638" t="str">
        <f>IF($C4905="","",IFERROR(_xlfn.XLOOKUP($C4905,'1.PrepList'!$I$2:$I$1500,'1.PrepList'!$N$2:$N$1500,"")&amp;"",""))</f>
        <v/>
      </c>
      <c r="F4905" s="638" t="str">
        <f>IF($C4905="","",IFERROR(_xlfn.XLOOKUP($C4905,'1.PrepList'!$I$2:$I$1500,'1.PrepList'!$K$2:$K$1500,"")&amp;"",""))</f>
        <v/>
      </c>
      <c r="H4905" s="644" t="str">
        <f>IF($C4905="","",IFERROR(IF(_xlfn.XLOOKUP($C4905,tbl_StartedStatus[Bold ID],tbl_StartedStatus[Started])="Started","Yes",IF(_xlfn.XLOOKUP($C4905,tbl_StartedStatus[Bold ID],tbl_StartedStatus[Started])="No Show","No Show","")),""))</f>
        <v/>
      </c>
    </row>
    <row r="4906" spans="1:8" ht="15" customHeight="1" thickBot="1">
      <c r="A4906" s="38" t="str">
        <f>IF($C4906="","",IFERROR(_xlfn.XLOOKUP($C4906,'1.PrepList'!$I$2:$I$1500,'1.PrepList'!$G$2:$G$1500,"")&amp;"",""))</f>
        <v/>
      </c>
      <c r="B4906" s="638" t="str">
        <f>IF($C4906="","",IFERROR(_xlfn.XLOOKUP($C4906,'1.PrepList'!$I$2:$I$1500,'1.PrepList'!$H$2:$H$1500,"")&amp;"",""))</f>
        <v/>
      </c>
      <c r="D4906" s="638" t="str">
        <f>IF($C4906="","",IFERROR(_xlfn.XLOOKUP($C4906,'1.PrepList'!$I$2:$I$1500,'1.PrepList'!$J$2:$J$1500,"")&amp;"",""))</f>
        <v/>
      </c>
      <c r="E4906" s="638" t="str">
        <f>IF($C4906="","",IFERROR(_xlfn.XLOOKUP($C4906,'1.PrepList'!$I$2:$I$1500,'1.PrepList'!$N$2:$N$1500,"")&amp;"",""))</f>
        <v/>
      </c>
      <c r="F4906" s="638" t="str">
        <f>IF($C4906="","",IFERROR(_xlfn.XLOOKUP($C4906,'1.PrepList'!$I$2:$I$1500,'1.PrepList'!$K$2:$K$1500,"")&amp;"",""))</f>
        <v/>
      </c>
      <c r="H4906" s="644" t="str">
        <f>IF($C4906="","",IFERROR(IF(_xlfn.XLOOKUP($C4906,tbl_StartedStatus[Bold ID],tbl_StartedStatus[Started])="Started","Yes",IF(_xlfn.XLOOKUP($C4906,tbl_StartedStatus[Bold ID],tbl_StartedStatus[Started])="No Show","No Show","")),""))</f>
        <v/>
      </c>
    </row>
    <row r="4907" spans="1:8" ht="15" customHeight="1" thickBot="1">
      <c r="A4907" s="38" t="str">
        <f>IF($C4907="","",IFERROR(_xlfn.XLOOKUP($C4907,'1.PrepList'!$I$2:$I$1500,'1.PrepList'!$G$2:$G$1500,"")&amp;"",""))</f>
        <v/>
      </c>
      <c r="B4907" s="638" t="str">
        <f>IF($C4907="","",IFERROR(_xlfn.XLOOKUP($C4907,'1.PrepList'!$I$2:$I$1500,'1.PrepList'!$H$2:$H$1500,"")&amp;"",""))</f>
        <v/>
      </c>
      <c r="D4907" s="638" t="str">
        <f>IF($C4907="","",IFERROR(_xlfn.XLOOKUP($C4907,'1.PrepList'!$I$2:$I$1500,'1.PrepList'!$J$2:$J$1500,"")&amp;"",""))</f>
        <v/>
      </c>
      <c r="E4907" s="638" t="str">
        <f>IF($C4907="","",IFERROR(_xlfn.XLOOKUP($C4907,'1.PrepList'!$I$2:$I$1500,'1.PrepList'!$N$2:$N$1500,"")&amp;"",""))</f>
        <v/>
      </c>
      <c r="F4907" s="638" t="str">
        <f>IF($C4907="","",IFERROR(_xlfn.XLOOKUP($C4907,'1.PrepList'!$I$2:$I$1500,'1.PrepList'!$K$2:$K$1500,"")&amp;"",""))</f>
        <v/>
      </c>
      <c r="H4907" s="644" t="str">
        <f>IF($C4907="","",IFERROR(IF(_xlfn.XLOOKUP($C4907,tbl_StartedStatus[Bold ID],tbl_StartedStatus[Started])="Started","Yes",IF(_xlfn.XLOOKUP($C4907,tbl_StartedStatus[Bold ID],tbl_StartedStatus[Started])="No Show","No Show","")),""))</f>
        <v/>
      </c>
    </row>
    <row r="4908" spans="1:8" ht="15" customHeight="1" thickBot="1">
      <c r="A4908" s="38" t="str">
        <f>IF($C4908="","",IFERROR(_xlfn.XLOOKUP($C4908,'1.PrepList'!$I$2:$I$1500,'1.PrepList'!$G$2:$G$1500,"")&amp;"",""))</f>
        <v/>
      </c>
      <c r="B4908" s="638" t="str">
        <f>IF($C4908="","",IFERROR(_xlfn.XLOOKUP($C4908,'1.PrepList'!$I$2:$I$1500,'1.PrepList'!$H$2:$H$1500,"")&amp;"",""))</f>
        <v/>
      </c>
      <c r="D4908" s="638" t="str">
        <f>IF($C4908="","",IFERROR(_xlfn.XLOOKUP($C4908,'1.PrepList'!$I$2:$I$1500,'1.PrepList'!$J$2:$J$1500,"")&amp;"",""))</f>
        <v/>
      </c>
      <c r="E4908" s="638" t="str">
        <f>IF($C4908="","",IFERROR(_xlfn.XLOOKUP($C4908,'1.PrepList'!$I$2:$I$1500,'1.PrepList'!$N$2:$N$1500,"")&amp;"",""))</f>
        <v/>
      </c>
      <c r="F4908" s="638" t="str">
        <f>IF($C4908="","",IFERROR(_xlfn.XLOOKUP($C4908,'1.PrepList'!$I$2:$I$1500,'1.PrepList'!$K$2:$K$1500,"")&amp;"",""))</f>
        <v/>
      </c>
      <c r="H4908" s="644" t="str">
        <f>IF($C4908="","",IFERROR(IF(_xlfn.XLOOKUP($C4908,tbl_StartedStatus[Bold ID],tbl_StartedStatus[Started])="Started","Yes",IF(_xlfn.XLOOKUP($C4908,tbl_StartedStatus[Bold ID],tbl_StartedStatus[Started])="No Show","No Show","")),""))</f>
        <v/>
      </c>
    </row>
    <row r="4909" spans="1:8" ht="15" customHeight="1" thickBot="1">
      <c r="A4909" s="38" t="str">
        <f>IF($C4909="","",IFERROR(_xlfn.XLOOKUP($C4909,'1.PrepList'!$I$2:$I$1500,'1.PrepList'!$G$2:$G$1500,"")&amp;"",""))</f>
        <v/>
      </c>
      <c r="B4909" s="638" t="str">
        <f>IF($C4909="","",IFERROR(_xlfn.XLOOKUP($C4909,'1.PrepList'!$I$2:$I$1500,'1.PrepList'!$H$2:$H$1500,"")&amp;"",""))</f>
        <v/>
      </c>
      <c r="D4909" s="638" t="str">
        <f>IF($C4909="","",IFERROR(_xlfn.XLOOKUP($C4909,'1.PrepList'!$I$2:$I$1500,'1.PrepList'!$J$2:$J$1500,"")&amp;"",""))</f>
        <v/>
      </c>
      <c r="E4909" s="638" t="str">
        <f>IF($C4909="","",IFERROR(_xlfn.XLOOKUP($C4909,'1.PrepList'!$I$2:$I$1500,'1.PrepList'!$N$2:$N$1500,"")&amp;"",""))</f>
        <v/>
      </c>
      <c r="F4909" s="638" t="str">
        <f>IF($C4909="","",IFERROR(_xlfn.XLOOKUP($C4909,'1.PrepList'!$I$2:$I$1500,'1.PrepList'!$K$2:$K$1500,"")&amp;"",""))</f>
        <v/>
      </c>
      <c r="H4909" s="644" t="str">
        <f>IF($C4909="","",IFERROR(IF(_xlfn.XLOOKUP($C4909,tbl_StartedStatus[Bold ID],tbl_StartedStatus[Started])="Started","Yes",IF(_xlfn.XLOOKUP($C4909,tbl_StartedStatus[Bold ID],tbl_StartedStatus[Started])="No Show","No Show","")),""))</f>
        <v/>
      </c>
    </row>
    <row r="4910" spans="1:8" ht="15" customHeight="1" thickBot="1">
      <c r="A4910" s="38" t="str">
        <f>IF($C4910="","",IFERROR(_xlfn.XLOOKUP($C4910,'1.PrepList'!$I$2:$I$1500,'1.PrepList'!$G$2:$G$1500,"")&amp;"",""))</f>
        <v/>
      </c>
      <c r="B4910" s="638" t="str">
        <f>IF($C4910="","",IFERROR(_xlfn.XLOOKUP($C4910,'1.PrepList'!$I$2:$I$1500,'1.PrepList'!$H$2:$H$1500,"")&amp;"",""))</f>
        <v/>
      </c>
      <c r="D4910" s="638" t="str">
        <f>IF($C4910="","",IFERROR(_xlfn.XLOOKUP($C4910,'1.PrepList'!$I$2:$I$1500,'1.PrepList'!$J$2:$J$1500,"")&amp;"",""))</f>
        <v/>
      </c>
      <c r="E4910" s="638" t="str">
        <f>IF($C4910="","",IFERROR(_xlfn.XLOOKUP($C4910,'1.PrepList'!$I$2:$I$1500,'1.PrepList'!$N$2:$N$1500,"")&amp;"",""))</f>
        <v/>
      </c>
      <c r="F4910" s="638" t="str">
        <f>IF($C4910="","",IFERROR(_xlfn.XLOOKUP($C4910,'1.PrepList'!$I$2:$I$1500,'1.PrepList'!$K$2:$K$1500,"")&amp;"",""))</f>
        <v/>
      </c>
      <c r="H4910" s="644" t="str">
        <f>IF($C4910="","",IFERROR(IF(_xlfn.XLOOKUP($C4910,tbl_StartedStatus[Bold ID],tbl_StartedStatus[Started])="Started","Yes",IF(_xlfn.XLOOKUP($C4910,tbl_StartedStatus[Bold ID],tbl_StartedStatus[Started])="No Show","No Show","")),""))</f>
        <v/>
      </c>
    </row>
    <row r="4911" spans="1:8" ht="15" customHeight="1" thickBot="1">
      <c r="A4911" s="38" t="str">
        <f>IF($C4911="","",IFERROR(_xlfn.XLOOKUP($C4911,'1.PrepList'!$I$2:$I$1500,'1.PrepList'!$G$2:$G$1500,"")&amp;"",""))</f>
        <v/>
      </c>
      <c r="B4911" s="638" t="str">
        <f>IF($C4911="","",IFERROR(_xlfn.XLOOKUP($C4911,'1.PrepList'!$I$2:$I$1500,'1.PrepList'!$H$2:$H$1500,"")&amp;"",""))</f>
        <v/>
      </c>
      <c r="D4911" s="638" t="str">
        <f>IF($C4911="","",IFERROR(_xlfn.XLOOKUP($C4911,'1.PrepList'!$I$2:$I$1500,'1.PrepList'!$J$2:$J$1500,"")&amp;"",""))</f>
        <v/>
      </c>
      <c r="E4911" s="638" t="str">
        <f>IF($C4911="","",IFERROR(_xlfn.XLOOKUP($C4911,'1.PrepList'!$I$2:$I$1500,'1.PrepList'!$N$2:$N$1500,"")&amp;"",""))</f>
        <v/>
      </c>
      <c r="F4911" s="638" t="str">
        <f>IF($C4911="","",IFERROR(_xlfn.XLOOKUP($C4911,'1.PrepList'!$I$2:$I$1500,'1.PrepList'!$K$2:$K$1500,"")&amp;"",""))</f>
        <v/>
      </c>
      <c r="H4911" s="644" t="str">
        <f>IF($C4911="","",IFERROR(IF(_xlfn.XLOOKUP($C4911,tbl_StartedStatus[Bold ID],tbl_StartedStatus[Started])="Started","Yes",IF(_xlfn.XLOOKUP($C4911,tbl_StartedStatus[Bold ID],tbl_StartedStatus[Started])="No Show","No Show","")),""))</f>
        <v/>
      </c>
    </row>
    <row r="4912" spans="1:8" ht="15" customHeight="1" thickBot="1">
      <c r="A4912" s="38" t="str">
        <f>IF($C4912="","",IFERROR(_xlfn.XLOOKUP($C4912,'1.PrepList'!$I$2:$I$1500,'1.PrepList'!$G$2:$G$1500,"")&amp;"",""))</f>
        <v/>
      </c>
      <c r="B4912" s="638" t="str">
        <f>IF($C4912="","",IFERROR(_xlfn.XLOOKUP($C4912,'1.PrepList'!$I$2:$I$1500,'1.PrepList'!$H$2:$H$1500,"")&amp;"",""))</f>
        <v/>
      </c>
      <c r="D4912" s="638" t="str">
        <f>IF($C4912="","",IFERROR(_xlfn.XLOOKUP($C4912,'1.PrepList'!$I$2:$I$1500,'1.PrepList'!$J$2:$J$1500,"")&amp;"",""))</f>
        <v/>
      </c>
      <c r="E4912" s="638" t="str">
        <f>IF($C4912="","",IFERROR(_xlfn.XLOOKUP($C4912,'1.PrepList'!$I$2:$I$1500,'1.PrepList'!$N$2:$N$1500,"")&amp;"",""))</f>
        <v/>
      </c>
      <c r="F4912" s="638" t="str">
        <f>IF($C4912="","",IFERROR(_xlfn.XLOOKUP($C4912,'1.PrepList'!$I$2:$I$1500,'1.PrepList'!$K$2:$K$1500,"")&amp;"",""))</f>
        <v/>
      </c>
      <c r="H4912" s="644" t="str">
        <f>IF($C4912="","",IFERROR(IF(_xlfn.XLOOKUP($C4912,tbl_StartedStatus[Bold ID],tbl_StartedStatus[Started])="Started","Yes",IF(_xlfn.XLOOKUP($C4912,tbl_StartedStatus[Bold ID],tbl_StartedStatus[Started])="No Show","No Show","")),""))</f>
        <v/>
      </c>
    </row>
    <row r="4913" spans="1:8" ht="15" customHeight="1" thickBot="1">
      <c r="A4913" s="38" t="str">
        <f>IF($C4913="","",IFERROR(_xlfn.XLOOKUP($C4913,'1.PrepList'!$I$2:$I$1500,'1.PrepList'!$G$2:$G$1500,"")&amp;"",""))</f>
        <v/>
      </c>
      <c r="B4913" s="638" t="str">
        <f>IF($C4913="","",IFERROR(_xlfn.XLOOKUP($C4913,'1.PrepList'!$I$2:$I$1500,'1.PrepList'!$H$2:$H$1500,"")&amp;"",""))</f>
        <v/>
      </c>
      <c r="D4913" s="638" t="str">
        <f>IF($C4913="","",IFERROR(_xlfn.XLOOKUP($C4913,'1.PrepList'!$I$2:$I$1500,'1.PrepList'!$J$2:$J$1500,"")&amp;"",""))</f>
        <v/>
      </c>
      <c r="E4913" s="638" t="str">
        <f>IF($C4913="","",IFERROR(_xlfn.XLOOKUP($C4913,'1.PrepList'!$I$2:$I$1500,'1.PrepList'!$N$2:$N$1500,"")&amp;"",""))</f>
        <v/>
      </c>
      <c r="F4913" s="638" t="str">
        <f>IF($C4913="","",IFERROR(_xlfn.XLOOKUP($C4913,'1.PrepList'!$I$2:$I$1500,'1.PrepList'!$K$2:$K$1500,"")&amp;"",""))</f>
        <v/>
      </c>
      <c r="H4913" s="644" t="str">
        <f>IF($C4913="","",IFERROR(IF(_xlfn.XLOOKUP($C4913,tbl_StartedStatus[Bold ID],tbl_StartedStatus[Started])="Started","Yes",IF(_xlfn.XLOOKUP($C4913,tbl_StartedStatus[Bold ID],tbl_StartedStatus[Started])="No Show","No Show","")),""))</f>
        <v/>
      </c>
    </row>
    <row r="4914" spans="1:8" ht="15" customHeight="1" thickBot="1">
      <c r="A4914" s="38" t="str">
        <f>IF($C4914="","",IFERROR(_xlfn.XLOOKUP($C4914,'1.PrepList'!$I$2:$I$1500,'1.PrepList'!$G$2:$G$1500,"")&amp;"",""))</f>
        <v/>
      </c>
      <c r="B4914" s="638" t="str">
        <f>IF($C4914="","",IFERROR(_xlfn.XLOOKUP($C4914,'1.PrepList'!$I$2:$I$1500,'1.PrepList'!$H$2:$H$1500,"")&amp;"",""))</f>
        <v/>
      </c>
      <c r="D4914" s="638" t="str">
        <f>IF($C4914="","",IFERROR(_xlfn.XLOOKUP($C4914,'1.PrepList'!$I$2:$I$1500,'1.PrepList'!$J$2:$J$1500,"")&amp;"",""))</f>
        <v/>
      </c>
      <c r="E4914" s="638" t="str">
        <f>IF($C4914="","",IFERROR(_xlfn.XLOOKUP($C4914,'1.PrepList'!$I$2:$I$1500,'1.PrepList'!$N$2:$N$1500,"")&amp;"",""))</f>
        <v/>
      </c>
      <c r="F4914" s="638" t="str">
        <f>IF($C4914="","",IFERROR(_xlfn.XLOOKUP($C4914,'1.PrepList'!$I$2:$I$1500,'1.PrepList'!$K$2:$K$1500,"")&amp;"",""))</f>
        <v/>
      </c>
      <c r="H4914" s="644" t="str">
        <f>IF($C4914="","",IFERROR(IF(_xlfn.XLOOKUP($C4914,tbl_StartedStatus[Bold ID],tbl_StartedStatus[Started])="Started","Yes",IF(_xlfn.XLOOKUP($C4914,tbl_StartedStatus[Bold ID],tbl_StartedStatus[Started])="No Show","No Show","")),""))</f>
        <v/>
      </c>
    </row>
    <row r="4915" spans="1:8" ht="15" customHeight="1" thickBot="1">
      <c r="A4915" s="38" t="str">
        <f>IF($C4915="","",IFERROR(_xlfn.XLOOKUP($C4915,'1.PrepList'!$I$2:$I$1500,'1.PrepList'!$G$2:$G$1500,"")&amp;"",""))</f>
        <v/>
      </c>
      <c r="B4915" s="638" t="str">
        <f>IF($C4915="","",IFERROR(_xlfn.XLOOKUP($C4915,'1.PrepList'!$I$2:$I$1500,'1.PrepList'!$H$2:$H$1500,"")&amp;"",""))</f>
        <v/>
      </c>
      <c r="D4915" s="638" t="str">
        <f>IF($C4915="","",IFERROR(_xlfn.XLOOKUP($C4915,'1.PrepList'!$I$2:$I$1500,'1.PrepList'!$J$2:$J$1500,"")&amp;"",""))</f>
        <v/>
      </c>
      <c r="E4915" s="638" t="str">
        <f>IF($C4915="","",IFERROR(_xlfn.XLOOKUP($C4915,'1.PrepList'!$I$2:$I$1500,'1.PrepList'!$N$2:$N$1500,"")&amp;"",""))</f>
        <v/>
      </c>
      <c r="F4915" s="638" t="str">
        <f>IF($C4915="","",IFERROR(_xlfn.XLOOKUP($C4915,'1.PrepList'!$I$2:$I$1500,'1.PrepList'!$K$2:$K$1500,"")&amp;"",""))</f>
        <v/>
      </c>
      <c r="H4915" s="644" t="str">
        <f>IF($C4915="","",IFERROR(IF(_xlfn.XLOOKUP($C4915,tbl_StartedStatus[Bold ID],tbl_StartedStatus[Started])="Started","Yes",IF(_xlfn.XLOOKUP($C4915,tbl_StartedStatus[Bold ID],tbl_StartedStatus[Started])="No Show","No Show","")),""))</f>
        <v/>
      </c>
    </row>
    <row r="4916" spans="1:8" ht="15" customHeight="1" thickBot="1">
      <c r="A4916" s="38" t="str">
        <f>IF($C4916="","",IFERROR(_xlfn.XLOOKUP($C4916,'1.PrepList'!$I$2:$I$1500,'1.PrepList'!$G$2:$G$1500,"")&amp;"",""))</f>
        <v/>
      </c>
      <c r="B4916" s="638" t="str">
        <f>IF($C4916="","",IFERROR(_xlfn.XLOOKUP($C4916,'1.PrepList'!$I$2:$I$1500,'1.PrepList'!$H$2:$H$1500,"")&amp;"",""))</f>
        <v/>
      </c>
      <c r="D4916" s="638" t="str">
        <f>IF($C4916="","",IFERROR(_xlfn.XLOOKUP($C4916,'1.PrepList'!$I$2:$I$1500,'1.PrepList'!$J$2:$J$1500,"")&amp;"",""))</f>
        <v/>
      </c>
      <c r="E4916" s="638" t="str">
        <f>IF($C4916="","",IFERROR(_xlfn.XLOOKUP($C4916,'1.PrepList'!$I$2:$I$1500,'1.PrepList'!$N$2:$N$1500,"")&amp;"",""))</f>
        <v/>
      </c>
      <c r="F4916" s="638" t="str">
        <f>IF($C4916="","",IFERROR(_xlfn.XLOOKUP($C4916,'1.PrepList'!$I$2:$I$1500,'1.PrepList'!$K$2:$K$1500,"")&amp;"",""))</f>
        <v/>
      </c>
      <c r="H4916" s="644" t="str">
        <f>IF($C4916="","",IFERROR(IF(_xlfn.XLOOKUP($C4916,tbl_StartedStatus[Bold ID],tbl_StartedStatus[Started])="Started","Yes",IF(_xlfn.XLOOKUP($C4916,tbl_StartedStatus[Bold ID],tbl_StartedStatus[Started])="No Show","No Show","")),""))</f>
        <v/>
      </c>
    </row>
    <row r="4917" spans="1:8" ht="15" customHeight="1" thickBot="1">
      <c r="A4917" s="38" t="str">
        <f>IF($C4917="","",IFERROR(_xlfn.XLOOKUP($C4917,'1.PrepList'!$I$2:$I$1500,'1.PrepList'!$G$2:$G$1500,"")&amp;"",""))</f>
        <v/>
      </c>
      <c r="B4917" s="638" t="str">
        <f>IF($C4917="","",IFERROR(_xlfn.XLOOKUP($C4917,'1.PrepList'!$I$2:$I$1500,'1.PrepList'!$H$2:$H$1500,"")&amp;"",""))</f>
        <v/>
      </c>
      <c r="D4917" s="638" t="str">
        <f>IF($C4917="","",IFERROR(_xlfn.XLOOKUP($C4917,'1.PrepList'!$I$2:$I$1500,'1.PrepList'!$J$2:$J$1500,"")&amp;"",""))</f>
        <v/>
      </c>
      <c r="E4917" s="638" t="str">
        <f>IF($C4917="","",IFERROR(_xlfn.XLOOKUP($C4917,'1.PrepList'!$I$2:$I$1500,'1.PrepList'!$N$2:$N$1500,"")&amp;"",""))</f>
        <v/>
      </c>
      <c r="F4917" s="638" t="str">
        <f>IF($C4917="","",IFERROR(_xlfn.XLOOKUP($C4917,'1.PrepList'!$I$2:$I$1500,'1.PrepList'!$K$2:$K$1500,"")&amp;"",""))</f>
        <v/>
      </c>
      <c r="H4917" s="644" t="str">
        <f>IF($C4917="","",IFERROR(IF(_xlfn.XLOOKUP($C4917,tbl_StartedStatus[Bold ID],tbl_StartedStatus[Started])="Started","Yes",IF(_xlfn.XLOOKUP($C4917,tbl_StartedStatus[Bold ID],tbl_StartedStatus[Started])="No Show","No Show","")),""))</f>
        <v/>
      </c>
    </row>
    <row r="4918" spans="1:8" ht="15" customHeight="1" thickBot="1">
      <c r="A4918" s="38" t="str">
        <f>IF($C4918="","",IFERROR(_xlfn.XLOOKUP($C4918,'1.PrepList'!$I$2:$I$1500,'1.PrepList'!$G$2:$G$1500,"")&amp;"",""))</f>
        <v/>
      </c>
      <c r="B4918" s="638" t="str">
        <f>IF($C4918="","",IFERROR(_xlfn.XLOOKUP($C4918,'1.PrepList'!$I$2:$I$1500,'1.PrepList'!$H$2:$H$1500,"")&amp;"",""))</f>
        <v/>
      </c>
      <c r="D4918" s="638" t="str">
        <f>IF($C4918="","",IFERROR(_xlfn.XLOOKUP($C4918,'1.PrepList'!$I$2:$I$1500,'1.PrepList'!$J$2:$J$1500,"")&amp;"",""))</f>
        <v/>
      </c>
      <c r="E4918" s="638" t="str">
        <f>IF($C4918="","",IFERROR(_xlfn.XLOOKUP($C4918,'1.PrepList'!$I$2:$I$1500,'1.PrepList'!$N$2:$N$1500,"")&amp;"",""))</f>
        <v/>
      </c>
      <c r="F4918" s="638" t="str">
        <f>IF($C4918="","",IFERROR(_xlfn.XLOOKUP($C4918,'1.PrepList'!$I$2:$I$1500,'1.PrepList'!$K$2:$K$1500,"")&amp;"",""))</f>
        <v/>
      </c>
      <c r="H4918" s="644" t="str">
        <f>IF($C4918="","",IFERROR(IF(_xlfn.XLOOKUP($C4918,tbl_StartedStatus[Bold ID],tbl_StartedStatus[Started])="Started","Yes",IF(_xlfn.XLOOKUP($C4918,tbl_StartedStatus[Bold ID],tbl_StartedStatus[Started])="No Show","No Show","")),""))</f>
        <v/>
      </c>
    </row>
    <row r="4919" spans="1:8" ht="15" customHeight="1" thickBot="1">
      <c r="A4919" s="38" t="str">
        <f>IF($C4919="","",IFERROR(_xlfn.XLOOKUP($C4919,'1.PrepList'!$I$2:$I$1500,'1.PrepList'!$G$2:$G$1500,"")&amp;"",""))</f>
        <v/>
      </c>
      <c r="B4919" s="638" t="str">
        <f>IF($C4919="","",IFERROR(_xlfn.XLOOKUP($C4919,'1.PrepList'!$I$2:$I$1500,'1.PrepList'!$H$2:$H$1500,"")&amp;"",""))</f>
        <v/>
      </c>
      <c r="D4919" s="638" t="str">
        <f>IF($C4919="","",IFERROR(_xlfn.XLOOKUP($C4919,'1.PrepList'!$I$2:$I$1500,'1.PrepList'!$J$2:$J$1500,"")&amp;"",""))</f>
        <v/>
      </c>
      <c r="E4919" s="638" t="str">
        <f>IF($C4919="","",IFERROR(_xlfn.XLOOKUP($C4919,'1.PrepList'!$I$2:$I$1500,'1.PrepList'!$N$2:$N$1500,"")&amp;"",""))</f>
        <v/>
      </c>
      <c r="F4919" s="638" t="str">
        <f>IF($C4919="","",IFERROR(_xlfn.XLOOKUP($C4919,'1.PrepList'!$I$2:$I$1500,'1.PrepList'!$K$2:$K$1500,"")&amp;"",""))</f>
        <v/>
      </c>
      <c r="H4919" s="644" t="str">
        <f>IF($C4919="","",IFERROR(IF(_xlfn.XLOOKUP($C4919,tbl_StartedStatus[Bold ID],tbl_StartedStatus[Started])="Started","Yes",IF(_xlfn.XLOOKUP($C4919,tbl_StartedStatus[Bold ID],tbl_StartedStatus[Started])="No Show","No Show","")),""))</f>
        <v/>
      </c>
    </row>
    <row r="4920" spans="1:8" ht="15" customHeight="1" thickBot="1">
      <c r="A4920" s="38" t="str">
        <f>IF($C4920="","",IFERROR(_xlfn.XLOOKUP($C4920,'1.PrepList'!$I$2:$I$1500,'1.PrepList'!$G$2:$G$1500,"")&amp;"",""))</f>
        <v/>
      </c>
      <c r="B4920" s="638" t="str">
        <f>IF($C4920="","",IFERROR(_xlfn.XLOOKUP($C4920,'1.PrepList'!$I$2:$I$1500,'1.PrepList'!$H$2:$H$1500,"")&amp;"",""))</f>
        <v/>
      </c>
      <c r="D4920" s="638" t="str">
        <f>IF($C4920="","",IFERROR(_xlfn.XLOOKUP($C4920,'1.PrepList'!$I$2:$I$1500,'1.PrepList'!$J$2:$J$1500,"")&amp;"",""))</f>
        <v/>
      </c>
      <c r="E4920" s="638" t="str">
        <f>IF($C4920="","",IFERROR(_xlfn.XLOOKUP($C4920,'1.PrepList'!$I$2:$I$1500,'1.PrepList'!$N$2:$N$1500,"")&amp;"",""))</f>
        <v/>
      </c>
      <c r="F4920" s="638" t="str">
        <f>IF($C4920="","",IFERROR(_xlfn.XLOOKUP($C4920,'1.PrepList'!$I$2:$I$1500,'1.PrepList'!$K$2:$K$1500,"")&amp;"",""))</f>
        <v/>
      </c>
      <c r="H4920" s="644" t="str">
        <f>IF($C4920="","",IFERROR(IF(_xlfn.XLOOKUP($C4920,tbl_StartedStatus[Bold ID],tbl_StartedStatus[Started])="Started","Yes",IF(_xlfn.XLOOKUP($C4920,tbl_StartedStatus[Bold ID],tbl_StartedStatus[Started])="No Show","No Show","")),""))</f>
        <v/>
      </c>
    </row>
    <row r="4921" spans="1:8" ht="15" customHeight="1" thickBot="1">
      <c r="A4921" s="38" t="str">
        <f>IF($C4921="","",IFERROR(_xlfn.XLOOKUP($C4921,'1.PrepList'!$I$2:$I$1500,'1.PrepList'!$G$2:$G$1500,"")&amp;"",""))</f>
        <v/>
      </c>
      <c r="B4921" s="638" t="str">
        <f>IF($C4921="","",IFERROR(_xlfn.XLOOKUP($C4921,'1.PrepList'!$I$2:$I$1500,'1.PrepList'!$H$2:$H$1500,"")&amp;"",""))</f>
        <v/>
      </c>
      <c r="D4921" s="638" t="str">
        <f>IF($C4921="","",IFERROR(_xlfn.XLOOKUP($C4921,'1.PrepList'!$I$2:$I$1500,'1.PrepList'!$J$2:$J$1500,"")&amp;"",""))</f>
        <v/>
      </c>
      <c r="E4921" s="638" t="str">
        <f>IF($C4921="","",IFERROR(_xlfn.XLOOKUP($C4921,'1.PrepList'!$I$2:$I$1500,'1.PrepList'!$N$2:$N$1500,"")&amp;"",""))</f>
        <v/>
      </c>
      <c r="F4921" s="638" t="str">
        <f>IF($C4921="","",IFERROR(_xlfn.XLOOKUP($C4921,'1.PrepList'!$I$2:$I$1500,'1.PrepList'!$K$2:$K$1500,"")&amp;"",""))</f>
        <v/>
      </c>
      <c r="H4921" s="644" t="str">
        <f>IF($C4921="","",IFERROR(IF(_xlfn.XLOOKUP($C4921,tbl_StartedStatus[Bold ID],tbl_StartedStatus[Started])="Started","Yes",IF(_xlfn.XLOOKUP($C4921,tbl_StartedStatus[Bold ID],tbl_StartedStatus[Started])="No Show","No Show","")),""))</f>
        <v/>
      </c>
    </row>
    <row r="4922" spans="1:8" ht="15" customHeight="1" thickBot="1">
      <c r="A4922" s="38" t="str">
        <f>IF($C4922="","",IFERROR(_xlfn.XLOOKUP($C4922,'1.PrepList'!$I$2:$I$1500,'1.PrepList'!$G$2:$G$1500,"")&amp;"",""))</f>
        <v/>
      </c>
      <c r="B4922" s="638" t="str">
        <f>IF($C4922="","",IFERROR(_xlfn.XLOOKUP($C4922,'1.PrepList'!$I$2:$I$1500,'1.PrepList'!$H$2:$H$1500,"")&amp;"",""))</f>
        <v/>
      </c>
      <c r="D4922" s="638" t="str">
        <f>IF($C4922="","",IFERROR(_xlfn.XLOOKUP($C4922,'1.PrepList'!$I$2:$I$1500,'1.PrepList'!$J$2:$J$1500,"")&amp;"",""))</f>
        <v/>
      </c>
      <c r="E4922" s="638" t="str">
        <f>IF($C4922="","",IFERROR(_xlfn.XLOOKUP($C4922,'1.PrepList'!$I$2:$I$1500,'1.PrepList'!$N$2:$N$1500,"")&amp;"",""))</f>
        <v/>
      </c>
      <c r="F4922" s="638" t="str">
        <f>IF($C4922="","",IFERROR(_xlfn.XLOOKUP($C4922,'1.PrepList'!$I$2:$I$1500,'1.PrepList'!$K$2:$K$1500,"")&amp;"",""))</f>
        <v/>
      </c>
      <c r="H4922" s="644" t="str">
        <f>IF($C4922="","",IFERROR(IF(_xlfn.XLOOKUP($C4922,tbl_StartedStatus[Bold ID],tbl_StartedStatus[Started])="Started","Yes",IF(_xlfn.XLOOKUP($C4922,tbl_StartedStatus[Bold ID],tbl_StartedStatus[Started])="No Show","No Show","")),""))</f>
        <v/>
      </c>
    </row>
    <row r="4923" spans="1:8" ht="15" customHeight="1" thickBot="1">
      <c r="A4923" s="38" t="str">
        <f>IF($C4923="","",IFERROR(_xlfn.XLOOKUP($C4923,'1.PrepList'!$I$2:$I$1500,'1.PrepList'!$G$2:$G$1500,"")&amp;"",""))</f>
        <v/>
      </c>
      <c r="B4923" s="638" t="str">
        <f>IF($C4923="","",IFERROR(_xlfn.XLOOKUP($C4923,'1.PrepList'!$I$2:$I$1500,'1.PrepList'!$H$2:$H$1500,"")&amp;"",""))</f>
        <v/>
      </c>
      <c r="D4923" s="638" t="str">
        <f>IF($C4923="","",IFERROR(_xlfn.XLOOKUP($C4923,'1.PrepList'!$I$2:$I$1500,'1.PrepList'!$J$2:$J$1500,"")&amp;"",""))</f>
        <v/>
      </c>
      <c r="E4923" s="638" t="str">
        <f>IF($C4923="","",IFERROR(_xlfn.XLOOKUP($C4923,'1.PrepList'!$I$2:$I$1500,'1.PrepList'!$N$2:$N$1500,"")&amp;"",""))</f>
        <v/>
      </c>
      <c r="F4923" s="638" t="str">
        <f>IF($C4923="","",IFERROR(_xlfn.XLOOKUP($C4923,'1.PrepList'!$I$2:$I$1500,'1.PrepList'!$K$2:$K$1500,"")&amp;"",""))</f>
        <v/>
      </c>
      <c r="H4923" s="644" t="str">
        <f>IF($C4923="","",IFERROR(IF(_xlfn.XLOOKUP($C4923,tbl_StartedStatus[Bold ID],tbl_StartedStatus[Started])="Started","Yes",IF(_xlfn.XLOOKUP($C4923,tbl_StartedStatus[Bold ID],tbl_StartedStatus[Started])="No Show","No Show","")),""))</f>
        <v/>
      </c>
    </row>
    <row r="4924" spans="1:8" ht="15" customHeight="1" thickBot="1">
      <c r="A4924" s="38" t="str">
        <f>IF($C4924="","",IFERROR(_xlfn.XLOOKUP($C4924,'1.PrepList'!$I$2:$I$1500,'1.PrepList'!$G$2:$G$1500,"")&amp;"",""))</f>
        <v/>
      </c>
      <c r="B4924" s="638" t="str">
        <f>IF($C4924="","",IFERROR(_xlfn.XLOOKUP($C4924,'1.PrepList'!$I$2:$I$1500,'1.PrepList'!$H$2:$H$1500,"")&amp;"",""))</f>
        <v/>
      </c>
      <c r="D4924" s="638" t="str">
        <f>IF($C4924="","",IFERROR(_xlfn.XLOOKUP($C4924,'1.PrepList'!$I$2:$I$1500,'1.PrepList'!$J$2:$J$1500,"")&amp;"",""))</f>
        <v/>
      </c>
      <c r="E4924" s="638" t="str">
        <f>IF($C4924="","",IFERROR(_xlfn.XLOOKUP($C4924,'1.PrepList'!$I$2:$I$1500,'1.PrepList'!$N$2:$N$1500,"")&amp;"",""))</f>
        <v/>
      </c>
      <c r="F4924" s="638" t="str">
        <f>IF($C4924="","",IFERROR(_xlfn.XLOOKUP($C4924,'1.PrepList'!$I$2:$I$1500,'1.PrepList'!$K$2:$K$1500,"")&amp;"",""))</f>
        <v/>
      </c>
      <c r="H4924" s="644" t="str">
        <f>IF($C4924="","",IFERROR(IF(_xlfn.XLOOKUP($C4924,tbl_StartedStatus[Bold ID],tbl_StartedStatus[Started])="Started","Yes",IF(_xlfn.XLOOKUP($C4924,tbl_StartedStatus[Bold ID],tbl_StartedStatus[Started])="No Show","No Show","")),""))</f>
        <v/>
      </c>
    </row>
    <row r="4925" spans="1:8" ht="15" customHeight="1" thickBot="1">
      <c r="A4925" s="38" t="str">
        <f>IF($C4925="","",IFERROR(_xlfn.XLOOKUP($C4925,'1.PrepList'!$I$2:$I$1500,'1.PrepList'!$G$2:$G$1500,"")&amp;"",""))</f>
        <v/>
      </c>
      <c r="B4925" s="638" t="str">
        <f>IF($C4925="","",IFERROR(_xlfn.XLOOKUP($C4925,'1.PrepList'!$I$2:$I$1500,'1.PrepList'!$H$2:$H$1500,"")&amp;"",""))</f>
        <v/>
      </c>
      <c r="D4925" s="638" t="str">
        <f>IF($C4925="","",IFERROR(_xlfn.XLOOKUP($C4925,'1.PrepList'!$I$2:$I$1500,'1.PrepList'!$J$2:$J$1500,"")&amp;"",""))</f>
        <v/>
      </c>
      <c r="E4925" s="638" t="str">
        <f>IF($C4925="","",IFERROR(_xlfn.XLOOKUP($C4925,'1.PrepList'!$I$2:$I$1500,'1.PrepList'!$N$2:$N$1500,"")&amp;"",""))</f>
        <v/>
      </c>
      <c r="F4925" s="638" t="str">
        <f>IF($C4925="","",IFERROR(_xlfn.XLOOKUP($C4925,'1.PrepList'!$I$2:$I$1500,'1.PrepList'!$K$2:$K$1500,"")&amp;"",""))</f>
        <v/>
      </c>
      <c r="H4925" s="644" t="str">
        <f>IF($C4925="","",IFERROR(IF(_xlfn.XLOOKUP($C4925,tbl_StartedStatus[Bold ID],tbl_StartedStatus[Started])="Started","Yes",IF(_xlfn.XLOOKUP($C4925,tbl_StartedStatus[Bold ID],tbl_StartedStatus[Started])="No Show","No Show","")),""))</f>
        <v/>
      </c>
    </row>
    <row r="4926" spans="1:8" ht="15" customHeight="1" thickBot="1">
      <c r="A4926" s="38" t="str">
        <f>IF($C4926="","",IFERROR(_xlfn.XLOOKUP($C4926,'1.PrepList'!$I$2:$I$1500,'1.PrepList'!$G$2:$G$1500,"")&amp;"",""))</f>
        <v/>
      </c>
      <c r="B4926" s="638" t="str">
        <f>IF($C4926="","",IFERROR(_xlfn.XLOOKUP($C4926,'1.PrepList'!$I$2:$I$1500,'1.PrepList'!$H$2:$H$1500,"")&amp;"",""))</f>
        <v/>
      </c>
      <c r="D4926" s="638" t="str">
        <f>IF($C4926="","",IFERROR(_xlfn.XLOOKUP($C4926,'1.PrepList'!$I$2:$I$1500,'1.PrepList'!$J$2:$J$1500,"")&amp;"",""))</f>
        <v/>
      </c>
      <c r="E4926" s="638" t="str">
        <f>IF($C4926="","",IFERROR(_xlfn.XLOOKUP($C4926,'1.PrepList'!$I$2:$I$1500,'1.PrepList'!$N$2:$N$1500,"")&amp;"",""))</f>
        <v/>
      </c>
      <c r="F4926" s="638" t="str">
        <f>IF($C4926="","",IFERROR(_xlfn.XLOOKUP($C4926,'1.PrepList'!$I$2:$I$1500,'1.PrepList'!$K$2:$K$1500,"")&amp;"",""))</f>
        <v/>
      </c>
      <c r="H4926" s="644" t="str">
        <f>IF($C4926="","",IFERROR(IF(_xlfn.XLOOKUP($C4926,tbl_StartedStatus[Bold ID],tbl_StartedStatus[Started])="Started","Yes",IF(_xlfn.XLOOKUP($C4926,tbl_StartedStatus[Bold ID],tbl_StartedStatus[Started])="No Show","No Show","")),""))</f>
        <v/>
      </c>
    </row>
    <row r="4927" spans="1:8" ht="15" customHeight="1" thickBot="1">
      <c r="A4927" s="38" t="str">
        <f>IF($C4927="","",IFERROR(_xlfn.XLOOKUP($C4927,'1.PrepList'!$I$2:$I$1500,'1.PrepList'!$G$2:$G$1500,"")&amp;"",""))</f>
        <v/>
      </c>
      <c r="B4927" s="638" t="str">
        <f>IF($C4927="","",IFERROR(_xlfn.XLOOKUP($C4927,'1.PrepList'!$I$2:$I$1500,'1.PrepList'!$H$2:$H$1500,"")&amp;"",""))</f>
        <v/>
      </c>
      <c r="D4927" s="638" t="str">
        <f>IF($C4927="","",IFERROR(_xlfn.XLOOKUP($C4927,'1.PrepList'!$I$2:$I$1500,'1.PrepList'!$J$2:$J$1500,"")&amp;"",""))</f>
        <v/>
      </c>
      <c r="E4927" s="638" t="str">
        <f>IF($C4927="","",IFERROR(_xlfn.XLOOKUP($C4927,'1.PrepList'!$I$2:$I$1500,'1.PrepList'!$N$2:$N$1500,"")&amp;"",""))</f>
        <v/>
      </c>
      <c r="F4927" s="638" t="str">
        <f>IF($C4927="","",IFERROR(_xlfn.XLOOKUP($C4927,'1.PrepList'!$I$2:$I$1500,'1.PrepList'!$K$2:$K$1500,"")&amp;"",""))</f>
        <v/>
      </c>
      <c r="H4927" s="644" t="str">
        <f>IF($C4927="","",IFERROR(IF(_xlfn.XLOOKUP($C4927,tbl_StartedStatus[Bold ID],tbl_StartedStatus[Started])="Started","Yes",IF(_xlfn.XLOOKUP($C4927,tbl_StartedStatus[Bold ID],tbl_StartedStatus[Started])="No Show","No Show","")),""))</f>
        <v/>
      </c>
    </row>
    <row r="4928" spans="1:8" ht="15" customHeight="1" thickBot="1">
      <c r="A4928" s="38" t="str">
        <f>IF($C4928="","",IFERROR(_xlfn.XLOOKUP($C4928,'1.PrepList'!$I$2:$I$1500,'1.PrepList'!$G$2:$G$1500,"")&amp;"",""))</f>
        <v/>
      </c>
      <c r="B4928" s="638" t="str">
        <f>IF($C4928="","",IFERROR(_xlfn.XLOOKUP($C4928,'1.PrepList'!$I$2:$I$1500,'1.PrepList'!$H$2:$H$1500,"")&amp;"",""))</f>
        <v/>
      </c>
      <c r="D4928" s="638" t="str">
        <f>IF($C4928="","",IFERROR(_xlfn.XLOOKUP($C4928,'1.PrepList'!$I$2:$I$1500,'1.PrepList'!$J$2:$J$1500,"")&amp;"",""))</f>
        <v/>
      </c>
      <c r="E4928" s="638" t="str">
        <f>IF($C4928="","",IFERROR(_xlfn.XLOOKUP($C4928,'1.PrepList'!$I$2:$I$1500,'1.PrepList'!$N$2:$N$1500,"")&amp;"",""))</f>
        <v/>
      </c>
      <c r="F4928" s="638" t="str">
        <f>IF($C4928="","",IFERROR(_xlfn.XLOOKUP($C4928,'1.PrepList'!$I$2:$I$1500,'1.PrepList'!$K$2:$K$1500,"")&amp;"",""))</f>
        <v/>
      </c>
      <c r="H4928" s="644" t="str">
        <f>IF($C4928="","",IFERROR(IF(_xlfn.XLOOKUP($C4928,tbl_StartedStatus[Bold ID],tbl_StartedStatus[Started])="Started","Yes",IF(_xlfn.XLOOKUP($C4928,tbl_StartedStatus[Bold ID],tbl_StartedStatus[Started])="No Show","No Show","")),""))</f>
        <v/>
      </c>
    </row>
    <row r="4929" spans="1:8" ht="15" customHeight="1" thickBot="1">
      <c r="A4929" s="38" t="str">
        <f>IF($C4929="","",IFERROR(_xlfn.XLOOKUP($C4929,'1.PrepList'!$I$2:$I$1500,'1.PrepList'!$G$2:$G$1500,"")&amp;"",""))</f>
        <v/>
      </c>
      <c r="B4929" s="638" t="str">
        <f>IF($C4929="","",IFERROR(_xlfn.XLOOKUP($C4929,'1.PrepList'!$I$2:$I$1500,'1.PrepList'!$H$2:$H$1500,"")&amp;"",""))</f>
        <v/>
      </c>
      <c r="D4929" s="638" t="str">
        <f>IF($C4929="","",IFERROR(_xlfn.XLOOKUP($C4929,'1.PrepList'!$I$2:$I$1500,'1.PrepList'!$J$2:$J$1500,"")&amp;"",""))</f>
        <v/>
      </c>
      <c r="E4929" s="638" t="str">
        <f>IF($C4929="","",IFERROR(_xlfn.XLOOKUP($C4929,'1.PrepList'!$I$2:$I$1500,'1.PrepList'!$N$2:$N$1500,"")&amp;"",""))</f>
        <v/>
      </c>
      <c r="F4929" s="638" t="str">
        <f>IF($C4929="","",IFERROR(_xlfn.XLOOKUP($C4929,'1.PrepList'!$I$2:$I$1500,'1.PrepList'!$K$2:$K$1500,"")&amp;"",""))</f>
        <v/>
      </c>
      <c r="H4929" s="644" t="str">
        <f>IF($C4929="","",IFERROR(IF(_xlfn.XLOOKUP($C4929,tbl_StartedStatus[Bold ID],tbl_StartedStatus[Started])="Started","Yes",IF(_xlfn.XLOOKUP($C4929,tbl_StartedStatus[Bold ID],tbl_StartedStatus[Started])="No Show","No Show","")),""))</f>
        <v/>
      </c>
    </row>
    <row r="4930" spans="1:8" ht="15" customHeight="1" thickBot="1">
      <c r="A4930" s="38" t="str">
        <f>IF($C4930="","",IFERROR(_xlfn.XLOOKUP($C4930,'1.PrepList'!$I$2:$I$1500,'1.PrepList'!$G$2:$G$1500,"")&amp;"",""))</f>
        <v/>
      </c>
      <c r="B4930" s="638" t="str">
        <f>IF($C4930="","",IFERROR(_xlfn.XLOOKUP($C4930,'1.PrepList'!$I$2:$I$1500,'1.PrepList'!$H$2:$H$1500,"")&amp;"",""))</f>
        <v/>
      </c>
      <c r="D4930" s="638" t="str">
        <f>IF($C4930="","",IFERROR(_xlfn.XLOOKUP($C4930,'1.PrepList'!$I$2:$I$1500,'1.PrepList'!$J$2:$J$1500,"")&amp;"",""))</f>
        <v/>
      </c>
      <c r="E4930" s="638" t="str">
        <f>IF($C4930="","",IFERROR(_xlfn.XLOOKUP($C4930,'1.PrepList'!$I$2:$I$1500,'1.PrepList'!$N$2:$N$1500,"")&amp;"",""))</f>
        <v/>
      </c>
      <c r="F4930" s="638" t="str">
        <f>IF($C4930="","",IFERROR(_xlfn.XLOOKUP($C4930,'1.PrepList'!$I$2:$I$1500,'1.PrepList'!$K$2:$K$1500,"")&amp;"",""))</f>
        <v/>
      </c>
      <c r="H4930" s="644" t="str">
        <f>IF($C4930="","",IFERROR(IF(_xlfn.XLOOKUP($C4930,tbl_StartedStatus[Bold ID],tbl_StartedStatus[Started])="Started","Yes",IF(_xlfn.XLOOKUP($C4930,tbl_StartedStatus[Bold ID],tbl_StartedStatus[Started])="No Show","No Show","")),""))</f>
        <v/>
      </c>
    </row>
    <row r="4931" spans="1:8" ht="15" customHeight="1" thickBot="1">
      <c r="A4931" s="38" t="str">
        <f>IF($C4931="","",IFERROR(_xlfn.XLOOKUP($C4931,'1.PrepList'!$I$2:$I$1500,'1.PrepList'!$G$2:$G$1500,"")&amp;"",""))</f>
        <v/>
      </c>
      <c r="B4931" s="638" t="str">
        <f>IF($C4931="","",IFERROR(_xlfn.XLOOKUP($C4931,'1.PrepList'!$I$2:$I$1500,'1.PrepList'!$H$2:$H$1500,"")&amp;"",""))</f>
        <v/>
      </c>
      <c r="D4931" s="638" t="str">
        <f>IF($C4931="","",IFERROR(_xlfn.XLOOKUP($C4931,'1.PrepList'!$I$2:$I$1500,'1.PrepList'!$J$2:$J$1500,"")&amp;"",""))</f>
        <v/>
      </c>
      <c r="E4931" s="638" t="str">
        <f>IF($C4931="","",IFERROR(_xlfn.XLOOKUP($C4931,'1.PrepList'!$I$2:$I$1500,'1.PrepList'!$N$2:$N$1500,"")&amp;"",""))</f>
        <v/>
      </c>
      <c r="F4931" s="638" t="str">
        <f>IF($C4931="","",IFERROR(_xlfn.XLOOKUP($C4931,'1.PrepList'!$I$2:$I$1500,'1.PrepList'!$K$2:$K$1500,"")&amp;"",""))</f>
        <v/>
      </c>
      <c r="H4931" s="644" t="str">
        <f>IF($C4931="","",IFERROR(IF(_xlfn.XLOOKUP($C4931,tbl_StartedStatus[Bold ID],tbl_StartedStatus[Started])="Started","Yes",IF(_xlfn.XLOOKUP($C4931,tbl_StartedStatus[Bold ID],tbl_StartedStatus[Started])="No Show","No Show","")),""))</f>
        <v/>
      </c>
    </row>
    <row r="4932" spans="1:8" ht="15" customHeight="1" thickBot="1">
      <c r="A4932" s="38" t="str">
        <f>IF($C4932="","",IFERROR(_xlfn.XLOOKUP($C4932,'1.PrepList'!$I$2:$I$1500,'1.PrepList'!$G$2:$G$1500,"")&amp;"",""))</f>
        <v/>
      </c>
      <c r="B4932" s="638" t="str">
        <f>IF($C4932="","",IFERROR(_xlfn.XLOOKUP($C4932,'1.PrepList'!$I$2:$I$1500,'1.PrepList'!$H$2:$H$1500,"")&amp;"",""))</f>
        <v/>
      </c>
      <c r="D4932" s="638" t="str">
        <f>IF($C4932="","",IFERROR(_xlfn.XLOOKUP($C4932,'1.PrepList'!$I$2:$I$1500,'1.PrepList'!$J$2:$J$1500,"")&amp;"",""))</f>
        <v/>
      </c>
      <c r="E4932" s="638" t="str">
        <f>IF($C4932="","",IFERROR(_xlfn.XLOOKUP($C4932,'1.PrepList'!$I$2:$I$1500,'1.PrepList'!$N$2:$N$1500,"")&amp;"",""))</f>
        <v/>
      </c>
      <c r="F4932" s="638" t="str">
        <f>IF($C4932="","",IFERROR(_xlfn.XLOOKUP($C4932,'1.PrepList'!$I$2:$I$1500,'1.PrepList'!$K$2:$K$1500,"")&amp;"",""))</f>
        <v/>
      </c>
      <c r="H4932" s="644" t="str">
        <f>IF($C4932="","",IFERROR(IF(_xlfn.XLOOKUP($C4932,tbl_StartedStatus[Bold ID],tbl_StartedStatus[Started])="Started","Yes",IF(_xlfn.XLOOKUP($C4932,tbl_StartedStatus[Bold ID],tbl_StartedStatus[Started])="No Show","No Show","")),""))</f>
        <v/>
      </c>
    </row>
    <row r="4933" spans="1:8" ht="15" customHeight="1" thickBot="1">
      <c r="A4933" s="38" t="str">
        <f>IF($C4933="","",IFERROR(_xlfn.XLOOKUP($C4933,'1.PrepList'!$I$2:$I$1500,'1.PrepList'!$G$2:$G$1500,"")&amp;"",""))</f>
        <v/>
      </c>
      <c r="B4933" s="638" t="str">
        <f>IF($C4933="","",IFERROR(_xlfn.XLOOKUP($C4933,'1.PrepList'!$I$2:$I$1500,'1.PrepList'!$H$2:$H$1500,"")&amp;"",""))</f>
        <v/>
      </c>
      <c r="D4933" s="638" t="str">
        <f>IF($C4933="","",IFERROR(_xlfn.XLOOKUP($C4933,'1.PrepList'!$I$2:$I$1500,'1.PrepList'!$J$2:$J$1500,"")&amp;"",""))</f>
        <v/>
      </c>
      <c r="E4933" s="638" t="str">
        <f>IF($C4933="","",IFERROR(_xlfn.XLOOKUP($C4933,'1.PrepList'!$I$2:$I$1500,'1.PrepList'!$N$2:$N$1500,"")&amp;"",""))</f>
        <v/>
      </c>
      <c r="F4933" s="638" t="str">
        <f>IF($C4933="","",IFERROR(_xlfn.XLOOKUP($C4933,'1.PrepList'!$I$2:$I$1500,'1.PrepList'!$K$2:$K$1500,"")&amp;"",""))</f>
        <v/>
      </c>
      <c r="H4933" s="644" t="str">
        <f>IF($C4933="","",IFERROR(IF(_xlfn.XLOOKUP($C4933,tbl_StartedStatus[Bold ID],tbl_StartedStatus[Started])="Started","Yes",IF(_xlfn.XLOOKUP($C4933,tbl_StartedStatus[Bold ID],tbl_StartedStatus[Started])="No Show","No Show","")),""))</f>
        <v/>
      </c>
    </row>
    <row r="4934" spans="1:8" ht="15" customHeight="1" thickBot="1">
      <c r="A4934" s="38" t="str">
        <f>IF($C4934="","",IFERROR(_xlfn.XLOOKUP($C4934,'1.PrepList'!$I$2:$I$1500,'1.PrepList'!$G$2:$G$1500,"")&amp;"",""))</f>
        <v/>
      </c>
      <c r="B4934" s="638" t="str">
        <f>IF($C4934="","",IFERROR(_xlfn.XLOOKUP($C4934,'1.PrepList'!$I$2:$I$1500,'1.PrepList'!$H$2:$H$1500,"")&amp;"",""))</f>
        <v/>
      </c>
      <c r="D4934" s="638" t="str">
        <f>IF($C4934="","",IFERROR(_xlfn.XLOOKUP($C4934,'1.PrepList'!$I$2:$I$1500,'1.PrepList'!$J$2:$J$1500,"")&amp;"",""))</f>
        <v/>
      </c>
      <c r="E4934" s="638" t="str">
        <f>IF($C4934="","",IFERROR(_xlfn.XLOOKUP($C4934,'1.PrepList'!$I$2:$I$1500,'1.PrepList'!$N$2:$N$1500,"")&amp;"",""))</f>
        <v/>
      </c>
      <c r="F4934" s="638" t="str">
        <f>IF($C4934="","",IFERROR(_xlfn.XLOOKUP($C4934,'1.PrepList'!$I$2:$I$1500,'1.PrepList'!$K$2:$K$1500,"")&amp;"",""))</f>
        <v/>
      </c>
      <c r="H4934" s="644" t="str">
        <f>IF($C4934="","",IFERROR(IF(_xlfn.XLOOKUP($C4934,tbl_StartedStatus[Bold ID],tbl_StartedStatus[Started])="Started","Yes",IF(_xlfn.XLOOKUP($C4934,tbl_StartedStatus[Bold ID],tbl_StartedStatus[Started])="No Show","No Show","")),""))</f>
        <v/>
      </c>
    </row>
    <row r="4935" spans="1:8" ht="15" customHeight="1" thickBot="1">
      <c r="A4935" s="38" t="str">
        <f>IF($C4935="","",IFERROR(_xlfn.XLOOKUP($C4935,'1.PrepList'!$I$2:$I$1500,'1.PrepList'!$G$2:$G$1500,"")&amp;"",""))</f>
        <v/>
      </c>
      <c r="B4935" s="638" t="str">
        <f>IF($C4935="","",IFERROR(_xlfn.XLOOKUP($C4935,'1.PrepList'!$I$2:$I$1500,'1.PrepList'!$H$2:$H$1500,"")&amp;"",""))</f>
        <v/>
      </c>
      <c r="D4935" s="638" t="str">
        <f>IF($C4935="","",IFERROR(_xlfn.XLOOKUP($C4935,'1.PrepList'!$I$2:$I$1500,'1.PrepList'!$J$2:$J$1500,"")&amp;"",""))</f>
        <v/>
      </c>
      <c r="E4935" s="638" t="str">
        <f>IF($C4935="","",IFERROR(_xlfn.XLOOKUP($C4935,'1.PrepList'!$I$2:$I$1500,'1.PrepList'!$N$2:$N$1500,"")&amp;"",""))</f>
        <v/>
      </c>
      <c r="F4935" s="638" t="str">
        <f>IF($C4935="","",IFERROR(_xlfn.XLOOKUP($C4935,'1.PrepList'!$I$2:$I$1500,'1.PrepList'!$K$2:$K$1500,"")&amp;"",""))</f>
        <v/>
      </c>
      <c r="H4935" s="644" t="str">
        <f>IF($C4935="","",IFERROR(IF(_xlfn.XLOOKUP($C4935,tbl_StartedStatus[Bold ID],tbl_StartedStatus[Started])="Started","Yes",IF(_xlfn.XLOOKUP($C4935,tbl_StartedStatus[Bold ID],tbl_StartedStatus[Started])="No Show","No Show","")),""))</f>
        <v/>
      </c>
    </row>
    <row r="4936" spans="1:8" ht="15" customHeight="1" thickBot="1">
      <c r="A4936" s="38" t="str">
        <f>IF($C4936="","",IFERROR(_xlfn.XLOOKUP($C4936,'1.PrepList'!$I$2:$I$1500,'1.PrepList'!$G$2:$G$1500,"")&amp;"",""))</f>
        <v/>
      </c>
      <c r="B4936" s="638" t="str">
        <f>IF($C4936="","",IFERROR(_xlfn.XLOOKUP($C4936,'1.PrepList'!$I$2:$I$1500,'1.PrepList'!$H$2:$H$1500,"")&amp;"",""))</f>
        <v/>
      </c>
      <c r="D4936" s="638" t="str">
        <f>IF($C4936="","",IFERROR(_xlfn.XLOOKUP($C4936,'1.PrepList'!$I$2:$I$1500,'1.PrepList'!$J$2:$J$1500,"")&amp;"",""))</f>
        <v/>
      </c>
      <c r="E4936" s="638" t="str">
        <f>IF($C4936="","",IFERROR(_xlfn.XLOOKUP($C4936,'1.PrepList'!$I$2:$I$1500,'1.PrepList'!$N$2:$N$1500,"")&amp;"",""))</f>
        <v/>
      </c>
      <c r="F4936" s="638" t="str">
        <f>IF($C4936="","",IFERROR(_xlfn.XLOOKUP($C4936,'1.PrepList'!$I$2:$I$1500,'1.PrepList'!$K$2:$K$1500,"")&amp;"",""))</f>
        <v/>
      </c>
      <c r="H4936" s="644" t="str">
        <f>IF($C4936="","",IFERROR(IF(_xlfn.XLOOKUP($C4936,tbl_StartedStatus[Bold ID],tbl_StartedStatus[Started])="Started","Yes",IF(_xlfn.XLOOKUP($C4936,tbl_StartedStatus[Bold ID],tbl_StartedStatus[Started])="No Show","No Show","")),""))</f>
        <v/>
      </c>
    </row>
    <row r="4937" spans="1:8" ht="15" customHeight="1" thickBot="1">
      <c r="A4937" s="38" t="str">
        <f>IF($C4937="","",IFERROR(_xlfn.XLOOKUP($C4937,'1.PrepList'!$I$2:$I$1500,'1.PrepList'!$G$2:$G$1500,"")&amp;"",""))</f>
        <v/>
      </c>
      <c r="B4937" s="638" t="str">
        <f>IF($C4937="","",IFERROR(_xlfn.XLOOKUP($C4937,'1.PrepList'!$I$2:$I$1500,'1.PrepList'!$H$2:$H$1500,"")&amp;"",""))</f>
        <v/>
      </c>
      <c r="D4937" s="638" t="str">
        <f>IF($C4937="","",IFERROR(_xlfn.XLOOKUP($C4937,'1.PrepList'!$I$2:$I$1500,'1.PrepList'!$J$2:$J$1500,"")&amp;"",""))</f>
        <v/>
      </c>
      <c r="E4937" s="638" t="str">
        <f>IF($C4937="","",IFERROR(_xlfn.XLOOKUP($C4937,'1.PrepList'!$I$2:$I$1500,'1.PrepList'!$N$2:$N$1500,"")&amp;"",""))</f>
        <v/>
      </c>
      <c r="F4937" s="638" t="str">
        <f>IF($C4937="","",IFERROR(_xlfn.XLOOKUP($C4937,'1.PrepList'!$I$2:$I$1500,'1.PrepList'!$K$2:$K$1500,"")&amp;"",""))</f>
        <v/>
      </c>
      <c r="H4937" s="644" t="str">
        <f>IF($C4937="","",IFERROR(IF(_xlfn.XLOOKUP($C4937,tbl_StartedStatus[Bold ID],tbl_StartedStatus[Started])="Started","Yes",IF(_xlfn.XLOOKUP($C4937,tbl_StartedStatus[Bold ID],tbl_StartedStatus[Started])="No Show","No Show","")),""))</f>
        <v/>
      </c>
    </row>
    <row r="4938" spans="1:8" ht="15" customHeight="1" thickBot="1">
      <c r="A4938" s="38" t="str">
        <f>IF($C4938="","",IFERROR(_xlfn.XLOOKUP($C4938,'1.PrepList'!$I$2:$I$1500,'1.PrepList'!$G$2:$G$1500,"")&amp;"",""))</f>
        <v/>
      </c>
      <c r="B4938" s="638" t="str">
        <f>IF($C4938="","",IFERROR(_xlfn.XLOOKUP($C4938,'1.PrepList'!$I$2:$I$1500,'1.PrepList'!$H$2:$H$1500,"")&amp;"",""))</f>
        <v/>
      </c>
      <c r="D4938" s="638" t="str">
        <f>IF($C4938="","",IFERROR(_xlfn.XLOOKUP($C4938,'1.PrepList'!$I$2:$I$1500,'1.PrepList'!$J$2:$J$1500,"")&amp;"",""))</f>
        <v/>
      </c>
      <c r="E4938" s="638" t="str">
        <f>IF($C4938="","",IFERROR(_xlfn.XLOOKUP($C4938,'1.PrepList'!$I$2:$I$1500,'1.PrepList'!$N$2:$N$1500,"")&amp;"",""))</f>
        <v/>
      </c>
      <c r="F4938" s="638" t="str">
        <f>IF($C4938="","",IFERROR(_xlfn.XLOOKUP($C4938,'1.PrepList'!$I$2:$I$1500,'1.PrepList'!$K$2:$K$1500,"")&amp;"",""))</f>
        <v/>
      </c>
      <c r="H4938" s="644" t="str">
        <f>IF($C4938="","",IFERROR(IF(_xlfn.XLOOKUP($C4938,tbl_StartedStatus[Bold ID],tbl_StartedStatus[Started])="Started","Yes",IF(_xlfn.XLOOKUP($C4938,tbl_StartedStatus[Bold ID],tbl_StartedStatus[Started])="No Show","No Show","")),""))</f>
        <v/>
      </c>
    </row>
    <row r="4939" spans="1:8" ht="15" customHeight="1" thickBot="1">
      <c r="A4939" s="38" t="str">
        <f>IF($C4939="","",IFERROR(_xlfn.XLOOKUP($C4939,'1.PrepList'!$I$2:$I$1500,'1.PrepList'!$G$2:$G$1500,"")&amp;"",""))</f>
        <v/>
      </c>
      <c r="B4939" s="638" t="str">
        <f>IF($C4939="","",IFERROR(_xlfn.XLOOKUP($C4939,'1.PrepList'!$I$2:$I$1500,'1.PrepList'!$H$2:$H$1500,"")&amp;"",""))</f>
        <v/>
      </c>
      <c r="D4939" s="638" t="str">
        <f>IF($C4939="","",IFERROR(_xlfn.XLOOKUP($C4939,'1.PrepList'!$I$2:$I$1500,'1.PrepList'!$J$2:$J$1500,"")&amp;"",""))</f>
        <v/>
      </c>
      <c r="E4939" s="638" t="str">
        <f>IF($C4939="","",IFERROR(_xlfn.XLOOKUP($C4939,'1.PrepList'!$I$2:$I$1500,'1.PrepList'!$N$2:$N$1500,"")&amp;"",""))</f>
        <v/>
      </c>
      <c r="F4939" s="638" t="str">
        <f>IF($C4939="","",IFERROR(_xlfn.XLOOKUP($C4939,'1.PrepList'!$I$2:$I$1500,'1.PrepList'!$K$2:$K$1500,"")&amp;"",""))</f>
        <v/>
      </c>
      <c r="H4939" s="644" t="str">
        <f>IF($C4939="","",IFERROR(IF(_xlfn.XLOOKUP($C4939,tbl_StartedStatus[Bold ID],tbl_StartedStatus[Started])="Started","Yes",IF(_xlfn.XLOOKUP($C4939,tbl_StartedStatus[Bold ID],tbl_StartedStatus[Started])="No Show","No Show","")),""))</f>
        <v/>
      </c>
    </row>
    <row r="4940" spans="1:8" ht="15" customHeight="1" thickBot="1">
      <c r="A4940" s="38" t="str">
        <f>IF($C4940="","",IFERROR(_xlfn.XLOOKUP($C4940,'1.PrepList'!$I$2:$I$1500,'1.PrepList'!$G$2:$G$1500,"")&amp;"",""))</f>
        <v/>
      </c>
      <c r="B4940" s="638" t="str">
        <f>IF($C4940="","",IFERROR(_xlfn.XLOOKUP($C4940,'1.PrepList'!$I$2:$I$1500,'1.PrepList'!$H$2:$H$1500,"")&amp;"",""))</f>
        <v/>
      </c>
      <c r="D4940" s="638" t="str">
        <f>IF($C4940="","",IFERROR(_xlfn.XLOOKUP($C4940,'1.PrepList'!$I$2:$I$1500,'1.PrepList'!$J$2:$J$1500,"")&amp;"",""))</f>
        <v/>
      </c>
      <c r="E4940" s="638" t="str">
        <f>IF($C4940="","",IFERROR(_xlfn.XLOOKUP($C4940,'1.PrepList'!$I$2:$I$1500,'1.PrepList'!$N$2:$N$1500,"")&amp;"",""))</f>
        <v/>
      </c>
      <c r="F4940" s="638" t="str">
        <f>IF($C4940="","",IFERROR(_xlfn.XLOOKUP($C4940,'1.PrepList'!$I$2:$I$1500,'1.PrepList'!$K$2:$K$1500,"")&amp;"",""))</f>
        <v/>
      </c>
      <c r="H4940" s="644" t="str">
        <f>IF($C4940="","",IFERROR(IF(_xlfn.XLOOKUP($C4940,tbl_StartedStatus[Bold ID],tbl_StartedStatus[Started])="Started","Yes",IF(_xlfn.XLOOKUP($C4940,tbl_StartedStatus[Bold ID],tbl_StartedStatus[Started])="No Show","No Show","")),""))</f>
        <v/>
      </c>
    </row>
    <row r="4941" spans="1:8" ht="15" customHeight="1" thickBot="1">
      <c r="A4941" s="38" t="str">
        <f>IF($C4941="","",IFERROR(_xlfn.XLOOKUP($C4941,'1.PrepList'!$I$2:$I$1500,'1.PrepList'!$G$2:$G$1500,"")&amp;"",""))</f>
        <v/>
      </c>
      <c r="B4941" s="638" t="str">
        <f>IF($C4941="","",IFERROR(_xlfn.XLOOKUP($C4941,'1.PrepList'!$I$2:$I$1500,'1.PrepList'!$H$2:$H$1500,"")&amp;"",""))</f>
        <v/>
      </c>
      <c r="D4941" s="638" t="str">
        <f>IF($C4941="","",IFERROR(_xlfn.XLOOKUP($C4941,'1.PrepList'!$I$2:$I$1500,'1.PrepList'!$J$2:$J$1500,"")&amp;"",""))</f>
        <v/>
      </c>
      <c r="E4941" s="638" t="str">
        <f>IF($C4941="","",IFERROR(_xlfn.XLOOKUP($C4941,'1.PrepList'!$I$2:$I$1500,'1.PrepList'!$N$2:$N$1500,"")&amp;"",""))</f>
        <v/>
      </c>
      <c r="F4941" s="638" t="str">
        <f>IF($C4941="","",IFERROR(_xlfn.XLOOKUP($C4941,'1.PrepList'!$I$2:$I$1500,'1.PrepList'!$K$2:$K$1500,"")&amp;"",""))</f>
        <v/>
      </c>
      <c r="H4941" s="644" t="str">
        <f>IF($C4941="","",IFERROR(IF(_xlfn.XLOOKUP($C4941,tbl_StartedStatus[Bold ID],tbl_StartedStatus[Started])="Started","Yes",IF(_xlfn.XLOOKUP($C4941,tbl_StartedStatus[Bold ID],tbl_StartedStatus[Started])="No Show","No Show","")),""))</f>
        <v/>
      </c>
    </row>
    <row r="4942" spans="1:8" ht="15" customHeight="1" thickBot="1">
      <c r="A4942" s="38" t="str">
        <f>IF($C4942="","",IFERROR(_xlfn.XLOOKUP($C4942,'1.PrepList'!$I$2:$I$1500,'1.PrepList'!$G$2:$G$1500,"")&amp;"",""))</f>
        <v/>
      </c>
      <c r="B4942" s="638" t="str">
        <f>IF($C4942="","",IFERROR(_xlfn.XLOOKUP($C4942,'1.PrepList'!$I$2:$I$1500,'1.PrepList'!$H$2:$H$1500,"")&amp;"",""))</f>
        <v/>
      </c>
      <c r="D4942" s="638" t="str">
        <f>IF($C4942="","",IFERROR(_xlfn.XLOOKUP($C4942,'1.PrepList'!$I$2:$I$1500,'1.PrepList'!$J$2:$J$1500,"")&amp;"",""))</f>
        <v/>
      </c>
      <c r="E4942" s="638" t="str">
        <f>IF($C4942="","",IFERROR(_xlfn.XLOOKUP($C4942,'1.PrepList'!$I$2:$I$1500,'1.PrepList'!$N$2:$N$1500,"")&amp;"",""))</f>
        <v/>
      </c>
      <c r="F4942" s="638" t="str">
        <f>IF($C4942="","",IFERROR(_xlfn.XLOOKUP($C4942,'1.PrepList'!$I$2:$I$1500,'1.PrepList'!$K$2:$K$1500,"")&amp;"",""))</f>
        <v/>
      </c>
      <c r="H4942" s="644" t="str">
        <f>IF($C4942="","",IFERROR(IF(_xlfn.XLOOKUP($C4942,tbl_StartedStatus[Bold ID],tbl_StartedStatus[Started])="Started","Yes",IF(_xlfn.XLOOKUP($C4942,tbl_StartedStatus[Bold ID],tbl_StartedStatus[Started])="No Show","No Show","")),""))</f>
        <v/>
      </c>
    </row>
    <row r="4943" spans="1:8" ht="15" customHeight="1" thickBot="1">
      <c r="A4943" s="38" t="str">
        <f>IF($C4943="","",IFERROR(_xlfn.XLOOKUP($C4943,'1.PrepList'!$I$2:$I$1500,'1.PrepList'!$G$2:$G$1500,"")&amp;"",""))</f>
        <v/>
      </c>
      <c r="B4943" s="638" t="str">
        <f>IF($C4943="","",IFERROR(_xlfn.XLOOKUP($C4943,'1.PrepList'!$I$2:$I$1500,'1.PrepList'!$H$2:$H$1500,"")&amp;"",""))</f>
        <v/>
      </c>
      <c r="D4943" s="638" t="str">
        <f>IF($C4943="","",IFERROR(_xlfn.XLOOKUP($C4943,'1.PrepList'!$I$2:$I$1500,'1.PrepList'!$J$2:$J$1500,"")&amp;"",""))</f>
        <v/>
      </c>
      <c r="E4943" s="638" t="str">
        <f>IF($C4943="","",IFERROR(_xlfn.XLOOKUP($C4943,'1.PrepList'!$I$2:$I$1500,'1.PrepList'!$N$2:$N$1500,"")&amp;"",""))</f>
        <v/>
      </c>
      <c r="F4943" s="638" t="str">
        <f>IF($C4943="","",IFERROR(_xlfn.XLOOKUP($C4943,'1.PrepList'!$I$2:$I$1500,'1.PrepList'!$K$2:$K$1500,"")&amp;"",""))</f>
        <v/>
      </c>
      <c r="H4943" s="644" t="str">
        <f>IF($C4943="","",IFERROR(IF(_xlfn.XLOOKUP($C4943,tbl_StartedStatus[Bold ID],tbl_StartedStatus[Started])="Started","Yes",IF(_xlfn.XLOOKUP($C4943,tbl_StartedStatus[Bold ID],tbl_StartedStatus[Started])="No Show","No Show","")),""))</f>
        <v/>
      </c>
    </row>
    <row r="4944" spans="1:8" ht="15" customHeight="1" thickBot="1">
      <c r="A4944" s="38" t="str">
        <f>IF($C4944="","",IFERROR(_xlfn.XLOOKUP($C4944,'1.PrepList'!$I$2:$I$1500,'1.PrepList'!$G$2:$G$1500,"")&amp;"",""))</f>
        <v/>
      </c>
      <c r="B4944" s="638" t="str">
        <f>IF($C4944="","",IFERROR(_xlfn.XLOOKUP($C4944,'1.PrepList'!$I$2:$I$1500,'1.PrepList'!$H$2:$H$1500,"")&amp;"",""))</f>
        <v/>
      </c>
      <c r="D4944" s="638" t="str">
        <f>IF($C4944="","",IFERROR(_xlfn.XLOOKUP($C4944,'1.PrepList'!$I$2:$I$1500,'1.PrepList'!$J$2:$J$1500,"")&amp;"",""))</f>
        <v/>
      </c>
      <c r="E4944" s="638" t="str">
        <f>IF($C4944="","",IFERROR(_xlfn.XLOOKUP($C4944,'1.PrepList'!$I$2:$I$1500,'1.PrepList'!$N$2:$N$1500,"")&amp;"",""))</f>
        <v/>
      </c>
      <c r="F4944" s="638" t="str">
        <f>IF($C4944="","",IFERROR(_xlfn.XLOOKUP($C4944,'1.PrepList'!$I$2:$I$1500,'1.PrepList'!$K$2:$K$1500,"")&amp;"",""))</f>
        <v/>
      </c>
      <c r="H4944" s="644" t="str">
        <f>IF($C4944="","",IFERROR(IF(_xlfn.XLOOKUP($C4944,tbl_StartedStatus[Bold ID],tbl_StartedStatus[Started])="Started","Yes",IF(_xlfn.XLOOKUP($C4944,tbl_StartedStatus[Bold ID],tbl_StartedStatus[Started])="No Show","No Show","")),""))</f>
        <v/>
      </c>
    </row>
    <row r="4945" spans="1:8" ht="15" customHeight="1" thickBot="1">
      <c r="A4945" s="38" t="str">
        <f>IF($C4945="","",IFERROR(_xlfn.XLOOKUP($C4945,'1.PrepList'!$I$2:$I$1500,'1.PrepList'!$G$2:$G$1500,"")&amp;"",""))</f>
        <v/>
      </c>
      <c r="B4945" s="638" t="str">
        <f>IF($C4945="","",IFERROR(_xlfn.XLOOKUP($C4945,'1.PrepList'!$I$2:$I$1500,'1.PrepList'!$H$2:$H$1500,"")&amp;"",""))</f>
        <v/>
      </c>
      <c r="D4945" s="638" t="str">
        <f>IF($C4945="","",IFERROR(_xlfn.XLOOKUP($C4945,'1.PrepList'!$I$2:$I$1500,'1.PrepList'!$J$2:$J$1500,"")&amp;"",""))</f>
        <v/>
      </c>
      <c r="E4945" s="638" t="str">
        <f>IF($C4945="","",IFERROR(_xlfn.XLOOKUP($C4945,'1.PrepList'!$I$2:$I$1500,'1.PrepList'!$N$2:$N$1500,"")&amp;"",""))</f>
        <v/>
      </c>
      <c r="F4945" s="638" t="str">
        <f>IF($C4945="","",IFERROR(_xlfn.XLOOKUP($C4945,'1.PrepList'!$I$2:$I$1500,'1.PrepList'!$K$2:$K$1500,"")&amp;"",""))</f>
        <v/>
      </c>
      <c r="H4945" s="644" t="str">
        <f>IF($C4945="","",IFERROR(IF(_xlfn.XLOOKUP($C4945,tbl_StartedStatus[Bold ID],tbl_StartedStatus[Started])="Started","Yes",IF(_xlfn.XLOOKUP($C4945,tbl_StartedStatus[Bold ID],tbl_StartedStatus[Started])="No Show","No Show","")),""))</f>
        <v/>
      </c>
    </row>
    <row r="4946" spans="1:8" ht="15" customHeight="1" thickBot="1">
      <c r="A4946" s="38" t="str">
        <f>IF($C4946="","",IFERROR(_xlfn.XLOOKUP($C4946,'1.PrepList'!$I$2:$I$1500,'1.PrepList'!$G$2:$G$1500,"")&amp;"",""))</f>
        <v/>
      </c>
      <c r="B4946" s="638" t="str">
        <f>IF($C4946="","",IFERROR(_xlfn.XLOOKUP($C4946,'1.PrepList'!$I$2:$I$1500,'1.PrepList'!$H$2:$H$1500,"")&amp;"",""))</f>
        <v/>
      </c>
      <c r="D4946" s="638" t="str">
        <f>IF($C4946="","",IFERROR(_xlfn.XLOOKUP($C4946,'1.PrepList'!$I$2:$I$1500,'1.PrepList'!$J$2:$J$1500,"")&amp;"",""))</f>
        <v/>
      </c>
      <c r="E4946" s="638" t="str">
        <f>IF($C4946="","",IFERROR(_xlfn.XLOOKUP($C4946,'1.PrepList'!$I$2:$I$1500,'1.PrepList'!$N$2:$N$1500,"")&amp;"",""))</f>
        <v/>
      </c>
      <c r="F4946" s="638" t="str">
        <f>IF($C4946="","",IFERROR(_xlfn.XLOOKUP($C4946,'1.PrepList'!$I$2:$I$1500,'1.PrepList'!$K$2:$K$1500,"")&amp;"",""))</f>
        <v/>
      </c>
      <c r="H4946" s="644" t="str">
        <f>IF($C4946="","",IFERROR(IF(_xlfn.XLOOKUP($C4946,tbl_StartedStatus[Bold ID],tbl_StartedStatus[Started])="Started","Yes",IF(_xlfn.XLOOKUP($C4946,tbl_StartedStatus[Bold ID],tbl_StartedStatus[Started])="No Show","No Show","")),""))</f>
        <v/>
      </c>
    </row>
    <row r="4947" spans="1:8" ht="15" customHeight="1" thickBot="1">
      <c r="A4947" s="38" t="str">
        <f>IF($C4947="","",IFERROR(_xlfn.XLOOKUP($C4947,'1.PrepList'!$I$2:$I$1500,'1.PrepList'!$G$2:$G$1500,"")&amp;"",""))</f>
        <v/>
      </c>
      <c r="B4947" s="638" t="str">
        <f>IF($C4947="","",IFERROR(_xlfn.XLOOKUP($C4947,'1.PrepList'!$I$2:$I$1500,'1.PrepList'!$H$2:$H$1500,"")&amp;"",""))</f>
        <v/>
      </c>
      <c r="D4947" s="638" t="str">
        <f>IF($C4947="","",IFERROR(_xlfn.XLOOKUP($C4947,'1.PrepList'!$I$2:$I$1500,'1.PrepList'!$J$2:$J$1500,"")&amp;"",""))</f>
        <v/>
      </c>
      <c r="E4947" s="638" t="str">
        <f>IF($C4947="","",IFERROR(_xlfn.XLOOKUP($C4947,'1.PrepList'!$I$2:$I$1500,'1.PrepList'!$N$2:$N$1500,"")&amp;"",""))</f>
        <v/>
      </c>
      <c r="F4947" s="638" t="str">
        <f>IF($C4947="","",IFERROR(_xlfn.XLOOKUP($C4947,'1.PrepList'!$I$2:$I$1500,'1.PrepList'!$K$2:$K$1500,"")&amp;"",""))</f>
        <v/>
      </c>
      <c r="H4947" s="644" t="str">
        <f>IF($C4947="","",IFERROR(IF(_xlfn.XLOOKUP($C4947,tbl_StartedStatus[Bold ID],tbl_StartedStatus[Started])="Started","Yes",IF(_xlfn.XLOOKUP($C4947,tbl_StartedStatus[Bold ID],tbl_StartedStatus[Started])="No Show","No Show","")),""))</f>
        <v/>
      </c>
    </row>
    <row r="4948" spans="1:8" ht="15" customHeight="1" thickBot="1">
      <c r="A4948" s="38" t="str">
        <f>IF($C4948="","",IFERROR(_xlfn.XLOOKUP($C4948,'1.PrepList'!$I$2:$I$1500,'1.PrepList'!$G$2:$G$1500,"")&amp;"",""))</f>
        <v/>
      </c>
      <c r="B4948" s="638" t="str">
        <f>IF($C4948="","",IFERROR(_xlfn.XLOOKUP($C4948,'1.PrepList'!$I$2:$I$1500,'1.PrepList'!$H$2:$H$1500,"")&amp;"",""))</f>
        <v/>
      </c>
      <c r="D4948" s="638" t="str">
        <f>IF($C4948="","",IFERROR(_xlfn.XLOOKUP($C4948,'1.PrepList'!$I$2:$I$1500,'1.PrepList'!$J$2:$J$1500,"")&amp;"",""))</f>
        <v/>
      </c>
      <c r="E4948" s="638" t="str">
        <f>IF($C4948="","",IFERROR(_xlfn.XLOOKUP($C4948,'1.PrepList'!$I$2:$I$1500,'1.PrepList'!$N$2:$N$1500,"")&amp;"",""))</f>
        <v/>
      </c>
      <c r="F4948" s="638" t="str">
        <f>IF($C4948="","",IFERROR(_xlfn.XLOOKUP($C4948,'1.PrepList'!$I$2:$I$1500,'1.PrepList'!$K$2:$K$1500,"")&amp;"",""))</f>
        <v/>
      </c>
      <c r="H4948" s="644" t="str">
        <f>IF($C4948="","",IFERROR(IF(_xlfn.XLOOKUP($C4948,tbl_StartedStatus[Bold ID],tbl_StartedStatus[Started])="Started","Yes",IF(_xlfn.XLOOKUP($C4948,tbl_StartedStatus[Bold ID],tbl_StartedStatus[Started])="No Show","No Show","")),""))</f>
        <v/>
      </c>
    </row>
    <row r="4949" spans="1:8" ht="15" customHeight="1" thickBot="1">
      <c r="A4949" s="38" t="str">
        <f>IF($C4949="","",IFERROR(_xlfn.XLOOKUP($C4949,'1.PrepList'!$I$2:$I$1500,'1.PrepList'!$G$2:$G$1500,"")&amp;"",""))</f>
        <v/>
      </c>
      <c r="B4949" s="638" t="str">
        <f>IF($C4949="","",IFERROR(_xlfn.XLOOKUP($C4949,'1.PrepList'!$I$2:$I$1500,'1.PrepList'!$H$2:$H$1500,"")&amp;"",""))</f>
        <v/>
      </c>
      <c r="D4949" s="638" t="str">
        <f>IF($C4949="","",IFERROR(_xlfn.XLOOKUP($C4949,'1.PrepList'!$I$2:$I$1500,'1.PrepList'!$J$2:$J$1500,"")&amp;"",""))</f>
        <v/>
      </c>
      <c r="E4949" s="638" t="str">
        <f>IF($C4949="","",IFERROR(_xlfn.XLOOKUP($C4949,'1.PrepList'!$I$2:$I$1500,'1.PrepList'!$N$2:$N$1500,"")&amp;"",""))</f>
        <v/>
      </c>
      <c r="F4949" s="638" t="str">
        <f>IF($C4949="","",IFERROR(_xlfn.XLOOKUP($C4949,'1.PrepList'!$I$2:$I$1500,'1.PrepList'!$K$2:$K$1500,"")&amp;"",""))</f>
        <v/>
      </c>
      <c r="H4949" s="644" t="str">
        <f>IF($C4949="","",IFERROR(IF(_xlfn.XLOOKUP($C4949,tbl_StartedStatus[Bold ID],tbl_StartedStatus[Started])="Started","Yes",IF(_xlfn.XLOOKUP($C4949,tbl_StartedStatus[Bold ID],tbl_StartedStatus[Started])="No Show","No Show","")),""))</f>
        <v/>
      </c>
    </row>
    <row r="4950" spans="1:8" ht="15" customHeight="1" thickBot="1">
      <c r="A4950" s="38" t="str">
        <f>IF($C4950="","",IFERROR(_xlfn.XLOOKUP($C4950,'1.PrepList'!$I$2:$I$1500,'1.PrepList'!$G$2:$G$1500,"")&amp;"",""))</f>
        <v/>
      </c>
      <c r="B4950" s="638" t="str">
        <f>IF($C4950="","",IFERROR(_xlfn.XLOOKUP($C4950,'1.PrepList'!$I$2:$I$1500,'1.PrepList'!$H$2:$H$1500,"")&amp;"",""))</f>
        <v/>
      </c>
      <c r="D4950" s="638" t="str">
        <f>IF($C4950="","",IFERROR(_xlfn.XLOOKUP($C4950,'1.PrepList'!$I$2:$I$1500,'1.PrepList'!$J$2:$J$1500,"")&amp;"",""))</f>
        <v/>
      </c>
      <c r="E4950" s="638" t="str">
        <f>IF($C4950="","",IFERROR(_xlfn.XLOOKUP($C4950,'1.PrepList'!$I$2:$I$1500,'1.PrepList'!$N$2:$N$1500,"")&amp;"",""))</f>
        <v/>
      </c>
      <c r="F4950" s="638" t="str">
        <f>IF($C4950="","",IFERROR(_xlfn.XLOOKUP($C4950,'1.PrepList'!$I$2:$I$1500,'1.PrepList'!$K$2:$K$1500,"")&amp;"",""))</f>
        <v/>
      </c>
      <c r="H4950" s="644" t="str">
        <f>IF($C4950="","",IFERROR(IF(_xlfn.XLOOKUP($C4950,tbl_StartedStatus[Bold ID],tbl_StartedStatus[Started])="Started","Yes",IF(_xlfn.XLOOKUP($C4950,tbl_StartedStatus[Bold ID],tbl_StartedStatus[Started])="No Show","No Show","")),""))</f>
        <v/>
      </c>
    </row>
    <row r="4951" spans="1:8" ht="15" customHeight="1" thickBot="1">
      <c r="A4951" s="38" t="str">
        <f>IF($C4951="","",IFERROR(_xlfn.XLOOKUP($C4951,'1.PrepList'!$I$2:$I$1500,'1.PrepList'!$G$2:$G$1500,"")&amp;"",""))</f>
        <v/>
      </c>
      <c r="B4951" s="638" t="str">
        <f>IF($C4951="","",IFERROR(_xlfn.XLOOKUP($C4951,'1.PrepList'!$I$2:$I$1500,'1.PrepList'!$H$2:$H$1500,"")&amp;"",""))</f>
        <v/>
      </c>
      <c r="D4951" s="638" t="str">
        <f>IF($C4951="","",IFERROR(_xlfn.XLOOKUP($C4951,'1.PrepList'!$I$2:$I$1500,'1.PrepList'!$J$2:$J$1500,"")&amp;"",""))</f>
        <v/>
      </c>
      <c r="E4951" s="638" t="str">
        <f>IF($C4951="","",IFERROR(_xlfn.XLOOKUP($C4951,'1.PrepList'!$I$2:$I$1500,'1.PrepList'!$N$2:$N$1500,"")&amp;"",""))</f>
        <v/>
      </c>
      <c r="F4951" s="638" t="str">
        <f>IF($C4951="","",IFERROR(_xlfn.XLOOKUP($C4951,'1.PrepList'!$I$2:$I$1500,'1.PrepList'!$K$2:$K$1500,"")&amp;"",""))</f>
        <v/>
      </c>
      <c r="H4951" s="644" t="str">
        <f>IF($C4951="","",IFERROR(IF(_xlfn.XLOOKUP($C4951,tbl_StartedStatus[Bold ID],tbl_StartedStatus[Started])="Started","Yes",IF(_xlfn.XLOOKUP($C4951,tbl_StartedStatus[Bold ID],tbl_StartedStatus[Started])="No Show","No Show","")),""))</f>
        <v/>
      </c>
    </row>
    <row r="4952" spans="1:8" ht="15" customHeight="1" thickBot="1">
      <c r="A4952" s="38" t="str">
        <f>IF($C4952="","",IFERROR(_xlfn.XLOOKUP($C4952,'1.PrepList'!$I$2:$I$1500,'1.PrepList'!$G$2:$G$1500,"")&amp;"",""))</f>
        <v/>
      </c>
      <c r="B4952" s="638" t="str">
        <f>IF($C4952="","",IFERROR(_xlfn.XLOOKUP($C4952,'1.PrepList'!$I$2:$I$1500,'1.PrepList'!$H$2:$H$1500,"")&amp;"",""))</f>
        <v/>
      </c>
      <c r="D4952" s="638" t="str">
        <f>IF($C4952="","",IFERROR(_xlfn.XLOOKUP($C4952,'1.PrepList'!$I$2:$I$1500,'1.PrepList'!$J$2:$J$1500,"")&amp;"",""))</f>
        <v/>
      </c>
      <c r="E4952" s="638" t="str">
        <f>IF($C4952="","",IFERROR(_xlfn.XLOOKUP($C4952,'1.PrepList'!$I$2:$I$1500,'1.PrepList'!$N$2:$N$1500,"")&amp;"",""))</f>
        <v/>
      </c>
      <c r="F4952" s="638" t="str">
        <f>IF($C4952="","",IFERROR(_xlfn.XLOOKUP($C4952,'1.PrepList'!$I$2:$I$1500,'1.PrepList'!$K$2:$K$1500,"")&amp;"",""))</f>
        <v/>
      </c>
      <c r="H4952" s="644" t="str">
        <f>IF($C4952="","",IFERROR(IF(_xlfn.XLOOKUP($C4952,tbl_StartedStatus[Bold ID],tbl_StartedStatus[Started])="Started","Yes",IF(_xlfn.XLOOKUP($C4952,tbl_StartedStatus[Bold ID],tbl_StartedStatus[Started])="No Show","No Show","")),""))</f>
        <v/>
      </c>
    </row>
    <row r="4953" spans="1:8" ht="15" customHeight="1" thickBot="1">
      <c r="A4953" s="38" t="str">
        <f>IF($C4953="","",IFERROR(_xlfn.XLOOKUP($C4953,'1.PrepList'!$I$2:$I$1500,'1.PrepList'!$G$2:$G$1500,"")&amp;"",""))</f>
        <v/>
      </c>
      <c r="B4953" s="638" t="str">
        <f>IF($C4953="","",IFERROR(_xlfn.XLOOKUP($C4953,'1.PrepList'!$I$2:$I$1500,'1.PrepList'!$H$2:$H$1500,"")&amp;"",""))</f>
        <v/>
      </c>
      <c r="D4953" s="638" t="str">
        <f>IF($C4953="","",IFERROR(_xlfn.XLOOKUP($C4953,'1.PrepList'!$I$2:$I$1500,'1.PrepList'!$J$2:$J$1500,"")&amp;"",""))</f>
        <v/>
      </c>
      <c r="E4953" s="638" t="str">
        <f>IF($C4953="","",IFERROR(_xlfn.XLOOKUP($C4953,'1.PrepList'!$I$2:$I$1500,'1.PrepList'!$N$2:$N$1500,"")&amp;"",""))</f>
        <v/>
      </c>
      <c r="F4953" s="638" t="str">
        <f>IF($C4953="","",IFERROR(_xlfn.XLOOKUP($C4953,'1.PrepList'!$I$2:$I$1500,'1.PrepList'!$K$2:$K$1500,"")&amp;"",""))</f>
        <v/>
      </c>
      <c r="H4953" s="644" t="str">
        <f>IF($C4953="","",IFERROR(IF(_xlfn.XLOOKUP($C4953,tbl_StartedStatus[Bold ID],tbl_StartedStatus[Started])="Started","Yes",IF(_xlfn.XLOOKUP($C4953,tbl_StartedStatus[Bold ID],tbl_StartedStatus[Started])="No Show","No Show","")),""))</f>
        <v/>
      </c>
    </row>
    <row r="4954" spans="1:8" ht="15" customHeight="1" thickBot="1">
      <c r="A4954" s="38" t="str">
        <f>IF($C4954="","",IFERROR(_xlfn.XLOOKUP($C4954,'1.PrepList'!$I$2:$I$1500,'1.PrepList'!$G$2:$G$1500,"")&amp;"",""))</f>
        <v/>
      </c>
      <c r="B4954" s="638" t="str">
        <f>IF($C4954="","",IFERROR(_xlfn.XLOOKUP($C4954,'1.PrepList'!$I$2:$I$1500,'1.PrepList'!$H$2:$H$1500,"")&amp;"",""))</f>
        <v/>
      </c>
      <c r="D4954" s="638" t="str">
        <f>IF($C4954="","",IFERROR(_xlfn.XLOOKUP($C4954,'1.PrepList'!$I$2:$I$1500,'1.PrepList'!$J$2:$J$1500,"")&amp;"",""))</f>
        <v/>
      </c>
      <c r="E4954" s="638" t="str">
        <f>IF($C4954="","",IFERROR(_xlfn.XLOOKUP($C4954,'1.PrepList'!$I$2:$I$1500,'1.PrepList'!$N$2:$N$1500,"")&amp;"",""))</f>
        <v/>
      </c>
      <c r="F4954" s="638" t="str">
        <f>IF($C4954="","",IFERROR(_xlfn.XLOOKUP($C4954,'1.PrepList'!$I$2:$I$1500,'1.PrepList'!$K$2:$K$1500,"")&amp;"",""))</f>
        <v/>
      </c>
      <c r="H4954" s="644" t="str">
        <f>IF($C4954="","",IFERROR(IF(_xlfn.XLOOKUP($C4954,tbl_StartedStatus[Bold ID],tbl_StartedStatus[Started])="Started","Yes",IF(_xlfn.XLOOKUP($C4954,tbl_StartedStatus[Bold ID],tbl_StartedStatus[Started])="No Show","No Show","")),""))</f>
        <v/>
      </c>
    </row>
    <row r="4955" spans="1:8" ht="15" customHeight="1" thickBot="1">
      <c r="A4955" s="38" t="str">
        <f>IF($C4955="","",IFERROR(_xlfn.XLOOKUP($C4955,'1.PrepList'!$I$2:$I$1500,'1.PrepList'!$G$2:$G$1500,"")&amp;"",""))</f>
        <v/>
      </c>
      <c r="B4955" s="638" t="str">
        <f>IF($C4955="","",IFERROR(_xlfn.XLOOKUP($C4955,'1.PrepList'!$I$2:$I$1500,'1.PrepList'!$H$2:$H$1500,"")&amp;"",""))</f>
        <v/>
      </c>
      <c r="D4955" s="638" t="str">
        <f>IF($C4955="","",IFERROR(_xlfn.XLOOKUP($C4955,'1.PrepList'!$I$2:$I$1500,'1.PrepList'!$J$2:$J$1500,"")&amp;"",""))</f>
        <v/>
      </c>
      <c r="E4955" s="638" t="str">
        <f>IF($C4955="","",IFERROR(_xlfn.XLOOKUP($C4955,'1.PrepList'!$I$2:$I$1500,'1.PrepList'!$N$2:$N$1500,"")&amp;"",""))</f>
        <v/>
      </c>
      <c r="F4955" s="638" t="str">
        <f>IF($C4955="","",IFERROR(_xlfn.XLOOKUP($C4955,'1.PrepList'!$I$2:$I$1500,'1.PrepList'!$K$2:$K$1500,"")&amp;"",""))</f>
        <v/>
      </c>
      <c r="H4955" s="644" t="str">
        <f>IF($C4955="","",IFERROR(IF(_xlfn.XLOOKUP($C4955,tbl_StartedStatus[Bold ID],tbl_StartedStatus[Started])="Started","Yes",IF(_xlfn.XLOOKUP($C4955,tbl_StartedStatus[Bold ID],tbl_StartedStatus[Started])="No Show","No Show","")),""))</f>
        <v/>
      </c>
    </row>
    <row r="4956" spans="1:8" ht="15" customHeight="1" thickBot="1">
      <c r="A4956" s="38" t="str">
        <f>IF($C4956="","",IFERROR(_xlfn.XLOOKUP($C4956,'1.PrepList'!$I$2:$I$1500,'1.PrepList'!$G$2:$G$1500,"")&amp;"",""))</f>
        <v/>
      </c>
      <c r="B4956" s="638" t="str">
        <f>IF($C4956="","",IFERROR(_xlfn.XLOOKUP($C4956,'1.PrepList'!$I$2:$I$1500,'1.PrepList'!$H$2:$H$1500,"")&amp;"",""))</f>
        <v/>
      </c>
      <c r="D4956" s="638" t="str">
        <f>IF($C4956="","",IFERROR(_xlfn.XLOOKUP($C4956,'1.PrepList'!$I$2:$I$1500,'1.PrepList'!$J$2:$J$1500,"")&amp;"",""))</f>
        <v/>
      </c>
      <c r="E4956" s="638" t="str">
        <f>IF($C4956="","",IFERROR(_xlfn.XLOOKUP($C4956,'1.PrepList'!$I$2:$I$1500,'1.PrepList'!$N$2:$N$1500,"")&amp;"",""))</f>
        <v/>
      </c>
      <c r="F4956" s="638" t="str">
        <f>IF($C4956="","",IFERROR(_xlfn.XLOOKUP($C4956,'1.PrepList'!$I$2:$I$1500,'1.PrepList'!$K$2:$K$1500,"")&amp;"",""))</f>
        <v/>
      </c>
      <c r="H4956" s="644" t="str">
        <f>IF($C4956="","",IFERROR(IF(_xlfn.XLOOKUP($C4956,tbl_StartedStatus[Bold ID],tbl_StartedStatus[Started])="Started","Yes",IF(_xlfn.XLOOKUP($C4956,tbl_StartedStatus[Bold ID],tbl_StartedStatus[Started])="No Show","No Show","")),""))</f>
        <v/>
      </c>
    </row>
    <row r="4957" spans="1:8" ht="15" customHeight="1" thickBot="1">
      <c r="A4957" s="38" t="str">
        <f>IF($C4957="","",IFERROR(_xlfn.XLOOKUP($C4957,'1.PrepList'!$I$2:$I$1500,'1.PrepList'!$G$2:$G$1500,"")&amp;"",""))</f>
        <v/>
      </c>
      <c r="B4957" s="638" t="str">
        <f>IF($C4957="","",IFERROR(_xlfn.XLOOKUP($C4957,'1.PrepList'!$I$2:$I$1500,'1.PrepList'!$H$2:$H$1500,"")&amp;"",""))</f>
        <v/>
      </c>
      <c r="D4957" s="638" t="str">
        <f>IF($C4957="","",IFERROR(_xlfn.XLOOKUP($C4957,'1.PrepList'!$I$2:$I$1500,'1.PrepList'!$J$2:$J$1500,"")&amp;"",""))</f>
        <v/>
      </c>
      <c r="E4957" s="638" t="str">
        <f>IF($C4957="","",IFERROR(_xlfn.XLOOKUP($C4957,'1.PrepList'!$I$2:$I$1500,'1.PrepList'!$N$2:$N$1500,"")&amp;"",""))</f>
        <v/>
      </c>
      <c r="F4957" s="638" t="str">
        <f>IF($C4957="","",IFERROR(_xlfn.XLOOKUP($C4957,'1.PrepList'!$I$2:$I$1500,'1.PrepList'!$K$2:$K$1500,"")&amp;"",""))</f>
        <v/>
      </c>
      <c r="H4957" s="644" t="str">
        <f>IF($C4957="","",IFERROR(IF(_xlfn.XLOOKUP($C4957,tbl_StartedStatus[Bold ID],tbl_StartedStatus[Started])="Started","Yes",IF(_xlfn.XLOOKUP($C4957,tbl_StartedStatus[Bold ID],tbl_StartedStatus[Started])="No Show","No Show","")),""))</f>
        <v/>
      </c>
    </row>
    <row r="4958" spans="1:8" ht="15" customHeight="1" thickBot="1">
      <c r="A4958" s="38" t="str">
        <f>IF($C4958="","",IFERROR(_xlfn.XLOOKUP($C4958,'1.PrepList'!$I$2:$I$1500,'1.PrepList'!$G$2:$G$1500,"")&amp;"",""))</f>
        <v/>
      </c>
      <c r="B4958" s="638" t="str">
        <f>IF($C4958="","",IFERROR(_xlfn.XLOOKUP($C4958,'1.PrepList'!$I$2:$I$1500,'1.PrepList'!$H$2:$H$1500,"")&amp;"",""))</f>
        <v/>
      </c>
      <c r="D4958" s="638" t="str">
        <f>IF($C4958="","",IFERROR(_xlfn.XLOOKUP($C4958,'1.PrepList'!$I$2:$I$1500,'1.PrepList'!$J$2:$J$1500,"")&amp;"",""))</f>
        <v/>
      </c>
      <c r="E4958" s="638" t="str">
        <f>IF($C4958="","",IFERROR(_xlfn.XLOOKUP($C4958,'1.PrepList'!$I$2:$I$1500,'1.PrepList'!$N$2:$N$1500,"")&amp;"",""))</f>
        <v/>
      </c>
      <c r="F4958" s="638" t="str">
        <f>IF($C4958="","",IFERROR(_xlfn.XLOOKUP($C4958,'1.PrepList'!$I$2:$I$1500,'1.PrepList'!$K$2:$K$1500,"")&amp;"",""))</f>
        <v/>
      </c>
      <c r="H4958" s="644" t="str">
        <f>IF($C4958="","",IFERROR(IF(_xlfn.XLOOKUP($C4958,tbl_StartedStatus[Bold ID],tbl_StartedStatus[Started])="Started","Yes",IF(_xlfn.XLOOKUP($C4958,tbl_StartedStatus[Bold ID],tbl_StartedStatus[Started])="No Show","No Show","")),""))</f>
        <v/>
      </c>
    </row>
    <row r="4959" spans="1:8" ht="15" customHeight="1" thickBot="1">
      <c r="A4959" s="38" t="str">
        <f>IF($C4959="","",IFERROR(_xlfn.XLOOKUP($C4959,'1.PrepList'!$I$2:$I$1500,'1.PrepList'!$G$2:$G$1500,"")&amp;"",""))</f>
        <v/>
      </c>
      <c r="B4959" s="638" t="str">
        <f>IF($C4959="","",IFERROR(_xlfn.XLOOKUP($C4959,'1.PrepList'!$I$2:$I$1500,'1.PrepList'!$H$2:$H$1500,"")&amp;"",""))</f>
        <v/>
      </c>
      <c r="D4959" s="638" t="str">
        <f>IF($C4959="","",IFERROR(_xlfn.XLOOKUP($C4959,'1.PrepList'!$I$2:$I$1500,'1.PrepList'!$J$2:$J$1500,"")&amp;"",""))</f>
        <v/>
      </c>
      <c r="E4959" s="638" t="str">
        <f>IF($C4959="","",IFERROR(_xlfn.XLOOKUP($C4959,'1.PrepList'!$I$2:$I$1500,'1.PrepList'!$N$2:$N$1500,"")&amp;"",""))</f>
        <v/>
      </c>
      <c r="F4959" s="638" t="str">
        <f>IF($C4959="","",IFERROR(_xlfn.XLOOKUP($C4959,'1.PrepList'!$I$2:$I$1500,'1.PrepList'!$K$2:$K$1500,"")&amp;"",""))</f>
        <v/>
      </c>
      <c r="H4959" s="644" t="str">
        <f>IF($C4959="","",IFERROR(IF(_xlfn.XLOOKUP($C4959,tbl_StartedStatus[Bold ID],tbl_StartedStatus[Started])="Started","Yes",IF(_xlfn.XLOOKUP($C4959,tbl_StartedStatus[Bold ID],tbl_StartedStatus[Started])="No Show","No Show","")),""))</f>
        <v/>
      </c>
    </row>
    <row r="4960" spans="1:8" ht="15" customHeight="1" thickBot="1">
      <c r="A4960" s="38" t="str">
        <f>IF($C4960="","",IFERROR(_xlfn.XLOOKUP($C4960,'1.PrepList'!$I$2:$I$1500,'1.PrepList'!$G$2:$G$1500,"")&amp;"",""))</f>
        <v/>
      </c>
      <c r="B4960" s="638" t="str">
        <f>IF($C4960="","",IFERROR(_xlfn.XLOOKUP($C4960,'1.PrepList'!$I$2:$I$1500,'1.PrepList'!$H$2:$H$1500,"")&amp;"",""))</f>
        <v/>
      </c>
      <c r="D4960" s="638" t="str">
        <f>IF($C4960="","",IFERROR(_xlfn.XLOOKUP($C4960,'1.PrepList'!$I$2:$I$1500,'1.PrepList'!$J$2:$J$1500,"")&amp;"",""))</f>
        <v/>
      </c>
      <c r="E4960" s="638" t="str">
        <f>IF($C4960="","",IFERROR(_xlfn.XLOOKUP($C4960,'1.PrepList'!$I$2:$I$1500,'1.PrepList'!$N$2:$N$1500,"")&amp;"",""))</f>
        <v/>
      </c>
      <c r="F4960" s="638" t="str">
        <f>IF($C4960="","",IFERROR(_xlfn.XLOOKUP($C4960,'1.PrepList'!$I$2:$I$1500,'1.PrepList'!$K$2:$K$1500,"")&amp;"",""))</f>
        <v/>
      </c>
      <c r="H4960" s="644" t="str">
        <f>IF($C4960="","",IFERROR(IF(_xlfn.XLOOKUP($C4960,tbl_StartedStatus[Bold ID],tbl_StartedStatus[Started])="Started","Yes",IF(_xlfn.XLOOKUP($C4960,tbl_StartedStatus[Bold ID],tbl_StartedStatus[Started])="No Show","No Show","")),""))</f>
        <v/>
      </c>
    </row>
    <row r="4961" spans="1:8" ht="15" customHeight="1" thickBot="1">
      <c r="A4961" s="38" t="str">
        <f>IF($C4961="","",IFERROR(_xlfn.XLOOKUP($C4961,'1.PrepList'!$I$2:$I$1500,'1.PrepList'!$G$2:$G$1500,"")&amp;"",""))</f>
        <v/>
      </c>
      <c r="B4961" s="638" t="str">
        <f>IF($C4961="","",IFERROR(_xlfn.XLOOKUP($C4961,'1.PrepList'!$I$2:$I$1500,'1.PrepList'!$H$2:$H$1500,"")&amp;"",""))</f>
        <v/>
      </c>
      <c r="D4961" s="638" t="str">
        <f>IF($C4961="","",IFERROR(_xlfn.XLOOKUP($C4961,'1.PrepList'!$I$2:$I$1500,'1.PrepList'!$J$2:$J$1500,"")&amp;"",""))</f>
        <v/>
      </c>
      <c r="E4961" s="638" t="str">
        <f>IF($C4961="","",IFERROR(_xlfn.XLOOKUP($C4961,'1.PrepList'!$I$2:$I$1500,'1.PrepList'!$N$2:$N$1500,"")&amp;"",""))</f>
        <v/>
      </c>
      <c r="F4961" s="638" t="str">
        <f>IF($C4961="","",IFERROR(_xlfn.XLOOKUP($C4961,'1.PrepList'!$I$2:$I$1500,'1.PrepList'!$K$2:$K$1500,"")&amp;"",""))</f>
        <v/>
      </c>
      <c r="H4961" s="644" t="str">
        <f>IF($C4961="","",IFERROR(IF(_xlfn.XLOOKUP($C4961,tbl_StartedStatus[Bold ID],tbl_StartedStatus[Started])="Started","Yes",IF(_xlfn.XLOOKUP($C4961,tbl_StartedStatus[Bold ID],tbl_StartedStatus[Started])="No Show","No Show","")),""))</f>
        <v/>
      </c>
    </row>
    <row r="4962" spans="1:8" ht="15" customHeight="1" thickBot="1">
      <c r="A4962" s="38" t="str">
        <f>IF($C4962="","",IFERROR(_xlfn.XLOOKUP($C4962,'1.PrepList'!$I$2:$I$1500,'1.PrepList'!$G$2:$G$1500,"")&amp;"",""))</f>
        <v/>
      </c>
      <c r="B4962" s="638" t="str">
        <f>IF($C4962="","",IFERROR(_xlfn.XLOOKUP($C4962,'1.PrepList'!$I$2:$I$1500,'1.PrepList'!$H$2:$H$1500,"")&amp;"",""))</f>
        <v/>
      </c>
      <c r="D4962" s="638" t="str">
        <f>IF($C4962="","",IFERROR(_xlfn.XLOOKUP($C4962,'1.PrepList'!$I$2:$I$1500,'1.PrepList'!$J$2:$J$1500,"")&amp;"",""))</f>
        <v/>
      </c>
      <c r="E4962" s="638" t="str">
        <f>IF($C4962="","",IFERROR(_xlfn.XLOOKUP($C4962,'1.PrepList'!$I$2:$I$1500,'1.PrepList'!$N$2:$N$1500,"")&amp;"",""))</f>
        <v/>
      </c>
      <c r="F4962" s="638" t="str">
        <f>IF($C4962="","",IFERROR(_xlfn.XLOOKUP($C4962,'1.PrepList'!$I$2:$I$1500,'1.PrepList'!$K$2:$K$1500,"")&amp;"",""))</f>
        <v/>
      </c>
      <c r="H4962" s="644" t="str">
        <f>IF($C4962="","",IFERROR(IF(_xlfn.XLOOKUP($C4962,tbl_StartedStatus[Bold ID],tbl_StartedStatus[Started])="Started","Yes",IF(_xlfn.XLOOKUP($C4962,tbl_StartedStatus[Bold ID],tbl_StartedStatus[Started])="No Show","No Show","")),""))</f>
        <v/>
      </c>
    </row>
    <row r="4963" spans="1:8" ht="15" customHeight="1" thickBot="1">
      <c r="A4963" s="38" t="str">
        <f>IF($C4963="","",IFERROR(_xlfn.XLOOKUP($C4963,'1.PrepList'!$I$2:$I$1500,'1.PrepList'!$G$2:$G$1500,"")&amp;"",""))</f>
        <v/>
      </c>
      <c r="B4963" s="638" t="str">
        <f>IF($C4963="","",IFERROR(_xlfn.XLOOKUP($C4963,'1.PrepList'!$I$2:$I$1500,'1.PrepList'!$H$2:$H$1500,"")&amp;"",""))</f>
        <v/>
      </c>
      <c r="D4963" s="638" t="str">
        <f>IF($C4963="","",IFERROR(_xlfn.XLOOKUP($C4963,'1.PrepList'!$I$2:$I$1500,'1.PrepList'!$J$2:$J$1500,"")&amp;"",""))</f>
        <v/>
      </c>
      <c r="E4963" s="638" t="str">
        <f>IF($C4963="","",IFERROR(_xlfn.XLOOKUP($C4963,'1.PrepList'!$I$2:$I$1500,'1.PrepList'!$N$2:$N$1500,"")&amp;"",""))</f>
        <v/>
      </c>
      <c r="F4963" s="638" t="str">
        <f>IF($C4963="","",IFERROR(_xlfn.XLOOKUP($C4963,'1.PrepList'!$I$2:$I$1500,'1.PrepList'!$K$2:$K$1500,"")&amp;"",""))</f>
        <v/>
      </c>
      <c r="H4963" s="644" t="str">
        <f>IF($C4963="","",IFERROR(IF(_xlfn.XLOOKUP($C4963,tbl_StartedStatus[Bold ID],tbl_StartedStatus[Started])="Started","Yes",IF(_xlfn.XLOOKUP($C4963,tbl_StartedStatus[Bold ID],tbl_StartedStatus[Started])="No Show","No Show","")),""))</f>
        <v/>
      </c>
    </row>
    <row r="4964" spans="1:8" ht="15" customHeight="1" thickBot="1">
      <c r="A4964" s="38" t="str">
        <f>IF($C4964="","",IFERROR(_xlfn.XLOOKUP($C4964,'1.PrepList'!$I$2:$I$1500,'1.PrepList'!$G$2:$G$1500,"")&amp;"",""))</f>
        <v/>
      </c>
      <c r="B4964" s="638" t="str">
        <f>IF($C4964="","",IFERROR(_xlfn.XLOOKUP($C4964,'1.PrepList'!$I$2:$I$1500,'1.PrepList'!$H$2:$H$1500,"")&amp;"",""))</f>
        <v/>
      </c>
      <c r="D4964" s="638" t="str">
        <f>IF($C4964="","",IFERROR(_xlfn.XLOOKUP($C4964,'1.PrepList'!$I$2:$I$1500,'1.PrepList'!$J$2:$J$1500,"")&amp;"",""))</f>
        <v/>
      </c>
      <c r="E4964" s="638" t="str">
        <f>IF($C4964="","",IFERROR(_xlfn.XLOOKUP($C4964,'1.PrepList'!$I$2:$I$1500,'1.PrepList'!$N$2:$N$1500,"")&amp;"",""))</f>
        <v/>
      </c>
      <c r="F4964" s="638" t="str">
        <f>IF($C4964="","",IFERROR(_xlfn.XLOOKUP($C4964,'1.PrepList'!$I$2:$I$1500,'1.PrepList'!$K$2:$K$1500,"")&amp;"",""))</f>
        <v/>
      </c>
      <c r="H4964" s="644" t="str">
        <f>IF($C4964="","",IFERROR(IF(_xlfn.XLOOKUP($C4964,tbl_StartedStatus[Bold ID],tbl_StartedStatus[Started])="Started","Yes",IF(_xlfn.XLOOKUP($C4964,tbl_StartedStatus[Bold ID],tbl_StartedStatus[Started])="No Show","No Show","")),""))</f>
        <v/>
      </c>
    </row>
    <row r="4965" spans="1:8" ht="15" customHeight="1" thickBot="1">
      <c r="A4965" s="38" t="str">
        <f>IF($C4965="","",IFERROR(_xlfn.XLOOKUP($C4965,'1.PrepList'!$I$2:$I$1500,'1.PrepList'!$G$2:$G$1500,"")&amp;"",""))</f>
        <v/>
      </c>
      <c r="B4965" s="638" t="str">
        <f>IF($C4965="","",IFERROR(_xlfn.XLOOKUP($C4965,'1.PrepList'!$I$2:$I$1500,'1.PrepList'!$H$2:$H$1500,"")&amp;"",""))</f>
        <v/>
      </c>
      <c r="D4965" s="638" t="str">
        <f>IF($C4965="","",IFERROR(_xlfn.XLOOKUP($C4965,'1.PrepList'!$I$2:$I$1500,'1.PrepList'!$J$2:$J$1500,"")&amp;"",""))</f>
        <v/>
      </c>
      <c r="E4965" s="638" t="str">
        <f>IF($C4965="","",IFERROR(_xlfn.XLOOKUP($C4965,'1.PrepList'!$I$2:$I$1500,'1.PrepList'!$N$2:$N$1500,"")&amp;"",""))</f>
        <v/>
      </c>
      <c r="F4965" s="638" t="str">
        <f>IF($C4965="","",IFERROR(_xlfn.XLOOKUP($C4965,'1.PrepList'!$I$2:$I$1500,'1.PrepList'!$K$2:$K$1500,"")&amp;"",""))</f>
        <v/>
      </c>
      <c r="H4965" s="644" t="str">
        <f>IF($C4965="","",IFERROR(IF(_xlfn.XLOOKUP($C4965,tbl_StartedStatus[Bold ID],tbl_StartedStatus[Started])="Started","Yes",IF(_xlfn.XLOOKUP($C4965,tbl_StartedStatus[Bold ID],tbl_StartedStatus[Started])="No Show","No Show","")),""))</f>
        <v/>
      </c>
    </row>
    <row r="4966" spans="1:8" ht="15" customHeight="1" thickBot="1">
      <c r="A4966" s="38" t="str">
        <f>IF($C4966="","",IFERROR(_xlfn.XLOOKUP($C4966,'1.PrepList'!$I$2:$I$1500,'1.PrepList'!$G$2:$G$1500,"")&amp;"",""))</f>
        <v/>
      </c>
      <c r="B4966" s="638" t="str">
        <f>IF($C4966="","",IFERROR(_xlfn.XLOOKUP($C4966,'1.PrepList'!$I$2:$I$1500,'1.PrepList'!$H$2:$H$1500,"")&amp;"",""))</f>
        <v/>
      </c>
      <c r="D4966" s="638" t="str">
        <f>IF($C4966="","",IFERROR(_xlfn.XLOOKUP($C4966,'1.PrepList'!$I$2:$I$1500,'1.PrepList'!$J$2:$J$1500,"")&amp;"",""))</f>
        <v/>
      </c>
      <c r="E4966" s="638" t="str">
        <f>IF($C4966="","",IFERROR(_xlfn.XLOOKUP($C4966,'1.PrepList'!$I$2:$I$1500,'1.PrepList'!$N$2:$N$1500,"")&amp;"",""))</f>
        <v/>
      </c>
      <c r="F4966" s="638" t="str">
        <f>IF($C4966="","",IFERROR(_xlfn.XLOOKUP($C4966,'1.PrepList'!$I$2:$I$1500,'1.PrepList'!$K$2:$K$1500,"")&amp;"",""))</f>
        <v/>
      </c>
      <c r="H4966" s="644" t="str">
        <f>IF($C4966="","",IFERROR(IF(_xlfn.XLOOKUP($C4966,tbl_StartedStatus[Bold ID],tbl_StartedStatus[Started])="Started","Yes",IF(_xlfn.XLOOKUP($C4966,tbl_StartedStatus[Bold ID],tbl_StartedStatus[Started])="No Show","No Show","")),""))</f>
        <v/>
      </c>
    </row>
    <row r="4967" spans="1:8" ht="15" customHeight="1" thickBot="1">
      <c r="A4967" s="38" t="str">
        <f>IF($C4967="","",IFERROR(_xlfn.XLOOKUP($C4967,'1.PrepList'!$I$2:$I$1500,'1.PrepList'!$G$2:$G$1500,"")&amp;"",""))</f>
        <v/>
      </c>
      <c r="B4967" s="638" t="str">
        <f>IF($C4967="","",IFERROR(_xlfn.XLOOKUP($C4967,'1.PrepList'!$I$2:$I$1500,'1.PrepList'!$H$2:$H$1500,"")&amp;"",""))</f>
        <v/>
      </c>
      <c r="D4967" s="638" t="str">
        <f>IF($C4967="","",IFERROR(_xlfn.XLOOKUP($C4967,'1.PrepList'!$I$2:$I$1500,'1.PrepList'!$J$2:$J$1500,"")&amp;"",""))</f>
        <v/>
      </c>
      <c r="E4967" s="638" t="str">
        <f>IF($C4967="","",IFERROR(_xlfn.XLOOKUP($C4967,'1.PrepList'!$I$2:$I$1500,'1.PrepList'!$N$2:$N$1500,"")&amp;"",""))</f>
        <v/>
      </c>
      <c r="F4967" s="638" t="str">
        <f>IF($C4967="","",IFERROR(_xlfn.XLOOKUP($C4967,'1.PrepList'!$I$2:$I$1500,'1.PrepList'!$K$2:$K$1500,"")&amp;"",""))</f>
        <v/>
      </c>
      <c r="H4967" s="644" t="str">
        <f>IF($C4967="","",IFERROR(IF(_xlfn.XLOOKUP($C4967,tbl_StartedStatus[Bold ID],tbl_StartedStatus[Started])="Started","Yes",IF(_xlfn.XLOOKUP($C4967,tbl_StartedStatus[Bold ID],tbl_StartedStatus[Started])="No Show","No Show","")),""))</f>
        <v/>
      </c>
    </row>
    <row r="4968" spans="1:8" ht="15" customHeight="1" thickBot="1">
      <c r="A4968" s="38" t="str">
        <f>IF($C4968="","",IFERROR(_xlfn.XLOOKUP($C4968,'1.PrepList'!$I$2:$I$1500,'1.PrepList'!$G$2:$G$1500,"")&amp;"",""))</f>
        <v/>
      </c>
      <c r="B4968" s="638" t="str">
        <f>IF($C4968="","",IFERROR(_xlfn.XLOOKUP($C4968,'1.PrepList'!$I$2:$I$1500,'1.PrepList'!$H$2:$H$1500,"")&amp;"",""))</f>
        <v/>
      </c>
      <c r="D4968" s="638" t="str">
        <f>IF($C4968="","",IFERROR(_xlfn.XLOOKUP($C4968,'1.PrepList'!$I$2:$I$1500,'1.PrepList'!$J$2:$J$1500,"")&amp;"",""))</f>
        <v/>
      </c>
      <c r="E4968" s="638" t="str">
        <f>IF($C4968="","",IFERROR(_xlfn.XLOOKUP($C4968,'1.PrepList'!$I$2:$I$1500,'1.PrepList'!$N$2:$N$1500,"")&amp;"",""))</f>
        <v/>
      </c>
      <c r="F4968" s="638" t="str">
        <f>IF($C4968="","",IFERROR(_xlfn.XLOOKUP($C4968,'1.PrepList'!$I$2:$I$1500,'1.PrepList'!$K$2:$K$1500,"")&amp;"",""))</f>
        <v/>
      </c>
      <c r="H4968" s="644" t="str">
        <f>IF($C4968="","",IFERROR(IF(_xlfn.XLOOKUP($C4968,tbl_StartedStatus[Bold ID],tbl_StartedStatus[Started])="Started","Yes",IF(_xlfn.XLOOKUP($C4968,tbl_StartedStatus[Bold ID],tbl_StartedStatus[Started])="No Show","No Show","")),""))</f>
        <v/>
      </c>
    </row>
    <row r="4969" spans="1:8" ht="15" customHeight="1" thickBot="1">
      <c r="A4969" s="38" t="str">
        <f>IF($C4969="","",IFERROR(_xlfn.XLOOKUP($C4969,'1.PrepList'!$I$2:$I$1500,'1.PrepList'!$G$2:$G$1500,"")&amp;"",""))</f>
        <v/>
      </c>
      <c r="B4969" s="638" t="str">
        <f>IF($C4969="","",IFERROR(_xlfn.XLOOKUP($C4969,'1.PrepList'!$I$2:$I$1500,'1.PrepList'!$H$2:$H$1500,"")&amp;"",""))</f>
        <v/>
      </c>
      <c r="D4969" s="638" t="str">
        <f>IF($C4969="","",IFERROR(_xlfn.XLOOKUP($C4969,'1.PrepList'!$I$2:$I$1500,'1.PrepList'!$J$2:$J$1500,"")&amp;"",""))</f>
        <v/>
      </c>
      <c r="E4969" s="638" t="str">
        <f>IF($C4969="","",IFERROR(_xlfn.XLOOKUP($C4969,'1.PrepList'!$I$2:$I$1500,'1.PrepList'!$N$2:$N$1500,"")&amp;"",""))</f>
        <v/>
      </c>
      <c r="F4969" s="638" t="str">
        <f>IF($C4969="","",IFERROR(_xlfn.XLOOKUP($C4969,'1.PrepList'!$I$2:$I$1500,'1.PrepList'!$K$2:$K$1500,"")&amp;"",""))</f>
        <v/>
      </c>
      <c r="H4969" s="644" t="str">
        <f>IF($C4969="","",IFERROR(IF(_xlfn.XLOOKUP($C4969,tbl_StartedStatus[Bold ID],tbl_StartedStatus[Started])="Started","Yes",IF(_xlfn.XLOOKUP($C4969,tbl_StartedStatus[Bold ID],tbl_StartedStatus[Started])="No Show","No Show","")),""))</f>
        <v/>
      </c>
    </row>
    <row r="4970" spans="1:8" ht="15" customHeight="1" thickBot="1">
      <c r="A4970" s="38" t="str">
        <f>IF($C4970="","",IFERROR(_xlfn.XLOOKUP($C4970,'1.PrepList'!$I$2:$I$1500,'1.PrepList'!$G$2:$G$1500,"")&amp;"",""))</f>
        <v/>
      </c>
      <c r="B4970" s="638" t="str">
        <f>IF($C4970="","",IFERROR(_xlfn.XLOOKUP($C4970,'1.PrepList'!$I$2:$I$1500,'1.PrepList'!$H$2:$H$1500,"")&amp;"",""))</f>
        <v/>
      </c>
      <c r="D4970" s="638" t="str">
        <f>IF($C4970="","",IFERROR(_xlfn.XLOOKUP($C4970,'1.PrepList'!$I$2:$I$1500,'1.PrepList'!$J$2:$J$1500,"")&amp;"",""))</f>
        <v/>
      </c>
      <c r="E4970" s="638" t="str">
        <f>IF($C4970="","",IFERROR(_xlfn.XLOOKUP($C4970,'1.PrepList'!$I$2:$I$1500,'1.PrepList'!$N$2:$N$1500,"")&amp;"",""))</f>
        <v/>
      </c>
      <c r="F4970" s="638" t="str">
        <f>IF($C4970="","",IFERROR(_xlfn.XLOOKUP($C4970,'1.PrepList'!$I$2:$I$1500,'1.PrepList'!$K$2:$K$1500,"")&amp;"",""))</f>
        <v/>
      </c>
      <c r="H4970" s="644" t="str">
        <f>IF($C4970="","",IFERROR(IF(_xlfn.XLOOKUP($C4970,tbl_StartedStatus[Bold ID],tbl_StartedStatus[Started])="Started","Yes",IF(_xlfn.XLOOKUP($C4970,tbl_StartedStatus[Bold ID],tbl_StartedStatus[Started])="No Show","No Show","")),""))</f>
        <v/>
      </c>
    </row>
    <row r="4971" spans="1:8" ht="15" customHeight="1" thickBot="1">
      <c r="A4971" s="38" t="str">
        <f>IF($C4971="","",IFERROR(_xlfn.XLOOKUP($C4971,'1.PrepList'!$I$2:$I$1500,'1.PrepList'!$G$2:$G$1500,"")&amp;"",""))</f>
        <v/>
      </c>
      <c r="B4971" s="638" t="str">
        <f>IF($C4971="","",IFERROR(_xlfn.XLOOKUP($C4971,'1.PrepList'!$I$2:$I$1500,'1.PrepList'!$H$2:$H$1500,"")&amp;"",""))</f>
        <v/>
      </c>
      <c r="D4971" s="638" t="str">
        <f>IF($C4971="","",IFERROR(_xlfn.XLOOKUP($C4971,'1.PrepList'!$I$2:$I$1500,'1.PrepList'!$J$2:$J$1500,"")&amp;"",""))</f>
        <v/>
      </c>
      <c r="E4971" s="638" t="str">
        <f>IF($C4971="","",IFERROR(_xlfn.XLOOKUP($C4971,'1.PrepList'!$I$2:$I$1500,'1.PrepList'!$N$2:$N$1500,"")&amp;"",""))</f>
        <v/>
      </c>
      <c r="F4971" s="638" t="str">
        <f>IF($C4971="","",IFERROR(_xlfn.XLOOKUP($C4971,'1.PrepList'!$I$2:$I$1500,'1.PrepList'!$K$2:$K$1500,"")&amp;"",""))</f>
        <v/>
      </c>
      <c r="H4971" s="644" t="str">
        <f>IF($C4971="","",IFERROR(IF(_xlfn.XLOOKUP($C4971,tbl_StartedStatus[Bold ID],tbl_StartedStatus[Started])="Started","Yes",IF(_xlfn.XLOOKUP($C4971,tbl_StartedStatus[Bold ID],tbl_StartedStatus[Started])="No Show","No Show","")),""))</f>
        <v/>
      </c>
    </row>
    <row r="4972" spans="1:8" ht="15" customHeight="1" thickBot="1">
      <c r="A4972" s="38" t="str">
        <f>IF($C4972="","",IFERROR(_xlfn.XLOOKUP($C4972,'1.PrepList'!$I$2:$I$1500,'1.PrepList'!$G$2:$G$1500,"")&amp;"",""))</f>
        <v/>
      </c>
      <c r="B4972" s="638" t="str">
        <f>IF($C4972="","",IFERROR(_xlfn.XLOOKUP($C4972,'1.PrepList'!$I$2:$I$1500,'1.PrepList'!$H$2:$H$1500,"")&amp;"",""))</f>
        <v/>
      </c>
      <c r="D4972" s="638" t="str">
        <f>IF($C4972="","",IFERROR(_xlfn.XLOOKUP($C4972,'1.PrepList'!$I$2:$I$1500,'1.PrepList'!$J$2:$J$1500,"")&amp;"",""))</f>
        <v/>
      </c>
      <c r="E4972" s="638" t="str">
        <f>IF($C4972="","",IFERROR(_xlfn.XLOOKUP($C4972,'1.PrepList'!$I$2:$I$1500,'1.PrepList'!$N$2:$N$1500,"")&amp;"",""))</f>
        <v/>
      </c>
      <c r="F4972" s="638" t="str">
        <f>IF($C4972="","",IFERROR(_xlfn.XLOOKUP($C4972,'1.PrepList'!$I$2:$I$1500,'1.PrepList'!$K$2:$K$1500,"")&amp;"",""))</f>
        <v/>
      </c>
      <c r="H4972" s="644" t="str">
        <f>IF($C4972="","",IFERROR(IF(_xlfn.XLOOKUP($C4972,tbl_StartedStatus[Bold ID],tbl_StartedStatus[Started])="Started","Yes",IF(_xlfn.XLOOKUP($C4972,tbl_StartedStatus[Bold ID],tbl_StartedStatus[Started])="No Show","No Show","")),""))</f>
        <v/>
      </c>
    </row>
    <row r="4973" spans="1:8" ht="15" customHeight="1" thickBot="1">
      <c r="A4973" s="38" t="str">
        <f>IF($C4973="","",IFERROR(_xlfn.XLOOKUP($C4973,'1.PrepList'!$I$2:$I$1500,'1.PrepList'!$G$2:$G$1500,"")&amp;"",""))</f>
        <v/>
      </c>
      <c r="B4973" s="638" t="str">
        <f>IF($C4973="","",IFERROR(_xlfn.XLOOKUP($C4973,'1.PrepList'!$I$2:$I$1500,'1.PrepList'!$H$2:$H$1500,"")&amp;"",""))</f>
        <v/>
      </c>
      <c r="D4973" s="638" t="str">
        <f>IF($C4973="","",IFERROR(_xlfn.XLOOKUP($C4973,'1.PrepList'!$I$2:$I$1500,'1.PrepList'!$J$2:$J$1500,"")&amp;"",""))</f>
        <v/>
      </c>
      <c r="E4973" s="638" t="str">
        <f>IF($C4973="","",IFERROR(_xlfn.XLOOKUP($C4973,'1.PrepList'!$I$2:$I$1500,'1.PrepList'!$N$2:$N$1500,"")&amp;"",""))</f>
        <v/>
      </c>
      <c r="F4973" s="638" t="str">
        <f>IF($C4973="","",IFERROR(_xlfn.XLOOKUP($C4973,'1.PrepList'!$I$2:$I$1500,'1.PrepList'!$K$2:$K$1500,"")&amp;"",""))</f>
        <v/>
      </c>
      <c r="H4973" s="644" t="str">
        <f>IF($C4973="","",IFERROR(IF(_xlfn.XLOOKUP($C4973,tbl_StartedStatus[Bold ID],tbl_StartedStatus[Started])="Started","Yes",IF(_xlfn.XLOOKUP($C4973,tbl_StartedStatus[Bold ID],tbl_StartedStatus[Started])="No Show","No Show","")),""))</f>
        <v/>
      </c>
    </row>
    <row r="4974" spans="1:8" ht="15" customHeight="1" thickBot="1">
      <c r="A4974" s="38" t="str">
        <f>IF($C4974="","",IFERROR(_xlfn.XLOOKUP($C4974,'1.PrepList'!$I$2:$I$1500,'1.PrepList'!$G$2:$G$1500,"")&amp;"",""))</f>
        <v/>
      </c>
      <c r="B4974" s="638" t="str">
        <f>IF($C4974="","",IFERROR(_xlfn.XLOOKUP($C4974,'1.PrepList'!$I$2:$I$1500,'1.PrepList'!$H$2:$H$1500,"")&amp;"",""))</f>
        <v/>
      </c>
      <c r="D4974" s="638" t="str">
        <f>IF($C4974="","",IFERROR(_xlfn.XLOOKUP($C4974,'1.PrepList'!$I$2:$I$1500,'1.PrepList'!$J$2:$J$1500,"")&amp;"",""))</f>
        <v/>
      </c>
      <c r="E4974" s="638" t="str">
        <f>IF($C4974="","",IFERROR(_xlfn.XLOOKUP($C4974,'1.PrepList'!$I$2:$I$1500,'1.PrepList'!$N$2:$N$1500,"")&amp;"",""))</f>
        <v/>
      </c>
      <c r="F4974" s="638" t="str">
        <f>IF($C4974="","",IFERROR(_xlfn.XLOOKUP($C4974,'1.PrepList'!$I$2:$I$1500,'1.PrepList'!$K$2:$K$1500,"")&amp;"",""))</f>
        <v/>
      </c>
      <c r="H4974" s="644" t="str">
        <f>IF($C4974="","",IFERROR(IF(_xlfn.XLOOKUP($C4974,tbl_StartedStatus[Bold ID],tbl_StartedStatus[Started])="Started","Yes",IF(_xlfn.XLOOKUP($C4974,tbl_StartedStatus[Bold ID],tbl_StartedStatus[Started])="No Show","No Show","")),""))</f>
        <v/>
      </c>
    </row>
    <row r="4975" spans="1:8" ht="15" customHeight="1" thickBot="1">
      <c r="A4975" s="38" t="str">
        <f>IF($C4975="","",IFERROR(_xlfn.XLOOKUP($C4975,'1.PrepList'!$I$2:$I$1500,'1.PrepList'!$G$2:$G$1500,"")&amp;"",""))</f>
        <v/>
      </c>
      <c r="B4975" s="638" t="str">
        <f>IF($C4975="","",IFERROR(_xlfn.XLOOKUP($C4975,'1.PrepList'!$I$2:$I$1500,'1.PrepList'!$H$2:$H$1500,"")&amp;"",""))</f>
        <v/>
      </c>
      <c r="D4975" s="638" t="str">
        <f>IF($C4975="","",IFERROR(_xlfn.XLOOKUP($C4975,'1.PrepList'!$I$2:$I$1500,'1.PrepList'!$J$2:$J$1500,"")&amp;"",""))</f>
        <v/>
      </c>
      <c r="E4975" s="638" t="str">
        <f>IF($C4975="","",IFERROR(_xlfn.XLOOKUP($C4975,'1.PrepList'!$I$2:$I$1500,'1.PrepList'!$N$2:$N$1500,"")&amp;"",""))</f>
        <v/>
      </c>
      <c r="F4975" s="638" t="str">
        <f>IF($C4975="","",IFERROR(_xlfn.XLOOKUP($C4975,'1.PrepList'!$I$2:$I$1500,'1.PrepList'!$K$2:$K$1500,"")&amp;"",""))</f>
        <v/>
      </c>
      <c r="H4975" s="644" t="str">
        <f>IF($C4975="","",IFERROR(IF(_xlfn.XLOOKUP($C4975,tbl_StartedStatus[Bold ID],tbl_StartedStatus[Started])="Started","Yes",IF(_xlfn.XLOOKUP($C4975,tbl_StartedStatus[Bold ID],tbl_StartedStatus[Started])="No Show","No Show","")),""))</f>
        <v/>
      </c>
    </row>
    <row r="4976" spans="1:8" ht="15" customHeight="1" thickBot="1">
      <c r="A4976" s="38" t="str">
        <f>IF($C4976="","",IFERROR(_xlfn.XLOOKUP($C4976,'1.PrepList'!$I$2:$I$1500,'1.PrepList'!$G$2:$G$1500,"")&amp;"",""))</f>
        <v/>
      </c>
      <c r="B4976" s="638" t="str">
        <f>IF($C4976="","",IFERROR(_xlfn.XLOOKUP($C4976,'1.PrepList'!$I$2:$I$1500,'1.PrepList'!$H$2:$H$1500,"")&amp;"",""))</f>
        <v/>
      </c>
      <c r="D4976" s="638" t="str">
        <f>IF($C4976="","",IFERROR(_xlfn.XLOOKUP($C4976,'1.PrepList'!$I$2:$I$1500,'1.PrepList'!$J$2:$J$1500,"")&amp;"",""))</f>
        <v/>
      </c>
      <c r="E4976" s="638" t="str">
        <f>IF($C4976="","",IFERROR(_xlfn.XLOOKUP($C4976,'1.PrepList'!$I$2:$I$1500,'1.PrepList'!$N$2:$N$1500,"")&amp;"",""))</f>
        <v/>
      </c>
      <c r="F4976" s="638" t="str">
        <f>IF($C4976="","",IFERROR(_xlfn.XLOOKUP($C4976,'1.PrepList'!$I$2:$I$1500,'1.PrepList'!$K$2:$K$1500,"")&amp;"",""))</f>
        <v/>
      </c>
      <c r="H4976" s="644" t="str">
        <f>IF($C4976="","",IFERROR(IF(_xlfn.XLOOKUP($C4976,tbl_StartedStatus[Bold ID],tbl_StartedStatus[Started])="Started","Yes",IF(_xlfn.XLOOKUP($C4976,tbl_StartedStatus[Bold ID],tbl_StartedStatus[Started])="No Show","No Show","")),""))</f>
        <v/>
      </c>
    </row>
    <row r="4977" spans="1:8" ht="15" customHeight="1" thickBot="1">
      <c r="A4977" s="38" t="str">
        <f>IF($C4977="","",IFERROR(_xlfn.XLOOKUP($C4977,'1.PrepList'!$I$2:$I$1500,'1.PrepList'!$G$2:$G$1500,"")&amp;"",""))</f>
        <v/>
      </c>
      <c r="B4977" s="638" t="str">
        <f>IF($C4977="","",IFERROR(_xlfn.XLOOKUP($C4977,'1.PrepList'!$I$2:$I$1500,'1.PrepList'!$H$2:$H$1500,"")&amp;"",""))</f>
        <v/>
      </c>
      <c r="D4977" s="638" t="str">
        <f>IF($C4977="","",IFERROR(_xlfn.XLOOKUP($C4977,'1.PrepList'!$I$2:$I$1500,'1.PrepList'!$J$2:$J$1500,"")&amp;"",""))</f>
        <v/>
      </c>
      <c r="E4977" s="638" t="str">
        <f>IF($C4977="","",IFERROR(_xlfn.XLOOKUP($C4977,'1.PrepList'!$I$2:$I$1500,'1.PrepList'!$N$2:$N$1500,"")&amp;"",""))</f>
        <v/>
      </c>
      <c r="F4977" s="638" t="str">
        <f>IF($C4977="","",IFERROR(_xlfn.XLOOKUP($C4977,'1.PrepList'!$I$2:$I$1500,'1.PrepList'!$K$2:$K$1500,"")&amp;"",""))</f>
        <v/>
      </c>
      <c r="H4977" s="644" t="str">
        <f>IF($C4977="","",IFERROR(IF(_xlfn.XLOOKUP($C4977,tbl_StartedStatus[Bold ID],tbl_StartedStatus[Started])="Started","Yes",IF(_xlfn.XLOOKUP($C4977,tbl_StartedStatus[Bold ID],tbl_StartedStatus[Started])="No Show","No Show","")),""))</f>
        <v/>
      </c>
    </row>
    <row r="4978" spans="1:8" ht="15" customHeight="1" thickBot="1">
      <c r="A4978" s="38" t="str">
        <f>IF($C4978="","",IFERROR(_xlfn.XLOOKUP($C4978,'1.PrepList'!$I$2:$I$1500,'1.PrepList'!$G$2:$G$1500,"")&amp;"",""))</f>
        <v/>
      </c>
      <c r="B4978" s="638" t="str">
        <f>IF($C4978="","",IFERROR(_xlfn.XLOOKUP($C4978,'1.PrepList'!$I$2:$I$1500,'1.PrepList'!$H$2:$H$1500,"")&amp;"",""))</f>
        <v/>
      </c>
      <c r="D4978" s="638" t="str">
        <f>IF($C4978="","",IFERROR(_xlfn.XLOOKUP($C4978,'1.PrepList'!$I$2:$I$1500,'1.PrepList'!$J$2:$J$1500,"")&amp;"",""))</f>
        <v/>
      </c>
      <c r="E4978" s="638" t="str">
        <f>IF($C4978="","",IFERROR(_xlfn.XLOOKUP($C4978,'1.PrepList'!$I$2:$I$1500,'1.PrepList'!$N$2:$N$1500,"")&amp;"",""))</f>
        <v/>
      </c>
      <c r="F4978" s="638" t="str">
        <f>IF($C4978="","",IFERROR(_xlfn.XLOOKUP($C4978,'1.PrepList'!$I$2:$I$1500,'1.PrepList'!$K$2:$K$1500,"")&amp;"",""))</f>
        <v/>
      </c>
      <c r="H4978" s="644" t="str">
        <f>IF($C4978="","",IFERROR(IF(_xlfn.XLOOKUP($C4978,tbl_StartedStatus[Bold ID],tbl_StartedStatus[Started])="Started","Yes",IF(_xlfn.XLOOKUP($C4978,tbl_StartedStatus[Bold ID],tbl_StartedStatus[Started])="No Show","No Show","")),""))</f>
        <v/>
      </c>
    </row>
    <row r="4979" spans="1:8" ht="15" customHeight="1" thickBot="1">
      <c r="A4979" s="38" t="str">
        <f>IF($C4979="","",IFERROR(_xlfn.XLOOKUP($C4979,'1.PrepList'!$I$2:$I$1500,'1.PrepList'!$G$2:$G$1500,"")&amp;"",""))</f>
        <v/>
      </c>
      <c r="B4979" s="638" t="str">
        <f>IF($C4979="","",IFERROR(_xlfn.XLOOKUP($C4979,'1.PrepList'!$I$2:$I$1500,'1.PrepList'!$H$2:$H$1500,"")&amp;"",""))</f>
        <v/>
      </c>
      <c r="D4979" s="638" t="str">
        <f>IF($C4979="","",IFERROR(_xlfn.XLOOKUP($C4979,'1.PrepList'!$I$2:$I$1500,'1.PrepList'!$J$2:$J$1500,"")&amp;"",""))</f>
        <v/>
      </c>
      <c r="E4979" s="638" t="str">
        <f>IF($C4979="","",IFERROR(_xlfn.XLOOKUP($C4979,'1.PrepList'!$I$2:$I$1500,'1.PrepList'!$N$2:$N$1500,"")&amp;"",""))</f>
        <v/>
      </c>
      <c r="F4979" s="638" t="str">
        <f>IF($C4979="","",IFERROR(_xlfn.XLOOKUP($C4979,'1.PrepList'!$I$2:$I$1500,'1.PrepList'!$K$2:$K$1500,"")&amp;"",""))</f>
        <v/>
      </c>
      <c r="H4979" s="644" t="str">
        <f>IF($C4979="","",IFERROR(IF(_xlfn.XLOOKUP($C4979,tbl_StartedStatus[Bold ID],tbl_StartedStatus[Started])="Started","Yes",IF(_xlfn.XLOOKUP($C4979,tbl_StartedStatus[Bold ID],tbl_StartedStatus[Started])="No Show","No Show","")),""))</f>
        <v/>
      </c>
    </row>
    <row r="4980" spans="1:8" ht="15" customHeight="1" thickBot="1">
      <c r="A4980" s="38" t="str">
        <f>IF($C4980="","",IFERROR(_xlfn.XLOOKUP($C4980,'1.PrepList'!$I$2:$I$1500,'1.PrepList'!$G$2:$G$1500,"")&amp;"",""))</f>
        <v/>
      </c>
      <c r="B4980" s="638" t="str">
        <f>IF($C4980="","",IFERROR(_xlfn.XLOOKUP($C4980,'1.PrepList'!$I$2:$I$1500,'1.PrepList'!$H$2:$H$1500,"")&amp;"",""))</f>
        <v/>
      </c>
      <c r="D4980" s="638" t="str">
        <f>IF($C4980="","",IFERROR(_xlfn.XLOOKUP($C4980,'1.PrepList'!$I$2:$I$1500,'1.PrepList'!$J$2:$J$1500,"")&amp;"",""))</f>
        <v/>
      </c>
      <c r="E4980" s="638" t="str">
        <f>IF($C4980="","",IFERROR(_xlfn.XLOOKUP($C4980,'1.PrepList'!$I$2:$I$1500,'1.PrepList'!$N$2:$N$1500,"")&amp;"",""))</f>
        <v/>
      </c>
      <c r="F4980" s="638" t="str">
        <f>IF($C4980="","",IFERROR(_xlfn.XLOOKUP($C4980,'1.PrepList'!$I$2:$I$1500,'1.PrepList'!$K$2:$K$1500,"")&amp;"",""))</f>
        <v/>
      </c>
      <c r="H4980" s="644" t="str">
        <f>IF($C4980="","",IFERROR(IF(_xlfn.XLOOKUP($C4980,tbl_StartedStatus[Bold ID],tbl_StartedStatus[Started])="Started","Yes",IF(_xlfn.XLOOKUP($C4980,tbl_StartedStatus[Bold ID],tbl_StartedStatus[Started])="No Show","No Show","")),""))</f>
        <v/>
      </c>
    </row>
    <row r="4981" spans="1:8" ht="15" customHeight="1" thickBot="1">
      <c r="A4981" s="38" t="str">
        <f>IF($C4981="","",IFERROR(_xlfn.XLOOKUP($C4981,'1.PrepList'!$I$2:$I$1500,'1.PrepList'!$G$2:$G$1500,"")&amp;"",""))</f>
        <v/>
      </c>
      <c r="B4981" s="638" t="str">
        <f>IF($C4981="","",IFERROR(_xlfn.XLOOKUP($C4981,'1.PrepList'!$I$2:$I$1500,'1.PrepList'!$H$2:$H$1500,"")&amp;"",""))</f>
        <v/>
      </c>
      <c r="D4981" s="638" t="str">
        <f>IF($C4981="","",IFERROR(_xlfn.XLOOKUP($C4981,'1.PrepList'!$I$2:$I$1500,'1.PrepList'!$J$2:$J$1500,"")&amp;"",""))</f>
        <v/>
      </c>
      <c r="E4981" s="638" t="str">
        <f>IF($C4981="","",IFERROR(_xlfn.XLOOKUP($C4981,'1.PrepList'!$I$2:$I$1500,'1.PrepList'!$N$2:$N$1500,"")&amp;"",""))</f>
        <v/>
      </c>
      <c r="F4981" s="638" t="str">
        <f>IF($C4981="","",IFERROR(_xlfn.XLOOKUP($C4981,'1.PrepList'!$I$2:$I$1500,'1.PrepList'!$K$2:$K$1500,"")&amp;"",""))</f>
        <v/>
      </c>
      <c r="H4981" s="644" t="str">
        <f>IF($C4981="","",IFERROR(IF(_xlfn.XLOOKUP($C4981,tbl_StartedStatus[Bold ID],tbl_StartedStatus[Started])="Started","Yes",IF(_xlfn.XLOOKUP($C4981,tbl_StartedStatus[Bold ID],tbl_StartedStatus[Started])="No Show","No Show","")),""))</f>
        <v/>
      </c>
    </row>
    <row r="4982" spans="1:8" ht="15" customHeight="1" thickBot="1">
      <c r="A4982" s="38" t="str">
        <f>IF($C4982="","",IFERROR(_xlfn.XLOOKUP($C4982,'1.PrepList'!$I$2:$I$1500,'1.PrepList'!$G$2:$G$1500,"")&amp;"",""))</f>
        <v/>
      </c>
      <c r="B4982" s="638" t="str">
        <f>IF($C4982="","",IFERROR(_xlfn.XLOOKUP($C4982,'1.PrepList'!$I$2:$I$1500,'1.PrepList'!$H$2:$H$1500,"")&amp;"",""))</f>
        <v/>
      </c>
      <c r="D4982" s="638" t="str">
        <f>IF($C4982="","",IFERROR(_xlfn.XLOOKUP($C4982,'1.PrepList'!$I$2:$I$1500,'1.PrepList'!$J$2:$J$1500,"")&amp;"",""))</f>
        <v/>
      </c>
      <c r="E4982" s="638" t="str">
        <f>IF($C4982="","",IFERROR(_xlfn.XLOOKUP($C4982,'1.PrepList'!$I$2:$I$1500,'1.PrepList'!$N$2:$N$1500,"")&amp;"",""))</f>
        <v/>
      </c>
      <c r="F4982" s="638" t="str">
        <f>IF($C4982="","",IFERROR(_xlfn.XLOOKUP($C4982,'1.PrepList'!$I$2:$I$1500,'1.PrepList'!$K$2:$K$1500,"")&amp;"",""))</f>
        <v/>
      </c>
      <c r="H4982" s="644" t="str">
        <f>IF($C4982="","",IFERROR(IF(_xlfn.XLOOKUP($C4982,tbl_StartedStatus[Bold ID],tbl_StartedStatus[Started])="Started","Yes",IF(_xlfn.XLOOKUP($C4982,tbl_StartedStatus[Bold ID],tbl_StartedStatus[Started])="No Show","No Show","")),""))</f>
        <v/>
      </c>
    </row>
    <row r="4983" spans="1:8" ht="15" customHeight="1" thickBot="1">
      <c r="A4983" s="38" t="str">
        <f>IF($C4983="","",IFERROR(_xlfn.XLOOKUP($C4983,'1.PrepList'!$I$2:$I$1500,'1.PrepList'!$G$2:$G$1500,"")&amp;"",""))</f>
        <v/>
      </c>
      <c r="B4983" s="638" t="str">
        <f>IF($C4983="","",IFERROR(_xlfn.XLOOKUP($C4983,'1.PrepList'!$I$2:$I$1500,'1.PrepList'!$H$2:$H$1500,"")&amp;"",""))</f>
        <v/>
      </c>
      <c r="D4983" s="638" t="str">
        <f>IF($C4983="","",IFERROR(_xlfn.XLOOKUP($C4983,'1.PrepList'!$I$2:$I$1500,'1.PrepList'!$J$2:$J$1500,"")&amp;"",""))</f>
        <v/>
      </c>
      <c r="E4983" s="638" t="str">
        <f>IF($C4983="","",IFERROR(_xlfn.XLOOKUP($C4983,'1.PrepList'!$I$2:$I$1500,'1.PrepList'!$N$2:$N$1500,"")&amp;"",""))</f>
        <v/>
      </c>
      <c r="F4983" s="638" t="str">
        <f>IF($C4983="","",IFERROR(_xlfn.XLOOKUP($C4983,'1.PrepList'!$I$2:$I$1500,'1.PrepList'!$K$2:$K$1500,"")&amp;"",""))</f>
        <v/>
      </c>
      <c r="H4983" s="644" t="str">
        <f>IF($C4983="","",IFERROR(IF(_xlfn.XLOOKUP($C4983,tbl_StartedStatus[Bold ID],tbl_StartedStatus[Started])="Started","Yes",IF(_xlfn.XLOOKUP($C4983,tbl_StartedStatus[Bold ID],tbl_StartedStatus[Started])="No Show","No Show","")),""))</f>
        <v/>
      </c>
    </row>
    <row r="4984" spans="1:8" ht="15" customHeight="1" thickBot="1">
      <c r="A4984" s="38" t="str">
        <f>IF($C4984="","",IFERROR(_xlfn.XLOOKUP($C4984,'1.PrepList'!$I$2:$I$1500,'1.PrepList'!$G$2:$G$1500,"")&amp;"",""))</f>
        <v/>
      </c>
      <c r="B4984" s="638" t="str">
        <f>IF($C4984="","",IFERROR(_xlfn.XLOOKUP($C4984,'1.PrepList'!$I$2:$I$1500,'1.PrepList'!$H$2:$H$1500,"")&amp;"",""))</f>
        <v/>
      </c>
      <c r="D4984" s="638" t="str">
        <f>IF($C4984="","",IFERROR(_xlfn.XLOOKUP($C4984,'1.PrepList'!$I$2:$I$1500,'1.PrepList'!$J$2:$J$1500,"")&amp;"",""))</f>
        <v/>
      </c>
      <c r="E4984" s="638" t="str">
        <f>IF($C4984="","",IFERROR(_xlfn.XLOOKUP($C4984,'1.PrepList'!$I$2:$I$1500,'1.PrepList'!$N$2:$N$1500,"")&amp;"",""))</f>
        <v/>
      </c>
      <c r="F4984" s="638" t="str">
        <f>IF($C4984="","",IFERROR(_xlfn.XLOOKUP($C4984,'1.PrepList'!$I$2:$I$1500,'1.PrepList'!$K$2:$K$1500,"")&amp;"",""))</f>
        <v/>
      </c>
      <c r="H4984" s="644" t="str">
        <f>IF($C4984="","",IFERROR(IF(_xlfn.XLOOKUP($C4984,tbl_StartedStatus[Bold ID],tbl_StartedStatus[Started])="Started","Yes",IF(_xlfn.XLOOKUP($C4984,tbl_StartedStatus[Bold ID],tbl_StartedStatus[Started])="No Show","No Show","")),""))</f>
        <v/>
      </c>
    </row>
    <row r="4985" spans="1:8" ht="15" customHeight="1" thickBot="1">
      <c r="A4985" s="38" t="str">
        <f>IF($C4985="","",IFERROR(_xlfn.XLOOKUP($C4985,'1.PrepList'!$I$2:$I$1500,'1.PrepList'!$G$2:$G$1500,"")&amp;"",""))</f>
        <v/>
      </c>
      <c r="B4985" s="638" t="str">
        <f>IF($C4985="","",IFERROR(_xlfn.XLOOKUP($C4985,'1.PrepList'!$I$2:$I$1500,'1.PrepList'!$H$2:$H$1500,"")&amp;"",""))</f>
        <v/>
      </c>
      <c r="D4985" s="638" t="str">
        <f>IF($C4985="","",IFERROR(_xlfn.XLOOKUP($C4985,'1.PrepList'!$I$2:$I$1500,'1.PrepList'!$J$2:$J$1500,"")&amp;"",""))</f>
        <v/>
      </c>
      <c r="E4985" s="638" t="str">
        <f>IF($C4985="","",IFERROR(_xlfn.XLOOKUP($C4985,'1.PrepList'!$I$2:$I$1500,'1.PrepList'!$N$2:$N$1500,"")&amp;"",""))</f>
        <v/>
      </c>
      <c r="F4985" s="638" t="str">
        <f>IF($C4985="","",IFERROR(_xlfn.XLOOKUP($C4985,'1.PrepList'!$I$2:$I$1500,'1.PrepList'!$K$2:$K$1500,"")&amp;"",""))</f>
        <v/>
      </c>
      <c r="H4985" s="644" t="str">
        <f>IF($C4985="","",IFERROR(IF(_xlfn.XLOOKUP($C4985,tbl_StartedStatus[Bold ID],tbl_StartedStatus[Started])="Started","Yes",IF(_xlfn.XLOOKUP($C4985,tbl_StartedStatus[Bold ID],tbl_StartedStatus[Started])="No Show","No Show","")),""))</f>
        <v/>
      </c>
    </row>
    <row r="4986" spans="1:8" ht="15" customHeight="1" thickBot="1">
      <c r="A4986" s="38" t="str">
        <f>IF($C4986="","",IFERROR(_xlfn.XLOOKUP($C4986,'1.PrepList'!$I$2:$I$1500,'1.PrepList'!$G$2:$G$1500,"")&amp;"",""))</f>
        <v/>
      </c>
      <c r="B4986" s="638" t="str">
        <f>IF($C4986="","",IFERROR(_xlfn.XLOOKUP($C4986,'1.PrepList'!$I$2:$I$1500,'1.PrepList'!$H$2:$H$1500,"")&amp;"",""))</f>
        <v/>
      </c>
      <c r="D4986" s="638" t="str">
        <f>IF($C4986="","",IFERROR(_xlfn.XLOOKUP($C4986,'1.PrepList'!$I$2:$I$1500,'1.PrepList'!$J$2:$J$1500,"")&amp;"",""))</f>
        <v/>
      </c>
      <c r="E4986" s="638" t="str">
        <f>IF($C4986="","",IFERROR(_xlfn.XLOOKUP($C4986,'1.PrepList'!$I$2:$I$1500,'1.PrepList'!$N$2:$N$1500,"")&amp;"",""))</f>
        <v/>
      </c>
      <c r="F4986" s="638" t="str">
        <f>IF($C4986="","",IFERROR(_xlfn.XLOOKUP($C4986,'1.PrepList'!$I$2:$I$1500,'1.PrepList'!$K$2:$K$1500,"")&amp;"",""))</f>
        <v/>
      </c>
      <c r="H4986" s="644" t="str">
        <f>IF($C4986="","",IFERROR(IF(_xlfn.XLOOKUP($C4986,tbl_StartedStatus[Bold ID],tbl_StartedStatus[Started])="Started","Yes",IF(_xlfn.XLOOKUP($C4986,tbl_StartedStatus[Bold ID],tbl_StartedStatus[Started])="No Show","No Show","")),""))</f>
        <v/>
      </c>
    </row>
    <row r="4987" spans="1:8" ht="15" customHeight="1" thickBot="1">
      <c r="A4987" s="38" t="str">
        <f>IF($C4987="","",IFERROR(_xlfn.XLOOKUP($C4987,'1.PrepList'!$I$2:$I$1500,'1.PrepList'!$G$2:$G$1500,"")&amp;"",""))</f>
        <v/>
      </c>
      <c r="B4987" s="638" t="str">
        <f>IF($C4987="","",IFERROR(_xlfn.XLOOKUP($C4987,'1.PrepList'!$I$2:$I$1500,'1.PrepList'!$H$2:$H$1500,"")&amp;"",""))</f>
        <v/>
      </c>
      <c r="D4987" s="638" t="str">
        <f>IF($C4987="","",IFERROR(_xlfn.XLOOKUP($C4987,'1.PrepList'!$I$2:$I$1500,'1.PrepList'!$J$2:$J$1500,"")&amp;"",""))</f>
        <v/>
      </c>
      <c r="E4987" s="638" t="str">
        <f>IF($C4987="","",IFERROR(_xlfn.XLOOKUP($C4987,'1.PrepList'!$I$2:$I$1500,'1.PrepList'!$N$2:$N$1500,"")&amp;"",""))</f>
        <v/>
      </c>
      <c r="F4987" s="638" t="str">
        <f>IF($C4987="","",IFERROR(_xlfn.XLOOKUP($C4987,'1.PrepList'!$I$2:$I$1500,'1.PrepList'!$K$2:$K$1500,"")&amp;"",""))</f>
        <v/>
      </c>
      <c r="H4987" s="644" t="str">
        <f>IF($C4987="","",IFERROR(IF(_xlfn.XLOOKUP($C4987,tbl_StartedStatus[Bold ID],tbl_StartedStatus[Started])="Started","Yes",IF(_xlfn.XLOOKUP($C4987,tbl_StartedStatus[Bold ID],tbl_StartedStatus[Started])="No Show","No Show","")),""))</f>
        <v/>
      </c>
    </row>
    <row r="4988" spans="1:8" ht="15" customHeight="1" thickBot="1">
      <c r="A4988" s="38" t="str">
        <f>IF($C4988="","",IFERROR(_xlfn.XLOOKUP($C4988,'1.PrepList'!$I$2:$I$1500,'1.PrepList'!$G$2:$G$1500,"")&amp;"",""))</f>
        <v/>
      </c>
      <c r="B4988" s="638" t="str">
        <f>IF($C4988="","",IFERROR(_xlfn.XLOOKUP($C4988,'1.PrepList'!$I$2:$I$1500,'1.PrepList'!$H$2:$H$1500,"")&amp;"",""))</f>
        <v/>
      </c>
      <c r="D4988" s="638" t="str">
        <f>IF($C4988="","",IFERROR(_xlfn.XLOOKUP($C4988,'1.PrepList'!$I$2:$I$1500,'1.PrepList'!$J$2:$J$1500,"")&amp;"",""))</f>
        <v/>
      </c>
      <c r="E4988" s="638" t="str">
        <f>IF($C4988="","",IFERROR(_xlfn.XLOOKUP($C4988,'1.PrepList'!$I$2:$I$1500,'1.PrepList'!$N$2:$N$1500,"")&amp;"",""))</f>
        <v/>
      </c>
      <c r="F4988" s="638" t="str">
        <f>IF($C4988="","",IFERROR(_xlfn.XLOOKUP($C4988,'1.PrepList'!$I$2:$I$1500,'1.PrepList'!$K$2:$K$1500,"")&amp;"",""))</f>
        <v/>
      </c>
      <c r="H4988" s="644" t="str">
        <f>IF($C4988="","",IFERROR(IF(_xlfn.XLOOKUP($C4988,tbl_StartedStatus[Bold ID],tbl_StartedStatus[Started])="Started","Yes",IF(_xlfn.XLOOKUP($C4988,tbl_StartedStatus[Bold ID],tbl_StartedStatus[Started])="No Show","No Show","")),""))</f>
        <v/>
      </c>
    </row>
    <row r="4989" spans="1:8" ht="15" customHeight="1" thickBot="1">
      <c r="A4989" s="38" t="str">
        <f>IF($C4989="","",IFERROR(_xlfn.XLOOKUP($C4989,'1.PrepList'!$I$2:$I$1500,'1.PrepList'!$G$2:$G$1500,"")&amp;"",""))</f>
        <v/>
      </c>
      <c r="B4989" s="638" t="str">
        <f>IF($C4989="","",IFERROR(_xlfn.XLOOKUP($C4989,'1.PrepList'!$I$2:$I$1500,'1.PrepList'!$H$2:$H$1500,"")&amp;"",""))</f>
        <v/>
      </c>
      <c r="D4989" s="638" t="str">
        <f>IF($C4989="","",IFERROR(_xlfn.XLOOKUP($C4989,'1.PrepList'!$I$2:$I$1500,'1.PrepList'!$J$2:$J$1500,"")&amp;"",""))</f>
        <v/>
      </c>
      <c r="E4989" s="638" t="str">
        <f>IF($C4989="","",IFERROR(_xlfn.XLOOKUP($C4989,'1.PrepList'!$I$2:$I$1500,'1.PrepList'!$N$2:$N$1500,"")&amp;"",""))</f>
        <v/>
      </c>
      <c r="F4989" s="638" t="str">
        <f>IF($C4989="","",IFERROR(_xlfn.XLOOKUP($C4989,'1.PrepList'!$I$2:$I$1500,'1.PrepList'!$K$2:$K$1500,"")&amp;"",""))</f>
        <v/>
      </c>
      <c r="H4989" s="644" t="str">
        <f>IF($C4989="","",IFERROR(IF(_xlfn.XLOOKUP($C4989,tbl_StartedStatus[Bold ID],tbl_StartedStatus[Started])="Started","Yes",IF(_xlfn.XLOOKUP($C4989,tbl_StartedStatus[Bold ID],tbl_StartedStatus[Started])="No Show","No Show","")),""))</f>
        <v/>
      </c>
    </row>
    <row r="4990" spans="1:8" ht="15" customHeight="1" thickBot="1">
      <c r="A4990" s="38" t="str">
        <f>IF($C4990="","",IFERROR(_xlfn.XLOOKUP($C4990,'1.PrepList'!$I$2:$I$1500,'1.PrepList'!$G$2:$G$1500,"")&amp;"",""))</f>
        <v/>
      </c>
      <c r="B4990" s="638" t="str">
        <f>IF($C4990="","",IFERROR(_xlfn.XLOOKUP($C4990,'1.PrepList'!$I$2:$I$1500,'1.PrepList'!$H$2:$H$1500,"")&amp;"",""))</f>
        <v/>
      </c>
      <c r="D4990" s="638" t="str">
        <f>IF($C4990="","",IFERROR(_xlfn.XLOOKUP($C4990,'1.PrepList'!$I$2:$I$1500,'1.PrepList'!$J$2:$J$1500,"")&amp;"",""))</f>
        <v/>
      </c>
      <c r="E4990" s="638" t="str">
        <f>IF($C4990="","",IFERROR(_xlfn.XLOOKUP($C4990,'1.PrepList'!$I$2:$I$1500,'1.PrepList'!$N$2:$N$1500,"")&amp;"",""))</f>
        <v/>
      </c>
      <c r="F4990" s="638" t="str">
        <f>IF($C4990="","",IFERROR(_xlfn.XLOOKUP($C4990,'1.PrepList'!$I$2:$I$1500,'1.PrepList'!$K$2:$K$1500,"")&amp;"",""))</f>
        <v/>
      </c>
      <c r="H4990" s="644" t="str">
        <f>IF($C4990="","",IFERROR(IF(_xlfn.XLOOKUP($C4990,tbl_StartedStatus[Bold ID],tbl_StartedStatus[Started])="Started","Yes",IF(_xlfn.XLOOKUP($C4990,tbl_StartedStatus[Bold ID],tbl_StartedStatus[Started])="No Show","No Show","")),""))</f>
        <v/>
      </c>
    </row>
    <row r="4991" spans="1:8" ht="15" customHeight="1" thickBot="1">
      <c r="A4991" s="38" t="str">
        <f>IF($C4991="","",IFERROR(_xlfn.XLOOKUP($C4991,'1.PrepList'!$I$2:$I$1500,'1.PrepList'!$G$2:$G$1500,"")&amp;"",""))</f>
        <v/>
      </c>
      <c r="B4991" s="638" t="str">
        <f>IF($C4991="","",IFERROR(_xlfn.XLOOKUP($C4991,'1.PrepList'!$I$2:$I$1500,'1.PrepList'!$H$2:$H$1500,"")&amp;"",""))</f>
        <v/>
      </c>
      <c r="D4991" s="638" t="str">
        <f>IF($C4991="","",IFERROR(_xlfn.XLOOKUP($C4991,'1.PrepList'!$I$2:$I$1500,'1.PrepList'!$J$2:$J$1500,"")&amp;"",""))</f>
        <v/>
      </c>
      <c r="E4991" s="638" t="str">
        <f>IF($C4991="","",IFERROR(_xlfn.XLOOKUP($C4991,'1.PrepList'!$I$2:$I$1500,'1.PrepList'!$N$2:$N$1500,"")&amp;"",""))</f>
        <v/>
      </c>
      <c r="F4991" s="638" t="str">
        <f>IF($C4991="","",IFERROR(_xlfn.XLOOKUP($C4991,'1.PrepList'!$I$2:$I$1500,'1.PrepList'!$K$2:$K$1500,"")&amp;"",""))</f>
        <v/>
      </c>
      <c r="H4991" s="644" t="str">
        <f>IF($C4991="","",IFERROR(IF(_xlfn.XLOOKUP($C4991,tbl_StartedStatus[Bold ID],tbl_StartedStatus[Started])="Started","Yes",IF(_xlfn.XLOOKUP($C4991,tbl_StartedStatus[Bold ID],tbl_StartedStatus[Started])="No Show","No Show","")),""))</f>
        <v/>
      </c>
    </row>
    <row r="4992" spans="1:8" ht="15" customHeight="1" thickBot="1">
      <c r="A4992" s="38" t="str">
        <f>IF($C4992="","",IFERROR(_xlfn.XLOOKUP($C4992,'1.PrepList'!$I$2:$I$1500,'1.PrepList'!$G$2:$G$1500,"")&amp;"",""))</f>
        <v/>
      </c>
      <c r="B4992" s="638" t="str">
        <f>IF($C4992="","",IFERROR(_xlfn.XLOOKUP($C4992,'1.PrepList'!$I$2:$I$1500,'1.PrepList'!$H$2:$H$1500,"")&amp;"",""))</f>
        <v/>
      </c>
      <c r="D4992" s="638" t="str">
        <f>IF($C4992="","",IFERROR(_xlfn.XLOOKUP($C4992,'1.PrepList'!$I$2:$I$1500,'1.PrepList'!$J$2:$J$1500,"")&amp;"",""))</f>
        <v/>
      </c>
      <c r="E4992" s="638" t="str">
        <f>IF($C4992="","",IFERROR(_xlfn.XLOOKUP($C4992,'1.PrepList'!$I$2:$I$1500,'1.PrepList'!$N$2:$N$1500,"")&amp;"",""))</f>
        <v/>
      </c>
      <c r="F4992" s="638" t="str">
        <f>IF($C4992="","",IFERROR(_xlfn.XLOOKUP($C4992,'1.PrepList'!$I$2:$I$1500,'1.PrepList'!$K$2:$K$1500,"")&amp;"",""))</f>
        <v/>
      </c>
      <c r="H4992" s="644" t="str">
        <f>IF($C4992="","",IFERROR(IF(_xlfn.XLOOKUP($C4992,tbl_StartedStatus[Bold ID],tbl_StartedStatus[Started])="Started","Yes",IF(_xlfn.XLOOKUP($C4992,tbl_StartedStatus[Bold ID],tbl_StartedStatus[Started])="No Show","No Show","")),""))</f>
        <v/>
      </c>
    </row>
    <row r="4993" spans="1:8" ht="15" customHeight="1" thickBot="1">
      <c r="A4993" s="38" t="str">
        <f>IF($C4993="","",IFERROR(_xlfn.XLOOKUP($C4993,'1.PrepList'!$I$2:$I$1500,'1.PrepList'!$G$2:$G$1500,"")&amp;"",""))</f>
        <v/>
      </c>
      <c r="B4993" s="638" t="str">
        <f>IF($C4993="","",IFERROR(_xlfn.XLOOKUP($C4993,'1.PrepList'!$I$2:$I$1500,'1.PrepList'!$H$2:$H$1500,"")&amp;"",""))</f>
        <v/>
      </c>
      <c r="D4993" s="638" t="str">
        <f>IF($C4993="","",IFERROR(_xlfn.XLOOKUP($C4993,'1.PrepList'!$I$2:$I$1500,'1.PrepList'!$J$2:$J$1500,"")&amp;"",""))</f>
        <v/>
      </c>
      <c r="E4993" s="638" t="str">
        <f>IF($C4993="","",IFERROR(_xlfn.XLOOKUP($C4993,'1.PrepList'!$I$2:$I$1500,'1.PrepList'!$N$2:$N$1500,"")&amp;"",""))</f>
        <v/>
      </c>
      <c r="F4993" s="638" t="str">
        <f>IF($C4993="","",IFERROR(_xlfn.XLOOKUP($C4993,'1.PrepList'!$I$2:$I$1500,'1.PrepList'!$K$2:$K$1500,"")&amp;"",""))</f>
        <v/>
      </c>
      <c r="H4993" s="644" t="str">
        <f>IF($C4993="","",IFERROR(IF(_xlfn.XLOOKUP($C4993,tbl_StartedStatus[Bold ID],tbl_StartedStatus[Started])="Started","Yes",IF(_xlfn.XLOOKUP($C4993,tbl_StartedStatus[Bold ID],tbl_StartedStatus[Started])="No Show","No Show","")),""))</f>
        <v/>
      </c>
    </row>
    <row r="4994" spans="1:8" ht="15" customHeight="1" thickBot="1">
      <c r="A4994" s="38" t="str">
        <f>IF($C4994="","",IFERROR(_xlfn.XLOOKUP($C4994,'1.PrepList'!$I$2:$I$1500,'1.PrepList'!$G$2:$G$1500,"")&amp;"",""))</f>
        <v/>
      </c>
      <c r="B4994" s="638" t="str">
        <f>IF($C4994="","",IFERROR(_xlfn.XLOOKUP($C4994,'1.PrepList'!$I$2:$I$1500,'1.PrepList'!$H$2:$H$1500,"")&amp;"",""))</f>
        <v/>
      </c>
      <c r="D4994" s="638" t="str">
        <f>IF($C4994="","",IFERROR(_xlfn.XLOOKUP($C4994,'1.PrepList'!$I$2:$I$1500,'1.PrepList'!$J$2:$J$1500,"")&amp;"",""))</f>
        <v/>
      </c>
      <c r="E4994" s="638" t="str">
        <f>IF($C4994="","",IFERROR(_xlfn.XLOOKUP($C4994,'1.PrepList'!$I$2:$I$1500,'1.PrepList'!$N$2:$N$1500,"")&amp;"",""))</f>
        <v/>
      </c>
      <c r="F4994" s="638" t="str">
        <f>IF($C4994="","",IFERROR(_xlfn.XLOOKUP($C4994,'1.PrepList'!$I$2:$I$1500,'1.PrepList'!$K$2:$K$1500,"")&amp;"",""))</f>
        <v/>
      </c>
      <c r="H4994" s="644" t="str">
        <f>IF($C4994="","",IFERROR(IF(_xlfn.XLOOKUP($C4994,tbl_StartedStatus[Bold ID],tbl_StartedStatus[Started])="Started","Yes",IF(_xlfn.XLOOKUP($C4994,tbl_StartedStatus[Bold ID],tbl_StartedStatus[Started])="No Show","No Show","")),""))</f>
        <v/>
      </c>
    </row>
    <row r="4995" spans="1:8" ht="15" customHeight="1" thickBot="1">
      <c r="A4995" s="38" t="str">
        <f>IF($C4995="","",IFERROR(_xlfn.XLOOKUP($C4995,'1.PrepList'!$I$2:$I$1500,'1.PrepList'!$G$2:$G$1500,"")&amp;"",""))</f>
        <v/>
      </c>
      <c r="B4995" s="638" t="str">
        <f>IF($C4995="","",IFERROR(_xlfn.XLOOKUP($C4995,'1.PrepList'!$I$2:$I$1500,'1.PrepList'!$H$2:$H$1500,"")&amp;"",""))</f>
        <v/>
      </c>
      <c r="D4995" s="638" t="str">
        <f>IF($C4995="","",IFERROR(_xlfn.XLOOKUP($C4995,'1.PrepList'!$I$2:$I$1500,'1.PrepList'!$J$2:$J$1500,"")&amp;"",""))</f>
        <v/>
      </c>
      <c r="E4995" s="638" t="str">
        <f>IF($C4995="","",IFERROR(_xlfn.XLOOKUP($C4995,'1.PrepList'!$I$2:$I$1500,'1.PrepList'!$N$2:$N$1500,"")&amp;"",""))</f>
        <v/>
      </c>
      <c r="F4995" s="638" t="str">
        <f>IF($C4995="","",IFERROR(_xlfn.XLOOKUP($C4995,'1.PrepList'!$I$2:$I$1500,'1.PrepList'!$K$2:$K$1500,"")&amp;"",""))</f>
        <v/>
      </c>
      <c r="H4995" s="644" t="str">
        <f>IF($C4995="","",IFERROR(IF(_xlfn.XLOOKUP($C4995,tbl_StartedStatus[Bold ID],tbl_StartedStatus[Started])="Started","Yes",IF(_xlfn.XLOOKUP($C4995,tbl_StartedStatus[Bold ID],tbl_StartedStatus[Started])="No Show","No Show","")),""))</f>
        <v/>
      </c>
    </row>
    <row r="4996" spans="1:8" ht="15" customHeight="1" thickBot="1">
      <c r="A4996" s="38" t="str">
        <f>IF($C4996="","",IFERROR(_xlfn.XLOOKUP($C4996,'1.PrepList'!$I$2:$I$1500,'1.PrepList'!$G$2:$G$1500,"")&amp;"",""))</f>
        <v/>
      </c>
      <c r="B4996" s="638" t="str">
        <f>IF($C4996="","",IFERROR(_xlfn.XLOOKUP($C4996,'1.PrepList'!$I$2:$I$1500,'1.PrepList'!$H$2:$H$1500,"")&amp;"",""))</f>
        <v/>
      </c>
      <c r="D4996" s="638" t="str">
        <f>IF($C4996="","",IFERROR(_xlfn.XLOOKUP($C4996,'1.PrepList'!$I$2:$I$1500,'1.PrepList'!$J$2:$J$1500,"")&amp;"",""))</f>
        <v/>
      </c>
      <c r="E4996" s="638" t="str">
        <f>IF($C4996="","",IFERROR(_xlfn.XLOOKUP($C4996,'1.PrepList'!$I$2:$I$1500,'1.PrepList'!$N$2:$N$1500,"")&amp;"",""))</f>
        <v/>
      </c>
      <c r="F4996" s="638" t="str">
        <f>IF($C4996="","",IFERROR(_xlfn.XLOOKUP($C4996,'1.PrepList'!$I$2:$I$1500,'1.PrepList'!$K$2:$K$1500,"")&amp;"",""))</f>
        <v/>
      </c>
      <c r="H4996" s="644" t="str">
        <f>IF($C4996="","",IFERROR(IF(_xlfn.XLOOKUP($C4996,tbl_StartedStatus[Bold ID],tbl_StartedStatus[Started])="Started","Yes",IF(_xlfn.XLOOKUP($C4996,tbl_StartedStatus[Bold ID],tbl_StartedStatus[Started])="No Show","No Show","")),""))</f>
        <v/>
      </c>
    </row>
    <row r="4997" spans="1:8" ht="15" customHeight="1" thickBot="1">
      <c r="A4997" s="38" t="str">
        <f>IF($C4997="","",IFERROR(_xlfn.XLOOKUP($C4997,'1.PrepList'!$I$2:$I$1500,'1.PrepList'!$G$2:$G$1500,"")&amp;"",""))</f>
        <v/>
      </c>
      <c r="B4997" s="638" t="str">
        <f>IF($C4997="","",IFERROR(_xlfn.XLOOKUP($C4997,'1.PrepList'!$I$2:$I$1500,'1.PrepList'!$H$2:$H$1500,"")&amp;"",""))</f>
        <v/>
      </c>
      <c r="D4997" s="638" t="str">
        <f>IF($C4997="","",IFERROR(_xlfn.XLOOKUP($C4997,'1.PrepList'!$I$2:$I$1500,'1.PrepList'!$J$2:$J$1500,"")&amp;"",""))</f>
        <v/>
      </c>
      <c r="E4997" s="638" t="str">
        <f>IF($C4997="","",IFERROR(_xlfn.XLOOKUP($C4997,'1.PrepList'!$I$2:$I$1500,'1.PrepList'!$N$2:$N$1500,"")&amp;"",""))</f>
        <v/>
      </c>
      <c r="F4997" s="638" t="str">
        <f>IF($C4997="","",IFERROR(_xlfn.XLOOKUP($C4997,'1.PrepList'!$I$2:$I$1500,'1.PrepList'!$K$2:$K$1500,"")&amp;"",""))</f>
        <v/>
      </c>
      <c r="H4997" s="644" t="str">
        <f>IF($C4997="","",IFERROR(IF(_xlfn.XLOOKUP($C4997,tbl_StartedStatus[Bold ID],tbl_StartedStatus[Started])="Started","Yes",IF(_xlfn.XLOOKUP($C4997,tbl_StartedStatus[Bold ID],tbl_StartedStatus[Started])="No Show","No Show","")),""))</f>
        <v/>
      </c>
    </row>
    <row r="4998" spans="1:8" ht="15" customHeight="1" thickBot="1">
      <c r="A4998" s="38" t="str">
        <f>IF($C4998="","",IFERROR(_xlfn.XLOOKUP($C4998,'1.PrepList'!$I$2:$I$1500,'1.PrepList'!$G$2:$G$1500,"")&amp;"",""))</f>
        <v/>
      </c>
      <c r="B4998" s="638" t="str">
        <f>IF($C4998="","",IFERROR(_xlfn.XLOOKUP($C4998,'1.PrepList'!$I$2:$I$1500,'1.PrepList'!$H$2:$H$1500,"")&amp;"",""))</f>
        <v/>
      </c>
      <c r="D4998" s="638" t="str">
        <f>IF($C4998="","",IFERROR(_xlfn.XLOOKUP($C4998,'1.PrepList'!$I$2:$I$1500,'1.PrepList'!$J$2:$J$1500,"")&amp;"",""))</f>
        <v/>
      </c>
      <c r="E4998" s="638" t="str">
        <f>IF($C4998="","",IFERROR(_xlfn.XLOOKUP($C4998,'1.PrepList'!$I$2:$I$1500,'1.PrepList'!$N$2:$N$1500,"")&amp;"",""))</f>
        <v/>
      </c>
      <c r="F4998" s="638" t="str">
        <f>IF($C4998="","",IFERROR(_xlfn.XLOOKUP($C4998,'1.PrepList'!$I$2:$I$1500,'1.PrepList'!$K$2:$K$1500,"")&amp;"",""))</f>
        <v/>
      </c>
      <c r="H4998" s="644" t="str">
        <f>IF($C4998="","",IFERROR(IF(_xlfn.XLOOKUP($C4998,tbl_StartedStatus[Bold ID],tbl_StartedStatus[Started])="Started","Yes",IF(_xlfn.XLOOKUP($C4998,tbl_StartedStatus[Bold ID],tbl_StartedStatus[Started])="No Show","No Show","")),""))</f>
        <v/>
      </c>
    </row>
    <row r="4999" spans="1:8" ht="15" customHeight="1" thickBot="1">
      <c r="A4999" s="38" t="str">
        <f>IF($C4999="","",IFERROR(_xlfn.XLOOKUP($C4999,'1.PrepList'!$I$2:$I$1500,'1.PrepList'!$G$2:$G$1500,"")&amp;"",""))</f>
        <v/>
      </c>
      <c r="B4999" s="638" t="str">
        <f>IF($C4999="","",IFERROR(_xlfn.XLOOKUP($C4999,'1.PrepList'!$I$2:$I$1500,'1.PrepList'!$H$2:$H$1500,"")&amp;"",""))</f>
        <v/>
      </c>
      <c r="D4999" s="638" t="str">
        <f>IF($C4999="","",IFERROR(_xlfn.XLOOKUP($C4999,'1.PrepList'!$I$2:$I$1500,'1.PrepList'!$J$2:$J$1500,"")&amp;"",""))</f>
        <v/>
      </c>
      <c r="E4999" s="638" t="str">
        <f>IF($C4999="","",IFERROR(_xlfn.XLOOKUP($C4999,'1.PrepList'!$I$2:$I$1500,'1.PrepList'!$N$2:$N$1500,"")&amp;"",""))</f>
        <v/>
      </c>
      <c r="F4999" s="638" t="str">
        <f>IF($C4999="","",IFERROR(_xlfn.XLOOKUP($C4999,'1.PrepList'!$I$2:$I$1500,'1.PrepList'!$K$2:$K$1500,"")&amp;"",""))</f>
        <v/>
      </c>
      <c r="H4999" s="644" t="str">
        <f>IF($C4999="","",IFERROR(IF(_xlfn.XLOOKUP($C4999,tbl_StartedStatus[Bold ID],tbl_StartedStatus[Started])="Started","Yes",IF(_xlfn.XLOOKUP($C4999,tbl_StartedStatus[Bold ID],tbl_StartedStatus[Started])="No Show","No Show","")),""))</f>
        <v/>
      </c>
    </row>
    <row r="5000" spans="1:8" ht="15" customHeight="1" thickBot="1">
      <c r="A5000" s="38" t="str">
        <f>IF($C5000="","",IFERROR(_xlfn.XLOOKUP($C5000,'1.PrepList'!$I$2:$I$1500,'1.PrepList'!$G$2:$G$1500,"")&amp;"",""))</f>
        <v/>
      </c>
      <c r="B5000" s="638" t="str">
        <f>IF($C5000="","",IFERROR(_xlfn.XLOOKUP($C5000,'1.PrepList'!$I$2:$I$1500,'1.PrepList'!$H$2:$H$1500,"")&amp;"",""))</f>
        <v/>
      </c>
      <c r="D5000" s="638" t="str">
        <f>IF($C5000="","",IFERROR(_xlfn.XLOOKUP($C5000,'1.PrepList'!$I$2:$I$1500,'1.PrepList'!$J$2:$J$1500,"")&amp;"",""))</f>
        <v/>
      </c>
      <c r="E5000" s="638" t="str">
        <f>IF($C5000="","",IFERROR(_xlfn.XLOOKUP($C5000,'1.PrepList'!$I$2:$I$1500,'1.PrepList'!$N$2:$N$1500,"")&amp;"",""))</f>
        <v/>
      </c>
      <c r="F5000" s="638" t="str">
        <f>IF($C5000="","",IFERROR(_xlfn.XLOOKUP($C5000,'1.PrepList'!$I$2:$I$1500,'1.PrepList'!$K$2:$K$1500,"")&amp;"",""))</f>
        <v/>
      </c>
      <c r="H5000" s="644" t="str">
        <f>IF($C5000="","",IFERROR(IF(_xlfn.XLOOKUP($C5000,tbl_StartedStatus[Bold ID],tbl_StartedStatus[Started])="Started","Yes",IF(_xlfn.XLOOKUP($C5000,tbl_StartedStatus[Bold ID],tbl_StartedStatus[Started])="No Show","No Show","")),""))</f>
        <v/>
      </c>
    </row>
    <row r="5001" spans="1:8" ht="15" customHeight="1" thickBot="1">
      <c r="A5001" s="38" t="str">
        <f>IF($C5001="","",IFERROR(_xlfn.XLOOKUP($C5001,'1.PrepList'!$I$2:$I$1500,'1.PrepList'!$G$2:$G$1500,"")&amp;"",""))</f>
        <v/>
      </c>
      <c r="B5001" s="638" t="str">
        <f>IF($C5001="","",IFERROR(_xlfn.XLOOKUP($C5001,'1.PrepList'!$I$2:$I$1500,'1.PrepList'!$H$2:$H$1500,"")&amp;"",""))</f>
        <v/>
      </c>
      <c r="D5001" s="638" t="str">
        <f>IF($C5001="","",IFERROR(_xlfn.XLOOKUP($C5001,'1.PrepList'!$I$2:$I$1500,'1.PrepList'!$J$2:$J$1500,"")&amp;"",""))</f>
        <v/>
      </c>
      <c r="E5001" s="638" t="str">
        <f>IF($C5001="","",IFERROR(_xlfn.XLOOKUP($C5001,'1.PrepList'!$I$2:$I$1500,'1.PrepList'!$N$2:$N$1500,"")&amp;"",""))</f>
        <v/>
      </c>
      <c r="F5001" s="638" t="str">
        <f>IF($C5001="","",IFERROR(_xlfn.XLOOKUP($C5001,'1.PrepList'!$I$2:$I$1500,'1.PrepList'!$K$2:$K$1500,"")&amp;"",""))</f>
        <v/>
      </c>
      <c r="H5001" s="644" t="str">
        <f>IF($C5001="","",IFERROR(IF(_xlfn.XLOOKUP($C5001,tbl_StartedStatus[Bold ID],tbl_StartedStatus[Started])="Started","Yes",IF(_xlfn.XLOOKUP($C5001,tbl_StartedStatus[Bold ID],tbl_StartedStatus[Started])="No Show","No Show","")),""))</f>
        <v/>
      </c>
    </row>
    <row r="5002" spans="1:8" ht="15" customHeight="1" thickBot="1">
      <c r="A5002" s="38" t="str">
        <f>IF($C5002="","",IFERROR(_xlfn.XLOOKUP($C5002,'1.PrepList'!$I$2:$I$1500,'1.PrepList'!$G$2:$G$1500,"")&amp;"",""))</f>
        <v/>
      </c>
      <c r="B5002" s="638" t="str">
        <f>IF($C5002="","",IFERROR(_xlfn.XLOOKUP($C5002,'1.PrepList'!$I$2:$I$1500,'1.PrepList'!$H$2:$H$1500,"")&amp;"",""))</f>
        <v/>
      </c>
      <c r="D5002" s="638" t="str">
        <f>IF($C5002="","",IFERROR(_xlfn.XLOOKUP($C5002,'1.PrepList'!$I$2:$I$1500,'1.PrepList'!$J$2:$J$1500,"")&amp;"",""))</f>
        <v/>
      </c>
      <c r="E5002" s="638" t="str">
        <f>IF($C5002="","",IFERROR(_xlfn.XLOOKUP($C5002,'1.PrepList'!$I$2:$I$1500,'1.PrepList'!$N$2:$N$1500,"")&amp;"",""))</f>
        <v/>
      </c>
      <c r="F5002" s="638" t="str">
        <f>IF($C5002="","",IFERROR(_xlfn.XLOOKUP($C5002,'1.PrepList'!$I$2:$I$1500,'1.PrepList'!$K$2:$K$1500,"")&amp;"",""))</f>
        <v/>
      </c>
      <c r="H5002" s="644" t="str">
        <f>IF($C5002="","",IFERROR(IF(_xlfn.XLOOKUP($C5002,tbl_StartedStatus[Bold ID],tbl_StartedStatus[Started])="Started","Yes",IF(_xlfn.XLOOKUP($C5002,tbl_StartedStatus[Bold ID],tbl_StartedStatus[Started])="No Show","No Show","")),""))</f>
        <v/>
      </c>
    </row>
    <row r="5003" spans="1:8" ht="15" customHeight="1" thickBot="1">
      <c r="A5003" s="38" t="str">
        <f>IF($C5003="","",IFERROR(_xlfn.XLOOKUP($C5003,'1.PrepList'!$I$2:$I$1500,'1.PrepList'!$G$2:$G$1500,"")&amp;"",""))</f>
        <v/>
      </c>
      <c r="B5003" s="638" t="str">
        <f>IF($C5003="","",IFERROR(_xlfn.XLOOKUP($C5003,'1.PrepList'!$I$2:$I$1500,'1.PrepList'!$H$2:$H$1500,"")&amp;"",""))</f>
        <v/>
      </c>
      <c r="D5003" s="638" t="str">
        <f>IF($C5003="","",IFERROR(_xlfn.XLOOKUP($C5003,'1.PrepList'!$I$2:$I$1500,'1.PrepList'!$J$2:$J$1500,"")&amp;"",""))</f>
        <v/>
      </c>
      <c r="E5003" s="638" t="str">
        <f>IF($C5003="","",IFERROR(_xlfn.XLOOKUP($C5003,'1.PrepList'!$I$2:$I$1500,'1.PrepList'!$N$2:$N$1500,"")&amp;"",""))</f>
        <v/>
      </c>
      <c r="F5003" s="638" t="str">
        <f>IF($C5003="","",IFERROR(_xlfn.XLOOKUP($C5003,'1.PrepList'!$I$2:$I$1500,'1.PrepList'!$K$2:$K$1500,"")&amp;"",""))</f>
        <v/>
      </c>
      <c r="H5003" s="644" t="str">
        <f>IF($C5003="","",IFERROR(IF(_xlfn.XLOOKUP($C5003,tbl_StartedStatus[Bold ID],tbl_StartedStatus[Started])="Started","Yes",IF(_xlfn.XLOOKUP($C5003,tbl_StartedStatus[Bold ID],tbl_StartedStatus[Started])="No Show","No Show","")),""))</f>
        <v/>
      </c>
    </row>
    <row r="5004" spans="1:8" ht="15" customHeight="1" thickBot="1">
      <c r="A5004" s="38" t="str">
        <f>IF($C5004="","",IFERROR(_xlfn.XLOOKUP($C5004,'1.PrepList'!$I$2:$I$1500,'1.PrepList'!$G$2:$G$1500,"")&amp;"",""))</f>
        <v/>
      </c>
      <c r="B5004" s="638" t="str">
        <f>IF($C5004="","",IFERROR(_xlfn.XLOOKUP($C5004,'1.PrepList'!$I$2:$I$1500,'1.PrepList'!$H$2:$H$1500,"")&amp;"",""))</f>
        <v/>
      </c>
      <c r="D5004" s="638" t="str">
        <f>IF($C5004="","",IFERROR(_xlfn.XLOOKUP($C5004,'1.PrepList'!$I$2:$I$1500,'1.PrepList'!$J$2:$J$1500,"")&amp;"",""))</f>
        <v/>
      </c>
      <c r="E5004" s="638" t="str">
        <f>IF($C5004="","",IFERROR(_xlfn.XLOOKUP($C5004,'1.PrepList'!$I$2:$I$1500,'1.PrepList'!$N$2:$N$1500,"")&amp;"",""))</f>
        <v/>
      </c>
      <c r="F5004" s="638" t="str">
        <f>IF($C5004="","",IFERROR(_xlfn.XLOOKUP($C5004,'1.PrepList'!$I$2:$I$1500,'1.PrepList'!$K$2:$K$1500,"")&amp;"",""))</f>
        <v/>
      </c>
      <c r="H5004" s="644" t="str">
        <f>IF($C5004="","",IFERROR(IF(_xlfn.XLOOKUP($C5004,tbl_StartedStatus[Bold ID],tbl_StartedStatus[Started])="Started","Yes",IF(_xlfn.XLOOKUP($C5004,tbl_StartedStatus[Bold ID],tbl_StartedStatus[Started])="No Show","No Show","")),""))</f>
        <v/>
      </c>
    </row>
    <row r="5005" spans="1:8" ht="15" customHeight="1" thickBot="1">
      <c r="A5005" s="38" t="str">
        <f>IF($C5005="","",IFERROR(_xlfn.XLOOKUP($C5005,'1.PrepList'!$I$2:$I$1500,'1.PrepList'!$G$2:$G$1500,"")&amp;"",""))</f>
        <v/>
      </c>
      <c r="B5005" s="638" t="str">
        <f>IF($C5005="","",IFERROR(_xlfn.XLOOKUP($C5005,'1.PrepList'!$I$2:$I$1500,'1.PrepList'!$H$2:$H$1500,"")&amp;"",""))</f>
        <v/>
      </c>
      <c r="D5005" s="638" t="str">
        <f>IF($C5005="","",IFERROR(_xlfn.XLOOKUP($C5005,'1.PrepList'!$I$2:$I$1500,'1.PrepList'!$J$2:$J$1500,"")&amp;"",""))</f>
        <v/>
      </c>
      <c r="E5005" s="638" t="str">
        <f>IF($C5005="","",IFERROR(_xlfn.XLOOKUP($C5005,'1.PrepList'!$I$2:$I$1500,'1.PrepList'!$N$2:$N$1500,"")&amp;"",""))</f>
        <v/>
      </c>
      <c r="F5005" s="638" t="str">
        <f>IF($C5005="","",IFERROR(_xlfn.XLOOKUP($C5005,'1.PrepList'!$I$2:$I$1500,'1.PrepList'!$K$2:$K$1500,"")&amp;"",""))</f>
        <v/>
      </c>
      <c r="H5005" s="644" t="str">
        <f>IF($C5005="","",IFERROR(IF(_xlfn.XLOOKUP($C5005,tbl_StartedStatus[Bold ID],tbl_StartedStatus[Started])="Started","Yes",IF(_xlfn.XLOOKUP($C5005,tbl_StartedStatus[Bold ID],tbl_StartedStatus[Started])="No Show","No Show","")),""))</f>
        <v/>
      </c>
    </row>
    <row r="5006" spans="1:8" ht="15" customHeight="1" thickBot="1">
      <c r="A5006" s="38" t="str">
        <f>IF($C5006="","",IFERROR(_xlfn.XLOOKUP($C5006,'1.PrepList'!$I$2:$I$1500,'1.PrepList'!$G$2:$G$1500,"")&amp;"",""))</f>
        <v/>
      </c>
      <c r="B5006" s="638" t="str">
        <f>IF($C5006="","",IFERROR(_xlfn.XLOOKUP($C5006,'1.PrepList'!$I$2:$I$1500,'1.PrepList'!$H$2:$H$1500,"")&amp;"",""))</f>
        <v/>
      </c>
      <c r="D5006" s="638" t="str">
        <f>IF($C5006="","",IFERROR(_xlfn.XLOOKUP($C5006,'1.PrepList'!$I$2:$I$1500,'1.PrepList'!$J$2:$J$1500,"")&amp;"",""))</f>
        <v/>
      </c>
      <c r="E5006" s="638" t="str">
        <f>IF($C5006="","",IFERROR(_xlfn.XLOOKUP($C5006,'1.PrepList'!$I$2:$I$1500,'1.PrepList'!$N$2:$N$1500,"")&amp;"",""))</f>
        <v/>
      </c>
      <c r="F5006" s="638" t="str">
        <f>IF($C5006="","",IFERROR(_xlfn.XLOOKUP($C5006,'1.PrepList'!$I$2:$I$1500,'1.PrepList'!$K$2:$K$1500,"")&amp;"",""))</f>
        <v/>
      </c>
      <c r="H5006" s="644" t="str">
        <f>IF($C5006="","",IFERROR(IF(_xlfn.XLOOKUP($C5006,tbl_StartedStatus[Bold ID],tbl_StartedStatus[Started])="Started","Yes",IF(_xlfn.XLOOKUP($C5006,tbl_StartedStatus[Bold ID],tbl_StartedStatus[Started])="No Show","No Show","")),""))</f>
        <v/>
      </c>
    </row>
    <row r="5007" spans="1:8" ht="15" customHeight="1" thickBot="1">
      <c r="A5007" s="38" t="str">
        <f>IF($C5007="","",IFERROR(_xlfn.XLOOKUP($C5007,'1.PrepList'!$I$2:$I$1500,'1.PrepList'!$G$2:$G$1500,"")&amp;"",""))</f>
        <v/>
      </c>
      <c r="B5007" s="638" t="str">
        <f>IF($C5007="","",IFERROR(_xlfn.XLOOKUP($C5007,'1.PrepList'!$I$2:$I$1500,'1.PrepList'!$H$2:$H$1500,"")&amp;"",""))</f>
        <v/>
      </c>
      <c r="D5007" s="638" t="str">
        <f>IF($C5007="","",IFERROR(_xlfn.XLOOKUP($C5007,'1.PrepList'!$I$2:$I$1500,'1.PrepList'!$J$2:$J$1500,"")&amp;"",""))</f>
        <v/>
      </c>
      <c r="E5007" s="638" t="str">
        <f>IF($C5007="","",IFERROR(_xlfn.XLOOKUP($C5007,'1.PrepList'!$I$2:$I$1500,'1.PrepList'!$N$2:$N$1500,"")&amp;"",""))</f>
        <v/>
      </c>
      <c r="F5007" s="638" t="str">
        <f>IF($C5007="","",IFERROR(_xlfn.XLOOKUP($C5007,'1.PrepList'!$I$2:$I$1500,'1.PrepList'!$K$2:$K$1500,"")&amp;"",""))</f>
        <v/>
      </c>
      <c r="H5007" s="644" t="str">
        <f>IF($C5007="","",IFERROR(IF(_xlfn.XLOOKUP($C5007,tbl_StartedStatus[Bold ID],tbl_StartedStatus[Started])="Started","Yes",IF(_xlfn.XLOOKUP($C5007,tbl_StartedStatus[Bold ID],tbl_StartedStatus[Started])="No Show","No Show","")),""))</f>
        <v/>
      </c>
    </row>
    <row r="5008" spans="1:8" ht="15" customHeight="1" thickBot="1">
      <c r="A5008" s="38" t="str">
        <f>IF($C5008="","",IFERROR(_xlfn.XLOOKUP($C5008,'1.PrepList'!$I$2:$I$1500,'1.PrepList'!$G$2:$G$1500,"")&amp;"",""))</f>
        <v/>
      </c>
      <c r="B5008" s="638" t="str">
        <f>IF($C5008="","",IFERROR(_xlfn.XLOOKUP($C5008,'1.PrepList'!$I$2:$I$1500,'1.PrepList'!$H$2:$H$1500,"")&amp;"",""))</f>
        <v/>
      </c>
      <c r="D5008" s="638" t="str">
        <f>IF($C5008="","",IFERROR(_xlfn.XLOOKUP($C5008,'1.PrepList'!$I$2:$I$1500,'1.PrepList'!$J$2:$J$1500,"")&amp;"",""))</f>
        <v/>
      </c>
      <c r="E5008" s="638" t="str">
        <f>IF($C5008="","",IFERROR(_xlfn.XLOOKUP($C5008,'1.PrepList'!$I$2:$I$1500,'1.PrepList'!$N$2:$N$1500,"")&amp;"",""))</f>
        <v/>
      </c>
      <c r="F5008" s="638" t="str">
        <f>IF($C5008="","",IFERROR(_xlfn.XLOOKUP($C5008,'1.PrepList'!$I$2:$I$1500,'1.PrepList'!$K$2:$K$1500,"")&amp;"",""))</f>
        <v/>
      </c>
      <c r="H5008" s="644" t="str">
        <f>IF($C5008="","",IFERROR(IF(_xlfn.XLOOKUP($C5008,tbl_StartedStatus[Bold ID],tbl_StartedStatus[Started])="Started","Yes",IF(_xlfn.XLOOKUP($C5008,tbl_StartedStatus[Bold ID],tbl_StartedStatus[Started])="No Show","No Show","")),""))</f>
        <v/>
      </c>
    </row>
    <row r="5009" spans="1:8" ht="15" customHeight="1" thickBot="1">
      <c r="A5009" s="38" t="str">
        <f>IF($C5009="","",IFERROR(_xlfn.XLOOKUP($C5009,'1.PrepList'!$I$2:$I$1500,'1.PrepList'!$G$2:$G$1500,"")&amp;"",""))</f>
        <v/>
      </c>
      <c r="B5009" s="638" t="str">
        <f>IF($C5009="","",IFERROR(_xlfn.XLOOKUP($C5009,'1.PrepList'!$I$2:$I$1500,'1.PrepList'!$H$2:$H$1500,"")&amp;"",""))</f>
        <v/>
      </c>
      <c r="D5009" s="638" t="str">
        <f>IF($C5009="","",IFERROR(_xlfn.XLOOKUP($C5009,'1.PrepList'!$I$2:$I$1500,'1.PrepList'!$J$2:$J$1500,"")&amp;"",""))</f>
        <v/>
      </c>
      <c r="E5009" s="638" t="str">
        <f>IF($C5009="","",IFERROR(_xlfn.XLOOKUP($C5009,'1.PrepList'!$I$2:$I$1500,'1.PrepList'!$N$2:$N$1500,"")&amp;"",""))</f>
        <v/>
      </c>
      <c r="F5009" s="638" t="str">
        <f>IF($C5009="","",IFERROR(_xlfn.XLOOKUP($C5009,'1.PrepList'!$I$2:$I$1500,'1.PrepList'!$K$2:$K$1500,"")&amp;"",""))</f>
        <v/>
      </c>
      <c r="H5009" s="644" t="str">
        <f>IF($C5009="","",IFERROR(IF(_xlfn.XLOOKUP($C5009,tbl_StartedStatus[Bold ID],tbl_StartedStatus[Started])="Started","Yes",IF(_xlfn.XLOOKUP($C5009,tbl_StartedStatus[Bold ID],tbl_StartedStatus[Started])="No Show","No Show","")),""))</f>
        <v/>
      </c>
    </row>
    <row r="5010" spans="1:8" ht="15" customHeight="1" thickBot="1">
      <c r="A5010" s="38" t="str">
        <f>IF($C5010="","",IFERROR(_xlfn.XLOOKUP($C5010,'1.PrepList'!$I$2:$I$1500,'1.PrepList'!$G$2:$G$1500,"")&amp;"",""))</f>
        <v/>
      </c>
      <c r="B5010" s="638" t="str">
        <f>IF($C5010="","",IFERROR(_xlfn.XLOOKUP($C5010,'1.PrepList'!$I$2:$I$1500,'1.PrepList'!$H$2:$H$1500,"")&amp;"",""))</f>
        <v/>
      </c>
      <c r="D5010" s="638" t="str">
        <f>IF($C5010="","",IFERROR(_xlfn.XLOOKUP($C5010,'1.PrepList'!$I$2:$I$1500,'1.PrepList'!$J$2:$J$1500,"")&amp;"",""))</f>
        <v/>
      </c>
      <c r="E5010" s="638" t="str">
        <f>IF($C5010="","",IFERROR(_xlfn.XLOOKUP($C5010,'1.PrepList'!$I$2:$I$1500,'1.PrepList'!$N$2:$N$1500,"")&amp;"",""))</f>
        <v/>
      </c>
      <c r="F5010" s="638" t="str">
        <f>IF($C5010="","",IFERROR(_xlfn.XLOOKUP($C5010,'1.PrepList'!$I$2:$I$1500,'1.PrepList'!$K$2:$K$1500,"")&amp;"",""))</f>
        <v/>
      </c>
      <c r="H5010" s="644" t="str">
        <f>IF($C5010="","",IFERROR(IF(_xlfn.XLOOKUP($C5010,tbl_StartedStatus[Bold ID],tbl_StartedStatus[Started])="Started","Yes",IF(_xlfn.XLOOKUP($C5010,tbl_StartedStatus[Bold ID],tbl_StartedStatus[Started])="No Show","No Show","")),""))</f>
        <v/>
      </c>
    </row>
    <row r="5011" spans="1:8" ht="15" customHeight="1" thickBot="1">
      <c r="A5011" s="38" t="str">
        <f>IF($C5011="","",IFERROR(_xlfn.XLOOKUP($C5011,'1.PrepList'!$I$2:$I$1500,'1.PrepList'!$G$2:$G$1500,"")&amp;"",""))</f>
        <v/>
      </c>
      <c r="B5011" s="638" t="str">
        <f>IF($C5011="","",IFERROR(_xlfn.XLOOKUP($C5011,'1.PrepList'!$I$2:$I$1500,'1.PrepList'!$H$2:$H$1500,"")&amp;"",""))</f>
        <v/>
      </c>
      <c r="D5011" s="638" t="str">
        <f>IF($C5011="","",IFERROR(_xlfn.XLOOKUP($C5011,'1.PrepList'!$I$2:$I$1500,'1.PrepList'!$J$2:$J$1500,"")&amp;"",""))</f>
        <v/>
      </c>
      <c r="E5011" s="638" t="str">
        <f>IF($C5011="","",IFERROR(_xlfn.XLOOKUP($C5011,'1.PrepList'!$I$2:$I$1500,'1.PrepList'!$N$2:$N$1500,"")&amp;"",""))</f>
        <v/>
      </c>
      <c r="F5011" s="638" t="str">
        <f>IF($C5011="","",IFERROR(_xlfn.XLOOKUP($C5011,'1.PrepList'!$I$2:$I$1500,'1.PrepList'!$K$2:$K$1500,"")&amp;"",""))</f>
        <v/>
      </c>
      <c r="H5011" s="644" t="str">
        <f>IF($C5011="","",IFERROR(IF(_xlfn.XLOOKUP($C5011,tbl_StartedStatus[Bold ID],tbl_StartedStatus[Started])="Started","Yes",IF(_xlfn.XLOOKUP($C5011,tbl_StartedStatus[Bold ID],tbl_StartedStatus[Started])="No Show","No Show","")),""))</f>
        <v/>
      </c>
    </row>
    <row r="5012" spans="1:8" ht="15" customHeight="1" thickBot="1">
      <c r="A5012" s="38" t="str">
        <f>IF($C5012="","",IFERROR(_xlfn.XLOOKUP($C5012,'1.PrepList'!$I$2:$I$1500,'1.PrepList'!$G$2:$G$1500,"")&amp;"",""))</f>
        <v/>
      </c>
      <c r="B5012" s="638" t="str">
        <f>IF($C5012="","",IFERROR(_xlfn.XLOOKUP($C5012,'1.PrepList'!$I$2:$I$1500,'1.PrepList'!$H$2:$H$1500,"")&amp;"",""))</f>
        <v/>
      </c>
      <c r="D5012" s="638" t="str">
        <f>IF($C5012="","",IFERROR(_xlfn.XLOOKUP($C5012,'1.PrepList'!$I$2:$I$1500,'1.PrepList'!$J$2:$J$1500,"")&amp;"",""))</f>
        <v/>
      </c>
      <c r="E5012" s="638" t="str">
        <f>IF($C5012="","",IFERROR(_xlfn.XLOOKUP($C5012,'1.PrepList'!$I$2:$I$1500,'1.PrepList'!$N$2:$N$1500,"")&amp;"",""))</f>
        <v/>
      </c>
      <c r="F5012" s="638" t="str">
        <f>IF($C5012="","",IFERROR(_xlfn.XLOOKUP($C5012,'1.PrepList'!$I$2:$I$1500,'1.PrepList'!$K$2:$K$1500,"")&amp;"",""))</f>
        <v/>
      </c>
      <c r="H5012" s="644" t="str">
        <f>IF($C5012="","",IFERROR(IF(_xlfn.XLOOKUP($C5012,tbl_StartedStatus[Bold ID],tbl_StartedStatus[Started])="Started","Yes",IF(_xlfn.XLOOKUP($C5012,tbl_StartedStatus[Bold ID],tbl_StartedStatus[Started])="No Show","No Show","")),""))</f>
        <v/>
      </c>
    </row>
    <row r="5013" spans="1:8" ht="15" customHeight="1" thickBot="1">
      <c r="A5013" s="38" t="str">
        <f>IF($C5013="","",IFERROR(_xlfn.XLOOKUP($C5013,'1.PrepList'!$I$2:$I$1500,'1.PrepList'!$G$2:$G$1500,"")&amp;"",""))</f>
        <v/>
      </c>
      <c r="B5013" s="638" t="str">
        <f>IF($C5013="","",IFERROR(_xlfn.XLOOKUP($C5013,'1.PrepList'!$I$2:$I$1500,'1.PrepList'!$H$2:$H$1500,"")&amp;"",""))</f>
        <v/>
      </c>
      <c r="D5013" s="638" t="str">
        <f>IF($C5013="","",IFERROR(_xlfn.XLOOKUP($C5013,'1.PrepList'!$I$2:$I$1500,'1.PrepList'!$J$2:$J$1500,"")&amp;"",""))</f>
        <v/>
      </c>
      <c r="E5013" s="638" t="str">
        <f>IF($C5013="","",IFERROR(_xlfn.XLOOKUP($C5013,'1.PrepList'!$I$2:$I$1500,'1.PrepList'!$N$2:$N$1500,"")&amp;"",""))</f>
        <v/>
      </c>
      <c r="F5013" s="638" t="str">
        <f>IF($C5013="","",IFERROR(_xlfn.XLOOKUP($C5013,'1.PrepList'!$I$2:$I$1500,'1.PrepList'!$K$2:$K$1500,"")&amp;"",""))</f>
        <v/>
      </c>
      <c r="H5013" s="644" t="str">
        <f>IF($C5013="","",IFERROR(IF(_xlfn.XLOOKUP($C5013,tbl_StartedStatus[Bold ID],tbl_StartedStatus[Started])="Started","Yes",IF(_xlfn.XLOOKUP($C5013,tbl_StartedStatus[Bold ID],tbl_StartedStatus[Started])="No Show","No Show","")),""))</f>
        <v/>
      </c>
    </row>
    <row r="5014" spans="1:8" ht="15" customHeight="1" thickBot="1">
      <c r="A5014" s="38" t="str">
        <f>IF($C5014="","",IFERROR(_xlfn.XLOOKUP($C5014,'1.PrepList'!$I$2:$I$1500,'1.PrepList'!$G$2:$G$1500,"")&amp;"",""))</f>
        <v/>
      </c>
      <c r="B5014" s="638" t="str">
        <f>IF($C5014="","",IFERROR(_xlfn.XLOOKUP($C5014,'1.PrepList'!$I$2:$I$1500,'1.PrepList'!$H$2:$H$1500,"")&amp;"",""))</f>
        <v/>
      </c>
      <c r="D5014" s="638" t="str">
        <f>IF($C5014="","",IFERROR(_xlfn.XLOOKUP($C5014,'1.PrepList'!$I$2:$I$1500,'1.PrepList'!$J$2:$J$1500,"")&amp;"",""))</f>
        <v/>
      </c>
      <c r="E5014" s="638" t="str">
        <f>IF($C5014="","",IFERROR(_xlfn.XLOOKUP($C5014,'1.PrepList'!$I$2:$I$1500,'1.PrepList'!$N$2:$N$1500,"")&amp;"",""))</f>
        <v/>
      </c>
      <c r="F5014" s="638" t="str">
        <f>IF($C5014="","",IFERROR(_xlfn.XLOOKUP($C5014,'1.PrepList'!$I$2:$I$1500,'1.PrepList'!$K$2:$K$1500,"")&amp;"",""))</f>
        <v/>
      </c>
      <c r="H5014" s="644" t="str">
        <f>IF($C5014="","",IFERROR(IF(_xlfn.XLOOKUP($C5014,tbl_StartedStatus[Bold ID],tbl_StartedStatus[Started])="Started","Yes",IF(_xlfn.XLOOKUP($C5014,tbl_StartedStatus[Bold ID],tbl_StartedStatus[Started])="No Show","No Show","")),""))</f>
        <v/>
      </c>
    </row>
    <row r="5015" spans="1:8" ht="15" customHeight="1" thickBot="1">
      <c r="A5015" s="38" t="str">
        <f>IF($C5015="","",IFERROR(_xlfn.XLOOKUP($C5015,'1.PrepList'!$I$2:$I$1500,'1.PrepList'!$G$2:$G$1500,"")&amp;"",""))</f>
        <v/>
      </c>
      <c r="B5015" s="638" t="str">
        <f>IF($C5015="","",IFERROR(_xlfn.XLOOKUP($C5015,'1.PrepList'!$I$2:$I$1500,'1.PrepList'!$H$2:$H$1500,"")&amp;"",""))</f>
        <v/>
      </c>
      <c r="D5015" s="638" t="str">
        <f>IF($C5015="","",IFERROR(_xlfn.XLOOKUP($C5015,'1.PrepList'!$I$2:$I$1500,'1.PrepList'!$J$2:$J$1500,"")&amp;"",""))</f>
        <v/>
      </c>
      <c r="E5015" s="638" t="str">
        <f>IF($C5015="","",IFERROR(_xlfn.XLOOKUP($C5015,'1.PrepList'!$I$2:$I$1500,'1.PrepList'!$N$2:$N$1500,"")&amp;"",""))</f>
        <v/>
      </c>
      <c r="F5015" s="638" t="str">
        <f>IF($C5015="","",IFERROR(_xlfn.XLOOKUP($C5015,'1.PrepList'!$I$2:$I$1500,'1.PrepList'!$K$2:$K$1500,"")&amp;"",""))</f>
        <v/>
      </c>
      <c r="H5015" s="644" t="str">
        <f>IF($C5015="","",IFERROR(IF(_xlfn.XLOOKUP($C5015,tbl_StartedStatus[Bold ID],tbl_StartedStatus[Started])="Started","Yes",IF(_xlfn.XLOOKUP($C5015,tbl_StartedStatus[Bold ID],tbl_StartedStatus[Started])="No Show","No Show","")),""))</f>
        <v/>
      </c>
    </row>
    <row r="5016" spans="1:8" ht="15" customHeight="1" thickBot="1">
      <c r="A5016" s="38" t="str">
        <f>IF($C5016="","",IFERROR(_xlfn.XLOOKUP($C5016,'1.PrepList'!$I$2:$I$1500,'1.PrepList'!$G$2:$G$1500,"")&amp;"",""))</f>
        <v/>
      </c>
      <c r="B5016" s="638" t="str">
        <f>IF($C5016="","",IFERROR(_xlfn.XLOOKUP($C5016,'1.PrepList'!$I$2:$I$1500,'1.PrepList'!$H$2:$H$1500,"")&amp;"",""))</f>
        <v/>
      </c>
      <c r="D5016" s="638" t="str">
        <f>IF($C5016="","",IFERROR(_xlfn.XLOOKUP($C5016,'1.PrepList'!$I$2:$I$1500,'1.PrepList'!$J$2:$J$1500,"")&amp;"",""))</f>
        <v/>
      </c>
      <c r="E5016" s="638" t="str">
        <f>IF($C5016="","",IFERROR(_xlfn.XLOOKUP($C5016,'1.PrepList'!$I$2:$I$1500,'1.PrepList'!$N$2:$N$1500,"")&amp;"",""))</f>
        <v/>
      </c>
      <c r="F5016" s="638" t="str">
        <f>IF($C5016="","",IFERROR(_xlfn.XLOOKUP($C5016,'1.PrepList'!$I$2:$I$1500,'1.PrepList'!$K$2:$K$1500,"")&amp;"",""))</f>
        <v/>
      </c>
      <c r="H5016" s="644" t="str">
        <f>IF($C5016="","",IFERROR(IF(_xlfn.XLOOKUP($C5016,tbl_StartedStatus[Bold ID],tbl_StartedStatus[Started])="Started","Yes",IF(_xlfn.XLOOKUP($C5016,tbl_StartedStatus[Bold ID],tbl_StartedStatus[Started])="No Show","No Show","")),""))</f>
        <v/>
      </c>
    </row>
    <row r="5017" spans="1:8" ht="15" customHeight="1" thickBot="1">
      <c r="A5017" s="38" t="str">
        <f>IF($C5017="","",IFERROR(_xlfn.XLOOKUP($C5017,'1.PrepList'!$I$2:$I$1500,'1.PrepList'!$G$2:$G$1500,"")&amp;"",""))</f>
        <v/>
      </c>
      <c r="B5017" s="638" t="str">
        <f>IF($C5017="","",IFERROR(_xlfn.XLOOKUP($C5017,'1.PrepList'!$I$2:$I$1500,'1.PrepList'!$H$2:$H$1500,"")&amp;"",""))</f>
        <v/>
      </c>
      <c r="D5017" s="638" t="str">
        <f>IF($C5017="","",IFERROR(_xlfn.XLOOKUP($C5017,'1.PrepList'!$I$2:$I$1500,'1.PrepList'!$J$2:$J$1500,"")&amp;"",""))</f>
        <v/>
      </c>
      <c r="E5017" s="638" t="str">
        <f>IF($C5017="","",IFERROR(_xlfn.XLOOKUP($C5017,'1.PrepList'!$I$2:$I$1500,'1.PrepList'!$N$2:$N$1500,"")&amp;"",""))</f>
        <v/>
      </c>
      <c r="F5017" s="638" t="str">
        <f>IF($C5017="","",IFERROR(_xlfn.XLOOKUP($C5017,'1.PrepList'!$I$2:$I$1500,'1.PrepList'!$K$2:$K$1500,"")&amp;"",""))</f>
        <v/>
      </c>
      <c r="H5017" s="644" t="str">
        <f>IF($C5017="","",IFERROR(IF(_xlfn.XLOOKUP($C5017,tbl_StartedStatus[Bold ID],tbl_StartedStatus[Started])="Started","Yes",IF(_xlfn.XLOOKUP($C5017,tbl_StartedStatus[Bold ID],tbl_StartedStatus[Started])="No Show","No Show","")),""))</f>
        <v/>
      </c>
    </row>
    <row r="5018" spans="1:8" ht="15" customHeight="1" thickBot="1">
      <c r="A5018" s="38" t="str">
        <f>IF($C5018="","",IFERROR(_xlfn.XLOOKUP($C5018,'1.PrepList'!$I$2:$I$1500,'1.PrepList'!$G$2:$G$1500,"")&amp;"",""))</f>
        <v/>
      </c>
      <c r="B5018" s="638" t="str">
        <f>IF($C5018="","",IFERROR(_xlfn.XLOOKUP($C5018,'1.PrepList'!$I$2:$I$1500,'1.PrepList'!$H$2:$H$1500,"")&amp;"",""))</f>
        <v/>
      </c>
      <c r="D5018" s="638" t="str">
        <f>IF($C5018="","",IFERROR(_xlfn.XLOOKUP($C5018,'1.PrepList'!$I$2:$I$1500,'1.PrepList'!$J$2:$J$1500,"")&amp;"",""))</f>
        <v/>
      </c>
      <c r="E5018" s="638" t="str">
        <f>IF($C5018="","",IFERROR(_xlfn.XLOOKUP($C5018,'1.PrepList'!$I$2:$I$1500,'1.PrepList'!$N$2:$N$1500,"")&amp;"",""))</f>
        <v/>
      </c>
      <c r="F5018" s="638" t="str">
        <f>IF($C5018="","",IFERROR(_xlfn.XLOOKUP($C5018,'1.PrepList'!$I$2:$I$1500,'1.PrepList'!$K$2:$K$1500,"")&amp;"",""))</f>
        <v/>
      </c>
      <c r="H5018" s="644" t="str">
        <f>IF($C5018="","",IFERROR(IF(_xlfn.XLOOKUP($C5018,tbl_StartedStatus[Bold ID],tbl_StartedStatus[Started])="Started","Yes",IF(_xlfn.XLOOKUP($C5018,tbl_StartedStatus[Bold ID],tbl_StartedStatus[Started])="No Show","No Show","")),""))</f>
        <v/>
      </c>
    </row>
    <row r="5019" spans="1:8" ht="15" customHeight="1" thickBot="1">
      <c r="A5019" s="38" t="str">
        <f>IF($C5019="","",IFERROR(_xlfn.XLOOKUP($C5019,'1.PrepList'!$I$2:$I$1500,'1.PrepList'!$G$2:$G$1500,"")&amp;"",""))</f>
        <v/>
      </c>
      <c r="B5019" s="638" t="str">
        <f>IF($C5019="","",IFERROR(_xlfn.XLOOKUP($C5019,'1.PrepList'!$I$2:$I$1500,'1.PrepList'!$H$2:$H$1500,"")&amp;"",""))</f>
        <v/>
      </c>
      <c r="D5019" s="638" t="str">
        <f>IF($C5019="","",IFERROR(_xlfn.XLOOKUP($C5019,'1.PrepList'!$I$2:$I$1500,'1.PrepList'!$J$2:$J$1500,"")&amp;"",""))</f>
        <v/>
      </c>
      <c r="E5019" s="638" t="str">
        <f>IF($C5019="","",IFERROR(_xlfn.XLOOKUP($C5019,'1.PrepList'!$I$2:$I$1500,'1.PrepList'!$N$2:$N$1500,"")&amp;"",""))</f>
        <v/>
      </c>
      <c r="F5019" s="638" t="str">
        <f>IF($C5019="","",IFERROR(_xlfn.XLOOKUP($C5019,'1.PrepList'!$I$2:$I$1500,'1.PrepList'!$K$2:$K$1500,"")&amp;"",""))</f>
        <v/>
      </c>
      <c r="H5019" s="644" t="str">
        <f>IF($C5019="","",IFERROR(IF(_xlfn.XLOOKUP($C5019,tbl_StartedStatus[Bold ID],tbl_StartedStatus[Started])="Started","Yes",IF(_xlfn.XLOOKUP($C5019,tbl_StartedStatus[Bold ID],tbl_StartedStatus[Started])="No Show","No Show","")),""))</f>
        <v/>
      </c>
    </row>
    <row r="5020" spans="1:8" ht="15" customHeight="1" thickBot="1">
      <c r="A5020" s="38" t="str">
        <f>IF($C5020="","",IFERROR(_xlfn.XLOOKUP($C5020,'1.PrepList'!$I$2:$I$1500,'1.PrepList'!$G$2:$G$1500,"")&amp;"",""))</f>
        <v/>
      </c>
      <c r="B5020" s="638" t="str">
        <f>IF($C5020="","",IFERROR(_xlfn.XLOOKUP($C5020,'1.PrepList'!$I$2:$I$1500,'1.PrepList'!$H$2:$H$1500,"")&amp;"",""))</f>
        <v/>
      </c>
      <c r="D5020" s="638" t="str">
        <f>IF($C5020="","",IFERROR(_xlfn.XLOOKUP($C5020,'1.PrepList'!$I$2:$I$1500,'1.PrepList'!$J$2:$J$1500,"")&amp;"",""))</f>
        <v/>
      </c>
      <c r="E5020" s="638" t="str">
        <f>IF($C5020="","",IFERROR(_xlfn.XLOOKUP($C5020,'1.PrepList'!$I$2:$I$1500,'1.PrepList'!$N$2:$N$1500,"")&amp;"",""))</f>
        <v/>
      </c>
      <c r="F5020" s="638" t="str">
        <f>IF($C5020="","",IFERROR(_xlfn.XLOOKUP($C5020,'1.PrepList'!$I$2:$I$1500,'1.PrepList'!$K$2:$K$1500,"")&amp;"",""))</f>
        <v/>
      </c>
      <c r="H5020" s="644" t="str">
        <f>IF($C5020="","",IFERROR(IF(_xlfn.XLOOKUP($C5020,tbl_StartedStatus[Bold ID],tbl_StartedStatus[Started])="Started","Yes",IF(_xlfn.XLOOKUP($C5020,tbl_StartedStatus[Bold ID],tbl_StartedStatus[Started])="No Show","No Show","")),""))</f>
        <v/>
      </c>
    </row>
    <row r="5021" spans="1:8" ht="15" customHeight="1" thickBot="1">
      <c r="A5021" s="38" t="str">
        <f>IF($C5021="","",IFERROR(_xlfn.XLOOKUP($C5021,'1.PrepList'!$I$2:$I$1500,'1.PrepList'!$G$2:$G$1500,"")&amp;"",""))</f>
        <v/>
      </c>
      <c r="B5021" s="638" t="str">
        <f>IF($C5021="","",IFERROR(_xlfn.XLOOKUP($C5021,'1.PrepList'!$I$2:$I$1500,'1.PrepList'!$H$2:$H$1500,"")&amp;"",""))</f>
        <v/>
      </c>
      <c r="D5021" s="638" t="str">
        <f>IF($C5021="","",IFERROR(_xlfn.XLOOKUP($C5021,'1.PrepList'!$I$2:$I$1500,'1.PrepList'!$J$2:$J$1500,"")&amp;"",""))</f>
        <v/>
      </c>
      <c r="E5021" s="638" t="str">
        <f>IF($C5021="","",IFERROR(_xlfn.XLOOKUP($C5021,'1.PrepList'!$I$2:$I$1500,'1.PrepList'!$N$2:$N$1500,"")&amp;"",""))</f>
        <v/>
      </c>
      <c r="F5021" s="638" t="str">
        <f>IF($C5021="","",IFERROR(_xlfn.XLOOKUP($C5021,'1.PrepList'!$I$2:$I$1500,'1.PrepList'!$K$2:$K$1500,"")&amp;"",""))</f>
        <v/>
      </c>
      <c r="H5021" s="644" t="str">
        <f>IF($C5021="","",IFERROR(IF(_xlfn.XLOOKUP($C5021,tbl_StartedStatus[Bold ID],tbl_StartedStatus[Started])="Started","Yes",IF(_xlfn.XLOOKUP($C5021,tbl_StartedStatus[Bold ID],tbl_StartedStatus[Started])="No Show","No Show","")),""))</f>
        <v/>
      </c>
    </row>
    <row r="5022" spans="1:8" ht="15" customHeight="1" thickBot="1">
      <c r="A5022" s="38" t="str">
        <f>IF($C5022="","",IFERROR(_xlfn.XLOOKUP($C5022,'1.PrepList'!$I$2:$I$1500,'1.PrepList'!$G$2:$G$1500,"")&amp;"",""))</f>
        <v/>
      </c>
      <c r="B5022" s="638" t="str">
        <f>IF($C5022="","",IFERROR(_xlfn.XLOOKUP($C5022,'1.PrepList'!$I$2:$I$1500,'1.PrepList'!$H$2:$H$1500,"")&amp;"",""))</f>
        <v/>
      </c>
      <c r="D5022" s="638" t="str">
        <f>IF($C5022="","",IFERROR(_xlfn.XLOOKUP($C5022,'1.PrepList'!$I$2:$I$1500,'1.PrepList'!$J$2:$J$1500,"")&amp;"",""))</f>
        <v/>
      </c>
      <c r="E5022" s="638" t="str">
        <f>IF($C5022="","",IFERROR(_xlfn.XLOOKUP($C5022,'1.PrepList'!$I$2:$I$1500,'1.PrepList'!$N$2:$N$1500,"")&amp;"",""))</f>
        <v/>
      </c>
      <c r="F5022" s="638" t="str">
        <f>IF($C5022="","",IFERROR(_xlfn.XLOOKUP($C5022,'1.PrepList'!$I$2:$I$1500,'1.PrepList'!$K$2:$K$1500,"")&amp;"",""))</f>
        <v/>
      </c>
      <c r="H5022" s="644" t="str">
        <f>IF($C5022="","",IFERROR(IF(_xlfn.XLOOKUP($C5022,tbl_StartedStatus[Bold ID],tbl_StartedStatus[Started])="Started","Yes",IF(_xlfn.XLOOKUP($C5022,tbl_StartedStatus[Bold ID],tbl_StartedStatus[Started])="No Show","No Show","")),""))</f>
        <v/>
      </c>
    </row>
    <row r="5023" spans="1:8" ht="15" customHeight="1" thickBot="1">
      <c r="A5023" s="38" t="str">
        <f>IF($C5023="","",IFERROR(_xlfn.XLOOKUP($C5023,'1.PrepList'!$I$2:$I$1500,'1.PrepList'!$G$2:$G$1500,"")&amp;"",""))</f>
        <v/>
      </c>
      <c r="B5023" s="638" t="str">
        <f>IF($C5023="","",IFERROR(_xlfn.XLOOKUP($C5023,'1.PrepList'!$I$2:$I$1500,'1.PrepList'!$H$2:$H$1500,"")&amp;"",""))</f>
        <v/>
      </c>
      <c r="D5023" s="638" t="str">
        <f>IF($C5023="","",IFERROR(_xlfn.XLOOKUP($C5023,'1.PrepList'!$I$2:$I$1500,'1.PrepList'!$J$2:$J$1500,"")&amp;"",""))</f>
        <v/>
      </c>
      <c r="E5023" s="638" t="str">
        <f>IF($C5023="","",IFERROR(_xlfn.XLOOKUP($C5023,'1.PrepList'!$I$2:$I$1500,'1.PrepList'!$N$2:$N$1500,"")&amp;"",""))</f>
        <v/>
      </c>
      <c r="F5023" s="638" t="str">
        <f>IF($C5023="","",IFERROR(_xlfn.XLOOKUP($C5023,'1.PrepList'!$I$2:$I$1500,'1.PrepList'!$K$2:$K$1500,"")&amp;"",""))</f>
        <v/>
      </c>
      <c r="H5023" s="644" t="str">
        <f>IF($C5023="","",IFERROR(IF(_xlfn.XLOOKUP($C5023,tbl_StartedStatus[Bold ID],tbl_StartedStatus[Started])="Started","Yes",IF(_xlfn.XLOOKUP($C5023,tbl_StartedStatus[Bold ID],tbl_StartedStatus[Started])="No Show","No Show","")),""))</f>
        <v/>
      </c>
    </row>
    <row r="5024" spans="1:8" ht="15" customHeight="1" thickBot="1">
      <c r="A5024" s="38" t="str">
        <f>IF($C5024="","",IFERROR(_xlfn.XLOOKUP($C5024,'1.PrepList'!$I$2:$I$1500,'1.PrepList'!$G$2:$G$1500,"")&amp;"",""))</f>
        <v/>
      </c>
      <c r="B5024" s="638" t="str">
        <f>IF($C5024="","",IFERROR(_xlfn.XLOOKUP($C5024,'1.PrepList'!$I$2:$I$1500,'1.PrepList'!$H$2:$H$1500,"")&amp;"",""))</f>
        <v/>
      </c>
      <c r="D5024" s="638" t="str">
        <f>IF($C5024="","",IFERROR(_xlfn.XLOOKUP($C5024,'1.PrepList'!$I$2:$I$1500,'1.PrepList'!$J$2:$J$1500,"")&amp;"",""))</f>
        <v/>
      </c>
      <c r="E5024" s="638" t="str">
        <f>IF($C5024="","",IFERROR(_xlfn.XLOOKUP($C5024,'1.PrepList'!$I$2:$I$1500,'1.PrepList'!$N$2:$N$1500,"")&amp;"",""))</f>
        <v/>
      </c>
      <c r="F5024" s="638" t="str">
        <f>IF($C5024="","",IFERROR(_xlfn.XLOOKUP($C5024,'1.PrepList'!$I$2:$I$1500,'1.PrepList'!$K$2:$K$1500,"")&amp;"",""))</f>
        <v/>
      </c>
      <c r="H5024" s="644" t="str">
        <f>IF($C5024="","",IFERROR(IF(_xlfn.XLOOKUP($C5024,tbl_StartedStatus[Bold ID],tbl_StartedStatus[Started])="Started","Yes",IF(_xlfn.XLOOKUP($C5024,tbl_StartedStatus[Bold ID],tbl_StartedStatus[Started])="No Show","No Show","")),""))</f>
        <v/>
      </c>
    </row>
    <row r="5025" spans="1:8" ht="15" customHeight="1" thickBot="1">
      <c r="A5025" s="38" t="str">
        <f>IF($C5025="","",IFERROR(_xlfn.XLOOKUP($C5025,'1.PrepList'!$I$2:$I$1500,'1.PrepList'!$G$2:$G$1500,"")&amp;"",""))</f>
        <v/>
      </c>
      <c r="B5025" s="638" t="str">
        <f>IF($C5025="","",IFERROR(_xlfn.XLOOKUP($C5025,'1.PrepList'!$I$2:$I$1500,'1.PrepList'!$H$2:$H$1500,"")&amp;"",""))</f>
        <v/>
      </c>
      <c r="D5025" s="638" t="str">
        <f>IF($C5025="","",IFERROR(_xlfn.XLOOKUP($C5025,'1.PrepList'!$I$2:$I$1500,'1.PrepList'!$J$2:$J$1500,"")&amp;"",""))</f>
        <v/>
      </c>
      <c r="E5025" s="638" t="str">
        <f>IF($C5025="","",IFERROR(_xlfn.XLOOKUP($C5025,'1.PrepList'!$I$2:$I$1500,'1.PrepList'!$N$2:$N$1500,"")&amp;"",""))</f>
        <v/>
      </c>
      <c r="F5025" s="638" t="str">
        <f>IF($C5025="","",IFERROR(_xlfn.XLOOKUP($C5025,'1.PrepList'!$I$2:$I$1500,'1.PrepList'!$K$2:$K$1500,"")&amp;"",""))</f>
        <v/>
      </c>
      <c r="H5025" s="644" t="str">
        <f>IF($C5025="","",IFERROR(IF(_xlfn.XLOOKUP($C5025,tbl_StartedStatus[Bold ID],tbl_StartedStatus[Started])="Started","Yes",IF(_xlfn.XLOOKUP($C5025,tbl_StartedStatus[Bold ID],tbl_StartedStatus[Started])="No Show","No Show","")),""))</f>
        <v/>
      </c>
    </row>
    <row r="5026" spans="1:8" ht="15" customHeight="1" thickBot="1">
      <c r="A5026" s="38" t="str">
        <f>IF($C5026="","",IFERROR(_xlfn.XLOOKUP($C5026,'1.PrepList'!$I$2:$I$1500,'1.PrepList'!$G$2:$G$1500,"")&amp;"",""))</f>
        <v/>
      </c>
      <c r="B5026" s="638" t="str">
        <f>IF($C5026="","",IFERROR(_xlfn.XLOOKUP($C5026,'1.PrepList'!$I$2:$I$1500,'1.PrepList'!$H$2:$H$1500,"")&amp;"",""))</f>
        <v/>
      </c>
      <c r="D5026" s="638" t="str">
        <f>IF($C5026="","",IFERROR(_xlfn.XLOOKUP($C5026,'1.PrepList'!$I$2:$I$1500,'1.PrepList'!$J$2:$J$1500,"")&amp;"",""))</f>
        <v/>
      </c>
      <c r="E5026" s="638" t="str">
        <f>IF($C5026="","",IFERROR(_xlfn.XLOOKUP($C5026,'1.PrepList'!$I$2:$I$1500,'1.PrepList'!$N$2:$N$1500,"")&amp;"",""))</f>
        <v/>
      </c>
      <c r="F5026" s="638" t="str">
        <f>IF($C5026="","",IFERROR(_xlfn.XLOOKUP($C5026,'1.PrepList'!$I$2:$I$1500,'1.PrepList'!$K$2:$K$1500,"")&amp;"",""))</f>
        <v/>
      </c>
      <c r="H5026" s="644" t="str">
        <f>IF($C5026="","",IFERROR(IF(_xlfn.XLOOKUP($C5026,tbl_StartedStatus[Bold ID],tbl_StartedStatus[Started])="Started","Yes",IF(_xlfn.XLOOKUP($C5026,tbl_StartedStatus[Bold ID],tbl_StartedStatus[Started])="No Show","No Show","")),""))</f>
        <v/>
      </c>
    </row>
    <row r="5027" spans="1:8" ht="15" customHeight="1" thickBot="1">
      <c r="A5027" s="38" t="str">
        <f>IF($C5027="","",IFERROR(_xlfn.XLOOKUP($C5027,'1.PrepList'!$I$2:$I$1500,'1.PrepList'!$G$2:$G$1500,"")&amp;"",""))</f>
        <v/>
      </c>
      <c r="B5027" s="638" t="str">
        <f>IF($C5027="","",IFERROR(_xlfn.XLOOKUP($C5027,'1.PrepList'!$I$2:$I$1500,'1.PrepList'!$H$2:$H$1500,"")&amp;"",""))</f>
        <v/>
      </c>
      <c r="D5027" s="638" t="str">
        <f>IF($C5027="","",IFERROR(_xlfn.XLOOKUP($C5027,'1.PrepList'!$I$2:$I$1500,'1.PrepList'!$J$2:$J$1500,"")&amp;"",""))</f>
        <v/>
      </c>
      <c r="E5027" s="638" t="str">
        <f>IF($C5027="","",IFERROR(_xlfn.XLOOKUP($C5027,'1.PrepList'!$I$2:$I$1500,'1.PrepList'!$N$2:$N$1500,"")&amp;"",""))</f>
        <v/>
      </c>
      <c r="F5027" s="638" t="str">
        <f>IF($C5027="","",IFERROR(_xlfn.XLOOKUP($C5027,'1.PrepList'!$I$2:$I$1500,'1.PrepList'!$K$2:$K$1500,"")&amp;"",""))</f>
        <v/>
      </c>
      <c r="H5027" s="644" t="str">
        <f>IF($C5027="","",IFERROR(IF(_xlfn.XLOOKUP($C5027,tbl_StartedStatus[Bold ID],tbl_StartedStatus[Started])="Started","Yes",IF(_xlfn.XLOOKUP($C5027,tbl_StartedStatus[Bold ID],tbl_StartedStatus[Started])="No Show","No Show","")),""))</f>
        <v/>
      </c>
    </row>
    <row r="5028" spans="1:8" ht="15" customHeight="1" thickBot="1">
      <c r="A5028" s="38" t="str">
        <f>IF($C5028="","",IFERROR(_xlfn.XLOOKUP($C5028,'1.PrepList'!$I$2:$I$1500,'1.PrepList'!$G$2:$G$1500,"")&amp;"",""))</f>
        <v/>
      </c>
      <c r="B5028" s="638" t="str">
        <f>IF($C5028="","",IFERROR(_xlfn.XLOOKUP($C5028,'1.PrepList'!$I$2:$I$1500,'1.PrepList'!$H$2:$H$1500,"")&amp;"",""))</f>
        <v/>
      </c>
      <c r="D5028" s="638" t="str">
        <f>IF($C5028="","",IFERROR(_xlfn.XLOOKUP($C5028,'1.PrepList'!$I$2:$I$1500,'1.PrepList'!$J$2:$J$1500,"")&amp;"",""))</f>
        <v/>
      </c>
      <c r="E5028" s="638" t="str">
        <f>IF($C5028="","",IFERROR(_xlfn.XLOOKUP($C5028,'1.PrepList'!$I$2:$I$1500,'1.PrepList'!$N$2:$N$1500,"")&amp;"",""))</f>
        <v/>
      </c>
      <c r="F5028" s="638" t="str">
        <f>IF($C5028="","",IFERROR(_xlfn.XLOOKUP($C5028,'1.PrepList'!$I$2:$I$1500,'1.PrepList'!$K$2:$K$1500,"")&amp;"",""))</f>
        <v/>
      </c>
      <c r="H5028" s="644" t="str">
        <f>IF($C5028="","",IFERROR(IF(_xlfn.XLOOKUP($C5028,tbl_StartedStatus[Bold ID],tbl_StartedStatus[Started])="Started","Yes",IF(_xlfn.XLOOKUP($C5028,tbl_StartedStatus[Bold ID],tbl_StartedStatus[Started])="No Show","No Show","")),""))</f>
        <v/>
      </c>
    </row>
    <row r="5029" spans="1:8" ht="15" customHeight="1" thickBot="1">
      <c r="A5029" s="38" t="str">
        <f>IF($C5029="","",IFERROR(_xlfn.XLOOKUP($C5029,'1.PrepList'!$I$2:$I$1500,'1.PrepList'!$G$2:$G$1500,"")&amp;"",""))</f>
        <v/>
      </c>
      <c r="B5029" s="638" t="str">
        <f>IF($C5029="","",IFERROR(_xlfn.XLOOKUP($C5029,'1.PrepList'!$I$2:$I$1500,'1.PrepList'!$H$2:$H$1500,"")&amp;"",""))</f>
        <v/>
      </c>
      <c r="D5029" s="638" t="str">
        <f>IF($C5029="","",IFERROR(_xlfn.XLOOKUP($C5029,'1.PrepList'!$I$2:$I$1500,'1.PrepList'!$J$2:$J$1500,"")&amp;"",""))</f>
        <v/>
      </c>
      <c r="E5029" s="638" t="str">
        <f>IF($C5029="","",IFERROR(_xlfn.XLOOKUP($C5029,'1.PrepList'!$I$2:$I$1500,'1.PrepList'!$N$2:$N$1500,"")&amp;"",""))</f>
        <v/>
      </c>
      <c r="F5029" s="638" t="str">
        <f>IF($C5029="","",IFERROR(_xlfn.XLOOKUP($C5029,'1.PrepList'!$I$2:$I$1500,'1.PrepList'!$K$2:$K$1500,"")&amp;"",""))</f>
        <v/>
      </c>
      <c r="H5029" s="644" t="str">
        <f>IF($C5029="","",IFERROR(IF(_xlfn.XLOOKUP($C5029,tbl_StartedStatus[Bold ID],tbl_StartedStatus[Started])="Started","Yes",IF(_xlfn.XLOOKUP($C5029,tbl_StartedStatus[Bold ID],tbl_StartedStatus[Started])="No Show","No Show","")),""))</f>
        <v/>
      </c>
    </row>
    <row r="5030" spans="1:8" ht="15" customHeight="1" thickBot="1">
      <c r="A5030" s="38" t="str">
        <f>IF($C5030="","",IFERROR(_xlfn.XLOOKUP($C5030,'1.PrepList'!$I$2:$I$1500,'1.PrepList'!$G$2:$G$1500,"")&amp;"",""))</f>
        <v/>
      </c>
      <c r="B5030" s="638" t="str">
        <f>IF($C5030="","",IFERROR(_xlfn.XLOOKUP($C5030,'1.PrepList'!$I$2:$I$1500,'1.PrepList'!$H$2:$H$1500,"")&amp;"",""))</f>
        <v/>
      </c>
      <c r="D5030" s="638" t="str">
        <f>IF($C5030="","",IFERROR(_xlfn.XLOOKUP($C5030,'1.PrepList'!$I$2:$I$1500,'1.PrepList'!$J$2:$J$1500,"")&amp;"",""))</f>
        <v/>
      </c>
      <c r="E5030" s="638" t="str">
        <f>IF($C5030="","",IFERROR(_xlfn.XLOOKUP($C5030,'1.PrepList'!$I$2:$I$1500,'1.PrepList'!$N$2:$N$1500,"")&amp;"",""))</f>
        <v/>
      </c>
      <c r="F5030" s="638" t="str">
        <f>IF($C5030="","",IFERROR(_xlfn.XLOOKUP($C5030,'1.PrepList'!$I$2:$I$1500,'1.PrepList'!$K$2:$K$1500,"")&amp;"",""))</f>
        <v/>
      </c>
      <c r="H5030" s="644" t="str">
        <f>IF($C5030="","",IFERROR(IF(_xlfn.XLOOKUP($C5030,tbl_StartedStatus[Bold ID],tbl_StartedStatus[Started])="Started","Yes",IF(_xlfn.XLOOKUP($C5030,tbl_StartedStatus[Bold ID],tbl_StartedStatus[Started])="No Show","No Show","")),""))</f>
        <v/>
      </c>
    </row>
    <row r="5031" spans="1:8" ht="15" customHeight="1" thickBot="1">
      <c r="A5031" s="38" t="str">
        <f>IF($C5031="","",IFERROR(_xlfn.XLOOKUP($C5031,'1.PrepList'!$I$2:$I$1500,'1.PrepList'!$G$2:$G$1500,"")&amp;"",""))</f>
        <v/>
      </c>
      <c r="B5031" s="638" t="str">
        <f>IF($C5031="","",IFERROR(_xlfn.XLOOKUP($C5031,'1.PrepList'!$I$2:$I$1500,'1.PrepList'!$H$2:$H$1500,"")&amp;"",""))</f>
        <v/>
      </c>
      <c r="D5031" s="638" t="str">
        <f>IF($C5031="","",IFERROR(_xlfn.XLOOKUP($C5031,'1.PrepList'!$I$2:$I$1500,'1.PrepList'!$J$2:$J$1500,"")&amp;"",""))</f>
        <v/>
      </c>
      <c r="E5031" s="638" t="str">
        <f>IF($C5031="","",IFERROR(_xlfn.XLOOKUP($C5031,'1.PrepList'!$I$2:$I$1500,'1.PrepList'!$N$2:$N$1500,"")&amp;"",""))</f>
        <v/>
      </c>
      <c r="F5031" s="638" t="str">
        <f>IF($C5031="","",IFERROR(_xlfn.XLOOKUP($C5031,'1.PrepList'!$I$2:$I$1500,'1.PrepList'!$K$2:$K$1500,"")&amp;"",""))</f>
        <v/>
      </c>
      <c r="H5031" s="644" t="str">
        <f>IF($C5031="","",IFERROR(IF(_xlfn.XLOOKUP($C5031,tbl_StartedStatus[Bold ID],tbl_StartedStatus[Started])="Started","Yes",IF(_xlfn.XLOOKUP($C5031,tbl_StartedStatus[Bold ID],tbl_StartedStatus[Started])="No Show","No Show","")),""))</f>
        <v/>
      </c>
    </row>
    <row r="5032" spans="1:8" ht="15" customHeight="1" thickBot="1">
      <c r="A5032" s="38" t="str">
        <f>IF($C5032="","",IFERROR(_xlfn.XLOOKUP($C5032,'1.PrepList'!$I$2:$I$1500,'1.PrepList'!$G$2:$G$1500,"")&amp;"",""))</f>
        <v/>
      </c>
      <c r="B5032" s="638" t="str">
        <f>IF($C5032="","",IFERROR(_xlfn.XLOOKUP($C5032,'1.PrepList'!$I$2:$I$1500,'1.PrepList'!$H$2:$H$1500,"")&amp;"",""))</f>
        <v/>
      </c>
      <c r="D5032" s="638" t="str">
        <f>IF($C5032="","",IFERROR(_xlfn.XLOOKUP($C5032,'1.PrepList'!$I$2:$I$1500,'1.PrepList'!$J$2:$J$1500,"")&amp;"",""))</f>
        <v/>
      </c>
      <c r="E5032" s="638" t="str">
        <f>IF($C5032="","",IFERROR(_xlfn.XLOOKUP($C5032,'1.PrepList'!$I$2:$I$1500,'1.PrepList'!$N$2:$N$1500,"")&amp;"",""))</f>
        <v/>
      </c>
      <c r="F5032" s="638" t="str">
        <f>IF($C5032="","",IFERROR(_xlfn.XLOOKUP($C5032,'1.PrepList'!$I$2:$I$1500,'1.PrepList'!$K$2:$K$1500,"")&amp;"",""))</f>
        <v/>
      </c>
      <c r="H5032" s="644" t="str">
        <f>IF($C5032="","",IFERROR(IF(_xlfn.XLOOKUP($C5032,tbl_StartedStatus[Bold ID],tbl_StartedStatus[Started])="Started","Yes",IF(_xlfn.XLOOKUP($C5032,tbl_StartedStatus[Bold ID],tbl_StartedStatus[Started])="No Show","No Show","")),""))</f>
        <v/>
      </c>
    </row>
    <row r="5033" spans="1:8" ht="15" customHeight="1" thickBot="1">
      <c r="A5033" s="38" t="str">
        <f>IF($C5033="","",IFERROR(_xlfn.XLOOKUP($C5033,'1.PrepList'!$I$2:$I$1500,'1.PrepList'!$G$2:$G$1500,"")&amp;"",""))</f>
        <v/>
      </c>
      <c r="B5033" s="638" t="str">
        <f>IF($C5033="","",IFERROR(_xlfn.XLOOKUP($C5033,'1.PrepList'!$I$2:$I$1500,'1.PrepList'!$H$2:$H$1500,"")&amp;"",""))</f>
        <v/>
      </c>
      <c r="D5033" s="638" t="str">
        <f>IF($C5033="","",IFERROR(_xlfn.XLOOKUP($C5033,'1.PrepList'!$I$2:$I$1500,'1.PrepList'!$J$2:$J$1500,"")&amp;"",""))</f>
        <v/>
      </c>
      <c r="E5033" s="638" t="str">
        <f>IF($C5033="","",IFERROR(_xlfn.XLOOKUP($C5033,'1.PrepList'!$I$2:$I$1500,'1.PrepList'!$N$2:$N$1500,"")&amp;"",""))</f>
        <v/>
      </c>
      <c r="F5033" s="638" t="str">
        <f>IF($C5033="","",IFERROR(_xlfn.XLOOKUP($C5033,'1.PrepList'!$I$2:$I$1500,'1.PrepList'!$K$2:$K$1500,"")&amp;"",""))</f>
        <v/>
      </c>
      <c r="H5033" s="644" t="str">
        <f>IF($C5033="","",IFERROR(IF(_xlfn.XLOOKUP($C5033,tbl_StartedStatus[Bold ID],tbl_StartedStatus[Started])="Started","Yes",IF(_xlfn.XLOOKUP($C5033,tbl_StartedStatus[Bold ID],tbl_StartedStatus[Started])="No Show","No Show","")),""))</f>
        <v/>
      </c>
    </row>
    <row r="5034" spans="1:8" ht="15" customHeight="1" thickBot="1">
      <c r="A5034" s="38" t="str">
        <f>IF($C5034="","",IFERROR(_xlfn.XLOOKUP($C5034,'1.PrepList'!$I$2:$I$1500,'1.PrepList'!$G$2:$G$1500,"")&amp;"",""))</f>
        <v/>
      </c>
      <c r="B5034" s="638" t="str">
        <f>IF($C5034="","",IFERROR(_xlfn.XLOOKUP($C5034,'1.PrepList'!$I$2:$I$1500,'1.PrepList'!$H$2:$H$1500,"")&amp;"",""))</f>
        <v/>
      </c>
      <c r="D5034" s="638" t="str">
        <f>IF($C5034="","",IFERROR(_xlfn.XLOOKUP($C5034,'1.PrepList'!$I$2:$I$1500,'1.PrepList'!$J$2:$J$1500,"")&amp;"",""))</f>
        <v/>
      </c>
      <c r="E5034" s="638" t="str">
        <f>IF($C5034="","",IFERROR(_xlfn.XLOOKUP($C5034,'1.PrepList'!$I$2:$I$1500,'1.PrepList'!$N$2:$N$1500,"")&amp;"",""))</f>
        <v/>
      </c>
      <c r="F5034" s="638" t="str">
        <f>IF($C5034="","",IFERROR(_xlfn.XLOOKUP($C5034,'1.PrepList'!$I$2:$I$1500,'1.PrepList'!$K$2:$K$1500,"")&amp;"",""))</f>
        <v/>
      </c>
      <c r="H5034" s="644" t="str">
        <f>IF($C5034="","",IFERROR(IF(_xlfn.XLOOKUP($C5034,tbl_StartedStatus[Bold ID],tbl_StartedStatus[Started])="Started","Yes",IF(_xlfn.XLOOKUP($C5034,tbl_StartedStatus[Bold ID],tbl_StartedStatus[Started])="No Show","No Show","")),""))</f>
        <v/>
      </c>
    </row>
    <row r="5035" spans="1:8" ht="15" customHeight="1" thickBot="1">
      <c r="A5035" s="38" t="str">
        <f>IF($C5035="","",IFERROR(_xlfn.XLOOKUP($C5035,'1.PrepList'!$I$2:$I$1500,'1.PrepList'!$G$2:$G$1500,"")&amp;"",""))</f>
        <v/>
      </c>
      <c r="B5035" s="638" t="str">
        <f>IF($C5035="","",IFERROR(_xlfn.XLOOKUP($C5035,'1.PrepList'!$I$2:$I$1500,'1.PrepList'!$H$2:$H$1500,"")&amp;"",""))</f>
        <v/>
      </c>
      <c r="D5035" s="638" t="str">
        <f>IF($C5035="","",IFERROR(_xlfn.XLOOKUP($C5035,'1.PrepList'!$I$2:$I$1500,'1.PrepList'!$J$2:$J$1500,"")&amp;"",""))</f>
        <v/>
      </c>
      <c r="E5035" s="638" t="str">
        <f>IF($C5035="","",IFERROR(_xlfn.XLOOKUP($C5035,'1.PrepList'!$I$2:$I$1500,'1.PrepList'!$N$2:$N$1500,"")&amp;"",""))</f>
        <v/>
      </c>
      <c r="F5035" s="638" t="str">
        <f>IF($C5035="","",IFERROR(_xlfn.XLOOKUP($C5035,'1.PrepList'!$I$2:$I$1500,'1.PrepList'!$K$2:$K$1500,"")&amp;"",""))</f>
        <v/>
      </c>
      <c r="H5035" s="644" t="str">
        <f>IF($C5035="","",IFERROR(IF(_xlfn.XLOOKUP($C5035,tbl_StartedStatus[Bold ID],tbl_StartedStatus[Started])="Started","Yes",IF(_xlfn.XLOOKUP($C5035,tbl_StartedStatus[Bold ID],tbl_StartedStatus[Started])="No Show","No Show","")),""))</f>
        <v/>
      </c>
    </row>
    <row r="5036" spans="1:8" ht="15" customHeight="1" thickBot="1">
      <c r="A5036" s="38" t="str">
        <f>IF($C5036="","",IFERROR(_xlfn.XLOOKUP($C5036,'1.PrepList'!$I$2:$I$1500,'1.PrepList'!$G$2:$G$1500,"")&amp;"",""))</f>
        <v/>
      </c>
      <c r="B5036" s="638" t="str">
        <f>IF($C5036="","",IFERROR(_xlfn.XLOOKUP($C5036,'1.PrepList'!$I$2:$I$1500,'1.PrepList'!$H$2:$H$1500,"")&amp;"",""))</f>
        <v/>
      </c>
      <c r="D5036" s="638" t="str">
        <f>IF($C5036="","",IFERROR(_xlfn.XLOOKUP($C5036,'1.PrepList'!$I$2:$I$1500,'1.PrepList'!$J$2:$J$1500,"")&amp;"",""))</f>
        <v/>
      </c>
      <c r="E5036" s="638" t="str">
        <f>IF($C5036="","",IFERROR(_xlfn.XLOOKUP($C5036,'1.PrepList'!$I$2:$I$1500,'1.PrepList'!$N$2:$N$1500,"")&amp;"",""))</f>
        <v/>
      </c>
      <c r="F5036" s="638" t="str">
        <f>IF($C5036="","",IFERROR(_xlfn.XLOOKUP($C5036,'1.PrepList'!$I$2:$I$1500,'1.PrepList'!$K$2:$K$1500,"")&amp;"",""))</f>
        <v/>
      </c>
      <c r="H5036" s="644" t="str">
        <f>IF($C5036="","",IFERROR(IF(_xlfn.XLOOKUP($C5036,tbl_StartedStatus[Bold ID],tbl_StartedStatus[Started])="Started","Yes",IF(_xlfn.XLOOKUP($C5036,tbl_StartedStatus[Bold ID],tbl_StartedStatus[Started])="No Show","No Show","")),""))</f>
        <v/>
      </c>
    </row>
    <row r="5037" spans="1:8" ht="15" customHeight="1" thickBot="1">
      <c r="A5037" s="38" t="str">
        <f>IF($C5037="","",IFERROR(_xlfn.XLOOKUP($C5037,'1.PrepList'!$I$2:$I$1500,'1.PrepList'!$G$2:$G$1500,"")&amp;"",""))</f>
        <v/>
      </c>
      <c r="B5037" s="638" t="str">
        <f>IF($C5037="","",IFERROR(_xlfn.XLOOKUP($C5037,'1.PrepList'!$I$2:$I$1500,'1.PrepList'!$H$2:$H$1500,"")&amp;"",""))</f>
        <v/>
      </c>
      <c r="D5037" s="638" t="str">
        <f>IF($C5037="","",IFERROR(_xlfn.XLOOKUP($C5037,'1.PrepList'!$I$2:$I$1500,'1.PrepList'!$J$2:$J$1500,"")&amp;"",""))</f>
        <v/>
      </c>
      <c r="E5037" s="638" t="str">
        <f>IF($C5037="","",IFERROR(_xlfn.XLOOKUP($C5037,'1.PrepList'!$I$2:$I$1500,'1.PrepList'!$N$2:$N$1500,"")&amp;"",""))</f>
        <v/>
      </c>
      <c r="F5037" s="638" t="str">
        <f>IF($C5037="","",IFERROR(_xlfn.XLOOKUP($C5037,'1.PrepList'!$I$2:$I$1500,'1.PrepList'!$K$2:$K$1500,"")&amp;"",""))</f>
        <v/>
      </c>
      <c r="H5037" s="644" t="str">
        <f>IF($C5037="","",IFERROR(IF(_xlfn.XLOOKUP($C5037,tbl_StartedStatus[Bold ID],tbl_StartedStatus[Started])="Started","Yes",IF(_xlfn.XLOOKUP($C5037,tbl_StartedStatus[Bold ID],tbl_StartedStatus[Started])="No Show","No Show","")),""))</f>
        <v/>
      </c>
    </row>
    <row r="5038" spans="1:8" ht="15" customHeight="1" thickBot="1">
      <c r="A5038" s="38" t="str">
        <f>IF($C5038="","",IFERROR(_xlfn.XLOOKUP($C5038,'1.PrepList'!$I$2:$I$1500,'1.PrepList'!$G$2:$G$1500,"")&amp;"",""))</f>
        <v/>
      </c>
      <c r="B5038" s="638" t="str">
        <f>IF($C5038="","",IFERROR(_xlfn.XLOOKUP($C5038,'1.PrepList'!$I$2:$I$1500,'1.PrepList'!$H$2:$H$1500,"")&amp;"",""))</f>
        <v/>
      </c>
      <c r="D5038" s="638" t="str">
        <f>IF($C5038="","",IFERROR(_xlfn.XLOOKUP($C5038,'1.PrepList'!$I$2:$I$1500,'1.PrepList'!$J$2:$J$1500,"")&amp;"",""))</f>
        <v/>
      </c>
      <c r="E5038" s="638" t="str">
        <f>IF($C5038="","",IFERROR(_xlfn.XLOOKUP($C5038,'1.PrepList'!$I$2:$I$1500,'1.PrepList'!$N$2:$N$1500,"")&amp;"",""))</f>
        <v/>
      </c>
      <c r="F5038" s="638" t="str">
        <f>IF($C5038="","",IFERROR(_xlfn.XLOOKUP($C5038,'1.PrepList'!$I$2:$I$1500,'1.PrepList'!$K$2:$K$1500,"")&amp;"",""))</f>
        <v/>
      </c>
      <c r="H5038" s="644" t="str">
        <f>IF($C5038="","",IFERROR(IF(_xlfn.XLOOKUP($C5038,tbl_StartedStatus[Bold ID],tbl_StartedStatus[Started])="Started","Yes",IF(_xlfn.XLOOKUP($C5038,tbl_StartedStatus[Bold ID],tbl_StartedStatus[Started])="No Show","No Show","")),""))</f>
        <v/>
      </c>
    </row>
    <row r="5039" spans="1:8" ht="15" customHeight="1" thickBot="1">
      <c r="A5039" s="38" t="str">
        <f>IF($C5039="","",IFERROR(_xlfn.XLOOKUP($C5039,'1.PrepList'!$I$2:$I$1500,'1.PrepList'!$G$2:$G$1500,"")&amp;"",""))</f>
        <v/>
      </c>
      <c r="B5039" s="638" t="str">
        <f>IF($C5039="","",IFERROR(_xlfn.XLOOKUP($C5039,'1.PrepList'!$I$2:$I$1500,'1.PrepList'!$H$2:$H$1500,"")&amp;"",""))</f>
        <v/>
      </c>
      <c r="D5039" s="638" t="str">
        <f>IF($C5039="","",IFERROR(_xlfn.XLOOKUP($C5039,'1.PrepList'!$I$2:$I$1500,'1.PrepList'!$J$2:$J$1500,"")&amp;"",""))</f>
        <v/>
      </c>
      <c r="E5039" s="638" t="str">
        <f>IF($C5039="","",IFERROR(_xlfn.XLOOKUP($C5039,'1.PrepList'!$I$2:$I$1500,'1.PrepList'!$N$2:$N$1500,"")&amp;"",""))</f>
        <v/>
      </c>
      <c r="F5039" s="638" t="str">
        <f>IF($C5039="","",IFERROR(_xlfn.XLOOKUP($C5039,'1.PrepList'!$I$2:$I$1500,'1.PrepList'!$K$2:$K$1500,"")&amp;"",""))</f>
        <v/>
      </c>
      <c r="H5039" s="644" t="str">
        <f>IF($C5039="","",IFERROR(IF(_xlfn.XLOOKUP($C5039,tbl_StartedStatus[Bold ID],tbl_StartedStatus[Started])="Started","Yes",IF(_xlfn.XLOOKUP($C5039,tbl_StartedStatus[Bold ID],tbl_StartedStatus[Started])="No Show","No Show","")),""))</f>
        <v/>
      </c>
    </row>
    <row r="5040" spans="1:8" ht="15" customHeight="1" thickBot="1">
      <c r="A5040" s="38" t="str">
        <f>IF($C5040="","",IFERROR(_xlfn.XLOOKUP($C5040,'1.PrepList'!$I$2:$I$1500,'1.PrepList'!$G$2:$G$1500,"")&amp;"",""))</f>
        <v/>
      </c>
      <c r="B5040" s="638" t="str">
        <f>IF($C5040="","",IFERROR(_xlfn.XLOOKUP($C5040,'1.PrepList'!$I$2:$I$1500,'1.PrepList'!$H$2:$H$1500,"")&amp;"",""))</f>
        <v/>
      </c>
      <c r="D5040" s="638" t="str">
        <f>IF($C5040="","",IFERROR(_xlfn.XLOOKUP($C5040,'1.PrepList'!$I$2:$I$1500,'1.PrepList'!$J$2:$J$1500,"")&amp;"",""))</f>
        <v/>
      </c>
      <c r="E5040" s="638" t="str">
        <f>IF($C5040="","",IFERROR(_xlfn.XLOOKUP($C5040,'1.PrepList'!$I$2:$I$1500,'1.PrepList'!$N$2:$N$1500,"")&amp;"",""))</f>
        <v/>
      </c>
      <c r="F5040" s="638" t="str">
        <f>IF($C5040="","",IFERROR(_xlfn.XLOOKUP($C5040,'1.PrepList'!$I$2:$I$1500,'1.PrepList'!$K$2:$K$1500,"")&amp;"",""))</f>
        <v/>
      </c>
      <c r="H5040" s="644" t="str">
        <f>IF($C5040="","",IFERROR(IF(_xlfn.XLOOKUP($C5040,tbl_StartedStatus[Bold ID],tbl_StartedStatus[Started])="Started","Yes",IF(_xlfn.XLOOKUP($C5040,tbl_StartedStatus[Bold ID],tbl_StartedStatus[Started])="No Show","No Show","")),""))</f>
        <v/>
      </c>
    </row>
    <row r="5041" spans="1:8" ht="15" customHeight="1" thickBot="1">
      <c r="A5041" s="38" t="str">
        <f>IF($C5041="","",IFERROR(_xlfn.XLOOKUP($C5041,'1.PrepList'!$I$2:$I$1500,'1.PrepList'!$G$2:$G$1500,"")&amp;"",""))</f>
        <v/>
      </c>
      <c r="B5041" s="638" t="str">
        <f>IF($C5041="","",IFERROR(_xlfn.XLOOKUP($C5041,'1.PrepList'!$I$2:$I$1500,'1.PrepList'!$H$2:$H$1500,"")&amp;"",""))</f>
        <v/>
      </c>
      <c r="D5041" s="638" t="str">
        <f>IF($C5041="","",IFERROR(_xlfn.XLOOKUP($C5041,'1.PrepList'!$I$2:$I$1500,'1.PrepList'!$J$2:$J$1500,"")&amp;"",""))</f>
        <v/>
      </c>
      <c r="E5041" s="638" t="str">
        <f>IF($C5041="","",IFERROR(_xlfn.XLOOKUP($C5041,'1.PrepList'!$I$2:$I$1500,'1.PrepList'!$N$2:$N$1500,"")&amp;"",""))</f>
        <v/>
      </c>
      <c r="F5041" s="638" t="str">
        <f>IF($C5041="","",IFERROR(_xlfn.XLOOKUP($C5041,'1.PrepList'!$I$2:$I$1500,'1.PrepList'!$K$2:$K$1500,"")&amp;"",""))</f>
        <v/>
      </c>
      <c r="H5041" s="644" t="str">
        <f>IF($C5041="","",IFERROR(IF(_xlfn.XLOOKUP($C5041,tbl_StartedStatus[Bold ID],tbl_StartedStatus[Started])="Started","Yes",IF(_xlfn.XLOOKUP($C5041,tbl_StartedStatus[Bold ID],tbl_StartedStatus[Started])="No Show","No Show","")),""))</f>
        <v/>
      </c>
    </row>
    <row r="5042" spans="1:8" ht="15" customHeight="1" thickBot="1">
      <c r="A5042" s="38" t="str">
        <f>IF($C5042="","",IFERROR(_xlfn.XLOOKUP($C5042,'1.PrepList'!$I$2:$I$1500,'1.PrepList'!$G$2:$G$1500,"")&amp;"",""))</f>
        <v/>
      </c>
      <c r="B5042" s="638" t="str">
        <f>IF($C5042="","",IFERROR(_xlfn.XLOOKUP($C5042,'1.PrepList'!$I$2:$I$1500,'1.PrepList'!$H$2:$H$1500,"")&amp;"",""))</f>
        <v/>
      </c>
      <c r="D5042" s="638" t="str">
        <f>IF($C5042="","",IFERROR(_xlfn.XLOOKUP($C5042,'1.PrepList'!$I$2:$I$1500,'1.PrepList'!$J$2:$J$1500,"")&amp;"",""))</f>
        <v/>
      </c>
      <c r="E5042" s="638" t="str">
        <f>IF($C5042="","",IFERROR(_xlfn.XLOOKUP($C5042,'1.PrepList'!$I$2:$I$1500,'1.PrepList'!$N$2:$N$1500,"")&amp;"",""))</f>
        <v/>
      </c>
      <c r="F5042" s="638" t="str">
        <f>IF($C5042="","",IFERROR(_xlfn.XLOOKUP($C5042,'1.PrepList'!$I$2:$I$1500,'1.PrepList'!$K$2:$K$1500,"")&amp;"",""))</f>
        <v/>
      </c>
      <c r="H5042" s="644" t="str">
        <f>IF($C5042="","",IFERROR(IF(_xlfn.XLOOKUP($C5042,tbl_StartedStatus[Bold ID],tbl_StartedStatus[Started])="Started","Yes",IF(_xlfn.XLOOKUP($C5042,tbl_StartedStatus[Bold ID],tbl_StartedStatus[Started])="No Show","No Show","")),""))</f>
        <v/>
      </c>
    </row>
    <row r="5043" spans="1:8" ht="15" customHeight="1" thickBot="1">
      <c r="A5043" s="38" t="str">
        <f>IF($C5043="","",IFERROR(_xlfn.XLOOKUP($C5043,'1.PrepList'!$I$2:$I$1500,'1.PrepList'!$G$2:$G$1500,"")&amp;"",""))</f>
        <v/>
      </c>
      <c r="B5043" s="638" t="str">
        <f>IF($C5043="","",IFERROR(_xlfn.XLOOKUP($C5043,'1.PrepList'!$I$2:$I$1500,'1.PrepList'!$H$2:$H$1500,"")&amp;"",""))</f>
        <v/>
      </c>
      <c r="D5043" s="638" t="str">
        <f>IF($C5043="","",IFERROR(_xlfn.XLOOKUP($C5043,'1.PrepList'!$I$2:$I$1500,'1.PrepList'!$J$2:$J$1500,"")&amp;"",""))</f>
        <v/>
      </c>
      <c r="E5043" s="638" t="str">
        <f>IF($C5043="","",IFERROR(_xlfn.XLOOKUP($C5043,'1.PrepList'!$I$2:$I$1500,'1.PrepList'!$N$2:$N$1500,"")&amp;"",""))</f>
        <v/>
      </c>
      <c r="F5043" s="638" t="str">
        <f>IF($C5043="","",IFERROR(_xlfn.XLOOKUP($C5043,'1.PrepList'!$I$2:$I$1500,'1.PrepList'!$K$2:$K$1500,"")&amp;"",""))</f>
        <v/>
      </c>
      <c r="H5043" s="644" t="str">
        <f>IF($C5043="","",IFERROR(IF(_xlfn.XLOOKUP($C5043,tbl_StartedStatus[Bold ID],tbl_StartedStatus[Started])="Started","Yes",IF(_xlfn.XLOOKUP($C5043,tbl_StartedStatus[Bold ID],tbl_StartedStatus[Started])="No Show","No Show","")),""))</f>
        <v/>
      </c>
    </row>
    <row r="5044" spans="1:8" ht="15" customHeight="1" thickBot="1">
      <c r="A5044" s="38" t="str">
        <f>IF($C5044="","",IFERROR(_xlfn.XLOOKUP($C5044,'1.PrepList'!$I$2:$I$1500,'1.PrepList'!$G$2:$G$1500,"")&amp;"",""))</f>
        <v/>
      </c>
      <c r="B5044" s="638" t="str">
        <f>IF($C5044="","",IFERROR(_xlfn.XLOOKUP($C5044,'1.PrepList'!$I$2:$I$1500,'1.PrepList'!$H$2:$H$1500,"")&amp;"",""))</f>
        <v/>
      </c>
      <c r="D5044" s="638" t="str">
        <f>IF($C5044="","",IFERROR(_xlfn.XLOOKUP($C5044,'1.PrepList'!$I$2:$I$1500,'1.PrepList'!$J$2:$J$1500,"")&amp;"",""))</f>
        <v/>
      </c>
      <c r="E5044" s="638" t="str">
        <f>IF($C5044="","",IFERROR(_xlfn.XLOOKUP($C5044,'1.PrepList'!$I$2:$I$1500,'1.PrepList'!$N$2:$N$1500,"")&amp;"",""))</f>
        <v/>
      </c>
      <c r="F5044" s="638" t="str">
        <f>IF($C5044="","",IFERROR(_xlfn.XLOOKUP($C5044,'1.PrepList'!$I$2:$I$1500,'1.PrepList'!$K$2:$K$1500,"")&amp;"",""))</f>
        <v/>
      </c>
      <c r="H5044" s="644" t="str">
        <f>IF($C5044="","",IFERROR(IF(_xlfn.XLOOKUP($C5044,tbl_StartedStatus[Bold ID],tbl_StartedStatus[Started])="Started","Yes",IF(_xlfn.XLOOKUP($C5044,tbl_StartedStatus[Bold ID],tbl_StartedStatus[Started])="No Show","No Show","")),""))</f>
        <v/>
      </c>
    </row>
    <row r="5045" spans="1:8" ht="15" customHeight="1" thickBot="1">
      <c r="A5045" s="38" t="str">
        <f>IF($C5045="","",IFERROR(_xlfn.XLOOKUP($C5045,'1.PrepList'!$I$2:$I$1500,'1.PrepList'!$G$2:$G$1500,"")&amp;"",""))</f>
        <v/>
      </c>
      <c r="B5045" s="638" t="str">
        <f>IF($C5045="","",IFERROR(_xlfn.XLOOKUP($C5045,'1.PrepList'!$I$2:$I$1500,'1.PrepList'!$H$2:$H$1500,"")&amp;"",""))</f>
        <v/>
      </c>
      <c r="D5045" s="638" t="str">
        <f>IF($C5045="","",IFERROR(_xlfn.XLOOKUP($C5045,'1.PrepList'!$I$2:$I$1500,'1.PrepList'!$J$2:$J$1500,"")&amp;"",""))</f>
        <v/>
      </c>
      <c r="E5045" s="638" t="str">
        <f>IF($C5045="","",IFERROR(_xlfn.XLOOKUP($C5045,'1.PrepList'!$I$2:$I$1500,'1.PrepList'!$N$2:$N$1500,"")&amp;"",""))</f>
        <v/>
      </c>
      <c r="F5045" s="638" t="str">
        <f>IF($C5045="","",IFERROR(_xlfn.XLOOKUP($C5045,'1.PrepList'!$I$2:$I$1500,'1.PrepList'!$K$2:$K$1500,"")&amp;"",""))</f>
        <v/>
      </c>
      <c r="H5045" s="644" t="str">
        <f>IF($C5045="","",IFERROR(IF(_xlfn.XLOOKUP($C5045,tbl_StartedStatus[Bold ID],tbl_StartedStatus[Started])="Started","Yes",IF(_xlfn.XLOOKUP($C5045,tbl_StartedStatus[Bold ID],tbl_StartedStatus[Started])="No Show","No Show","")),""))</f>
        <v/>
      </c>
    </row>
    <row r="5046" spans="1:8" ht="15" customHeight="1" thickBot="1">
      <c r="A5046" s="38" t="str">
        <f>IF($C5046="","",IFERROR(_xlfn.XLOOKUP($C5046,'1.PrepList'!$I$2:$I$1500,'1.PrepList'!$G$2:$G$1500,"")&amp;"",""))</f>
        <v/>
      </c>
      <c r="B5046" s="638" t="str">
        <f>IF($C5046="","",IFERROR(_xlfn.XLOOKUP($C5046,'1.PrepList'!$I$2:$I$1500,'1.PrepList'!$H$2:$H$1500,"")&amp;"",""))</f>
        <v/>
      </c>
      <c r="D5046" s="638" t="str">
        <f>IF($C5046="","",IFERROR(_xlfn.XLOOKUP($C5046,'1.PrepList'!$I$2:$I$1500,'1.PrepList'!$J$2:$J$1500,"")&amp;"",""))</f>
        <v/>
      </c>
      <c r="E5046" s="638" t="str">
        <f>IF($C5046="","",IFERROR(_xlfn.XLOOKUP($C5046,'1.PrepList'!$I$2:$I$1500,'1.PrepList'!$N$2:$N$1500,"")&amp;"",""))</f>
        <v/>
      </c>
      <c r="F5046" s="638" t="str">
        <f>IF($C5046="","",IFERROR(_xlfn.XLOOKUP($C5046,'1.PrepList'!$I$2:$I$1500,'1.PrepList'!$K$2:$K$1500,"")&amp;"",""))</f>
        <v/>
      </c>
      <c r="H5046" s="644" t="str">
        <f>IF($C5046="","",IFERROR(IF(_xlfn.XLOOKUP($C5046,tbl_StartedStatus[Bold ID],tbl_StartedStatus[Started])="Started","Yes",IF(_xlfn.XLOOKUP($C5046,tbl_StartedStatus[Bold ID],tbl_StartedStatus[Started])="No Show","No Show","")),""))</f>
        <v/>
      </c>
    </row>
    <row r="5047" spans="1:8" ht="15" customHeight="1" thickBot="1">
      <c r="A5047" s="38" t="str">
        <f>IF($C5047="","",IFERROR(_xlfn.XLOOKUP($C5047,'1.PrepList'!$I$2:$I$1500,'1.PrepList'!$G$2:$G$1500,"")&amp;"",""))</f>
        <v/>
      </c>
      <c r="B5047" s="638" t="str">
        <f>IF($C5047="","",IFERROR(_xlfn.XLOOKUP($C5047,'1.PrepList'!$I$2:$I$1500,'1.PrepList'!$H$2:$H$1500,"")&amp;"",""))</f>
        <v/>
      </c>
      <c r="D5047" s="638" t="str">
        <f>IF($C5047="","",IFERROR(_xlfn.XLOOKUP($C5047,'1.PrepList'!$I$2:$I$1500,'1.PrepList'!$J$2:$J$1500,"")&amp;"",""))</f>
        <v/>
      </c>
      <c r="E5047" s="638" t="str">
        <f>IF($C5047="","",IFERROR(_xlfn.XLOOKUP($C5047,'1.PrepList'!$I$2:$I$1500,'1.PrepList'!$N$2:$N$1500,"")&amp;"",""))</f>
        <v/>
      </c>
      <c r="F5047" s="638" t="str">
        <f>IF($C5047="","",IFERROR(_xlfn.XLOOKUP($C5047,'1.PrepList'!$I$2:$I$1500,'1.PrepList'!$K$2:$K$1500,"")&amp;"",""))</f>
        <v/>
      </c>
      <c r="H5047" s="644" t="str">
        <f>IF($C5047="","",IFERROR(IF(_xlfn.XLOOKUP($C5047,tbl_StartedStatus[Bold ID],tbl_StartedStatus[Started])="Started","Yes",IF(_xlfn.XLOOKUP($C5047,tbl_StartedStatus[Bold ID],tbl_StartedStatus[Started])="No Show","No Show","")),""))</f>
        <v/>
      </c>
    </row>
    <row r="5048" spans="1:8" ht="15" customHeight="1" thickBot="1">
      <c r="A5048" s="38" t="str">
        <f>IF($C5048="","",IFERROR(_xlfn.XLOOKUP($C5048,'1.PrepList'!$I$2:$I$1500,'1.PrepList'!$G$2:$G$1500,"")&amp;"",""))</f>
        <v/>
      </c>
      <c r="B5048" s="638" t="str">
        <f>IF($C5048="","",IFERROR(_xlfn.XLOOKUP($C5048,'1.PrepList'!$I$2:$I$1500,'1.PrepList'!$H$2:$H$1500,"")&amp;"",""))</f>
        <v/>
      </c>
      <c r="D5048" s="638" t="str">
        <f>IF($C5048="","",IFERROR(_xlfn.XLOOKUP($C5048,'1.PrepList'!$I$2:$I$1500,'1.PrepList'!$J$2:$J$1500,"")&amp;"",""))</f>
        <v/>
      </c>
      <c r="E5048" s="638" t="str">
        <f>IF($C5048="","",IFERROR(_xlfn.XLOOKUP($C5048,'1.PrepList'!$I$2:$I$1500,'1.PrepList'!$N$2:$N$1500,"")&amp;"",""))</f>
        <v/>
      </c>
      <c r="F5048" s="638" t="str">
        <f>IF($C5048="","",IFERROR(_xlfn.XLOOKUP($C5048,'1.PrepList'!$I$2:$I$1500,'1.PrepList'!$K$2:$K$1500,"")&amp;"",""))</f>
        <v/>
      </c>
      <c r="H5048" s="644" t="str">
        <f>IF($C5048="","",IFERROR(IF(_xlfn.XLOOKUP($C5048,tbl_StartedStatus[Bold ID],tbl_StartedStatus[Started])="Started","Yes",IF(_xlfn.XLOOKUP($C5048,tbl_StartedStatus[Bold ID],tbl_StartedStatus[Started])="No Show","No Show","")),""))</f>
        <v/>
      </c>
    </row>
    <row r="5049" spans="1:8" ht="15" customHeight="1" thickBot="1">
      <c r="A5049" s="38" t="str">
        <f>IF($C5049="","",IFERROR(_xlfn.XLOOKUP($C5049,'1.PrepList'!$I$2:$I$1500,'1.PrepList'!$G$2:$G$1500,"")&amp;"",""))</f>
        <v/>
      </c>
      <c r="B5049" s="638" t="str">
        <f>IF($C5049="","",IFERROR(_xlfn.XLOOKUP($C5049,'1.PrepList'!$I$2:$I$1500,'1.PrepList'!$H$2:$H$1500,"")&amp;"",""))</f>
        <v/>
      </c>
      <c r="D5049" s="638" t="str">
        <f>IF($C5049="","",IFERROR(_xlfn.XLOOKUP($C5049,'1.PrepList'!$I$2:$I$1500,'1.PrepList'!$J$2:$J$1500,"")&amp;"",""))</f>
        <v/>
      </c>
      <c r="E5049" s="638" t="str">
        <f>IF($C5049="","",IFERROR(_xlfn.XLOOKUP($C5049,'1.PrepList'!$I$2:$I$1500,'1.PrepList'!$N$2:$N$1500,"")&amp;"",""))</f>
        <v/>
      </c>
      <c r="F5049" s="638" t="str">
        <f>IF($C5049="","",IFERROR(_xlfn.XLOOKUP($C5049,'1.PrepList'!$I$2:$I$1500,'1.PrepList'!$K$2:$K$1500,"")&amp;"",""))</f>
        <v/>
      </c>
      <c r="H5049" s="644" t="str">
        <f>IF($C5049="","",IFERROR(IF(_xlfn.XLOOKUP($C5049,tbl_StartedStatus[Bold ID],tbl_StartedStatus[Started])="Started","Yes",IF(_xlfn.XLOOKUP($C5049,tbl_StartedStatus[Bold ID],tbl_StartedStatus[Started])="No Show","No Show","")),""))</f>
        <v/>
      </c>
    </row>
    <row r="5050" spans="1:8" ht="15" customHeight="1" thickBot="1">
      <c r="A5050" s="38" t="str">
        <f>IF($C5050="","",IFERROR(_xlfn.XLOOKUP($C5050,'1.PrepList'!$I$2:$I$1500,'1.PrepList'!$G$2:$G$1500,"")&amp;"",""))</f>
        <v/>
      </c>
      <c r="B5050" s="638" t="str">
        <f>IF($C5050="","",IFERROR(_xlfn.XLOOKUP($C5050,'1.PrepList'!$I$2:$I$1500,'1.PrepList'!$H$2:$H$1500,"")&amp;"",""))</f>
        <v/>
      </c>
      <c r="D5050" s="638" t="str">
        <f>IF($C5050="","",IFERROR(_xlfn.XLOOKUP($C5050,'1.PrepList'!$I$2:$I$1500,'1.PrepList'!$J$2:$J$1500,"")&amp;"",""))</f>
        <v/>
      </c>
      <c r="E5050" s="638" t="str">
        <f>IF($C5050="","",IFERROR(_xlfn.XLOOKUP($C5050,'1.PrepList'!$I$2:$I$1500,'1.PrepList'!$N$2:$N$1500,"")&amp;"",""))</f>
        <v/>
      </c>
      <c r="F5050" s="638" t="str">
        <f>IF($C5050="","",IFERROR(_xlfn.XLOOKUP($C5050,'1.PrepList'!$I$2:$I$1500,'1.PrepList'!$K$2:$K$1500,"")&amp;"",""))</f>
        <v/>
      </c>
      <c r="H5050" s="644" t="str">
        <f>IF($C5050="","",IFERROR(IF(_xlfn.XLOOKUP($C5050,tbl_StartedStatus[Bold ID],tbl_StartedStatus[Started])="Started","Yes",IF(_xlfn.XLOOKUP($C5050,tbl_StartedStatus[Bold ID],tbl_StartedStatus[Started])="No Show","No Show","")),""))</f>
        <v/>
      </c>
    </row>
    <row r="5051" spans="1:8" ht="15" customHeight="1" thickBot="1">
      <c r="A5051" s="38" t="str">
        <f>IF($C5051="","",IFERROR(_xlfn.XLOOKUP($C5051,'1.PrepList'!$I$2:$I$1500,'1.PrepList'!$G$2:$G$1500,"")&amp;"",""))</f>
        <v/>
      </c>
      <c r="B5051" s="638" t="str">
        <f>IF($C5051="","",IFERROR(_xlfn.XLOOKUP($C5051,'1.PrepList'!$I$2:$I$1500,'1.PrepList'!$H$2:$H$1500,"")&amp;"",""))</f>
        <v/>
      </c>
      <c r="D5051" s="638" t="str">
        <f>IF($C5051="","",IFERROR(_xlfn.XLOOKUP($C5051,'1.PrepList'!$I$2:$I$1500,'1.PrepList'!$J$2:$J$1500,"")&amp;"",""))</f>
        <v/>
      </c>
      <c r="E5051" s="638" t="str">
        <f>IF($C5051="","",IFERROR(_xlfn.XLOOKUP($C5051,'1.PrepList'!$I$2:$I$1500,'1.PrepList'!$N$2:$N$1500,"")&amp;"",""))</f>
        <v/>
      </c>
      <c r="F5051" s="638" t="str">
        <f>IF($C5051="","",IFERROR(_xlfn.XLOOKUP($C5051,'1.PrepList'!$I$2:$I$1500,'1.PrepList'!$K$2:$K$1500,"")&amp;"",""))</f>
        <v/>
      </c>
      <c r="H5051" s="644" t="str">
        <f>IF($C5051="","",IFERROR(IF(_xlfn.XLOOKUP($C5051,tbl_StartedStatus[Bold ID],tbl_StartedStatus[Started])="Started","Yes",IF(_xlfn.XLOOKUP($C5051,tbl_StartedStatus[Bold ID],tbl_StartedStatus[Started])="No Show","No Show","")),""))</f>
        <v/>
      </c>
    </row>
    <row r="5052" spans="1:8" ht="15" customHeight="1" thickBot="1">
      <c r="A5052" s="38" t="str">
        <f>IF($C5052="","",IFERROR(_xlfn.XLOOKUP($C5052,'1.PrepList'!$I$2:$I$1500,'1.PrepList'!$G$2:$G$1500,"")&amp;"",""))</f>
        <v/>
      </c>
      <c r="B5052" s="638" t="str">
        <f>IF($C5052="","",IFERROR(_xlfn.XLOOKUP($C5052,'1.PrepList'!$I$2:$I$1500,'1.PrepList'!$H$2:$H$1500,"")&amp;"",""))</f>
        <v/>
      </c>
      <c r="D5052" s="638" t="str">
        <f>IF($C5052="","",IFERROR(_xlfn.XLOOKUP($C5052,'1.PrepList'!$I$2:$I$1500,'1.PrepList'!$J$2:$J$1500,"")&amp;"",""))</f>
        <v/>
      </c>
      <c r="E5052" s="638" t="str">
        <f>IF($C5052="","",IFERROR(_xlfn.XLOOKUP($C5052,'1.PrepList'!$I$2:$I$1500,'1.PrepList'!$N$2:$N$1500,"")&amp;"",""))</f>
        <v/>
      </c>
      <c r="F5052" s="638" t="str">
        <f>IF($C5052="","",IFERROR(_xlfn.XLOOKUP($C5052,'1.PrepList'!$I$2:$I$1500,'1.PrepList'!$K$2:$K$1500,"")&amp;"",""))</f>
        <v/>
      </c>
      <c r="H5052" s="644" t="str">
        <f>IF($C5052="","",IFERROR(IF(_xlfn.XLOOKUP($C5052,tbl_StartedStatus[Bold ID],tbl_StartedStatus[Started])="Started","Yes",IF(_xlfn.XLOOKUP($C5052,tbl_StartedStatus[Bold ID],tbl_StartedStatus[Started])="No Show","No Show","")),""))</f>
        <v/>
      </c>
    </row>
    <row r="5053" spans="1:8" ht="15" customHeight="1" thickBot="1">
      <c r="A5053" s="38" t="str">
        <f>IF($C5053="","",IFERROR(_xlfn.XLOOKUP($C5053,'1.PrepList'!$I$2:$I$1500,'1.PrepList'!$G$2:$G$1500,"")&amp;"",""))</f>
        <v/>
      </c>
      <c r="B5053" s="638" t="str">
        <f>IF($C5053="","",IFERROR(_xlfn.XLOOKUP($C5053,'1.PrepList'!$I$2:$I$1500,'1.PrepList'!$H$2:$H$1500,"")&amp;"",""))</f>
        <v/>
      </c>
      <c r="D5053" s="638" t="str">
        <f>IF($C5053="","",IFERROR(_xlfn.XLOOKUP($C5053,'1.PrepList'!$I$2:$I$1500,'1.PrepList'!$J$2:$J$1500,"")&amp;"",""))</f>
        <v/>
      </c>
      <c r="E5053" s="638" t="str">
        <f>IF($C5053="","",IFERROR(_xlfn.XLOOKUP($C5053,'1.PrepList'!$I$2:$I$1500,'1.PrepList'!$N$2:$N$1500,"")&amp;"",""))</f>
        <v/>
      </c>
      <c r="F5053" s="638" t="str">
        <f>IF($C5053="","",IFERROR(_xlfn.XLOOKUP($C5053,'1.PrepList'!$I$2:$I$1500,'1.PrepList'!$K$2:$K$1500,"")&amp;"",""))</f>
        <v/>
      </c>
      <c r="H5053" s="644" t="str">
        <f>IF($C5053="","",IFERROR(IF(_xlfn.XLOOKUP($C5053,tbl_StartedStatus[Bold ID],tbl_StartedStatus[Started])="Started","Yes",IF(_xlfn.XLOOKUP($C5053,tbl_StartedStatus[Bold ID],tbl_StartedStatus[Started])="No Show","No Show","")),""))</f>
        <v/>
      </c>
    </row>
    <row r="5054" spans="1:8" ht="15" customHeight="1" thickBot="1">
      <c r="A5054" s="38" t="str">
        <f>IF($C5054="","",IFERROR(_xlfn.XLOOKUP($C5054,'1.PrepList'!$I$2:$I$1500,'1.PrepList'!$G$2:$G$1500,"")&amp;"",""))</f>
        <v/>
      </c>
      <c r="B5054" s="638" t="str">
        <f>IF($C5054="","",IFERROR(_xlfn.XLOOKUP($C5054,'1.PrepList'!$I$2:$I$1500,'1.PrepList'!$H$2:$H$1500,"")&amp;"",""))</f>
        <v/>
      </c>
      <c r="D5054" s="638" t="str">
        <f>IF($C5054="","",IFERROR(_xlfn.XLOOKUP($C5054,'1.PrepList'!$I$2:$I$1500,'1.PrepList'!$J$2:$J$1500,"")&amp;"",""))</f>
        <v/>
      </c>
      <c r="E5054" s="638" t="str">
        <f>IF($C5054="","",IFERROR(_xlfn.XLOOKUP($C5054,'1.PrepList'!$I$2:$I$1500,'1.PrepList'!$N$2:$N$1500,"")&amp;"",""))</f>
        <v/>
      </c>
      <c r="F5054" s="638" t="str">
        <f>IF($C5054="","",IFERROR(_xlfn.XLOOKUP($C5054,'1.PrepList'!$I$2:$I$1500,'1.PrepList'!$K$2:$K$1500,"")&amp;"",""))</f>
        <v/>
      </c>
      <c r="H5054" s="644" t="str">
        <f>IF($C5054="","",IFERROR(IF(_xlfn.XLOOKUP($C5054,tbl_StartedStatus[Bold ID],tbl_StartedStatus[Started])="Started","Yes",IF(_xlfn.XLOOKUP($C5054,tbl_StartedStatus[Bold ID],tbl_StartedStatus[Started])="No Show","No Show","")),""))</f>
        <v/>
      </c>
    </row>
    <row r="5055" spans="1:8" ht="15" customHeight="1" thickBot="1">
      <c r="A5055" s="38" t="str">
        <f>IF($C5055="","",IFERROR(_xlfn.XLOOKUP($C5055,'1.PrepList'!$I$2:$I$1500,'1.PrepList'!$G$2:$G$1500,"")&amp;"",""))</f>
        <v/>
      </c>
      <c r="B5055" s="638" t="str">
        <f>IF($C5055="","",IFERROR(_xlfn.XLOOKUP($C5055,'1.PrepList'!$I$2:$I$1500,'1.PrepList'!$H$2:$H$1500,"")&amp;"",""))</f>
        <v/>
      </c>
      <c r="D5055" s="638" t="str">
        <f>IF($C5055="","",IFERROR(_xlfn.XLOOKUP($C5055,'1.PrepList'!$I$2:$I$1500,'1.PrepList'!$J$2:$J$1500,"")&amp;"",""))</f>
        <v/>
      </c>
      <c r="E5055" s="638" t="str">
        <f>IF($C5055="","",IFERROR(_xlfn.XLOOKUP($C5055,'1.PrepList'!$I$2:$I$1500,'1.PrepList'!$N$2:$N$1500,"")&amp;"",""))</f>
        <v/>
      </c>
      <c r="F5055" s="638" t="str">
        <f>IF($C5055="","",IFERROR(_xlfn.XLOOKUP($C5055,'1.PrepList'!$I$2:$I$1500,'1.PrepList'!$K$2:$K$1500,"")&amp;"",""))</f>
        <v/>
      </c>
      <c r="H5055" s="644" t="str">
        <f>IF($C5055="","",IFERROR(IF(_xlfn.XLOOKUP($C5055,tbl_StartedStatus[Bold ID],tbl_StartedStatus[Started])="Started","Yes",IF(_xlfn.XLOOKUP($C5055,tbl_StartedStatus[Bold ID],tbl_StartedStatus[Started])="No Show","No Show","")),""))</f>
        <v/>
      </c>
    </row>
    <row r="5056" spans="1:8" ht="15" customHeight="1" thickBot="1">
      <c r="A5056" s="38" t="str">
        <f>IF($C5056="","",IFERROR(_xlfn.XLOOKUP($C5056,'1.PrepList'!$I$2:$I$1500,'1.PrepList'!$G$2:$G$1500,"")&amp;"",""))</f>
        <v/>
      </c>
      <c r="B5056" s="638" t="str">
        <f>IF($C5056="","",IFERROR(_xlfn.XLOOKUP($C5056,'1.PrepList'!$I$2:$I$1500,'1.PrepList'!$H$2:$H$1500,"")&amp;"",""))</f>
        <v/>
      </c>
      <c r="D5056" s="638" t="str">
        <f>IF($C5056="","",IFERROR(_xlfn.XLOOKUP($C5056,'1.PrepList'!$I$2:$I$1500,'1.PrepList'!$J$2:$J$1500,"")&amp;"",""))</f>
        <v/>
      </c>
      <c r="E5056" s="638" t="str">
        <f>IF($C5056="","",IFERROR(_xlfn.XLOOKUP($C5056,'1.PrepList'!$I$2:$I$1500,'1.PrepList'!$N$2:$N$1500,"")&amp;"",""))</f>
        <v/>
      </c>
      <c r="F5056" s="638" t="str">
        <f>IF($C5056="","",IFERROR(_xlfn.XLOOKUP($C5056,'1.PrepList'!$I$2:$I$1500,'1.PrepList'!$K$2:$K$1500,"")&amp;"",""))</f>
        <v/>
      </c>
      <c r="H5056" s="644" t="str">
        <f>IF($C5056="","",IFERROR(IF(_xlfn.XLOOKUP($C5056,tbl_StartedStatus[Bold ID],tbl_StartedStatus[Started])="Started","Yes",IF(_xlfn.XLOOKUP($C5056,tbl_StartedStatus[Bold ID],tbl_StartedStatus[Started])="No Show","No Show","")),""))</f>
        <v/>
      </c>
    </row>
    <row r="5057" spans="1:8" ht="15" customHeight="1" thickBot="1">
      <c r="A5057" s="38" t="str">
        <f>IF($C5057="","",IFERROR(_xlfn.XLOOKUP($C5057,'1.PrepList'!$I$2:$I$1500,'1.PrepList'!$G$2:$G$1500,"")&amp;"",""))</f>
        <v/>
      </c>
      <c r="B5057" s="638" t="str">
        <f>IF($C5057="","",IFERROR(_xlfn.XLOOKUP($C5057,'1.PrepList'!$I$2:$I$1500,'1.PrepList'!$H$2:$H$1500,"")&amp;"",""))</f>
        <v/>
      </c>
      <c r="D5057" s="638" t="str">
        <f>IF($C5057="","",IFERROR(_xlfn.XLOOKUP($C5057,'1.PrepList'!$I$2:$I$1500,'1.PrepList'!$J$2:$J$1500,"")&amp;"",""))</f>
        <v/>
      </c>
      <c r="E5057" s="638" t="str">
        <f>IF($C5057="","",IFERROR(_xlfn.XLOOKUP($C5057,'1.PrepList'!$I$2:$I$1500,'1.PrepList'!$N$2:$N$1500,"")&amp;"",""))</f>
        <v/>
      </c>
      <c r="F5057" s="638" t="str">
        <f>IF($C5057="","",IFERROR(_xlfn.XLOOKUP($C5057,'1.PrepList'!$I$2:$I$1500,'1.PrepList'!$K$2:$K$1500,"")&amp;"",""))</f>
        <v/>
      </c>
      <c r="H5057" s="644" t="str">
        <f>IF($C5057="","",IFERROR(IF(_xlfn.XLOOKUP($C5057,tbl_StartedStatus[Bold ID],tbl_StartedStatus[Started])="Started","Yes",IF(_xlfn.XLOOKUP($C5057,tbl_StartedStatus[Bold ID],tbl_StartedStatus[Started])="No Show","No Show","")),""))</f>
        <v/>
      </c>
    </row>
    <row r="5058" spans="1:8" ht="15" customHeight="1" thickBot="1">
      <c r="A5058" s="38" t="str">
        <f>IF($C5058="","",IFERROR(_xlfn.XLOOKUP($C5058,'1.PrepList'!$I$2:$I$1500,'1.PrepList'!$G$2:$G$1500,"")&amp;"",""))</f>
        <v/>
      </c>
      <c r="B5058" s="638" t="str">
        <f>IF($C5058="","",IFERROR(_xlfn.XLOOKUP($C5058,'1.PrepList'!$I$2:$I$1500,'1.PrepList'!$H$2:$H$1500,"")&amp;"",""))</f>
        <v/>
      </c>
      <c r="D5058" s="638" t="str">
        <f>IF($C5058="","",IFERROR(_xlfn.XLOOKUP($C5058,'1.PrepList'!$I$2:$I$1500,'1.PrepList'!$J$2:$J$1500,"")&amp;"",""))</f>
        <v/>
      </c>
      <c r="E5058" s="638" t="str">
        <f>IF($C5058="","",IFERROR(_xlfn.XLOOKUP($C5058,'1.PrepList'!$I$2:$I$1500,'1.PrepList'!$N$2:$N$1500,"")&amp;"",""))</f>
        <v/>
      </c>
      <c r="F5058" s="638" t="str">
        <f>IF($C5058="","",IFERROR(_xlfn.XLOOKUP($C5058,'1.PrepList'!$I$2:$I$1500,'1.PrepList'!$K$2:$K$1500,"")&amp;"",""))</f>
        <v/>
      </c>
      <c r="H5058" s="644" t="str">
        <f>IF($C5058="","",IFERROR(IF(_xlfn.XLOOKUP($C5058,tbl_StartedStatus[Bold ID],tbl_StartedStatus[Started])="Started","Yes",IF(_xlfn.XLOOKUP($C5058,tbl_StartedStatus[Bold ID],tbl_StartedStatus[Started])="No Show","No Show","")),""))</f>
        <v/>
      </c>
    </row>
    <row r="5059" spans="1:8" ht="15" customHeight="1" thickBot="1">
      <c r="A5059" s="38" t="str">
        <f>IF($C5059="","",IFERROR(_xlfn.XLOOKUP($C5059,'1.PrepList'!$I$2:$I$1500,'1.PrepList'!$G$2:$G$1500,"")&amp;"",""))</f>
        <v/>
      </c>
      <c r="B5059" s="638" t="str">
        <f>IF($C5059="","",IFERROR(_xlfn.XLOOKUP($C5059,'1.PrepList'!$I$2:$I$1500,'1.PrepList'!$H$2:$H$1500,"")&amp;"",""))</f>
        <v/>
      </c>
      <c r="D5059" s="638" t="str">
        <f>IF($C5059="","",IFERROR(_xlfn.XLOOKUP($C5059,'1.PrepList'!$I$2:$I$1500,'1.PrepList'!$J$2:$J$1500,"")&amp;"",""))</f>
        <v/>
      </c>
      <c r="E5059" s="638" t="str">
        <f>IF($C5059="","",IFERROR(_xlfn.XLOOKUP($C5059,'1.PrepList'!$I$2:$I$1500,'1.PrepList'!$N$2:$N$1500,"")&amp;"",""))</f>
        <v/>
      </c>
      <c r="F5059" s="638" t="str">
        <f>IF($C5059="","",IFERROR(_xlfn.XLOOKUP($C5059,'1.PrepList'!$I$2:$I$1500,'1.PrepList'!$K$2:$K$1500,"")&amp;"",""))</f>
        <v/>
      </c>
      <c r="H5059" s="644" t="str">
        <f>IF($C5059="","",IFERROR(IF(_xlfn.XLOOKUP($C5059,tbl_StartedStatus[Bold ID],tbl_StartedStatus[Started])="Started","Yes",IF(_xlfn.XLOOKUP($C5059,tbl_StartedStatus[Bold ID],tbl_StartedStatus[Started])="No Show","No Show","")),""))</f>
        <v/>
      </c>
    </row>
    <row r="5060" spans="1:8" ht="15" customHeight="1" thickBot="1">
      <c r="A5060" s="38" t="str">
        <f>IF($C5060="","",IFERROR(_xlfn.XLOOKUP($C5060,'1.PrepList'!$I$2:$I$1500,'1.PrepList'!$G$2:$G$1500,"")&amp;"",""))</f>
        <v/>
      </c>
      <c r="B5060" s="638" t="str">
        <f>IF($C5060="","",IFERROR(_xlfn.XLOOKUP($C5060,'1.PrepList'!$I$2:$I$1500,'1.PrepList'!$H$2:$H$1500,"")&amp;"",""))</f>
        <v/>
      </c>
      <c r="D5060" s="638" t="str">
        <f>IF($C5060="","",IFERROR(_xlfn.XLOOKUP($C5060,'1.PrepList'!$I$2:$I$1500,'1.PrepList'!$J$2:$J$1500,"")&amp;"",""))</f>
        <v/>
      </c>
      <c r="E5060" s="638" t="str">
        <f>IF($C5060="","",IFERROR(_xlfn.XLOOKUP($C5060,'1.PrepList'!$I$2:$I$1500,'1.PrepList'!$N$2:$N$1500,"")&amp;"",""))</f>
        <v/>
      </c>
      <c r="F5060" s="638" t="str">
        <f>IF($C5060="","",IFERROR(_xlfn.XLOOKUP($C5060,'1.PrepList'!$I$2:$I$1500,'1.PrepList'!$K$2:$K$1500,"")&amp;"",""))</f>
        <v/>
      </c>
      <c r="H5060" s="644" t="str">
        <f>IF($C5060="","",IFERROR(IF(_xlfn.XLOOKUP($C5060,tbl_StartedStatus[Bold ID],tbl_StartedStatus[Started])="Started","Yes",IF(_xlfn.XLOOKUP($C5060,tbl_StartedStatus[Bold ID],tbl_StartedStatus[Started])="No Show","No Show","")),""))</f>
        <v/>
      </c>
    </row>
    <row r="5061" spans="1:8" ht="15" customHeight="1" thickBot="1">
      <c r="A5061" s="38" t="str">
        <f>IF($C5061="","",IFERROR(_xlfn.XLOOKUP($C5061,'1.PrepList'!$I$2:$I$1500,'1.PrepList'!$G$2:$G$1500,"")&amp;"",""))</f>
        <v/>
      </c>
      <c r="B5061" s="638" t="str">
        <f>IF($C5061="","",IFERROR(_xlfn.XLOOKUP($C5061,'1.PrepList'!$I$2:$I$1500,'1.PrepList'!$H$2:$H$1500,"")&amp;"",""))</f>
        <v/>
      </c>
      <c r="D5061" s="638" t="str">
        <f>IF($C5061="","",IFERROR(_xlfn.XLOOKUP($C5061,'1.PrepList'!$I$2:$I$1500,'1.PrepList'!$J$2:$J$1500,"")&amp;"",""))</f>
        <v/>
      </c>
      <c r="E5061" s="638" t="str">
        <f>IF($C5061="","",IFERROR(_xlfn.XLOOKUP($C5061,'1.PrepList'!$I$2:$I$1500,'1.PrepList'!$N$2:$N$1500,"")&amp;"",""))</f>
        <v/>
      </c>
      <c r="F5061" s="638" t="str">
        <f>IF($C5061="","",IFERROR(_xlfn.XLOOKUP($C5061,'1.PrepList'!$I$2:$I$1500,'1.PrepList'!$K$2:$K$1500,"")&amp;"",""))</f>
        <v/>
      </c>
      <c r="H5061" s="644" t="str">
        <f>IF($C5061="","",IFERROR(IF(_xlfn.XLOOKUP($C5061,tbl_StartedStatus[Bold ID],tbl_StartedStatus[Started])="Started","Yes",IF(_xlfn.XLOOKUP($C5061,tbl_StartedStatus[Bold ID],tbl_StartedStatus[Started])="No Show","No Show","")),""))</f>
        <v/>
      </c>
    </row>
    <row r="5062" spans="1:8" ht="15" customHeight="1" thickBot="1">
      <c r="A5062" s="38" t="str">
        <f>IF($C5062="","",IFERROR(_xlfn.XLOOKUP($C5062,'1.PrepList'!$I$2:$I$1500,'1.PrepList'!$G$2:$G$1500,"")&amp;"",""))</f>
        <v/>
      </c>
      <c r="B5062" s="638" t="str">
        <f>IF($C5062="","",IFERROR(_xlfn.XLOOKUP($C5062,'1.PrepList'!$I$2:$I$1500,'1.PrepList'!$H$2:$H$1500,"")&amp;"",""))</f>
        <v/>
      </c>
      <c r="D5062" s="638" t="str">
        <f>IF($C5062="","",IFERROR(_xlfn.XLOOKUP($C5062,'1.PrepList'!$I$2:$I$1500,'1.PrepList'!$J$2:$J$1500,"")&amp;"",""))</f>
        <v/>
      </c>
      <c r="E5062" s="638" t="str">
        <f>IF($C5062="","",IFERROR(_xlfn.XLOOKUP($C5062,'1.PrepList'!$I$2:$I$1500,'1.PrepList'!$N$2:$N$1500,"")&amp;"",""))</f>
        <v/>
      </c>
      <c r="F5062" s="638" t="str">
        <f>IF($C5062="","",IFERROR(_xlfn.XLOOKUP($C5062,'1.PrepList'!$I$2:$I$1500,'1.PrepList'!$K$2:$K$1500,"")&amp;"",""))</f>
        <v/>
      </c>
      <c r="H5062" s="644" t="str">
        <f>IF($C5062="","",IFERROR(IF(_xlfn.XLOOKUP($C5062,tbl_StartedStatus[Bold ID],tbl_StartedStatus[Started])="Started","Yes",IF(_xlfn.XLOOKUP($C5062,tbl_StartedStatus[Bold ID],tbl_StartedStatus[Started])="No Show","No Show","")),""))</f>
        <v/>
      </c>
    </row>
    <row r="5063" spans="1:8" ht="15" customHeight="1" thickBot="1">
      <c r="A5063" s="38" t="str">
        <f>IF($C5063="","",IFERROR(_xlfn.XLOOKUP($C5063,'1.PrepList'!$I$2:$I$1500,'1.PrepList'!$G$2:$G$1500,"")&amp;"",""))</f>
        <v/>
      </c>
      <c r="B5063" s="638" t="str">
        <f>IF($C5063="","",IFERROR(_xlfn.XLOOKUP($C5063,'1.PrepList'!$I$2:$I$1500,'1.PrepList'!$H$2:$H$1500,"")&amp;"",""))</f>
        <v/>
      </c>
      <c r="D5063" s="638" t="str">
        <f>IF($C5063="","",IFERROR(_xlfn.XLOOKUP($C5063,'1.PrepList'!$I$2:$I$1500,'1.PrepList'!$J$2:$J$1500,"")&amp;"",""))</f>
        <v/>
      </c>
      <c r="E5063" s="638" t="str">
        <f>IF($C5063="","",IFERROR(_xlfn.XLOOKUP($C5063,'1.PrepList'!$I$2:$I$1500,'1.PrepList'!$N$2:$N$1500,"")&amp;"",""))</f>
        <v/>
      </c>
      <c r="F5063" s="638" t="str">
        <f>IF($C5063="","",IFERROR(_xlfn.XLOOKUP($C5063,'1.PrepList'!$I$2:$I$1500,'1.PrepList'!$K$2:$K$1500,"")&amp;"",""))</f>
        <v/>
      </c>
      <c r="H5063" s="644" t="str">
        <f>IF($C5063="","",IFERROR(IF(_xlfn.XLOOKUP($C5063,tbl_StartedStatus[Bold ID],tbl_StartedStatus[Started])="Started","Yes",IF(_xlfn.XLOOKUP($C5063,tbl_StartedStatus[Bold ID],tbl_StartedStatus[Started])="No Show","No Show","")),""))</f>
        <v/>
      </c>
    </row>
    <row r="5064" spans="1:8" ht="15" customHeight="1" thickBot="1">
      <c r="A5064" s="38" t="str">
        <f>IF($C5064="","",IFERROR(_xlfn.XLOOKUP($C5064,'1.PrepList'!$I$2:$I$1500,'1.PrepList'!$G$2:$G$1500,"")&amp;"",""))</f>
        <v/>
      </c>
      <c r="B5064" s="638" t="str">
        <f>IF($C5064="","",IFERROR(_xlfn.XLOOKUP($C5064,'1.PrepList'!$I$2:$I$1500,'1.PrepList'!$H$2:$H$1500,"")&amp;"",""))</f>
        <v/>
      </c>
      <c r="D5064" s="638" t="str">
        <f>IF($C5064="","",IFERROR(_xlfn.XLOOKUP($C5064,'1.PrepList'!$I$2:$I$1500,'1.PrepList'!$J$2:$J$1500,"")&amp;"",""))</f>
        <v/>
      </c>
      <c r="E5064" s="638" t="str">
        <f>IF($C5064="","",IFERROR(_xlfn.XLOOKUP($C5064,'1.PrepList'!$I$2:$I$1500,'1.PrepList'!$N$2:$N$1500,"")&amp;"",""))</f>
        <v/>
      </c>
      <c r="F5064" s="638" t="str">
        <f>IF($C5064="","",IFERROR(_xlfn.XLOOKUP($C5064,'1.PrepList'!$I$2:$I$1500,'1.PrepList'!$K$2:$K$1500,"")&amp;"",""))</f>
        <v/>
      </c>
      <c r="H5064" s="644" t="str">
        <f>IF($C5064="","",IFERROR(IF(_xlfn.XLOOKUP($C5064,tbl_StartedStatus[Bold ID],tbl_StartedStatus[Started])="Started","Yes",IF(_xlfn.XLOOKUP($C5064,tbl_StartedStatus[Bold ID],tbl_StartedStatus[Started])="No Show","No Show","")),""))</f>
        <v/>
      </c>
    </row>
    <row r="5065" spans="1:8" ht="15" customHeight="1" thickBot="1">
      <c r="A5065" s="38" t="str">
        <f>IF($C5065="","",IFERROR(_xlfn.XLOOKUP($C5065,'1.PrepList'!$I$2:$I$1500,'1.PrepList'!$G$2:$G$1500,"")&amp;"",""))</f>
        <v/>
      </c>
      <c r="B5065" s="638" t="str">
        <f>IF($C5065="","",IFERROR(_xlfn.XLOOKUP($C5065,'1.PrepList'!$I$2:$I$1500,'1.PrepList'!$H$2:$H$1500,"")&amp;"",""))</f>
        <v/>
      </c>
      <c r="D5065" s="638" t="str">
        <f>IF($C5065="","",IFERROR(_xlfn.XLOOKUP($C5065,'1.PrepList'!$I$2:$I$1500,'1.PrepList'!$J$2:$J$1500,"")&amp;"",""))</f>
        <v/>
      </c>
      <c r="E5065" s="638" t="str">
        <f>IF($C5065="","",IFERROR(_xlfn.XLOOKUP($C5065,'1.PrepList'!$I$2:$I$1500,'1.PrepList'!$N$2:$N$1500,"")&amp;"",""))</f>
        <v/>
      </c>
      <c r="F5065" s="638" t="str">
        <f>IF($C5065="","",IFERROR(_xlfn.XLOOKUP($C5065,'1.PrepList'!$I$2:$I$1500,'1.PrepList'!$K$2:$K$1500,"")&amp;"",""))</f>
        <v/>
      </c>
      <c r="H5065" s="644" t="str">
        <f>IF($C5065="","",IFERROR(IF(_xlfn.XLOOKUP($C5065,tbl_StartedStatus[Bold ID],tbl_StartedStatus[Started])="Started","Yes",IF(_xlfn.XLOOKUP($C5065,tbl_StartedStatus[Bold ID],tbl_StartedStatus[Started])="No Show","No Show","")),""))</f>
        <v/>
      </c>
    </row>
    <row r="5066" spans="1:8" ht="15" customHeight="1" thickBot="1">
      <c r="A5066" s="38" t="str">
        <f>IF($C5066="","",IFERROR(_xlfn.XLOOKUP($C5066,'1.PrepList'!$I$2:$I$1500,'1.PrepList'!$G$2:$G$1500,"")&amp;"",""))</f>
        <v/>
      </c>
      <c r="B5066" s="638" t="str">
        <f>IF($C5066="","",IFERROR(_xlfn.XLOOKUP($C5066,'1.PrepList'!$I$2:$I$1500,'1.PrepList'!$H$2:$H$1500,"")&amp;"",""))</f>
        <v/>
      </c>
      <c r="D5066" s="638" t="str">
        <f>IF($C5066="","",IFERROR(_xlfn.XLOOKUP($C5066,'1.PrepList'!$I$2:$I$1500,'1.PrepList'!$J$2:$J$1500,"")&amp;"",""))</f>
        <v/>
      </c>
      <c r="E5066" s="638" t="str">
        <f>IF($C5066="","",IFERROR(_xlfn.XLOOKUP($C5066,'1.PrepList'!$I$2:$I$1500,'1.PrepList'!$N$2:$N$1500,"")&amp;"",""))</f>
        <v/>
      </c>
      <c r="F5066" s="638" t="str">
        <f>IF($C5066="","",IFERROR(_xlfn.XLOOKUP($C5066,'1.PrepList'!$I$2:$I$1500,'1.PrepList'!$K$2:$K$1500,"")&amp;"",""))</f>
        <v/>
      </c>
      <c r="H5066" s="644" t="str">
        <f>IF($C5066="","",IFERROR(IF(_xlfn.XLOOKUP($C5066,tbl_StartedStatus[Bold ID],tbl_StartedStatus[Started])="Started","Yes",IF(_xlfn.XLOOKUP($C5066,tbl_StartedStatus[Bold ID],tbl_StartedStatus[Started])="No Show","No Show","")),""))</f>
        <v/>
      </c>
    </row>
    <row r="5067" spans="1:8" ht="15" customHeight="1" thickBot="1">
      <c r="A5067" s="38" t="str">
        <f>IF($C5067="","",IFERROR(_xlfn.XLOOKUP($C5067,'1.PrepList'!$I$2:$I$1500,'1.PrepList'!$G$2:$G$1500,"")&amp;"",""))</f>
        <v/>
      </c>
      <c r="B5067" s="638" t="str">
        <f>IF($C5067="","",IFERROR(_xlfn.XLOOKUP($C5067,'1.PrepList'!$I$2:$I$1500,'1.PrepList'!$H$2:$H$1500,"")&amp;"",""))</f>
        <v/>
      </c>
      <c r="D5067" s="638" t="str">
        <f>IF($C5067="","",IFERROR(_xlfn.XLOOKUP($C5067,'1.PrepList'!$I$2:$I$1500,'1.PrepList'!$J$2:$J$1500,"")&amp;"",""))</f>
        <v/>
      </c>
      <c r="E5067" s="638" t="str">
        <f>IF($C5067="","",IFERROR(_xlfn.XLOOKUP($C5067,'1.PrepList'!$I$2:$I$1500,'1.PrepList'!$N$2:$N$1500,"")&amp;"",""))</f>
        <v/>
      </c>
      <c r="F5067" s="638" t="str">
        <f>IF($C5067="","",IFERROR(_xlfn.XLOOKUP($C5067,'1.PrepList'!$I$2:$I$1500,'1.PrepList'!$K$2:$K$1500,"")&amp;"",""))</f>
        <v/>
      </c>
      <c r="H5067" s="644" t="str">
        <f>IF($C5067="","",IFERROR(IF(_xlfn.XLOOKUP($C5067,tbl_StartedStatus[Bold ID],tbl_StartedStatus[Started])="Started","Yes",IF(_xlfn.XLOOKUP($C5067,tbl_StartedStatus[Bold ID],tbl_StartedStatus[Started])="No Show","No Show","")),""))</f>
        <v/>
      </c>
    </row>
    <row r="5068" spans="1:8" ht="15" customHeight="1" thickBot="1">
      <c r="A5068" s="38" t="str">
        <f>IF($C5068="","",IFERROR(_xlfn.XLOOKUP($C5068,'1.PrepList'!$I$2:$I$1500,'1.PrepList'!$G$2:$G$1500,"")&amp;"",""))</f>
        <v/>
      </c>
      <c r="B5068" s="638" t="str">
        <f>IF($C5068="","",IFERROR(_xlfn.XLOOKUP($C5068,'1.PrepList'!$I$2:$I$1500,'1.PrepList'!$H$2:$H$1500,"")&amp;"",""))</f>
        <v/>
      </c>
      <c r="D5068" s="638" t="str">
        <f>IF($C5068="","",IFERROR(_xlfn.XLOOKUP($C5068,'1.PrepList'!$I$2:$I$1500,'1.PrepList'!$J$2:$J$1500,"")&amp;"",""))</f>
        <v/>
      </c>
      <c r="E5068" s="638" t="str">
        <f>IF($C5068="","",IFERROR(_xlfn.XLOOKUP($C5068,'1.PrepList'!$I$2:$I$1500,'1.PrepList'!$N$2:$N$1500,"")&amp;"",""))</f>
        <v/>
      </c>
      <c r="F5068" s="638" t="str">
        <f>IF($C5068="","",IFERROR(_xlfn.XLOOKUP($C5068,'1.PrepList'!$I$2:$I$1500,'1.PrepList'!$K$2:$K$1500,"")&amp;"",""))</f>
        <v/>
      </c>
      <c r="H5068" s="644" t="str">
        <f>IF($C5068="","",IFERROR(IF(_xlfn.XLOOKUP($C5068,tbl_StartedStatus[Bold ID],tbl_StartedStatus[Started])="Started","Yes",IF(_xlfn.XLOOKUP($C5068,tbl_StartedStatus[Bold ID],tbl_StartedStatus[Started])="No Show","No Show","")),""))</f>
        <v/>
      </c>
    </row>
    <row r="5069" spans="1:8" ht="15" customHeight="1" thickBot="1">
      <c r="A5069" s="38" t="str">
        <f>IF($C5069="","",IFERROR(_xlfn.XLOOKUP($C5069,'1.PrepList'!$I$2:$I$1500,'1.PrepList'!$G$2:$G$1500,"")&amp;"",""))</f>
        <v/>
      </c>
      <c r="B5069" s="638" t="str">
        <f>IF($C5069="","",IFERROR(_xlfn.XLOOKUP($C5069,'1.PrepList'!$I$2:$I$1500,'1.PrepList'!$H$2:$H$1500,"")&amp;"",""))</f>
        <v/>
      </c>
      <c r="D5069" s="638" t="str">
        <f>IF($C5069="","",IFERROR(_xlfn.XLOOKUP($C5069,'1.PrepList'!$I$2:$I$1500,'1.PrepList'!$J$2:$J$1500,"")&amp;"",""))</f>
        <v/>
      </c>
      <c r="E5069" s="638" t="str">
        <f>IF($C5069="","",IFERROR(_xlfn.XLOOKUP($C5069,'1.PrepList'!$I$2:$I$1500,'1.PrepList'!$N$2:$N$1500,"")&amp;"",""))</f>
        <v/>
      </c>
      <c r="F5069" s="638" t="str">
        <f>IF($C5069="","",IFERROR(_xlfn.XLOOKUP($C5069,'1.PrepList'!$I$2:$I$1500,'1.PrepList'!$K$2:$K$1500,"")&amp;"",""))</f>
        <v/>
      </c>
      <c r="H5069" s="644" t="str">
        <f>IF($C5069="","",IFERROR(IF(_xlfn.XLOOKUP($C5069,tbl_StartedStatus[Bold ID],tbl_StartedStatus[Started])="Started","Yes",IF(_xlfn.XLOOKUP($C5069,tbl_StartedStatus[Bold ID],tbl_StartedStatus[Started])="No Show","No Show","")),""))</f>
        <v/>
      </c>
    </row>
    <row r="5070" spans="1:8" ht="15" customHeight="1" thickBot="1">
      <c r="A5070" s="38" t="str">
        <f>IF($C5070="","",IFERROR(_xlfn.XLOOKUP($C5070,'1.PrepList'!$I$2:$I$1500,'1.PrepList'!$G$2:$G$1500,"")&amp;"",""))</f>
        <v/>
      </c>
      <c r="B5070" s="638" t="str">
        <f>IF($C5070="","",IFERROR(_xlfn.XLOOKUP($C5070,'1.PrepList'!$I$2:$I$1500,'1.PrepList'!$H$2:$H$1500,"")&amp;"",""))</f>
        <v/>
      </c>
      <c r="D5070" s="638" t="str">
        <f>IF($C5070="","",IFERROR(_xlfn.XLOOKUP($C5070,'1.PrepList'!$I$2:$I$1500,'1.PrepList'!$J$2:$J$1500,"")&amp;"",""))</f>
        <v/>
      </c>
      <c r="E5070" s="638" t="str">
        <f>IF($C5070="","",IFERROR(_xlfn.XLOOKUP($C5070,'1.PrepList'!$I$2:$I$1500,'1.PrepList'!$N$2:$N$1500,"")&amp;"",""))</f>
        <v/>
      </c>
      <c r="F5070" s="638" t="str">
        <f>IF($C5070="","",IFERROR(_xlfn.XLOOKUP($C5070,'1.PrepList'!$I$2:$I$1500,'1.PrepList'!$K$2:$K$1500,"")&amp;"",""))</f>
        <v/>
      </c>
      <c r="H5070" s="644" t="str">
        <f>IF($C5070="","",IFERROR(IF(_xlfn.XLOOKUP($C5070,tbl_StartedStatus[Bold ID],tbl_StartedStatus[Started])="Started","Yes",IF(_xlfn.XLOOKUP($C5070,tbl_StartedStatus[Bold ID],tbl_StartedStatus[Started])="No Show","No Show","")),""))</f>
        <v/>
      </c>
    </row>
    <row r="5071" spans="1:8" ht="15" customHeight="1" thickBot="1">
      <c r="A5071" s="38" t="str">
        <f>IF($C5071="","",IFERROR(_xlfn.XLOOKUP($C5071,'1.PrepList'!$I$2:$I$1500,'1.PrepList'!$G$2:$G$1500,"")&amp;"",""))</f>
        <v/>
      </c>
      <c r="B5071" s="638" t="str">
        <f>IF($C5071="","",IFERROR(_xlfn.XLOOKUP($C5071,'1.PrepList'!$I$2:$I$1500,'1.PrepList'!$H$2:$H$1500,"")&amp;"",""))</f>
        <v/>
      </c>
      <c r="D5071" s="638" t="str">
        <f>IF($C5071="","",IFERROR(_xlfn.XLOOKUP($C5071,'1.PrepList'!$I$2:$I$1500,'1.PrepList'!$J$2:$J$1500,"")&amp;"",""))</f>
        <v/>
      </c>
      <c r="E5071" s="638" t="str">
        <f>IF($C5071="","",IFERROR(_xlfn.XLOOKUP($C5071,'1.PrepList'!$I$2:$I$1500,'1.PrepList'!$N$2:$N$1500,"")&amp;"",""))</f>
        <v/>
      </c>
      <c r="F5071" s="638" t="str">
        <f>IF($C5071="","",IFERROR(_xlfn.XLOOKUP($C5071,'1.PrepList'!$I$2:$I$1500,'1.PrepList'!$K$2:$K$1500,"")&amp;"",""))</f>
        <v/>
      </c>
      <c r="H5071" s="644" t="str">
        <f>IF($C5071="","",IFERROR(IF(_xlfn.XLOOKUP($C5071,tbl_StartedStatus[Bold ID],tbl_StartedStatus[Started])="Started","Yes",IF(_xlfn.XLOOKUP($C5071,tbl_StartedStatus[Bold ID],tbl_StartedStatus[Started])="No Show","No Show","")),""))</f>
        <v/>
      </c>
    </row>
    <row r="5072" spans="1:8" ht="15" customHeight="1" thickBot="1">
      <c r="A5072" s="38" t="str">
        <f>IF($C5072="","",IFERROR(_xlfn.XLOOKUP($C5072,'1.PrepList'!$I$2:$I$1500,'1.PrepList'!$G$2:$G$1500,"")&amp;"",""))</f>
        <v/>
      </c>
      <c r="B5072" s="638" t="str">
        <f>IF($C5072="","",IFERROR(_xlfn.XLOOKUP($C5072,'1.PrepList'!$I$2:$I$1500,'1.PrepList'!$H$2:$H$1500,"")&amp;"",""))</f>
        <v/>
      </c>
      <c r="D5072" s="638" t="str">
        <f>IF($C5072="","",IFERROR(_xlfn.XLOOKUP($C5072,'1.PrepList'!$I$2:$I$1500,'1.PrepList'!$J$2:$J$1500,"")&amp;"",""))</f>
        <v/>
      </c>
      <c r="E5072" s="638" t="str">
        <f>IF($C5072="","",IFERROR(_xlfn.XLOOKUP($C5072,'1.PrepList'!$I$2:$I$1500,'1.PrepList'!$N$2:$N$1500,"")&amp;"",""))</f>
        <v/>
      </c>
      <c r="F5072" s="638" t="str">
        <f>IF($C5072="","",IFERROR(_xlfn.XLOOKUP($C5072,'1.PrepList'!$I$2:$I$1500,'1.PrepList'!$K$2:$K$1500,"")&amp;"",""))</f>
        <v/>
      </c>
      <c r="H5072" s="644" t="str">
        <f>IF($C5072="","",IFERROR(IF(_xlfn.XLOOKUP($C5072,tbl_StartedStatus[Bold ID],tbl_StartedStatus[Started])="Started","Yes",IF(_xlfn.XLOOKUP($C5072,tbl_StartedStatus[Bold ID],tbl_StartedStatus[Started])="No Show","No Show","")),""))</f>
        <v/>
      </c>
    </row>
    <row r="5073" spans="1:8" ht="15" customHeight="1" thickBot="1">
      <c r="A5073" s="38" t="str">
        <f>IF($C5073="","",IFERROR(_xlfn.XLOOKUP($C5073,'1.PrepList'!$I$2:$I$1500,'1.PrepList'!$G$2:$G$1500,"")&amp;"",""))</f>
        <v/>
      </c>
      <c r="B5073" s="638" t="str">
        <f>IF($C5073="","",IFERROR(_xlfn.XLOOKUP($C5073,'1.PrepList'!$I$2:$I$1500,'1.PrepList'!$H$2:$H$1500,"")&amp;"",""))</f>
        <v/>
      </c>
      <c r="D5073" s="638" t="str">
        <f>IF($C5073="","",IFERROR(_xlfn.XLOOKUP($C5073,'1.PrepList'!$I$2:$I$1500,'1.PrepList'!$J$2:$J$1500,"")&amp;"",""))</f>
        <v/>
      </c>
      <c r="E5073" s="638" t="str">
        <f>IF($C5073="","",IFERROR(_xlfn.XLOOKUP($C5073,'1.PrepList'!$I$2:$I$1500,'1.PrepList'!$N$2:$N$1500,"")&amp;"",""))</f>
        <v/>
      </c>
      <c r="F5073" s="638" t="str">
        <f>IF($C5073="","",IFERROR(_xlfn.XLOOKUP($C5073,'1.PrepList'!$I$2:$I$1500,'1.PrepList'!$K$2:$K$1500,"")&amp;"",""))</f>
        <v/>
      </c>
      <c r="H5073" s="644" t="str">
        <f>IF($C5073="","",IFERROR(IF(_xlfn.XLOOKUP($C5073,tbl_StartedStatus[Bold ID],tbl_StartedStatus[Started])="Started","Yes",IF(_xlfn.XLOOKUP($C5073,tbl_StartedStatus[Bold ID],tbl_StartedStatus[Started])="No Show","No Show","")),""))</f>
        <v/>
      </c>
    </row>
    <row r="5074" spans="1:8" ht="15" customHeight="1" thickBot="1">
      <c r="A5074" s="38" t="str">
        <f>IF($C5074="","",IFERROR(_xlfn.XLOOKUP($C5074,'1.PrepList'!$I$2:$I$1500,'1.PrepList'!$G$2:$G$1500,"")&amp;"",""))</f>
        <v/>
      </c>
      <c r="B5074" s="638" t="str">
        <f>IF($C5074="","",IFERROR(_xlfn.XLOOKUP($C5074,'1.PrepList'!$I$2:$I$1500,'1.PrepList'!$H$2:$H$1500,"")&amp;"",""))</f>
        <v/>
      </c>
      <c r="D5074" s="638" t="str">
        <f>IF($C5074="","",IFERROR(_xlfn.XLOOKUP($C5074,'1.PrepList'!$I$2:$I$1500,'1.PrepList'!$J$2:$J$1500,"")&amp;"",""))</f>
        <v/>
      </c>
      <c r="E5074" s="638" t="str">
        <f>IF($C5074="","",IFERROR(_xlfn.XLOOKUP($C5074,'1.PrepList'!$I$2:$I$1500,'1.PrepList'!$N$2:$N$1500,"")&amp;"",""))</f>
        <v/>
      </c>
      <c r="F5074" s="638" t="str">
        <f>IF($C5074="","",IFERROR(_xlfn.XLOOKUP($C5074,'1.PrepList'!$I$2:$I$1500,'1.PrepList'!$K$2:$K$1500,"")&amp;"",""))</f>
        <v/>
      </c>
      <c r="H5074" s="644" t="str">
        <f>IF($C5074="","",IFERROR(IF(_xlfn.XLOOKUP($C5074,tbl_StartedStatus[Bold ID],tbl_StartedStatus[Started])="Started","Yes",IF(_xlfn.XLOOKUP($C5074,tbl_StartedStatus[Bold ID],tbl_StartedStatus[Started])="No Show","No Show","")),""))</f>
        <v/>
      </c>
    </row>
    <row r="5075" spans="1:8" ht="15" customHeight="1" thickBot="1">
      <c r="A5075" s="38" t="str">
        <f>IF($C5075="","",IFERROR(_xlfn.XLOOKUP($C5075,'1.PrepList'!$I$2:$I$1500,'1.PrepList'!$G$2:$G$1500,"")&amp;"",""))</f>
        <v/>
      </c>
      <c r="B5075" s="638" t="str">
        <f>IF($C5075="","",IFERROR(_xlfn.XLOOKUP($C5075,'1.PrepList'!$I$2:$I$1500,'1.PrepList'!$H$2:$H$1500,"")&amp;"",""))</f>
        <v/>
      </c>
      <c r="D5075" s="638" t="str">
        <f>IF($C5075="","",IFERROR(_xlfn.XLOOKUP($C5075,'1.PrepList'!$I$2:$I$1500,'1.PrepList'!$J$2:$J$1500,"")&amp;"",""))</f>
        <v/>
      </c>
      <c r="E5075" s="638" t="str">
        <f>IF($C5075="","",IFERROR(_xlfn.XLOOKUP($C5075,'1.PrepList'!$I$2:$I$1500,'1.PrepList'!$N$2:$N$1500,"")&amp;"",""))</f>
        <v/>
      </c>
      <c r="F5075" s="638" t="str">
        <f>IF($C5075="","",IFERROR(_xlfn.XLOOKUP($C5075,'1.PrepList'!$I$2:$I$1500,'1.PrepList'!$K$2:$K$1500,"")&amp;"",""))</f>
        <v/>
      </c>
      <c r="H5075" s="644" t="str">
        <f>IF($C5075="","",IFERROR(IF(_xlfn.XLOOKUP($C5075,tbl_StartedStatus[Bold ID],tbl_StartedStatus[Started])="Started","Yes",IF(_xlfn.XLOOKUP($C5075,tbl_StartedStatus[Bold ID],tbl_StartedStatus[Started])="No Show","No Show","")),""))</f>
        <v/>
      </c>
    </row>
    <row r="5076" spans="1:8" ht="15" customHeight="1" thickBot="1">
      <c r="A5076" s="38" t="str">
        <f>IF($C5076="","",IFERROR(_xlfn.XLOOKUP($C5076,'1.PrepList'!$I$2:$I$1500,'1.PrepList'!$G$2:$G$1500,"")&amp;"",""))</f>
        <v/>
      </c>
      <c r="B5076" s="638" t="str">
        <f>IF($C5076="","",IFERROR(_xlfn.XLOOKUP($C5076,'1.PrepList'!$I$2:$I$1500,'1.PrepList'!$H$2:$H$1500,"")&amp;"",""))</f>
        <v/>
      </c>
      <c r="D5076" s="638" t="str">
        <f>IF($C5076="","",IFERROR(_xlfn.XLOOKUP($C5076,'1.PrepList'!$I$2:$I$1500,'1.PrepList'!$J$2:$J$1500,"")&amp;"",""))</f>
        <v/>
      </c>
      <c r="E5076" s="638" t="str">
        <f>IF($C5076="","",IFERROR(_xlfn.XLOOKUP($C5076,'1.PrepList'!$I$2:$I$1500,'1.PrepList'!$N$2:$N$1500,"")&amp;"",""))</f>
        <v/>
      </c>
      <c r="F5076" s="638" t="str">
        <f>IF($C5076="","",IFERROR(_xlfn.XLOOKUP($C5076,'1.PrepList'!$I$2:$I$1500,'1.PrepList'!$K$2:$K$1500,"")&amp;"",""))</f>
        <v/>
      </c>
      <c r="H5076" s="644" t="str">
        <f>IF($C5076="","",IFERROR(IF(_xlfn.XLOOKUP($C5076,tbl_StartedStatus[Bold ID],tbl_StartedStatus[Started])="Started","Yes",IF(_xlfn.XLOOKUP($C5076,tbl_StartedStatus[Bold ID],tbl_StartedStatus[Started])="No Show","No Show","")),""))</f>
        <v/>
      </c>
    </row>
    <row r="5077" spans="1:8" ht="15" customHeight="1" thickBot="1">
      <c r="A5077" s="38" t="str">
        <f>IF($C5077="","",IFERROR(_xlfn.XLOOKUP($C5077,'1.PrepList'!$I$2:$I$1500,'1.PrepList'!$G$2:$G$1500,"")&amp;"",""))</f>
        <v/>
      </c>
      <c r="B5077" s="638" t="str">
        <f>IF($C5077="","",IFERROR(_xlfn.XLOOKUP($C5077,'1.PrepList'!$I$2:$I$1500,'1.PrepList'!$H$2:$H$1500,"")&amp;"",""))</f>
        <v/>
      </c>
      <c r="D5077" s="638" t="str">
        <f>IF($C5077="","",IFERROR(_xlfn.XLOOKUP($C5077,'1.PrepList'!$I$2:$I$1500,'1.PrepList'!$J$2:$J$1500,"")&amp;"",""))</f>
        <v/>
      </c>
      <c r="E5077" s="638" t="str">
        <f>IF($C5077="","",IFERROR(_xlfn.XLOOKUP($C5077,'1.PrepList'!$I$2:$I$1500,'1.PrepList'!$N$2:$N$1500,"")&amp;"",""))</f>
        <v/>
      </c>
      <c r="F5077" s="638" t="str">
        <f>IF($C5077="","",IFERROR(_xlfn.XLOOKUP($C5077,'1.PrepList'!$I$2:$I$1500,'1.PrepList'!$K$2:$K$1500,"")&amp;"",""))</f>
        <v/>
      </c>
      <c r="H5077" s="644" t="str">
        <f>IF($C5077="","",IFERROR(IF(_xlfn.XLOOKUP($C5077,tbl_StartedStatus[Bold ID],tbl_StartedStatus[Started])="Started","Yes",IF(_xlfn.XLOOKUP($C5077,tbl_StartedStatus[Bold ID],tbl_StartedStatus[Started])="No Show","No Show","")),""))</f>
        <v/>
      </c>
    </row>
    <row r="5078" spans="1:8" ht="15" customHeight="1" thickBot="1">
      <c r="A5078" s="38" t="str">
        <f>IF($C5078="","",IFERROR(_xlfn.XLOOKUP($C5078,'1.PrepList'!$I$2:$I$1500,'1.PrepList'!$G$2:$G$1500,"")&amp;"",""))</f>
        <v/>
      </c>
      <c r="B5078" s="638" t="str">
        <f>IF($C5078="","",IFERROR(_xlfn.XLOOKUP($C5078,'1.PrepList'!$I$2:$I$1500,'1.PrepList'!$H$2:$H$1500,"")&amp;"",""))</f>
        <v/>
      </c>
      <c r="D5078" s="638" t="str">
        <f>IF($C5078="","",IFERROR(_xlfn.XLOOKUP($C5078,'1.PrepList'!$I$2:$I$1500,'1.PrepList'!$J$2:$J$1500,"")&amp;"",""))</f>
        <v/>
      </c>
      <c r="E5078" s="638" t="str">
        <f>IF($C5078="","",IFERROR(_xlfn.XLOOKUP($C5078,'1.PrepList'!$I$2:$I$1500,'1.PrepList'!$N$2:$N$1500,"")&amp;"",""))</f>
        <v/>
      </c>
      <c r="F5078" s="638" t="str">
        <f>IF($C5078="","",IFERROR(_xlfn.XLOOKUP($C5078,'1.PrepList'!$I$2:$I$1500,'1.PrepList'!$K$2:$K$1500,"")&amp;"",""))</f>
        <v/>
      </c>
      <c r="H5078" s="644" t="str">
        <f>IF($C5078="","",IFERROR(IF(_xlfn.XLOOKUP($C5078,tbl_StartedStatus[Bold ID],tbl_StartedStatus[Started])="Started","Yes",IF(_xlfn.XLOOKUP($C5078,tbl_StartedStatus[Bold ID],tbl_StartedStatus[Started])="No Show","No Show","")),""))</f>
        <v/>
      </c>
    </row>
    <row r="5079" spans="1:8" ht="15" customHeight="1" thickBot="1">
      <c r="A5079" s="38" t="str">
        <f>IF($C5079="","",IFERROR(_xlfn.XLOOKUP($C5079,'1.PrepList'!$I$2:$I$1500,'1.PrepList'!$G$2:$G$1500,"")&amp;"",""))</f>
        <v/>
      </c>
      <c r="B5079" s="638" t="str">
        <f>IF($C5079="","",IFERROR(_xlfn.XLOOKUP($C5079,'1.PrepList'!$I$2:$I$1500,'1.PrepList'!$H$2:$H$1500,"")&amp;"",""))</f>
        <v/>
      </c>
      <c r="D5079" s="638" t="str">
        <f>IF($C5079="","",IFERROR(_xlfn.XLOOKUP($C5079,'1.PrepList'!$I$2:$I$1500,'1.PrepList'!$J$2:$J$1500,"")&amp;"",""))</f>
        <v/>
      </c>
      <c r="E5079" s="638" t="str">
        <f>IF($C5079="","",IFERROR(_xlfn.XLOOKUP($C5079,'1.PrepList'!$I$2:$I$1500,'1.PrepList'!$N$2:$N$1500,"")&amp;"",""))</f>
        <v/>
      </c>
      <c r="F5079" s="638" t="str">
        <f>IF($C5079="","",IFERROR(_xlfn.XLOOKUP($C5079,'1.PrepList'!$I$2:$I$1500,'1.PrepList'!$K$2:$K$1500,"")&amp;"",""))</f>
        <v/>
      </c>
      <c r="H5079" s="644" t="str">
        <f>IF($C5079="","",IFERROR(IF(_xlfn.XLOOKUP($C5079,tbl_StartedStatus[Bold ID],tbl_StartedStatus[Started])="Started","Yes",IF(_xlfn.XLOOKUP($C5079,tbl_StartedStatus[Bold ID],tbl_StartedStatus[Started])="No Show","No Show","")),""))</f>
        <v/>
      </c>
    </row>
    <row r="5080" spans="1:8" ht="15" customHeight="1" thickBot="1">
      <c r="A5080" s="38" t="str">
        <f>IF($C5080="","",IFERROR(_xlfn.XLOOKUP($C5080,'1.PrepList'!$I$2:$I$1500,'1.PrepList'!$G$2:$G$1500,"")&amp;"",""))</f>
        <v/>
      </c>
      <c r="B5080" s="638" t="str">
        <f>IF($C5080="","",IFERROR(_xlfn.XLOOKUP($C5080,'1.PrepList'!$I$2:$I$1500,'1.PrepList'!$H$2:$H$1500,"")&amp;"",""))</f>
        <v/>
      </c>
      <c r="D5080" s="638" t="str">
        <f>IF($C5080="","",IFERROR(_xlfn.XLOOKUP($C5080,'1.PrepList'!$I$2:$I$1500,'1.PrepList'!$J$2:$J$1500,"")&amp;"",""))</f>
        <v/>
      </c>
      <c r="E5080" s="638" t="str">
        <f>IF($C5080="","",IFERROR(_xlfn.XLOOKUP($C5080,'1.PrepList'!$I$2:$I$1500,'1.PrepList'!$N$2:$N$1500,"")&amp;"",""))</f>
        <v/>
      </c>
      <c r="F5080" s="638" t="str">
        <f>IF($C5080="","",IFERROR(_xlfn.XLOOKUP($C5080,'1.PrepList'!$I$2:$I$1500,'1.PrepList'!$K$2:$K$1500,"")&amp;"",""))</f>
        <v/>
      </c>
      <c r="H5080" s="644" t="str">
        <f>IF($C5080="","",IFERROR(IF(_xlfn.XLOOKUP($C5080,tbl_StartedStatus[Bold ID],tbl_StartedStatus[Started])="Started","Yes",IF(_xlfn.XLOOKUP($C5080,tbl_StartedStatus[Bold ID],tbl_StartedStatus[Started])="No Show","No Show","")),""))</f>
        <v/>
      </c>
    </row>
    <row r="5081" spans="1:8" ht="15" customHeight="1" thickBot="1">
      <c r="A5081" s="38" t="str">
        <f>IF($C5081="","",IFERROR(_xlfn.XLOOKUP($C5081,'1.PrepList'!$I$2:$I$1500,'1.PrepList'!$G$2:$G$1500,"")&amp;"",""))</f>
        <v/>
      </c>
      <c r="B5081" s="638" t="str">
        <f>IF($C5081="","",IFERROR(_xlfn.XLOOKUP($C5081,'1.PrepList'!$I$2:$I$1500,'1.PrepList'!$H$2:$H$1500,"")&amp;"",""))</f>
        <v/>
      </c>
      <c r="D5081" s="638" t="str">
        <f>IF($C5081="","",IFERROR(_xlfn.XLOOKUP($C5081,'1.PrepList'!$I$2:$I$1500,'1.PrepList'!$J$2:$J$1500,"")&amp;"",""))</f>
        <v/>
      </c>
      <c r="E5081" s="638" t="str">
        <f>IF($C5081="","",IFERROR(_xlfn.XLOOKUP($C5081,'1.PrepList'!$I$2:$I$1500,'1.PrepList'!$N$2:$N$1500,"")&amp;"",""))</f>
        <v/>
      </c>
      <c r="F5081" s="638" t="str">
        <f>IF($C5081="","",IFERROR(_xlfn.XLOOKUP($C5081,'1.PrepList'!$I$2:$I$1500,'1.PrepList'!$K$2:$K$1500,"")&amp;"",""))</f>
        <v/>
      </c>
      <c r="H5081" s="644" t="str">
        <f>IF($C5081="","",IFERROR(IF(_xlfn.XLOOKUP($C5081,tbl_StartedStatus[Bold ID],tbl_StartedStatus[Started])="Started","Yes",IF(_xlfn.XLOOKUP($C5081,tbl_StartedStatus[Bold ID],tbl_StartedStatus[Started])="No Show","No Show","")),""))</f>
        <v/>
      </c>
    </row>
    <row r="5082" spans="1:8" ht="15" customHeight="1" thickBot="1">
      <c r="A5082" s="38" t="str">
        <f>IF($C5082="","",IFERROR(_xlfn.XLOOKUP($C5082,'1.PrepList'!$I$2:$I$1500,'1.PrepList'!$G$2:$G$1500,"")&amp;"",""))</f>
        <v/>
      </c>
      <c r="B5082" s="638" t="str">
        <f>IF($C5082="","",IFERROR(_xlfn.XLOOKUP($C5082,'1.PrepList'!$I$2:$I$1500,'1.PrepList'!$H$2:$H$1500,"")&amp;"",""))</f>
        <v/>
      </c>
      <c r="D5082" s="638" t="str">
        <f>IF($C5082="","",IFERROR(_xlfn.XLOOKUP($C5082,'1.PrepList'!$I$2:$I$1500,'1.PrepList'!$J$2:$J$1500,"")&amp;"",""))</f>
        <v/>
      </c>
      <c r="E5082" s="638" t="str">
        <f>IF($C5082="","",IFERROR(_xlfn.XLOOKUP($C5082,'1.PrepList'!$I$2:$I$1500,'1.PrepList'!$N$2:$N$1500,"")&amp;"",""))</f>
        <v/>
      </c>
      <c r="F5082" s="638" t="str">
        <f>IF($C5082="","",IFERROR(_xlfn.XLOOKUP($C5082,'1.PrepList'!$I$2:$I$1500,'1.PrepList'!$K$2:$K$1500,"")&amp;"",""))</f>
        <v/>
      </c>
      <c r="H5082" s="644" t="str">
        <f>IF($C5082="","",IFERROR(IF(_xlfn.XLOOKUP($C5082,tbl_StartedStatus[Bold ID],tbl_StartedStatus[Started])="Started","Yes",IF(_xlfn.XLOOKUP($C5082,tbl_StartedStatus[Bold ID],tbl_StartedStatus[Started])="No Show","No Show","")),""))</f>
        <v/>
      </c>
    </row>
    <row r="5083" spans="1:8" ht="15" customHeight="1" thickBot="1">
      <c r="A5083" s="38" t="str">
        <f>IF($C5083="","",IFERROR(_xlfn.XLOOKUP($C5083,'1.PrepList'!$I$2:$I$1500,'1.PrepList'!$G$2:$G$1500,"")&amp;"",""))</f>
        <v/>
      </c>
      <c r="B5083" s="638" t="str">
        <f>IF($C5083="","",IFERROR(_xlfn.XLOOKUP($C5083,'1.PrepList'!$I$2:$I$1500,'1.PrepList'!$H$2:$H$1500,"")&amp;"",""))</f>
        <v/>
      </c>
      <c r="D5083" s="638" t="str">
        <f>IF($C5083="","",IFERROR(_xlfn.XLOOKUP($C5083,'1.PrepList'!$I$2:$I$1500,'1.PrepList'!$J$2:$J$1500,"")&amp;"",""))</f>
        <v/>
      </c>
      <c r="E5083" s="638" t="str">
        <f>IF($C5083="","",IFERROR(_xlfn.XLOOKUP($C5083,'1.PrepList'!$I$2:$I$1500,'1.PrepList'!$N$2:$N$1500,"")&amp;"",""))</f>
        <v/>
      </c>
      <c r="F5083" s="638" t="str">
        <f>IF($C5083="","",IFERROR(_xlfn.XLOOKUP($C5083,'1.PrepList'!$I$2:$I$1500,'1.PrepList'!$K$2:$K$1500,"")&amp;"",""))</f>
        <v/>
      </c>
      <c r="H5083" s="644" t="str">
        <f>IF($C5083="","",IFERROR(IF(_xlfn.XLOOKUP($C5083,tbl_StartedStatus[Bold ID],tbl_StartedStatus[Started])="Started","Yes",IF(_xlfn.XLOOKUP($C5083,tbl_StartedStatus[Bold ID],tbl_StartedStatus[Started])="No Show","No Show","")),""))</f>
        <v/>
      </c>
    </row>
    <row r="5084" spans="1:8" ht="15" customHeight="1" thickBot="1">
      <c r="A5084" s="38" t="str">
        <f>IF($C5084="","",IFERROR(_xlfn.XLOOKUP($C5084,'1.PrepList'!$I$2:$I$1500,'1.PrepList'!$G$2:$G$1500,"")&amp;"",""))</f>
        <v/>
      </c>
      <c r="B5084" s="638" t="str">
        <f>IF($C5084="","",IFERROR(_xlfn.XLOOKUP($C5084,'1.PrepList'!$I$2:$I$1500,'1.PrepList'!$H$2:$H$1500,"")&amp;"",""))</f>
        <v/>
      </c>
      <c r="D5084" s="638" t="str">
        <f>IF($C5084="","",IFERROR(_xlfn.XLOOKUP($C5084,'1.PrepList'!$I$2:$I$1500,'1.PrepList'!$J$2:$J$1500,"")&amp;"",""))</f>
        <v/>
      </c>
      <c r="E5084" s="638" t="str">
        <f>IF($C5084="","",IFERROR(_xlfn.XLOOKUP($C5084,'1.PrepList'!$I$2:$I$1500,'1.PrepList'!$N$2:$N$1500,"")&amp;"",""))</f>
        <v/>
      </c>
      <c r="F5084" s="638" t="str">
        <f>IF($C5084="","",IFERROR(_xlfn.XLOOKUP($C5084,'1.PrepList'!$I$2:$I$1500,'1.PrepList'!$K$2:$K$1500,"")&amp;"",""))</f>
        <v/>
      </c>
      <c r="H5084" s="644" t="str">
        <f>IF($C5084="","",IFERROR(IF(_xlfn.XLOOKUP($C5084,tbl_StartedStatus[Bold ID],tbl_StartedStatus[Started])="Started","Yes",IF(_xlfn.XLOOKUP($C5084,tbl_StartedStatus[Bold ID],tbl_StartedStatus[Started])="No Show","No Show","")),""))</f>
        <v/>
      </c>
    </row>
    <row r="5085" spans="1:8" ht="15" customHeight="1" thickBot="1">
      <c r="A5085" s="38" t="str">
        <f>IF($C5085="","",IFERROR(_xlfn.XLOOKUP($C5085,'1.PrepList'!$I$2:$I$1500,'1.PrepList'!$G$2:$G$1500,"")&amp;"",""))</f>
        <v/>
      </c>
      <c r="B5085" s="638" t="str">
        <f>IF($C5085="","",IFERROR(_xlfn.XLOOKUP($C5085,'1.PrepList'!$I$2:$I$1500,'1.PrepList'!$H$2:$H$1500,"")&amp;"",""))</f>
        <v/>
      </c>
      <c r="D5085" s="638" t="str">
        <f>IF($C5085="","",IFERROR(_xlfn.XLOOKUP($C5085,'1.PrepList'!$I$2:$I$1500,'1.PrepList'!$J$2:$J$1500,"")&amp;"",""))</f>
        <v/>
      </c>
      <c r="E5085" s="638" t="str">
        <f>IF($C5085="","",IFERROR(_xlfn.XLOOKUP($C5085,'1.PrepList'!$I$2:$I$1500,'1.PrepList'!$N$2:$N$1500,"")&amp;"",""))</f>
        <v/>
      </c>
      <c r="F5085" s="638" t="str">
        <f>IF($C5085="","",IFERROR(_xlfn.XLOOKUP($C5085,'1.PrepList'!$I$2:$I$1500,'1.PrepList'!$K$2:$K$1500,"")&amp;"",""))</f>
        <v/>
      </c>
      <c r="H5085" s="644" t="str">
        <f>IF($C5085="","",IFERROR(IF(_xlfn.XLOOKUP($C5085,tbl_StartedStatus[Bold ID],tbl_StartedStatus[Started])="Started","Yes",IF(_xlfn.XLOOKUP($C5085,tbl_StartedStatus[Bold ID],tbl_StartedStatus[Started])="No Show","No Show","")),""))</f>
        <v/>
      </c>
    </row>
    <row r="5086" spans="1:8" ht="15" customHeight="1" thickBot="1">
      <c r="A5086" s="38" t="str">
        <f>IF($C5086="","",IFERROR(_xlfn.XLOOKUP($C5086,'1.PrepList'!$I$2:$I$1500,'1.PrepList'!$G$2:$G$1500,"")&amp;"",""))</f>
        <v/>
      </c>
      <c r="B5086" s="638" t="str">
        <f>IF($C5086="","",IFERROR(_xlfn.XLOOKUP($C5086,'1.PrepList'!$I$2:$I$1500,'1.PrepList'!$H$2:$H$1500,"")&amp;"",""))</f>
        <v/>
      </c>
      <c r="D5086" s="638" t="str">
        <f>IF($C5086="","",IFERROR(_xlfn.XLOOKUP($C5086,'1.PrepList'!$I$2:$I$1500,'1.PrepList'!$J$2:$J$1500,"")&amp;"",""))</f>
        <v/>
      </c>
      <c r="E5086" s="638" t="str">
        <f>IF($C5086="","",IFERROR(_xlfn.XLOOKUP($C5086,'1.PrepList'!$I$2:$I$1500,'1.PrepList'!$N$2:$N$1500,"")&amp;"",""))</f>
        <v/>
      </c>
      <c r="F5086" s="638" t="str">
        <f>IF($C5086="","",IFERROR(_xlfn.XLOOKUP($C5086,'1.PrepList'!$I$2:$I$1500,'1.PrepList'!$K$2:$K$1500,"")&amp;"",""))</f>
        <v/>
      </c>
      <c r="H5086" s="644" t="str">
        <f>IF($C5086="","",IFERROR(IF(_xlfn.XLOOKUP($C5086,tbl_StartedStatus[Bold ID],tbl_StartedStatus[Started])="Started","Yes",IF(_xlfn.XLOOKUP($C5086,tbl_StartedStatus[Bold ID],tbl_StartedStatus[Started])="No Show","No Show","")),""))</f>
        <v/>
      </c>
    </row>
    <row r="5087" spans="1:8" ht="15" customHeight="1" thickBot="1">
      <c r="A5087" s="38" t="str">
        <f>IF($C5087="","",IFERROR(_xlfn.XLOOKUP($C5087,'1.PrepList'!$I$2:$I$1500,'1.PrepList'!$G$2:$G$1500,"")&amp;"",""))</f>
        <v/>
      </c>
      <c r="B5087" s="638" t="str">
        <f>IF($C5087="","",IFERROR(_xlfn.XLOOKUP($C5087,'1.PrepList'!$I$2:$I$1500,'1.PrepList'!$H$2:$H$1500,"")&amp;"",""))</f>
        <v/>
      </c>
      <c r="D5087" s="638" t="str">
        <f>IF($C5087="","",IFERROR(_xlfn.XLOOKUP($C5087,'1.PrepList'!$I$2:$I$1500,'1.PrepList'!$J$2:$J$1500,"")&amp;"",""))</f>
        <v/>
      </c>
      <c r="E5087" s="638" t="str">
        <f>IF($C5087="","",IFERROR(_xlfn.XLOOKUP($C5087,'1.PrepList'!$I$2:$I$1500,'1.PrepList'!$N$2:$N$1500,"")&amp;"",""))</f>
        <v/>
      </c>
      <c r="F5087" s="638" t="str">
        <f>IF($C5087="","",IFERROR(_xlfn.XLOOKUP($C5087,'1.PrepList'!$I$2:$I$1500,'1.PrepList'!$K$2:$K$1500,"")&amp;"",""))</f>
        <v/>
      </c>
      <c r="H5087" s="644" t="str">
        <f>IF($C5087="","",IFERROR(IF(_xlfn.XLOOKUP($C5087,tbl_StartedStatus[Bold ID],tbl_StartedStatus[Started])="Started","Yes",IF(_xlfn.XLOOKUP($C5087,tbl_StartedStatus[Bold ID],tbl_StartedStatus[Started])="No Show","No Show","")),""))</f>
        <v/>
      </c>
    </row>
    <row r="5088" spans="1:8" ht="15" customHeight="1" thickBot="1">
      <c r="A5088" s="38" t="str">
        <f>IF($C5088="","",IFERROR(_xlfn.XLOOKUP($C5088,'1.PrepList'!$I$2:$I$1500,'1.PrepList'!$G$2:$G$1500,"")&amp;"",""))</f>
        <v/>
      </c>
      <c r="B5088" s="638" t="str">
        <f>IF($C5088="","",IFERROR(_xlfn.XLOOKUP($C5088,'1.PrepList'!$I$2:$I$1500,'1.PrepList'!$H$2:$H$1500,"")&amp;"",""))</f>
        <v/>
      </c>
      <c r="D5088" s="638" t="str">
        <f>IF($C5088="","",IFERROR(_xlfn.XLOOKUP($C5088,'1.PrepList'!$I$2:$I$1500,'1.PrepList'!$J$2:$J$1500,"")&amp;"",""))</f>
        <v/>
      </c>
      <c r="E5088" s="638" t="str">
        <f>IF($C5088="","",IFERROR(_xlfn.XLOOKUP($C5088,'1.PrepList'!$I$2:$I$1500,'1.PrepList'!$N$2:$N$1500,"")&amp;"",""))</f>
        <v/>
      </c>
      <c r="F5088" s="638" t="str">
        <f>IF($C5088="","",IFERROR(_xlfn.XLOOKUP($C5088,'1.PrepList'!$I$2:$I$1500,'1.PrepList'!$K$2:$K$1500,"")&amp;"",""))</f>
        <v/>
      </c>
      <c r="H5088" s="644" t="str">
        <f>IF($C5088="","",IFERROR(IF(_xlfn.XLOOKUP($C5088,tbl_StartedStatus[Bold ID],tbl_StartedStatus[Started])="Started","Yes",IF(_xlfn.XLOOKUP($C5088,tbl_StartedStatus[Bold ID],tbl_StartedStatus[Started])="No Show","No Show","")),""))</f>
        <v/>
      </c>
    </row>
    <row r="5089" spans="1:8" ht="15" customHeight="1" thickBot="1">
      <c r="A5089" s="38" t="str">
        <f>IF($C5089="","",IFERROR(_xlfn.XLOOKUP($C5089,'1.PrepList'!$I$2:$I$1500,'1.PrepList'!$G$2:$G$1500,"")&amp;"",""))</f>
        <v/>
      </c>
      <c r="B5089" s="638" t="str">
        <f>IF($C5089="","",IFERROR(_xlfn.XLOOKUP($C5089,'1.PrepList'!$I$2:$I$1500,'1.PrepList'!$H$2:$H$1500,"")&amp;"",""))</f>
        <v/>
      </c>
      <c r="D5089" s="638" t="str">
        <f>IF($C5089="","",IFERROR(_xlfn.XLOOKUP($C5089,'1.PrepList'!$I$2:$I$1500,'1.PrepList'!$J$2:$J$1500,"")&amp;"",""))</f>
        <v/>
      </c>
      <c r="E5089" s="638" t="str">
        <f>IF($C5089="","",IFERROR(_xlfn.XLOOKUP($C5089,'1.PrepList'!$I$2:$I$1500,'1.PrepList'!$N$2:$N$1500,"")&amp;"",""))</f>
        <v/>
      </c>
      <c r="F5089" s="638" t="str">
        <f>IF($C5089="","",IFERROR(_xlfn.XLOOKUP($C5089,'1.PrepList'!$I$2:$I$1500,'1.PrepList'!$K$2:$K$1500,"")&amp;"",""))</f>
        <v/>
      </c>
      <c r="H5089" s="644" t="str">
        <f>IF($C5089="","",IFERROR(IF(_xlfn.XLOOKUP($C5089,tbl_StartedStatus[Bold ID],tbl_StartedStatus[Started])="Started","Yes",IF(_xlfn.XLOOKUP($C5089,tbl_StartedStatus[Bold ID],tbl_StartedStatus[Started])="No Show","No Show","")),""))</f>
        <v/>
      </c>
    </row>
    <row r="5090" spans="1:8" ht="15" customHeight="1" thickBot="1">
      <c r="A5090" s="38" t="str">
        <f>IF($C5090="","",IFERROR(_xlfn.XLOOKUP($C5090,'1.PrepList'!$I$2:$I$1500,'1.PrepList'!$G$2:$G$1500,"")&amp;"",""))</f>
        <v/>
      </c>
      <c r="B5090" s="638" t="str">
        <f>IF($C5090="","",IFERROR(_xlfn.XLOOKUP($C5090,'1.PrepList'!$I$2:$I$1500,'1.PrepList'!$H$2:$H$1500,"")&amp;"",""))</f>
        <v/>
      </c>
      <c r="D5090" s="638" t="str">
        <f>IF($C5090="","",IFERROR(_xlfn.XLOOKUP($C5090,'1.PrepList'!$I$2:$I$1500,'1.PrepList'!$J$2:$J$1500,"")&amp;"",""))</f>
        <v/>
      </c>
      <c r="E5090" s="638" t="str">
        <f>IF($C5090="","",IFERROR(_xlfn.XLOOKUP($C5090,'1.PrepList'!$I$2:$I$1500,'1.PrepList'!$N$2:$N$1500,"")&amp;"",""))</f>
        <v/>
      </c>
      <c r="F5090" s="638" t="str">
        <f>IF($C5090="","",IFERROR(_xlfn.XLOOKUP($C5090,'1.PrepList'!$I$2:$I$1500,'1.PrepList'!$K$2:$K$1500,"")&amp;"",""))</f>
        <v/>
      </c>
      <c r="H5090" s="644" t="str">
        <f>IF($C5090="","",IFERROR(IF(_xlfn.XLOOKUP($C5090,tbl_StartedStatus[Bold ID],tbl_StartedStatus[Started])="Started","Yes",IF(_xlfn.XLOOKUP($C5090,tbl_StartedStatus[Bold ID],tbl_StartedStatus[Started])="No Show","No Show","")),""))</f>
        <v/>
      </c>
    </row>
    <row r="5091" spans="1:8" ht="15" customHeight="1" thickBot="1">
      <c r="A5091" s="38" t="str">
        <f>IF($C5091="","",IFERROR(_xlfn.XLOOKUP($C5091,'1.PrepList'!$I$2:$I$1500,'1.PrepList'!$G$2:$G$1500,"")&amp;"",""))</f>
        <v/>
      </c>
      <c r="B5091" s="638" t="str">
        <f>IF($C5091="","",IFERROR(_xlfn.XLOOKUP($C5091,'1.PrepList'!$I$2:$I$1500,'1.PrepList'!$H$2:$H$1500,"")&amp;"",""))</f>
        <v/>
      </c>
      <c r="D5091" s="638" t="str">
        <f>IF($C5091="","",IFERROR(_xlfn.XLOOKUP($C5091,'1.PrepList'!$I$2:$I$1500,'1.PrepList'!$J$2:$J$1500,"")&amp;"",""))</f>
        <v/>
      </c>
      <c r="E5091" s="638" t="str">
        <f>IF($C5091="","",IFERROR(_xlfn.XLOOKUP($C5091,'1.PrepList'!$I$2:$I$1500,'1.PrepList'!$N$2:$N$1500,"")&amp;"",""))</f>
        <v/>
      </c>
      <c r="F5091" s="638" t="str">
        <f>IF($C5091="","",IFERROR(_xlfn.XLOOKUP($C5091,'1.PrepList'!$I$2:$I$1500,'1.PrepList'!$K$2:$K$1500,"")&amp;"",""))</f>
        <v/>
      </c>
      <c r="H5091" s="644" t="str">
        <f>IF($C5091="","",IFERROR(IF(_xlfn.XLOOKUP($C5091,tbl_StartedStatus[Bold ID],tbl_StartedStatus[Started])="Started","Yes",IF(_xlfn.XLOOKUP($C5091,tbl_StartedStatus[Bold ID],tbl_StartedStatus[Started])="No Show","No Show","")),""))</f>
        <v/>
      </c>
    </row>
    <row r="5092" spans="1:8" ht="15" customHeight="1" thickBot="1">
      <c r="A5092" s="38" t="str">
        <f>IF($C5092="","",IFERROR(_xlfn.XLOOKUP($C5092,'1.PrepList'!$I$2:$I$1500,'1.PrepList'!$G$2:$G$1500,"")&amp;"",""))</f>
        <v/>
      </c>
      <c r="B5092" s="638" t="str">
        <f>IF($C5092="","",IFERROR(_xlfn.XLOOKUP($C5092,'1.PrepList'!$I$2:$I$1500,'1.PrepList'!$H$2:$H$1500,"")&amp;"",""))</f>
        <v/>
      </c>
      <c r="D5092" s="638" t="str">
        <f>IF($C5092="","",IFERROR(_xlfn.XLOOKUP($C5092,'1.PrepList'!$I$2:$I$1500,'1.PrepList'!$J$2:$J$1500,"")&amp;"",""))</f>
        <v/>
      </c>
      <c r="E5092" s="638" t="str">
        <f>IF($C5092="","",IFERROR(_xlfn.XLOOKUP($C5092,'1.PrepList'!$I$2:$I$1500,'1.PrepList'!$N$2:$N$1500,"")&amp;"",""))</f>
        <v/>
      </c>
      <c r="F5092" s="638" t="str">
        <f>IF($C5092="","",IFERROR(_xlfn.XLOOKUP($C5092,'1.PrepList'!$I$2:$I$1500,'1.PrepList'!$K$2:$K$1500,"")&amp;"",""))</f>
        <v/>
      </c>
      <c r="H5092" s="644" t="str">
        <f>IF($C5092="","",IFERROR(IF(_xlfn.XLOOKUP($C5092,tbl_StartedStatus[Bold ID],tbl_StartedStatus[Started])="Started","Yes",IF(_xlfn.XLOOKUP($C5092,tbl_StartedStatus[Bold ID],tbl_StartedStatus[Started])="No Show","No Show","")),""))</f>
        <v/>
      </c>
    </row>
    <row r="5093" spans="1:8" ht="15" customHeight="1" thickBot="1">
      <c r="A5093" s="38" t="str">
        <f>IF($C5093="","",IFERROR(_xlfn.XLOOKUP($C5093,'1.PrepList'!$I$2:$I$1500,'1.PrepList'!$G$2:$G$1500,"")&amp;"",""))</f>
        <v/>
      </c>
      <c r="B5093" s="638" t="str">
        <f>IF($C5093="","",IFERROR(_xlfn.XLOOKUP($C5093,'1.PrepList'!$I$2:$I$1500,'1.PrepList'!$H$2:$H$1500,"")&amp;"",""))</f>
        <v/>
      </c>
      <c r="D5093" s="638" t="str">
        <f>IF($C5093="","",IFERROR(_xlfn.XLOOKUP($C5093,'1.PrepList'!$I$2:$I$1500,'1.PrepList'!$J$2:$J$1500,"")&amp;"",""))</f>
        <v/>
      </c>
      <c r="E5093" s="638" t="str">
        <f>IF($C5093="","",IFERROR(_xlfn.XLOOKUP($C5093,'1.PrepList'!$I$2:$I$1500,'1.PrepList'!$N$2:$N$1500,"")&amp;"",""))</f>
        <v/>
      </c>
      <c r="F5093" s="638" t="str">
        <f>IF($C5093="","",IFERROR(_xlfn.XLOOKUP($C5093,'1.PrepList'!$I$2:$I$1500,'1.PrepList'!$K$2:$K$1500,"")&amp;"",""))</f>
        <v/>
      </c>
      <c r="H5093" s="644" t="str">
        <f>IF($C5093="","",IFERROR(IF(_xlfn.XLOOKUP($C5093,tbl_StartedStatus[Bold ID],tbl_StartedStatus[Started])="Started","Yes",IF(_xlfn.XLOOKUP($C5093,tbl_StartedStatus[Bold ID],tbl_StartedStatus[Started])="No Show","No Show","")),""))</f>
        <v/>
      </c>
    </row>
    <row r="5094" spans="1:8" ht="15" customHeight="1" thickBot="1">
      <c r="A5094" s="38" t="str">
        <f>IF($C5094="","",IFERROR(_xlfn.XLOOKUP($C5094,'1.PrepList'!$I$2:$I$1500,'1.PrepList'!$G$2:$G$1500,"")&amp;"",""))</f>
        <v/>
      </c>
      <c r="B5094" s="638" t="str">
        <f>IF($C5094="","",IFERROR(_xlfn.XLOOKUP($C5094,'1.PrepList'!$I$2:$I$1500,'1.PrepList'!$H$2:$H$1500,"")&amp;"",""))</f>
        <v/>
      </c>
      <c r="D5094" s="638" t="str">
        <f>IF($C5094="","",IFERROR(_xlfn.XLOOKUP($C5094,'1.PrepList'!$I$2:$I$1500,'1.PrepList'!$J$2:$J$1500,"")&amp;"",""))</f>
        <v/>
      </c>
      <c r="E5094" s="638" t="str">
        <f>IF($C5094="","",IFERROR(_xlfn.XLOOKUP($C5094,'1.PrepList'!$I$2:$I$1500,'1.PrepList'!$N$2:$N$1500,"")&amp;"",""))</f>
        <v/>
      </c>
      <c r="F5094" s="638" t="str">
        <f>IF($C5094="","",IFERROR(_xlfn.XLOOKUP($C5094,'1.PrepList'!$I$2:$I$1500,'1.PrepList'!$K$2:$K$1500,"")&amp;"",""))</f>
        <v/>
      </c>
      <c r="H5094" s="644" t="str">
        <f>IF($C5094="","",IFERROR(IF(_xlfn.XLOOKUP($C5094,tbl_StartedStatus[Bold ID],tbl_StartedStatus[Started])="Started","Yes",IF(_xlfn.XLOOKUP($C5094,tbl_StartedStatus[Bold ID],tbl_StartedStatus[Started])="No Show","No Show","")),""))</f>
        <v/>
      </c>
    </row>
    <row r="5095" spans="1:8" ht="15" customHeight="1" thickBot="1">
      <c r="A5095" s="38" t="str">
        <f>IF($C5095="","",IFERROR(_xlfn.XLOOKUP($C5095,'1.PrepList'!$I$2:$I$1500,'1.PrepList'!$G$2:$G$1500,"")&amp;"",""))</f>
        <v/>
      </c>
      <c r="B5095" s="638" t="str">
        <f>IF($C5095="","",IFERROR(_xlfn.XLOOKUP($C5095,'1.PrepList'!$I$2:$I$1500,'1.PrepList'!$H$2:$H$1500,"")&amp;"",""))</f>
        <v/>
      </c>
      <c r="D5095" s="638" t="str">
        <f>IF($C5095="","",IFERROR(_xlfn.XLOOKUP($C5095,'1.PrepList'!$I$2:$I$1500,'1.PrepList'!$J$2:$J$1500,"")&amp;"",""))</f>
        <v/>
      </c>
      <c r="E5095" s="638" t="str">
        <f>IF($C5095="","",IFERROR(_xlfn.XLOOKUP($C5095,'1.PrepList'!$I$2:$I$1500,'1.PrepList'!$N$2:$N$1500,"")&amp;"",""))</f>
        <v/>
      </c>
      <c r="F5095" s="638" t="str">
        <f>IF($C5095="","",IFERROR(_xlfn.XLOOKUP($C5095,'1.PrepList'!$I$2:$I$1500,'1.PrepList'!$K$2:$K$1500,"")&amp;"",""))</f>
        <v/>
      </c>
      <c r="H5095" s="644" t="str">
        <f>IF($C5095="","",IFERROR(IF(_xlfn.XLOOKUP($C5095,tbl_StartedStatus[Bold ID],tbl_StartedStatus[Started])="Started","Yes",IF(_xlfn.XLOOKUP($C5095,tbl_StartedStatus[Bold ID],tbl_StartedStatus[Started])="No Show","No Show","")),""))</f>
        <v/>
      </c>
    </row>
    <row r="5096" spans="1:8" ht="15" customHeight="1" thickBot="1">
      <c r="A5096" s="38" t="str">
        <f>IF($C5096="","",IFERROR(_xlfn.XLOOKUP($C5096,'1.PrepList'!$I$2:$I$1500,'1.PrepList'!$G$2:$G$1500,"")&amp;"",""))</f>
        <v/>
      </c>
      <c r="B5096" s="638" t="str">
        <f>IF($C5096="","",IFERROR(_xlfn.XLOOKUP($C5096,'1.PrepList'!$I$2:$I$1500,'1.PrepList'!$H$2:$H$1500,"")&amp;"",""))</f>
        <v/>
      </c>
      <c r="D5096" s="638" t="str">
        <f>IF($C5096="","",IFERROR(_xlfn.XLOOKUP($C5096,'1.PrepList'!$I$2:$I$1500,'1.PrepList'!$J$2:$J$1500,"")&amp;"",""))</f>
        <v/>
      </c>
      <c r="E5096" s="638" t="str">
        <f>IF($C5096="","",IFERROR(_xlfn.XLOOKUP($C5096,'1.PrepList'!$I$2:$I$1500,'1.PrepList'!$N$2:$N$1500,"")&amp;"",""))</f>
        <v/>
      </c>
      <c r="F5096" s="638" t="str">
        <f>IF($C5096="","",IFERROR(_xlfn.XLOOKUP($C5096,'1.PrepList'!$I$2:$I$1500,'1.PrepList'!$K$2:$K$1500,"")&amp;"",""))</f>
        <v/>
      </c>
      <c r="H5096" s="644" t="str">
        <f>IF($C5096="","",IFERROR(IF(_xlfn.XLOOKUP($C5096,tbl_StartedStatus[Bold ID],tbl_StartedStatus[Started])="Started","Yes",IF(_xlfn.XLOOKUP($C5096,tbl_StartedStatus[Bold ID],tbl_StartedStatus[Started])="No Show","No Show","")),""))</f>
        <v/>
      </c>
    </row>
    <row r="5097" spans="1:8" ht="15" customHeight="1" thickBot="1">
      <c r="A5097" s="38" t="str">
        <f>IF($C5097="","",IFERROR(_xlfn.XLOOKUP($C5097,'1.PrepList'!$I$2:$I$1500,'1.PrepList'!$G$2:$G$1500,"")&amp;"",""))</f>
        <v/>
      </c>
      <c r="B5097" s="638" t="str">
        <f>IF($C5097="","",IFERROR(_xlfn.XLOOKUP($C5097,'1.PrepList'!$I$2:$I$1500,'1.PrepList'!$H$2:$H$1500,"")&amp;"",""))</f>
        <v/>
      </c>
      <c r="D5097" s="638" t="str">
        <f>IF($C5097="","",IFERROR(_xlfn.XLOOKUP($C5097,'1.PrepList'!$I$2:$I$1500,'1.PrepList'!$J$2:$J$1500,"")&amp;"",""))</f>
        <v/>
      </c>
      <c r="E5097" s="638" t="str">
        <f>IF($C5097="","",IFERROR(_xlfn.XLOOKUP($C5097,'1.PrepList'!$I$2:$I$1500,'1.PrepList'!$N$2:$N$1500,"")&amp;"",""))</f>
        <v/>
      </c>
      <c r="F5097" s="638" t="str">
        <f>IF($C5097="","",IFERROR(_xlfn.XLOOKUP($C5097,'1.PrepList'!$I$2:$I$1500,'1.PrepList'!$K$2:$K$1500,"")&amp;"",""))</f>
        <v/>
      </c>
      <c r="H5097" s="644" t="str">
        <f>IF($C5097="","",IFERROR(IF(_xlfn.XLOOKUP($C5097,tbl_StartedStatus[Bold ID],tbl_StartedStatus[Started])="Started","Yes",IF(_xlfn.XLOOKUP($C5097,tbl_StartedStatus[Bold ID],tbl_StartedStatus[Started])="No Show","No Show","")),""))</f>
        <v/>
      </c>
    </row>
    <row r="5098" spans="1:8" ht="15" customHeight="1" thickBot="1">
      <c r="A5098" s="38" t="str">
        <f>IF($C5098="","",IFERROR(_xlfn.XLOOKUP($C5098,'1.PrepList'!$I$2:$I$1500,'1.PrepList'!$G$2:$G$1500,"")&amp;"",""))</f>
        <v/>
      </c>
      <c r="B5098" s="638" t="str">
        <f>IF($C5098="","",IFERROR(_xlfn.XLOOKUP($C5098,'1.PrepList'!$I$2:$I$1500,'1.PrepList'!$H$2:$H$1500,"")&amp;"",""))</f>
        <v/>
      </c>
      <c r="D5098" s="638" t="str">
        <f>IF($C5098="","",IFERROR(_xlfn.XLOOKUP($C5098,'1.PrepList'!$I$2:$I$1500,'1.PrepList'!$J$2:$J$1500,"")&amp;"",""))</f>
        <v/>
      </c>
      <c r="E5098" s="638" t="str">
        <f>IF($C5098="","",IFERROR(_xlfn.XLOOKUP($C5098,'1.PrepList'!$I$2:$I$1500,'1.PrepList'!$N$2:$N$1500,"")&amp;"",""))</f>
        <v/>
      </c>
      <c r="F5098" s="638" t="str">
        <f>IF($C5098="","",IFERROR(_xlfn.XLOOKUP($C5098,'1.PrepList'!$I$2:$I$1500,'1.PrepList'!$K$2:$K$1500,"")&amp;"",""))</f>
        <v/>
      </c>
      <c r="H5098" s="644" t="str">
        <f>IF($C5098="","",IFERROR(IF(_xlfn.XLOOKUP($C5098,tbl_StartedStatus[Bold ID],tbl_StartedStatus[Started])="Started","Yes",IF(_xlfn.XLOOKUP($C5098,tbl_StartedStatus[Bold ID],tbl_StartedStatus[Started])="No Show","No Show","")),""))</f>
        <v/>
      </c>
    </row>
    <row r="5099" spans="1:8" ht="15" customHeight="1" thickBot="1">
      <c r="A5099" s="38" t="str">
        <f>IF($C5099="","",IFERROR(_xlfn.XLOOKUP($C5099,'1.PrepList'!$I$2:$I$1500,'1.PrepList'!$G$2:$G$1500,"")&amp;"",""))</f>
        <v/>
      </c>
      <c r="B5099" s="638" t="str">
        <f>IF($C5099="","",IFERROR(_xlfn.XLOOKUP($C5099,'1.PrepList'!$I$2:$I$1500,'1.PrepList'!$H$2:$H$1500,"")&amp;"",""))</f>
        <v/>
      </c>
      <c r="D5099" s="638" t="str">
        <f>IF($C5099="","",IFERROR(_xlfn.XLOOKUP($C5099,'1.PrepList'!$I$2:$I$1500,'1.PrepList'!$J$2:$J$1500,"")&amp;"",""))</f>
        <v/>
      </c>
      <c r="E5099" s="638" t="str">
        <f>IF($C5099="","",IFERROR(_xlfn.XLOOKUP($C5099,'1.PrepList'!$I$2:$I$1500,'1.PrepList'!$N$2:$N$1500,"")&amp;"",""))</f>
        <v/>
      </c>
      <c r="F5099" s="638" t="str">
        <f>IF($C5099="","",IFERROR(_xlfn.XLOOKUP($C5099,'1.PrepList'!$I$2:$I$1500,'1.PrepList'!$K$2:$K$1500,"")&amp;"",""))</f>
        <v/>
      </c>
      <c r="H5099" s="644" t="str">
        <f>IF($C5099="","",IFERROR(IF(_xlfn.XLOOKUP($C5099,tbl_StartedStatus[Bold ID],tbl_StartedStatus[Started])="Started","Yes",IF(_xlfn.XLOOKUP($C5099,tbl_StartedStatus[Bold ID],tbl_StartedStatus[Started])="No Show","No Show","")),""))</f>
        <v/>
      </c>
    </row>
    <row r="5100" spans="1:8" ht="15" customHeight="1" thickBot="1">
      <c r="A5100" s="38" t="str">
        <f>IF($C5100="","",IFERROR(_xlfn.XLOOKUP($C5100,'1.PrepList'!$I$2:$I$1500,'1.PrepList'!$G$2:$G$1500,"")&amp;"",""))</f>
        <v/>
      </c>
      <c r="B5100" s="638" t="str">
        <f>IF($C5100="","",IFERROR(_xlfn.XLOOKUP($C5100,'1.PrepList'!$I$2:$I$1500,'1.PrepList'!$H$2:$H$1500,"")&amp;"",""))</f>
        <v/>
      </c>
      <c r="D5100" s="638" t="str">
        <f>IF($C5100="","",IFERROR(_xlfn.XLOOKUP($C5100,'1.PrepList'!$I$2:$I$1500,'1.PrepList'!$J$2:$J$1500,"")&amp;"",""))</f>
        <v/>
      </c>
      <c r="E5100" s="638" t="str">
        <f>IF($C5100="","",IFERROR(_xlfn.XLOOKUP($C5100,'1.PrepList'!$I$2:$I$1500,'1.PrepList'!$N$2:$N$1500,"")&amp;"",""))</f>
        <v/>
      </c>
      <c r="F5100" s="638" t="str">
        <f>IF($C5100="","",IFERROR(_xlfn.XLOOKUP($C5100,'1.PrepList'!$I$2:$I$1500,'1.PrepList'!$K$2:$K$1500,"")&amp;"",""))</f>
        <v/>
      </c>
      <c r="H5100" s="644" t="str">
        <f>IF($C5100="","",IFERROR(IF(_xlfn.XLOOKUP($C5100,tbl_StartedStatus[Bold ID],tbl_StartedStatus[Started])="Started","Yes",IF(_xlfn.XLOOKUP($C5100,tbl_StartedStatus[Bold ID],tbl_StartedStatus[Started])="No Show","No Show","")),""))</f>
        <v/>
      </c>
    </row>
    <row r="5101" spans="1:8" ht="15" customHeight="1" thickBot="1">
      <c r="A5101" s="38" t="str">
        <f>IF($C5101="","",IFERROR(_xlfn.XLOOKUP($C5101,'1.PrepList'!$I$2:$I$1500,'1.PrepList'!$G$2:$G$1500,"")&amp;"",""))</f>
        <v/>
      </c>
      <c r="B5101" s="638" t="str">
        <f>IF($C5101="","",IFERROR(_xlfn.XLOOKUP($C5101,'1.PrepList'!$I$2:$I$1500,'1.PrepList'!$H$2:$H$1500,"")&amp;"",""))</f>
        <v/>
      </c>
      <c r="D5101" s="638" t="str">
        <f>IF($C5101="","",IFERROR(_xlfn.XLOOKUP($C5101,'1.PrepList'!$I$2:$I$1500,'1.PrepList'!$J$2:$J$1500,"")&amp;"",""))</f>
        <v/>
      </c>
      <c r="E5101" s="638" t="str">
        <f>IF($C5101="","",IFERROR(_xlfn.XLOOKUP($C5101,'1.PrepList'!$I$2:$I$1500,'1.PrepList'!$N$2:$N$1500,"")&amp;"",""))</f>
        <v/>
      </c>
      <c r="F5101" s="638" t="str">
        <f>IF($C5101="","",IFERROR(_xlfn.XLOOKUP($C5101,'1.PrepList'!$I$2:$I$1500,'1.PrepList'!$K$2:$K$1500,"")&amp;"",""))</f>
        <v/>
      </c>
      <c r="H5101" s="644" t="str">
        <f>IF($C5101="","",IFERROR(IF(_xlfn.XLOOKUP($C5101,tbl_StartedStatus[Bold ID],tbl_StartedStatus[Started])="Started","Yes",IF(_xlfn.XLOOKUP($C5101,tbl_StartedStatus[Bold ID],tbl_StartedStatus[Started])="No Show","No Show","")),""))</f>
        <v/>
      </c>
    </row>
    <row r="5102" spans="1:8" ht="15" customHeight="1" thickBot="1">
      <c r="A5102" s="38" t="str">
        <f>IF($C5102="","",IFERROR(_xlfn.XLOOKUP($C5102,'1.PrepList'!$I$2:$I$1500,'1.PrepList'!$G$2:$G$1500,"")&amp;"",""))</f>
        <v/>
      </c>
      <c r="B5102" s="638" t="str">
        <f>IF($C5102="","",IFERROR(_xlfn.XLOOKUP($C5102,'1.PrepList'!$I$2:$I$1500,'1.PrepList'!$H$2:$H$1500,"")&amp;"",""))</f>
        <v/>
      </c>
      <c r="D5102" s="638" t="str">
        <f>IF($C5102="","",IFERROR(_xlfn.XLOOKUP($C5102,'1.PrepList'!$I$2:$I$1500,'1.PrepList'!$J$2:$J$1500,"")&amp;"",""))</f>
        <v/>
      </c>
      <c r="E5102" s="638" t="str">
        <f>IF($C5102="","",IFERROR(_xlfn.XLOOKUP($C5102,'1.PrepList'!$I$2:$I$1500,'1.PrepList'!$N$2:$N$1500,"")&amp;"",""))</f>
        <v/>
      </c>
      <c r="F5102" s="638" t="str">
        <f>IF($C5102="","",IFERROR(_xlfn.XLOOKUP($C5102,'1.PrepList'!$I$2:$I$1500,'1.PrepList'!$K$2:$K$1500,"")&amp;"",""))</f>
        <v/>
      </c>
      <c r="H5102" s="644" t="str">
        <f>IF($C5102="","",IFERROR(IF(_xlfn.XLOOKUP($C5102,tbl_StartedStatus[Bold ID],tbl_StartedStatus[Started])="Started","Yes",IF(_xlfn.XLOOKUP($C5102,tbl_StartedStatus[Bold ID],tbl_StartedStatus[Started])="No Show","No Show","")),""))</f>
        <v/>
      </c>
    </row>
    <row r="5103" spans="1:8" ht="15" customHeight="1" thickBot="1">
      <c r="A5103" s="38" t="str">
        <f>IF($C5103="","",IFERROR(_xlfn.XLOOKUP($C5103,'1.PrepList'!$I$2:$I$1500,'1.PrepList'!$G$2:$G$1500,"")&amp;"",""))</f>
        <v/>
      </c>
      <c r="B5103" s="638" t="str">
        <f>IF($C5103="","",IFERROR(_xlfn.XLOOKUP($C5103,'1.PrepList'!$I$2:$I$1500,'1.PrepList'!$H$2:$H$1500,"")&amp;"",""))</f>
        <v/>
      </c>
      <c r="D5103" s="638" t="str">
        <f>IF($C5103="","",IFERROR(_xlfn.XLOOKUP($C5103,'1.PrepList'!$I$2:$I$1500,'1.PrepList'!$J$2:$J$1500,"")&amp;"",""))</f>
        <v/>
      </c>
      <c r="E5103" s="638" t="str">
        <f>IF($C5103="","",IFERROR(_xlfn.XLOOKUP($C5103,'1.PrepList'!$I$2:$I$1500,'1.PrepList'!$N$2:$N$1500,"")&amp;"",""))</f>
        <v/>
      </c>
      <c r="F5103" s="638" t="str">
        <f>IF($C5103="","",IFERROR(_xlfn.XLOOKUP($C5103,'1.PrepList'!$I$2:$I$1500,'1.PrepList'!$K$2:$K$1500,"")&amp;"",""))</f>
        <v/>
      </c>
      <c r="H5103" s="644" t="str">
        <f>IF($C5103="","",IFERROR(IF(_xlfn.XLOOKUP($C5103,tbl_StartedStatus[Bold ID],tbl_StartedStatus[Started])="Started","Yes",IF(_xlfn.XLOOKUP($C5103,tbl_StartedStatus[Bold ID],tbl_StartedStatus[Started])="No Show","No Show","")),""))</f>
        <v/>
      </c>
    </row>
    <row r="5104" spans="1:8" ht="15" customHeight="1" thickBot="1">
      <c r="A5104" s="38" t="str">
        <f>IF($C5104="","",IFERROR(_xlfn.XLOOKUP($C5104,'1.PrepList'!$I$2:$I$1500,'1.PrepList'!$G$2:$G$1500,"")&amp;"",""))</f>
        <v/>
      </c>
      <c r="B5104" s="638" t="str">
        <f>IF($C5104="","",IFERROR(_xlfn.XLOOKUP($C5104,'1.PrepList'!$I$2:$I$1500,'1.PrepList'!$H$2:$H$1500,"")&amp;"",""))</f>
        <v/>
      </c>
      <c r="D5104" s="638" t="str">
        <f>IF($C5104="","",IFERROR(_xlfn.XLOOKUP($C5104,'1.PrepList'!$I$2:$I$1500,'1.PrepList'!$J$2:$J$1500,"")&amp;"",""))</f>
        <v/>
      </c>
      <c r="E5104" s="638" t="str">
        <f>IF($C5104="","",IFERROR(_xlfn.XLOOKUP($C5104,'1.PrepList'!$I$2:$I$1500,'1.PrepList'!$N$2:$N$1500,"")&amp;"",""))</f>
        <v/>
      </c>
      <c r="F5104" s="638" t="str">
        <f>IF($C5104="","",IFERROR(_xlfn.XLOOKUP($C5104,'1.PrepList'!$I$2:$I$1500,'1.PrepList'!$K$2:$K$1500,"")&amp;"",""))</f>
        <v/>
      </c>
      <c r="H5104" s="644" t="str">
        <f>IF($C5104="","",IFERROR(IF(_xlfn.XLOOKUP($C5104,tbl_StartedStatus[Bold ID],tbl_StartedStatus[Started])="Started","Yes",IF(_xlfn.XLOOKUP($C5104,tbl_StartedStatus[Bold ID],tbl_StartedStatus[Started])="No Show","No Show","")),""))</f>
        <v/>
      </c>
    </row>
    <row r="5105" spans="1:8" ht="15" customHeight="1" thickBot="1">
      <c r="A5105" s="38" t="str">
        <f>IF($C5105="","",IFERROR(_xlfn.XLOOKUP($C5105,'1.PrepList'!$I$2:$I$1500,'1.PrepList'!$G$2:$G$1500,"")&amp;"",""))</f>
        <v/>
      </c>
      <c r="B5105" s="638" t="str">
        <f>IF($C5105="","",IFERROR(_xlfn.XLOOKUP($C5105,'1.PrepList'!$I$2:$I$1500,'1.PrepList'!$H$2:$H$1500,"")&amp;"",""))</f>
        <v/>
      </c>
      <c r="D5105" s="638" t="str">
        <f>IF($C5105="","",IFERROR(_xlfn.XLOOKUP($C5105,'1.PrepList'!$I$2:$I$1500,'1.PrepList'!$J$2:$J$1500,"")&amp;"",""))</f>
        <v/>
      </c>
      <c r="E5105" s="638" t="str">
        <f>IF($C5105="","",IFERROR(_xlfn.XLOOKUP($C5105,'1.PrepList'!$I$2:$I$1500,'1.PrepList'!$N$2:$N$1500,"")&amp;"",""))</f>
        <v/>
      </c>
      <c r="F5105" s="638" t="str">
        <f>IF($C5105="","",IFERROR(_xlfn.XLOOKUP($C5105,'1.PrepList'!$I$2:$I$1500,'1.PrepList'!$K$2:$K$1500,"")&amp;"",""))</f>
        <v/>
      </c>
      <c r="H5105" s="644" t="str">
        <f>IF($C5105="","",IFERROR(IF(_xlfn.XLOOKUP($C5105,tbl_StartedStatus[Bold ID],tbl_StartedStatus[Started])="Started","Yes",IF(_xlfn.XLOOKUP($C5105,tbl_StartedStatus[Bold ID],tbl_StartedStatus[Started])="No Show","No Show","")),""))</f>
        <v/>
      </c>
    </row>
    <row r="5106" spans="1:8" ht="15" customHeight="1" thickBot="1">
      <c r="A5106" s="38" t="str">
        <f>IF($C5106="","",IFERROR(_xlfn.XLOOKUP($C5106,'1.PrepList'!$I$2:$I$1500,'1.PrepList'!$G$2:$G$1500,"")&amp;"",""))</f>
        <v/>
      </c>
      <c r="B5106" s="638" t="str">
        <f>IF($C5106="","",IFERROR(_xlfn.XLOOKUP($C5106,'1.PrepList'!$I$2:$I$1500,'1.PrepList'!$H$2:$H$1500,"")&amp;"",""))</f>
        <v/>
      </c>
      <c r="D5106" s="638" t="str">
        <f>IF($C5106="","",IFERROR(_xlfn.XLOOKUP($C5106,'1.PrepList'!$I$2:$I$1500,'1.PrepList'!$J$2:$J$1500,"")&amp;"",""))</f>
        <v/>
      </c>
      <c r="E5106" s="638" t="str">
        <f>IF($C5106="","",IFERROR(_xlfn.XLOOKUP($C5106,'1.PrepList'!$I$2:$I$1500,'1.PrepList'!$N$2:$N$1500,"")&amp;"",""))</f>
        <v/>
      </c>
      <c r="F5106" s="638" t="str">
        <f>IF($C5106="","",IFERROR(_xlfn.XLOOKUP($C5106,'1.PrepList'!$I$2:$I$1500,'1.PrepList'!$K$2:$K$1500,"")&amp;"",""))</f>
        <v/>
      </c>
      <c r="H5106" s="644" t="str">
        <f>IF($C5106="","",IFERROR(IF(_xlfn.XLOOKUP($C5106,tbl_StartedStatus[Bold ID],tbl_StartedStatus[Started])="Started","Yes",IF(_xlfn.XLOOKUP($C5106,tbl_StartedStatus[Bold ID],tbl_StartedStatus[Started])="No Show","No Show","")),""))</f>
        <v/>
      </c>
    </row>
    <row r="5107" spans="1:8" ht="15" customHeight="1" thickBot="1">
      <c r="A5107" s="38" t="str">
        <f>IF($C5107="","",IFERROR(_xlfn.XLOOKUP($C5107,'1.PrepList'!$I$2:$I$1500,'1.PrepList'!$G$2:$G$1500,"")&amp;"",""))</f>
        <v/>
      </c>
      <c r="B5107" s="638" t="str">
        <f>IF($C5107="","",IFERROR(_xlfn.XLOOKUP($C5107,'1.PrepList'!$I$2:$I$1500,'1.PrepList'!$H$2:$H$1500,"")&amp;"",""))</f>
        <v/>
      </c>
      <c r="D5107" s="638" t="str">
        <f>IF($C5107="","",IFERROR(_xlfn.XLOOKUP($C5107,'1.PrepList'!$I$2:$I$1500,'1.PrepList'!$J$2:$J$1500,"")&amp;"",""))</f>
        <v/>
      </c>
      <c r="E5107" s="638" t="str">
        <f>IF($C5107="","",IFERROR(_xlfn.XLOOKUP($C5107,'1.PrepList'!$I$2:$I$1500,'1.PrepList'!$N$2:$N$1500,"")&amp;"",""))</f>
        <v/>
      </c>
      <c r="F5107" s="638" t="str">
        <f>IF($C5107="","",IFERROR(_xlfn.XLOOKUP($C5107,'1.PrepList'!$I$2:$I$1500,'1.PrepList'!$K$2:$K$1500,"")&amp;"",""))</f>
        <v/>
      </c>
      <c r="H5107" s="644" t="str">
        <f>IF($C5107="","",IFERROR(IF(_xlfn.XLOOKUP($C5107,tbl_StartedStatus[Bold ID],tbl_StartedStatus[Started])="Started","Yes",IF(_xlfn.XLOOKUP($C5107,tbl_StartedStatus[Bold ID],tbl_StartedStatus[Started])="No Show","No Show","")),""))</f>
        <v/>
      </c>
    </row>
    <row r="5108" spans="1:8" ht="15" customHeight="1" thickBot="1">
      <c r="A5108" s="38" t="str">
        <f>IF($C5108="","",IFERROR(_xlfn.XLOOKUP($C5108,'1.PrepList'!$I$2:$I$1500,'1.PrepList'!$G$2:$G$1500,"")&amp;"",""))</f>
        <v/>
      </c>
      <c r="B5108" s="638" t="str">
        <f>IF($C5108="","",IFERROR(_xlfn.XLOOKUP($C5108,'1.PrepList'!$I$2:$I$1500,'1.PrepList'!$H$2:$H$1500,"")&amp;"",""))</f>
        <v/>
      </c>
      <c r="D5108" s="638" t="str">
        <f>IF($C5108="","",IFERROR(_xlfn.XLOOKUP($C5108,'1.PrepList'!$I$2:$I$1500,'1.PrepList'!$J$2:$J$1500,"")&amp;"",""))</f>
        <v/>
      </c>
      <c r="E5108" s="638" t="str">
        <f>IF($C5108="","",IFERROR(_xlfn.XLOOKUP($C5108,'1.PrepList'!$I$2:$I$1500,'1.PrepList'!$N$2:$N$1500,"")&amp;"",""))</f>
        <v/>
      </c>
      <c r="F5108" s="638" t="str">
        <f>IF($C5108="","",IFERROR(_xlfn.XLOOKUP($C5108,'1.PrepList'!$I$2:$I$1500,'1.PrepList'!$K$2:$K$1500,"")&amp;"",""))</f>
        <v/>
      </c>
      <c r="H5108" s="644" t="str">
        <f>IF($C5108="","",IFERROR(IF(_xlfn.XLOOKUP($C5108,tbl_StartedStatus[Bold ID],tbl_StartedStatus[Started])="Started","Yes",IF(_xlfn.XLOOKUP($C5108,tbl_StartedStatus[Bold ID],tbl_StartedStatus[Started])="No Show","No Show","")),""))</f>
        <v/>
      </c>
    </row>
    <row r="5109" spans="1:8" ht="15" customHeight="1" thickBot="1">
      <c r="A5109" s="38" t="str">
        <f>IF($C5109="","",IFERROR(_xlfn.XLOOKUP($C5109,'1.PrepList'!$I$2:$I$1500,'1.PrepList'!$G$2:$G$1500,"")&amp;"",""))</f>
        <v/>
      </c>
      <c r="B5109" s="638" t="str">
        <f>IF($C5109="","",IFERROR(_xlfn.XLOOKUP($C5109,'1.PrepList'!$I$2:$I$1500,'1.PrepList'!$H$2:$H$1500,"")&amp;"",""))</f>
        <v/>
      </c>
      <c r="D5109" s="638" t="str">
        <f>IF($C5109="","",IFERROR(_xlfn.XLOOKUP($C5109,'1.PrepList'!$I$2:$I$1500,'1.PrepList'!$J$2:$J$1500,"")&amp;"",""))</f>
        <v/>
      </c>
      <c r="E5109" s="638" t="str">
        <f>IF($C5109="","",IFERROR(_xlfn.XLOOKUP($C5109,'1.PrepList'!$I$2:$I$1500,'1.PrepList'!$N$2:$N$1500,"")&amp;"",""))</f>
        <v/>
      </c>
      <c r="F5109" s="638" t="str">
        <f>IF($C5109="","",IFERROR(_xlfn.XLOOKUP($C5109,'1.PrepList'!$I$2:$I$1500,'1.PrepList'!$K$2:$K$1500,"")&amp;"",""))</f>
        <v/>
      </c>
      <c r="H5109" s="644" t="str">
        <f>IF($C5109="","",IFERROR(IF(_xlfn.XLOOKUP($C5109,tbl_StartedStatus[Bold ID],tbl_StartedStatus[Started])="Started","Yes",IF(_xlfn.XLOOKUP($C5109,tbl_StartedStatus[Bold ID],tbl_StartedStatus[Started])="No Show","No Show","")),""))</f>
        <v/>
      </c>
    </row>
    <row r="5110" spans="1:8" ht="15" customHeight="1" thickBot="1">
      <c r="A5110" s="38" t="str">
        <f>IF($C5110="","",IFERROR(_xlfn.XLOOKUP($C5110,'1.PrepList'!$I$2:$I$1500,'1.PrepList'!$G$2:$G$1500,"")&amp;"",""))</f>
        <v/>
      </c>
      <c r="B5110" s="638" t="str">
        <f>IF($C5110="","",IFERROR(_xlfn.XLOOKUP($C5110,'1.PrepList'!$I$2:$I$1500,'1.PrepList'!$H$2:$H$1500,"")&amp;"",""))</f>
        <v/>
      </c>
      <c r="D5110" s="638" t="str">
        <f>IF($C5110="","",IFERROR(_xlfn.XLOOKUP($C5110,'1.PrepList'!$I$2:$I$1500,'1.PrepList'!$J$2:$J$1500,"")&amp;"",""))</f>
        <v/>
      </c>
      <c r="E5110" s="638" t="str">
        <f>IF($C5110="","",IFERROR(_xlfn.XLOOKUP($C5110,'1.PrepList'!$I$2:$I$1500,'1.PrepList'!$N$2:$N$1500,"")&amp;"",""))</f>
        <v/>
      </c>
      <c r="F5110" s="638" t="str">
        <f>IF($C5110="","",IFERROR(_xlfn.XLOOKUP($C5110,'1.PrepList'!$I$2:$I$1500,'1.PrepList'!$K$2:$K$1500,"")&amp;"",""))</f>
        <v/>
      </c>
      <c r="H5110" s="644" t="str">
        <f>IF($C5110="","",IFERROR(IF(_xlfn.XLOOKUP($C5110,tbl_StartedStatus[Bold ID],tbl_StartedStatus[Started])="Started","Yes",IF(_xlfn.XLOOKUP($C5110,tbl_StartedStatus[Bold ID],tbl_StartedStatus[Started])="No Show","No Show","")),""))</f>
        <v/>
      </c>
    </row>
    <row r="5111" spans="1:8" ht="15" customHeight="1" thickBot="1">
      <c r="A5111" s="38" t="str">
        <f>IF($C5111="","",IFERROR(_xlfn.XLOOKUP($C5111,'1.PrepList'!$I$2:$I$1500,'1.PrepList'!$G$2:$G$1500,"")&amp;"",""))</f>
        <v/>
      </c>
      <c r="B5111" s="638" t="str">
        <f>IF($C5111="","",IFERROR(_xlfn.XLOOKUP($C5111,'1.PrepList'!$I$2:$I$1500,'1.PrepList'!$H$2:$H$1500,"")&amp;"",""))</f>
        <v/>
      </c>
      <c r="D5111" s="638" t="str">
        <f>IF($C5111="","",IFERROR(_xlfn.XLOOKUP($C5111,'1.PrepList'!$I$2:$I$1500,'1.PrepList'!$J$2:$J$1500,"")&amp;"",""))</f>
        <v/>
      </c>
      <c r="E5111" s="638" t="str">
        <f>IF($C5111="","",IFERROR(_xlfn.XLOOKUP($C5111,'1.PrepList'!$I$2:$I$1500,'1.PrepList'!$N$2:$N$1500,"")&amp;"",""))</f>
        <v/>
      </c>
      <c r="F5111" s="638" t="str">
        <f>IF($C5111="","",IFERROR(_xlfn.XLOOKUP($C5111,'1.PrepList'!$I$2:$I$1500,'1.PrepList'!$K$2:$K$1500,"")&amp;"",""))</f>
        <v/>
      </c>
      <c r="H5111" s="644" t="str">
        <f>IF($C5111="","",IFERROR(IF(_xlfn.XLOOKUP($C5111,tbl_StartedStatus[Bold ID],tbl_StartedStatus[Started])="Started","Yes",IF(_xlfn.XLOOKUP($C5111,tbl_StartedStatus[Bold ID],tbl_StartedStatus[Started])="No Show","No Show","")),""))</f>
        <v/>
      </c>
    </row>
    <row r="5112" spans="1:8" ht="15" customHeight="1" thickBot="1">
      <c r="A5112" s="38" t="str">
        <f>IF($C5112="","",IFERROR(_xlfn.XLOOKUP($C5112,'1.PrepList'!$I$2:$I$1500,'1.PrepList'!$G$2:$G$1500,"")&amp;"",""))</f>
        <v/>
      </c>
      <c r="B5112" s="638" t="str">
        <f>IF($C5112="","",IFERROR(_xlfn.XLOOKUP($C5112,'1.PrepList'!$I$2:$I$1500,'1.PrepList'!$H$2:$H$1500,"")&amp;"",""))</f>
        <v/>
      </c>
      <c r="D5112" s="638" t="str">
        <f>IF($C5112="","",IFERROR(_xlfn.XLOOKUP($C5112,'1.PrepList'!$I$2:$I$1500,'1.PrepList'!$J$2:$J$1500,"")&amp;"",""))</f>
        <v/>
      </c>
      <c r="E5112" s="638" t="str">
        <f>IF($C5112="","",IFERROR(_xlfn.XLOOKUP($C5112,'1.PrepList'!$I$2:$I$1500,'1.PrepList'!$N$2:$N$1500,"")&amp;"",""))</f>
        <v/>
      </c>
      <c r="F5112" s="638" t="str">
        <f>IF($C5112="","",IFERROR(_xlfn.XLOOKUP($C5112,'1.PrepList'!$I$2:$I$1500,'1.PrepList'!$K$2:$K$1500,"")&amp;"",""))</f>
        <v/>
      </c>
      <c r="H5112" s="644" t="str">
        <f>IF($C5112="","",IFERROR(IF(_xlfn.XLOOKUP($C5112,tbl_StartedStatus[Bold ID],tbl_StartedStatus[Started])="Started","Yes",IF(_xlfn.XLOOKUP($C5112,tbl_StartedStatus[Bold ID],tbl_StartedStatus[Started])="No Show","No Show","")),""))</f>
        <v/>
      </c>
    </row>
    <row r="5113" spans="1:8" ht="15" customHeight="1" thickBot="1">
      <c r="A5113" s="38" t="str">
        <f>IF($C5113="","",IFERROR(_xlfn.XLOOKUP($C5113,'1.PrepList'!$I$2:$I$1500,'1.PrepList'!$G$2:$G$1500,"")&amp;"",""))</f>
        <v/>
      </c>
      <c r="B5113" s="638" t="str">
        <f>IF($C5113="","",IFERROR(_xlfn.XLOOKUP($C5113,'1.PrepList'!$I$2:$I$1500,'1.PrepList'!$H$2:$H$1500,"")&amp;"",""))</f>
        <v/>
      </c>
      <c r="D5113" s="638" t="str">
        <f>IF($C5113="","",IFERROR(_xlfn.XLOOKUP($C5113,'1.PrepList'!$I$2:$I$1500,'1.PrepList'!$J$2:$J$1500,"")&amp;"",""))</f>
        <v/>
      </c>
      <c r="E5113" s="638" t="str">
        <f>IF($C5113="","",IFERROR(_xlfn.XLOOKUP($C5113,'1.PrepList'!$I$2:$I$1500,'1.PrepList'!$N$2:$N$1500,"")&amp;"",""))</f>
        <v/>
      </c>
      <c r="F5113" s="638" t="str">
        <f>IF($C5113="","",IFERROR(_xlfn.XLOOKUP($C5113,'1.PrepList'!$I$2:$I$1500,'1.PrepList'!$K$2:$K$1500,"")&amp;"",""))</f>
        <v/>
      </c>
      <c r="H5113" s="644" t="str">
        <f>IF($C5113="","",IFERROR(IF(_xlfn.XLOOKUP($C5113,tbl_StartedStatus[Bold ID],tbl_StartedStatus[Started])="Started","Yes",IF(_xlfn.XLOOKUP($C5113,tbl_StartedStatus[Bold ID],tbl_StartedStatus[Started])="No Show","No Show","")),""))</f>
        <v/>
      </c>
    </row>
    <row r="5114" spans="1:8" ht="15" customHeight="1" thickBot="1">
      <c r="A5114" s="38" t="str">
        <f>IF($C5114="","",IFERROR(_xlfn.XLOOKUP($C5114,'1.PrepList'!$I$2:$I$1500,'1.PrepList'!$G$2:$G$1500,"")&amp;"",""))</f>
        <v/>
      </c>
      <c r="B5114" s="638" t="str">
        <f>IF($C5114="","",IFERROR(_xlfn.XLOOKUP($C5114,'1.PrepList'!$I$2:$I$1500,'1.PrepList'!$H$2:$H$1500,"")&amp;"",""))</f>
        <v/>
      </c>
      <c r="D5114" s="638" t="str">
        <f>IF($C5114="","",IFERROR(_xlfn.XLOOKUP($C5114,'1.PrepList'!$I$2:$I$1500,'1.PrepList'!$J$2:$J$1500,"")&amp;"",""))</f>
        <v/>
      </c>
      <c r="E5114" s="638" t="str">
        <f>IF($C5114="","",IFERROR(_xlfn.XLOOKUP($C5114,'1.PrepList'!$I$2:$I$1500,'1.PrepList'!$N$2:$N$1500,"")&amp;"",""))</f>
        <v/>
      </c>
      <c r="F5114" s="638" t="str">
        <f>IF($C5114="","",IFERROR(_xlfn.XLOOKUP($C5114,'1.PrepList'!$I$2:$I$1500,'1.PrepList'!$K$2:$K$1500,"")&amp;"",""))</f>
        <v/>
      </c>
      <c r="H5114" s="644" t="str">
        <f>IF($C5114="","",IFERROR(IF(_xlfn.XLOOKUP($C5114,tbl_StartedStatus[Bold ID],tbl_StartedStatus[Started])="Started","Yes",IF(_xlfn.XLOOKUP($C5114,tbl_StartedStatus[Bold ID],tbl_StartedStatus[Started])="No Show","No Show","")),""))</f>
        <v/>
      </c>
    </row>
    <row r="5115" spans="1:8" ht="15" customHeight="1" thickBot="1">
      <c r="A5115" s="38" t="str">
        <f>IF($C5115="","",IFERROR(_xlfn.XLOOKUP($C5115,'1.PrepList'!$I$2:$I$1500,'1.PrepList'!$G$2:$G$1500,"")&amp;"",""))</f>
        <v/>
      </c>
      <c r="B5115" s="638" t="str">
        <f>IF($C5115="","",IFERROR(_xlfn.XLOOKUP($C5115,'1.PrepList'!$I$2:$I$1500,'1.PrepList'!$H$2:$H$1500,"")&amp;"",""))</f>
        <v/>
      </c>
      <c r="D5115" s="638" t="str">
        <f>IF($C5115="","",IFERROR(_xlfn.XLOOKUP($C5115,'1.PrepList'!$I$2:$I$1500,'1.PrepList'!$J$2:$J$1500,"")&amp;"",""))</f>
        <v/>
      </c>
      <c r="E5115" s="638" t="str">
        <f>IF($C5115="","",IFERROR(_xlfn.XLOOKUP($C5115,'1.PrepList'!$I$2:$I$1500,'1.PrepList'!$N$2:$N$1500,"")&amp;"",""))</f>
        <v/>
      </c>
      <c r="F5115" s="638" t="str">
        <f>IF($C5115="","",IFERROR(_xlfn.XLOOKUP($C5115,'1.PrepList'!$I$2:$I$1500,'1.PrepList'!$K$2:$K$1500,"")&amp;"",""))</f>
        <v/>
      </c>
      <c r="H5115" s="644" t="str">
        <f>IF($C5115="","",IFERROR(IF(_xlfn.XLOOKUP($C5115,tbl_StartedStatus[Bold ID],tbl_StartedStatus[Started])="Started","Yes",IF(_xlfn.XLOOKUP($C5115,tbl_StartedStatus[Bold ID],tbl_StartedStatus[Started])="No Show","No Show","")),""))</f>
        <v/>
      </c>
    </row>
    <row r="5116" spans="1:8" ht="15" customHeight="1" thickBot="1">
      <c r="A5116" s="38" t="str">
        <f>IF($C5116="","",IFERROR(_xlfn.XLOOKUP($C5116,'1.PrepList'!$I$2:$I$1500,'1.PrepList'!$G$2:$G$1500,"")&amp;"",""))</f>
        <v/>
      </c>
      <c r="B5116" s="638" t="str">
        <f>IF($C5116="","",IFERROR(_xlfn.XLOOKUP($C5116,'1.PrepList'!$I$2:$I$1500,'1.PrepList'!$H$2:$H$1500,"")&amp;"",""))</f>
        <v/>
      </c>
      <c r="D5116" s="638" t="str">
        <f>IF($C5116="","",IFERROR(_xlfn.XLOOKUP($C5116,'1.PrepList'!$I$2:$I$1500,'1.PrepList'!$J$2:$J$1500,"")&amp;"",""))</f>
        <v/>
      </c>
      <c r="E5116" s="638" t="str">
        <f>IF($C5116="","",IFERROR(_xlfn.XLOOKUP($C5116,'1.PrepList'!$I$2:$I$1500,'1.PrepList'!$N$2:$N$1500,"")&amp;"",""))</f>
        <v/>
      </c>
      <c r="F5116" s="638" t="str">
        <f>IF($C5116="","",IFERROR(_xlfn.XLOOKUP($C5116,'1.PrepList'!$I$2:$I$1500,'1.PrepList'!$K$2:$K$1500,"")&amp;"",""))</f>
        <v/>
      </c>
      <c r="H5116" s="644" t="str">
        <f>IF($C5116="","",IFERROR(IF(_xlfn.XLOOKUP($C5116,tbl_StartedStatus[Bold ID],tbl_StartedStatus[Started])="Started","Yes",IF(_xlfn.XLOOKUP($C5116,tbl_StartedStatus[Bold ID],tbl_StartedStatus[Started])="No Show","No Show","")),""))</f>
        <v/>
      </c>
    </row>
    <row r="5117" spans="1:8" ht="15" customHeight="1" thickBot="1">
      <c r="A5117" s="38" t="str">
        <f>IF($C5117="","",IFERROR(_xlfn.XLOOKUP($C5117,'1.PrepList'!$I$2:$I$1500,'1.PrepList'!$G$2:$G$1500,"")&amp;"",""))</f>
        <v/>
      </c>
      <c r="B5117" s="638" t="str">
        <f>IF($C5117="","",IFERROR(_xlfn.XLOOKUP($C5117,'1.PrepList'!$I$2:$I$1500,'1.PrepList'!$H$2:$H$1500,"")&amp;"",""))</f>
        <v/>
      </c>
      <c r="D5117" s="638" t="str">
        <f>IF($C5117="","",IFERROR(_xlfn.XLOOKUP($C5117,'1.PrepList'!$I$2:$I$1500,'1.PrepList'!$J$2:$J$1500,"")&amp;"",""))</f>
        <v/>
      </c>
      <c r="E5117" s="638" t="str">
        <f>IF($C5117="","",IFERROR(_xlfn.XLOOKUP($C5117,'1.PrepList'!$I$2:$I$1500,'1.PrepList'!$N$2:$N$1500,"")&amp;"",""))</f>
        <v/>
      </c>
      <c r="F5117" s="638" t="str">
        <f>IF($C5117="","",IFERROR(_xlfn.XLOOKUP($C5117,'1.PrepList'!$I$2:$I$1500,'1.PrepList'!$K$2:$K$1500,"")&amp;"",""))</f>
        <v/>
      </c>
      <c r="H5117" s="644" t="str">
        <f>IF($C5117="","",IFERROR(IF(_xlfn.XLOOKUP($C5117,tbl_StartedStatus[Bold ID],tbl_StartedStatus[Started])="Started","Yes",IF(_xlfn.XLOOKUP($C5117,tbl_StartedStatus[Bold ID],tbl_StartedStatus[Started])="No Show","No Show","")),""))</f>
        <v/>
      </c>
    </row>
    <row r="5118" spans="1:8" ht="15" customHeight="1" thickBot="1">
      <c r="A5118" s="38" t="str">
        <f>IF($C5118="","",IFERROR(_xlfn.XLOOKUP($C5118,'1.PrepList'!$I$2:$I$1500,'1.PrepList'!$G$2:$G$1500,"")&amp;"",""))</f>
        <v/>
      </c>
      <c r="B5118" s="638" t="str">
        <f>IF($C5118="","",IFERROR(_xlfn.XLOOKUP($C5118,'1.PrepList'!$I$2:$I$1500,'1.PrepList'!$H$2:$H$1500,"")&amp;"",""))</f>
        <v/>
      </c>
      <c r="D5118" s="638" t="str">
        <f>IF($C5118="","",IFERROR(_xlfn.XLOOKUP($C5118,'1.PrepList'!$I$2:$I$1500,'1.PrepList'!$J$2:$J$1500,"")&amp;"",""))</f>
        <v/>
      </c>
      <c r="E5118" s="638" t="str">
        <f>IF($C5118="","",IFERROR(_xlfn.XLOOKUP($C5118,'1.PrepList'!$I$2:$I$1500,'1.PrepList'!$N$2:$N$1500,"")&amp;"",""))</f>
        <v/>
      </c>
      <c r="F5118" s="638" t="str">
        <f>IF($C5118="","",IFERROR(_xlfn.XLOOKUP($C5118,'1.PrepList'!$I$2:$I$1500,'1.PrepList'!$K$2:$K$1500,"")&amp;"",""))</f>
        <v/>
      </c>
      <c r="H5118" s="644" t="str">
        <f>IF($C5118="","",IFERROR(IF(_xlfn.XLOOKUP($C5118,tbl_StartedStatus[Bold ID],tbl_StartedStatus[Started])="Started","Yes",IF(_xlfn.XLOOKUP($C5118,tbl_StartedStatus[Bold ID],tbl_StartedStatus[Started])="No Show","No Show","")),""))</f>
        <v/>
      </c>
    </row>
    <row r="5119" spans="1:8" ht="15" customHeight="1" thickBot="1">
      <c r="A5119" s="38" t="str">
        <f>IF($C5119="","",IFERROR(_xlfn.XLOOKUP($C5119,'1.PrepList'!$I$2:$I$1500,'1.PrepList'!$G$2:$G$1500,"")&amp;"",""))</f>
        <v/>
      </c>
      <c r="B5119" s="638" t="str">
        <f>IF($C5119="","",IFERROR(_xlfn.XLOOKUP($C5119,'1.PrepList'!$I$2:$I$1500,'1.PrepList'!$H$2:$H$1500,"")&amp;"",""))</f>
        <v/>
      </c>
      <c r="D5119" s="638" t="str">
        <f>IF($C5119="","",IFERROR(_xlfn.XLOOKUP($C5119,'1.PrepList'!$I$2:$I$1500,'1.PrepList'!$J$2:$J$1500,"")&amp;"",""))</f>
        <v/>
      </c>
      <c r="E5119" s="638" t="str">
        <f>IF($C5119="","",IFERROR(_xlfn.XLOOKUP($C5119,'1.PrepList'!$I$2:$I$1500,'1.PrepList'!$N$2:$N$1500,"")&amp;"",""))</f>
        <v/>
      </c>
      <c r="F5119" s="638" t="str">
        <f>IF($C5119="","",IFERROR(_xlfn.XLOOKUP($C5119,'1.PrepList'!$I$2:$I$1500,'1.PrepList'!$K$2:$K$1500,"")&amp;"",""))</f>
        <v/>
      </c>
      <c r="H5119" s="644" t="str">
        <f>IF($C5119="","",IFERROR(IF(_xlfn.XLOOKUP($C5119,tbl_StartedStatus[Bold ID],tbl_StartedStatus[Started])="Started","Yes",IF(_xlfn.XLOOKUP($C5119,tbl_StartedStatus[Bold ID],tbl_StartedStatus[Started])="No Show","No Show","")),""))</f>
        <v/>
      </c>
    </row>
    <row r="5120" spans="1:8" ht="15" customHeight="1" thickBot="1">
      <c r="A5120" s="38" t="str">
        <f>IF($C5120="","",IFERROR(_xlfn.XLOOKUP($C5120,'1.PrepList'!$I$2:$I$1500,'1.PrepList'!$G$2:$G$1500,"")&amp;"",""))</f>
        <v/>
      </c>
      <c r="B5120" s="638" t="str">
        <f>IF($C5120="","",IFERROR(_xlfn.XLOOKUP($C5120,'1.PrepList'!$I$2:$I$1500,'1.PrepList'!$H$2:$H$1500,"")&amp;"",""))</f>
        <v/>
      </c>
      <c r="D5120" s="638" t="str">
        <f>IF($C5120="","",IFERROR(_xlfn.XLOOKUP($C5120,'1.PrepList'!$I$2:$I$1500,'1.PrepList'!$J$2:$J$1500,"")&amp;"",""))</f>
        <v/>
      </c>
      <c r="E5120" s="638" t="str">
        <f>IF($C5120="","",IFERROR(_xlfn.XLOOKUP($C5120,'1.PrepList'!$I$2:$I$1500,'1.PrepList'!$N$2:$N$1500,"")&amp;"",""))</f>
        <v/>
      </c>
      <c r="F5120" s="638" t="str">
        <f>IF($C5120="","",IFERROR(_xlfn.XLOOKUP($C5120,'1.PrepList'!$I$2:$I$1500,'1.PrepList'!$K$2:$K$1500,"")&amp;"",""))</f>
        <v/>
      </c>
      <c r="H5120" s="644" t="str">
        <f>IF($C5120="","",IFERROR(IF(_xlfn.XLOOKUP($C5120,tbl_StartedStatus[Bold ID],tbl_StartedStatus[Started])="Started","Yes",IF(_xlfn.XLOOKUP($C5120,tbl_StartedStatus[Bold ID],tbl_StartedStatus[Started])="No Show","No Show","")),""))</f>
        <v/>
      </c>
    </row>
    <row r="5121" spans="1:8" ht="15" customHeight="1" thickBot="1">
      <c r="A5121" s="38" t="str">
        <f>IF($C5121="","",IFERROR(_xlfn.XLOOKUP($C5121,'1.PrepList'!$I$2:$I$1500,'1.PrepList'!$G$2:$G$1500,"")&amp;"",""))</f>
        <v/>
      </c>
      <c r="B5121" s="638" t="str">
        <f>IF($C5121="","",IFERROR(_xlfn.XLOOKUP($C5121,'1.PrepList'!$I$2:$I$1500,'1.PrepList'!$H$2:$H$1500,"")&amp;"",""))</f>
        <v/>
      </c>
      <c r="D5121" s="638" t="str">
        <f>IF($C5121="","",IFERROR(_xlfn.XLOOKUP($C5121,'1.PrepList'!$I$2:$I$1500,'1.PrepList'!$J$2:$J$1500,"")&amp;"",""))</f>
        <v/>
      </c>
      <c r="E5121" s="638" t="str">
        <f>IF($C5121="","",IFERROR(_xlfn.XLOOKUP($C5121,'1.PrepList'!$I$2:$I$1500,'1.PrepList'!$N$2:$N$1500,"")&amp;"",""))</f>
        <v/>
      </c>
      <c r="F5121" s="638" t="str">
        <f>IF($C5121="","",IFERROR(_xlfn.XLOOKUP($C5121,'1.PrepList'!$I$2:$I$1500,'1.PrepList'!$K$2:$K$1500,"")&amp;"",""))</f>
        <v/>
      </c>
      <c r="H5121" s="644" t="str">
        <f>IF($C5121="","",IFERROR(IF(_xlfn.XLOOKUP($C5121,tbl_StartedStatus[Bold ID],tbl_StartedStatus[Started])="Started","Yes",IF(_xlfn.XLOOKUP($C5121,tbl_StartedStatus[Bold ID],tbl_StartedStatus[Started])="No Show","No Show","")),""))</f>
        <v/>
      </c>
    </row>
    <row r="5122" spans="1:8" ht="15" customHeight="1" thickBot="1">
      <c r="A5122" s="38" t="str">
        <f>IF($C5122="","",IFERROR(_xlfn.XLOOKUP($C5122,'1.PrepList'!$I$2:$I$1500,'1.PrepList'!$G$2:$G$1500,"")&amp;"",""))</f>
        <v/>
      </c>
      <c r="B5122" s="638" t="str">
        <f>IF($C5122="","",IFERROR(_xlfn.XLOOKUP($C5122,'1.PrepList'!$I$2:$I$1500,'1.PrepList'!$H$2:$H$1500,"")&amp;"",""))</f>
        <v/>
      </c>
      <c r="D5122" s="638" t="str">
        <f>IF($C5122="","",IFERROR(_xlfn.XLOOKUP($C5122,'1.PrepList'!$I$2:$I$1500,'1.PrepList'!$J$2:$J$1500,"")&amp;"",""))</f>
        <v/>
      </c>
      <c r="E5122" s="638" t="str">
        <f>IF($C5122="","",IFERROR(_xlfn.XLOOKUP($C5122,'1.PrepList'!$I$2:$I$1500,'1.PrepList'!$N$2:$N$1500,"")&amp;"",""))</f>
        <v/>
      </c>
      <c r="F5122" s="638" t="str">
        <f>IF($C5122="","",IFERROR(_xlfn.XLOOKUP($C5122,'1.PrepList'!$I$2:$I$1500,'1.PrepList'!$K$2:$K$1500,"")&amp;"",""))</f>
        <v/>
      </c>
      <c r="H5122" s="644" t="str">
        <f>IF($C5122="","",IFERROR(IF(_xlfn.XLOOKUP($C5122,tbl_StartedStatus[Bold ID],tbl_StartedStatus[Started])="Started","Yes",IF(_xlfn.XLOOKUP($C5122,tbl_StartedStatus[Bold ID],tbl_StartedStatus[Started])="No Show","No Show","")),""))</f>
        <v/>
      </c>
    </row>
    <row r="5123" spans="1:8" ht="15" customHeight="1" thickBot="1">
      <c r="A5123" s="38" t="str">
        <f>IF($C5123="","",IFERROR(_xlfn.XLOOKUP($C5123,'1.PrepList'!$I$2:$I$1500,'1.PrepList'!$G$2:$G$1500,"")&amp;"",""))</f>
        <v/>
      </c>
      <c r="B5123" s="638" t="str">
        <f>IF($C5123="","",IFERROR(_xlfn.XLOOKUP($C5123,'1.PrepList'!$I$2:$I$1500,'1.PrepList'!$H$2:$H$1500,"")&amp;"",""))</f>
        <v/>
      </c>
      <c r="D5123" s="638" t="str">
        <f>IF($C5123="","",IFERROR(_xlfn.XLOOKUP($C5123,'1.PrepList'!$I$2:$I$1500,'1.PrepList'!$J$2:$J$1500,"")&amp;"",""))</f>
        <v/>
      </c>
      <c r="E5123" s="638" t="str">
        <f>IF($C5123="","",IFERROR(_xlfn.XLOOKUP($C5123,'1.PrepList'!$I$2:$I$1500,'1.PrepList'!$N$2:$N$1500,"")&amp;"",""))</f>
        <v/>
      </c>
      <c r="F5123" s="638" t="str">
        <f>IF($C5123="","",IFERROR(_xlfn.XLOOKUP($C5123,'1.PrepList'!$I$2:$I$1500,'1.PrepList'!$K$2:$K$1500,"")&amp;"",""))</f>
        <v/>
      </c>
      <c r="H5123" s="644" t="str">
        <f>IF($C5123="","",IFERROR(IF(_xlfn.XLOOKUP($C5123,tbl_StartedStatus[Bold ID],tbl_StartedStatus[Started])="Started","Yes",IF(_xlfn.XLOOKUP($C5123,tbl_StartedStatus[Bold ID],tbl_StartedStatus[Started])="No Show","No Show","")),""))</f>
        <v/>
      </c>
    </row>
    <row r="5124" spans="1:8" ht="15" customHeight="1" thickBot="1">
      <c r="A5124" s="38" t="str">
        <f>IF($C5124="","",IFERROR(_xlfn.XLOOKUP($C5124,'1.PrepList'!$I$2:$I$1500,'1.PrepList'!$G$2:$G$1500,"")&amp;"",""))</f>
        <v/>
      </c>
      <c r="B5124" s="638" t="str">
        <f>IF($C5124="","",IFERROR(_xlfn.XLOOKUP($C5124,'1.PrepList'!$I$2:$I$1500,'1.PrepList'!$H$2:$H$1500,"")&amp;"",""))</f>
        <v/>
      </c>
      <c r="D5124" s="638" t="str">
        <f>IF($C5124="","",IFERROR(_xlfn.XLOOKUP($C5124,'1.PrepList'!$I$2:$I$1500,'1.PrepList'!$J$2:$J$1500,"")&amp;"",""))</f>
        <v/>
      </c>
      <c r="E5124" s="638" t="str">
        <f>IF($C5124="","",IFERROR(_xlfn.XLOOKUP($C5124,'1.PrepList'!$I$2:$I$1500,'1.PrepList'!$N$2:$N$1500,"")&amp;"",""))</f>
        <v/>
      </c>
      <c r="F5124" s="638" t="str">
        <f>IF($C5124="","",IFERROR(_xlfn.XLOOKUP($C5124,'1.PrepList'!$I$2:$I$1500,'1.PrepList'!$K$2:$K$1500,"")&amp;"",""))</f>
        <v/>
      </c>
      <c r="H5124" s="644" t="str">
        <f>IF($C5124="","",IFERROR(IF(_xlfn.XLOOKUP($C5124,tbl_StartedStatus[Bold ID],tbl_StartedStatus[Started])="Started","Yes",IF(_xlfn.XLOOKUP($C5124,tbl_StartedStatus[Bold ID],tbl_StartedStatus[Started])="No Show","No Show","")),""))</f>
        <v/>
      </c>
    </row>
    <row r="5125" spans="1:8" ht="15" customHeight="1" thickBot="1">
      <c r="A5125" s="38" t="str">
        <f>IF($C5125="","",IFERROR(_xlfn.XLOOKUP($C5125,'1.PrepList'!$I$2:$I$1500,'1.PrepList'!$G$2:$G$1500,"")&amp;"",""))</f>
        <v/>
      </c>
      <c r="B5125" s="638" t="str">
        <f>IF($C5125="","",IFERROR(_xlfn.XLOOKUP($C5125,'1.PrepList'!$I$2:$I$1500,'1.PrepList'!$H$2:$H$1500,"")&amp;"",""))</f>
        <v/>
      </c>
      <c r="D5125" s="638" t="str">
        <f>IF($C5125="","",IFERROR(_xlfn.XLOOKUP($C5125,'1.PrepList'!$I$2:$I$1500,'1.PrepList'!$J$2:$J$1500,"")&amp;"",""))</f>
        <v/>
      </c>
      <c r="E5125" s="638" t="str">
        <f>IF($C5125="","",IFERROR(_xlfn.XLOOKUP($C5125,'1.PrepList'!$I$2:$I$1500,'1.PrepList'!$N$2:$N$1500,"")&amp;"",""))</f>
        <v/>
      </c>
      <c r="F5125" s="638" t="str">
        <f>IF($C5125="","",IFERROR(_xlfn.XLOOKUP($C5125,'1.PrepList'!$I$2:$I$1500,'1.PrepList'!$K$2:$K$1500,"")&amp;"",""))</f>
        <v/>
      </c>
      <c r="H5125" s="644" t="str">
        <f>IF($C5125="","",IFERROR(IF(_xlfn.XLOOKUP($C5125,tbl_StartedStatus[Bold ID],tbl_StartedStatus[Started])="Started","Yes",IF(_xlfn.XLOOKUP($C5125,tbl_StartedStatus[Bold ID],tbl_StartedStatus[Started])="No Show","No Show","")),""))</f>
        <v/>
      </c>
    </row>
    <row r="5126" spans="1:8" ht="15" customHeight="1" thickBot="1">
      <c r="A5126" s="38" t="str">
        <f>IF($C5126="","",IFERROR(_xlfn.XLOOKUP($C5126,'1.PrepList'!$I$2:$I$1500,'1.PrepList'!$G$2:$G$1500,"")&amp;"",""))</f>
        <v/>
      </c>
      <c r="B5126" s="638" t="str">
        <f>IF($C5126="","",IFERROR(_xlfn.XLOOKUP($C5126,'1.PrepList'!$I$2:$I$1500,'1.PrepList'!$H$2:$H$1500,"")&amp;"",""))</f>
        <v/>
      </c>
      <c r="D5126" s="638" t="str">
        <f>IF($C5126="","",IFERROR(_xlfn.XLOOKUP($C5126,'1.PrepList'!$I$2:$I$1500,'1.PrepList'!$J$2:$J$1500,"")&amp;"",""))</f>
        <v/>
      </c>
      <c r="E5126" s="638" t="str">
        <f>IF($C5126="","",IFERROR(_xlfn.XLOOKUP($C5126,'1.PrepList'!$I$2:$I$1500,'1.PrepList'!$N$2:$N$1500,"")&amp;"",""))</f>
        <v/>
      </c>
      <c r="F5126" s="638" t="str">
        <f>IF($C5126="","",IFERROR(_xlfn.XLOOKUP($C5126,'1.PrepList'!$I$2:$I$1500,'1.PrepList'!$K$2:$K$1500,"")&amp;"",""))</f>
        <v/>
      </c>
      <c r="H5126" s="644" t="str">
        <f>IF($C5126="","",IFERROR(IF(_xlfn.XLOOKUP($C5126,tbl_StartedStatus[Bold ID],tbl_StartedStatus[Started])="Started","Yes",IF(_xlfn.XLOOKUP($C5126,tbl_StartedStatus[Bold ID],tbl_StartedStatus[Started])="No Show","No Show","")),""))</f>
        <v/>
      </c>
    </row>
    <row r="5127" spans="1:8" ht="15" customHeight="1" thickBot="1">
      <c r="A5127" s="38" t="str">
        <f>IF($C5127="","",IFERROR(_xlfn.XLOOKUP($C5127,'1.PrepList'!$I$2:$I$1500,'1.PrepList'!$G$2:$G$1500,"")&amp;"",""))</f>
        <v/>
      </c>
      <c r="B5127" s="638" t="str">
        <f>IF($C5127="","",IFERROR(_xlfn.XLOOKUP($C5127,'1.PrepList'!$I$2:$I$1500,'1.PrepList'!$H$2:$H$1500,"")&amp;"",""))</f>
        <v/>
      </c>
      <c r="D5127" s="638" t="str">
        <f>IF($C5127="","",IFERROR(_xlfn.XLOOKUP($C5127,'1.PrepList'!$I$2:$I$1500,'1.PrepList'!$J$2:$J$1500,"")&amp;"",""))</f>
        <v/>
      </c>
      <c r="E5127" s="638" t="str">
        <f>IF($C5127="","",IFERROR(_xlfn.XLOOKUP($C5127,'1.PrepList'!$I$2:$I$1500,'1.PrepList'!$N$2:$N$1500,"")&amp;"",""))</f>
        <v/>
      </c>
      <c r="F5127" s="638" t="str">
        <f>IF($C5127="","",IFERROR(_xlfn.XLOOKUP($C5127,'1.PrepList'!$I$2:$I$1500,'1.PrepList'!$K$2:$K$1500,"")&amp;"",""))</f>
        <v/>
      </c>
      <c r="H5127" s="644" t="str">
        <f>IF($C5127="","",IFERROR(IF(_xlfn.XLOOKUP($C5127,tbl_StartedStatus[Bold ID],tbl_StartedStatus[Started])="Started","Yes",IF(_xlfn.XLOOKUP($C5127,tbl_StartedStatus[Bold ID],tbl_StartedStatus[Started])="No Show","No Show","")),""))</f>
        <v/>
      </c>
    </row>
    <row r="5128" spans="1:8" ht="15" customHeight="1" thickBot="1">
      <c r="A5128" s="38" t="str">
        <f>IF($C5128="","",IFERROR(_xlfn.XLOOKUP($C5128,'1.PrepList'!$I$2:$I$1500,'1.PrepList'!$G$2:$G$1500,"")&amp;"",""))</f>
        <v/>
      </c>
      <c r="B5128" s="638" t="str">
        <f>IF($C5128="","",IFERROR(_xlfn.XLOOKUP($C5128,'1.PrepList'!$I$2:$I$1500,'1.PrepList'!$H$2:$H$1500,"")&amp;"",""))</f>
        <v/>
      </c>
      <c r="D5128" s="638" t="str">
        <f>IF($C5128="","",IFERROR(_xlfn.XLOOKUP($C5128,'1.PrepList'!$I$2:$I$1500,'1.PrepList'!$J$2:$J$1500,"")&amp;"",""))</f>
        <v/>
      </c>
      <c r="E5128" s="638" t="str">
        <f>IF($C5128="","",IFERROR(_xlfn.XLOOKUP($C5128,'1.PrepList'!$I$2:$I$1500,'1.PrepList'!$N$2:$N$1500,"")&amp;"",""))</f>
        <v/>
      </c>
      <c r="F5128" s="638" t="str">
        <f>IF($C5128="","",IFERROR(_xlfn.XLOOKUP($C5128,'1.PrepList'!$I$2:$I$1500,'1.PrepList'!$K$2:$K$1500,"")&amp;"",""))</f>
        <v/>
      </c>
      <c r="H5128" s="644" t="str">
        <f>IF($C5128="","",IFERROR(IF(_xlfn.XLOOKUP($C5128,tbl_StartedStatus[Bold ID],tbl_StartedStatus[Started])="Started","Yes",IF(_xlfn.XLOOKUP($C5128,tbl_StartedStatus[Bold ID],tbl_StartedStatus[Started])="No Show","No Show","")),""))</f>
        <v/>
      </c>
    </row>
    <row r="5129" spans="1:8" ht="15" customHeight="1" thickBot="1">
      <c r="A5129" s="38" t="str">
        <f>IF($C5129="","",IFERROR(_xlfn.XLOOKUP($C5129,'1.PrepList'!$I$2:$I$1500,'1.PrepList'!$G$2:$G$1500,"")&amp;"",""))</f>
        <v/>
      </c>
      <c r="B5129" s="638" t="str">
        <f>IF($C5129="","",IFERROR(_xlfn.XLOOKUP($C5129,'1.PrepList'!$I$2:$I$1500,'1.PrepList'!$H$2:$H$1500,"")&amp;"",""))</f>
        <v/>
      </c>
      <c r="D5129" s="638" t="str">
        <f>IF($C5129="","",IFERROR(_xlfn.XLOOKUP($C5129,'1.PrepList'!$I$2:$I$1500,'1.PrepList'!$J$2:$J$1500,"")&amp;"",""))</f>
        <v/>
      </c>
      <c r="E5129" s="638" t="str">
        <f>IF($C5129="","",IFERROR(_xlfn.XLOOKUP($C5129,'1.PrepList'!$I$2:$I$1500,'1.PrepList'!$N$2:$N$1500,"")&amp;"",""))</f>
        <v/>
      </c>
      <c r="F5129" s="638" t="str">
        <f>IF($C5129="","",IFERROR(_xlfn.XLOOKUP($C5129,'1.PrepList'!$I$2:$I$1500,'1.PrepList'!$K$2:$K$1500,"")&amp;"",""))</f>
        <v/>
      </c>
      <c r="H5129" s="644" t="str">
        <f>IF($C5129="","",IFERROR(IF(_xlfn.XLOOKUP($C5129,tbl_StartedStatus[Bold ID],tbl_StartedStatus[Started])="Started","Yes",IF(_xlfn.XLOOKUP($C5129,tbl_StartedStatus[Bold ID],tbl_StartedStatus[Started])="No Show","No Show","")),""))</f>
        <v/>
      </c>
    </row>
    <row r="5130" spans="1:8" ht="15" customHeight="1" thickBot="1">
      <c r="A5130" s="38" t="str">
        <f>IF($C5130="","",IFERROR(_xlfn.XLOOKUP($C5130,'1.PrepList'!$I$2:$I$1500,'1.PrepList'!$G$2:$G$1500,"")&amp;"",""))</f>
        <v/>
      </c>
      <c r="B5130" s="638" t="str">
        <f>IF($C5130="","",IFERROR(_xlfn.XLOOKUP($C5130,'1.PrepList'!$I$2:$I$1500,'1.PrepList'!$H$2:$H$1500,"")&amp;"",""))</f>
        <v/>
      </c>
      <c r="D5130" s="638" t="str">
        <f>IF($C5130="","",IFERROR(_xlfn.XLOOKUP($C5130,'1.PrepList'!$I$2:$I$1500,'1.PrepList'!$J$2:$J$1500,"")&amp;"",""))</f>
        <v/>
      </c>
      <c r="E5130" s="638" t="str">
        <f>IF($C5130="","",IFERROR(_xlfn.XLOOKUP($C5130,'1.PrepList'!$I$2:$I$1500,'1.PrepList'!$N$2:$N$1500,"")&amp;"",""))</f>
        <v/>
      </c>
      <c r="F5130" s="638" t="str">
        <f>IF($C5130="","",IFERROR(_xlfn.XLOOKUP($C5130,'1.PrepList'!$I$2:$I$1500,'1.PrepList'!$K$2:$K$1500,"")&amp;"",""))</f>
        <v/>
      </c>
      <c r="H5130" s="644" t="str">
        <f>IF($C5130="","",IFERROR(IF(_xlfn.XLOOKUP($C5130,tbl_StartedStatus[Bold ID],tbl_StartedStatus[Started])="Started","Yes",IF(_xlfn.XLOOKUP($C5130,tbl_StartedStatus[Bold ID],tbl_StartedStatus[Started])="No Show","No Show","")),""))</f>
        <v/>
      </c>
    </row>
    <row r="5131" spans="1:8" ht="15" customHeight="1" thickBot="1">
      <c r="A5131" s="38" t="str">
        <f>IF($C5131="","",IFERROR(_xlfn.XLOOKUP($C5131,'1.PrepList'!$I$2:$I$1500,'1.PrepList'!$G$2:$G$1500,"")&amp;"",""))</f>
        <v/>
      </c>
      <c r="B5131" s="638" t="str">
        <f>IF($C5131="","",IFERROR(_xlfn.XLOOKUP($C5131,'1.PrepList'!$I$2:$I$1500,'1.PrepList'!$H$2:$H$1500,"")&amp;"",""))</f>
        <v/>
      </c>
      <c r="D5131" s="638" t="str">
        <f>IF($C5131="","",IFERROR(_xlfn.XLOOKUP($C5131,'1.PrepList'!$I$2:$I$1500,'1.PrepList'!$J$2:$J$1500,"")&amp;"",""))</f>
        <v/>
      </c>
      <c r="E5131" s="638" t="str">
        <f>IF($C5131="","",IFERROR(_xlfn.XLOOKUP($C5131,'1.PrepList'!$I$2:$I$1500,'1.PrepList'!$N$2:$N$1500,"")&amp;"",""))</f>
        <v/>
      </c>
      <c r="F5131" s="638" t="str">
        <f>IF($C5131="","",IFERROR(_xlfn.XLOOKUP($C5131,'1.PrepList'!$I$2:$I$1500,'1.PrepList'!$K$2:$K$1500,"")&amp;"",""))</f>
        <v/>
      </c>
      <c r="H5131" s="644" t="str">
        <f>IF($C5131="","",IFERROR(IF(_xlfn.XLOOKUP($C5131,tbl_StartedStatus[Bold ID],tbl_StartedStatus[Started])="Started","Yes",IF(_xlfn.XLOOKUP($C5131,tbl_StartedStatus[Bold ID],tbl_StartedStatus[Started])="No Show","No Show","")),""))</f>
        <v/>
      </c>
    </row>
    <row r="5132" spans="1:8" ht="15" customHeight="1" thickBot="1">
      <c r="A5132" s="38" t="str">
        <f>IF($C5132="","",IFERROR(_xlfn.XLOOKUP($C5132,'1.PrepList'!$I$2:$I$1500,'1.PrepList'!$G$2:$G$1500,"")&amp;"",""))</f>
        <v/>
      </c>
      <c r="B5132" s="638" t="str">
        <f>IF($C5132="","",IFERROR(_xlfn.XLOOKUP($C5132,'1.PrepList'!$I$2:$I$1500,'1.PrepList'!$H$2:$H$1500,"")&amp;"",""))</f>
        <v/>
      </c>
      <c r="D5132" s="638" t="str">
        <f>IF($C5132="","",IFERROR(_xlfn.XLOOKUP($C5132,'1.PrepList'!$I$2:$I$1500,'1.PrepList'!$J$2:$J$1500,"")&amp;"",""))</f>
        <v/>
      </c>
      <c r="E5132" s="638" t="str">
        <f>IF($C5132="","",IFERROR(_xlfn.XLOOKUP($C5132,'1.PrepList'!$I$2:$I$1500,'1.PrepList'!$N$2:$N$1500,"")&amp;"",""))</f>
        <v/>
      </c>
      <c r="F5132" s="638" t="str">
        <f>IF($C5132="","",IFERROR(_xlfn.XLOOKUP($C5132,'1.PrepList'!$I$2:$I$1500,'1.PrepList'!$K$2:$K$1500,"")&amp;"",""))</f>
        <v/>
      </c>
      <c r="H5132" s="644" t="str">
        <f>IF($C5132="","",IFERROR(IF(_xlfn.XLOOKUP($C5132,tbl_StartedStatus[Bold ID],tbl_StartedStatus[Started])="Started","Yes",IF(_xlfn.XLOOKUP($C5132,tbl_StartedStatus[Bold ID],tbl_StartedStatus[Started])="No Show","No Show","")),""))</f>
        <v/>
      </c>
    </row>
    <row r="5133" spans="1:8" ht="15" customHeight="1" thickBot="1">
      <c r="A5133" s="38" t="str">
        <f>IF($C5133="","",IFERROR(_xlfn.XLOOKUP($C5133,'1.PrepList'!$I$2:$I$1500,'1.PrepList'!$G$2:$G$1500,"")&amp;"",""))</f>
        <v/>
      </c>
      <c r="B5133" s="638" t="str">
        <f>IF($C5133="","",IFERROR(_xlfn.XLOOKUP($C5133,'1.PrepList'!$I$2:$I$1500,'1.PrepList'!$H$2:$H$1500,"")&amp;"",""))</f>
        <v/>
      </c>
      <c r="D5133" s="638" t="str">
        <f>IF($C5133="","",IFERROR(_xlfn.XLOOKUP($C5133,'1.PrepList'!$I$2:$I$1500,'1.PrepList'!$J$2:$J$1500,"")&amp;"",""))</f>
        <v/>
      </c>
      <c r="E5133" s="638" t="str">
        <f>IF($C5133="","",IFERROR(_xlfn.XLOOKUP($C5133,'1.PrepList'!$I$2:$I$1500,'1.PrepList'!$N$2:$N$1500,"")&amp;"",""))</f>
        <v/>
      </c>
      <c r="F5133" s="638" t="str">
        <f>IF($C5133="","",IFERROR(_xlfn.XLOOKUP($C5133,'1.PrepList'!$I$2:$I$1500,'1.PrepList'!$K$2:$K$1500,"")&amp;"",""))</f>
        <v/>
      </c>
      <c r="H5133" s="644" t="str">
        <f>IF($C5133="","",IFERROR(IF(_xlfn.XLOOKUP($C5133,tbl_StartedStatus[Bold ID],tbl_StartedStatus[Started])="Started","Yes",IF(_xlfn.XLOOKUP($C5133,tbl_StartedStatus[Bold ID],tbl_StartedStatus[Started])="No Show","No Show","")),""))</f>
        <v/>
      </c>
    </row>
    <row r="5134" spans="1:8" ht="15" customHeight="1" thickBot="1">
      <c r="A5134" s="38" t="str">
        <f>IF($C5134="","",IFERROR(_xlfn.XLOOKUP($C5134,'1.PrepList'!$I$2:$I$1500,'1.PrepList'!$G$2:$G$1500,"")&amp;"",""))</f>
        <v/>
      </c>
      <c r="B5134" s="638" t="str">
        <f>IF($C5134="","",IFERROR(_xlfn.XLOOKUP($C5134,'1.PrepList'!$I$2:$I$1500,'1.PrepList'!$H$2:$H$1500,"")&amp;"",""))</f>
        <v/>
      </c>
      <c r="D5134" s="638" t="str">
        <f>IF($C5134="","",IFERROR(_xlfn.XLOOKUP($C5134,'1.PrepList'!$I$2:$I$1500,'1.PrepList'!$J$2:$J$1500,"")&amp;"",""))</f>
        <v/>
      </c>
      <c r="E5134" s="638" t="str">
        <f>IF($C5134="","",IFERROR(_xlfn.XLOOKUP($C5134,'1.PrepList'!$I$2:$I$1500,'1.PrepList'!$N$2:$N$1500,"")&amp;"",""))</f>
        <v/>
      </c>
      <c r="F5134" s="638" t="str">
        <f>IF($C5134="","",IFERROR(_xlfn.XLOOKUP($C5134,'1.PrepList'!$I$2:$I$1500,'1.PrepList'!$K$2:$K$1500,"")&amp;"",""))</f>
        <v/>
      </c>
      <c r="H5134" s="644" t="str">
        <f>IF($C5134="","",IFERROR(IF(_xlfn.XLOOKUP($C5134,tbl_StartedStatus[Bold ID],tbl_StartedStatus[Started])="Started","Yes",IF(_xlfn.XLOOKUP($C5134,tbl_StartedStatus[Bold ID],tbl_StartedStatus[Started])="No Show","No Show","")),""))</f>
        <v/>
      </c>
    </row>
    <row r="5135" spans="1:8" ht="15" customHeight="1" thickBot="1">
      <c r="A5135" s="38" t="str">
        <f>IF($C5135="","",IFERROR(_xlfn.XLOOKUP($C5135,'1.PrepList'!$I$2:$I$1500,'1.PrepList'!$G$2:$G$1500,"")&amp;"",""))</f>
        <v/>
      </c>
      <c r="B5135" s="638" t="str">
        <f>IF($C5135="","",IFERROR(_xlfn.XLOOKUP($C5135,'1.PrepList'!$I$2:$I$1500,'1.PrepList'!$H$2:$H$1500,"")&amp;"",""))</f>
        <v/>
      </c>
      <c r="D5135" s="638" t="str">
        <f>IF($C5135="","",IFERROR(_xlfn.XLOOKUP($C5135,'1.PrepList'!$I$2:$I$1500,'1.PrepList'!$J$2:$J$1500,"")&amp;"",""))</f>
        <v/>
      </c>
      <c r="E5135" s="638" t="str">
        <f>IF($C5135="","",IFERROR(_xlfn.XLOOKUP($C5135,'1.PrepList'!$I$2:$I$1500,'1.PrepList'!$N$2:$N$1500,"")&amp;"",""))</f>
        <v/>
      </c>
      <c r="F5135" s="638" t="str">
        <f>IF($C5135="","",IFERROR(_xlfn.XLOOKUP($C5135,'1.PrepList'!$I$2:$I$1500,'1.PrepList'!$K$2:$K$1500,"")&amp;"",""))</f>
        <v/>
      </c>
      <c r="H5135" s="644" t="str">
        <f>IF($C5135="","",IFERROR(IF(_xlfn.XLOOKUP($C5135,tbl_StartedStatus[Bold ID],tbl_StartedStatus[Started])="Started","Yes",IF(_xlfn.XLOOKUP($C5135,tbl_StartedStatus[Bold ID],tbl_StartedStatus[Started])="No Show","No Show","")),""))</f>
        <v/>
      </c>
    </row>
    <row r="5136" spans="1:8" ht="15" customHeight="1" thickBot="1">
      <c r="A5136" s="38" t="str">
        <f>IF($C5136="","",IFERROR(_xlfn.XLOOKUP($C5136,'1.PrepList'!$I$2:$I$1500,'1.PrepList'!$G$2:$G$1500,"")&amp;"",""))</f>
        <v/>
      </c>
      <c r="B5136" s="638" t="str">
        <f>IF($C5136="","",IFERROR(_xlfn.XLOOKUP($C5136,'1.PrepList'!$I$2:$I$1500,'1.PrepList'!$H$2:$H$1500,"")&amp;"",""))</f>
        <v/>
      </c>
      <c r="D5136" s="638" t="str">
        <f>IF($C5136="","",IFERROR(_xlfn.XLOOKUP($C5136,'1.PrepList'!$I$2:$I$1500,'1.PrepList'!$J$2:$J$1500,"")&amp;"",""))</f>
        <v/>
      </c>
      <c r="E5136" s="638" t="str">
        <f>IF($C5136="","",IFERROR(_xlfn.XLOOKUP($C5136,'1.PrepList'!$I$2:$I$1500,'1.PrepList'!$N$2:$N$1500,"")&amp;"",""))</f>
        <v/>
      </c>
      <c r="F5136" s="638" t="str">
        <f>IF($C5136="","",IFERROR(_xlfn.XLOOKUP($C5136,'1.PrepList'!$I$2:$I$1500,'1.PrepList'!$K$2:$K$1500,"")&amp;"",""))</f>
        <v/>
      </c>
      <c r="H5136" s="644" t="str">
        <f>IF($C5136="","",IFERROR(IF(_xlfn.XLOOKUP($C5136,tbl_StartedStatus[Bold ID],tbl_StartedStatus[Started])="Started","Yes",IF(_xlfn.XLOOKUP($C5136,tbl_StartedStatus[Bold ID],tbl_StartedStatus[Started])="No Show","No Show","")),""))</f>
        <v/>
      </c>
    </row>
    <row r="5137" spans="1:8" ht="15" customHeight="1" thickBot="1">
      <c r="A5137" s="38" t="str">
        <f>IF($C5137="","",IFERROR(_xlfn.XLOOKUP($C5137,'1.PrepList'!$I$2:$I$1500,'1.PrepList'!$G$2:$G$1500,"")&amp;"",""))</f>
        <v/>
      </c>
      <c r="B5137" s="638" t="str">
        <f>IF($C5137="","",IFERROR(_xlfn.XLOOKUP($C5137,'1.PrepList'!$I$2:$I$1500,'1.PrepList'!$H$2:$H$1500,"")&amp;"",""))</f>
        <v/>
      </c>
      <c r="D5137" s="638" t="str">
        <f>IF($C5137="","",IFERROR(_xlfn.XLOOKUP($C5137,'1.PrepList'!$I$2:$I$1500,'1.PrepList'!$J$2:$J$1500,"")&amp;"",""))</f>
        <v/>
      </c>
      <c r="E5137" s="638" t="str">
        <f>IF($C5137="","",IFERROR(_xlfn.XLOOKUP($C5137,'1.PrepList'!$I$2:$I$1500,'1.PrepList'!$N$2:$N$1500,"")&amp;"",""))</f>
        <v/>
      </c>
      <c r="F5137" s="638" t="str">
        <f>IF($C5137="","",IFERROR(_xlfn.XLOOKUP($C5137,'1.PrepList'!$I$2:$I$1500,'1.PrepList'!$K$2:$K$1500,"")&amp;"",""))</f>
        <v/>
      </c>
      <c r="H5137" s="644" t="str">
        <f>IF($C5137="","",IFERROR(IF(_xlfn.XLOOKUP($C5137,tbl_StartedStatus[Bold ID],tbl_StartedStatus[Started])="Started","Yes",IF(_xlfn.XLOOKUP($C5137,tbl_StartedStatus[Bold ID],tbl_StartedStatus[Started])="No Show","No Show","")),""))</f>
        <v/>
      </c>
    </row>
    <row r="5138" spans="1:8" ht="15" customHeight="1" thickBot="1">
      <c r="A5138" s="38" t="str">
        <f>IF($C5138="","",IFERROR(_xlfn.XLOOKUP($C5138,'1.PrepList'!$I$2:$I$1500,'1.PrepList'!$G$2:$G$1500,"")&amp;"",""))</f>
        <v/>
      </c>
      <c r="B5138" s="638" t="str">
        <f>IF($C5138="","",IFERROR(_xlfn.XLOOKUP($C5138,'1.PrepList'!$I$2:$I$1500,'1.PrepList'!$H$2:$H$1500,"")&amp;"",""))</f>
        <v/>
      </c>
      <c r="D5138" s="638" t="str">
        <f>IF($C5138="","",IFERROR(_xlfn.XLOOKUP($C5138,'1.PrepList'!$I$2:$I$1500,'1.PrepList'!$J$2:$J$1500,"")&amp;"",""))</f>
        <v/>
      </c>
      <c r="E5138" s="638" t="str">
        <f>IF($C5138="","",IFERROR(_xlfn.XLOOKUP($C5138,'1.PrepList'!$I$2:$I$1500,'1.PrepList'!$N$2:$N$1500,"")&amp;"",""))</f>
        <v/>
      </c>
      <c r="F5138" s="638" t="str">
        <f>IF($C5138="","",IFERROR(_xlfn.XLOOKUP($C5138,'1.PrepList'!$I$2:$I$1500,'1.PrepList'!$K$2:$K$1500,"")&amp;"",""))</f>
        <v/>
      </c>
      <c r="H5138" s="644" t="str">
        <f>IF($C5138="","",IFERROR(IF(_xlfn.XLOOKUP($C5138,tbl_StartedStatus[Bold ID],tbl_StartedStatus[Started])="Started","Yes",IF(_xlfn.XLOOKUP($C5138,tbl_StartedStatus[Bold ID],tbl_StartedStatus[Started])="No Show","No Show","")),""))</f>
        <v/>
      </c>
    </row>
    <row r="5139" spans="1:8" ht="15" customHeight="1" thickBot="1">
      <c r="A5139" s="38" t="str">
        <f>IF($C5139="","",IFERROR(_xlfn.XLOOKUP($C5139,'1.PrepList'!$I$2:$I$1500,'1.PrepList'!$G$2:$G$1500,"")&amp;"",""))</f>
        <v/>
      </c>
      <c r="B5139" s="638" t="str">
        <f>IF($C5139="","",IFERROR(_xlfn.XLOOKUP($C5139,'1.PrepList'!$I$2:$I$1500,'1.PrepList'!$H$2:$H$1500,"")&amp;"",""))</f>
        <v/>
      </c>
      <c r="D5139" s="638" t="str">
        <f>IF($C5139="","",IFERROR(_xlfn.XLOOKUP($C5139,'1.PrepList'!$I$2:$I$1500,'1.PrepList'!$J$2:$J$1500,"")&amp;"",""))</f>
        <v/>
      </c>
      <c r="E5139" s="638" t="str">
        <f>IF($C5139="","",IFERROR(_xlfn.XLOOKUP($C5139,'1.PrepList'!$I$2:$I$1500,'1.PrepList'!$N$2:$N$1500,"")&amp;"",""))</f>
        <v/>
      </c>
      <c r="F5139" s="638" t="str">
        <f>IF($C5139="","",IFERROR(_xlfn.XLOOKUP($C5139,'1.PrepList'!$I$2:$I$1500,'1.PrepList'!$K$2:$K$1500,"")&amp;"",""))</f>
        <v/>
      </c>
      <c r="H5139" s="644" t="str">
        <f>IF($C5139="","",IFERROR(IF(_xlfn.XLOOKUP($C5139,tbl_StartedStatus[Bold ID],tbl_StartedStatus[Started])="Started","Yes",IF(_xlfn.XLOOKUP($C5139,tbl_StartedStatus[Bold ID],tbl_StartedStatus[Started])="No Show","No Show","")),""))</f>
        <v/>
      </c>
    </row>
    <row r="5140" spans="1:8" ht="15" customHeight="1" thickBot="1">
      <c r="A5140" s="38" t="str">
        <f>IF($C5140="","",IFERROR(_xlfn.XLOOKUP($C5140,'1.PrepList'!$I$2:$I$1500,'1.PrepList'!$G$2:$G$1500,"")&amp;"",""))</f>
        <v/>
      </c>
      <c r="B5140" s="638" t="str">
        <f>IF($C5140="","",IFERROR(_xlfn.XLOOKUP($C5140,'1.PrepList'!$I$2:$I$1500,'1.PrepList'!$H$2:$H$1500,"")&amp;"",""))</f>
        <v/>
      </c>
      <c r="D5140" s="638" t="str">
        <f>IF($C5140="","",IFERROR(_xlfn.XLOOKUP($C5140,'1.PrepList'!$I$2:$I$1500,'1.PrepList'!$J$2:$J$1500,"")&amp;"",""))</f>
        <v/>
      </c>
      <c r="E5140" s="638" t="str">
        <f>IF($C5140="","",IFERROR(_xlfn.XLOOKUP($C5140,'1.PrepList'!$I$2:$I$1500,'1.PrepList'!$N$2:$N$1500,"")&amp;"",""))</f>
        <v/>
      </c>
      <c r="F5140" s="638" t="str">
        <f>IF($C5140="","",IFERROR(_xlfn.XLOOKUP($C5140,'1.PrepList'!$I$2:$I$1500,'1.PrepList'!$K$2:$K$1500,"")&amp;"",""))</f>
        <v/>
      </c>
      <c r="H5140" s="644" t="str">
        <f>IF($C5140="","",IFERROR(IF(_xlfn.XLOOKUP($C5140,tbl_StartedStatus[Bold ID],tbl_StartedStatus[Started])="Started","Yes",IF(_xlfn.XLOOKUP($C5140,tbl_StartedStatus[Bold ID],tbl_StartedStatus[Started])="No Show","No Show","")),""))</f>
        <v/>
      </c>
    </row>
    <row r="5141" spans="1:8" ht="15" customHeight="1" thickBot="1">
      <c r="A5141" s="38" t="str">
        <f>IF($C5141="","",IFERROR(_xlfn.XLOOKUP($C5141,'1.PrepList'!$I$2:$I$1500,'1.PrepList'!$G$2:$G$1500,"")&amp;"",""))</f>
        <v/>
      </c>
      <c r="B5141" s="638" t="str">
        <f>IF($C5141="","",IFERROR(_xlfn.XLOOKUP($C5141,'1.PrepList'!$I$2:$I$1500,'1.PrepList'!$H$2:$H$1500,"")&amp;"",""))</f>
        <v/>
      </c>
      <c r="D5141" s="638" t="str">
        <f>IF($C5141="","",IFERROR(_xlfn.XLOOKUP($C5141,'1.PrepList'!$I$2:$I$1500,'1.PrepList'!$J$2:$J$1500,"")&amp;"",""))</f>
        <v/>
      </c>
      <c r="E5141" s="638" t="str">
        <f>IF($C5141="","",IFERROR(_xlfn.XLOOKUP($C5141,'1.PrepList'!$I$2:$I$1500,'1.PrepList'!$N$2:$N$1500,"")&amp;"",""))</f>
        <v/>
      </c>
      <c r="F5141" s="638" t="str">
        <f>IF($C5141="","",IFERROR(_xlfn.XLOOKUP($C5141,'1.PrepList'!$I$2:$I$1500,'1.PrepList'!$K$2:$K$1500,"")&amp;"",""))</f>
        <v/>
      </c>
      <c r="H5141" s="644" t="str">
        <f>IF($C5141="","",IFERROR(IF(_xlfn.XLOOKUP($C5141,tbl_StartedStatus[Bold ID],tbl_StartedStatus[Started])="Started","Yes",IF(_xlfn.XLOOKUP($C5141,tbl_StartedStatus[Bold ID],tbl_StartedStatus[Started])="No Show","No Show","")),""))</f>
        <v/>
      </c>
    </row>
    <row r="5142" spans="1:8" ht="15" customHeight="1" thickBot="1">
      <c r="A5142" s="38" t="str">
        <f>IF($C5142="","",IFERROR(_xlfn.XLOOKUP($C5142,'1.PrepList'!$I$2:$I$1500,'1.PrepList'!$G$2:$G$1500,"")&amp;"",""))</f>
        <v/>
      </c>
      <c r="B5142" s="638" t="str">
        <f>IF($C5142="","",IFERROR(_xlfn.XLOOKUP($C5142,'1.PrepList'!$I$2:$I$1500,'1.PrepList'!$H$2:$H$1500,"")&amp;"",""))</f>
        <v/>
      </c>
      <c r="D5142" s="638" t="str">
        <f>IF($C5142="","",IFERROR(_xlfn.XLOOKUP($C5142,'1.PrepList'!$I$2:$I$1500,'1.PrepList'!$J$2:$J$1500,"")&amp;"",""))</f>
        <v/>
      </c>
      <c r="E5142" s="638" t="str">
        <f>IF($C5142="","",IFERROR(_xlfn.XLOOKUP($C5142,'1.PrepList'!$I$2:$I$1500,'1.PrepList'!$N$2:$N$1500,"")&amp;"",""))</f>
        <v/>
      </c>
      <c r="F5142" s="638" t="str">
        <f>IF($C5142="","",IFERROR(_xlfn.XLOOKUP($C5142,'1.PrepList'!$I$2:$I$1500,'1.PrepList'!$K$2:$K$1500,"")&amp;"",""))</f>
        <v/>
      </c>
      <c r="H5142" s="644" t="str">
        <f>IF($C5142="","",IFERROR(IF(_xlfn.XLOOKUP($C5142,tbl_StartedStatus[Bold ID],tbl_StartedStatus[Started])="Started","Yes",IF(_xlfn.XLOOKUP($C5142,tbl_StartedStatus[Bold ID],tbl_StartedStatus[Started])="No Show","No Show","")),""))</f>
        <v/>
      </c>
    </row>
    <row r="5143" spans="1:8" ht="15" customHeight="1" thickBot="1">
      <c r="A5143" s="38" t="str">
        <f>IF($C5143="","",IFERROR(_xlfn.XLOOKUP($C5143,'1.PrepList'!$I$2:$I$1500,'1.PrepList'!$G$2:$G$1500,"")&amp;"",""))</f>
        <v/>
      </c>
      <c r="B5143" s="638" t="str">
        <f>IF($C5143="","",IFERROR(_xlfn.XLOOKUP($C5143,'1.PrepList'!$I$2:$I$1500,'1.PrepList'!$H$2:$H$1500,"")&amp;"",""))</f>
        <v/>
      </c>
      <c r="D5143" s="638" t="str">
        <f>IF($C5143="","",IFERROR(_xlfn.XLOOKUP($C5143,'1.PrepList'!$I$2:$I$1500,'1.PrepList'!$J$2:$J$1500,"")&amp;"",""))</f>
        <v/>
      </c>
      <c r="E5143" s="638" t="str">
        <f>IF($C5143="","",IFERROR(_xlfn.XLOOKUP($C5143,'1.PrepList'!$I$2:$I$1500,'1.PrepList'!$N$2:$N$1500,"")&amp;"",""))</f>
        <v/>
      </c>
      <c r="F5143" s="638" t="str">
        <f>IF($C5143="","",IFERROR(_xlfn.XLOOKUP($C5143,'1.PrepList'!$I$2:$I$1500,'1.PrepList'!$K$2:$K$1500,"")&amp;"",""))</f>
        <v/>
      </c>
      <c r="H5143" s="644" t="str">
        <f>IF($C5143="","",IFERROR(IF(_xlfn.XLOOKUP($C5143,tbl_StartedStatus[Bold ID],tbl_StartedStatus[Started])="Started","Yes",IF(_xlfn.XLOOKUP($C5143,tbl_StartedStatus[Bold ID],tbl_StartedStatus[Started])="No Show","No Show","")),""))</f>
        <v/>
      </c>
    </row>
    <row r="5144" spans="1:8" ht="15" customHeight="1" thickBot="1">
      <c r="A5144" s="38" t="str">
        <f>IF($C5144="","",IFERROR(_xlfn.XLOOKUP($C5144,'1.PrepList'!$I$2:$I$1500,'1.PrepList'!$G$2:$G$1500,"")&amp;"",""))</f>
        <v/>
      </c>
      <c r="B5144" s="638" t="str">
        <f>IF($C5144="","",IFERROR(_xlfn.XLOOKUP($C5144,'1.PrepList'!$I$2:$I$1500,'1.PrepList'!$H$2:$H$1500,"")&amp;"",""))</f>
        <v/>
      </c>
      <c r="D5144" s="638" t="str">
        <f>IF($C5144="","",IFERROR(_xlfn.XLOOKUP($C5144,'1.PrepList'!$I$2:$I$1500,'1.PrepList'!$J$2:$J$1500,"")&amp;"",""))</f>
        <v/>
      </c>
      <c r="E5144" s="638" t="str">
        <f>IF($C5144="","",IFERROR(_xlfn.XLOOKUP($C5144,'1.PrepList'!$I$2:$I$1500,'1.PrepList'!$N$2:$N$1500,"")&amp;"",""))</f>
        <v/>
      </c>
      <c r="F5144" s="638" t="str">
        <f>IF($C5144="","",IFERROR(_xlfn.XLOOKUP($C5144,'1.PrepList'!$I$2:$I$1500,'1.PrepList'!$K$2:$K$1500,"")&amp;"",""))</f>
        <v/>
      </c>
      <c r="H5144" s="644" t="str">
        <f>IF($C5144="","",IFERROR(IF(_xlfn.XLOOKUP($C5144,tbl_StartedStatus[Bold ID],tbl_StartedStatus[Started])="Started","Yes",IF(_xlfn.XLOOKUP($C5144,tbl_StartedStatus[Bold ID],tbl_StartedStatus[Started])="No Show","No Show","")),""))</f>
        <v/>
      </c>
    </row>
    <row r="5145" spans="1:8" ht="15" customHeight="1" thickBot="1">
      <c r="A5145" s="38" t="str">
        <f>IF($C5145="","",IFERROR(_xlfn.XLOOKUP($C5145,'1.PrepList'!$I$2:$I$1500,'1.PrepList'!$G$2:$G$1500,"")&amp;"",""))</f>
        <v/>
      </c>
      <c r="B5145" s="638" t="str">
        <f>IF($C5145="","",IFERROR(_xlfn.XLOOKUP($C5145,'1.PrepList'!$I$2:$I$1500,'1.PrepList'!$H$2:$H$1500,"")&amp;"",""))</f>
        <v/>
      </c>
      <c r="D5145" s="638" t="str">
        <f>IF($C5145="","",IFERROR(_xlfn.XLOOKUP($C5145,'1.PrepList'!$I$2:$I$1500,'1.PrepList'!$J$2:$J$1500,"")&amp;"",""))</f>
        <v/>
      </c>
      <c r="E5145" s="638" t="str">
        <f>IF($C5145="","",IFERROR(_xlfn.XLOOKUP($C5145,'1.PrepList'!$I$2:$I$1500,'1.PrepList'!$N$2:$N$1500,"")&amp;"",""))</f>
        <v/>
      </c>
      <c r="F5145" s="638" t="str">
        <f>IF($C5145="","",IFERROR(_xlfn.XLOOKUP($C5145,'1.PrepList'!$I$2:$I$1500,'1.PrepList'!$K$2:$K$1500,"")&amp;"",""))</f>
        <v/>
      </c>
      <c r="H5145" s="644" t="str">
        <f>IF($C5145="","",IFERROR(IF(_xlfn.XLOOKUP($C5145,tbl_StartedStatus[Bold ID],tbl_StartedStatus[Started])="Started","Yes",IF(_xlfn.XLOOKUP($C5145,tbl_StartedStatus[Bold ID],tbl_StartedStatus[Started])="No Show","No Show","")),""))</f>
        <v/>
      </c>
    </row>
    <row r="5146" spans="1:8" ht="15" customHeight="1" thickBot="1">
      <c r="A5146" s="38" t="str">
        <f>IF($C5146="","",IFERROR(_xlfn.XLOOKUP($C5146,'1.PrepList'!$I$2:$I$1500,'1.PrepList'!$G$2:$G$1500,"")&amp;"",""))</f>
        <v/>
      </c>
      <c r="B5146" s="638" t="str">
        <f>IF($C5146="","",IFERROR(_xlfn.XLOOKUP($C5146,'1.PrepList'!$I$2:$I$1500,'1.PrepList'!$H$2:$H$1500,"")&amp;"",""))</f>
        <v/>
      </c>
      <c r="D5146" s="638" t="str">
        <f>IF($C5146="","",IFERROR(_xlfn.XLOOKUP($C5146,'1.PrepList'!$I$2:$I$1500,'1.PrepList'!$J$2:$J$1500,"")&amp;"",""))</f>
        <v/>
      </c>
      <c r="E5146" s="638" t="str">
        <f>IF($C5146="","",IFERROR(_xlfn.XLOOKUP($C5146,'1.PrepList'!$I$2:$I$1500,'1.PrepList'!$N$2:$N$1500,"")&amp;"",""))</f>
        <v/>
      </c>
      <c r="F5146" s="638" t="str">
        <f>IF($C5146="","",IFERROR(_xlfn.XLOOKUP($C5146,'1.PrepList'!$I$2:$I$1500,'1.PrepList'!$K$2:$K$1500,"")&amp;"",""))</f>
        <v/>
      </c>
      <c r="H5146" s="644" t="str">
        <f>IF($C5146="","",IFERROR(IF(_xlfn.XLOOKUP($C5146,tbl_StartedStatus[Bold ID],tbl_StartedStatus[Started])="Started","Yes",IF(_xlfn.XLOOKUP($C5146,tbl_StartedStatus[Bold ID],tbl_StartedStatus[Started])="No Show","No Show","")),""))</f>
        <v/>
      </c>
    </row>
    <row r="5147" spans="1:8" ht="15" customHeight="1" thickBot="1">
      <c r="A5147" s="38" t="str">
        <f>IF($C5147="","",IFERROR(_xlfn.XLOOKUP($C5147,'1.PrepList'!$I$2:$I$1500,'1.PrepList'!$G$2:$G$1500,"")&amp;"",""))</f>
        <v/>
      </c>
      <c r="B5147" s="638" t="str">
        <f>IF($C5147="","",IFERROR(_xlfn.XLOOKUP($C5147,'1.PrepList'!$I$2:$I$1500,'1.PrepList'!$H$2:$H$1500,"")&amp;"",""))</f>
        <v/>
      </c>
      <c r="D5147" s="638" t="str">
        <f>IF($C5147="","",IFERROR(_xlfn.XLOOKUP($C5147,'1.PrepList'!$I$2:$I$1500,'1.PrepList'!$J$2:$J$1500,"")&amp;"",""))</f>
        <v/>
      </c>
      <c r="E5147" s="638" t="str">
        <f>IF($C5147="","",IFERROR(_xlfn.XLOOKUP($C5147,'1.PrepList'!$I$2:$I$1500,'1.PrepList'!$N$2:$N$1500,"")&amp;"",""))</f>
        <v/>
      </c>
      <c r="F5147" s="638" t="str">
        <f>IF($C5147="","",IFERROR(_xlfn.XLOOKUP($C5147,'1.PrepList'!$I$2:$I$1500,'1.PrepList'!$K$2:$K$1500,"")&amp;"",""))</f>
        <v/>
      </c>
      <c r="H5147" s="644" t="str">
        <f>IF($C5147="","",IFERROR(IF(_xlfn.XLOOKUP($C5147,tbl_StartedStatus[Bold ID],tbl_StartedStatus[Started])="Started","Yes",IF(_xlfn.XLOOKUP($C5147,tbl_StartedStatus[Bold ID],tbl_StartedStatus[Started])="No Show","No Show","")),""))</f>
        <v/>
      </c>
    </row>
    <row r="5148" spans="1:8" ht="15" customHeight="1" thickBot="1">
      <c r="A5148" s="38" t="str">
        <f>IF($C5148="","",IFERROR(_xlfn.XLOOKUP($C5148,'1.PrepList'!$I$2:$I$1500,'1.PrepList'!$G$2:$G$1500,"")&amp;"",""))</f>
        <v/>
      </c>
      <c r="B5148" s="638" t="str">
        <f>IF($C5148="","",IFERROR(_xlfn.XLOOKUP($C5148,'1.PrepList'!$I$2:$I$1500,'1.PrepList'!$H$2:$H$1500,"")&amp;"",""))</f>
        <v/>
      </c>
      <c r="D5148" s="638" t="str">
        <f>IF($C5148="","",IFERROR(_xlfn.XLOOKUP($C5148,'1.PrepList'!$I$2:$I$1500,'1.PrepList'!$J$2:$J$1500,"")&amp;"",""))</f>
        <v/>
      </c>
      <c r="E5148" s="638" t="str">
        <f>IF($C5148="","",IFERROR(_xlfn.XLOOKUP($C5148,'1.PrepList'!$I$2:$I$1500,'1.PrepList'!$N$2:$N$1500,"")&amp;"",""))</f>
        <v/>
      </c>
      <c r="F5148" s="638" t="str">
        <f>IF($C5148="","",IFERROR(_xlfn.XLOOKUP($C5148,'1.PrepList'!$I$2:$I$1500,'1.PrepList'!$K$2:$K$1500,"")&amp;"",""))</f>
        <v/>
      </c>
      <c r="H5148" s="644" t="str">
        <f>IF($C5148="","",IFERROR(IF(_xlfn.XLOOKUP($C5148,tbl_StartedStatus[Bold ID],tbl_StartedStatus[Started])="Started","Yes",IF(_xlfn.XLOOKUP($C5148,tbl_StartedStatus[Bold ID],tbl_StartedStatus[Started])="No Show","No Show","")),""))</f>
        <v/>
      </c>
    </row>
    <row r="5149" spans="1:8" ht="15" customHeight="1" thickBot="1">
      <c r="A5149" s="38" t="str">
        <f>IF($C5149="","",IFERROR(_xlfn.XLOOKUP($C5149,'1.PrepList'!$I$2:$I$1500,'1.PrepList'!$G$2:$G$1500,"")&amp;"",""))</f>
        <v/>
      </c>
      <c r="B5149" s="638" t="str">
        <f>IF($C5149="","",IFERROR(_xlfn.XLOOKUP($C5149,'1.PrepList'!$I$2:$I$1500,'1.PrepList'!$H$2:$H$1500,"")&amp;"",""))</f>
        <v/>
      </c>
      <c r="D5149" s="638" t="str">
        <f>IF($C5149="","",IFERROR(_xlfn.XLOOKUP($C5149,'1.PrepList'!$I$2:$I$1500,'1.PrepList'!$J$2:$J$1500,"")&amp;"",""))</f>
        <v/>
      </c>
      <c r="E5149" s="638" t="str">
        <f>IF($C5149="","",IFERROR(_xlfn.XLOOKUP($C5149,'1.PrepList'!$I$2:$I$1500,'1.PrepList'!$N$2:$N$1500,"")&amp;"",""))</f>
        <v/>
      </c>
      <c r="F5149" s="638" t="str">
        <f>IF($C5149="","",IFERROR(_xlfn.XLOOKUP($C5149,'1.PrepList'!$I$2:$I$1500,'1.PrepList'!$K$2:$K$1500,"")&amp;"",""))</f>
        <v/>
      </c>
      <c r="H5149" s="644" t="str">
        <f>IF($C5149="","",IFERROR(IF(_xlfn.XLOOKUP($C5149,tbl_StartedStatus[Bold ID],tbl_StartedStatus[Started])="Started","Yes",IF(_xlfn.XLOOKUP($C5149,tbl_StartedStatus[Bold ID],tbl_StartedStatus[Started])="No Show","No Show","")),""))</f>
        <v/>
      </c>
    </row>
    <row r="5150" spans="1:8" ht="15" customHeight="1" thickBot="1">
      <c r="A5150" s="38" t="str">
        <f>IF($C5150="","",IFERROR(_xlfn.XLOOKUP($C5150,'1.PrepList'!$I$2:$I$1500,'1.PrepList'!$G$2:$G$1500,"")&amp;"",""))</f>
        <v/>
      </c>
      <c r="B5150" s="638" t="str">
        <f>IF($C5150="","",IFERROR(_xlfn.XLOOKUP($C5150,'1.PrepList'!$I$2:$I$1500,'1.PrepList'!$H$2:$H$1500,"")&amp;"",""))</f>
        <v/>
      </c>
      <c r="D5150" s="638" t="str">
        <f>IF($C5150="","",IFERROR(_xlfn.XLOOKUP($C5150,'1.PrepList'!$I$2:$I$1500,'1.PrepList'!$J$2:$J$1500,"")&amp;"",""))</f>
        <v/>
      </c>
      <c r="E5150" s="638" t="str">
        <f>IF($C5150="","",IFERROR(_xlfn.XLOOKUP($C5150,'1.PrepList'!$I$2:$I$1500,'1.PrepList'!$N$2:$N$1500,"")&amp;"",""))</f>
        <v/>
      </c>
      <c r="F5150" s="638" t="str">
        <f>IF($C5150="","",IFERROR(_xlfn.XLOOKUP($C5150,'1.PrepList'!$I$2:$I$1500,'1.PrepList'!$K$2:$K$1500,"")&amp;"",""))</f>
        <v/>
      </c>
      <c r="H5150" s="644" t="str">
        <f>IF($C5150="","",IFERROR(IF(_xlfn.XLOOKUP($C5150,tbl_StartedStatus[Bold ID],tbl_StartedStatus[Started])="Started","Yes",IF(_xlfn.XLOOKUP($C5150,tbl_StartedStatus[Bold ID],tbl_StartedStatus[Started])="No Show","No Show","")),""))</f>
        <v/>
      </c>
    </row>
    <row r="5151" spans="1:8" ht="15" customHeight="1" thickBot="1">
      <c r="A5151" s="38" t="str">
        <f>IF($C5151="","",IFERROR(_xlfn.XLOOKUP($C5151,'1.PrepList'!$I$2:$I$1500,'1.PrepList'!$G$2:$G$1500,"")&amp;"",""))</f>
        <v/>
      </c>
      <c r="B5151" s="638" t="str">
        <f>IF($C5151="","",IFERROR(_xlfn.XLOOKUP($C5151,'1.PrepList'!$I$2:$I$1500,'1.PrepList'!$H$2:$H$1500,"")&amp;"",""))</f>
        <v/>
      </c>
      <c r="D5151" s="638" t="str">
        <f>IF($C5151="","",IFERROR(_xlfn.XLOOKUP($C5151,'1.PrepList'!$I$2:$I$1500,'1.PrepList'!$J$2:$J$1500,"")&amp;"",""))</f>
        <v/>
      </c>
      <c r="E5151" s="638" t="str">
        <f>IF($C5151="","",IFERROR(_xlfn.XLOOKUP($C5151,'1.PrepList'!$I$2:$I$1500,'1.PrepList'!$N$2:$N$1500,"")&amp;"",""))</f>
        <v/>
      </c>
      <c r="F5151" s="638" t="str">
        <f>IF($C5151="","",IFERROR(_xlfn.XLOOKUP($C5151,'1.PrepList'!$I$2:$I$1500,'1.PrepList'!$K$2:$K$1500,"")&amp;"",""))</f>
        <v/>
      </c>
      <c r="H5151" s="644" t="str">
        <f>IF($C5151="","",IFERROR(IF(_xlfn.XLOOKUP($C5151,tbl_StartedStatus[Bold ID],tbl_StartedStatus[Started])="Started","Yes",IF(_xlfn.XLOOKUP($C5151,tbl_StartedStatus[Bold ID],tbl_StartedStatus[Started])="No Show","No Show","")),""))</f>
        <v/>
      </c>
    </row>
    <row r="5152" spans="1:8" ht="15" customHeight="1" thickBot="1">
      <c r="A5152" s="38" t="str">
        <f>IF($C5152="","",IFERROR(_xlfn.XLOOKUP($C5152,'1.PrepList'!$I$2:$I$1500,'1.PrepList'!$G$2:$G$1500,"")&amp;"",""))</f>
        <v/>
      </c>
      <c r="B5152" s="638" t="str">
        <f>IF($C5152="","",IFERROR(_xlfn.XLOOKUP($C5152,'1.PrepList'!$I$2:$I$1500,'1.PrepList'!$H$2:$H$1500,"")&amp;"",""))</f>
        <v/>
      </c>
      <c r="D5152" s="638" t="str">
        <f>IF($C5152="","",IFERROR(_xlfn.XLOOKUP($C5152,'1.PrepList'!$I$2:$I$1500,'1.PrepList'!$J$2:$J$1500,"")&amp;"",""))</f>
        <v/>
      </c>
      <c r="E5152" s="638" t="str">
        <f>IF($C5152="","",IFERROR(_xlfn.XLOOKUP($C5152,'1.PrepList'!$I$2:$I$1500,'1.PrepList'!$N$2:$N$1500,"")&amp;"",""))</f>
        <v/>
      </c>
      <c r="F5152" s="638" t="str">
        <f>IF($C5152="","",IFERROR(_xlfn.XLOOKUP($C5152,'1.PrepList'!$I$2:$I$1500,'1.PrepList'!$K$2:$K$1500,"")&amp;"",""))</f>
        <v/>
      </c>
      <c r="H5152" s="644" t="str">
        <f>IF($C5152="","",IFERROR(IF(_xlfn.XLOOKUP($C5152,tbl_StartedStatus[Bold ID],tbl_StartedStatus[Started])="Started","Yes",IF(_xlfn.XLOOKUP($C5152,tbl_StartedStatus[Bold ID],tbl_StartedStatus[Started])="No Show","No Show","")),""))</f>
        <v/>
      </c>
    </row>
    <row r="5153" spans="1:8" ht="15" customHeight="1" thickBot="1">
      <c r="A5153" s="38" t="str">
        <f>IF($C5153="","",IFERROR(_xlfn.XLOOKUP($C5153,'1.PrepList'!$I$2:$I$1500,'1.PrepList'!$G$2:$G$1500,"")&amp;"",""))</f>
        <v/>
      </c>
      <c r="B5153" s="638" t="str">
        <f>IF($C5153="","",IFERROR(_xlfn.XLOOKUP($C5153,'1.PrepList'!$I$2:$I$1500,'1.PrepList'!$H$2:$H$1500,"")&amp;"",""))</f>
        <v/>
      </c>
      <c r="D5153" s="638" t="str">
        <f>IF($C5153="","",IFERROR(_xlfn.XLOOKUP($C5153,'1.PrepList'!$I$2:$I$1500,'1.PrepList'!$J$2:$J$1500,"")&amp;"",""))</f>
        <v/>
      </c>
      <c r="E5153" s="638" t="str">
        <f>IF($C5153="","",IFERROR(_xlfn.XLOOKUP($C5153,'1.PrepList'!$I$2:$I$1500,'1.PrepList'!$N$2:$N$1500,"")&amp;"",""))</f>
        <v/>
      </c>
      <c r="F5153" s="638" t="str">
        <f>IF($C5153="","",IFERROR(_xlfn.XLOOKUP($C5153,'1.PrepList'!$I$2:$I$1500,'1.PrepList'!$K$2:$K$1500,"")&amp;"",""))</f>
        <v/>
      </c>
      <c r="H5153" s="644" t="str">
        <f>IF($C5153="","",IFERROR(IF(_xlfn.XLOOKUP($C5153,tbl_StartedStatus[Bold ID],tbl_StartedStatus[Started])="Started","Yes",IF(_xlfn.XLOOKUP($C5153,tbl_StartedStatus[Bold ID],tbl_StartedStatus[Started])="No Show","No Show","")),""))</f>
        <v/>
      </c>
    </row>
    <row r="5154" spans="1:8" ht="15" customHeight="1" thickBot="1">
      <c r="A5154" s="38" t="str">
        <f>IF($C5154="","",IFERROR(_xlfn.XLOOKUP($C5154,'1.PrepList'!$I$2:$I$1500,'1.PrepList'!$G$2:$G$1500,"")&amp;"",""))</f>
        <v/>
      </c>
      <c r="B5154" s="638" t="str">
        <f>IF($C5154="","",IFERROR(_xlfn.XLOOKUP($C5154,'1.PrepList'!$I$2:$I$1500,'1.PrepList'!$H$2:$H$1500,"")&amp;"",""))</f>
        <v/>
      </c>
      <c r="D5154" s="638" t="str">
        <f>IF($C5154="","",IFERROR(_xlfn.XLOOKUP($C5154,'1.PrepList'!$I$2:$I$1500,'1.PrepList'!$J$2:$J$1500,"")&amp;"",""))</f>
        <v/>
      </c>
      <c r="E5154" s="638" t="str">
        <f>IF($C5154="","",IFERROR(_xlfn.XLOOKUP($C5154,'1.PrepList'!$I$2:$I$1500,'1.PrepList'!$N$2:$N$1500,"")&amp;"",""))</f>
        <v/>
      </c>
      <c r="F5154" s="638" t="str">
        <f>IF($C5154="","",IFERROR(_xlfn.XLOOKUP($C5154,'1.PrepList'!$I$2:$I$1500,'1.PrepList'!$K$2:$K$1500,"")&amp;"",""))</f>
        <v/>
      </c>
      <c r="H5154" s="644" t="str">
        <f>IF($C5154="","",IFERROR(IF(_xlfn.XLOOKUP($C5154,tbl_StartedStatus[Bold ID],tbl_StartedStatus[Started])="Started","Yes",IF(_xlfn.XLOOKUP($C5154,tbl_StartedStatus[Bold ID],tbl_StartedStatus[Started])="No Show","No Show","")),""))</f>
        <v/>
      </c>
    </row>
    <row r="5155" spans="1:8" ht="15" customHeight="1" thickBot="1">
      <c r="A5155" s="38" t="str">
        <f>IF($C5155="","",IFERROR(_xlfn.XLOOKUP($C5155,'1.PrepList'!$I$2:$I$1500,'1.PrepList'!$G$2:$G$1500,"")&amp;"",""))</f>
        <v/>
      </c>
      <c r="B5155" s="638" t="str">
        <f>IF($C5155="","",IFERROR(_xlfn.XLOOKUP($C5155,'1.PrepList'!$I$2:$I$1500,'1.PrepList'!$H$2:$H$1500,"")&amp;"",""))</f>
        <v/>
      </c>
      <c r="D5155" s="638" t="str">
        <f>IF($C5155="","",IFERROR(_xlfn.XLOOKUP($C5155,'1.PrepList'!$I$2:$I$1500,'1.PrepList'!$J$2:$J$1500,"")&amp;"",""))</f>
        <v/>
      </c>
      <c r="E5155" s="638" t="str">
        <f>IF($C5155="","",IFERROR(_xlfn.XLOOKUP($C5155,'1.PrepList'!$I$2:$I$1500,'1.PrepList'!$N$2:$N$1500,"")&amp;"",""))</f>
        <v/>
      </c>
      <c r="F5155" s="638" t="str">
        <f>IF($C5155="","",IFERROR(_xlfn.XLOOKUP($C5155,'1.PrepList'!$I$2:$I$1500,'1.PrepList'!$K$2:$K$1500,"")&amp;"",""))</f>
        <v/>
      </c>
      <c r="H5155" s="644" t="str">
        <f>IF($C5155="","",IFERROR(IF(_xlfn.XLOOKUP($C5155,tbl_StartedStatus[Bold ID],tbl_StartedStatus[Started])="Started","Yes",IF(_xlfn.XLOOKUP($C5155,tbl_StartedStatus[Bold ID],tbl_StartedStatus[Started])="No Show","No Show","")),""))</f>
        <v/>
      </c>
    </row>
    <row r="5156" spans="1:8" ht="15" customHeight="1" thickBot="1">
      <c r="A5156" s="38" t="str">
        <f>IF($C5156="","",IFERROR(_xlfn.XLOOKUP($C5156,'1.PrepList'!$I$2:$I$1500,'1.PrepList'!$G$2:$G$1500,"")&amp;"",""))</f>
        <v/>
      </c>
      <c r="B5156" s="638" t="str">
        <f>IF($C5156="","",IFERROR(_xlfn.XLOOKUP($C5156,'1.PrepList'!$I$2:$I$1500,'1.PrepList'!$H$2:$H$1500,"")&amp;"",""))</f>
        <v/>
      </c>
      <c r="D5156" s="638" t="str">
        <f>IF($C5156="","",IFERROR(_xlfn.XLOOKUP($C5156,'1.PrepList'!$I$2:$I$1500,'1.PrepList'!$J$2:$J$1500,"")&amp;"",""))</f>
        <v/>
      </c>
      <c r="E5156" s="638" t="str">
        <f>IF($C5156="","",IFERROR(_xlfn.XLOOKUP($C5156,'1.PrepList'!$I$2:$I$1500,'1.PrepList'!$N$2:$N$1500,"")&amp;"",""))</f>
        <v/>
      </c>
      <c r="F5156" s="638" t="str">
        <f>IF($C5156="","",IFERROR(_xlfn.XLOOKUP($C5156,'1.PrepList'!$I$2:$I$1500,'1.PrepList'!$K$2:$K$1500,"")&amp;"",""))</f>
        <v/>
      </c>
      <c r="H5156" s="644" t="str">
        <f>IF($C5156="","",IFERROR(IF(_xlfn.XLOOKUP($C5156,tbl_StartedStatus[Bold ID],tbl_StartedStatus[Started])="Started","Yes",IF(_xlfn.XLOOKUP($C5156,tbl_StartedStatus[Bold ID],tbl_StartedStatus[Started])="No Show","No Show","")),""))</f>
        <v/>
      </c>
    </row>
    <row r="5157" spans="1:8" ht="15" customHeight="1" thickBot="1">
      <c r="A5157" s="38" t="str">
        <f>IF($C5157="","",IFERROR(_xlfn.XLOOKUP($C5157,'1.PrepList'!$I$2:$I$1500,'1.PrepList'!$G$2:$G$1500,"")&amp;"",""))</f>
        <v/>
      </c>
      <c r="B5157" s="638" t="str">
        <f>IF($C5157="","",IFERROR(_xlfn.XLOOKUP($C5157,'1.PrepList'!$I$2:$I$1500,'1.PrepList'!$H$2:$H$1500,"")&amp;"",""))</f>
        <v/>
      </c>
      <c r="D5157" s="638" t="str">
        <f>IF($C5157="","",IFERROR(_xlfn.XLOOKUP($C5157,'1.PrepList'!$I$2:$I$1500,'1.PrepList'!$J$2:$J$1500,"")&amp;"",""))</f>
        <v/>
      </c>
      <c r="E5157" s="638" t="str">
        <f>IF($C5157="","",IFERROR(_xlfn.XLOOKUP($C5157,'1.PrepList'!$I$2:$I$1500,'1.PrepList'!$N$2:$N$1500,"")&amp;"",""))</f>
        <v/>
      </c>
      <c r="F5157" s="638" t="str">
        <f>IF($C5157="","",IFERROR(_xlfn.XLOOKUP($C5157,'1.PrepList'!$I$2:$I$1500,'1.PrepList'!$K$2:$K$1500,"")&amp;"",""))</f>
        <v/>
      </c>
      <c r="H5157" s="644" t="str">
        <f>IF($C5157="","",IFERROR(IF(_xlfn.XLOOKUP($C5157,tbl_StartedStatus[Bold ID],tbl_StartedStatus[Started])="Started","Yes",IF(_xlfn.XLOOKUP($C5157,tbl_StartedStatus[Bold ID],tbl_StartedStatus[Started])="No Show","No Show","")),""))</f>
        <v/>
      </c>
    </row>
    <row r="5158" spans="1:8" ht="15" customHeight="1" thickBot="1">
      <c r="A5158" s="38" t="str">
        <f>IF($C5158="","",IFERROR(_xlfn.XLOOKUP($C5158,'1.PrepList'!$I$2:$I$1500,'1.PrepList'!$G$2:$G$1500,"")&amp;"",""))</f>
        <v/>
      </c>
      <c r="B5158" s="638" t="str">
        <f>IF($C5158="","",IFERROR(_xlfn.XLOOKUP($C5158,'1.PrepList'!$I$2:$I$1500,'1.PrepList'!$H$2:$H$1500,"")&amp;"",""))</f>
        <v/>
      </c>
      <c r="D5158" s="638" t="str">
        <f>IF($C5158="","",IFERROR(_xlfn.XLOOKUP($C5158,'1.PrepList'!$I$2:$I$1500,'1.PrepList'!$J$2:$J$1500,"")&amp;"",""))</f>
        <v/>
      </c>
      <c r="E5158" s="638" t="str">
        <f>IF($C5158="","",IFERROR(_xlfn.XLOOKUP($C5158,'1.PrepList'!$I$2:$I$1500,'1.PrepList'!$N$2:$N$1500,"")&amp;"",""))</f>
        <v/>
      </c>
      <c r="F5158" s="638" t="str">
        <f>IF($C5158="","",IFERROR(_xlfn.XLOOKUP($C5158,'1.PrepList'!$I$2:$I$1500,'1.PrepList'!$K$2:$K$1500,"")&amp;"",""))</f>
        <v/>
      </c>
      <c r="H5158" s="644" t="str">
        <f>IF($C5158="","",IFERROR(IF(_xlfn.XLOOKUP($C5158,tbl_StartedStatus[Bold ID],tbl_StartedStatus[Started])="Started","Yes",IF(_xlfn.XLOOKUP($C5158,tbl_StartedStatus[Bold ID],tbl_StartedStatus[Started])="No Show","No Show","")),""))</f>
        <v/>
      </c>
    </row>
    <row r="5159" spans="1:8" ht="15" customHeight="1" thickBot="1">
      <c r="A5159" s="38" t="str">
        <f>IF($C5159="","",IFERROR(_xlfn.XLOOKUP($C5159,'1.PrepList'!$I$2:$I$1500,'1.PrepList'!$G$2:$G$1500,"")&amp;"",""))</f>
        <v/>
      </c>
      <c r="B5159" s="638" t="str">
        <f>IF($C5159="","",IFERROR(_xlfn.XLOOKUP($C5159,'1.PrepList'!$I$2:$I$1500,'1.PrepList'!$H$2:$H$1500,"")&amp;"",""))</f>
        <v/>
      </c>
      <c r="D5159" s="638" t="str">
        <f>IF($C5159="","",IFERROR(_xlfn.XLOOKUP($C5159,'1.PrepList'!$I$2:$I$1500,'1.PrepList'!$J$2:$J$1500,"")&amp;"",""))</f>
        <v/>
      </c>
      <c r="E5159" s="638" t="str">
        <f>IF($C5159="","",IFERROR(_xlfn.XLOOKUP($C5159,'1.PrepList'!$I$2:$I$1500,'1.PrepList'!$N$2:$N$1500,"")&amp;"",""))</f>
        <v/>
      </c>
      <c r="F5159" s="638" t="str">
        <f>IF($C5159="","",IFERROR(_xlfn.XLOOKUP($C5159,'1.PrepList'!$I$2:$I$1500,'1.PrepList'!$K$2:$K$1500,"")&amp;"",""))</f>
        <v/>
      </c>
      <c r="H5159" s="644" t="str">
        <f>IF($C5159="","",IFERROR(IF(_xlfn.XLOOKUP($C5159,tbl_StartedStatus[Bold ID],tbl_StartedStatus[Started])="Started","Yes",IF(_xlfn.XLOOKUP($C5159,tbl_StartedStatus[Bold ID],tbl_StartedStatus[Started])="No Show","No Show","")),""))</f>
        <v/>
      </c>
    </row>
    <row r="5160" spans="1:8" ht="15" customHeight="1" thickBot="1">
      <c r="A5160" s="38" t="str">
        <f>IF($C5160="","",IFERROR(_xlfn.XLOOKUP($C5160,'1.PrepList'!$I$2:$I$1500,'1.PrepList'!$G$2:$G$1500,"")&amp;"",""))</f>
        <v/>
      </c>
      <c r="B5160" s="638" t="str">
        <f>IF($C5160="","",IFERROR(_xlfn.XLOOKUP($C5160,'1.PrepList'!$I$2:$I$1500,'1.PrepList'!$H$2:$H$1500,"")&amp;"",""))</f>
        <v/>
      </c>
      <c r="D5160" s="638" t="str">
        <f>IF($C5160="","",IFERROR(_xlfn.XLOOKUP($C5160,'1.PrepList'!$I$2:$I$1500,'1.PrepList'!$J$2:$J$1500,"")&amp;"",""))</f>
        <v/>
      </c>
      <c r="E5160" s="638" t="str">
        <f>IF($C5160="","",IFERROR(_xlfn.XLOOKUP($C5160,'1.PrepList'!$I$2:$I$1500,'1.PrepList'!$N$2:$N$1500,"")&amp;"",""))</f>
        <v/>
      </c>
      <c r="F5160" s="638" t="str">
        <f>IF($C5160="","",IFERROR(_xlfn.XLOOKUP($C5160,'1.PrepList'!$I$2:$I$1500,'1.PrepList'!$K$2:$K$1500,"")&amp;"",""))</f>
        <v/>
      </c>
      <c r="H5160" s="644" t="str">
        <f>IF($C5160="","",IFERROR(IF(_xlfn.XLOOKUP($C5160,tbl_StartedStatus[Bold ID],tbl_StartedStatus[Started])="Started","Yes",IF(_xlfn.XLOOKUP($C5160,tbl_StartedStatus[Bold ID],tbl_StartedStatus[Started])="No Show","No Show","")),""))</f>
        <v/>
      </c>
    </row>
    <row r="5161" spans="1:8" ht="15" customHeight="1" thickBot="1">
      <c r="A5161" s="38" t="str">
        <f>IF($C5161="","",IFERROR(_xlfn.XLOOKUP($C5161,'1.PrepList'!$I$2:$I$1500,'1.PrepList'!$G$2:$G$1500,"")&amp;"",""))</f>
        <v/>
      </c>
      <c r="B5161" s="638" t="str">
        <f>IF($C5161="","",IFERROR(_xlfn.XLOOKUP($C5161,'1.PrepList'!$I$2:$I$1500,'1.PrepList'!$H$2:$H$1500,"")&amp;"",""))</f>
        <v/>
      </c>
      <c r="D5161" s="638" t="str">
        <f>IF($C5161="","",IFERROR(_xlfn.XLOOKUP($C5161,'1.PrepList'!$I$2:$I$1500,'1.PrepList'!$J$2:$J$1500,"")&amp;"",""))</f>
        <v/>
      </c>
      <c r="E5161" s="638" t="str">
        <f>IF($C5161="","",IFERROR(_xlfn.XLOOKUP($C5161,'1.PrepList'!$I$2:$I$1500,'1.PrepList'!$N$2:$N$1500,"")&amp;"",""))</f>
        <v/>
      </c>
      <c r="F5161" s="638" t="str">
        <f>IF($C5161="","",IFERROR(_xlfn.XLOOKUP($C5161,'1.PrepList'!$I$2:$I$1500,'1.PrepList'!$K$2:$K$1500,"")&amp;"",""))</f>
        <v/>
      </c>
      <c r="H5161" s="644" t="str">
        <f>IF($C5161="","",IFERROR(IF(_xlfn.XLOOKUP($C5161,tbl_StartedStatus[Bold ID],tbl_StartedStatus[Started])="Started","Yes",IF(_xlfn.XLOOKUP($C5161,tbl_StartedStatus[Bold ID],tbl_StartedStatus[Started])="No Show","No Show","")),""))</f>
        <v/>
      </c>
    </row>
    <row r="5162" spans="1:8" ht="15" customHeight="1" thickBot="1">
      <c r="A5162" s="38" t="str">
        <f>IF($C5162="","",IFERROR(_xlfn.XLOOKUP($C5162,'1.PrepList'!$I$2:$I$1500,'1.PrepList'!$G$2:$G$1500,"")&amp;"",""))</f>
        <v/>
      </c>
      <c r="B5162" s="638" t="str">
        <f>IF($C5162="","",IFERROR(_xlfn.XLOOKUP($C5162,'1.PrepList'!$I$2:$I$1500,'1.PrepList'!$H$2:$H$1500,"")&amp;"",""))</f>
        <v/>
      </c>
      <c r="D5162" s="638" t="str">
        <f>IF($C5162="","",IFERROR(_xlfn.XLOOKUP($C5162,'1.PrepList'!$I$2:$I$1500,'1.PrepList'!$J$2:$J$1500,"")&amp;"",""))</f>
        <v/>
      </c>
      <c r="E5162" s="638" t="str">
        <f>IF($C5162="","",IFERROR(_xlfn.XLOOKUP($C5162,'1.PrepList'!$I$2:$I$1500,'1.PrepList'!$N$2:$N$1500,"")&amp;"",""))</f>
        <v/>
      </c>
      <c r="F5162" s="638" t="str">
        <f>IF($C5162="","",IFERROR(_xlfn.XLOOKUP($C5162,'1.PrepList'!$I$2:$I$1500,'1.PrepList'!$K$2:$K$1500,"")&amp;"",""))</f>
        <v/>
      </c>
      <c r="H5162" s="644" t="str">
        <f>IF($C5162="","",IFERROR(IF(_xlfn.XLOOKUP($C5162,tbl_StartedStatus[Bold ID],tbl_StartedStatus[Started])="Started","Yes",IF(_xlfn.XLOOKUP($C5162,tbl_StartedStatus[Bold ID],tbl_StartedStatus[Started])="No Show","No Show","")),""))</f>
        <v/>
      </c>
    </row>
    <row r="5163" spans="1:8" ht="15" customHeight="1" thickBot="1">
      <c r="A5163" s="38" t="str">
        <f>IF($C5163="","",IFERROR(_xlfn.XLOOKUP($C5163,'1.PrepList'!$I$2:$I$1500,'1.PrepList'!$G$2:$G$1500,"")&amp;"",""))</f>
        <v/>
      </c>
      <c r="B5163" s="638" t="str">
        <f>IF($C5163="","",IFERROR(_xlfn.XLOOKUP($C5163,'1.PrepList'!$I$2:$I$1500,'1.PrepList'!$H$2:$H$1500,"")&amp;"",""))</f>
        <v/>
      </c>
      <c r="D5163" s="638" t="str">
        <f>IF($C5163="","",IFERROR(_xlfn.XLOOKUP($C5163,'1.PrepList'!$I$2:$I$1500,'1.PrepList'!$J$2:$J$1500,"")&amp;"",""))</f>
        <v/>
      </c>
      <c r="E5163" s="638" t="str">
        <f>IF($C5163="","",IFERROR(_xlfn.XLOOKUP($C5163,'1.PrepList'!$I$2:$I$1500,'1.PrepList'!$N$2:$N$1500,"")&amp;"",""))</f>
        <v/>
      </c>
      <c r="F5163" s="638" t="str">
        <f>IF($C5163="","",IFERROR(_xlfn.XLOOKUP($C5163,'1.PrepList'!$I$2:$I$1500,'1.PrepList'!$K$2:$K$1500,"")&amp;"",""))</f>
        <v/>
      </c>
      <c r="H5163" s="644" t="str">
        <f>IF($C5163="","",IFERROR(IF(_xlfn.XLOOKUP($C5163,tbl_StartedStatus[Bold ID],tbl_StartedStatus[Started])="Started","Yes",IF(_xlfn.XLOOKUP($C5163,tbl_StartedStatus[Bold ID],tbl_StartedStatus[Started])="No Show","No Show","")),""))</f>
        <v/>
      </c>
    </row>
    <row r="5164" spans="1:8" ht="15" customHeight="1" thickBot="1">
      <c r="A5164" s="38" t="str">
        <f>IF($C5164="","",IFERROR(_xlfn.XLOOKUP($C5164,'1.PrepList'!$I$2:$I$1500,'1.PrepList'!$G$2:$G$1500,"")&amp;"",""))</f>
        <v/>
      </c>
      <c r="B5164" s="638" t="str">
        <f>IF($C5164="","",IFERROR(_xlfn.XLOOKUP($C5164,'1.PrepList'!$I$2:$I$1500,'1.PrepList'!$H$2:$H$1500,"")&amp;"",""))</f>
        <v/>
      </c>
      <c r="D5164" s="638" t="str">
        <f>IF($C5164="","",IFERROR(_xlfn.XLOOKUP($C5164,'1.PrepList'!$I$2:$I$1500,'1.PrepList'!$J$2:$J$1500,"")&amp;"",""))</f>
        <v/>
      </c>
      <c r="E5164" s="638" t="str">
        <f>IF($C5164="","",IFERROR(_xlfn.XLOOKUP($C5164,'1.PrepList'!$I$2:$I$1500,'1.PrepList'!$N$2:$N$1500,"")&amp;"",""))</f>
        <v/>
      </c>
      <c r="F5164" s="638" t="str">
        <f>IF($C5164="","",IFERROR(_xlfn.XLOOKUP($C5164,'1.PrepList'!$I$2:$I$1500,'1.PrepList'!$K$2:$K$1500,"")&amp;"",""))</f>
        <v/>
      </c>
      <c r="H5164" s="644" t="str">
        <f>IF($C5164="","",IFERROR(IF(_xlfn.XLOOKUP($C5164,tbl_StartedStatus[Bold ID],tbl_StartedStatus[Started])="Started","Yes",IF(_xlfn.XLOOKUP($C5164,tbl_StartedStatus[Bold ID],tbl_StartedStatus[Started])="No Show","No Show","")),""))</f>
        <v/>
      </c>
    </row>
    <row r="5165" spans="1:8" ht="15" customHeight="1" thickBot="1">
      <c r="A5165" s="38" t="str">
        <f>IF($C5165="","",IFERROR(_xlfn.XLOOKUP($C5165,'1.PrepList'!$I$2:$I$1500,'1.PrepList'!$G$2:$G$1500,"")&amp;"",""))</f>
        <v/>
      </c>
      <c r="B5165" s="638" t="str">
        <f>IF($C5165="","",IFERROR(_xlfn.XLOOKUP($C5165,'1.PrepList'!$I$2:$I$1500,'1.PrepList'!$H$2:$H$1500,"")&amp;"",""))</f>
        <v/>
      </c>
      <c r="D5165" s="638" t="str">
        <f>IF($C5165="","",IFERROR(_xlfn.XLOOKUP($C5165,'1.PrepList'!$I$2:$I$1500,'1.PrepList'!$J$2:$J$1500,"")&amp;"",""))</f>
        <v/>
      </c>
      <c r="E5165" s="638" t="str">
        <f>IF($C5165="","",IFERROR(_xlfn.XLOOKUP($C5165,'1.PrepList'!$I$2:$I$1500,'1.PrepList'!$N$2:$N$1500,"")&amp;"",""))</f>
        <v/>
      </c>
      <c r="F5165" s="638" t="str">
        <f>IF($C5165="","",IFERROR(_xlfn.XLOOKUP($C5165,'1.PrepList'!$I$2:$I$1500,'1.PrepList'!$K$2:$K$1500,"")&amp;"",""))</f>
        <v/>
      </c>
      <c r="H5165" s="644" t="str">
        <f>IF($C5165="","",IFERROR(IF(_xlfn.XLOOKUP($C5165,tbl_StartedStatus[Bold ID],tbl_StartedStatus[Started])="Started","Yes",IF(_xlfn.XLOOKUP($C5165,tbl_StartedStatus[Bold ID],tbl_StartedStatus[Started])="No Show","No Show","")),""))</f>
        <v/>
      </c>
    </row>
    <row r="5166" spans="1:8" ht="15" customHeight="1" thickBot="1">
      <c r="A5166" s="38" t="str">
        <f>IF($C5166="","",IFERROR(_xlfn.XLOOKUP($C5166,'1.PrepList'!$I$2:$I$1500,'1.PrepList'!$G$2:$G$1500,"")&amp;"",""))</f>
        <v/>
      </c>
      <c r="B5166" s="638" t="str">
        <f>IF($C5166="","",IFERROR(_xlfn.XLOOKUP($C5166,'1.PrepList'!$I$2:$I$1500,'1.PrepList'!$H$2:$H$1500,"")&amp;"",""))</f>
        <v/>
      </c>
      <c r="D5166" s="638" t="str">
        <f>IF($C5166="","",IFERROR(_xlfn.XLOOKUP($C5166,'1.PrepList'!$I$2:$I$1500,'1.PrepList'!$J$2:$J$1500,"")&amp;"",""))</f>
        <v/>
      </c>
      <c r="E5166" s="638" t="str">
        <f>IF($C5166="","",IFERROR(_xlfn.XLOOKUP($C5166,'1.PrepList'!$I$2:$I$1500,'1.PrepList'!$N$2:$N$1500,"")&amp;"",""))</f>
        <v/>
      </c>
      <c r="F5166" s="638" t="str">
        <f>IF($C5166="","",IFERROR(_xlfn.XLOOKUP($C5166,'1.PrepList'!$I$2:$I$1500,'1.PrepList'!$K$2:$K$1500,"")&amp;"",""))</f>
        <v/>
      </c>
      <c r="H5166" s="644" t="str">
        <f>IF($C5166="","",IFERROR(IF(_xlfn.XLOOKUP($C5166,tbl_StartedStatus[Bold ID],tbl_StartedStatus[Started])="Started","Yes",IF(_xlfn.XLOOKUP($C5166,tbl_StartedStatus[Bold ID],tbl_StartedStatus[Started])="No Show","No Show","")),""))</f>
        <v/>
      </c>
    </row>
    <row r="5167" spans="1:8" ht="15" customHeight="1" thickBot="1">
      <c r="A5167" s="38" t="str">
        <f>IF($C5167="","",IFERROR(_xlfn.XLOOKUP($C5167,'1.PrepList'!$I$2:$I$1500,'1.PrepList'!$G$2:$G$1500,"")&amp;"",""))</f>
        <v/>
      </c>
      <c r="B5167" s="638" t="str">
        <f>IF($C5167="","",IFERROR(_xlfn.XLOOKUP($C5167,'1.PrepList'!$I$2:$I$1500,'1.PrepList'!$H$2:$H$1500,"")&amp;"",""))</f>
        <v/>
      </c>
      <c r="D5167" s="638" t="str">
        <f>IF($C5167="","",IFERROR(_xlfn.XLOOKUP($C5167,'1.PrepList'!$I$2:$I$1500,'1.PrepList'!$J$2:$J$1500,"")&amp;"",""))</f>
        <v/>
      </c>
      <c r="E5167" s="638" t="str">
        <f>IF($C5167="","",IFERROR(_xlfn.XLOOKUP($C5167,'1.PrepList'!$I$2:$I$1500,'1.PrepList'!$N$2:$N$1500,"")&amp;"",""))</f>
        <v/>
      </c>
      <c r="F5167" s="638" t="str">
        <f>IF($C5167="","",IFERROR(_xlfn.XLOOKUP($C5167,'1.PrepList'!$I$2:$I$1500,'1.PrepList'!$K$2:$K$1500,"")&amp;"",""))</f>
        <v/>
      </c>
      <c r="H5167" s="644" t="str">
        <f>IF($C5167="","",IFERROR(IF(_xlfn.XLOOKUP($C5167,tbl_StartedStatus[Bold ID],tbl_StartedStatus[Started])="Started","Yes",IF(_xlfn.XLOOKUP($C5167,tbl_StartedStatus[Bold ID],tbl_StartedStatus[Started])="No Show","No Show","")),""))</f>
        <v/>
      </c>
    </row>
    <row r="5168" spans="1:8" ht="15" customHeight="1" thickBot="1">
      <c r="A5168" s="38" t="str">
        <f>IF($C5168="","",IFERROR(_xlfn.XLOOKUP($C5168,'1.PrepList'!$I$2:$I$1500,'1.PrepList'!$G$2:$G$1500,"")&amp;"",""))</f>
        <v/>
      </c>
      <c r="B5168" s="638" t="str">
        <f>IF($C5168="","",IFERROR(_xlfn.XLOOKUP($C5168,'1.PrepList'!$I$2:$I$1500,'1.PrepList'!$H$2:$H$1500,"")&amp;"",""))</f>
        <v/>
      </c>
      <c r="D5168" s="638" t="str">
        <f>IF($C5168="","",IFERROR(_xlfn.XLOOKUP($C5168,'1.PrepList'!$I$2:$I$1500,'1.PrepList'!$J$2:$J$1500,"")&amp;"",""))</f>
        <v/>
      </c>
      <c r="E5168" s="638" t="str">
        <f>IF($C5168="","",IFERROR(_xlfn.XLOOKUP($C5168,'1.PrepList'!$I$2:$I$1500,'1.PrepList'!$N$2:$N$1500,"")&amp;"",""))</f>
        <v/>
      </c>
      <c r="F5168" s="638" t="str">
        <f>IF($C5168="","",IFERROR(_xlfn.XLOOKUP($C5168,'1.PrepList'!$I$2:$I$1500,'1.PrepList'!$K$2:$K$1500,"")&amp;"",""))</f>
        <v/>
      </c>
      <c r="H5168" s="644" t="str">
        <f>IF($C5168="","",IFERROR(IF(_xlfn.XLOOKUP($C5168,tbl_StartedStatus[Bold ID],tbl_StartedStatus[Started])="Started","Yes",IF(_xlfn.XLOOKUP($C5168,tbl_StartedStatus[Bold ID],tbl_StartedStatus[Started])="No Show","No Show","")),""))</f>
        <v/>
      </c>
    </row>
    <row r="5169" spans="1:8" ht="15" customHeight="1" thickBot="1">
      <c r="A5169" s="38" t="str">
        <f>IF($C5169="","",IFERROR(_xlfn.XLOOKUP($C5169,'1.PrepList'!$I$2:$I$1500,'1.PrepList'!$G$2:$G$1500,"")&amp;"",""))</f>
        <v/>
      </c>
      <c r="B5169" s="638" t="str">
        <f>IF($C5169="","",IFERROR(_xlfn.XLOOKUP($C5169,'1.PrepList'!$I$2:$I$1500,'1.PrepList'!$H$2:$H$1500,"")&amp;"",""))</f>
        <v/>
      </c>
      <c r="D5169" s="638" t="str">
        <f>IF($C5169="","",IFERROR(_xlfn.XLOOKUP($C5169,'1.PrepList'!$I$2:$I$1500,'1.PrepList'!$J$2:$J$1500,"")&amp;"",""))</f>
        <v/>
      </c>
      <c r="E5169" s="638" t="str">
        <f>IF($C5169="","",IFERROR(_xlfn.XLOOKUP($C5169,'1.PrepList'!$I$2:$I$1500,'1.PrepList'!$N$2:$N$1500,"")&amp;"",""))</f>
        <v/>
      </c>
      <c r="F5169" s="638" t="str">
        <f>IF($C5169="","",IFERROR(_xlfn.XLOOKUP($C5169,'1.PrepList'!$I$2:$I$1500,'1.PrepList'!$K$2:$K$1500,"")&amp;"",""))</f>
        <v/>
      </c>
      <c r="H5169" s="644" t="str">
        <f>IF($C5169="","",IFERROR(IF(_xlfn.XLOOKUP($C5169,tbl_StartedStatus[Bold ID],tbl_StartedStatus[Started])="Started","Yes",IF(_xlfn.XLOOKUP($C5169,tbl_StartedStatus[Bold ID],tbl_StartedStatus[Started])="No Show","No Show","")),""))</f>
        <v/>
      </c>
    </row>
    <row r="5170" spans="1:8" ht="15" customHeight="1" thickBot="1">
      <c r="A5170" s="38" t="str">
        <f>IF($C5170="","",IFERROR(_xlfn.XLOOKUP($C5170,'1.PrepList'!$I$2:$I$1500,'1.PrepList'!$G$2:$G$1500,"")&amp;"",""))</f>
        <v/>
      </c>
      <c r="B5170" s="638" t="str">
        <f>IF($C5170="","",IFERROR(_xlfn.XLOOKUP($C5170,'1.PrepList'!$I$2:$I$1500,'1.PrepList'!$H$2:$H$1500,"")&amp;"",""))</f>
        <v/>
      </c>
      <c r="D5170" s="638" t="str">
        <f>IF($C5170="","",IFERROR(_xlfn.XLOOKUP($C5170,'1.PrepList'!$I$2:$I$1500,'1.PrepList'!$J$2:$J$1500,"")&amp;"",""))</f>
        <v/>
      </c>
      <c r="E5170" s="638" t="str">
        <f>IF($C5170="","",IFERROR(_xlfn.XLOOKUP($C5170,'1.PrepList'!$I$2:$I$1500,'1.PrepList'!$N$2:$N$1500,"")&amp;"",""))</f>
        <v/>
      </c>
      <c r="F5170" s="638" t="str">
        <f>IF($C5170="","",IFERROR(_xlfn.XLOOKUP($C5170,'1.PrepList'!$I$2:$I$1500,'1.PrepList'!$K$2:$K$1500,"")&amp;"",""))</f>
        <v/>
      </c>
      <c r="H5170" s="644" t="str">
        <f>IF($C5170="","",IFERROR(IF(_xlfn.XLOOKUP($C5170,tbl_StartedStatus[Bold ID],tbl_StartedStatus[Started])="Started","Yes",IF(_xlfn.XLOOKUP($C5170,tbl_StartedStatus[Bold ID],tbl_StartedStatus[Started])="No Show","No Show","")),""))</f>
        <v/>
      </c>
    </row>
    <row r="5171" spans="1:8" ht="15" customHeight="1" thickBot="1">
      <c r="A5171" s="38" t="str">
        <f>IF($C5171="","",IFERROR(_xlfn.XLOOKUP($C5171,'1.PrepList'!$I$2:$I$1500,'1.PrepList'!$G$2:$G$1500,"")&amp;"",""))</f>
        <v/>
      </c>
      <c r="B5171" s="638" t="str">
        <f>IF($C5171="","",IFERROR(_xlfn.XLOOKUP($C5171,'1.PrepList'!$I$2:$I$1500,'1.PrepList'!$H$2:$H$1500,"")&amp;"",""))</f>
        <v/>
      </c>
      <c r="D5171" s="638" t="str">
        <f>IF($C5171="","",IFERROR(_xlfn.XLOOKUP($C5171,'1.PrepList'!$I$2:$I$1500,'1.PrepList'!$J$2:$J$1500,"")&amp;"",""))</f>
        <v/>
      </c>
      <c r="E5171" s="638" t="str">
        <f>IF($C5171="","",IFERROR(_xlfn.XLOOKUP($C5171,'1.PrepList'!$I$2:$I$1500,'1.PrepList'!$N$2:$N$1500,"")&amp;"",""))</f>
        <v/>
      </c>
      <c r="F5171" s="638" t="str">
        <f>IF($C5171="","",IFERROR(_xlfn.XLOOKUP($C5171,'1.PrepList'!$I$2:$I$1500,'1.PrepList'!$K$2:$K$1500,"")&amp;"",""))</f>
        <v/>
      </c>
      <c r="H5171" s="644" t="str">
        <f>IF($C5171="","",IFERROR(IF(_xlfn.XLOOKUP($C5171,tbl_StartedStatus[Bold ID],tbl_StartedStatus[Started])="Started","Yes",IF(_xlfn.XLOOKUP($C5171,tbl_StartedStatus[Bold ID],tbl_StartedStatus[Started])="No Show","No Show","")),""))</f>
        <v/>
      </c>
    </row>
    <row r="5172" spans="1:8" ht="15" customHeight="1" thickBot="1">
      <c r="A5172" s="38" t="str">
        <f>IF($C5172="","",IFERROR(_xlfn.XLOOKUP($C5172,'1.PrepList'!$I$2:$I$1500,'1.PrepList'!$G$2:$G$1500,"")&amp;"",""))</f>
        <v/>
      </c>
      <c r="B5172" s="638" t="str">
        <f>IF($C5172="","",IFERROR(_xlfn.XLOOKUP($C5172,'1.PrepList'!$I$2:$I$1500,'1.PrepList'!$H$2:$H$1500,"")&amp;"",""))</f>
        <v/>
      </c>
      <c r="D5172" s="638" t="str">
        <f>IF($C5172="","",IFERROR(_xlfn.XLOOKUP($C5172,'1.PrepList'!$I$2:$I$1500,'1.PrepList'!$J$2:$J$1500,"")&amp;"",""))</f>
        <v/>
      </c>
      <c r="E5172" s="638" t="str">
        <f>IF($C5172="","",IFERROR(_xlfn.XLOOKUP($C5172,'1.PrepList'!$I$2:$I$1500,'1.PrepList'!$N$2:$N$1500,"")&amp;"",""))</f>
        <v/>
      </c>
      <c r="F5172" s="638" t="str">
        <f>IF($C5172="","",IFERROR(_xlfn.XLOOKUP($C5172,'1.PrepList'!$I$2:$I$1500,'1.PrepList'!$K$2:$K$1500,"")&amp;"",""))</f>
        <v/>
      </c>
      <c r="H5172" s="644" t="str">
        <f>IF($C5172="","",IFERROR(IF(_xlfn.XLOOKUP($C5172,tbl_StartedStatus[Bold ID],tbl_StartedStatus[Started])="Started","Yes",IF(_xlfn.XLOOKUP($C5172,tbl_StartedStatus[Bold ID],tbl_StartedStatus[Started])="No Show","No Show","")),""))</f>
        <v/>
      </c>
    </row>
    <row r="5173" spans="1:8" ht="15" customHeight="1" thickBot="1">
      <c r="A5173" s="38" t="str">
        <f>IF($C5173="","",IFERROR(_xlfn.XLOOKUP($C5173,'1.PrepList'!$I$2:$I$1500,'1.PrepList'!$G$2:$G$1500,"")&amp;"",""))</f>
        <v/>
      </c>
      <c r="B5173" s="638" t="str">
        <f>IF($C5173="","",IFERROR(_xlfn.XLOOKUP($C5173,'1.PrepList'!$I$2:$I$1500,'1.PrepList'!$H$2:$H$1500,"")&amp;"",""))</f>
        <v/>
      </c>
      <c r="D5173" s="638" t="str">
        <f>IF($C5173="","",IFERROR(_xlfn.XLOOKUP($C5173,'1.PrepList'!$I$2:$I$1500,'1.PrepList'!$J$2:$J$1500,"")&amp;"",""))</f>
        <v/>
      </c>
      <c r="E5173" s="638" t="str">
        <f>IF($C5173="","",IFERROR(_xlfn.XLOOKUP($C5173,'1.PrepList'!$I$2:$I$1500,'1.PrepList'!$N$2:$N$1500,"")&amp;"",""))</f>
        <v/>
      </c>
      <c r="F5173" s="638" t="str">
        <f>IF($C5173="","",IFERROR(_xlfn.XLOOKUP($C5173,'1.PrepList'!$I$2:$I$1500,'1.PrepList'!$K$2:$K$1500,"")&amp;"",""))</f>
        <v/>
      </c>
      <c r="H5173" s="644" t="str">
        <f>IF($C5173="","",IFERROR(IF(_xlfn.XLOOKUP($C5173,tbl_StartedStatus[Bold ID],tbl_StartedStatus[Started])="Started","Yes",IF(_xlfn.XLOOKUP($C5173,tbl_StartedStatus[Bold ID],tbl_StartedStatus[Started])="No Show","No Show","")),""))</f>
        <v/>
      </c>
    </row>
    <row r="5174" spans="1:8" ht="15" customHeight="1" thickBot="1">
      <c r="A5174" s="38" t="str">
        <f>IF($C5174="","",IFERROR(_xlfn.XLOOKUP($C5174,'1.PrepList'!$I$2:$I$1500,'1.PrepList'!$G$2:$G$1500,"")&amp;"",""))</f>
        <v/>
      </c>
      <c r="B5174" s="638" t="str">
        <f>IF($C5174="","",IFERROR(_xlfn.XLOOKUP($C5174,'1.PrepList'!$I$2:$I$1500,'1.PrepList'!$H$2:$H$1500,"")&amp;"",""))</f>
        <v/>
      </c>
      <c r="D5174" s="638" t="str">
        <f>IF($C5174="","",IFERROR(_xlfn.XLOOKUP($C5174,'1.PrepList'!$I$2:$I$1500,'1.PrepList'!$J$2:$J$1500,"")&amp;"",""))</f>
        <v/>
      </c>
      <c r="E5174" s="638" t="str">
        <f>IF($C5174="","",IFERROR(_xlfn.XLOOKUP($C5174,'1.PrepList'!$I$2:$I$1500,'1.PrepList'!$N$2:$N$1500,"")&amp;"",""))</f>
        <v/>
      </c>
      <c r="F5174" s="638" t="str">
        <f>IF($C5174="","",IFERROR(_xlfn.XLOOKUP($C5174,'1.PrepList'!$I$2:$I$1500,'1.PrepList'!$K$2:$K$1500,"")&amp;"",""))</f>
        <v/>
      </c>
      <c r="H5174" s="644" t="str">
        <f>IF($C5174="","",IFERROR(IF(_xlfn.XLOOKUP($C5174,tbl_StartedStatus[Bold ID],tbl_StartedStatus[Started])="Started","Yes",IF(_xlfn.XLOOKUP($C5174,tbl_StartedStatus[Bold ID],tbl_StartedStatus[Started])="No Show","No Show","")),""))</f>
        <v/>
      </c>
    </row>
    <row r="5175" spans="1:8" ht="15" customHeight="1" thickBot="1">
      <c r="A5175" s="38" t="str">
        <f>IF($C5175="","",IFERROR(_xlfn.XLOOKUP($C5175,'1.PrepList'!$I$2:$I$1500,'1.PrepList'!$G$2:$G$1500,"")&amp;"",""))</f>
        <v/>
      </c>
      <c r="B5175" s="638" t="str">
        <f>IF($C5175="","",IFERROR(_xlfn.XLOOKUP($C5175,'1.PrepList'!$I$2:$I$1500,'1.PrepList'!$H$2:$H$1500,"")&amp;"",""))</f>
        <v/>
      </c>
      <c r="D5175" s="638" t="str">
        <f>IF($C5175="","",IFERROR(_xlfn.XLOOKUP($C5175,'1.PrepList'!$I$2:$I$1500,'1.PrepList'!$J$2:$J$1500,"")&amp;"",""))</f>
        <v/>
      </c>
      <c r="E5175" s="638" t="str">
        <f>IF($C5175="","",IFERROR(_xlfn.XLOOKUP($C5175,'1.PrepList'!$I$2:$I$1500,'1.PrepList'!$N$2:$N$1500,"")&amp;"",""))</f>
        <v/>
      </c>
      <c r="F5175" s="638" t="str">
        <f>IF($C5175="","",IFERROR(_xlfn.XLOOKUP($C5175,'1.PrepList'!$I$2:$I$1500,'1.PrepList'!$K$2:$K$1500,"")&amp;"",""))</f>
        <v/>
      </c>
      <c r="H5175" s="644" t="str">
        <f>IF($C5175="","",IFERROR(IF(_xlfn.XLOOKUP($C5175,tbl_StartedStatus[Bold ID],tbl_StartedStatus[Started])="Started","Yes",IF(_xlfn.XLOOKUP($C5175,tbl_StartedStatus[Bold ID],tbl_StartedStatus[Started])="No Show","No Show","")),""))</f>
        <v/>
      </c>
    </row>
    <row r="5176" spans="1:8" ht="15" customHeight="1" thickBot="1">
      <c r="A5176" s="38" t="str">
        <f>IF($C5176="","",IFERROR(_xlfn.XLOOKUP($C5176,'1.PrepList'!$I$2:$I$1500,'1.PrepList'!$G$2:$G$1500,"")&amp;"",""))</f>
        <v/>
      </c>
      <c r="B5176" s="638" t="str">
        <f>IF($C5176="","",IFERROR(_xlfn.XLOOKUP($C5176,'1.PrepList'!$I$2:$I$1500,'1.PrepList'!$H$2:$H$1500,"")&amp;"",""))</f>
        <v/>
      </c>
      <c r="D5176" s="638" t="str">
        <f>IF($C5176="","",IFERROR(_xlfn.XLOOKUP($C5176,'1.PrepList'!$I$2:$I$1500,'1.PrepList'!$J$2:$J$1500,"")&amp;"",""))</f>
        <v/>
      </c>
      <c r="E5176" s="638" t="str">
        <f>IF($C5176="","",IFERROR(_xlfn.XLOOKUP($C5176,'1.PrepList'!$I$2:$I$1500,'1.PrepList'!$N$2:$N$1500,"")&amp;"",""))</f>
        <v/>
      </c>
      <c r="F5176" s="638" t="str">
        <f>IF($C5176="","",IFERROR(_xlfn.XLOOKUP($C5176,'1.PrepList'!$I$2:$I$1500,'1.PrepList'!$K$2:$K$1500,"")&amp;"",""))</f>
        <v/>
      </c>
      <c r="H5176" s="644" t="str">
        <f>IF($C5176="","",IFERROR(IF(_xlfn.XLOOKUP($C5176,tbl_StartedStatus[Bold ID],tbl_StartedStatus[Started])="Started","Yes",IF(_xlfn.XLOOKUP($C5176,tbl_StartedStatus[Bold ID],tbl_StartedStatus[Started])="No Show","No Show","")),""))</f>
        <v/>
      </c>
    </row>
    <row r="5177" spans="1:8" ht="15" customHeight="1" thickBot="1">
      <c r="A5177" s="38" t="str">
        <f>IF($C5177="","",IFERROR(_xlfn.XLOOKUP($C5177,'1.PrepList'!$I$2:$I$1500,'1.PrepList'!$G$2:$G$1500,"")&amp;"",""))</f>
        <v/>
      </c>
      <c r="B5177" s="638" t="str">
        <f>IF($C5177="","",IFERROR(_xlfn.XLOOKUP($C5177,'1.PrepList'!$I$2:$I$1500,'1.PrepList'!$H$2:$H$1500,"")&amp;"",""))</f>
        <v/>
      </c>
      <c r="D5177" s="638" t="str">
        <f>IF($C5177="","",IFERROR(_xlfn.XLOOKUP($C5177,'1.PrepList'!$I$2:$I$1500,'1.PrepList'!$J$2:$J$1500,"")&amp;"",""))</f>
        <v/>
      </c>
      <c r="E5177" s="638" t="str">
        <f>IF($C5177="","",IFERROR(_xlfn.XLOOKUP($C5177,'1.PrepList'!$I$2:$I$1500,'1.PrepList'!$N$2:$N$1500,"")&amp;"",""))</f>
        <v/>
      </c>
      <c r="F5177" s="638" t="str">
        <f>IF($C5177="","",IFERROR(_xlfn.XLOOKUP($C5177,'1.PrepList'!$I$2:$I$1500,'1.PrepList'!$K$2:$K$1500,"")&amp;"",""))</f>
        <v/>
      </c>
      <c r="H5177" s="644" t="str">
        <f>IF($C5177="","",IFERROR(IF(_xlfn.XLOOKUP($C5177,tbl_StartedStatus[Bold ID],tbl_StartedStatus[Started])="Started","Yes",IF(_xlfn.XLOOKUP($C5177,tbl_StartedStatus[Bold ID],tbl_StartedStatus[Started])="No Show","No Show","")),""))</f>
        <v/>
      </c>
    </row>
    <row r="5178" spans="1:8" ht="15" customHeight="1" thickBot="1">
      <c r="A5178" s="38" t="str">
        <f>IF($C5178="","",IFERROR(_xlfn.XLOOKUP($C5178,'1.PrepList'!$I$2:$I$1500,'1.PrepList'!$G$2:$G$1500,"")&amp;"",""))</f>
        <v/>
      </c>
      <c r="B5178" s="638" t="str">
        <f>IF($C5178="","",IFERROR(_xlfn.XLOOKUP($C5178,'1.PrepList'!$I$2:$I$1500,'1.PrepList'!$H$2:$H$1500,"")&amp;"",""))</f>
        <v/>
      </c>
      <c r="D5178" s="638" t="str">
        <f>IF($C5178="","",IFERROR(_xlfn.XLOOKUP($C5178,'1.PrepList'!$I$2:$I$1500,'1.PrepList'!$J$2:$J$1500,"")&amp;"",""))</f>
        <v/>
      </c>
      <c r="E5178" s="638" t="str">
        <f>IF($C5178="","",IFERROR(_xlfn.XLOOKUP($C5178,'1.PrepList'!$I$2:$I$1500,'1.PrepList'!$N$2:$N$1500,"")&amp;"",""))</f>
        <v/>
      </c>
      <c r="F5178" s="638" t="str">
        <f>IF($C5178="","",IFERROR(_xlfn.XLOOKUP($C5178,'1.PrepList'!$I$2:$I$1500,'1.PrepList'!$K$2:$K$1500,"")&amp;"",""))</f>
        <v/>
      </c>
      <c r="H5178" s="644" t="str">
        <f>IF($C5178="","",IFERROR(IF(_xlfn.XLOOKUP($C5178,tbl_StartedStatus[Bold ID],tbl_StartedStatus[Started])="Started","Yes",IF(_xlfn.XLOOKUP($C5178,tbl_StartedStatus[Bold ID],tbl_StartedStatus[Started])="No Show","No Show","")),""))</f>
        <v/>
      </c>
    </row>
    <row r="5179" spans="1:8" ht="15" customHeight="1" thickBot="1">
      <c r="A5179" s="38" t="str">
        <f>IF($C5179="","",IFERROR(_xlfn.XLOOKUP($C5179,'1.PrepList'!$I$2:$I$1500,'1.PrepList'!$G$2:$G$1500,"")&amp;"",""))</f>
        <v/>
      </c>
      <c r="B5179" s="638" t="str">
        <f>IF($C5179="","",IFERROR(_xlfn.XLOOKUP($C5179,'1.PrepList'!$I$2:$I$1500,'1.PrepList'!$H$2:$H$1500,"")&amp;"",""))</f>
        <v/>
      </c>
      <c r="D5179" s="638" t="str">
        <f>IF($C5179="","",IFERROR(_xlfn.XLOOKUP($C5179,'1.PrepList'!$I$2:$I$1500,'1.PrepList'!$J$2:$J$1500,"")&amp;"",""))</f>
        <v/>
      </c>
      <c r="E5179" s="638" t="str">
        <f>IF($C5179="","",IFERROR(_xlfn.XLOOKUP($C5179,'1.PrepList'!$I$2:$I$1500,'1.PrepList'!$N$2:$N$1500,"")&amp;"",""))</f>
        <v/>
      </c>
      <c r="F5179" s="638" t="str">
        <f>IF($C5179="","",IFERROR(_xlfn.XLOOKUP($C5179,'1.PrepList'!$I$2:$I$1500,'1.PrepList'!$K$2:$K$1500,"")&amp;"",""))</f>
        <v/>
      </c>
      <c r="H5179" s="644" t="str">
        <f>IF($C5179="","",IFERROR(IF(_xlfn.XLOOKUP($C5179,tbl_StartedStatus[Bold ID],tbl_StartedStatus[Started])="Started","Yes",IF(_xlfn.XLOOKUP($C5179,tbl_StartedStatus[Bold ID],tbl_StartedStatus[Started])="No Show","No Show","")),""))</f>
        <v/>
      </c>
    </row>
    <row r="5180" spans="1:8" ht="15" customHeight="1" thickBot="1">
      <c r="A5180" s="38" t="str">
        <f>IF($C5180="","",IFERROR(_xlfn.XLOOKUP($C5180,'1.PrepList'!$I$2:$I$1500,'1.PrepList'!$G$2:$G$1500,"")&amp;"",""))</f>
        <v/>
      </c>
      <c r="B5180" s="638" t="str">
        <f>IF($C5180="","",IFERROR(_xlfn.XLOOKUP($C5180,'1.PrepList'!$I$2:$I$1500,'1.PrepList'!$H$2:$H$1500,"")&amp;"",""))</f>
        <v/>
      </c>
      <c r="D5180" s="638" t="str">
        <f>IF($C5180="","",IFERROR(_xlfn.XLOOKUP($C5180,'1.PrepList'!$I$2:$I$1500,'1.PrepList'!$J$2:$J$1500,"")&amp;"",""))</f>
        <v/>
      </c>
      <c r="E5180" s="638" t="str">
        <f>IF($C5180="","",IFERROR(_xlfn.XLOOKUP($C5180,'1.PrepList'!$I$2:$I$1500,'1.PrepList'!$N$2:$N$1500,"")&amp;"",""))</f>
        <v/>
      </c>
      <c r="F5180" s="638" t="str">
        <f>IF($C5180="","",IFERROR(_xlfn.XLOOKUP($C5180,'1.PrepList'!$I$2:$I$1500,'1.PrepList'!$K$2:$K$1500,"")&amp;"",""))</f>
        <v/>
      </c>
      <c r="H5180" s="644" t="str">
        <f>IF($C5180="","",IFERROR(IF(_xlfn.XLOOKUP($C5180,tbl_StartedStatus[Bold ID],tbl_StartedStatus[Started])="Started","Yes",IF(_xlfn.XLOOKUP($C5180,tbl_StartedStatus[Bold ID],tbl_StartedStatus[Started])="No Show","No Show","")),""))</f>
        <v/>
      </c>
    </row>
    <row r="5181" spans="1:8" ht="15" customHeight="1" thickBot="1">
      <c r="A5181" s="38" t="str">
        <f>IF($C5181="","",IFERROR(_xlfn.XLOOKUP($C5181,'1.PrepList'!$I$2:$I$1500,'1.PrepList'!$G$2:$G$1500,"")&amp;"",""))</f>
        <v/>
      </c>
      <c r="B5181" s="638" t="str">
        <f>IF($C5181="","",IFERROR(_xlfn.XLOOKUP($C5181,'1.PrepList'!$I$2:$I$1500,'1.PrepList'!$H$2:$H$1500,"")&amp;"",""))</f>
        <v/>
      </c>
      <c r="D5181" s="638" t="str">
        <f>IF($C5181="","",IFERROR(_xlfn.XLOOKUP($C5181,'1.PrepList'!$I$2:$I$1500,'1.PrepList'!$J$2:$J$1500,"")&amp;"",""))</f>
        <v/>
      </c>
      <c r="E5181" s="638" t="str">
        <f>IF($C5181="","",IFERROR(_xlfn.XLOOKUP($C5181,'1.PrepList'!$I$2:$I$1500,'1.PrepList'!$N$2:$N$1500,"")&amp;"",""))</f>
        <v/>
      </c>
      <c r="F5181" s="638" t="str">
        <f>IF($C5181="","",IFERROR(_xlfn.XLOOKUP($C5181,'1.PrepList'!$I$2:$I$1500,'1.PrepList'!$K$2:$K$1500,"")&amp;"",""))</f>
        <v/>
      </c>
      <c r="H5181" s="644" t="str">
        <f>IF($C5181="","",IFERROR(IF(_xlfn.XLOOKUP($C5181,tbl_StartedStatus[Bold ID],tbl_StartedStatus[Started])="Started","Yes",IF(_xlfn.XLOOKUP($C5181,tbl_StartedStatus[Bold ID],tbl_StartedStatus[Started])="No Show","No Show","")),""))</f>
        <v/>
      </c>
    </row>
    <row r="5182" spans="1:8" ht="15" customHeight="1" thickBot="1">
      <c r="A5182" s="38" t="str">
        <f>IF($C5182="","",IFERROR(_xlfn.XLOOKUP($C5182,'1.PrepList'!$I$2:$I$1500,'1.PrepList'!$G$2:$G$1500,"")&amp;"",""))</f>
        <v/>
      </c>
      <c r="B5182" s="638" t="str">
        <f>IF($C5182="","",IFERROR(_xlfn.XLOOKUP($C5182,'1.PrepList'!$I$2:$I$1500,'1.PrepList'!$H$2:$H$1500,"")&amp;"",""))</f>
        <v/>
      </c>
      <c r="D5182" s="638" t="str">
        <f>IF($C5182="","",IFERROR(_xlfn.XLOOKUP($C5182,'1.PrepList'!$I$2:$I$1500,'1.PrepList'!$J$2:$J$1500,"")&amp;"",""))</f>
        <v/>
      </c>
      <c r="E5182" s="638" t="str">
        <f>IF($C5182="","",IFERROR(_xlfn.XLOOKUP($C5182,'1.PrepList'!$I$2:$I$1500,'1.PrepList'!$N$2:$N$1500,"")&amp;"",""))</f>
        <v/>
      </c>
      <c r="F5182" s="638" t="str">
        <f>IF($C5182="","",IFERROR(_xlfn.XLOOKUP($C5182,'1.PrepList'!$I$2:$I$1500,'1.PrepList'!$K$2:$K$1500,"")&amp;"",""))</f>
        <v/>
      </c>
      <c r="H5182" s="644" t="str">
        <f>IF($C5182="","",IFERROR(IF(_xlfn.XLOOKUP($C5182,tbl_StartedStatus[Bold ID],tbl_StartedStatus[Started])="Started","Yes",IF(_xlfn.XLOOKUP($C5182,tbl_StartedStatus[Bold ID],tbl_StartedStatus[Started])="No Show","No Show","")),""))</f>
        <v/>
      </c>
    </row>
    <row r="5183" spans="1:8" ht="15" customHeight="1" thickBot="1">
      <c r="A5183" s="38" t="str">
        <f>IF($C5183="","",IFERROR(_xlfn.XLOOKUP($C5183,'1.PrepList'!$I$2:$I$1500,'1.PrepList'!$G$2:$G$1500,"")&amp;"",""))</f>
        <v/>
      </c>
      <c r="B5183" s="638" t="str">
        <f>IF($C5183="","",IFERROR(_xlfn.XLOOKUP($C5183,'1.PrepList'!$I$2:$I$1500,'1.PrepList'!$H$2:$H$1500,"")&amp;"",""))</f>
        <v/>
      </c>
      <c r="D5183" s="638" t="str">
        <f>IF($C5183="","",IFERROR(_xlfn.XLOOKUP($C5183,'1.PrepList'!$I$2:$I$1500,'1.PrepList'!$J$2:$J$1500,"")&amp;"",""))</f>
        <v/>
      </c>
      <c r="E5183" s="638" t="str">
        <f>IF($C5183="","",IFERROR(_xlfn.XLOOKUP($C5183,'1.PrepList'!$I$2:$I$1500,'1.PrepList'!$N$2:$N$1500,"")&amp;"",""))</f>
        <v/>
      </c>
      <c r="F5183" s="638" t="str">
        <f>IF($C5183="","",IFERROR(_xlfn.XLOOKUP($C5183,'1.PrepList'!$I$2:$I$1500,'1.PrepList'!$K$2:$K$1500,"")&amp;"",""))</f>
        <v/>
      </c>
      <c r="H5183" s="644" t="str">
        <f>IF($C5183="","",IFERROR(IF(_xlfn.XLOOKUP($C5183,tbl_StartedStatus[Bold ID],tbl_StartedStatus[Started])="Started","Yes",IF(_xlfn.XLOOKUP($C5183,tbl_StartedStatus[Bold ID],tbl_StartedStatus[Started])="No Show","No Show","")),""))</f>
        <v/>
      </c>
    </row>
    <row r="5184" spans="1:8" ht="15" customHeight="1" thickBot="1">
      <c r="A5184" s="38" t="str">
        <f>IF($C5184="","",IFERROR(_xlfn.XLOOKUP($C5184,'1.PrepList'!$I$2:$I$1500,'1.PrepList'!$G$2:$G$1500,"")&amp;"",""))</f>
        <v/>
      </c>
      <c r="B5184" s="638" t="str">
        <f>IF($C5184="","",IFERROR(_xlfn.XLOOKUP($C5184,'1.PrepList'!$I$2:$I$1500,'1.PrepList'!$H$2:$H$1500,"")&amp;"",""))</f>
        <v/>
      </c>
      <c r="D5184" s="638" t="str">
        <f>IF($C5184="","",IFERROR(_xlfn.XLOOKUP($C5184,'1.PrepList'!$I$2:$I$1500,'1.PrepList'!$J$2:$J$1500,"")&amp;"",""))</f>
        <v/>
      </c>
      <c r="E5184" s="638" t="str">
        <f>IF($C5184="","",IFERROR(_xlfn.XLOOKUP($C5184,'1.PrepList'!$I$2:$I$1500,'1.PrepList'!$N$2:$N$1500,"")&amp;"",""))</f>
        <v/>
      </c>
      <c r="F5184" s="638" t="str">
        <f>IF($C5184="","",IFERROR(_xlfn.XLOOKUP($C5184,'1.PrepList'!$I$2:$I$1500,'1.PrepList'!$K$2:$K$1500,"")&amp;"",""))</f>
        <v/>
      </c>
      <c r="H5184" s="644" t="str">
        <f>IF($C5184="","",IFERROR(IF(_xlfn.XLOOKUP($C5184,tbl_StartedStatus[Bold ID],tbl_StartedStatus[Started])="Started","Yes",IF(_xlfn.XLOOKUP($C5184,tbl_StartedStatus[Bold ID],tbl_StartedStatus[Started])="No Show","No Show","")),""))</f>
        <v/>
      </c>
    </row>
    <row r="5185" spans="1:8" ht="15" customHeight="1" thickBot="1">
      <c r="A5185" s="38" t="str">
        <f>IF($C5185="","",IFERROR(_xlfn.XLOOKUP($C5185,'1.PrepList'!$I$2:$I$1500,'1.PrepList'!$G$2:$G$1500,"")&amp;"",""))</f>
        <v/>
      </c>
      <c r="B5185" s="638" t="str">
        <f>IF($C5185="","",IFERROR(_xlfn.XLOOKUP($C5185,'1.PrepList'!$I$2:$I$1500,'1.PrepList'!$H$2:$H$1500,"")&amp;"",""))</f>
        <v/>
      </c>
      <c r="D5185" s="638" t="str">
        <f>IF($C5185="","",IFERROR(_xlfn.XLOOKUP($C5185,'1.PrepList'!$I$2:$I$1500,'1.PrepList'!$J$2:$J$1500,"")&amp;"",""))</f>
        <v/>
      </c>
      <c r="E5185" s="638" t="str">
        <f>IF($C5185="","",IFERROR(_xlfn.XLOOKUP($C5185,'1.PrepList'!$I$2:$I$1500,'1.PrepList'!$N$2:$N$1500,"")&amp;"",""))</f>
        <v/>
      </c>
      <c r="F5185" s="638" t="str">
        <f>IF($C5185="","",IFERROR(_xlfn.XLOOKUP($C5185,'1.PrepList'!$I$2:$I$1500,'1.PrepList'!$K$2:$K$1500,"")&amp;"",""))</f>
        <v/>
      </c>
      <c r="H5185" s="644" t="str">
        <f>IF($C5185="","",IFERROR(IF(_xlfn.XLOOKUP($C5185,tbl_StartedStatus[Bold ID],tbl_StartedStatus[Started])="Started","Yes",IF(_xlfn.XLOOKUP($C5185,tbl_StartedStatus[Bold ID],tbl_StartedStatus[Started])="No Show","No Show","")),""))</f>
        <v/>
      </c>
    </row>
    <row r="5186" spans="1:8" ht="15" customHeight="1" thickBot="1">
      <c r="A5186" s="38" t="str">
        <f>IF($C5186="","",IFERROR(_xlfn.XLOOKUP($C5186,'1.PrepList'!$I$2:$I$1500,'1.PrepList'!$G$2:$G$1500,"")&amp;"",""))</f>
        <v/>
      </c>
      <c r="B5186" s="638" t="str">
        <f>IF($C5186="","",IFERROR(_xlfn.XLOOKUP($C5186,'1.PrepList'!$I$2:$I$1500,'1.PrepList'!$H$2:$H$1500,"")&amp;"",""))</f>
        <v/>
      </c>
      <c r="D5186" s="638" t="str">
        <f>IF($C5186="","",IFERROR(_xlfn.XLOOKUP($C5186,'1.PrepList'!$I$2:$I$1500,'1.PrepList'!$J$2:$J$1500,"")&amp;"",""))</f>
        <v/>
      </c>
      <c r="E5186" s="638" t="str">
        <f>IF($C5186="","",IFERROR(_xlfn.XLOOKUP($C5186,'1.PrepList'!$I$2:$I$1500,'1.PrepList'!$N$2:$N$1500,"")&amp;"",""))</f>
        <v/>
      </c>
      <c r="F5186" s="638" t="str">
        <f>IF($C5186="","",IFERROR(_xlfn.XLOOKUP($C5186,'1.PrepList'!$I$2:$I$1500,'1.PrepList'!$K$2:$K$1500,"")&amp;"",""))</f>
        <v/>
      </c>
      <c r="H5186" s="644" t="str">
        <f>IF($C5186="","",IFERROR(IF(_xlfn.XLOOKUP($C5186,tbl_StartedStatus[Bold ID],tbl_StartedStatus[Started])="Started","Yes",IF(_xlfn.XLOOKUP($C5186,tbl_StartedStatus[Bold ID],tbl_StartedStatus[Started])="No Show","No Show","")),""))</f>
        <v/>
      </c>
    </row>
    <row r="5187" spans="1:8" ht="15" customHeight="1" thickBot="1">
      <c r="A5187" s="38" t="str">
        <f>IF($C5187="","",IFERROR(_xlfn.XLOOKUP($C5187,'1.PrepList'!$I$2:$I$1500,'1.PrepList'!$G$2:$G$1500,"")&amp;"",""))</f>
        <v/>
      </c>
      <c r="B5187" s="638" t="str">
        <f>IF($C5187="","",IFERROR(_xlfn.XLOOKUP($C5187,'1.PrepList'!$I$2:$I$1500,'1.PrepList'!$H$2:$H$1500,"")&amp;"",""))</f>
        <v/>
      </c>
      <c r="D5187" s="638" t="str">
        <f>IF($C5187="","",IFERROR(_xlfn.XLOOKUP($C5187,'1.PrepList'!$I$2:$I$1500,'1.PrepList'!$J$2:$J$1500,"")&amp;"",""))</f>
        <v/>
      </c>
      <c r="E5187" s="638" t="str">
        <f>IF($C5187="","",IFERROR(_xlfn.XLOOKUP($C5187,'1.PrepList'!$I$2:$I$1500,'1.PrepList'!$N$2:$N$1500,"")&amp;"",""))</f>
        <v/>
      </c>
      <c r="F5187" s="638" t="str">
        <f>IF($C5187="","",IFERROR(_xlfn.XLOOKUP($C5187,'1.PrepList'!$I$2:$I$1500,'1.PrepList'!$K$2:$K$1500,"")&amp;"",""))</f>
        <v/>
      </c>
      <c r="H5187" s="644" t="str">
        <f>IF($C5187="","",IFERROR(IF(_xlfn.XLOOKUP($C5187,tbl_StartedStatus[Bold ID],tbl_StartedStatus[Started])="Started","Yes",IF(_xlfn.XLOOKUP($C5187,tbl_StartedStatus[Bold ID],tbl_StartedStatus[Started])="No Show","No Show","")),""))</f>
        <v/>
      </c>
    </row>
    <row r="5188" spans="1:8" ht="15" customHeight="1" thickBot="1">
      <c r="A5188" s="38" t="str">
        <f>IF($C5188="","",IFERROR(_xlfn.XLOOKUP($C5188,'1.PrepList'!$I$2:$I$1500,'1.PrepList'!$G$2:$G$1500,"")&amp;"",""))</f>
        <v/>
      </c>
      <c r="B5188" s="638" t="str">
        <f>IF($C5188="","",IFERROR(_xlfn.XLOOKUP($C5188,'1.PrepList'!$I$2:$I$1500,'1.PrepList'!$H$2:$H$1500,"")&amp;"",""))</f>
        <v/>
      </c>
      <c r="D5188" s="638" t="str">
        <f>IF($C5188="","",IFERROR(_xlfn.XLOOKUP($C5188,'1.PrepList'!$I$2:$I$1500,'1.PrepList'!$J$2:$J$1500,"")&amp;"",""))</f>
        <v/>
      </c>
      <c r="E5188" s="638" t="str">
        <f>IF($C5188="","",IFERROR(_xlfn.XLOOKUP($C5188,'1.PrepList'!$I$2:$I$1500,'1.PrepList'!$N$2:$N$1500,"")&amp;"",""))</f>
        <v/>
      </c>
      <c r="F5188" s="638" t="str">
        <f>IF($C5188="","",IFERROR(_xlfn.XLOOKUP($C5188,'1.PrepList'!$I$2:$I$1500,'1.PrepList'!$K$2:$K$1500,"")&amp;"",""))</f>
        <v/>
      </c>
      <c r="H5188" s="644" t="str">
        <f>IF($C5188="","",IFERROR(IF(_xlfn.XLOOKUP($C5188,tbl_StartedStatus[Bold ID],tbl_StartedStatus[Started])="Started","Yes",IF(_xlfn.XLOOKUP($C5188,tbl_StartedStatus[Bold ID],tbl_StartedStatus[Started])="No Show","No Show","")),""))</f>
        <v/>
      </c>
    </row>
    <row r="5189" spans="1:8" ht="15" customHeight="1" thickBot="1">
      <c r="A5189" s="38" t="str">
        <f>IF($C5189="","",IFERROR(_xlfn.XLOOKUP($C5189,'1.PrepList'!$I$2:$I$1500,'1.PrepList'!$G$2:$G$1500,"")&amp;"",""))</f>
        <v/>
      </c>
      <c r="B5189" s="638" t="str">
        <f>IF($C5189="","",IFERROR(_xlfn.XLOOKUP($C5189,'1.PrepList'!$I$2:$I$1500,'1.PrepList'!$H$2:$H$1500,"")&amp;"",""))</f>
        <v/>
      </c>
      <c r="D5189" s="638" t="str">
        <f>IF($C5189="","",IFERROR(_xlfn.XLOOKUP($C5189,'1.PrepList'!$I$2:$I$1500,'1.PrepList'!$J$2:$J$1500,"")&amp;"",""))</f>
        <v/>
      </c>
      <c r="E5189" s="638" t="str">
        <f>IF($C5189="","",IFERROR(_xlfn.XLOOKUP($C5189,'1.PrepList'!$I$2:$I$1500,'1.PrepList'!$N$2:$N$1500,"")&amp;"",""))</f>
        <v/>
      </c>
      <c r="F5189" s="638" t="str">
        <f>IF($C5189="","",IFERROR(_xlfn.XLOOKUP($C5189,'1.PrepList'!$I$2:$I$1500,'1.PrepList'!$K$2:$K$1500,"")&amp;"",""))</f>
        <v/>
      </c>
      <c r="H5189" s="644" t="str">
        <f>IF($C5189="","",IFERROR(IF(_xlfn.XLOOKUP($C5189,tbl_StartedStatus[Bold ID],tbl_StartedStatus[Started])="Started","Yes",IF(_xlfn.XLOOKUP($C5189,tbl_StartedStatus[Bold ID],tbl_StartedStatus[Started])="No Show","No Show","")),""))</f>
        <v/>
      </c>
    </row>
    <row r="5190" spans="1:8" ht="15" customHeight="1" thickBot="1">
      <c r="A5190" s="38" t="str">
        <f>IF($C5190="","",IFERROR(_xlfn.XLOOKUP($C5190,'1.PrepList'!$I$2:$I$1500,'1.PrepList'!$G$2:$G$1500,"")&amp;"",""))</f>
        <v/>
      </c>
      <c r="B5190" s="638" t="str">
        <f>IF($C5190="","",IFERROR(_xlfn.XLOOKUP($C5190,'1.PrepList'!$I$2:$I$1500,'1.PrepList'!$H$2:$H$1500,"")&amp;"",""))</f>
        <v/>
      </c>
      <c r="D5190" s="638" t="str">
        <f>IF($C5190="","",IFERROR(_xlfn.XLOOKUP($C5190,'1.PrepList'!$I$2:$I$1500,'1.PrepList'!$J$2:$J$1500,"")&amp;"",""))</f>
        <v/>
      </c>
      <c r="E5190" s="638" t="str">
        <f>IF($C5190="","",IFERROR(_xlfn.XLOOKUP($C5190,'1.PrepList'!$I$2:$I$1500,'1.PrepList'!$N$2:$N$1500,"")&amp;"",""))</f>
        <v/>
      </c>
      <c r="F5190" s="638" t="str">
        <f>IF($C5190="","",IFERROR(_xlfn.XLOOKUP($C5190,'1.PrepList'!$I$2:$I$1500,'1.PrepList'!$K$2:$K$1500,"")&amp;"",""))</f>
        <v/>
      </c>
      <c r="H5190" s="644" t="str">
        <f>IF($C5190="","",IFERROR(IF(_xlfn.XLOOKUP($C5190,tbl_StartedStatus[Bold ID],tbl_StartedStatus[Started])="Started","Yes",IF(_xlfn.XLOOKUP($C5190,tbl_StartedStatus[Bold ID],tbl_StartedStatus[Started])="No Show","No Show","")),""))</f>
        <v/>
      </c>
    </row>
    <row r="5191" spans="1:8" ht="15" customHeight="1" thickBot="1">
      <c r="A5191" s="38" t="str">
        <f>IF($C5191="","",IFERROR(_xlfn.XLOOKUP($C5191,'1.PrepList'!$I$2:$I$1500,'1.PrepList'!$G$2:$G$1500,"")&amp;"",""))</f>
        <v/>
      </c>
      <c r="B5191" s="638" t="str">
        <f>IF($C5191="","",IFERROR(_xlfn.XLOOKUP($C5191,'1.PrepList'!$I$2:$I$1500,'1.PrepList'!$H$2:$H$1500,"")&amp;"",""))</f>
        <v/>
      </c>
      <c r="D5191" s="638" t="str">
        <f>IF($C5191="","",IFERROR(_xlfn.XLOOKUP($C5191,'1.PrepList'!$I$2:$I$1500,'1.PrepList'!$J$2:$J$1500,"")&amp;"",""))</f>
        <v/>
      </c>
      <c r="E5191" s="638" t="str">
        <f>IF($C5191="","",IFERROR(_xlfn.XLOOKUP($C5191,'1.PrepList'!$I$2:$I$1500,'1.PrepList'!$N$2:$N$1500,"")&amp;"",""))</f>
        <v/>
      </c>
      <c r="F5191" s="638" t="str">
        <f>IF($C5191="","",IFERROR(_xlfn.XLOOKUP($C5191,'1.PrepList'!$I$2:$I$1500,'1.PrepList'!$K$2:$K$1500,"")&amp;"",""))</f>
        <v/>
      </c>
      <c r="H5191" s="644" t="str">
        <f>IF($C5191="","",IFERROR(IF(_xlfn.XLOOKUP($C5191,tbl_StartedStatus[Bold ID],tbl_StartedStatus[Started])="Started","Yes",IF(_xlfn.XLOOKUP($C5191,tbl_StartedStatus[Bold ID],tbl_StartedStatus[Started])="No Show","No Show","")),""))</f>
        <v/>
      </c>
    </row>
    <row r="5192" spans="1:8" ht="15" customHeight="1" thickBot="1">
      <c r="A5192" s="38" t="str">
        <f>IF($C5192="","",IFERROR(_xlfn.XLOOKUP($C5192,'1.PrepList'!$I$2:$I$1500,'1.PrepList'!$G$2:$G$1500,"")&amp;"",""))</f>
        <v/>
      </c>
      <c r="B5192" s="638" t="str">
        <f>IF($C5192="","",IFERROR(_xlfn.XLOOKUP($C5192,'1.PrepList'!$I$2:$I$1500,'1.PrepList'!$H$2:$H$1500,"")&amp;"",""))</f>
        <v/>
      </c>
      <c r="D5192" s="638" t="str">
        <f>IF($C5192="","",IFERROR(_xlfn.XLOOKUP($C5192,'1.PrepList'!$I$2:$I$1500,'1.PrepList'!$J$2:$J$1500,"")&amp;"",""))</f>
        <v/>
      </c>
      <c r="E5192" s="638" t="str">
        <f>IF($C5192="","",IFERROR(_xlfn.XLOOKUP($C5192,'1.PrepList'!$I$2:$I$1500,'1.PrepList'!$N$2:$N$1500,"")&amp;"",""))</f>
        <v/>
      </c>
      <c r="F5192" s="638" t="str">
        <f>IF($C5192="","",IFERROR(_xlfn.XLOOKUP($C5192,'1.PrepList'!$I$2:$I$1500,'1.PrepList'!$K$2:$K$1500,"")&amp;"",""))</f>
        <v/>
      </c>
      <c r="H5192" s="644" t="str">
        <f>IF($C5192="","",IFERROR(IF(_xlfn.XLOOKUP($C5192,tbl_StartedStatus[Bold ID],tbl_StartedStatus[Started])="Started","Yes",IF(_xlfn.XLOOKUP($C5192,tbl_StartedStatus[Bold ID],tbl_StartedStatus[Started])="No Show","No Show","")),""))</f>
        <v/>
      </c>
    </row>
    <row r="5193" spans="1:8" ht="15" customHeight="1" thickBot="1">
      <c r="A5193" s="38" t="str">
        <f>IF($C5193="","",IFERROR(_xlfn.XLOOKUP($C5193,'1.PrepList'!$I$2:$I$1500,'1.PrepList'!$G$2:$G$1500,"")&amp;"",""))</f>
        <v/>
      </c>
      <c r="B5193" s="638" t="str">
        <f>IF($C5193="","",IFERROR(_xlfn.XLOOKUP($C5193,'1.PrepList'!$I$2:$I$1500,'1.PrepList'!$H$2:$H$1500,"")&amp;"",""))</f>
        <v/>
      </c>
      <c r="D5193" s="638" t="str">
        <f>IF($C5193="","",IFERROR(_xlfn.XLOOKUP($C5193,'1.PrepList'!$I$2:$I$1500,'1.PrepList'!$J$2:$J$1500,"")&amp;"",""))</f>
        <v/>
      </c>
      <c r="E5193" s="638" t="str">
        <f>IF($C5193="","",IFERROR(_xlfn.XLOOKUP($C5193,'1.PrepList'!$I$2:$I$1500,'1.PrepList'!$N$2:$N$1500,"")&amp;"",""))</f>
        <v/>
      </c>
      <c r="F5193" s="638" t="str">
        <f>IF($C5193="","",IFERROR(_xlfn.XLOOKUP($C5193,'1.PrepList'!$I$2:$I$1500,'1.PrepList'!$K$2:$K$1500,"")&amp;"",""))</f>
        <v/>
      </c>
      <c r="H5193" s="644" t="str">
        <f>IF($C5193="","",IFERROR(IF(_xlfn.XLOOKUP($C5193,tbl_StartedStatus[Bold ID],tbl_StartedStatus[Started])="Started","Yes",IF(_xlfn.XLOOKUP($C5193,tbl_StartedStatus[Bold ID],tbl_StartedStatus[Started])="No Show","No Show","")),""))</f>
        <v/>
      </c>
    </row>
    <row r="5194" spans="1:8" ht="15" customHeight="1" thickBot="1">
      <c r="A5194" s="38" t="str">
        <f>IF($C5194="","",IFERROR(_xlfn.XLOOKUP($C5194,'1.PrepList'!$I$2:$I$1500,'1.PrepList'!$G$2:$G$1500,"")&amp;"",""))</f>
        <v/>
      </c>
      <c r="B5194" s="638" t="str">
        <f>IF($C5194="","",IFERROR(_xlfn.XLOOKUP($C5194,'1.PrepList'!$I$2:$I$1500,'1.PrepList'!$H$2:$H$1500,"")&amp;"",""))</f>
        <v/>
      </c>
      <c r="D5194" s="638" t="str">
        <f>IF($C5194="","",IFERROR(_xlfn.XLOOKUP($C5194,'1.PrepList'!$I$2:$I$1500,'1.PrepList'!$J$2:$J$1500,"")&amp;"",""))</f>
        <v/>
      </c>
      <c r="E5194" s="638" t="str">
        <f>IF($C5194="","",IFERROR(_xlfn.XLOOKUP($C5194,'1.PrepList'!$I$2:$I$1500,'1.PrepList'!$N$2:$N$1500,"")&amp;"",""))</f>
        <v/>
      </c>
      <c r="F5194" s="638" t="str">
        <f>IF($C5194="","",IFERROR(_xlfn.XLOOKUP($C5194,'1.PrepList'!$I$2:$I$1500,'1.PrepList'!$K$2:$K$1500,"")&amp;"",""))</f>
        <v/>
      </c>
      <c r="H5194" s="644" t="str">
        <f>IF($C5194="","",IFERROR(IF(_xlfn.XLOOKUP($C5194,tbl_StartedStatus[Bold ID],tbl_StartedStatus[Started])="Started","Yes",IF(_xlfn.XLOOKUP($C5194,tbl_StartedStatus[Bold ID],tbl_StartedStatus[Started])="No Show","No Show","")),""))</f>
        <v/>
      </c>
    </row>
    <row r="5195" spans="1:8" ht="15" customHeight="1" thickBot="1">
      <c r="A5195" s="38" t="str">
        <f>IF($C5195="","",IFERROR(_xlfn.XLOOKUP($C5195,'1.PrepList'!$I$2:$I$1500,'1.PrepList'!$G$2:$G$1500,"")&amp;"",""))</f>
        <v/>
      </c>
      <c r="B5195" s="638" t="str">
        <f>IF($C5195="","",IFERROR(_xlfn.XLOOKUP($C5195,'1.PrepList'!$I$2:$I$1500,'1.PrepList'!$H$2:$H$1500,"")&amp;"",""))</f>
        <v/>
      </c>
      <c r="D5195" s="638" t="str">
        <f>IF($C5195="","",IFERROR(_xlfn.XLOOKUP($C5195,'1.PrepList'!$I$2:$I$1500,'1.PrepList'!$J$2:$J$1500,"")&amp;"",""))</f>
        <v/>
      </c>
      <c r="E5195" s="638" t="str">
        <f>IF($C5195="","",IFERROR(_xlfn.XLOOKUP($C5195,'1.PrepList'!$I$2:$I$1500,'1.PrepList'!$N$2:$N$1500,"")&amp;"",""))</f>
        <v/>
      </c>
      <c r="F5195" s="638" t="str">
        <f>IF($C5195="","",IFERROR(_xlfn.XLOOKUP($C5195,'1.PrepList'!$I$2:$I$1500,'1.PrepList'!$K$2:$K$1500,"")&amp;"",""))</f>
        <v/>
      </c>
      <c r="H5195" s="644" t="str">
        <f>IF($C5195="","",IFERROR(IF(_xlfn.XLOOKUP($C5195,tbl_StartedStatus[Bold ID],tbl_StartedStatus[Started])="Started","Yes",IF(_xlfn.XLOOKUP($C5195,tbl_StartedStatus[Bold ID],tbl_StartedStatus[Started])="No Show","No Show","")),""))</f>
        <v/>
      </c>
    </row>
    <row r="5196" spans="1:8" ht="15" customHeight="1" thickBot="1">
      <c r="A5196" s="38" t="str">
        <f>IF($C5196="","",IFERROR(_xlfn.XLOOKUP($C5196,'1.PrepList'!$I$2:$I$1500,'1.PrepList'!$G$2:$G$1500,"")&amp;"",""))</f>
        <v/>
      </c>
      <c r="B5196" s="638" t="str">
        <f>IF($C5196="","",IFERROR(_xlfn.XLOOKUP($C5196,'1.PrepList'!$I$2:$I$1500,'1.PrepList'!$H$2:$H$1500,"")&amp;"",""))</f>
        <v/>
      </c>
      <c r="D5196" s="638" t="str">
        <f>IF($C5196="","",IFERROR(_xlfn.XLOOKUP($C5196,'1.PrepList'!$I$2:$I$1500,'1.PrepList'!$J$2:$J$1500,"")&amp;"",""))</f>
        <v/>
      </c>
      <c r="E5196" s="638" t="str">
        <f>IF($C5196="","",IFERROR(_xlfn.XLOOKUP($C5196,'1.PrepList'!$I$2:$I$1500,'1.PrepList'!$N$2:$N$1500,"")&amp;"",""))</f>
        <v/>
      </c>
      <c r="F5196" s="638" t="str">
        <f>IF($C5196="","",IFERROR(_xlfn.XLOOKUP($C5196,'1.PrepList'!$I$2:$I$1500,'1.PrepList'!$K$2:$K$1500,"")&amp;"",""))</f>
        <v/>
      </c>
      <c r="H5196" s="644" t="str">
        <f>IF($C5196="","",IFERROR(IF(_xlfn.XLOOKUP($C5196,tbl_StartedStatus[Bold ID],tbl_StartedStatus[Started])="Started","Yes",IF(_xlfn.XLOOKUP($C5196,tbl_StartedStatus[Bold ID],tbl_StartedStatus[Started])="No Show","No Show","")),""))</f>
        <v/>
      </c>
    </row>
    <row r="5197" spans="1:8" ht="15" customHeight="1" thickBot="1">
      <c r="A5197" s="38" t="str">
        <f>IF($C5197="","",IFERROR(_xlfn.XLOOKUP($C5197,'1.PrepList'!$I$2:$I$1500,'1.PrepList'!$G$2:$G$1500,"")&amp;"",""))</f>
        <v/>
      </c>
      <c r="B5197" s="638" t="str">
        <f>IF($C5197="","",IFERROR(_xlfn.XLOOKUP($C5197,'1.PrepList'!$I$2:$I$1500,'1.PrepList'!$H$2:$H$1500,"")&amp;"",""))</f>
        <v/>
      </c>
      <c r="D5197" s="638" t="str">
        <f>IF($C5197="","",IFERROR(_xlfn.XLOOKUP($C5197,'1.PrepList'!$I$2:$I$1500,'1.PrepList'!$J$2:$J$1500,"")&amp;"",""))</f>
        <v/>
      </c>
      <c r="E5197" s="638" t="str">
        <f>IF($C5197="","",IFERROR(_xlfn.XLOOKUP($C5197,'1.PrepList'!$I$2:$I$1500,'1.PrepList'!$N$2:$N$1500,"")&amp;"",""))</f>
        <v/>
      </c>
      <c r="F5197" s="638" t="str">
        <f>IF($C5197="","",IFERROR(_xlfn.XLOOKUP($C5197,'1.PrepList'!$I$2:$I$1500,'1.PrepList'!$K$2:$K$1500,"")&amp;"",""))</f>
        <v/>
      </c>
      <c r="H5197" s="644" t="str">
        <f>IF($C5197="","",IFERROR(IF(_xlfn.XLOOKUP($C5197,tbl_StartedStatus[Bold ID],tbl_StartedStatus[Started])="Started","Yes",IF(_xlfn.XLOOKUP($C5197,tbl_StartedStatus[Bold ID],tbl_StartedStatus[Started])="No Show","No Show","")),""))</f>
        <v/>
      </c>
    </row>
    <row r="5198" spans="1:8" ht="15" customHeight="1" thickBot="1">
      <c r="A5198" s="38" t="str">
        <f>IF($C5198="","",IFERROR(_xlfn.XLOOKUP($C5198,'1.PrepList'!$I$2:$I$1500,'1.PrepList'!$G$2:$G$1500,"")&amp;"",""))</f>
        <v/>
      </c>
      <c r="B5198" s="638" t="str">
        <f>IF($C5198="","",IFERROR(_xlfn.XLOOKUP($C5198,'1.PrepList'!$I$2:$I$1500,'1.PrepList'!$H$2:$H$1500,"")&amp;"",""))</f>
        <v/>
      </c>
      <c r="D5198" s="638" t="str">
        <f>IF($C5198="","",IFERROR(_xlfn.XLOOKUP($C5198,'1.PrepList'!$I$2:$I$1500,'1.PrepList'!$J$2:$J$1500,"")&amp;"",""))</f>
        <v/>
      </c>
      <c r="E5198" s="638" t="str">
        <f>IF($C5198="","",IFERROR(_xlfn.XLOOKUP($C5198,'1.PrepList'!$I$2:$I$1500,'1.PrepList'!$N$2:$N$1500,"")&amp;"",""))</f>
        <v/>
      </c>
      <c r="F5198" s="638" t="str">
        <f>IF($C5198="","",IFERROR(_xlfn.XLOOKUP($C5198,'1.PrepList'!$I$2:$I$1500,'1.PrepList'!$K$2:$K$1500,"")&amp;"",""))</f>
        <v/>
      </c>
      <c r="H5198" s="644" t="str">
        <f>IF($C5198="","",IFERROR(IF(_xlfn.XLOOKUP($C5198,tbl_StartedStatus[Bold ID],tbl_StartedStatus[Started])="Started","Yes",IF(_xlfn.XLOOKUP($C5198,tbl_StartedStatus[Bold ID],tbl_StartedStatus[Started])="No Show","No Show","")),""))</f>
        <v/>
      </c>
    </row>
    <row r="5199" spans="1:8" ht="15" customHeight="1" thickBot="1">
      <c r="A5199" s="38" t="str">
        <f>IF($C5199="","",IFERROR(_xlfn.XLOOKUP($C5199,'1.PrepList'!$I$2:$I$1500,'1.PrepList'!$G$2:$G$1500,"")&amp;"",""))</f>
        <v/>
      </c>
      <c r="B5199" s="638" t="str">
        <f>IF($C5199="","",IFERROR(_xlfn.XLOOKUP($C5199,'1.PrepList'!$I$2:$I$1500,'1.PrepList'!$H$2:$H$1500,"")&amp;"",""))</f>
        <v/>
      </c>
      <c r="D5199" s="638" t="str">
        <f>IF($C5199="","",IFERROR(_xlfn.XLOOKUP($C5199,'1.PrepList'!$I$2:$I$1500,'1.PrepList'!$J$2:$J$1500,"")&amp;"",""))</f>
        <v/>
      </c>
      <c r="E5199" s="638" t="str">
        <f>IF($C5199="","",IFERROR(_xlfn.XLOOKUP($C5199,'1.PrepList'!$I$2:$I$1500,'1.PrepList'!$N$2:$N$1500,"")&amp;"",""))</f>
        <v/>
      </c>
      <c r="F5199" s="638" t="str">
        <f>IF($C5199="","",IFERROR(_xlfn.XLOOKUP($C5199,'1.PrepList'!$I$2:$I$1500,'1.PrepList'!$K$2:$K$1500,"")&amp;"",""))</f>
        <v/>
      </c>
      <c r="H5199" s="644" t="str">
        <f>IF($C5199="","",IFERROR(IF(_xlfn.XLOOKUP($C5199,tbl_StartedStatus[Bold ID],tbl_StartedStatus[Started])="Started","Yes",IF(_xlfn.XLOOKUP($C5199,tbl_StartedStatus[Bold ID],tbl_StartedStatus[Started])="No Show","No Show","")),""))</f>
        <v/>
      </c>
    </row>
    <row r="5200" spans="1:8" ht="15" customHeight="1" thickBot="1">
      <c r="A5200" s="38" t="str">
        <f>IF($C5200="","",IFERROR(_xlfn.XLOOKUP($C5200,'1.PrepList'!$I$2:$I$1500,'1.PrepList'!$G$2:$G$1500,"")&amp;"",""))</f>
        <v/>
      </c>
      <c r="B5200" s="638" t="str">
        <f>IF($C5200="","",IFERROR(_xlfn.XLOOKUP($C5200,'1.PrepList'!$I$2:$I$1500,'1.PrepList'!$H$2:$H$1500,"")&amp;"",""))</f>
        <v/>
      </c>
      <c r="D5200" s="638" t="str">
        <f>IF($C5200="","",IFERROR(_xlfn.XLOOKUP($C5200,'1.PrepList'!$I$2:$I$1500,'1.PrepList'!$J$2:$J$1500,"")&amp;"",""))</f>
        <v/>
      </c>
      <c r="E5200" s="638" t="str">
        <f>IF($C5200="","",IFERROR(_xlfn.XLOOKUP($C5200,'1.PrepList'!$I$2:$I$1500,'1.PrepList'!$N$2:$N$1500,"")&amp;"",""))</f>
        <v/>
      </c>
      <c r="F5200" s="638" t="str">
        <f>IF($C5200="","",IFERROR(_xlfn.XLOOKUP($C5200,'1.PrepList'!$I$2:$I$1500,'1.PrepList'!$K$2:$K$1500,"")&amp;"",""))</f>
        <v/>
      </c>
      <c r="H5200" s="644" t="str">
        <f>IF($C5200="","",IFERROR(IF(_xlfn.XLOOKUP($C5200,tbl_StartedStatus[Bold ID],tbl_StartedStatus[Started])="Started","Yes",IF(_xlfn.XLOOKUP($C5200,tbl_StartedStatus[Bold ID],tbl_StartedStatus[Started])="No Show","No Show","")),""))</f>
        <v/>
      </c>
    </row>
    <row r="5201" spans="1:8" ht="15" customHeight="1" thickBot="1">
      <c r="A5201" s="38" t="str">
        <f>IF($C5201="","",IFERROR(_xlfn.XLOOKUP($C5201,'1.PrepList'!$I$2:$I$1500,'1.PrepList'!$G$2:$G$1500,"")&amp;"",""))</f>
        <v/>
      </c>
      <c r="B5201" s="638" t="str">
        <f>IF($C5201="","",IFERROR(_xlfn.XLOOKUP($C5201,'1.PrepList'!$I$2:$I$1500,'1.PrepList'!$H$2:$H$1500,"")&amp;"",""))</f>
        <v/>
      </c>
      <c r="D5201" s="638" t="str">
        <f>IF($C5201="","",IFERROR(_xlfn.XLOOKUP($C5201,'1.PrepList'!$I$2:$I$1500,'1.PrepList'!$J$2:$J$1500,"")&amp;"",""))</f>
        <v/>
      </c>
      <c r="E5201" s="638" t="str">
        <f>IF($C5201="","",IFERROR(_xlfn.XLOOKUP($C5201,'1.PrepList'!$I$2:$I$1500,'1.PrepList'!$N$2:$N$1500,"")&amp;"",""))</f>
        <v/>
      </c>
      <c r="F5201" s="638" t="str">
        <f>IF($C5201="","",IFERROR(_xlfn.XLOOKUP($C5201,'1.PrepList'!$I$2:$I$1500,'1.PrepList'!$K$2:$K$1500,"")&amp;"",""))</f>
        <v/>
      </c>
      <c r="H5201" s="644" t="str">
        <f>IF($C5201="","",IFERROR(IF(_xlfn.XLOOKUP($C5201,tbl_StartedStatus[Bold ID],tbl_StartedStatus[Started])="Started","Yes",IF(_xlfn.XLOOKUP($C5201,tbl_StartedStatus[Bold ID],tbl_StartedStatus[Started])="No Show","No Show","")),""))</f>
        <v/>
      </c>
    </row>
    <row r="5202" spans="1:8" ht="15" customHeight="1" thickBot="1">
      <c r="A5202" s="38" t="str">
        <f>IF($C5202="","",IFERROR(_xlfn.XLOOKUP($C5202,'1.PrepList'!$I$2:$I$1500,'1.PrepList'!$G$2:$G$1500,"")&amp;"",""))</f>
        <v/>
      </c>
      <c r="B5202" s="638" t="str">
        <f>IF($C5202="","",IFERROR(_xlfn.XLOOKUP($C5202,'1.PrepList'!$I$2:$I$1500,'1.PrepList'!$H$2:$H$1500,"")&amp;"",""))</f>
        <v/>
      </c>
      <c r="D5202" s="638" t="str">
        <f>IF($C5202="","",IFERROR(_xlfn.XLOOKUP($C5202,'1.PrepList'!$I$2:$I$1500,'1.PrepList'!$J$2:$J$1500,"")&amp;"",""))</f>
        <v/>
      </c>
      <c r="E5202" s="638" t="str">
        <f>IF($C5202="","",IFERROR(_xlfn.XLOOKUP($C5202,'1.PrepList'!$I$2:$I$1500,'1.PrepList'!$N$2:$N$1500,"")&amp;"",""))</f>
        <v/>
      </c>
      <c r="F5202" s="638" t="str">
        <f>IF($C5202="","",IFERROR(_xlfn.XLOOKUP($C5202,'1.PrepList'!$I$2:$I$1500,'1.PrepList'!$K$2:$K$1500,"")&amp;"",""))</f>
        <v/>
      </c>
      <c r="H5202" s="644" t="str">
        <f>IF($C5202="","",IFERROR(IF(_xlfn.XLOOKUP($C5202,tbl_StartedStatus[Bold ID],tbl_StartedStatus[Started])="Started","Yes",IF(_xlfn.XLOOKUP($C5202,tbl_StartedStatus[Bold ID],tbl_StartedStatus[Started])="No Show","No Show","")),""))</f>
        <v/>
      </c>
    </row>
    <row r="5203" spans="1:8" ht="15" customHeight="1" thickBot="1">
      <c r="A5203" s="38" t="str">
        <f>IF($C5203="","",IFERROR(_xlfn.XLOOKUP($C5203,'1.PrepList'!$I$2:$I$1500,'1.PrepList'!$G$2:$G$1500,"")&amp;"",""))</f>
        <v/>
      </c>
      <c r="B5203" s="638" t="str">
        <f>IF($C5203="","",IFERROR(_xlfn.XLOOKUP($C5203,'1.PrepList'!$I$2:$I$1500,'1.PrepList'!$H$2:$H$1500,"")&amp;"",""))</f>
        <v/>
      </c>
      <c r="D5203" s="638" t="str">
        <f>IF($C5203="","",IFERROR(_xlfn.XLOOKUP($C5203,'1.PrepList'!$I$2:$I$1500,'1.PrepList'!$J$2:$J$1500,"")&amp;"",""))</f>
        <v/>
      </c>
      <c r="E5203" s="638" t="str">
        <f>IF($C5203="","",IFERROR(_xlfn.XLOOKUP($C5203,'1.PrepList'!$I$2:$I$1500,'1.PrepList'!$N$2:$N$1500,"")&amp;"",""))</f>
        <v/>
      </c>
      <c r="F5203" s="638" t="str">
        <f>IF($C5203="","",IFERROR(_xlfn.XLOOKUP($C5203,'1.PrepList'!$I$2:$I$1500,'1.PrepList'!$K$2:$K$1500,"")&amp;"",""))</f>
        <v/>
      </c>
      <c r="H5203" s="644" t="str">
        <f>IF($C5203="","",IFERROR(IF(_xlfn.XLOOKUP($C5203,tbl_StartedStatus[Bold ID],tbl_StartedStatus[Started])="Started","Yes",IF(_xlfn.XLOOKUP($C5203,tbl_StartedStatus[Bold ID],tbl_StartedStatus[Started])="No Show","No Show","")),""))</f>
        <v/>
      </c>
    </row>
    <row r="5204" spans="1:8" ht="15" customHeight="1" thickBot="1">
      <c r="A5204" s="38" t="str">
        <f>IF($C5204="","",IFERROR(_xlfn.XLOOKUP($C5204,'1.PrepList'!$I$2:$I$1500,'1.PrepList'!$G$2:$G$1500,"")&amp;"",""))</f>
        <v/>
      </c>
      <c r="B5204" s="638" t="str">
        <f>IF($C5204="","",IFERROR(_xlfn.XLOOKUP($C5204,'1.PrepList'!$I$2:$I$1500,'1.PrepList'!$H$2:$H$1500,"")&amp;"",""))</f>
        <v/>
      </c>
      <c r="D5204" s="638" t="str">
        <f>IF($C5204="","",IFERROR(_xlfn.XLOOKUP($C5204,'1.PrepList'!$I$2:$I$1500,'1.PrepList'!$J$2:$J$1500,"")&amp;"",""))</f>
        <v/>
      </c>
      <c r="E5204" s="638" t="str">
        <f>IF($C5204="","",IFERROR(_xlfn.XLOOKUP($C5204,'1.PrepList'!$I$2:$I$1500,'1.PrepList'!$N$2:$N$1500,"")&amp;"",""))</f>
        <v/>
      </c>
      <c r="F5204" s="638" t="str">
        <f>IF($C5204="","",IFERROR(_xlfn.XLOOKUP($C5204,'1.PrepList'!$I$2:$I$1500,'1.PrepList'!$K$2:$K$1500,"")&amp;"",""))</f>
        <v/>
      </c>
      <c r="H5204" s="644" t="str">
        <f>IF($C5204="","",IFERROR(IF(_xlfn.XLOOKUP($C5204,tbl_StartedStatus[Bold ID],tbl_StartedStatus[Started])="Started","Yes",IF(_xlfn.XLOOKUP($C5204,tbl_StartedStatus[Bold ID],tbl_StartedStatus[Started])="No Show","No Show","")),""))</f>
        <v/>
      </c>
    </row>
    <row r="5205" spans="1:8" ht="15" customHeight="1" thickBot="1">
      <c r="A5205" s="38" t="str">
        <f>IF($C5205="","",IFERROR(_xlfn.XLOOKUP($C5205,'1.PrepList'!$I$2:$I$1500,'1.PrepList'!$G$2:$G$1500,"")&amp;"",""))</f>
        <v/>
      </c>
      <c r="B5205" s="638" t="str">
        <f>IF($C5205="","",IFERROR(_xlfn.XLOOKUP($C5205,'1.PrepList'!$I$2:$I$1500,'1.PrepList'!$H$2:$H$1500,"")&amp;"",""))</f>
        <v/>
      </c>
      <c r="D5205" s="638" t="str">
        <f>IF($C5205="","",IFERROR(_xlfn.XLOOKUP($C5205,'1.PrepList'!$I$2:$I$1500,'1.PrepList'!$J$2:$J$1500,"")&amp;"",""))</f>
        <v/>
      </c>
      <c r="E5205" s="638" t="str">
        <f>IF($C5205="","",IFERROR(_xlfn.XLOOKUP($C5205,'1.PrepList'!$I$2:$I$1500,'1.PrepList'!$N$2:$N$1500,"")&amp;"",""))</f>
        <v/>
      </c>
      <c r="F5205" s="638" t="str">
        <f>IF($C5205="","",IFERROR(_xlfn.XLOOKUP($C5205,'1.PrepList'!$I$2:$I$1500,'1.PrepList'!$K$2:$K$1500,"")&amp;"",""))</f>
        <v/>
      </c>
      <c r="H5205" s="644" t="str">
        <f>IF($C5205="","",IFERROR(IF(_xlfn.XLOOKUP($C5205,tbl_StartedStatus[Bold ID],tbl_StartedStatus[Started])="Started","Yes",IF(_xlfn.XLOOKUP($C5205,tbl_StartedStatus[Bold ID],tbl_StartedStatus[Started])="No Show","No Show","")),""))</f>
        <v/>
      </c>
    </row>
    <row r="5206" spans="1:8" ht="15" customHeight="1" thickBot="1">
      <c r="A5206" s="38" t="str">
        <f>IF($C5206="","",IFERROR(_xlfn.XLOOKUP($C5206,'1.PrepList'!$I$2:$I$1500,'1.PrepList'!$G$2:$G$1500,"")&amp;"",""))</f>
        <v/>
      </c>
      <c r="B5206" s="638" t="str">
        <f>IF($C5206="","",IFERROR(_xlfn.XLOOKUP($C5206,'1.PrepList'!$I$2:$I$1500,'1.PrepList'!$H$2:$H$1500,"")&amp;"",""))</f>
        <v/>
      </c>
      <c r="D5206" s="638" t="str">
        <f>IF($C5206="","",IFERROR(_xlfn.XLOOKUP($C5206,'1.PrepList'!$I$2:$I$1500,'1.PrepList'!$J$2:$J$1500,"")&amp;"",""))</f>
        <v/>
      </c>
      <c r="E5206" s="638" t="str">
        <f>IF($C5206="","",IFERROR(_xlfn.XLOOKUP($C5206,'1.PrepList'!$I$2:$I$1500,'1.PrepList'!$N$2:$N$1500,"")&amp;"",""))</f>
        <v/>
      </c>
      <c r="F5206" s="638" t="str">
        <f>IF($C5206="","",IFERROR(_xlfn.XLOOKUP($C5206,'1.PrepList'!$I$2:$I$1500,'1.PrepList'!$K$2:$K$1500,"")&amp;"",""))</f>
        <v/>
      </c>
      <c r="H5206" s="644" t="str">
        <f>IF($C5206="","",IFERROR(IF(_xlfn.XLOOKUP($C5206,tbl_StartedStatus[Bold ID],tbl_StartedStatus[Started])="Started","Yes",IF(_xlfn.XLOOKUP($C5206,tbl_StartedStatus[Bold ID],tbl_StartedStatus[Started])="No Show","No Show","")),""))</f>
        <v/>
      </c>
    </row>
    <row r="5207" spans="1:8" ht="15" customHeight="1" thickBot="1">
      <c r="A5207" s="38" t="str">
        <f>IF($C5207="","",IFERROR(_xlfn.XLOOKUP($C5207,'1.PrepList'!$I$2:$I$1500,'1.PrepList'!$G$2:$G$1500,"")&amp;"",""))</f>
        <v/>
      </c>
      <c r="B5207" s="638" t="str">
        <f>IF($C5207="","",IFERROR(_xlfn.XLOOKUP($C5207,'1.PrepList'!$I$2:$I$1500,'1.PrepList'!$H$2:$H$1500,"")&amp;"",""))</f>
        <v/>
      </c>
      <c r="D5207" s="638" t="str">
        <f>IF($C5207="","",IFERROR(_xlfn.XLOOKUP($C5207,'1.PrepList'!$I$2:$I$1500,'1.PrepList'!$J$2:$J$1500,"")&amp;"",""))</f>
        <v/>
      </c>
      <c r="E5207" s="638" t="str">
        <f>IF($C5207="","",IFERROR(_xlfn.XLOOKUP($C5207,'1.PrepList'!$I$2:$I$1500,'1.PrepList'!$N$2:$N$1500,"")&amp;"",""))</f>
        <v/>
      </c>
      <c r="F5207" s="638" t="str">
        <f>IF($C5207="","",IFERROR(_xlfn.XLOOKUP($C5207,'1.PrepList'!$I$2:$I$1500,'1.PrepList'!$K$2:$K$1500,"")&amp;"",""))</f>
        <v/>
      </c>
      <c r="H5207" s="644" t="str">
        <f>IF($C5207="","",IFERROR(IF(_xlfn.XLOOKUP($C5207,tbl_StartedStatus[Bold ID],tbl_StartedStatus[Started])="Started","Yes",IF(_xlfn.XLOOKUP($C5207,tbl_StartedStatus[Bold ID],tbl_StartedStatus[Started])="No Show","No Show","")),""))</f>
        <v/>
      </c>
    </row>
    <row r="5208" spans="1:8" ht="15" customHeight="1" thickBot="1">
      <c r="A5208" s="38" t="str">
        <f>IF($C5208="","",IFERROR(_xlfn.XLOOKUP($C5208,'1.PrepList'!$I$2:$I$1500,'1.PrepList'!$G$2:$G$1500,"")&amp;"",""))</f>
        <v/>
      </c>
      <c r="B5208" s="638" t="str">
        <f>IF($C5208="","",IFERROR(_xlfn.XLOOKUP($C5208,'1.PrepList'!$I$2:$I$1500,'1.PrepList'!$H$2:$H$1500,"")&amp;"",""))</f>
        <v/>
      </c>
      <c r="D5208" s="638" t="str">
        <f>IF($C5208="","",IFERROR(_xlfn.XLOOKUP($C5208,'1.PrepList'!$I$2:$I$1500,'1.PrepList'!$J$2:$J$1500,"")&amp;"",""))</f>
        <v/>
      </c>
      <c r="E5208" s="638" t="str">
        <f>IF($C5208="","",IFERROR(_xlfn.XLOOKUP($C5208,'1.PrepList'!$I$2:$I$1500,'1.PrepList'!$N$2:$N$1500,"")&amp;"",""))</f>
        <v/>
      </c>
      <c r="F5208" s="638" t="str">
        <f>IF($C5208="","",IFERROR(_xlfn.XLOOKUP($C5208,'1.PrepList'!$I$2:$I$1500,'1.PrepList'!$K$2:$K$1500,"")&amp;"",""))</f>
        <v/>
      </c>
      <c r="H5208" s="644" t="str">
        <f>IF($C5208="","",IFERROR(IF(_xlfn.XLOOKUP($C5208,tbl_StartedStatus[Bold ID],tbl_StartedStatus[Started])="Started","Yes",IF(_xlfn.XLOOKUP($C5208,tbl_StartedStatus[Bold ID],tbl_StartedStatus[Started])="No Show","No Show","")),""))</f>
        <v/>
      </c>
    </row>
    <row r="5209" spans="1:8" ht="15" customHeight="1" thickBot="1">
      <c r="A5209" s="38" t="str">
        <f>IF($C5209="","",IFERROR(_xlfn.XLOOKUP($C5209,'1.PrepList'!$I$2:$I$1500,'1.PrepList'!$G$2:$G$1500,"")&amp;"",""))</f>
        <v/>
      </c>
      <c r="B5209" s="638" t="str">
        <f>IF($C5209="","",IFERROR(_xlfn.XLOOKUP($C5209,'1.PrepList'!$I$2:$I$1500,'1.PrepList'!$H$2:$H$1500,"")&amp;"",""))</f>
        <v/>
      </c>
      <c r="D5209" s="638" t="str">
        <f>IF($C5209="","",IFERROR(_xlfn.XLOOKUP($C5209,'1.PrepList'!$I$2:$I$1500,'1.PrepList'!$J$2:$J$1500,"")&amp;"",""))</f>
        <v/>
      </c>
      <c r="E5209" s="638" t="str">
        <f>IF($C5209="","",IFERROR(_xlfn.XLOOKUP($C5209,'1.PrepList'!$I$2:$I$1500,'1.PrepList'!$N$2:$N$1500,"")&amp;"",""))</f>
        <v/>
      </c>
      <c r="F5209" s="638" t="str">
        <f>IF($C5209="","",IFERROR(_xlfn.XLOOKUP($C5209,'1.PrepList'!$I$2:$I$1500,'1.PrepList'!$K$2:$K$1500,"")&amp;"",""))</f>
        <v/>
      </c>
      <c r="H5209" s="644" t="str">
        <f>IF($C5209="","",IFERROR(IF(_xlfn.XLOOKUP($C5209,tbl_StartedStatus[Bold ID],tbl_StartedStatus[Started])="Started","Yes",IF(_xlfn.XLOOKUP($C5209,tbl_StartedStatus[Bold ID],tbl_StartedStatus[Started])="No Show","No Show","")),""))</f>
        <v/>
      </c>
    </row>
    <row r="5210" spans="1:8" ht="15" customHeight="1" thickBot="1">
      <c r="A5210" s="38" t="str">
        <f>IF($C5210="","",IFERROR(_xlfn.XLOOKUP($C5210,'1.PrepList'!$I$2:$I$1500,'1.PrepList'!$G$2:$G$1500,"")&amp;"",""))</f>
        <v/>
      </c>
      <c r="B5210" s="638" t="str">
        <f>IF($C5210="","",IFERROR(_xlfn.XLOOKUP($C5210,'1.PrepList'!$I$2:$I$1500,'1.PrepList'!$H$2:$H$1500,"")&amp;"",""))</f>
        <v/>
      </c>
      <c r="D5210" s="638" t="str">
        <f>IF($C5210="","",IFERROR(_xlfn.XLOOKUP($C5210,'1.PrepList'!$I$2:$I$1500,'1.PrepList'!$J$2:$J$1500,"")&amp;"",""))</f>
        <v/>
      </c>
      <c r="E5210" s="638" t="str">
        <f>IF($C5210="","",IFERROR(_xlfn.XLOOKUP($C5210,'1.PrepList'!$I$2:$I$1500,'1.PrepList'!$N$2:$N$1500,"")&amp;"",""))</f>
        <v/>
      </c>
      <c r="F5210" s="638" t="str">
        <f>IF($C5210="","",IFERROR(_xlfn.XLOOKUP($C5210,'1.PrepList'!$I$2:$I$1500,'1.PrepList'!$K$2:$K$1500,"")&amp;"",""))</f>
        <v/>
      </c>
      <c r="H5210" s="644" t="str">
        <f>IF($C5210="","",IFERROR(IF(_xlfn.XLOOKUP($C5210,tbl_StartedStatus[Bold ID],tbl_StartedStatus[Started])="Started","Yes",IF(_xlfn.XLOOKUP($C5210,tbl_StartedStatus[Bold ID],tbl_StartedStatus[Started])="No Show","No Show","")),""))</f>
        <v/>
      </c>
    </row>
    <row r="5211" spans="1:8" ht="15" customHeight="1" thickBot="1">
      <c r="A5211" s="38" t="str">
        <f>IF($C5211="","",IFERROR(_xlfn.XLOOKUP($C5211,'1.PrepList'!$I$2:$I$1500,'1.PrepList'!$G$2:$G$1500,"")&amp;"",""))</f>
        <v/>
      </c>
      <c r="B5211" s="638" t="str">
        <f>IF($C5211="","",IFERROR(_xlfn.XLOOKUP($C5211,'1.PrepList'!$I$2:$I$1500,'1.PrepList'!$H$2:$H$1500,"")&amp;"",""))</f>
        <v/>
      </c>
      <c r="D5211" s="638" t="str">
        <f>IF($C5211="","",IFERROR(_xlfn.XLOOKUP($C5211,'1.PrepList'!$I$2:$I$1500,'1.PrepList'!$J$2:$J$1500,"")&amp;"",""))</f>
        <v/>
      </c>
      <c r="E5211" s="638" t="str">
        <f>IF($C5211="","",IFERROR(_xlfn.XLOOKUP($C5211,'1.PrepList'!$I$2:$I$1500,'1.PrepList'!$N$2:$N$1500,"")&amp;"",""))</f>
        <v/>
      </c>
      <c r="F5211" s="638" t="str">
        <f>IF($C5211="","",IFERROR(_xlfn.XLOOKUP($C5211,'1.PrepList'!$I$2:$I$1500,'1.PrepList'!$K$2:$K$1500,"")&amp;"",""))</f>
        <v/>
      </c>
      <c r="H5211" s="644" t="str">
        <f>IF($C5211="","",IFERROR(IF(_xlfn.XLOOKUP($C5211,tbl_StartedStatus[Bold ID],tbl_StartedStatus[Started])="Started","Yes",IF(_xlfn.XLOOKUP($C5211,tbl_StartedStatus[Bold ID],tbl_StartedStatus[Started])="No Show","No Show","")),""))</f>
        <v/>
      </c>
    </row>
    <row r="5212" spans="1:8" ht="15" customHeight="1" thickBot="1">
      <c r="A5212" s="38" t="str">
        <f>IF($C5212="","",IFERROR(_xlfn.XLOOKUP($C5212,'1.PrepList'!$I$2:$I$1500,'1.PrepList'!$G$2:$G$1500,"")&amp;"",""))</f>
        <v/>
      </c>
      <c r="B5212" s="638" t="str">
        <f>IF($C5212="","",IFERROR(_xlfn.XLOOKUP($C5212,'1.PrepList'!$I$2:$I$1500,'1.PrepList'!$H$2:$H$1500,"")&amp;"",""))</f>
        <v/>
      </c>
      <c r="D5212" s="638" t="str">
        <f>IF($C5212="","",IFERROR(_xlfn.XLOOKUP($C5212,'1.PrepList'!$I$2:$I$1500,'1.PrepList'!$J$2:$J$1500,"")&amp;"",""))</f>
        <v/>
      </c>
      <c r="E5212" s="638" t="str">
        <f>IF($C5212="","",IFERROR(_xlfn.XLOOKUP($C5212,'1.PrepList'!$I$2:$I$1500,'1.PrepList'!$N$2:$N$1500,"")&amp;"",""))</f>
        <v/>
      </c>
      <c r="F5212" s="638" t="str">
        <f>IF($C5212="","",IFERROR(_xlfn.XLOOKUP($C5212,'1.PrepList'!$I$2:$I$1500,'1.PrepList'!$K$2:$K$1500,"")&amp;"",""))</f>
        <v/>
      </c>
      <c r="H5212" s="644" t="str">
        <f>IF($C5212="","",IFERROR(IF(_xlfn.XLOOKUP($C5212,tbl_StartedStatus[Bold ID],tbl_StartedStatus[Started])="Started","Yes",IF(_xlfn.XLOOKUP($C5212,tbl_StartedStatus[Bold ID],tbl_StartedStatus[Started])="No Show","No Show","")),""))</f>
        <v/>
      </c>
    </row>
    <row r="5213" spans="1:8" ht="15" customHeight="1" thickBot="1">
      <c r="A5213" s="38" t="str">
        <f>IF($C5213="","",IFERROR(_xlfn.XLOOKUP($C5213,'1.PrepList'!$I$2:$I$1500,'1.PrepList'!$G$2:$G$1500,"")&amp;"",""))</f>
        <v/>
      </c>
      <c r="B5213" s="638" t="str">
        <f>IF($C5213="","",IFERROR(_xlfn.XLOOKUP($C5213,'1.PrepList'!$I$2:$I$1500,'1.PrepList'!$H$2:$H$1500,"")&amp;"",""))</f>
        <v/>
      </c>
      <c r="D5213" s="638" t="str">
        <f>IF($C5213="","",IFERROR(_xlfn.XLOOKUP($C5213,'1.PrepList'!$I$2:$I$1500,'1.PrepList'!$J$2:$J$1500,"")&amp;"",""))</f>
        <v/>
      </c>
      <c r="E5213" s="638" t="str">
        <f>IF($C5213="","",IFERROR(_xlfn.XLOOKUP($C5213,'1.PrepList'!$I$2:$I$1500,'1.PrepList'!$N$2:$N$1500,"")&amp;"",""))</f>
        <v/>
      </c>
      <c r="F5213" s="638" t="str">
        <f>IF($C5213="","",IFERROR(_xlfn.XLOOKUP($C5213,'1.PrepList'!$I$2:$I$1500,'1.PrepList'!$K$2:$K$1500,"")&amp;"",""))</f>
        <v/>
      </c>
      <c r="H5213" s="644" t="str">
        <f>IF($C5213="","",IFERROR(IF(_xlfn.XLOOKUP($C5213,tbl_StartedStatus[Bold ID],tbl_StartedStatus[Started])="Started","Yes",IF(_xlfn.XLOOKUP($C5213,tbl_StartedStatus[Bold ID],tbl_StartedStatus[Started])="No Show","No Show","")),""))</f>
        <v/>
      </c>
    </row>
    <row r="5214" spans="1:8" ht="15" customHeight="1" thickBot="1">
      <c r="A5214" s="38" t="str">
        <f>IF($C5214="","",IFERROR(_xlfn.XLOOKUP($C5214,'1.PrepList'!$I$2:$I$1500,'1.PrepList'!$G$2:$G$1500,"")&amp;"",""))</f>
        <v/>
      </c>
      <c r="B5214" s="638" t="str">
        <f>IF($C5214="","",IFERROR(_xlfn.XLOOKUP($C5214,'1.PrepList'!$I$2:$I$1500,'1.PrepList'!$H$2:$H$1500,"")&amp;"",""))</f>
        <v/>
      </c>
      <c r="D5214" s="638" t="str">
        <f>IF($C5214="","",IFERROR(_xlfn.XLOOKUP($C5214,'1.PrepList'!$I$2:$I$1500,'1.PrepList'!$J$2:$J$1500,"")&amp;"",""))</f>
        <v/>
      </c>
      <c r="E5214" s="638" t="str">
        <f>IF($C5214="","",IFERROR(_xlfn.XLOOKUP($C5214,'1.PrepList'!$I$2:$I$1500,'1.PrepList'!$N$2:$N$1500,"")&amp;"",""))</f>
        <v/>
      </c>
      <c r="F5214" s="638" t="str">
        <f>IF($C5214="","",IFERROR(_xlfn.XLOOKUP($C5214,'1.PrepList'!$I$2:$I$1500,'1.PrepList'!$K$2:$K$1500,"")&amp;"",""))</f>
        <v/>
      </c>
      <c r="H5214" s="644" t="str">
        <f>IF($C5214="","",IFERROR(IF(_xlfn.XLOOKUP($C5214,tbl_StartedStatus[Bold ID],tbl_StartedStatus[Started])="Started","Yes",IF(_xlfn.XLOOKUP($C5214,tbl_StartedStatus[Bold ID],tbl_StartedStatus[Started])="No Show","No Show","")),""))</f>
        <v/>
      </c>
    </row>
    <row r="5215" spans="1:8" ht="15" customHeight="1" thickBot="1">
      <c r="A5215" s="38" t="str">
        <f>IF($C5215="","",IFERROR(_xlfn.XLOOKUP($C5215,'1.PrepList'!$I$2:$I$1500,'1.PrepList'!$G$2:$G$1500,"")&amp;"",""))</f>
        <v/>
      </c>
      <c r="B5215" s="638" t="str">
        <f>IF($C5215="","",IFERROR(_xlfn.XLOOKUP($C5215,'1.PrepList'!$I$2:$I$1500,'1.PrepList'!$H$2:$H$1500,"")&amp;"",""))</f>
        <v/>
      </c>
      <c r="D5215" s="638" t="str">
        <f>IF($C5215="","",IFERROR(_xlfn.XLOOKUP($C5215,'1.PrepList'!$I$2:$I$1500,'1.PrepList'!$J$2:$J$1500,"")&amp;"",""))</f>
        <v/>
      </c>
      <c r="E5215" s="638" t="str">
        <f>IF($C5215="","",IFERROR(_xlfn.XLOOKUP($C5215,'1.PrepList'!$I$2:$I$1500,'1.PrepList'!$N$2:$N$1500,"")&amp;"",""))</f>
        <v/>
      </c>
      <c r="F5215" s="638" t="str">
        <f>IF($C5215="","",IFERROR(_xlfn.XLOOKUP($C5215,'1.PrepList'!$I$2:$I$1500,'1.PrepList'!$K$2:$K$1500,"")&amp;"",""))</f>
        <v/>
      </c>
      <c r="H5215" s="644" t="str">
        <f>IF($C5215="","",IFERROR(IF(_xlfn.XLOOKUP($C5215,tbl_StartedStatus[Bold ID],tbl_StartedStatus[Started])="Started","Yes",IF(_xlfn.XLOOKUP($C5215,tbl_StartedStatus[Bold ID],tbl_StartedStatus[Started])="No Show","No Show","")),""))</f>
        <v/>
      </c>
    </row>
    <row r="5216" spans="1:8" ht="15" customHeight="1" thickBot="1">
      <c r="A5216" s="38" t="str">
        <f>IF($C5216="","",IFERROR(_xlfn.XLOOKUP($C5216,'1.PrepList'!$I$2:$I$1500,'1.PrepList'!$G$2:$G$1500,"")&amp;"",""))</f>
        <v/>
      </c>
      <c r="B5216" s="638" t="str">
        <f>IF($C5216="","",IFERROR(_xlfn.XLOOKUP($C5216,'1.PrepList'!$I$2:$I$1500,'1.PrepList'!$H$2:$H$1500,"")&amp;"",""))</f>
        <v/>
      </c>
      <c r="D5216" s="638" t="str">
        <f>IF($C5216="","",IFERROR(_xlfn.XLOOKUP($C5216,'1.PrepList'!$I$2:$I$1500,'1.PrepList'!$J$2:$J$1500,"")&amp;"",""))</f>
        <v/>
      </c>
      <c r="E5216" s="638" t="str">
        <f>IF($C5216="","",IFERROR(_xlfn.XLOOKUP($C5216,'1.PrepList'!$I$2:$I$1500,'1.PrepList'!$N$2:$N$1500,"")&amp;"",""))</f>
        <v/>
      </c>
      <c r="F5216" s="638" t="str">
        <f>IF($C5216="","",IFERROR(_xlfn.XLOOKUP($C5216,'1.PrepList'!$I$2:$I$1500,'1.PrepList'!$K$2:$K$1500,"")&amp;"",""))</f>
        <v/>
      </c>
      <c r="H5216" s="644" t="str">
        <f>IF($C5216="","",IFERROR(IF(_xlfn.XLOOKUP($C5216,tbl_StartedStatus[Bold ID],tbl_StartedStatus[Started])="Started","Yes",IF(_xlfn.XLOOKUP($C5216,tbl_StartedStatus[Bold ID],tbl_StartedStatus[Started])="No Show","No Show","")),""))</f>
        <v/>
      </c>
    </row>
    <row r="5217" spans="1:8" ht="15" customHeight="1" thickBot="1">
      <c r="A5217" s="38" t="str">
        <f>IF($C5217="","",IFERROR(_xlfn.XLOOKUP($C5217,'1.PrepList'!$I$2:$I$1500,'1.PrepList'!$G$2:$G$1500,"")&amp;"",""))</f>
        <v/>
      </c>
      <c r="B5217" s="638" t="str">
        <f>IF($C5217="","",IFERROR(_xlfn.XLOOKUP($C5217,'1.PrepList'!$I$2:$I$1500,'1.PrepList'!$H$2:$H$1500,"")&amp;"",""))</f>
        <v/>
      </c>
      <c r="D5217" s="638" t="str">
        <f>IF($C5217="","",IFERROR(_xlfn.XLOOKUP($C5217,'1.PrepList'!$I$2:$I$1500,'1.PrepList'!$J$2:$J$1500,"")&amp;"",""))</f>
        <v/>
      </c>
      <c r="E5217" s="638" t="str">
        <f>IF($C5217="","",IFERROR(_xlfn.XLOOKUP($C5217,'1.PrepList'!$I$2:$I$1500,'1.PrepList'!$N$2:$N$1500,"")&amp;"",""))</f>
        <v/>
      </c>
      <c r="F5217" s="638" t="str">
        <f>IF($C5217="","",IFERROR(_xlfn.XLOOKUP($C5217,'1.PrepList'!$I$2:$I$1500,'1.PrepList'!$K$2:$K$1500,"")&amp;"",""))</f>
        <v/>
      </c>
      <c r="H5217" s="644" t="str">
        <f>IF($C5217="","",IFERROR(IF(_xlfn.XLOOKUP($C5217,tbl_StartedStatus[Bold ID],tbl_StartedStatus[Started])="Started","Yes",IF(_xlfn.XLOOKUP($C5217,tbl_StartedStatus[Bold ID],tbl_StartedStatus[Started])="No Show","No Show","")),""))</f>
        <v/>
      </c>
    </row>
    <row r="5218" spans="1:8" ht="15" customHeight="1" thickBot="1">
      <c r="A5218" s="38" t="str">
        <f>IF($C5218="","",IFERROR(_xlfn.XLOOKUP($C5218,'1.PrepList'!$I$2:$I$1500,'1.PrepList'!$G$2:$G$1500,"")&amp;"",""))</f>
        <v/>
      </c>
      <c r="B5218" s="638" t="str">
        <f>IF($C5218="","",IFERROR(_xlfn.XLOOKUP($C5218,'1.PrepList'!$I$2:$I$1500,'1.PrepList'!$H$2:$H$1500,"")&amp;"",""))</f>
        <v/>
      </c>
      <c r="D5218" s="638" t="str">
        <f>IF($C5218="","",IFERROR(_xlfn.XLOOKUP($C5218,'1.PrepList'!$I$2:$I$1500,'1.PrepList'!$J$2:$J$1500,"")&amp;"",""))</f>
        <v/>
      </c>
      <c r="E5218" s="638" t="str">
        <f>IF($C5218="","",IFERROR(_xlfn.XLOOKUP($C5218,'1.PrepList'!$I$2:$I$1500,'1.PrepList'!$N$2:$N$1500,"")&amp;"",""))</f>
        <v/>
      </c>
      <c r="F5218" s="638" t="str">
        <f>IF($C5218="","",IFERROR(_xlfn.XLOOKUP($C5218,'1.PrepList'!$I$2:$I$1500,'1.PrepList'!$K$2:$K$1500,"")&amp;"",""))</f>
        <v/>
      </c>
      <c r="H5218" s="644" t="str">
        <f>IF($C5218="","",IFERROR(IF(_xlfn.XLOOKUP($C5218,tbl_StartedStatus[Bold ID],tbl_StartedStatus[Started])="Started","Yes",IF(_xlfn.XLOOKUP($C5218,tbl_StartedStatus[Bold ID],tbl_StartedStatus[Started])="No Show","No Show","")),""))</f>
        <v/>
      </c>
    </row>
    <row r="5219" spans="1:8" ht="15" customHeight="1" thickBot="1">
      <c r="A5219" s="38" t="str">
        <f>IF($C5219="","",IFERROR(_xlfn.XLOOKUP($C5219,'1.PrepList'!$I$2:$I$1500,'1.PrepList'!$G$2:$G$1500,"")&amp;"",""))</f>
        <v/>
      </c>
      <c r="B5219" s="638" t="str">
        <f>IF($C5219="","",IFERROR(_xlfn.XLOOKUP($C5219,'1.PrepList'!$I$2:$I$1500,'1.PrepList'!$H$2:$H$1500,"")&amp;"",""))</f>
        <v/>
      </c>
      <c r="D5219" s="638" t="str">
        <f>IF($C5219="","",IFERROR(_xlfn.XLOOKUP($C5219,'1.PrepList'!$I$2:$I$1500,'1.PrepList'!$J$2:$J$1500,"")&amp;"",""))</f>
        <v/>
      </c>
      <c r="E5219" s="638" t="str">
        <f>IF($C5219="","",IFERROR(_xlfn.XLOOKUP($C5219,'1.PrepList'!$I$2:$I$1500,'1.PrepList'!$N$2:$N$1500,"")&amp;"",""))</f>
        <v/>
      </c>
      <c r="F5219" s="638" t="str">
        <f>IF($C5219="","",IFERROR(_xlfn.XLOOKUP($C5219,'1.PrepList'!$I$2:$I$1500,'1.PrepList'!$K$2:$K$1500,"")&amp;"",""))</f>
        <v/>
      </c>
      <c r="H5219" s="644" t="str">
        <f>IF($C5219="","",IFERROR(IF(_xlfn.XLOOKUP($C5219,tbl_StartedStatus[Bold ID],tbl_StartedStatus[Started])="Started","Yes",IF(_xlfn.XLOOKUP($C5219,tbl_StartedStatus[Bold ID],tbl_StartedStatus[Started])="No Show","No Show","")),""))</f>
        <v/>
      </c>
    </row>
    <row r="5220" spans="1:8" ht="15" customHeight="1" thickBot="1">
      <c r="A5220" s="38" t="str">
        <f>IF($C5220="","",IFERROR(_xlfn.XLOOKUP($C5220,'1.PrepList'!$I$2:$I$1500,'1.PrepList'!$G$2:$G$1500,"")&amp;"",""))</f>
        <v/>
      </c>
      <c r="B5220" s="638" t="str">
        <f>IF($C5220="","",IFERROR(_xlfn.XLOOKUP($C5220,'1.PrepList'!$I$2:$I$1500,'1.PrepList'!$H$2:$H$1500,"")&amp;"",""))</f>
        <v/>
      </c>
      <c r="D5220" s="638" t="str">
        <f>IF($C5220="","",IFERROR(_xlfn.XLOOKUP($C5220,'1.PrepList'!$I$2:$I$1500,'1.PrepList'!$J$2:$J$1500,"")&amp;"",""))</f>
        <v/>
      </c>
      <c r="E5220" s="638" t="str">
        <f>IF($C5220="","",IFERROR(_xlfn.XLOOKUP($C5220,'1.PrepList'!$I$2:$I$1500,'1.PrepList'!$N$2:$N$1500,"")&amp;"",""))</f>
        <v/>
      </c>
      <c r="F5220" s="638" t="str">
        <f>IF($C5220="","",IFERROR(_xlfn.XLOOKUP($C5220,'1.PrepList'!$I$2:$I$1500,'1.PrepList'!$K$2:$K$1500,"")&amp;"",""))</f>
        <v/>
      </c>
      <c r="H5220" s="644" t="str">
        <f>IF($C5220="","",IFERROR(IF(_xlfn.XLOOKUP($C5220,tbl_StartedStatus[Bold ID],tbl_StartedStatus[Started])="Started","Yes",IF(_xlfn.XLOOKUP($C5220,tbl_StartedStatus[Bold ID],tbl_StartedStatus[Started])="No Show","No Show","")),""))</f>
        <v/>
      </c>
    </row>
    <row r="5221" spans="1:8" ht="15" customHeight="1" thickBot="1">
      <c r="A5221" s="38" t="str">
        <f>IF($C5221="","",IFERROR(_xlfn.XLOOKUP($C5221,'1.PrepList'!$I$2:$I$1500,'1.PrepList'!$G$2:$G$1500,"")&amp;"",""))</f>
        <v/>
      </c>
      <c r="B5221" s="638" t="str">
        <f>IF($C5221="","",IFERROR(_xlfn.XLOOKUP($C5221,'1.PrepList'!$I$2:$I$1500,'1.PrepList'!$H$2:$H$1500,"")&amp;"",""))</f>
        <v/>
      </c>
      <c r="D5221" s="638" t="str">
        <f>IF($C5221="","",IFERROR(_xlfn.XLOOKUP($C5221,'1.PrepList'!$I$2:$I$1500,'1.PrepList'!$J$2:$J$1500,"")&amp;"",""))</f>
        <v/>
      </c>
      <c r="E5221" s="638" t="str">
        <f>IF($C5221="","",IFERROR(_xlfn.XLOOKUP($C5221,'1.PrepList'!$I$2:$I$1500,'1.PrepList'!$N$2:$N$1500,"")&amp;"",""))</f>
        <v/>
      </c>
      <c r="F5221" s="638" t="str">
        <f>IF($C5221="","",IFERROR(_xlfn.XLOOKUP($C5221,'1.PrepList'!$I$2:$I$1500,'1.PrepList'!$K$2:$K$1500,"")&amp;"",""))</f>
        <v/>
      </c>
      <c r="H5221" s="644" t="str">
        <f>IF($C5221="","",IFERROR(IF(_xlfn.XLOOKUP($C5221,tbl_StartedStatus[Bold ID],tbl_StartedStatus[Started])="Started","Yes",IF(_xlfn.XLOOKUP($C5221,tbl_StartedStatus[Bold ID],tbl_StartedStatus[Started])="No Show","No Show","")),""))</f>
        <v/>
      </c>
    </row>
    <row r="5222" spans="1:8" ht="15" customHeight="1" thickBot="1">
      <c r="A5222" s="38" t="str">
        <f>IF($C5222="","",IFERROR(_xlfn.XLOOKUP($C5222,'1.PrepList'!$I$2:$I$1500,'1.PrepList'!$G$2:$G$1500,"")&amp;"",""))</f>
        <v/>
      </c>
      <c r="B5222" s="638" t="str">
        <f>IF($C5222="","",IFERROR(_xlfn.XLOOKUP($C5222,'1.PrepList'!$I$2:$I$1500,'1.PrepList'!$H$2:$H$1500,"")&amp;"",""))</f>
        <v/>
      </c>
      <c r="D5222" s="638" t="str">
        <f>IF($C5222="","",IFERROR(_xlfn.XLOOKUP($C5222,'1.PrepList'!$I$2:$I$1500,'1.PrepList'!$J$2:$J$1500,"")&amp;"",""))</f>
        <v/>
      </c>
      <c r="E5222" s="638" t="str">
        <f>IF($C5222="","",IFERROR(_xlfn.XLOOKUP($C5222,'1.PrepList'!$I$2:$I$1500,'1.PrepList'!$N$2:$N$1500,"")&amp;"",""))</f>
        <v/>
      </c>
      <c r="F5222" s="638" t="str">
        <f>IF($C5222="","",IFERROR(_xlfn.XLOOKUP($C5222,'1.PrepList'!$I$2:$I$1500,'1.PrepList'!$K$2:$K$1500,"")&amp;"",""))</f>
        <v/>
      </c>
      <c r="H5222" s="644" t="str">
        <f>IF($C5222="","",IFERROR(IF(_xlfn.XLOOKUP($C5222,tbl_StartedStatus[Bold ID],tbl_StartedStatus[Started])="Started","Yes",IF(_xlfn.XLOOKUP($C5222,tbl_StartedStatus[Bold ID],tbl_StartedStatus[Started])="No Show","No Show","")),""))</f>
        <v/>
      </c>
    </row>
    <row r="5223" spans="1:8" ht="15" customHeight="1" thickBot="1">
      <c r="A5223" s="38" t="str">
        <f>IF($C5223="","",IFERROR(_xlfn.XLOOKUP($C5223,'1.PrepList'!$I$2:$I$1500,'1.PrepList'!$G$2:$G$1500,"")&amp;"",""))</f>
        <v/>
      </c>
      <c r="B5223" s="638" t="str">
        <f>IF($C5223="","",IFERROR(_xlfn.XLOOKUP($C5223,'1.PrepList'!$I$2:$I$1500,'1.PrepList'!$H$2:$H$1500,"")&amp;"",""))</f>
        <v/>
      </c>
      <c r="D5223" s="638" t="str">
        <f>IF($C5223="","",IFERROR(_xlfn.XLOOKUP($C5223,'1.PrepList'!$I$2:$I$1500,'1.PrepList'!$J$2:$J$1500,"")&amp;"",""))</f>
        <v/>
      </c>
      <c r="E5223" s="638" t="str">
        <f>IF($C5223="","",IFERROR(_xlfn.XLOOKUP($C5223,'1.PrepList'!$I$2:$I$1500,'1.PrepList'!$N$2:$N$1500,"")&amp;"",""))</f>
        <v/>
      </c>
      <c r="F5223" s="638" t="str">
        <f>IF($C5223="","",IFERROR(_xlfn.XLOOKUP($C5223,'1.PrepList'!$I$2:$I$1500,'1.PrepList'!$K$2:$K$1500,"")&amp;"",""))</f>
        <v/>
      </c>
      <c r="H5223" s="644" t="str">
        <f>IF($C5223="","",IFERROR(IF(_xlfn.XLOOKUP($C5223,tbl_StartedStatus[Bold ID],tbl_StartedStatus[Started])="Started","Yes",IF(_xlfn.XLOOKUP($C5223,tbl_StartedStatus[Bold ID],tbl_StartedStatus[Started])="No Show","No Show","")),""))</f>
        <v/>
      </c>
    </row>
    <row r="5224" spans="1:8" ht="15" customHeight="1" thickBot="1">
      <c r="A5224" s="38" t="str">
        <f>IF($C5224="","",IFERROR(_xlfn.XLOOKUP($C5224,'1.PrepList'!$I$2:$I$1500,'1.PrepList'!$G$2:$G$1500,"")&amp;"",""))</f>
        <v/>
      </c>
      <c r="B5224" s="638" t="str">
        <f>IF($C5224="","",IFERROR(_xlfn.XLOOKUP($C5224,'1.PrepList'!$I$2:$I$1500,'1.PrepList'!$H$2:$H$1500,"")&amp;"",""))</f>
        <v/>
      </c>
      <c r="D5224" s="638" t="str">
        <f>IF($C5224="","",IFERROR(_xlfn.XLOOKUP($C5224,'1.PrepList'!$I$2:$I$1500,'1.PrepList'!$J$2:$J$1500,"")&amp;"",""))</f>
        <v/>
      </c>
      <c r="E5224" s="638" t="str">
        <f>IF($C5224="","",IFERROR(_xlfn.XLOOKUP($C5224,'1.PrepList'!$I$2:$I$1500,'1.PrepList'!$N$2:$N$1500,"")&amp;"",""))</f>
        <v/>
      </c>
      <c r="F5224" s="638" t="str">
        <f>IF($C5224="","",IFERROR(_xlfn.XLOOKUP($C5224,'1.PrepList'!$I$2:$I$1500,'1.PrepList'!$K$2:$K$1500,"")&amp;"",""))</f>
        <v/>
      </c>
      <c r="H5224" s="644" t="str">
        <f>IF($C5224="","",IFERROR(IF(_xlfn.XLOOKUP($C5224,tbl_StartedStatus[Bold ID],tbl_StartedStatus[Started])="Started","Yes",IF(_xlfn.XLOOKUP($C5224,tbl_StartedStatus[Bold ID],tbl_StartedStatus[Started])="No Show","No Show","")),""))</f>
        <v/>
      </c>
    </row>
    <row r="5225" spans="1:8" ht="15" customHeight="1" thickBot="1">
      <c r="A5225" s="38" t="str">
        <f>IF($C5225="","",IFERROR(_xlfn.XLOOKUP($C5225,'1.PrepList'!$I$2:$I$1500,'1.PrepList'!$G$2:$G$1500,"")&amp;"",""))</f>
        <v/>
      </c>
      <c r="B5225" s="638" t="str">
        <f>IF($C5225="","",IFERROR(_xlfn.XLOOKUP($C5225,'1.PrepList'!$I$2:$I$1500,'1.PrepList'!$H$2:$H$1500,"")&amp;"",""))</f>
        <v/>
      </c>
      <c r="D5225" s="638" t="str">
        <f>IF($C5225="","",IFERROR(_xlfn.XLOOKUP($C5225,'1.PrepList'!$I$2:$I$1500,'1.PrepList'!$J$2:$J$1500,"")&amp;"",""))</f>
        <v/>
      </c>
      <c r="E5225" s="638" t="str">
        <f>IF($C5225="","",IFERROR(_xlfn.XLOOKUP($C5225,'1.PrepList'!$I$2:$I$1500,'1.PrepList'!$N$2:$N$1500,"")&amp;"",""))</f>
        <v/>
      </c>
      <c r="F5225" s="638" t="str">
        <f>IF($C5225="","",IFERROR(_xlfn.XLOOKUP($C5225,'1.PrepList'!$I$2:$I$1500,'1.PrepList'!$K$2:$K$1500,"")&amp;"",""))</f>
        <v/>
      </c>
      <c r="H5225" s="644" t="str">
        <f>IF($C5225="","",IFERROR(IF(_xlfn.XLOOKUP($C5225,tbl_StartedStatus[Bold ID],tbl_StartedStatus[Started])="Started","Yes",IF(_xlfn.XLOOKUP($C5225,tbl_StartedStatus[Bold ID],tbl_StartedStatus[Started])="No Show","No Show","")),""))</f>
        <v/>
      </c>
    </row>
    <row r="5226" spans="1:8" ht="15" customHeight="1" thickBot="1">
      <c r="A5226" s="38" t="str">
        <f>IF($C5226="","",IFERROR(_xlfn.XLOOKUP($C5226,'1.PrepList'!$I$2:$I$1500,'1.PrepList'!$G$2:$G$1500,"")&amp;"",""))</f>
        <v/>
      </c>
      <c r="B5226" s="638" t="str">
        <f>IF($C5226="","",IFERROR(_xlfn.XLOOKUP($C5226,'1.PrepList'!$I$2:$I$1500,'1.PrepList'!$H$2:$H$1500,"")&amp;"",""))</f>
        <v/>
      </c>
      <c r="D5226" s="638" t="str">
        <f>IF($C5226="","",IFERROR(_xlfn.XLOOKUP($C5226,'1.PrepList'!$I$2:$I$1500,'1.PrepList'!$J$2:$J$1500,"")&amp;"",""))</f>
        <v/>
      </c>
      <c r="E5226" s="638" t="str">
        <f>IF($C5226="","",IFERROR(_xlfn.XLOOKUP($C5226,'1.PrepList'!$I$2:$I$1500,'1.PrepList'!$N$2:$N$1500,"")&amp;"",""))</f>
        <v/>
      </c>
      <c r="F5226" s="638" t="str">
        <f>IF($C5226="","",IFERROR(_xlfn.XLOOKUP($C5226,'1.PrepList'!$I$2:$I$1500,'1.PrepList'!$K$2:$K$1500,"")&amp;"",""))</f>
        <v/>
      </c>
      <c r="H5226" s="644" t="str">
        <f>IF($C5226="","",IFERROR(IF(_xlfn.XLOOKUP($C5226,tbl_StartedStatus[Bold ID],tbl_StartedStatus[Started])="Started","Yes",IF(_xlfn.XLOOKUP($C5226,tbl_StartedStatus[Bold ID],tbl_StartedStatus[Started])="No Show","No Show","")),""))</f>
        <v/>
      </c>
    </row>
    <row r="5227" spans="1:8" ht="15" customHeight="1" thickBot="1">
      <c r="A5227" s="38" t="str">
        <f>IF($C5227="","",IFERROR(_xlfn.XLOOKUP($C5227,'1.PrepList'!$I$2:$I$1500,'1.PrepList'!$G$2:$G$1500,"")&amp;"",""))</f>
        <v/>
      </c>
      <c r="B5227" s="638" t="str">
        <f>IF($C5227="","",IFERROR(_xlfn.XLOOKUP($C5227,'1.PrepList'!$I$2:$I$1500,'1.PrepList'!$H$2:$H$1500,"")&amp;"",""))</f>
        <v/>
      </c>
      <c r="D5227" s="638" t="str">
        <f>IF($C5227="","",IFERROR(_xlfn.XLOOKUP($C5227,'1.PrepList'!$I$2:$I$1500,'1.PrepList'!$J$2:$J$1500,"")&amp;"",""))</f>
        <v/>
      </c>
      <c r="E5227" s="638" t="str">
        <f>IF($C5227="","",IFERROR(_xlfn.XLOOKUP($C5227,'1.PrepList'!$I$2:$I$1500,'1.PrepList'!$N$2:$N$1500,"")&amp;"",""))</f>
        <v/>
      </c>
      <c r="F5227" s="638" t="str">
        <f>IF($C5227="","",IFERROR(_xlfn.XLOOKUP($C5227,'1.PrepList'!$I$2:$I$1500,'1.PrepList'!$K$2:$K$1500,"")&amp;"",""))</f>
        <v/>
      </c>
      <c r="H5227" s="644" t="str">
        <f>IF($C5227="","",IFERROR(IF(_xlfn.XLOOKUP($C5227,tbl_StartedStatus[Bold ID],tbl_StartedStatus[Started])="Started","Yes",IF(_xlfn.XLOOKUP($C5227,tbl_StartedStatus[Bold ID],tbl_StartedStatus[Started])="No Show","No Show","")),""))</f>
        <v/>
      </c>
    </row>
    <row r="5228" spans="1:8" ht="15" customHeight="1" thickBot="1">
      <c r="A5228" s="38" t="str">
        <f>IF($C5228="","",IFERROR(_xlfn.XLOOKUP($C5228,'1.PrepList'!$I$2:$I$1500,'1.PrepList'!$G$2:$G$1500,"")&amp;"",""))</f>
        <v/>
      </c>
      <c r="B5228" s="638" t="str">
        <f>IF($C5228="","",IFERROR(_xlfn.XLOOKUP($C5228,'1.PrepList'!$I$2:$I$1500,'1.PrepList'!$H$2:$H$1500,"")&amp;"",""))</f>
        <v/>
      </c>
      <c r="D5228" s="638" t="str">
        <f>IF($C5228="","",IFERROR(_xlfn.XLOOKUP($C5228,'1.PrepList'!$I$2:$I$1500,'1.PrepList'!$J$2:$J$1500,"")&amp;"",""))</f>
        <v/>
      </c>
      <c r="E5228" s="638" t="str">
        <f>IF($C5228="","",IFERROR(_xlfn.XLOOKUP($C5228,'1.PrepList'!$I$2:$I$1500,'1.PrepList'!$N$2:$N$1500,"")&amp;"",""))</f>
        <v/>
      </c>
      <c r="F5228" s="638" t="str">
        <f>IF($C5228="","",IFERROR(_xlfn.XLOOKUP($C5228,'1.PrepList'!$I$2:$I$1500,'1.PrepList'!$K$2:$K$1500,"")&amp;"",""))</f>
        <v/>
      </c>
      <c r="H5228" s="644" t="str">
        <f>IF($C5228="","",IFERROR(IF(_xlfn.XLOOKUP($C5228,tbl_StartedStatus[Bold ID],tbl_StartedStatus[Started])="Started","Yes",IF(_xlfn.XLOOKUP($C5228,tbl_StartedStatus[Bold ID],tbl_StartedStatus[Started])="No Show","No Show","")),""))</f>
        <v/>
      </c>
    </row>
    <row r="5229" spans="1:8" ht="15" customHeight="1" thickBot="1">
      <c r="A5229" s="38" t="str">
        <f>IF($C5229="","",IFERROR(_xlfn.XLOOKUP($C5229,'1.PrepList'!$I$2:$I$1500,'1.PrepList'!$G$2:$G$1500,"")&amp;"",""))</f>
        <v/>
      </c>
      <c r="B5229" s="638" t="str">
        <f>IF($C5229="","",IFERROR(_xlfn.XLOOKUP($C5229,'1.PrepList'!$I$2:$I$1500,'1.PrepList'!$H$2:$H$1500,"")&amp;"",""))</f>
        <v/>
      </c>
      <c r="D5229" s="638" t="str">
        <f>IF($C5229="","",IFERROR(_xlfn.XLOOKUP($C5229,'1.PrepList'!$I$2:$I$1500,'1.PrepList'!$J$2:$J$1500,"")&amp;"",""))</f>
        <v/>
      </c>
      <c r="E5229" s="638" t="str">
        <f>IF($C5229="","",IFERROR(_xlfn.XLOOKUP($C5229,'1.PrepList'!$I$2:$I$1500,'1.PrepList'!$N$2:$N$1500,"")&amp;"",""))</f>
        <v/>
      </c>
      <c r="F5229" s="638" t="str">
        <f>IF($C5229="","",IFERROR(_xlfn.XLOOKUP($C5229,'1.PrepList'!$I$2:$I$1500,'1.PrepList'!$K$2:$K$1500,"")&amp;"",""))</f>
        <v/>
      </c>
      <c r="H5229" s="644" t="str">
        <f>IF($C5229="","",IFERROR(IF(_xlfn.XLOOKUP($C5229,tbl_StartedStatus[Bold ID],tbl_StartedStatus[Started])="Started","Yes",IF(_xlfn.XLOOKUP($C5229,tbl_StartedStatus[Bold ID],tbl_StartedStatus[Started])="No Show","No Show","")),""))</f>
        <v/>
      </c>
    </row>
    <row r="5230" spans="1:8" ht="15" customHeight="1" thickBot="1">
      <c r="A5230" s="38" t="str">
        <f>IF($C5230="","",IFERROR(_xlfn.XLOOKUP($C5230,'1.PrepList'!$I$2:$I$1500,'1.PrepList'!$G$2:$G$1500,"")&amp;"",""))</f>
        <v/>
      </c>
      <c r="B5230" s="638" t="str">
        <f>IF($C5230="","",IFERROR(_xlfn.XLOOKUP($C5230,'1.PrepList'!$I$2:$I$1500,'1.PrepList'!$H$2:$H$1500,"")&amp;"",""))</f>
        <v/>
      </c>
      <c r="D5230" s="638" t="str">
        <f>IF($C5230="","",IFERROR(_xlfn.XLOOKUP($C5230,'1.PrepList'!$I$2:$I$1500,'1.PrepList'!$J$2:$J$1500,"")&amp;"",""))</f>
        <v/>
      </c>
      <c r="E5230" s="638" t="str">
        <f>IF($C5230="","",IFERROR(_xlfn.XLOOKUP($C5230,'1.PrepList'!$I$2:$I$1500,'1.PrepList'!$N$2:$N$1500,"")&amp;"",""))</f>
        <v/>
      </c>
      <c r="F5230" s="638" t="str">
        <f>IF($C5230="","",IFERROR(_xlfn.XLOOKUP($C5230,'1.PrepList'!$I$2:$I$1500,'1.PrepList'!$K$2:$K$1500,"")&amp;"",""))</f>
        <v/>
      </c>
      <c r="H5230" s="644" t="str">
        <f>IF($C5230="","",IFERROR(IF(_xlfn.XLOOKUP($C5230,tbl_StartedStatus[Bold ID],tbl_StartedStatus[Started])="Started","Yes",IF(_xlfn.XLOOKUP($C5230,tbl_StartedStatus[Bold ID],tbl_StartedStatus[Started])="No Show","No Show","")),""))</f>
        <v/>
      </c>
    </row>
    <row r="5231" spans="1:8" ht="15" customHeight="1" thickBot="1">
      <c r="A5231" s="38" t="str">
        <f>IF($C5231="","",IFERROR(_xlfn.XLOOKUP($C5231,'1.PrepList'!$I$2:$I$1500,'1.PrepList'!$G$2:$G$1500,"")&amp;"",""))</f>
        <v/>
      </c>
      <c r="B5231" s="638" t="str">
        <f>IF($C5231="","",IFERROR(_xlfn.XLOOKUP($C5231,'1.PrepList'!$I$2:$I$1500,'1.PrepList'!$H$2:$H$1500,"")&amp;"",""))</f>
        <v/>
      </c>
      <c r="D5231" s="638" t="str">
        <f>IF($C5231="","",IFERROR(_xlfn.XLOOKUP($C5231,'1.PrepList'!$I$2:$I$1500,'1.PrepList'!$J$2:$J$1500,"")&amp;"",""))</f>
        <v/>
      </c>
      <c r="E5231" s="638" t="str">
        <f>IF($C5231="","",IFERROR(_xlfn.XLOOKUP($C5231,'1.PrepList'!$I$2:$I$1500,'1.PrepList'!$N$2:$N$1500,"")&amp;"",""))</f>
        <v/>
      </c>
      <c r="F5231" s="638" t="str">
        <f>IF($C5231="","",IFERROR(_xlfn.XLOOKUP($C5231,'1.PrepList'!$I$2:$I$1500,'1.PrepList'!$K$2:$K$1500,"")&amp;"",""))</f>
        <v/>
      </c>
      <c r="H5231" s="644" t="str">
        <f>IF($C5231="","",IFERROR(IF(_xlfn.XLOOKUP($C5231,tbl_StartedStatus[Bold ID],tbl_StartedStatus[Started])="Started","Yes",IF(_xlfn.XLOOKUP($C5231,tbl_StartedStatus[Bold ID],tbl_StartedStatus[Started])="No Show","No Show","")),""))</f>
        <v/>
      </c>
    </row>
    <row r="5232" spans="1:8" ht="15" customHeight="1" thickBot="1">
      <c r="A5232" s="38" t="str">
        <f>IF($C5232="","",IFERROR(_xlfn.XLOOKUP($C5232,'1.PrepList'!$I$2:$I$1500,'1.PrepList'!$G$2:$G$1500,"")&amp;"",""))</f>
        <v/>
      </c>
      <c r="B5232" s="638" t="str">
        <f>IF($C5232="","",IFERROR(_xlfn.XLOOKUP($C5232,'1.PrepList'!$I$2:$I$1500,'1.PrepList'!$H$2:$H$1500,"")&amp;"",""))</f>
        <v/>
      </c>
      <c r="D5232" s="638" t="str">
        <f>IF($C5232="","",IFERROR(_xlfn.XLOOKUP($C5232,'1.PrepList'!$I$2:$I$1500,'1.PrepList'!$J$2:$J$1500,"")&amp;"",""))</f>
        <v/>
      </c>
      <c r="E5232" s="638" t="str">
        <f>IF($C5232="","",IFERROR(_xlfn.XLOOKUP($C5232,'1.PrepList'!$I$2:$I$1500,'1.PrepList'!$N$2:$N$1500,"")&amp;"",""))</f>
        <v/>
      </c>
      <c r="F5232" s="638" t="str">
        <f>IF($C5232="","",IFERROR(_xlfn.XLOOKUP($C5232,'1.PrepList'!$I$2:$I$1500,'1.PrepList'!$K$2:$K$1500,"")&amp;"",""))</f>
        <v/>
      </c>
      <c r="H5232" s="644" t="str">
        <f>IF($C5232="","",IFERROR(IF(_xlfn.XLOOKUP($C5232,tbl_StartedStatus[Bold ID],tbl_StartedStatus[Started])="Started","Yes",IF(_xlfn.XLOOKUP($C5232,tbl_StartedStatus[Bold ID],tbl_StartedStatus[Started])="No Show","No Show","")),""))</f>
        <v/>
      </c>
    </row>
    <row r="5233" spans="1:8" ht="15" customHeight="1" thickBot="1">
      <c r="A5233" s="38" t="str">
        <f>IF($C5233="","",IFERROR(_xlfn.XLOOKUP($C5233,'1.PrepList'!$I$2:$I$1500,'1.PrepList'!$G$2:$G$1500,"")&amp;"",""))</f>
        <v/>
      </c>
      <c r="B5233" s="638" t="str">
        <f>IF($C5233="","",IFERROR(_xlfn.XLOOKUP($C5233,'1.PrepList'!$I$2:$I$1500,'1.PrepList'!$H$2:$H$1500,"")&amp;"",""))</f>
        <v/>
      </c>
      <c r="D5233" s="638" t="str">
        <f>IF($C5233="","",IFERROR(_xlfn.XLOOKUP($C5233,'1.PrepList'!$I$2:$I$1500,'1.PrepList'!$J$2:$J$1500,"")&amp;"",""))</f>
        <v/>
      </c>
      <c r="E5233" s="638" t="str">
        <f>IF($C5233="","",IFERROR(_xlfn.XLOOKUP($C5233,'1.PrepList'!$I$2:$I$1500,'1.PrepList'!$N$2:$N$1500,"")&amp;"",""))</f>
        <v/>
      </c>
      <c r="F5233" s="638" t="str">
        <f>IF($C5233="","",IFERROR(_xlfn.XLOOKUP($C5233,'1.PrepList'!$I$2:$I$1500,'1.PrepList'!$K$2:$K$1500,"")&amp;"",""))</f>
        <v/>
      </c>
      <c r="H5233" s="644" t="str">
        <f>IF($C5233="","",IFERROR(IF(_xlfn.XLOOKUP($C5233,tbl_StartedStatus[Bold ID],tbl_StartedStatus[Started])="Started","Yes",IF(_xlfn.XLOOKUP($C5233,tbl_StartedStatus[Bold ID],tbl_StartedStatus[Started])="No Show","No Show","")),""))</f>
        <v/>
      </c>
    </row>
    <row r="5234" spans="1:8" ht="15" customHeight="1" thickBot="1">
      <c r="A5234" s="38" t="str">
        <f>IF($C5234="","",IFERROR(_xlfn.XLOOKUP($C5234,'1.PrepList'!$I$2:$I$1500,'1.PrepList'!$G$2:$G$1500,"")&amp;"",""))</f>
        <v/>
      </c>
      <c r="B5234" s="638" t="str">
        <f>IF($C5234="","",IFERROR(_xlfn.XLOOKUP($C5234,'1.PrepList'!$I$2:$I$1500,'1.PrepList'!$H$2:$H$1500,"")&amp;"",""))</f>
        <v/>
      </c>
      <c r="D5234" s="638" t="str">
        <f>IF($C5234="","",IFERROR(_xlfn.XLOOKUP($C5234,'1.PrepList'!$I$2:$I$1500,'1.PrepList'!$J$2:$J$1500,"")&amp;"",""))</f>
        <v/>
      </c>
      <c r="E5234" s="638" t="str">
        <f>IF($C5234="","",IFERROR(_xlfn.XLOOKUP($C5234,'1.PrepList'!$I$2:$I$1500,'1.PrepList'!$N$2:$N$1500,"")&amp;"",""))</f>
        <v/>
      </c>
      <c r="F5234" s="638" t="str">
        <f>IF($C5234="","",IFERROR(_xlfn.XLOOKUP($C5234,'1.PrepList'!$I$2:$I$1500,'1.PrepList'!$K$2:$K$1500,"")&amp;"",""))</f>
        <v/>
      </c>
      <c r="H5234" s="644" t="str">
        <f>IF($C5234="","",IFERROR(IF(_xlfn.XLOOKUP($C5234,tbl_StartedStatus[Bold ID],tbl_StartedStatus[Started])="Started","Yes",IF(_xlfn.XLOOKUP($C5234,tbl_StartedStatus[Bold ID],tbl_StartedStatus[Started])="No Show","No Show","")),""))</f>
        <v/>
      </c>
    </row>
    <row r="5235" spans="1:8" ht="15" customHeight="1" thickBot="1">
      <c r="A5235" s="38" t="str">
        <f>IF($C5235="","",IFERROR(_xlfn.XLOOKUP($C5235,'1.PrepList'!$I$2:$I$1500,'1.PrepList'!$G$2:$G$1500,"")&amp;"",""))</f>
        <v/>
      </c>
      <c r="B5235" s="638" t="str">
        <f>IF($C5235="","",IFERROR(_xlfn.XLOOKUP($C5235,'1.PrepList'!$I$2:$I$1500,'1.PrepList'!$H$2:$H$1500,"")&amp;"",""))</f>
        <v/>
      </c>
      <c r="D5235" s="638" t="str">
        <f>IF($C5235="","",IFERROR(_xlfn.XLOOKUP($C5235,'1.PrepList'!$I$2:$I$1500,'1.PrepList'!$J$2:$J$1500,"")&amp;"",""))</f>
        <v/>
      </c>
      <c r="E5235" s="638" t="str">
        <f>IF($C5235="","",IFERROR(_xlfn.XLOOKUP($C5235,'1.PrepList'!$I$2:$I$1500,'1.PrepList'!$N$2:$N$1500,"")&amp;"",""))</f>
        <v/>
      </c>
      <c r="F5235" s="638" t="str">
        <f>IF($C5235="","",IFERROR(_xlfn.XLOOKUP($C5235,'1.PrepList'!$I$2:$I$1500,'1.PrepList'!$K$2:$K$1500,"")&amp;"",""))</f>
        <v/>
      </c>
      <c r="H5235" s="644" t="str">
        <f>IF($C5235="","",IFERROR(IF(_xlfn.XLOOKUP($C5235,tbl_StartedStatus[Bold ID],tbl_StartedStatus[Started])="Started","Yes",IF(_xlfn.XLOOKUP($C5235,tbl_StartedStatus[Bold ID],tbl_StartedStatus[Started])="No Show","No Show","")),""))</f>
        <v/>
      </c>
    </row>
    <row r="5236" spans="1:8" ht="15" customHeight="1" thickBot="1">
      <c r="A5236" s="38" t="str">
        <f>IF($C5236="","",IFERROR(_xlfn.XLOOKUP($C5236,'1.PrepList'!$I$2:$I$1500,'1.PrepList'!$G$2:$G$1500,"")&amp;"",""))</f>
        <v/>
      </c>
      <c r="B5236" s="638" t="str">
        <f>IF($C5236="","",IFERROR(_xlfn.XLOOKUP($C5236,'1.PrepList'!$I$2:$I$1500,'1.PrepList'!$H$2:$H$1500,"")&amp;"",""))</f>
        <v/>
      </c>
      <c r="D5236" s="638" t="str">
        <f>IF($C5236="","",IFERROR(_xlfn.XLOOKUP($C5236,'1.PrepList'!$I$2:$I$1500,'1.PrepList'!$J$2:$J$1500,"")&amp;"",""))</f>
        <v/>
      </c>
      <c r="E5236" s="638" t="str">
        <f>IF($C5236="","",IFERROR(_xlfn.XLOOKUP($C5236,'1.PrepList'!$I$2:$I$1500,'1.PrepList'!$N$2:$N$1500,"")&amp;"",""))</f>
        <v/>
      </c>
      <c r="F5236" s="638" t="str">
        <f>IF($C5236="","",IFERROR(_xlfn.XLOOKUP($C5236,'1.PrepList'!$I$2:$I$1500,'1.PrepList'!$K$2:$K$1500,"")&amp;"",""))</f>
        <v/>
      </c>
      <c r="H5236" s="644" t="str">
        <f>IF($C5236="","",IFERROR(IF(_xlfn.XLOOKUP($C5236,tbl_StartedStatus[Bold ID],tbl_StartedStatus[Started])="Started","Yes",IF(_xlfn.XLOOKUP($C5236,tbl_StartedStatus[Bold ID],tbl_StartedStatus[Started])="No Show","No Show","")),""))</f>
        <v/>
      </c>
    </row>
    <row r="5237" spans="1:8" ht="15" customHeight="1" thickBot="1">
      <c r="A5237" s="38" t="str">
        <f>IF($C5237="","",IFERROR(_xlfn.XLOOKUP($C5237,'1.PrepList'!$I$2:$I$1500,'1.PrepList'!$G$2:$G$1500,"")&amp;"",""))</f>
        <v/>
      </c>
      <c r="B5237" s="638" t="str">
        <f>IF($C5237="","",IFERROR(_xlfn.XLOOKUP($C5237,'1.PrepList'!$I$2:$I$1500,'1.PrepList'!$H$2:$H$1500,"")&amp;"",""))</f>
        <v/>
      </c>
      <c r="D5237" s="638" t="str">
        <f>IF($C5237="","",IFERROR(_xlfn.XLOOKUP($C5237,'1.PrepList'!$I$2:$I$1500,'1.PrepList'!$J$2:$J$1500,"")&amp;"",""))</f>
        <v/>
      </c>
      <c r="E5237" s="638" t="str">
        <f>IF($C5237="","",IFERROR(_xlfn.XLOOKUP($C5237,'1.PrepList'!$I$2:$I$1500,'1.PrepList'!$N$2:$N$1500,"")&amp;"",""))</f>
        <v/>
      </c>
      <c r="F5237" s="638" t="str">
        <f>IF($C5237="","",IFERROR(_xlfn.XLOOKUP($C5237,'1.PrepList'!$I$2:$I$1500,'1.PrepList'!$K$2:$K$1500,"")&amp;"",""))</f>
        <v/>
      </c>
      <c r="H5237" s="644" t="str">
        <f>IF($C5237="","",IFERROR(IF(_xlfn.XLOOKUP($C5237,tbl_StartedStatus[Bold ID],tbl_StartedStatus[Started])="Started","Yes",IF(_xlfn.XLOOKUP($C5237,tbl_StartedStatus[Bold ID],tbl_StartedStatus[Started])="No Show","No Show","")),""))</f>
        <v/>
      </c>
    </row>
    <row r="5238" spans="1:8" ht="15" customHeight="1" thickBot="1">
      <c r="A5238" s="38" t="str">
        <f>IF($C5238="","",IFERROR(_xlfn.XLOOKUP($C5238,'1.PrepList'!$I$2:$I$1500,'1.PrepList'!$G$2:$G$1500,"")&amp;"",""))</f>
        <v/>
      </c>
      <c r="B5238" s="638" t="str">
        <f>IF($C5238="","",IFERROR(_xlfn.XLOOKUP($C5238,'1.PrepList'!$I$2:$I$1500,'1.PrepList'!$H$2:$H$1500,"")&amp;"",""))</f>
        <v/>
      </c>
      <c r="D5238" s="638" t="str">
        <f>IF($C5238="","",IFERROR(_xlfn.XLOOKUP($C5238,'1.PrepList'!$I$2:$I$1500,'1.PrepList'!$J$2:$J$1500,"")&amp;"",""))</f>
        <v/>
      </c>
      <c r="E5238" s="638" t="str">
        <f>IF($C5238="","",IFERROR(_xlfn.XLOOKUP($C5238,'1.PrepList'!$I$2:$I$1500,'1.PrepList'!$N$2:$N$1500,"")&amp;"",""))</f>
        <v/>
      </c>
      <c r="F5238" s="638" t="str">
        <f>IF($C5238="","",IFERROR(_xlfn.XLOOKUP($C5238,'1.PrepList'!$I$2:$I$1500,'1.PrepList'!$K$2:$K$1500,"")&amp;"",""))</f>
        <v/>
      </c>
      <c r="H5238" s="644" t="str">
        <f>IF($C5238="","",IFERROR(IF(_xlfn.XLOOKUP($C5238,tbl_StartedStatus[Bold ID],tbl_StartedStatus[Started])="Started","Yes",IF(_xlfn.XLOOKUP($C5238,tbl_StartedStatus[Bold ID],tbl_StartedStatus[Started])="No Show","No Show","")),""))</f>
        <v/>
      </c>
    </row>
    <row r="5239" spans="1:8" ht="15" customHeight="1" thickBot="1">
      <c r="A5239" s="38" t="str">
        <f>IF($C5239="","",IFERROR(_xlfn.XLOOKUP($C5239,'1.PrepList'!$I$2:$I$1500,'1.PrepList'!$G$2:$G$1500,"")&amp;"",""))</f>
        <v/>
      </c>
      <c r="B5239" s="638" t="str">
        <f>IF($C5239="","",IFERROR(_xlfn.XLOOKUP($C5239,'1.PrepList'!$I$2:$I$1500,'1.PrepList'!$H$2:$H$1500,"")&amp;"",""))</f>
        <v/>
      </c>
      <c r="D5239" s="638" t="str">
        <f>IF($C5239="","",IFERROR(_xlfn.XLOOKUP($C5239,'1.PrepList'!$I$2:$I$1500,'1.PrepList'!$J$2:$J$1500,"")&amp;"",""))</f>
        <v/>
      </c>
      <c r="E5239" s="638" t="str">
        <f>IF($C5239="","",IFERROR(_xlfn.XLOOKUP($C5239,'1.PrepList'!$I$2:$I$1500,'1.PrepList'!$N$2:$N$1500,"")&amp;"",""))</f>
        <v/>
      </c>
      <c r="F5239" s="638" t="str">
        <f>IF($C5239="","",IFERROR(_xlfn.XLOOKUP($C5239,'1.PrepList'!$I$2:$I$1500,'1.PrepList'!$K$2:$K$1500,"")&amp;"",""))</f>
        <v/>
      </c>
      <c r="H5239" s="644" t="str">
        <f>IF($C5239="","",IFERROR(IF(_xlfn.XLOOKUP($C5239,tbl_StartedStatus[Bold ID],tbl_StartedStatus[Started])="Started","Yes",IF(_xlfn.XLOOKUP($C5239,tbl_StartedStatus[Bold ID],tbl_StartedStatus[Started])="No Show","No Show","")),""))</f>
        <v/>
      </c>
    </row>
    <row r="5240" spans="1:8" ht="15" customHeight="1" thickBot="1">
      <c r="A5240" s="38" t="str">
        <f>IF($C5240="","",IFERROR(_xlfn.XLOOKUP($C5240,'1.PrepList'!$I$2:$I$1500,'1.PrepList'!$G$2:$G$1500,"")&amp;"",""))</f>
        <v/>
      </c>
      <c r="B5240" s="638" t="str">
        <f>IF($C5240="","",IFERROR(_xlfn.XLOOKUP($C5240,'1.PrepList'!$I$2:$I$1500,'1.PrepList'!$H$2:$H$1500,"")&amp;"",""))</f>
        <v/>
      </c>
      <c r="D5240" s="638" t="str">
        <f>IF($C5240="","",IFERROR(_xlfn.XLOOKUP($C5240,'1.PrepList'!$I$2:$I$1500,'1.PrepList'!$J$2:$J$1500,"")&amp;"",""))</f>
        <v/>
      </c>
      <c r="E5240" s="638" t="str">
        <f>IF($C5240="","",IFERROR(_xlfn.XLOOKUP($C5240,'1.PrepList'!$I$2:$I$1500,'1.PrepList'!$N$2:$N$1500,"")&amp;"",""))</f>
        <v/>
      </c>
      <c r="F5240" s="638" t="str">
        <f>IF($C5240="","",IFERROR(_xlfn.XLOOKUP($C5240,'1.PrepList'!$I$2:$I$1500,'1.PrepList'!$K$2:$K$1500,"")&amp;"",""))</f>
        <v/>
      </c>
      <c r="H5240" s="644" t="str">
        <f>IF($C5240="","",IFERROR(IF(_xlfn.XLOOKUP($C5240,tbl_StartedStatus[Bold ID],tbl_StartedStatus[Started])="Started","Yes",IF(_xlfn.XLOOKUP($C5240,tbl_StartedStatus[Bold ID],tbl_StartedStatus[Started])="No Show","No Show","")),""))</f>
        <v/>
      </c>
    </row>
    <row r="5241" spans="1:8" ht="15" customHeight="1" thickBot="1">
      <c r="A5241" s="38" t="str">
        <f>IF($C5241="","",IFERROR(_xlfn.XLOOKUP($C5241,'1.PrepList'!$I$2:$I$1500,'1.PrepList'!$G$2:$G$1500,"")&amp;"",""))</f>
        <v/>
      </c>
      <c r="B5241" s="638" t="str">
        <f>IF($C5241="","",IFERROR(_xlfn.XLOOKUP($C5241,'1.PrepList'!$I$2:$I$1500,'1.PrepList'!$H$2:$H$1500,"")&amp;"",""))</f>
        <v/>
      </c>
      <c r="D5241" s="638" t="str">
        <f>IF($C5241="","",IFERROR(_xlfn.XLOOKUP($C5241,'1.PrepList'!$I$2:$I$1500,'1.PrepList'!$J$2:$J$1500,"")&amp;"",""))</f>
        <v/>
      </c>
      <c r="E5241" s="638" t="str">
        <f>IF($C5241="","",IFERROR(_xlfn.XLOOKUP($C5241,'1.PrepList'!$I$2:$I$1500,'1.PrepList'!$N$2:$N$1500,"")&amp;"",""))</f>
        <v/>
      </c>
      <c r="F5241" s="638" t="str">
        <f>IF($C5241="","",IFERROR(_xlfn.XLOOKUP($C5241,'1.PrepList'!$I$2:$I$1500,'1.PrepList'!$K$2:$K$1500,"")&amp;"",""))</f>
        <v/>
      </c>
      <c r="H5241" s="644" t="str">
        <f>IF($C5241="","",IFERROR(IF(_xlfn.XLOOKUP($C5241,tbl_StartedStatus[Bold ID],tbl_StartedStatus[Started])="Started","Yes",IF(_xlfn.XLOOKUP($C5241,tbl_StartedStatus[Bold ID],tbl_StartedStatus[Started])="No Show","No Show","")),""))</f>
        <v/>
      </c>
    </row>
    <row r="5242" spans="1:8" ht="15" customHeight="1" thickBot="1">
      <c r="A5242" s="38" t="str">
        <f>IF($C5242="","",IFERROR(_xlfn.XLOOKUP($C5242,'1.PrepList'!$I$2:$I$1500,'1.PrepList'!$G$2:$G$1500,"")&amp;"",""))</f>
        <v/>
      </c>
      <c r="B5242" s="638" t="str">
        <f>IF($C5242="","",IFERROR(_xlfn.XLOOKUP($C5242,'1.PrepList'!$I$2:$I$1500,'1.PrepList'!$H$2:$H$1500,"")&amp;"",""))</f>
        <v/>
      </c>
      <c r="D5242" s="638" t="str">
        <f>IF($C5242="","",IFERROR(_xlfn.XLOOKUP($C5242,'1.PrepList'!$I$2:$I$1500,'1.PrepList'!$J$2:$J$1500,"")&amp;"",""))</f>
        <v/>
      </c>
      <c r="E5242" s="638" t="str">
        <f>IF($C5242="","",IFERROR(_xlfn.XLOOKUP($C5242,'1.PrepList'!$I$2:$I$1500,'1.PrepList'!$N$2:$N$1500,"")&amp;"",""))</f>
        <v/>
      </c>
      <c r="F5242" s="638" t="str">
        <f>IF($C5242="","",IFERROR(_xlfn.XLOOKUP($C5242,'1.PrepList'!$I$2:$I$1500,'1.PrepList'!$K$2:$K$1500,"")&amp;"",""))</f>
        <v/>
      </c>
      <c r="H5242" s="644" t="str">
        <f>IF($C5242="","",IFERROR(IF(_xlfn.XLOOKUP($C5242,tbl_StartedStatus[Bold ID],tbl_StartedStatus[Started])="Started","Yes",IF(_xlfn.XLOOKUP($C5242,tbl_StartedStatus[Bold ID],tbl_StartedStatus[Started])="No Show","No Show","")),""))</f>
        <v/>
      </c>
    </row>
    <row r="5243" spans="1:8" ht="15" customHeight="1" thickBot="1">
      <c r="A5243" s="38" t="str">
        <f>IF($C5243="","",IFERROR(_xlfn.XLOOKUP($C5243,'1.PrepList'!$I$2:$I$1500,'1.PrepList'!$G$2:$G$1500,"")&amp;"",""))</f>
        <v/>
      </c>
      <c r="B5243" s="638" t="str">
        <f>IF($C5243="","",IFERROR(_xlfn.XLOOKUP($C5243,'1.PrepList'!$I$2:$I$1500,'1.PrepList'!$H$2:$H$1500,"")&amp;"",""))</f>
        <v/>
      </c>
      <c r="D5243" s="638" t="str">
        <f>IF($C5243="","",IFERROR(_xlfn.XLOOKUP($C5243,'1.PrepList'!$I$2:$I$1500,'1.PrepList'!$J$2:$J$1500,"")&amp;"",""))</f>
        <v/>
      </c>
      <c r="E5243" s="638" t="str">
        <f>IF($C5243="","",IFERROR(_xlfn.XLOOKUP($C5243,'1.PrepList'!$I$2:$I$1500,'1.PrepList'!$N$2:$N$1500,"")&amp;"",""))</f>
        <v/>
      </c>
      <c r="F5243" s="638" t="str">
        <f>IF($C5243="","",IFERROR(_xlfn.XLOOKUP($C5243,'1.PrepList'!$I$2:$I$1500,'1.PrepList'!$K$2:$K$1500,"")&amp;"",""))</f>
        <v/>
      </c>
      <c r="H5243" s="644" t="str">
        <f>IF($C5243="","",IFERROR(IF(_xlfn.XLOOKUP($C5243,tbl_StartedStatus[Bold ID],tbl_StartedStatus[Started])="Started","Yes",IF(_xlfn.XLOOKUP($C5243,tbl_StartedStatus[Bold ID],tbl_StartedStatus[Started])="No Show","No Show","")),""))</f>
        <v/>
      </c>
    </row>
    <row r="5244" spans="1:8" ht="15" customHeight="1" thickBot="1">
      <c r="A5244" s="38" t="str">
        <f>IF($C5244="","",IFERROR(_xlfn.XLOOKUP($C5244,'1.PrepList'!$I$2:$I$1500,'1.PrepList'!$G$2:$G$1500,"")&amp;"",""))</f>
        <v/>
      </c>
      <c r="B5244" s="638" t="str">
        <f>IF($C5244="","",IFERROR(_xlfn.XLOOKUP($C5244,'1.PrepList'!$I$2:$I$1500,'1.PrepList'!$H$2:$H$1500,"")&amp;"",""))</f>
        <v/>
      </c>
      <c r="D5244" s="638" t="str">
        <f>IF($C5244="","",IFERROR(_xlfn.XLOOKUP($C5244,'1.PrepList'!$I$2:$I$1500,'1.PrepList'!$J$2:$J$1500,"")&amp;"",""))</f>
        <v/>
      </c>
      <c r="E5244" s="638" t="str">
        <f>IF($C5244="","",IFERROR(_xlfn.XLOOKUP($C5244,'1.PrepList'!$I$2:$I$1500,'1.PrepList'!$N$2:$N$1500,"")&amp;"",""))</f>
        <v/>
      </c>
      <c r="F5244" s="638" t="str">
        <f>IF($C5244="","",IFERROR(_xlfn.XLOOKUP($C5244,'1.PrepList'!$I$2:$I$1500,'1.PrepList'!$K$2:$K$1500,"")&amp;"",""))</f>
        <v/>
      </c>
      <c r="H5244" s="644" t="str">
        <f>IF($C5244="","",IFERROR(IF(_xlfn.XLOOKUP($C5244,tbl_StartedStatus[Bold ID],tbl_StartedStatus[Started])="Started","Yes",IF(_xlfn.XLOOKUP($C5244,tbl_StartedStatus[Bold ID],tbl_StartedStatus[Started])="No Show","No Show","")),""))</f>
        <v/>
      </c>
    </row>
    <row r="5245" spans="1:8" ht="15" customHeight="1" thickBot="1">
      <c r="A5245" s="38" t="str">
        <f>IF($C5245="","",IFERROR(_xlfn.XLOOKUP($C5245,'1.PrepList'!$I$2:$I$1500,'1.PrepList'!$G$2:$G$1500,"")&amp;"",""))</f>
        <v/>
      </c>
      <c r="B5245" s="638" t="str">
        <f>IF($C5245="","",IFERROR(_xlfn.XLOOKUP($C5245,'1.PrepList'!$I$2:$I$1500,'1.PrepList'!$H$2:$H$1500,"")&amp;"",""))</f>
        <v/>
      </c>
      <c r="D5245" s="638" t="str">
        <f>IF($C5245="","",IFERROR(_xlfn.XLOOKUP($C5245,'1.PrepList'!$I$2:$I$1500,'1.PrepList'!$J$2:$J$1500,"")&amp;"",""))</f>
        <v/>
      </c>
      <c r="E5245" s="638" t="str">
        <f>IF($C5245="","",IFERROR(_xlfn.XLOOKUP($C5245,'1.PrepList'!$I$2:$I$1500,'1.PrepList'!$N$2:$N$1500,"")&amp;"",""))</f>
        <v/>
      </c>
      <c r="F5245" s="638" t="str">
        <f>IF($C5245="","",IFERROR(_xlfn.XLOOKUP($C5245,'1.PrepList'!$I$2:$I$1500,'1.PrepList'!$K$2:$K$1500,"")&amp;"",""))</f>
        <v/>
      </c>
      <c r="H5245" s="644" t="str">
        <f>IF($C5245="","",IFERROR(IF(_xlfn.XLOOKUP($C5245,tbl_StartedStatus[Bold ID],tbl_StartedStatus[Started])="Started","Yes",IF(_xlfn.XLOOKUP($C5245,tbl_StartedStatus[Bold ID],tbl_StartedStatus[Started])="No Show","No Show","")),""))</f>
        <v/>
      </c>
    </row>
    <row r="5246" spans="1:8" ht="15" customHeight="1" thickBot="1">
      <c r="A5246" s="38" t="str">
        <f>IF($C5246="","",IFERROR(_xlfn.XLOOKUP($C5246,'1.PrepList'!$I$2:$I$1500,'1.PrepList'!$G$2:$G$1500,"")&amp;"",""))</f>
        <v/>
      </c>
      <c r="B5246" s="638" t="str">
        <f>IF($C5246="","",IFERROR(_xlfn.XLOOKUP($C5246,'1.PrepList'!$I$2:$I$1500,'1.PrepList'!$H$2:$H$1500,"")&amp;"",""))</f>
        <v/>
      </c>
      <c r="D5246" s="638" t="str">
        <f>IF($C5246="","",IFERROR(_xlfn.XLOOKUP($C5246,'1.PrepList'!$I$2:$I$1500,'1.PrepList'!$J$2:$J$1500,"")&amp;"",""))</f>
        <v/>
      </c>
      <c r="E5246" s="638" t="str">
        <f>IF($C5246="","",IFERROR(_xlfn.XLOOKUP($C5246,'1.PrepList'!$I$2:$I$1500,'1.PrepList'!$N$2:$N$1500,"")&amp;"",""))</f>
        <v/>
      </c>
      <c r="F5246" s="638" t="str">
        <f>IF($C5246="","",IFERROR(_xlfn.XLOOKUP($C5246,'1.PrepList'!$I$2:$I$1500,'1.PrepList'!$K$2:$K$1500,"")&amp;"",""))</f>
        <v/>
      </c>
      <c r="H5246" s="644" t="str">
        <f>IF($C5246="","",IFERROR(IF(_xlfn.XLOOKUP($C5246,tbl_StartedStatus[Bold ID],tbl_StartedStatus[Started])="Started","Yes",IF(_xlfn.XLOOKUP($C5246,tbl_StartedStatus[Bold ID],tbl_StartedStatus[Started])="No Show","No Show","")),""))</f>
        <v/>
      </c>
    </row>
    <row r="5247" spans="1:8" ht="15" customHeight="1" thickBot="1">
      <c r="A5247" s="38" t="str">
        <f>IF($C5247="","",IFERROR(_xlfn.XLOOKUP($C5247,'1.PrepList'!$I$2:$I$1500,'1.PrepList'!$G$2:$G$1500,"")&amp;"",""))</f>
        <v/>
      </c>
      <c r="B5247" s="638" t="str">
        <f>IF($C5247="","",IFERROR(_xlfn.XLOOKUP($C5247,'1.PrepList'!$I$2:$I$1500,'1.PrepList'!$H$2:$H$1500,"")&amp;"",""))</f>
        <v/>
      </c>
      <c r="D5247" s="638" t="str">
        <f>IF($C5247="","",IFERROR(_xlfn.XLOOKUP($C5247,'1.PrepList'!$I$2:$I$1500,'1.PrepList'!$J$2:$J$1500,"")&amp;"",""))</f>
        <v/>
      </c>
      <c r="E5247" s="638" t="str">
        <f>IF($C5247="","",IFERROR(_xlfn.XLOOKUP($C5247,'1.PrepList'!$I$2:$I$1500,'1.PrepList'!$N$2:$N$1500,"")&amp;"",""))</f>
        <v/>
      </c>
      <c r="F5247" s="638" t="str">
        <f>IF($C5247="","",IFERROR(_xlfn.XLOOKUP($C5247,'1.PrepList'!$I$2:$I$1500,'1.PrepList'!$K$2:$K$1500,"")&amp;"",""))</f>
        <v/>
      </c>
      <c r="H5247" s="644" t="str">
        <f>IF($C5247="","",IFERROR(IF(_xlfn.XLOOKUP($C5247,tbl_StartedStatus[Bold ID],tbl_StartedStatus[Started])="Started","Yes",IF(_xlfn.XLOOKUP($C5247,tbl_StartedStatus[Bold ID],tbl_StartedStatus[Started])="No Show","No Show","")),""))</f>
        <v/>
      </c>
    </row>
    <row r="5248" spans="1:8" ht="15" customHeight="1" thickBot="1">
      <c r="A5248" s="38" t="str">
        <f>IF($C5248="","",IFERROR(_xlfn.XLOOKUP($C5248,'1.PrepList'!$I$2:$I$1500,'1.PrepList'!$G$2:$G$1500,"")&amp;"",""))</f>
        <v/>
      </c>
      <c r="B5248" s="638" t="str">
        <f>IF($C5248="","",IFERROR(_xlfn.XLOOKUP($C5248,'1.PrepList'!$I$2:$I$1500,'1.PrepList'!$H$2:$H$1500,"")&amp;"",""))</f>
        <v/>
      </c>
      <c r="D5248" s="638" t="str">
        <f>IF($C5248="","",IFERROR(_xlfn.XLOOKUP($C5248,'1.PrepList'!$I$2:$I$1500,'1.PrepList'!$J$2:$J$1500,"")&amp;"",""))</f>
        <v/>
      </c>
      <c r="E5248" s="638" t="str">
        <f>IF($C5248="","",IFERROR(_xlfn.XLOOKUP($C5248,'1.PrepList'!$I$2:$I$1500,'1.PrepList'!$N$2:$N$1500,"")&amp;"",""))</f>
        <v/>
      </c>
      <c r="F5248" s="638" t="str">
        <f>IF($C5248="","",IFERROR(_xlfn.XLOOKUP($C5248,'1.PrepList'!$I$2:$I$1500,'1.PrepList'!$K$2:$K$1500,"")&amp;"",""))</f>
        <v/>
      </c>
      <c r="H5248" s="644" t="str">
        <f>IF($C5248="","",IFERROR(IF(_xlfn.XLOOKUP($C5248,tbl_StartedStatus[Bold ID],tbl_StartedStatus[Started])="Started","Yes",IF(_xlfn.XLOOKUP($C5248,tbl_StartedStatus[Bold ID],tbl_StartedStatus[Started])="No Show","No Show","")),""))</f>
        <v/>
      </c>
    </row>
    <row r="5249" spans="1:8" ht="15" customHeight="1" thickBot="1">
      <c r="A5249" s="38" t="str">
        <f>IF($C5249="","",IFERROR(_xlfn.XLOOKUP($C5249,'1.PrepList'!$I$2:$I$1500,'1.PrepList'!$G$2:$G$1500,"")&amp;"",""))</f>
        <v/>
      </c>
      <c r="B5249" s="638" t="str">
        <f>IF($C5249="","",IFERROR(_xlfn.XLOOKUP($C5249,'1.PrepList'!$I$2:$I$1500,'1.PrepList'!$H$2:$H$1500,"")&amp;"",""))</f>
        <v/>
      </c>
      <c r="D5249" s="638" t="str">
        <f>IF($C5249="","",IFERROR(_xlfn.XLOOKUP($C5249,'1.PrepList'!$I$2:$I$1500,'1.PrepList'!$J$2:$J$1500,"")&amp;"",""))</f>
        <v/>
      </c>
      <c r="E5249" s="638" t="str">
        <f>IF($C5249="","",IFERROR(_xlfn.XLOOKUP($C5249,'1.PrepList'!$I$2:$I$1500,'1.PrepList'!$N$2:$N$1500,"")&amp;"",""))</f>
        <v/>
      </c>
      <c r="F5249" s="638" t="str">
        <f>IF($C5249="","",IFERROR(_xlfn.XLOOKUP($C5249,'1.PrepList'!$I$2:$I$1500,'1.PrepList'!$K$2:$K$1500,"")&amp;"",""))</f>
        <v/>
      </c>
      <c r="H5249" s="644" t="str">
        <f>IF($C5249="","",IFERROR(IF(_xlfn.XLOOKUP($C5249,tbl_StartedStatus[Bold ID],tbl_StartedStatus[Started])="Started","Yes",IF(_xlfn.XLOOKUP($C5249,tbl_StartedStatus[Bold ID],tbl_StartedStatus[Started])="No Show","No Show","")),""))</f>
        <v/>
      </c>
    </row>
    <row r="5250" spans="1:8" ht="15" customHeight="1" thickBot="1">
      <c r="A5250" s="38" t="str">
        <f>IF($C5250="","",IFERROR(_xlfn.XLOOKUP($C5250,'1.PrepList'!$I$2:$I$1500,'1.PrepList'!$G$2:$G$1500,"")&amp;"",""))</f>
        <v/>
      </c>
      <c r="B5250" s="638" t="str">
        <f>IF($C5250="","",IFERROR(_xlfn.XLOOKUP($C5250,'1.PrepList'!$I$2:$I$1500,'1.PrepList'!$H$2:$H$1500,"")&amp;"",""))</f>
        <v/>
      </c>
      <c r="D5250" s="638" t="str">
        <f>IF($C5250="","",IFERROR(_xlfn.XLOOKUP($C5250,'1.PrepList'!$I$2:$I$1500,'1.PrepList'!$J$2:$J$1500,"")&amp;"",""))</f>
        <v/>
      </c>
      <c r="E5250" s="638" t="str">
        <f>IF($C5250="","",IFERROR(_xlfn.XLOOKUP($C5250,'1.PrepList'!$I$2:$I$1500,'1.PrepList'!$N$2:$N$1500,"")&amp;"",""))</f>
        <v/>
      </c>
      <c r="F5250" s="638" t="str">
        <f>IF($C5250="","",IFERROR(_xlfn.XLOOKUP($C5250,'1.PrepList'!$I$2:$I$1500,'1.PrepList'!$K$2:$K$1500,"")&amp;"",""))</f>
        <v/>
      </c>
      <c r="H5250" s="644" t="str">
        <f>IF($C5250="","",IFERROR(IF(_xlfn.XLOOKUP($C5250,tbl_StartedStatus[Bold ID],tbl_StartedStatus[Started])="Started","Yes",IF(_xlfn.XLOOKUP($C5250,tbl_StartedStatus[Bold ID],tbl_StartedStatus[Started])="No Show","No Show","")),""))</f>
        <v/>
      </c>
    </row>
    <row r="5251" spans="1:8" ht="15" customHeight="1" thickBot="1">
      <c r="A5251" s="38" t="str">
        <f>IF($C5251="","",IFERROR(_xlfn.XLOOKUP($C5251,'1.PrepList'!$I$2:$I$1500,'1.PrepList'!$G$2:$G$1500,"")&amp;"",""))</f>
        <v/>
      </c>
      <c r="B5251" s="638" t="str">
        <f>IF($C5251="","",IFERROR(_xlfn.XLOOKUP($C5251,'1.PrepList'!$I$2:$I$1500,'1.PrepList'!$H$2:$H$1500,"")&amp;"",""))</f>
        <v/>
      </c>
      <c r="D5251" s="638" t="str">
        <f>IF($C5251="","",IFERROR(_xlfn.XLOOKUP($C5251,'1.PrepList'!$I$2:$I$1500,'1.PrepList'!$J$2:$J$1500,"")&amp;"",""))</f>
        <v/>
      </c>
      <c r="E5251" s="638" t="str">
        <f>IF($C5251="","",IFERROR(_xlfn.XLOOKUP($C5251,'1.PrepList'!$I$2:$I$1500,'1.PrepList'!$N$2:$N$1500,"")&amp;"",""))</f>
        <v/>
      </c>
      <c r="F5251" s="638" t="str">
        <f>IF($C5251="","",IFERROR(_xlfn.XLOOKUP($C5251,'1.PrepList'!$I$2:$I$1500,'1.PrepList'!$K$2:$K$1500,"")&amp;"",""))</f>
        <v/>
      </c>
      <c r="H5251" s="644" t="str">
        <f>IF($C5251="","",IFERROR(IF(_xlfn.XLOOKUP($C5251,tbl_StartedStatus[Bold ID],tbl_StartedStatus[Started])="Started","Yes",IF(_xlfn.XLOOKUP($C5251,tbl_StartedStatus[Bold ID],tbl_StartedStatus[Started])="No Show","No Show","")),""))</f>
        <v/>
      </c>
    </row>
    <row r="5252" spans="1:8" ht="15" customHeight="1" thickBot="1">
      <c r="A5252" s="38" t="str">
        <f>IF($C5252="","",IFERROR(_xlfn.XLOOKUP($C5252,'1.PrepList'!$I$2:$I$1500,'1.PrepList'!$G$2:$G$1500,"")&amp;"",""))</f>
        <v/>
      </c>
      <c r="B5252" s="638" t="str">
        <f>IF($C5252="","",IFERROR(_xlfn.XLOOKUP($C5252,'1.PrepList'!$I$2:$I$1500,'1.PrepList'!$H$2:$H$1500,"")&amp;"",""))</f>
        <v/>
      </c>
      <c r="D5252" s="638" t="str">
        <f>IF($C5252="","",IFERROR(_xlfn.XLOOKUP($C5252,'1.PrepList'!$I$2:$I$1500,'1.PrepList'!$J$2:$J$1500,"")&amp;"",""))</f>
        <v/>
      </c>
      <c r="E5252" s="638" t="str">
        <f>IF($C5252="","",IFERROR(_xlfn.XLOOKUP($C5252,'1.PrepList'!$I$2:$I$1500,'1.PrepList'!$N$2:$N$1500,"")&amp;"",""))</f>
        <v/>
      </c>
      <c r="F5252" s="638" t="str">
        <f>IF($C5252="","",IFERROR(_xlfn.XLOOKUP($C5252,'1.PrepList'!$I$2:$I$1500,'1.PrepList'!$K$2:$K$1500,"")&amp;"",""))</f>
        <v/>
      </c>
      <c r="H5252" s="644" t="str">
        <f>IF($C5252="","",IFERROR(IF(_xlfn.XLOOKUP($C5252,tbl_StartedStatus[Bold ID],tbl_StartedStatus[Started])="Started","Yes",IF(_xlfn.XLOOKUP($C5252,tbl_StartedStatus[Bold ID],tbl_StartedStatus[Started])="No Show","No Show","")),""))</f>
        <v/>
      </c>
    </row>
    <row r="5253" spans="1:8" ht="15" customHeight="1" thickBot="1">
      <c r="A5253" s="38" t="str">
        <f>IF($C5253="","",IFERROR(_xlfn.XLOOKUP($C5253,'1.PrepList'!$I$2:$I$1500,'1.PrepList'!$G$2:$G$1500,"")&amp;"",""))</f>
        <v/>
      </c>
      <c r="B5253" s="638" t="str">
        <f>IF($C5253="","",IFERROR(_xlfn.XLOOKUP($C5253,'1.PrepList'!$I$2:$I$1500,'1.PrepList'!$H$2:$H$1500,"")&amp;"",""))</f>
        <v/>
      </c>
      <c r="D5253" s="638" t="str">
        <f>IF($C5253="","",IFERROR(_xlfn.XLOOKUP($C5253,'1.PrepList'!$I$2:$I$1500,'1.PrepList'!$J$2:$J$1500,"")&amp;"",""))</f>
        <v/>
      </c>
      <c r="E5253" s="638" t="str">
        <f>IF($C5253="","",IFERROR(_xlfn.XLOOKUP($C5253,'1.PrepList'!$I$2:$I$1500,'1.PrepList'!$N$2:$N$1500,"")&amp;"",""))</f>
        <v/>
      </c>
      <c r="F5253" s="638" t="str">
        <f>IF($C5253="","",IFERROR(_xlfn.XLOOKUP($C5253,'1.PrepList'!$I$2:$I$1500,'1.PrepList'!$K$2:$K$1500,"")&amp;"",""))</f>
        <v/>
      </c>
      <c r="H5253" s="644" t="str">
        <f>IF($C5253="","",IFERROR(IF(_xlfn.XLOOKUP($C5253,tbl_StartedStatus[Bold ID],tbl_StartedStatus[Started])="Started","Yes",IF(_xlfn.XLOOKUP($C5253,tbl_StartedStatus[Bold ID],tbl_StartedStatus[Started])="No Show","No Show","")),""))</f>
        <v/>
      </c>
    </row>
    <row r="5254" spans="1:8" ht="15" customHeight="1" thickBot="1">
      <c r="A5254" s="38" t="str">
        <f>IF($C5254="","",IFERROR(_xlfn.XLOOKUP($C5254,'1.PrepList'!$I$2:$I$1500,'1.PrepList'!$G$2:$G$1500,"")&amp;"",""))</f>
        <v/>
      </c>
      <c r="B5254" s="638" t="str">
        <f>IF($C5254="","",IFERROR(_xlfn.XLOOKUP($C5254,'1.PrepList'!$I$2:$I$1500,'1.PrepList'!$H$2:$H$1500,"")&amp;"",""))</f>
        <v/>
      </c>
      <c r="D5254" s="638" t="str">
        <f>IF($C5254="","",IFERROR(_xlfn.XLOOKUP($C5254,'1.PrepList'!$I$2:$I$1500,'1.PrepList'!$J$2:$J$1500,"")&amp;"",""))</f>
        <v/>
      </c>
      <c r="E5254" s="638" t="str">
        <f>IF($C5254="","",IFERROR(_xlfn.XLOOKUP($C5254,'1.PrepList'!$I$2:$I$1500,'1.PrepList'!$N$2:$N$1500,"")&amp;"",""))</f>
        <v/>
      </c>
      <c r="F5254" s="638" t="str">
        <f>IF($C5254="","",IFERROR(_xlfn.XLOOKUP($C5254,'1.PrepList'!$I$2:$I$1500,'1.PrepList'!$K$2:$K$1500,"")&amp;"",""))</f>
        <v/>
      </c>
      <c r="H5254" s="644" t="str">
        <f>IF($C5254="","",IFERROR(IF(_xlfn.XLOOKUP($C5254,tbl_StartedStatus[Bold ID],tbl_StartedStatus[Started])="Started","Yes",IF(_xlfn.XLOOKUP($C5254,tbl_StartedStatus[Bold ID],tbl_StartedStatus[Started])="No Show","No Show","")),""))</f>
        <v/>
      </c>
    </row>
    <row r="5255" spans="1:8" ht="15" customHeight="1" thickBot="1">
      <c r="A5255" s="38" t="str">
        <f>IF($C5255="","",IFERROR(_xlfn.XLOOKUP($C5255,'1.PrepList'!$I$2:$I$1500,'1.PrepList'!$G$2:$G$1500,"")&amp;"",""))</f>
        <v/>
      </c>
      <c r="B5255" s="638" t="str">
        <f>IF($C5255="","",IFERROR(_xlfn.XLOOKUP($C5255,'1.PrepList'!$I$2:$I$1500,'1.PrepList'!$H$2:$H$1500,"")&amp;"",""))</f>
        <v/>
      </c>
      <c r="D5255" s="638" t="str">
        <f>IF($C5255="","",IFERROR(_xlfn.XLOOKUP($C5255,'1.PrepList'!$I$2:$I$1500,'1.PrepList'!$J$2:$J$1500,"")&amp;"",""))</f>
        <v/>
      </c>
      <c r="E5255" s="638" t="str">
        <f>IF($C5255="","",IFERROR(_xlfn.XLOOKUP($C5255,'1.PrepList'!$I$2:$I$1500,'1.PrepList'!$N$2:$N$1500,"")&amp;"",""))</f>
        <v/>
      </c>
      <c r="F5255" s="638" t="str">
        <f>IF($C5255="","",IFERROR(_xlfn.XLOOKUP($C5255,'1.PrepList'!$I$2:$I$1500,'1.PrepList'!$K$2:$K$1500,"")&amp;"",""))</f>
        <v/>
      </c>
      <c r="H5255" s="644" t="str">
        <f>IF($C5255="","",IFERROR(IF(_xlfn.XLOOKUP($C5255,tbl_StartedStatus[Bold ID],tbl_StartedStatus[Started])="Started","Yes",IF(_xlfn.XLOOKUP($C5255,tbl_StartedStatus[Bold ID],tbl_StartedStatus[Started])="No Show","No Show","")),""))</f>
        <v/>
      </c>
    </row>
    <row r="5256" spans="1:8" ht="15" customHeight="1" thickBot="1">
      <c r="A5256" s="38" t="str">
        <f>IF($C5256="","",IFERROR(_xlfn.XLOOKUP($C5256,'1.PrepList'!$I$2:$I$1500,'1.PrepList'!$G$2:$G$1500,"")&amp;"",""))</f>
        <v/>
      </c>
      <c r="B5256" s="638" t="str">
        <f>IF($C5256="","",IFERROR(_xlfn.XLOOKUP($C5256,'1.PrepList'!$I$2:$I$1500,'1.PrepList'!$H$2:$H$1500,"")&amp;"",""))</f>
        <v/>
      </c>
      <c r="D5256" s="638" t="str">
        <f>IF($C5256="","",IFERROR(_xlfn.XLOOKUP($C5256,'1.PrepList'!$I$2:$I$1500,'1.PrepList'!$J$2:$J$1500,"")&amp;"",""))</f>
        <v/>
      </c>
      <c r="E5256" s="638" t="str">
        <f>IF($C5256="","",IFERROR(_xlfn.XLOOKUP($C5256,'1.PrepList'!$I$2:$I$1500,'1.PrepList'!$N$2:$N$1500,"")&amp;"",""))</f>
        <v/>
      </c>
      <c r="F5256" s="638" t="str">
        <f>IF($C5256="","",IFERROR(_xlfn.XLOOKUP($C5256,'1.PrepList'!$I$2:$I$1500,'1.PrepList'!$K$2:$K$1500,"")&amp;"",""))</f>
        <v/>
      </c>
      <c r="H5256" s="644" t="str">
        <f>IF($C5256="","",IFERROR(IF(_xlfn.XLOOKUP($C5256,tbl_StartedStatus[Bold ID],tbl_StartedStatus[Started])="Started","Yes",IF(_xlfn.XLOOKUP($C5256,tbl_StartedStatus[Bold ID],tbl_StartedStatus[Started])="No Show","No Show","")),""))</f>
        <v/>
      </c>
    </row>
    <row r="5257" spans="1:8" ht="15" customHeight="1" thickBot="1">
      <c r="A5257" s="38" t="str">
        <f>IF($C5257="","",IFERROR(_xlfn.XLOOKUP($C5257,'1.PrepList'!$I$2:$I$1500,'1.PrepList'!$G$2:$G$1500,"")&amp;"",""))</f>
        <v/>
      </c>
      <c r="B5257" s="638" t="str">
        <f>IF($C5257="","",IFERROR(_xlfn.XLOOKUP($C5257,'1.PrepList'!$I$2:$I$1500,'1.PrepList'!$H$2:$H$1500,"")&amp;"",""))</f>
        <v/>
      </c>
      <c r="D5257" s="638" t="str">
        <f>IF($C5257="","",IFERROR(_xlfn.XLOOKUP($C5257,'1.PrepList'!$I$2:$I$1500,'1.PrepList'!$J$2:$J$1500,"")&amp;"",""))</f>
        <v/>
      </c>
      <c r="E5257" s="638" t="str">
        <f>IF($C5257="","",IFERROR(_xlfn.XLOOKUP($C5257,'1.PrepList'!$I$2:$I$1500,'1.PrepList'!$N$2:$N$1500,"")&amp;"",""))</f>
        <v/>
      </c>
      <c r="F5257" s="638" t="str">
        <f>IF($C5257="","",IFERROR(_xlfn.XLOOKUP($C5257,'1.PrepList'!$I$2:$I$1500,'1.PrepList'!$K$2:$K$1500,"")&amp;"",""))</f>
        <v/>
      </c>
      <c r="H5257" s="644" t="str">
        <f>IF($C5257="","",IFERROR(IF(_xlfn.XLOOKUP($C5257,tbl_StartedStatus[Bold ID],tbl_StartedStatus[Started])="Started","Yes",IF(_xlfn.XLOOKUP($C5257,tbl_StartedStatus[Bold ID],tbl_StartedStatus[Started])="No Show","No Show","")),""))</f>
        <v/>
      </c>
    </row>
    <row r="5258" spans="1:8" ht="15" customHeight="1" thickBot="1">
      <c r="A5258" s="38" t="str">
        <f>IF($C5258="","",IFERROR(_xlfn.XLOOKUP($C5258,'1.PrepList'!$I$2:$I$1500,'1.PrepList'!$G$2:$G$1500,"")&amp;"",""))</f>
        <v/>
      </c>
      <c r="B5258" s="638" t="str">
        <f>IF($C5258="","",IFERROR(_xlfn.XLOOKUP($C5258,'1.PrepList'!$I$2:$I$1500,'1.PrepList'!$H$2:$H$1500,"")&amp;"",""))</f>
        <v/>
      </c>
      <c r="D5258" s="638" t="str">
        <f>IF($C5258="","",IFERROR(_xlfn.XLOOKUP($C5258,'1.PrepList'!$I$2:$I$1500,'1.PrepList'!$J$2:$J$1500,"")&amp;"",""))</f>
        <v/>
      </c>
      <c r="E5258" s="638" t="str">
        <f>IF($C5258="","",IFERROR(_xlfn.XLOOKUP($C5258,'1.PrepList'!$I$2:$I$1500,'1.PrepList'!$N$2:$N$1500,"")&amp;"",""))</f>
        <v/>
      </c>
      <c r="F5258" s="638" t="str">
        <f>IF($C5258="","",IFERROR(_xlfn.XLOOKUP($C5258,'1.PrepList'!$I$2:$I$1500,'1.PrepList'!$K$2:$K$1500,"")&amp;"",""))</f>
        <v/>
      </c>
      <c r="H5258" s="644" t="str">
        <f>IF($C5258="","",IFERROR(IF(_xlfn.XLOOKUP($C5258,tbl_StartedStatus[Bold ID],tbl_StartedStatus[Started])="Started","Yes",IF(_xlfn.XLOOKUP($C5258,tbl_StartedStatus[Bold ID],tbl_StartedStatus[Started])="No Show","No Show","")),""))</f>
        <v/>
      </c>
    </row>
    <row r="5259" spans="1:8" ht="15" customHeight="1" thickBot="1">
      <c r="A5259" s="38" t="str">
        <f>IF($C5259="","",IFERROR(_xlfn.XLOOKUP($C5259,'1.PrepList'!$I$2:$I$1500,'1.PrepList'!$G$2:$G$1500,"")&amp;"",""))</f>
        <v/>
      </c>
      <c r="B5259" s="638" t="str">
        <f>IF($C5259="","",IFERROR(_xlfn.XLOOKUP($C5259,'1.PrepList'!$I$2:$I$1500,'1.PrepList'!$H$2:$H$1500,"")&amp;"",""))</f>
        <v/>
      </c>
      <c r="D5259" s="638" t="str">
        <f>IF($C5259="","",IFERROR(_xlfn.XLOOKUP($C5259,'1.PrepList'!$I$2:$I$1500,'1.PrepList'!$J$2:$J$1500,"")&amp;"",""))</f>
        <v/>
      </c>
      <c r="E5259" s="638" t="str">
        <f>IF($C5259="","",IFERROR(_xlfn.XLOOKUP($C5259,'1.PrepList'!$I$2:$I$1500,'1.PrepList'!$N$2:$N$1500,"")&amp;"",""))</f>
        <v/>
      </c>
      <c r="F5259" s="638" t="str">
        <f>IF($C5259="","",IFERROR(_xlfn.XLOOKUP($C5259,'1.PrepList'!$I$2:$I$1500,'1.PrepList'!$K$2:$K$1500,"")&amp;"",""))</f>
        <v/>
      </c>
      <c r="H5259" s="644" t="str">
        <f>IF($C5259="","",IFERROR(IF(_xlfn.XLOOKUP($C5259,tbl_StartedStatus[Bold ID],tbl_StartedStatus[Started])="Started","Yes",IF(_xlfn.XLOOKUP($C5259,tbl_StartedStatus[Bold ID],tbl_StartedStatus[Started])="No Show","No Show","")),""))</f>
        <v/>
      </c>
    </row>
    <row r="5260" spans="1:8" ht="15" customHeight="1" thickBot="1">
      <c r="A5260" s="38" t="str">
        <f>IF($C5260="","",IFERROR(_xlfn.XLOOKUP($C5260,'1.PrepList'!$I$2:$I$1500,'1.PrepList'!$G$2:$G$1500,"")&amp;"",""))</f>
        <v/>
      </c>
      <c r="B5260" s="638" t="str">
        <f>IF($C5260="","",IFERROR(_xlfn.XLOOKUP($C5260,'1.PrepList'!$I$2:$I$1500,'1.PrepList'!$H$2:$H$1500,"")&amp;"",""))</f>
        <v/>
      </c>
      <c r="D5260" s="638" t="str">
        <f>IF($C5260="","",IFERROR(_xlfn.XLOOKUP($C5260,'1.PrepList'!$I$2:$I$1500,'1.PrepList'!$J$2:$J$1500,"")&amp;"",""))</f>
        <v/>
      </c>
      <c r="E5260" s="638" t="str">
        <f>IF($C5260="","",IFERROR(_xlfn.XLOOKUP($C5260,'1.PrepList'!$I$2:$I$1500,'1.PrepList'!$N$2:$N$1500,"")&amp;"",""))</f>
        <v/>
      </c>
      <c r="F5260" s="638" t="str">
        <f>IF($C5260="","",IFERROR(_xlfn.XLOOKUP($C5260,'1.PrepList'!$I$2:$I$1500,'1.PrepList'!$K$2:$K$1500,"")&amp;"",""))</f>
        <v/>
      </c>
      <c r="H5260" s="644" t="str">
        <f>IF($C5260="","",IFERROR(IF(_xlfn.XLOOKUP($C5260,tbl_StartedStatus[Bold ID],tbl_StartedStatus[Started])="Started","Yes",IF(_xlfn.XLOOKUP($C5260,tbl_StartedStatus[Bold ID],tbl_StartedStatus[Started])="No Show","No Show","")),""))</f>
        <v/>
      </c>
    </row>
    <row r="5261" spans="1:8" ht="15" customHeight="1" thickBot="1">
      <c r="A5261" s="38" t="str">
        <f>IF($C5261="","",IFERROR(_xlfn.XLOOKUP($C5261,'1.PrepList'!$I$2:$I$1500,'1.PrepList'!$G$2:$G$1500,"")&amp;"",""))</f>
        <v/>
      </c>
      <c r="B5261" s="638" t="str">
        <f>IF($C5261="","",IFERROR(_xlfn.XLOOKUP($C5261,'1.PrepList'!$I$2:$I$1500,'1.PrepList'!$H$2:$H$1500,"")&amp;"",""))</f>
        <v/>
      </c>
      <c r="D5261" s="638" t="str">
        <f>IF($C5261="","",IFERROR(_xlfn.XLOOKUP($C5261,'1.PrepList'!$I$2:$I$1500,'1.PrepList'!$J$2:$J$1500,"")&amp;"",""))</f>
        <v/>
      </c>
      <c r="E5261" s="638" t="str">
        <f>IF($C5261="","",IFERROR(_xlfn.XLOOKUP($C5261,'1.PrepList'!$I$2:$I$1500,'1.PrepList'!$N$2:$N$1500,"")&amp;"",""))</f>
        <v/>
      </c>
      <c r="F5261" s="638" t="str">
        <f>IF($C5261="","",IFERROR(_xlfn.XLOOKUP($C5261,'1.PrepList'!$I$2:$I$1500,'1.PrepList'!$K$2:$K$1500,"")&amp;"",""))</f>
        <v/>
      </c>
      <c r="H5261" s="644" t="str">
        <f>IF($C5261="","",IFERROR(IF(_xlfn.XLOOKUP($C5261,tbl_StartedStatus[Bold ID],tbl_StartedStatus[Started])="Started","Yes",IF(_xlfn.XLOOKUP($C5261,tbl_StartedStatus[Bold ID],tbl_StartedStatus[Started])="No Show","No Show","")),""))</f>
        <v/>
      </c>
    </row>
    <row r="5262" spans="1:8" ht="15" customHeight="1" thickBot="1">
      <c r="A5262" s="38" t="str">
        <f>IF($C5262="","",IFERROR(_xlfn.XLOOKUP($C5262,'1.PrepList'!$I$2:$I$1500,'1.PrepList'!$G$2:$G$1500,"")&amp;"",""))</f>
        <v/>
      </c>
      <c r="B5262" s="638" t="str">
        <f>IF($C5262="","",IFERROR(_xlfn.XLOOKUP($C5262,'1.PrepList'!$I$2:$I$1500,'1.PrepList'!$H$2:$H$1500,"")&amp;"",""))</f>
        <v/>
      </c>
      <c r="D5262" s="638" t="str">
        <f>IF($C5262="","",IFERROR(_xlfn.XLOOKUP($C5262,'1.PrepList'!$I$2:$I$1500,'1.PrepList'!$J$2:$J$1500,"")&amp;"",""))</f>
        <v/>
      </c>
      <c r="E5262" s="638" t="str">
        <f>IF($C5262="","",IFERROR(_xlfn.XLOOKUP($C5262,'1.PrepList'!$I$2:$I$1500,'1.PrepList'!$N$2:$N$1500,"")&amp;"",""))</f>
        <v/>
      </c>
      <c r="F5262" s="638" t="str">
        <f>IF($C5262="","",IFERROR(_xlfn.XLOOKUP($C5262,'1.PrepList'!$I$2:$I$1500,'1.PrepList'!$K$2:$K$1500,"")&amp;"",""))</f>
        <v/>
      </c>
      <c r="H5262" s="644" t="str">
        <f>IF($C5262="","",IFERROR(IF(_xlfn.XLOOKUP($C5262,tbl_StartedStatus[Bold ID],tbl_StartedStatus[Started])="Started","Yes",IF(_xlfn.XLOOKUP($C5262,tbl_StartedStatus[Bold ID],tbl_StartedStatus[Started])="No Show","No Show","")),""))</f>
        <v/>
      </c>
    </row>
    <row r="5263" spans="1:8" ht="15" customHeight="1" thickBot="1">
      <c r="A5263" s="38" t="str">
        <f>IF($C5263="","",IFERROR(_xlfn.XLOOKUP($C5263,'1.PrepList'!$I$2:$I$1500,'1.PrepList'!$G$2:$G$1500,"")&amp;"",""))</f>
        <v/>
      </c>
      <c r="B5263" s="638" t="str">
        <f>IF($C5263="","",IFERROR(_xlfn.XLOOKUP($C5263,'1.PrepList'!$I$2:$I$1500,'1.PrepList'!$H$2:$H$1500,"")&amp;"",""))</f>
        <v/>
      </c>
      <c r="D5263" s="638" t="str">
        <f>IF($C5263="","",IFERROR(_xlfn.XLOOKUP($C5263,'1.PrepList'!$I$2:$I$1500,'1.PrepList'!$J$2:$J$1500,"")&amp;"",""))</f>
        <v/>
      </c>
      <c r="E5263" s="638" t="str">
        <f>IF($C5263="","",IFERROR(_xlfn.XLOOKUP($C5263,'1.PrepList'!$I$2:$I$1500,'1.PrepList'!$N$2:$N$1500,"")&amp;"",""))</f>
        <v/>
      </c>
      <c r="F5263" s="638" t="str">
        <f>IF($C5263="","",IFERROR(_xlfn.XLOOKUP($C5263,'1.PrepList'!$I$2:$I$1500,'1.PrepList'!$K$2:$K$1500,"")&amp;"",""))</f>
        <v/>
      </c>
      <c r="H5263" s="644" t="str">
        <f>IF($C5263="","",IFERROR(IF(_xlfn.XLOOKUP($C5263,tbl_StartedStatus[Bold ID],tbl_StartedStatus[Started])="Started","Yes",IF(_xlfn.XLOOKUP($C5263,tbl_StartedStatus[Bold ID],tbl_StartedStatus[Started])="No Show","No Show","")),""))</f>
        <v/>
      </c>
    </row>
    <row r="5264" spans="1:8" ht="15" customHeight="1" thickBot="1">
      <c r="A5264" s="38" t="str">
        <f>IF($C5264="","",IFERROR(_xlfn.XLOOKUP($C5264,'1.PrepList'!$I$2:$I$1500,'1.PrepList'!$G$2:$G$1500,"")&amp;"",""))</f>
        <v/>
      </c>
      <c r="B5264" s="638" t="str">
        <f>IF($C5264="","",IFERROR(_xlfn.XLOOKUP($C5264,'1.PrepList'!$I$2:$I$1500,'1.PrepList'!$H$2:$H$1500,"")&amp;"",""))</f>
        <v/>
      </c>
      <c r="D5264" s="638" t="str">
        <f>IF($C5264="","",IFERROR(_xlfn.XLOOKUP($C5264,'1.PrepList'!$I$2:$I$1500,'1.PrepList'!$J$2:$J$1500,"")&amp;"",""))</f>
        <v/>
      </c>
      <c r="E5264" s="638" t="str">
        <f>IF($C5264="","",IFERROR(_xlfn.XLOOKUP($C5264,'1.PrepList'!$I$2:$I$1500,'1.PrepList'!$N$2:$N$1500,"")&amp;"",""))</f>
        <v/>
      </c>
      <c r="F5264" s="638" t="str">
        <f>IF($C5264="","",IFERROR(_xlfn.XLOOKUP($C5264,'1.PrepList'!$I$2:$I$1500,'1.PrepList'!$K$2:$K$1500,"")&amp;"",""))</f>
        <v/>
      </c>
      <c r="H5264" s="644" t="str">
        <f>IF($C5264="","",IFERROR(IF(_xlfn.XLOOKUP($C5264,tbl_StartedStatus[Bold ID],tbl_StartedStatus[Started])="Started","Yes",IF(_xlfn.XLOOKUP($C5264,tbl_StartedStatus[Bold ID],tbl_StartedStatus[Started])="No Show","No Show","")),""))</f>
        <v/>
      </c>
    </row>
    <row r="5265" spans="1:8" ht="15" customHeight="1" thickBot="1">
      <c r="A5265" s="38" t="str">
        <f>IF($C5265="","",IFERROR(_xlfn.XLOOKUP($C5265,'1.PrepList'!$I$2:$I$1500,'1.PrepList'!$G$2:$G$1500,"")&amp;"",""))</f>
        <v/>
      </c>
      <c r="B5265" s="638" t="str">
        <f>IF($C5265="","",IFERROR(_xlfn.XLOOKUP($C5265,'1.PrepList'!$I$2:$I$1500,'1.PrepList'!$H$2:$H$1500,"")&amp;"",""))</f>
        <v/>
      </c>
      <c r="D5265" s="638" t="str">
        <f>IF($C5265="","",IFERROR(_xlfn.XLOOKUP($C5265,'1.PrepList'!$I$2:$I$1500,'1.PrepList'!$J$2:$J$1500,"")&amp;"",""))</f>
        <v/>
      </c>
      <c r="E5265" s="638" t="str">
        <f>IF($C5265="","",IFERROR(_xlfn.XLOOKUP($C5265,'1.PrepList'!$I$2:$I$1500,'1.PrepList'!$N$2:$N$1500,"")&amp;"",""))</f>
        <v/>
      </c>
      <c r="F5265" s="638" t="str">
        <f>IF($C5265="","",IFERROR(_xlfn.XLOOKUP($C5265,'1.PrepList'!$I$2:$I$1500,'1.PrepList'!$K$2:$K$1500,"")&amp;"",""))</f>
        <v/>
      </c>
      <c r="H5265" s="644" t="str">
        <f>IF($C5265="","",IFERROR(IF(_xlfn.XLOOKUP($C5265,tbl_StartedStatus[Bold ID],tbl_StartedStatus[Started])="Started","Yes",IF(_xlfn.XLOOKUP($C5265,tbl_StartedStatus[Bold ID],tbl_StartedStatus[Started])="No Show","No Show","")),""))</f>
        <v/>
      </c>
    </row>
    <row r="5266" spans="1:8" ht="15" customHeight="1" thickBot="1">
      <c r="A5266" s="38" t="str">
        <f>IF($C5266="","",IFERROR(_xlfn.XLOOKUP($C5266,'1.PrepList'!$I$2:$I$1500,'1.PrepList'!$G$2:$G$1500,"")&amp;"",""))</f>
        <v/>
      </c>
      <c r="B5266" s="638" t="str">
        <f>IF($C5266="","",IFERROR(_xlfn.XLOOKUP($C5266,'1.PrepList'!$I$2:$I$1500,'1.PrepList'!$H$2:$H$1500,"")&amp;"",""))</f>
        <v/>
      </c>
      <c r="D5266" s="638" t="str">
        <f>IF($C5266="","",IFERROR(_xlfn.XLOOKUP($C5266,'1.PrepList'!$I$2:$I$1500,'1.PrepList'!$J$2:$J$1500,"")&amp;"",""))</f>
        <v/>
      </c>
      <c r="E5266" s="638" t="str">
        <f>IF($C5266="","",IFERROR(_xlfn.XLOOKUP($C5266,'1.PrepList'!$I$2:$I$1500,'1.PrepList'!$N$2:$N$1500,"")&amp;"",""))</f>
        <v/>
      </c>
      <c r="F5266" s="638" t="str">
        <f>IF($C5266="","",IFERROR(_xlfn.XLOOKUP($C5266,'1.PrepList'!$I$2:$I$1500,'1.PrepList'!$K$2:$K$1500,"")&amp;"",""))</f>
        <v/>
      </c>
      <c r="H5266" s="644" t="str">
        <f>IF($C5266="","",IFERROR(IF(_xlfn.XLOOKUP($C5266,tbl_StartedStatus[Bold ID],tbl_StartedStatus[Started])="Started","Yes",IF(_xlfn.XLOOKUP($C5266,tbl_StartedStatus[Bold ID],tbl_StartedStatus[Started])="No Show","No Show","")),""))</f>
        <v/>
      </c>
    </row>
    <row r="5267" spans="1:8" ht="15" customHeight="1" thickBot="1">
      <c r="A5267" s="38" t="str">
        <f>IF($C5267="","",IFERROR(_xlfn.XLOOKUP($C5267,'1.PrepList'!$I$2:$I$1500,'1.PrepList'!$G$2:$G$1500,"")&amp;"",""))</f>
        <v/>
      </c>
      <c r="B5267" s="638" t="str">
        <f>IF($C5267="","",IFERROR(_xlfn.XLOOKUP($C5267,'1.PrepList'!$I$2:$I$1500,'1.PrepList'!$H$2:$H$1500,"")&amp;"",""))</f>
        <v/>
      </c>
      <c r="D5267" s="638" t="str">
        <f>IF($C5267="","",IFERROR(_xlfn.XLOOKUP($C5267,'1.PrepList'!$I$2:$I$1500,'1.PrepList'!$J$2:$J$1500,"")&amp;"",""))</f>
        <v/>
      </c>
      <c r="E5267" s="638" t="str">
        <f>IF($C5267="","",IFERROR(_xlfn.XLOOKUP($C5267,'1.PrepList'!$I$2:$I$1500,'1.PrepList'!$N$2:$N$1500,"")&amp;"",""))</f>
        <v/>
      </c>
      <c r="F5267" s="638" t="str">
        <f>IF($C5267="","",IFERROR(_xlfn.XLOOKUP($C5267,'1.PrepList'!$I$2:$I$1500,'1.PrepList'!$K$2:$K$1500,"")&amp;"",""))</f>
        <v/>
      </c>
      <c r="H5267" s="644" t="str">
        <f>IF($C5267="","",IFERROR(IF(_xlfn.XLOOKUP($C5267,tbl_StartedStatus[Bold ID],tbl_StartedStatus[Started])="Started","Yes",IF(_xlfn.XLOOKUP($C5267,tbl_StartedStatus[Bold ID],tbl_StartedStatus[Started])="No Show","No Show","")),""))</f>
        <v/>
      </c>
    </row>
    <row r="5268" spans="1:8" ht="15" customHeight="1" thickBot="1">
      <c r="A5268" s="38" t="str">
        <f>IF($C5268="","",IFERROR(_xlfn.XLOOKUP($C5268,'1.PrepList'!$I$2:$I$1500,'1.PrepList'!$G$2:$G$1500,"")&amp;"",""))</f>
        <v/>
      </c>
      <c r="B5268" s="638" t="str">
        <f>IF($C5268="","",IFERROR(_xlfn.XLOOKUP($C5268,'1.PrepList'!$I$2:$I$1500,'1.PrepList'!$H$2:$H$1500,"")&amp;"",""))</f>
        <v/>
      </c>
      <c r="D5268" s="638" t="str">
        <f>IF($C5268="","",IFERROR(_xlfn.XLOOKUP($C5268,'1.PrepList'!$I$2:$I$1500,'1.PrepList'!$J$2:$J$1500,"")&amp;"",""))</f>
        <v/>
      </c>
      <c r="E5268" s="638" t="str">
        <f>IF($C5268="","",IFERROR(_xlfn.XLOOKUP($C5268,'1.PrepList'!$I$2:$I$1500,'1.PrepList'!$N$2:$N$1500,"")&amp;"",""))</f>
        <v/>
      </c>
      <c r="F5268" s="638" t="str">
        <f>IF($C5268="","",IFERROR(_xlfn.XLOOKUP($C5268,'1.PrepList'!$I$2:$I$1500,'1.PrepList'!$K$2:$K$1500,"")&amp;"",""))</f>
        <v/>
      </c>
      <c r="H5268" s="644" t="str">
        <f>IF($C5268="","",IFERROR(IF(_xlfn.XLOOKUP($C5268,tbl_StartedStatus[Bold ID],tbl_StartedStatus[Started])="Started","Yes",IF(_xlfn.XLOOKUP($C5268,tbl_StartedStatus[Bold ID],tbl_StartedStatus[Started])="No Show","No Show","")),""))</f>
        <v/>
      </c>
    </row>
    <row r="5269" spans="1:8" ht="15" customHeight="1" thickBot="1">
      <c r="A5269" s="38" t="str">
        <f>IF($C5269="","",IFERROR(_xlfn.XLOOKUP($C5269,'1.PrepList'!$I$2:$I$1500,'1.PrepList'!$G$2:$G$1500,"")&amp;"",""))</f>
        <v/>
      </c>
      <c r="B5269" s="638" t="str">
        <f>IF($C5269="","",IFERROR(_xlfn.XLOOKUP($C5269,'1.PrepList'!$I$2:$I$1500,'1.PrepList'!$H$2:$H$1500,"")&amp;"",""))</f>
        <v/>
      </c>
      <c r="D5269" s="638" t="str">
        <f>IF($C5269="","",IFERROR(_xlfn.XLOOKUP($C5269,'1.PrepList'!$I$2:$I$1500,'1.PrepList'!$J$2:$J$1500,"")&amp;"",""))</f>
        <v/>
      </c>
      <c r="E5269" s="638" t="str">
        <f>IF($C5269="","",IFERROR(_xlfn.XLOOKUP($C5269,'1.PrepList'!$I$2:$I$1500,'1.PrepList'!$N$2:$N$1500,"")&amp;"",""))</f>
        <v/>
      </c>
      <c r="F5269" s="638" t="str">
        <f>IF($C5269="","",IFERROR(_xlfn.XLOOKUP($C5269,'1.PrepList'!$I$2:$I$1500,'1.PrepList'!$K$2:$K$1500,"")&amp;"",""))</f>
        <v/>
      </c>
      <c r="H5269" s="644" t="str">
        <f>IF($C5269="","",IFERROR(IF(_xlfn.XLOOKUP($C5269,tbl_StartedStatus[Bold ID],tbl_StartedStatus[Started])="Started","Yes",IF(_xlfn.XLOOKUP($C5269,tbl_StartedStatus[Bold ID],tbl_StartedStatus[Started])="No Show","No Show","")),""))</f>
        <v/>
      </c>
    </row>
    <row r="5270" spans="1:8" ht="15" customHeight="1" thickBot="1">
      <c r="A5270" s="38" t="str">
        <f>IF($C5270="","",IFERROR(_xlfn.XLOOKUP($C5270,'1.PrepList'!$I$2:$I$1500,'1.PrepList'!$G$2:$G$1500,"")&amp;"",""))</f>
        <v/>
      </c>
      <c r="B5270" s="638" t="str">
        <f>IF($C5270="","",IFERROR(_xlfn.XLOOKUP($C5270,'1.PrepList'!$I$2:$I$1500,'1.PrepList'!$H$2:$H$1500,"")&amp;"",""))</f>
        <v/>
      </c>
      <c r="D5270" s="638" t="str">
        <f>IF($C5270="","",IFERROR(_xlfn.XLOOKUP($C5270,'1.PrepList'!$I$2:$I$1500,'1.PrepList'!$J$2:$J$1500,"")&amp;"",""))</f>
        <v/>
      </c>
      <c r="E5270" s="638" t="str">
        <f>IF($C5270="","",IFERROR(_xlfn.XLOOKUP($C5270,'1.PrepList'!$I$2:$I$1500,'1.PrepList'!$N$2:$N$1500,"")&amp;"",""))</f>
        <v/>
      </c>
      <c r="F5270" s="638" t="str">
        <f>IF($C5270="","",IFERROR(_xlfn.XLOOKUP($C5270,'1.PrepList'!$I$2:$I$1500,'1.PrepList'!$K$2:$K$1500,"")&amp;"",""))</f>
        <v/>
      </c>
      <c r="H5270" s="644" t="str">
        <f>IF($C5270="","",IFERROR(IF(_xlfn.XLOOKUP($C5270,tbl_StartedStatus[Bold ID],tbl_StartedStatus[Started])="Started","Yes",IF(_xlfn.XLOOKUP($C5270,tbl_StartedStatus[Bold ID],tbl_StartedStatus[Started])="No Show","No Show","")),""))</f>
        <v/>
      </c>
    </row>
    <row r="5271" spans="1:8" ht="15" customHeight="1" thickBot="1">
      <c r="A5271" s="38" t="str">
        <f>IF($C5271="","",IFERROR(_xlfn.XLOOKUP($C5271,'1.PrepList'!$I$2:$I$1500,'1.PrepList'!$G$2:$G$1500,"")&amp;"",""))</f>
        <v/>
      </c>
      <c r="B5271" s="638" t="str">
        <f>IF($C5271="","",IFERROR(_xlfn.XLOOKUP($C5271,'1.PrepList'!$I$2:$I$1500,'1.PrepList'!$H$2:$H$1500,"")&amp;"",""))</f>
        <v/>
      </c>
      <c r="D5271" s="638" t="str">
        <f>IF($C5271="","",IFERROR(_xlfn.XLOOKUP($C5271,'1.PrepList'!$I$2:$I$1500,'1.PrepList'!$J$2:$J$1500,"")&amp;"",""))</f>
        <v/>
      </c>
      <c r="E5271" s="638" t="str">
        <f>IF($C5271="","",IFERROR(_xlfn.XLOOKUP($C5271,'1.PrepList'!$I$2:$I$1500,'1.PrepList'!$N$2:$N$1500,"")&amp;"",""))</f>
        <v/>
      </c>
      <c r="F5271" s="638" t="str">
        <f>IF($C5271="","",IFERROR(_xlfn.XLOOKUP($C5271,'1.PrepList'!$I$2:$I$1500,'1.PrepList'!$K$2:$K$1500,"")&amp;"",""))</f>
        <v/>
      </c>
      <c r="H5271" s="644" t="str">
        <f>IF($C5271="","",IFERROR(IF(_xlfn.XLOOKUP($C5271,tbl_StartedStatus[Bold ID],tbl_StartedStatus[Started])="Started","Yes",IF(_xlfn.XLOOKUP($C5271,tbl_StartedStatus[Bold ID],tbl_StartedStatus[Started])="No Show","No Show","")),""))</f>
        <v/>
      </c>
    </row>
    <row r="5272" spans="1:8" ht="15" customHeight="1" thickBot="1">
      <c r="A5272" s="38" t="str">
        <f>IF($C5272="","",IFERROR(_xlfn.XLOOKUP($C5272,'1.PrepList'!$I$2:$I$1500,'1.PrepList'!$G$2:$G$1500,"")&amp;"",""))</f>
        <v/>
      </c>
      <c r="B5272" s="638" t="str">
        <f>IF($C5272="","",IFERROR(_xlfn.XLOOKUP($C5272,'1.PrepList'!$I$2:$I$1500,'1.PrepList'!$H$2:$H$1500,"")&amp;"",""))</f>
        <v/>
      </c>
      <c r="D5272" s="638" t="str">
        <f>IF($C5272="","",IFERROR(_xlfn.XLOOKUP($C5272,'1.PrepList'!$I$2:$I$1500,'1.PrepList'!$J$2:$J$1500,"")&amp;"",""))</f>
        <v/>
      </c>
      <c r="E5272" s="638" t="str">
        <f>IF($C5272="","",IFERROR(_xlfn.XLOOKUP($C5272,'1.PrepList'!$I$2:$I$1500,'1.PrepList'!$N$2:$N$1500,"")&amp;"",""))</f>
        <v/>
      </c>
      <c r="F5272" s="638" t="str">
        <f>IF($C5272="","",IFERROR(_xlfn.XLOOKUP($C5272,'1.PrepList'!$I$2:$I$1500,'1.PrepList'!$K$2:$K$1500,"")&amp;"",""))</f>
        <v/>
      </c>
      <c r="H5272" s="644" t="str">
        <f>IF($C5272="","",IFERROR(IF(_xlfn.XLOOKUP($C5272,tbl_StartedStatus[Bold ID],tbl_StartedStatus[Started])="Started","Yes",IF(_xlfn.XLOOKUP($C5272,tbl_StartedStatus[Bold ID],tbl_StartedStatus[Started])="No Show","No Show","")),""))</f>
        <v/>
      </c>
    </row>
    <row r="5273" spans="1:8" ht="15" customHeight="1" thickBot="1">
      <c r="A5273" s="38" t="str">
        <f>IF($C5273="","",IFERROR(_xlfn.XLOOKUP($C5273,'1.PrepList'!$I$2:$I$1500,'1.PrepList'!$G$2:$G$1500,"")&amp;"",""))</f>
        <v/>
      </c>
      <c r="B5273" s="638" t="str">
        <f>IF($C5273="","",IFERROR(_xlfn.XLOOKUP($C5273,'1.PrepList'!$I$2:$I$1500,'1.PrepList'!$H$2:$H$1500,"")&amp;"",""))</f>
        <v/>
      </c>
      <c r="D5273" s="638" t="str">
        <f>IF($C5273="","",IFERROR(_xlfn.XLOOKUP($C5273,'1.PrepList'!$I$2:$I$1500,'1.PrepList'!$J$2:$J$1500,"")&amp;"",""))</f>
        <v/>
      </c>
      <c r="E5273" s="638" t="str">
        <f>IF($C5273="","",IFERROR(_xlfn.XLOOKUP($C5273,'1.PrepList'!$I$2:$I$1500,'1.PrepList'!$N$2:$N$1500,"")&amp;"",""))</f>
        <v/>
      </c>
      <c r="F5273" s="638" t="str">
        <f>IF($C5273="","",IFERROR(_xlfn.XLOOKUP($C5273,'1.PrepList'!$I$2:$I$1500,'1.PrepList'!$K$2:$K$1500,"")&amp;"",""))</f>
        <v/>
      </c>
      <c r="H5273" s="644" t="str">
        <f>IF($C5273="","",IFERROR(IF(_xlfn.XLOOKUP($C5273,tbl_StartedStatus[Bold ID],tbl_StartedStatus[Started])="Started","Yes",IF(_xlfn.XLOOKUP($C5273,tbl_StartedStatus[Bold ID],tbl_StartedStatus[Started])="No Show","No Show","")),""))</f>
        <v/>
      </c>
    </row>
    <row r="5274" spans="1:8" ht="15" customHeight="1" thickBot="1">
      <c r="A5274" s="38" t="str">
        <f>IF($C5274="","",IFERROR(_xlfn.XLOOKUP($C5274,'1.PrepList'!$I$2:$I$1500,'1.PrepList'!$G$2:$G$1500,"")&amp;"",""))</f>
        <v/>
      </c>
      <c r="B5274" s="638" t="str">
        <f>IF($C5274="","",IFERROR(_xlfn.XLOOKUP($C5274,'1.PrepList'!$I$2:$I$1500,'1.PrepList'!$H$2:$H$1500,"")&amp;"",""))</f>
        <v/>
      </c>
      <c r="D5274" s="638" t="str">
        <f>IF($C5274="","",IFERROR(_xlfn.XLOOKUP($C5274,'1.PrepList'!$I$2:$I$1500,'1.PrepList'!$J$2:$J$1500,"")&amp;"",""))</f>
        <v/>
      </c>
      <c r="E5274" s="638" t="str">
        <f>IF($C5274="","",IFERROR(_xlfn.XLOOKUP($C5274,'1.PrepList'!$I$2:$I$1500,'1.PrepList'!$N$2:$N$1500,"")&amp;"",""))</f>
        <v/>
      </c>
      <c r="F5274" s="638" t="str">
        <f>IF($C5274="","",IFERROR(_xlfn.XLOOKUP($C5274,'1.PrepList'!$I$2:$I$1500,'1.PrepList'!$K$2:$K$1500,"")&amp;"",""))</f>
        <v/>
      </c>
      <c r="H5274" s="644" t="str">
        <f>IF($C5274="","",IFERROR(IF(_xlfn.XLOOKUP($C5274,tbl_StartedStatus[Bold ID],tbl_StartedStatus[Started])="Started","Yes",IF(_xlfn.XLOOKUP($C5274,tbl_StartedStatus[Bold ID],tbl_StartedStatus[Started])="No Show","No Show","")),""))</f>
        <v/>
      </c>
    </row>
    <row r="5275" spans="1:8" ht="15" customHeight="1" thickBot="1">
      <c r="A5275" s="38" t="str">
        <f>IF($C5275="","",IFERROR(_xlfn.XLOOKUP($C5275,'1.PrepList'!$I$2:$I$1500,'1.PrepList'!$G$2:$G$1500,"")&amp;"",""))</f>
        <v/>
      </c>
      <c r="B5275" s="638" t="str">
        <f>IF($C5275="","",IFERROR(_xlfn.XLOOKUP($C5275,'1.PrepList'!$I$2:$I$1500,'1.PrepList'!$H$2:$H$1500,"")&amp;"",""))</f>
        <v/>
      </c>
      <c r="D5275" s="638" t="str">
        <f>IF($C5275="","",IFERROR(_xlfn.XLOOKUP($C5275,'1.PrepList'!$I$2:$I$1500,'1.PrepList'!$J$2:$J$1500,"")&amp;"",""))</f>
        <v/>
      </c>
      <c r="E5275" s="638" t="str">
        <f>IF($C5275="","",IFERROR(_xlfn.XLOOKUP($C5275,'1.PrepList'!$I$2:$I$1500,'1.PrepList'!$N$2:$N$1500,"")&amp;"",""))</f>
        <v/>
      </c>
      <c r="F5275" s="638" t="str">
        <f>IF($C5275="","",IFERROR(_xlfn.XLOOKUP($C5275,'1.PrepList'!$I$2:$I$1500,'1.PrepList'!$K$2:$K$1500,"")&amp;"",""))</f>
        <v/>
      </c>
      <c r="H5275" s="644" t="str">
        <f>IF($C5275="","",IFERROR(IF(_xlfn.XLOOKUP($C5275,tbl_StartedStatus[Bold ID],tbl_StartedStatus[Started])="Started","Yes",IF(_xlfn.XLOOKUP($C5275,tbl_StartedStatus[Bold ID],tbl_StartedStatus[Started])="No Show","No Show","")),""))</f>
        <v/>
      </c>
    </row>
    <row r="5276" spans="1:8" ht="15" customHeight="1" thickBot="1">
      <c r="A5276" s="38" t="str">
        <f>IF($C5276="","",IFERROR(_xlfn.XLOOKUP($C5276,'1.PrepList'!$I$2:$I$1500,'1.PrepList'!$G$2:$G$1500,"")&amp;"",""))</f>
        <v/>
      </c>
      <c r="B5276" s="638" t="str">
        <f>IF($C5276="","",IFERROR(_xlfn.XLOOKUP($C5276,'1.PrepList'!$I$2:$I$1500,'1.PrepList'!$H$2:$H$1500,"")&amp;"",""))</f>
        <v/>
      </c>
      <c r="D5276" s="638" t="str">
        <f>IF($C5276="","",IFERROR(_xlfn.XLOOKUP($C5276,'1.PrepList'!$I$2:$I$1500,'1.PrepList'!$J$2:$J$1500,"")&amp;"",""))</f>
        <v/>
      </c>
      <c r="E5276" s="638" t="str">
        <f>IF($C5276="","",IFERROR(_xlfn.XLOOKUP($C5276,'1.PrepList'!$I$2:$I$1500,'1.PrepList'!$N$2:$N$1500,"")&amp;"",""))</f>
        <v/>
      </c>
      <c r="F5276" s="638" t="str">
        <f>IF($C5276="","",IFERROR(_xlfn.XLOOKUP($C5276,'1.PrepList'!$I$2:$I$1500,'1.PrepList'!$K$2:$K$1500,"")&amp;"",""))</f>
        <v/>
      </c>
      <c r="H5276" s="644" t="str">
        <f>IF($C5276="","",IFERROR(IF(_xlfn.XLOOKUP($C5276,tbl_StartedStatus[Bold ID],tbl_StartedStatus[Started])="Started","Yes",IF(_xlfn.XLOOKUP($C5276,tbl_StartedStatus[Bold ID],tbl_StartedStatus[Started])="No Show","No Show","")),""))</f>
        <v/>
      </c>
    </row>
    <row r="5277" spans="1:8" ht="15" customHeight="1" thickBot="1">
      <c r="A5277" s="38" t="str">
        <f>IF($C5277="","",IFERROR(_xlfn.XLOOKUP($C5277,'1.PrepList'!$I$2:$I$1500,'1.PrepList'!$G$2:$G$1500,"")&amp;"",""))</f>
        <v/>
      </c>
      <c r="B5277" s="638" t="str">
        <f>IF($C5277="","",IFERROR(_xlfn.XLOOKUP($C5277,'1.PrepList'!$I$2:$I$1500,'1.PrepList'!$H$2:$H$1500,"")&amp;"",""))</f>
        <v/>
      </c>
      <c r="D5277" s="638" t="str">
        <f>IF($C5277="","",IFERROR(_xlfn.XLOOKUP($C5277,'1.PrepList'!$I$2:$I$1500,'1.PrepList'!$J$2:$J$1500,"")&amp;"",""))</f>
        <v/>
      </c>
      <c r="E5277" s="638" t="str">
        <f>IF($C5277="","",IFERROR(_xlfn.XLOOKUP($C5277,'1.PrepList'!$I$2:$I$1500,'1.PrepList'!$N$2:$N$1500,"")&amp;"",""))</f>
        <v/>
      </c>
      <c r="F5277" s="638" t="str">
        <f>IF($C5277="","",IFERROR(_xlfn.XLOOKUP($C5277,'1.PrepList'!$I$2:$I$1500,'1.PrepList'!$K$2:$K$1500,"")&amp;"",""))</f>
        <v/>
      </c>
      <c r="H5277" s="644" t="str">
        <f>IF($C5277="","",IFERROR(IF(_xlfn.XLOOKUP($C5277,tbl_StartedStatus[Bold ID],tbl_StartedStatus[Started])="Started","Yes",IF(_xlfn.XLOOKUP($C5277,tbl_StartedStatus[Bold ID],tbl_StartedStatus[Started])="No Show","No Show","")),""))</f>
        <v/>
      </c>
    </row>
    <row r="5278" spans="1:8" ht="15" customHeight="1" thickBot="1">
      <c r="A5278" s="38" t="str">
        <f>IF($C5278="","",IFERROR(_xlfn.XLOOKUP($C5278,'1.PrepList'!$I$2:$I$1500,'1.PrepList'!$G$2:$G$1500,"")&amp;"",""))</f>
        <v/>
      </c>
      <c r="B5278" s="638" t="str">
        <f>IF($C5278="","",IFERROR(_xlfn.XLOOKUP($C5278,'1.PrepList'!$I$2:$I$1500,'1.PrepList'!$H$2:$H$1500,"")&amp;"",""))</f>
        <v/>
      </c>
      <c r="D5278" s="638" t="str">
        <f>IF($C5278="","",IFERROR(_xlfn.XLOOKUP($C5278,'1.PrepList'!$I$2:$I$1500,'1.PrepList'!$J$2:$J$1500,"")&amp;"",""))</f>
        <v/>
      </c>
      <c r="E5278" s="638" t="str">
        <f>IF($C5278="","",IFERROR(_xlfn.XLOOKUP($C5278,'1.PrepList'!$I$2:$I$1500,'1.PrepList'!$N$2:$N$1500,"")&amp;"",""))</f>
        <v/>
      </c>
      <c r="F5278" s="638" t="str">
        <f>IF($C5278="","",IFERROR(_xlfn.XLOOKUP($C5278,'1.PrepList'!$I$2:$I$1500,'1.PrepList'!$K$2:$K$1500,"")&amp;"",""))</f>
        <v/>
      </c>
      <c r="H5278" s="644" t="str">
        <f>IF($C5278="","",IFERROR(IF(_xlfn.XLOOKUP($C5278,tbl_StartedStatus[Bold ID],tbl_StartedStatus[Started])="Started","Yes",IF(_xlfn.XLOOKUP($C5278,tbl_StartedStatus[Bold ID],tbl_StartedStatus[Started])="No Show","No Show","")),""))</f>
        <v/>
      </c>
    </row>
    <row r="5279" spans="1:8" ht="15" customHeight="1" thickBot="1">
      <c r="A5279" s="38" t="str">
        <f>IF($C5279="","",IFERROR(_xlfn.XLOOKUP($C5279,'1.PrepList'!$I$2:$I$1500,'1.PrepList'!$G$2:$G$1500,"")&amp;"",""))</f>
        <v/>
      </c>
      <c r="B5279" s="638" t="str">
        <f>IF($C5279="","",IFERROR(_xlfn.XLOOKUP($C5279,'1.PrepList'!$I$2:$I$1500,'1.PrepList'!$H$2:$H$1500,"")&amp;"",""))</f>
        <v/>
      </c>
      <c r="D5279" s="638" t="str">
        <f>IF($C5279="","",IFERROR(_xlfn.XLOOKUP($C5279,'1.PrepList'!$I$2:$I$1500,'1.PrepList'!$J$2:$J$1500,"")&amp;"",""))</f>
        <v/>
      </c>
      <c r="E5279" s="638" t="str">
        <f>IF($C5279="","",IFERROR(_xlfn.XLOOKUP($C5279,'1.PrepList'!$I$2:$I$1500,'1.PrepList'!$N$2:$N$1500,"")&amp;"",""))</f>
        <v/>
      </c>
      <c r="F5279" s="638" t="str">
        <f>IF($C5279="","",IFERROR(_xlfn.XLOOKUP($C5279,'1.PrepList'!$I$2:$I$1500,'1.PrepList'!$K$2:$K$1500,"")&amp;"",""))</f>
        <v/>
      </c>
      <c r="H5279" s="644" t="str">
        <f>IF($C5279="","",IFERROR(IF(_xlfn.XLOOKUP($C5279,tbl_StartedStatus[Bold ID],tbl_StartedStatus[Started])="Started","Yes",IF(_xlfn.XLOOKUP($C5279,tbl_StartedStatus[Bold ID],tbl_StartedStatus[Started])="No Show","No Show","")),""))</f>
        <v/>
      </c>
    </row>
    <row r="5280" spans="1:8" ht="15" customHeight="1" thickBot="1">
      <c r="A5280" s="38" t="str">
        <f>IF($C5280="","",IFERROR(_xlfn.XLOOKUP($C5280,'1.PrepList'!$I$2:$I$1500,'1.PrepList'!$G$2:$G$1500,"")&amp;"",""))</f>
        <v/>
      </c>
      <c r="B5280" s="638" t="str">
        <f>IF($C5280="","",IFERROR(_xlfn.XLOOKUP($C5280,'1.PrepList'!$I$2:$I$1500,'1.PrepList'!$H$2:$H$1500,"")&amp;"",""))</f>
        <v/>
      </c>
      <c r="D5280" s="638" t="str">
        <f>IF($C5280="","",IFERROR(_xlfn.XLOOKUP($C5280,'1.PrepList'!$I$2:$I$1500,'1.PrepList'!$J$2:$J$1500,"")&amp;"",""))</f>
        <v/>
      </c>
      <c r="E5280" s="638" t="str">
        <f>IF($C5280="","",IFERROR(_xlfn.XLOOKUP($C5280,'1.PrepList'!$I$2:$I$1500,'1.PrepList'!$N$2:$N$1500,"")&amp;"",""))</f>
        <v/>
      </c>
      <c r="F5280" s="638" t="str">
        <f>IF($C5280="","",IFERROR(_xlfn.XLOOKUP($C5280,'1.PrepList'!$I$2:$I$1500,'1.PrepList'!$K$2:$K$1500,"")&amp;"",""))</f>
        <v/>
      </c>
      <c r="H5280" s="644" t="str">
        <f>IF($C5280="","",IFERROR(IF(_xlfn.XLOOKUP($C5280,tbl_StartedStatus[Bold ID],tbl_StartedStatus[Started])="Started","Yes",IF(_xlfn.XLOOKUP($C5280,tbl_StartedStatus[Bold ID],tbl_StartedStatus[Started])="No Show","No Show","")),""))</f>
        <v/>
      </c>
    </row>
    <row r="5281" spans="1:8" ht="15" customHeight="1" thickBot="1">
      <c r="A5281" s="38" t="str">
        <f>IF($C5281="","",IFERROR(_xlfn.XLOOKUP($C5281,'1.PrepList'!$I$2:$I$1500,'1.PrepList'!$G$2:$G$1500,"")&amp;"",""))</f>
        <v/>
      </c>
      <c r="B5281" s="638" t="str">
        <f>IF($C5281="","",IFERROR(_xlfn.XLOOKUP($C5281,'1.PrepList'!$I$2:$I$1500,'1.PrepList'!$H$2:$H$1500,"")&amp;"",""))</f>
        <v/>
      </c>
      <c r="D5281" s="638" t="str">
        <f>IF($C5281="","",IFERROR(_xlfn.XLOOKUP($C5281,'1.PrepList'!$I$2:$I$1500,'1.PrepList'!$J$2:$J$1500,"")&amp;"",""))</f>
        <v/>
      </c>
      <c r="E5281" s="638" t="str">
        <f>IF($C5281="","",IFERROR(_xlfn.XLOOKUP($C5281,'1.PrepList'!$I$2:$I$1500,'1.PrepList'!$N$2:$N$1500,"")&amp;"",""))</f>
        <v/>
      </c>
      <c r="F5281" s="638" t="str">
        <f>IF($C5281="","",IFERROR(_xlfn.XLOOKUP($C5281,'1.PrepList'!$I$2:$I$1500,'1.PrepList'!$K$2:$K$1500,"")&amp;"",""))</f>
        <v/>
      </c>
      <c r="H5281" s="644" t="str">
        <f>IF($C5281="","",IFERROR(IF(_xlfn.XLOOKUP($C5281,tbl_StartedStatus[Bold ID],tbl_StartedStatus[Started])="Started","Yes",IF(_xlfn.XLOOKUP($C5281,tbl_StartedStatus[Bold ID],tbl_StartedStatus[Started])="No Show","No Show","")),""))</f>
        <v/>
      </c>
    </row>
    <row r="5282" spans="1:8" ht="15" customHeight="1" thickBot="1">
      <c r="A5282" s="38" t="str">
        <f>IF($C5282="","",IFERROR(_xlfn.XLOOKUP($C5282,'1.PrepList'!$I$2:$I$1500,'1.PrepList'!$G$2:$G$1500,"")&amp;"",""))</f>
        <v/>
      </c>
      <c r="B5282" s="638" t="str">
        <f>IF($C5282="","",IFERROR(_xlfn.XLOOKUP($C5282,'1.PrepList'!$I$2:$I$1500,'1.PrepList'!$H$2:$H$1500,"")&amp;"",""))</f>
        <v/>
      </c>
      <c r="D5282" s="638" t="str">
        <f>IF($C5282="","",IFERROR(_xlfn.XLOOKUP($C5282,'1.PrepList'!$I$2:$I$1500,'1.PrepList'!$J$2:$J$1500,"")&amp;"",""))</f>
        <v/>
      </c>
      <c r="E5282" s="638" t="str">
        <f>IF($C5282="","",IFERROR(_xlfn.XLOOKUP($C5282,'1.PrepList'!$I$2:$I$1500,'1.PrepList'!$N$2:$N$1500,"")&amp;"",""))</f>
        <v/>
      </c>
      <c r="F5282" s="638" t="str">
        <f>IF($C5282="","",IFERROR(_xlfn.XLOOKUP($C5282,'1.PrepList'!$I$2:$I$1500,'1.PrepList'!$K$2:$K$1500,"")&amp;"",""))</f>
        <v/>
      </c>
      <c r="H5282" s="644" t="str">
        <f>IF($C5282="","",IFERROR(IF(_xlfn.XLOOKUP($C5282,tbl_StartedStatus[Bold ID],tbl_StartedStatus[Started])="Started","Yes",IF(_xlfn.XLOOKUP($C5282,tbl_StartedStatus[Bold ID],tbl_StartedStatus[Started])="No Show","No Show","")),""))</f>
        <v/>
      </c>
    </row>
    <row r="5283" spans="1:8" ht="15" customHeight="1" thickBot="1">
      <c r="A5283" s="38" t="str">
        <f>IF($C5283="","",IFERROR(_xlfn.XLOOKUP($C5283,'1.PrepList'!$I$2:$I$1500,'1.PrepList'!$G$2:$G$1500,"")&amp;"",""))</f>
        <v/>
      </c>
      <c r="B5283" s="638" t="str">
        <f>IF($C5283="","",IFERROR(_xlfn.XLOOKUP($C5283,'1.PrepList'!$I$2:$I$1500,'1.PrepList'!$H$2:$H$1500,"")&amp;"",""))</f>
        <v/>
      </c>
      <c r="D5283" s="638" t="str">
        <f>IF($C5283="","",IFERROR(_xlfn.XLOOKUP($C5283,'1.PrepList'!$I$2:$I$1500,'1.PrepList'!$J$2:$J$1500,"")&amp;"",""))</f>
        <v/>
      </c>
      <c r="E5283" s="638" t="str">
        <f>IF($C5283="","",IFERROR(_xlfn.XLOOKUP($C5283,'1.PrepList'!$I$2:$I$1500,'1.PrepList'!$N$2:$N$1500,"")&amp;"",""))</f>
        <v/>
      </c>
      <c r="F5283" s="638" t="str">
        <f>IF($C5283="","",IFERROR(_xlfn.XLOOKUP($C5283,'1.PrepList'!$I$2:$I$1500,'1.PrepList'!$K$2:$K$1500,"")&amp;"",""))</f>
        <v/>
      </c>
      <c r="H5283" s="644" t="str">
        <f>IF($C5283="","",IFERROR(IF(_xlfn.XLOOKUP($C5283,tbl_StartedStatus[Bold ID],tbl_StartedStatus[Started])="Started","Yes",IF(_xlfn.XLOOKUP($C5283,tbl_StartedStatus[Bold ID],tbl_StartedStatus[Started])="No Show","No Show","")),""))</f>
        <v/>
      </c>
    </row>
    <row r="5284" spans="1:8" ht="15" customHeight="1" thickBot="1">
      <c r="A5284" s="38" t="str">
        <f>IF($C5284="","",IFERROR(_xlfn.XLOOKUP($C5284,'1.PrepList'!$I$2:$I$1500,'1.PrepList'!$G$2:$G$1500,"")&amp;"",""))</f>
        <v/>
      </c>
      <c r="B5284" s="638" t="str">
        <f>IF($C5284="","",IFERROR(_xlfn.XLOOKUP($C5284,'1.PrepList'!$I$2:$I$1500,'1.PrepList'!$H$2:$H$1500,"")&amp;"",""))</f>
        <v/>
      </c>
      <c r="D5284" s="638" t="str">
        <f>IF($C5284="","",IFERROR(_xlfn.XLOOKUP($C5284,'1.PrepList'!$I$2:$I$1500,'1.PrepList'!$J$2:$J$1500,"")&amp;"",""))</f>
        <v/>
      </c>
      <c r="E5284" s="638" t="str">
        <f>IF($C5284="","",IFERROR(_xlfn.XLOOKUP($C5284,'1.PrepList'!$I$2:$I$1500,'1.PrepList'!$N$2:$N$1500,"")&amp;"",""))</f>
        <v/>
      </c>
      <c r="F5284" s="638" t="str">
        <f>IF($C5284="","",IFERROR(_xlfn.XLOOKUP($C5284,'1.PrepList'!$I$2:$I$1500,'1.PrepList'!$K$2:$K$1500,"")&amp;"",""))</f>
        <v/>
      </c>
      <c r="H5284" s="644" t="str">
        <f>IF($C5284="","",IFERROR(IF(_xlfn.XLOOKUP($C5284,tbl_StartedStatus[Bold ID],tbl_StartedStatus[Started])="Started","Yes",IF(_xlfn.XLOOKUP($C5284,tbl_StartedStatus[Bold ID],tbl_StartedStatus[Started])="No Show","No Show","")),""))</f>
        <v/>
      </c>
    </row>
    <row r="5285" spans="1:8" ht="15" customHeight="1" thickBot="1">
      <c r="A5285" s="38" t="str">
        <f>IF($C5285="","",IFERROR(_xlfn.XLOOKUP($C5285,'1.PrepList'!$I$2:$I$1500,'1.PrepList'!$G$2:$G$1500,"")&amp;"",""))</f>
        <v/>
      </c>
      <c r="B5285" s="638" t="str">
        <f>IF($C5285="","",IFERROR(_xlfn.XLOOKUP($C5285,'1.PrepList'!$I$2:$I$1500,'1.PrepList'!$H$2:$H$1500,"")&amp;"",""))</f>
        <v/>
      </c>
      <c r="D5285" s="638" t="str">
        <f>IF($C5285="","",IFERROR(_xlfn.XLOOKUP($C5285,'1.PrepList'!$I$2:$I$1500,'1.PrepList'!$J$2:$J$1500,"")&amp;"",""))</f>
        <v/>
      </c>
      <c r="E5285" s="638" t="str">
        <f>IF($C5285="","",IFERROR(_xlfn.XLOOKUP($C5285,'1.PrepList'!$I$2:$I$1500,'1.PrepList'!$N$2:$N$1500,"")&amp;"",""))</f>
        <v/>
      </c>
      <c r="F5285" s="638" t="str">
        <f>IF($C5285="","",IFERROR(_xlfn.XLOOKUP($C5285,'1.PrepList'!$I$2:$I$1500,'1.PrepList'!$K$2:$K$1500,"")&amp;"",""))</f>
        <v/>
      </c>
      <c r="H5285" s="644" t="str">
        <f>IF($C5285="","",IFERROR(IF(_xlfn.XLOOKUP($C5285,tbl_StartedStatus[Bold ID],tbl_StartedStatus[Started])="Started","Yes",IF(_xlfn.XLOOKUP($C5285,tbl_StartedStatus[Bold ID],tbl_StartedStatus[Started])="No Show","No Show","")),""))</f>
        <v/>
      </c>
    </row>
    <row r="5286" spans="1:8" ht="15" customHeight="1" thickBot="1">
      <c r="A5286" s="38" t="str">
        <f>IF($C5286="","",IFERROR(_xlfn.XLOOKUP($C5286,'1.PrepList'!$I$2:$I$1500,'1.PrepList'!$G$2:$G$1500,"")&amp;"",""))</f>
        <v/>
      </c>
      <c r="B5286" s="638" t="str">
        <f>IF($C5286="","",IFERROR(_xlfn.XLOOKUP($C5286,'1.PrepList'!$I$2:$I$1500,'1.PrepList'!$H$2:$H$1500,"")&amp;"",""))</f>
        <v/>
      </c>
      <c r="D5286" s="638" t="str">
        <f>IF($C5286="","",IFERROR(_xlfn.XLOOKUP($C5286,'1.PrepList'!$I$2:$I$1500,'1.PrepList'!$J$2:$J$1500,"")&amp;"",""))</f>
        <v/>
      </c>
      <c r="E5286" s="638" t="str">
        <f>IF($C5286="","",IFERROR(_xlfn.XLOOKUP($C5286,'1.PrepList'!$I$2:$I$1500,'1.PrepList'!$N$2:$N$1500,"")&amp;"",""))</f>
        <v/>
      </c>
      <c r="F5286" s="638" t="str">
        <f>IF($C5286="","",IFERROR(_xlfn.XLOOKUP($C5286,'1.PrepList'!$I$2:$I$1500,'1.PrepList'!$K$2:$K$1500,"")&amp;"",""))</f>
        <v/>
      </c>
      <c r="H5286" s="644" t="str">
        <f>IF($C5286="","",IFERROR(IF(_xlfn.XLOOKUP($C5286,tbl_StartedStatus[Bold ID],tbl_StartedStatus[Started])="Started","Yes",IF(_xlfn.XLOOKUP($C5286,tbl_StartedStatus[Bold ID],tbl_StartedStatus[Started])="No Show","No Show","")),""))</f>
        <v/>
      </c>
    </row>
    <row r="5287" spans="1:8" ht="15" customHeight="1" thickBot="1">
      <c r="A5287" s="38" t="str">
        <f>IF($C5287="","",IFERROR(_xlfn.XLOOKUP($C5287,'1.PrepList'!$I$2:$I$1500,'1.PrepList'!$G$2:$G$1500,"")&amp;"",""))</f>
        <v/>
      </c>
      <c r="B5287" s="638" t="str">
        <f>IF($C5287="","",IFERROR(_xlfn.XLOOKUP($C5287,'1.PrepList'!$I$2:$I$1500,'1.PrepList'!$H$2:$H$1500,"")&amp;"",""))</f>
        <v/>
      </c>
      <c r="D5287" s="638" t="str">
        <f>IF($C5287="","",IFERROR(_xlfn.XLOOKUP($C5287,'1.PrepList'!$I$2:$I$1500,'1.PrepList'!$J$2:$J$1500,"")&amp;"",""))</f>
        <v/>
      </c>
      <c r="E5287" s="638" t="str">
        <f>IF($C5287="","",IFERROR(_xlfn.XLOOKUP($C5287,'1.PrepList'!$I$2:$I$1500,'1.PrepList'!$N$2:$N$1500,"")&amp;"",""))</f>
        <v/>
      </c>
      <c r="F5287" s="638" t="str">
        <f>IF($C5287="","",IFERROR(_xlfn.XLOOKUP($C5287,'1.PrepList'!$I$2:$I$1500,'1.PrepList'!$K$2:$K$1500,"")&amp;"",""))</f>
        <v/>
      </c>
      <c r="H5287" s="644" t="str">
        <f>IF($C5287="","",IFERROR(IF(_xlfn.XLOOKUP($C5287,tbl_StartedStatus[Bold ID],tbl_StartedStatus[Started])="Started","Yes",IF(_xlfn.XLOOKUP($C5287,tbl_StartedStatus[Bold ID],tbl_StartedStatus[Started])="No Show","No Show","")),""))</f>
        <v/>
      </c>
    </row>
    <row r="5288" spans="1:8" ht="15" customHeight="1" thickBot="1">
      <c r="A5288" s="38" t="str">
        <f>IF($C5288="","",IFERROR(_xlfn.XLOOKUP($C5288,'1.PrepList'!$I$2:$I$1500,'1.PrepList'!$G$2:$G$1500,"")&amp;"",""))</f>
        <v/>
      </c>
      <c r="B5288" s="638" t="str">
        <f>IF($C5288="","",IFERROR(_xlfn.XLOOKUP($C5288,'1.PrepList'!$I$2:$I$1500,'1.PrepList'!$H$2:$H$1500,"")&amp;"",""))</f>
        <v/>
      </c>
      <c r="D5288" s="638" t="str">
        <f>IF($C5288="","",IFERROR(_xlfn.XLOOKUP($C5288,'1.PrepList'!$I$2:$I$1500,'1.PrepList'!$J$2:$J$1500,"")&amp;"",""))</f>
        <v/>
      </c>
      <c r="E5288" s="638" t="str">
        <f>IF($C5288="","",IFERROR(_xlfn.XLOOKUP($C5288,'1.PrepList'!$I$2:$I$1500,'1.PrepList'!$N$2:$N$1500,"")&amp;"",""))</f>
        <v/>
      </c>
      <c r="F5288" s="638" t="str">
        <f>IF($C5288="","",IFERROR(_xlfn.XLOOKUP($C5288,'1.PrepList'!$I$2:$I$1500,'1.PrepList'!$K$2:$K$1500,"")&amp;"",""))</f>
        <v/>
      </c>
      <c r="H5288" s="644" t="str">
        <f>IF($C5288="","",IFERROR(IF(_xlfn.XLOOKUP($C5288,tbl_StartedStatus[Bold ID],tbl_StartedStatus[Started])="Started","Yes",IF(_xlfn.XLOOKUP($C5288,tbl_StartedStatus[Bold ID],tbl_StartedStatus[Started])="No Show","No Show","")),""))</f>
        <v/>
      </c>
    </row>
    <row r="5289" spans="1:8" ht="15" customHeight="1" thickBot="1">
      <c r="A5289" s="38" t="str">
        <f>IF($C5289="","",IFERROR(_xlfn.XLOOKUP($C5289,'1.PrepList'!$I$2:$I$1500,'1.PrepList'!$G$2:$G$1500,"")&amp;"",""))</f>
        <v/>
      </c>
      <c r="B5289" s="638" t="str">
        <f>IF($C5289="","",IFERROR(_xlfn.XLOOKUP($C5289,'1.PrepList'!$I$2:$I$1500,'1.PrepList'!$H$2:$H$1500,"")&amp;"",""))</f>
        <v/>
      </c>
      <c r="D5289" s="638" t="str">
        <f>IF($C5289="","",IFERROR(_xlfn.XLOOKUP($C5289,'1.PrepList'!$I$2:$I$1500,'1.PrepList'!$J$2:$J$1500,"")&amp;"",""))</f>
        <v/>
      </c>
      <c r="E5289" s="638" t="str">
        <f>IF($C5289="","",IFERROR(_xlfn.XLOOKUP($C5289,'1.PrepList'!$I$2:$I$1500,'1.PrepList'!$N$2:$N$1500,"")&amp;"",""))</f>
        <v/>
      </c>
      <c r="F5289" s="638" t="str">
        <f>IF($C5289="","",IFERROR(_xlfn.XLOOKUP($C5289,'1.PrepList'!$I$2:$I$1500,'1.PrepList'!$K$2:$K$1500,"")&amp;"",""))</f>
        <v/>
      </c>
      <c r="H5289" s="644" t="str">
        <f>IF($C5289="","",IFERROR(IF(_xlfn.XLOOKUP($C5289,tbl_StartedStatus[Bold ID],tbl_StartedStatus[Started])="Started","Yes",IF(_xlfn.XLOOKUP($C5289,tbl_StartedStatus[Bold ID],tbl_StartedStatus[Started])="No Show","No Show","")),""))</f>
        <v/>
      </c>
    </row>
    <row r="5290" spans="1:8" ht="15" customHeight="1" thickBot="1">
      <c r="A5290" s="38" t="str">
        <f>IF($C5290="","",IFERROR(_xlfn.XLOOKUP($C5290,'1.PrepList'!$I$2:$I$1500,'1.PrepList'!$G$2:$G$1500,"")&amp;"",""))</f>
        <v/>
      </c>
      <c r="B5290" s="638" t="str">
        <f>IF($C5290="","",IFERROR(_xlfn.XLOOKUP($C5290,'1.PrepList'!$I$2:$I$1500,'1.PrepList'!$H$2:$H$1500,"")&amp;"",""))</f>
        <v/>
      </c>
      <c r="D5290" s="638" t="str">
        <f>IF($C5290="","",IFERROR(_xlfn.XLOOKUP($C5290,'1.PrepList'!$I$2:$I$1500,'1.PrepList'!$J$2:$J$1500,"")&amp;"",""))</f>
        <v/>
      </c>
      <c r="E5290" s="638" t="str">
        <f>IF($C5290="","",IFERROR(_xlfn.XLOOKUP($C5290,'1.PrepList'!$I$2:$I$1500,'1.PrepList'!$N$2:$N$1500,"")&amp;"",""))</f>
        <v/>
      </c>
      <c r="F5290" s="638" t="str">
        <f>IF($C5290="","",IFERROR(_xlfn.XLOOKUP($C5290,'1.PrepList'!$I$2:$I$1500,'1.PrepList'!$K$2:$K$1500,"")&amp;"",""))</f>
        <v/>
      </c>
      <c r="H5290" s="644" t="str">
        <f>IF($C5290="","",IFERROR(IF(_xlfn.XLOOKUP($C5290,tbl_StartedStatus[Bold ID],tbl_StartedStatus[Started])="Started","Yes",IF(_xlfn.XLOOKUP($C5290,tbl_StartedStatus[Bold ID],tbl_StartedStatus[Started])="No Show","No Show","")),""))</f>
        <v/>
      </c>
    </row>
    <row r="5291" spans="1:8" ht="15" customHeight="1" thickBot="1">
      <c r="A5291" s="38" t="str">
        <f>IF($C5291="","",IFERROR(_xlfn.XLOOKUP($C5291,'1.PrepList'!$I$2:$I$1500,'1.PrepList'!$G$2:$G$1500,"")&amp;"",""))</f>
        <v/>
      </c>
      <c r="B5291" s="638" t="str">
        <f>IF($C5291="","",IFERROR(_xlfn.XLOOKUP($C5291,'1.PrepList'!$I$2:$I$1500,'1.PrepList'!$H$2:$H$1500,"")&amp;"",""))</f>
        <v/>
      </c>
      <c r="D5291" s="638" t="str">
        <f>IF($C5291="","",IFERROR(_xlfn.XLOOKUP($C5291,'1.PrepList'!$I$2:$I$1500,'1.PrepList'!$J$2:$J$1500,"")&amp;"",""))</f>
        <v/>
      </c>
      <c r="E5291" s="638" t="str">
        <f>IF($C5291="","",IFERROR(_xlfn.XLOOKUP($C5291,'1.PrepList'!$I$2:$I$1500,'1.PrepList'!$N$2:$N$1500,"")&amp;"",""))</f>
        <v/>
      </c>
      <c r="F5291" s="638" t="str">
        <f>IF($C5291="","",IFERROR(_xlfn.XLOOKUP($C5291,'1.PrepList'!$I$2:$I$1500,'1.PrepList'!$K$2:$K$1500,"")&amp;"",""))</f>
        <v/>
      </c>
      <c r="H5291" s="644" t="str">
        <f>IF($C5291="","",IFERROR(IF(_xlfn.XLOOKUP($C5291,tbl_StartedStatus[Bold ID],tbl_StartedStatus[Started])="Started","Yes",IF(_xlfn.XLOOKUP($C5291,tbl_StartedStatus[Bold ID],tbl_StartedStatus[Started])="No Show","No Show","")),""))</f>
        <v/>
      </c>
    </row>
    <row r="5292" spans="1:8" ht="15" customHeight="1" thickBot="1">
      <c r="A5292" s="38" t="str">
        <f>IF($C5292="","",IFERROR(_xlfn.XLOOKUP($C5292,'1.PrepList'!$I$2:$I$1500,'1.PrepList'!$G$2:$G$1500,"")&amp;"",""))</f>
        <v/>
      </c>
      <c r="B5292" s="638" t="str">
        <f>IF($C5292="","",IFERROR(_xlfn.XLOOKUP($C5292,'1.PrepList'!$I$2:$I$1500,'1.PrepList'!$H$2:$H$1500,"")&amp;"",""))</f>
        <v/>
      </c>
      <c r="D5292" s="638" t="str">
        <f>IF($C5292="","",IFERROR(_xlfn.XLOOKUP($C5292,'1.PrepList'!$I$2:$I$1500,'1.PrepList'!$J$2:$J$1500,"")&amp;"",""))</f>
        <v/>
      </c>
      <c r="E5292" s="638" t="str">
        <f>IF($C5292="","",IFERROR(_xlfn.XLOOKUP($C5292,'1.PrepList'!$I$2:$I$1500,'1.PrepList'!$N$2:$N$1500,"")&amp;"",""))</f>
        <v/>
      </c>
      <c r="F5292" s="638" t="str">
        <f>IF($C5292="","",IFERROR(_xlfn.XLOOKUP($C5292,'1.PrepList'!$I$2:$I$1500,'1.PrepList'!$K$2:$K$1500,"")&amp;"",""))</f>
        <v/>
      </c>
      <c r="H5292" s="644" t="str">
        <f>IF($C5292="","",IFERROR(IF(_xlfn.XLOOKUP($C5292,tbl_StartedStatus[Bold ID],tbl_StartedStatus[Started])="Started","Yes",IF(_xlfn.XLOOKUP($C5292,tbl_StartedStatus[Bold ID],tbl_StartedStatus[Started])="No Show","No Show","")),""))</f>
        <v/>
      </c>
    </row>
    <row r="5293" spans="1:8" ht="15" customHeight="1" thickBot="1">
      <c r="A5293" s="38" t="str">
        <f>IF($C5293="","",IFERROR(_xlfn.XLOOKUP($C5293,'1.PrepList'!$I$2:$I$1500,'1.PrepList'!$G$2:$G$1500,"")&amp;"",""))</f>
        <v/>
      </c>
      <c r="B5293" s="638" t="str">
        <f>IF($C5293="","",IFERROR(_xlfn.XLOOKUP($C5293,'1.PrepList'!$I$2:$I$1500,'1.PrepList'!$H$2:$H$1500,"")&amp;"",""))</f>
        <v/>
      </c>
      <c r="D5293" s="638" t="str">
        <f>IF($C5293="","",IFERROR(_xlfn.XLOOKUP($C5293,'1.PrepList'!$I$2:$I$1500,'1.PrepList'!$J$2:$J$1500,"")&amp;"",""))</f>
        <v/>
      </c>
      <c r="E5293" s="638" t="str">
        <f>IF($C5293="","",IFERROR(_xlfn.XLOOKUP($C5293,'1.PrepList'!$I$2:$I$1500,'1.PrepList'!$N$2:$N$1500,"")&amp;"",""))</f>
        <v/>
      </c>
      <c r="F5293" s="638" t="str">
        <f>IF($C5293="","",IFERROR(_xlfn.XLOOKUP($C5293,'1.PrepList'!$I$2:$I$1500,'1.PrepList'!$K$2:$K$1500,"")&amp;"",""))</f>
        <v/>
      </c>
      <c r="H5293" s="644" t="str">
        <f>IF($C5293="","",IFERROR(IF(_xlfn.XLOOKUP($C5293,tbl_StartedStatus[Bold ID],tbl_StartedStatus[Started])="Started","Yes",IF(_xlfn.XLOOKUP($C5293,tbl_StartedStatus[Bold ID],tbl_StartedStatus[Started])="No Show","No Show","")),""))</f>
        <v/>
      </c>
    </row>
    <row r="5294" spans="1:8" ht="15" customHeight="1" thickBot="1">
      <c r="A5294" s="38" t="str">
        <f>IF($C5294="","",IFERROR(_xlfn.XLOOKUP($C5294,'1.PrepList'!$I$2:$I$1500,'1.PrepList'!$G$2:$G$1500,"")&amp;"",""))</f>
        <v/>
      </c>
      <c r="B5294" s="638" t="str">
        <f>IF($C5294="","",IFERROR(_xlfn.XLOOKUP($C5294,'1.PrepList'!$I$2:$I$1500,'1.PrepList'!$H$2:$H$1500,"")&amp;"",""))</f>
        <v/>
      </c>
      <c r="D5294" s="638" t="str">
        <f>IF($C5294="","",IFERROR(_xlfn.XLOOKUP($C5294,'1.PrepList'!$I$2:$I$1500,'1.PrepList'!$J$2:$J$1500,"")&amp;"",""))</f>
        <v/>
      </c>
      <c r="E5294" s="638" t="str">
        <f>IF($C5294="","",IFERROR(_xlfn.XLOOKUP($C5294,'1.PrepList'!$I$2:$I$1500,'1.PrepList'!$N$2:$N$1500,"")&amp;"",""))</f>
        <v/>
      </c>
      <c r="F5294" s="638" t="str">
        <f>IF($C5294="","",IFERROR(_xlfn.XLOOKUP($C5294,'1.PrepList'!$I$2:$I$1500,'1.PrepList'!$K$2:$K$1500,"")&amp;"",""))</f>
        <v/>
      </c>
      <c r="H5294" s="644" t="str">
        <f>IF($C5294="","",IFERROR(IF(_xlfn.XLOOKUP($C5294,tbl_StartedStatus[Bold ID],tbl_StartedStatus[Started])="Started","Yes",IF(_xlfn.XLOOKUP($C5294,tbl_StartedStatus[Bold ID],tbl_StartedStatus[Started])="No Show","No Show","")),""))</f>
        <v/>
      </c>
    </row>
    <row r="5295" spans="1:8" ht="15" customHeight="1" thickBot="1">
      <c r="A5295" s="38" t="str">
        <f>IF($C5295="","",IFERROR(_xlfn.XLOOKUP($C5295,'1.PrepList'!$I$2:$I$1500,'1.PrepList'!$G$2:$G$1500,"")&amp;"",""))</f>
        <v/>
      </c>
      <c r="B5295" s="638" t="str">
        <f>IF($C5295="","",IFERROR(_xlfn.XLOOKUP($C5295,'1.PrepList'!$I$2:$I$1500,'1.PrepList'!$H$2:$H$1500,"")&amp;"",""))</f>
        <v/>
      </c>
      <c r="D5295" s="638" t="str">
        <f>IF($C5295="","",IFERROR(_xlfn.XLOOKUP($C5295,'1.PrepList'!$I$2:$I$1500,'1.PrepList'!$J$2:$J$1500,"")&amp;"",""))</f>
        <v/>
      </c>
      <c r="E5295" s="638" t="str">
        <f>IF($C5295="","",IFERROR(_xlfn.XLOOKUP($C5295,'1.PrepList'!$I$2:$I$1500,'1.PrepList'!$N$2:$N$1500,"")&amp;"",""))</f>
        <v/>
      </c>
      <c r="F5295" s="638" t="str">
        <f>IF($C5295="","",IFERROR(_xlfn.XLOOKUP($C5295,'1.PrepList'!$I$2:$I$1500,'1.PrepList'!$K$2:$K$1500,"")&amp;"",""))</f>
        <v/>
      </c>
      <c r="H5295" s="644" t="str">
        <f>IF($C5295="","",IFERROR(IF(_xlfn.XLOOKUP($C5295,tbl_StartedStatus[Bold ID],tbl_StartedStatus[Started])="Started","Yes",IF(_xlfn.XLOOKUP($C5295,tbl_StartedStatus[Bold ID],tbl_StartedStatus[Started])="No Show","No Show","")),""))</f>
        <v/>
      </c>
    </row>
    <row r="5296" spans="1:8" ht="15" customHeight="1" thickBot="1">
      <c r="A5296" s="38" t="str">
        <f>IF($C5296="","",IFERROR(_xlfn.XLOOKUP($C5296,'1.PrepList'!$I$2:$I$1500,'1.PrepList'!$G$2:$G$1500,"")&amp;"",""))</f>
        <v/>
      </c>
      <c r="B5296" s="638" t="str">
        <f>IF($C5296="","",IFERROR(_xlfn.XLOOKUP($C5296,'1.PrepList'!$I$2:$I$1500,'1.PrepList'!$H$2:$H$1500,"")&amp;"",""))</f>
        <v/>
      </c>
      <c r="D5296" s="638" t="str">
        <f>IF($C5296="","",IFERROR(_xlfn.XLOOKUP($C5296,'1.PrepList'!$I$2:$I$1500,'1.PrepList'!$J$2:$J$1500,"")&amp;"",""))</f>
        <v/>
      </c>
      <c r="E5296" s="638" t="str">
        <f>IF($C5296="","",IFERROR(_xlfn.XLOOKUP($C5296,'1.PrepList'!$I$2:$I$1500,'1.PrepList'!$N$2:$N$1500,"")&amp;"",""))</f>
        <v/>
      </c>
      <c r="F5296" s="638" t="str">
        <f>IF($C5296="","",IFERROR(_xlfn.XLOOKUP($C5296,'1.PrepList'!$I$2:$I$1500,'1.PrepList'!$K$2:$K$1500,"")&amp;"",""))</f>
        <v/>
      </c>
      <c r="H5296" s="644" t="str">
        <f>IF($C5296="","",IFERROR(IF(_xlfn.XLOOKUP($C5296,tbl_StartedStatus[Bold ID],tbl_StartedStatus[Started])="Started","Yes",IF(_xlfn.XLOOKUP($C5296,tbl_StartedStatus[Bold ID],tbl_StartedStatus[Started])="No Show","No Show","")),""))</f>
        <v/>
      </c>
    </row>
    <row r="5297" spans="1:8" ht="15" customHeight="1" thickBot="1">
      <c r="A5297" s="38" t="str">
        <f>IF($C5297="","",IFERROR(_xlfn.XLOOKUP($C5297,'1.PrepList'!$I$2:$I$1500,'1.PrepList'!$G$2:$G$1500,"")&amp;"",""))</f>
        <v/>
      </c>
      <c r="B5297" s="638" t="str">
        <f>IF($C5297="","",IFERROR(_xlfn.XLOOKUP($C5297,'1.PrepList'!$I$2:$I$1500,'1.PrepList'!$H$2:$H$1500,"")&amp;"",""))</f>
        <v/>
      </c>
      <c r="D5297" s="638" t="str">
        <f>IF($C5297="","",IFERROR(_xlfn.XLOOKUP($C5297,'1.PrepList'!$I$2:$I$1500,'1.PrepList'!$J$2:$J$1500,"")&amp;"",""))</f>
        <v/>
      </c>
      <c r="E5297" s="638" t="str">
        <f>IF($C5297="","",IFERROR(_xlfn.XLOOKUP($C5297,'1.PrepList'!$I$2:$I$1500,'1.PrepList'!$N$2:$N$1500,"")&amp;"",""))</f>
        <v/>
      </c>
      <c r="F5297" s="638" t="str">
        <f>IF($C5297="","",IFERROR(_xlfn.XLOOKUP($C5297,'1.PrepList'!$I$2:$I$1500,'1.PrepList'!$K$2:$K$1500,"")&amp;"",""))</f>
        <v/>
      </c>
      <c r="H5297" s="644" t="str">
        <f>IF($C5297="","",IFERROR(IF(_xlfn.XLOOKUP($C5297,tbl_StartedStatus[Bold ID],tbl_StartedStatus[Started])="Started","Yes",IF(_xlfn.XLOOKUP($C5297,tbl_StartedStatus[Bold ID],tbl_StartedStatus[Started])="No Show","No Show","")),""))</f>
        <v/>
      </c>
    </row>
    <row r="5298" spans="1:8" ht="15" customHeight="1" thickBot="1">
      <c r="A5298" s="38" t="str">
        <f>IF($C5298="","",IFERROR(_xlfn.XLOOKUP($C5298,'1.PrepList'!$I$2:$I$1500,'1.PrepList'!$G$2:$G$1500,"")&amp;"",""))</f>
        <v/>
      </c>
      <c r="B5298" s="638" t="str">
        <f>IF($C5298="","",IFERROR(_xlfn.XLOOKUP($C5298,'1.PrepList'!$I$2:$I$1500,'1.PrepList'!$H$2:$H$1500,"")&amp;"",""))</f>
        <v/>
      </c>
      <c r="D5298" s="638" t="str">
        <f>IF($C5298="","",IFERROR(_xlfn.XLOOKUP($C5298,'1.PrepList'!$I$2:$I$1500,'1.PrepList'!$J$2:$J$1500,"")&amp;"",""))</f>
        <v/>
      </c>
      <c r="E5298" s="638" t="str">
        <f>IF($C5298="","",IFERROR(_xlfn.XLOOKUP($C5298,'1.PrepList'!$I$2:$I$1500,'1.PrepList'!$N$2:$N$1500,"")&amp;"",""))</f>
        <v/>
      </c>
      <c r="F5298" s="638" t="str">
        <f>IF($C5298="","",IFERROR(_xlfn.XLOOKUP($C5298,'1.PrepList'!$I$2:$I$1500,'1.PrepList'!$K$2:$K$1500,"")&amp;"",""))</f>
        <v/>
      </c>
      <c r="H5298" s="644" t="str">
        <f>IF($C5298="","",IFERROR(IF(_xlfn.XLOOKUP($C5298,tbl_StartedStatus[Bold ID],tbl_StartedStatus[Started])="Started","Yes",IF(_xlfn.XLOOKUP($C5298,tbl_StartedStatus[Bold ID],tbl_StartedStatus[Started])="No Show","No Show","")),""))</f>
        <v/>
      </c>
    </row>
    <row r="5299" spans="1:8" ht="15" customHeight="1" thickBot="1">
      <c r="A5299" s="38" t="str">
        <f>IF($C5299="","",IFERROR(_xlfn.XLOOKUP($C5299,'1.PrepList'!$I$2:$I$1500,'1.PrepList'!$G$2:$G$1500,"")&amp;"",""))</f>
        <v/>
      </c>
      <c r="B5299" s="638" t="str">
        <f>IF($C5299="","",IFERROR(_xlfn.XLOOKUP($C5299,'1.PrepList'!$I$2:$I$1500,'1.PrepList'!$H$2:$H$1500,"")&amp;"",""))</f>
        <v/>
      </c>
      <c r="D5299" s="638" t="str">
        <f>IF($C5299="","",IFERROR(_xlfn.XLOOKUP($C5299,'1.PrepList'!$I$2:$I$1500,'1.PrepList'!$J$2:$J$1500,"")&amp;"",""))</f>
        <v/>
      </c>
      <c r="E5299" s="638" t="str">
        <f>IF($C5299="","",IFERROR(_xlfn.XLOOKUP($C5299,'1.PrepList'!$I$2:$I$1500,'1.PrepList'!$N$2:$N$1500,"")&amp;"",""))</f>
        <v/>
      </c>
      <c r="F5299" s="638" t="str">
        <f>IF($C5299="","",IFERROR(_xlfn.XLOOKUP($C5299,'1.PrepList'!$I$2:$I$1500,'1.PrepList'!$K$2:$K$1500,"")&amp;"",""))</f>
        <v/>
      </c>
      <c r="H5299" s="644" t="str">
        <f>IF($C5299="","",IFERROR(IF(_xlfn.XLOOKUP($C5299,tbl_StartedStatus[Bold ID],tbl_StartedStatus[Started])="Started","Yes",IF(_xlfn.XLOOKUP($C5299,tbl_StartedStatus[Bold ID],tbl_StartedStatus[Started])="No Show","No Show","")),""))</f>
        <v/>
      </c>
    </row>
    <row r="5300" spans="1:8" ht="15" customHeight="1" thickBot="1">
      <c r="A5300" s="38" t="str">
        <f>IF($C5300="","",IFERROR(_xlfn.XLOOKUP($C5300,'1.PrepList'!$I$2:$I$1500,'1.PrepList'!$G$2:$G$1500,"")&amp;"",""))</f>
        <v/>
      </c>
      <c r="B5300" s="638" t="str">
        <f>IF($C5300="","",IFERROR(_xlfn.XLOOKUP($C5300,'1.PrepList'!$I$2:$I$1500,'1.PrepList'!$H$2:$H$1500,"")&amp;"",""))</f>
        <v/>
      </c>
      <c r="D5300" s="638" t="str">
        <f>IF($C5300="","",IFERROR(_xlfn.XLOOKUP($C5300,'1.PrepList'!$I$2:$I$1500,'1.PrepList'!$J$2:$J$1500,"")&amp;"",""))</f>
        <v/>
      </c>
      <c r="E5300" s="638" t="str">
        <f>IF($C5300="","",IFERROR(_xlfn.XLOOKUP($C5300,'1.PrepList'!$I$2:$I$1500,'1.PrepList'!$N$2:$N$1500,"")&amp;"",""))</f>
        <v/>
      </c>
      <c r="F5300" s="638" t="str">
        <f>IF($C5300="","",IFERROR(_xlfn.XLOOKUP($C5300,'1.PrepList'!$I$2:$I$1500,'1.PrepList'!$K$2:$K$1500,"")&amp;"",""))</f>
        <v/>
      </c>
      <c r="H5300" s="644" t="str">
        <f>IF($C5300="","",IFERROR(IF(_xlfn.XLOOKUP($C5300,tbl_StartedStatus[Bold ID],tbl_StartedStatus[Started])="Started","Yes",IF(_xlfn.XLOOKUP($C5300,tbl_StartedStatus[Bold ID],tbl_StartedStatus[Started])="No Show","No Show","")),""))</f>
        <v/>
      </c>
    </row>
    <row r="5301" spans="1:8" ht="15" customHeight="1" thickBot="1">
      <c r="A5301" s="38" t="str">
        <f>IF($C5301="","",IFERROR(_xlfn.XLOOKUP($C5301,'1.PrepList'!$I$2:$I$1500,'1.PrepList'!$G$2:$G$1500,"")&amp;"",""))</f>
        <v/>
      </c>
      <c r="B5301" s="638" t="str">
        <f>IF($C5301="","",IFERROR(_xlfn.XLOOKUP($C5301,'1.PrepList'!$I$2:$I$1500,'1.PrepList'!$H$2:$H$1500,"")&amp;"",""))</f>
        <v/>
      </c>
      <c r="D5301" s="638" t="str">
        <f>IF($C5301="","",IFERROR(_xlfn.XLOOKUP($C5301,'1.PrepList'!$I$2:$I$1500,'1.PrepList'!$J$2:$J$1500,"")&amp;"",""))</f>
        <v/>
      </c>
      <c r="E5301" s="638" t="str">
        <f>IF($C5301="","",IFERROR(_xlfn.XLOOKUP($C5301,'1.PrepList'!$I$2:$I$1500,'1.PrepList'!$N$2:$N$1500,"")&amp;"",""))</f>
        <v/>
      </c>
      <c r="F5301" s="638" t="str">
        <f>IF($C5301="","",IFERROR(_xlfn.XLOOKUP($C5301,'1.PrepList'!$I$2:$I$1500,'1.PrepList'!$K$2:$K$1500,"")&amp;"",""))</f>
        <v/>
      </c>
      <c r="H5301" s="644" t="str">
        <f>IF($C5301="","",IFERROR(IF(_xlfn.XLOOKUP($C5301,tbl_StartedStatus[Bold ID],tbl_StartedStatus[Started])="Started","Yes",IF(_xlfn.XLOOKUP($C5301,tbl_StartedStatus[Bold ID],tbl_StartedStatus[Started])="No Show","No Show","")),""))</f>
        <v/>
      </c>
    </row>
    <row r="5302" spans="1:8" ht="15" customHeight="1" thickBot="1">
      <c r="A5302" s="38" t="str">
        <f>IF($C5302="","",IFERROR(_xlfn.XLOOKUP($C5302,'1.PrepList'!$I$2:$I$1500,'1.PrepList'!$G$2:$G$1500,"")&amp;"",""))</f>
        <v/>
      </c>
      <c r="B5302" s="638" t="str">
        <f>IF($C5302="","",IFERROR(_xlfn.XLOOKUP($C5302,'1.PrepList'!$I$2:$I$1500,'1.PrepList'!$H$2:$H$1500,"")&amp;"",""))</f>
        <v/>
      </c>
      <c r="D5302" s="638" t="str">
        <f>IF($C5302="","",IFERROR(_xlfn.XLOOKUP($C5302,'1.PrepList'!$I$2:$I$1500,'1.PrepList'!$J$2:$J$1500,"")&amp;"",""))</f>
        <v/>
      </c>
      <c r="E5302" s="638" t="str">
        <f>IF($C5302="","",IFERROR(_xlfn.XLOOKUP($C5302,'1.PrepList'!$I$2:$I$1500,'1.PrepList'!$N$2:$N$1500,"")&amp;"",""))</f>
        <v/>
      </c>
      <c r="F5302" s="638" t="str">
        <f>IF($C5302="","",IFERROR(_xlfn.XLOOKUP($C5302,'1.PrepList'!$I$2:$I$1500,'1.PrepList'!$K$2:$K$1500,"")&amp;"",""))</f>
        <v/>
      </c>
      <c r="H5302" s="644" t="str">
        <f>IF($C5302="","",IFERROR(IF(_xlfn.XLOOKUP($C5302,tbl_StartedStatus[Bold ID],tbl_StartedStatus[Started])="Started","Yes",IF(_xlfn.XLOOKUP($C5302,tbl_StartedStatus[Bold ID],tbl_StartedStatus[Started])="No Show","No Show","")),""))</f>
        <v/>
      </c>
    </row>
    <row r="5303" spans="1:8" ht="15" customHeight="1" thickBot="1">
      <c r="A5303" s="38" t="str">
        <f>IF($C5303="","",IFERROR(_xlfn.XLOOKUP($C5303,'1.PrepList'!$I$2:$I$1500,'1.PrepList'!$G$2:$G$1500,"")&amp;"",""))</f>
        <v/>
      </c>
      <c r="B5303" s="638" t="str">
        <f>IF($C5303="","",IFERROR(_xlfn.XLOOKUP($C5303,'1.PrepList'!$I$2:$I$1500,'1.PrepList'!$H$2:$H$1500,"")&amp;"",""))</f>
        <v/>
      </c>
      <c r="D5303" s="638" t="str">
        <f>IF($C5303="","",IFERROR(_xlfn.XLOOKUP($C5303,'1.PrepList'!$I$2:$I$1500,'1.PrepList'!$J$2:$J$1500,"")&amp;"",""))</f>
        <v/>
      </c>
      <c r="E5303" s="638" t="str">
        <f>IF($C5303="","",IFERROR(_xlfn.XLOOKUP($C5303,'1.PrepList'!$I$2:$I$1500,'1.PrepList'!$N$2:$N$1500,"")&amp;"",""))</f>
        <v/>
      </c>
      <c r="F5303" s="638" t="str">
        <f>IF($C5303="","",IFERROR(_xlfn.XLOOKUP($C5303,'1.PrepList'!$I$2:$I$1500,'1.PrepList'!$K$2:$K$1500,"")&amp;"",""))</f>
        <v/>
      </c>
      <c r="H5303" s="644" t="str">
        <f>IF($C5303="","",IFERROR(IF(_xlfn.XLOOKUP($C5303,tbl_StartedStatus[Bold ID],tbl_StartedStatus[Started])="Started","Yes",IF(_xlfn.XLOOKUP($C5303,tbl_StartedStatus[Bold ID],tbl_StartedStatus[Started])="No Show","No Show","")),""))</f>
        <v/>
      </c>
    </row>
    <row r="5304" spans="1:8" ht="15" customHeight="1" thickBot="1">
      <c r="A5304" s="38" t="str">
        <f>IF($C5304="","",IFERROR(_xlfn.XLOOKUP($C5304,'1.PrepList'!$I$2:$I$1500,'1.PrepList'!$G$2:$G$1500,"")&amp;"",""))</f>
        <v/>
      </c>
      <c r="B5304" s="638" t="str">
        <f>IF($C5304="","",IFERROR(_xlfn.XLOOKUP($C5304,'1.PrepList'!$I$2:$I$1500,'1.PrepList'!$H$2:$H$1500,"")&amp;"",""))</f>
        <v/>
      </c>
      <c r="D5304" s="638" t="str">
        <f>IF($C5304="","",IFERROR(_xlfn.XLOOKUP($C5304,'1.PrepList'!$I$2:$I$1500,'1.PrepList'!$J$2:$J$1500,"")&amp;"",""))</f>
        <v/>
      </c>
      <c r="E5304" s="638" t="str">
        <f>IF($C5304="","",IFERROR(_xlfn.XLOOKUP($C5304,'1.PrepList'!$I$2:$I$1500,'1.PrepList'!$N$2:$N$1500,"")&amp;"",""))</f>
        <v/>
      </c>
      <c r="F5304" s="638" t="str">
        <f>IF($C5304="","",IFERROR(_xlfn.XLOOKUP($C5304,'1.PrepList'!$I$2:$I$1500,'1.PrepList'!$K$2:$K$1500,"")&amp;"",""))</f>
        <v/>
      </c>
      <c r="H5304" s="644" t="str">
        <f>IF($C5304="","",IFERROR(IF(_xlfn.XLOOKUP($C5304,tbl_StartedStatus[Bold ID],tbl_StartedStatus[Started])="Started","Yes",IF(_xlfn.XLOOKUP($C5304,tbl_StartedStatus[Bold ID],tbl_StartedStatus[Started])="No Show","No Show","")),""))</f>
        <v/>
      </c>
    </row>
    <row r="5305" spans="1:8" ht="15" customHeight="1" thickBot="1">
      <c r="A5305" s="38" t="str">
        <f>IF($C5305="","",IFERROR(_xlfn.XLOOKUP($C5305,'1.PrepList'!$I$2:$I$1500,'1.PrepList'!$G$2:$G$1500,"")&amp;"",""))</f>
        <v/>
      </c>
      <c r="B5305" s="638" t="str">
        <f>IF($C5305="","",IFERROR(_xlfn.XLOOKUP($C5305,'1.PrepList'!$I$2:$I$1500,'1.PrepList'!$H$2:$H$1500,"")&amp;"",""))</f>
        <v/>
      </c>
      <c r="D5305" s="638" t="str">
        <f>IF($C5305="","",IFERROR(_xlfn.XLOOKUP($C5305,'1.PrepList'!$I$2:$I$1500,'1.PrepList'!$J$2:$J$1500,"")&amp;"",""))</f>
        <v/>
      </c>
      <c r="E5305" s="638" t="str">
        <f>IF($C5305="","",IFERROR(_xlfn.XLOOKUP($C5305,'1.PrepList'!$I$2:$I$1500,'1.PrepList'!$N$2:$N$1500,"")&amp;"",""))</f>
        <v/>
      </c>
      <c r="F5305" s="638" t="str">
        <f>IF($C5305="","",IFERROR(_xlfn.XLOOKUP($C5305,'1.PrepList'!$I$2:$I$1500,'1.PrepList'!$K$2:$K$1500,"")&amp;"",""))</f>
        <v/>
      </c>
      <c r="H5305" s="644" t="str">
        <f>IF($C5305="","",IFERROR(IF(_xlfn.XLOOKUP($C5305,tbl_StartedStatus[Bold ID],tbl_StartedStatus[Started])="Started","Yes",IF(_xlfn.XLOOKUP($C5305,tbl_StartedStatus[Bold ID],tbl_StartedStatus[Started])="No Show","No Show","")),""))</f>
        <v/>
      </c>
    </row>
    <row r="5306" spans="1:8" ht="15" customHeight="1" thickBot="1">
      <c r="A5306" s="38" t="str">
        <f>IF($C5306="","",IFERROR(_xlfn.XLOOKUP($C5306,'1.PrepList'!$I$2:$I$1500,'1.PrepList'!$G$2:$G$1500,"")&amp;"",""))</f>
        <v/>
      </c>
      <c r="B5306" s="638" t="str">
        <f>IF($C5306="","",IFERROR(_xlfn.XLOOKUP($C5306,'1.PrepList'!$I$2:$I$1500,'1.PrepList'!$H$2:$H$1500,"")&amp;"",""))</f>
        <v/>
      </c>
      <c r="D5306" s="638" t="str">
        <f>IF($C5306="","",IFERROR(_xlfn.XLOOKUP($C5306,'1.PrepList'!$I$2:$I$1500,'1.PrepList'!$J$2:$J$1500,"")&amp;"",""))</f>
        <v/>
      </c>
      <c r="E5306" s="638" t="str">
        <f>IF($C5306="","",IFERROR(_xlfn.XLOOKUP($C5306,'1.PrepList'!$I$2:$I$1500,'1.PrepList'!$N$2:$N$1500,"")&amp;"",""))</f>
        <v/>
      </c>
      <c r="F5306" s="638" t="str">
        <f>IF($C5306="","",IFERROR(_xlfn.XLOOKUP($C5306,'1.PrepList'!$I$2:$I$1500,'1.PrepList'!$K$2:$K$1500,"")&amp;"",""))</f>
        <v/>
      </c>
      <c r="H5306" s="644" t="str">
        <f>IF($C5306="","",IFERROR(IF(_xlfn.XLOOKUP($C5306,tbl_StartedStatus[Bold ID],tbl_StartedStatus[Started])="Started","Yes",IF(_xlfn.XLOOKUP($C5306,tbl_StartedStatus[Bold ID],tbl_StartedStatus[Started])="No Show","No Show","")),""))</f>
        <v/>
      </c>
    </row>
    <row r="5307" spans="1:8" ht="15" customHeight="1" thickBot="1">
      <c r="A5307" s="38" t="str">
        <f>IF($C5307="","",IFERROR(_xlfn.XLOOKUP($C5307,'1.PrepList'!$I$2:$I$1500,'1.PrepList'!$G$2:$G$1500,"")&amp;"",""))</f>
        <v/>
      </c>
      <c r="B5307" s="638" t="str">
        <f>IF($C5307="","",IFERROR(_xlfn.XLOOKUP($C5307,'1.PrepList'!$I$2:$I$1500,'1.PrepList'!$H$2:$H$1500,"")&amp;"",""))</f>
        <v/>
      </c>
      <c r="D5307" s="638" t="str">
        <f>IF($C5307="","",IFERROR(_xlfn.XLOOKUP($C5307,'1.PrepList'!$I$2:$I$1500,'1.PrepList'!$J$2:$J$1500,"")&amp;"",""))</f>
        <v/>
      </c>
      <c r="E5307" s="638" t="str">
        <f>IF($C5307="","",IFERROR(_xlfn.XLOOKUP($C5307,'1.PrepList'!$I$2:$I$1500,'1.PrepList'!$N$2:$N$1500,"")&amp;"",""))</f>
        <v/>
      </c>
      <c r="F5307" s="638" t="str">
        <f>IF($C5307="","",IFERROR(_xlfn.XLOOKUP($C5307,'1.PrepList'!$I$2:$I$1500,'1.PrepList'!$K$2:$K$1500,"")&amp;"",""))</f>
        <v/>
      </c>
      <c r="H5307" s="644" t="str">
        <f>IF($C5307="","",IFERROR(IF(_xlfn.XLOOKUP($C5307,tbl_StartedStatus[Bold ID],tbl_StartedStatus[Started])="Started","Yes",IF(_xlfn.XLOOKUP($C5307,tbl_StartedStatus[Bold ID],tbl_StartedStatus[Started])="No Show","No Show","")),""))</f>
        <v/>
      </c>
    </row>
    <row r="5308" spans="1:8" ht="15" customHeight="1" thickBot="1">
      <c r="A5308" s="38" t="str">
        <f>IF($C5308="","",IFERROR(_xlfn.XLOOKUP($C5308,'1.PrepList'!$I$2:$I$1500,'1.PrepList'!$G$2:$G$1500,"")&amp;"",""))</f>
        <v/>
      </c>
      <c r="B5308" s="638" t="str">
        <f>IF($C5308="","",IFERROR(_xlfn.XLOOKUP($C5308,'1.PrepList'!$I$2:$I$1500,'1.PrepList'!$H$2:$H$1500,"")&amp;"",""))</f>
        <v/>
      </c>
      <c r="D5308" s="638" t="str">
        <f>IF($C5308="","",IFERROR(_xlfn.XLOOKUP($C5308,'1.PrepList'!$I$2:$I$1500,'1.PrepList'!$J$2:$J$1500,"")&amp;"",""))</f>
        <v/>
      </c>
      <c r="E5308" s="638" t="str">
        <f>IF($C5308="","",IFERROR(_xlfn.XLOOKUP($C5308,'1.PrepList'!$I$2:$I$1500,'1.PrepList'!$N$2:$N$1500,"")&amp;"",""))</f>
        <v/>
      </c>
      <c r="F5308" s="638" t="str">
        <f>IF($C5308="","",IFERROR(_xlfn.XLOOKUP($C5308,'1.PrepList'!$I$2:$I$1500,'1.PrepList'!$K$2:$K$1500,"")&amp;"",""))</f>
        <v/>
      </c>
      <c r="H5308" s="644" t="str">
        <f>IF($C5308="","",IFERROR(IF(_xlfn.XLOOKUP($C5308,tbl_StartedStatus[Bold ID],tbl_StartedStatus[Started])="Started","Yes",IF(_xlfn.XLOOKUP($C5308,tbl_StartedStatus[Bold ID],tbl_StartedStatus[Started])="No Show","No Show","")),""))</f>
        <v/>
      </c>
    </row>
    <row r="5309" spans="1:8" ht="15" customHeight="1" thickBot="1">
      <c r="A5309" s="38" t="str">
        <f>IF($C5309="","",IFERROR(_xlfn.XLOOKUP($C5309,'1.PrepList'!$I$2:$I$1500,'1.PrepList'!$G$2:$G$1500,"")&amp;"",""))</f>
        <v/>
      </c>
      <c r="B5309" s="638" t="str">
        <f>IF($C5309="","",IFERROR(_xlfn.XLOOKUP($C5309,'1.PrepList'!$I$2:$I$1500,'1.PrepList'!$H$2:$H$1500,"")&amp;"",""))</f>
        <v/>
      </c>
      <c r="D5309" s="638" t="str">
        <f>IF($C5309="","",IFERROR(_xlfn.XLOOKUP($C5309,'1.PrepList'!$I$2:$I$1500,'1.PrepList'!$J$2:$J$1500,"")&amp;"",""))</f>
        <v/>
      </c>
      <c r="E5309" s="638" t="str">
        <f>IF($C5309="","",IFERROR(_xlfn.XLOOKUP($C5309,'1.PrepList'!$I$2:$I$1500,'1.PrepList'!$N$2:$N$1500,"")&amp;"",""))</f>
        <v/>
      </c>
      <c r="F5309" s="638" t="str">
        <f>IF($C5309="","",IFERROR(_xlfn.XLOOKUP($C5309,'1.PrepList'!$I$2:$I$1500,'1.PrepList'!$K$2:$K$1500,"")&amp;"",""))</f>
        <v/>
      </c>
      <c r="H5309" s="644" t="str">
        <f>IF($C5309="","",IFERROR(IF(_xlfn.XLOOKUP($C5309,tbl_StartedStatus[Bold ID],tbl_StartedStatus[Started])="Started","Yes",IF(_xlfn.XLOOKUP($C5309,tbl_StartedStatus[Bold ID],tbl_StartedStatus[Started])="No Show","No Show","")),""))</f>
        <v/>
      </c>
    </row>
    <row r="5310" spans="1:8" ht="15" customHeight="1" thickBot="1">
      <c r="A5310" s="38" t="str">
        <f>IF($C5310="","",IFERROR(_xlfn.XLOOKUP($C5310,'1.PrepList'!$I$2:$I$1500,'1.PrepList'!$G$2:$G$1500,"")&amp;"",""))</f>
        <v/>
      </c>
      <c r="B5310" s="638" t="str">
        <f>IF($C5310="","",IFERROR(_xlfn.XLOOKUP($C5310,'1.PrepList'!$I$2:$I$1500,'1.PrepList'!$H$2:$H$1500,"")&amp;"",""))</f>
        <v/>
      </c>
      <c r="D5310" s="638" t="str">
        <f>IF($C5310="","",IFERROR(_xlfn.XLOOKUP($C5310,'1.PrepList'!$I$2:$I$1500,'1.PrepList'!$J$2:$J$1500,"")&amp;"",""))</f>
        <v/>
      </c>
      <c r="E5310" s="638" t="str">
        <f>IF($C5310="","",IFERROR(_xlfn.XLOOKUP($C5310,'1.PrepList'!$I$2:$I$1500,'1.PrepList'!$N$2:$N$1500,"")&amp;"",""))</f>
        <v/>
      </c>
      <c r="F5310" s="638" t="str">
        <f>IF($C5310="","",IFERROR(_xlfn.XLOOKUP($C5310,'1.PrepList'!$I$2:$I$1500,'1.PrepList'!$K$2:$K$1500,"")&amp;"",""))</f>
        <v/>
      </c>
      <c r="H5310" s="644" t="str">
        <f>IF($C5310="","",IFERROR(IF(_xlfn.XLOOKUP($C5310,tbl_StartedStatus[Bold ID],tbl_StartedStatus[Started])="Started","Yes",IF(_xlfn.XLOOKUP($C5310,tbl_StartedStatus[Bold ID],tbl_StartedStatus[Started])="No Show","No Show","")),""))</f>
        <v/>
      </c>
    </row>
    <row r="5311" spans="1:8" ht="15" customHeight="1" thickBot="1">
      <c r="A5311" s="38" t="str">
        <f>IF($C5311="","",IFERROR(_xlfn.XLOOKUP($C5311,'1.PrepList'!$I$2:$I$1500,'1.PrepList'!$G$2:$G$1500,"")&amp;"",""))</f>
        <v/>
      </c>
      <c r="B5311" s="638" t="str">
        <f>IF($C5311="","",IFERROR(_xlfn.XLOOKUP($C5311,'1.PrepList'!$I$2:$I$1500,'1.PrepList'!$H$2:$H$1500,"")&amp;"",""))</f>
        <v/>
      </c>
      <c r="D5311" s="638" t="str">
        <f>IF($C5311="","",IFERROR(_xlfn.XLOOKUP($C5311,'1.PrepList'!$I$2:$I$1500,'1.PrepList'!$J$2:$J$1500,"")&amp;"",""))</f>
        <v/>
      </c>
      <c r="E5311" s="638" t="str">
        <f>IF($C5311="","",IFERROR(_xlfn.XLOOKUP($C5311,'1.PrepList'!$I$2:$I$1500,'1.PrepList'!$N$2:$N$1500,"")&amp;"",""))</f>
        <v/>
      </c>
      <c r="F5311" s="638" t="str">
        <f>IF($C5311="","",IFERROR(_xlfn.XLOOKUP($C5311,'1.PrepList'!$I$2:$I$1500,'1.PrepList'!$K$2:$K$1500,"")&amp;"",""))</f>
        <v/>
      </c>
      <c r="H5311" s="644" t="str">
        <f>IF($C5311="","",IFERROR(IF(_xlfn.XLOOKUP($C5311,tbl_StartedStatus[Bold ID],tbl_StartedStatus[Started])="Started","Yes",IF(_xlfn.XLOOKUP($C5311,tbl_StartedStatus[Bold ID],tbl_StartedStatus[Started])="No Show","No Show","")),""))</f>
        <v/>
      </c>
    </row>
    <row r="5312" spans="1:8" ht="15" customHeight="1" thickBot="1">
      <c r="A5312" s="38" t="str">
        <f>IF($C5312="","",IFERROR(_xlfn.XLOOKUP($C5312,'1.PrepList'!$I$2:$I$1500,'1.PrepList'!$G$2:$G$1500,"")&amp;"",""))</f>
        <v/>
      </c>
      <c r="B5312" s="638" t="str">
        <f>IF($C5312="","",IFERROR(_xlfn.XLOOKUP($C5312,'1.PrepList'!$I$2:$I$1500,'1.PrepList'!$H$2:$H$1500,"")&amp;"",""))</f>
        <v/>
      </c>
      <c r="D5312" s="638" t="str">
        <f>IF($C5312="","",IFERROR(_xlfn.XLOOKUP($C5312,'1.PrepList'!$I$2:$I$1500,'1.PrepList'!$J$2:$J$1500,"")&amp;"",""))</f>
        <v/>
      </c>
      <c r="E5312" s="638" t="str">
        <f>IF($C5312="","",IFERROR(_xlfn.XLOOKUP($C5312,'1.PrepList'!$I$2:$I$1500,'1.PrepList'!$N$2:$N$1500,"")&amp;"",""))</f>
        <v/>
      </c>
      <c r="F5312" s="638" t="str">
        <f>IF($C5312="","",IFERROR(_xlfn.XLOOKUP($C5312,'1.PrepList'!$I$2:$I$1500,'1.PrepList'!$K$2:$K$1500,"")&amp;"",""))</f>
        <v/>
      </c>
      <c r="H5312" s="644" t="str">
        <f>IF($C5312="","",IFERROR(IF(_xlfn.XLOOKUP($C5312,tbl_StartedStatus[Bold ID],tbl_StartedStatus[Started])="Started","Yes",IF(_xlfn.XLOOKUP($C5312,tbl_StartedStatus[Bold ID],tbl_StartedStatus[Started])="No Show","No Show","")),""))</f>
        <v/>
      </c>
    </row>
    <row r="5313" spans="1:8" ht="15" customHeight="1" thickBot="1">
      <c r="A5313" s="38" t="str">
        <f>IF($C5313="","",IFERROR(_xlfn.XLOOKUP($C5313,'1.PrepList'!$I$2:$I$1500,'1.PrepList'!$G$2:$G$1500,"")&amp;"",""))</f>
        <v/>
      </c>
      <c r="B5313" s="638" t="str">
        <f>IF($C5313="","",IFERROR(_xlfn.XLOOKUP($C5313,'1.PrepList'!$I$2:$I$1500,'1.PrepList'!$H$2:$H$1500,"")&amp;"",""))</f>
        <v/>
      </c>
      <c r="D5313" s="638" t="str">
        <f>IF($C5313="","",IFERROR(_xlfn.XLOOKUP($C5313,'1.PrepList'!$I$2:$I$1500,'1.PrepList'!$J$2:$J$1500,"")&amp;"",""))</f>
        <v/>
      </c>
      <c r="E5313" s="638" t="str">
        <f>IF($C5313="","",IFERROR(_xlfn.XLOOKUP($C5313,'1.PrepList'!$I$2:$I$1500,'1.PrepList'!$N$2:$N$1500,"")&amp;"",""))</f>
        <v/>
      </c>
      <c r="F5313" s="638" t="str">
        <f>IF($C5313="","",IFERROR(_xlfn.XLOOKUP($C5313,'1.PrepList'!$I$2:$I$1500,'1.PrepList'!$K$2:$K$1500,"")&amp;"",""))</f>
        <v/>
      </c>
      <c r="H5313" s="644" t="str">
        <f>IF($C5313="","",IFERROR(IF(_xlfn.XLOOKUP($C5313,tbl_StartedStatus[Bold ID],tbl_StartedStatus[Started])="Started","Yes",IF(_xlfn.XLOOKUP($C5313,tbl_StartedStatus[Bold ID],tbl_StartedStatus[Started])="No Show","No Show","")),""))</f>
        <v/>
      </c>
    </row>
    <row r="5314" spans="1:8" ht="15" customHeight="1" thickBot="1">
      <c r="A5314" s="38" t="str">
        <f>IF($C5314="","",IFERROR(_xlfn.XLOOKUP($C5314,'1.PrepList'!$I$2:$I$1500,'1.PrepList'!$G$2:$G$1500,"")&amp;"",""))</f>
        <v/>
      </c>
      <c r="B5314" s="638" t="str">
        <f>IF($C5314="","",IFERROR(_xlfn.XLOOKUP($C5314,'1.PrepList'!$I$2:$I$1500,'1.PrepList'!$H$2:$H$1500,"")&amp;"",""))</f>
        <v/>
      </c>
      <c r="D5314" s="638" t="str">
        <f>IF($C5314="","",IFERROR(_xlfn.XLOOKUP($C5314,'1.PrepList'!$I$2:$I$1500,'1.PrepList'!$J$2:$J$1500,"")&amp;"",""))</f>
        <v/>
      </c>
      <c r="E5314" s="638" t="str">
        <f>IF($C5314="","",IFERROR(_xlfn.XLOOKUP($C5314,'1.PrepList'!$I$2:$I$1500,'1.PrepList'!$N$2:$N$1500,"")&amp;"",""))</f>
        <v/>
      </c>
      <c r="F5314" s="638" t="str">
        <f>IF($C5314="","",IFERROR(_xlfn.XLOOKUP($C5314,'1.PrepList'!$I$2:$I$1500,'1.PrepList'!$K$2:$K$1500,"")&amp;"",""))</f>
        <v/>
      </c>
      <c r="H5314" s="644" t="str">
        <f>IF($C5314="","",IFERROR(IF(_xlfn.XLOOKUP($C5314,tbl_StartedStatus[Bold ID],tbl_StartedStatus[Started])="Started","Yes",IF(_xlfn.XLOOKUP($C5314,tbl_StartedStatus[Bold ID],tbl_StartedStatus[Started])="No Show","No Show","")),""))</f>
        <v/>
      </c>
    </row>
    <row r="5315" spans="1:8" ht="15" customHeight="1" thickBot="1">
      <c r="A5315" s="38" t="str">
        <f>IF($C5315="","",IFERROR(_xlfn.XLOOKUP($C5315,'1.PrepList'!$I$2:$I$1500,'1.PrepList'!$G$2:$G$1500,"")&amp;"",""))</f>
        <v/>
      </c>
      <c r="B5315" s="638" t="str">
        <f>IF($C5315="","",IFERROR(_xlfn.XLOOKUP($C5315,'1.PrepList'!$I$2:$I$1500,'1.PrepList'!$H$2:$H$1500,"")&amp;"",""))</f>
        <v/>
      </c>
      <c r="D5315" s="638" t="str">
        <f>IF($C5315="","",IFERROR(_xlfn.XLOOKUP($C5315,'1.PrepList'!$I$2:$I$1500,'1.PrepList'!$J$2:$J$1500,"")&amp;"",""))</f>
        <v/>
      </c>
      <c r="E5315" s="638" t="str">
        <f>IF($C5315="","",IFERROR(_xlfn.XLOOKUP($C5315,'1.PrepList'!$I$2:$I$1500,'1.PrepList'!$N$2:$N$1500,"")&amp;"",""))</f>
        <v/>
      </c>
      <c r="F5315" s="638" t="str">
        <f>IF($C5315="","",IFERROR(_xlfn.XLOOKUP($C5315,'1.PrepList'!$I$2:$I$1500,'1.PrepList'!$K$2:$K$1500,"")&amp;"",""))</f>
        <v/>
      </c>
      <c r="H5315" s="644" t="str">
        <f>IF($C5315="","",IFERROR(IF(_xlfn.XLOOKUP($C5315,tbl_StartedStatus[Bold ID],tbl_StartedStatus[Started])="Started","Yes",IF(_xlfn.XLOOKUP($C5315,tbl_StartedStatus[Bold ID],tbl_StartedStatus[Started])="No Show","No Show","")),""))</f>
        <v/>
      </c>
    </row>
    <row r="5316" spans="1:8" ht="15" customHeight="1" thickBot="1">
      <c r="A5316" s="38" t="str">
        <f>IF($C5316="","",IFERROR(_xlfn.XLOOKUP($C5316,'1.PrepList'!$I$2:$I$1500,'1.PrepList'!$G$2:$G$1500,"")&amp;"",""))</f>
        <v/>
      </c>
      <c r="B5316" s="638" t="str">
        <f>IF($C5316="","",IFERROR(_xlfn.XLOOKUP($C5316,'1.PrepList'!$I$2:$I$1500,'1.PrepList'!$H$2:$H$1500,"")&amp;"",""))</f>
        <v/>
      </c>
      <c r="D5316" s="638" t="str">
        <f>IF($C5316="","",IFERROR(_xlfn.XLOOKUP($C5316,'1.PrepList'!$I$2:$I$1500,'1.PrepList'!$J$2:$J$1500,"")&amp;"",""))</f>
        <v/>
      </c>
      <c r="E5316" s="638" t="str">
        <f>IF($C5316="","",IFERROR(_xlfn.XLOOKUP($C5316,'1.PrepList'!$I$2:$I$1500,'1.PrepList'!$N$2:$N$1500,"")&amp;"",""))</f>
        <v/>
      </c>
      <c r="F5316" s="638" t="str">
        <f>IF($C5316="","",IFERROR(_xlfn.XLOOKUP($C5316,'1.PrepList'!$I$2:$I$1500,'1.PrepList'!$K$2:$K$1500,"")&amp;"",""))</f>
        <v/>
      </c>
      <c r="H5316" s="644" t="str">
        <f>IF($C5316="","",IFERROR(IF(_xlfn.XLOOKUP($C5316,tbl_StartedStatus[Bold ID],tbl_StartedStatus[Started])="Started","Yes",IF(_xlfn.XLOOKUP($C5316,tbl_StartedStatus[Bold ID],tbl_StartedStatus[Started])="No Show","No Show","")),""))</f>
        <v/>
      </c>
    </row>
    <row r="5317" spans="1:8" ht="15" customHeight="1" thickBot="1">
      <c r="A5317" s="38" t="str">
        <f>IF($C5317="","",IFERROR(_xlfn.XLOOKUP($C5317,'1.PrepList'!$I$2:$I$1500,'1.PrepList'!$G$2:$G$1500,"")&amp;"",""))</f>
        <v/>
      </c>
      <c r="B5317" s="638" t="str">
        <f>IF($C5317="","",IFERROR(_xlfn.XLOOKUP($C5317,'1.PrepList'!$I$2:$I$1500,'1.PrepList'!$H$2:$H$1500,"")&amp;"",""))</f>
        <v/>
      </c>
      <c r="D5317" s="638" t="str">
        <f>IF($C5317="","",IFERROR(_xlfn.XLOOKUP($C5317,'1.PrepList'!$I$2:$I$1500,'1.PrepList'!$J$2:$J$1500,"")&amp;"",""))</f>
        <v/>
      </c>
      <c r="E5317" s="638" t="str">
        <f>IF($C5317="","",IFERROR(_xlfn.XLOOKUP($C5317,'1.PrepList'!$I$2:$I$1500,'1.PrepList'!$N$2:$N$1500,"")&amp;"",""))</f>
        <v/>
      </c>
      <c r="F5317" s="638" t="str">
        <f>IF($C5317="","",IFERROR(_xlfn.XLOOKUP($C5317,'1.PrepList'!$I$2:$I$1500,'1.PrepList'!$K$2:$K$1500,"")&amp;"",""))</f>
        <v/>
      </c>
      <c r="H5317" s="644" t="str">
        <f>IF($C5317="","",IFERROR(IF(_xlfn.XLOOKUP($C5317,tbl_StartedStatus[Bold ID],tbl_StartedStatus[Started])="Started","Yes",IF(_xlfn.XLOOKUP($C5317,tbl_StartedStatus[Bold ID],tbl_StartedStatus[Started])="No Show","No Show","")),""))</f>
        <v/>
      </c>
    </row>
    <row r="5318" spans="1:8" ht="15" customHeight="1" thickBot="1">
      <c r="A5318" s="38" t="str">
        <f>IF($C5318="","",IFERROR(_xlfn.XLOOKUP($C5318,'1.PrepList'!$I$2:$I$1500,'1.PrepList'!$G$2:$G$1500,"")&amp;"",""))</f>
        <v/>
      </c>
      <c r="B5318" s="638" t="str">
        <f>IF($C5318="","",IFERROR(_xlfn.XLOOKUP($C5318,'1.PrepList'!$I$2:$I$1500,'1.PrepList'!$H$2:$H$1500,"")&amp;"",""))</f>
        <v/>
      </c>
      <c r="D5318" s="638" t="str">
        <f>IF($C5318="","",IFERROR(_xlfn.XLOOKUP($C5318,'1.PrepList'!$I$2:$I$1500,'1.PrepList'!$J$2:$J$1500,"")&amp;"",""))</f>
        <v/>
      </c>
      <c r="E5318" s="638" t="str">
        <f>IF($C5318="","",IFERROR(_xlfn.XLOOKUP($C5318,'1.PrepList'!$I$2:$I$1500,'1.PrepList'!$N$2:$N$1500,"")&amp;"",""))</f>
        <v/>
      </c>
      <c r="F5318" s="638" t="str">
        <f>IF($C5318="","",IFERROR(_xlfn.XLOOKUP($C5318,'1.PrepList'!$I$2:$I$1500,'1.PrepList'!$K$2:$K$1500,"")&amp;"",""))</f>
        <v/>
      </c>
      <c r="H5318" s="644" t="str">
        <f>IF($C5318="","",IFERROR(IF(_xlfn.XLOOKUP($C5318,tbl_StartedStatus[Bold ID],tbl_StartedStatus[Started])="Started","Yes",IF(_xlfn.XLOOKUP($C5318,tbl_StartedStatus[Bold ID],tbl_StartedStatus[Started])="No Show","No Show","")),""))</f>
        <v/>
      </c>
    </row>
    <row r="5319" spans="1:8" ht="15" customHeight="1" thickBot="1">
      <c r="A5319" s="38" t="str">
        <f>IF($C5319="","",IFERROR(_xlfn.XLOOKUP($C5319,'1.PrepList'!$I$2:$I$1500,'1.PrepList'!$G$2:$G$1500,"")&amp;"",""))</f>
        <v/>
      </c>
      <c r="B5319" s="638" t="str">
        <f>IF($C5319="","",IFERROR(_xlfn.XLOOKUP($C5319,'1.PrepList'!$I$2:$I$1500,'1.PrepList'!$H$2:$H$1500,"")&amp;"",""))</f>
        <v/>
      </c>
      <c r="D5319" s="638" t="str">
        <f>IF($C5319="","",IFERROR(_xlfn.XLOOKUP($C5319,'1.PrepList'!$I$2:$I$1500,'1.PrepList'!$J$2:$J$1500,"")&amp;"",""))</f>
        <v/>
      </c>
      <c r="E5319" s="638" t="str">
        <f>IF($C5319="","",IFERROR(_xlfn.XLOOKUP($C5319,'1.PrepList'!$I$2:$I$1500,'1.PrepList'!$N$2:$N$1500,"")&amp;"",""))</f>
        <v/>
      </c>
      <c r="F5319" s="638" t="str">
        <f>IF($C5319="","",IFERROR(_xlfn.XLOOKUP($C5319,'1.PrepList'!$I$2:$I$1500,'1.PrepList'!$K$2:$K$1500,"")&amp;"",""))</f>
        <v/>
      </c>
      <c r="H5319" s="644" t="str">
        <f>IF($C5319="","",IFERROR(IF(_xlfn.XLOOKUP($C5319,tbl_StartedStatus[Bold ID],tbl_StartedStatus[Started])="Started","Yes",IF(_xlfn.XLOOKUP($C5319,tbl_StartedStatus[Bold ID],tbl_StartedStatus[Started])="No Show","No Show","")),""))</f>
        <v/>
      </c>
    </row>
    <row r="5320" spans="1:8" ht="15" customHeight="1" thickBot="1">
      <c r="A5320" s="38" t="str">
        <f>IF($C5320="","",IFERROR(_xlfn.XLOOKUP($C5320,'1.PrepList'!$I$2:$I$1500,'1.PrepList'!$G$2:$G$1500,"")&amp;"",""))</f>
        <v/>
      </c>
      <c r="B5320" s="638" t="str">
        <f>IF($C5320="","",IFERROR(_xlfn.XLOOKUP($C5320,'1.PrepList'!$I$2:$I$1500,'1.PrepList'!$H$2:$H$1500,"")&amp;"",""))</f>
        <v/>
      </c>
      <c r="D5320" s="638" t="str">
        <f>IF($C5320="","",IFERROR(_xlfn.XLOOKUP($C5320,'1.PrepList'!$I$2:$I$1500,'1.PrepList'!$J$2:$J$1500,"")&amp;"",""))</f>
        <v/>
      </c>
      <c r="E5320" s="638" t="str">
        <f>IF($C5320="","",IFERROR(_xlfn.XLOOKUP($C5320,'1.PrepList'!$I$2:$I$1500,'1.PrepList'!$N$2:$N$1500,"")&amp;"",""))</f>
        <v/>
      </c>
      <c r="F5320" s="638" t="str">
        <f>IF($C5320="","",IFERROR(_xlfn.XLOOKUP($C5320,'1.PrepList'!$I$2:$I$1500,'1.PrepList'!$K$2:$K$1500,"")&amp;"",""))</f>
        <v/>
      </c>
      <c r="H5320" s="644" t="str">
        <f>IF($C5320="","",IFERROR(IF(_xlfn.XLOOKUP($C5320,tbl_StartedStatus[Bold ID],tbl_StartedStatus[Started])="Started","Yes",IF(_xlfn.XLOOKUP($C5320,tbl_StartedStatus[Bold ID],tbl_StartedStatus[Started])="No Show","No Show","")),""))</f>
        <v/>
      </c>
    </row>
    <row r="5321" spans="1:8" ht="15" customHeight="1" thickBot="1">
      <c r="A5321" s="38" t="str">
        <f>IF($C5321="","",IFERROR(_xlfn.XLOOKUP($C5321,'1.PrepList'!$I$2:$I$1500,'1.PrepList'!$G$2:$G$1500,"")&amp;"",""))</f>
        <v/>
      </c>
      <c r="B5321" s="638" t="str">
        <f>IF($C5321="","",IFERROR(_xlfn.XLOOKUP($C5321,'1.PrepList'!$I$2:$I$1500,'1.PrepList'!$H$2:$H$1500,"")&amp;"",""))</f>
        <v/>
      </c>
      <c r="D5321" s="638" t="str">
        <f>IF($C5321="","",IFERROR(_xlfn.XLOOKUP($C5321,'1.PrepList'!$I$2:$I$1500,'1.PrepList'!$J$2:$J$1500,"")&amp;"",""))</f>
        <v/>
      </c>
      <c r="E5321" s="638" t="str">
        <f>IF($C5321="","",IFERROR(_xlfn.XLOOKUP($C5321,'1.PrepList'!$I$2:$I$1500,'1.PrepList'!$N$2:$N$1500,"")&amp;"",""))</f>
        <v/>
      </c>
      <c r="F5321" s="638" t="str">
        <f>IF($C5321="","",IFERROR(_xlfn.XLOOKUP($C5321,'1.PrepList'!$I$2:$I$1500,'1.PrepList'!$K$2:$K$1500,"")&amp;"",""))</f>
        <v/>
      </c>
      <c r="H5321" s="644" t="str">
        <f>IF($C5321="","",IFERROR(IF(_xlfn.XLOOKUP($C5321,tbl_StartedStatus[Bold ID],tbl_StartedStatus[Started])="Started","Yes",IF(_xlfn.XLOOKUP($C5321,tbl_StartedStatus[Bold ID],tbl_StartedStatus[Started])="No Show","No Show","")),""))</f>
        <v/>
      </c>
    </row>
    <row r="5322" spans="1:8" ht="15" customHeight="1" thickBot="1">
      <c r="A5322" s="38" t="str">
        <f>IF($C5322="","",IFERROR(_xlfn.XLOOKUP($C5322,'1.PrepList'!$I$2:$I$1500,'1.PrepList'!$G$2:$G$1500,"")&amp;"",""))</f>
        <v/>
      </c>
      <c r="B5322" s="638" t="str">
        <f>IF($C5322="","",IFERROR(_xlfn.XLOOKUP($C5322,'1.PrepList'!$I$2:$I$1500,'1.PrepList'!$H$2:$H$1500,"")&amp;"",""))</f>
        <v/>
      </c>
      <c r="D5322" s="638" t="str">
        <f>IF($C5322="","",IFERROR(_xlfn.XLOOKUP($C5322,'1.PrepList'!$I$2:$I$1500,'1.PrepList'!$J$2:$J$1500,"")&amp;"",""))</f>
        <v/>
      </c>
      <c r="E5322" s="638" t="str">
        <f>IF($C5322="","",IFERROR(_xlfn.XLOOKUP($C5322,'1.PrepList'!$I$2:$I$1500,'1.PrepList'!$N$2:$N$1500,"")&amp;"",""))</f>
        <v/>
      </c>
      <c r="F5322" s="638" t="str">
        <f>IF($C5322="","",IFERROR(_xlfn.XLOOKUP($C5322,'1.PrepList'!$I$2:$I$1500,'1.PrepList'!$K$2:$K$1500,"")&amp;"",""))</f>
        <v/>
      </c>
      <c r="H5322" s="644" t="str">
        <f>IF($C5322="","",IFERROR(IF(_xlfn.XLOOKUP($C5322,tbl_StartedStatus[Bold ID],tbl_StartedStatus[Started])="Started","Yes",IF(_xlfn.XLOOKUP($C5322,tbl_StartedStatus[Bold ID],tbl_StartedStatus[Started])="No Show","No Show","")),""))</f>
        <v/>
      </c>
    </row>
    <row r="5323" spans="1:8" ht="15" customHeight="1" thickBot="1">
      <c r="A5323" s="38" t="str">
        <f>IF($C5323="","",IFERROR(_xlfn.XLOOKUP($C5323,'1.PrepList'!$I$2:$I$1500,'1.PrepList'!$G$2:$G$1500,"")&amp;"",""))</f>
        <v/>
      </c>
      <c r="B5323" s="638" t="str">
        <f>IF($C5323="","",IFERROR(_xlfn.XLOOKUP($C5323,'1.PrepList'!$I$2:$I$1500,'1.PrepList'!$H$2:$H$1500,"")&amp;"",""))</f>
        <v/>
      </c>
      <c r="D5323" s="638" t="str">
        <f>IF($C5323="","",IFERROR(_xlfn.XLOOKUP($C5323,'1.PrepList'!$I$2:$I$1500,'1.PrepList'!$J$2:$J$1500,"")&amp;"",""))</f>
        <v/>
      </c>
      <c r="E5323" s="638" t="str">
        <f>IF($C5323="","",IFERROR(_xlfn.XLOOKUP($C5323,'1.PrepList'!$I$2:$I$1500,'1.PrepList'!$N$2:$N$1500,"")&amp;"",""))</f>
        <v/>
      </c>
      <c r="F5323" s="638" t="str">
        <f>IF($C5323="","",IFERROR(_xlfn.XLOOKUP($C5323,'1.PrepList'!$I$2:$I$1500,'1.PrepList'!$K$2:$K$1500,"")&amp;"",""))</f>
        <v/>
      </c>
      <c r="H5323" s="644" t="str">
        <f>IF($C5323="","",IFERROR(IF(_xlfn.XLOOKUP($C5323,tbl_StartedStatus[Bold ID],tbl_StartedStatus[Started])="Started","Yes",IF(_xlfn.XLOOKUP($C5323,tbl_StartedStatus[Bold ID],tbl_StartedStatus[Started])="No Show","No Show","")),""))</f>
        <v/>
      </c>
    </row>
    <row r="5324" spans="1:8" ht="15" customHeight="1" thickBot="1">
      <c r="A5324" s="38" t="str">
        <f>IF($C5324="","",IFERROR(_xlfn.XLOOKUP($C5324,'1.PrepList'!$I$2:$I$1500,'1.PrepList'!$G$2:$G$1500,"")&amp;"",""))</f>
        <v/>
      </c>
      <c r="B5324" s="638" t="str">
        <f>IF($C5324="","",IFERROR(_xlfn.XLOOKUP($C5324,'1.PrepList'!$I$2:$I$1500,'1.PrepList'!$H$2:$H$1500,"")&amp;"",""))</f>
        <v/>
      </c>
      <c r="D5324" s="638" t="str">
        <f>IF($C5324="","",IFERROR(_xlfn.XLOOKUP($C5324,'1.PrepList'!$I$2:$I$1500,'1.PrepList'!$J$2:$J$1500,"")&amp;"",""))</f>
        <v/>
      </c>
      <c r="E5324" s="638" t="str">
        <f>IF($C5324="","",IFERROR(_xlfn.XLOOKUP($C5324,'1.PrepList'!$I$2:$I$1500,'1.PrepList'!$N$2:$N$1500,"")&amp;"",""))</f>
        <v/>
      </c>
      <c r="F5324" s="638" t="str">
        <f>IF($C5324="","",IFERROR(_xlfn.XLOOKUP($C5324,'1.PrepList'!$I$2:$I$1500,'1.PrepList'!$K$2:$K$1500,"")&amp;"",""))</f>
        <v/>
      </c>
      <c r="H5324" s="644" t="str">
        <f>IF($C5324="","",IFERROR(IF(_xlfn.XLOOKUP($C5324,tbl_StartedStatus[Bold ID],tbl_StartedStatus[Started])="Started","Yes",IF(_xlfn.XLOOKUP($C5324,tbl_StartedStatus[Bold ID],tbl_StartedStatus[Started])="No Show","No Show","")),""))</f>
        <v/>
      </c>
    </row>
    <row r="5325" spans="1:8" ht="15" customHeight="1" thickBot="1">
      <c r="A5325" s="38" t="str">
        <f>IF($C5325="","",IFERROR(_xlfn.XLOOKUP($C5325,'1.PrepList'!$I$2:$I$1500,'1.PrepList'!$G$2:$G$1500,"")&amp;"",""))</f>
        <v/>
      </c>
      <c r="B5325" s="638" t="str">
        <f>IF($C5325="","",IFERROR(_xlfn.XLOOKUP($C5325,'1.PrepList'!$I$2:$I$1500,'1.PrepList'!$H$2:$H$1500,"")&amp;"",""))</f>
        <v/>
      </c>
      <c r="D5325" s="638" t="str">
        <f>IF($C5325="","",IFERROR(_xlfn.XLOOKUP($C5325,'1.PrepList'!$I$2:$I$1500,'1.PrepList'!$J$2:$J$1500,"")&amp;"",""))</f>
        <v/>
      </c>
      <c r="E5325" s="638" t="str">
        <f>IF($C5325="","",IFERROR(_xlfn.XLOOKUP($C5325,'1.PrepList'!$I$2:$I$1500,'1.PrepList'!$N$2:$N$1500,"")&amp;"",""))</f>
        <v/>
      </c>
      <c r="F5325" s="638" t="str">
        <f>IF($C5325="","",IFERROR(_xlfn.XLOOKUP($C5325,'1.PrepList'!$I$2:$I$1500,'1.PrepList'!$K$2:$K$1500,"")&amp;"",""))</f>
        <v/>
      </c>
      <c r="H5325" s="644" t="str">
        <f>IF($C5325="","",IFERROR(IF(_xlfn.XLOOKUP($C5325,tbl_StartedStatus[Bold ID],tbl_StartedStatus[Started])="Started","Yes",IF(_xlfn.XLOOKUP($C5325,tbl_StartedStatus[Bold ID],tbl_StartedStatus[Started])="No Show","No Show","")),""))</f>
        <v/>
      </c>
    </row>
    <row r="5326" spans="1:8" ht="15" customHeight="1" thickBot="1">
      <c r="A5326" s="38" t="str">
        <f>IF($C5326="","",IFERROR(_xlfn.XLOOKUP($C5326,'1.PrepList'!$I$2:$I$1500,'1.PrepList'!$G$2:$G$1500,"")&amp;"",""))</f>
        <v/>
      </c>
      <c r="B5326" s="638" t="str">
        <f>IF($C5326="","",IFERROR(_xlfn.XLOOKUP($C5326,'1.PrepList'!$I$2:$I$1500,'1.PrepList'!$H$2:$H$1500,"")&amp;"",""))</f>
        <v/>
      </c>
      <c r="D5326" s="638" t="str">
        <f>IF($C5326="","",IFERROR(_xlfn.XLOOKUP($C5326,'1.PrepList'!$I$2:$I$1500,'1.PrepList'!$J$2:$J$1500,"")&amp;"",""))</f>
        <v/>
      </c>
      <c r="E5326" s="638" t="str">
        <f>IF($C5326="","",IFERROR(_xlfn.XLOOKUP($C5326,'1.PrepList'!$I$2:$I$1500,'1.PrepList'!$N$2:$N$1500,"")&amp;"",""))</f>
        <v/>
      </c>
      <c r="F5326" s="638" t="str">
        <f>IF($C5326="","",IFERROR(_xlfn.XLOOKUP($C5326,'1.PrepList'!$I$2:$I$1500,'1.PrepList'!$K$2:$K$1500,"")&amp;"",""))</f>
        <v/>
      </c>
      <c r="H5326" s="644" t="str">
        <f>IF($C5326="","",IFERROR(IF(_xlfn.XLOOKUP($C5326,tbl_StartedStatus[Bold ID],tbl_StartedStatus[Started])="Started","Yes",IF(_xlfn.XLOOKUP($C5326,tbl_StartedStatus[Bold ID],tbl_StartedStatus[Started])="No Show","No Show","")),""))</f>
        <v/>
      </c>
    </row>
    <row r="5327" spans="1:8" ht="15" customHeight="1" thickBot="1">
      <c r="A5327" s="38" t="str">
        <f>IF($C5327="","",IFERROR(_xlfn.XLOOKUP($C5327,'1.PrepList'!$I$2:$I$1500,'1.PrepList'!$G$2:$G$1500,"")&amp;"",""))</f>
        <v/>
      </c>
      <c r="B5327" s="638" t="str">
        <f>IF($C5327="","",IFERROR(_xlfn.XLOOKUP($C5327,'1.PrepList'!$I$2:$I$1500,'1.PrepList'!$H$2:$H$1500,"")&amp;"",""))</f>
        <v/>
      </c>
      <c r="D5327" s="638" t="str">
        <f>IF($C5327="","",IFERROR(_xlfn.XLOOKUP($C5327,'1.PrepList'!$I$2:$I$1500,'1.PrepList'!$J$2:$J$1500,"")&amp;"",""))</f>
        <v/>
      </c>
      <c r="E5327" s="638" t="str">
        <f>IF($C5327="","",IFERROR(_xlfn.XLOOKUP($C5327,'1.PrepList'!$I$2:$I$1500,'1.PrepList'!$N$2:$N$1500,"")&amp;"",""))</f>
        <v/>
      </c>
      <c r="F5327" s="638" t="str">
        <f>IF($C5327="","",IFERROR(_xlfn.XLOOKUP($C5327,'1.PrepList'!$I$2:$I$1500,'1.PrepList'!$K$2:$K$1500,"")&amp;"",""))</f>
        <v/>
      </c>
      <c r="H5327" s="644" t="str">
        <f>IF($C5327="","",IFERROR(IF(_xlfn.XLOOKUP($C5327,tbl_StartedStatus[Bold ID],tbl_StartedStatus[Started])="Started","Yes",IF(_xlfn.XLOOKUP($C5327,tbl_StartedStatus[Bold ID],tbl_StartedStatus[Started])="No Show","No Show","")),""))</f>
        <v/>
      </c>
    </row>
    <row r="5328" spans="1:8" ht="15" customHeight="1" thickBot="1">
      <c r="A5328" s="38" t="str">
        <f>IF($C5328="","",IFERROR(_xlfn.XLOOKUP($C5328,'1.PrepList'!$I$2:$I$1500,'1.PrepList'!$G$2:$G$1500,"")&amp;"",""))</f>
        <v/>
      </c>
      <c r="B5328" s="638" t="str">
        <f>IF($C5328="","",IFERROR(_xlfn.XLOOKUP($C5328,'1.PrepList'!$I$2:$I$1500,'1.PrepList'!$H$2:$H$1500,"")&amp;"",""))</f>
        <v/>
      </c>
      <c r="D5328" s="638" t="str">
        <f>IF($C5328="","",IFERROR(_xlfn.XLOOKUP($C5328,'1.PrepList'!$I$2:$I$1500,'1.PrepList'!$J$2:$J$1500,"")&amp;"",""))</f>
        <v/>
      </c>
      <c r="E5328" s="638" t="str">
        <f>IF($C5328="","",IFERROR(_xlfn.XLOOKUP($C5328,'1.PrepList'!$I$2:$I$1500,'1.PrepList'!$N$2:$N$1500,"")&amp;"",""))</f>
        <v/>
      </c>
      <c r="F5328" s="638" t="str">
        <f>IF($C5328="","",IFERROR(_xlfn.XLOOKUP($C5328,'1.PrepList'!$I$2:$I$1500,'1.PrepList'!$K$2:$K$1500,"")&amp;"",""))</f>
        <v/>
      </c>
      <c r="H5328" s="644" t="str">
        <f>IF($C5328="","",IFERROR(IF(_xlfn.XLOOKUP($C5328,tbl_StartedStatus[Bold ID],tbl_StartedStatus[Started])="Started","Yes",IF(_xlfn.XLOOKUP($C5328,tbl_StartedStatus[Bold ID],tbl_StartedStatus[Started])="No Show","No Show","")),""))</f>
        <v/>
      </c>
    </row>
    <row r="5329" spans="1:8" ht="15" customHeight="1" thickBot="1">
      <c r="A5329" s="38" t="str">
        <f>IF($C5329="","",IFERROR(_xlfn.XLOOKUP($C5329,'1.PrepList'!$I$2:$I$1500,'1.PrepList'!$G$2:$G$1500,"")&amp;"",""))</f>
        <v/>
      </c>
      <c r="B5329" s="638" t="str">
        <f>IF($C5329="","",IFERROR(_xlfn.XLOOKUP($C5329,'1.PrepList'!$I$2:$I$1500,'1.PrepList'!$H$2:$H$1500,"")&amp;"",""))</f>
        <v/>
      </c>
      <c r="D5329" s="638" t="str">
        <f>IF($C5329="","",IFERROR(_xlfn.XLOOKUP($C5329,'1.PrepList'!$I$2:$I$1500,'1.PrepList'!$J$2:$J$1500,"")&amp;"",""))</f>
        <v/>
      </c>
      <c r="E5329" s="638" t="str">
        <f>IF($C5329="","",IFERROR(_xlfn.XLOOKUP($C5329,'1.PrepList'!$I$2:$I$1500,'1.PrepList'!$N$2:$N$1500,"")&amp;"",""))</f>
        <v/>
      </c>
      <c r="F5329" s="638" t="str">
        <f>IF($C5329="","",IFERROR(_xlfn.XLOOKUP($C5329,'1.PrepList'!$I$2:$I$1500,'1.PrepList'!$K$2:$K$1500,"")&amp;"",""))</f>
        <v/>
      </c>
      <c r="H5329" s="644" t="str">
        <f>IF($C5329="","",IFERROR(IF(_xlfn.XLOOKUP($C5329,tbl_StartedStatus[Bold ID],tbl_StartedStatus[Started])="Started","Yes",IF(_xlfn.XLOOKUP($C5329,tbl_StartedStatus[Bold ID],tbl_StartedStatus[Started])="No Show","No Show","")),""))</f>
        <v/>
      </c>
    </row>
    <row r="5330" spans="1:8" ht="15" customHeight="1" thickBot="1">
      <c r="A5330" s="38" t="str">
        <f>IF($C5330="","",IFERROR(_xlfn.XLOOKUP($C5330,'1.PrepList'!$I$2:$I$1500,'1.PrepList'!$G$2:$G$1500,"")&amp;"",""))</f>
        <v/>
      </c>
      <c r="B5330" s="638" t="str">
        <f>IF($C5330="","",IFERROR(_xlfn.XLOOKUP($C5330,'1.PrepList'!$I$2:$I$1500,'1.PrepList'!$H$2:$H$1500,"")&amp;"",""))</f>
        <v/>
      </c>
      <c r="D5330" s="638" t="str">
        <f>IF($C5330="","",IFERROR(_xlfn.XLOOKUP($C5330,'1.PrepList'!$I$2:$I$1500,'1.PrepList'!$J$2:$J$1500,"")&amp;"",""))</f>
        <v/>
      </c>
      <c r="E5330" s="638" t="str">
        <f>IF($C5330="","",IFERROR(_xlfn.XLOOKUP($C5330,'1.PrepList'!$I$2:$I$1500,'1.PrepList'!$N$2:$N$1500,"")&amp;"",""))</f>
        <v/>
      </c>
      <c r="F5330" s="638" t="str">
        <f>IF($C5330="","",IFERROR(_xlfn.XLOOKUP($C5330,'1.PrepList'!$I$2:$I$1500,'1.PrepList'!$K$2:$K$1500,"")&amp;"",""))</f>
        <v/>
      </c>
      <c r="H5330" s="644" t="str">
        <f>IF($C5330="","",IFERROR(IF(_xlfn.XLOOKUP($C5330,tbl_StartedStatus[Bold ID],tbl_StartedStatus[Started])="Started","Yes",IF(_xlfn.XLOOKUP($C5330,tbl_StartedStatus[Bold ID],tbl_StartedStatus[Started])="No Show","No Show","")),""))</f>
        <v/>
      </c>
    </row>
    <row r="5331" spans="1:8" ht="15" customHeight="1" thickBot="1">
      <c r="A5331" s="38" t="str">
        <f>IF($C5331="","",IFERROR(_xlfn.XLOOKUP($C5331,'1.PrepList'!$I$2:$I$1500,'1.PrepList'!$G$2:$G$1500,"")&amp;"",""))</f>
        <v/>
      </c>
      <c r="B5331" s="638" t="str">
        <f>IF($C5331="","",IFERROR(_xlfn.XLOOKUP($C5331,'1.PrepList'!$I$2:$I$1500,'1.PrepList'!$H$2:$H$1500,"")&amp;"",""))</f>
        <v/>
      </c>
      <c r="D5331" s="638" t="str">
        <f>IF($C5331="","",IFERROR(_xlfn.XLOOKUP($C5331,'1.PrepList'!$I$2:$I$1500,'1.PrepList'!$J$2:$J$1500,"")&amp;"",""))</f>
        <v/>
      </c>
      <c r="E5331" s="638" t="str">
        <f>IF($C5331="","",IFERROR(_xlfn.XLOOKUP($C5331,'1.PrepList'!$I$2:$I$1500,'1.PrepList'!$N$2:$N$1500,"")&amp;"",""))</f>
        <v/>
      </c>
      <c r="F5331" s="638" t="str">
        <f>IF($C5331="","",IFERROR(_xlfn.XLOOKUP($C5331,'1.PrepList'!$I$2:$I$1500,'1.PrepList'!$K$2:$K$1500,"")&amp;"",""))</f>
        <v/>
      </c>
      <c r="H5331" s="644" t="str">
        <f>IF($C5331="","",IFERROR(IF(_xlfn.XLOOKUP($C5331,tbl_StartedStatus[Bold ID],tbl_StartedStatus[Started])="Started","Yes",IF(_xlfn.XLOOKUP($C5331,tbl_StartedStatus[Bold ID],tbl_StartedStatus[Started])="No Show","No Show","")),""))</f>
        <v/>
      </c>
    </row>
    <row r="5332" spans="1:8" ht="15" customHeight="1" thickBot="1">
      <c r="A5332" s="38" t="str">
        <f>IF($C5332="","",IFERROR(_xlfn.XLOOKUP($C5332,'1.PrepList'!$I$2:$I$1500,'1.PrepList'!$G$2:$G$1500,"")&amp;"",""))</f>
        <v/>
      </c>
      <c r="B5332" s="638" t="str">
        <f>IF($C5332="","",IFERROR(_xlfn.XLOOKUP($C5332,'1.PrepList'!$I$2:$I$1500,'1.PrepList'!$H$2:$H$1500,"")&amp;"",""))</f>
        <v/>
      </c>
      <c r="D5332" s="638" t="str">
        <f>IF($C5332="","",IFERROR(_xlfn.XLOOKUP($C5332,'1.PrepList'!$I$2:$I$1500,'1.PrepList'!$J$2:$J$1500,"")&amp;"",""))</f>
        <v/>
      </c>
      <c r="E5332" s="638" t="str">
        <f>IF($C5332="","",IFERROR(_xlfn.XLOOKUP($C5332,'1.PrepList'!$I$2:$I$1500,'1.PrepList'!$N$2:$N$1500,"")&amp;"",""))</f>
        <v/>
      </c>
      <c r="F5332" s="638" t="str">
        <f>IF($C5332="","",IFERROR(_xlfn.XLOOKUP($C5332,'1.PrepList'!$I$2:$I$1500,'1.PrepList'!$K$2:$K$1500,"")&amp;"",""))</f>
        <v/>
      </c>
      <c r="H5332" s="644" t="str">
        <f>IF($C5332="","",IFERROR(IF(_xlfn.XLOOKUP($C5332,tbl_StartedStatus[Bold ID],tbl_StartedStatus[Started])="Started","Yes",IF(_xlfn.XLOOKUP($C5332,tbl_StartedStatus[Bold ID],tbl_StartedStatus[Started])="No Show","No Show","")),""))</f>
        <v/>
      </c>
    </row>
    <row r="5333" spans="1:8" ht="15" customHeight="1" thickBot="1">
      <c r="A5333" s="38" t="str">
        <f>IF($C5333="","",IFERROR(_xlfn.XLOOKUP($C5333,'1.PrepList'!$I$2:$I$1500,'1.PrepList'!$G$2:$G$1500,"")&amp;"",""))</f>
        <v/>
      </c>
      <c r="B5333" s="638" t="str">
        <f>IF($C5333="","",IFERROR(_xlfn.XLOOKUP($C5333,'1.PrepList'!$I$2:$I$1500,'1.PrepList'!$H$2:$H$1500,"")&amp;"",""))</f>
        <v/>
      </c>
      <c r="D5333" s="638" t="str">
        <f>IF($C5333="","",IFERROR(_xlfn.XLOOKUP($C5333,'1.PrepList'!$I$2:$I$1500,'1.PrepList'!$J$2:$J$1500,"")&amp;"",""))</f>
        <v/>
      </c>
      <c r="E5333" s="638" t="str">
        <f>IF($C5333="","",IFERROR(_xlfn.XLOOKUP($C5333,'1.PrepList'!$I$2:$I$1500,'1.PrepList'!$N$2:$N$1500,"")&amp;"",""))</f>
        <v/>
      </c>
      <c r="F5333" s="638" t="str">
        <f>IF($C5333="","",IFERROR(_xlfn.XLOOKUP($C5333,'1.PrepList'!$I$2:$I$1500,'1.PrepList'!$K$2:$K$1500,"")&amp;"",""))</f>
        <v/>
      </c>
      <c r="H5333" s="644" t="str">
        <f>IF($C5333="","",IFERROR(IF(_xlfn.XLOOKUP($C5333,tbl_StartedStatus[Bold ID],tbl_StartedStatus[Started])="Started","Yes",IF(_xlfn.XLOOKUP($C5333,tbl_StartedStatus[Bold ID],tbl_StartedStatus[Started])="No Show","No Show","")),""))</f>
        <v/>
      </c>
    </row>
    <row r="5334" spans="1:8" ht="15" customHeight="1" thickBot="1">
      <c r="A5334" s="38" t="str">
        <f>IF($C5334="","",IFERROR(_xlfn.XLOOKUP($C5334,'1.PrepList'!$I$2:$I$1500,'1.PrepList'!$G$2:$G$1500,"")&amp;"",""))</f>
        <v/>
      </c>
      <c r="B5334" s="638" t="str">
        <f>IF($C5334="","",IFERROR(_xlfn.XLOOKUP($C5334,'1.PrepList'!$I$2:$I$1500,'1.PrepList'!$H$2:$H$1500,"")&amp;"",""))</f>
        <v/>
      </c>
      <c r="D5334" s="638" t="str">
        <f>IF($C5334="","",IFERROR(_xlfn.XLOOKUP($C5334,'1.PrepList'!$I$2:$I$1500,'1.PrepList'!$J$2:$J$1500,"")&amp;"",""))</f>
        <v/>
      </c>
      <c r="E5334" s="638" t="str">
        <f>IF($C5334="","",IFERROR(_xlfn.XLOOKUP($C5334,'1.PrepList'!$I$2:$I$1500,'1.PrepList'!$N$2:$N$1500,"")&amp;"",""))</f>
        <v/>
      </c>
      <c r="F5334" s="638" t="str">
        <f>IF($C5334="","",IFERROR(_xlfn.XLOOKUP($C5334,'1.PrepList'!$I$2:$I$1500,'1.PrepList'!$K$2:$K$1500,"")&amp;"",""))</f>
        <v/>
      </c>
      <c r="H5334" s="644" t="str">
        <f>IF($C5334="","",IFERROR(IF(_xlfn.XLOOKUP($C5334,tbl_StartedStatus[Bold ID],tbl_StartedStatus[Started])="Started","Yes",IF(_xlfn.XLOOKUP($C5334,tbl_StartedStatus[Bold ID],tbl_StartedStatus[Started])="No Show","No Show","")),""))</f>
        <v/>
      </c>
    </row>
    <row r="5335" spans="1:8" ht="15" customHeight="1" thickBot="1">
      <c r="A5335" s="38" t="str">
        <f>IF($C5335="","",IFERROR(_xlfn.XLOOKUP($C5335,'1.PrepList'!$I$2:$I$1500,'1.PrepList'!$G$2:$G$1500,"")&amp;"",""))</f>
        <v/>
      </c>
      <c r="B5335" s="638" t="str">
        <f>IF($C5335="","",IFERROR(_xlfn.XLOOKUP($C5335,'1.PrepList'!$I$2:$I$1500,'1.PrepList'!$H$2:$H$1500,"")&amp;"",""))</f>
        <v/>
      </c>
      <c r="D5335" s="638" t="str">
        <f>IF($C5335="","",IFERROR(_xlfn.XLOOKUP($C5335,'1.PrepList'!$I$2:$I$1500,'1.PrepList'!$J$2:$J$1500,"")&amp;"",""))</f>
        <v/>
      </c>
      <c r="E5335" s="638" t="str">
        <f>IF($C5335="","",IFERROR(_xlfn.XLOOKUP($C5335,'1.PrepList'!$I$2:$I$1500,'1.PrepList'!$N$2:$N$1500,"")&amp;"",""))</f>
        <v/>
      </c>
      <c r="F5335" s="638" t="str">
        <f>IF($C5335="","",IFERROR(_xlfn.XLOOKUP($C5335,'1.PrepList'!$I$2:$I$1500,'1.PrepList'!$K$2:$K$1500,"")&amp;"",""))</f>
        <v/>
      </c>
      <c r="H5335" s="644" t="str">
        <f>IF($C5335="","",IFERROR(IF(_xlfn.XLOOKUP($C5335,tbl_StartedStatus[Bold ID],tbl_StartedStatus[Started])="Started","Yes",IF(_xlfn.XLOOKUP($C5335,tbl_StartedStatus[Bold ID],tbl_StartedStatus[Started])="No Show","No Show","")),""))</f>
        <v/>
      </c>
    </row>
    <row r="5336" spans="1:8" ht="15" customHeight="1" thickBot="1">
      <c r="A5336" s="38" t="str">
        <f>IF($C5336="","",IFERROR(_xlfn.XLOOKUP($C5336,'1.PrepList'!$I$2:$I$1500,'1.PrepList'!$G$2:$G$1500,"")&amp;"",""))</f>
        <v/>
      </c>
      <c r="B5336" s="638" t="str">
        <f>IF($C5336="","",IFERROR(_xlfn.XLOOKUP($C5336,'1.PrepList'!$I$2:$I$1500,'1.PrepList'!$H$2:$H$1500,"")&amp;"",""))</f>
        <v/>
      </c>
      <c r="D5336" s="638" t="str">
        <f>IF($C5336="","",IFERROR(_xlfn.XLOOKUP($C5336,'1.PrepList'!$I$2:$I$1500,'1.PrepList'!$J$2:$J$1500,"")&amp;"",""))</f>
        <v/>
      </c>
      <c r="E5336" s="638" t="str">
        <f>IF($C5336="","",IFERROR(_xlfn.XLOOKUP($C5336,'1.PrepList'!$I$2:$I$1500,'1.PrepList'!$N$2:$N$1500,"")&amp;"",""))</f>
        <v/>
      </c>
      <c r="F5336" s="638" t="str">
        <f>IF($C5336="","",IFERROR(_xlfn.XLOOKUP($C5336,'1.PrepList'!$I$2:$I$1500,'1.PrepList'!$K$2:$K$1500,"")&amp;"",""))</f>
        <v/>
      </c>
      <c r="H5336" s="644" t="str">
        <f>IF($C5336="","",IFERROR(IF(_xlfn.XLOOKUP($C5336,tbl_StartedStatus[Bold ID],tbl_StartedStatus[Started])="Started","Yes",IF(_xlfn.XLOOKUP($C5336,tbl_StartedStatus[Bold ID],tbl_StartedStatus[Started])="No Show","No Show","")),""))</f>
        <v/>
      </c>
    </row>
    <row r="5337" spans="1:8" ht="15" customHeight="1" thickBot="1">
      <c r="A5337" s="38" t="str">
        <f>IF($C5337="","",IFERROR(_xlfn.XLOOKUP($C5337,'1.PrepList'!$I$2:$I$1500,'1.PrepList'!$G$2:$G$1500,"")&amp;"",""))</f>
        <v/>
      </c>
      <c r="B5337" s="638" t="str">
        <f>IF($C5337="","",IFERROR(_xlfn.XLOOKUP($C5337,'1.PrepList'!$I$2:$I$1500,'1.PrepList'!$H$2:$H$1500,"")&amp;"",""))</f>
        <v/>
      </c>
      <c r="D5337" s="638" t="str">
        <f>IF($C5337="","",IFERROR(_xlfn.XLOOKUP($C5337,'1.PrepList'!$I$2:$I$1500,'1.PrepList'!$J$2:$J$1500,"")&amp;"",""))</f>
        <v/>
      </c>
      <c r="E5337" s="638" t="str">
        <f>IF($C5337="","",IFERROR(_xlfn.XLOOKUP($C5337,'1.PrepList'!$I$2:$I$1500,'1.PrepList'!$N$2:$N$1500,"")&amp;"",""))</f>
        <v/>
      </c>
      <c r="F5337" s="638" t="str">
        <f>IF($C5337="","",IFERROR(_xlfn.XLOOKUP($C5337,'1.PrepList'!$I$2:$I$1500,'1.PrepList'!$K$2:$K$1500,"")&amp;"",""))</f>
        <v/>
      </c>
      <c r="H5337" s="644" t="str">
        <f>IF($C5337="","",IFERROR(IF(_xlfn.XLOOKUP($C5337,tbl_StartedStatus[Bold ID],tbl_StartedStatus[Started])="Started","Yes",IF(_xlfn.XLOOKUP($C5337,tbl_StartedStatus[Bold ID],tbl_StartedStatus[Started])="No Show","No Show","")),""))</f>
        <v/>
      </c>
    </row>
    <row r="5338" spans="1:8" ht="15" customHeight="1" thickBot="1">
      <c r="A5338" s="38" t="str">
        <f>IF($C5338="","",IFERROR(_xlfn.XLOOKUP($C5338,'1.PrepList'!$I$2:$I$1500,'1.PrepList'!$G$2:$G$1500,"")&amp;"",""))</f>
        <v/>
      </c>
      <c r="B5338" s="638" t="str">
        <f>IF($C5338="","",IFERROR(_xlfn.XLOOKUP($C5338,'1.PrepList'!$I$2:$I$1500,'1.PrepList'!$H$2:$H$1500,"")&amp;"",""))</f>
        <v/>
      </c>
      <c r="D5338" s="638" t="str">
        <f>IF($C5338="","",IFERROR(_xlfn.XLOOKUP($C5338,'1.PrepList'!$I$2:$I$1500,'1.PrepList'!$J$2:$J$1500,"")&amp;"",""))</f>
        <v/>
      </c>
      <c r="E5338" s="638" t="str">
        <f>IF($C5338="","",IFERROR(_xlfn.XLOOKUP($C5338,'1.PrepList'!$I$2:$I$1500,'1.PrepList'!$N$2:$N$1500,"")&amp;"",""))</f>
        <v/>
      </c>
      <c r="F5338" s="638" t="str">
        <f>IF($C5338="","",IFERROR(_xlfn.XLOOKUP($C5338,'1.PrepList'!$I$2:$I$1500,'1.PrepList'!$K$2:$K$1500,"")&amp;"",""))</f>
        <v/>
      </c>
      <c r="H5338" s="644" t="str">
        <f>IF($C5338="","",IFERROR(IF(_xlfn.XLOOKUP($C5338,tbl_StartedStatus[Bold ID],tbl_StartedStatus[Started])="Started","Yes",IF(_xlfn.XLOOKUP($C5338,tbl_StartedStatus[Bold ID],tbl_StartedStatus[Started])="No Show","No Show","")),""))</f>
        <v/>
      </c>
    </row>
    <row r="5339" spans="1:8" ht="15" customHeight="1" thickBot="1">
      <c r="A5339" s="38" t="str">
        <f>IF($C5339="","",IFERROR(_xlfn.XLOOKUP($C5339,'1.PrepList'!$I$2:$I$1500,'1.PrepList'!$G$2:$G$1500,"")&amp;"",""))</f>
        <v/>
      </c>
      <c r="B5339" s="638" t="str">
        <f>IF($C5339="","",IFERROR(_xlfn.XLOOKUP($C5339,'1.PrepList'!$I$2:$I$1500,'1.PrepList'!$H$2:$H$1500,"")&amp;"",""))</f>
        <v/>
      </c>
      <c r="D5339" s="638" t="str">
        <f>IF($C5339="","",IFERROR(_xlfn.XLOOKUP($C5339,'1.PrepList'!$I$2:$I$1500,'1.PrepList'!$J$2:$J$1500,"")&amp;"",""))</f>
        <v/>
      </c>
      <c r="E5339" s="638" t="str">
        <f>IF($C5339="","",IFERROR(_xlfn.XLOOKUP($C5339,'1.PrepList'!$I$2:$I$1500,'1.PrepList'!$N$2:$N$1500,"")&amp;"",""))</f>
        <v/>
      </c>
      <c r="F5339" s="638" t="str">
        <f>IF($C5339="","",IFERROR(_xlfn.XLOOKUP($C5339,'1.PrepList'!$I$2:$I$1500,'1.PrepList'!$K$2:$K$1500,"")&amp;"",""))</f>
        <v/>
      </c>
      <c r="H5339" s="644" t="str">
        <f>IF($C5339="","",IFERROR(IF(_xlfn.XLOOKUP($C5339,tbl_StartedStatus[Bold ID],tbl_StartedStatus[Started])="Started","Yes",IF(_xlfn.XLOOKUP($C5339,tbl_StartedStatus[Bold ID],tbl_StartedStatus[Started])="No Show","No Show","")),""))</f>
        <v/>
      </c>
    </row>
    <row r="5340" spans="1:8" ht="15" customHeight="1" thickBot="1">
      <c r="A5340" s="38" t="str">
        <f>IF($C5340="","",IFERROR(_xlfn.XLOOKUP($C5340,'1.PrepList'!$I$2:$I$1500,'1.PrepList'!$G$2:$G$1500,"")&amp;"",""))</f>
        <v/>
      </c>
      <c r="B5340" s="638" t="str">
        <f>IF($C5340="","",IFERROR(_xlfn.XLOOKUP($C5340,'1.PrepList'!$I$2:$I$1500,'1.PrepList'!$H$2:$H$1500,"")&amp;"",""))</f>
        <v/>
      </c>
      <c r="D5340" s="638" t="str">
        <f>IF($C5340="","",IFERROR(_xlfn.XLOOKUP($C5340,'1.PrepList'!$I$2:$I$1500,'1.PrepList'!$J$2:$J$1500,"")&amp;"",""))</f>
        <v/>
      </c>
      <c r="E5340" s="638" t="str">
        <f>IF($C5340="","",IFERROR(_xlfn.XLOOKUP($C5340,'1.PrepList'!$I$2:$I$1500,'1.PrepList'!$N$2:$N$1500,"")&amp;"",""))</f>
        <v/>
      </c>
      <c r="F5340" s="638" t="str">
        <f>IF($C5340="","",IFERROR(_xlfn.XLOOKUP($C5340,'1.PrepList'!$I$2:$I$1500,'1.PrepList'!$K$2:$K$1500,"")&amp;"",""))</f>
        <v/>
      </c>
      <c r="H5340" s="644" t="str">
        <f>IF($C5340="","",IFERROR(IF(_xlfn.XLOOKUP($C5340,tbl_StartedStatus[Bold ID],tbl_StartedStatus[Started])="Started","Yes",IF(_xlfn.XLOOKUP($C5340,tbl_StartedStatus[Bold ID],tbl_StartedStatus[Started])="No Show","No Show","")),""))</f>
        <v/>
      </c>
    </row>
    <row r="5341" spans="1:8" ht="15" customHeight="1" thickBot="1">
      <c r="A5341" s="38" t="str">
        <f>IF($C5341="","",IFERROR(_xlfn.XLOOKUP($C5341,'1.PrepList'!$I$2:$I$1500,'1.PrepList'!$G$2:$G$1500,"")&amp;"",""))</f>
        <v/>
      </c>
      <c r="B5341" s="638" t="str">
        <f>IF($C5341="","",IFERROR(_xlfn.XLOOKUP($C5341,'1.PrepList'!$I$2:$I$1500,'1.PrepList'!$H$2:$H$1500,"")&amp;"",""))</f>
        <v/>
      </c>
      <c r="D5341" s="638" t="str">
        <f>IF($C5341="","",IFERROR(_xlfn.XLOOKUP($C5341,'1.PrepList'!$I$2:$I$1500,'1.PrepList'!$J$2:$J$1500,"")&amp;"",""))</f>
        <v/>
      </c>
      <c r="E5341" s="638" t="str">
        <f>IF($C5341="","",IFERROR(_xlfn.XLOOKUP($C5341,'1.PrepList'!$I$2:$I$1500,'1.PrepList'!$N$2:$N$1500,"")&amp;"",""))</f>
        <v/>
      </c>
      <c r="F5341" s="638" t="str">
        <f>IF($C5341="","",IFERROR(_xlfn.XLOOKUP($C5341,'1.PrepList'!$I$2:$I$1500,'1.PrepList'!$K$2:$K$1500,"")&amp;"",""))</f>
        <v/>
      </c>
      <c r="H5341" s="644" t="str">
        <f>IF($C5341="","",IFERROR(IF(_xlfn.XLOOKUP($C5341,tbl_StartedStatus[Bold ID],tbl_StartedStatus[Started])="Started","Yes",IF(_xlfn.XLOOKUP($C5341,tbl_StartedStatus[Bold ID],tbl_StartedStatus[Started])="No Show","No Show","")),""))</f>
        <v/>
      </c>
    </row>
    <row r="5342" spans="1:8" ht="15" customHeight="1" thickBot="1">
      <c r="A5342" s="38" t="str">
        <f>IF($C5342="","",IFERROR(_xlfn.XLOOKUP($C5342,'1.PrepList'!$I$2:$I$1500,'1.PrepList'!$G$2:$G$1500,"")&amp;"",""))</f>
        <v/>
      </c>
      <c r="B5342" s="638" t="str">
        <f>IF($C5342="","",IFERROR(_xlfn.XLOOKUP($C5342,'1.PrepList'!$I$2:$I$1500,'1.PrepList'!$H$2:$H$1500,"")&amp;"",""))</f>
        <v/>
      </c>
      <c r="D5342" s="638" t="str">
        <f>IF($C5342="","",IFERROR(_xlfn.XLOOKUP($C5342,'1.PrepList'!$I$2:$I$1500,'1.PrepList'!$J$2:$J$1500,"")&amp;"",""))</f>
        <v/>
      </c>
      <c r="E5342" s="638" t="str">
        <f>IF($C5342="","",IFERROR(_xlfn.XLOOKUP($C5342,'1.PrepList'!$I$2:$I$1500,'1.PrepList'!$N$2:$N$1500,"")&amp;"",""))</f>
        <v/>
      </c>
      <c r="F5342" s="638" t="str">
        <f>IF($C5342="","",IFERROR(_xlfn.XLOOKUP($C5342,'1.PrepList'!$I$2:$I$1500,'1.PrepList'!$K$2:$K$1500,"")&amp;"",""))</f>
        <v/>
      </c>
      <c r="H5342" s="644" t="str">
        <f>IF($C5342="","",IFERROR(IF(_xlfn.XLOOKUP($C5342,tbl_StartedStatus[Bold ID],tbl_StartedStatus[Started])="Started","Yes",IF(_xlfn.XLOOKUP($C5342,tbl_StartedStatus[Bold ID],tbl_StartedStatus[Started])="No Show","No Show","")),""))</f>
        <v/>
      </c>
    </row>
    <row r="5343" spans="1:8" ht="15" customHeight="1" thickBot="1">
      <c r="A5343" s="38" t="str">
        <f>IF($C5343="","",IFERROR(_xlfn.XLOOKUP($C5343,'1.PrepList'!$I$2:$I$1500,'1.PrepList'!$G$2:$G$1500,"")&amp;"",""))</f>
        <v/>
      </c>
      <c r="B5343" s="638" t="str">
        <f>IF($C5343="","",IFERROR(_xlfn.XLOOKUP($C5343,'1.PrepList'!$I$2:$I$1500,'1.PrepList'!$H$2:$H$1500,"")&amp;"",""))</f>
        <v/>
      </c>
      <c r="D5343" s="638" t="str">
        <f>IF($C5343="","",IFERROR(_xlfn.XLOOKUP($C5343,'1.PrepList'!$I$2:$I$1500,'1.PrepList'!$J$2:$J$1500,"")&amp;"",""))</f>
        <v/>
      </c>
      <c r="E5343" s="638" t="str">
        <f>IF($C5343="","",IFERROR(_xlfn.XLOOKUP($C5343,'1.PrepList'!$I$2:$I$1500,'1.PrepList'!$N$2:$N$1500,"")&amp;"",""))</f>
        <v/>
      </c>
      <c r="F5343" s="638" t="str">
        <f>IF($C5343="","",IFERROR(_xlfn.XLOOKUP($C5343,'1.PrepList'!$I$2:$I$1500,'1.PrepList'!$K$2:$K$1500,"")&amp;"",""))</f>
        <v/>
      </c>
      <c r="H5343" s="644" t="str">
        <f>IF($C5343="","",IFERROR(IF(_xlfn.XLOOKUP($C5343,tbl_StartedStatus[Bold ID],tbl_StartedStatus[Started])="Started","Yes",IF(_xlfn.XLOOKUP($C5343,tbl_StartedStatus[Bold ID],tbl_StartedStatus[Started])="No Show","No Show","")),""))</f>
        <v/>
      </c>
    </row>
    <row r="5344" spans="1:8" ht="15" customHeight="1" thickBot="1">
      <c r="A5344" s="38" t="str">
        <f>IF($C5344="","",IFERROR(_xlfn.XLOOKUP($C5344,'1.PrepList'!$I$2:$I$1500,'1.PrepList'!$G$2:$G$1500,"")&amp;"",""))</f>
        <v/>
      </c>
      <c r="B5344" s="638" t="str">
        <f>IF($C5344="","",IFERROR(_xlfn.XLOOKUP($C5344,'1.PrepList'!$I$2:$I$1500,'1.PrepList'!$H$2:$H$1500,"")&amp;"",""))</f>
        <v/>
      </c>
      <c r="D5344" s="638" t="str">
        <f>IF($C5344="","",IFERROR(_xlfn.XLOOKUP($C5344,'1.PrepList'!$I$2:$I$1500,'1.PrepList'!$J$2:$J$1500,"")&amp;"",""))</f>
        <v/>
      </c>
      <c r="E5344" s="638" t="str">
        <f>IF($C5344="","",IFERROR(_xlfn.XLOOKUP($C5344,'1.PrepList'!$I$2:$I$1500,'1.PrepList'!$N$2:$N$1500,"")&amp;"",""))</f>
        <v/>
      </c>
      <c r="F5344" s="638" t="str">
        <f>IF($C5344="","",IFERROR(_xlfn.XLOOKUP($C5344,'1.PrepList'!$I$2:$I$1500,'1.PrepList'!$K$2:$K$1500,"")&amp;"",""))</f>
        <v/>
      </c>
      <c r="H5344" s="644" t="str">
        <f>IF($C5344="","",IFERROR(IF(_xlfn.XLOOKUP($C5344,tbl_StartedStatus[Bold ID],tbl_StartedStatus[Started])="Started","Yes",IF(_xlfn.XLOOKUP($C5344,tbl_StartedStatus[Bold ID],tbl_StartedStatus[Started])="No Show","No Show","")),""))</f>
        <v/>
      </c>
    </row>
    <row r="5345" spans="1:8" ht="15" customHeight="1" thickBot="1">
      <c r="A5345" s="38" t="str">
        <f>IF($C5345="","",IFERROR(_xlfn.XLOOKUP($C5345,'1.PrepList'!$I$2:$I$1500,'1.PrepList'!$G$2:$G$1500,"")&amp;"",""))</f>
        <v/>
      </c>
      <c r="B5345" s="638" t="str">
        <f>IF($C5345="","",IFERROR(_xlfn.XLOOKUP($C5345,'1.PrepList'!$I$2:$I$1500,'1.PrepList'!$H$2:$H$1500,"")&amp;"",""))</f>
        <v/>
      </c>
      <c r="D5345" s="638" t="str">
        <f>IF($C5345="","",IFERROR(_xlfn.XLOOKUP($C5345,'1.PrepList'!$I$2:$I$1500,'1.PrepList'!$J$2:$J$1500,"")&amp;"",""))</f>
        <v/>
      </c>
      <c r="E5345" s="638" t="str">
        <f>IF($C5345="","",IFERROR(_xlfn.XLOOKUP($C5345,'1.PrepList'!$I$2:$I$1500,'1.PrepList'!$N$2:$N$1500,"")&amp;"",""))</f>
        <v/>
      </c>
      <c r="F5345" s="638" t="str">
        <f>IF($C5345="","",IFERROR(_xlfn.XLOOKUP($C5345,'1.PrepList'!$I$2:$I$1500,'1.PrepList'!$K$2:$K$1500,"")&amp;"",""))</f>
        <v/>
      </c>
      <c r="H5345" s="644" t="str">
        <f>IF($C5345="","",IFERROR(IF(_xlfn.XLOOKUP($C5345,tbl_StartedStatus[Bold ID],tbl_StartedStatus[Started])="Started","Yes",IF(_xlfn.XLOOKUP($C5345,tbl_StartedStatus[Bold ID],tbl_StartedStatus[Started])="No Show","No Show","")),""))</f>
        <v/>
      </c>
    </row>
    <row r="5346" spans="1:8" ht="15" customHeight="1" thickBot="1">
      <c r="A5346" s="38" t="str">
        <f>IF($C5346="","",IFERROR(_xlfn.XLOOKUP($C5346,'1.PrepList'!$I$2:$I$1500,'1.PrepList'!$G$2:$G$1500,"")&amp;"",""))</f>
        <v/>
      </c>
      <c r="B5346" s="638" t="str">
        <f>IF($C5346="","",IFERROR(_xlfn.XLOOKUP($C5346,'1.PrepList'!$I$2:$I$1500,'1.PrepList'!$H$2:$H$1500,"")&amp;"",""))</f>
        <v/>
      </c>
      <c r="D5346" s="638" t="str">
        <f>IF($C5346="","",IFERROR(_xlfn.XLOOKUP($C5346,'1.PrepList'!$I$2:$I$1500,'1.PrepList'!$J$2:$J$1500,"")&amp;"",""))</f>
        <v/>
      </c>
      <c r="E5346" s="638" t="str">
        <f>IF($C5346="","",IFERROR(_xlfn.XLOOKUP($C5346,'1.PrepList'!$I$2:$I$1500,'1.PrepList'!$N$2:$N$1500,"")&amp;"",""))</f>
        <v/>
      </c>
      <c r="F5346" s="638" t="str">
        <f>IF($C5346="","",IFERROR(_xlfn.XLOOKUP($C5346,'1.PrepList'!$I$2:$I$1500,'1.PrepList'!$K$2:$K$1500,"")&amp;"",""))</f>
        <v/>
      </c>
      <c r="H5346" s="644" t="str">
        <f>IF($C5346="","",IFERROR(IF(_xlfn.XLOOKUP($C5346,tbl_StartedStatus[Bold ID],tbl_StartedStatus[Started])="Started","Yes",IF(_xlfn.XLOOKUP($C5346,tbl_StartedStatus[Bold ID],tbl_StartedStatus[Started])="No Show","No Show","")),""))</f>
        <v/>
      </c>
    </row>
    <row r="5347" spans="1:8" ht="15" customHeight="1" thickBot="1">
      <c r="A5347" s="38" t="str">
        <f>IF($C5347="","",IFERROR(_xlfn.XLOOKUP($C5347,'1.PrepList'!$I$2:$I$1500,'1.PrepList'!$G$2:$G$1500,"")&amp;"",""))</f>
        <v/>
      </c>
      <c r="B5347" s="638" t="str">
        <f>IF($C5347="","",IFERROR(_xlfn.XLOOKUP($C5347,'1.PrepList'!$I$2:$I$1500,'1.PrepList'!$H$2:$H$1500,"")&amp;"",""))</f>
        <v/>
      </c>
      <c r="D5347" s="638" t="str">
        <f>IF($C5347="","",IFERROR(_xlfn.XLOOKUP($C5347,'1.PrepList'!$I$2:$I$1500,'1.PrepList'!$J$2:$J$1500,"")&amp;"",""))</f>
        <v/>
      </c>
      <c r="E5347" s="638" t="str">
        <f>IF($C5347="","",IFERROR(_xlfn.XLOOKUP($C5347,'1.PrepList'!$I$2:$I$1500,'1.PrepList'!$N$2:$N$1500,"")&amp;"",""))</f>
        <v/>
      </c>
      <c r="F5347" s="638" t="str">
        <f>IF($C5347="","",IFERROR(_xlfn.XLOOKUP($C5347,'1.PrepList'!$I$2:$I$1500,'1.PrepList'!$K$2:$K$1500,"")&amp;"",""))</f>
        <v/>
      </c>
      <c r="H5347" s="644" t="str">
        <f>IF($C5347="","",IFERROR(IF(_xlfn.XLOOKUP($C5347,tbl_StartedStatus[Bold ID],tbl_StartedStatus[Started])="Started","Yes",IF(_xlfn.XLOOKUP($C5347,tbl_StartedStatus[Bold ID],tbl_StartedStatus[Started])="No Show","No Show","")),""))</f>
        <v/>
      </c>
    </row>
    <row r="5348" spans="1:8" ht="15" customHeight="1" thickBot="1">
      <c r="A5348" s="38" t="str">
        <f>IF($C5348="","",IFERROR(_xlfn.XLOOKUP($C5348,'1.PrepList'!$I$2:$I$1500,'1.PrepList'!$G$2:$G$1500,"")&amp;"",""))</f>
        <v/>
      </c>
      <c r="B5348" s="638" t="str">
        <f>IF($C5348="","",IFERROR(_xlfn.XLOOKUP($C5348,'1.PrepList'!$I$2:$I$1500,'1.PrepList'!$H$2:$H$1500,"")&amp;"",""))</f>
        <v/>
      </c>
      <c r="D5348" s="638" t="str">
        <f>IF($C5348="","",IFERROR(_xlfn.XLOOKUP($C5348,'1.PrepList'!$I$2:$I$1500,'1.PrepList'!$J$2:$J$1500,"")&amp;"",""))</f>
        <v/>
      </c>
      <c r="E5348" s="638" t="str">
        <f>IF($C5348="","",IFERROR(_xlfn.XLOOKUP($C5348,'1.PrepList'!$I$2:$I$1500,'1.PrepList'!$N$2:$N$1500,"")&amp;"",""))</f>
        <v/>
      </c>
      <c r="F5348" s="638" t="str">
        <f>IF($C5348="","",IFERROR(_xlfn.XLOOKUP($C5348,'1.PrepList'!$I$2:$I$1500,'1.PrepList'!$K$2:$K$1500,"")&amp;"",""))</f>
        <v/>
      </c>
      <c r="H5348" s="644" t="str">
        <f>IF($C5348="","",IFERROR(IF(_xlfn.XLOOKUP($C5348,tbl_StartedStatus[Bold ID],tbl_StartedStatus[Started])="Started","Yes",IF(_xlfn.XLOOKUP($C5348,tbl_StartedStatus[Bold ID],tbl_StartedStatus[Started])="No Show","No Show","")),""))</f>
        <v/>
      </c>
    </row>
    <row r="5349" spans="1:8" ht="15" customHeight="1" thickBot="1">
      <c r="A5349" s="38" t="str">
        <f>IF($C5349="","",IFERROR(_xlfn.XLOOKUP($C5349,'1.PrepList'!$I$2:$I$1500,'1.PrepList'!$G$2:$G$1500,"")&amp;"",""))</f>
        <v/>
      </c>
      <c r="B5349" s="638" t="str">
        <f>IF($C5349="","",IFERROR(_xlfn.XLOOKUP($C5349,'1.PrepList'!$I$2:$I$1500,'1.PrepList'!$H$2:$H$1500,"")&amp;"",""))</f>
        <v/>
      </c>
      <c r="D5349" s="638" t="str">
        <f>IF($C5349="","",IFERROR(_xlfn.XLOOKUP($C5349,'1.PrepList'!$I$2:$I$1500,'1.PrepList'!$J$2:$J$1500,"")&amp;"",""))</f>
        <v/>
      </c>
      <c r="E5349" s="638" t="str">
        <f>IF($C5349="","",IFERROR(_xlfn.XLOOKUP($C5349,'1.PrepList'!$I$2:$I$1500,'1.PrepList'!$N$2:$N$1500,"")&amp;"",""))</f>
        <v/>
      </c>
      <c r="F5349" s="638" t="str">
        <f>IF($C5349="","",IFERROR(_xlfn.XLOOKUP($C5349,'1.PrepList'!$I$2:$I$1500,'1.PrepList'!$K$2:$K$1500,"")&amp;"",""))</f>
        <v/>
      </c>
      <c r="H5349" s="644" t="str">
        <f>IF($C5349="","",IFERROR(IF(_xlfn.XLOOKUP($C5349,tbl_StartedStatus[Bold ID],tbl_StartedStatus[Started])="Started","Yes",IF(_xlfn.XLOOKUP($C5349,tbl_StartedStatus[Bold ID],tbl_StartedStatus[Started])="No Show","No Show","")),""))</f>
        <v/>
      </c>
    </row>
    <row r="5350" spans="1:8" ht="15" customHeight="1" thickBot="1">
      <c r="A5350" s="38" t="str">
        <f>IF($C5350="","",IFERROR(_xlfn.XLOOKUP($C5350,'1.PrepList'!$I$2:$I$1500,'1.PrepList'!$G$2:$G$1500,"")&amp;"",""))</f>
        <v/>
      </c>
      <c r="B5350" s="638" t="str">
        <f>IF($C5350="","",IFERROR(_xlfn.XLOOKUP($C5350,'1.PrepList'!$I$2:$I$1500,'1.PrepList'!$H$2:$H$1500,"")&amp;"",""))</f>
        <v/>
      </c>
      <c r="D5350" s="638" t="str">
        <f>IF($C5350="","",IFERROR(_xlfn.XLOOKUP($C5350,'1.PrepList'!$I$2:$I$1500,'1.PrepList'!$J$2:$J$1500,"")&amp;"",""))</f>
        <v/>
      </c>
      <c r="E5350" s="638" t="str">
        <f>IF($C5350="","",IFERROR(_xlfn.XLOOKUP($C5350,'1.PrepList'!$I$2:$I$1500,'1.PrepList'!$N$2:$N$1500,"")&amp;"",""))</f>
        <v/>
      </c>
      <c r="F5350" s="638" t="str">
        <f>IF($C5350="","",IFERROR(_xlfn.XLOOKUP($C5350,'1.PrepList'!$I$2:$I$1500,'1.PrepList'!$K$2:$K$1500,"")&amp;"",""))</f>
        <v/>
      </c>
      <c r="H5350" s="644" t="str">
        <f>IF($C5350="","",IFERROR(IF(_xlfn.XLOOKUP($C5350,tbl_StartedStatus[Bold ID],tbl_StartedStatus[Started])="Started","Yes",IF(_xlfn.XLOOKUP($C5350,tbl_StartedStatus[Bold ID],tbl_StartedStatus[Started])="No Show","No Show","")),""))</f>
        <v/>
      </c>
    </row>
    <row r="5351" spans="1:8" ht="15" customHeight="1" thickBot="1">
      <c r="A5351" s="38" t="str">
        <f>IF($C5351="","",IFERROR(_xlfn.XLOOKUP($C5351,'1.PrepList'!$I$2:$I$1500,'1.PrepList'!$G$2:$G$1500,"")&amp;"",""))</f>
        <v/>
      </c>
      <c r="B5351" s="638" t="str">
        <f>IF($C5351="","",IFERROR(_xlfn.XLOOKUP($C5351,'1.PrepList'!$I$2:$I$1500,'1.PrepList'!$H$2:$H$1500,"")&amp;"",""))</f>
        <v/>
      </c>
      <c r="D5351" s="638" t="str">
        <f>IF($C5351="","",IFERROR(_xlfn.XLOOKUP($C5351,'1.PrepList'!$I$2:$I$1500,'1.PrepList'!$J$2:$J$1500,"")&amp;"",""))</f>
        <v/>
      </c>
      <c r="E5351" s="638" t="str">
        <f>IF($C5351="","",IFERROR(_xlfn.XLOOKUP($C5351,'1.PrepList'!$I$2:$I$1500,'1.PrepList'!$N$2:$N$1500,"")&amp;"",""))</f>
        <v/>
      </c>
      <c r="F5351" s="638" t="str">
        <f>IF($C5351="","",IFERROR(_xlfn.XLOOKUP($C5351,'1.PrepList'!$I$2:$I$1500,'1.PrepList'!$K$2:$K$1500,"")&amp;"",""))</f>
        <v/>
      </c>
      <c r="H5351" s="644" t="str">
        <f>IF($C5351="","",IFERROR(IF(_xlfn.XLOOKUP($C5351,tbl_StartedStatus[Bold ID],tbl_StartedStatus[Started])="Started","Yes",IF(_xlfn.XLOOKUP($C5351,tbl_StartedStatus[Bold ID],tbl_StartedStatus[Started])="No Show","No Show","")),""))</f>
        <v/>
      </c>
    </row>
    <row r="5352" spans="1:8" ht="15" customHeight="1" thickBot="1">
      <c r="A5352" s="38" t="str">
        <f>IF($C5352="","",IFERROR(_xlfn.XLOOKUP($C5352,'1.PrepList'!$I$2:$I$1500,'1.PrepList'!$G$2:$G$1500,"")&amp;"",""))</f>
        <v/>
      </c>
      <c r="B5352" s="638" t="str">
        <f>IF($C5352="","",IFERROR(_xlfn.XLOOKUP($C5352,'1.PrepList'!$I$2:$I$1500,'1.PrepList'!$H$2:$H$1500,"")&amp;"",""))</f>
        <v/>
      </c>
      <c r="D5352" s="638" t="str">
        <f>IF($C5352="","",IFERROR(_xlfn.XLOOKUP($C5352,'1.PrepList'!$I$2:$I$1500,'1.PrepList'!$J$2:$J$1500,"")&amp;"",""))</f>
        <v/>
      </c>
      <c r="E5352" s="638" t="str">
        <f>IF($C5352="","",IFERROR(_xlfn.XLOOKUP($C5352,'1.PrepList'!$I$2:$I$1500,'1.PrepList'!$N$2:$N$1500,"")&amp;"",""))</f>
        <v/>
      </c>
      <c r="F5352" s="638" t="str">
        <f>IF($C5352="","",IFERROR(_xlfn.XLOOKUP($C5352,'1.PrepList'!$I$2:$I$1500,'1.PrepList'!$K$2:$K$1500,"")&amp;"",""))</f>
        <v/>
      </c>
      <c r="H5352" s="644" t="str">
        <f>IF($C5352="","",IFERROR(IF(_xlfn.XLOOKUP($C5352,tbl_StartedStatus[Bold ID],tbl_StartedStatus[Started])="Started","Yes",IF(_xlfn.XLOOKUP($C5352,tbl_StartedStatus[Bold ID],tbl_StartedStatus[Started])="No Show","No Show","")),""))</f>
        <v/>
      </c>
    </row>
    <row r="5353" spans="1:8" ht="15" customHeight="1" thickBot="1">
      <c r="A5353" s="38" t="str">
        <f>IF($C5353="","",IFERROR(_xlfn.XLOOKUP($C5353,'1.PrepList'!$I$2:$I$1500,'1.PrepList'!$G$2:$G$1500,"")&amp;"",""))</f>
        <v/>
      </c>
      <c r="B5353" s="638" t="str">
        <f>IF($C5353="","",IFERROR(_xlfn.XLOOKUP($C5353,'1.PrepList'!$I$2:$I$1500,'1.PrepList'!$H$2:$H$1500,"")&amp;"",""))</f>
        <v/>
      </c>
      <c r="D5353" s="638" t="str">
        <f>IF($C5353="","",IFERROR(_xlfn.XLOOKUP($C5353,'1.PrepList'!$I$2:$I$1500,'1.PrepList'!$J$2:$J$1500,"")&amp;"",""))</f>
        <v/>
      </c>
      <c r="E5353" s="638" t="str">
        <f>IF($C5353="","",IFERROR(_xlfn.XLOOKUP($C5353,'1.PrepList'!$I$2:$I$1500,'1.PrepList'!$N$2:$N$1500,"")&amp;"",""))</f>
        <v/>
      </c>
      <c r="F5353" s="638" t="str">
        <f>IF($C5353="","",IFERROR(_xlfn.XLOOKUP($C5353,'1.PrepList'!$I$2:$I$1500,'1.PrepList'!$K$2:$K$1500,"")&amp;"",""))</f>
        <v/>
      </c>
      <c r="H5353" s="644" t="str">
        <f>IF($C5353="","",IFERROR(IF(_xlfn.XLOOKUP($C5353,tbl_StartedStatus[Bold ID],tbl_StartedStatus[Started])="Started","Yes",IF(_xlfn.XLOOKUP($C5353,tbl_StartedStatus[Bold ID],tbl_StartedStatus[Started])="No Show","No Show","")),""))</f>
        <v/>
      </c>
    </row>
    <row r="5354" spans="1:8" ht="15" customHeight="1" thickBot="1">
      <c r="A5354" s="38" t="str">
        <f>IF($C5354="","",IFERROR(_xlfn.XLOOKUP($C5354,'1.PrepList'!$I$2:$I$1500,'1.PrepList'!$G$2:$G$1500,"")&amp;"",""))</f>
        <v/>
      </c>
      <c r="B5354" s="638" t="str">
        <f>IF($C5354="","",IFERROR(_xlfn.XLOOKUP($C5354,'1.PrepList'!$I$2:$I$1500,'1.PrepList'!$H$2:$H$1500,"")&amp;"",""))</f>
        <v/>
      </c>
      <c r="D5354" s="638" t="str">
        <f>IF($C5354="","",IFERROR(_xlfn.XLOOKUP($C5354,'1.PrepList'!$I$2:$I$1500,'1.PrepList'!$J$2:$J$1500,"")&amp;"",""))</f>
        <v/>
      </c>
      <c r="E5354" s="638" t="str">
        <f>IF($C5354="","",IFERROR(_xlfn.XLOOKUP($C5354,'1.PrepList'!$I$2:$I$1500,'1.PrepList'!$N$2:$N$1500,"")&amp;"",""))</f>
        <v/>
      </c>
      <c r="F5354" s="638" t="str">
        <f>IF($C5354="","",IFERROR(_xlfn.XLOOKUP($C5354,'1.PrepList'!$I$2:$I$1500,'1.PrepList'!$K$2:$K$1500,"")&amp;"",""))</f>
        <v/>
      </c>
      <c r="H5354" s="644" t="str">
        <f>IF($C5354="","",IFERROR(IF(_xlfn.XLOOKUP($C5354,tbl_StartedStatus[Bold ID],tbl_StartedStatus[Started])="Started","Yes",IF(_xlfn.XLOOKUP($C5354,tbl_StartedStatus[Bold ID],tbl_StartedStatus[Started])="No Show","No Show","")),""))</f>
        <v/>
      </c>
    </row>
    <row r="5355" spans="1:8" ht="15" customHeight="1" thickBot="1">
      <c r="A5355" s="38" t="str">
        <f>IF($C5355="","",IFERROR(_xlfn.XLOOKUP($C5355,'1.PrepList'!$I$2:$I$1500,'1.PrepList'!$G$2:$G$1500,"")&amp;"",""))</f>
        <v/>
      </c>
      <c r="B5355" s="638" t="str">
        <f>IF($C5355="","",IFERROR(_xlfn.XLOOKUP($C5355,'1.PrepList'!$I$2:$I$1500,'1.PrepList'!$H$2:$H$1500,"")&amp;"",""))</f>
        <v/>
      </c>
      <c r="D5355" s="638" t="str">
        <f>IF($C5355="","",IFERROR(_xlfn.XLOOKUP($C5355,'1.PrepList'!$I$2:$I$1500,'1.PrepList'!$J$2:$J$1500,"")&amp;"",""))</f>
        <v/>
      </c>
      <c r="E5355" s="638" t="str">
        <f>IF($C5355="","",IFERROR(_xlfn.XLOOKUP($C5355,'1.PrepList'!$I$2:$I$1500,'1.PrepList'!$N$2:$N$1500,"")&amp;"",""))</f>
        <v/>
      </c>
      <c r="F5355" s="638" t="str">
        <f>IF($C5355="","",IFERROR(_xlfn.XLOOKUP($C5355,'1.PrepList'!$I$2:$I$1500,'1.PrepList'!$K$2:$K$1500,"")&amp;"",""))</f>
        <v/>
      </c>
      <c r="H5355" s="644" t="str">
        <f>IF($C5355="","",IFERROR(IF(_xlfn.XLOOKUP($C5355,tbl_StartedStatus[Bold ID],tbl_StartedStatus[Started])="Started","Yes",IF(_xlfn.XLOOKUP($C5355,tbl_StartedStatus[Bold ID],tbl_StartedStatus[Started])="No Show","No Show","")),""))</f>
        <v/>
      </c>
    </row>
    <row r="5356" spans="1:8" ht="15" customHeight="1" thickBot="1">
      <c r="A5356" s="38" t="str">
        <f>IF($C5356="","",IFERROR(_xlfn.XLOOKUP($C5356,'1.PrepList'!$I$2:$I$1500,'1.PrepList'!$G$2:$G$1500,"")&amp;"",""))</f>
        <v/>
      </c>
      <c r="B5356" s="638" t="str">
        <f>IF($C5356="","",IFERROR(_xlfn.XLOOKUP($C5356,'1.PrepList'!$I$2:$I$1500,'1.PrepList'!$H$2:$H$1500,"")&amp;"",""))</f>
        <v/>
      </c>
      <c r="D5356" s="638" t="str">
        <f>IF($C5356="","",IFERROR(_xlfn.XLOOKUP($C5356,'1.PrepList'!$I$2:$I$1500,'1.PrepList'!$J$2:$J$1500,"")&amp;"",""))</f>
        <v/>
      </c>
      <c r="E5356" s="638" t="str">
        <f>IF($C5356="","",IFERROR(_xlfn.XLOOKUP($C5356,'1.PrepList'!$I$2:$I$1500,'1.PrepList'!$N$2:$N$1500,"")&amp;"",""))</f>
        <v/>
      </c>
      <c r="F5356" s="638" t="str">
        <f>IF($C5356="","",IFERROR(_xlfn.XLOOKUP($C5356,'1.PrepList'!$I$2:$I$1500,'1.PrepList'!$K$2:$K$1500,"")&amp;"",""))</f>
        <v/>
      </c>
      <c r="H5356" s="644" t="str">
        <f>IF($C5356="","",IFERROR(IF(_xlfn.XLOOKUP($C5356,tbl_StartedStatus[Bold ID],tbl_StartedStatus[Started])="Started","Yes",IF(_xlfn.XLOOKUP($C5356,tbl_StartedStatus[Bold ID],tbl_StartedStatus[Started])="No Show","No Show","")),""))</f>
        <v/>
      </c>
    </row>
    <row r="5357" spans="1:8" ht="15" customHeight="1" thickBot="1">
      <c r="A5357" s="38" t="str">
        <f>IF($C5357="","",IFERROR(_xlfn.XLOOKUP($C5357,'1.PrepList'!$I$2:$I$1500,'1.PrepList'!$G$2:$G$1500,"")&amp;"",""))</f>
        <v/>
      </c>
      <c r="B5357" s="638" t="str">
        <f>IF($C5357="","",IFERROR(_xlfn.XLOOKUP($C5357,'1.PrepList'!$I$2:$I$1500,'1.PrepList'!$H$2:$H$1500,"")&amp;"",""))</f>
        <v/>
      </c>
      <c r="D5357" s="638" t="str">
        <f>IF($C5357="","",IFERROR(_xlfn.XLOOKUP($C5357,'1.PrepList'!$I$2:$I$1500,'1.PrepList'!$J$2:$J$1500,"")&amp;"",""))</f>
        <v/>
      </c>
      <c r="E5357" s="638" t="str">
        <f>IF($C5357="","",IFERROR(_xlfn.XLOOKUP($C5357,'1.PrepList'!$I$2:$I$1500,'1.PrepList'!$N$2:$N$1500,"")&amp;"",""))</f>
        <v/>
      </c>
      <c r="F5357" s="638" t="str">
        <f>IF($C5357="","",IFERROR(_xlfn.XLOOKUP($C5357,'1.PrepList'!$I$2:$I$1500,'1.PrepList'!$K$2:$K$1500,"")&amp;"",""))</f>
        <v/>
      </c>
      <c r="H5357" s="644" t="str">
        <f>IF($C5357="","",IFERROR(IF(_xlfn.XLOOKUP($C5357,tbl_StartedStatus[Bold ID],tbl_StartedStatus[Started])="Started","Yes",IF(_xlfn.XLOOKUP($C5357,tbl_StartedStatus[Bold ID],tbl_StartedStatus[Started])="No Show","No Show","")),""))</f>
        <v/>
      </c>
    </row>
    <row r="5358" spans="1:8" ht="15" customHeight="1" thickBot="1">
      <c r="A5358" s="38" t="str">
        <f>IF($C5358="","",IFERROR(_xlfn.XLOOKUP($C5358,'1.PrepList'!$I$2:$I$1500,'1.PrepList'!$G$2:$G$1500,"")&amp;"",""))</f>
        <v/>
      </c>
      <c r="B5358" s="638" t="str">
        <f>IF($C5358="","",IFERROR(_xlfn.XLOOKUP($C5358,'1.PrepList'!$I$2:$I$1500,'1.PrepList'!$H$2:$H$1500,"")&amp;"",""))</f>
        <v/>
      </c>
      <c r="D5358" s="638" t="str">
        <f>IF($C5358="","",IFERROR(_xlfn.XLOOKUP($C5358,'1.PrepList'!$I$2:$I$1500,'1.PrepList'!$J$2:$J$1500,"")&amp;"",""))</f>
        <v/>
      </c>
      <c r="E5358" s="638" t="str">
        <f>IF($C5358="","",IFERROR(_xlfn.XLOOKUP($C5358,'1.PrepList'!$I$2:$I$1500,'1.PrepList'!$N$2:$N$1500,"")&amp;"",""))</f>
        <v/>
      </c>
      <c r="F5358" s="638" t="str">
        <f>IF($C5358="","",IFERROR(_xlfn.XLOOKUP($C5358,'1.PrepList'!$I$2:$I$1500,'1.PrepList'!$K$2:$K$1500,"")&amp;"",""))</f>
        <v/>
      </c>
      <c r="H5358" s="644" t="str">
        <f>IF($C5358="","",IFERROR(IF(_xlfn.XLOOKUP($C5358,tbl_StartedStatus[Bold ID],tbl_StartedStatus[Started])="Started","Yes",IF(_xlfn.XLOOKUP($C5358,tbl_StartedStatus[Bold ID],tbl_StartedStatus[Started])="No Show","No Show","")),""))</f>
        <v/>
      </c>
    </row>
    <row r="5359" spans="1:8" ht="15" customHeight="1" thickBot="1">
      <c r="A5359" s="38" t="str">
        <f>IF($C5359="","",IFERROR(_xlfn.XLOOKUP($C5359,'1.PrepList'!$I$2:$I$1500,'1.PrepList'!$G$2:$G$1500,"")&amp;"",""))</f>
        <v/>
      </c>
      <c r="B5359" s="638" t="str">
        <f>IF($C5359="","",IFERROR(_xlfn.XLOOKUP($C5359,'1.PrepList'!$I$2:$I$1500,'1.PrepList'!$H$2:$H$1500,"")&amp;"",""))</f>
        <v/>
      </c>
      <c r="D5359" s="638" t="str">
        <f>IF($C5359="","",IFERROR(_xlfn.XLOOKUP($C5359,'1.PrepList'!$I$2:$I$1500,'1.PrepList'!$J$2:$J$1500,"")&amp;"",""))</f>
        <v/>
      </c>
      <c r="E5359" s="638" t="str">
        <f>IF($C5359="","",IFERROR(_xlfn.XLOOKUP($C5359,'1.PrepList'!$I$2:$I$1500,'1.PrepList'!$N$2:$N$1500,"")&amp;"",""))</f>
        <v/>
      </c>
      <c r="F5359" s="638" t="str">
        <f>IF($C5359="","",IFERROR(_xlfn.XLOOKUP($C5359,'1.PrepList'!$I$2:$I$1500,'1.PrepList'!$K$2:$K$1500,"")&amp;"",""))</f>
        <v/>
      </c>
      <c r="H5359" s="644" t="str">
        <f>IF($C5359="","",IFERROR(IF(_xlfn.XLOOKUP($C5359,tbl_StartedStatus[Bold ID],tbl_StartedStatus[Started])="Started","Yes",IF(_xlfn.XLOOKUP($C5359,tbl_StartedStatus[Bold ID],tbl_StartedStatus[Started])="No Show","No Show","")),""))</f>
        <v/>
      </c>
    </row>
    <row r="5360" spans="1:8" ht="15" customHeight="1" thickBot="1">
      <c r="A5360" s="38" t="str">
        <f>IF($C5360="","",IFERROR(_xlfn.XLOOKUP($C5360,'1.PrepList'!$I$2:$I$1500,'1.PrepList'!$G$2:$G$1500,"")&amp;"",""))</f>
        <v/>
      </c>
      <c r="B5360" s="638" t="str">
        <f>IF($C5360="","",IFERROR(_xlfn.XLOOKUP($C5360,'1.PrepList'!$I$2:$I$1500,'1.PrepList'!$H$2:$H$1500,"")&amp;"",""))</f>
        <v/>
      </c>
      <c r="D5360" s="638" t="str">
        <f>IF($C5360="","",IFERROR(_xlfn.XLOOKUP($C5360,'1.PrepList'!$I$2:$I$1500,'1.PrepList'!$J$2:$J$1500,"")&amp;"",""))</f>
        <v/>
      </c>
      <c r="E5360" s="638" t="str">
        <f>IF($C5360="","",IFERROR(_xlfn.XLOOKUP($C5360,'1.PrepList'!$I$2:$I$1500,'1.PrepList'!$N$2:$N$1500,"")&amp;"",""))</f>
        <v/>
      </c>
      <c r="F5360" s="638" t="str">
        <f>IF($C5360="","",IFERROR(_xlfn.XLOOKUP($C5360,'1.PrepList'!$I$2:$I$1500,'1.PrepList'!$K$2:$K$1500,"")&amp;"",""))</f>
        <v/>
      </c>
      <c r="H5360" s="644" t="str">
        <f>IF($C5360="","",IFERROR(IF(_xlfn.XLOOKUP($C5360,tbl_StartedStatus[Bold ID],tbl_StartedStatus[Started])="Started","Yes",IF(_xlfn.XLOOKUP($C5360,tbl_StartedStatus[Bold ID],tbl_StartedStatus[Started])="No Show","No Show","")),""))</f>
        <v/>
      </c>
    </row>
    <row r="5361" spans="1:8" ht="15" customHeight="1" thickBot="1">
      <c r="A5361" s="38" t="str">
        <f>IF($C5361="","",IFERROR(_xlfn.XLOOKUP($C5361,'1.PrepList'!$I$2:$I$1500,'1.PrepList'!$G$2:$G$1500,"")&amp;"",""))</f>
        <v/>
      </c>
      <c r="B5361" s="638" t="str">
        <f>IF($C5361="","",IFERROR(_xlfn.XLOOKUP($C5361,'1.PrepList'!$I$2:$I$1500,'1.PrepList'!$H$2:$H$1500,"")&amp;"",""))</f>
        <v/>
      </c>
      <c r="D5361" s="638" t="str">
        <f>IF($C5361="","",IFERROR(_xlfn.XLOOKUP($C5361,'1.PrepList'!$I$2:$I$1500,'1.PrepList'!$J$2:$J$1500,"")&amp;"",""))</f>
        <v/>
      </c>
      <c r="E5361" s="638" t="str">
        <f>IF($C5361="","",IFERROR(_xlfn.XLOOKUP($C5361,'1.PrepList'!$I$2:$I$1500,'1.PrepList'!$N$2:$N$1500,"")&amp;"",""))</f>
        <v/>
      </c>
      <c r="F5361" s="638" t="str">
        <f>IF($C5361="","",IFERROR(_xlfn.XLOOKUP($C5361,'1.PrepList'!$I$2:$I$1500,'1.PrepList'!$K$2:$K$1500,"")&amp;"",""))</f>
        <v/>
      </c>
      <c r="H5361" s="644" t="str">
        <f>IF($C5361="","",IFERROR(IF(_xlfn.XLOOKUP($C5361,tbl_StartedStatus[Bold ID],tbl_StartedStatus[Started])="Started","Yes",IF(_xlfn.XLOOKUP($C5361,tbl_StartedStatus[Bold ID],tbl_StartedStatus[Started])="No Show","No Show","")),""))</f>
        <v/>
      </c>
    </row>
    <row r="5362" spans="1:8" ht="15" customHeight="1" thickBot="1">
      <c r="A5362" s="38" t="str">
        <f>IF($C5362="","",IFERROR(_xlfn.XLOOKUP($C5362,'1.PrepList'!$I$2:$I$1500,'1.PrepList'!$G$2:$G$1500,"")&amp;"",""))</f>
        <v/>
      </c>
      <c r="B5362" s="638" t="str">
        <f>IF($C5362="","",IFERROR(_xlfn.XLOOKUP($C5362,'1.PrepList'!$I$2:$I$1500,'1.PrepList'!$H$2:$H$1500,"")&amp;"",""))</f>
        <v/>
      </c>
      <c r="D5362" s="638" t="str">
        <f>IF($C5362="","",IFERROR(_xlfn.XLOOKUP($C5362,'1.PrepList'!$I$2:$I$1500,'1.PrepList'!$J$2:$J$1500,"")&amp;"",""))</f>
        <v/>
      </c>
      <c r="E5362" s="638" t="str">
        <f>IF($C5362="","",IFERROR(_xlfn.XLOOKUP($C5362,'1.PrepList'!$I$2:$I$1500,'1.PrepList'!$N$2:$N$1500,"")&amp;"",""))</f>
        <v/>
      </c>
      <c r="F5362" s="638" t="str">
        <f>IF($C5362="","",IFERROR(_xlfn.XLOOKUP($C5362,'1.PrepList'!$I$2:$I$1500,'1.PrepList'!$K$2:$K$1500,"")&amp;"",""))</f>
        <v/>
      </c>
      <c r="H5362" s="644" t="str">
        <f>IF($C5362="","",IFERROR(IF(_xlfn.XLOOKUP($C5362,tbl_StartedStatus[Bold ID],tbl_StartedStatus[Started])="Started","Yes",IF(_xlfn.XLOOKUP($C5362,tbl_StartedStatus[Bold ID],tbl_StartedStatus[Started])="No Show","No Show","")),""))</f>
        <v/>
      </c>
    </row>
    <row r="5363" spans="1:8" ht="15" customHeight="1" thickBot="1">
      <c r="A5363" s="38" t="str">
        <f>IF($C5363="","",IFERROR(_xlfn.XLOOKUP($C5363,'1.PrepList'!$I$2:$I$1500,'1.PrepList'!$G$2:$G$1500,"")&amp;"",""))</f>
        <v/>
      </c>
      <c r="B5363" s="638" t="str">
        <f>IF($C5363="","",IFERROR(_xlfn.XLOOKUP($C5363,'1.PrepList'!$I$2:$I$1500,'1.PrepList'!$H$2:$H$1500,"")&amp;"",""))</f>
        <v/>
      </c>
      <c r="D5363" s="638" t="str">
        <f>IF($C5363="","",IFERROR(_xlfn.XLOOKUP($C5363,'1.PrepList'!$I$2:$I$1500,'1.PrepList'!$J$2:$J$1500,"")&amp;"",""))</f>
        <v/>
      </c>
      <c r="E5363" s="638" t="str">
        <f>IF($C5363="","",IFERROR(_xlfn.XLOOKUP($C5363,'1.PrepList'!$I$2:$I$1500,'1.PrepList'!$N$2:$N$1500,"")&amp;"",""))</f>
        <v/>
      </c>
      <c r="F5363" s="638" t="str">
        <f>IF($C5363="","",IFERROR(_xlfn.XLOOKUP($C5363,'1.PrepList'!$I$2:$I$1500,'1.PrepList'!$K$2:$K$1500,"")&amp;"",""))</f>
        <v/>
      </c>
      <c r="H5363" s="644" t="str">
        <f>IF($C5363="","",IFERROR(IF(_xlfn.XLOOKUP($C5363,tbl_StartedStatus[Bold ID],tbl_StartedStatus[Started])="Started","Yes",IF(_xlfn.XLOOKUP($C5363,tbl_StartedStatus[Bold ID],tbl_StartedStatus[Started])="No Show","No Show","")),""))</f>
        <v/>
      </c>
    </row>
    <row r="5364" spans="1:8" ht="15" customHeight="1" thickBot="1">
      <c r="A5364" s="38" t="str">
        <f>IF($C5364="","",IFERROR(_xlfn.XLOOKUP($C5364,'1.PrepList'!$I$2:$I$1500,'1.PrepList'!$G$2:$G$1500,"")&amp;"",""))</f>
        <v/>
      </c>
      <c r="B5364" s="638" t="str">
        <f>IF($C5364="","",IFERROR(_xlfn.XLOOKUP($C5364,'1.PrepList'!$I$2:$I$1500,'1.PrepList'!$H$2:$H$1500,"")&amp;"",""))</f>
        <v/>
      </c>
      <c r="D5364" s="638" t="str">
        <f>IF($C5364="","",IFERROR(_xlfn.XLOOKUP($C5364,'1.PrepList'!$I$2:$I$1500,'1.PrepList'!$J$2:$J$1500,"")&amp;"",""))</f>
        <v/>
      </c>
      <c r="E5364" s="638" t="str">
        <f>IF($C5364="","",IFERROR(_xlfn.XLOOKUP($C5364,'1.PrepList'!$I$2:$I$1500,'1.PrepList'!$N$2:$N$1500,"")&amp;"",""))</f>
        <v/>
      </c>
      <c r="F5364" s="638" t="str">
        <f>IF($C5364="","",IFERROR(_xlfn.XLOOKUP($C5364,'1.PrepList'!$I$2:$I$1500,'1.PrepList'!$K$2:$K$1500,"")&amp;"",""))</f>
        <v/>
      </c>
      <c r="H5364" s="644" t="str">
        <f>IF($C5364="","",IFERROR(IF(_xlfn.XLOOKUP($C5364,tbl_StartedStatus[Bold ID],tbl_StartedStatus[Started])="Started","Yes",IF(_xlfn.XLOOKUP($C5364,tbl_StartedStatus[Bold ID],tbl_StartedStatus[Started])="No Show","No Show","")),""))</f>
        <v/>
      </c>
    </row>
    <row r="5365" spans="1:8" ht="15" customHeight="1" thickBot="1">
      <c r="A5365" s="38" t="str">
        <f>IF($C5365="","",IFERROR(_xlfn.XLOOKUP($C5365,'1.PrepList'!$I$2:$I$1500,'1.PrepList'!$G$2:$G$1500,"")&amp;"",""))</f>
        <v/>
      </c>
      <c r="B5365" s="638" t="str">
        <f>IF($C5365="","",IFERROR(_xlfn.XLOOKUP($C5365,'1.PrepList'!$I$2:$I$1500,'1.PrepList'!$H$2:$H$1500,"")&amp;"",""))</f>
        <v/>
      </c>
      <c r="D5365" s="638" t="str">
        <f>IF($C5365="","",IFERROR(_xlfn.XLOOKUP($C5365,'1.PrepList'!$I$2:$I$1500,'1.PrepList'!$J$2:$J$1500,"")&amp;"",""))</f>
        <v/>
      </c>
      <c r="E5365" s="638" t="str">
        <f>IF($C5365="","",IFERROR(_xlfn.XLOOKUP($C5365,'1.PrepList'!$I$2:$I$1500,'1.PrepList'!$N$2:$N$1500,"")&amp;"",""))</f>
        <v/>
      </c>
      <c r="F5365" s="638" t="str">
        <f>IF($C5365="","",IFERROR(_xlfn.XLOOKUP($C5365,'1.PrepList'!$I$2:$I$1500,'1.PrepList'!$K$2:$K$1500,"")&amp;"",""))</f>
        <v/>
      </c>
      <c r="H5365" s="644" t="str">
        <f>IF($C5365="","",IFERROR(IF(_xlfn.XLOOKUP($C5365,tbl_StartedStatus[Bold ID],tbl_StartedStatus[Started])="Started","Yes",IF(_xlfn.XLOOKUP($C5365,tbl_StartedStatus[Bold ID],tbl_StartedStatus[Started])="No Show","No Show","")),""))</f>
        <v/>
      </c>
    </row>
    <row r="5366" spans="1:8" ht="15" customHeight="1" thickBot="1">
      <c r="A5366" s="38" t="str">
        <f>IF($C5366="","",IFERROR(_xlfn.XLOOKUP($C5366,'1.PrepList'!$I$2:$I$1500,'1.PrepList'!$G$2:$G$1500,"")&amp;"",""))</f>
        <v/>
      </c>
      <c r="B5366" s="638" t="str">
        <f>IF($C5366="","",IFERROR(_xlfn.XLOOKUP($C5366,'1.PrepList'!$I$2:$I$1500,'1.PrepList'!$H$2:$H$1500,"")&amp;"",""))</f>
        <v/>
      </c>
      <c r="D5366" s="638" t="str">
        <f>IF($C5366="","",IFERROR(_xlfn.XLOOKUP($C5366,'1.PrepList'!$I$2:$I$1500,'1.PrepList'!$J$2:$J$1500,"")&amp;"",""))</f>
        <v/>
      </c>
      <c r="E5366" s="638" t="str">
        <f>IF($C5366="","",IFERROR(_xlfn.XLOOKUP($C5366,'1.PrepList'!$I$2:$I$1500,'1.PrepList'!$N$2:$N$1500,"")&amp;"",""))</f>
        <v/>
      </c>
      <c r="F5366" s="638" t="str">
        <f>IF($C5366="","",IFERROR(_xlfn.XLOOKUP($C5366,'1.PrepList'!$I$2:$I$1500,'1.PrepList'!$K$2:$K$1500,"")&amp;"",""))</f>
        <v/>
      </c>
      <c r="H5366" s="644" t="str">
        <f>IF($C5366="","",IFERROR(IF(_xlfn.XLOOKUP($C5366,tbl_StartedStatus[Bold ID],tbl_StartedStatus[Started])="Started","Yes",IF(_xlfn.XLOOKUP($C5366,tbl_StartedStatus[Bold ID],tbl_StartedStatus[Started])="No Show","No Show","")),""))</f>
        <v/>
      </c>
    </row>
    <row r="5367" spans="1:8" ht="15" customHeight="1" thickBot="1">
      <c r="A5367" s="38" t="str">
        <f>IF($C5367="","",IFERROR(_xlfn.XLOOKUP($C5367,'1.PrepList'!$I$2:$I$1500,'1.PrepList'!$G$2:$G$1500,"")&amp;"",""))</f>
        <v/>
      </c>
      <c r="B5367" s="638" t="str">
        <f>IF($C5367="","",IFERROR(_xlfn.XLOOKUP($C5367,'1.PrepList'!$I$2:$I$1500,'1.PrepList'!$H$2:$H$1500,"")&amp;"",""))</f>
        <v/>
      </c>
      <c r="D5367" s="638" t="str">
        <f>IF($C5367="","",IFERROR(_xlfn.XLOOKUP($C5367,'1.PrepList'!$I$2:$I$1500,'1.PrepList'!$J$2:$J$1500,"")&amp;"",""))</f>
        <v/>
      </c>
      <c r="E5367" s="638" t="str">
        <f>IF($C5367="","",IFERROR(_xlfn.XLOOKUP($C5367,'1.PrepList'!$I$2:$I$1500,'1.PrepList'!$N$2:$N$1500,"")&amp;"",""))</f>
        <v/>
      </c>
      <c r="F5367" s="638" t="str">
        <f>IF($C5367="","",IFERROR(_xlfn.XLOOKUP($C5367,'1.PrepList'!$I$2:$I$1500,'1.PrepList'!$K$2:$K$1500,"")&amp;"",""))</f>
        <v/>
      </c>
      <c r="H5367" s="644" t="str">
        <f>IF($C5367="","",IFERROR(IF(_xlfn.XLOOKUP($C5367,tbl_StartedStatus[Bold ID],tbl_StartedStatus[Started])="Started","Yes",IF(_xlfn.XLOOKUP($C5367,tbl_StartedStatus[Bold ID],tbl_StartedStatus[Started])="No Show","No Show","")),""))</f>
        <v/>
      </c>
    </row>
    <row r="5368" spans="1:8" ht="15" customHeight="1" thickBot="1">
      <c r="A5368" s="38" t="str">
        <f>IF($C5368="","",IFERROR(_xlfn.XLOOKUP($C5368,'1.PrepList'!$I$2:$I$1500,'1.PrepList'!$G$2:$G$1500,"")&amp;"",""))</f>
        <v/>
      </c>
      <c r="B5368" s="638" t="str">
        <f>IF($C5368="","",IFERROR(_xlfn.XLOOKUP($C5368,'1.PrepList'!$I$2:$I$1500,'1.PrepList'!$H$2:$H$1500,"")&amp;"",""))</f>
        <v/>
      </c>
      <c r="D5368" s="638" t="str">
        <f>IF($C5368="","",IFERROR(_xlfn.XLOOKUP($C5368,'1.PrepList'!$I$2:$I$1500,'1.PrepList'!$J$2:$J$1500,"")&amp;"",""))</f>
        <v/>
      </c>
      <c r="E5368" s="638" t="str">
        <f>IF($C5368="","",IFERROR(_xlfn.XLOOKUP($C5368,'1.PrepList'!$I$2:$I$1500,'1.PrepList'!$N$2:$N$1500,"")&amp;"",""))</f>
        <v/>
      </c>
      <c r="F5368" s="638" t="str">
        <f>IF($C5368="","",IFERROR(_xlfn.XLOOKUP($C5368,'1.PrepList'!$I$2:$I$1500,'1.PrepList'!$K$2:$K$1500,"")&amp;"",""))</f>
        <v/>
      </c>
      <c r="H5368" s="644" t="str">
        <f>IF($C5368="","",IFERROR(IF(_xlfn.XLOOKUP($C5368,tbl_StartedStatus[Bold ID],tbl_StartedStatus[Started])="Started","Yes",IF(_xlfn.XLOOKUP($C5368,tbl_StartedStatus[Bold ID],tbl_StartedStatus[Started])="No Show","No Show","")),""))</f>
        <v/>
      </c>
    </row>
    <row r="5369" spans="1:8" ht="15" customHeight="1" thickBot="1">
      <c r="A5369" s="38" t="str">
        <f>IF($C5369="","",IFERROR(_xlfn.XLOOKUP($C5369,'1.PrepList'!$I$2:$I$1500,'1.PrepList'!$G$2:$G$1500,"")&amp;"",""))</f>
        <v/>
      </c>
      <c r="B5369" s="638" t="str">
        <f>IF($C5369="","",IFERROR(_xlfn.XLOOKUP($C5369,'1.PrepList'!$I$2:$I$1500,'1.PrepList'!$H$2:$H$1500,"")&amp;"",""))</f>
        <v/>
      </c>
      <c r="D5369" s="638" t="str">
        <f>IF($C5369="","",IFERROR(_xlfn.XLOOKUP($C5369,'1.PrepList'!$I$2:$I$1500,'1.PrepList'!$J$2:$J$1500,"")&amp;"",""))</f>
        <v/>
      </c>
      <c r="E5369" s="638" t="str">
        <f>IF($C5369="","",IFERROR(_xlfn.XLOOKUP($C5369,'1.PrepList'!$I$2:$I$1500,'1.PrepList'!$N$2:$N$1500,"")&amp;"",""))</f>
        <v/>
      </c>
      <c r="F5369" s="638" t="str">
        <f>IF($C5369="","",IFERROR(_xlfn.XLOOKUP($C5369,'1.PrepList'!$I$2:$I$1500,'1.PrepList'!$K$2:$K$1500,"")&amp;"",""))</f>
        <v/>
      </c>
      <c r="H5369" s="644" t="str">
        <f>IF($C5369="","",IFERROR(IF(_xlfn.XLOOKUP($C5369,tbl_StartedStatus[Bold ID],tbl_StartedStatus[Started])="Started","Yes",IF(_xlfn.XLOOKUP($C5369,tbl_StartedStatus[Bold ID],tbl_StartedStatus[Started])="No Show","No Show","")),""))</f>
        <v/>
      </c>
    </row>
    <row r="5370" spans="1:8" ht="15" customHeight="1" thickBot="1">
      <c r="A5370" s="38" t="str">
        <f>IF($C5370="","",IFERROR(_xlfn.XLOOKUP($C5370,'1.PrepList'!$I$2:$I$1500,'1.PrepList'!$G$2:$G$1500,"")&amp;"",""))</f>
        <v/>
      </c>
      <c r="B5370" s="638" t="str">
        <f>IF($C5370="","",IFERROR(_xlfn.XLOOKUP($C5370,'1.PrepList'!$I$2:$I$1500,'1.PrepList'!$H$2:$H$1500,"")&amp;"",""))</f>
        <v/>
      </c>
      <c r="D5370" s="638" t="str">
        <f>IF($C5370="","",IFERROR(_xlfn.XLOOKUP($C5370,'1.PrepList'!$I$2:$I$1500,'1.PrepList'!$J$2:$J$1500,"")&amp;"",""))</f>
        <v/>
      </c>
      <c r="E5370" s="638" t="str">
        <f>IF($C5370="","",IFERROR(_xlfn.XLOOKUP($C5370,'1.PrepList'!$I$2:$I$1500,'1.PrepList'!$N$2:$N$1500,"")&amp;"",""))</f>
        <v/>
      </c>
      <c r="F5370" s="638" t="str">
        <f>IF($C5370="","",IFERROR(_xlfn.XLOOKUP($C5370,'1.PrepList'!$I$2:$I$1500,'1.PrepList'!$K$2:$K$1500,"")&amp;"",""))</f>
        <v/>
      </c>
      <c r="H5370" s="644" t="str">
        <f>IF($C5370="","",IFERROR(IF(_xlfn.XLOOKUP($C5370,tbl_StartedStatus[Bold ID],tbl_StartedStatus[Started])="Started","Yes",IF(_xlfn.XLOOKUP($C5370,tbl_StartedStatus[Bold ID],tbl_StartedStatus[Started])="No Show","No Show","")),""))</f>
        <v/>
      </c>
    </row>
    <row r="5371" spans="1:8" ht="15" customHeight="1" thickBot="1">
      <c r="A5371" s="38" t="str">
        <f>IF($C5371="","",IFERROR(_xlfn.XLOOKUP($C5371,'1.PrepList'!$I$2:$I$1500,'1.PrepList'!$G$2:$G$1500,"")&amp;"",""))</f>
        <v/>
      </c>
      <c r="B5371" s="638" t="str">
        <f>IF($C5371="","",IFERROR(_xlfn.XLOOKUP($C5371,'1.PrepList'!$I$2:$I$1500,'1.PrepList'!$H$2:$H$1500,"")&amp;"",""))</f>
        <v/>
      </c>
      <c r="D5371" s="638" t="str">
        <f>IF($C5371="","",IFERROR(_xlfn.XLOOKUP($C5371,'1.PrepList'!$I$2:$I$1500,'1.PrepList'!$J$2:$J$1500,"")&amp;"",""))</f>
        <v/>
      </c>
      <c r="E5371" s="638" t="str">
        <f>IF($C5371="","",IFERROR(_xlfn.XLOOKUP($C5371,'1.PrepList'!$I$2:$I$1500,'1.PrepList'!$N$2:$N$1500,"")&amp;"",""))</f>
        <v/>
      </c>
      <c r="F5371" s="638" t="str">
        <f>IF($C5371="","",IFERROR(_xlfn.XLOOKUP($C5371,'1.PrepList'!$I$2:$I$1500,'1.PrepList'!$K$2:$K$1500,"")&amp;"",""))</f>
        <v/>
      </c>
      <c r="H5371" s="644" t="str">
        <f>IF($C5371="","",IFERROR(IF(_xlfn.XLOOKUP($C5371,tbl_StartedStatus[Bold ID],tbl_StartedStatus[Started])="Started","Yes",IF(_xlfn.XLOOKUP($C5371,tbl_StartedStatus[Bold ID],tbl_StartedStatus[Started])="No Show","No Show","")),""))</f>
        <v/>
      </c>
    </row>
    <row r="5372" spans="1:8" ht="15" customHeight="1" thickBot="1">
      <c r="A5372" s="38" t="str">
        <f>IF($C5372="","",IFERROR(_xlfn.XLOOKUP($C5372,'1.PrepList'!$I$2:$I$1500,'1.PrepList'!$G$2:$G$1500,"")&amp;"",""))</f>
        <v/>
      </c>
      <c r="B5372" s="638" t="str">
        <f>IF($C5372="","",IFERROR(_xlfn.XLOOKUP($C5372,'1.PrepList'!$I$2:$I$1500,'1.PrepList'!$H$2:$H$1500,"")&amp;"",""))</f>
        <v/>
      </c>
      <c r="D5372" s="638" t="str">
        <f>IF($C5372="","",IFERROR(_xlfn.XLOOKUP($C5372,'1.PrepList'!$I$2:$I$1500,'1.PrepList'!$J$2:$J$1500,"")&amp;"",""))</f>
        <v/>
      </c>
      <c r="E5372" s="638" t="str">
        <f>IF($C5372="","",IFERROR(_xlfn.XLOOKUP($C5372,'1.PrepList'!$I$2:$I$1500,'1.PrepList'!$N$2:$N$1500,"")&amp;"",""))</f>
        <v/>
      </c>
      <c r="F5372" s="638" t="str">
        <f>IF($C5372="","",IFERROR(_xlfn.XLOOKUP($C5372,'1.PrepList'!$I$2:$I$1500,'1.PrepList'!$K$2:$K$1500,"")&amp;"",""))</f>
        <v/>
      </c>
      <c r="H5372" s="644" t="str">
        <f>IF($C5372="","",IFERROR(IF(_xlfn.XLOOKUP($C5372,tbl_StartedStatus[Bold ID],tbl_StartedStatus[Started])="Started","Yes",IF(_xlfn.XLOOKUP($C5372,tbl_StartedStatus[Bold ID],tbl_StartedStatus[Started])="No Show","No Show","")),""))</f>
        <v/>
      </c>
    </row>
    <row r="5373" spans="1:8" ht="15" customHeight="1" thickBot="1">
      <c r="A5373" s="38" t="str">
        <f>IF($C5373="","",IFERROR(_xlfn.XLOOKUP($C5373,'1.PrepList'!$I$2:$I$1500,'1.PrepList'!$G$2:$G$1500,"")&amp;"",""))</f>
        <v/>
      </c>
      <c r="B5373" s="638" t="str">
        <f>IF($C5373="","",IFERROR(_xlfn.XLOOKUP($C5373,'1.PrepList'!$I$2:$I$1500,'1.PrepList'!$H$2:$H$1500,"")&amp;"",""))</f>
        <v/>
      </c>
      <c r="D5373" s="638" t="str">
        <f>IF($C5373="","",IFERROR(_xlfn.XLOOKUP($C5373,'1.PrepList'!$I$2:$I$1500,'1.PrepList'!$J$2:$J$1500,"")&amp;"",""))</f>
        <v/>
      </c>
      <c r="E5373" s="638" t="str">
        <f>IF($C5373="","",IFERROR(_xlfn.XLOOKUP($C5373,'1.PrepList'!$I$2:$I$1500,'1.PrepList'!$N$2:$N$1500,"")&amp;"",""))</f>
        <v/>
      </c>
      <c r="F5373" s="638" t="str">
        <f>IF($C5373="","",IFERROR(_xlfn.XLOOKUP($C5373,'1.PrepList'!$I$2:$I$1500,'1.PrepList'!$K$2:$K$1500,"")&amp;"",""))</f>
        <v/>
      </c>
      <c r="H5373" s="644" t="str">
        <f>IF($C5373="","",IFERROR(IF(_xlfn.XLOOKUP($C5373,tbl_StartedStatus[Bold ID],tbl_StartedStatus[Started])="Started","Yes",IF(_xlfn.XLOOKUP($C5373,tbl_StartedStatus[Bold ID],tbl_StartedStatus[Started])="No Show","No Show","")),""))</f>
        <v/>
      </c>
    </row>
    <row r="5374" spans="1:8" ht="15" customHeight="1" thickBot="1">
      <c r="A5374" s="38" t="str">
        <f>IF($C5374="","",IFERROR(_xlfn.XLOOKUP($C5374,'1.PrepList'!$I$2:$I$1500,'1.PrepList'!$G$2:$G$1500,"")&amp;"",""))</f>
        <v/>
      </c>
      <c r="B5374" s="638" t="str">
        <f>IF($C5374="","",IFERROR(_xlfn.XLOOKUP($C5374,'1.PrepList'!$I$2:$I$1500,'1.PrepList'!$H$2:$H$1500,"")&amp;"",""))</f>
        <v/>
      </c>
      <c r="D5374" s="638" t="str">
        <f>IF($C5374="","",IFERROR(_xlfn.XLOOKUP($C5374,'1.PrepList'!$I$2:$I$1500,'1.PrepList'!$J$2:$J$1500,"")&amp;"",""))</f>
        <v/>
      </c>
      <c r="E5374" s="638" t="str">
        <f>IF($C5374="","",IFERROR(_xlfn.XLOOKUP($C5374,'1.PrepList'!$I$2:$I$1500,'1.PrepList'!$N$2:$N$1500,"")&amp;"",""))</f>
        <v/>
      </c>
      <c r="F5374" s="638" t="str">
        <f>IF($C5374="","",IFERROR(_xlfn.XLOOKUP($C5374,'1.PrepList'!$I$2:$I$1500,'1.PrepList'!$K$2:$K$1500,"")&amp;"",""))</f>
        <v/>
      </c>
      <c r="H5374" s="644" t="str">
        <f>IF($C5374="","",IFERROR(IF(_xlfn.XLOOKUP($C5374,tbl_StartedStatus[Bold ID],tbl_StartedStatus[Started])="Started","Yes",IF(_xlfn.XLOOKUP($C5374,tbl_StartedStatus[Bold ID],tbl_StartedStatus[Started])="No Show","No Show","")),""))</f>
        <v/>
      </c>
    </row>
    <row r="5375" spans="1:8" ht="15" customHeight="1" thickBot="1">
      <c r="A5375" s="38" t="str">
        <f>IF($C5375="","",IFERROR(_xlfn.XLOOKUP($C5375,'1.PrepList'!$I$2:$I$1500,'1.PrepList'!$G$2:$G$1500,"")&amp;"",""))</f>
        <v/>
      </c>
      <c r="B5375" s="638" t="str">
        <f>IF($C5375="","",IFERROR(_xlfn.XLOOKUP($C5375,'1.PrepList'!$I$2:$I$1500,'1.PrepList'!$H$2:$H$1500,"")&amp;"",""))</f>
        <v/>
      </c>
      <c r="D5375" s="638" t="str">
        <f>IF($C5375="","",IFERROR(_xlfn.XLOOKUP($C5375,'1.PrepList'!$I$2:$I$1500,'1.PrepList'!$J$2:$J$1500,"")&amp;"",""))</f>
        <v/>
      </c>
      <c r="E5375" s="638" t="str">
        <f>IF($C5375="","",IFERROR(_xlfn.XLOOKUP($C5375,'1.PrepList'!$I$2:$I$1500,'1.PrepList'!$N$2:$N$1500,"")&amp;"",""))</f>
        <v/>
      </c>
      <c r="F5375" s="638" t="str">
        <f>IF($C5375="","",IFERROR(_xlfn.XLOOKUP($C5375,'1.PrepList'!$I$2:$I$1500,'1.PrepList'!$K$2:$K$1500,"")&amp;"",""))</f>
        <v/>
      </c>
      <c r="H5375" s="644" t="str">
        <f>IF($C5375="","",IFERROR(IF(_xlfn.XLOOKUP($C5375,tbl_StartedStatus[Bold ID],tbl_StartedStatus[Started])="Started","Yes",IF(_xlfn.XLOOKUP($C5375,tbl_StartedStatus[Bold ID],tbl_StartedStatus[Started])="No Show","No Show","")),""))</f>
        <v/>
      </c>
    </row>
    <row r="5376" spans="1:8" ht="15" customHeight="1" thickBot="1">
      <c r="A5376" s="38" t="str">
        <f>IF($C5376="","",IFERROR(_xlfn.XLOOKUP($C5376,'1.PrepList'!$I$2:$I$1500,'1.PrepList'!$G$2:$G$1500,"")&amp;"",""))</f>
        <v/>
      </c>
      <c r="B5376" s="638" t="str">
        <f>IF($C5376="","",IFERROR(_xlfn.XLOOKUP($C5376,'1.PrepList'!$I$2:$I$1500,'1.PrepList'!$H$2:$H$1500,"")&amp;"",""))</f>
        <v/>
      </c>
      <c r="D5376" s="638" t="str">
        <f>IF($C5376="","",IFERROR(_xlfn.XLOOKUP($C5376,'1.PrepList'!$I$2:$I$1500,'1.PrepList'!$J$2:$J$1500,"")&amp;"",""))</f>
        <v/>
      </c>
      <c r="E5376" s="638" t="str">
        <f>IF($C5376="","",IFERROR(_xlfn.XLOOKUP($C5376,'1.PrepList'!$I$2:$I$1500,'1.PrepList'!$N$2:$N$1500,"")&amp;"",""))</f>
        <v/>
      </c>
      <c r="F5376" s="638" t="str">
        <f>IF($C5376="","",IFERROR(_xlfn.XLOOKUP($C5376,'1.PrepList'!$I$2:$I$1500,'1.PrepList'!$K$2:$K$1500,"")&amp;"",""))</f>
        <v/>
      </c>
      <c r="H5376" s="644" t="str">
        <f>IF($C5376="","",IFERROR(IF(_xlfn.XLOOKUP($C5376,tbl_StartedStatus[Bold ID],tbl_StartedStatus[Started])="Started","Yes",IF(_xlfn.XLOOKUP($C5376,tbl_StartedStatus[Bold ID],tbl_StartedStatus[Started])="No Show","No Show","")),""))</f>
        <v/>
      </c>
    </row>
    <row r="5377" spans="1:8" ht="15" customHeight="1" thickBot="1">
      <c r="A5377" s="38" t="str">
        <f>IF($C5377="","",IFERROR(_xlfn.XLOOKUP($C5377,'1.PrepList'!$I$2:$I$1500,'1.PrepList'!$G$2:$G$1500,"")&amp;"",""))</f>
        <v/>
      </c>
      <c r="B5377" s="638" t="str">
        <f>IF($C5377="","",IFERROR(_xlfn.XLOOKUP($C5377,'1.PrepList'!$I$2:$I$1500,'1.PrepList'!$H$2:$H$1500,"")&amp;"",""))</f>
        <v/>
      </c>
      <c r="D5377" s="638" t="str">
        <f>IF($C5377="","",IFERROR(_xlfn.XLOOKUP($C5377,'1.PrepList'!$I$2:$I$1500,'1.PrepList'!$J$2:$J$1500,"")&amp;"",""))</f>
        <v/>
      </c>
      <c r="E5377" s="638" t="str">
        <f>IF($C5377="","",IFERROR(_xlfn.XLOOKUP($C5377,'1.PrepList'!$I$2:$I$1500,'1.PrepList'!$N$2:$N$1500,"")&amp;"",""))</f>
        <v/>
      </c>
      <c r="F5377" s="638" t="str">
        <f>IF($C5377="","",IFERROR(_xlfn.XLOOKUP($C5377,'1.PrepList'!$I$2:$I$1500,'1.PrepList'!$K$2:$K$1500,"")&amp;"",""))</f>
        <v/>
      </c>
      <c r="H5377" s="644" t="str">
        <f>IF($C5377="","",IFERROR(IF(_xlfn.XLOOKUP($C5377,tbl_StartedStatus[Bold ID],tbl_StartedStatus[Started])="Started","Yes",IF(_xlfn.XLOOKUP($C5377,tbl_StartedStatus[Bold ID],tbl_StartedStatus[Started])="No Show","No Show","")),""))</f>
        <v/>
      </c>
    </row>
    <row r="5378" spans="1:8" ht="15" customHeight="1" thickBot="1">
      <c r="A5378" s="38" t="str">
        <f>IF($C5378="","",IFERROR(_xlfn.XLOOKUP($C5378,'1.PrepList'!$I$2:$I$1500,'1.PrepList'!$G$2:$G$1500,"")&amp;"",""))</f>
        <v/>
      </c>
      <c r="B5378" s="638" t="str">
        <f>IF($C5378="","",IFERROR(_xlfn.XLOOKUP($C5378,'1.PrepList'!$I$2:$I$1500,'1.PrepList'!$H$2:$H$1500,"")&amp;"",""))</f>
        <v/>
      </c>
      <c r="D5378" s="638" t="str">
        <f>IF($C5378="","",IFERROR(_xlfn.XLOOKUP($C5378,'1.PrepList'!$I$2:$I$1500,'1.PrepList'!$J$2:$J$1500,"")&amp;"",""))</f>
        <v/>
      </c>
      <c r="E5378" s="638" t="str">
        <f>IF($C5378="","",IFERROR(_xlfn.XLOOKUP($C5378,'1.PrepList'!$I$2:$I$1500,'1.PrepList'!$N$2:$N$1500,"")&amp;"",""))</f>
        <v/>
      </c>
      <c r="F5378" s="638" t="str">
        <f>IF($C5378="","",IFERROR(_xlfn.XLOOKUP($C5378,'1.PrepList'!$I$2:$I$1500,'1.PrepList'!$K$2:$K$1500,"")&amp;"",""))</f>
        <v/>
      </c>
      <c r="H5378" s="644" t="str">
        <f>IF($C5378="","",IFERROR(IF(_xlfn.XLOOKUP($C5378,tbl_StartedStatus[Bold ID],tbl_StartedStatus[Started])="Started","Yes",IF(_xlfn.XLOOKUP($C5378,tbl_StartedStatus[Bold ID],tbl_StartedStatus[Started])="No Show","No Show","")),""))</f>
        <v/>
      </c>
    </row>
    <row r="5379" spans="1:8" ht="15" customHeight="1" thickBot="1">
      <c r="A5379" s="38" t="str">
        <f>IF($C5379="","",IFERROR(_xlfn.XLOOKUP($C5379,'1.PrepList'!$I$2:$I$1500,'1.PrepList'!$G$2:$G$1500,"")&amp;"",""))</f>
        <v/>
      </c>
      <c r="B5379" s="638" t="str">
        <f>IF($C5379="","",IFERROR(_xlfn.XLOOKUP($C5379,'1.PrepList'!$I$2:$I$1500,'1.PrepList'!$H$2:$H$1500,"")&amp;"",""))</f>
        <v/>
      </c>
      <c r="D5379" s="638" t="str">
        <f>IF($C5379="","",IFERROR(_xlfn.XLOOKUP($C5379,'1.PrepList'!$I$2:$I$1500,'1.PrepList'!$J$2:$J$1500,"")&amp;"",""))</f>
        <v/>
      </c>
      <c r="E5379" s="638" t="str">
        <f>IF($C5379="","",IFERROR(_xlfn.XLOOKUP($C5379,'1.PrepList'!$I$2:$I$1500,'1.PrepList'!$N$2:$N$1500,"")&amp;"",""))</f>
        <v/>
      </c>
      <c r="F5379" s="638" t="str">
        <f>IF($C5379="","",IFERROR(_xlfn.XLOOKUP($C5379,'1.PrepList'!$I$2:$I$1500,'1.PrepList'!$K$2:$K$1500,"")&amp;"",""))</f>
        <v/>
      </c>
      <c r="H5379" s="644" t="str">
        <f>IF($C5379="","",IFERROR(IF(_xlfn.XLOOKUP($C5379,tbl_StartedStatus[Bold ID],tbl_StartedStatus[Started])="Started","Yes",IF(_xlfn.XLOOKUP($C5379,tbl_StartedStatus[Bold ID],tbl_StartedStatus[Started])="No Show","No Show","")),""))</f>
        <v/>
      </c>
    </row>
    <row r="5380" spans="1:8" ht="15" customHeight="1" thickBot="1">
      <c r="A5380" s="38" t="str">
        <f>IF($C5380="","",IFERROR(_xlfn.XLOOKUP($C5380,'1.PrepList'!$I$2:$I$1500,'1.PrepList'!$G$2:$G$1500,"")&amp;"",""))</f>
        <v/>
      </c>
      <c r="B5380" s="638" t="str">
        <f>IF($C5380="","",IFERROR(_xlfn.XLOOKUP($C5380,'1.PrepList'!$I$2:$I$1500,'1.PrepList'!$H$2:$H$1500,"")&amp;"",""))</f>
        <v/>
      </c>
      <c r="D5380" s="638" t="str">
        <f>IF($C5380="","",IFERROR(_xlfn.XLOOKUP($C5380,'1.PrepList'!$I$2:$I$1500,'1.PrepList'!$J$2:$J$1500,"")&amp;"",""))</f>
        <v/>
      </c>
      <c r="E5380" s="638" t="str">
        <f>IF($C5380="","",IFERROR(_xlfn.XLOOKUP($C5380,'1.PrepList'!$I$2:$I$1500,'1.PrepList'!$N$2:$N$1500,"")&amp;"",""))</f>
        <v/>
      </c>
      <c r="F5380" s="638" t="str">
        <f>IF($C5380="","",IFERROR(_xlfn.XLOOKUP($C5380,'1.PrepList'!$I$2:$I$1500,'1.PrepList'!$K$2:$K$1500,"")&amp;"",""))</f>
        <v/>
      </c>
      <c r="H5380" s="644" t="str">
        <f>IF($C5380="","",IFERROR(IF(_xlfn.XLOOKUP($C5380,tbl_StartedStatus[Bold ID],tbl_StartedStatus[Started])="Started","Yes",IF(_xlfn.XLOOKUP($C5380,tbl_StartedStatus[Bold ID],tbl_StartedStatus[Started])="No Show","No Show","")),""))</f>
        <v/>
      </c>
    </row>
    <row r="5381" spans="1:8" ht="15" customHeight="1" thickBot="1">
      <c r="A5381" s="38" t="str">
        <f>IF($C5381="","",IFERROR(_xlfn.XLOOKUP($C5381,'1.PrepList'!$I$2:$I$1500,'1.PrepList'!$G$2:$G$1500,"")&amp;"",""))</f>
        <v/>
      </c>
      <c r="B5381" s="638" t="str">
        <f>IF($C5381="","",IFERROR(_xlfn.XLOOKUP($C5381,'1.PrepList'!$I$2:$I$1500,'1.PrepList'!$H$2:$H$1500,"")&amp;"",""))</f>
        <v/>
      </c>
      <c r="D5381" s="638" t="str">
        <f>IF($C5381="","",IFERROR(_xlfn.XLOOKUP($C5381,'1.PrepList'!$I$2:$I$1500,'1.PrepList'!$J$2:$J$1500,"")&amp;"",""))</f>
        <v/>
      </c>
      <c r="E5381" s="638" t="str">
        <f>IF($C5381="","",IFERROR(_xlfn.XLOOKUP($C5381,'1.PrepList'!$I$2:$I$1500,'1.PrepList'!$N$2:$N$1500,"")&amp;"",""))</f>
        <v/>
      </c>
      <c r="F5381" s="638" t="str">
        <f>IF($C5381="","",IFERROR(_xlfn.XLOOKUP($C5381,'1.PrepList'!$I$2:$I$1500,'1.PrepList'!$K$2:$K$1500,"")&amp;"",""))</f>
        <v/>
      </c>
      <c r="H5381" s="644" t="str">
        <f>IF($C5381="","",IFERROR(IF(_xlfn.XLOOKUP($C5381,tbl_StartedStatus[Bold ID],tbl_StartedStatus[Started])="Started","Yes",IF(_xlfn.XLOOKUP($C5381,tbl_StartedStatus[Bold ID],tbl_StartedStatus[Started])="No Show","No Show","")),""))</f>
        <v/>
      </c>
    </row>
    <row r="5382" spans="1:8" ht="15" customHeight="1" thickBot="1">
      <c r="A5382" s="38" t="str">
        <f>IF($C5382="","",IFERROR(_xlfn.XLOOKUP($C5382,'1.PrepList'!$I$2:$I$1500,'1.PrepList'!$G$2:$G$1500,"")&amp;"",""))</f>
        <v/>
      </c>
      <c r="B5382" s="638" t="str">
        <f>IF($C5382="","",IFERROR(_xlfn.XLOOKUP($C5382,'1.PrepList'!$I$2:$I$1500,'1.PrepList'!$H$2:$H$1500,"")&amp;"",""))</f>
        <v/>
      </c>
      <c r="D5382" s="638" t="str">
        <f>IF($C5382="","",IFERROR(_xlfn.XLOOKUP($C5382,'1.PrepList'!$I$2:$I$1500,'1.PrepList'!$J$2:$J$1500,"")&amp;"",""))</f>
        <v/>
      </c>
      <c r="E5382" s="638" t="str">
        <f>IF($C5382="","",IFERROR(_xlfn.XLOOKUP($C5382,'1.PrepList'!$I$2:$I$1500,'1.PrepList'!$N$2:$N$1500,"")&amp;"",""))</f>
        <v/>
      </c>
      <c r="F5382" s="638" t="str">
        <f>IF($C5382="","",IFERROR(_xlfn.XLOOKUP($C5382,'1.PrepList'!$I$2:$I$1500,'1.PrepList'!$K$2:$K$1500,"")&amp;"",""))</f>
        <v/>
      </c>
      <c r="H5382" s="644" t="str">
        <f>IF($C5382="","",IFERROR(IF(_xlfn.XLOOKUP($C5382,tbl_StartedStatus[Bold ID],tbl_StartedStatus[Started])="Started","Yes",IF(_xlfn.XLOOKUP($C5382,tbl_StartedStatus[Bold ID],tbl_StartedStatus[Started])="No Show","No Show","")),""))</f>
        <v/>
      </c>
    </row>
    <row r="5383" spans="1:8" ht="15" customHeight="1" thickBot="1">
      <c r="A5383" s="38" t="str">
        <f>IF($C5383="","",IFERROR(_xlfn.XLOOKUP($C5383,'1.PrepList'!$I$2:$I$1500,'1.PrepList'!$G$2:$G$1500,"")&amp;"",""))</f>
        <v/>
      </c>
      <c r="B5383" s="638" t="str">
        <f>IF($C5383="","",IFERROR(_xlfn.XLOOKUP($C5383,'1.PrepList'!$I$2:$I$1500,'1.PrepList'!$H$2:$H$1500,"")&amp;"",""))</f>
        <v/>
      </c>
      <c r="D5383" s="638" t="str">
        <f>IF($C5383="","",IFERROR(_xlfn.XLOOKUP($C5383,'1.PrepList'!$I$2:$I$1500,'1.PrepList'!$J$2:$J$1500,"")&amp;"",""))</f>
        <v/>
      </c>
      <c r="E5383" s="638" t="str">
        <f>IF($C5383="","",IFERROR(_xlfn.XLOOKUP($C5383,'1.PrepList'!$I$2:$I$1500,'1.PrepList'!$N$2:$N$1500,"")&amp;"",""))</f>
        <v/>
      </c>
      <c r="F5383" s="638" t="str">
        <f>IF($C5383="","",IFERROR(_xlfn.XLOOKUP($C5383,'1.PrepList'!$I$2:$I$1500,'1.PrepList'!$K$2:$K$1500,"")&amp;"",""))</f>
        <v/>
      </c>
      <c r="H5383" s="644" t="str">
        <f>IF($C5383="","",IFERROR(IF(_xlfn.XLOOKUP($C5383,tbl_StartedStatus[Bold ID],tbl_StartedStatus[Started])="Started","Yes",IF(_xlfn.XLOOKUP($C5383,tbl_StartedStatus[Bold ID],tbl_StartedStatus[Started])="No Show","No Show","")),""))</f>
        <v/>
      </c>
    </row>
    <row r="5384" spans="1:8" ht="15" customHeight="1" thickBot="1">
      <c r="A5384" s="38" t="str">
        <f>IF($C5384="","",IFERROR(_xlfn.XLOOKUP($C5384,'1.PrepList'!$I$2:$I$1500,'1.PrepList'!$G$2:$G$1500,"")&amp;"",""))</f>
        <v/>
      </c>
      <c r="B5384" s="638" t="str">
        <f>IF($C5384="","",IFERROR(_xlfn.XLOOKUP($C5384,'1.PrepList'!$I$2:$I$1500,'1.PrepList'!$H$2:$H$1500,"")&amp;"",""))</f>
        <v/>
      </c>
      <c r="D5384" s="638" t="str">
        <f>IF($C5384="","",IFERROR(_xlfn.XLOOKUP($C5384,'1.PrepList'!$I$2:$I$1500,'1.PrepList'!$J$2:$J$1500,"")&amp;"",""))</f>
        <v/>
      </c>
      <c r="E5384" s="638" t="str">
        <f>IF($C5384="","",IFERROR(_xlfn.XLOOKUP($C5384,'1.PrepList'!$I$2:$I$1500,'1.PrepList'!$N$2:$N$1500,"")&amp;"",""))</f>
        <v/>
      </c>
      <c r="F5384" s="638" t="str">
        <f>IF($C5384="","",IFERROR(_xlfn.XLOOKUP($C5384,'1.PrepList'!$I$2:$I$1500,'1.PrepList'!$K$2:$K$1500,"")&amp;"",""))</f>
        <v/>
      </c>
      <c r="H5384" s="644" t="str">
        <f>IF($C5384="","",IFERROR(IF(_xlfn.XLOOKUP($C5384,tbl_StartedStatus[Bold ID],tbl_StartedStatus[Started])="Started","Yes",IF(_xlfn.XLOOKUP($C5384,tbl_StartedStatus[Bold ID],tbl_StartedStatus[Started])="No Show","No Show","")),""))</f>
        <v/>
      </c>
    </row>
    <row r="5385" spans="1:8" ht="15" customHeight="1" thickBot="1">
      <c r="A5385" s="38" t="str">
        <f>IF($C5385="","",IFERROR(_xlfn.XLOOKUP($C5385,'1.PrepList'!$I$2:$I$1500,'1.PrepList'!$G$2:$G$1500,"")&amp;"",""))</f>
        <v/>
      </c>
      <c r="B5385" s="638" t="str">
        <f>IF($C5385="","",IFERROR(_xlfn.XLOOKUP($C5385,'1.PrepList'!$I$2:$I$1500,'1.PrepList'!$H$2:$H$1500,"")&amp;"",""))</f>
        <v/>
      </c>
      <c r="D5385" s="638" t="str">
        <f>IF($C5385="","",IFERROR(_xlfn.XLOOKUP($C5385,'1.PrepList'!$I$2:$I$1500,'1.PrepList'!$J$2:$J$1500,"")&amp;"",""))</f>
        <v/>
      </c>
      <c r="E5385" s="638" t="str">
        <f>IF($C5385="","",IFERROR(_xlfn.XLOOKUP($C5385,'1.PrepList'!$I$2:$I$1500,'1.PrepList'!$N$2:$N$1500,"")&amp;"",""))</f>
        <v/>
      </c>
      <c r="F5385" s="638" t="str">
        <f>IF($C5385="","",IFERROR(_xlfn.XLOOKUP($C5385,'1.PrepList'!$I$2:$I$1500,'1.PrepList'!$K$2:$K$1500,"")&amp;"",""))</f>
        <v/>
      </c>
      <c r="H5385" s="644" t="str">
        <f>IF($C5385="","",IFERROR(IF(_xlfn.XLOOKUP($C5385,tbl_StartedStatus[Bold ID],tbl_StartedStatus[Started])="Started","Yes",IF(_xlfn.XLOOKUP($C5385,tbl_StartedStatus[Bold ID],tbl_StartedStatus[Started])="No Show","No Show","")),""))</f>
        <v/>
      </c>
    </row>
    <row r="5386" spans="1:8" ht="15" customHeight="1" thickBot="1">
      <c r="A5386" s="38" t="str">
        <f>IF($C5386="","",IFERROR(_xlfn.XLOOKUP($C5386,'1.PrepList'!$I$2:$I$1500,'1.PrepList'!$G$2:$G$1500,"")&amp;"",""))</f>
        <v/>
      </c>
      <c r="B5386" s="638" t="str">
        <f>IF($C5386="","",IFERROR(_xlfn.XLOOKUP($C5386,'1.PrepList'!$I$2:$I$1500,'1.PrepList'!$H$2:$H$1500,"")&amp;"",""))</f>
        <v/>
      </c>
      <c r="D5386" s="638" t="str">
        <f>IF($C5386="","",IFERROR(_xlfn.XLOOKUP($C5386,'1.PrepList'!$I$2:$I$1500,'1.PrepList'!$J$2:$J$1500,"")&amp;"",""))</f>
        <v/>
      </c>
      <c r="E5386" s="638" t="str">
        <f>IF($C5386="","",IFERROR(_xlfn.XLOOKUP($C5386,'1.PrepList'!$I$2:$I$1500,'1.PrepList'!$N$2:$N$1500,"")&amp;"",""))</f>
        <v/>
      </c>
      <c r="F5386" s="638" t="str">
        <f>IF($C5386="","",IFERROR(_xlfn.XLOOKUP($C5386,'1.PrepList'!$I$2:$I$1500,'1.PrepList'!$K$2:$K$1500,"")&amp;"",""))</f>
        <v/>
      </c>
      <c r="H5386" s="644" t="str">
        <f>IF($C5386="","",IFERROR(IF(_xlfn.XLOOKUP($C5386,tbl_StartedStatus[Bold ID],tbl_StartedStatus[Started])="Started","Yes",IF(_xlfn.XLOOKUP($C5386,tbl_StartedStatus[Bold ID],tbl_StartedStatus[Started])="No Show","No Show","")),""))</f>
        <v/>
      </c>
    </row>
    <row r="5387" spans="1:8" ht="15" customHeight="1" thickBot="1">
      <c r="A5387" s="38" t="str">
        <f>IF($C5387="","",IFERROR(_xlfn.XLOOKUP($C5387,'1.PrepList'!$I$2:$I$1500,'1.PrepList'!$G$2:$G$1500,"")&amp;"",""))</f>
        <v/>
      </c>
      <c r="B5387" s="638" t="str">
        <f>IF($C5387="","",IFERROR(_xlfn.XLOOKUP($C5387,'1.PrepList'!$I$2:$I$1500,'1.PrepList'!$H$2:$H$1500,"")&amp;"",""))</f>
        <v/>
      </c>
      <c r="D5387" s="638" t="str">
        <f>IF($C5387="","",IFERROR(_xlfn.XLOOKUP($C5387,'1.PrepList'!$I$2:$I$1500,'1.PrepList'!$J$2:$J$1500,"")&amp;"",""))</f>
        <v/>
      </c>
      <c r="E5387" s="638" t="str">
        <f>IF($C5387="","",IFERROR(_xlfn.XLOOKUP($C5387,'1.PrepList'!$I$2:$I$1500,'1.PrepList'!$N$2:$N$1500,"")&amp;"",""))</f>
        <v/>
      </c>
      <c r="F5387" s="638" t="str">
        <f>IF($C5387="","",IFERROR(_xlfn.XLOOKUP($C5387,'1.PrepList'!$I$2:$I$1500,'1.PrepList'!$K$2:$K$1500,"")&amp;"",""))</f>
        <v/>
      </c>
      <c r="H5387" s="644" t="str">
        <f>IF($C5387="","",IFERROR(IF(_xlfn.XLOOKUP($C5387,tbl_StartedStatus[Bold ID],tbl_StartedStatus[Started])="Started","Yes",IF(_xlfn.XLOOKUP($C5387,tbl_StartedStatus[Bold ID],tbl_StartedStatus[Started])="No Show","No Show","")),""))</f>
        <v/>
      </c>
    </row>
    <row r="5388" spans="1:8" ht="15" customHeight="1" thickBot="1">
      <c r="A5388" s="38" t="str">
        <f>IF($C5388="","",IFERROR(_xlfn.XLOOKUP($C5388,'1.PrepList'!$I$2:$I$1500,'1.PrepList'!$G$2:$G$1500,"")&amp;"",""))</f>
        <v/>
      </c>
      <c r="B5388" s="638" t="str">
        <f>IF($C5388="","",IFERROR(_xlfn.XLOOKUP($C5388,'1.PrepList'!$I$2:$I$1500,'1.PrepList'!$H$2:$H$1500,"")&amp;"",""))</f>
        <v/>
      </c>
      <c r="D5388" s="638" t="str">
        <f>IF($C5388="","",IFERROR(_xlfn.XLOOKUP($C5388,'1.PrepList'!$I$2:$I$1500,'1.PrepList'!$J$2:$J$1500,"")&amp;"",""))</f>
        <v/>
      </c>
      <c r="E5388" s="638" t="str">
        <f>IF($C5388="","",IFERROR(_xlfn.XLOOKUP($C5388,'1.PrepList'!$I$2:$I$1500,'1.PrepList'!$N$2:$N$1500,"")&amp;"",""))</f>
        <v/>
      </c>
      <c r="F5388" s="638" t="str">
        <f>IF($C5388="","",IFERROR(_xlfn.XLOOKUP($C5388,'1.PrepList'!$I$2:$I$1500,'1.PrepList'!$K$2:$K$1500,"")&amp;"",""))</f>
        <v/>
      </c>
      <c r="H5388" s="644" t="str">
        <f>IF($C5388="","",IFERROR(IF(_xlfn.XLOOKUP($C5388,tbl_StartedStatus[Bold ID],tbl_StartedStatus[Started])="Started","Yes",IF(_xlfn.XLOOKUP($C5388,tbl_StartedStatus[Bold ID],tbl_StartedStatus[Started])="No Show","No Show","")),""))</f>
        <v/>
      </c>
    </row>
    <row r="5389" spans="1:8" ht="15" customHeight="1" thickBot="1">
      <c r="A5389" s="38" t="str">
        <f>IF($C5389="","",IFERROR(_xlfn.XLOOKUP($C5389,'1.PrepList'!$I$2:$I$1500,'1.PrepList'!$G$2:$G$1500,"")&amp;"",""))</f>
        <v/>
      </c>
      <c r="B5389" s="638" t="str">
        <f>IF($C5389="","",IFERROR(_xlfn.XLOOKUP($C5389,'1.PrepList'!$I$2:$I$1500,'1.PrepList'!$H$2:$H$1500,"")&amp;"",""))</f>
        <v/>
      </c>
      <c r="D5389" s="638" t="str">
        <f>IF($C5389="","",IFERROR(_xlfn.XLOOKUP($C5389,'1.PrepList'!$I$2:$I$1500,'1.PrepList'!$J$2:$J$1500,"")&amp;"",""))</f>
        <v/>
      </c>
      <c r="E5389" s="638" t="str">
        <f>IF($C5389="","",IFERROR(_xlfn.XLOOKUP($C5389,'1.PrepList'!$I$2:$I$1500,'1.PrepList'!$N$2:$N$1500,"")&amp;"",""))</f>
        <v/>
      </c>
      <c r="F5389" s="638" t="str">
        <f>IF($C5389="","",IFERROR(_xlfn.XLOOKUP($C5389,'1.PrepList'!$I$2:$I$1500,'1.PrepList'!$K$2:$K$1500,"")&amp;"",""))</f>
        <v/>
      </c>
      <c r="H5389" s="644" t="str">
        <f>IF($C5389="","",IFERROR(IF(_xlfn.XLOOKUP($C5389,tbl_StartedStatus[Bold ID],tbl_StartedStatus[Started])="Started","Yes",IF(_xlfn.XLOOKUP($C5389,tbl_StartedStatus[Bold ID],tbl_StartedStatus[Started])="No Show","No Show","")),""))</f>
        <v/>
      </c>
    </row>
    <row r="5390" spans="1:8" ht="15" customHeight="1" thickBot="1">
      <c r="A5390" s="38" t="str">
        <f>IF($C5390="","",IFERROR(_xlfn.XLOOKUP($C5390,'1.PrepList'!$I$2:$I$1500,'1.PrepList'!$G$2:$G$1500,"")&amp;"",""))</f>
        <v/>
      </c>
      <c r="B5390" s="638" t="str">
        <f>IF($C5390="","",IFERROR(_xlfn.XLOOKUP($C5390,'1.PrepList'!$I$2:$I$1500,'1.PrepList'!$H$2:$H$1500,"")&amp;"",""))</f>
        <v/>
      </c>
      <c r="D5390" s="638" t="str">
        <f>IF($C5390="","",IFERROR(_xlfn.XLOOKUP($C5390,'1.PrepList'!$I$2:$I$1500,'1.PrepList'!$J$2:$J$1500,"")&amp;"",""))</f>
        <v/>
      </c>
      <c r="E5390" s="638" t="str">
        <f>IF($C5390="","",IFERROR(_xlfn.XLOOKUP($C5390,'1.PrepList'!$I$2:$I$1500,'1.PrepList'!$N$2:$N$1500,"")&amp;"",""))</f>
        <v/>
      </c>
      <c r="F5390" s="638" t="str">
        <f>IF($C5390="","",IFERROR(_xlfn.XLOOKUP($C5390,'1.PrepList'!$I$2:$I$1500,'1.PrepList'!$K$2:$K$1500,"")&amp;"",""))</f>
        <v/>
      </c>
      <c r="H5390" s="644" t="str">
        <f>IF($C5390="","",IFERROR(IF(_xlfn.XLOOKUP($C5390,tbl_StartedStatus[Bold ID],tbl_StartedStatus[Started])="Started","Yes",IF(_xlfn.XLOOKUP($C5390,tbl_StartedStatus[Bold ID],tbl_StartedStatus[Started])="No Show","No Show","")),""))</f>
        <v/>
      </c>
    </row>
    <row r="5391" spans="1:8" ht="15" customHeight="1" thickBot="1">
      <c r="A5391" s="38" t="str">
        <f>IF($C5391="","",IFERROR(_xlfn.XLOOKUP($C5391,'1.PrepList'!$I$2:$I$1500,'1.PrepList'!$G$2:$G$1500,"")&amp;"",""))</f>
        <v/>
      </c>
      <c r="B5391" s="638" t="str">
        <f>IF($C5391="","",IFERROR(_xlfn.XLOOKUP($C5391,'1.PrepList'!$I$2:$I$1500,'1.PrepList'!$H$2:$H$1500,"")&amp;"",""))</f>
        <v/>
      </c>
      <c r="D5391" s="638" t="str">
        <f>IF($C5391="","",IFERROR(_xlfn.XLOOKUP($C5391,'1.PrepList'!$I$2:$I$1500,'1.PrepList'!$J$2:$J$1500,"")&amp;"",""))</f>
        <v/>
      </c>
      <c r="E5391" s="638" t="str">
        <f>IF($C5391="","",IFERROR(_xlfn.XLOOKUP($C5391,'1.PrepList'!$I$2:$I$1500,'1.PrepList'!$N$2:$N$1500,"")&amp;"",""))</f>
        <v/>
      </c>
      <c r="F5391" s="638" t="str">
        <f>IF($C5391="","",IFERROR(_xlfn.XLOOKUP($C5391,'1.PrepList'!$I$2:$I$1500,'1.PrepList'!$K$2:$K$1500,"")&amp;"",""))</f>
        <v/>
      </c>
      <c r="H5391" s="644" t="str">
        <f>IF($C5391="","",IFERROR(IF(_xlfn.XLOOKUP($C5391,tbl_StartedStatus[Bold ID],tbl_StartedStatus[Started])="Started","Yes",IF(_xlfn.XLOOKUP($C5391,tbl_StartedStatus[Bold ID],tbl_StartedStatus[Started])="No Show","No Show","")),""))</f>
        <v/>
      </c>
    </row>
    <row r="5392" spans="1:8" ht="15" customHeight="1" thickBot="1">
      <c r="A5392" s="38" t="str">
        <f>IF($C5392="","",IFERROR(_xlfn.XLOOKUP($C5392,'1.PrepList'!$I$2:$I$1500,'1.PrepList'!$G$2:$G$1500,"")&amp;"",""))</f>
        <v/>
      </c>
      <c r="B5392" s="638" t="str">
        <f>IF($C5392="","",IFERROR(_xlfn.XLOOKUP($C5392,'1.PrepList'!$I$2:$I$1500,'1.PrepList'!$H$2:$H$1500,"")&amp;"",""))</f>
        <v/>
      </c>
      <c r="D5392" s="638" t="str">
        <f>IF($C5392="","",IFERROR(_xlfn.XLOOKUP($C5392,'1.PrepList'!$I$2:$I$1500,'1.PrepList'!$J$2:$J$1500,"")&amp;"",""))</f>
        <v/>
      </c>
      <c r="E5392" s="638" t="str">
        <f>IF($C5392="","",IFERROR(_xlfn.XLOOKUP($C5392,'1.PrepList'!$I$2:$I$1500,'1.PrepList'!$N$2:$N$1500,"")&amp;"",""))</f>
        <v/>
      </c>
      <c r="F5392" s="638" t="str">
        <f>IF($C5392="","",IFERROR(_xlfn.XLOOKUP($C5392,'1.PrepList'!$I$2:$I$1500,'1.PrepList'!$K$2:$K$1500,"")&amp;"",""))</f>
        <v/>
      </c>
      <c r="H5392" s="644" t="str">
        <f>IF($C5392="","",IFERROR(IF(_xlfn.XLOOKUP($C5392,tbl_StartedStatus[Bold ID],tbl_StartedStatus[Started])="Started","Yes",IF(_xlfn.XLOOKUP($C5392,tbl_StartedStatus[Bold ID],tbl_StartedStatus[Started])="No Show","No Show","")),""))</f>
        <v/>
      </c>
    </row>
    <row r="5393" spans="1:8" ht="15" customHeight="1" thickBot="1">
      <c r="A5393" s="38" t="str">
        <f>IF($C5393="","",IFERROR(_xlfn.XLOOKUP($C5393,'1.PrepList'!$I$2:$I$1500,'1.PrepList'!$G$2:$G$1500,"")&amp;"",""))</f>
        <v/>
      </c>
      <c r="B5393" s="638" t="str">
        <f>IF($C5393="","",IFERROR(_xlfn.XLOOKUP($C5393,'1.PrepList'!$I$2:$I$1500,'1.PrepList'!$H$2:$H$1500,"")&amp;"",""))</f>
        <v/>
      </c>
      <c r="D5393" s="638" t="str">
        <f>IF($C5393="","",IFERROR(_xlfn.XLOOKUP($C5393,'1.PrepList'!$I$2:$I$1500,'1.PrepList'!$J$2:$J$1500,"")&amp;"",""))</f>
        <v/>
      </c>
      <c r="E5393" s="638" t="str">
        <f>IF($C5393="","",IFERROR(_xlfn.XLOOKUP($C5393,'1.PrepList'!$I$2:$I$1500,'1.PrepList'!$N$2:$N$1500,"")&amp;"",""))</f>
        <v/>
      </c>
      <c r="F5393" s="638" t="str">
        <f>IF($C5393="","",IFERROR(_xlfn.XLOOKUP($C5393,'1.PrepList'!$I$2:$I$1500,'1.PrepList'!$K$2:$K$1500,"")&amp;"",""))</f>
        <v/>
      </c>
      <c r="H5393" s="644" t="str">
        <f>IF($C5393="","",IFERROR(IF(_xlfn.XLOOKUP($C5393,tbl_StartedStatus[Bold ID],tbl_StartedStatus[Started])="Started","Yes",IF(_xlfn.XLOOKUP($C5393,tbl_StartedStatus[Bold ID],tbl_StartedStatus[Started])="No Show","No Show","")),""))</f>
        <v/>
      </c>
    </row>
    <row r="5394" spans="1:8" ht="15" customHeight="1" thickBot="1">
      <c r="A5394" s="38" t="str">
        <f>IF($C5394="","",IFERROR(_xlfn.XLOOKUP($C5394,'1.PrepList'!$I$2:$I$1500,'1.PrepList'!$G$2:$G$1500,"")&amp;"",""))</f>
        <v/>
      </c>
      <c r="B5394" s="638" t="str">
        <f>IF($C5394="","",IFERROR(_xlfn.XLOOKUP($C5394,'1.PrepList'!$I$2:$I$1500,'1.PrepList'!$H$2:$H$1500,"")&amp;"",""))</f>
        <v/>
      </c>
      <c r="D5394" s="638" t="str">
        <f>IF($C5394="","",IFERROR(_xlfn.XLOOKUP($C5394,'1.PrepList'!$I$2:$I$1500,'1.PrepList'!$J$2:$J$1500,"")&amp;"",""))</f>
        <v/>
      </c>
      <c r="E5394" s="638" t="str">
        <f>IF($C5394="","",IFERROR(_xlfn.XLOOKUP($C5394,'1.PrepList'!$I$2:$I$1500,'1.PrepList'!$N$2:$N$1500,"")&amp;"",""))</f>
        <v/>
      </c>
      <c r="F5394" s="638" t="str">
        <f>IF($C5394="","",IFERROR(_xlfn.XLOOKUP($C5394,'1.PrepList'!$I$2:$I$1500,'1.PrepList'!$K$2:$K$1500,"")&amp;"",""))</f>
        <v/>
      </c>
      <c r="H5394" s="644" t="str">
        <f>IF($C5394="","",IFERROR(IF(_xlfn.XLOOKUP($C5394,tbl_StartedStatus[Bold ID],tbl_StartedStatus[Started])="Started","Yes",IF(_xlfn.XLOOKUP($C5394,tbl_StartedStatus[Bold ID],tbl_StartedStatus[Started])="No Show","No Show","")),""))</f>
        <v/>
      </c>
    </row>
    <row r="5395" spans="1:8" ht="15" customHeight="1" thickBot="1">
      <c r="A5395" s="38" t="str">
        <f>IF($C5395="","",IFERROR(_xlfn.XLOOKUP($C5395,'1.PrepList'!$I$2:$I$1500,'1.PrepList'!$G$2:$G$1500,"")&amp;"",""))</f>
        <v/>
      </c>
      <c r="B5395" s="638" t="str">
        <f>IF($C5395="","",IFERROR(_xlfn.XLOOKUP($C5395,'1.PrepList'!$I$2:$I$1500,'1.PrepList'!$H$2:$H$1500,"")&amp;"",""))</f>
        <v/>
      </c>
      <c r="D5395" s="638" t="str">
        <f>IF($C5395="","",IFERROR(_xlfn.XLOOKUP($C5395,'1.PrepList'!$I$2:$I$1500,'1.PrepList'!$J$2:$J$1500,"")&amp;"",""))</f>
        <v/>
      </c>
      <c r="E5395" s="638" t="str">
        <f>IF($C5395="","",IFERROR(_xlfn.XLOOKUP($C5395,'1.PrepList'!$I$2:$I$1500,'1.PrepList'!$N$2:$N$1500,"")&amp;"",""))</f>
        <v/>
      </c>
      <c r="F5395" s="638" t="str">
        <f>IF($C5395="","",IFERROR(_xlfn.XLOOKUP($C5395,'1.PrepList'!$I$2:$I$1500,'1.PrepList'!$K$2:$K$1500,"")&amp;"",""))</f>
        <v/>
      </c>
      <c r="H5395" s="644" t="str">
        <f>IF($C5395="","",IFERROR(IF(_xlfn.XLOOKUP($C5395,tbl_StartedStatus[Bold ID],tbl_StartedStatus[Started])="Started","Yes",IF(_xlfn.XLOOKUP($C5395,tbl_StartedStatus[Bold ID],tbl_StartedStatus[Started])="No Show","No Show","")),""))</f>
        <v/>
      </c>
    </row>
    <row r="5396" spans="1:8" ht="15" customHeight="1" thickBot="1">
      <c r="A5396" s="38" t="str">
        <f>IF($C5396="","",IFERROR(_xlfn.XLOOKUP($C5396,'1.PrepList'!$I$2:$I$1500,'1.PrepList'!$G$2:$G$1500,"")&amp;"",""))</f>
        <v/>
      </c>
      <c r="B5396" s="638" t="str">
        <f>IF($C5396="","",IFERROR(_xlfn.XLOOKUP($C5396,'1.PrepList'!$I$2:$I$1500,'1.PrepList'!$H$2:$H$1500,"")&amp;"",""))</f>
        <v/>
      </c>
      <c r="D5396" s="638" t="str">
        <f>IF($C5396="","",IFERROR(_xlfn.XLOOKUP($C5396,'1.PrepList'!$I$2:$I$1500,'1.PrepList'!$J$2:$J$1500,"")&amp;"",""))</f>
        <v/>
      </c>
      <c r="E5396" s="638" t="str">
        <f>IF($C5396="","",IFERROR(_xlfn.XLOOKUP($C5396,'1.PrepList'!$I$2:$I$1500,'1.PrepList'!$N$2:$N$1500,"")&amp;"",""))</f>
        <v/>
      </c>
      <c r="F5396" s="638" t="str">
        <f>IF($C5396="","",IFERROR(_xlfn.XLOOKUP($C5396,'1.PrepList'!$I$2:$I$1500,'1.PrepList'!$K$2:$K$1500,"")&amp;"",""))</f>
        <v/>
      </c>
      <c r="H5396" s="644" t="str">
        <f>IF($C5396="","",IFERROR(IF(_xlfn.XLOOKUP($C5396,tbl_StartedStatus[Bold ID],tbl_StartedStatus[Started])="Started","Yes",IF(_xlfn.XLOOKUP($C5396,tbl_StartedStatus[Bold ID],tbl_StartedStatus[Started])="No Show","No Show","")),""))</f>
        <v/>
      </c>
    </row>
    <row r="5397" spans="1:8" ht="15" customHeight="1" thickBot="1">
      <c r="A5397" s="38" t="str">
        <f>IF($C5397="","",IFERROR(_xlfn.XLOOKUP($C5397,'1.PrepList'!$I$2:$I$1500,'1.PrepList'!$G$2:$G$1500,"")&amp;"",""))</f>
        <v/>
      </c>
      <c r="B5397" s="638" t="str">
        <f>IF($C5397="","",IFERROR(_xlfn.XLOOKUP($C5397,'1.PrepList'!$I$2:$I$1500,'1.PrepList'!$H$2:$H$1500,"")&amp;"",""))</f>
        <v/>
      </c>
      <c r="D5397" s="638" t="str">
        <f>IF($C5397="","",IFERROR(_xlfn.XLOOKUP($C5397,'1.PrepList'!$I$2:$I$1500,'1.PrepList'!$J$2:$J$1500,"")&amp;"",""))</f>
        <v/>
      </c>
      <c r="E5397" s="638" t="str">
        <f>IF($C5397="","",IFERROR(_xlfn.XLOOKUP($C5397,'1.PrepList'!$I$2:$I$1500,'1.PrepList'!$N$2:$N$1500,"")&amp;"",""))</f>
        <v/>
      </c>
      <c r="F5397" s="638" t="str">
        <f>IF($C5397="","",IFERROR(_xlfn.XLOOKUP($C5397,'1.PrepList'!$I$2:$I$1500,'1.PrepList'!$K$2:$K$1500,"")&amp;"",""))</f>
        <v/>
      </c>
      <c r="H5397" s="644" t="str">
        <f>IF($C5397="","",IFERROR(IF(_xlfn.XLOOKUP($C5397,tbl_StartedStatus[Bold ID],tbl_StartedStatus[Started])="Started","Yes",IF(_xlfn.XLOOKUP($C5397,tbl_StartedStatus[Bold ID],tbl_StartedStatus[Started])="No Show","No Show","")),""))</f>
        <v/>
      </c>
    </row>
    <row r="5398" spans="1:8" ht="15" customHeight="1" thickBot="1">
      <c r="A5398" s="38" t="str">
        <f>IF($C5398="","",IFERROR(_xlfn.XLOOKUP($C5398,'1.PrepList'!$I$2:$I$1500,'1.PrepList'!$G$2:$G$1500,"")&amp;"",""))</f>
        <v/>
      </c>
      <c r="B5398" s="638" t="str">
        <f>IF($C5398="","",IFERROR(_xlfn.XLOOKUP($C5398,'1.PrepList'!$I$2:$I$1500,'1.PrepList'!$H$2:$H$1500,"")&amp;"",""))</f>
        <v/>
      </c>
      <c r="D5398" s="638" t="str">
        <f>IF($C5398="","",IFERROR(_xlfn.XLOOKUP($C5398,'1.PrepList'!$I$2:$I$1500,'1.PrepList'!$J$2:$J$1500,"")&amp;"",""))</f>
        <v/>
      </c>
      <c r="E5398" s="638" t="str">
        <f>IF($C5398="","",IFERROR(_xlfn.XLOOKUP($C5398,'1.PrepList'!$I$2:$I$1500,'1.PrepList'!$N$2:$N$1500,"")&amp;"",""))</f>
        <v/>
      </c>
      <c r="F5398" s="638" t="str">
        <f>IF($C5398="","",IFERROR(_xlfn.XLOOKUP($C5398,'1.PrepList'!$I$2:$I$1500,'1.PrepList'!$K$2:$K$1500,"")&amp;"",""))</f>
        <v/>
      </c>
      <c r="H5398" s="644" t="str">
        <f>IF($C5398="","",IFERROR(IF(_xlfn.XLOOKUP($C5398,tbl_StartedStatus[Bold ID],tbl_StartedStatus[Started])="Started","Yes",IF(_xlfn.XLOOKUP($C5398,tbl_StartedStatus[Bold ID],tbl_StartedStatus[Started])="No Show","No Show","")),""))</f>
        <v/>
      </c>
    </row>
    <row r="5399" spans="1:8" ht="15" customHeight="1" thickBot="1">
      <c r="A5399" s="38" t="str">
        <f>IF($C5399="","",IFERROR(_xlfn.XLOOKUP($C5399,'1.PrepList'!$I$2:$I$1500,'1.PrepList'!$G$2:$G$1500,"")&amp;"",""))</f>
        <v/>
      </c>
      <c r="B5399" s="638" t="str">
        <f>IF($C5399="","",IFERROR(_xlfn.XLOOKUP($C5399,'1.PrepList'!$I$2:$I$1500,'1.PrepList'!$H$2:$H$1500,"")&amp;"",""))</f>
        <v/>
      </c>
      <c r="D5399" s="638" t="str">
        <f>IF($C5399="","",IFERROR(_xlfn.XLOOKUP($C5399,'1.PrepList'!$I$2:$I$1500,'1.PrepList'!$J$2:$J$1500,"")&amp;"",""))</f>
        <v/>
      </c>
      <c r="E5399" s="638" t="str">
        <f>IF($C5399="","",IFERROR(_xlfn.XLOOKUP($C5399,'1.PrepList'!$I$2:$I$1500,'1.PrepList'!$N$2:$N$1500,"")&amp;"",""))</f>
        <v/>
      </c>
      <c r="F5399" s="638" t="str">
        <f>IF($C5399="","",IFERROR(_xlfn.XLOOKUP($C5399,'1.PrepList'!$I$2:$I$1500,'1.PrepList'!$K$2:$K$1500,"")&amp;"",""))</f>
        <v/>
      </c>
      <c r="H5399" s="644" t="str">
        <f>IF($C5399="","",IFERROR(IF(_xlfn.XLOOKUP($C5399,tbl_StartedStatus[Bold ID],tbl_StartedStatus[Started])="Started","Yes",IF(_xlfn.XLOOKUP($C5399,tbl_StartedStatus[Bold ID],tbl_StartedStatus[Started])="No Show","No Show","")),""))</f>
        <v/>
      </c>
    </row>
    <row r="5400" spans="1:8" ht="15" customHeight="1" thickBot="1">
      <c r="A5400" s="38" t="str">
        <f>IF($C5400="","",IFERROR(_xlfn.XLOOKUP($C5400,'1.PrepList'!$I$2:$I$1500,'1.PrepList'!$G$2:$G$1500,"")&amp;"",""))</f>
        <v/>
      </c>
      <c r="B5400" s="638" t="str">
        <f>IF($C5400="","",IFERROR(_xlfn.XLOOKUP($C5400,'1.PrepList'!$I$2:$I$1500,'1.PrepList'!$H$2:$H$1500,"")&amp;"",""))</f>
        <v/>
      </c>
      <c r="D5400" s="638" t="str">
        <f>IF($C5400="","",IFERROR(_xlfn.XLOOKUP($C5400,'1.PrepList'!$I$2:$I$1500,'1.PrepList'!$J$2:$J$1500,"")&amp;"",""))</f>
        <v/>
      </c>
      <c r="E5400" s="638" t="str">
        <f>IF($C5400="","",IFERROR(_xlfn.XLOOKUP($C5400,'1.PrepList'!$I$2:$I$1500,'1.PrepList'!$N$2:$N$1500,"")&amp;"",""))</f>
        <v/>
      </c>
      <c r="F5400" s="638" t="str">
        <f>IF($C5400="","",IFERROR(_xlfn.XLOOKUP($C5400,'1.PrepList'!$I$2:$I$1500,'1.PrepList'!$K$2:$K$1500,"")&amp;"",""))</f>
        <v/>
      </c>
      <c r="H5400" s="644" t="str">
        <f>IF($C5400="","",IFERROR(IF(_xlfn.XLOOKUP($C5400,tbl_StartedStatus[Bold ID],tbl_StartedStatus[Started])="Started","Yes",IF(_xlfn.XLOOKUP($C5400,tbl_StartedStatus[Bold ID],tbl_StartedStatus[Started])="No Show","No Show","")),""))</f>
        <v/>
      </c>
    </row>
    <row r="5401" spans="1:8" ht="15" customHeight="1" thickBot="1">
      <c r="A5401" s="38" t="str">
        <f>IF($C5401="","",IFERROR(_xlfn.XLOOKUP($C5401,'1.PrepList'!$I$2:$I$1500,'1.PrepList'!$G$2:$G$1500,"")&amp;"",""))</f>
        <v/>
      </c>
      <c r="B5401" s="638" t="str">
        <f>IF($C5401="","",IFERROR(_xlfn.XLOOKUP($C5401,'1.PrepList'!$I$2:$I$1500,'1.PrepList'!$H$2:$H$1500,"")&amp;"",""))</f>
        <v/>
      </c>
      <c r="D5401" s="638" t="str">
        <f>IF($C5401="","",IFERROR(_xlfn.XLOOKUP($C5401,'1.PrepList'!$I$2:$I$1500,'1.PrepList'!$J$2:$J$1500,"")&amp;"",""))</f>
        <v/>
      </c>
      <c r="E5401" s="638" t="str">
        <f>IF($C5401="","",IFERROR(_xlfn.XLOOKUP($C5401,'1.PrepList'!$I$2:$I$1500,'1.PrepList'!$N$2:$N$1500,"")&amp;"",""))</f>
        <v/>
      </c>
      <c r="F5401" s="638" t="str">
        <f>IF($C5401="","",IFERROR(_xlfn.XLOOKUP($C5401,'1.PrepList'!$I$2:$I$1500,'1.PrepList'!$K$2:$K$1500,"")&amp;"",""))</f>
        <v/>
      </c>
      <c r="H5401" s="644" t="str">
        <f>IF($C5401="","",IFERROR(IF(_xlfn.XLOOKUP($C5401,tbl_StartedStatus[Bold ID],tbl_StartedStatus[Started])="Started","Yes",IF(_xlfn.XLOOKUP($C5401,tbl_StartedStatus[Bold ID],tbl_StartedStatus[Started])="No Show","No Show","")),""))</f>
        <v/>
      </c>
    </row>
    <row r="5402" spans="1:8" ht="15" customHeight="1" thickBot="1">
      <c r="A5402" s="38" t="str">
        <f>IF($C5402="","",IFERROR(_xlfn.XLOOKUP($C5402,'1.PrepList'!$I$2:$I$1500,'1.PrepList'!$G$2:$G$1500,"")&amp;"",""))</f>
        <v/>
      </c>
      <c r="B5402" s="638" t="str">
        <f>IF($C5402="","",IFERROR(_xlfn.XLOOKUP($C5402,'1.PrepList'!$I$2:$I$1500,'1.PrepList'!$H$2:$H$1500,"")&amp;"",""))</f>
        <v/>
      </c>
      <c r="D5402" s="638" t="str">
        <f>IF($C5402="","",IFERROR(_xlfn.XLOOKUP($C5402,'1.PrepList'!$I$2:$I$1500,'1.PrepList'!$J$2:$J$1500,"")&amp;"",""))</f>
        <v/>
      </c>
      <c r="E5402" s="638" t="str">
        <f>IF($C5402="","",IFERROR(_xlfn.XLOOKUP($C5402,'1.PrepList'!$I$2:$I$1500,'1.PrepList'!$N$2:$N$1500,"")&amp;"",""))</f>
        <v/>
      </c>
      <c r="F5402" s="638" t="str">
        <f>IF($C5402="","",IFERROR(_xlfn.XLOOKUP($C5402,'1.PrepList'!$I$2:$I$1500,'1.PrepList'!$K$2:$K$1500,"")&amp;"",""))</f>
        <v/>
      </c>
      <c r="H5402" s="644" t="str">
        <f>IF($C5402="","",IFERROR(IF(_xlfn.XLOOKUP($C5402,tbl_StartedStatus[Bold ID],tbl_StartedStatus[Started])="Started","Yes",IF(_xlfn.XLOOKUP($C5402,tbl_StartedStatus[Bold ID],tbl_StartedStatus[Started])="No Show","No Show","")),""))</f>
        <v/>
      </c>
    </row>
    <row r="5403" spans="1:8" ht="15" customHeight="1" thickBot="1">
      <c r="A5403" s="38" t="str">
        <f>IF($C5403="","",IFERROR(_xlfn.XLOOKUP($C5403,'1.PrepList'!$I$2:$I$1500,'1.PrepList'!$G$2:$G$1500,"")&amp;"",""))</f>
        <v/>
      </c>
      <c r="B5403" s="638" t="str">
        <f>IF($C5403="","",IFERROR(_xlfn.XLOOKUP($C5403,'1.PrepList'!$I$2:$I$1500,'1.PrepList'!$H$2:$H$1500,"")&amp;"",""))</f>
        <v/>
      </c>
      <c r="D5403" s="638" t="str">
        <f>IF($C5403="","",IFERROR(_xlfn.XLOOKUP($C5403,'1.PrepList'!$I$2:$I$1500,'1.PrepList'!$J$2:$J$1500,"")&amp;"",""))</f>
        <v/>
      </c>
      <c r="E5403" s="638" t="str">
        <f>IF($C5403="","",IFERROR(_xlfn.XLOOKUP($C5403,'1.PrepList'!$I$2:$I$1500,'1.PrepList'!$N$2:$N$1500,"")&amp;"",""))</f>
        <v/>
      </c>
      <c r="F5403" s="638" t="str">
        <f>IF($C5403="","",IFERROR(_xlfn.XLOOKUP($C5403,'1.PrepList'!$I$2:$I$1500,'1.PrepList'!$K$2:$K$1500,"")&amp;"",""))</f>
        <v/>
      </c>
      <c r="H5403" s="644" t="str">
        <f>IF($C5403="","",IFERROR(IF(_xlfn.XLOOKUP($C5403,tbl_StartedStatus[Bold ID],tbl_StartedStatus[Started])="Started","Yes",IF(_xlfn.XLOOKUP($C5403,tbl_StartedStatus[Bold ID],tbl_StartedStatus[Started])="No Show","No Show","")),""))</f>
        <v/>
      </c>
    </row>
    <row r="5404" spans="1:8" ht="15" customHeight="1" thickBot="1">
      <c r="A5404" s="38" t="str">
        <f>IF($C5404="","",IFERROR(_xlfn.XLOOKUP($C5404,'1.PrepList'!$I$2:$I$1500,'1.PrepList'!$G$2:$G$1500,"")&amp;"",""))</f>
        <v/>
      </c>
      <c r="B5404" s="638" t="str">
        <f>IF($C5404="","",IFERROR(_xlfn.XLOOKUP($C5404,'1.PrepList'!$I$2:$I$1500,'1.PrepList'!$H$2:$H$1500,"")&amp;"",""))</f>
        <v/>
      </c>
      <c r="D5404" s="638" t="str">
        <f>IF($C5404="","",IFERROR(_xlfn.XLOOKUP($C5404,'1.PrepList'!$I$2:$I$1500,'1.PrepList'!$J$2:$J$1500,"")&amp;"",""))</f>
        <v/>
      </c>
      <c r="E5404" s="638" t="str">
        <f>IF($C5404="","",IFERROR(_xlfn.XLOOKUP($C5404,'1.PrepList'!$I$2:$I$1500,'1.PrepList'!$N$2:$N$1500,"")&amp;"",""))</f>
        <v/>
      </c>
      <c r="F5404" s="638" t="str">
        <f>IF($C5404="","",IFERROR(_xlfn.XLOOKUP($C5404,'1.PrepList'!$I$2:$I$1500,'1.PrepList'!$K$2:$K$1500,"")&amp;"",""))</f>
        <v/>
      </c>
      <c r="H5404" s="644" t="str">
        <f>IF($C5404="","",IFERROR(IF(_xlfn.XLOOKUP($C5404,tbl_StartedStatus[Bold ID],tbl_StartedStatus[Started])="Started","Yes",IF(_xlfn.XLOOKUP($C5404,tbl_StartedStatus[Bold ID],tbl_StartedStatus[Started])="No Show","No Show","")),""))</f>
        <v/>
      </c>
    </row>
    <row r="5405" spans="1:8" ht="15" customHeight="1" thickBot="1">
      <c r="A5405" s="38" t="str">
        <f>IF($C5405="","",IFERROR(_xlfn.XLOOKUP($C5405,'1.PrepList'!$I$2:$I$1500,'1.PrepList'!$G$2:$G$1500,"")&amp;"",""))</f>
        <v/>
      </c>
      <c r="B5405" s="638" t="str">
        <f>IF($C5405="","",IFERROR(_xlfn.XLOOKUP($C5405,'1.PrepList'!$I$2:$I$1500,'1.PrepList'!$H$2:$H$1500,"")&amp;"",""))</f>
        <v/>
      </c>
      <c r="D5405" s="638" t="str">
        <f>IF($C5405="","",IFERROR(_xlfn.XLOOKUP($C5405,'1.PrepList'!$I$2:$I$1500,'1.PrepList'!$J$2:$J$1500,"")&amp;"",""))</f>
        <v/>
      </c>
      <c r="E5405" s="638" t="str">
        <f>IF($C5405="","",IFERROR(_xlfn.XLOOKUP($C5405,'1.PrepList'!$I$2:$I$1500,'1.PrepList'!$N$2:$N$1500,"")&amp;"",""))</f>
        <v/>
      </c>
      <c r="F5405" s="638" t="str">
        <f>IF($C5405="","",IFERROR(_xlfn.XLOOKUP($C5405,'1.PrepList'!$I$2:$I$1500,'1.PrepList'!$K$2:$K$1500,"")&amp;"",""))</f>
        <v/>
      </c>
      <c r="H5405" s="644" t="str">
        <f>IF($C5405="","",IFERROR(IF(_xlfn.XLOOKUP($C5405,tbl_StartedStatus[Bold ID],tbl_StartedStatus[Started])="Started","Yes",IF(_xlfn.XLOOKUP($C5405,tbl_StartedStatus[Bold ID],tbl_StartedStatus[Started])="No Show","No Show","")),""))</f>
        <v/>
      </c>
    </row>
    <row r="5406" spans="1:8" ht="15" customHeight="1" thickBot="1">
      <c r="A5406" s="38" t="str">
        <f>IF($C5406="","",IFERROR(_xlfn.XLOOKUP($C5406,'1.PrepList'!$I$2:$I$1500,'1.PrepList'!$G$2:$G$1500,"")&amp;"",""))</f>
        <v/>
      </c>
      <c r="B5406" s="638" t="str">
        <f>IF($C5406="","",IFERROR(_xlfn.XLOOKUP($C5406,'1.PrepList'!$I$2:$I$1500,'1.PrepList'!$H$2:$H$1500,"")&amp;"",""))</f>
        <v/>
      </c>
      <c r="D5406" s="638" t="str">
        <f>IF($C5406="","",IFERROR(_xlfn.XLOOKUP($C5406,'1.PrepList'!$I$2:$I$1500,'1.PrepList'!$J$2:$J$1500,"")&amp;"",""))</f>
        <v/>
      </c>
      <c r="E5406" s="638" t="str">
        <f>IF($C5406="","",IFERROR(_xlfn.XLOOKUP($C5406,'1.PrepList'!$I$2:$I$1500,'1.PrepList'!$N$2:$N$1500,"")&amp;"",""))</f>
        <v/>
      </c>
      <c r="F5406" s="638" t="str">
        <f>IF($C5406="","",IFERROR(_xlfn.XLOOKUP($C5406,'1.PrepList'!$I$2:$I$1500,'1.PrepList'!$K$2:$K$1500,"")&amp;"",""))</f>
        <v/>
      </c>
      <c r="H5406" s="644" t="str">
        <f>IF($C5406="","",IFERROR(IF(_xlfn.XLOOKUP($C5406,tbl_StartedStatus[Bold ID],tbl_StartedStatus[Started])="Started","Yes",IF(_xlfn.XLOOKUP($C5406,tbl_StartedStatus[Bold ID],tbl_StartedStatus[Started])="No Show","No Show","")),""))</f>
        <v/>
      </c>
    </row>
    <row r="5407" spans="1:8" ht="15" customHeight="1" thickBot="1">
      <c r="A5407" s="38" t="str">
        <f>IF($C5407="","",IFERROR(_xlfn.XLOOKUP($C5407,'1.PrepList'!$I$2:$I$1500,'1.PrepList'!$G$2:$G$1500,"")&amp;"",""))</f>
        <v/>
      </c>
      <c r="B5407" s="638" t="str">
        <f>IF($C5407="","",IFERROR(_xlfn.XLOOKUP($C5407,'1.PrepList'!$I$2:$I$1500,'1.PrepList'!$H$2:$H$1500,"")&amp;"",""))</f>
        <v/>
      </c>
      <c r="D5407" s="638" t="str">
        <f>IF($C5407="","",IFERROR(_xlfn.XLOOKUP($C5407,'1.PrepList'!$I$2:$I$1500,'1.PrepList'!$J$2:$J$1500,"")&amp;"",""))</f>
        <v/>
      </c>
      <c r="E5407" s="638" t="str">
        <f>IF($C5407="","",IFERROR(_xlfn.XLOOKUP($C5407,'1.PrepList'!$I$2:$I$1500,'1.PrepList'!$N$2:$N$1500,"")&amp;"",""))</f>
        <v/>
      </c>
      <c r="F5407" s="638" t="str">
        <f>IF($C5407="","",IFERROR(_xlfn.XLOOKUP($C5407,'1.PrepList'!$I$2:$I$1500,'1.PrepList'!$K$2:$K$1500,"")&amp;"",""))</f>
        <v/>
      </c>
      <c r="H5407" s="644" t="str">
        <f>IF($C5407="","",IFERROR(IF(_xlfn.XLOOKUP($C5407,tbl_StartedStatus[Bold ID],tbl_StartedStatus[Started])="Started","Yes",IF(_xlfn.XLOOKUP($C5407,tbl_StartedStatus[Bold ID],tbl_StartedStatus[Started])="No Show","No Show","")),""))</f>
        <v/>
      </c>
    </row>
    <row r="5408" spans="1:8" ht="15" customHeight="1" thickBot="1">
      <c r="A5408" s="38" t="str">
        <f>IF($C5408="","",IFERROR(_xlfn.XLOOKUP($C5408,'1.PrepList'!$I$2:$I$1500,'1.PrepList'!$G$2:$G$1500,"")&amp;"",""))</f>
        <v/>
      </c>
      <c r="B5408" s="638" t="str">
        <f>IF($C5408="","",IFERROR(_xlfn.XLOOKUP($C5408,'1.PrepList'!$I$2:$I$1500,'1.PrepList'!$H$2:$H$1500,"")&amp;"",""))</f>
        <v/>
      </c>
      <c r="D5408" s="638" t="str">
        <f>IF($C5408="","",IFERROR(_xlfn.XLOOKUP($C5408,'1.PrepList'!$I$2:$I$1500,'1.PrepList'!$J$2:$J$1500,"")&amp;"",""))</f>
        <v/>
      </c>
      <c r="E5408" s="638" t="str">
        <f>IF($C5408="","",IFERROR(_xlfn.XLOOKUP($C5408,'1.PrepList'!$I$2:$I$1500,'1.PrepList'!$N$2:$N$1500,"")&amp;"",""))</f>
        <v/>
      </c>
      <c r="F5408" s="638" t="str">
        <f>IF($C5408="","",IFERROR(_xlfn.XLOOKUP($C5408,'1.PrepList'!$I$2:$I$1500,'1.PrepList'!$K$2:$K$1500,"")&amp;"",""))</f>
        <v/>
      </c>
      <c r="H5408" s="644" t="str">
        <f>IF($C5408="","",IFERROR(IF(_xlfn.XLOOKUP($C5408,tbl_StartedStatus[Bold ID],tbl_StartedStatus[Started])="Started","Yes",IF(_xlfn.XLOOKUP($C5408,tbl_StartedStatus[Bold ID],tbl_StartedStatus[Started])="No Show","No Show","")),""))</f>
        <v/>
      </c>
    </row>
    <row r="5409" spans="1:8" ht="15" customHeight="1" thickBot="1">
      <c r="A5409" s="38" t="str">
        <f>IF($C5409="","",IFERROR(_xlfn.XLOOKUP($C5409,'1.PrepList'!$I$2:$I$1500,'1.PrepList'!$G$2:$G$1500,"")&amp;"",""))</f>
        <v/>
      </c>
      <c r="B5409" s="638" t="str">
        <f>IF($C5409="","",IFERROR(_xlfn.XLOOKUP($C5409,'1.PrepList'!$I$2:$I$1500,'1.PrepList'!$H$2:$H$1500,"")&amp;"",""))</f>
        <v/>
      </c>
      <c r="D5409" s="638" t="str">
        <f>IF($C5409="","",IFERROR(_xlfn.XLOOKUP($C5409,'1.PrepList'!$I$2:$I$1500,'1.PrepList'!$J$2:$J$1500,"")&amp;"",""))</f>
        <v/>
      </c>
      <c r="E5409" s="638" t="str">
        <f>IF($C5409="","",IFERROR(_xlfn.XLOOKUP($C5409,'1.PrepList'!$I$2:$I$1500,'1.PrepList'!$N$2:$N$1500,"")&amp;"",""))</f>
        <v/>
      </c>
      <c r="F5409" s="638" t="str">
        <f>IF($C5409="","",IFERROR(_xlfn.XLOOKUP($C5409,'1.PrepList'!$I$2:$I$1500,'1.PrepList'!$K$2:$K$1500,"")&amp;"",""))</f>
        <v/>
      </c>
      <c r="H5409" s="644" t="str">
        <f>IF($C5409="","",IFERROR(IF(_xlfn.XLOOKUP($C5409,tbl_StartedStatus[Bold ID],tbl_StartedStatus[Started])="Started","Yes",IF(_xlfn.XLOOKUP($C5409,tbl_StartedStatus[Bold ID],tbl_StartedStatus[Started])="No Show","No Show","")),""))</f>
        <v/>
      </c>
    </row>
    <row r="5410" spans="1:8" ht="15" customHeight="1" thickBot="1">
      <c r="A5410" s="38" t="str">
        <f>IF($C5410="","",IFERROR(_xlfn.XLOOKUP($C5410,'1.PrepList'!$I$2:$I$1500,'1.PrepList'!$G$2:$G$1500,"")&amp;"",""))</f>
        <v/>
      </c>
      <c r="B5410" s="638" t="str">
        <f>IF($C5410="","",IFERROR(_xlfn.XLOOKUP($C5410,'1.PrepList'!$I$2:$I$1500,'1.PrepList'!$H$2:$H$1500,"")&amp;"",""))</f>
        <v/>
      </c>
      <c r="D5410" s="638" t="str">
        <f>IF($C5410="","",IFERROR(_xlfn.XLOOKUP($C5410,'1.PrepList'!$I$2:$I$1500,'1.PrepList'!$J$2:$J$1500,"")&amp;"",""))</f>
        <v/>
      </c>
      <c r="E5410" s="638" t="str">
        <f>IF($C5410="","",IFERROR(_xlfn.XLOOKUP($C5410,'1.PrepList'!$I$2:$I$1500,'1.PrepList'!$N$2:$N$1500,"")&amp;"",""))</f>
        <v/>
      </c>
      <c r="F5410" s="638" t="str">
        <f>IF($C5410="","",IFERROR(_xlfn.XLOOKUP($C5410,'1.PrepList'!$I$2:$I$1500,'1.PrepList'!$K$2:$K$1500,"")&amp;"",""))</f>
        <v/>
      </c>
      <c r="H5410" s="644" t="str">
        <f>IF($C5410="","",IFERROR(IF(_xlfn.XLOOKUP($C5410,tbl_StartedStatus[Bold ID],tbl_StartedStatus[Started])="Started","Yes",IF(_xlfn.XLOOKUP($C5410,tbl_StartedStatus[Bold ID],tbl_StartedStatus[Started])="No Show","No Show","")),""))</f>
        <v/>
      </c>
    </row>
    <row r="5411" spans="1:8" ht="15" customHeight="1" thickBot="1">
      <c r="A5411" s="38" t="str">
        <f>IF($C5411="","",IFERROR(_xlfn.XLOOKUP($C5411,'1.PrepList'!$I$2:$I$1500,'1.PrepList'!$G$2:$G$1500,"")&amp;"",""))</f>
        <v/>
      </c>
      <c r="B5411" s="638" t="str">
        <f>IF($C5411="","",IFERROR(_xlfn.XLOOKUP($C5411,'1.PrepList'!$I$2:$I$1500,'1.PrepList'!$H$2:$H$1500,"")&amp;"",""))</f>
        <v/>
      </c>
      <c r="D5411" s="638" t="str">
        <f>IF($C5411="","",IFERROR(_xlfn.XLOOKUP($C5411,'1.PrepList'!$I$2:$I$1500,'1.PrepList'!$J$2:$J$1500,"")&amp;"",""))</f>
        <v/>
      </c>
      <c r="E5411" s="638" t="str">
        <f>IF($C5411="","",IFERROR(_xlfn.XLOOKUP($C5411,'1.PrepList'!$I$2:$I$1500,'1.PrepList'!$N$2:$N$1500,"")&amp;"",""))</f>
        <v/>
      </c>
      <c r="F5411" s="638" t="str">
        <f>IF($C5411="","",IFERROR(_xlfn.XLOOKUP($C5411,'1.PrepList'!$I$2:$I$1500,'1.PrepList'!$K$2:$K$1500,"")&amp;"",""))</f>
        <v/>
      </c>
      <c r="H5411" s="644" t="str">
        <f>IF($C5411="","",IFERROR(IF(_xlfn.XLOOKUP($C5411,tbl_StartedStatus[Bold ID],tbl_StartedStatus[Started])="Started","Yes",IF(_xlfn.XLOOKUP($C5411,tbl_StartedStatus[Bold ID],tbl_StartedStatus[Started])="No Show","No Show","")),""))</f>
        <v/>
      </c>
    </row>
    <row r="5412" spans="1:8" ht="15" customHeight="1" thickBot="1">
      <c r="A5412" s="38" t="str">
        <f>IF($C5412="","",IFERROR(_xlfn.XLOOKUP($C5412,'1.PrepList'!$I$2:$I$1500,'1.PrepList'!$G$2:$G$1500,"")&amp;"",""))</f>
        <v/>
      </c>
      <c r="B5412" s="638" t="str">
        <f>IF($C5412="","",IFERROR(_xlfn.XLOOKUP($C5412,'1.PrepList'!$I$2:$I$1500,'1.PrepList'!$H$2:$H$1500,"")&amp;"",""))</f>
        <v/>
      </c>
      <c r="D5412" s="638" t="str">
        <f>IF($C5412="","",IFERROR(_xlfn.XLOOKUP($C5412,'1.PrepList'!$I$2:$I$1500,'1.PrepList'!$J$2:$J$1500,"")&amp;"",""))</f>
        <v/>
      </c>
      <c r="E5412" s="638" t="str">
        <f>IF($C5412="","",IFERROR(_xlfn.XLOOKUP($C5412,'1.PrepList'!$I$2:$I$1500,'1.PrepList'!$N$2:$N$1500,"")&amp;"",""))</f>
        <v/>
      </c>
      <c r="F5412" s="638" t="str">
        <f>IF($C5412="","",IFERROR(_xlfn.XLOOKUP($C5412,'1.PrepList'!$I$2:$I$1500,'1.PrepList'!$K$2:$K$1500,"")&amp;"",""))</f>
        <v/>
      </c>
      <c r="H5412" s="644" t="str">
        <f>IF($C5412="","",IFERROR(IF(_xlfn.XLOOKUP($C5412,tbl_StartedStatus[Bold ID],tbl_StartedStatus[Started])="Started","Yes",IF(_xlfn.XLOOKUP($C5412,tbl_StartedStatus[Bold ID],tbl_StartedStatus[Started])="No Show","No Show","")),""))</f>
        <v/>
      </c>
    </row>
    <row r="5413" spans="1:8" ht="15" customHeight="1" thickBot="1">
      <c r="A5413" s="38" t="str">
        <f>IF($C5413="","",IFERROR(_xlfn.XLOOKUP($C5413,'1.PrepList'!$I$2:$I$1500,'1.PrepList'!$G$2:$G$1500,"")&amp;"",""))</f>
        <v/>
      </c>
      <c r="B5413" s="638" t="str">
        <f>IF($C5413="","",IFERROR(_xlfn.XLOOKUP($C5413,'1.PrepList'!$I$2:$I$1500,'1.PrepList'!$H$2:$H$1500,"")&amp;"",""))</f>
        <v/>
      </c>
      <c r="D5413" s="638" t="str">
        <f>IF($C5413="","",IFERROR(_xlfn.XLOOKUP($C5413,'1.PrepList'!$I$2:$I$1500,'1.PrepList'!$J$2:$J$1500,"")&amp;"",""))</f>
        <v/>
      </c>
      <c r="E5413" s="638" t="str">
        <f>IF($C5413="","",IFERROR(_xlfn.XLOOKUP($C5413,'1.PrepList'!$I$2:$I$1500,'1.PrepList'!$N$2:$N$1500,"")&amp;"",""))</f>
        <v/>
      </c>
      <c r="F5413" s="638" t="str">
        <f>IF($C5413="","",IFERROR(_xlfn.XLOOKUP($C5413,'1.PrepList'!$I$2:$I$1500,'1.PrepList'!$K$2:$K$1500,"")&amp;"",""))</f>
        <v/>
      </c>
      <c r="H5413" s="644" t="str">
        <f>IF($C5413="","",IFERROR(IF(_xlfn.XLOOKUP($C5413,tbl_StartedStatus[Bold ID],tbl_StartedStatus[Started])="Started","Yes",IF(_xlfn.XLOOKUP($C5413,tbl_StartedStatus[Bold ID],tbl_StartedStatus[Started])="No Show","No Show","")),""))</f>
        <v/>
      </c>
    </row>
    <row r="5414" spans="1:8" ht="15" customHeight="1" thickBot="1">
      <c r="A5414" s="38" t="str">
        <f>IF($C5414="","",IFERROR(_xlfn.XLOOKUP($C5414,'1.PrepList'!$I$2:$I$1500,'1.PrepList'!$G$2:$G$1500,"")&amp;"",""))</f>
        <v/>
      </c>
      <c r="B5414" s="638" t="str">
        <f>IF($C5414="","",IFERROR(_xlfn.XLOOKUP($C5414,'1.PrepList'!$I$2:$I$1500,'1.PrepList'!$H$2:$H$1500,"")&amp;"",""))</f>
        <v/>
      </c>
      <c r="D5414" s="638" t="str">
        <f>IF($C5414="","",IFERROR(_xlfn.XLOOKUP($C5414,'1.PrepList'!$I$2:$I$1500,'1.PrepList'!$J$2:$J$1500,"")&amp;"",""))</f>
        <v/>
      </c>
      <c r="E5414" s="638" t="str">
        <f>IF($C5414="","",IFERROR(_xlfn.XLOOKUP($C5414,'1.PrepList'!$I$2:$I$1500,'1.PrepList'!$N$2:$N$1500,"")&amp;"",""))</f>
        <v/>
      </c>
      <c r="F5414" s="638" t="str">
        <f>IF($C5414="","",IFERROR(_xlfn.XLOOKUP($C5414,'1.PrepList'!$I$2:$I$1500,'1.PrepList'!$K$2:$K$1500,"")&amp;"",""))</f>
        <v/>
      </c>
      <c r="H5414" s="644" t="str">
        <f>IF($C5414="","",IFERROR(IF(_xlfn.XLOOKUP($C5414,tbl_StartedStatus[Bold ID],tbl_StartedStatus[Started])="Started","Yes",IF(_xlfn.XLOOKUP($C5414,tbl_StartedStatus[Bold ID],tbl_StartedStatus[Started])="No Show","No Show","")),""))</f>
        <v/>
      </c>
    </row>
    <row r="5415" spans="1:8" ht="15" customHeight="1" thickBot="1">
      <c r="A5415" s="38" t="str">
        <f>IF($C5415="","",IFERROR(_xlfn.XLOOKUP($C5415,'1.PrepList'!$I$2:$I$1500,'1.PrepList'!$G$2:$G$1500,"")&amp;"",""))</f>
        <v/>
      </c>
      <c r="B5415" s="638" t="str">
        <f>IF($C5415="","",IFERROR(_xlfn.XLOOKUP($C5415,'1.PrepList'!$I$2:$I$1500,'1.PrepList'!$H$2:$H$1500,"")&amp;"",""))</f>
        <v/>
      </c>
      <c r="D5415" s="638" t="str">
        <f>IF($C5415="","",IFERROR(_xlfn.XLOOKUP($C5415,'1.PrepList'!$I$2:$I$1500,'1.PrepList'!$J$2:$J$1500,"")&amp;"",""))</f>
        <v/>
      </c>
      <c r="E5415" s="638" t="str">
        <f>IF($C5415="","",IFERROR(_xlfn.XLOOKUP($C5415,'1.PrepList'!$I$2:$I$1500,'1.PrepList'!$N$2:$N$1500,"")&amp;"",""))</f>
        <v/>
      </c>
      <c r="F5415" s="638" t="str">
        <f>IF($C5415="","",IFERROR(_xlfn.XLOOKUP($C5415,'1.PrepList'!$I$2:$I$1500,'1.PrepList'!$K$2:$K$1500,"")&amp;"",""))</f>
        <v/>
      </c>
      <c r="H5415" s="644" t="str">
        <f>IF($C5415="","",IFERROR(IF(_xlfn.XLOOKUP($C5415,tbl_StartedStatus[Bold ID],tbl_StartedStatus[Started])="Started","Yes",IF(_xlfn.XLOOKUP($C5415,tbl_StartedStatus[Bold ID],tbl_StartedStatus[Started])="No Show","No Show","")),""))</f>
        <v/>
      </c>
    </row>
    <row r="5416" spans="1:8" ht="15" customHeight="1" thickBot="1">
      <c r="A5416" s="38" t="str">
        <f>IF($C5416="","",IFERROR(_xlfn.XLOOKUP($C5416,'1.PrepList'!$I$2:$I$1500,'1.PrepList'!$G$2:$G$1500,"")&amp;"",""))</f>
        <v/>
      </c>
      <c r="B5416" s="638" t="str">
        <f>IF($C5416="","",IFERROR(_xlfn.XLOOKUP($C5416,'1.PrepList'!$I$2:$I$1500,'1.PrepList'!$H$2:$H$1500,"")&amp;"",""))</f>
        <v/>
      </c>
      <c r="D5416" s="638" t="str">
        <f>IF($C5416="","",IFERROR(_xlfn.XLOOKUP($C5416,'1.PrepList'!$I$2:$I$1500,'1.PrepList'!$J$2:$J$1500,"")&amp;"",""))</f>
        <v/>
      </c>
      <c r="E5416" s="638" t="str">
        <f>IF($C5416="","",IFERROR(_xlfn.XLOOKUP($C5416,'1.PrepList'!$I$2:$I$1500,'1.PrepList'!$N$2:$N$1500,"")&amp;"",""))</f>
        <v/>
      </c>
      <c r="F5416" s="638" t="str">
        <f>IF($C5416="","",IFERROR(_xlfn.XLOOKUP($C5416,'1.PrepList'!$I$2:$I$1500,'1.PrepList'!$K$2:$K$1500,"")&amp;"",""))</f>
        <v/>
      </c>
      <c r="H5416" s="644" t="str">
        <f>IF($C5416="","",IFERROR(IF(_xlfn.XLOOKUP($C5416,tbl_StartedStatus[Bold ID],tbl_StartedStatus[Started])="Started","Yes",IF(_xlfn.XLOOKUP($C5416,tbl_StartedStatus[Bold ID],tbl_StartedStatus[Started])="No Show","No Show","")),""))</f>
        <v/>
      </c>
    </row>
    <row r="5417" spans="1:8" ht="15" customHeight="1" thickBot="1">
      <c r="A5417" s="38" t="str">
        <f>IF($C5417="","",IFERROR(_xlfn.XLOOKUP($C5417,'1.PrepList'!$I$2:$I$1500,'1.PrepList'!$G$2:$G$1500,"")&amp;"",""))</f>
        <v/>
      </c>
      <c r="B5417" s="638" t="str">
        <f>IF($C5417="","",IFERROR(_xlfn.XLOOKUP($C5417,'1.PrepList'!$I$2:$I$1500,'1.PrepList'!$H$2:$H$1500,"")&amp;"",""))</f>
        <v/>
      </c>
      <c r="D5417" s="638" t="str">
        <f>IF($C5417="","",IFERROR(_xlfn.XLOOKUP($C5417,'1.PrepList'!$I$2:$I$1500,'1.PrepList'!$J$2:$J$1500,"")&amp;"",""))</f>
        <v/>
      </c>
      <c r="E5417" s="638" t="str">
        <f>IF($C5417="","",IFERROR(_xlfn.XLOOKUP($C5417,'1.PrepList'!$I$2:$I$1500,'1.PrepList'!$N$2:$N$1500,"")&amp;"",""))</f>
        <v/>
      </c>
      <c r="F5417" s="638" t="str">
        <f>IF($C5417="","",IFERROR(_xlfn.XLOOKUP($C5417,'1.PrepList'!$I$2:$I$1500,'1.PrepList'!$K$2:$K$1500,"")&amp;"",""))</f>
        <v/>
      </c>
      <c r="H5417" s="644" t="str">
        <f>IF($C5417="","",IFERROR(IF(_xlfn.XLOOKUP($C5417,tbl_StartedStatus[Bold ID],tbl_StartedStatus[Started])="Started","Yes",IF(_xlfn.XLOOKUP($C5417,tbl_StartedStatus[Bold ID],tbl_StartedStatus[Started])="No Show","No Show","")),""))</f>
        <v/>
      </c>
    </row>
    <row r="5418" spans="1:8" ht="15" customHeight="1" thickBot="1">
      <c r="A5418" s="38" t="str">
        <f>IF($C5418="","",IFERROR(_xlfn.XLOOKUP($C5418,'1.PrepList'!$I$2:$I$1500,'1.PrepList'!$G$2:$G$1500,"")&amp;"",""))</f>
        <v/>
      </c>
      <c r="B5418" s="638" t="str">
        <f>IF($C5418="","",IFERROR(_xlfn.XLOOKUP($C5418,'1.PrepList'!$I$2:$I$1500,'1.PrepList'!$H$2:$H$1500,"")&amp;"",""))</f>
        <v/>
      </c>
      <c r="D5418" s="638" t="str">
        <f>IF($C5418="","",IFERROR(_xlfn.XLOOKUP($C5418,'1.PrepList'!$I$2:$I$1500,'1.PrepList'!$J$2:$J$1500,"")&amp;"",""))</f>
        <v/>
      </c>
      <c r="E5418" s="638" t="str">
        <f>IF($C5418="","",IFERROR(_xlfn.XLOOKUP($C5418,'1.PrepList'!$I$2:$I$1500,'1.PrepList'!$N$2:$N$1500,"")&amp;"",""))</f>
        <v/>
      </c>
      <c r="F5418" s="638" t="str">
        <f>IF($C5418="","",IFERROR(_xlfn.XLOOKUP($C5418,'1.PrepList'!$I$2:$I$1500,'1.PrepList'!$K$2:$K$1500,"")&amp;"",""))</f>
        <v/>
      </c>
      <c r="H5418" s="644" t="str">
        <f>IF($C5418="","",IFERROR(IF(_xlfn.XLOOKUP($C5418,tbl_StartedStatus[Bold ID],tbl_StartedStatus[Started])="Started","Yes",IF(_xlfn.XLOOKUP($C5418,tbl_StartedStatus[Bold ID],tbl_StartedStatus[Started])="No Show","No Show","")),""))</f>
        <v/>
      </c>
    </row>
    <row r="5419" spans="1:8" ht="15" customHeight="1" thickBot="1">
      <c r="A5419" s="38" t="str">
        <f>IF($C5419="","",IFERROR(_xlfn.XLOOKUP($C5419,'1.PrepList'!$I$2:$I$1500,'1.PrepList'!$G$2:$G$1500,"")&amp;"",""))</f>
        <v/>
      </c>
      <c r="B5419" s="638" t="str">
        <f>IF($C5419="","",IFERROR(_xlfn.XLOOKUP($C5419,'1.PrepList'!$I$2:$I$1500,'1.PrepList'!$H$2:$H$1500,"")&amp;"",""))</f>
        <v/>
      </c>
      <c r="D5419" s="638" t="str">
        <f>IF($C5419="","",IFERROR(_xlfn.XLOOKUP($C5419,'1.PrepList'!$I$2:$I$1500,'1.PrepList'!$J$2:$J$1500,"")&amp;"",""))</f>
        <v/>
      </c>
      <c r="E5419" s="638" t="str">
        <f>IF($C5419="","",IFERROR(_xlfn.XLOOKUP($C5419,'1.PrepList'!$I$2:$I$1500,'1.PrepList'!$N$2:$N$1500,"")&amp;"",""))</f>
        <v/>
      </c>
      <c r="F5419" s="638" t="str">
        <f>IF($C5419="","",IFERROR(_xlfn.XLOOKUP($C5419,'1.PrepList'!$I$2:$I$1500,'1.PrepList'!$K$2:$K$1500,"")&amp;"",""))</f>
        <v/>
      </c>
      <c r="H5419" s="644" t="str">
        <f>IF($C5419="","",IFERROR(IF(_xlfn.XLOOKUP($C5419,tbl_StartedStatus[Bold ID],tbl_StartedStatus[Started])="Started","Yes",IF(_xlfn.XLOOKUP($C5419,tbl_StartedStatus[Bold ID],tbl_StartedStatus[Started])="No Show","No Show","")),""))</f>
        <v/>
      </c>
    </row>
    <row r="5420" spans="1:8" ht="15" customHeight="1" thickBot="1">
      <c r="A5420" s="38" t="str">
        <f>IF($C5420="","",IFERROR(_xlfn.XLOOKUP($C5420,'1.PrepList'!$I$2:$I$1500,'1.PrepList'!$G$2:$G$1500,"")&amp;"",""))</f>
        <v/>
      </c>
      <c r="B5420" s="638" t="str">
        <f>IF($C5420="","",IFERROR(_xlfn.XLOOKUP($C5420,'1.PrepList'!$I$2:$I$1500,'1.PrepList'!$H$2:$H$1500,"")&amp;"",""))</f>
        <v/>
      </c>
      <c r="D5420" s="638" t="str">
        <f>IF($C5420="","",IFERROR(_xlfn.XLOOKUP($C5420,'1.PrepList'!$I$2:$I$1500,'1.PrepList'!$J$2:$J$1500,"")&amp;"",""))</f>
        <v/>
      </c>
      <c r="E5420" s="638" t="str">
        <f>IF($C5420="","",IFERROR(_xlfn.XLOOKUP($C5420,'1.PrepList'!$I$2:$I$1500,'1.PrepList'!$N$2:$N$1500,"")&amp;"",""))</f>
        <v/>
      </c>
      <c r="F5420" s="638" t="str">
        <f>IF($C5420="","",IFERROR(_xlfn.XLOOKUP($C5420,'1.PrepList'!$I$2:$I$1500,'1.PrepList'!$K$2:$K$1500,"")&amp;"",""))</f>
        <v/>
      </c>
      <c r="H5420" s="644" t="str">
        <f>IF($C5420="","",IFERROR(IF(_xlfn.XLOOKUP($C5420,tbl_StartedStatus[Bold ID],tbl_StartedStatus[Started])="Started","Yes",IF(_xlfn.XLOOKUP($C5420,tbl_StartedStatus[Bold ID],tbl_StartedStatus[Started])="No Show","No Show","")),""))</f>
        <v/>
      </c>
    </row>
    <row r="5421" spans="1:8" ht="15" customHeight="1" thickBot="1">
      <c r="A5421" s="38" t="str">
        <f>IF($C5421="","",IFERROR(_xlfn.XLOOKUP($C5421,'1.PrepList'!$I$2:$I$1500,'1.PrepList'!$G$2:$G$1500,"")&amp;"",""))</f>
        <v/>
      </c>
      <c r="B5421" s="638" t="str">
        <f>IF($C5421="","",IFERROR(_xlfn.XLOOKUP($C5421,'1.PrepList'!$I$2:$I$1500,'1.PrepList'!$H$2:$H$1500,"")&amp;"",""))</f>
        <v/>
      </c>
      <c r="D5421" s="638" t="str">
        <f>IF($C5421="","",IFERROR(_xlfn.XLOOKUP($C5421,'1.PrepList'!$I$2:$I$1500,'1.PrepList'!$J$2:$J$1500,"")&amp;"",""))</f>
        <v/>
      </c>
      <c r="E5421" s="638" t="str">
        <f>IF($C5421="","",IFERROR(_xlfn.XLOOKUP($C5421,'1.PrepList'!$I$2:$I$1500,'1.PrepList'!$N$2:$N$1500,"")&amp;"",""))</f>
        <v/>
      </c>
      <c r="F5421" s="638" t="str">
        <f>IF($C5421="","",IFERROR(_xlfn.XLOOKUP($C5421,'1.PrepList'!$I$2:$I$1500,'1.PrepList'!$K$2:$K$1500,"")&amp;"",""))</f>
        <v/>
      </c>
      <c r="H5421" s="644" t="str">
        <f>IF($C5421="","",IFERROR(IF(_xlfn.XLOOKUP($C5421,tbl_StartedStatus[Bold ID],tbl_StartedStatus[Started])="Started","Yes",IF(_xlfn.XLOOKUP($C5421,tbl_StartedStatus[Bold ID],tbl_StartedStatus[Started])="No Show","No Show","")),""))</f>
        <v/>
      </c>
    </row>
    <row r="5422" spans="1:8" ht="15" customHeight="1" thickBot="1">
      <c r="A5422" s="38" t="str">
        <f>IF($C5422="","",IFERROR(_xlfn.XLOOKUP($C5422,'1.PrepList'!$I$2:$I$1500,'1.PrepList'!$G$2:$G$1500,"")&amp;"",""))</f>
        <v/>
      </c>
      <c r="B5422" s="638" t="str">
        <f>IF($C5422="","",IFERROR(_xlfn.XLOOKUP($C5422,'1.PrepList'!$I$2:$I$1500,'1.PrepList'!$H$2:$H$1500,"")&amp;"",""))</f>
        <v/>
      </c>
      <c r="D5422" s="638" t="str">
        <f>IF($C5422="","",IFERROR(_xlfn.XLOOKUP($C5422,'1.PrepList'!$I$2:$I$1500,'1.PrepList'!$J$2:$J$1500,"")&amp;"",""))</f>
        <v/>
      </c>
      <c r="E5422" s="638" t="str">
        <f>IF($C5422="","",IFERROR(_xlfn.XLOOKUP($C5422,'1.PrepList'!$I$2:$I$1500,'1.PrepList'!$N$2:$N$1500,"")&amp;"",""))</f>
        <v/>
      </c>
      <c r="F5422" s="638" t="str">
        <f>IF($C5422="","",IFERROR(_xlfn.XLOOKUP($C5422,'1.PrepList'!$I$2:$I$1500,'1.PrepList'!$K$2:$K$1500,"")&amp;"",""))</f>
        <v/>
      </c>
      <c r="H5422" s="644" t="str">
        <f>IF($C5422="","",IFERROR(IF(_xlfn.XLOOKUP($C5422,tbl_StartedStatus[Bold ID],tbl_StartedStatus[Started])="Started","Yes",IF(_xlfn.XLOOKUP($C5422,tbl_StartedStatus[Bold ID],tbl_StartedStatus[Started])="No Show","No Show","")),""))</f>
        <v/>
      </c>
    </row>
    <row r="5423" spans="1:8" ht="15" customHeight="1" thickBot="1">
      <c r="A5423" s="38" t="str">
        <f>IF($C5423="","",IFERROR(_xlfn.XLOOKUP($C5423,'1.PrepList'!$I$2:$I$1500,'1.PrepList'!$G$2:$G$1500,"")&amp;"",""))</f>
        <v/>
      </c>
      <c r="B5423" s="638" t="str">
        <f>IF($C5423="","",IFERROR(_xlfn.XLOOKUP($C5423,'1.PrepList'!$I$2:$I$1500,'1.PrepList'!$H$2:$H$1500,"")&amp;"",""))</f>
        <v/>
      </c>
      <c r="D5423" s="638" t="str">
        <f>IF($C5423="","",IFERROR(_xlfn.XLOOKUP($C5423,'1.PrepList'!$I$2:$I$1500,'1.PrepList'!$J$2:$J$1500,"")&amp;"",""))</f>
        <v/>
      </c>
      <c r="E5423" s="638" t="str">
        <f>IF($C5423="","",IFERROR(_xlfn.XLOOKUP($C5423,'1.PrepList'!$I$2:$I$1500,'1.PrepList'!$N$2:$N$1500,"")&amp;"",""))</f>
        <v/>
      </c>
      <c r="F5423" s="638" t="str">
        <f>IF($C5423="","",IFERROR(_xlfn.XLOOKUP($C5423,'1.PrepList'!$I$2:$I$1500,'1.PrepList'!$K$2:$K$1500,"")&amp;"",""))</f>
        <v/>
      </c>
      <c r="H5423" s="644" t="str">
        <f>IF($C5423="","",IFERROR(IF(_xlfn.XLOOKUP($C5423,tbl_StartedStatus[Bold ID],tbl_StartedStatus[Started])="Started","Yes",IF(_xlfn.XLOOKUP($C5423,tbl_StartedStatus[Bold ID],tbl_StartedStatus[Started])="No Show","No Show","")),""))</f>
        <v/>
      </c>
    </row>
    <row r="5424" spans="1:8" ht="15" customHeight="1" thickBot="1">
      <c r="A5424" s="38" t="str">
        <f>IF($C5424="","",IFERROR(_xlfn.XLOOKUP($C5424,'1.PrepList'!$I$2:$I$1500,'1.PrepList'!$G$2:$G$1500,"")&amp;"",""))</f>
        <v/>
      </c>
      <c r="B5424" s="638" t="str">
        <f>IF($C5424="","",IFERROR(_xlfn.XLOOKUP($C5424,'1.PrepList'!$I$2:$I$1500,'1.PrepList'!$H$2:$H$1500,"")&amp;"",""))</f>
        <v/>
      </c>
      <c r="D5424" s="638" t="str">
        <f>IF($C5424="","",IFERROR(_xlfn.XLOOKUP($C5424,'1.PrepList'!$I$2:$I$1500,'1.PrepList'!$J$2:$J$1500,"")&amp;"",""))</f>
        <v/>
      </c>
      <c r="E5424" s="638" t="str">
        <f>IF($C5424="","",IFERROR(_xlfn.XLOOKUP($C5424,'1.PrepList'!$I$2:$I$1500,'1.PrepList'!$N$2:$N$1500,"")&amp;"",""))</f>
        <v/>
      </c>
      <c r="F5424" s="638" t="str">
        <f>IF($C5424="","",IFERROR(_xlfn.XLOOKUP($C5424,'1.PrepList'!$I$2:$I$1500,'1.PrepList'!$K$2:$K$1500,"")&amp;"",""))</f>
        <v/>
      </c>
      <c r="H5424" s="644" t="str">
        <f>IF($C5424="","",IFERROR(IF(_xlfn.XLOOKUP($C5424,tbl_StartedStatus[Bold ID],tbl_StartedStatus[Started])="Started","Yes",IF(_xlfn.XLOOKUP($C5424,tbl_StartedStatus[Bold ID],tbl_StartedStatus[Started])="No Show","No Show","")),""))</f>
        <v/>
      </c>
    </row>
    <row r="5425" spans="1:8" ht="15" customHeight="1" thickBot="1">
      <c r="A5425" s="38" t="str">
        <f>IF($C5425="","",IFERROR(_xlfn.XLOOKUP($C5425,'1.PrepList'!$I$2:$I$1500,'1.PrepList'!$G$2:$G$1500,"")&amp;"",""))</f>
        <v/>
      </c>
      <c r="B5425" s="638" t="str">
        <f>IF($C5425="","",IFERROR(_xlfn.XLOOKUP($C5425,'1.PrepList'!$I$2:$I$1500,'1.PrepList'!$H$2:$H$1500,"")&amp;"",""))</f>
        <v/>
      </c>
      <c r="D5425" s="638" t="str">
        <f>IF($C5425="","",IFERROR(_xlfn.XLOOKUP($C5425,'1.PrepList'!$I$2:$I$1500,'1.PrepList'!$J$2:$J$1500,"")&amp;"",""))</f>
        <v/>
      </c>
      <c r="E5425" s="638" t="str">
        <f>IF($C5425="","",IFERROR(_xlfn.XLOOKUP($C5425,'1.PrepList'!$I$2:$I$1500,'1.PrepList'!$N$2:$N$1500,"")&amp;"",""))</f>
        <v/>
      </c>
      <c r="F5425" s="638" t="str">
        <f>IF($C5425="","",IFERROR(_xlfn.XLOOKUP($C5425,'1.PrepList'!$I$2:$I$1500,'1.PrepList'!$K$2:$K$1500,"")&amp;"",""))</f>
        <v/>
      </c>
      <c r="H5425" s="644" t="str">
        <f>IF($C5425="","",IFERROR(IF(_xlfn.XLOOKUP($C5425,tbl_StartedStatus[Bold ID],tbl_StartedStatus[Started])="Started","Yes",IF(_xlfn.XLOOKUP($C5425,tbl_StartedStatus[Bold ID],tbl_StartedStatus[Started])="No Show","No Show","")),""))</f>
        <v/>
      </c>
    </row>
    <row r="5426" spans="1:8" ht="15" customHeight="1" thickBot="1">
      <c r="A5426" s="38" t="str">
        <f>IF($C5426="","",IFERROR(_xlfn.XLOOKUP($C5426,'1.PrepList'!$I$2:$I$1500,'1.PrepList'!$G$2:$G$1500,"")&amp;"",""))</f>
        <v/>
      </c>
      <c r="B5426" s="638" t="str">
        <f>IF($C5426="","",IFERROR(_xlfn.XLOOKUP($C5426,'1.PrepList'!$I$2:$I$1500,'1.PrepList'!$H$2:$H$1500,"")&amp;"",""))</f>
        <v/>
      </c>
      <c r="D5426" s="638" t="str">
        <f>IF($C5426="","",IFERROR(_xlfn.XLOOKUP($C5426,'1.PrepList'!$I$2:$I$1500,'1.PrepList'!$J$2:$J$1500,"")&amp;"",""))</f>
        <v/>
      </c>
      <c r="E5426" s="638" t="str">
        <f>IF($C5426="","",IFERROR(_xlfn.XLOOKUP($C5426,'1.PrepList'!$I$2:$I$1500,'1.PrepList'!$N$2:$N$1500,"")&amp;"",""))</f>
        <v/>
      </c>
      <c r="F5426" s="638" t="str">
        <f>IF($C5426="","",IFERROR(_xlfn.XLOOKUP($C5426,'1.PrepList'!$I$2:$I$1500,'1.PrepList'!$K$2:$K$1500,"")&amp;"",""))</f>
        <v/>
      </c>
      <c r="H5426" s="644" t="str">
        <f>IF($C5426="","",IFERROR(IF(_xlfn.XLOOKUP($C5426,tbl_StartedStatus[Bold ID],tbl_StartedStatus[Started])="Started","Yes",IF(_xlfn.XLOOKUP($C5426,tbl_StartedStatus[Bold ID],tbl_StartedStatus[Started])="No Show","No Show","")),""))</f>
        <v/>
      </c>
    </row>
    <row r="5427" spans="1:8" ht="15" customHeight="1" thickBot="1">
      <c r="A5427" s="38" t="str">
        <f>IF($C5427="","",IFERROR(_xlfn.XLOOKUP($C5427,'1.PrepList'!$I$2:$I$1500,'1.PrepList'!$G$2:$G$1500,"")&amp;"",""))</f>
        <v/>
      </c>
      <c r="B5427" s="638" t="str">
        <f>IF($C5427="","",IFERROR(_xlfn.XLOOKUP($C5427,'1.PrepList'!$I$2:$I$1500,'1.PrepList'!$H$2:$H$1500,"")&amp;"",""))</f>
        <v/>
      </c>
      <c r="D5427" s="638" t="str">
        <f>IF($C5427="","",IFERROR(_xlfn.XLOOKUP($C5427,'1.PrepList'!$I$2:$I$1500,'1.PrepList'!$J$2:$J$1500,"")&amp;"",""))</f>
        <v/>
      </c>
      <c r="E5427" s="638" t="str">
        <f>IF($C5427="","",IFERROR(_xlfn.XLOOKUP($C5427,'1.PrepList'!$I$2:$I$1500,'1.PrepList'!$N$2:$N$1500,"")&amp;"",""))</f>
        <v/>
      </c>
      <c r="F5427" s="638" t="str">
        <f>IF($C5427="","",IFERROR(_xlfn.XLOOKUP($C5427,'1.PrepList'!$I$2:$I$1500,'1.PrepList'!$K$2:$K$1500,"")&amp;"",""))</f>
        <v/>
      </c>
      <c r="H5427" s="644" t="str">
        <f>IF($C5427="","",IFERROR(IF(_xlfn.XLOOKUP($C5427,tbl_StartedStatus[Bold ID],tbl_StartedStatus[Started])="Started","Yes",IF(_xlfn.XLOOKUP($C5427,tbl_StartedStatus[Bold ID],tbl_StartedStatus[Started])="No Show","No Show","")),""))</f>
        <v/>
      </c>
    </row>
    <row r="5428" spans="1:8" ht="15" customHeight="1" thickBot="1">
      <c r="A5428" s="38" t="str">
        <f>IF($C5428="","",IFERROR(_xlfn.XLOOKUP($C5428,'1.PrepList'!$I$2:$I$1500,'1.PrepList'!$G$2:$G$1500,"")&amp;"",""))</f>
        <v/>
      </c>
      <c r="B5428" s="638" t="str">
        <f>IF($C5428="","",IFERROR(_xlfn.XLOOKUP($C5428,'1.PrepList'!$I$2:$I$1500,'1.PrepList'!$H$2:$H$1500,"")&amp;"",""))</f>
        <v/>
      </c>
      <c r="D5428" s="638" t="str">
        <f>IF($C5428="","",IFERROR(_xlfn.XLOOKUP($C5428,'1.PrepList'!$I$2:$I$1500,'1.PrepList'!$J$2:$J$1500,"")&amp;"",""))</f>
        <v/>
      </c>
      <c r="E5428" s="638" t="str">
        <f>IF($C5428="","",IFERROR(_xlfn.XLOOKUP($C5428,'1.PrepList'!$I$2:$I$1500,'1.PrepList'!$N$2:$N$1500,"")&amp;"",""))</f>
        <v/>
      </c>
      <c r="F5428" s="638" t="str">
        <f>IF($C5428="","",IFERROR(_xlfn.XLOOKUP($C5428,'1.PrepList'!$I$2:$I$1500,'1.PrepList'!$K$2:$K$1500,"")&amp;"",""))</f>
        <v/>
      </c>
      <c r="H5428" s="644" t="str">
        <f>IF($C5428="","",IFERROR(IF(_xlfn.XLOOKUP($C5428,tbl_StartedStatus[Bold ID],tbl_StartedStatus[Started])="Started","Yes",IF(_xlfn.XLOOKUP($C5428,tbl_StartedStatus[Bold ID],tbl_StartedStatus[Started])="No Show","No Show","")),""))</f>
        <v/>
      </c>
    </row>
    <row r="5429" spans="1:8" ht="15" customHeight="1" thickBot="1">
      <c r="A5429" s="38" t="str">
        <f>IF($C5429="","",IFERROR(_xlfn.XLOOKUP($C5429,'1.PrepList'!$I$2:$I$1500,'1.PrepList'!$G$2:$G$1500,"")&amp;"",""))</f>
        <v/>
      </c>
      <c r="B5429" s="638" t="str">
        <f>IF($C5429="","",IFERROR(_xlfn.XLOOKUP($C5429,'1.PrepList'!$I$2:$I$1500,'1.PrepList'!$H$2:$H$1500,"")&amp;"",""))</f>
        <v/>
      </c>
      <c r="D5429" s="638" t="str">
        <f>IF($C5429="","",IFERROR(_xlfn.XLOOKUP($C5429,'1.PrepList'!$I$2:$I$1500,'1.PrepList'!$J$2:$J$1500,"")&amp;"",""))</f>
        <v/>
      </c>
      <c r="E5429" s="638" t="str">
        <f>IF($C5429="","",IFERROR(_xlfn.XLOOKUP($C5429,'1.PrepList'!$I$2:$I$1500,'1.PrepList'!$N$2:$N$1500,"")&amp;"",""))</f>
        <v/>
      </c>
      <c r="F5429" s="638" t="str">
        <f>IF($C5429="","",IFERROR(_xlfn.XLOOKUP($C5429,'1.PrepList'!$I$2:$I$1500,'1.PrepList'!$K$2:$K$1500,"")&amp;"",""))</f>
        <v/>
      </c>
      <c r="H5429" s="644" t="str">
        <f>IF($C5429="","",IFERROR(IF(_xlfn.XLOOKUP($C5429,tbl_StartedStatus[Bold ID],tbl_StartedStatus[Started])="Started","Yes",IF(_xlfn.XLOOKUP($C5429,tbl_StartedStatus[Bold ID],tbl_StartedStatus[Started])="No Show","No Show","")),""))</f>
        <v/>
      </c>
    </row>
    <row r="5430" spans="1:8" ht="15" customHeight="1" thickBot="1">
      <c r="A5430" s="38" t="str">
        <f>IF($C5430="","",IFERROR(_xlfn.XLOOKUP($C5430,'1.PrepList'!$I$2:$I$1500,'1.PrepList'!$G$2:$G$1500,"")&amp;"",""))</f>
        <v/>
      </c>
      <c r="B5430" s="638" t="str">
        <f>IF($C5430="","",IFERROR(_xlfn.XLOOKUP($C5430,'1.PrepList'!$I$2:$I$1500,'1.PrepList'!$H$2:$H$1500,"")&amp;"",""))</f>
        <v/>
      </c>
      <c r="D5430" s="638" t="str">
        <f>IF($C5430="","",IFERROR(_xlfn.XLOOKUP($C5430,'1.PrepList'!$I$2:$I$1500,'1.PrepList'!$J$2:$J$1500,"")&amp;"",""))</f>
        <v/>
      </c>
      <c r="E5430" s="638" t="str">
        <f>IF($C5430="","",IFERROR(_xlfn.XLOOKUP($C5430,'1.PrepList'!$I$2:$I$1500,'1.PrepList'!$N$2:$N$1500,"")&amp;"",""))</f>
        <v/>
      </c>
      <c r="F5430" s="638" t="str">
        <f>IF($C5430="","",IFERROR(_xlfn.XLOOKUP($C5430,'1.PrepList'!$I$2:$I$1500,'1.PrepList'!$K$2:$K$1500,"")&amp;"",""))</f>
        <v/>
      </c>
      <c r="H5430" s="644" t="str">
        <f>IF($C5430="","",IFERROR(IF(_xlfn.XLOOKUP($C5430,tbl_StartedStatus[Bold ID],tbl_StartedStatus[Started])="Started","Yes",IF(_xlfn.XLOOKUP($C5430,tbl_StartedStatus[Bold ID],tbl_StartedStatus[Started])="No Show","No Show","")),""))</f>
        <v/>
      </c>
    </row>
    <row r="5431" spans="1:8" ht="15" customHeight="1" thickBot="1">
      <c r="A5431" s="38" t="str">
        <f>IF($C5431="","",IFERROR(_xlfn.XLOOKUP($C5431,'1.PrepList'!$I$2:$I$1500,'1.PrepList'!$G$2:$G$1500,"")&amp;"",""))</f>
        <v/>
      </c>
      <c r="B5431" s="638" t="str">
        <f>IF($C5431="","",IFERROR(_xlfn.XLOOKUP($C5431,'1.PrepList'!$I$2:$I$1500,'1.PrepList'!$H$2:$H$1500,"")&amp;"",""))</f>
        <v/>
      </c>
      <c r="D5431" s="638" t="str">
        <f>IF($C5431="","",IFERROR(_xlfn.XLOOKUP($C5431,'1.PrepList'!$I$2:$I$1500,'1.PrepList'!$J$2:$J$1500,"")&amp;"",""))</f>
        <v/>
      </c>
      <c r="E5431" s="638" t="str">
        <f>IF($C5431="","",IFERROR(_xlfn.XLOOKUP($C5431,'1.PrepList'!$I$2:$I$1500,'1.PrepList'!$N$2:$N$1500,"")&amp;"",""))</f>
        <v/>
      </c>
      <c r="F5431" s="638" t="str">
        <f>IF($C5431="","",IFERROR(_xlfn.XLOOKUP($C5431,'1.PrepList'!$I$2:$I$1500,'1.PrepList'!$K$2:$K$1500,"")&amp;"",""))</f>
        <v/>
      </c>
      <c r="H5431" s="644" t="str">
        <f>IF($C5431="","",IFERROR(IF(_xlfn.XLOOKUP($C5431,tbl_StartedStatus[Bold ID],tbl_StartedStatus[Started])="Started","Yes",IF(_xlfn.XLOOKUP($C5431,tbl_StartedStatus[Bold ID],tbl_StartedStatus[Started])="No Show","No Show","")),""))</f>
        <v/>
      </c>
    </row>
    <row r="5432" spans="1:8" ht="15" customHeight="1" thickBot="1">
      <c r="A5432" s="38" t="str">
        <f>IF($C5432="","",IFERROR(_xlfn.XLOOKUP($C5432,'1.PrepList'!$I$2:$I$1500,'1.PrepList'!$G$2:$G$1500,"")&amp;"",""))</f>
        <v/>
      </c>
      <c r="B5432" s="638" t="str">
        <f>IF($C5432="","",IFERROR(_xlfn.XLOOKUP($C5432,'1.PrepList'!$I$2:$I$1500,'1.PrepList'!$H$2:$H$1500,"")&amp;"",""))</f>
        <v/>
      </c>
      <c r="D5432" s="638" t="str">
        <f>IF($C5432="","",IFERROR(_xlfn.XLOOKUP($C5432,'1.PrepList'!$I$2:$I$1500,'1.PrepList'!$J$2:$J$1500,"")&amp;"",""))</f>
        <v/>
      </c>
      <c r="E5432" s="638" t="str">
        <f>IF($C5432="","",IFERROR(_xlfn.XLOOKUP($C5432,'1.PrepList'!$I$2:$I$1500,'1.PrepList'!$N$2:$N$1500,"")&amp;"",""))</f>
        <v/>
      </c>
      <c r="F5432" s="638" t="str">
        <f>IF($C5432="","",IFERROR(_xlfn.XLOOKUP($C5432,'1.PrepList'!$I$2:$I$1500,'1.PrepList'!$K$2:$K$1500,"")&amp;"",""))</f>
        <v/>
      </c>
      <c r="H5432" s="644" t="str">
        <f>IF($C5432="","",IFERROR(IF(_xlfn.XLOOKUP($C5432,tbl_StartedStatus[Bold ID],tbl_StartedStatus[Started])="Started","Yes",IF(_xlfn.XLOOKUP($C5432,tbl_StartedStatus[Bold ID],tbl_StartedStatus[Started])="No Show","No Show","")),""))</f>
        <v/>
      </c>
    </row>
    <row r="5433" spans="1:8" ht="15" customHeight="1" thickBot="1">
      <c r="A5433" s="38" t="str">
        <f>IF($C5433="","",IFERROR(_xlfn.XLOOKUP($C5433,'1.PrepList'!$I$2:$I$1500,'1.PrepList'!$G$2:$G$1500,"")&amp;"",""))</f>
        <v/>
      </c>
      <c r="B5433" s="638" t="str">
        <f>IF($C5433="","",IFERROR(_xlfn.XLOOKUP($C5433,'1.PrepList'!$I$2:$I$1500,'1.PrepList'!$H$2:$H$1500,"")&amp;"",""))</f>
        <v/>
      </c>
      <c r="D5433" s="638" t="str">
        <f>IF($C5433="","",IFERROR(_xlfn.XLOOKUP($C5433,'1.PrepList'!$I$2:$I$1500,'1.PrepList'!$J$2:$J$1500,"")&amp;"",""))</f>
        <v/>
      </c>
      <c r="E5433" s="638" t="str">
        <f>IF($C5433="","",IFERROR(_xlfn.XLOOKUP($C5433,'1.PrepList'!$I$2:$I$1500,'1.PrepList'!$N$2:$N$1500,"")&amp;"",""))</f>
        <v/>
      </c>
      <c r="F5433" s="638" t="str">
        <f>IF($C5433="","",IFERROR(_xlfn.XLOOKUP($C5433,'1.PrepList'!$I$2:$I$1500,'1.PrepList'!$K$2:$K$1500,"")&amp;"",""))</f>
        <v/>
      </c>
      <c r="H5433" s="644" t="str">
        <f>IF($C5433="","",IFERROR(IF(_xlfn.XLOOKUP($C5433,tbl_StartedStatus[Bold ID],tbl_StartedStatus[Started])="Started","Yes",IF(_xlfn.XLOOKUP($C5433,tbl_StartedStatus[Bold ID],tbl_StartedStatus[Started])="No Show","No Show","")),""))</f>
        <v/>
      </c>
    </row>
    <row r="5434" spans="1:8" ht="15" customHeight="1" thickBot="1">
      <c r="A5434" s="38" t="str">
        <f>IF($C5434="","",IFERROR(_xlfn.XLOOKUP($C5434,'1.PrepList'!$I$2:$I$1500,'1.PrepList'!$G$2:$G$1500,"")&amp;"",""))</f>
        <v/>
      </c>
      <c r="B5434" s="638" t="str">
        <f>IF($C5434="","",IFERROR(_xlfn.XLOOKUP($C5434,'1.PrepList'!$I$2:$I$1500,'1.PrepList'!$H$2:$H$1500,"")&amp;"",""))</f>
        <v/>
      </c>
      <c r="D5434" s="638" t="str">
        <f>IF($C5434="","",IFERROR(_xlfn.XLOOKUP($C5434,'1.PrepList'!$I$2:$I$1500,'1.PrepList'!$J$2:$J$1500,"")&amp;"",""))</f>
        <v/>
      </c>
      <c r="E5434" s="638" t="str">
        <f>IF($C5434="","",IFERROR(_xlfn.XLOOKUP($C5434,'1.PrepList'!$I$2:$I$1500,'1.PrepList'!$N$2:$N$1500,"")&amp;"",""))</f>
        <v/>
      </c>
      <c r="F5434" s="638" t="str">
        <f>IF($C5434="","",IFERROR(_xlfn.XLOOKUP($C5434,'1.PrepList'!$I$2:$I$1500,'1.PrepList'!$K$2:$K$1500,"")&amp;"",""))</f>
        <v/>
      </c>
      <c r="H5434" s="644" t="str">
        <f>IF($C5434="","",IFERROR(IF(_xlfn.XLOOKUP($C5434,tbl_StartedStatus[Bold ID],tbl_StartedStatus[Started])="Started","Yes",IF(_xlfn.XLOOKUP($C5434,tbl_StartedStatus[Bold ID],tbl_StartedStatus[Started])="No Show","No Show","")),""))</f>
        <v/>
      </c>
    </row>
    <row r="5435" spans="1:8" ht="15" customHeight="1" thickBot="1">
      <c r="A5435" s="38" t="str">
        <f>IF($C5435="","",IFERROR(_xlfn.XLOOKUP($C5435,'1.PrepList'!$I$2:$I$1500,'1.PrepList'!$G$2:$G$1500,"")&amp;"",""))</f>
        <v/>
      </c>
      <c r="B5435" s="638" t="str">
        <f>IF($C5435="","",IFERROR(_xlfn.XLOOKUP($C5435,'1.PrepList'!$I$2:$I$1500,'1.PrepList'!$H$2:$H$1500,"")&amp;"",""))</f>
        <v/>
      </c>
      <c r="D5435" s="638" t="str">
        <f>IF($C5435="","",IFERROR(_xlfn.XLOOKUP($C5435,'1.PrepList'!$I$2:$I$1500,'1.PrepList'!$J$2:$J$1500,"")&amp;"",""))</f>
        <v/>
      </c>
      <c r="E5435" s="638" t="str">
        <f>IF($C5435="","",IFERROR(_xlfn.XLOOKUP($C5435,'1.PrepList'!$I$2:$I$1500,'1.PrepList'!$N$2:$N$1500,"")&amp;"",""))</f>
        <v/>
      </c>
      <c r="F5435" s="638" t="str">
        <f>IF($C5435="","",IFERROR(_xlfn.XLOOKUP($C5435,'1.PrepList'!$I$2:$I$1500,'1.PrepList'!$K$2:$K$1500,"")&amp;"",""))</f>
        <v/>
      </c>
      <c r="H5435" s="644" t="str">
        <f>IF($C5435="","",IFERROR(IF(_xlfn.XLOOKUP($C5435,tbl_StartedStatus[Bold ID],tbl_StartedStatus[Started])="Started","Yes",IF(_xlfn.XLOOKUP($C5435,tbl_StartedStatus[Bold ID],tbl_StartedStatus[Started])="No Show","No Show","")),""))</f>
        <v/>
      </c>
    </row>
    <row r="5436" spans="1:8" ht="15" customHeight="1" thickBot="1">
      <c r="A5436" s="38" t="str">
        <f>IF($C5436="","",IFERROR(_xlfn.XLOOKUP($C5436,'1.PrepList'!$I$2:$I$1500,'1.PrepList'!$G$2:$G$1500,"")&amp;"",""))</f>
        <v/>
      </c>
      <c r="B5436" s="638" t="str">
        <f>IF($C5436="","",IFERROR(_xlfn.XLOOKUP($C5436,'1.PrepList'!$I$2:$I$1500,'1.PrepList'!$H$2:$H$1500,"")&amp;"",""))</f>
        <v/>
      </c>
      <c r="D5436" s="638" t="str">
        <f>IF($C5436="","",IFERROR(_xlfn.XLOOKUP($C5436,'1.PrepList'!$I$2:$I$1500,'1.PrepList'!$J$2:$J$1500,"")&amp;"",""))</f>
        <v/>
      </c>
      <c r="E5436" s="638" t="str">
        <f>IF($C5436="","",IFERROR(_xlfn.XLOOKUP($C5436,'1.PrepList'!$I$2:$I$1500,'1.PrepList'!$N$2:$N$1500,"")&amp;"",""))</f>
        <v/>
      </c>
      <c r="F5436" s="638" t="str">
        <f>IF($C5436="","",IFERROR(_xlfn.XLOOKUP($C5436,'1.PrepList'!$I$2:$I$1500,'1.PrepList'!$K$2:$K$1500,"")&amp;"",""))</f>
        <v/>
      </c>
      <c r="H5436" s="644" t="str">
        <f>IF($C5436="","",IFERROR(IF(_xlfn.XLOOKUP($C5436,tbl_StartedStatus[Bold ID],tbl_StartedStatus[Started])="Started","Yes",IF(_xlfn.XLOOKUP($C5436,tbl_StartedStatus[Bold ID],tbl_StartedStatus[Started])="No Show","No Show","")),""))</f>
        <v/>
      </c>
    </row>
    <row r="5437" spans="1:8" ht="15" customHeight="1" thickBot="1">
      <c r="A5437" s="38" t="str">
        <f>IF($C5437="","",IFERROR(_xlfn.XLOOKUP($C5437,'1.PrepList'!$I$2:$I$1500,'1.PrepList'!$G$2:$G$1500,"")&amp;"",""))</f>
        <v/>
      </c>
      <c r="B5437" s="638" t="str">
        <f>IF($C5437="","",IFERROR(_xlfn.XLOOKUP($C5437,'1.PrepList'!$I$2:$I$1500,'1.PrepList'!$H$2:$H$1500,"")&amp;"",""))</f>
        <v/>
      </c>
      <c r="D5437" s="638" t="str">
        <f>IF($C5437="","",IFERROR(_xlfn.XLOOKUP($C5437,'1.PrepList'!$I$2:$I$1500,'1.PrepList'!$J$2:$J$1500,"")&amp;"",""))</f>
        <v/>
      </c>
      <c r="E5437" s="638" t="str">
        <f>IF($C5437="","",IFERROR(_xlfn.XLOOKUP($C5437,'1.PrepList'!$I$2:$I$1500,'1.PrepList'!$N$2:$N$1500,"")&amp;"",""))</f>
        <v/>
      </c>
      <c r="F5437" s="638" t="str">
        <f>IF($C5437="","",IFERROR(_xlfn.XLOOKUP($C5437,'1.PrepList'!$I$2:$I$1500,'1.PrepList'!$K$2:$K$1500,"")&amp;"",""))</f>
        <v/>
      </c>
      <c r="H5437" s="644" t="str">
        <f>IF($C5437="","",IFERROR(IF(_xlfn.XLOOKUP($C5437,tbl_StartedStatus[Bold ID],tbl_StartedStatus[Started])="Started","Yes",IF(_xlfn.XLOOKUP($C5437,tbl_StartedStatus[Bold ID],tbl_StartedStatus[Started])="No Show","No Show","")),""))</f>
        <v/>
      </c>
    </row>
    <row r="5438" spans="1:8" ht="15" customHeight="1" thickBot="1">
      <c r="A5438" s="38" t="str">
        <f>IF($C5438="","",IFERROR(_xlfn.XLOOKUP($C5438,'1.PrepList'!$I$2:$I$1500,'1.PrepList'!$G$2:$G$1500,"")&amp;"",""))</f>
        <v/>
      </c>
      <c r="B5438" s="638" t="str">
        <f>IF($C5438="","",IFERROR(_xlfn.XLOOKUP($C5438,'1.PrepList'!$I$2:$I$1500,'1.PrepList'!$H$2:$H$1500,"")&amp;"",""))</f>
        <v/>
      </c>
      <c r="D5438" s="638" t="str">
        <f>IF($C5438="","",IFERROR(_xlfn.XLOOKUP($C5438,'1.PrepList'!$I$2:$I$1500,'1.PrepList'!$J$2:$J$1500,"")&amp;"",""))</f>
        <v/>
      </c>
      <c r="E5438" s="638" t="str">
        <f>IF($C5438="","",IFERROR(_xlfn.XLOOKUP($C5438,'1.PrepList'!$I$2:$I$1500,'1.PrepList'!$N$2:$N$1500,"")&amp;"",""))</f>
        <v/>
      </c>
      <c r="F5438" s="638" t="str">
        <f>IF($C5438="","",IFERROR(_xlfn.XLOOKUP($C5438,'1.PrepList'!$I$2:$I$1500,'1.PrepList'!$K$2:$K$1500,"")&amp;"",""))</f>
        <v/>
      </c>
      <c r="H5438" s="644" t="str">
        <f>IF($C5438="","",IFERROR(IF(_xlfn.XLOOKUP($C5438,tbl_StartedStatus[Bold ID],tbl_StartedStatus[Started])="Started","Yes",IF(_xlfn.XLOOKUP($C5438,tbl_StartedStatus[Bold ID],tbl_StartedStatus[Started])="No Show","No Show","")),""))</f>
        <v/>
      </c>
    </row>
    <row r="5439" spans="1:8" ht="15" customHeight="1" thickBot="1">
      <c r="A5439" s="38" t="str">
        <f>IF($C5439="","",IFERROR(_xlfn.XLOOKUP($C5439,'1.PrepList'!$I$2:$I$1500,'1.PrepList'!$G$2:$G$1500,"")&amp;"",""))</f>
        <v/>
      </c>
      <c r="B5439" s="638" t="str">
        <f>IF($C5439="","",IFERROR(_xlfn.XLOOKUP($C5439,'1.PrepList'!$I$2:$I$1500,'1.PrepList'!$H$2:$H$1500,"")&amp;"",""))</f>
        <v/>
      </c>
      <c r="D5439" s="638" t="str">
        <f>IF($C5439="","",IFERROR(_xlfn.XLOOKUP($C5439,'1.PrepList'!$I$2:$I$1500,'1.PrepList'!$J$2:$J$1500,"")&amp;"",""))</f>
        <v/>
      </c>
      <c r="E5439" s="638" t="str">
        <f>IF($C5439="","",IFERROR(_xlfn.XLOOKUP($C5439,'1.PrepList'!$I$2:$I$1500,'1.PrepList'!$N$2:$N$1500,"")&amp;"",""))</f>
        <v/>
      </c>
      <c r="F5439" s="638" t="str">
        <f>IF($C5439="","",IFERROR(_xlfn.XLOOKUP($C5439,'1.PrepList'!$I$2:$I$1500,'1.PrepList'!$K$2:$K$1500,"")&amp;"",""))</f>
        <v/>
      </c>
      <c r="H5439" s="644" t="str">
        <f>IF($C5439="","",IFERROR(IF(_xlfn.XLOOKUP($C5439,tbl_StartedStatus[Bold ID],tbl_StartedStatus[Started])="Started","Yes",IF(_xlfn.XLOOKUP($C5439,tbl_StartedStatus[Bold ID],tbl_StartedStatus[Started])="No Show","No Show","")),""))</f>
        <v/>
      </c>
    </row>
    <row r="5440" spans="1:8" ht="15" customHeight="1" thickBot="1">
      <c r="A5440" s="38" t="str">
        <f>IF($C5440="","",IFERROR(_xlfn.XLOOKUP($C5440,'1.PrepList'!$I$2:$I$1500,'1.PrepList'!$G$2:$G$1500,"")&amp;"",""))</f>
        <v/>
      </c>
      <c r="B5440" s="638" t="str">
        <f>IF($C5440="","",IFERROR(_xlfn.XLOOKUP($C5440,'1.PrepList'!$I$2:$I$1500,'1.PrepList'!$H$2:$H$1500,"")&amp;"",""))</f>
        <v/>
      </c>
      <c r="D5440" s="638" t="str">
        <f>IF($C5440="","",IFERROR(_xlfn.XLOOKUP($C5440,'1.PrepList'!$I$2:$I$1500,'1.PrepList'!$J$2:$J$1500,"")&amp;"",""))</f>
        <v/>
      </c>
      <c r="E5440" s="638" t="str">
        <f>IF($C5440="","",IFERROR(_xlfn.XLOOKUP($C5440,'1.PrepList'!$I$2:$I$1500,'1.PrepList'!$N$2:$N$1500,"")&amp;"",""))</f>
        <v/>
      </c>
      <c r="F5440" s="638" t="str">
        <f>IF($C5440="","",IFERROR(_xlfn.XLOOKUP($C5440,'1.PrepList'!$I$2:$I$1500,'1.PrepList'!$K$2:$K$1500,"")&amp;"",""))</f>
        <v/>
      </c>
      <c r="H5440" s="644" t="str">
        <f>IF($C5440="","",IFERROR(IF(_xlfn.XLOOKUP($C5440,tbl_StartedStatus[Bold ID],tbl_StartedStatus[Started])="Started","Yes",IF(_xlfn.XLOOKUP($C5440,tbl_StartedStatus[Bold ID],tbl_StartedStatus[Started])="No Show","No Show","")),""))</f>
        <v/>
      </c>
    </row>
    <row r="5441" spans="1:8" ht="15" customHeight="1" thickBot="1">
      <c r="A5441" s="38" t="str">
        <f>IF($C5441="","",IFERROR(_xlfn.XLOOKUP($C5441,'1.PrepList'!$I$2:$I$1500,'1.PrepList'!$G$2:$G$1500,"")&amp;"",""))</f>
        <v/>
      </c>
      <c r="B5441" s="638" t="str">
        <f>IF($C5441="","",IFERROR(_xlfn.XLOOKUP($C5441,'1.PrepList'!$I$2:$I$1500,'1.PrepList'!$H$2:$H$1500,"")&amp;"",""))</f>
        <v/>
      </c>
      <c r="D5441" s="638" t="str">
        <f>IF($C5441="","",IFERROR(_xlfn.XLOOKUP($C5441,'1.PrepList'!$I$2:$I$1500,'1.PrepList'!$J$2:$J$1500,"")&amp;"",""))</f>
        <v/>
      </c>
      <c r="E5441" s="638" t="str">
        <f>IF($C5441="","",IFERROR(_xlfn.XLOOKUP($C5441,'1.PrepList'!$I$2:$I$1500,'1.PrepList'!$N$2:$N$1500,"")&amp;"",""))</f>
        <v/>
      </c>
      <c r="F5441" s="638" t="str">
        <f>IF($C5441="","",IFERROR(_xlfn.XLOOKUP($C5441,'1.PrepList'!$I$2:$I$1500,'1.PrepList'!$K$2:$K$1500,"")&amp;"",""))</f>
        <v/>
      </c>
      <c r="H5441" s="644" t="str">
        <f>IF($C5441="","",IFERROR(IF(_xlfn.XLOOKUP($C5441,tbl_StartedStatus[Bold ID],tbl_StartedStatus[Started])="Started","Yes",IF(_xlfn.XLOOKUP($C5441,tbl_StartedStatus[Bold ID],tbl_StartedStatus[Started])="No Show","No Show","")),""))</f>
        <v/>
      </c>
    </row>
    <row r="5442" spans="1:8" ht="15" customHeight="1" thickBot="1">
      <c r="A5442" s="38" t="str">
        <f>IF($C5442="","",IFERROR(_xlfn.XLOOKUP($C5442,'1.PrepList'!$I$2:$I$1500,'1.PrepList'!$G$2:$G$1500,"")&amp;"",""))</f>
        <v/>
      </c>
      <c r="B5442" s="638" t="str">
        <f>IF($C5442="","",IFERROR(_xlfn.XLOOKUP($C5442,'1.PrepList'!$I$2:$I$1500,'1.PrepList'!$H$2:$H$1500,"")&amp;"",""))</f>
        <v/>
      </c>
      <c r="D5442" s="638" t="str">
        <f>IF($C5442="","",IFERROR(_xlfn.XLOOKUP($C5442,'1.PrepList'!$I$2:$I$1500,'1.PrepList'!$J$2:$J$1500,"")&amp;"",""))</f>
        <v/>
      </c>
      <c r="E5442" s="638" t="str">
        <f>IF($C5442="","",IFERROR(_xlfn.XLOOKUP($C5442,'1.PrepList'!$I$2:$I$1500,'1.PrepList'!$N$2:$N$1500,"")&amp;"",""))</f>
        <v/>
      </c>
      <c r="F5442" s="638" t="str">
        <f>IF($C5442="","",IFERROR(_xlfn.XLOOKUP($C5442,'1.PrepList'!$I$2:$I$1500,'1.PrepList'!$K$2:$K$1500,"")&amp;"",""))</f>
        <v/>
      </c>
      <c r="H5442" s="644" t="str">
        <f>IF($C5442="","",IFERROR(IF(_xlfn.XLOOKUP($C5442,tbl_StartedStatus[Bold ID],tbl_StartedStatus[Started])="Started","Yes",IF(_xlfn.XLOOKUP($C5442,tbl_StartedStatus[Bold ID],tbl_StartedStatus[Started])="No Show","No Show","")),""))</f>
        <v/>
      </c>
    </row>
    <row r="5443" spans="1:8" ht="15" customHeight="1" thickBot="1">
      <c r="A5443" s="38" t="str">
        <f>IF($C5443="","",IFERROR(_xlfn.XLOOKUP($C5443,'1.PrepList'!$I$2:$I$1500,'1.PrepList'!$G$2:$G$1500,"")&amp;"",""))</f>
        <v/>
      </c>
      <c r="B5443" s="638" t="str">
        <f>IF($C5443="","",IFERROR(_xlfn.XLOOKUP($C5443,'1.PrepList'!$I$2:$I$1500,'1.PrepList'!$H$2:$H$1500,"")&amp;"",""))</f>
        <v/>
      </c>
      <c r="D5443" s="638" t="str">
        <f>IF($C5443="","",IFERROR(_xlfn.XLOOKUP($C5443,'1.PrepList'!$I$2:$I$1500,'1.PrepList'!$J$2:$J$1500,"")&amp;"",""))</f>
        <v/>
      </c>
      <c r="E5443" s="638" t="str">
        <f>IF($C5443="","",IFERROR(_xlfn.XLOOKUP($C5443,'1.PrepList'!$I$2:$I$1500,'1.PrepList'!$N$2:$N$1500,"")&amp;"",""))</f>
        <v/>
      </c>
      <c r="F5443" s="638" t="str">
        <f>IF($C5443="","",IFERROR(_xlfn.XLOOKUP($C5443,'1.PrepList'!$I$2:$I$1500,'1.PrepList'!$K$2:$K$1500,"")&amp;"",""))</f>
        <v/>
      </c>
      <c r="H5443" s="644" t="str">
        <f>IF($C5443="","",IFERROR(IF(_xlfn.XLOOKUP($C5443,tbl_StartedStatus[Bold ID],tbl_StartedStatus[Started])="Started","Yes",IF(_xlfn.XLOOKUP($C5443,tbl_StartedStatus[Bold ID],tbl_StartedStatus[Started])="No Show","No Show","")),""))</f>
        <v/>
      </c>
    </row>
    <row r="5444" spans="1:8" ht="15" customHeight="1" thickBot="1">
      <c r="A5444" s="38" t="str">
        <f>IF($C5444="","",IFERROR(_xlfn.XLOOKUP($C5444,'1.PrepList'!$I$2:$I$1500,'1.PrepList'!$G$2:$G$1500,"")&amp;"",""))</f>
        <v/>
      </c>
      <c r="B5444" s="638" t="str">
        <f>IF($C5444="","",IFERROR(_xlfn.XLOOKUP($C5444,'1.PrepList'!$I$2:$I$1500,'1.PrepList'!$H$2:$H$1500,"")&amp;"",""))</f>
        <v/>
      </c>
      <c r="D5444" s="638" t="str">
        <f>IF($C5444="","",IFERROR(_xlfn.XLOOKUP($C5444,'1.PrepList'!$I$2:$I$1500,'1.PrepList'!$J$2:$J$1500,"")&amp;"",""))</f>
        <v/>
      </c>
      <c r="E5444" s="638" t="str">
        <f>IF($C5444="","",IFERROR(_xlfn.XLOOKUP($C5444,'1.PrepList'!$I$2:$I$1500,'1.PrepList'!$N$2:$N$1500,"")&amp;"",""))</f>
        <v/>
      </c>
      <c r="F5444" s="638" t="str">
        <f>IF($C5444="","",IFERROR(_xlfn.XLOOKUP($C5444,'1.PrepList'!$I$2:$I$1500,'1.PrepList'!$K$2:$K$1500,"")&amp;"",""))</f>
        <v/>
      </c>
      <c r="H5444" s="644" t="str">
        <f>IF($C5444="","",IFERROR(IF(_xlfn.XLOOKUP($C5444,tbl_StartedStatus[Bold ID],tbl_StartedStatus[Started])="Started","Yes",IF(_xlfn.XLOOKUP($C5444,tbl_StartedStatus[Bold ID],tbl_StartedStatus[Started])="No Show","No Show","")),""))</f>
        <v/>
      </c>
    </row>
    <row r="5445" spans="1:8" ht="15" customHeight="1" thickBot="1">
      <c r="A5445" s="38" t="str">
        <f>IF($C5445="","",IFERROR(_xlfn.XLOOKUP($C5445,'1.PrepList'!$I$2:$I$1500,'1.PrepList'!$G$2:$G$1500,"")&amp;"",""))</f>
        <v/>
      </c>
      <c r="B5445" s="638" t="str">
        <f>IF($C5445="","",IFERROR(_xlfn.XLOOKUP($C5445,'1.PrepList'!$I$2:$I$1500,'1.PrepList'!$H$2:$H$1500,"")&amp;"",""))</f>
        <v/>
      </c>
      <c r="D5445" s="638" t="str">
        <f>IF($C5445="","",IFERROR(_xlfn.XLOOKUP($C5445,'1.PrepList'!$I$2:$I$1500,'1.PrepList'!$J$2:$J$1500,"")&amp;"",""))</f>
        <v/>
      </c>
      <c r="E5445" s="638" t="str">
        <f>IF($C5445="","",IFERROR(_xlfn.XLOOKUP($C5445,'1.PrepList'!$I$2:$I$1500,'1.PrepList'!$N$2:$N$1500,"")&amp;"",""))</f>
        <v/>
      </c>
      <c r="F5445" s="638" t="str">
        <f>IF($C5445="","",IFERROR(_xlfn.XLOOKUP($C5445,'1.PrepList'!$I$2:$I$1500,'1.PrepList'!$K$2:$K$1500,"")&amp;"",""))</f>
        <v/>
      </c>
      <c r="H5445" s="644" t="str">
        <f>IF($C5445="","",IFERROR(IF(_xlfn.XLOOKUP($C5445,tbl_StartedStatus[Bold ID],tbl_StartedStatus[Started])="Started","Yes",IF(_xlfn.XLOOKUP($C5445,tbl_StartedStatus[Bold ID],tbl_StartedStatus[Started])="No Show","No Show","")),""))</f>
        <v/>
      </c>
    </row>
    <row r="5446" spans="1:8" ht="15" customHeight="1" thickBot="1">
      <c r="A5446" s="38" t="str">
        <f>IF($C5446="","",IFERROR(_xlfn.XLOOKUP($C5446,'1.PrepList'!$I$2:$I$1500,'1.PrepList'!$G$2:$G$1500,"")&amp;"",""))</f>
        <v/>
      </c>
      <c r="B5446" s="638" t="str">
        <f>IF($C5446="","",IFERROR(_xlfn.XLOOKUP($C5446,'1.PrepList'!$I$2:$I$1500,'1.PrepList'!$H$2:$H$1500,"")&amp;"",""))</f>
        <v/>
      </c>
      <c r="D5446" s="638" t="str">
        <f>IF($C5446="","",IFERROR(_xlfn.XLOOKUP($C5446,'1.PrepList'!$I$2:$I$1500,'1.PrepList'!$J$2:$J$1500,"")&amp;"",""))</f>
        <v/>
      </c>
      <c r="E5446" s="638" t="str">
        <f>IF($C5446="","",IFERROR(_xlfn.XLOOKUP($C5446,'1.PrepList'!$I$2:$I$1500,'1.PrepList'!$N$2:$N$1500,"")&amp;"",""))</f>
        <v/>
      </c>
      <c r="F5446" s="638" t="str">
        <f>IF($C5446="","",IFERROR(_xlfn.XLOOKUP($C5446,'1.PrepList'!$I$2:$I$1500,'1.PrepList'!$K$2:$K$1500,"")&amp;"",""))</f>
        <v/>
      </c>
      <c r="H5446" s="644" t="str">
        <f>IF($C5446="","",IFERROR(IF(_xlfn.XLOOKUP($C5446,tbl_StartedStatus[Bold ID],tbl_StartedStatus[Started])="Started","Yes",IF(_xlfn.XLOOKUP($C5446,tbl_StartedStatus[Bold ID],tbl_StartedStatus[Started])="No Show","No Show","")),""))</f>
        <v/>
      </c>
    </row>
    <row r="5447" spans="1:8" ht="15" customHeight="1" thickBot="1">
      <c r="A5447" s="38" t="str">
        <f>IF($C5447="","",IFERROR(_xlfn.XLOOKUP($C5447,'1.PrepList'!$I$2:$I$1500,'1.PrepList'!$G$2:$G$1500,"")&amp;"",""))</f>
        <v/>
      </c>
      <c r="B5447" s="638" t="str">
        <f>IF($C5447="","",IFERROR(_xlfn.XLOOKUP($C5447,'1.PrepList'!$I$2:$I$1500,'1.PrepList'!$H$2:$H$1500,"")&amp;"",""))</f>
        <v/>
      </c>
      <c r="D5447" s="638" t="str">
        <f>IF($C5447="","",IFERROR(_xlfn.XLOOKUP($C5447,'1.PrepList'!$I$2:$I$1500,'1.PrepList'!$J$2:$J$1500,"")&amp;"",""))</f>
        <v/>
      </c>
      <c r="E5447" s="638" t="str">
        <f>IF($C5447="","",IFERROR(_xlfn.XLOOKUP($C5447,'1.PrepList'!$I$2:$I$1500,'1.PrepList'!$N$2:$N$1500,"")&amp;"",""))</f>
        <v/>
      </c>
      <c r="F5447" s="638" t="str">
        <f>IF($C5447="","",IFERROR(_xlfn.XLOOKUP($C5447,'1.PrepList'!$I$2:$I$1500,'1.PrepList'!$K$2:$K$1500,"")&amp;"",""))</f>
        <v/>
      </c>
      <c r="H5447" s="644" t="str">
        <f>IF($C5447="","",IFERROR(IF(_xlfn.XLOOKUP($C5447,tbl_StartedStatus[Bold ID],tbl_StartedStatus[Started])="Started","Yes",IF(_xlfn.XLOOKUP($C5447,tbl_StartedStatus[Bold ID],tbl_StartedStatus[Started])="No Show","No Show","")),""))</f>
        <v/>
      </c>
    </row>
    <row r="5448" spans="1:8" ht="15" customHeight="1" thickBot="1">
      <c r="A5448" s="38" t="str">
        <f>IF($C5448="","",IFERROR(_xlfn.XLOOKUP($C5448,'1.PrepList'!$I$2:$I$1500,'1.PrepList'!$G$2:$G$1500,"")&amp;"",""))</f>
        <v/>
      </c>
      <c r="B5448" s="638" t="str">
        <f>IF($C5448="","",IFERROR(_xlfn.XLOOKUP($C5448,'1.PrepList'!$I$2:$I$1500,'1.PrepList'!$H$2:$H$1500,"")&amp;"",""))</f>
        <v/>
      </c>
      <c r="D5448" s="638" t="str">
        <f>IF($C5448="","",IFERROR(_xlfn.XLOOKUP($C5448,'1.PrepList'!$I$2:$I$1500,'1.PrepList'!$J$2:$J$1500,"")&amp;"",""))</f>
        <v/>
      </c>
      <c r="E5448" s="638" t="str">
        <f>IF($C5448="","",IFERROR(_xlfn.XLOOKUP($C5448,'1.PrepList'!$I$2:$I$1500,'1.PrepList'!$N$2:$N$1500,"")&amp;"",""))</f>
        <v/>
      </c>
      <c r="F5448" s="638" t="str">
        <f>IF($C5448="","",IFERROR(_xlfn.XLOOKUP($C5448,'1.PrepList'!$I$2:$I$1500,'1.PrepList'!$K$2:$K$1500,"")&amp;"",""))</f>
        <v/>
      </c>
      <c r="H5448" s="644" t="str">
        <f>IF($C5448="","",IFERROR(IF(_xlfn.XLOOKUP($C5448,tbl_StartedStatus[Bold ID],tbl_StartedStatus[Started])="Started","Yes",IF(_xlfn.XLOOKUP($C5448,tbl_StartedStatus[Bold ID],tbl_StartedStatus[Started])="No Show","No Show","")),""))</f>
        <v/>
      </c>
    </row>
    <row r="5449" spans="1:8" ht="15" customHeight="1" thickBot="1">
      <c r="A5449" s="38" t="str">
        <f>IF($C5449="","",IFERROR(_xlfn.XLOOKUP($C5449,'1.PrepList'!$I$2:$I$1500,'1.PrepList'!$G$2:$G$1500,"")&amp;"",""))</f>
        <v/>
      </c>
      <c r="B5449" s="638" t="str">
        <f>IF($C5449="","",IFERROR(_xlfn.XLOOKUP($C5449,'1.PrepList'!$I$2:$I$1500,'1.PrepList'!$H$2:$H$1500,"")&amp;"",""))</f>
        <v/>
      </c>
      <c r="D5449" s="638" t="str">
        <f>IF($C5449="","",IFERROR(_xlfn.XLOOKUP($C5449,'1.PrepList'!$I$2:$I$1500,'1.PrepList'!$J$2:$J$1500,"")&amp;"",""))</f>
        <v/>
      </c>
      <c r="E5449" s="638" t="str">
        <f>IF($C5449="","",IFERROR(_xlfn.XLOOKUP($C5449,'1.PrepList'!$I$2:$I$1500,'1.PrepList'!$N$2:$N$1500,"")&amp;"",""))</f>
        <v/>
      </c>
      <c r="F5449" s="638" t="str">
        <f>IF($C5449="","",IFERROR(_xlfn.XLOOKUP($C5449,'1.PrepList'!$I$2:$I$1500,'1.PrepList'!$K$2:$K$1500,"")&amp;"",""))</f>
        <v/>
      </c>
      <c r="H5449" s="644" t="str">
        <f>IF($C5449="","",IFERROR(IF(_xlfn.XLOOKUP($C5449,tbl_StartedStatus[Bold ID],tbl_StartedStatus[Started])="Started","Yes",IF(_xlfn.XLOOKUP($C5449,tbl_StartedStatus[Bold ID],tbl_StartedStatus[Started])="No Show","No Show","")),""))</f>
        <v/>
      </c>
    </row>
    <row r="5450" spans="1:8" ht="15" customHeight="1" thickBot="1">
      <c r="A5450" s="38" t="str">
        <f>IF($C5450="","",IFERROR(_xlfn.XLOOKUP($C5450,'1.PrepList'!$I$2:$I$1500,'1.PrepList'!$G$2:$G$1500,"")&amp;"",""))</f>
        <v/>
      </c>
      <c r="B5450" s="638" t="str">
        <f>IF($C5450="","",IFERROR(_xlfn.XLOOKUP($C5450,'1.PrepList'!$I$2:$I$1500,'1.PrepList'!$H$2:$H$1500,"")&amp;"",""))</f>
        <v/>
      </c>
      <c r="D5450" s="638" t="str">
        <f>IF($C5450="","",IFERROR(_xlfn.XLOOKUP($C5450,'1.PrepList'!$I$2:$I$1500,'1.PrepList'!$J$2:$J$1500,"")&amp;"",""))</f>
        <v/>
      </c>
      <c r="E5450" s="638" t="str">
        <f>IF($C5450="","",IFERROR(_xlfn.XLOOKUP($C5450,'1.PrepList'!$I$2:$I$1500,'1.PrepList'!$N$2:$N$1500,"")&amp;"",""))</f>
        <v/>
      </c>
      <c r="F5450" s="638" t="str">
        <f>IF($C5450="","",IFERROR(_xlfn.XLOOKUP($C5450,'1.PrepList'!$I$2:$I$1500,'1.PrepList'!$K$2:$K$1500,"")&amp;"",""))</f>
        <v/>
      </c>
      <c r="H5450" s="644" t="str">
        <f>IF($C5450="","",IFERROR(IF(_xlfn.XLOOKUP($C5450,tbl_StartedStatus[Bold ID],tbl_StartedStatus[Started])="Started","Yes",IF(_xlfn.XLOOKUP($C5450,tbl_StartedStatus[Bold ID],tbl_StartedStatus[Started])="No Show","No Show","")),""))</f>
        <v/>
      </c>
    </row>
    <row r="5451" spans="1:8" ht="15" customHeight="1" thickBot="1">
      <c r="A5451" s="38" t="str">
        <f>IF($C5451="","",IFERROR(_xlfn.XLOOKUP($C5451,'1.PrepList'!$I$2:$I$1500,'1.PrepList'!$G$2:$G$1500,"")&amp;"",""))</f>
        <v/>
      </c>
      <c r="B5451" s="638" t="str">
        <f>IF($C5451="","",IFERROR(_xlfn.XLOOKUP($C5451,'1.PrepList'!$I$2:$I$1500,'1.PrepList'!$H$2:$H$1500,"")&amp;"",""))</f>
        <v/>
      </c>
      <c r="D5451" s="638" t="str">
        <f>IF($C5451="","",IFERROR(_xlfn.XLOOKUP($C5451,'1.PrepList'!$I$2:$I$1500,'1.PrepList'!$J$2:$J$1500,"")&amp;"",""))</f>
        <v/>
      </c>
      <c r="E5451" s="638" t="str">
        <f>IF($C5451="","",IFERROR(_xlfn.XLOOKUP($C5451,'1.PrepList'!$I$2:$I$1500,'1.PrepList'!$N$2:$N$1500,"")&amp;"",""))</f>
        <v/>
      </c>
      <c r="F5451" s="638" t="str">
        <f>IF($C5451="","",IFERROR(_xlfn.XLOOKUP($C5451,'1.PrepList'!$I$2:$I$1500,'1.PrepList'!$K$2:$K$1500,"")&amp;"",""))</f>
        <v/>
      </c>
      <c r="H5451" s="644" t="str">
        <f>IF($C5451="","",IFERROR(IF(_xlfn.XLOOKUP($C5451,tbl_StartedStatus[Bold ID],tbl_StartedStatus[Started])="Started","Yes",IF(_xlfn.XLOOKUP($C5451,tbl_StartedStatus[Bold ID],tbl_StartedStatus[Started])="No Show","No Show","")),""))</f>
        <v/>
      </c>
    </row>
    <row r="5452" spans="1:8" ht="15" customHeight="1" thickBot="1">
      <c r="A5452" s="38" t="str">
        <f>IF($C5452="","",IFERROR(_xlfn.XLOOKUP($C5452,'1.PrepList'!$I$2:$I$1500,'1.PrepList'!$G$2:$G$1500,"")&amp;"",""))</f>
        <v/>
      </c>
      <c r="B5452" s="638" t="str">
        <f>IF($C5452="","",IFERROR(_xlfn.XLOOKUP($C5452,'1.PrepList'!$I$2:$I$1500,'1.PrepList'!$H$2:$H$1500,"")&amp;"",""))</f>
        <v/>
      </c>
      <c r="D5452" s="638" t="str">
        <f>IF($C5452="","",IFERROR(_xlfn.XLOOKUP($C5452,'1.PrepList'!$I$2:$I$1500,'1.PrepList'!$J$2:$J$1500,"")&amp;"",""))</f>
        <v/>
      </c>
      <c r="E5452" s="638" t="str">
        <f>IF($C5452="","",IFERROR(_xlfn.XLOOKUP($C5452,'1.PrepList'!$I$2:$I$1500,'1.PrepList'!$N$2:$N$1500,"")&amp;"",""))</f>
        <v/>
      </c>
      <c r="F5452" s="638" t="str">
        <f>IF($C5452="","",IFERROR(_xlfn.XLOOKUP($C5452,'1.PrepList'!$I$2:$I$1500,'1.PrepList'!$K$2:$K$1500,"")&amp;"",""))</f>
        <v/>
      </c>
      <c r="H5452" s="644" t="str">
        <f>IF($C5452="","",IFERROR(IF(_xlfn.XLOOKUP($C5452,tbl_StartedStatus[Bold ID],tbl_StartedStatus[Started])="Started","Yes",IF(_xlfn.XLOOKUP($C5452,tbl_StartedStatus[Bold ID],tbl_StartedStatus[Started])="No Show","No Show","")),""))</f>
        <v/>
      </c>
    </row>
    <row r="5453" spans="1:8" ht="15" customHeight="1" thickBot="1">
      <c r="A5453" s="38" t="str">
        <f>IF($C5453="","",IFERROR(_xlfn.XLOOKUP($C5453,'1.PrepList'!$I$2:$I$1500,'1.PrepList'!$G$2:$G$1500,"")&amp;"",""))</f>
        <v/>
      </c>
      <c r="B5453" s="638" t="str">
        <f>IF($C5453="","",IFERROR(_xlfn.XLOOKUP($C5453,'1.PrepList'!$I$2:$I$1500,'1.PrepList'!$H$2:$H$1500,"")&amp;"",""))</f>
        <v/>
      </c>
      <c r="D5453" s="638" t="str">
        <f>IF($C5453="","",IFERROR(_xlfn.XLOOKUP($C5453,'1.PrepList'!$I$2:$I$1500,'1.PrepList'!$J$2:$J$1500,"")&amp;"",""))</f>
        <v/>
      </c>
      <c r="E5453" s="638" t="str">
        <f>IF($C5453="","",IFERROR(_xlfn.XLOOKUP($C5453,'1.PrepList'!$I$2:$I$1500,'1.PrepList'!$N$2:$N$1500,"")&amp;"",""))</f>
        <v/>
      </c>
      <c r="F5453" s="638" t="str">
        <f>IF($C5453="","",IFERROR(_xlfn.XLOOKUP($C5453,'1.PrepList'!$I$2:$I$1500,'1.PrepList'!$K$2:$K$1500,"")&amp;"",""))</f>
        <v/>
      </c>
      <c r="H5453" s="644" t="str">
        <f>IF($C5453="","",IFERROR(IF(_xlfn.XLOOKUP($C5453,tbl_StartedStatus[Bold ID],tbl_StartedStatus[Started])="Started","Yes",IF(_xlfn.XLOOKUP($C5453,tbl_StartedStatus[Bold ID],tbl_StartedStatus[Started])="No Show","No Show","")),""))</f>
        <v/>
      </c>
    </row>
    <row r="5454" spans="1:8" ht="15" customHeight="1" thickBot="1">
      <c r="A5454" s="38" t="str">
        <f>IF($C5454="","",IFERROR(_xlfn.XLOOKUP($C5454,'1.PrepList'!$I$2:$I$1500,'1.PrepList'!$G$2:$G$1500,"")&amp;"",""))</f>
        <v/>
      </c>
      <c r="B5454" s="638" t="str">
        <f>IF($C5454="","",IFERROR(_xlfn.XLOOKUP($C5454,'1.PrepList'!$I$2:$I$1500,'1.PrepList'!$H$2:$H$1500,"")&amp;"",""))</f>
        <v/>
      </c>
      <c r="D5454" s="638" t="str">
        <f>IF($C5454="","",IFERROR(_xlfn.XLOOKUP($C5454,'1.PrepList'!$I$2:$I$1500,'1.PrepList'!$J$2:$J$1500,"")&amp;"",""))</f>
        <v/>
      </c>
      <c r="E5454" s="638" t="str">
        <f>IF($C5454="","",IFERROR(_xlfn.XLOOKUP($C5454,'1.PrepList'!$I$2:$I$1500,'1.PrepList'!$N$2:$N$1500,"")&amp;"",""))</f>
        <v/>
      </c>
      <c r="F5454" s="638" t="str">
        <f>IF($C5454="","",IFERROR(_xlfn.XLOOKUP($C5454,'1.PrepList'!$I$2:$I$1500,'1.PrepList'!$K$2:$K$1500,"")&amp;"",""))</f>
        <v/>
      </c>
      <c r="H5454" s="644" t="str">
        <f>IF($C5454="","",IFERROR(IF(_xlfn.XLOOKUP($C5454,tbl_StartedStatus[Bold ID],tbl_StartedStatus[Started])="Started","Yes",IF(_xlfn.XLOOKUP($C5454,tbl_StartedStatus[Bold ID],tbl_StartedStatus[Started])="No Show","No Show","")),""))</f>
        <v/>
      </c>
    </row>
    <row r="5455" spans="1:8" ht="15" customHeight="1" thickBot="1">
      <c r="A5455" s="38" t="str">
        <f>IF($C5455="","",IFERROR(_xlfn.XLOOKUP($C5455,'1.PrepList'!$I$2:$I$1500,'1.PrepList'!$G$2:$G$1500,"")&amp;"",""))</f>
        <v/>
      </c>
      <c r="B5455" s="638" t="str">
        <f>IF($C5455="","",IFERROR(_xlfn.XLOOKUP($C5455,'1.PrepList'!$I$2:$I$1500,'1.PrepList'!$H$2:$H$1500,"")&amp;"",""))</f>
        <v/>
      </c>
      <c r="D5455" s="638" t="str">
        <f>IF($C5455="","",IFERROR(_xlfn.XLOOKUP($C5455,'1.PrepList'!$I$2:$I$1500,'1.PrepList'!$J$2:$J$1500,"")&amp;"",""))</f>
        <v/>
      </c>
      <c r="E5455" s="638" t="str">
        <f>IF($C5455="","",IFERROR(_xlfn.XLOOKUP($C5455,'1.PrepList'!$I$2:$I$1500,'1.PrepList'!$N$2:$N$1500,"")&amp;"",""))</f>
        <v/>
      </c>
      <c r="F5455" s="638" t="str">
        <f>IF($C5455="","",IFERROR(_xlfn.XLOOKUP($C5455,'1.PrepList'!$I$2:$I$1500,'1.PrepList'!$K$2:$K$1500,"")&amp;"",""))</f>
        <v/>
      </c>
      <c r="H5455" s="644" t="str">
        <f>IF($C5455="","",IFERROR(IF(_xlfn.XLOOKUP($C5455,tbl_StartedStatus[Bold ID],tbl_StartedStatus[Started])="Started","Yes",IF(_xlfn.XLOOKUP($C5455,tbl_StartedStatus[Bold ID],tbl_StartedStatus[Started])="No Show","No Show","")),""))</f>
        <v/>
      </c>
    </row>
    <row r="5456" spans="1:8" ht="15" customHeight="1" thickBot="1">
      <c r="A5456" s="38" t="str">
        <f>IF($C5456="","",IFERROR(_xlfn.XLOOKUP($C5456,'1.PrepList'!$I$2:$I$1500,'1.PrepList'!$G$2:$G$1500,"")&amp;"",""))</f>
        <v/>
      </c>
      <c r="B5456" s="638" t="str">
        <f>IF($C5456="","",IFERROR(_xlfn.XLOOKUP($C5456,'1.PrepList'!$I$2:$I$1500,'1.PrepList'!$H$2:$H$1500,"")&amp;"",""))</f>
        <v/>
      </c>
      <c r="D5456" s="638" t="str">
        <f>IF($C5456="","",IFERROR(_xlfn.XLOOKUP($C5456,'1.PrepList'!$I$2:$I$1500,'1.PrepList'!$J$2:$J$1500,"")&amp;"",""))</f>
        <v/>
      </c>
      <c r="E5456" s="638" t="str">
        <f>IF($C5456="","",IFERROR(_xlfn.XLOOKUP($C5456,'1.PrepList'!$I$2:$I$1500,'1.PrepList'!$N$2:$N$1500,"")&amp;"",""))</f>
        <v/>
      </c>
      <c r="F5456" s="638" t="str">
        <f>IF($C5456="","",IFERROR(_xlfn.XLOOKUP($C5456,'1.PrepList'!$I$2:$I$1500,'1.PrepList'!$K$2:$K$1500,"")&amp;"",""))</f>
        <v/>
      </c>
      <c r="H5456" s="644" t="str">
        <f>IF($C5456="","",IFERROR(IF(_xlfn.XLOOKUP($C5456,tbl_StartedStatus[Bold ID],tbl_StartedStatus[Started])="Started","Yes",IF(_xlfn.XLOOKUP($C5456,tbl_StartedStatus[Bold ID],tbl_StartedStatus[Started])="No Show","No Show","")),""))</f>
        <v/>
      </c>
    </row>
    <row r="5457" spans="1:8" ht="15" customHeight="1" thickBot="1">
      <c r="A5457" s="38" t="str">
        <f>IF($C5457="","",IFERROR(_xlfn.XLOOKUP($C5457,'1.PrepList'!$I$2:$I$1500,'1.PrepList'!$G$2:$G$1500,"")&amp;"",""))</f>
        <v/>
      </c>
      <c r="B5457" s="638" t="str">
        <f>IF($C5457="","",IFERROR(_xlfn.XLOOKUP($C5457,'1.PrepList'!$I$2:$I$1500,'1.PrepList'!$H$2:$H$1500,"")&amp;"",""))</f>
        <v/>
      </c>
      <c r="D5457" s="638" t="str">
        <f>IF($C5457="","",IFERROR(_xlfn.XLOOKUP($C5457,'1.PrepList'!$I$2:$I$1500,'1.PrepList'!$J$2:$J$1500,"")&amp;"",""))</f>
        <v/>
      </c>
      <c r="E5457" s="638" t="str">
        <f>IF($C5457="","",IFERROR(_xlfn.XLOOKUP($C5457,'1.PrepList'!$I$2:$I$1500,'1.PrepList'!$N$2:$N$1500,"")&amp;"",""))</f>
        <v/>
      </c>
      <c r="F5457" s="638" t="str">
        <f>IF($C5457="","",IFERROR(_xlfn.XLOOKUP($C5457,'1.PrepList'!$I$2:$I$1500,'1.PrepList'!$K$2:$K$1500,"")&amp;"",""))</f>
        <v/>
      </c>
      <c r="H5457" s="644" t="str">
        <f>IF($C5457="","",IFERROR(IF(_xlfn.XLOOKUP($C5457,tbl_StartedStatus[Bold ID],tbl_StartedStatus[Started])="Started","Yes",IF(_xlfn.XLOOKUP($C5457,tbl_StartedStatus[Bold ID],tbl_StartedStatus[Started])="No Show","No Show","")),""))</f>
        <v/>
      </c>
    </row>
    <row r="5458" spans="1:8" ht="15" customHeight="1" thickBot="1">
      <c r="A5458" s="38" t="str">
        <f>IF($C5458="","",IFERROR(_xlfn.XLOOKUP($C5458,'1.PrepList'!$I$2:$I$1500,'1.PrepList'!$G$2:$G$1500,"")&amp;"",""))</f>
        <v/>
      </c>
      <c r="B5458" s="638" t="str">
        <f>IF($C5458="","",IFERROR(_xlfn.XLOOKUP($C5458,'1.PrepList'!$I$2:$I$1500,'1.PrepList'!$H$2:$H$1500,"")&amp;"",""))</f>
        <v/>
      </c>
      <c r="D5458" s="638" t="str">
        <f>IF($C5458="","",IFERROR(_xlfn.XLOOKUP($C5458,'1.PrepList'!$I$2:$I$1500,'1.PrepList'!$J$2:$J$1500,"")&amp;"",""))</f>
        <v/>
      </c>
      <c r="E5458" s="638" t="str">
        <f>IF($C5458="","",IFERROR(_xlfn.XLOOKUP($C5458,'1.PrepList'!$I$2:$I$1500,'1.PrepList'!$N$2:$N$1500,"")&amp;"",""))</f>
        <v/>
      </c>
      <c r="F5458" s="638" t="str">
        <f>IF($C5458="","",IFERROR(_xlfn.XLOOKUP($C5458,'1.PrepList'!$I$2:$I$1500,'1.PrepList'!$K$2:$K$1500,"")&amp;"",""))</f>
        <v/>
      </c>
      <c r="H5458" s="644" t="str">
        <f>IF($C5458="","",IFERROR(IF(_xlfn.XLOOKUP($C5458,tbl_StartedStatus[Bold ID],tbl_StartedStatus[Started])="Started","Yes",IF(_xlfn.XLOOKUP($C5458,tbl_StartedStatus[Bold ID],tbl_StartedStatus[Started])="No Show","No Show","")),""))</f>
        <v/>
      </c>
    </row>
    <row r="5459" spans="1:8" ht="15" customHeight="1" thickBot="1">
      <c r="A5459" s="38" t="str">
        <f>IF($C5459="","",IFERROR(_xlfn.XLOOKUP($C5459,'1.PrepList'!$I$2:$I$1500,'1.PrepList'!$G$2:$G$1500,"")&amp;"",""))</f>
        <v/>
      </c>
      <c r="B5459" s="638" t="str">
        <f>IF($C5459="","",IFERROR(_xlfn.XLOOKUP($C5459,'1.PrepList'!$I$2:$I$1500,'1.PrepList'!$H$2:$H$1500,"")&amp;"",""))</f>
        <v/>
      </c>
      <c r="D5459" s="638" t="str">
        <f>IF($C5459="","",IFERROR(_xlfn.XLOOKUP($C5459,'1.PrepList'!$I$2:$I$1500,'1.PrepList'!$J$2:$J$1500,"")&amp;"",""))</f>
        <v/>
      </c>
      <c r="E5459" s="638" t="str">
        <f>IF($C5459="","",IFERROR(_xlfn.XLOOKUP($C5459,'1.PrepList'!$I$2:$I$1500,'1.PrepList'!$N$2:$N$1500,"")&amp;"",""))</f>
        <v/>
      </c>
      <c r="F5459" s="638" t="str">
        <f>IF($C5459="","",IFERROR(_xlfn.XLOOKUP($C5459,'1.PrepList'!$I$2:$I$1500,'1.PrepList'!$K$2:$K$1500,"")&amp;"",""))</f>
        <v/>
      </c>
      <c r="H5459" s="644" t="str">
        <f>IF($C5459="","",IFERROR(IF(_xlfn.XLOOKUP($C5459,tbl_StartedStatus[Bold ID],tbl_StartedStatus[Started])="Started","Yes",IF(_xlfn.XLOOKUP($C5459,tbl_StartedStatus[Bold ID],tbl_StartedStatus[Started])="No Show","No Show","")),""))</f>
        <v/>
      </c>
    </row>
    <row r="5460" spans="1:8" ht="15" customHeight="1" thickBot="1">
      <c r="A5460" s="38" t="str">
        <f>IF($C5460="","",IFERROR(_xlfn.XLOOKUP($C5460,'1.PrepList'!$I$2:$I$1500,'1.PrepList'!$G$2:$G$1500,"")&amp;"",""))</f>
        <v/>
      </c>
      <c r="B5460" s="638" t="str">
        <f>IF($C5460="","",IFERROR(_xlfn.XLOOKUP($C5460,'1.PrepList'!$I$2:$I$1500,'1.PrepList'!$H$2:$H$1500,"")&amp;"",""))</f>
        <v/>
      </c>
      <c r="D5460" s="638" t="str">
        <f>IF($C5460="","",IFERROR(_xlfn.XLOOKUP($C5460,'1.PrepList'!$I$2:$I$1500,'1.PrepList'!$J$2:$J$1500,"")&amp;"",""))</f>
        <v/>
      </c>
      <c r="E5460" s="638" t="str">
        <f>IF($C5460="","",IFERROR(_xlfn.XLOOKUP($C5460,'1.PrepList'!$I$2:$I$1500,'1.PrepList'!$N$2:$N$1500,"")&amp;"",""))</f>
        <v/>
      </c>
      <c r="F5460" s="638" t="str">
        <f>IF($C5460="","",IFERROR(_xlfn.XLOOKUP($C5460,'1.PrepList'!$I$2:$I$1500,'1.PrepList'!$K$2:$K$1500,"")&amp;"",""))</f>
        <v/>
      </c>
      <c r="H5460" s="644" t="str">
        <f>IF($C5460="","",IFERROR(IF(_xlfn.XLOOKUP($C5460,tbl_StartedStatus[Bold ID],tbl_StartedStatus[Started])="Started","Yes",IF(_xlfn.XLOOKUP($C5460,tbl_StartedStatus[Bold ID],tbl_StartedStatus[Started])="No Show","No Show","")),""))</f>
        <v/>
      </c>
    </row>
    <row r="5461" spans="1:8" ht="15" customHeight="1" thickBot="1">
      <c r="A5461" s="38" t="str">
        <f>IF($C5461="","",IFERROR(_xlfn.XLOOKUP($C5461,'1.PrepList'!$I$2:$I$1500,'1.PrepList'!$G$2:$G$1500,"")&amp;"",""))</f>
        <v/>
      </c>
      <c r="B5461" s="638" t="str">
        <f>IF($C5461="","",IFERROR(_xlfn.XLOOKUP($C5461,'1.PrepList'!$I$2:$I$1500,'1.PrepList'!$H$2:$H$1500,"")&amp;"",""))</f>
        <v/>
      </c>
      <c r="D5461" s="638" t="str">
        <f>IF($C5461="","",IFERROR(_xlfn.XLOOKUP($C5461,'1.PrepList'!$I$2:$I$1500,'1.PrepList'!$J$2:$J$1500,"")&amp;"",""))</f>
        <v/>
      </c>
      <c r="E5461" s="638" t="str">
        <f>IF($C5461="","",IFERROR(_xlfn.XLOOKUP($C5461,'1.PrepList'!$I$2:$I$1500,'1.PrepList'!$N$2:$N$1500,"")&amp;"",""))</f>
        <v/>
      </c>
      <c r="F5461" s="638" t="str">
        <f>IF($C5461="","",IFERROR(_xlfn.XLOOKUP($C5461,'1.PrepList'!$I$2:$I$1500,'1.PrepList'!$K$2:$K$1500,"")&amp;"",""))</f>
        <v/>
      </c>
      <c r="H5461" s="644" t="str">
        <f>IF($C5461="","",IFERROR(IF(_xlfn.XLOOKUP($C5461,tbl_StartedStatus[Bold ID],tbl_StartedStatus[Started])="Started","Yes",IF(_xlfn.XLOOKUP($C5461,tbl_StartedStatus[Bold ID],tbl_StartedStatus[Started])="No Show","No Show","")),""))</f>
        <v/>
      </c>
    </row>
    <row r="5462" spans="1:8" ht="15" customHeight="1" thickBot="1">
      <c r="A5462" s="38" t="str">
        <f>IF($C5462="","",IFERROR(_xlfn.XLOOKUP($C5462,'1.PrepList'!$I$2:$I$1500,'1.PrepList'!$G$2:$G$1500,"")&amp;"",""))</f>
        <v/>
      </c>
      <c r="B5462" s="638" t="str">
        <f>IF($C5462="","",IFERROR(_xlfn.XLOOKUP($C5462,'1.PrepList'!$I$2:$I$1500,'1.PrepList'!$H$2:$H$1500,"")&amp;"",""))</f>
        <v/>
      </c>
      <c r="D5462" s="638" t="str">
        <f>IF($C5462="","",IFERROR(_xlfn.XLOOKUP($C5462,'1.PrepList'!$I$2:$I$1500,'1.PrepList'!$J$2:$J$1500,"")&amp;"",""))</f>
        <v/>
      </c>
      <c r="E5462" s="638" t="str">
        <f>IF($C5462="","",IFERROR(_xlfn.XLOOKUP($C5462,'1.PrepList'!$I$2:$I$1500,'1.PrepList'!$N$2:$N$1500,"")&amp;"",""))</f>
        <v/>
      </c>
      <c r="F5462" s="638" t="str">
        <f>IF($C5462="","",IFERROR(_xlfn.XLOOKUP($C5462,'1.PrepList'!$I$2:$I$1500,'1.PrepList'!$K$2:$K$1500,"")&amp;"",""))</f>
        <v/>
      </c>
      <c r="H5462" s="644" t="str">
        <f>IF($C5462="","",IFERROR(IF(_xlfn.XLOOKUP($C5462,tbl_StartedStatus[Bold ID],tbl_StartedStatus[Started])="Started","Yes",IF(_xlfn.XLOOKUP($C5462,tbl_StartedStatus[Bold ID],tbl_StartedStatus[Started])="No Show","No Show","")),""))</f>
        <v/>
      </c>
    </row>
    <row r="5463" spans="1:8" ht="15" customHeight="1" thickBot="1">
      <c r="A5463" s="38" t="str">
        <f>IF($C5463="","",IFERROR(_xlfn.XLOOKUP($C5463,'1.PrepList'!$I$2:$I$1500,'1.PrepList'!$G$2:$G$1500,"")&amp;"",""))</f>
        <v/>
      </c>
      <c r="B5463" s="638" t="str">
        <f>IF($C5463="","",IFERROR(_xlfn.XLOOKUP($C5463,'1.PrepList'!$I$2:$I$1500,'1.PrepList'!$H$2:$H$1500,"")&amp;"",""))</f>
        <v/>
      </c>
      <c r="D5463" s="638" t="str">
        <f>IF($C5463="","",IFERROR(_xlfn.XLOOKUP($C5463,'1.PrepList'!$I$2:$I$1500,'1.PrepList'!$J$2:$J$1500,"")&amp;"",""))</f>
        <v/>
      </c>
      <c r="E5463" s="638" t="str">
        <f>IF($C5463="","",IFERROR(_xlfn.XLOOKUP($C5463,'1.PrepList'!$I$2:$I$1500,'1.PrepList'!$N$2:$N$1500,"")&amp;"",""))</f>
        <v/>
      </c>
      <c r="F5463" s="638" t="str">
        <f>IF($C5463="","",IFERROR(_xlfn.XLOOKUP($C5463,'1.PrepList'!$I$2:$I$1500,'1.PrepList'!$K$2:$K$1500,"")&amp;"",""))</f>
        <v/>
      </c>
      <c r="H5463" s="644" t="str">
        <f>IF($C5463="","",IFERROR(IF(_xlfn.XLOOKUP($C5463,tbl_StartedStatus[Bold ID],tbl_StartedStatus[Started])="Started","Yes",IF(_xlfn.XLOOKUP($C5463,tbl_StartedStatus[Bold ID],tbl_StartedStatus[Started])="No Show","No Show","")),""))</f>
        <v/>
      </c>
    </row>
    <row r="5464" spans="1:8" ht="15" customHeight="1" thickBot="1">
      <c r="A5464" s="38" t="str">
        <f>IF($C5464="","",IFERROR(_xlfn.XLOOKUP($C5464,'1.PrepList'!$I$2:$I$1500,'1.PrepList'!$G$2:$G$1500,"")&amp;"",""))</f>
        <v/>
      </c>
      <c r="B5464" s="638" t="str">
        <f>IF($C5464="","",IFERROR(_xlfn.XLOOKUP($C5464,'1.PrepList'!$I$2:$I$1500,'1.PrepList'!$H$2:$H$1500,"")&amp;"",""))</f>
        <v/>
      </c>
      <c r="D5464" s="638" t="str">
        <f>IF($C5464="","",IFERROR(_xlfn.XLOOKUP($C5464,'1.PrepList'!$I$2:$I$1500,'1.PrepList'!$J$2:$J$1500,"")&amp;"",""))</f>
        <v/>
      </c>
      <c r="E5464" s="638" t="str">
        <f>IF($C5464="","",IFERROR(_xlfn.XLOOKUP($C5464,'1.PrepList'!$I$2:$I$1500,'1.PrepList'!$N$2:$N$1500,"")&amp;"",""))</f>
        <v/>
      </c>
      <c r="F5464" s="638" t="str">
        <f>IF($C5464="","",IFERROR(_xlfn.XLOOKUP($C5464,'1.PrepList'!$I$2:$I$1500,'1.PrepList'!$K$2:$K$1500,"")&amp;"",""))</f>
        <v/>
      </c>
      <c r="H5464" s="644" t="str">
        <f>IF($C5464="","",IFERROR(IF(_xlfn.XLOOKUP($C5464,tbl_StartedStatus[Bold ID],tbl_StartedStatus[Started])="Started","Yes",IF(_xlfn.XLOOKUP($C5464,tbl_StartedStatus[Bold ID],tbl_StartedStatus[Started])="No Show","No Show","")),""))</f>
        <v/>
      </c>
    </row>
    <row r="5465" spans="1:8" ht="15" customHeight="1" thickBot="1">
      <c r="A5465" s="38" t="str">
        <f>IF($C5465="","",IFERROR(_xlfn.XLOOKUP($C5465,'1.PrepList'!$I$2:$I$1500,'1.PrepList'!$G$2:$G$1500,"")&amp;"",""))</f>
        <v/>
      </c>
      <c r="B5465" s="638" t="str">
        <f>IF($C5465="","",IFERROR(_xlfn.XLOOKUP($C5465,'1.PrepList'!$I$2:$I$1500,'1.PrepList'!$H$2:$H$1500,"")&amp;"",""))</f>
        <v/>
      </c>
      <c r="D5465" s="638" t="str">
        <f>IF($C5465="","",IFERROR(_xlfn.XLOOKUP($C5465,'1.PrepList'!$I$2:$I$1500,'1.PrepList'!$J$2:$J$1500,"")&amp;"",""))</f>
        <v/>
      </c>
      <c r="E5465" s="638" t="str">
        <f>IF($C5465="","",IFERROR(_xlfn.XLOOKUP($C5465,'1.PrepList'!$I$2:$I$1500,'1.PrepList'!$N$2:$N$1500,"")&amp;"",""))</f>
        <v/>
      </c>
      <c r="F5465" s="638" t="str">
        <f>IF($C5465="","",IFERROR(_xlfn.XLOOKUP($C5465,'1.PrepList'!$I$2:$I$1500,'1.PrepList'!$K$2:$K$1500,"")&amp;"",""))</f>
        <v/>
      </c>
      <c r="H5465" s="644" t="str">
        <f>IF($C5465="","",IFERROR(IF(_xlfn.XLOOKUP($C5465,tbl_StartedStatus[Bold ID],tbl_StartedStatus[Started])="Started","Yes",IF(_xlfn.XLOOKUP($C5465,tbl_StartedStatus[Bold ID],tbl_StartedStatus[Started])="No Show","No Show","")),""))</f>
        <v/>
      </c>
    </row>
    <row r="5466" spans="1:8" ht="15" customHeight="1" thickBot="1">
      <c r="A5466" s="38" t="str">
        <f>IF($C5466="","",IFERROR(_xlfn.XLOOKUP($C5466,'1.PrepList'!$I$2:$I$1500,'1.PrepList'!$G$2:$G$1500,"")&amp;"",""))</f>
        <v/>
      </c>
      <c r="B5466" s="638" t="str">
        <f>IF($C5466="","",IFERROR(_xlfn.XLOOKUP($C5466,'1.PrepList'!$I$2:$I$1500,'1.PrepList'!$H$2:$H$1500,"")&amp;"",""))</f>
        <v/>
      </c>
      <c r="D5466" s="638" t="str">
        <f>IF($C5466="","",IFERROR(_xlfn.XLOOKUP($C5466,'1.PrepList'!$I$2:$I$1500,'1.PrepList'!$J$2:$J$1500,"")&amp;"",""))</f>
        <v/>
      </c>
      <c r="E5466" s="638" t="str">
        <f>IF($C5466="","",IFERROR(_xlfn.XLOOKUP($C5466,'1.PrepList'!$I$2:$I$1500,'1.PrepList'!$N$2:$N$1500,"")&amp;"",""))</f>
        <v/>
      </c>
      <c r="F5466" s="638" t="str">
        <f>IF($C5466="","",IFERROR(_xlfn.XLOOKUP($C5466,'1.PrepList'!$I$2:$I$1500,'1.PrepList'!$K$2:$K$1500,"")&amp;"",""))</f>
        <v/>
      </c>
      <c r="H5466" s="644" t="str">
        <f>IF($C5466="","",IFERROR(IF(_xlfn.XLOOKUP($C5466,tbl_StartedStatus[Bold ID],tbl_StartedStatus[Started])="Started","Yes",IF(_xlfn.XLOOKUP($C5466,tbl_StartedStatus[Bold ID],tbl_StartedStatus[Started])="No Show","No Show","")),""))</f>
        <v/>
      </c>
    </row>
    <row r="5467" spans="1:8" ht="15" customHeight="1" thickBot="1">
      <c r="A5467" s="38" t="str">
        <f>IF($C5467="","",IFERROR(_xlfn.XLOOKUP($C5467,'1.PrepList'!$I$2:$I$1500,'1.PrepList'!$G$2:$G$1500,"")&amp;"",""))</f>
        <v/>
      </c>
      <c r="B5467" s="638" t="str">
        <f>IF($C5467="","",IFERROR(_xlfn.XLOOKUP($C5467,'1.PrepList'!$I$2:$I$1500,'1.PrepList'!$H$2:$H$1500,"")&amp;"",""))</f>
        <v/>
      </c>
      <c r="D5467" s="638" t="str">
        <f>IF($C5467="","",IFERROR(_xlfn.XLOOKUP($C5467,'1.PrepList'!$I$2:$I$1500,'1.PrepList'!$J$2:$J$1500,"")&amp;"",""))</f>
        <v/>
      </c>
      <c r="E5467" s="638" t="str">
        <f>IF($C5467="","",IFERROR(_xlfn.XLOOKUP($C5467,'1.PrepList'!$I$2:$I$1500,'1.PrepList'!$N$2:$N$1500,"")&amp;"",""))</f>
        <v/>
      </c>
      <c r="F5467" s="638" t="str">
        <f>IF($C5467="","",IFERROR(_xlfn.XLOOKUP($C5467,'1.PrepList'!$I$2:$I$1500,'1.PrepList'!$K$2:$K$1500,"")&amp;"",""))</f>
        <v/>
      </c>
      <c r="H5467" s="644" t="str">
        <f>IF($C5467="","",IFERROR(IF(_xlfn.XLOOKUP($C5467,tbl_StartedStatus[Bold ID],tbl_StartedStatus[Started])="Started","Yes",IF(_xlfn.XLOOKUP($C5467,tbl_StartedStatus[Bold ID],tbl_StartedStatus[Started])="No Show","No Show","")),""))</f>
        <v/>
      </c>
    </row>
    <row r="5468" spans="1:8" ht="15" customHeight="1" thickBot="1">
      <c r="A5468" s="38" t="str">
        <f>IF($C5468="","",IFERROR(_xlfn.XLOOKUP($C5468,'1.PrepList'!$I$2:$I$1500,'1.PrepList'!$G$2:$G$1500,"")&amp;"",""))</f>
        <v/>
      </c>
      <c r="B5468" s="638" t="str">
        <f>IF($C5468="","",IFERROR(_xlfn.XLOOKUP($C5468,'1.PrepList'!$I$2:$I$1500,'1.PrepList'!$H$2:$H$1500,"")&amp;"",""))</f>
        <v/>
      </c>
      <c r="D5468" s="638" t="str">
        <f>IF($C5468="","",IFERROR(_xlfn.XLOOKUP($C5468,'1.PrepList'!$I$2:$I$1500,'1.PrepList'!$J$2:$J$1500,"")&amp;"",""))</f>
        <v/>
      </c>
      <c r="E5468" s="638" t="str">
        <f>IF($C5468="","",IFERROR(_xlfn.XLOOKUP($C5468,'1.PrepList'!$I$2:$I$1500,'1.PrepList'!$N$2:$N$1500,"")&amp;"",""))</f>
        <v/>
      </c>
      <c r="F5468" s="638" t="str">
        <f>IF($C5468="","",IFERROR(_xlfn.XLOOKUP($C5468,'1.PrepList'!$I$2:$I$1500,'1.PrepList'!$K$2:$K$1500,"")&amp;"",""))</f>
        <v/>
      </c>
      <c r="H5468" s="644" t="str">
        <f>IF($C5468="","",IFERROR(IF(_xlfn.XLOOKUP($C5468,tbl_StartedStatus[Bold ID],tbl_StartedStatus[Started])="Started","Yes",IF(_xlfn.XLOOKUP($C5468,tbl_StartedStatus[Bold ID],tbl_StartedStatus[Started])="No Show","No Show","")),""))</f>
        <v/>
      </c>
    </row>
    <row r="5469" spans="1:8" ht="15" customHeight="1" thickBot="1">
      <c r="A5469" s="38" t="str">
        <f>IF($C5469="","",IFERROR(_xlfn.XLOOKUP($C5469,'1.PrepList'!$I$2:$I$1500,'1.PrepList'!$G$2:$G$1500,"")&amp;"",""))</f>
        <v/>
      </c>
      <c r="B5469" s="638" t="str">
        <f>IF($C5469="","",IFERROR(_xlfn.XLOOKUP($C5469,'1.PrepList'!$I$2:$I$1500,'1.PrepList'!$H$2:$H$1500,"")&amp;"",""))</f>
        <v/>
      </c>
      <c r="D5469" s="638" t="str">
        <f>IF($C5469="","",IFERROR(_xlfn.XLOOKUP($C5469,'1.PrepList'!$I$2:$I$1500,'1.PrepList'!$J$2:$J$1500,"")&amp;"",""))</f>
        <v/>
      </c>
      <c r="E5469" s="638" t="str">
        <f>IF($C5469="","",IFERROR(_xlfn.XLOOKUP($C5469,'1.PrepList'!$I$2:$I$1500,'1.PrepList'!$N$2:$N$1500,"")&amp;"",""))</f>
        <v/>
      </c>
      <c r="F5469" s="638" t="str">
        <f>IF($C5469="","",IFERROR(_xlfn.XLOOKUP($C5469,'1.PrepList'!$I$2:$I$1500,'1.PrepList'!$K$2:$K$1500,"")&amp;"",""))</f>
        <v/>
      </c>
      <c r="H5469" s="644" t="str">
        <f>IF($C5469="","",IFERROR(IF(_xlfn.XLOOKUP($C5469,tbl_StartedStatus[Bold ID],tbl_StartedStatus[Started])="Started","Yes",IF(_xlfn.XLOOKUP($C5469,tbl_StartedStatus[Bold ID],tbl_StartedStatus[Started])="No Show","No Show","")),""))</f>
        <v/>
      </c>
    </row>
    <row r="5470" spans="1:8" ht="15" customHeight="1" thickBot="1">
      <c r="A5470" s="38" t="str">
        <f>IF($C5470="","",IFERROR(_xlfn.XLOOKUP($C5470,'1.PrepList'!$I$2:$I$1500,'1.PrepList'!$G$2:$G$1500,"")&amp;"",""))</f>
        <v/>
      </c>
      <c r="B5470" s="638" t="str">
        <f>IF($C5470="","",IFERROR(_xlfn.XLOOKUP($C5470,'1.PrepList'!$I$2:$I$1500,'1.PrepList'!$H$2:$H$1500,"")&amp;"",""))</f>
        <v/>
      </c>
      <c r="D5470" s="638" t="str">
        <f>IF($C5470="","",IFERROR(_xlfn.XLOOKUP($C5470,'1.PrepList'!$I$2:$I$1500,'1.PrepList'!$J$2:$J$1500,"")&amp;"",""))</f>
        <v/>
      </c>
      <c r="E5470" s="638" t="str">
        <f>IF($C5470="","",IFERROR(_xlfn.XLOOKUP($C5470,'1.PrepList'!$I$2:$I$1500,'1.PrepList'!$N$2:$N$1500,"")&amp;"",""))</f>
        <v/>
      </c>
      <c r="F5470" s="638" t="str">
        <f>IF($C5470="","",IFERROR(_xlfn.XLOOKUP($C5470,'1.PrepList'!$I$2:$I$1500,'1.PrepList'!$K$2:$K$1500,"")&amp;"",""))</f>
        <v/>
      </c>
      <c r="H5470" s="644" t="str">
        <f>IF($C5470="","",IFERROR(IF(_xlfn.XLOOKUP($C5470,tbl_StartedStatus[Bold ID],tbl_StartedStatus[Started])="Started","Yes",IF(_xlfn.XLOOKUP($C5470,tbl_StartedStatus[Bold ID],tbl_StartedStatus[Started])="No Show","No Show","")),""))</f>
        <v/>
      </c>
    </row>
    <row r="5471" spans="1:8" ht="15" customHeight="1" thickBot="1">
      <c r="A5471" s="38" t="str">
        <f>IF($C5471="","",IFERROR(_xlfn.XLOOKUP($C5471,'1.PrepList'!$I$2:$I$1500,'1.PrepList'!$G$2:$G$1500,"")&amp;"",""))</f>
        <v/>
      </c>
      <c r="B5471" s="638" t="str">
        <f>IF($C5471="","",IFERROR(_xlfn.XLOOKUP($C5471,'1.PrepList'!$I$2:$I$1500,'1.PrepList'!$H$2:$H$1500,"")&amp;"",""))</f>
        <v/>
      </c>
      <c r="D5471" s="638" t="str">
        <f>IF($C5471="","",IFERROR(_xlfn.XLOOKUP($C5471,'1.PrepList'!$I$2:$I$1500,'1.PrepList'!$J$2:$J$1500,"")&amp;"",""))</f>
        <v/>
      </c>
      <c r="E5471" s="638" t="str">
        <f>IF($C5471="","",IFERROR(_xlfn.XLOOKUP($C5471,'1.PrepList'!$I$2:$I$1500,'1.PrepList'!$N$2:$N$1500,"")&amp;"",""))</f>
        <v/>
      </c>
      <c r="F5471" s="638" t="str">
        <f>IF($C5471="","",IFERROR(_xlfn.XLOOKUP($C5471,'1.PrepList'!$I$2:$I$1500,'1.PrepList'!$K$2:$K$1500,"")&amp;"",""))</f>
        <v/>
      </c>
      <c r="H5471" s="644" t="str">
        <f>IF($C5471="","",IFERROR(IF(_xlfn.XLOOKUP($C5471,tbl_StartedStatus[Bold ID],tbl_StartedStatus[Started])="Started","Yes",IF(_xlfn.XLOOKUP($C5471,tbl_StartedStatus[Bold ID],tbl_StartedStatus[Started])="No Show","No Show","")),""))</f>
        <v/>
      </c>
    </row>
    <row r="5472" spans="1:8" ht="15" customHeight="1" thickBot="1">
      <c r="A5472" s="38" t="str">
        <f>IF($C5472="","",IFERROR(_xlfn.XLOOKUP($C5472,'1.PrepList'!$I$2:$I$1500,'1.PrepList'!$G$2:$G$1500,"")&amp;"",""))</f>
        <v/>
      </c>
      <c r="B5472" s="638" t="str">
        <f>IF($C5472="","",IFERROR(_xlfn.XLOOKUP($C5472,'1.PrepList'!$I$2:$I$1500,'1.PrepList'!$H$2:$H$1500,"")&amp;"",""))</f>
        <v/>
      </c>
      <c r="D5472" s="638" t="str">
        <f>IF($C5472="","",IFERROR(_xlfn.XLOOKUP($C5472,'1.PrepList'!$I$2:$I$1500,'1.PrepList'!$J$2:$J$1500,"")&amp;"",""))</f>
        <v/>
      </c>
      <c r="E5472" s="638" t="str">
        <f>IF($C5472="","",IFERROR(_xlfn.XLOOKUP($C5472,'1.PrepList'!$I$2:$I$1500,'1.PrepList'!$N$2:$N$1500,"")&amp;"",""))</f>
        <v/>
      </c>
      <c r="F5472" s="638" t="str">
        <f>IF($C5472="","",IFERROR(_xlfn.XLOOKUP($C5472,'1.PrepList'!$I$2:$I$1500,'1.PrepList'!$K$2:$K$1500,"")&amp;"",""))</f>
        <v/>
      </c>
      <c r="H5472" s="644" t="str">
        <f>IF($C5472="","",IFERROR(IF(_xlfn.XLOOKUP($C5472,tbl_StartedStatus[Bold ID],tbl_StartedStatus[Started])="Started","Yes",IF(_xlfn.XLOOKUP($C5472,tbl_StartedStatus[Bold ID],tbl_StartedStatus[Started])="No Show","No Show","")),""))</f>
        <v/>
      </c>
    </row>
    <row r="5473" spans="1:8" ht="15" customHeight="1" thickBot="1">
      <c r="A5473" s="38" t="str">
        <f>IF($C5473="","",IFERROR(_xlfn.XLOOKUP($C5473,'1.PrepList'!$I$2:$I$1500,'1.PrepList'!$G$2:$G$1500,"")&amp;"",""))</f>
        <v/>
      </c>
      <c r="B5473" s="638" t="str">
        <f>IF($C5473="","",IFERROR(_xlfn.XLOOKUP($C5473,'1.PrepList'!$I$2:$I$1500,'1.PrepList'!$H$2:$H$1500,"")&amp;"",""))</f>
        <v/>
      </c>
      <c r="D5473" s="638" t="str">
        <f>IF($C5473="","",IFERROR(_xlfn.XLOOKUP($C5473,'1.PrepList'!$I$2:$I$1500,'1.PrepList'!$J$2:$J$1500,"")&amp;"",""))</f>
        <v/>
      </c>
      <c r="E5473" s="638" t="str">
        <f>IF($C5473="","",IFERROR(_xlfn.XLOOKUP($C5473,'1.PrepList'!$I$2:$I$1500,'1.PrepList'!$N$2:$N$1500,"")&amp;"",""))</f>
        <v/>
      </c>
      <c r="F5473" s="638" t="str">
        <f>IF($C5473="","",IFERROR(_xlfn.XLOOKUP($C5473,'1.PrepList'!$I$2:$I$1500,'1.PrepList'!$K$2:$K$1500,"")&amp;"",""))</f>
        <v/>
      </c>
      <c r="H5473" s="644" t="str">
        <f>IF($C5473="","",IFERROR(IF(_xlfn.XLOOKUP($C5473,tbl_StartedStatus[Bold ID],tbl_StartedStatus[Started])="Started","Yes",IF(_xlfn.XLOOKUP($C5473,tbl_StartedStatus[Bold ID],tbl_StartedStatus[Started])="No Show","No Show","")),""))</f>
        <v/>
      </c>
    </row>
    <row r="5474" spans="1:8" ht="15" customHeight="1" thickBot="1">
      <c r="A5474" s="38" t="str">
        <f>IF($C5474="","",IFERROR(_xlfn.XLOOKUP($C5474,'1.PrepList'!$I$2:$I$1500,'1.PrepList'!$G$2:$G$1500,"")&amp;"",""))</f>
        <v/>
      </c>
      <c r="B5474" s="638" t="str">
        <f>IF($C5474="","",IFERROR(_xlfn.XLOOKUP($C5474,'1.PrepList'!$I$2:$I$1500,'1.PrepList'!$H$2:$H$1500,"")&amp;"",""))</f>
        <v/>
      </c>
      <c r="D5474" s="638" t="str">
        <f>IF($C5474="","",IFERROR(_xlfn.XLOOKUP($C5474,'1.PrepList'!$I$2:$I$1500,'1.PrepList'!$J$2:$J$1500,"")&amp;"",""))</f>
        <v/>
      </c>
      <c r="E5474" s="638" t="str">
        <f>IF($C5474="","",IFERROR(_xlfn.XLOOKUP($C5474,'1.PrepList'!$I$2:$I$1500,'1.PrepList'!$N$2:$N$1500,"")&amp;"",""))</f>
        <v/>
      </c>
      <c r="F5474" s="638" t="str">
        <f>IF($C5474="","",IFERROR(_xlfn.XLOOKUP($C5474,'1.PrepList'!$I$2:$I$1500,'1.PrepList'!$K$2:$K$1500,"")&amp;"",""))</f>
        <v/>
      </c>
      <c r="H5474" s="644" t="str">
        <f>IF($C5474="","",IFERROR(IF(_xlfn.XLOOKUP($C5474,tbl_StartedStatus[Bold ID],tbl_StartedStatus[Started])="Started","Yes",IF(_xlfn.XLOOKUP($C5474,tbl_StartedStatus[Bold ID],tbl_StartedStatus[Started])="No Show","No Show","")),""))</f>
        <v/>
      </c>
    </row>
    <row r="5475" spans="1:8" ht="15" customHeight="1" thickBot="1">
      <c r="A5475" s="38" t="str">
        <f>IF($C5475="","",IFERROR(_xlfn.XLOOKUP($C5475,'1.PrepList'!$I$2:$I$1500,'1.PrepList'!$G$2:$G$1500,"")&amp;"",""))</f>
        <v/>
      </c>
      <c r="B5475" s="638" t="str">
        <f>IF($C5475="","",IFERROR(_xlfn.XLOOKUP($C5475,'1.PrepList'!$I$2:$I$1500,'1.PrepList'!$H$2:$H$1500,"")&amp;"",""))</f>
        <v/>
      </c>
      <c r="D5475" s="638" t="str">
        <f>IF($C5475="","",IFERROR(_xlfn.XLOOKUP($C5475,'1.PrepList'!$I$2:$I$1500,'1.PrepList'!$J$2:$J$1500,"")&amp;"",""))</f>
        <v/>
      </c>
      <c r="E5475" s="638" t="str">
        <f>IF($C5475="","",IFERROR(_xlfn.XLOOKUP($C5475,'1.PrepList'!$I$2:$I$1500,'1.PrepList'!$N$2:$N$1500,"")&amp;"",""))</f>
        <v/>
      </c>
      <c r="F5475" s="638" t="str">
        <f>IF($C5475="","",IFERROR(_xlfn.XLOOKUP($C5475,'1.PrepList'!$I$2:$I$1500,'1.PrepList'!$K$2:$K$1500,"")&amp;"",""))</f>
        <v/>
      </c>
      <c r="H5475" s="644" t="str">
        <f>IF($C5475="","",IFERROR(IF(_xlfn.XLOOKUP($C5475,tbl_StartedStatus[Bold ID],tbl_StartedStatus[Started])="Started","Yes",IF(_xlfn.XLOOKUP($C5475,tbl_StartedStatus[Bold ID],tbl_StartedStatus[Started])="No Show","No Show","")),""))</f>
        <v/>
      </c>
    </row>
    <row r="5476" spans="1:8" ht="15" customHeight="1" thickBot="1">
      <c r="A5476" s="38" t="str">
        <f>IF($C5476="","",IFERROR(_xlfn.XLOOKUP($C5476,'1.PrepList'!$I$2:$I$1500,'1.PrepList'!$G$2:$G$1500,"")&amp;"",""))</f>
        <v/>
      </c>
      <c r="B5476" s="638" t="str">
        <f>IF($C5476="","",IFERROR(_xlfn.XLOOKUP($C5476,'1.PrepList'!$I$2:$I$1500,'1.PrepList'!$H$2:$H$1500,"")&amp;"",""))</f>
        <v/>
      </c>
      <c r="D5476" s="638" t="str">
        <f>IF($C5476="","",IFERROR(_xlfn.XLOOKUP($C5476,'1.PrepList'!$I$2:$I$1500,'1.PrepList'!$J$2:$J$1500,"")&amp;"",""))</f>
        <v/>
      </c>
      <c r="E5476" s="638" t="str">
        <f>IF($C5476="","",IFERROR(_xlfn.XLOOKUP($C5476,'1.PrepList'!$I$2:$I$1500,'1.PrepList'!$N$2:$N$1500,"")&amp;"",""))</f>
        <v/>
      </c>
      <c r="F5476" s="638" t="str">
        <f>IF($C5476="","",IFERROR(_xlfn.XLOOKUP($C5476,'1.PrepList'!$I$2:$I$1500,'1.PrepList'!$K$2:$K$1500,"")&amp;"",""))</f>
        <v/>
      </c>
      <c r="H5476" s="644" t="str">
        <f>IF($C5476="","",IFERROR(IF(_xlfn.XLOOKUP($C5476,tbl_StartedStatus[Bold ID],tbl_StartedStatus[Started])="Started","Yes",IF(_xlfn.XLOOKUP($C5476,tbl_StartedStatus[Bold ID],tbl_StartedStatus[Started])="No Show","No Show","")),""))</f>
        <v/>
      </c>
    </row>
    <row r="5477" spans="1:8" ht="15" customHeight="1" thickBot="1">
      <c r="A5477" s="38" t="str">
        <f>IF($C5477="","",IFERROR(_xlfn.XLOOKUP($C5477,'1.PrepList'!$I$2:$I$1500,'1.PrepList'!$G$2:$G$1500,"")&amp;"",""))</f>
        <v/>
      </c>
      <c r="B5477" s="638" t="str">
        <f>IF($C5477="","",IFERROR(_xlfn.XLOOKUP($C5477,'1.PrepList'!$I$2:$I$1500,'1.PrepList'!$H$2:$H$1500,"")&amp;"",""))</f>
        <v/>
      </c>
      <c r="D5477" s="638" t="str">
        <f>IF($C5477="","",IFERROR(_xlfn.XLOOKUP($C5477,'1.PrepList'!$I$2:$I$1500,'1.PrepList'!$J$2:$J$1500,"")&amp;"",""))</f>
        <v/>
      </c>
      <c r="E5477" s="638" t="str">
        <f>IF($C5477="","",IFERROR(_xlfn.XLOOKUP($C5477,'1.PrepList'!$I$2:$I$1500,'1.PrepList'!$N$2:$N$1500,"")&amp;"",""))</f>
        <v/>
      </c>
      <c r="F5477" s="638" t="str">
        <f>IF($C5477="","",IFERROR(_xlfn.XLOOKUP($C5477,'1.PrepList'!$I$2:$I$1500,'1.PrepList'!$K$2:$K$1500,"")&amp;"",""))</f>
        <v/>
      </c>
      <c r="H5477" s="644" t="str">
        <f>IF($C5477="","",IFERROR(IF(_xlfn.XLOOKUP($C5477,tbl_StartedStatus[Bold ID],tbl_StartedStatus[Started])="Started","Yes",IF(_xlfn.XLOOKUP($C5477,tbl_StartedStatus[Bold ID],tbl_StartedStatus[Started])="No Show","No Show","")),""))</f>
        <v/>
      </c>
    </row>
    <row r="5478" spans="1:8" ht="15" customHeight="1" thickBot="1">
      <c r="A5478" s="38" t="str">
        <f>IF($C5478="","",IFERROR(_xlfn.XLOOKUP($C5478,'1.PrepList'!$I$2:$I$1500,'1.PrepList'!$G$2:$G$1500,"")&amp;"",""))</f>
        <v/>
      </c>
      <c r="B5478" s="638" t="str">
        <f>IF($C5478="","",IFERROR(_xlfn.XLOOKUP($C5478,'1.PrepList'!$I$2:$I$1500,'1.PrepList'!$H$2:$H$1500,"")&amp;"",""))</f>
        <v/>
      </c>
      <c r="D5478" s="638" t="str">
        <f>IF($C5478="","",IFERROR(_xlfn.XLOOKUP($C5478,'1.PrepList'!$I$2:$I$1500,'1.PrepList'!$J$2:$J$1500,"")&amp;"",""))</f>
        <v/>
      </c>
      <c r="E5478" s="638" t="str">
        <f>IF($C5478="","",IFERROR(_xlfn.XLOOKUP($C5478,'1.PrepList'!$I$2:$I$1500,'1.PrepList'!$N$2:$N$1500,"")&amp;"",""))</f>
        <v/>
      </c>
      <c r="F5478" s="638" t="str">
        <f>IF($C5478="","",IFERROR(_xlfn.XLOOKUP($C5478,'1.PrepList'!$I$2:$I$1500,'1.PrepList'!$K$2:$K$1500,"")&amp;"",""))</f>
        <v/>
      </c>
      <c r="H5478" s="644" t="str">
        <f>IF($C5478="","",IFERROR(IF(_xlfn.XLOOKUP($C5478,tbl_StartedStatus[Bold ID],tbl_StartedStatus[Started])="Started","Yes",IF(_xlfn.XLOOKUP($C5478,tbl_StartedStatus[Bold ID],tbl_StartedStatus[Started])="No Show","No Show","")),""))</f>
        <v/>
      </c>
    </row>
    <row r="5479" spans="1:8" ht="15" customHeight="1" thickBot="1">
      <c r="A5479" s="38" t="str">
        <f>IF($C5479="","",IFERROR(_xlfn.XLOOKUP($C5479,'1.PrepList'!$I$2:$I$1500,'1.PrepList'!$G$2:$G$1500,"")&amp;"",""))</f>
        <v/>
      </c>
      <c r="B5479" s="638" t="str">
        <f>IF($C5479="","",IFERROR(_xlfn.XLOOKUP($C5479,'1.PrepList'!$I$2:$I$1500,'1.PrepList'!$H$2:$H$1500,"")&amp;"",""))</f>
        <v/>
      </c>
      <c r="D5479" s="638" t="str">
        <f>IF($C5479="","",IFERROR(_xlfn.XLOOKUP($C5479,'1.PrepList'!$I$2:$I$1500,'1.PrepList'!$J$2:$J$1500,"")&amp;"",""))</f>
        <v/>
      </c>
      <c r="E5479" s="638" t="str">
        <f>IF($C5479="","",IFERROR(_xlfn.XLOOKUP($C5479,'1.PrepList'!$I$2:$I$1500,'1.PrepList'!$N$2:$N$1500,"")&amp;"",""))</f>
        <v/>
      </c>
      <c r="F5479" s="638" t="str">
        <f>IF($C5479="","",IFERROR(_xlfn.XLOOKUP($C5479,'1.PrepList'!$I$2:$I$1500,'1.PrepList'!$K$2:$K$1500,"")&amp;"",""))</f>
        <v/>
      </c>
      <c r="H5479" s="644" t="str">
        <f>IF($C5479="","",IFERROR(IF(_xlfn.XLOOKUP($C5479,tbl_StartedStatus[Bold ID],tbl_StartedStatus[Started])="Started","Yes",IF(_xlfn.XLOOKUP($C5479,tbl_StartedStatus[Bold ID],tbl_StartedStatus[Started])="No Show","No Show","")),""))</f>
        <v/>
      </c>
    </row>
    <row r="5480" spans="1:8" ht="15" customHeight="1" thickBot="1">
      <c r="A5480" s="38" t="str">
        <f>IF($C5480="","",IFERROR(_xlfn.XLOOKUP($C5480,'1.PrepList'!$I$2:$I$1500,'1.PrepList'!$G$2:$G$1500,"")&amp;"",""))</f>
        <v/>
      </c>
      <c r="B5480" s="638" t="str">
        <f>IF($C5480="","",IFERROR(_xlfn.XLOOKUP($C5480,'1.PrepList'!$I$2:$I$1500,'1.PrepList'!$H$2:$H$1500,"")&amp;"",""))</f>
        <v/>
      </c>
      <c r="D5480" s="638" t="str">
        <f>IF($C5480="","",IFERROR(_xlfn.XLOOKUP($C5480,'1.PrepList'!$I$2:$I$1500,'1.PrepList'!$J$2:$J$1500,"")&amp;"",""))</f>
        <v/>
      </c>
      <c r="E5480" s="638" t="str">
        <f>IF($C5480="","",IFERROR(_xlfn.XLOOKUP($C5480,'1.PrepList'!$I$2:$I$1500,'1.PrepList'!$N$2:$N$1500,"")&amp;"",""))</f>
        <v/>
      </c>
      <c r="F5480" s="638" t="str">
        <f>IF($C5480="","",IFERROR(_xlfn.XLOOKUP($C5480,'1.PrepList'!$I$2:$I$1500,'1.PrepList'!$K$2:$K$1500,"")&amp;"",""))</f>
        <v/>
      </c>
      <c r="H5480" s="644" t="str">
        <f>IF($C5480="","",IFERROR(IF(_xlfn.XLOOKUP($C5480,tbl_StartedStatus[Bold ID],tbl_StartedStatus[Started])="Started","Yes",IF(_xlfn.XLOOKUP($C5480,tbl_StartedStatus[Bold ID],tbl_StartedStatus[Started])="No Show","No Show","")),""))</f>
        <v/>
      </c>
    </row>
    <row r="5481" spans="1:8" ht="15" customHeight="1" thickBot="1">
      <c r="A5481" s="38" t="str">
        <f>IF($C5481="","",IFERROR(_xlfn.XLOOKUP($C5481,'1.PrepList'!$I$2:$I$1500,'1.PrepList'!$G$2:$G$1500,"")&amp;"",""))</f>
        <v/>
      </c>
      <c r="B5481" s="638" t="str">
        <f>IF($C5481="","",IFERROR(_xlfn.XLOOKUP($C5481,'1.PrepList'!$I$2:$I$1500,'1.PrepList'!$H$2:$H$1500,"")&amp;"",""))</f>
        <v/>
      </c>
      <c r="D5481" s="638" t="str">
        <f>IF($C5481="","",IFERROR(_xlfn.XLOOKUP($C5481,'1.PrepList'!$I$2:$I$1500,'1.PrepList'!$J$2:$J$1500,"")&amp;"",""))</f>
        <v/>
      </c>
      <c r="E5481" s="638" t="str">
        <f>IF($C5481="","",IFERROR(_xlfn.XLOOKUP($C5481,'1.PrepList'!$I$2:$I$1500,'1.PrepList'!$N$2:$N$1500,"")&amp;"",""))</f>
        <v/>
      </c>
      <c r="F5481" s="638" t="str">
        <f>IF($C5481="","",IFERROR(_xlfn.XLOOKUP($C5481,'1.PrepList'!$I$2:$I$1500,'1.PrepList'!$K$2:$K$1500,"")&amp;"",""))</f>
        <v/>
      </c>
      <c r="H5481" s="644" t="str">
        <f>IF($C5481="","",IFERROR(IF(_xlfn.XLOOKUP($C5481,tbl_StartedStatus[Bold ID],tbl_StartedStatus[Started])="Started","Yes",IF(_xlfn.XLOOKUP($C5481,tbl_StartedStatus[Bold ID],tbl_StartedStatus[Started])="No Show","No Show","")),""))</f>
        <v/>
      </c>
    </row>
    <row r="5482" spans="1:8" ht="15" customHeight="1" thickBot="1">
      <c r="A5482" s="38" t="str">
        <f>IF($C5482="","",IFERROR(_xlfn.XLOOKUP($C5482,'1.PrepList'!$I$2:$I$1500,'1.PrepList'!$G$2:$G$1500,"")&amp;"",""))</f>
        <v/>
      </c>
      <c r="B5482" s="638" t="str">
        <f>IF($C5482="","",IFERROR(_xlfn.XLOOKUP($C5482,'1.PrepList'!$I$2:$I$1500,'1.PrepList'!$H$2:$H$1500,"")&amp;"",""))</f>
        <v/>
      </c>
      <c r="D5482" s="638" t="str">
        <f>IF($C5482="","",IFERROR(_xlfn.XLOOKUP($C5482,'1.PrepList'!$I$2:$I$1500,'1.PrepList'!$J$2:$J$1500,"")&amp;"",""))</f>
        <v/>
      </c>
      <c r="E5482" s="638" t="str">
        <f>IF($C5482="","",IFERROR(_xlfn.XLOOKUP($C5482,'1.PrepList'!$I$2:$I$1500,'1.PrepList'!$N$2:$N$1500,"")&amp;"",""))</f>
        <v/>
      </c>
      <c r="F5482" s="638" t="str">
        <f>IF($C5482="","",IFERROR(_xlfn.XLOOKUP($C5482,'1.PrepList'!$I$2:$I$1500,'1.PrepList'!$K$2:$K$1500,"")&amp;"",""))</f>
        <v/>
      </c>
      <c r="H5482" s="644" t="str">
        <f>IF($C5482="","",IFERROR(IF(_xlfn.XLOOKUP($C5482,tbl_StartedStatus[Bold ID],tbl_StartedStatus[Started])="Started","Yes",IF(_xlfn.XLOOKUP($C5482,tbl_StartedStatus[Bold ID],tbl_StartedStatus[Started])="No Show","No Show","")),""))</f>
        <v/>
      </c>
    </row>
    <row r="5483" spans="1:8" ht="15" customHeight="1" thickBot="1">
      <c r="A5483" s="38" t="str">
        <f>IF($C5483="","",IFERROR(_xlfn.XLOOKUP($C5483,'1.PrepList'!$I$2:$I$1500,'1.PrepList'!$G$2:$G$1500,"")&amp;"",""))</f>
        <v/>
      </c>
      <c r="B5483" s="638" t="str">
        <f>IF($C5483="","",IFERROR(_xlfn.XLOOKUP($C5483,'1.PrepList'!$I$2:$I$1500,'1.PrepList'!$H$2:$H$1500,"")&amp;"",""))</f>
        <v/>
      </c>
      <c r="D5483" s="638" t="str">
        <f>IF($C5483="","",IFERROR(_xlfn.XLOOKUP($C5483,'1.PrepList'!$I$2:$I$1500,'1.PrepList'!$J$2:$J$1500,"")&amp;"",""))</f>
        <v/>
      </c>
      <c r="E5483" s="638" t="str">
        <f>IF($C5483="","",IFERROR(_xlfn.XLOOKUP($C5483,'1.PrepList'!$I$2:$I$1500,'1.PrepList'!$N$2:$N$1500,"")&amp;"",""))</f>
        <v/>
      </c>
      <c r="F5483" s="638" t="str">
        <f>IF($C5483="","",IFERROR(_xlfn.XLOOKUP($C5483,'1.PrepList'!$I$2:$I$1500,'1.PrepList'!$K$2:$K$1500,"")&amp;"",""))</f>
        <v/>
      </c>
      <c r="H5483" s="644" t="str">
        <f>IF($C5483="","",IFERROR(IF(_xlfn.XLOOKUP($C5483,tbl_StartedStatus[Bold ID],tbl_StartedStatus[Started])="Started","Yes",IF(_xlfn.XLOOKUP($C5483,tbl_StartedStatus[Bold ID],tbl_StartedStatus[Started])="No Show","No Show","")),""))</f>
        <v/>
      </c>
    </row>
    <row r="5484" spans="1:8" ht="15" customHeight="1" thickBot="1">
      <c r="A5484" s="38" t="str">
        <f>IF($C5484="","",IFERROR(_xlfn.XLOOKUP($C5484,'1.PrepList'!$I$2:$I$1500,'1.PrepList'!$G$2:$G$1500,"")&amp;"",""))</f>
        <v/>
      </c>
      <c r="B5484" s="638" t="str">
        <f>IF($C5484="","",IFERROR(_xlfn.XLOOKUP($C5484,'1.PrepList'!$I$2:$I$1500,'1.PrepList'!$H$2:$H$1500,"")&amp;"",""))</f>
        <v/>
      </c>
      <c r="D5484" s="638" t="str">
        <f>IF($C5484="","",IFERROR(_xlfn.XLOOKUP($C5484,'1.PrepList'!$I$2:$I$1500,'1.PrepList'!$J$2:$J$1500,"")&amp;"",""))</f>
        <v/>
      </c>
      <c r="E5484" s="638" t="str">
        <f>IF($C5484="","",IFERROR(_xlfn.XLOOKUP($C5484,'1.PrepList'!$I$2:$I$1500,'1.PrepList'!$N$2:$N$1500,"")&amp;"",""))</f>
        <v/>
      </c>
      <c r="F5484" s="638" t="str">
        <f>IF($C5484="","",IFERROR(_xlfn.XLOOKUP($C5484,'1.PrepList'!$I$2:$I$1500,'1.PrepList'!$K$2:$K$1500,"")&amp;"",""))</f>
        <v/>
      </c>
      <c r="H5484" s="644" t="str">
        <f>IF($C5484="","",IFERROR(IF(_xlfn.XLOOKUP($C5484,tbl_StartedStatus[Bold ID],tbl_StartedStatus[Started])="Started","Yes",IF(_xlfn.XLOOKUP($C5484,tbl_StartedStatus[Bold ID],tbl_StartedStatus[Started])="No Show","No Show","")),""))</f>
        <v/>
      </c>
    </row>
    <row r="5485" spans="1:8" ht="15" customHeight="1" thickBot="1">
      <c r="A5485" s="38" t="str">
        <f>IF($C5485="","",IFERROR(_xlfn.XLOOKUP($C5485,'1.PrepList'!$I$2:$I$1500,'1.PrepList'!$G$2:$G$1500,"")&amp;"",""))</f>
        <v/>
      </c>
      <c r="B5485" s="638" t="str">
        <f>IF($C5485="","",IFERROR(_xlfn.XLOOKUP($C5485,'1.PrepList'!$I$2:$I$1500,'1.PrepList'!$H$2:$H$1500,"")&amp;"",""))</f>
        <v/>
      </c>
      <c r="D5485" s="638" t="str">
        <f>IF($C5485="","",IFERROR(_xlfn.XLOOKUP($C5485,'1.PrepList'!$I$2:$I$1500,'1.PrepList'!$J$2:$J$1500,"")&amp;"",""))</f>
        <v/>
      </c>
      <c r="E5485" s="638" t="str">
        <f>IF($C5485="","",IFERROR(_xlfn.XLOOKUP($C5485,'1.PrepList'!$I$2:$I$1500,'1.PrepList'!$N$2:$N$1500,"")&amp;"",""))</f>
        <v/>
      </c>
      <c r="F5485" s="638" t="str">
        <f>IF($C5485="","",IFERROR(_xlfn.XLOOKUP($C5485,'1.PrepList'!$I$2:$I$1500,'1.PrepList'!$K$2:$K$1500,"")&amp;"",""))</f>
        <v/>
      </c>
      <c r="H5485" s="644" t="str">
        <f>IF($C5485="","",IFERROR(IF(_xlfn.XLOOKUP($C5485,tbl_StartedStatus[Bold ID],tbl_StartedStatus[Started])="Started","Yes",IF(_xlfn.XLOOKUP($C5485,tbl_StartedStatus[Bold ID],tbl_StartedStatus[Started])="No Show","No Show","")),""))</f>
        <v/>
      </c>
    </row>
    <row r="5486" spans="1:8" ht="15" customHeight="1" thickBot="1">
      <c r="A5486" s="38" t="str">
        <f>IF($C5486="","",IFERROR(_xlfn.XLOOKUP($C5486,'1.PrepList'!$I$2:$I$1500,'1.PrepList'!$G$2:$G$1500,"")&amp;"",""))</f>
        <v/>
      </c>
      <c r="B5486" s="638" t="str">
        <f>IF($C5486="","",IFERROR(_xlfn.XLOOKUP($C5486,'1.PrepList'!$I$2:$I$1500,'1.PrepList'!$H$2:$H$1500,"")&amp;"",""))</f>
        <v/>
      </c>
      <c r="D5486" s="638" t="str">
        <f>IF($C5486="","",IFERROR(_xlfn.XLOOKUP($C5486,'1.PrepList'!$I$2:$I$1500,'1.PrepList'!$J$2:$J$1500,"")&amp;"",""))</f>
        <v/>
      </c>
      <c r="E5486" s="638" t="str">
        <f>IF($C5486="","",IFERROR(_xlfn.XLOOKUP($C5486,'1.PrepList'!$I$2:$I$1500,'1.PrepList'!$N$2:$N$1500,"")&amp;"",""))</f>
        <v/>
      </c>
      <c r="F5486" s="638" t="str">
        <f>IF($C5486="","",IFERROR(_xlfn.XLOOKUP($C5486,'1.PrepList'!$I$2:$I$1500,'1.PrepList'!$K$2:$K$1500,"")&amp;"",""))</f>
        <v/>
      </c>
      <c r="H5486" s="644" t="str">
        <f>IF($C5486="","",IFERROR(IF(_xlfn.XLOOKUP($C5486,tbl_StartedStatus[Bold ID],tbl_StartedStatus[Started])="Started","Yes",IF(_xlfn.XLOOKUP($C5486,tbl_StartedStatus[Bold ID],tbl_StartedStatus[Started])="No Show","No Show","")),""))</f>
        <v/>
      </c>
    </row>
    <row r="5487" spans="1:8" ht="15" customHeight="1" thickBot="1">
      <c r="A5487" s="38" t="str">
        <f>IF($C5487="","",IFERROR(_xlfn.XLOOKUP($C5487,'1.PrepList'!$I$2:$I$1500,'1.PrepList'!$G$2:$G$1500,"")&amp;"",""))</f>
        <v/>
      </c>
      <c r="B5487" s="638" t="str">
        <f>IF($C5487="","",IFERROR(_xlfn.XLOOKUP($C5487,'1.PrepList'!$I$2:$I$1500,'1.PrepList'!$H$2:$H$1500,"")&amp;"",""))</f>
        <v/>
      </c>
      <c r="D5487" s="638" t="str">
        <f>IF($C5487="","",IFERROR(_xlfn.XLOOKUP($C5487,'1.PrepList'!$I$2:$I$1500,'1.PrepList'!$J$2:$J$1500,"")&amp;"",""))</f>
        <v/>
      </c>
      <c r="E5487" s="638" t="str">
        <f>IF($C5487="","",IFERROR(_xlfn.XLOOKUP($C5487,'1.PrepList'!$I$2:$I$1500,'1.PrepList'!$N$2:$N$1500,"")&amp;"",""))</f>
        <v/>
      </c>
      <c r="F5487" s="638" t="str">
        <f>IF($C5487="","",IFERROR(_xlfn.XLOOKUP($C5487,'1.PrepList'!$I$2:$I$1500,'1.PrepList'!$K$2:$K$1500,"")&amp;"",""))</f>
        <v/>
      </c>
      <c r="H5487" s="644" t="str">
        <f>IF($C5487="","",IFERROR(IF(_xlfn.XLOOKUP($C5487,tbl_StartedStatus[Bold ID],tbl_StartedStatus[Started])="Started","Yes",IF(_xlfn.XLOOKUP($C5487,tbl_StartedStatus[Bold ID],tbl_StartedStatus[Started])="No Show","No Show","")),""))</f>
        <v/>
      </c>
    </row>
    <row r="5488" spans="1:8" ht="15" customHeight="1" thickBot="1">
      <c r="A5488" s="38" t="str">
        <f>IF($C5488="","",IFERROR(_xlfn.XLOOKUP($C5488,'1.PrepList'!$I$2:$I$1500,'1.PrepList'!$G$2:$G$1500,"")&amp;"",""))</f>
        <v/>
      </c>
      <c r="B5488" s="638" t="str">
        <f>IF($C5488="","",IFERROR(_xlfn.XLOOKUP($C5488,'1.PrepList'!$I$2:$I$1500,'1.PrepList'!$H$2:$H$1500,"")&amp;"",""))</f>
        <v/>
      </c>
      <c r="D5488" s="638" t="str">
        <f>IF($C5488="","",IFERROR(_xlfn.XLOOKUP($C5488,'1.PrepList'!$I$2:$I$1500,'1.PrepList'!$J$2:$J$1500,"")&amp;"",""))</f>
        <v/>
      </c>
      <c r="E5488" s="638" t="str">
        <f>IF($C5488="","",IFERROR(_xlfn.XLOOKUP($C5488,'1.PrepList'!$I$2:$I$1500,'1.PrepList'!$N$2:$N$1500,"")&amp;"",""))</f>
        <v/>
      </c>
      <c r="F5488" s="638" t="str">
        <f>IF($C5488="","",IFERROR(_xlfn.XLOOKUP($C5488,'1.PrepList'!$I$2:$I$1500,'1.PrepList'!$K$2:$K$1500,"")&amp;"",""))</f>
        <v/>
      </c>
      <c r="H5488" s="644" t="str">
        <f>IF($C5488="","",IFERROR(IF(_xlfn.XLOOKUP($C5488,tbl_StartedStatus[Bold ID],tbl_StartedStatus[Started])="Started","Yes",IF(_xlfn.XLOOKUP($C5488,tbl_StartedStatus[Bold ID],tbl_StartedStatus[Started])="No Show","No Show","")),""))</f>
        <v/>
      </c>
    </row>
    <row r="5489" spans="1:8" ht="15" customHeight="1" thickBot="1">
      <c r="A5489" s="38" t="str">
        <f>IF($C5489="","",IFERROR(_xlfn.XLOOKUP($C5489,'1.PrepList'!$I$2:$I$1500,'1.PrepList'!$G$2:$G$1500,"")&amp;"",""))</f>
        <v/>
      </c>
      <c r="B5489" s="638" t="str">
        <f>IF($C5489="","",IFERROR(_xlfn.XLOOKUP($C5489,'1.PrepList'!$I$2:$I$1500,'1.PrepList'!$H$2:$H$1500,"")&amp;"",""))</f>
        <v/>
      </c>
      <c r="D5489" s="638" t="str">
        <f>IF($C5489="","",IFERROR(_xlfn.XLOOKUP($C5489,'1.PrepList'!$I$2:$I$1500,'1.PrepList'!$J$2:$J$1500,"")&amp;"",""))</f>
        <v/>
      </c>
      <c r="E5489" s="638" t="str">
        <f>IF($C5489="","",IFERROR(_xlfn.XLOOKUP($C5489,'1.PrepList'!$I$2:$I$1500,'1.PrepList'!$N$2:$N$1500,"")&amp;"",""))</f>
        <v/>
      </c>
      <c r="F5489" s="638" t="str">
        <f>IF($C5489="","",IFERROR(_xlfn.XLOOKUP($C5489,'1.PrepList'!$I$2:$I$1500,'1.PrepList'!$K$2:$K$1500,"")&amp;"",""))</f>
        <v/>
      </c>
      <c r="H5489" s="644" t="str">
        <f>IF($C5489="","",IFERROR(IF(_xlfn.XLOOKUP($C5489,tbl_StartedStatus[Bold ID],tbl_StartedStatus[Started])="Started","Yes",IF(_xlfn.XLOOKUP($C5489,tbl_StartedStatus[Bold ID],tbl_StartedStatus[Started])="No Show","No Show","")),""))</f>
        <v/>
      </c>
    </row>
    <row r="5490" spans="1:8" ht="15" customHeight="1" thickBot="1">
      <c r="A5490" s="38" t="str">
        <f>IF($C5490="","",IFERROR(_xlfn.XLOOKUP($C5490,'1.PrepList'!$I$2:$I$1500,'1.PrepList'!$G$2:$G$1500,"")&amp;"",""))</f>
        <v/>
      </c>
      <c r="B5490" s="638" t="str">
        <f>IF($C5490="","",IFERROR(_xlfn.XLOOKUP($C5490,'1.PrepList'!$I$2:$I$1500,'1.PrepList'!$H$2:$H$1500,"")&amp;"",""))</f>
        <v/>
      </c>
      <c r="D5490" s="638" t="str">
        <f>IF($C5490="","",IFERROR(_xlfn.XLOOKUP($C5490,'1.PrepList'!$I$2:$I$1500,'1.PrepList'!$J$2:$J$1500,"")&amp;"",""))</f>
        <v/>
      </c>
      <c r="E5490" s="638" t="str">
        <f>IF($C5490="","",IFERROR(_xlfn.XLOOKUP($C5490,'1.PrepList'!$I$2:$I$1500,'1.PrepList'!$N$2:$N$1500,"")&amp;"",""))</f>
        <v/>
      </c>
      <c r="F5490" s="638" t="str">
        <f>IF($C5490="","",IFERROR(_xlfn.XLOOKUP($C5490,'1.PrepList'!$I$2:$I$1500,'1.PrepList'!$K$2:$K$1500,"")&amp;"",""))</f>
        <v/>
      </c>
      <c r="H5490" s="644" t="str">
        <f>IF($C5490="","",IFERROR(IF(_xlfn.XLOOKUP($C5490,tbl_StartedStatus[Bold ID],tbl_StartedStatus[Started])="Started","Yes",IF(_xlfn.XLOOKUP($C5490,tbl_StartedStatus[Bold ID],tbl_StartedStatus[Started])="No Show","No Show","")),""))</f>
        <v/>
      </c>
    </row>
    <row r="5491" spans="1:8" ht="15" customHeight="1" thickBot="1">
      <c r="A5491" s="38" t="str">
        <f>IF($C5491="","",IFERROR(_xlfn.XLOOKUP($C5491,'1.PrepList'!$I$2:$I$1500,'1.PrepList'!$G$2:$G$1500,"")&amp;"",""))</f>
        <v/>
      </c>
      <c r="B5491" s="638" t="str">
        <f>IF($C5491="","",IFERROR(_xlfn.XLOOKUP($C5491,'1.PrepList'!$I$2:$I$1500,'1.PrepList'!$H$2:$H$1500,"")&amp;"",""))</f>
        <v/>
      </c>
      <c r="D5491" s="638" t="str">
        <f>IF($C5491="","",IFERROR(_xlfn.XLOOKUP($C5491,'1.PrepList'!$I$2:$I$1500,'1.PrepList'!$J$2:$J$1500,"")&amp;"",""))</f>
        <v/>
      </c>
      <c r="E5491" s="638" t="str">
        <f>IF($C5491="","",IFERROR(_xlfn.XLOOKUP($C5491,'1.PrepList'!$I$2:$I$1500,'1.PrepList'!$N$2:$N$1500,"")&amp;"",""))</f>
        <v/>
      </c>
      <c r="F5491" s="638" t="str">
        <f>IF($C5491="","",IFERROR(_xlfn.XLOOKUP($C5491,'1.PrepList'!$I$2:$I$1500,'1.PrepList'!$K$2:$K$1500,"")&amp;"",""))</f>
        <v/>
      </c>
      <c r="H5491" s="644" t="str">
        <f>IF($C5491="","",IFERROR(IF(_xlfn.XLOOKUP($C5491,tbl_StartedStatus[Bold ID],tbl_StartedStatus[Started])="Started","Yes",IF(_xlfn.XLOOKUP($C5491,tbl_StartedStatus[Bold ID],tbl_StartedStatus[Started])="No Show","No Show","")),""))</f>
        <v/>
      </c>
    </row>
    <row r="5492" spans="1:8" ht="15" customHeight="1" thickBot="1">
      <c r="A5492" s="38" t="str">
        <f>IF($C5492="","",IFERROR(_xlfn.XLOOKUP($C5492,'1.PrepList'!$I$2:$I$1500,'1.PrepList'!$G$2:$G$1500,"")&amp;"",""))</f>
        <v/>
      </c>
      <c r="B5492" s="638" t="str">
        <f>IF($C5492="","",IFERROR(_xlfn.XLOOKUP($C5492,'1.PrepList'!$I$2:$I$1500,'1.PrepList'!$H$2:$H$1500,"")&amp;"",""))</f>
        <v/>
      </c>
      <c r="D5492" s="638" t="str">
        <f>IF($C5492="","",IFERROR(_xlfn.XLOOKUP($C5492,'1.PrepList'!$I$2:$I$1500,'1.PrepList'!$J$2:$J$1500,"")&amp;"",""))</f>
        <v/>
      </c>
      <c r="E5492" s="638" t="str">
        <f>IF($C5492="","",IFERROR(_xlfn.XLOOKUP($C5492,'1.PrepList'!$I$2:$I$1500,'1.PrepList'!$N$2:$N$1500,"")&amp;"",""))</f>
        <v/>
      </c>
      <c r="F5492" s="638" t="str">
        <f>IF($C5492="","",IFERROR(_xlfn.XLOOKUP($C5492,'1.PrepList'!$I$2:$I$1500,'1.PrepList'!$K$2:$K$1500,"")&amp;"",""))</f>
        <v/>
      </c>
      <c r="H5492" s="644" t="str">
        <f>IF($C5492="","",IFERROR(IF(_xlfn.XLOOKUP($C5492,tbl_StartedStatus[Bold ID],tbl_StartedStatus[Started])="Started","Yes",IF(_xlfn.XLOOKUP($C5492,tbl_StartedStatus[Bold ID],tbl_StartedStatus[Started])="No Show","No Show","")),""))</f>
        <v/>
      </c>
    </row>
    <row r="5493" spans="1:8" ht="15" customHeight="1" thickBot="1">
      <c r="A5493" s="38" t="str">
        <f>IF($C5493="","",IFERROR(_xlfn.XLOOKUP($C5493,'1.PrepList'!$I$2:$I$1500,'1.PrepList'!$G$2:$G$1500,"")&amp;"",""))</f>
        <v/>
      </c>
      <c r="B5493" s="638" t="str">
        <f>IF($C5493="","",IFERROR(_xlfn.XLOOKUP($C5493,'1.PrepList'!$I$2:$I$1500,'1.PrepList'!$H$2:$H$1500,"")&amp;"",""))</f>
        <v/>
      </c>
      <c r="D5493" s="638" t="str">
        <f>IF($C5493="","",IFERROR(_xlfn.XLOOKUP($C5493,'1.PrepList'!$I$2:$I$1500,'1.PrepList'!$J$2:$J$1500,"")&amp;"",""))</f>
        <v/>
      </c>
      <c r="E5493" s="638" t="str">
        <f>IF($C5493="","",IFERROR(_xlfn.XLOOKUP($C5493,'1.PrepList'!$I$2:$I$1500,'1.PrepList'!$N$2:$N$1500,"")&amp;"",""))</f>
        <v/>
      </c>
      <c r="F5493" s="638" t="str">
        <f>IF($C5493="","",IFERROR(_xlfn.XLOOKUP($C5493,'1.PrepList'!$I$2:$I$1500,'1.PrepList'!$K$2:$K$1500,"")&amp;"",""))</f>
        <v/>
      </c>
      <c r="H5493" s="644" t="str">
        <f>IF($C5493="","",IFERROR(IF(_xlfn.XLOOKUP($C5493,tbl_StartedStatus[Bold ID],tbl_StartedStatus[Started])="Started","Yes",IF(_xlfn.XLOOKUP($C5493,tbl_StartedStatus[Bold ID],tbl_StartedStatus[Started])="No Show","No Show","")),""))</f>
        <v/>
      </c>
    </row>
    <row r="5494" spans="1:8" ht="15" customHeight="1" thickBot="1">
      <c r="A5494" s="38" t="str">
        <f>IF($C5494="","",IFERROR(_xlfn.XLOOKUP($C5494,'1.PrepList'!$I$2:$I$1500,'1.PrepList'!$G$2:$G$1500,"")&amp;"",""))</f>
        <v/>
      </c>
      <c r="B5494" s="638" t="str">
        <f>IF($C5494="","",IFERROR(_xlfn.XLOOKUP($C5494,'1.PrepList'!$I$2:$I$1500,'1.PrepList'!$H$2:$H$1500,"")&amp;"",""))</f>
        <v/>
      </c>
      <c r="D5494" s="638" t="str">
        <f>IF($C5494="","",IFERROR(_xlfn.XLOOKUP($C5494,'1.PrepList'!$I$2:$I$1500,'1.PrepList'!$J$2:$J$1500,"")&amp;"",""))</f>
        <v/>
      </c>
      <c r="E5494" s="638" t="str">
        <f>IF($C5494="","",IFERROR(_xlfn.XLOOKUP($C5494,'1.PrepList'!$I$2:$I$1500,'1.PrepList'!$N$2:$N$1500,"")&amp;"",""))</f>
        <v/>
      </c>
      <c r="F5494" s="638" t="str">
        <f>IF($C5494="","",IFERROR(_xlfn.XLOOKUP($C5494,'1.PrepList'!$I$2:$I$1500,'1.PrepList'!$K$2:$K$1500,"")&amp;"",""))</f>
        <v/>
      </c>
      <c r="H5494" s="644" t="str">
        <f>IF($C5494="","",IFERROR(IF(_xlfn.XLOOKUP($C5494,tbl_StartedStatus[Bold ID],tbl_StartedStatus[Started])="Started","Yes",IF(_xlfn.XLOOKUP($C5494,tbl_StartedStatus[Bold ID],tbl_StartedStatus[Started])="No Show","No Show","")),""))</f>
        <v/>
      </c>
    </row>
    <row r="5495" spans="1:8" ht="15" customHeight="1" thickBot="1">
      <c r="A5495" s="38" t="str">
        <f>IF($C5495="","",IFERROR(_xlfn.XLOOKUP($C5495,'1.PrepList'!$I$2:$I$1500,'1.PrepList'!$G$2:$G$1500,"")&amp;"",""))</f>
        <v/>
      </c>
      <c r="B5495" s="638" t="str">
        <f>IF($C5495="","",IFERROR(_xlfn.XLOOKUP($C5495,'1.PrepList'!$I$2:$I$1500,'1.PrepList'!$H$2:$H$1500,"")&amp;"",""))</f>
        <v/>
      </c>
      <c r="D5495" s="638" t="str">
        <f>IF($C5495="","",IFERROR(_xlfn.XLOOKUP($C5495,'1.PrepList'!$I$2:$I$1500,'1.PrepList'!$J$2:$J$1500,"")&amp;"",""))</f>
        <v/>
      </c>
      <c r="E5495" s="638" t="str">
        <f>IF($C5495="","",IFERROR(_xlfn.XLOOKUP($C5495,'1.PrepList'!$I$2:$I$1500,'1.PrepList'!$N$2:$N$1500,"")&amp;"",""))</f>
        <v/>
      </c>
      <c r="F5495" s="638" t="str">
        <f>IF($C5495="","",IFERROR(_xlfn.XLOOKUP($C5495,'1.PrepList'!$I$2:$I$1500,'1.PrepList'!$K$2:$K$1500,"")&amp;"",""))</f>
        <v/>
      </c>
      <c r="H5495" s="644" t="str">
        <f>IF($C5495="","",IFERROR(IF(_xlfn.XLOOKUP($C5495,tbl_StartedStatus[Bold ID],tbl_StartedStatus[Started])="Started","Yes",IF(_xlfn.XLOOKUP($C5495,tbl_StartedStatus[Bold ID],tbl_StartedStatus[Started])="No Show","No Show","")),""))</f>
        <v/>
      </c>
    </row>
    <row r="5496" spans="1:8" ht="15" customHeight="1" thickBot="1">
      <c r="A5496" s="38" t="str">
        <f>IF($C5496="","",IFERROR(_xlfn.XLOOKUP($C5496,'1.PrepList'!$I$2:$I$1500,'1.PrepList'!$G$2:$G$1500,"")&amp;"",""))</f>
        <v/>
      </c>
      <c r="B5496" s="638" t="str">
        <f>IF($C5496="","",IFERROR(_xlfn.XLOOKUP($C5496,'1.PrepList'!$I$2:$I$1500,'1.PrepList'!$H$2:$H$1500,"")&amp;"",""))</f>
        <v/>
      </c>
      <c r="D5496" s="638" t="str">
        <f>IF($C5496="","",IFERROR(_xlfn.XLOOKUP($C5496,'1.PrepList'!$I$2:$I$1500,'1.PrepList'!$J$2:$J$1500,"")&amp;"",""))</f>
        <v/>
      </c>
      <c r="E5496" s="638" t="str">
        <f>IF($C5496="","",IFERROR(_xlfn.XLOOKUP($C5496,'1.PrepList'!$I$2:$I$1500,'1.PrepList'!$N$2:$N$1500,"")&amp;"",""))</f>
        <v/>
      </c>
      <c r="F5496" s="638" t="str">
        <f>IF($C5496="","",IFERROR(_xlfn.XLOOKUP($C5496,'1.PrepList'!$I$2:$I$1500,'1.PrepList'!$K$2:$K$1500,"")&amp;"",""))</f>
        <v/>
      </c>
      <c r="H5496" s="644" t="str">
        <f>IF($C5496="","",IFERROR(IF(_xlfn.XLOOKUP($C5496,tbl_StartedStatus[Bold ID],tbl_StartedStatus[Started])="Started","Yes",IF(_xlfn.XLOOKUP($C5496,tbl_StartedStatus[Bold ID],tbl_StartedStatus[Started])="No Show","No Show","")),""))</f>
        <v/>
      </c>
    </row>
    <row r="5497" spans="1:8" ht="15" customHeight="1" thickBot="1">
      <c r="A5497" s="38" t="str">
        <f>IF($C5497="","",IFERROR(_xlfn.XLOOKUP($C5497,'1.PrepList'!$I$2:$I$1500,'1.PrepList'!$G$2:$G$1500,"")&amp;"",""))</f>
        <v/>
      </c>
      <c r="B5497" s="638" t="str">
        <f>IF($C5497="","",IFERROR(_xlfn.XLOOKUP($C5497,'1.PrepList'!$I$2:$I$1500,'1.PrepList'!$H$2:$H$1500,"")&amp;"",""))</f>
        <v/>
      </c>
      <c r="D5497" s="638" t="str">
        <f>IF($C5497="","",IFERROR(_xlfn.XLOOKUP($C5497,'1.PrepList'!$I$2:$I$1500,'1.PrepList'!$J$2:$J$1500,"")&amp;"",""))</f>
        <v/>
      </c>
      <c r="E5497" s="638" t="str">
        <f>IF($C5497="","",IFERROR(_xlfn.XLOOKUP($C5497,'1.PrepList'!$I$2:$I$1500,'1.PrepList'!$N$2:$N$1500,"")&amp;"",""))</f>
        <v/>
      </c>
      <c r="F5497" s="638" t="str">
        <f>IF($C5497="","",IFERROR(_xlfn.XLOOKUP($C5497,'1.PrepList'!$I$2:$I$1500,'1.PrepList'!$K$2:$K$1500,"")&amp;"",""))</f>
        <v/>
      </c>
      <c r="H5497" s="644" t="str">
        <f>IF($C5497="","",IFERROR(IF(_xlfn.XLOOKUP($C5497,tbl_StartedStatus[Bold ID],tbl_StartedStatus[Started])="Started","Yes",IF(_xlfn.XLOOKUP($C5497,tbl_StartedStatus[Bold ID],tbl_StartedStatus[Started])="No Show","No Show","")),""))</f>
        <v/>
      </c>
    </row>
    <row r="5498" spans="1:8" ht="15" customHeight="1" thickBot="1">
      <c r="A5498" s="38" t="str">
        <f>IF($C5498="","",IFERROR(_xlfn.XLOOKUP($C5498,'1.PrepList'!$I$2:$I$1500,'1.PrepList'!$G$2:$G$1500,"")&amp;"",""))</f>
        <v/>
      </c>
      <c r="B5498" s="638" t="str">
        <f>IF($C5498="","",IFERROR(_xlfn.XLOOKUP($C5498,'1.PrepList'!$I$2:$I$1500,'1.PrepList'!$H$2:$H$1500,"")&amp;"",""))</f>
        <v/>
      </c>
      <c r="D5498" s="638" t="str">
        <f>IF($C5498="","",IFERROR(_xlfn.XLOOKUP($C5498,'1.PrepList'!$I$2:$I$1500,'1.PrepList'!$J$2:$J$1500,"")&amp;"",""))</f>
        <v/>
      </c>
      <c r="E5498" s="638" t="str">
        <f>IF($C5498="","",IFERROR(_xlfn.XLOOKUP($C5498,'1.PrepList'!$I$2:$I$1500,'1.PrepList'!$N$2:$N$1500,"")&amp;"",""))</f>
        <v/>
      </c>
      <c r="F5498" s="638" t="str">
        <f>IF($C5498="","",IFERROR(_xlfn.XLOOKUP($C5498,'1.PrepList'!$I$2:$I$1500,'1.PrepList'!$K$2:$K$1500,"")&amp;"",""))</f>
        <v/>
      </c>
      <c r="H5498" s="644" t="str">
        <f>IF($C5498="","",IFERROR(IF(_xlfn.XLOOKUP($C5498,tbl_StartedStatus[Bold ID],tbl_StartedStatus[Started])="Started","Yes",IF(_xlfn.XLOOKUP($C5498,tbl_StartedStatus[Bold ID],tbl_StartedStatus[Started])="No Show","No Show","")),""))</f>
        <v/>
      </c>
    </row>
    <row r="5499" spans="1:8" ht="15" customHeight="1" thickBot="1">
      <c r="A5499" s="38" t="str">
        <f>IF($C5499="","",IFERROR(_xlfn.XLOOKUP($C5499,'1.PrepList'!$I$2:$I$1500,'1.PrepList'!$G$2:$G$1500,"")&amp;"",""))</f>
        <v/>
      </c>
      <c r="B5499" s="638" t="str">
        <f>IF($C5499="","",IFERROR(_xlfn.XLOOKUP($C5499,'1.PrepList'!$I$2:$I$1500,'1.PrepList'!$H$2:$H$1500,"")&amp;"",""))</f>
        <v/>
      </c>
      <c r="D5499" s="638" t="str">
        <f>IF($C5499="","",IFERROR(_xlfn.XLOOKUP($C5499,'1.PrepList'!$I$2:$I$1500,'1.PrepList'!$J$2:$J$1500,"")&amp;"",""))</f>
        <v/>
      </c>
      <c r="E5499" s="638" t="str">
        <f>IF($C5499="","",IFERROR(_xlfn.XLOOKUP($C5499,'1.PrepList'!$I$2:$I$1500,'1.PrepList'!$N$2:$N$1500,"")&amp;"",""))</f>
        <v/>
      </c>
      <c r="F5499" s="638" t="str">
        <f>IF($C5499="","",IFERROR(_xlfn.XLOOKUP($C5499,'1.PrepList'!$I$2:$I$1500,'1.PrepList'!$K$2:$K$1500,"")&amp;"",""))</f>
        <v/>
      </c>
      <c r="H5499" s="644" t="str">
        <f>IF($C5499="","",IFERROR(IF(_xlfn.XLOOKUP($C5499,tbl_StartedStatus[Bold ID],tbl_StartedStatus[Started])="Started","Yes",IF(_xlfn.XLOOKUP($C5499,tbl_StartedStatus[Bold ID],tbl_StartedStatus[Started])="No Show","No Show","")),""))</f>
        <v/>
      </c>
    </row>
    <row r="5500" spans="1:8" ht="15" customHeight="1" thickBot="1">
      <c r="A5500" s="38" t="str">
        <f>IF($C5500="","",IFERROR(_xlfn.XLOOKUP($C5500,'1.PrepList'!$I$2:$I$1500,'1.PrepList'!$G$2:$G$1500,"")&amp;"",""))</f>
        <v/>
      </c>
      <c r="B5500" s="638" t="str">
        <f>IF($C5500="","",IFERROR(_xlfn.XLOOKUP($C5500,'1.PrepList'!$I$2:$I$1500,'1.PrepList'!$H$2:$H$1500,"")&amp;"",""))</f>
        <v/>
      </c>
      <c r="D5500" s="638" t="str">
        <f>IF($C5500="","",IFERROR(_xlfn.XLOOKUP($C5500,'1.PrepList'!$I$2:$I$1500,'1.PrepList'!$J$2:$J$1500,"")&amp;"",""))</f>
        <v/>
      </c>
      <c r="E5500" s="638" t="str">
        <f>IF($C5500="","",IFERROR(_xlfn.XLOOKUP($C5500,'1.PrepList'!$I$2:$I$1500,'1.PrepList'!$N$2:$N$1500,"")&amp;"",""))</f>
        <v/>
      </c>
      <c r="F5500" s="638" t="str">
        <f>IF($C5500="","",IFERROR(_xlfn.XLOOKUP($C5500,'1.PrepList'!$I$2:$I$1500,'1.PrepList'!$K$2:$K$1500,"")&amp;"",""))</f>
        <v/>
      </c>
      <c r="H5500" s="644" t="str">
        <f>IF($C5500="","",IFERROR(IF(_xlfn.XLOOKUP($C5500,tbl_StartedStatus[Bold ID],tbl_StartedStatus[Started])="Started","Yes",IF(_xlfn.XLOOKUP($C5500,tbl_StartedStatus[Bold ID],tbl_StartedStatus[Started])="No Show","No Show","")),""))</f>
        <v/>
      </c>
    </row>
    <row r="5501" spans="1:8" ht="15" customHeight="1" thickBot="1">
      <c r="A5501" s="38" t="str">
        <f>IF($C5501="","",IFERROR(_xlfn.XLOOKUP($C5501,'1.PrepList'!$I$2:$I$1500,'1.PrepList'!$G$2:$G$1500,"")&amp;"",""))</f>
        <v/>
      </c>
      <c r="B5501" s="638" t="str">
        <f>IF($C5501="","",IFERROR(_xlfn.XLOOKUP($C5501,'1.PrepList'!$I$2:$I$1500,'1.PrepList'!$H$2:$H$1500,"")&amp;"",""))</f>
        <v/>
      </c>
      <c r="D5501" s="638" t="str">
        <f>IF($C5501="","",IFERROR(_xlfn.XLOOKUP($C5501,'1.PrepList'!$I$2:$I$1500,'1.PrepList'!$J$2:$J$1500,"")&amp;"",""))</f>
        <v/>
      </c>
      <c r="E5501" s="638" t="str">
        <f>IF($C5501="","",IFERROR(_xlfn.XLOOKUP($C5501,'1.PrepList'!$I$2:$I$1500,'1.PrepList'!$N$2:$N$1500,"")&amp;"",""))</f>
        <v/>
      </c>
      <c r="F5501" s="638" t="str">
        <f>IF($C5501="","",IFERROR(_xlfn.XLOOKUP($C5501,'1.PrepList'!$I$2:$I$1500,'1.PrepList'!$K$2:$K$1500,"")&amp;"",""))</f>
        <v/>
      </c>
      <c r="H5501" s="644" t="str">
        <f>IF($C5501="","",IFERROR(IF(_xlfn.XLOOKUP($C5501,tbl_StartedStatus[Bold ID],tbl_StartedStatus[Started])="Started","Yes",IF(_xlfn.XLOOKUP($C5501,tbl_StartedStatus[Bold ID],tbl_StartedStatus[Started])="No Show","No Show","")),""))</f>
        <v/>
      </c>
    </row>
    <row r="5502" spans="1:8" ht="15" customHeight="1" thickBot="1">
      <c r="A5502" s="38" t="str">
        <f>IF($C5502="","",IFERROR(_xlfn.XLOOKUP($C5502,'1.PrepList'!$I$2:$I$1500,'1.PrepList'!$G$2:$G$1500,"")&amp;"",""))</f>
        <v/>
      </c>
      <c r="B5502" s="638" t="str">
        <f>IF($C5502="","",IFERROR(_xlfn.XLOOKUP($C5502,'1.PrepList'!$I$2:$I$1500,'1.PrepList'!$H$2:$H$1500,"")&amp;"",""))</f>
        <v/>
      </c>
      <c r="D5502" s="638" t="str">
        <f>IF($C5502="","",IFERROR(_xlfn.XLOOKUP($C5502,'1.PrepList'!$I$2:$I$1500,'1.PrepList'!$J$2:$J$1500,"")&amp;"",""))</f>
        <v/>
      </c>
      <c r="E5502" s="638" t="str">
        <f>IF($C5502="","",IFERROR(_xlfn.XLOOKUP($C5502,'1.PrepList'!$I$2:$I$1500,'1.PrepList'!$N$2:$N$1500,"")&amp;"",""))</f>
        <v/>
      </c>
      <c r="F5502" s="638" t="str">
        <f>IF($C5502="","",IFERROR(_xlfn.XLOOKUP($C5502,'1.PrepList'!$I$2:$I$1500,'1.PrepList'!$K$2:$K$1500,"")&amp;"",""))</f>
        <v/>
      </c>
      <c r="H5502" s="644" t="str">
        <f>IF($C5502="","",IFERROR(IF(_xlfn.XLOOKUP($C5502,tbl_StartedStatus[Bold ID],tbl_StartedStatus[Started])="Started","Yes",IF(_xlfn.XLOOKUP($C5502,tbl_StartedStatus[Bold ID],tbl_StartedStatus[Started])="No Show","No Show","")),""))</f>
        <v/>
      </c>
    </row>
    <row r="5503" spans="1:8" ht="15" customHeight="1" thickBot="1">
      <c r="A5503" s="38" t="str">
        <f>IF($C5503="","",IFERROR(_xlfn.XLOOKUP($C5503,'1.PrepList'!$I$2:$I$1500,'1.PrepList'!$G$2:$G$1500,"")&amp;"",""))</f>
        <v/>
      </c>
      <c r="B5503" s="638" t="str">
        <f>IF($C5503="","",IFERROR(_xlfn.XLOOKUP($C5503,'1.PrepList'!$I$2:$I$1500,'1.PrepList'!$H$2:$H$1500,"")&amp;"",""))</f>
        <v/>
      </c>
      <c r="D5503" s="638" t="str">
        <f>IF($C5503="","",IFERROR(_xlfn.XLOOKUP($C5503,'1.PrepList'!$I$2:$I$1500,'1.PrepList'!$J$2:$J$1500,"")&amp;"",""))</f>
        <v/>
      </c>
      <c r="E5503" s="638" t="str">
        <f>IF($C5503="","",IFERROR(_xlfn.XLOOKUP($C5503,'1.PrepList'!$I$2:$I$1500,'1.PrepList'!$N$2:$N$1500,"")&amp;"",""))</f>
        <v/>
      </c>
      <c r="F5503" s="638" t="str">
        <f>IF($C5503="","",IFERROR(_xlfn.XLOOKUP($C5503,'1.PrepList'!$I$2:$I$1500,'1.PrepList'!$K$2:$K$1500,"")&amp;"",""))</f>
        <v/>
      </c>
      <c r="H5503" s="644" t="str">
        <f>IF($C5503="","",IFERROR(IF(_xlfn.XLOOKUP($C5503,tbl_StartedStatus[Bold ID],tbl_StartedStatus[Started])="Started","Yes",IF(_xlfn.XLOOKUP($C5503,tbl_StartedStatus[Bold ID],tbl_StartedStatus[Started])="No Show","No Show","")),""))</f>
        <v/>
      </c>
    </row>
    <row r="5504" spans="1:8" ht="15" customHeight="1" thickBot="1">
      <c r="A5504" s="38" t="str">
        <f>IF($C5504="","",IFERROR(_xlfn.XLOOKUP($C5504,'1.PrepList'!$I$2:$I$1500,'1.PrepList'!$G$2:$G$1500,"")&amp;"",""))</f>
        <v/>
      </c>
      <c r="B5504" s="638" t="str">
        <f>IF($C5504="","",IFERROR(_xlfn.XLOOKUP($C5504,'1.PrepList'!$I$2:$I$1500,'1.PrepList'!$H$2:$H$1500,"")&amp;"",""))</f>
        <v/>
      </c>
      <c r="D5504" s="638" t="str">
        <f>IF($C5504="","",IFERROR(_xlfn.XLOOKUP($C5504,'1.PrepList'!$I$2:$I$1500,'1.PrepList'!$J$2:$J$1500,"")&amp;"",""))</f>
        <v/>
      </c>
      <c r="E5504" s="638" t="str">
        <f>IF($C5504="","",IFERROR(_xlfn.XLOOKUP($C5504,'1.PrepList'!$I$2:$I$1500,'1.PrepList'!$N$2:$N$1500,"")&amp;"",""))</f>
        <v/>
      </c>
      <c r="F5504" s="638" t="str">
        <f>IF($C5504="","",IFERROR(_xlfn.XLOOKUP($C5504,'1.PrepList'!$I$2:$I$1500,'1.PrepList'!$K$2:$K$1500,"")&amp;"",""))</f>
        <v/>
      </c>
      <c r="H5504" s="644" t="str">
        <f>IF($C5504="","",IFERROR(IF(_xlfn.XLOOKUP($C5504,tbl_StartedStatus[Bold ID],tbl_StartedStatus[Started])="Started","Yes",IF(_xlfn.XLOOKUP($C5504,tbl_StartedStatus[Bold ID],tbl_StartedStatus[Started])="No Show","No Show","")),""))</f>
        <v/>
      </c>
    </row>
    <row r="5505" spans="1:8" ht="15" customHeight="1" thickBot="1">
      <c r="A5505" s="38" t="str">
        <f>IF($C5505="","",IFERROR(_xlfn.XLOOKUP($C5505,'1.PrepList'!$I$2:$I$1500,'1.PrepList'!$G$2:$G$1500,"")&amp;"",""))</f>
        <v/>
      </c>
      <c r="B5505" s="638" t="str">
        <f>IF($C5505="","",IFERROR(_xlfn.XLOOKUP($C5505,'1.PrepList'!$I$2:$I$1500,'1.PrepList'!$H$2:$H$1500,"")&amp;"",""))</f>
        <v/>
      </c>
      <c r="D5505" s="638" t="str">
        <f>IF($C5505="","",IFERROR(_xlfn.XLOOKUP($C5505,'1.PrepList'!$I$2:$I$1500,'1.PrepList'!$J$2:$J$1500,"")&amp;"",""))</f>
        <v/>
      </c>
      <c r="E5505" s="638" t="str">
        <f>IF($C5505="","",IFERROR(_xlfn.XLOOKUP($C5505,'1.PrepList'!$I$2:$I$1500,'1.PrepList'!$N$2:$N$1500,"")&amp;"",""))</f>
        <v/>
      </c>
      <c r="F5505" s="638" t="str">
        <f>IF($C5505="","",IFERROR(_xlfn.XLOOKUP($C5505,'1.PrepList'!$I$2:$I$1500,'1.PrepList'!$K$2:$K$1500,"")&amp;"",""))</f>
        <v/>
      </c>
      <c r="H5505" s="644" t="str">
        <f>IF($C5505="","",IFERROR(IF(_xlfn.XLOOKUP($C5505,tbl_StartedStatus[Bold ID],tbl_StartedStatus[Started])="Started","Yes",IF(_xlfn.XLOOKUP($C5505,tbl_StartedStatus[Bold ID],tbl_StartedStatus[Started])="No Show","No Show","")),""))</f>
        <v/>
      </c>
    </row>
    <row r="5506" spans="1:8" ht="15" customHeight="1" thickBot="1">
      <c r="A5506" s="38" t="str">
        <f>IF($C5506="","",IFERROR(_xlfn.XLOOKUP($C5506,'1.PrepList'!$I$2:$I$1500,'1.PrepList'!$G$2:$G$1500,"")&amp;"",""))</f>
        <v/>
      </c>
      <c r="B5506" s="638" t="str">
        <f>IF($C5506="","",IFERROR(_xlfn.XLOOKUP($C5506,'1.PrepList'!$I$2:$I$1500,'1.PrepList'!$H$2:$H$1500,"")&amp;"",""))</f>
        <v/>
      </c>
      <c r="D5506" s="638" t="str">
        <f>IF($C5506="","",IFERROR(_xlfn.XLOOKUP($C5506,'1.PrepList'!$I$2:$I$1500,'1.PrepList'!$J$2:$J$1500,"")&amp;"",""))</f>
        <v/>
      </c>
      <c r="E5506" s="638" t="str">
        <f>IF($C5506="","",IFERROR(_xlfn.XLOOKUP($C5506,'1.PrepList'!$I$2:$I$1500,'1.PrepList'!$N$2:$N$1500,"")&amp;"",""))</f>
        <v/>
      </c>
      <c r="F5506" s="638" t="str">
        <f>IF($C5506="","",IFERROR(_xlfn.XLOOKUP($C5506,'1.PrepList'!$I$2:$I$1500,'1.PrepList'!$K$2:$K$1500,"")&amp;"",""))</f>
        <v/>
      </c>
      <c r="H5506" s="644" t="str">
        <f>IF($C5506="","",IFERROR(IF(_xlfn.XLOOKUP($C5506,tbl_StartedStatus[Bold ID],tbl_StartedStatus[Started])="Started","Yes",IF(_xlfn.XLOOKUP($C5506,tbl_StartedStatus[Bold ID],tbl_StartedStatus[Started])="No Show","No Show","")),""))</f>
        <v/>
      </c>
    </row>
    <row r="5507" spans="1:8" ht="15" customHeight="1" thickBot="1">
      <c r="A5507" s="38" t="str">
        <f>IF($C5507="","",IFERROR(_xlfn.XLOOKUP($C5507,'1.PrepList'!$I$2:$I$1500,'1.PrepList'!$G$2:$G$1500,"")&amp;"",""))</f>
        <v/>
      </c>
      <c r="B5507" s="638" t="str">
        <f>IF($C5507="","",IFERROR(_xlfn.XLOOKUP($C5507,'1.PrepList'!$I$2:$I$1500,'1.PrepList'!$H$2:$H$1500,"")&amp;"",""))</f>
        <v/>
      </c>
      <c r="D5507" s="638" t="str">
        <f>IF($C5507="","",IFERROR(_xlfn.XLOOKUP($C5507,'1.PrepList'!$I$2:$I$1500,'1.PrepList'!$J$2:$J$1500,"")&amp;"",""))</f>
        <v/>
      </c>
      <c r="E5507" s="638" t="str">
        <f>IF($C5507="","",IFERROR(_xlfn.XLOOKUP($C5507,'1.PrepList'!$I$2:$I$1500,'1.PrepList'!$N$2:$N$1500,"")&amp;"",""))</f>
        <v/>
      </c>
      <c r="F5507" s="638" t="str">
        <f>IF($C5507="","",IFERROR(_xlfn.XLOOKUP($C5507,'1.PrepList'!$I$2:$I$1500,'1.PrepList'!$K$2:$K$1500,"")&amp;"",""))</f>
        <v/>
      </c>
      <c r="H5507" s="644" t="str">
        <f>IF($C5507="","",IFERROR(IF(_xlfn.XLOOKUP($C5507,tbl_StartedStatus[Bold ID],tbl_StartedStatus[Started])="Started","Yes",IF(_xlfn.XLOOKUP($C5507,tbl_StartedStatus[Bold ID],tbl_StartedStatus[Started])="No Show","No Show","")),""))</f>
        <v/>
      </c>
    </row>
    <row r="5508" spans="1:8" ht="15" customHeight="1" thickBot="1">
      <c r="A5508" s="38" t="str">
        <f>IF($C5508="","",IFERROR(_xlfn.XLOOKUP($C5508,'1.PrepList'!$I$2:$I$1500,'1.PrepList'!$G$2:$G$1500,"")&amp;"",""))</f>
        <v/>
      </c>
      <c r="B5508" s="638" t="str">
        <f>IF($C5508="","",IFERROR(_xlfn.XLOOKUP($C5508,'1.PrepList'!$I$2:$I$1500,'1.PrepList'!$H$2:$H$1500,"")&amp;"",""))</f>
        <v/>
      </c>
      <c r="D5508" s="638" t="str">
        <f>IF($C5508="","",IFERROR(_xlfn.XLOOKUP($C5508,'1.PrepList'!$I$2:$I$1500,'1.PrepList'!$J$2:$J$1500,"")&amp;"",""))</f>
        <v/>
      </c>
      <c r="E5508" s="638" t="str">
        <f>IF($C5508="","",IFERROR(_xlfn.XLOOKUP($C5508,'1.PrepList'!$I$2:$I$1500,'1.PrepList'!$N$2:$N$1500,"")&amp;"",""))</f>
        <v/>
      </c>
      <c r="F5508" s="638" t="str">
        <f>IF($C5508="","",IFERROR(_xlfn.XLOOKUP($C5508,'1.PrepList'!$I$2:$I$1500,'1.PrepList'!$K$2:$K$1500,"")&amp;"",""))</f>
        <v/>
      </c>
      <c r="H5508" s="644" t="str">
        <f>IF($C5508="","",IFERROR(IF(_xlfn.XLOOKUP($C5508,tbl_StartedStatus[Bold ID],tbl_StartedStatus[Started])="Started","Yes",IF(_xlfn.XLOOKUP($C5508,tbl_StartedStatus[Bold ID],tbl_StartedStatus[Started])="No Show","No Show","")),""))</f>
        <v/>
      </c>
    </row>
    <row r="5509" spans="1:8" ht="15" customHeight="1" thickBot="1">
      <c r="A5509" s="38" t="str">
        <f>IF($C5509="","",IFERROR(_xlfn.XLOOKUP($C5509,'1.PrepList'!$I$2:$I$1500,'1.PrepList'!$G$2:$G$1500,"")&amp;"",""))</f>
        <v/>
      </c>
      <c r="B5509" s="638" t="str">
        <f>IF($C5509="","",IFERROR(_xlfn.XLOOKUP($C5509,'1.PrepList'!$I$2:$I$1500,'1.PrepList'!$H$2:$H$1500,"")&amp;"",""))</f>
        <v/>
      </c>
      <c r="D5509" s="638" t="str">
        <f>IF($C5509="","",IFERROR(_xlfn.XLOOKUP($C5509,'1.PrepList'!$I$2:$I$1500,'1.PrepList'!$J$2:$J$1500,"")&amp;"",""))</f>
        <v/>
      </c>
      <c r="E5509" s="638" t="str">
        <f>IF($C5509="","",IFERROR(_xlfn.XLOOKUP($C5509,'1.PrepList'!$I$2:$I$1500,'1.PrepList'!$N$2:$N$1500,"")&amp;"",""))</f>
        <v/>
      </c>
      <c r="F5509" s="638" t="str">
        <f>IF($C5509="","",IFERROR(_xlfn.XLOOKUP($C5509,'1.PrepList'!$I$2:$I$1500,'1.PrepList'!$K$2:$K$1500,"")&amp;"",""))</f>
        <v/>
      </c>
      <c r="H5509" s="644" t="str">
        <f>IF($C5509="","",IFERROR(IF(_xlfn.XLOOKUP($C5509,tbl_StartedStatus[Bold ID],tbl_StartedStatus[Started])="Started","Yes",IF(_xlfn.XLOOKUP($C5509,tbl_StartedStatus[Bold ID],tbl_StartedStatus[Started])="No Show","No Show","")),""))</f>
        <v/>
      </c>
    </row>
    <row r="5510" spans="1:8" ht="15" customHeight="1" thickBot="1">
      <c r="A5510" s="38" t="str">
        <f>IF($C5510="","",IFERROR(_xlfn.XLOOKUP($C5510,'1.PrepList'!$I$2:$I$1500,'1.PrepList'!$G$2:$G$1500,"")&amp;"",""))</f>
        <v/>
      </c>
      <c r="B5510" s="638" t="str">
        <f>IF($C5510="","",IFERROR(_xlfn.XLOOKUP($C5510,'1.PrepList'!$I$2:$I$1500,'1.PrepList'!$H$2:$H$1500,"")&amp;"",""))</f>
        <v/>
      </c>
      <c r="D5510" s="638" t="str">
        <f>IF($C5510="","",IFERROR(_xlfn.XLOOKUP($C5510,'1.PrepList'!$I$2:$I$1500,'1.PrepList'!$J$2:$J$1500,"")&amp;"",""))</f>
        <v/>
      </c>
      <c r="E5510" s="638" t="str">
        <f>IF($C5510="","",IFERROR(_xlfn.XLOOKUP($C5510,'1.PrepList'!$I$2:$I$1500,'1.PrepList'!$N$2:$N$1500,"")&amp;"",""))</f>
        <v/>
      </c>
      <c r="F5510" s="638" t="str">
        <f>IF($C5510="","",IFERROR(_xlfn.XLOOKUP($C5510,'1.PrepList'!$I$2:$I$1500,'1.PrepList'!$K$2:$K$1500,"")&amp;"",""))</f>
        <v/>
      </c>
      <c r="H5510" s="644" t="str">
        <f>IF($C5510="","",IFERROR(IF(_xlfn.XLOOKUP($C5510,tbl_StartedStatus[Bold ID],tbl_StartedStatus[Started])="Started","Yes",IF(_xlfn.XLOOKUP($C5510,tbl_StartedStatus[Bold ID],tbl_StartedStatus[Started])="No Show","No Show","")),""))</f>
        <v/>
      </c>
    </row>
    <row r="5511" spans="1:8" ht="15" customHeight="1" thickBot="1">
      <c r="A5511" s="38" t="str">
        <f>IF($C5511="","",IFERROR(_xlfn.XLOOKUP($C5511,'1.PrepList'!$I$2:$I$1500,'1.PrepList'!$G$2:$G$1500,"")&amp;"",""))</f>
        <v/>
      </c>
      <c r="B5511" s="638" t="str">
        <f>IF($C5511="","",IFERROR(_xlfn.XLOOKUP($C5511,'1.PrepList'!$I$2:$I$1500,'1.PrepList'!$H$2:$H$1500,"")&amp;"",""))</f>
        <v/>
      </c>
      <c r="D5511" s="638" t="str">
        <f>IF($C5511="","",IFERROR(_xlfn.XLOOKUP($C5511,'1.PrepList'!$I$2:$I$1500,'1.PrepList'!$J$2:$J$1500,"")&amp;"",""))</f>
        <v/>
      </c>
      <c r="E5511" s="638" t="str">
        <f>IF($C5511="","",IFERROR(_xlfn.XLOOKUP($C5511,'1.PrepList'!$I$2:$I$1500,'1.PrepList'!$N$2:$N$1500,"")&amp;"",""))</f>
        <v/>
      </c>
      <c r="F5511" s="638" t="str">
        <f>IF($C5511="","",IFERROR(_xlfn.XLOOKUP($C5511,'1.PrepList'!$I$2:$I$1500,'1.PrepList'!$K$2:$K$1500,"")&amp;"",""))</f>
        <v/>
      </c>
      <c r="H5511" s="644" t="str">
        <f>IF($C5511="","",IFERROR(IF(_xlfn.XLOOKUP($C5511,tbl_StartedStatus[Bold ID],tbl_StartedStatus[Started])="Started","Yes",IF(_xlfn.XLOOKUP($C5511,tbl_StartedStatus[Bold ID],tbl_StartedStatus[Started])="No Show","No Show","")),""))</f>
        <v/>
      </c>
    </row>
    <row r="5512" spans="1:8" ht="15" customHeight="1" thickBot="1">
      <c r="A5512" s="38" t="str">
        <f>IF($C5512="","",IFERROR(_xlfn.XLOOKUP($C5512,'1.PrepList'!$I$2:$I$1500,'1.PrepList'!$G$2:$G$1500,"")&amp;"",""))</f>
        <v/>
      </c>
      <c r="B5512" s="638" t="str">
        <f>IF($C5512="","",IFERROR(_xlfn.XLOOKUP($C5512,'1.PrepList'!$I$2:$I$1500,'1.PrepList'!$H$2:$H$1500,"")&amp;"",""))</f>
        <v/>
      </c>
      <c r="D5512" s="638" t="str">
        <f>IF($C5512="","",IFERROR(_xlfn.XLOOKUP($C5512,'1.PrepList'!$I$2:$I$1500,'1.PrepList'!$J$2:$J$1500,"")&amp;"",""))</f>
        <v/>
      </c>
      <c r="E5512" s="638" t="str">
        <f>IF($C5512="","",IFERROR(_xlfn.XLOOKUP($C5512,'1.PrepList'!$I$2:$I$1500,'1.PrepList'!$N$2:$N$1500,"")&amp;"",""))</f>
        <v/>
      </c>
      <c r="F5512" s="638" t="str">
        <f>IF($C5512="","",IFERROR(_xlfn.XLOOKUP($C5512,'1.PrepList'!$I$2:$I$1500,'1.PrepList'!$K$2:$K$1500,"")&amp;"",""))</f>
        <v/>
      </c>
      <c r="H5512" s="644" t="str">
        <f>IF($C5512="","",IFERROR(IF(_xlfn.XLOOKUP($C5512,tbl_StartedStatus[Bold ID],tbl_StartedStatus[Started])="Started","Yes",IF(_xlfn.XLOOKUP($C5512,tbl_StartedStatus[Bold ID],tbl_StartedStatus[Started])="No Show","No Show","")),""))</f>
        <v/>
      </c>
    </row>
    <row r="5513" spans="1:8" ht="15" customHeight="1" thickBot="1">
      <c r="A5513" s="38" t="str">
        <f>IF($C5513="","",IFERROR(_xlfn.XLOOKUP($C5513,'1.PrepList'!$I$2:$I$1500,'1.PrepList'!$G$2:$G$1500,"")&amp;"",""))</f>
        <v/>
      </c>
      <c r="B5513" s="638" t="str">
        <f>IF($C5513="","",IFERROR(_xlfn.XLOOKUP($C5513,'1.PrepList'!$I$2:$I$1500,'1.PrepList'!$H$2:$H$1500,"")&amp;"",""))</f>
        <v/>
      </c>
      <c r="D5513" s="638" t="str">
        <f>IF($C5513="","",IFERROR(_xlfn.XLOOKUP($C5513,'1.PrepList'!$I$2:$I$1500,'1.PrepList'!$J$2:$J$1500,"")&amp;"",""))</f>
        <v/>
      </c>
      <c r="E5513" s="638" t="str">
        <f>IF($C5513="","",IFERROR(_xlfn.XLOOKUP($C5513,'1.PrepList'!$I$2:$I$1500,'1.PrepList'!$N$2:$N$1500,"")&amp;"",""))</f>
        <v/>
      </c>
      <c r="F5513" s="638" t="str">
        <f>IF($C5513="","",IFERROR(_xlfn.XLOOKUP($C5513,'1.PrepList'!$I$2:$I$1500,'1.PrepList'!$K$2:$K$1500,"")&amp;"",""))</f>
        <v/>
      </c>
      <c r="H5513" s="644" t="str">
        <f>IF($C5513="","",IFERROR(IF(_xlfn.XLOOKUP($C5513,tbl_StartedStatus[Bold ID],tbl_StartedStatus[Started])="Started","Yes",IF(_xlfn.XLOOKUP($C5513,tbl_StartedStatus[Bold ID],tbl_StartedStatus[Started])="No Show","No Show","")),""))</f>
        <v/>
      </c>
    </row>
    <row r="5514" spans="1:8" ht="15" customHeight="1" thickBot="1">
      <c r="A5514" s="38" t="str">
        <f>IF($C5514="","",IFERROR(_xlfn.XLOOKUP($C5514,'1.PrepList'!$I$2:$I$1500,'1.PrepList'!$G$2:$G$1500,"")&amp;"",""))</f>
        <v/>
      </c>
      <c r="B5514" s="638" t="str">
        <f>IF($C5514="","",IFERROR(_xlfn.XLOOKUP($C5514,'1.PrepList'!$I$2:$I$1500,'1.PrepList'!$H$2:$H$1500,"")&amp;"",""))</f>
        <v/>
      </c>
      <c r="D5514" s="638" t="str">
        <f>IF($C5514="","",IFERROR(_xlfn.XLOOKUP($C5514,'1.PrepList'!$I$2:$I$1500,'1.PrepList'!$J$2:$J$1500,"")&amp;"",""))</f>
        <v/>
      </c>
      <c r="E5514" s="638" t="str">
        <f>IF($C5514="","",IFERROR(_xlfn.XLOOKUP($C5514,'1.PrepList'!$I$2:$I$1500,'1.PrepList'!$N$2:$N$1500,"")&amp;"",""))</f>
        <v/>
      </c>
      <c r="F5514" s="638" t="str">
        <f>IF($C5514="","",IFERROR(_xlfn.XLOOKUP($C5514,'1.PrepList'!$I$2:$I$1500,'1.PrepList'!$K$2:$K$1500,"")&amp;"",""))</f>
        <v/>
      </c>
      <c r="H5514" s="644" t="str">
        <f>IF($C5514="","",IFERROR(IF(_xlfn.XLOOKUP($C5514,tbl_StartedStatus[Bold ID],tbl_StartedStatus[Started])="Started","Yes",IF(_xlfn.XLOOKUP($C5514,tbl_StartedStatus[Bold ID],tbl_StartedStatus[Started])="No Show","No Show","")),""))</f>
        <v/>
      </c>
    </row>
    <row r="5515" spans="1:8" ht="15" customHeight="1" thickBot="1">
      <c r="A5515" s="38" t="str">
        <f>IF($C5515="","",IFERROR(_xlfn.XLOOKUP($C5515,'1.PrepList'!$I$2:$I$1500,'1.PrepList'!$G$2:$G$1500,"")&amp;"",""))</f>
        <v/>
      </c>
      <c r="B5515" s="638" t="str">
        <f>IF($C5515="","",IFERROR(_xlfn.XLOOKUP($C5515,'1.PrepList'!$I$2:$I$1500,'1.PrepList'!$H$2:$H$1500,"")&amp;"",""))</f>
        <v/>
      </c>
      <c r="D5515" s="638" t="str">
        <f>IF($C5515="","",IFERROR(_xlfn.XLOOKUP($C5515,'1.PrepList'!$I$2:$I$1500,'1.PrepList'!$J$2:$J$1500,"")&amp;"",""))</f>
        <v/>
      </c>
      <c r="E5515" s="638" t="str">
        <f>IF($C5515="","",IFERROR(_xlfn.XLOOKUP($C5515,'1.PrepList'!$I$2:$I$1500,'1.PrepList'!$N$2:$N$1500,"")&amp;"",""))</f>
        <v/>
      </c>
      <c r="F5515" s="638" t="str">
        <f>IF($C5515="","",IFERROR(_xlfn.XLOOKUP($C5515,'1.PrepList'!$I$2:$I$1500,'1.PrepList'!$K$2:$K$1500,"")&amp;"",""))</f>
        <v/>
      </c>
      <c r="H5515" s="644" t="str">
        <f>IF($C5515="","",IFERROR(IF(_xlfn.XLOOKUP($C5515,tbl_StartedStatus[Bold ID],tbl_StartedStatus[Started])="Started","Yes",IF(_xlfn.XLOOKUP($C5515,tbl_StartedStatus[Bold ID],tbl_StartedStatus[Started])="No Show","No Show","")),""))</f>
        <v/>
      </c>
    </row>
    <row r="5516" spans="1:8" ht="15" customHeight="1" thickBot="1">
      <c r="A5516" s="38" t="str">
        <f>IF($C5516="","",IFERROR(_xlfn.XLOOKUP($C5516,'1.PrepList'!$I$2:$I$1500,'1.PrepList'!$G$2:$G$1500,"")&amp;"",""))</f>
        <v/>
      </c>
      <c r="B5516" s="638" t="str">
        <f>IF($C5516="","",IFERROR(_xlfn.XLOOKUP($C5516,'1.PrepList'!$I$2:$I$1500,'1.PrepList'!$H$2:$H$1500,"")&amp;"",""))</f>
        <v/>
      </c>
      <c r="D5516" s="638" t="str">
        <f>IF($C5516="","",IFERROR(_xlfn.XLOOKUP($C5516,'1.PrepList'!$I$2:$I$1500,'1.PrepList'!$J$2:$J$1500,"")&amp;"",""))</f>
        <v/>
      </c>
      <c r="E5516" s="638" t="str">
        <f>IF($C5516="","",IFERROR(_xlfn.XLOOKUP($C5516,'1.PrepList'!$I$2:$I$1500,'1.PrepList'!$N$2:$N$1500,"")&amp;"",""))</f>
        <v/>
      </c>
      <c r="F5516" s="638" t="str">
        <f>IF($C5516="","",IFERROR(_xlfn.XLOOKUP($C5516,'1.PrepList'!$I$2:$I$1500,'1.PrepList'!$K$2:$K$1500,"")&amp;"",""))</f>
        <v/>
      </c>
      <c r="H5516" s="644" t="str">
        <f>IF($C5516="","",IFERROR(IF(_xlfn.XLOOKUP($C5516,tbl_StartedStatus[Bold ID],tbl_StartedStatus[Started])="Started","Yes",IF(_xlfn.XLOOKUP($C5516,tbl_StartedStatus[Bold ID],tbl_StartedStatus[Started])="No Show","No Show","")),""))</f>
        <v/>
      </c>
    </row>
    <row r="5517" spans="1:8" ht="15" customHeight="1" thickBot="1">
      <c r="A5517" s="38" t="str">
        <f>IF($C5517="","",IFERROR(_xlfn.XLOOKUP($C5517,'1.PrepList'!$I$2:$I$1500,'1.PrepList'!$G$2:$G$1500,"")&amp;"",""))</f>
        <v/>
      </c>
      <c r="B5517" s="638" t="str">
        <f>IF($C5517="","",IFERROR(_xlfn.XLOOKUP($C5517,'1.PrepList'!$I$2:$I$1500,'1.PrepList'!$H$2:$H$1500,"")&amp;"",""))</f>
        <v/>
      </c>
      <c r="D5517" s="638" t="str">
        <f>IF($C5517="","",IFERROR(_xlfn.XLOOKUP($C5517,'1.PrepList'!$I$2:$I$1500,'1.PrepList'!$J$2:$J$1500,"")&amp;"",""))</f>
        <v/>
      </c>
      <c r="E5517" s="638" t="str">
        <f>IF($C5517="","",IFERROR(_xlfn.XLOOKUP($C5517,'1.PrepList'!$I$2:$I$1500,'1.PrepList'!$N$2:$N$1500,"")&amp;"",""))</f>
        <v/>
      </c>
      <c r="F5517" s="638" t="str">
        <f>IF($C5517="","",IFERROR(_xlfn.XLOOKUP($C5517,'1.PrepList'!$I$2:$I$1500,'1.PrepList'!$K$2:$K$1500,"")&amp;"",""))</f>
        <v/>
      </c>
      <c r="H5517" s="644" t="str">
        <f>IF($C5517="","",IFERROR(IF(_xlfn.XLOOKUP($C5517,tbl_StartedStatus[Bold ID],tbl_StartedStatus[Started])="Started","Yes",IF(_xlfn.XLOOKUP($C5517,tbl_StartedStatus[Bold ID],tbl_StartedStatus[Started])="No Show","No Show","")),""))</f>
        <v/>
      </c>
    </row>
    <row r="5518" spans="1:8" ht="15" customHeight="1" thickBot="1">
      <c r="A5518" s="38" t="str">
        <f>IF($C5518="","",IFERROR(_xlfn.XLOOKUP($C5518,'1.PrepList'!$I$2:$I$1500,'1.PrepList'!$G$2:$G$1500,"")&amp;"",""))</f>
        <v/>
      </c>
      <c r="B5518" s="638" t="str">
        <f>IF($C5518="","",IFERROR(_xlfn.XLOOKUP($C5518,'1.PrepList'!$I$2:$I$1500,'1.PrepList'!$H$2:$H$1500,"")&amp;"",""))</f>
        <v/>
      </c>
      <c r="D5518" s="638" t="str">
        <f>IF($C5518="","",IFERROR(_xlfn.XLOOKUP($C5518,'1.PrepList'!$I$2:$I$1500,'1.PrepList'!$J$2:$J$1500,"")&amp;"",""))</f>
        <v/>
      </c>
      <c r="E5518" s="638" t="str">
        <f>IF($C5518="","",IFERROR(_xlfn.XLOOKUP($C5518,'1.PrepList'!$I$2:$I$1500,'1.PrepList'!$N$2:$N$1500,"")&amp;"",""))</f>
        <v/>
      </c>
      <c r="F5518" s="638" t="str">
        <f>IF($C5518="","",IFERROR(_xlfn.XLOOKUP($C5518,'1.PrepList'!$I$2:$I$1500,'1.PrepList'!$K$2:$K$1500,"")&amp;"",""))</f>
        <v/>
      </c>
      <c r="H5518" s="644" t="str">
        <f>IF($C5518="","",IFERROR(IF(_xlfn.XLOOKUP($C5518,tbl_StartedStatus[Bold ID],tbl_StartedStatus[Started])="Started","Yes",IF(_xlfn.XLOOKUP($C5518,tbl_StartedStatus[Bold ID],tbl_StartedStatus[Started])="No Show","No Show","")),""))</f>
        <v/>
      </c>
    </row>
    <row r="5519" spans="1:8" ht="15" customHeight="1" thickBot="1">
      <c r="A5519" s="38" t="str">
        <f>IF($C5519="","",IFERROR(_xlfn.XLOOKUP($C5519,'1.PrepList'!$I$2:$I$1500,'1.PrepList'!$G$2:$G$1500,"")&amp;"",""))</f>
        <v/>
      </c>
      <c r="B5519" s="638" t="str">
        <f>IF($C5519="","",IFERROR(_xlfn.XLOOKUP($C5519,'1.PrepList'!$I$2:$I$1500,'1.PrepList'!$H$2:$H$1500,"")&amp;"",""))</f>
        <v/>
      </c>
      <c r="D5519" s="638" t="str">
        <f>IF($C5519="","",IFERROR(_xlfn.XLOOKUP($C5519,'1.PrepList'!$I$2:$I$1500,'1.PrepList'!$J$2:$J$1500,"")&amp;"",""))</f>
        <v/>
      </c>
      <c r="E5519" s="638" t="str">
        <f>IF($C5519="","",IFERROR(_xlfn.XLOOKUP($C5519,'1.PrepList'!$I$2:$I$1500,'1.PrepList'!$N$2:$N$1500,"")&amp;"",""))</f>
        <v/>
      </c>
      <c r="F5519" s="638" t="str">
        <f>IF($C5519="","",IFERROR(_xlfn.XLOOKUP($C5519,'1.PrepList'!$I$2:$I$1500,'1.PrepList'!$K$2:$K$1500,"")&amp;"",""))</f>
        <v/>
      </c>
      <c r="H5519" s="644" t="str">
        <f>IF($C5519="","",IFERROR(IF(_xlfn.XLOOKUP($C5519,tbl_StartedStatus[Bold ID],tbl_StartedStatus[Started])="Started","Yes",IF(_xlfn.XLOOKUP($C5519,tbl_StartedStatus[Bold ID],tbl_StartedStatus[Started])="No Show","No Show","")),""))</f>
        <v/>
      </c>
    </row>
    <row r="5520" spans="1:8" ht="15" customHeight="1" thickBot="1">
      <c r="A5520" s="38" t="str">
        <f>IF($C5520="","",IFERROR(_xlfn.XLOOKUP($C5520,'1.PrepList'!$I$2:$I$1500,'1.PrepList'!$G$2:$G$1500,"")&amp;"",""))</f>
        <v/>
      </c>
      <c r="B5520" s="638" t="str">
        <f>IF($C5520="","",IFERROR(_xlfn.XLOOKUP($C5520,'1.PrepList'!$I$2:$I$1500,'1.PrepList'!$H$2:$H$1500,"")&amp;"",""))</f>
        <v/>
      </c>
      <c r="D5520" s="638" t="str">
        <f>IF($C5520="","",IFERROR(_xlfn.XLOOKUP($C5520,'1.PrepList'!$I$2:$I$1500,'1.PrepList'!$J$2:$J$1500,"")&amp;"",""))</f>
        <v/>
      </c>
      <c r="E5520" s="638" t="str">
        <f>IF($C5520="","",IFERROR(_xlfn.XLOOKUP($C5520,'1.PrepList'!$I$2:$I$1500,'1.PrepList'!$N$2:$N$1500,"")&amp;"",""))</f>
        <v/>
      </c>
      <c r="F5520" s="638" t="str">
        <f>IF($C5520="","",IFERROR(_xlfn.XLOOKUP($C5520,'1.PrepList'!$I$2:$I$1500,'1.PrepList'!$K$2:$K$1500,"")&amp;"",""))</f>
        <v/>
      </c>
      <c r="H5520" s="644" t="str">
        <f>IF($C5520="","",IFERROR(IF(_xlfn.XLOOKUP($C5520,tbl_StartedStatus[Bold ID],tbl_StartedStatus[Started])="Started","Yes",IF(_xlfn.XLOOKUP($C5520,tbl_StartedStatus[Bold ID],tbl_StartedStatus[Started])="No Show","No Show","")),""))</f>
        <v/>
      </c>
    </row>
    <row r="5521" spans="1:8" ht="15" customHeight="1" thickBot="1">
      <c r="A5521" s="38" t="str">
        <f>IF($C5521="","",IFERROR(_xlfn.XLOOKUP($C5521,'1.PrepList'!$I$2:$I$1500,'1.PrepList'!$G$2:$G$1500,"")&amp;"",""))</f>
        <v/>
      </c>
      <c r="B5521" s="638" t="str">
        <f>IF($C5521="","",IFERROR(_xlfn.XLOOKUP($C5521,'1.PrepList'!$I$2:$I$1500,'1.PrepList'!$H$2:$H$1500,"")&amp;"",""))</f>
        <v/>
      </c>
      <c r="D5521" s="638" t="str">
        <f>IF($C5521="","",IFERROR(_xlfn.XLOOKUP($C5521,'1.PrepList'!$I$2:$I$1500,'1.PrepList'!$J$2:$J$1500,"")&amp;"",""))</f>
        <v/>
      </c>
      <c r="E5521" s="638" t="str">
        <f>IF($C5521="","",IFERROR(_xlfn.XLOOKUP($C5521,'1.PrepList'!$I$2:$I$1500,'1.PrepList'!$N$2:$N$1500,"")&amp;"",""))</f>
        <v/>
      </c>
      <c r="F5521" s="638" t="str">
        <f>IF($C5521="","",IFERROR(_xlfn.XLOOKUP($C5521,'1.PrepList'!$I$2:$I$1500,'1.PrepList'!$K$2:$K$1500,"")&amp;"",""))</f>
        <v/>
      </c>
      <c r="H5521" s="644" t="str">
        <f>IF($C5521="","",IFERROR(IF(_xlfn.XLOOKUP($C5521,tbl_StartedStatus[Bold ID],tbl_StartedStatus[Started])="Started","Yes",IF(_xlfn.XLOOKUP($C5521,tbl_StartedStatus[Bold ID],tbl_StartedStatus[Started])="No Show","No Show","")),""))</f>
        <v/>
      </c>
    </row>
    <row r="5522" spans="1:8" ht="15" customHeight="1" thickBot="1">
      <c r="A5522" s="38" t="str">
        <f>IF($C5522="","",IFERROR(_xlfn.XLOOKUP($C5522,'1.PrepList'!$I$2:$I$1500,'1.PrepList'!$G$2:$G$1500,"")&amp;"",""))</f>
        <v/>
      </c>
      <c r="B5522" s="638" t="str">
        <f>IF($C5522="","",IFERROR(_xlfn.XLOOKUP($C5522,'1.PrepList'!$I$2:$I$1500,'1.PrepList'!$H$2:$H$1500,"")&amp;"",""))</f>
        <v/>
      </c>
      <c r="D5522" s="638" t="str">
        <f>IF($C5522="","",IFERROR(_xlfn.XLOOKUP($C5522,'1.PrepList'!$I$2:$I$1500,'1.PrepList'!$J$2:$J$1500,"")&amp;"",""))</f>
        <v/>
      </c>
      <c r="E5522" s="638" t="str">
        <f>IF($C5522="","",IFERROR(_xlfn.XLOOKUP($C5522,'1.PrepList'!$I$2:$I$1500,'1.PrepList'!$N$2:$N$1500,"")&amp;"",""))</f>
        <v/>
      </c>
      <c r="F5522" s="638" t="str">
        <f>IF($C5522="","",IFERROR(_xlfn.XLOOKUP($C5522,'1.PrepList'!$I$2:$I$1500,'1.PrepList'!$K$2:$K$1500,"")&amp;"",""))</f>
        <v/>
      </c>
      <c r="H5522" s="644" t="str">
        <f>IF($C5522="","",IFERROR(IF(_xlfn.XLOOKUP($C5522,tbl_StartedStatus[Bold ID],tbl_StartedStatus[Started])="Started","Yes",IF(_xlfn.XLOOKUP($C5522,tbl_StartedStatus[Bold ID],tbl_StartedStatus[Started])="No Show","No Show","")),""))</f>
        <v/>
      </c>
    </row>
    <row r="5523" spans="1:8" ht="15" customHeight="1" thickBot="1">
      <c r="A5523" s="38" t="str">
        <f>IF($C5523="","",IFERROR(_xlfn.XLOOKUP($C5523,'1.PrepList'!$I$2:$I$1500,'1.PrepList'!$G$2:$G$1500,"")&amp;"",""))</f>
        <v/>
      </c>
      <c r="B5523" s="638" t="str">
        <f>IF($C5523="","",IFERROR(_xlfn.XLOOKUP($C5523,'1.PrepList'!$I$2:$I$1500,'1.PrepList'!$H$2:$H$1500,"")&amp;"",""))</f>
        <v/>
      </c>
      <c r="D5523" s="638" t="str">
        <f>IF($C5523="","",IFERROR(_xlfn.XLOOKUP($C5523,'1.PrepList'!$I$2:$I$1500,'1.PrepList'!$J$2:$J$1500,"")&amp;"",""))</f>
        <v/>
      </c>
      <c r="E5523" s="638" t="str">
        <f>IF($C5523="","",IFERROR(_xlfn.XLOOKUP($C5523,'1.PrepList'!$I$2:$I$1500,'1.PrepList'!$N$2:$N$1500,"")&amp;"",""))</f>
        <v/>
      </c>
      <c r="F5523" s="638" t="str">
        <f>IF($C5523="","",IFERROR(_xlfn.XLOOKUP($C5523,'1.PrepList'!$I$2:$I$1500,'1.PrepList'!$K$2:$K$1500,"")&amp;"",""))</f>
        <v/>
      </c>
      <c r="H5523" s="644" t="str">
        <f>IF($C5523="","",IFERROR(IF(_xlfn.XLOOKUP($C5523,tbl_StartedStatus[Bold ID],tbl_StartedStatus[Started])="Started","Yes",IF(_xlfn.XLOOKUP($C5523,tbl_StartedStatus[Bold ID],tbl_StartedStatus[Started])="No Show","No Show","")),""))</f>
        <v/>
      </c>
    </row>
    <row r="5524" spans="1:8" ht="15" customHeight="1" thickBot="1">
      <c r="A5524" s="38" t="str">
        <f>IF($C5524="","",IFERROR(_xlfn.XLOOKUP($C5524,'1.PrepList'!$I$2:$I$1500,'1.PrepList'!$G$2:$G$1500,"")&amp;"",""))</f>
        <v/>
      </c>
      <c r="B5524" s="638" t="str">
        <f>IF($C5524="","",IFERROR(_xlfn.XLOOKUP($C5524,'1.PrepList'!$I$2:$I$1500,'1.PrepList'!$H$2:$H$1500,"")&amp;"",""))</f>
        <v/>
      </c>
      <c r="D5524" s="638" t="str">
        <f>IF($C5524="","",IFERROR(_xlfn.XLOOKUP($C5524,'1.PrepList'!$I$2:$I$1500,'1.PrepList'!$J$2:$J$1500,"")&amp;"",""))</f>
        <v/>
      </c>
      <c r="E5524" s="638" t="str">
        <f>IF($C5524="","",IFERROR(_xlfn.XLOOKUP($C5524,'1.PrepList'!$I$2:$I$1500,'1.PrepList'!$N$2:$N$1500,"")&amp;"",""))</f>
        <v/>
      </c>
      <c r="F5524" s="638" t="str">
        <f>IF($C5524="","",IFERROR(_xlfn.XLOOKUP($C5524,'1.PrepList'!$I$2:$I$1500,'1.PrepList'!$K$2:$K$1500,"")&amp;"",""))</f>
        <v/>
      </c>
      <c r="H5524" s="644" t="str">
        <f>IF($C5524="","",IFERROR(IF(_xlfn.XLOOKUP($C5524,tbl_StartedStatus[Bold ID],tbl_StartedStatus[Started])="Started","Yes",IF(_xlfn.XLOOKUP($C5524,tbl_StartedStatus[Bold ID],tbl_StartedStatus[Started])="No Show","No Show","")),""))</f>
        <v/>
      </c>
    </row>
    <row r="5525" spans="1:8" ht="15" customHeight="1" thickBot="1">
      <c r="A5525" s="38" t="str">
        <f>IF($C5525="","",IFERROR(_xlfn.XLOOKUP($C5525,'1.PrepList'!$I$2:$I$1500,'1.PrepList'!$G$2:$G$1500,"")&amp;"",""))</f>
        <v/>
      </c>
      <c r="B5525" s="638" t="str">
        <f>IF($C5525="","",IFERROR(_xlfn.XLOOKUP($C5525,'1.PrepList'!$I$2:$I$1500,'1.PrepList'!$H$2:$H$1500,"")&amp;"",""))</f>
        <v/>
      </c>
      <c r="D5525" s="638" t="str">
        <f>IF($C5525="","",IFERROR(_xlfn.XLOOKUP($C5525,'1.PrepList'!$I$2:$I$1500,'1.PrepList'!$J$2:$J$1500,"")&amp;"",""))</f>
        <v/>
      </c>
      <c r="E5525" s="638" t="str">
        <f>IF($C5525="","",IFERROR(_xlfn.XLOOKUP($C5525,'1.PrepList'!$I$2:$I$1500,'1.PrepList'!$N$2:$N$1500,"")&amp;"",""))</f>
        <v/>
      </c>
      <c r="F5525" s="638" t="str">
        <f>IF($C5525="","",IFERROR(_xlfn.XLOOKUP($C5525,'1.PrepList'!$I$2:$I$1500,'1.PrepList'!$K$2:$K$1500,"")&amp;"",""))</f>
        <v/>
      </c>
      <c r="H5525" s="644" t="str">
        <f>IF($C5525="","",IFERROR(IF(_xlfn.XLOOKUP($C5525,tbl_StartedStatus[Bold ID],tbl_StartedStatus[Started])="Started","Yes",IF(_xlfn.XLOOKUP($C5525,tbl_StartedStatus[Bold ID],tbl_StartedStatus[Started])="No Show","No Show","")),""))</f>
        <v/>
      </c>
    </row>
    <row r="5526" spans="1:8" ht="15" customHeight="1" thickBot="1">
      <c r="A5526" s="38" t="str">
        <f>IF($C5526="","",IFERROR(_xlfn.XLOOKUP($C5526,'1.PrepList'!$I$2:$I$1500,'1.PrepList'!$G$2:$G$1500,"")&amp;"",""))</f>
        <v/>
      </c>
      <c r="B5526" s="638" t="str">
        <f>IF($C5526="","",IFERROR(_xlfn.XLOOKUP($C5526,'1.PrepList'!$I$2:$I$1500,'1.PrepList'!$H$2:$H$1500,"")&amp;"",""))</f>
        <v/>
      </c>
      <c r="D5526" s="638" t="str">
        <f>IF($C5526="","",IFERROR(_xlfn.XLOOKUP($C5526,'1.PrepList'!$I$2:$I$1500,'1.PrepList'!$J$2:$J$1500,"")&amp;"",""))</f>
        <v/>
      </c>
      <c r="E5526" s="638" t="str">
        <f>IF($C5526="","",IFERROR(_xlfn.XLOOKUP($C5526,'1.PrepList'!$I$2:$I$1500,'1.PrepList'!$N$2:$N$1500,"")&amp;"",""))</f>
        <v/>
      </c>
      <c r="F5526" s="638" t="str">
        <f>IF($C5526="","",IFERROR(_xlfn.XLOOKUP($C5526,'1.PrepList'!$I$2:$I$1500,'1.PrepList'!$K$2:$K$1500,"")&amp;"",""))</f>
        <v/>
      </c>
      <c r="H5526" s="644" t="str">
        <f>IF($C5526="","",IFERROR(IF(_xlfn.XLOOKUP($C5526,tbl_StartedStatus[Bold ID],tbl_StartedStatus[Started])="Started","Yes",IF(_xlfn.XLOOKUP($C5526,tbl_StartedStatus[Bold ID],tbl_StartedStatus[Started])="No Show","No Show","")),""))</f>
        <v/>
      </c>
    </row>
    <row r="5527" spans="1:8" ht="15" customHeight="1" thickBot="1">
      <c r="A5527" s="38" t="str">
        <f>IF($C5527="","",IFERROR(_xlfn.XLOOKUP($C5527,'1.PrepList'!$I$2:$I$1500,'1.PrepList'!$G$2:$G$1500,"")&amp;"",""))</f>
        <v/>
      </c>
      <c r="B5527" s="638" t="str">
        <f>IF($C5527="","",IFERROR(_xlfn.XLOOKUP($C5527,'1.PrepList'!$I$2:$I$1500,'1.PrepList'!$H$2:$H$1500,"")&amp;"",""))</f>
        <v/>
      </c>
      <c r="D5527" s="638" t="str">
        <f>IF($C5527="","",IFERROR(_xlfn.XLOOKUP($C5527,'1.PrepList'!$I$2:$I$1500,'1.PrepList'!$J$2:$J$1500,"")&amp;"",""))</f>
        <v/>
      </c>
      <c r="E5527" s="638" t="str">
        <f>IF($C5527="","",IFERROR(_xlfn.XLOOKUP($C5527,'1.PrepList'!$I$2:$I$1500,'1.PrepList'!$N$2:$N$1500,"")&amp;"",""))</f>
        <v/>
      </c>
      <c r="F5527" s="638" t="str">
        <f>IF($C5527="","",IFERROR(_xlfn.XLOOKUP($C5527,'1.PrepList'!$I$2:$I$1500,'1.PrepList'!$K$2:$K$1500,"")&amp;"",""))</f>
        <v/>
      </c>
      <c r="H5527" s="644" t="str">
        <f>IF($C5527="","",IFERROR(IF(_xlfn.XLOOKUP($C5527,tbl_StartedStatus[Bold ID],tbl_StartedStatus[Started])="Started","Yes",IF(_xlfn.XLOOKUP($C5527,tbl_StartedStatus[Bold ID],tbl_StartedStatus[Started])="No Show","No Show","")),""))</f>
        <v/>
      </c>
    </row>
    <row r="5528" spans="1:8" ht="15" customHeight="1" thickBot="1">
      <c r="A5528" s="38" t="str">
        <f>IF($C5528="","",IFERROR(_xlfn.XLOOKUP($C5528,'1.PrepList'!$I$2:$I$1500,'1.PrepList'!$G$2:$G$1500,"")&amp;"",""))</f>
        <v/>
      </c>
      <c r="B5528" s="638" t="str">
        <f>IF($C5528="","",IFERROR(_xlfn.XLOOKUP($C5528,'1.PrepList'!$I$2:$I$1500,'1.PrepList'!$H$2:$H$1500,"")&amp;"",""))</f>
        <v/>
      </c>
      <c r="D5528" s="638" t="str">
        <f>IF($C5528="","",IFERROR(_xlfn.XLOOKUP($C5528,'1.PrepList'!$I$2:$I$1500,'1.PrepList'!$J$2:$J$1500,"")&amp;"",""))</f>
        <v/>
      </c>
      <c r="E5528" s="638" t="str">
        <f>IF($C5528="","",IFERROR(_xlfn.XLOOKUP($C5528,'1.PrepList'!$I$2:$I$1500,'1.PrepList'!$N$2:$N$1500,"")&amp;"",""))</f>
        <v/>
      </c>
      <c r="F5528" s="638" t="str">
        <f>IF($C5528="","",IFERROR(_xlfn.XLOOKUP($C5528,'1.PrepList'!$I$2:$I$1500,'1.PrepList'!$K$2:$K$1500,"")&amp;"",""))</f>
        <v/>
      </c>
      <c r="H5528" s="644" t="str">
        <f>IF($C5528="","",IFERROR(IF(_xlfn.XLOOKUP($C5528,tbl_StartedStatus[Bold ID],tbl_StartedStatus[Started])="Started","Yes",IF(_xlfn.XLOOKUP($C5528,tbl_StartedStatus[Bold ID],tbl_StartedStatus[Started])="No Show","No Show","")),""))</f>
        <v/>
      </c>
    </row>
    <row r="5529" spans="1:8" ht="15" customHeight="1" thickBot="1">
      <c r="A5529" s="38" t="str">
        <f>IF($C5529="","",IFERROR(_xlfn.XLOOKUP($C5529,'1.PrepList'!$I$2:$I$1500,'1.PrepList'!$G$2:$G$1500,"")&amp;"",""))</f>
        <v/>
      </c>
      <c r="B5529" s="638" t="str">
        <f>IF($C5529="","",IFERROR(_xlfn.XLOOKUP($C5529,'1.PrepList'!$I$2:$I$1500,'1.PrepList'!$H$2:$H$1500,"")&amp;"",""))</f>
        <v/>
      </c>
      <c r="D5529" s="638" t="str">
        <f>IF($C5529="","",IFERROR(_xlfn.XLOOKUP($C5529,'1.PrepList'!$I$2:$I$1500,'1.PrepList'!$J$2:$J$1500,"")&amp;"",""))</f>
        <v/>
      </c>
      <c r="E5529" s="638" t="str">
        <f>IF($C5529="","",IFERROR(_xlfn.XLOOKUP($C5529,'1.PrepList'!$I$2:$I$1500,'1.PrepList'!$N$2:$N$1500,"")&amp;"",""))</f>
        <v/>
      </c>
      <c r="F5529" s="638" t="str">
        <f>IF($C5529="","",IFERROR(_xlfn.XLOOKUP($C5529,'1.PrepList'!$I$2:$I$1500,'1.PrepList'!$K$2:$K$1500,"")&amp;"",""))</f>
        <v/>
      </c>
      <c r="H5529" s="644" t="str">
        <f>IF($C5529="","",IFERROR(IF(_xlfn.XLOOKUP($C5529,tbl_StartedStatus[Bold ID],tbl_StartedStatus[Started])="Started","Yes",IF(_xlfn.XLOOKUP($C5529,tbl_StartedStatus[Bold ID],tbl_StartedStatus[Started])="No Show","No Show","")),""))</f>
        <v/>
      </c>
    </row>
    <row r="5530" spans="1:8" ht="15" customHeight="1" thickBot="1">
      <c r="A5530" s="38" t="str">
        <f>IF($C5530="","",IFERROR(_xlfn.XLOOKUP($C5530,'1.PrepList'!$I$2:$I$1500,'1.PrepList'!$G$2:$G$1500,"")&amp;"",""))</f>
        <v/>
      </c>
      <c r="B5530" s="638" t="str">
        <f>IF($C5530="","",IFERROR(_xlfn.XLOOKUP($C5530,'1.PrepList'!$I$2:$I$1500,'1.PrepList'!$H$2:$H$1500,"")&amp;"",""))</f>
        <v/>
      </c>
      <c r="D5530" s="638" t="str">
        <f>IF($C5530="","",IFERROR(_xlfn.XLOOKUP($C5530,'1.PrepList'!$I$2:$I$1500,'1.PrepList'!$J$2:$J$1500,"")&amp;"",""))</f>
        <v/>
      </c>
      <c r="E5530" s="638" t="str">
        <f>IF($C5530="","",IFERROR(_xlfn.XLOOKUP($C5530,'1.PrepList'!$I$2:$I$1500,'1.PrepList'!$N$2:$N$1500,"")&amp;"",""))</f>
        <v/>
      </c>
      <c r="F5530" s="638" t="str">
        <f>IF($C5530="","",IFERROR(_xlfn.XLOOKUP($C5530,'1.PrepList'!$I$2:$I$1500,'1.PrepList'!$K$2:$K$1500,"")&amp;"",""))</f>
        <v/>
      </c>
      <c r="H5530" s="644" t="str">
        <f>IF($C5530="","",IFERROR(IF(_xlfn.XLOOKUP($C5530,tbl_StartedStatus[Bold ID],tbl_StartedStatus[Started])="Started","Yes",IF(_xlfn.XLOOKUP($C5530,tbl_StartedStatus[Bold ID],tbl_StartedStatus[Started])="No Show","No Show","")),""))</f>
        <v/>
      </c>
    </row>
    <row r="5531" spans="1:8" ht="15" customHeight="1" thickBot="1">
      <c r="A5531" s="38" t="str">
        <f>IF($C5531="","",IFERROR(_xlfn.XLOOKUP($C5531,'1.PrepList'!$I$2:$I$1500,'1.PrepList'!$G$2:$G$1500,"")&amp;"",""))</f>
        <v/>
      </c>
      <c r="B5531" s="638" t="str">
        <f>IF($C5531="","",IFERROR(_xlfn.XLOOKUP($C5531,'1.PrepList'!$I$2:$I$1500,'1.PrepList'!$H$2:$H$1500,"")&amp;"",""))</f>
        <v/>
      </c>
      <c r="D5531" s="638" t="str">
        <f>IF($C5531="","",IFERROR(_xlfn.XLOOKUP($C5531,'1.PrepList'!$I$2:$I$1500,'1.PrepList'!$J$2:$J$1500,"")&amp;"",""))</f>
        <v/>
      </c>
      <c r="E5531" s="638" t="str">
        <f>IF($C5531="","",IFERROR(_xlfn.XLOOKUP($C5531,'1.PrepList'!$I$2:$I$1500,'1.PrepList'!$N$2:$N$1500,"")&amp;"",""))</f>
        <v/>
      </c>
      <c r="F5531" s="638" t="str">
        <f>IF($C5531="","",IFERROR(_xlfn.XLOOKUP($C5531,'1.PrepList'!$I$2:$I$1500,'1.PrepList'!$K$2:$K$1500,"")&amp;"",""))</f>
        <v/>
      </c>
      <c r="H5531" s="644" t="str">
        <f>IF($C5531="","",IFERROR(IF(_xlfn.XLOOKUP($C5531,tbl_StartedStatus[Bold ID],tbl_StartedStatus[Started])="Started","Yes",IF(_xlfn.XLOOKUP($C5531,tbl_StartedStatus[Bold ID],tbl_StartedStatus[Started])="No Show","No Show","")),""))</f>
        <v/>
      </c>
    </row>
    <row r="5532" spans="1:8" ht="15" customHeight="1" thickBot="1">
      <c r="A5532" s="38" t="str">
        <f>IF($C5532="","",IFERROR(_xlfn.XLOOKUP($C5532,'1.PrepList'!$I$2:$I$1500,'1.PrepList'!$G$2:$G$1500,"")&amp;"",""))</f>
        <v/>
      </c>
      <c r="B5532" s="638" t="str">
        <f>IF($C5532="","",IFERROR(_xlfn.XLOOKUP($C5532,'1.PrepList'!$I$2:$I$1500,'1.PrepList'!$H$2:$H$1500,"")&amp;"",""))</f>
        <v/>
      </c>
      <c r="D5532" s="638" t="str">
        <f>IF($C5532="","",IFERROR(_xlfn.XLOOKUP($C5532,'1.PrepList'!$I$2:$I$1500,'1.PrepList'!$J$2:$J$1500,"")&amp;"",""))</f>
        <v/>
      </c>
      <c r="E5532" s="638" t="str">
        <f>IF($C5532="","",IFERROR(_xlfn.XLOOKUP($C5532,'1.PrepList'!$I$2:$I$1500,'1.PrepList'!$N$2:$N$1500,"")&amp;"",""))</f>
        <v/>
      </c>
      <c r="F5532" s="638" t="str">
        <f>IF($C5532="","",IFERROR(_xlfn.XLOOKUP($C5532,'1.PrepList'!$I$2:$I$1500,'1.PrepList'!$K$2:$K$1500,"")&amp;"",""))</f>
        <v/>
      </c>
      <c r="H5532" s="644" t="str">
        <f>IF($C5532="","",IFERROR(IF(_xlfn.XLOOKUP($C5532,tbl_StartedStatus[Bold ID],tbl_StartedStatus[Started])="Started","Yes",IF(_xlfn.XLOOKUP($C5532,tbl_StartedStatus[Bold ID],tbl_StartedStatus[Started])="No Show","No Show","")),""))</f>
        <v/>
      </c>
    </row>
    <row r="5533" spans="1:8" ht="15" customHeight="1" thickBot="1">
      <c r="A5533" s="38" t="str">
        <f>IF($C5533="","",IFERROR(_xlfn.XLOOKUP($C5533,'1.PrepList'!$I$2:$I$1500,'1.PrepList'!$G$2:$G$1500,"")&amp;"",""))</f>
        <v/>
      </c>
      <c r="B5533" s="638" t="str">
        <f>IF($C5533="","",IFERROR(_xlfn.XLOOKUP($C5533,'1.PrepList'!$I$2:$I$1500,'1.PrepList'!$H$2:$H$1500,"")&amp;"",""))</f>
        <v/>
      </c>
      <c r="D5533" s="638" t="str">
        <f>IF($C5533="","",IFERROR(_xlfn.XLOOKUP($C5533,'1.PrepList'!$I$2:$I$1500,'1.PrepList'!$J$2:$J$1500,"")&amp;"",""))</f>
        <v/>
      </c>
      <c r="E5533" s="638" t="str">
        <f>IF($C5533="","",IFERROR(_xlfn.XLOOKUP($C5533,'1.PrepList'!$I$2:$I$1500,'1.PrepList'!$N$2:$N$1500,"")&amp;"",""))</f>
        <v/>
      </c>
      <c r="F5533" s="638" t="str">
        <f>IF($C5533="","",IFERROR(_xlfn.XLOOKUP($C5533,'1.PrepList'!$I$2:$I$1500,'1.PrepList'!$K$2:$K$1500,"")&amp;"",""))</f>
        <v/>
      </c>
      <c r="H5533" s="644" t="str">
        <f>IF($C5533="","",IFERROR(IF(_xlfn.XLOOKUP($C5533,tbl_StartedStatus[Bold ID],tbl_StartedStatus[Started])="Started","Yes",IF(_xlfn.XLOOKUP($C5533,tbl_StartedStatus[Bold ID],tbl_StartedStatus[Started])="No Show","No Show","")),""))</f>
        <v/>
      </c>
    </row>
    <row r="5534" spans="1:8" ht="15" customHeight="1" thickBot="1">
      <c r="A5534" s="38" t="str">
        <f>IF($C5534="","",IFERROR(_xlfn.XLOOKUP($C5534,'1.PrepList'!$I$2:$I$1500,'1.PrepList'!$G$2:$G$1500,"")&amp;"",""))</f>
        <v/>
      </c>
      <c r="B5534" s="638" t="str">
        <f>IF($C5534="","",IFERROR(_xlfn.XLOOKUP($C5534,'1.PrepList'!$I$2:$I$1500,'1.PrepList'!$H$2:$H$1500,"")&amp;"",""))</f>
        <v/>
      </c>
      <c r="D5534" s="638" t="str">
        <f>IF($C5534="","",IFERROR(_xlfn.XLOOKUP($C5534,'1.PrepList'!$I$2:$I$1500,'1.PrepList'!$J$2:$J$1500,"")&amp;"",""))</f>
        <v/>
      </c>
      <c r="E5534" s="638" t="str">
        <f>IF($C5534="","",IFERROR(_xlfn.XLOOKUP($C5534,'1.PrepList'!$I$2:$I$1500,'1.PrepList'!$N$2:$N$1500,"")&amp;"",""))</f>
        <v/>
      </c>
      <c r="F5534" s="638" t="str">
        <f>IF($C5534="","",IFERROR(_xlfn.XLOOKUP($C5534,'1.PrepList'!$I$2:$I$1500,'1.PrepList'!$K$2:$K$1500,"")&amp;"",""))</f>
        <v/>
      </c>
      <c r="H5534" s="644" t="str">
        <f>IF($C5534="","",IFERROR(IF(_xlfn.XLOOKUP($C5534,tbl_StartedStatus[Bold ID],tbl_StartedStatus[Started])="Started","Yes",IF(_xlfn.XLOOKUP($C5534,tbl_StartedStatus[Bold ID],tbl_StartedStatus[Started])="No Show","No Show","")),""))</f>
        <v/>
      </c>
    </row>
    <row r="5535" spans="1:8" ht="15" customHeight="1" thickBot="1">
      <c r="A5535" s="38" t="str">
        <f>IF($C5535="","",IFERROR(_xlfn.XLOOKUP($C5535,'1.PrepList'!$I$2:$I$1500,'1.PrepList'!$G$2:$G$1500,"")&amp;"",""))</f>
        <v/>
      </c>
      <c r="B5535" s="638" t="str">
        <f>IF($C5535="","",IFERROR(_xlfn.XLOOKUP($C5535,'1.PrepList'!$I$2:$I$1500,'1.PrepList'!$H$2:$H$1500,"")&amp;"",""))</f>
        <v/>
      </c>
      <c r="D5535" s="638" t="str">
        <f>IF($C5535="","",IFERROR(_xlfn.XLOOKUP($C5535,'1.PrepList'!$I$2:$I$1500,'1.PrepList'!$J$2:$J$1500,"")&amp;"",""))</f>
        <v/>
      </c>
      <c r="E5535" s="638" t="str">
        <f>IF($C5535="","",IFERROR(_xlfn.XLOOKUP($C5535,'1.PrepList'!$I$2:$I$1500,'1.PrepList'!$N$2:$N$1500,"")&amp;"",""))</f>
        <v/>
      </c>
      <c r="F5535" s="638" t="str">
        <f>IF($C5535="","",IFERROR(_xlfn.XLOOKUP($C5535,'1.PrepList'!$I$2:$I$1500,'1.PrepList'!$K$2:$K$1500,"")&amp;"",""))</f>
        <v/>
      </c>
      <c r="H5535" s="644" t="str">
        <f>IF($C5535="","",IFERROR(IF(_xlfn.XLOOKUP($C5535,tbl_StartedStatus[Bold ID],tbl_StartedStatus[Started])="Started","Yes",IF(_xlfn.XLOOKUP($C5535,tbl_StartedStatus[Bold ID],tbl_StartedStatus[Started])="No Show","No Show","")),""))</f>
        <v/>
      </c>
    </row>
    <row r="5536" spans="1:8" ht="15" customHeight="1" thickBot="1">
      <c r="A5536" s="38" t="str">
        <f>IF($C5536="","",IFERROR(_xlfn.XLOOKUP($C5536,'1.PrepList'!$I$2:$I$1500,'1.PrepList'!$G$2:$G$1500,"")&amp;"",""))</f>
        <v/>
      </c>
      <c r="B5536" s="638" t="str">
        <f>IF($C5536="","",IFERROR(_xlfn.XLOOKUP($C5536,'1.PrepList'!$I$2:$I$1500,'1.PrepList'!$H$2:$H$1500,"")&amp;"",""))</f>
        <v/>
      </c>
      <c r="D5536" s="638" t="str">
        <f>IF($C5536="","",IFERROR(_xlfn.XLOOKUP($C5536,'1.PrepList'!$I$2:$I$1500,'1.PrepList'!$J$2:$J$1500,"")&amp;"",""))</f>
        <v/>
      </c>
      <c r="E5536" s="638" t="str">
        <f>IF($C5536="","",IFERROR(_xlfn.XLOOKUP($C5536,'1.PrepList'!$I$2:$I$1500,'1.PrepList'!$N$2:$N$1500,"")&amp;"",""))</f>
        <v/>
      </c>
      <c r="F5536" s="638" t="str">
        <f>IF($C5536="","",IFERROR(_xlfn.XLOOKUP($C5536,'1.PrepList'!$I$2:$I$1500,'1.PrepList'!$K$2:$K$1500,"")&amp;"",""))</f>
        <v/>
      </c>
      <c r="H5536" s="644" t="str">
        <f>IF($C5536="","",IFERROR(IF(_xlfn.XLOOKUP($C5536,tbl_StartedStatus[Bold ID],tbl_StartedStatus[Started])="Started","Yes",IF(_xlfn.XLOOKUP($C5536,tbl_StartedStatus[Bold ID],tbl_StartedStatus[Started])="No Show","No Show","")),""))</f>
        <v/>
      </c>
    </row>
    <row r="5537" spans="1:8" ht="15" customHeight="1" thickBot="1">
      <c r="A5537" s="38" t="str">
        <f>IF($C5537="","",IFERROR(_xlfn.XLOOKUP($C5537,'1.PrepList'!$I$2:$I$1500,'1.PrepList'!$G$2:$G$1500,"")&amp;"",""))</f>
        <v/>
      </c>
      <c r="B5537" s="638" t="str">
        <f>IF($C5537="","",IFERROR(_xlfn.XLOOKUP($C5537,'1.PrepList'!$I$2:$I$1500,'1.PrepList'!$H$2:$H$1500,"")&amp;"",""))</f>
        <v/>
      </c>
      <c r="D5537" s="638" t="str">
        <f>IF($C5537="","",IFERROR(_xlfn.XLOOKUP($C5537,'1.PrepList'!$I$2:$I$1500,'1.PrepList'!$J$2:$J$1500,"")&amp;"",""))</f>
        <v/>
      </c>
      <c r="E5537" s="638" t="str">
        <f>IF($C5537="","",IFERROR(_xlfn.XLOOKUP($C5537,'1.PrepList'!$I$2:$I$1500,'1.PrepList'!$N$2:$N$1500,"")&amp;"",""))</f>
        <v/>
      </c>
      <c r="F5537" s="638" t="str">
        <f>IF($C5537="","",IFERROR(_xlfn.XLOOKUP($C5537,'1.PrepList'!$I$2:$I$1500,'1.PrepList'!$K$2:$K$1500,"")&amp;"",""))</f>
        <v/>
      </c>
      <c r="H5537" s="644" t="str">
        <f>IF($C5537="","",IFERROR(IF(_xlfn.XLOOKUP($C5537,tbl_StartedStatus[Bold ID],tbl_StartedStatus[Started])="Started","Yes",IF(_xlfn.XLOOKUP($C5537,tbl_StartedStatus[Bold ID],tbl_StartedStatus[Started])="No Show","No Show","")),""))</f>
        <v/>
      </c>
    </row>
    <row r="5538" spans="1:8" ht="15" customHeight="1" thickBot="1">
      <c r="A5538" s="38" t="str">
        <f>IF($C5538="","",IFERROR(_xlfn.XLOOKUP($C5538,'1.PrepList'!$I$2:$I$1500,'1.PrepList'!$G$2:$G$1500,"")&amp;"",""))</f>
        <v/>
      </c>
      <c r="B5538" s="638" t="str">
        <f>IF($C5538="","",IFERROR(_xlfn.XLOOKUP($C5538,'1.PrepList'!$I$2:$I$1500,'1.PrepList'!$H$2:$H$1500,"")&amp;"",""))</f>
        <v/>
      </c>
      <c r="D5538" s="638" t="str">
        <f>IF($C5538="","",IFERROR(_xlfn.XLOOKUP($C5538,'1.PrepList'!$I$2:$I$1500,'1.PrepList'!$J$2:$J$1500,"")&amp;"",""))</f>
        <v/>
      </c>
      <c r="E5538" s="638" t="str">
        <f>IF($C5538="","",IFERROR(_xlfn.XLOOKUP($C5538,'1.PrepList'!$I$2:$I$1500,'1.PrepList'!$N$2:$N$1500,"")&amp;"",""))</f>
        <v/>
      </c>
      <c r="F5538" s="638" t="str">
        <f>IF($C5538="","",IFERROR(_xlfn.XLOOKUP($C5538,'1.PrepList'!$I$2:$I$1500,'1.PrepList'!$K$2:$K$1500,"")&amp;"",""))</f>
        <v/>
      </c>
      <c r="H5538" s="644" t="str">
        <f>IF($C5538="","",IFERROR(IF(_xlfn.XLOOKUP($C5538,tbl_StartedStatus[Bold ID],tbl_StartedStatus[Started])="Started","Yes",IF(_xlfn.XLOOKUP($C5538,tbl_StartedStatus[Bold ID],tbl_StartedStatus[Started])="No Show","No Show","")),""))</f>
        <v/>
      </c>
    </row>
    <row r="5539" spans="1:8" ht="15" customHeight="1" thickBot="1">
      <c r="A5539" s="38" t="str">
        <f>IF($C5539="","",IFERROR(_xlfn.XLOOKUP($C5539,'1.PrepList'!$I$2:$I$1500,'1.PrepList'!$G$2:$G$1500,"")&amp;"",""))</f>
        <v/>
      </c>
      <c r="B5539" s="638" t="str">
        <f>IF($C5539="","",IFERROR(_xlfn.XLOOKUP($C5539,'1.PrepList'!$I$2:$I$1500,'1.PrepList'!$H$2:$H$1500,"")&amp;"",""))</f>
        <v/>
      </c>
      <c r="D5539" s="638" t="str">
        <f>IF($C5539="","",IFERROR(_xlfn.XLOOKUP($C5539,'1.PrepList'!$I$2:$I$1500,'1.PrepList'!$J$2:$J$1500,"")&amp;"",""))</f>
        <v/>
      </c>
      <c r="E5539" s="638" t="str">
        <f>IF($C5539="","",IFERROR(_xlfn.XLOOKUP($C5539,'1.PrepList'!$I$2:$I$1500,'1.PrepList'!$N$2:$N$1500,"")&amp;"",""))</f>
        <v/>
      </c>
      <c r="F5539" s="638" t="str">
        <f>IF($C5539="","",IFERROR(_xlfn.XLOOKUP($C5539,'1.PrepList'!$I$2:$I$1500,'1.PrepList'!$K$2:$K$1500,"")&amp;"",""))</f>
        <v/>
      </c>
      <c r="H5539" s="644" t="str">
        <f>IF($C5539="","",IFERROR(IF(_xlfn.XLOOKUP($C5539,tbl_StartedStatus[Bold ID],tbl_StartedStatus[Started])="Started","Yes",IF(_xlfn.XLOOKUP($C5539,tbl_StartedStatus[Bold ID],tbl_StartedStatus[Started])="No Show","No Show","")),""))</f>
        <v/>
      </c>
    </row>
    <row r="5540" spans="1:8" ht="15" customHeight="1" thickBot="1">
      <c r="A5540" s="38" t="str">
        <f>IF($C5540="","",IFERROR(_xlfn.XLOOKUP($C5540,'1.PrepList'!$I$2:$I$1500,'1.PrepList'!$G$2:$G$1500,"")&amp;"",""))</f>
        <v/>
      </c>
      <c r="B5540" s="638" t="str">
        <f>IF($C5540="","",IFERROR(_xlfn.XLOOKUP($C5540,'1.PrepList'!$I$2:$I$1500,'1.PrepList'!$H$2:$H$1500,"")&amp;"",""))</f>
        <v/>
      </c>
      <c r="D5540" s="638" t="str">
        <f>IF($C5540="","",IFERROR(_xlfn.XLOOKUP($C5540,'1.PrepList'!$I$2:$I$1500,'1.PrepList'!$J$2:$J$1500,"")&amp;"",""))</f>
        <v/>
      </c>
      <c r="E5540" s="638" t="str">
        <f>IF($C5540="","",IFERROR(_xlfn.XLOOKUP($C5540,'1.PrepList'!$I$2:$I$1500,'1.PrepList'!$N$2:$N$1500,"")&amp;"",""))</f>
        <v/>
      </c>
      <c r="F5540" s="638" t="str">
        <f>IF($C5540="","",IFERROR(_xlfn.XLOOKUP($C5540,'1.PrepList'!$I$2:$I$1500,'1.PrepList'!$K$2:$K$1500,"")&amp;"",""))</f>
        <v/>
      </c>
      <c r="H5540" s="644" t="str">
        <f>IF($C5540="","",IFERROR(IF(_xlfn.XLOOKUP($C5540,tbl_StartedStatus[Bold ID],tbl_StartedStatus[Started])="Started","Yes",IF(_xlfn.XLOOKUP($C5540,tbl_StartedStatus[Bold ID],tbl_StartedStatus[Started])="No Show","No Show","")),""))</f>
        <v/>
      </c>
    </row>
    <row r="5541" spans="1:8" ht="15" customHeight="1" thickBot="1">
      <c r="A5541" s="38" t="str">
        <f>IF($C5541="","",IFERROR(_xlfn.XLOOKUP($C5541,'1.PrepList'!$I$2:$I$1500,'1.PrepList'!$G$2:$G$1500,"")&amp;"",""))</f>
        <v/>
      </c>
      <c r="B5541" s="638" t="str">
        <f>IF($C5541="","",IFERROR(_xlfn.XLOOKUP($C5541,'1.PrepList'!$I$2:$I$1500,'1.PrepList'!$H$2:$H$1500,"")&amp;"",""))</f>
        <v/>
      </c>
      <c r="D5541" s="638" t="str">
        <f>IF($C5541="","",IFERROR(_xlfn.XLOOKUP($C5541,'1.PrepList'!$I$2:$I$1500,'1.PrepList'!$J$2:$J$1500,"")&amp;"",""))</f>
        <v/>
      </c>
      <c r="E5541" s="638" t="str">
        <f>IF($C5541="","",IFERROR(_xlfn.XLOOKUP($C5541,'1.PrepList'!$I$2:$I$1500,'1.PrepList'!$N$2:$N$1500,"")&amp;"",""))</f>
        <v/>
      </c>
      <c r="F5541" s="638" t="str">
        <f>IF($C5541="","",IFERROR(_xlfn.XLOOKUP($C5541,'1.PrepList'!$I$2:$I$1500,'1.PrepList'!$K$2:$K$1500,"")&amp;"",""))</f>
        <v/>
      </c>
      <c r="H5541" s="644" t="str">
        <f>IF($C5541="","",IFERROR(IF(_xlfn.XLOOKUP($C5541,tbl_StartedStatus[Bold ID],tbl_StartedStatus[Started])="Started","Yes",IF(_xlfn.XLOOKUP($C5541,tbl_StartedStatus[Bold ID],tbl_StartedStatus[Started])="No Show","No Show","")),""))</f>
        <v/>
      </c>
    </row>
    <row r="5542" spans="1:8" ht="15" customHeight="1" thickBot="1">
      <c r="A5542" s="38" t="str">
        <f>IF($C5542="","",IFERROR(_xlfn.XLOOKUP($C5542,'1.PrepList'!$I$2:$I$1500,'1.PrepList'!$G$2:$G$1500,"")&amp;"",""))</f>
        <v/>
      </c>
      <c r="B5542" s="638" t="str">
        <f>IF($C5542="","",IFERROR(_xlfn.XLOOKUP($C5542,'1.PrepList'!$I$2:$I$1500,'1.PrepList'!$H$2:$H$1500,"")&amp;"",""))</f>
        <v/>
      </c>
      <c r="D5542" s="638" t="str">
        <f>IF($C5542="","",IFERROR(_xlfn.XLOOKUP($C5542,'1.PrepList'!$I$2:$I$1500,'1.PrepList'!$J$2:$J$1500,"")&amp;"",""))</f>
        <v/>
      </c>
      <c r="E5542" s="638" t="str">
        <f>IF($C5542="","",IFERROR(_xlfn.XLOOKUP($C5542,'1.PrepList'!$I$2:$I$1500,'1.PrepList'!$N$2:$N$1500,"")&amp;"",""))</f>
        <v/>
      </c>
      <c r="F5542" s="638" t="str">
        <f>IF($C5542="","",IFERROR(_xlfn.XLOOKUP($C5542,'1.PrepList'!$I$2:$I$1500,'1.PrepList'!$K$2:$K$1500,"")&amp;"",""))</f>
        <v/>
      </c>
      <c r="H5542" s="644" t="str">
        <f>IF($C5542="","",IFERROR(IF(_xlfn.XLOOKUP($C5542,tbl_StartedStatus[Bold ID],tbl_StartedStatus[Started])="Started","Yes",IF(_xlfn.XLOOKUP($C5542,tbl_StartedStatus[Bold ID],tbl_StartedStatus[Started])="No Show","No Show","")),""))</f>
        <v/>
      </c>
    </row>
    <row r="5543" spans="1:8" ht="15" customHeight="1" thickBot="1">
      <c r="A5543" s="38" t="str">
        <f>IF($C5543="","",IFERROR(_xlfn.XLOOKUP($C5543,'1.PrepList'!$I$2:$I$1500,'1.PrepList'!$G$2:$G$1500,"")&amp;"",""))</f>
        <v/>
      </c>
      <c r="B5543" s="638" t="str">
        <f>IF($C5543="","",IFERROR(_xlfn.XLOOKUP($C5543,'1.PrepList'!$I$2:$I$1500,'1.PrepList'!$H$2:$H$1500,"")&amp;"",""))</f>
        <v/>
      </c>
      <c r="D5543" s="638" t="str">
        <f>IF($C5543="","",IFERROR(_xlfn.XLOOKUP($C5543,'1.PrepList'!$I$2:$I$1500,'1.PrepList'!$J$2:$J$1500,"")&amp;"",""))</f>
        <v/>
      </c>
      <c r="E5543" s="638" t="str">
        <f>IF($C5543="","",IFERROR(_xlfn.XLOOKUP($C5543,'1.PrepList'!$I$2:$I$1500,'1.PrepList'!$N$2:$N$1500,"")&amp;"",""))</f>
        <v/>
      </c>
      <c r="F5543" s="638" t="str">
        <f>IF($C5543="","",IFERROR(_xlfn.XLOOKUP($C5543,'1.PrepList'!$I$2:$I$1500,'1.PrepList'!$K$2:$K$1500,"")&amp;"",""))</f>
        <v/>
      </c>
      <c r="H5543" s="644" t="str">
        <f>IF($C5543="","",IFERROR(IF(_xlfn.XLOOKUP($C5543,tbl_StartedStatus[Bold ID],tbl_StartedStatus[Started])="Started","Yes",IF(_xlfn.XLOOKUP($C5543,tbl_StartedStatus[Bold ID],tbl_StartedStatus[Started])="No Show","No Show","")),""))</f>
        <v/>
      </c>
    </row>
    <row r="5544" spans="1:8" ht="15" customHeight="1" thickBot="1">
      <c r="A5544" s="38" t="str">
        <f>IF($C5544="","",IFERROR(_xlfn.XLOOKUP($C5544,'1.PrepList'!$I$2:$I$1500,'1.PrepList'!$G$2:$G$1500,"")&amp;"",""))</f>
        <v/>
      </c>
      <c r="B5544" s="638" t="str">
        <f>IF($C5544="","",IFERROR(_xlfn.XLOOKUP($C5544,'1.PrepList'!$I$2:$I$1500,'1.PrepList'!$H$2:$H$1500,"")&amp;"",""))</f>
        <v/>
      </c>
      <c r="D5544" s="638" t="str">
        <f>IF($C5544="","",IFERROR(_xlfn.XLOOKUP($C5544,'1.PrepList'!$I$2:$I$1500,'1.PrepList'!$J$2:$J$1500,"")&amp;"",""))</f>
        <v/>
      </c>
      <c r="E5544" s="638" t="str">
        <f>IF($C5544="","",IFERROR(_xlfn.XLOOKUP($C5544,'1.PrepList'!$I$2:$I$1500,'1.PrepList'!$N$2:$N$1500,"")&amp;"",""))</f>
        <v/>
      </c>
      <c r="F5544" s="638" t="str">
        <f>IF($C5544="","",IFERROR(_xlfn.XLOOKUP($C5544,'1.PrepList'!$I$2:$I$1500,'1.PrepList'!$K$2:$K$1500,"")&amp;"",""))</f>
        <v/>
      </c>
      <c r="H5544" s="644" t="str">
        <f>IF($C5544="","",IFERROR(IF(_xlfn.XLOOKUP($C5544,tbl_StartedStatus[Bold ID],tbl_StartedStatus[Started])="Started","Yes",IF(_xlfn.XLOOKUP($C5544,tbl_StartedStatus[Bold ID],tbl_StartedStatus[Started])="No Show","No Show","")),""))</f>
        <v/>
      </c>
    </row>
    <row r="5545" spans="1:8" ht="15" customHeight="1" thickBot="1">
      <c r="A5545" s="38" t="str">
        <f>IF($C5545="","",IFERROR(_xlfn.XLOOKUP($C5545,'1.PrepList'!$I$2:$I$1500,'1.PrepList'!$G$2:$G$1500,"")&amp;"",""))</f>
        <v/>
      </c>
      <c r="B5545" s="638" t="str">
        <f>IF($C5545="","",IFERROR(_xlfn.XLOOKUP($C5545,'1.PrepList'!$I$2:$I$1500,'1.PrepList'!$H$2:$H$1500,"")&amp;"",""))</f>
        <v/>
      </c>
      <c r="D5545" s="638" t="str">
        <f>IF($C5545="","",IFERROR(_xlfn.XLOOKUP($C5545,'1.PrepList'!$I$2:$I$1500,'1.PrepList'!$J$2:$J$1500,"")&amp;"",""))</f>
        <v/>
      </c>
      <c r="E5545" s="638" t="str">
        <f>IF($C5545="","",IFERROR(_xlfn.XLOOKUP($C5545,'1.PrepList'!$I$2:$I$1500,'1.PrepList'!$N$2:$N$1500,"")&amp;"",""))</f>
        <v/>
      </c>
      <c r="F5545" s="638" t="str">
        <f>IF($C5545="","",IFERROR(_xlfn.XLOOKUP($C5545,'1.PrepList'!$I$2:$I$1500,'1.PrepList'!$K$2:$K$1500,"")&amp;"",""))</f>
        <v/>
      </c>
      <c r="H5545" s="644" t="str">
        <f>IF($C5545="","",IFERROR(IF(_xlfn.XLOOKUP($C5545,tbl_StartedStatus[Bold ID],tbl_StartedStatus[Started])="Started","Yes",IF(_xlfn.XLOOKUP($C5545,tbl_StartedStatus[Bold ID],tbl_StartedStatus[Started])="No Show","No Show","")),""))</f>
        <v/>
      </c>
    </row>
    <row r="5546" spans="1:8" ht="15" customHeight="1" thickBot="1">
      <c r="A5546" s="38" t="str">
        <f>IF($C5546="","",IFERROR(_xlfn.XLOOKUP($C5546,'1.PrepList'!$I$2:$I$1500,'1.PrepList'!$G$2:$G$1500,"")&amp;"",""))</f>
        <v/>
      </c>
      <c r="B5546" s="638" t="str">
        <f>IF($C5546="","",IFERROR(_xlfn.XLOOKUP($C5546,'1.PrepList'!$I$2:$I$1500,'1.PrepList'!$H$2:$H$1500,"")&amp;"",""))</f>
        <v/>
      </c>
      <c r="D5546" s="638" t="str">
        <f>IF($C5546="","",IFERROR(_xlfn.XLOOKUP($C5546,'1.PrepList'!$I$2:$I$1500,'1.PrepList'!$J$2:$J$1500,"")&amp;"",""))</f>
        <v/>
      </c>
      <c r="E5546" s="638" t="str">
        <f>IF($C5546="","",IFERROR(_xlfn.XLOOKUP($C5546,'1.PrepList'!$I$2:$I$1500,'1.PrepList'!$N$2:$N$1500,"")&amp;"",""))</f>
        <v/>
      </c>
      <c r="F5546" s="638" t="str">
        <f>IF($C5546="","",IFERROR(_xlfn.XLOOKUP($C5546,'1.PrepList'!$I$2:$I$1500,'1.PrepList'!$K$2:$K$1500,"")&amp;"",""))</f>
        <v/>
      </c>
      <c r="H5546" s="644" t="str">
        <f>IF($C5546="","",IFERROR(IF(_xlfn.XLOOKUP($C5546,tbl_StartedStatus[Bold ID],tbl_StartedStatus[Started])="Started","Yes",IF(_xlfn.XLOOKUP($C5546,tbl_StartedStatus[Bold ID],tbl_StartedStatus[Started])="No Show","No Show","")),""))</f>
        <v/>
      </c>
    </row>
    <row r="5547" spans="1:8" ht="15" customHeight="1" thickBot="1">
      <c r="A5547" s="38" t="str">
        <f>IF($C5547="","",IFERROR(_xlfn.XLOOKUP($C5547,'1.PrepList'!$I$2:$I$1500,'1.PrepList'!$G$2:$G$1500,"")&amp;"",""))</f>
        <v/>
      </c>
      <c r="B5547" s="638" t="str">
        <f>IF($C5547="","",IFERROR(_xlfn.XLOOKUP($C5547,'1.PrepList'!$I$2:$I$1500,'1.PrepList'!$H$2:$H$1500,"")&amp;"",""))</f>
        <v/>
      </c>
      <c r="D5547" s="638" t="str">
        <f>IF($C5547="","",IFERROR(_xlfn.XLOOKUP($C5547,'1.PrepList'!$I$2:$I$1500,'1.PrepList'!$J$2:$J$1500,"")&amp;"",""))</f>
        <v/>
      </c>
      <c r="E5547" s="638" t="str">
        <f>IF($C5547="","",IFERROR(_xlfn.XLOOKUP($C5547,'1.PrepList'!$I$2:$I$1500,'1.PrepList'!$N$2:$N$1500,"")&amp;"",""))</f>
        <v/>
      </c>
      <c r="F5547" s="638" t="str">
        <f>IF($C5547="","",IFERROR(_xlfn.XLOOKUP($C5547,'1.PrepList'!$I$2:$I$1500,'1.PrepList'!$K$2:$K$1500,"")&amp;"",""))</f>
        <v/>
      </c>
      <c r="H5547" s="644" t="str">
        <f>IF($C5547="","",IFERROR(IF(_xlfn.XLOOKUP($C5547,tbl_StartedStatus[Bold ID],tbl_StartedStatus[Started])="Started","Yes",IF(_xlfn.XLOOKUP($C5547,tbl_StartedStatus[Bold ID],tbl_StartedStatus[Started])="No Show","No Show","")),""))</f>
        <v/>
      </c>
    </row>
    <row r="5548" spans="1:8" ht="15" customHeight="1" thickBot="1">
      <c r="A5548" s="38" t="str">
        <f>IF($C5548="","",IFERROR(_xlfn.XLOOKUP($C5548,'1.PrepList'!$I$2:$I$1500,'1.PrepList'!$G$2:$G$1500,"")&amp;"",""))</f>
        <v/>
      </c>
      <c r="B5548" s="638" t="str">
        <f>IF($C5548="","",IFERROR(_xlfn.XLOOKUP($C5548,'1.PrepList'!$I$2:$I$1500,'1.PrepList'!$H$2:$H$1500,"")&amp;"",""))</f>
        <v/>
      </c>
      <c r="D5548" s="638" t="str">
        <f>IF($C5548="","",IFERROR(_xlfn.XLOOKUP($C5548,'1.PrepList'!$I$2:$I$1500,'1.PrepList'!$J$2:$J$1500,"")&amp;"",""))</f>
        <v/>
      </c>
      <c r="E5548" s="638" t="str">
        <f>IF($C5548="","",IFERROR(_xlfn.XLOOKUP($C5548,'1.PrepList'!$I$2:$I$1500,'1.PrepList'!$N$2:$N$1500,"")&amp;"",""))</f>
        <v/>
      </c>
      <c r="F5548" s="638" t="str">
        <f>IF($C5548="","",IFERROR(_xlfn.XLOOKUP($C5548,'1.PrepList'!$I$2:$I$1500,'1.PrepList'!$K$2:$K$1500,"")&amp;"",""))</f>
        <v/>
      </c>
      <c r="H5548" s="644" t="str">
        <f>IF($C5548="","",IFERROR(IF(_xlfn.XLOOKUP($C5548,tbl_StartedStatus[Bold ID],tbl_StartedStatus[Started])="Started","Yes",IF(_xlfn.XLOOKUP($C5548,tbl_StartedStatus[Bold ID],tbl_StartedStatus[Started])="No Show","No Show","")),""))</f>
        <v/>
      </c>
    </row>
    <row r="5549" spans="1:8" ht="15" customHeight="1" thickBot="1">
      <c r="A5549" s="38" t="str">
        <f>IF($C5549="","",IFERROR(_xlfn.XLOOKUP($C5549,'1.PrepList'!$I$2:$I$1500,'1.PrepList'!$G$2:$G$1500,"")&amp;"",""))</f>
        <v/>
      </c>
      <c r="B5549" s="638" t="str">
        <f>IF($C5549="","",IFERROR(_xlfn.XLOOKUP($C5549,'1.PrepList'!$I$2:$I$1500,'1.PrepList'!$H$2:$H$1500,"")&amp;"",""))</f>
        <v/>
      </c>
      <c r="D5549" s="638" t="str">
        <f>IF($C5549="","",IFERROR(_xlfn.XLOOKUP($C5549,'1.PrepList'!$I$2:$I$1500,'1.PrepList'!$J$2:$J$1500,"")&amp;"",""))</f>
        <v/>
      </c>
      <c r="E5549" s="638" t="str">
        <f>IF($C5549="","",IFERROR(_xlfn.XLOOKUP($C5549,'1.PrepList'!$I$2:$I$1500,'1.PrepList'!$N$2:$N$1500,"")&amp;"",""))</f>
        <v/>
      </c>
      <c r="F5549" s="638" t="str">
        <f>IF($C5549="","",IFERROR(_xlfn.XLOOKUP($C5549,'1.PrepList'!$I$2:$I$1500,'1.PrepList'!$K$2:$K$1500,"")&amp;"",""))</f>
        <v/>
      </c>
      <c r="H5549" s="644" t="str">
        <f>IF($C5549="","",IFERROR(IF(_xlfn.XLOOKUP($C5549,tbl_StartedStatus[Bold ID],tbl_StartedStatus[Started])="Started","Yes",IF(_xlfn.XLOOKUP($C5549,tbl_StartedStatus[Bold ID],tbl_StartedStatus[Started])="No Show","No Show","")),""))</f>
        <v/>
      </c>
    </row>
    <row r="5550" spans="1:8" ht="15" customHeight="1" thickBot="1">
      <c r="A5550" s="38" t="str">
        <f>IF($C5550="","",IFERROR(_xlfn.XLOOKUP($C5550,'1.PrepList'!$I$2:$I$1500,'1.PrepList'!$G$2:$G$1500,"")&amp;"",""))</f>
        <v/>
      </c>
      <c r="B5550" s="638" t="str">
        <f>IF($C5550="","",IFERROR(_xlfn.XLOOKUP($C5550,'1.PrepList'!$I$2:$I$1500,'1.PrepList'!$H$2:$H$1500,"")&amp;"",""))</f>
        <v/>
      </c>
      <c r="D5550" s="638" t="str">
        <f>IF($C5550="","",IFERROR(_xlfn.XLOOKUP($C5550,'1.PrepList'!$I$2:$I$1500,'1.PrepList'!$J$2:$J$1500,"")&amp;"",""))</f>
        <v/>
      </c>
      <c r="E5550" s="638" t="str">
        <f>IF($C5550="","",IFERROR(_xlfn.XLOOKUP($C5550,'1.PrepList'!$I$2:$I$1500,'1.PrepList'!$N$2:$N$1500,"")&amp;"",""))</f>
        <v/>
      </c>
      <c r="F5550" s="638" t="str">
        <f>IF($C5550="","",IFERROR(_xlfn.XLOOKUP($C5550,'1.PrepList'!$I$2:$I$1500,'1.PrepList'!$K$2:$K$1500,"")&amp;"",""))</f>
        <v/>
      </c>
      <c r="H5550" s="644" t="str">
        <f>IF($C5550="","",IFERROR(IF(_xlfn.XLOOKUP($C5550,tbl_StartedStatus[Bold ID],tbl_StartedStatus[Started])="Started","Yes",IF(_xlfn.XLOOKUP($C5550,tbl_StartedStatus[Bold ID],tbl_StartedStatus[Started])="No Show","No Show","")),""))</f>
        <v/>
      </c>
    </row>
    <row r="5551" spans="1:8" ht="15" customHeight="1" thickBot="1">
      <c r="A5551" s="38" t="str">
        <f>IF($C5551="","",IFERROR(_xlfn.XLOOKUP($C5551,'1.PrepList'!$I$2:$I$1500,'1.PrepList'!$G$2:$G$1500,"")&amp;"",""))</f>
        <v/>
      </c>
      <c r="B5551" s="638" t="str">
        <f>IF($C5551="","",IFERROR(_xlfn.XLOOKUP($C5551,'1.PrepList'!$I$2:$I$1500,'1.PrepList'!$H$2:$H$1500,"")&amp;"",""))</f>
        <v/>
      </c>
      <c r="D5551" s="638" t="str">
        <f>IF($C5551="","",IFERROR(_xlfn.XLOOKUP($C5551,'1.PrepList'!$I$2:$I$1500,'1.PrepList'!$J$2:$J$1500,"")&amp;"",""))</f>
        <v/>
      </c>
      <c r="E5551" s="638" t="str">
        <f>IF($C5551="","",IFERROR(_xlfn.XLOOKUP($C5551,'1.PrepList'!$I$2:$I$1500,'1.PrepList'!$N$2:$N$1500,"")&amp;"",""))</f>
        <v/>
      </c>
      <c r="F5551" s="638" t="str">
        <f>IF($C5551="","",IFERROR(_xlfn.XLOOKUP($C5551,'1.PrepList'!$I$2:$I$1500,'1.PrepList'!$K$2:$K$1500,"")&amp;"",""))</f>
        <v/>
      </c>
      <c r="H5551" s="644" t="str">
        <f>IF($C5551="","",IFERROR(IF(_xlfn.XLOOKUP($C5551,tbl_StartedStatus[Bold ID],tbl_StartedStatus[Started])="Started","Yes",IF(_xlfn.XLOOKUP($C5551,tbl_StartedStatus[Bold ID],tbl_StartedStatus[Started])="No Show","No Show","")),""))</f>
        <v/>
      </c>
    </row>
    <row r="5552" spans="1:8" ht="15" customHeight="1" thickBot="1">
      <c r="A5552" s="38" t="str">
        <f>IF($C5552="","",IFERROR(_xlfn.XLOOKUP($C5552,'1.PrepList'!$I$2:$I$1500,'1.PrepList'!$G$2:$G$1500,"")&amp;"",""))</f>
        <v/>
      </c>
      <c r="B5552" s="638" t="str">
        <f>IF($C5552="","",IFERROR(_xlfn.XLOOKUP($C5552,'1.PrepList'!$I$2:$I$1500,'1.PrepList'!$H$2:$H$1500,"")&amp;"",""))</f>
        <v/>
      </c>
      <c r="D5552" s="638" t="str">
        <f>IF($C5552="","",IFERROR(_xlfn.XLOOKUP($C5552,'1.PrepList'!$I$2:$I$1500,'1.PrepList'!$J$2:$J$1500,"")&amp;"",""))</f>
        <v/>
      </c>
      <c r="E5552" s="638" t="str">
        <f>IF($C5552="","",IFERROR(_xlfn.XLOOKUP($C5552,'1.PrepList'!$I$2:$I$1500,'1.PrepList'!$N$2:$N$1500,"")&amp;"",""))</f>
        <v/>
      </c>
      <c r="F5552" s="638" t="str">
        <f>IF($C5552="","",IFERROR(_xlfn.XLOOKUP($C5552,'1.PrepList'!$I$2:$I$1500,'1.PrepList'!$K$2:$K$1500,"")&amp;"",""))</f>
        <v/>
      </c>
      <c r="H5552" s="644" t="str">
        <f>IF($C5552="","",IFERROR(IF(_xlfn.XLOOKUP($C5552,tbl_StartedStatus[Bold ID],tbl_StartedStatus[Started])="Started","Yes",IF(_xlfn.XLOOKUP($C5552,tbl_StartedStatus[Bold ID],tbl_StartedStatus[Started])="No Show","No Show","")),""))</f>
        <v/>
      </c>
    </row>
    <row r="5553" spans="1:8" ht="15" customHeight="1" thickBot="1">
      <c r="A5553" s="38" t="str">
        <f>IF($C5553="","",IFERROR(_xlfn.XLOOKUP($C5553,'1.PrepList'!$I$2:$I$1500,'1.PrepList'!$G$2:$G$1500,"")&amp;"",""))</f>
        <v/>
      </c>
      <c r="B5553" s="638" t="str">
        <f>IF($C5553="","",IFERROR(_xlfn.XLOOKUP($C5553,'1.PrepList'!$I$2:$I$1500,'1.PrepList'!$H$2:$H$1500,"")&amp;"",""))</f>
        <v/>
      </c>
      <c r="D5553" s="638" t="str">
        <f>IF($C5553="","",IFERROR(_xlfn.XLOOKUP($C5553,'1.PrepList'!$I$2:$I$1500,'1.PrepList'!$J$2:$J$1500,"")&amp;"",""))</f>
        <v/>
      </c>
      <c r="E5553" s="638" t="str">
        <f>IF($C5553="","",IFERROR(_xlfn.XLOOKUP($C5553,'1.PrepList'!$I$2:$I$1500,'1.PrepList'!$N$2:$N$1500,"")&amp;"",""))</f>
        <v/>
      </c>
      <c r="F5553" s="638" t="str">
        <f>IF($C5553="","",IFERROR(_xlfn.XLOOKUP($C5553,'1.PrepList'!$I$2:$I$1500,'1.PrepList'!$K$2:$K$1500,"")&amp;"",""))</f>
        <v/>
      </c>
      <c r="H5553" s="644" t="str">
        <f>IF($C5553="","",IFERROR(IF(_xlfn.XLOOKUP($C5553,tbl_StartedStatus[Bold ID],tbl_StartedStatus[Started])="Started","Yes",IF(_xlfn.XLOOKUP($C5553,tbl_StartedStatus[Bold ID],tbl_StartedStatus[Started])="No Show","No Show","")),""))</f>
        <v/>
      </c>
    </row>
    <row r="5554" spans="1:8" ht="15" customHeight="1" thickBot="1">
      <c r="A5554" s="38" t="str">
        <f>IF($C5554="","",IFERROR(_xlfn.XLOOKUP($C5554,'1.PrepList'!$I$2:$I$1500,'1.PrepList'!$G$2:$G$1500,"")&amp;"",""))</f>
        <v/>
      </c>
      <c r="B5554" s="638" t="str">
        <f>IF($C5554="","",IFERROR(_xlfn.XLOOKUP($C5554,'1.PrepList'!$I$2:$I$1500,'1.PrepList'!$H$2:$H$1500,"")&amp;"",""))</f>
        <v/>
      </c>
      <c r="D5554" s="638" t="str">
        <f>IF($C5554="","",IFERROR(_xlfn.XLOOKUP($C5554,'1.PrepList'!$I$2:$I$1500,'1.PrepList'!$J$2:$J$1500,"")&amp;"",""))</f>
        <v/>
      </c>
      <c r="E5554" s="638" t="str">
        <f>IF($C5554="","",IFERROR(_xlfn.XLOOKUP($C5554,'1.PrepList'!$I$2:$I$1500,'1.PrepList'!$N$2:$N$1500,"")&amp;"",""))</f>
        <v/>
      </c>
      <c r="F5554" s="638" t="str">
        <f>IF($C5554="","",IFERROR(_xlfn.XLOOKUP($C5554,'1.PrepList'!$I$2:$I$1500,'1.PrepList'!$K$2:$K$1500,"")&amp;"",""))</f>
        <v/>
      </c>
      <c r="H5554" s="644" t="str">
        <f>IF($C5554="","",IFERROR(IF(_xlfn.XLOOKUP($C5554,tbl_StartedStatus[Bold ID],tbl_StartedStatus[Started])="Started","Yes",IF(_xlfn.XLOOKUP($C5554,tbl_StartedStatus[Bold ID],tbl_StartedStatus[Started])="No Show","No Show","")),""))</f>
        <v/>
      </c>
    </row>
    <row r="5555" spans="1:8" ht="15" customHeight="1" thickBot="1">
      <c r="A5555" s="38" t="str">
        <f>IF($C5555="","",IFERROR(_xlfn.XLOOKUP($C5555,'1.PrepList'!$I$2:$I$1500,'1.PrepList'!$G$2:$G$1500,"")&amp;"",""))</f>
        <v/>
      </c>
      <c r="B5555" s="638" t="str">
        <f>IF($C5555="","",IFERROR(_xlfn.XLOOKUP($C5555,'1.PrepList'!$I$2:$I$1500,'1.PrepList'!$H$2:$H$1500,"")&amp;"",""))</f>
        <v/>
      </c>
      <c r="D5555" s="638" t="str">
        <f>IF($C5555="","",IFERROR(_xlfn.XLOOKUP($C5555,'1.PrepList'!$I$2:$I$1500,'1.PrepList'!$J$2:$J$1500,"")&amp;"",""))</f>
        <v/>
      </c>
      <c r="E5555" s="638" t="str">
        <f>IF($C5555="","",IFERROR(_xlfn.XLOOKUP($C5555,'1.PrepList'!$I$2:$I$1500,'1.PrepList'!$N$2:$N$1500,"")&amp;"",""))</f>
        <v/>
      </c>
      <c r="F5555" s="638" t="str">
        <f>IF($C5555="","",IFERROR(_xlfn.XLOOKUP($C5555,'1.PrepList'!$I$2:$I$1500,'1.PrepList'!$K$2:$K$1500,"")&amp;"",""))</f>
        <v/>
      </c>
      <c r="H5555" s="644" t="str">
        <f>IF($C5555="","",IFERROR(IF(_xlfn.XLOOKUP($C5555,tbl_StartedStatus[Bold ID],tbl_StartedStatus[Started])="Started","Yes",IF(_xlfn.XLOOKUP($C5555,tbl_StartedStatus[Bold ID],tbl_StartedStatus[Started])="No Show","No Show","")),""))</f>
        <v/>
      </c>
    </row>
    <row r="5556" spans="1:8" ht="15" customHeight="1" thickBot="1">
      <c r="A5556" s="38" t="str">
        <f>IF($C5556="","",IFERROR(_xlfn.XLOOKUP($C5556,'1.PrepList'!$I$2:$I$1500,'1.PrepList'!$G$2:$G$1500,"")&amp;"",""))</f>
        <v/>
      </c>
      <c r="B5556" s="638" t="str">
        <f>IF($C5556="","",IFERROR(_xlfn.XLOOKUP($C5556,'1.PrepList'!$I$2:$I$1500,'1.PrepList'!$H$2:$H$1500,"")&amp;"",""))</f>
        <v/>
      </c>
      <c r="D5556" s="638" t="str">
        <f>IF($C5556="","",IFERROR(_xlfn.XLOOKUP($C5556,'1.PrepList'!$I$2:$I$1500,'1.PrepList'!$J$2:$J$1500,"")&amp;"",""))</f>
        <v/>
      </c>
      <c r="E5556" s="638" t="str">
        <f>IF($C5556="","",IFERROR(_xlfn.XLOOKUP($C5556,'1.PrepList'!$I$2:$I$1500,'1.PrepList'!$N$2:$N$1500,"")&amp;"",""))</f>
        <v/>
      </c>
      <c r="F5556" s="638" t="str">
        <f>IF($C5556="","",IFERROR(_xlfn.XLOOKUP($C5556,'1.PrepList'!$I$2:$I$1500,'1.PrepList'!$K$2:$K$1500,"")&amp;"",""))</f>
        <v/>
      </c>
      <c r="H5556" s="644" t="str">
        <f>IF($C5556="","",IFERROR(IF(_xlfn.XLOOKUP($C5556,tbl_StartedStatus[Bold ID],tbl_StartedStatus[Started])="Started","Yes",IF(_xlfn.XLOOKUP($C5556,tbl_StartedStatus[Bold ID],tbl_StartedStatus[Started])="No Show","No Show","")),""))</f>
        <v/>
      </c>
    </row>
    <row r="5557" spans="1:8" ht="15" customHeight="1" thickBot="1">
      <c r="A5557" s="38" t="str">
        <f>IF($C5557="","",IFERROR(_xlfn.XLOOKUP($C5557,'1.PrepList'!$I$2:$I$1500,'1.PrepList'!$G$2:$G$1500,"")&amp;"",""))</f>
        <v/>
      </c>
      <c r="B5557" s="638" t="str">
        <f>IF($C5557="","",IFERROR(_xlfn.XLOOKUP($C5557,'1.PrepList'!$I$2:$I$1500,'1.PrepList'!$H$2:$H$1500,"")&amp;"",""))</f>
        <v/>
      </c>
      <c r="D5557" s="638" t="str">
        <f>IF($C5557="","",IFERROR(_xlfn.XLOOKUP($C5557,'1.PrepList'!$I$2:$I$1500,'1.PrepList'!$J$2:$J$1500,"")&amp;"",""))</f>
        <v/>
      </c>
      <c r="E5557" s="638" t="str">
        <f>IF($C5557="","",IFERROR(_xlfn.XLOOKUP($C5557,'1.PrepList'!$I$2:$I$1500,'1.PrepList'!$N$2:$N$1500,"")&amp;"",""))</f>
        <v/>
      </c>
      <c r="F5557" s="638" t="str">
        <f>IF($C5557="","",IFERROR(_xlfn.XLOOKUP($C5557,'1.PrepList'!$I$2:$I$1500,'1.PrepList'!$K$2:$K$1500,"")&amp;"",""))</f>
        <v/>
      </c>
      <c r="H5557" s="644" t="str">
        <f>IF($C5557="","",IFERROR(IF(_xlfn.XLOOKUP($C5557,tbl_StartedStatus[Bold ID],tbl_StartedStatus[Started])="Started","Yes",IF(_xlfn.XLOOKUP($C5557,tbl_StartedStatus[Bold ID],tbl_StartedStatus[Started])="No Show","No Show","")),""))</f>
        <v/>
      </c>
    </row>
    <row r="5558" spans="1:8" ht="15" customHeight="1" thickBot="1">
      <c r="A5558" s="38" t="str">
        <f>IF($C5558="","",IFERROR(_xlfn.XLOOKUP($C5558,'1.PrepList'!$I$2:$I$1500,'1.PrepList'!$G$2:$G$1500,"")&amp;"",""))</f>
        <v/>
      </c>
      <c r="B5558" s="638" t="str">
        <f>IF($C5558="","",IFERROR(_xlfn.XLOOKUP($C5558,'1.PrepList'!$I$2:$I$1500,'1.PrepList'!$H$2:$H$1500,"")&amp;"",""))</f>
        <v/>
      </c>
      <c r="D5558" s="638" t="str">
        <f>IF($C5558="","",IFERROR(_xlfn.XLOOKUP($C5558,'1.PrepList'!$I$2:$I$1500,'1.PrepList'!$J$2:$J$1500,"")&amp;"",""))</f>
        <v/>
      </c>
      <c r="E5558" s="638" t="str">
        <f>IF($C5558="","",IFERROR(_xlfn.XLOOKUP($C5558,'1.PrepList'!$I$2:$I$1500,'1.PrepList'!$N$2:$N$1500,"")&amp;"",""))</f>
        <v/>
      </c>
      <c r="F5558" s="638" t="str">
        <f>IF($C5558="","",IFERROR(_xlfn.XLOOKUP($C5558,'1.PrepList'!$I$2:$I$1500,'1.PrepList'!$K$2:$K$1500,"")&amp;"",""))</f>
        <v/>
      </c>
      <c r="H5558" s="644" t="str">
        <f>IF($C5558="","",IFERROR(IF(_xlfn.XLOOKUP($C5558,tbl_StartedStatus[Bold ID],tbl_StartedStatus[Started])="Started","Yes",IF(_xlfn.XLOOKUP($C5558,tbl_StartedStatus[Bold ID],tbl_StartedStatus[Started])="No Show","No Show","")),""))</f>
        <v/>
      </c>
    </row>
    <row r="5559" spans="1:8" ht="15" customHeight="1" thickBot="1">
      <c r="A5559" s="38" t="str">
        <f>IF($C5559="","",IFERROR(_xlfn.XLOOKUP($C5559,'1.PrepList'!$I$2:$I$1500,'1.PrepList'!$G$2:$G$1500,"")&amp;"",""))</f>
        <v/>
      </c>
      <c r="B5559" s="638" t="str">
        <f>IF($C5559="","",IFERROR(_xlfn.XLOOKUP($C5559,'1.PrepList'!$I$2:$I$1500,'1.PrepList'!$H$2:$H$1500,"")&amp;"",""))</f>
        <v/>
      </c>
      <c r="D5559" s="638" t="str">
        <f>IF($C5559="","",IFERROR(_xlfn.XLOOKUP($C5559,'1.PrepList'!$I$2:$I$1500,'1.PrepList'!$J$2:$J$1500,"")&amp;"",""))</f>
        <v/>
      </c>
      <c r="E5559" s="638" t="str">
        <f>IF($C5559="","",IFERROR(_xlfn.XLOOKUP($C5559,'1.PrepList'!$I$2:$I$1500,'1.PrepList'!$N$2:$N$1500,"")&amp;"",""))</f>
        <v/>
      </c>
      <c r="F5559" s="638" t="str">
        <f>IF($C5559="","",IFERROR(_xlfn.XLOOKUP($C5559,'1.PrepList'!$I$2:$I$1500,'1.PrepList'!$K$2:$K$1500,"")&amp;"",""))</f>
        <v/>
      </c>
      <c r="H5559" s="644" t="str">
        <f>IF($C5559="","",IFERROR(IF(_xlfn.XLOOKUP($C5559,tbl_StartedStatus[Bold ID],tbl_StartedStatus[Started])="Started","Yes",IF(_xlfn.XLOOKUP($C5559,tbl_StartedStatus[Bold ID],tbl_StartedStatus[Started])="No Show","No Show","")),""))</f>
        <v/>
      </c>
    </row>
    <row r="5560" spans="1:8" ht="15" customHeight="1" thickBot="1">
      <c r="A5560" s="38" t="str">
        <f>IF($C5560="","",IFERROR(_xlfn.XLOOKUP($C5560,'1.PrepList'!$I$2:$I$1500,'1.PrepList'!$G$2:$G$1500,"")&amp;"",""))</f>
        <v/>
      </c>
      <c r="B5560" s="638" t="str">
        <f>IF($C5560="","",IFERROR(_xlfn.XLOOKUP($C5560,'1.PrepList'!$I$2:$I$1500,'1.PrepList'!$H$2:$H$1500,"")&amp;"",""))</f>
        <v/>
      </c>
      <c r="D5560" s="638" t="str">
        <f>IF($C5560="","",IFERROR(_xlfn.XLOOKUP($C5560,'1.PrepList'!$I$2:$I$1500,'1.PrepList'!$J$2:$J$1500,"")&amp;"",""))</f>
        <v/>
      </c>
      <c r="E5560" s="638" t="str">
        <f>IF($C5560="","",IFERROR(_xlfn.XLOOKUP($C5560,'1.PrepList'!$I$2:$I$1500,'1.PrepList'!$N$2:$N$1500,"")&amp;"",""))</f>
        <v/>
      </c>
      <c r="F5560" s="638" t="str">
        <f>IF($C5560="","",IFERROR(_xlfn.XLOOKUP($C5560,'1.PrepList'!$I$2:$I$1500,'1.PrepList'!$K$2:$K$1500,"")&amp;"",""))</f>
        <v/>
      </c>
      <c r="H5560" s="644" t="str">
        <f>IF($C5560="","",IFERROR(IF(_xlfn.XLOOKUP($C5560,tbl_StartedStatus[Bold ID],tbl_StartedStatus[Started])="Started","Yes",IF(_xlfn.XLOOKUP($C5560,tbl_StartedStatus[Bold ID],tbl_StartedStatus[Started])="No Show","No Show","")),""))</f>
        <v/>
      </c>
    </row>
    <row r="5561" spans="1:8" ht="15" customHeight="1" thickBot="1">
      <c r="A5561" s="38" t="str">
        <f>IF($C5561="","",IFERROR(_xlfn.XLOOKUP($C5561,'1.PrepList'!$I$2:$I$1500,'1.PrepList'!$G$2:$G$1500,"")&amp;"",""))</f>
        <v/>
      </c>
      <c r="B5561" s="638" t="str">
        <f>IF($C5561="","",IFERROR(_xlfn.XLOOKUP($C5561,'1.PrepList'!$I$2:$I$1500,'1.PrepList'!$H$2:$H$1500,"")&amp;"",""))</f>
        <v/>
      </c>
      <c r="D5561" s="638" t="str">
        <f>IF($C5561="","",IFERROR(_xlfn.XLOOKUP($C5561,'1.PrepList'!$I$2:$I$1500,'1.PrepList'!$J$2:$J$1500,"")&amp;"",""))</f>
        <v/>
      </c>
      <c r="E5561" s="638" t="str">
        <f>IF($C5561="","",IFERROR(_xlfn.XLOOKUP($C5561,'1.PrepList'!$I$2:$I$1500,'1.PrepList'!$N$2:$N$1500,"")&amp;"",""))</f>
        <v/>
      </c>
      <c r="F5561" s="638" t="str">
        <f>IF($C5561="","",IFERROR(_xlfn.XLOOKUP($C5561,'1.PrepList'!$I$2:$I$1500,'1.PrepList'!$K$2:$K$1500,"")&amp;"",""))</f>
        <v/>
      </c>
      <c r="H5561" s="644" t="str">
        <f>IF($C5561="","",IFERROR(IF(_xlfn.XLOOKUP($C5561,tbl_StartedStatus[Bold ID],tbl_StartedStatus[Started])="Started","Yes",IF(_xlfn.XLOOKUP($C5561,tbl_StartedStatus[Bold ID],tbl_StartedStatus[Started])="No Show","No Show","")),""))</f>
        <v/>
      </c>
    </row>
    <row r="5562" spans="1:8" ht="15" customHeight="1" thickBot="1">
      <c r="A5562" s="38" t="str">
        <f>IF($C5562="","",IFERROR(_xlfn.XLOOKUP($C5562,'1.PrepList'!$I$2:$I$1500,'1.PrepList'!$G$2:$G$1500,"")&amp;"",""))</f>
        <v/>
      </c>
      <c r="B5562" s="638" t="str">
        <f>IF($C5562="","",IFERROR(_xlfn.XLOOKUP($C5562,'1.PrepList'!$I$2:$I$1500,'1.PrepList'!$H$2:$H$1500,"")&amp;"",""))</f>
        <v/>
      </c>
      <c r="D5562" s="638" t="str">
        <f>IF($C5562="","",IFERROR(_xlfn.XLOOKUP($C5562,'1.PrepList'!$I$2:$I$1500,'1.PrepList'!$J$2:$J$1500,"")&amp;"",""))</f>
        <v/>
      </c>
      <c r="E5562" s="638" t="str">
        <f>IF($C5562="","",IFERROR(_xlfn.XLOOKUP($C5562,'1.PrepList'!$I$2:$I$1500,'1.PrepList'!$N$2:$N$1500,"")&amp;"",""))</f>
        <v/>
      </c>
      <c r="F5562" s="638" t="str">
        <f>IF($C5562="","",IFERROR(_xlfn.XLOOKUP($C5562,'1.PrepList'!$I$2:$I$1500,'1.PrepList'!$K$2:$K$1500,"")&amp;"",""))</f>
        <v/>
      </c>
      <c r="H5562" s="644" t="str">
        <f>IF($C5562="","",IFERROR(IF(_xlfn.XLOOKUP($C5562,tbl_StartedStatus[Bold ID],tbl_StartedStatus[Started])="Started","Yes",IF(_xlfn.XLOOKUP($C5562,tbl_StartedStatus[Bold ID],tbl_StartedStatus[Started])="No Show","No Show","")),""))</f>
        <v/>
      </c>
    </row>
    <row r="5563" spans="1:8" ht="15" customHeight="1" thickBot="1">
      <c r="A5563" s="38" t="str">
        <f>IF($C5563="","",IFERROR(_xlfn.XLOOKUP($C5563,'1.PrepList'!$I$2:$I$1500,'1.PrepList'!$G$2:$G$1500,"")&amp;"",""))</f>
        <v/>
      </c>
      <c r="B5563" s="638" t="str">
        <f>IF($C5563="","",IFERROR(_xlfn.XLOOKUP($C5563,'1.PrepList'!$I$2:$I$1500,'1.PrepList'!$H$2:$H$1500,"")&amp;"",""))</f>
        <v/>
      </c>
      <c r="D5563" s="638" t="str">
        <f>IF($C5563="","",IFERROR(_xlfn.XLOOKUP($C5563,'1.PrepList'!$I$2:$I$1500,'1.PrepList'!$J$2:$J$1500,"")&amp;"",""))</f>
        <v/>
      </c>
      <c r="E5563" s="638" t="str">
        <f>IF($C5563="","",IFERROR(_xlfn.XLOOKUP($C5563,'1.PrepList'!$I$2:$I$1500,'1.PrepList'!$N$2:$N$1500,"")&amp;"",""))</f>
        <v/>
      </c>
      <c r="F5563" s="638" t="str">
        <f>IF($C5563="","",IFERROR(_xlfn.XLOOKUP($C5563,'1.PrepList'!$I$2:$I$1500,'1.PrepList'!$K$2:$K$1500,"")&amp;"",""))</f>
        <v/>
      </c>
      <c r="H5563" s="644" t="str">
        <f>IF($C5563="","",IFERROR(IF(_xlfn.XLOOKUP($C5563,tbl_StartedStatus[Bold ID],tbl_StartedStatus[Started])="Started","Yes",IF(_xlfn.XLOOKUP($C5563,tbl_StartedStatus[Bold ID],tbl_StartedStatus[Started])="No Show","No Show","")),""))</f>
        <v/>
      </c>
    </row>
    <row r="5564" spans="1:8" ht="15" customHeight="1" thickBot="1">
      <c r="A5564" s="38" t="str">
        <f>IF($C5564="","",IFERROR(_xlfn.XLOOKUP($C5564,'1.PrepList'!$I$2:$I$1500,'1.PrepList'!$G$2:$G$1500,"")&amp;"",""))</f>
        <v/>
      </c>
      <c r="B5564" s="638" t="str">
        <f>IF($C5564="","",IFERROR(_xlfn.XLOOKUP($C5564,'1.PrepList'!$I$2:$I$1500,'1.PrepList'!$H$2:$H$1500,"")&amp;"",""))</f>
        <v/>
      </c>
      <c r="D5564" s="638" t="str">
        <f>IF($C5564="","",IFERROR(_xlfn.XLOOKUP($C5564,'1.PrepList'!$I$2:$I$1500,'1.PrepList'!$J$2:$J$1500,"")&amp;"",""))</f>
        <v/>
      </c>
      <c r="E5564" s="638" t="str">
        <f>IF($C5564="","",IFERROR(_xlfn.XLOOKUP($C5564,'1.PrepList'!$I$2:$I$1500,'1.PrepList'!$N$2:$N$1500,"")&amp;"",""))</f>
        <v/>
      </c>
      <c r="F5564" s="638" t="str">
        <f>IF($C5564="","",IFERROR(_xlfn.XLOOKUP($C5564,'1.PrepList'!$I$2:$I$1500,'1.PrepList'!$K$2:$K$1500,"")&amp;"",""))</f>
        <v/>
      </c>
      <c r="H5564" s="644" t="str">
        <f>IF($C5564="","",IFERROR(IF(_xlfn.XLOOKUP($C5564,tbl_StartedStatus[Bold ID],tbl_StartedStatus[Started])="Started","Yes",IF(_xlfn.XLOOKUP($C5564,tbl_StartedStatus[Bold ID],tbl_StartedStatus[Started])="No Show","No Show","")),""))</f>
        <v/>
      </c>
    </row>
    <row r="5565" spans="1:8" ht="15" customHeight="1" thickBot="1">
      <c r="A5565" s="38" t="str">
        <f>IF($C5565="","",IFERROR(_xlfn.XLOOKUP($C5565,'1.PrepList'!$I$2:$I$1500,'1.PrepList'!$G$2:$G$1500,"")&amp;"",""))</f>
        <v/>
      </c>
      <c r="B5565" s="638" t="str">
        <f>IF($C5565="","",IFERROR(_xlfn.XLOOKUP($C5565,'1.PrepList'!$I$2:$I$1500,'1.PrepList'!$H$2:$H$1500,"")&amp;"",""))</f>
        <v/>
      </c>
      <c r="D5565" s="638" t="str">
        <f>IF($C5565="","",IFERROR(_xlfn.XLOOKUP($C5565,'1.PrepList'!$I$2:$I$1500,'1.PrepList'!$J$2:$J$1500,"")&amp;"",""))</f>
        <v/>
      </c>
      <c r="E5565" s="638" t="str">
        <f>IF($C5565="","",IFERROR(_xlfn.XLOOKUP($C5565,'1.PrepList'!$I$2:$I$1500,'1.PrepList'!$N$2:$N$1500,"")&amp;"",""))</f>
        <v/>
      </c>
      <c r="F5565" s="638" t="str">
        <f>IF($C5565="","",IFERROR(_xlfn.XLOOKUP($C5565,'1.PrepList'!$I$2:$I$1500,'1.PrepList'!$K$2:$K$1500,"")&amp;"",""))</f>
        <v/>
      </c>
      <c r="H5565" s="644" t="str">
        <f>IF($C5565="","",IFERROR(IF(_xlfn.XLOOKUP($C5565,tbl_StartedStatus[Bold ID],tbl_StartedStatus[Started])="Started","Yes",IF(_xlfn.XLOOKUP($C5565,tbl_StartedStatus[Bold ID],tbl_StartedStatus[Started])="No Show","No Show","")),""))</f>
        <v/>
      </c>
    </row>
    <row r="5566" spans="1:8" ht="15" customHeight="1" thickBot="1">
      <c r="A5566" s="38" t="str">
        <f>IF($C5566="","",IFERROR(_xlfn.XLOOKUP($C5566,'1.PrepList'!$I$2:$I$1500,'1.PrepList'!$G$2:$G$1500,"")&amp;"",""))</f>
        <v/>
      </c>
      <c r="B5566" s="638" t="str">
        <f>IF($C5566="","",IFERROR(_xlfn.XLOOKUP($C5566,'1.PrepList'!$I$2:$I$1500,'1.PrepList'!$H$2:$H$1500,"")&amp;"",""))</f>
        <v/>
      </c>
      <c r="D5566" s="638" t="str">
        <f>IF($C5566="","",IFERROR(_xlfn.XLOOKUP($C5566,'1.PrepList'!$I$2:$I$1500,'1.PrepList'!$J$2:$J$1500,"")&amp;"",""))</f>
        <v/>
      </c>
      <c r="E5566" s="638" t="str">
        <f>IF($C5566="","",IFERROR(_xlfn.XLOOKUP($C5566,'1.PrepList'!$I$2:$I$1500,'1.PrepList'!$N$2:$N$1500,"")&amp;"",""))</f>
        <v/>
      </c>
      <c r="F5566" s="638" t="str">
        <f>IF($C5566="","",IFERROR(_xlfn.XLOOKUP($C5566,'1.PrepList'!$I$2:$I$1500,'1.PrepList'!$K$2:$K$1500,"")&amp;"",""))</f>
        <v/>
      </c>
      <c r="H5566" s="644" t="str">
        <f>IF($C5566="","",IFERROR(IF(_xlfn.XLOOKUP($C5566,tbl_StartedStatus[Bold ID],tbl_StartedStatus[Started])="Started","Yes",IF(_xlfn.XLOOKUP($C5566,tbl_StartedStatus[Bold ID],tbl_StartedStatus[Started])="No Show","No Show","")),""))</f>
        <v/>
      </c>
    </row>
    <row r="5567" spans="1:8" ht="15" customHeight="1" thickBot="1">
      <c r="A5567" s="38" t="str">
        <f>IF($C5567="","",IFERROR(_xlfn.XLOOKUP($C5567,'1.PrepList'!$I$2:$I$1500,'1.PrepList'!$G$2:$G$1500,"")&amp;"",""))</f>
        <v/>
      </c>
      <c r="B5567" s="638" t="str">
        <f>IF($C5567="","",IFERROR(_xlfn.XLOOKUP($C5567,'1.PrepList'!$I$2:$I$1500,'1.PrepList'!$H$2:$H$1500,"")&amp;"",""))</f>
        <v/>
      </c>
      <c r="D5567" s="638" t="str">
        <f>IF($C5567="","",IFERROR(_xlfn.XLOOKUP($C5567,'1.PrepList'!$I$2:$I$1500,'1.PrepList'!$J$2:$J$1500,"")&amp;"",""))</f>
        <v/>
      </c>
      <c r="E5567" s="638" t="str">
        <f>IF($C5567="","",IFERROR(_xlfn.XLOOKUP($C5567,'1.PrepList'!$I$2:$I$1500,'1.PrepList'!$N$2:$N$1500,"")&amp;"",""))</f>
        <v/>
      </c>
      <c r="F5567" s="638" t="str">
        <f>IF($C5567="","",IFERROR(_xlfn.XLOOKUP($C5567,'1.PrepList'!$I$2:$I$1500,'1.PrepList'!$K$2:$K$1500,"")&amp;"",""))</f>
        <v/>
      </c>
      <c r="H5567" s="644" t="str">
        <f>IF($C5567="","",IFERROR(IF(_xlfn.XLOOKUP($C5567,tbl_StartedStatus[Bold ID],tbl_StartedStatus[Started])="Started","Yes",IF(_xlfn.XLOOKUP($C5567,tbl_StartedStatus[Bold ID],tbl_StartedStatus[Started])="No Show","No Show","")),""))</f>
        <v/>
      </c>
    </row>
    <row r="5568" spans="1:8" ht="15" customHeight="1" thickBot="1">
      <c r="A5568" s="38" t="str">
        <f>IF($C5568="","",IFERROR(_xlfn.XLOOKUP($C5568,'1.PrepList'!$I$2:$I$1500,'1.PrepList'!$G$2:$G$1500,"")&amp;"",""))</f>
        <v/>
      </c>
      <c r="B5568" s="638" t="str">
        <f>IF($C5568="","",IFERROR(_xlfn.XLOOKUP($C5568,'1.PrepList'!$I$2:$I$1500,'1.PrepList'!$H$2:$H$1500,"")&amp;"",""))</f>
        <v/>
      </c>
      <c r="D5568" s="638" t="str">
        <f>IF($C5568="","",IFERROR(_xlfn.XLOOKUP($C5568,'1.PrepList'!$I$2:$I$1500,'1.PrepList'!$J$2:$J$1500,"")&amp;"",""))</f>
        <v/>
      </c>
      <c r="E5568" s="638" t="str">
        <f>IF($C5568="","",IFERROR(_xlfn.XLOOKUP($C5568,'1.PrepList'!$I$2:$I$1500,'1.PrepList'!$N$2:$N$1500,"")&amp;"",""))</f>
        <v/>
      </c>
      <c r="F5568" s="638" t="str">
        <f>IF($C5568="","",IFERROR(_xlfn.XLOOKUP($C5568,'1.PrepList'!$I$2:$I$1500,'1.PrepList'!$K$2:$K$1500,"")&amp;"",""))</f>
        <v/>
      </c>
      <c r="H5568" s="644" t="str">
        <f>IF($C5568="","",IFERROR(IF(_xlfn.XLOOKUP($C5568,tbl_StartedStatus[Bold ID],tbl_StartedStatus[Started])="Started","Yes",IF(_xlfn.XLOOKUP($C5568,tbl_StartedStatus[Bold ID],tbl_StartedStatus[Started])="No Show","No Show","")),""))</f>
        <v/>
      </c>
    </row>
    <row r="5569" spans="1:8" ht="15" customHeight="1" thickBot="1">
      <c r="A5569" s="38" t="str">
        <f>IF($C5569="","",IFERROR(_xlfn.XLOOKUP($C5569,'1.PrepList'!$I$2:$I$1500,'1.PrepList'!$G$2:$G$1500,"")&amp;"",""))</f>
        <v/>
      </c>
      <c r="B5569" s="638" t="str">
        <f>IF($C5569="","",IFERROR(_xlfn.XLOOKUP($C5569,'1.PrepList'!$I$2:$I$1500,'1.PrepList'!$H$2:$H$1500,"")&amp;"",""))</f>
        <v/>
      </c>
      <c r="D5569" s="638" t="str">
        <f>IF($C5569="","",IFERROR(_xlfn.XLOOKUP($C5569,'1.PrepList'!$I$2:$I$1500,'1.PrepList'!$J$2:$J$1500,"")&amp;"",""))</f>
        <v/>
      </c>
      <c r="E5569" s="638" t="str">
        <f>IF($C5569="","",IFERROR(_xlfn.XLOOKUP($C5569,'1.PrepList'!$I$2:$I$1500,'1.PrepList'!$N$2:$N$1500,"")&amp;"",""))</f>
        <v/>
      </c>
      <c r="F5569" s="638" t="str">
        <f>IF($C5569="","",IFERROR(_xlfn.XLOOKUP($C5569,'1.PrepList'!$I$2:$I$1500,'1.PrepList'!$K$2:$K$1500,"")&amp;"",""))</f>
        <v/>
      </c>
      <c r="H5569" s="644" t="str">
        <f>IF($C5569="","",IFERROR(IF(_xlfn.XLOOKUP($C5569,tbl_StartedStatus[Bold ID],tbl_StartedStatus[Started])="Started","Yes",IF(_xlfn.XLOOKUP($C5569,tbl_StartedStatus[Bold ID],tbl_StartedStatus[Started])="No Show","No Show","")),""))</f>
        <v/>
      </c>
    </row>
    <row r="5570" spans="1:8" ht="15" customHeight="1" thickBot="1">
      <c r="A5570" s="38" t="str">
        <f>IF($C5570="","",IFERROR(_xlfn.XLOOKUP($C5570,'1.PrepList'!$I$2:$I$1500,'1.PrepList'!$G$2:$G$1500,"")&amp;"",""))</f>
        <v/>
      </c>
      <c r="B5570" s="638" t="str">
        <f>IF($C5570="","",IFERROR(_xlfn.XLOOKUP($C5570,'1.PrepList'!$I$2:$I$1500,'1.PrepList'!$H$2:$H$1500,"")&amp;"",""))</f>
        <v/>
      </c>
      <c r="D5570" s="638" t="str">
        <f>IF($C5570="","",IFERROR(_xlfn.XLOOKUP($C5570,'1.PrepList'!$I$2:$I$1500,'1.PrepList'!$J$2:$J$1500,"")&amp;"",""))</f>
        <v/>
      </c>
      <c r="E5570" s="638" t="str">
        <f>IF($C5570="","",IFERROR(_xlfn.XLOOKUP($C5570,'1.PrepList'!$I$2:$I$1500,'1.PrepList'!$N$2:$N$1500,"")&amp;"",""))</f>
        <v/>
      </c>
      <c r="F5570" s="638" t="str">
        <f>IF($C5570="","",IFERROR(_xlfn.XLOOKUP($C5570,'1.PrepList'!$I$2:$I$1500,'1.PrepList'!$K$2:$K$1500,"")&amp;"",""))</f>
        <v/>
      </c>
      <c r="H5570" s="644" t="str">
        <f>IF($C5570="","",IFERROR(IF(_xlfn.XLOOKUP($C5570,tbl_StartedStatus[Bold ID],tbl_StartedStatus[Started])="Started","Yes",IF(_xlfn.XLOOKUP($C5570,tbl_StartedStatus[Bold ID],tbl_StartedStatus[Started])="No Show","No Show","")),""))</f>
        <v/>
      </c>
    </row>
    <row r="5571" spans="1:8" ht="15" customHeight="1" thickBot="1">
      <c r="A5571" s="38" t="str">
        <f>IF($C5571="","",IFERROR(_xlfn.XLOOKUP($C5571,'1.PrepList'!$I$2:$I$1500,'1.PrepList'!$G$2:$G$1500,"")&amp;"",""))</f>
        <v/>
      </c>
      <c r="B5571" s="638" t="str">
        <f>IF($C5571="","",IFERROR(_xlfn.XLOOKUP($C5571,'1.PrepList'!$I$2:$I$1500,'1.PrepList'!$H$2:$H$1500,"")&amp;"",""))</f>
        <v/>
      </c>
      <c r="D5571" s="638" t="str">
        <f>IF($C5571="","",IFERROR(_xlfn.XLOOKUP($C5571,'1.PrepList'!$I$2:$I$1500,'1.PrepList'!$J$2:$J$1500,"")&amp;"",""))</f>
        <v/>
      </c>
      <c r="E5571" s="638" t="str">
        <f>IF($C5571="","",IFERROR(_xlfn.XLOOKUP($C5571,'1.PrepList'!$I$2:$I$1500,'1.PrepList'!$N$2:$N$1500,"")&amp;"",""))</f>
        <v/>
      </c>
      <c r="F5571" s="638" t="str">
        <f>IF($C5571="","",IFERROR(_xlfn.XLOOKUP($C5571,'1.PrepList'!$I$2:$I$1500,'1.PrepList'!$K$2:$K$1500,"")&amp;"",""))</f>
        <v/>
      </c>
      <c r="H5571" s="644" t="str">
        <f>IF($C5571="","",IFERROR(IF(_xlfn.XLOOKUP($C5571,tbl_StartedStatus[Bold ID],tbl_StartedStatus[Started])="Started","Yes",IF(_xlfn.XLOOKUP($C5571,tbl_StartedStatus[Bold ID],tbl_StartedStatus[Started])="No Show","No Show","")),""))</f>
        <v/>
      </c>
    </row>
    <row r="5572" spans="1:8" ht="15" customHeight="1" thickBot="1">
      <c r="A5572" s="38" t="str">
        <f>IF($C5572="","",IFERROR(_xlfn.XLOOKUP($C5572,'1.PrepList'!$I$2:$I$1500,'1.PrepList'!$G$2:$G$1500,"")&amp;"",""))</f>
        <v/>
      </c>
      <c r="B5572" s="638" t="str">
        <f>IF($C5572="","",IFERROR(_xlfn.XLOOKUP($C5572,'1.PrepList'!$I$2:$I$1500,'1.PrepList'!$H$2:$H$1500,"")&amp;"",""))</f>
        <v/>
      </c>
      <c r="D5572" s="638" t="str">
        <f>IF($C5572="","",IFERROR(_xlfn.XLOOKUP($C5572,'1.PrepList'!$I$2:$I$1500,'1.PrepList'!$J$2:$J$1500,"")&amp;"",""))</f>
        <v/>
      </c>
      <c r="E5572" s="638" t="str">
        <f>IF($C5572="","",IFERROR(_xlfn.XLOOKUP($C5572,'1.PrepList'!$I$2:$I$1500,'1.PrepList'!$N$2:$N$1500,"")&amp;"",""))</f>
        <v/>
      </c>
      <c r="F5572" s="638" t="str">
        <f>IF($C5572="","",IFERROR(_xlfn.XLOOKUP($C5572,'1.PrepList'!$I$2:$I$1500,'1.PrepList'!$K$2:$K$1500,"")&amp;"",""))</f>
        <v/>
      </c>
      <c r="H5572" s="644" t="str">
        <f>IF($C5572="","",IFERROR(IF(_xlfn.XLOOKUP($C5572,tbl_StartedStatus[Bold ID],tbl_StartedStatus[Started])="Started","Yes",IF(_xlfn.XLOOKUP($C5572,tbl_StartedStatus[Bold ID],tbl_StartedStatus[Started])="No Show","No Show","")),""))</f>
        <v/>
      </c>
    </row>
    <row r="5573" spans="1:8" ht="15" customHeight="1" thickBot="1">
      <c r="A5573" s="38" t="str">
        <f>IF($C5573="","",IFERROR(_xlfn.XLOOKUP($C5573,'1.PrepList'!$I$2:$I$1500,'1.PrepList'!$G$2:$G$1500,"")&amp;"",""))</f>
        <v/>
      </c>
      <c r="B5573" s="638" t="str">
        <f>IF($C5573="","",IFERROR(_xlfn.XLOOKUP($C5573,'1.PrepList'!$I$2:$I$1500,'1.PrepList'!$H$2:$H$1500,"")&amp;"",""))</f>
        <v/>
      </c>
      <c r="D5573" s="638" t="str">
        <f>IF($C5573="","",IFERROR(_xlfn.XLOOKUP($C5573,'1.PrepList'!$I$2:$I$1500,'1.PrepList'!$J$2:$J$1500,"")&amp;"",""))</f>
        <v/>
      </c>
      <c r="E5573" s="638" t="str">
        <f>IF($C5573="","",IFERROR(_xlfn.XLOOKUP($C5573,'1.PrepList'!$I$2:$I$1500,'1.PrepList'!$N$2:$N$1500,"")&amp;"",""))</f>
        <v/>
      </c>
      <c r="F5573" s="638" t="str">
        <f>IF($C5573="","",IFERROR(_xlfn.XLOOKUP($C5573,'1.PrepList'!$I$2:$I$1500,'1.PrepList'!$K$2:$K$1500,"")&amp;"",""))</f>
        <v/>
      </c>
      <c r="H5573" s="644" t="str">
        <f>IF($C5573="","",IFERROR(IF(_xlfn.XLOOKUP($C5573,tbl_StartedStatus[Bold ID],tbl_StartedStatus[Started])="Started","Yes",IF(_xlfn.XLOOKUP($C5573,tbl_StartedStatus[Bold ID],tbl_StartedStatus[Started])="No Show","No Show","")),""))</f>
        <v/>
      </c>
    </row>
    <row r="5574" spans="1:8" ht="15" customHeight="1" thickBot="1">
      <c r="A5574" s="38" t="str">
        <f>IF($C5574="","",IFERROR(_xlfn.XLOOKUP($C5574,'1.PrepList'!$I$2:$I$1500,'1.PrepList'!$G$2:$G$1500,"")&amp;"",""))</f>
        <v/>
      </c>
      <c r="B5574" s="638" t="str">
        <f>IF($C5574="","",IFERROR(_xlfn.XLOOKUP($C5574,'1.PrepList'!$I$2:$I$1500,'1.PrepList'!$H$2:$H$1500,"")&amp;"",""))</f>
        <v/>
      </c>
      <c r="D5574" s="638" t="str">
        <f>IF($C5574="","",IFERROR(_xlfn.XLOOKUP($C5574,'1.PrepList'!$I$2:$I$1500,'1.PrepList'!$J$2:$J$1500,"")&amp;"",""))</f>
        <v/>
      </c>
      <c r="E5574" s="638" t="str">
        <f>IF($C5574="","",IFERROR(_xlfn.XLOOKUP($C5574,'1.PrepList'!$I$2:$I$1500,'1.PrepList'!$N$2:$N$1500,"")&amp;"",""))</f>
        <v/>
      </c>
      <c r="F5574" s="638" t="str">
        <f>IF($C5574="","",IFERROR(_xlfn.XLOOKUP($C5574,'1.PrepList'!$I$2:$I$1500,'1.PrepList'!$K$2:$K$1500,"")&amp;"",""))</f>
        <v/>
      </c>
      <c r="H5574" s="644" t="str">
        <f>IF($C5574="","",IFERROR(IF(_xlfn.XLOOKUP($C5574,tbl_StartedStatus[Bold ID],tbl_StartedStatus[Started])="Started","Yes",IF(_xlfn.XLOOKUP($C5574,tbl_StartedStatus[Bold ID],tbl_StartedStatus[Started])="No Show","No Show","")),""))</f>
        <v/>
      </c>
    </row>
    <row r="5575" spans="1:8" ht="15" customHeight="1" thickBot="1">
      <c r="A5575" s="38" t="str">
        <f>IF($C5575="","",IFERROR(_xlfn.XLOOKUP($C5575,'1.PrepList'!$I$2:$I$1500,'1.PrepList'!$G$2:$G$1500,"")&amp;"",""))</f>
        <v/>
      </c>
      <c r="B5575" s="638" t="str">
        <f>IF($C5575="","",IFERROR(_xlfn.XLOOKUP($C5575,'1.PrepList'!$I$2:$I$1500,'1.PrepList'!$H$2:$H$1500,"")&amp;"",""))</f>
        <v/>
      </c>
      <c r="D5575" s="638" t="str">
        <f>IF($C5575="","",IFERROR(_xlfn.XLOOKUP($C5575,'1.PrepList'!$I$2:$I$1500,'1.PrepList'!$J$2:$J$1500,"")&amp;"",""))</f>
        <v/>
      </c>
      <c r="E5575" s="638" t="str">
        <f>IF($C5575="","",IFERROR(_xlfn.XLOOKUP($C5575,'1.PrepList'!$I$2:$I$1500,'1.PrepList'!$N$2:$N$1500,"")&amp;"",""))</f>
        <v/>
      </c>
      <c r="F5575" s="638" t="str">
        <f>IF($C5575="","",IFERROR(_xlfn.XLOOKUP($C5575,'1.PrepList'!$I$2:$I$1500,'1.PrepList'!$K$2:$K$1500,"")&amp;"",""))</f>
        <v/>
      </c>
      <c r="H5575" s="644" t="str">
        <f>IF($C5575="","",IFERROR(IF(_xlfn.XLOOKUP($C5575,tbl_StartedStatus[Bold ID],tbl_StartedStatus[Started])="Started","Yes",IF(_xlfn.XLOOKUP($C5575,tbl_StartedStatus[Bold ID],tbl_StartedStatus[Started])="No Show","No Show","")),""))</f>
        <v/>
      </c>
    </row>
    <row r="5576" spans="1:8" ht="15" customHeight="1" thickBot="1">
      <c r="A5576" s="38" t="str">
        <f>IF($C5576="","",IFERROR(_xlfn.XLOOKUP($C5576,'1.PrepList'!$I$2:$I$1500,'1.PrepList'!$G$2:$G$1500,"")&amp;"",""))</f>
        <v/>
      </c>
      <c r="B5576" s="638" t="str">
        <f>IF($C5576="","",IFERROR(_xlfn.XLOOKUP($C5576,'1.PrepList'!$I$2:$I$1500,'1.PrepList'!$H$2:$H$1500,"")&amp;"",""))</f>
        <v/>
      </c>
      <c r="D5576" s="638" t="str">
        <f>IF($C5576="","",IFERROR(_xlfn.XLOOKUP($C5576,'1.PrepList'!$I$2:$I$1500,'1.PrepList'!$J$2:$J$1500,"")&amp;"",""))</f>
        <v/>
      </c>
      <c r="E5576" s="638" t="str">
        <f>IF($C5576="","",IFERROR(_xlfn.XLOOKUP($C5576,'1.PrepList'!$I$2:$I$1500,'1.PrepList'!$N$2:$N$1500,"")&amp;"",""))</f>
        <v/>
      </c>
      <c r="F5576" s="638" t="str">
        <f>IF($C5576="","",IFERROR(_xlfn.XLOOKUP($C5576,'1.PrepList'!$I$2:$I$1500,'1.PrepList'!$K$2:$K$1500,"")&amp;"",""))</f>
        <v/>
      </c>
      <c r="H5576" s="644" t="str">
        <f>IF($C5576="","",IFERROR(IF(_xlfn.XLOOKUP($C5576,tbl_StartedStatus[Bold ID],tbl_StartedStatus[Started])="Started","Yes",IF(_xlfn.XLOOKUP($C5576,tbl_StartedStatus[Bold ID],tbl_StartedStatus[Started])="No Show","No Show","")),""))</f>
        <v/>
      </c>
    </row>
    <row r="5577" spans="1:8" ht="15" customHeight="1" thickBot="1">
      <c r="A5577" s="38" t="str">
        <f>IF($C5577="","",IFERROR(_xlfn.XLOOKUP($C5577,'1.PrepList'!$I$2:$I$1500,'1.PrepList'!$G$2:$G$1500,"")&amp;"",""))</f>
        <v/>
      </c>
      <c r="B5577" s="638" t="str">
        <f>IF($C5577="","",IFERROR(_xlfn.XLOOKUP($C5577,'1.PrepList'!$I$2:$I$1500,'1.PrepList'!$H$2:$H$1500,"")&amp;"",""))</f>
        <v/>
      </c>
      <c r="D5577" s="638" t="str">
        <f>IF($C5577="","",IFERROR(_xlfn.XLOOKUP($C5577,'1.PrepList'!$I$2:$I$1500,'1.PrepList'!$J$2:$J$1500,"")&amp;"",""))</f>
        <v/>
      </c>
      <c r="E5577" s="638" t="str">
        <f>IF($C5577="","",IFERROR(_xlfn.XLOOKUP($C5577,'1.PrepList'!$I$2:$I$1500,'1.PrepList'!$N$2:$N$1500,"")&amp;"",""))</f>
        <v/>
      </c>
      <c r="F5577" s="638" t="str">
        <f>IF($C5577="","",IFERROR(_xlfn.XLOOKUP($C5577,'1.PrepList'!$I$2:$I$1500,'1.PrepList'!$K$2:$K$1500,"")&amp;"",""))</f>
        <v/>
      </c>
      <c r="H5577" s="644" t="str">
        <f>IF($C5577="","",IFERROR(IF(_xlfn.XLOOKUP($C5577,tbl_StartedStatus[Bold ID],tbl_StartedStatus[Started])="Started","Yes",IF(_xlfn.XLOOKUP($C5577,tbl_StartedStatus[Bold ID],tbl_StartedStatus[Started])="No Show","No Show","")),""))</f>
        <v/>
      </c>
    </row>
    <row r="5578" spans="1:8" ht="15" customHeight="1" thickBot="1">
      <c r="A5578" s="38" t="str">
        <f>IF($C5578="","",IFERROR(_xlfn.XLOOKUP($C5578,'1.PrepList'!$I$2:$I$1500,'1.PrepList'!$G$2:$G$1500,"")&amp;"",""))</f>
        <v/>
      </c>
      <c r="B5578" s="638" t="str">
        <f>IF($C5578="","",IFERROR(_xlfn.XLOOKUP($C5578,'1.PrepList'!$I$2:$I$1500,'1.PrepList'!$H$2:$H$1500,"")&amp;"",""))</f>
        <v/>
      </c>
      <c r="D5578" s="638" t="str">
        <f>IF($C5578="","",IFERROR(_xlfn.XLOOKUP($C5578,'1.PrepList'!$I$2:$I$1500,'1.PrepList'!$J$2:$J$1500,"")&amp;"",""))</f>
        <v/>
      </c>
      <c r="E5578" s="638" t="str">
        <f>IF($C5578="","",IFERROR(_xlfn.XLOOKUP($C5578,'1.PrepList'!$I$2:$I$1500,'1.PrepList'!$N$2:$N$1500,"")&amp;"",""))</f>
        <v/>
      </c>
      <c r="F5578" s="638" t="str">
        <f>IF($C5578="","",IFERROR(_xlfn.XLOOKUP($C5578,'1.PrepList'!$I$2:$I$1500,'1.PrepList'!$K$2:$K$1500,"")&amp;"",""))</f>
        <v/>
      </c>
      <c r="H5578" s="644" t="str">
        <f>IF($C5578="","",IFERROR(IF(_xlfn.XLOOKUP($C5578,tbl_StartedStatus[Bold ID],tbl_StartedStatus[Started])="Started","Yes",IF(_xlfn.XLOOKUP($C5578,tbl_StartedStatus[Bold ID],tbl_StartedStatus[Started])="No Show","No Show","")),""))</f>
        <v/>
      </c>
    </row>
    <row r="5579" spans="1:8" ht="15" customHeight="1" thickBot="1">
      <c r="A5579" s="38" t="str">
        <f>IF($C5579="","",IFERROR(_xlfn.XLOOKUP($C5579,'1.PrepList'!$I$2:$I$1500,'1.PrepList'!$G$2:$G$1500,"")&amp;"",""))</f>
        <v/>
      </c>
      <c r="B5579" s="638" t="str">
        <f>IF($C5579="","",IFERROR(_xlfn.XLOOKUP($C5579,'1.PrepList'!$I$2:$I$1500,'1.PrepList'!$H$2:$H$1500,"")&amp;"",""))</f>
        <v/>
      </c>
      <c r="D5579" s="638" t="str">
        <f>IF($C5579="","",IFERROR(_xlfn.XLOOKUP($C5579,'1.PrepList'!$I$2:$I$1500,'1.PrepList'!$J$2:$J$1500,"")&amp;"",""))</f>
        <v/>
      </c>
      <c r="E5579" s="638" t="str">
        <f>IF($C5579="","",IFERROR(_xlfn.XLOOKUP($C5579,'1.PrepList'!$I$2:$I$1500,'1.PrepList'!$N$2:$N$1500,"")&amp;"",""))</f>
        <v/>
      </c>
      <c r="F5579" s="638" t="str">
        <f>IF($C5579="","",IFERROR(_xlfn.XLOOKUP($C5579,'1.PrepList'!$I$2:$I$1500,'1.PrepList'!$K$2:$K$1500,"")&amp;"",""))</f>
        <v/>
      </c>
      <c r="H5579" s="644" t="str">
        <f>IF($C5579="","",IFERROR(IF(_xlfn.XLOOKUP($C5579,tbl_StartedStatus[Bold ID],tbl_StartedStatus[Started])="Started","Yes",IF(_xlfn.XLOOKUP($C5579,tbl_StartedStatus[Bold ID],tbl_StartedStatus[Started])="No Show","No Show","")),""))</f>
        <v/>
      </c>
    </row>
    <row r="5580" spans="1:8" ht="15" customHeight="1" thickBot="1">
      <c r="A5580" s="38" t="str">
        <f>IF($C5580="","",IFERROR(_xlfn.XLOOKUP($C5580,'1.PrepList'!$I$2:$I$1500,'1.PrepList'!$G$2:$G$1500,"")&amp;"",""))</f>
        <v/>
      </c>
      <c r="B5580" s="638" t="str">
        <f>IF($C5580="","",IFERROR(_xlfn.XLOOKUP($C5580,'1.PrepList'!$I$2:$I$1500,'1.PrepList'!$H$2:$H$1500,"")&amp;"",""))</f>
        <v/>
      </c>
      <c r="D5580" s="638" t="str">
        <f>IF($C5580="","",IFERROR(_xlfn.XLOOKUP($C5580,'1.PrepList'!$I$2:$I$1500,'1.PrepList'!$J$2:$J$1500,"")&amp;"",""))</f>
        <v/>
      </c>
      <c r="E5580" s="638" t="str">
        <f>IF($C5580="","",IFERROR(_xlfn.XLOOKUP($C5580,'1.PrepList'!$I$2:$I$1500,'1.PrepList'!$N$2:$N$1500,"")&amp;"",""))</f>
        <v/>
      </c>
      <c r="F5580" s="638" t="str">
        <f>IF($C5580="","",IFERROR(_xlfn.XLOOKUP($C5580,'1.PrepList'!$I$2:$I$1500,'1.PrepList'!$K$2:$K$1500,"")&amp;"",""))</f>
        <v/>
      </c>
      <c r="H5580" s="644" t="str">
        <f>IF($C5580="","",IFERROR(IF(_xlfn.XLOOKUP($C5580,tbl_StartedStatus[Bold ID],tbl_StartedStatus[Started])="Started","Yes",IF(_xlfn.XLOOKUP($C5580,tbl_StartedStatus[Bold ID],tbl_StartedStatus[Started])="No Show","No Show","")),""))</f>
        <v/>
      </c>
    </row>
    <row r="5581" spans="1:8" ht="15" customHeight="1" thickBot="1">
      <c r="A5581" s="38" t="str">
        <f>IF($C5581="","",IFERROR(_xlfn.XLOOKUP($C5581,'1.PrepList'!$I$2:$I$1500,'1.PrepList'!$G$2:$G$1500,"")&amp;"",""))</f>
        <v/>
      </c>
      <c r="B5581" s="638" t="str">
        <f>IF($C5581="","",IFERROR(_xlfn.XLOOKUP($C5581,'1.PrepList'!$I$2:$I$1500,'1.PrepList'!$H$2:$H$1500,"")&amp;"",""))</f>
        <v/>
      </c>
      <c r="D5581" s="638" t="str">
        <f>IF($C5581="","",IFERROR(_xlfn.XLOOKUP($C5581,'1.PrepList'!$I$2:$I$1500,'1.PrepList'!$J$2:$J$1500,"")&amp;"",""))</f>
        <v/>
      </c>
      <c r="E5581" s="638" t="str">
        <f>IF($C5581="","",IFERROR(_xlfn.XLOOKUP($C5581,'1.PrepList'!$I$2:$I$1500,'1.PrepList'!$N$2:$N$1500,"")&amp;"",""))</f>
        <v/>
      </c>
      <c r="F5581" s="638" t="str">
        <f>IF($C5581="","",IFERROR(_xlfn.XLOOKUP($C5581,'1.PrepList'!$I$2:$I$1500,'1.PrepList'!$K$2:$K$1500,"")&amp;"",""))</f>
        <v/>
      </c>
      <c r="H5581" s="644" t="str">
        <f>IF($C5581="","",IFERROR(IF(_xlfn.XLOOKUP($C5581,tbl_StartedStatus[Bold ID],tbl_StartedStatus[Started])="Started","Yes",IF(_xlfn.XLOOKUP($C5581,tbl_StartedStatus[Bold ID],tbl_StartedStatus[Started])="No Show","No Show","")),""))</f>
        <v/>
      </c>
    </row>
    <row r="5582" spans="1:8" ht="15" customHeight="1" thickBot="1">
      <c r="A5582" s="38" t="str">
        <f>IF($C5582="","",IFERROR(_xlfn.XLOOKUP($C5582,'1.PrepList'!$I$2:$I$1500,'1.PrepList'!$G$2:$G$1500,"")&amp;"",""))</f>
        <v/>
      </c>
      <c r="B5582" s="638" t="str">
        <f>IF($C5582="","",IFERROR(_xlfn.XLOOKUP($C5582,'1.PrepList'!$I$2:$I$1500,'1.PrepList'!$H$2:$H$1500,"")&amp;"",""))</f>
        <v/>
      </c>
      <c r="D5582" s="638" t="str">
        <f>IF($C5582="","",IFERROR(_xlfn.XLOOKUP($C5582,'1.PrepList'!$I$2:$I$1500,'1.PrepList'!$J$2:$J$1500,"")&amp;"",""))</f>
        <v/>
      </c>
      <c r="E5582" s="638" t="str">
        <f>IF($C5582="","",IFERROR(_xlfn.XLOOKUP($C5582,'1.PrepList'!$I$2:$I$1500,'1.PrepList'!$N$2:$N$1500,"")&amp;"",""))</f>
        <v/>
      </c>
      <c r="F5582" s="638" t="str">
        <f>IF($C5582="","",IFERROR(_xlfn.XLOOKUP($C5582,'1.PrepList'!$I$2:$I$1500,'1.PrepList'!$K$2:$K$1500,"")&amp;"",""))</f>
        <v/>
      </c>
      <c r="H5582" s="644" t="str">
        <f>IF($C5582="","",IFERROR(IF(_xlfn.XLOOKUP($C5582,tbl_StartedStatus[Bold ID],tbl_StartedStatus[Started])="Started","Yes",IF(_xlfn.XLOOKUP($C5582,tbl_StartedStatus[Bold ID],tbl_StartedStatus[Started])="No Show","No Show","")),""))</f>
        <v/>
      </c>
    </row>
    <row r="5583" spans="1:8" ht="15" customHeight="1" thickBot="1">
      <c r="A5583" s="38" t="str">
        <f>IF($C5583="","",IFERROR(_xlfn.XLOOKUP($C5583,'1.PrepList'!$I$2:$I$1500,'1.PrepList'!$G$2:$G$1500,"")&amp;"",""))</f>
        <v/>
      </c>
      <c r="B5583" s="638" t="str">
        <f>IF($C5583="","",IFERROR(_xlfn.XLOOKUP($C5583,'1.PrepList'!$I$2:$I$1500,'1.PrepList'!$H$2:$H$1500,"")&amp;"",""))</f>
        <v/>
      </c>
      <c r="D5583" s="638" t="str">
        <f>IF($C5583="","",IFERROR(_xlfn.XLOOKUP($C5583,'1.PrepList'!$I$2:$I$1500,'1.PrepList'!$J$2:$J$1500,"")&amp;"",""))</f>
        <v/>
      </c>
      <c r="E5583" s="638" t="str">
        <f>IF($C5583="","",IFERROR(_xlfn.XLOOKUP($C5583,'1.PrepList'!$I$2:$I$1500,'1.PrepList'!$N$2:$N$1500,"")&amp;"",""))</f>
        <v/>
      </c>
      <c r="F5583" s="638" t="str">
        <f>IF($C5583="","",IFERROR(_xlfn.XLOOKUP($C5583,'1.PrepList'!$I$2:$I$1500,'1.PrepList'!$K$2:$K$1500,"")&amp;"",""))</f>
        <v/>
      </c>
      <c r="H5583" s="644" t="str">
        <f>IF($C5583="","",IFERROR(IF(_xlfn.XLOOKUP($C5583,tbl_StartedStatus[Bold ID],tbl_StartedStatus[Started])="Started","Yes",IF(_xlfn.XLOOKUP($C5583,tbl_StartedStatus[Bold ID],tbl_StartedStatus[Started])="No Show","No Show","")),""))</f>
        <v/>
      </c>
    </row>
    <row r="5584" spans="1:8" ht="15" customHeight="1" thickBot="1">
      <c r="A5584" s="38" t="str">
        <f>IF($C5584="","",IFERROR(_xlfn.XLOOKUP($C5584,'1.PrepList'!$I$2:$I$1500,'1.PrepList'!$G$2:$G$1500,"")&amp;"",""))</f>
        <v/>
      </c>
      <c r="B5584" s="638" t="str">
        <f>IF($C5584="","",IFERROR(_xlfn.XLOOKUP($C5584,'1.PrepList'!$I$2:$I$1500,'1.PrepList'!$H$2:$H$1500,"")&amp;"",""))</f>
        <v/>
      </c>
      <c r="D5584" s="638" t="str">
        <f>IF($C5584="","",IFERROR(_xlfn.XLOOKUP($C5584,'1.PrepList'!$I$2:$I$1500,'1.PrepList'!$J$2:$J$1500,"")&amp;"",""))</f>
        <v/>
      </c>
      <c r="E5584" s="638" t="str">
        <f>IF($C5584="","",IFERROR(_xlfn.XLOOKUP($C5584,'1.PrepList'!$I$2:$I$1500,'1.PrepList'!$N$2:$N$1500,"")&amp;"",""))</f>
        <v/>
      </c>
      <c r="F5584" s="638" t="str">
        <f>IF($C5584="","",IFERROR(_xlfn.XLOOKUP($C5584,'1.PrepList'!$I$2:$I$1500,'1.PrepList'!$K$2:$K$1500,"")&amp;"",""))</f>
        <v/>
      </c>
      <c r="H5584" s="644" t="str">
        <f>IF($C5584="","",IFERROR(IF(_xlfn.XLOOKUP($C5584,tbl_StartedStatus[Bold ID],tbl_StartedStatus[Started])="Started","Yes",IF(_xlfn.XLOOKUP($C5584,tbl_StartedStatus[Bold ID],tbl_StartedStatus[Started])="No Show","No Show","")),""))</f>
        <v/>
      </c>
    </row>
    <row r="5585" spans="1:8" ht="15" customHeight="1" thickBot="1">
      <c r="A5585" s="38" t="str">
        <f>IF($C5585="","",IFERROR(_xlfn.XLOOKUP($C5585,'1.PrepList'!$I$2:$I$1500,'1.PrepList'!$G$2:$G$1500,"")&amp;"",""))</f>
        <v/>
      </c>
      <c r="B5585" s="638" t="str">
        <f>IF($C5585="","",IFERROR(_xlfn.XLOOKUP($C5585,'1.PrepList'!$I$2:$I$1500,'1.PrepList'!$H$2:$H$1500,"")&amp;"",""))</f>
        <v/>
      </c>
      <c r="D5585" s="638" t="str">
        <f>IF($C5585="","",IFERROR(_xlfn.XLOOKUP($C5585,'1.PrepList'!$I$2:$I$1500,'1.PrepList'!$J$2:$J$1500,"")&amp;"",""))</f>
        <v/>
      </c>
      <c r="E5585" s="638" t="str">
        <f>IF($C5585="","",IFERROR(_xlfn.XLOOKUP($C5585,'1.PrepList'!$I$2:$I$1500,'1.PrepList'!$N$2:$N$1500,"")&amp;"",""))</f>
        <v/>
      </c>
      <c r="F5585" s="638" t="str">
        <f>IF($C5585="","",IFERROR(_xlfn.XLOOKUP($C5585,'1.PrepList'!$I$2:$I$1500,'1.PrepList'!$K$2:$K$1500,"")&amp;"",""))</f>
        <v/>
      </c>
      <c r="H5585" s="644" t="str">
        <f>IF($C5585="","",IFERROR(IF(_xlfn.XLOOKUP($C5585,tbl_StartedStatus[Bold ID],tbl_StartedStatus[Started])="Started","Yes",IF(_xlfn.XLOOKUP($C5585,tbl_StartedStatus[Bold ID],tbl_StartedStatus[Started])="No Show","No Show","")),""))</f>
        <v/>
      </c>
    </row>
    <row r="5586" spans="1:8" ht="15" customHeight="1" thickBot="1">
      <c r="A5586" s="38" t="str">
        <f>IF($C5586="","",IFERROR(_xlfn.XLOOKUP($C5586,'1.PrepList'!$I$2:$I$1500,'1.PrepList'!$G$2:$G$1500,"")&amp;"",""))</f>
        <v/>
      </c>
      <c r="B5586" s="638" t="str">
        <f>IF($C5586="","",IFERROR(_xlfn.XLOOKUP($C5586,'1.PrepList'!$I$2:$I$1500,'1.PrepList'!$H$2:$H$1500,"")&amp;"",""))</f>
        <v/>
      </c>
      <c r="D5586" s="638" t="str">
        <f>IF($C5586="","",IFERROR(_xlfn.XLOOKUP($C5586,'1.PrepList'!$I$2:$I$1500,'1.PrepList'!$J$2:$J$1500,"")&amp;"",""))</f>
        <v/>
      </c>
      <c r="E5586" s="638" t="str">
        <f>IF($C5586="","",IFERROR(_xlfn.XLOOKUP($C5586,'1.PrepList'!$I$2:$I$1500,'1.PrepList'!$N$2:$N$1500,"")&amp;"",""))</f>
        <v/>
      </c>
      <c r="F5586" s="638" t="str">
        <f>IF($C5586="","",IFERROR(_xlfn.XLOOKUP($C5586,'1.PrepList'!$I$2:$I$1500,'1.PrepList'!$K$2:$K$1500,"")&amp;"",""))</f>
        <v/>
      </c>
      <c r="H5586" s="644" t="str">
        <f>IF($C5586="","",IFERROR(IF(_xlfn.XLOOKUP($C5586,tbl_StartedStatus[Bold ID],tbl_StartedStatus[Started])="Started","Yes",IF(_xlfn.XLOOKUP($C5586,tbl_StartedStatus[Bold ID],tbl_StartedStatus[Started])="No Show","No Show","")),""))</f>
        <v/>
      </c>
    </row>
    <row r="5587" spans="1:8" ht="15" customHeight="1" thickBot="1">
      <c r="A5587" s="38" t="str">
        <f>IF($C5587="","",IFERROR(_xlfn.XLOOKUP($C5587,'1.PrepList'!$I$2:$I$1500,'1.PrepList'!$G$2:$G$1500,"")&amp;"",""))</f>
        <v/>
      </c>
      <c r="B5587" s="638" t="str">
        <f>IF($C5587="","",IFERROR(_xlfn.XLOOKUP($C5587,'1.PrepList'!$I$2:$I$1500,'1.PrepList'!$H$2:$H$1500,"")&amp;"",""))</f>
        <v/>
      </c>
      <c r="D5587" s="638" t="str">
        <f>IF($C5587="","",IFERROR(_xlfn.XLOOKUP($C5587,'1.PrepList'!$I$2:$I$1500,'1.PrepList'!$J$2:$J$1500,"")&amp;"",""))</f>
        <v/>
      </c>
      <c r="E5587" s="638" t="str">
        <f>IF($C5587="","",IFERROR(_xlfn.XLOOKUP($C5587,'1.PrepList'!$I$2:$I$1500,'1.PrepList'!$N$2:$N$1500,"")&amp;"",""))</f>
        <v/>
      </c>
      <c r="F5587" s="638" t="str">
        <f>IF($C5587="","",IFERROR(_xlfn.XLOOKUP($C5587,'1.PrepList'!$I$2:$I$1500,'1.PrepList'!$K$2:$K$1500,"")&amp;"",""))</f>
        <v/>
      </c>
      <c r="H5587" s="644" t="str">
        <f>IF($C5587="","",IFERROR(IF(_xlfn.XLOOKUP($C5587,tbl_StartedStatus[Bold ID],tbl_StartedStatus[Started])="Started","Yes",IF(_xlfn.XLOOKUP($C5587,tbl_StartedStatus[Bold ID],tbl_StartedStatus[Started])="No Show","No Show","")),""))</f>
        <v/>
      </c>
    </row>
    <row r="5588" spans="1:8" ht="15" customHeight="1" thickBot="1">
      <c r="A5588" s="38" t="str">
        <f>IF($C5588="","",IFERROR(_xlfn.XLOOKUP($C5588,'1.PrepList'!$I$2:$I$1500,'1.PrepList'!$G$2:$G$1500,"")&amp;"",""))</f>
        <v/>
      </c>
      <c r="B5588" s="638" t="str">
        <f>IF($C5588="","",IFERROR(_xlfn.XLOOKUP($C5588,'1.PrepList'!$I$2:$I$1500,'1.PrepList'!$H$2:$H$1500,"")&amp;"",""))</f>
        <v/>
      </c>
      <c r="D5588" s="638" t="str">
        <f>IF($C5588="","",IFERROR(_xlfn.XLOOKUP($C5588,'1.PrepList'!$I$2:$I$1500,'1.PrepList'!$J$2:$J$1500,"")&amp;"",""))</f>
        <v/>
      </c>
      <c r="E5588" s="638" t="str">
        <f>IF($C5588="","",IFERROR(_xlfn.XLOOKUP($C5588,'1.PrepList'!$I$2:$I$1500,'1.PrepList'!$N$2:$N$1500,"")&amp;"",""))</f>
        <v/>
      </c>
      <c r="F5588" s="638" t="str">
        <f>IF($C5588="","",IFERROR(_xlfn.XLOOKUP($C5588,'1.PrepList'!$I$2:$I$1500,'1.PrepList'!$K$2:$K$1500,"")&amp;"",""))</f>
        <v/>
      </c>
      <c r="H5588" s="644" t="str">
        <f>IF($C5588="","",IFERROR(IF(_xlfn.XLOOKUP($C5588,tbl_StartedStatus[Bold ID],tbl_StartedStatus[Started])="Started","Yes",IF(_xlfn.XLOOKUP($C5588,tbl_StartedStatus[Bold ID],tbl_StartedStatus[Started])="No Show","No Show","")),""))</f>
        <v/>
      </c>
    </row>
    <row r="5589" spans="1:8" ht="15" customHeight="1" thickBot="1">
      <c r="A5589" s="38" t="str">
        <f>IF($C5589="","",IFERROR(_xlfn.XLOOKUP($C5589,'1.PrepList'!$I$2:$I$1500,'1.PrepList'!$G$2:$G$1500,"")&amp;"",""))</f>
        <v/>
      </c>
      <c r="B5589" s="638" t="str">
        <f>IF($C5589="","",IFERROR(_xlfn.XLOOKUP($C5589,'1.PrepList'!$I$2:$I$1500,'1.PrepList'!$H$2:$H$1500,"")&amp;"",""))</f>
        <v/>
      </c>
      <c r="D5589" s="638" t="str">
        <f>IF($C5589="","",IFERROR(_xlfn.XLOOKUP($C5589,'1.PrepList'!$I$2:$I$1500,'1.PrepList'!$J$2:$J$1500,"")&amp;"",""))</f>
        <v/>
      </c>
      <c r="E5589" s="638" t="str">
        <f>IF($C5589="","",IFERROR(_xlfn.XLOOKUP($C5589,'1.PrepList'!$I$2:$I$1500,'1.PrepList'!$N$2:$N$1500,"")&amp;"",""))</f>
        <v/>
      </c>
      <c r="F5589" s="638" t="str">
        <f>IF($C5589="","",IFERROR(_xlfn.XLOOKUP($C5589,'1.PrepList'!$I$2:$I$1500,'1.PrepList'!$K$2:$K$1500,"")&amp;"",""))</f>
        <v/>
      </c>
      <c r="H5589" s="644" t="str">
        <f>IF($C5589="","",IFERROR(IF(_xlfn.XLOOKUP($C5589,tbl_StartedStatus[Bold ID],tbl_StartedStatus[Started])="Started","Yes",IF(_xlfn.XLOOKUP($C5589,tbl_StartedStatus[Bold ID],tbl_StartedStatus[Started])="No Show","No Show","")),""))</f>
        <v/>
      </c>
    </row>
    <row r="5590" spans="1:8" ht="15" customHeight="1" thickBot="1">
      <c r="A5590" s="38" t="str">
        <f>IF($C5590="","",IFERROR(_xlfn.XLOOKUP($C5590,'1.PrepList'!$I$2:$I$1500,'1.PrepList'!$G$2:$G$1500,"")&amp;"",""))</f>
        <v/>
      </c>
      <c r="B5590" s="638" t="str">
        <f>IF($C5590="","",IFERROR(_xlfn.XLOOKUP($C5590,'1.PrepList'!$I$2:$I$1500,'1.PrepList'!$H$2:$H$1500,"")&amp;"",""))</f>
        <v/>
      </c>
      <c r="D5590" s="638" t="str">
        <f>IF($C5590="","",IFERROR(_xlfn.XLOOKUP($C5590,'1.PrepList'!$I$2:$I$1500,'1.PrepList'!$J$2:$J$1500,"")&amp;"",""))</f>
        <v/>
      </c>
      <c r="E5590" s="638" t="str">
        <f>IF($C5590="","",IFERROR(_xlfn.XLOOKUP($C5590,'1.PrepList'!$I$2:$I$1500,'1.PrepList'!$N$2:$N$1500,"")&amp;"",""))</f>
        <v/>
      </c>
      <c r="F5590" s="638" t="str">
        <f>IF($C5590="","",IFERROR(_xlfn.XLOOKUP($C5590,'1.PrepList'!$I$2:$I$1500,'1.PrepList'!$K$2:$K$1500,"")&amp;"",""))</f>
        <v/>
      </c>
      <c r="H5590" s="644" t="str">
        <f>IF($C5590="","",IFERROR(IF(_xlfn.XLOOKUP($C5590,tbl_StartedStatus[Bold ID],tbl_StartedStatus[Started])="Started","Yes",IF(_xlfn.XLOOKUP($C5590,tbl_StartedStatus[Bold ID],tbl_StartedStatus[Started])="No Show","No Show","")),""))</f>
        <v/>
      </c>
    </row>
    <row r="5591" spans="1:8" ht="15" customHeight="1" thickBot="1">
      <c r="A5591" s="38" t="str">
        <f>IF($C5591="","",IFERROR(_xlfn.XLOOKUP($C5591,'1.PrepList'!$I$2:$I$1500,'1.PrepList'!$G$2:$G$1500,"")&amp;"",""))</f>
        <v/>
      </c>
      <c r="B5591" s="638" t="str">
        <f>IF($C5591="","",IFERROR(_xlfn.XLOOKUP($C5591,'1.PrepList'!$I$2:$I$1500,'1.PrepList'!$H$2:$H$1500,"")&amp;"",""))</f>
        <v/>
      </c>
      <c r="D5591" s="638" t="str">
        <f>IF($C5591="","",IFERROR(_xlfn.XLOOKUP($C5591,'1.PrepList'!$I$2:$I$1500,'1.PrepList'!$J$2:$J$1500,"")&amp;"",""))</f>
        <v/>
      </c>
      <c r="E5591" s="638" t="str">
        <f>IF($C5591="","",IFERROR(_xlfn.XLOOKUP($C5591,'1.PrepList'!$I$2:$I$1500,'1.PrepList'!$N$2:$N$1500,"")&amp;"",""))</f>
        <v/>
      </c>
      <c r="F5591" s="638" t="str">
        <f>IF($C5591="","",IFERROR(_xlfn.XLOOKUP($C5591,'1.PrepList'!$I$2:$I$1500,'1.PrepList'!$K$2:$K$1500,"")&amp;"",""))</f>
        <v/>
      </c>
      <c r="H5591" s="644" t="str">
        <f>IF($C5591="","",IFERROR(IF(_xlfn.XLOOKUP($C5591,tbl_StartedStatus[Bold ID],tbl_StartedStatus[Started])="Started","Yes",IF(_xlfn.XLOOKUP($C5591,tbl_StartedStatus[Bold ID],tbl_StartedStatus[Started])="No Show","No Show","")),""))</f>
        <v/>
      </c>
    </row>
    <row r="5592" spans="1:8" ht="15" customHeight="1" thickBot="1">
      <c r="A5592" s="38" t="str">
        <f>IF($C5592="","",IFERROR(_xlfn.XLOOKUP($C5592,'1.PrepList'!$I$2:$I$1500,'1.PrepList'!$G$2:$G$1500,"")&amp;"",""))</f>
        <v/>
      </c>
      <c r="B5592" s="638" t="str">
        <f>IF($C5592="","",IFERROR(_xlfn.XLOOKUP($C5592,'1.PrepList'!$I$2:$I$1500,'1.PrepList'!$H$2:$H$1500,"")&amp;"",""))</f>
        <v/>
      </c>
      <c r="D5592" s="638" t="str">
        <f>IF($C5592="","",IFERROR(_xlfn.XLOOKUP($C5592,'1.PrepList'!$I$2:$I$1500,'1.PrepList'!$J$2:$J$1500,"")&amp;"",""))</f>
        <v/>
      </c>
      <c r="E5592" s="638" t="str">
        <f>IF($C5592="","",IFERROR(_xlfn.XLOOKUP($C5592,'1.PrepList'!$I$2:$I$1500,'1.PrepList'!$N$2:$N$1500,"")&amp;"",""))</f>
        <v/>
      </c>
      <c r="F5592" s="638" t="str">
        <f>IF($C5592="","",IFERROR(_xlfn.XLOOKUP($C5592,'1.PrepList'!$I$2:$I$1500,'1.PrepList'!$K$2:$K$1500,"")&amp;"",""))</f>
        <v/>
      </c>
      <c r="H5592" s="644" t="str">
        <f>IF($C5592="","",IFERROR(IF(_xlfn.XLOOKUP($C5592,tbl_StartedStatus[Bold ID],tbl_StartedStatus[Started])="Started","Yes",IF(_xlfn.XLOOKUP($C5592,tbl_StartedStatus[Bold ID],tbl_StartedStatus[Started])="No Show","No Show","")),""))</f>
        <v/>
      </c>
    </row>
    <row r="5593" spans="1:8" ht="15" customHeight="1" thickBot="1">
      <c r="A5593" s="38" t="str">
        <f>IF($C5593="","",IFERROR(_xlfn.XLOOKUP($C5593,'1.PrepList'!$I$2:$I$1500,'1.PrepList'!$G$2:$G$1500,"")&amp;"",""))</f>
        <v/>
      </c>
      <c r="B5593" s="638" t="str">
        <f>IF($C5593="","",IFERROR(_xlfn.XLOOKUP($C5593,'1.PrepList'!$I$2:$I$1500,'1.PrepList'!$H$2:$H$1500,"")&amp;"",""))</f>
        <v/>
      </c>
      <c r="D5593" s="638" t="str">
        <f>IF($C5593="","",IFERROR(_xlfn.XLOOKUP($C5593,'1.PrepList'!$I$2:$I$1500,'1.PrepList'!$J$2:$J$1500,"")&amp;"",""))</f>
        <v/>
      </c>
      <c r="E5593" s="638" t="str">
        <f>IF($C5593="","",IFERROR(_xlfn.XLOOKUP($C5593,'1.PrepList'!$I$2:$I$1500,'1.PrepList'!$N$2:$N$1500,"")&amp;"",""))</f>
        <v/>
      </c>
      <c r="F5593" s="638" t="str">
        <f>IF($C5593="","",IFERROR(_xlfn.XLOOKUP($C5593,'1.PrepList'!$I$2:$I$1500,'1.PrepList'!$K$2:$K$1500,"")&amp;"",""))</f>
        <v/>
      </c>
      <c r="H5593" s="644" t="str">
        <f>IF($C5593="","",IFERROR(IF(_xlfn.XLOOKUP($C5593,tbl_StartedStatus[Bold ID],tbl_StartedStatus[Started])="Started","Yes",IF(_xlfn.XLOOKUP($C5593,tbl_StartedStatus[Bold ID],tbl_StartedStatus[Started])="No Show","No Show","")),""))</f>
        <v/>
      </c>
    </row>
    <row r="5594" spans="1:8" ht="15" customHeight="1" thickBot="1">
      <c r="A5594" s="38" t="str">
        <f>IF($C5594="","",IFERROR(_xlfn.XLOOKUP($C5594,'1.PrepList'!$I$2:$I$1500,'1.PrepList'!$G$2:$G$1500,"")&amp;"",""))</f>
        <v/>
      </c>
      <c r="B5594" s="638" t="str">
        <f>IF($C5594="","",IFERROR(_xlfn.XLOOKUP($C5594,'1.PrepList'!$I$2:$I$1500,'1.PrepList'!$H$2:$H$1500,"")&amp;"",""))</f>
        <v/>
      </c>
      <c r="D5594" s="638" t="str">
        <f>IF($C5594="","",IFERROR(_xlfn.XLOOKUP($C5594,'1.PrepList'!$I$2:$I$1500,'1.PrepList'!$J$2:$J$1500,"")&amp;"",""))</f>
        <v/>
      </c>
      <c r="E5594" s="638" t="str">
        <f>IF($C5594="","",IFERROR(_xlfn.XLOOKUP($C5594,'1.PrepList'!$I$2:$I$1500,'1.PrepList'!$N$2:$N$1500,"")&amp;"",""))</f>
        <v/>
      </c>
      <c r="F5594" s="638" t="str">
        <f>IF($C5594="","",IFERROR(_xlfn.XLOOKUP($C5594,'1.PrepList'!$I$2:$I$1500,'1.PrepList'!$K$2:$K$1500,"")&amp;"",""))</f>
        <v/>
      </c>
      <c r="H5594" s="644" t="str">
        <f>IF($C5594="","",IFERROR(IF(_xlfn.XLOOKUP($C5594,tbl_StartedStatus[Bold ID],tbl_StartedStatus[Started])="Started","Yes",IF(_xlfn.XLOOKUP($C5594,tbl_StartedStatus[Bold ID],tbl_StartedStatus[Started])="No Show","No Show","")),""))</f>
        <v/>
      </c>
    </row>
    <row r="5595" spans="1:8" ht="15" customHeight="1" thickBot="1">
      <c r="A5595" s="38" t="str">
        <f>IF($C5595="","",IFERROR(_xlfn.XLOOKUP($C5595,'1.PrepList'!$I$2:$I$1500,'1.PrepList'!$G$2:$G$1500,"")&amp;"",""))</f>
        <v/>
      </c>
      <c r="B5595" s="638" t="str">
        <f>IF($C5595="","",IFERROR(_xlfn.XLOOKUP($C5595,'1.PrepList'!$I$2:$I$1500,'1.PrepList'!$H$2:$H$1500,"")&amp;"",""))</f>
        <v/>
      </c>
      <c r="D5595" s="638" t="str">
        <f>IF($C5595="","",IFERROR(_xlfn.XLOOKUP($C5595,'1.PrepList'!$I$2:$I$1500,'1.PrepList'!$J$2:$J$1500,"")&amp;"",""))</f>
        <v/>
      </c>
      <c r="E5595" s="638" t="str">
        <f>IF($C5595="","",IFERROR(_xlfn.XLOOKUP($C5595,'1.PrepList'!$I$2:$I$1500,'1.PrepList'!$N$2:$N$1500,"")&amp;"",""))</f>
        <v/>
      </c>
      <c r="F5595" s="638" t="str">
        <f>IF($C5595="","",IFERROR(_xlfn.XLOOKUP($C5595,'1.PrepList'!$I$2:$I$1500,'1.PrepList'!$K$2:$K$1500,"")&amp;"",""))</f>
        <v/>
      </c>
      <c r="H5595" s="644" t="str">
        <f>IF($C5595="","",IFERROR(IF(_xlfn.XLOOKUP($C5595,tbl_StartedStatus[Bold ID],tbl_StartedStatus[Started])="Started","Yes",IF(_xlfn.XLOOKUP($C5595,tbl_StartedStatus[Bold ID],tbl_StartedStatus[Started])="No Show","No Show","")),""))</f>
        <v/>
      </c>
    </row>
    <row r="5596" spans="1:8" ht="15" customHeight="1" thickBot="1">
      <c r="A5596" s="38" t="str">
        <f>IF($C5596="","",IFERROR(_xlfn.XLOOKUP($C5596,'1.PrepList'!$I$2:$I$1500,'1.PrepList'!$G$2:$G$1500,"")&amp;"",""))</f>
        <v/>
      </c>
      <c r="B5596" s="638" t="str">
        <f>IF($C5596="","",IFERROR(_xlfn.XLOOKUP($C5596,'1.PrepList'!$I$2:$I$1500,'1.PrepList'!$H$2:$H$1500,"")&amp;"",""))</f>
        <v/>
      </c>
      <c r="D5596" s="638" t="str">
        <f>IF($C5596="","",IFERROR(_xlfn.XLOOKUP($C5596,'1.PrepList'!$I$2:$I$1500,'1.PrepList'!$J$2:$J$1500,"")&amp;"",""))</f>
        <v/>
      </c>
      <c r="E5596" s="638" t="str">
        <f>IF($C5596="","",IFERROR(_xlfn.XLOOKUP($C5596,'1.PrepList'!$I$2:$I$1500,'1.PrepList'!$N$2:$N$1500,"")&amp;"",""))</f>
        <v/>
      </c>
      <c r="F5596" s="638" t="str">
        <f>IF($C5596="","",IFERROR(_xlfn.XLOOKUP($C5596,'1.PrepList'!$I$2:$I$1500,'1.PrepList'!$K$2:$K$1500,"")&amp;"",""))</f>
        <v/>
      </c>
      <c r="H5596" s="644" t="str">
        <f>IF($C5596="","",IFERROR(IF(_xlfn.XLOOKUP($C5596,tbl_StartedStatus[Bold ID],tbl_StartedStatus[Started])="Started","Yes",IF(_xlfn.XLOOKUP($C5596,tbl_StartedStatus[Bold ID],tbl_StartedStatus[Started])="No Show","No Show","")),""))</f>
        <v/>
      </c>
    </row>
    <row r="5597" spans="1:8" ht="15" customHeight="1" thickBot="1">
      <c r="A5597" s="38" t="str">
        <f>IF($C5597="","",IFERROR(_xlfn.XLOOKUP($C5597,'1.PrepList'!$I$2:$I$1500,'1.PrepList'!$G$2:$G$1500,"")&amp;"",""))</f>
        <v/>
      </c>
      <c r="B5597" s="638" t="str">
        <f>IF($C5597="","",IFERROR(_xlfn.XLOOKUP($C5597,'1.PrepList'!$I$2:$I$1500,'1.PrepList'!$H$2:$H$1500,"")&amp;"",""))</f>
        <v/>
      </c>
      <c r="D5597" s="638" t="str">
        <f>IF($C5597="","",IFERROR(_xlfn.XLOOKUP($C5597,'1.PrepList'!$I$2:$I$1500,'1.PrepList'!$J$2:$J$1500,"")&amp;"",""))</f>
        <v/>
      </c>
      <c r="E5597" s="638" t="str">
        <f>IF($C5597="","",IFERROR(_xlfn.XLOOKUP($C5597,'1.PrepList'!$I$2:$I$1500,'1.PrepList'!$N$2:$N$1500,"")&amp;"",""))</f>
        <v/>
      </c>
      <c r="F5597" s="638" t="str">
        <f>IF($C5597="","",IFERROR(_xlfn.XLOOKUP($C5597,'1.PrepList'!$I$2:$I$1500,'1.PrepList'!$K$2:$K$1500,"")&amp;"",""))</f>
        <v/>
      </c>
      <c r="H5597" s="644" t="str">
        <f>IF($C5597="","",IFERROR(IF(_xlfn.XLOOKUP($C5597,tbl_StartedStatus[Bold ID],tbl_StartedStatus[Started])="Started","Yes",IF(_xlfn.XLOOKUP($C5597,tbl_StartedStatus[Bold ID],tbl_StartedStatus[Started])="No Show","No Show","")),""))</f>
        <v/>
      </c>
    </row>
    <row r="5598" spans="1:8" ht="15" customHeight="1" thickBot="1">
      <c r="A5598" s="38" t="str">
        <f>IF($C5598="","",IFERROR(_xlfn.XLOOKUP($C5598,'1.PrepList'!$I$2:$I$1500,'1.PrepList'!$G$2:$G$1500,"")&amp;"",""))</f>
        <v/>
      </c>
      <c r="B5598" s="638" t="str">
        <f>IF($C5598="","",IFERROR(_xlfn.XLOOKUP($C5598,'1.PrepList'!$I$2:$I$1500,'1.PrepList'!$H$2:$H$1500,"")&amp;"",""))</f>
        <v/>
      </c>
      <c r="D5598" s="638" t="str">
        <f>IF($C5598="","",IFERROR(_xlfn.XLOOKUP($C5598,'1.PrepList'!$I$2:$I$1500,'1.PrepList'!$J$2:$J$1500,"")&amp;"",""))</f>
        <v/>
      </c>
      <c r="E5598" s="638" t="str">
        <f>IF($C5598="","",IFERROR(_xlfn.XLOOKUP($C5598,'1.PrepList'!$I$2:$I$1500,'1.PrepList'!$N$2:$N$1500,"")&amp;"",""))</f>
        <v/>
      </c>
      <c r="F5598" s="638" t="str">
        <f>IF($C5598="","",IFERROR(_xlfn.XLOOKUP($C5598,'1.PrepList'!$I$2:$I$1500,'1.PrepList'!$K$2:$K$1500,"")&amp;"",""))</f>
        <v/>
      </c>
      <c r="H5598" s="644" t="str">
        <f>IF($C5598="","",IFERROR(IF(_xlfn.XLOOKUP($C5598,tbl_StartedStatus[Bold ID],tbl_StartedStatus[Started])="Started","Yes",IF(_xlfn.XLOOKUP($C5598,tbl_StartedStatus[Bold ID],tbl_StartedStatus[Started])="No Show","No Show","")),""))</f>
        <v/>
      </c>
    </row>
    <row r="5599" spans="1:8" ht="15" customHeight="1" thickBot="1">
      <c r="A5599" s="38" t="str">
        <f>IF($C5599="","",IFERROR(_xlfn.XLOOKUP($C5599,'1.PrepList'!$I$2:$I$1500,'1.PrepList'!$G$2:$G$1500,"")&amp;"",""))</f>
        <v/>
      </c>
      <c r="B5599" s="638" t="str">
        <f>IF($C5599="","",IFERROR(_xlfn.XLOOKUP($C5599,'1.PrepList'!$I$2:$I$1500,'1.PrepList'!$H$2:$H$1500,"")&amp;"",""))</f>
        <v/>
      </c>
      <c r="D5599" s="638" t="str">
        <f>IF($C5599="","",IFERROR(_xlfn.XLOOKUP($C5599,'1.PrepList'!$I$2:$I$1500,'1.PrepList'!$J$2:$J$1500,"")&amp;"",""))</f>
        <v/>
      </c>
      <c r="E5599" s="638" t="str">
        <f>IF($C5599="","",IFERROR(_xlfn.XLOOKUP($C5599,'1.PrepList'!$I$2:$I$1500,'1.PrepList'!$N$2:$N$1500,"")&amp;"",""))</f>
        <v/>
      </c>
      <c r="F5599" s="638" t="str">
        <f>IF($C5599="","",IFERROR(_xlfn.XLOOKUP($C5599,'1.PrepList'!$I$2:$I$1500,'1.PrepList'!$K$2:$K$1500,"")&amp;"",""))</f>
        <v/>
      </c>
      <c r="H5599" s="644" t="str">
        <f>IF($C5599="","",IFERROR(IF(_xlfn.XLOOKUP($C5599,tbl_StartedStatus[Bold ID],tbl_StartedStatus[Started])="Started","Yes",IF(_xlfn.XLOOKUP($C5599,tbl_StartedStatus[Bold ID],tbl_StartedStatus[Started])="No Show","No Show","")),""))</f>
        <v/>
      </c>
    </row>
    <row r="5600" spans="1:8" ht="15" customHeight="1" thickBot="1">
      <c r="A5600" s="38" t="str">
        <f>IF($C5600="","",IFERROR(_xlfn.XLOOKUP($C5600,'1.PrepList'!$I$2:$I$1500,'1.PrepList'!$G$2:$G$1500,"")&amp;"",""))</f>
        <v/>
      </c>
      <c r="B5600" s="638" t="str">
        <f>IF($C5600="","",IFERROR(_xlfn.XLOOKUP($C5600,'1.PrepList'!$I$2:$I$1500,'1.PrepList'!$H$2:$H$1500,"")&amp;"",""))</f>
        <v/>
      </c>
      <c r="D5600" s="638" t="str">
        <f>IF($C5600="","",IFERROR(_xlfn.XLOOKUP($C5600,'1.PrepList'!$I$2:$I$1500,'1.PrepList'!$J$2:$J$1500,"")&amp;"",""))</f>
        <v/>
      </c>
      <c r="E5600" s="638" t="str">
        <f>IF($C5600="","",IFERROR(_xlfn.XLOOKUP($C5600,'1.PrepList'!$I$2:$I$1500,'1.PrepList'!$N$2:$N$1500,"")&amp;"",""))</f>
        <v/>
      </c>
      <c r="F5600" s="638" t="str">
        <f>IF($C5600="","",IFERROR(_xlfn.XLOOKUP($C5600,'1.PrepList'!$I$2:$I$1500,'1.PrepList'!$K$2:$K$1500,"")&amp;"",""))</f>
        <v/>
      </c>
      <c r="H5600" s="644" t="str">
        <f>IF($C5600="","",IFERROR(IF(_xlfn.XLOOKUP($C5600,tbl_StartedStatus[Bold ID],tbl_StartedStatus[Started])="Started","Yes",IF(_xlfn.XLOOKUP($C5600,tbl_StartedStatus[Bold ID],tbl_StartedStatus[Started])="No Show","No Show","")),""))</f>
        <v/>
      </c>
    </row>
    <row r="5601" spans="1:8" ht="15" customHeight="1" thickBot="1">
      <c r="A5601" s="38" t="str">
        <f>IF($C5601="","",IFERROR(_xlfn.XLOOKUP($C5601,'1.PrepList'!$I$2:$I$1500,'1.PrepList'!$G$2:$G$1500,"")&amp;"",""))</f>
        <v/>
      </c>
      <c r="B5601" s="638" t="str">
        <f>IF($C5601="","",IFERROR(_xlfn.XLOOKUP($C5601,'1.PrepList'!$I$2:$I$1500,'1.PrepList'!$H$2:$H$1500,"")&amp;"",""))</f>
        <v/>
      </c>
      <c r="D5601" s="638" t="str">
        <f>IF($C5601="","",IFERROR(_xlfn.XLOOKUP($C5601,'1.PrepList'!$I$2:$I$1500,'1.PrepList'!$J$2:$J$1500,"")&amp;"",""))</f>
        <v/>
      </c>
      <c r="E5601" s="638" t="str">
        <f>IF($C5601="","",IFERROR(_xlfn.XLOOKUP($C5601,'1.PrepList'!$I$2:$I$1500,'1.PrepList'!$N$2:$N$1500,"")&amp;"",""))</f>
        <v/>
      </c>
      <c r="F5601" s="638" t="str">
        <f>IF($C5601="","",IFERROR(_xlfn.XLOOKUP($C5601,'1.PrepList'!$I$2:$I$1500,'1.PrepList'!$K$2:$K$1500,"")&amp;"",""))</f>
        <v/>
      </c>
      <c r="H5601" s="644" t="str">
        <f>IF($C5601="","",IFERROR(IF(_xlfn.XLOOKUP($C5601,tbl_StartedStatus[Bold ID],tbl_StartedStatus[Started])="Started","Yes",IF(_xlfn.XLOOKUP($C5601,tbl_StartedStatus[Bold ID],tbl_StartedStatus[Started])="No Show","No Show","")),""))</f>
        <v/>
      </c>
    </row>
    <row r="5602" spans="1:8" ht="15" customHeight="1" thickBot="1">
      <c r="A5602" s="38" t="str">
        <f>IF($C5602="","",IFERROR(_xlfn.XLOOKUP($C5602,'1.PrepList'!$I$2:$I$1500,'1.PrepList'!$G$2:$G$1500,"")&amp;"",""))</f>
        <v/>
      </c>
      <c r="B5602" s="638" t="str">
        <f>IF($C5602="","",IFERROR(_xlfn.XLOOKUP($C5602,'1.PrepList'!$I$2:$I$1500,'1.PrepList'!$H$2:$H$1500,"")&amp;"",""))</f>
        <v/>
      </c>
      <c r="D5602" s="638" t="str">
        <f>IF($C5602="","",IFERROR(_xlfn.XLOOKUP($C5602,'1.PrepList'!$I$2:$I$1500,'1.PrepList'!$J$2:$J$1500,"")&amp;"",""))</f>
        <v/>
      </c>
      <c r="E5602" s="638" t="str">
        <f>IF($C5602="","",IFERROR(_xlfn.XLOOKUP($C5602,'1.PrepList'!$I$2:$I$1500,'1.PrepList'!$N$2:$N$1500,"")&amp;"",""))</f>
        <v/>
      </c>
      <c r="F5602" s="638" t="str">
        <f>IF($C5602="","",IFERROR(_xlfn.XLOOKUP($C5602,'1.PrepList'!$I$2:$I$1500,'1.PrepList'!$K$2:$K$1500,"")&amp;"",""))</f>
        <v/>
      </c>
      <c r="H5602" s="644" t="str">
        <f>IF($C5602="","",IFERROR(IF(_xlfn.XLOOKUP($C5602,tbl_StartedStatus[Bold ID],tbl_StartedStatus[Started])="Started","Yes",IF(_xlfn.XLOOKUP($C5602,tbl_StartedStatus[Bold ID],tbl_StartedStatus[Started])="No Show","No Show","")),""))</f>
        <v/>
      </c>
    </row>
    <row r="5603" spans="1:8" ht="15" customHeight="1" thickBot="1">
      <c r="A5603" s="38" t="str">
        <f>IF($C5603="","",IFERROR(_xlfn.XLOOKUP($C5603,'1.PrepList'!$I$2:$I$1500,'1.PrepList'!$G$2:$G$1500,"")&amp;"",""))</f>
        <v/>
      </c>
      <c r="B5603" s="638" t="str">
        <f>IF($C5603="","",IFERROR(_xlfn.XLOOKUP($C5603,'1.PrepList'!$I$2:$I$1500,'1.PrepList'!$H$2:$H$1500,"")&amp;"",""))</f>
        <v/>
      </c>
      <c r="D5603" s="638" t="str">
        <f>IF($C5603="","",IFERROR(_xlfn.XLOOKUP($C5603,'1.PrepList'!$I$2:$I$1500,'1.PrepList'!$J$2:$J$1500,"")&amp;"",""))</f>
        <v/>
      </c>
      <c r="E5603" s="638" t="str">
        <f>IF($C5603="","",IFERROR(_xlfn.XLOOKUP($C5603,'1.PrepList'!$I$2:$I$1500,'1.PrepList'!$N$2:$N$1500,"")&amp;"",""))</f>
        <v/>
      </c>
      <c r="F5603" s="638" t="str">
        <f>IF($C5603="","",IFERROR(_xlfn.XLOOKUP($C5603,'1.PrepList'!$I$2:$I$1500,'1.PrepList'!$K$2:$K$1500,"")&amp;"",""))</f>
        <v/>
      </c>
      <c r="H5603" s="644" t="str">
        <f>IF($C5603="","",IFERROR(IF(_xlfn.XLOOKUP($C5603,tbl_StartedStatus[Bold ID],tbl_StartedStatus[Started])="Started","Yes",IF(_xlfn.XLOOKUP($C5603,tbl_StartedStatus[Bold ID],tbl_StartedStatus[Started])="No Show","No Show","")),""))</f>
        <v/>
      </c>
    </row>
    <row r="5604" spans="1:8" ht="15" customHeight="1" thickBot="1">
      <c r="A5604" s="38" t="str">
        <f>IF($C5604="","",IFERROR(_xlfn.XLOOKUP($C5604,'1.PrepList'!$I$2:$I$1500,'1.PrepList'!$G$2:$G$1500,"")&amp;"",""))</f>
        <v/>
      </c>
      <c r="B5604" s="638" t="str">
        <f>IF($C5604="","",IFERROR(_xlfn.XLOOKUP($C5604,'1.PrepList'!$I$2:$I$1500,'1.PrepList'!$H$2:$H$1500,"")&amp;"",""))</f>
        <v/>
      </c>
      <c r="D5604" s="638" t="str">
        <f>IF($C5604="","",IFERROR(_xlfn.XLOOKUP($C5604,'1.PrepList'!$I$2:$I$1500,'1.PrepList'!$J$2:$J$1500,"")&amp;"",""))</f>
        <v/>
      </c>
      <c r="E5604" s="638" t="str">
        <f>IF($C5604="","",IFERROR(_xlfn.XLOOKUP($C5604,'1.PrepList'!$I$2:$I$1500,'1.PrepList'!$N$2:$N$1500,"")&amp;"",""))</f>
        <v/>
      </c>
      <c r="F5604" s="638" t="str">
        <f>IF($C5604="","",IFERROR(_xlfn.XLOOKUP($C5604,'1.PrepList'!$I$2:$I$1500,'1.PrepList'!$K$2:$K$1500,"")&amp;"",""))</f>
        <v/>
      </c>
      <c r="H5604" s="644" t="str">
        <f>IF($C5604="","",IFERROR(IF(_xlfn.XLOOKUP($C5604,tbl_StartedStatus[Bold ID],tbl_StartedStatus[Started])="Started","Yes",IF(_xlfn.XLOOKUP($C5604,tbl_StartedStatus[Bold ID],tbl_StartedStatus[Started])="No Show","No Show","")),""))</f>
        <v/>
      </c>
    </row>
    <row r="5605" spans="1:8" ht="15" customHeight="1" thickBot="1">
      <c r="A5605" s="38" t="str">
        <f>IF($C5605="","",IFERROR(_xlfn.XLOOKUP($C5605,'1.PrepList'!$I$2:$I$1500,'1.PrepList'!$G$2:$G$1500,"")&amp;"",""))</f>
        <v/>
      </c>
      <c r="B5605" s="638" t="str">
        <f>IF($C5605="","",IFERROR(_xlfn.XLOOKUP($C5605,'1.PrepList'!$I$2:$I$1500,'1.PrepList'!$H$2:$H$1500,"")&amp;"",""))</f>
        <v/>
      </c>
      <c r="D5605" s="638" t="str">
        <f>IF($C5605="","",IFERROR(_xlfn.XLOOKUP($C5605,'1.PrepList'!$I$2:$I$1500,'1.PrepList'!$J$2:$J$1500,"")&amp;"",""))</f>
        <v/>
      </c>
      <c r="E5605" s="638" t="str">
        <f>IF($C5605="","",IFERROR(_xlfn.XLOOKUP($C5605,'1.PrepList'!$I$2:$I$1500,'1.PrepList'!$N$2:$N$1500,"")&amp;"",""))</f>
        <v/>
      </c>
      <c r="F5605" s="638" t="str">
        <f>IF($C5605="","",IFERROR(_xlfn.XLOOKUP($C5605,'1.PrepList'!$I$2:$I$1500,'1.PrepList'!$K$2:$K$1500,"")&amp;"",""))</f>
        <v/>
      </c>
      <c r="H5605" s="644" t="str">
        <f>IF($C5605="","",IFERROR(IF(_xlfn.XLOOKUP($C5605,tbl_StartedStatus[Bold ID],tbl_StartedStatus[Started])="Started","Yes",IF(_xlfn.XLOOKUP($C5605,tbl_StartedStatus[Bold ID],tbl_StartedStatus[Started])="No Show","No Show","")),""))</f>
        <v/>
      </c>
    </row>
    <row r="5606" spans="1:8" ht="15" customHeight="1" thickBot="1">
      <c r="A5606" s="38" t="str">
        <f>IF($C5606="","",IFERROR(_xlfn.XLOOKUP($C5606,'1.PrepList'!$I$2:$I$1500,'1.PrepList'!$G$2:$G$1500,"")&amp;"",""))</f>
        <v/>
      </c>
      <c r="B5606" s="638" t="str">
        <f>IF($C5606="","",IFERROR(_xlfn.XLOOKUP($C5606,'1.PrepList'!$I$2:$I$1500,'1.PrepList'!$H$2:$H$1500,"")&amp;"",""))</f>
        <v/>
      </c>
      <c r="D5606" s="638" t="str">
        <f>IF($C5606="","",IFERROR(_xlfn.XLOOKUP($C5606,'1.PrepList'!$I$2:$I$1500,'1.PrepList'!$J$2:$J$1500,"")&amp;"",""))</f>
        <v/>
      </c>
      <c r="E5606" s="638" t="str">
        <f>IF($C5606="","",IFERROR(_xlfn.XLOOKUP($C5606,'1.PrepList'!$I$2:$I$1500,'1.PrepList'!$N$2:$N$1500,"")&amp;"",""))</f>
        <v/>
      </c>
      <c r="F5606" s="638" t="str">
        <f>IF($C5606="","",IFERROR(_xlfn.XLOOKUP($C5606,'1.PrepList'!$I$2:$I$1500,'1.PrepList'!$K$2:$K$1500,"")&amp;"",""))</f>
        <v/>
      </c>
      <c r="H5606" s="644" t="str">
        <f>IF($C5606="","",IFERROR(IF(_xlfn.XLOOKUP($C5606,tbl_StartedStatus[Bold ID],tbl_StartedStatus[Started])="Started","Yes",IF(_xlfn.XLOOKUP($C5606,tbl_StartedStatus[Bold ID],tbl_StartedStatus[Started])="No Show","No Show","")),""))</f>
        <v/>
      </c>
    </row>
    <row r="5607" spans="1:8" ht="15" customHeight="1" thickBot="1">
      <c r="A5607" s="38" t="str">
        <f>IF($C5607="","",IFERROR(_xlfn.XLOOKUP($C5607,'1.PrepList'!$I$2:$I$1500,'1.PrepList'!$G$2:$G$1500,"")&amp;"",""))</f>
        <v/>
      </c>
      <c r="B5607" s="638" t="str">
        <f>IF($C5607="","",IFERROR(_xlfn.XLOOKUP($C5607,'1.PrepList'!$I$2:$I$1500,'1.PrepList'!$H$2:$H$1500,"")&amp;"",""))</f>
        <v/>
      </c>
      <c r="D5607" s="638" t="str">
        <f>IF($C5607="","",IFERROR(_xlfn.XLOOKUP($C5607,'1.PrepList'!$I$2:$I$1500,'1.PrepList'!$J$2:$J$1500,"")&amp;"",""))</f>
        <v/>
      </c>
      <c r="E5607" s="638" t="str">
        <f>IF($C5607="","",IFERROR(_xlfn.XLOOKUP($C5607,'1.PrepList'!$I$2:$I$1500,'1.PrepList'!$N$2:$N$1500,"")&amp;"",""))</f>
        <v/>
      </c>
      <c r="F5607" s="638" t="str">
        <f>IF($C5607="","",IFERROR(_xlfn.XLOOKUP($C5607,'1.PrepList'!$I$2:$I$1500,'1.PrepList'!$K$2:$K$1500,"")&amp;"",""))</f>
        <v/>
      </c>
      <c r="H5607" s="644" t="str">
        <f>IF($C5607="","",IFERROR(IF(_xlfn.XLOOKUP($C5607,tbl_StartedStatus[Bold ID],tbl_StartedStatus[Started])="Started","Yes",IF(_xlfn.XLOOKUP($C5607,tbl_StartedStatus[Bold ID],tbl_StartedStatus[Started])="No Show","No Show","")),""))</f>
        <v/>
      </c>
    </row>
    <row r="5608" spans="1:8" ht="15" customHeight="1" thickBot="1">
      <c r="A5608" s="38" t="str">
        <f>IF($C5608="","",IFERROR(_xlfn.XLOOKUP($C5608,'1.PrepList'!$I$2:$I$1500,'1.PrepList'!$G$2:$G$1500,"")&amp;"",""))</f>
        <v/>
      </c>
      <c r="B5608" s="638" t="str">
        <f>IF($C5608="","",IFERROR(_xlfn.XLOOKUP($C5608,'1.PrepList'!$I$2:$I$1500,'1.PrepList'!$H$2:$H$1500,"")&amp;"",""))</f>
        <v/>
      </c>
      <c r="D5608" s="638" t="str">
        <f>IF($C5608="","",IFERROR(_xlfn.XLOOKUP($C5608,'1.PrepList'!$I$2:$I$1500,'1.PrepList'!$J$2:$J$1500,"")&amp;"",""))</f>
        <v/>
      </c>
      <c r="E5608" s="638" t="str">
        <f>IF($C5608="","",IFERROR(_xlfn.XLOOKUP($C5608,'1.PrepList'!$I$2:$I$1500,'1.PrepList'!$N$2:$N$1500,"")&amp;"",""))</f>
        <v/>
      </c>
      <c r="F5608" s="638" t="str">
        <f>IF($C5608="","",IFERROR(_xlfn.XLOOKUP($C5608,'1.PrepList'!$I$2:$I$1500,'1.PrepList'!$K$2:$K$1500,"")&amp;"",""))</f>
        <v/>
      </c>
      <c r="H5608" s="644" t="str">
        <f>IF($C5608="","",IFERROR(IF(_xlfn.XLOOKUP($C5608,tbl_StartedStatus[Bold ID],tbl_StartedStatus[Started])="Started","Yes",IF(_xlfn.XLOOKUP($C5608,tbl_StartedStatus[Bold ID],tbl_StartedStatus[Started])="No Show","No Show","")),""))</f>
        <v/>
      </c>
    </row>
    <row r="5609" spans="1:8" ht="15" customHeight="1" thickBot="1">
      <c r="A5609" s="38" t="str">
        <f>IF($C5609="","",IFERROR(_xlfn.XLOOKUP($C5609,'1.PrepList'!$I$2:$I$1500,'1.PrepList'!$G$2:$G$1500,"")&amp;"",""))</f>
        <v/>
      </c>
      <c r="B5609" s="638" t="str">
        <f>IF($C5609="","",IFERROR(_xlfn.XLOOKUP($C5609,'1.PrepList'!$I$2:$I$1500,'1.PrepList'!$H$2:$H$1500,"")&amp;"",""))</f>
        <v/>
      </c>
      <c r="D5609" s="638" t="str">
        <f>IF($C5609="","",IFERROR(_xlfn.XLOOKUP($C5609,'1.PrepList'!$I$2:$I$1500,'1.PrepList'!$J$2:$J$1500,"")&amp;"",""))</f>
        <v/>
      </c>
      <c r="E5609" s="638" t="str">
        <f>IF($C5609="","",IFERROR(_xlfn.XLOOKUP($C5609,'1.PrepList'!$I$2:$I$1500,'1.PrepList'!$N$2:$N$1500,"")&amp;"",""))</f>
        <v/>
      </c>
      <c r="F5609" s="638" t="str">
        <f>IF($C5609="","",IFERROR(_xlfn.XLOOKUP($C5609,'1.PrepList'!$I$2:$I$1500,'1.PrepList'!$K$2:$K$1500,"")&amp;"",""))</f>
        <v/>
      </c>
      <c r="H5609" s="644" t="str">
        <f>IF($C5609="","",IFERROR(IF(_xlfn.XLOOKUP($C5609,tbl_StartedStatus[Bold ID],tbl_StartedStatus[Started])="Started","Yes",IF(_xlfn.XLOOKUP($C5609,tbl_StartedStatus[Bold ID],tbl_StartedStatus[Started])="No Show","No Show","")),""))</f>
        <v/>
      </c>
    </row>
    <row r="5610" spans="1:8" ht="15" customHeight="1" thickBot="1">
      <c r="A5610" s="38" t="str">
        <f>IF($C5610="","",IFERROR(_xlfn.XLOOKUP($C5610,'1.PrepList'!$I$2:$I$1500,'1.PrepList'!$G$2:$G$1500,"")&amp;"",""))</f>
        <v/>
      </c>
      <c r="B5610" s="638" t="str">
        <f>IF($C5610="","",IFERROR(_xlfn.XLOOKUP($C5610,'1.PrepList'!$I$2:$I$1500,'1.PrepList'!$H$2:$H$1500,"")&amp;"",""))</f>
        <v/>
      </c>
      <c r="D5610" s="638" t="str">
        <f>IF($C5610="","",IFERROR(_xlfn.XLOOKUP($C5610,'1.PrepList'!$I$2:$I$1500,'1.PrepList'!$J$2:$J$1500,"")&amp;"",""))</f>
        <v/>
      </c>
      <c r="E5610" s="638" t="str">
        <f>IF($C5610="","",IFERROR(_xlfn.XLOOKUP($C5610,'1.PrepList'!$I$2:$I$1500,'1.PrepList'!$N$2:$N$1500,"")&amp;"",""))</f>
        <v/>
      </c>
      <c r="F5610" s="638" t="str">
        <f>IF($C5610="","",IFERROR(_xlfn.XLOOKUP($C5610,'1.PrepList'!$I$2:$I$1500,'1.PrepList'!$K$2:$K$1500,"")&amp;"",""))</f>
        <v/>
      </c>
      <c r="H5610" s="644" t="str">
        <f>IF($C5610="","",IFERROR(IF(_xlfn.XLOOKUP($C5610,tbl_StartedStatus[Bold ID],tbl_StartedStatus[Started])="Started","Yes",IF(_xlfn.XLOOKUP($C5610,tbl_StartedStatus[Bold ID],tbl_StartedStatus[Started])="No Show","No Show","")),""))</f>
        <v/>
      </c>
    </row>
    <row r="5611" spans="1:8" ht="15" customHeight="1" thickBot="1">
      <c r="A5611" s="38" t="str">
        <f>IF($C5611="","",IFERROR(_xlfn.XLOOKUP($C5611,'1.PrepList'!$I$2:$I$1500,'1.PrepList'!$G$2:$G$1500,"")&amp;"",""))</f>
        <v/>
      </c>
      <c r="B5611" s="638" t="str">
        <f>IF($C5611="","",IFERROR(_xlfn.XLOOKUP($C5611,'1.PrepList'!$I$2:$I$1500,'1.PrepList'!$H$2:$H$1500,"")&amp;"",""))</f>
        <v/>
      </c>
      <c r="D5611" s="638" t="str">
        <f>IF($C5611="","",IFERROR(_xlfn.XLOOKUP($C5611,'1.PrepList'!$I$2:$I$1500,'1.PrepList'!$J$2:$J$1500,"")&amp;"",""))</f>
        <v/>
      </c>
      <c r="E5611" s="638" t="str">
        <f>IF($C5611="","",IFERROR(_xlfn.XLOOKUP($C5611,'1.PrepList'!$I$2:$I$1500,'1.PrepList'!$N$2:$N$1500,"")&amp;"",""))</f>
        <v/>
      </c>
      <c r="F5611" s="638" t="str">
        <f>IF($C5611="","",IFERROR(_xlfn.XLOOKUP($C5611,'1.PrepList'!$I$2:$I$1500,'1.PrepList'!$K$2:$K$1500,"")&amp;"",""))</f>
        <v/>
      </c>
      <c r="H5611" s="644" t="str">
        <f>IF($C5611="","",IFERROR(IF(_xlfn.XLOOKUP($C5611,tbl_StartedStatus[Bold ID],tbl_StartedStatus[Started])="Started","Yes",IF(_xlfn.XLOOKUP($C5611,tbl_StartedStatus[Bold ID],tbl_StartedStatus[Started])="No Show","No Show","")),""))</f>
        <v/>
      </c>
    </row>
    <row r="5612" spans="1:8" ht="15" customHeight="1" thickBot="1">
      <c r="A5612" s="38" t="str">
        <f>IF($C5612="","",IFERROR(_xlfn.XLOOKUP($C5612,'1.PrepList'!$I$2:$I$1500,'1.PrepList'!$G$2:$G$1500,"")&amp;"",""))</f>
        <v/>
      </c>
      <c r="B5612" s="638" t="str">
        <f>IF($C5612="","",IFERROR(_xlfn.XLOOKUP($C5612,'1.PrepList'!$I$2:$I$1500,'1.PrepList'!$H$2:$H$1500,"")&amp;"",""))</f>
        <v/>
      </c>
      <c r="D5612" s="638" t="str">
        <f>IF($C5612="","",IFERROR(_xlfn.XLOOKUP($C5612,'1.PrepList'!$I$2:$I$1500,'1.PrepList'!$J$2:$J$1500,"")&amp;"",""))</f>
        <v/>
      </c>
      <c r="E5612" s="638" t="str">
        <f>IF($C5612="","",IFERROR(_xlfn.XLOOKUP($C5612,'1.PrepList'!$I$2:$I$1500,'1.PrepList'!$N$2:$N$1500,"")&amp;"",""))</f>
        <v/>
      </c>
      <c r="F5612" s="638" t="str">
        <f>IF($C5612="","",IFERROR(_xlfn.XLOOKUP($C5612,'1.PrepList'!$I$2:$I$1500,'1.PrepList'!$K$2:$K$1500,"")&amp;"",""))</f>
        <v/>
      </c>
      <c r="H5612" s="644" t="str">
        <f>IF($C5612="","",IFERROR(IF(_xlfn.XLOOKUP($C5612,tbl_StartedStatus[Bold ID],tbl_StartedStatus[Started])="Started","Yes",IF(_xlfn.XLOOKUP($C5612,tbl_StartedStatus[Bold ID],tbl_StartedStatus[Started])="No Show","No Show","")),""))</f>
        <v/>
      </c>
    </row>
    <row r="5613" spans="1:8" ht="15" customHeight="1" thickBot="1">
      <c r="A5613" s="38" t="str">
        <f>IF($C5613="","",IFERROR(_xlfn.XLOOKUP($C5613,'1.PrepList'!$I$2:$I$1500,'1.PrepList'!$G$2:$G$1500,"")&amp;"",""))</f>
        <v/>
      </c>
      <c r="B5613" s="638" t="str">
        <f>IF($C5613="","",IFERROR(_xlfn.XLOOKUP($C5613,'1.PrepList'!$I$2:$I$1500,'1.PrepList'!$H$2:$H$1500,"")&amp;"",""))</f>
        <v/>
      </c>
      <c r="D5613" s="638" t="str">
        <f>IF($C5613="","",IFERROR(_xlfn.XLOOKUP($C5613,'1.PrepList'!$I$2:$I$1500,'1.PrepList'!$J$2:$J$1500,"")&amp;"",""))</f>
        <v/>
      </c>
      <c r="E5613" s="638" t="str">
        <f>IF($C5613="","",IFERROR(_xlfn.XLOOKUP($C5613,'1.PrepList'!$I$2:$I$1500,'1.PrepList'!$N$2:$N$1500,"")&amp;"",""))</f>
        <v/>
      </c>
      <c r="F5613" s="638" t="str">
        <f>IF($C5613="","",IFERROR(_xlfn.XLOOKUP($C5613,'1.PrepList'!$I$2:$I$1500,'1.PrepList'!$K$2:$K$1500,"")&amp;"",""))</f>
        <v/>
      </c>
      <c r="H5613" s="644" t="str">
        <f>IF($C5613="","",IFERROR(IF(_xlfn.XLOOKUP($C5613,tbl_StartedStatus[Bold ID],tbl_StartedStatus[Started])="Started","Yes",IF(_xlfn.XLOOKUP($C5613,tbl_StartedStatus[Bold ID],tbl_StartedStatus[Started])="No Show","No Show","")),""))</f>
        <v/>
      </c>
    </row>
    <row r="5614" spans="1:8" ht="15" customHeight="1" thickBot="1">
      <c r="A5614" s="38" t="str">
        <f>IF($C5614="","",IFERROR(_xlfn.XLOOKUP($C5614,'1.PrepList'!$I$2:$I$1500,'1.PrepList'!$G$2:$G$1500,"")&amp;"",""))</f>
        <v/>
      </c>
      <c r="B5614" s="638" t="str">
        <f>IF($C5614="","",IFERROR(_xlfn.XLOOKUP($C5614,'1.PrepList'!$I$2:$I$1500,'1.PrepList'!$H$2:$H$1500,"")&amp;"",""))</f>
        <v/>
      </c>
      <c r="D5614" s="638" t="str">
        <f>IF($C5614="","",IFERROR(_xlfn.XLOOKUP($C5614,'1.PrepList'!$I$2:$I$1500,'1.PrepList'!$J$2:$J$1500,"")&amp;"",""))</f>
        <v/>
      </c>
      <c r="E5614" s="638" t="str">
        <f>IF($C5614="","",IFERROR(_xlfn.XLOOKUP($C5614,'1.PrepList'!$I$2:$I$1500,'1.PrepList'!$N$2:$N$1500,"")&amp;"",""))</f>
        <v/>
      </c>
      <c r="F5614" s="638" t="str">
        <f>IF($C5614="","",IFERROR(_xlfn.XLOOKUP($C5614,'1.PrepList'!$I$2:$I$1500,'1.PrepList'!$K$2:$K$1500,"")&amp;"",""))</f>
        <v/>
      </c>
      <c r="H5614" s="644" t="str">
        <f>IF($C5614="","",IFERROR(IF(_xlfn.XLOOKUP($C5614,tbl_StartedStatus[Bold ID],tbl_StartedStatus[Started])="Started","Yes",IF(_xlfn.XLOOKUP($C5614,tbl_StartedStatus[Bold ID],tbl_StartedStatus[Started])="No Show","No Show","")),""))</f>
        <v/>
      </c>
    </row>
    <row r="5615" spans="1:8" ht="15" customHeight="1" thickBot="1">
      <c r="A5615" s="38" t="str">
        <f>IF($C5615="","",IFERROR(_xlfn.XLOOKUP($C5615,'1.PrepList'!$I$2:$I$1500,'1.PrepList'!$G$2:$G$1500,"")&amp;"",""))</f>
        <v/>
      </c>
      <c r="B5615" s="638" t="str">
        <f>IF($C5615="","",IFERROR(_xlfn.XLOOKUP($C5615,'1.PrepList'!$I$2:$I$1500,'1.PrepList'!$H$2:$H$1500,"")&amp;"",""))</f>
        <v/>
      </c>
      <c r="D5615" s="638" t="str">
        <f>IF($C5615="","",IFERROR(_xlfn.XLOOKUP($C5615,'1.PrepList'!$I$2:$I$1500,'1.PrepList'!$J$2:$J$1500,"")&amp;"",""))</f>
        <v/>
      </c>
      <c r="E5615" s="638" t="str">
        <f>IF($C5615="","",IFERROR(_xlfn.XLOOKUP($C5615,'1.PrepList'!$I$2:$I$1500,'1.PrepList'!$N$2:$N$1500,"")&amp;"",""))</f>
        <v/>
      </c>
      <c r="F5615" s="638" t="str">
        <f>IF($C5615="","",IFERROR(_xlfn.XLOOKUP($C5615,'1.PrepList'!$I$2:$I$1500,'1.PrepList'!$K$2:$K$1500,"")&amp;"",""))</f>
        <v/>
      </c>
      <c r="H5615" s="644" t="str">
        <f>IF($C5615="","",IFERROR(IF(_xlfn.XLOOKUP($C5615,tbl_StartedStatus[Bold ID],tbl_StartedStatus[Started])="Started","Yes",IF(_xlfn.XLOOKUP($C5615,tbl_StartedStatus[Bold ID],tbl_StartedStatus[Started])="No Show","No Show","")),""))</f>
        <v/>
      </c>
    </row>
    <row r="5616" spans="1:8" ht="15" customHeight="1" thickBot="1">
      <c r="A5616" s="38" t="str">
        <f>IF($C5616="","",IFERROR(_xlfn.XLOOKUP($C5616,'1.PrepList'!$I$2:$I$1500,'1.PrepList'!$G$2:$G$1500,"")&amp;"",""))</f>
        <v/>
      </c>
      <c r="B5616" s="638" t="str">
        <f>IF($C5616="","",IFERROR(_xlfn.XLOOKUP($C5616,'1.PrepList'!$I$2:$I$1500,'1.PrepList'!$H$2:$H$1500,"")&amp;"",""))</f>
        <v/>
      </c>
      <c r="D5616" s="638" t="str">
        <f>IF($C5616="","",IFERROR(_xlfn.XLOOKUP($C5616,'1.PrepList'!$I$2:$I$1500,'1.PrepList'!$J$2:$J$1500,"")&amp;"",""))</f>
        <v/>
      </c>
      <c r="E5616" s="638" t="str">
        <f>IF($C5616="","",IFERROR(_xlfn.XLOOKUP($C5616,'1.PrepList'!$I$2:$I$1500,'1.PrepList'!$N$2:$N$1500,"")&amp;"",""))</f>
        <v/>
      </c>
      <c r="F5616" s="638" t="str">
        <f>IF($C5616="","",IFERROR(_xlfn.XLOOKUP($C5616,'1.PrepList'!$I$2:$I$1500,'1.PrepList'!$K$2:$K$1500,"")&amp;"",""))</f>
        <v/>
      </c>
      <c r="H5616" s="644" t="str">
        <f>IF($C5616="","",IFERROR(IF(_xlfn.XLOOKUP($C5616,tbl_StartedStatus[Bold ID],tbl_StartedStatus[Started])="Started","Yes",IF(_xlfn.XLOOKUP($C5616,tbl_StartedStatus[Bold ID],tbl_StartedStatus[Started])="No Show","No Show","")),""))</f>
        <v/>
      </c>
    </row>
    <row r="5617" spans="1:8" ht="15" customHeight="1" thickBot="1">
      <c r="A5617" s="38" t="str">
        <f>IF($C5617="","",IFERROR(_xlfn.XLOOKUP($C5617,'1.PrepList'!$I$2:$I$1500,'1.PrepList'!$G$2:$G$1500,"")&amp;"",""))</f>
        <v/>
      </c>
      <c r="B5617" s="638" t="str">
        <f>IF($C5617="","",IFERROR(_xlfn.XLOOKUP($C5617,'1.PrepList'!$I$2:$I$1500,'1.PrepList'!$H$2:$H$1500,"")&amp;"",""))</f>
        <v/>
      </c>
      <c r="D5617" s="638" t="str">
        <f>IF($C5617="","",IFERROR(_xlfn.XLOOKUP($C5617,'1.PrepList'!$I$2:$I$1500,'1.PrepList'!$J$2:$J$1500,"")&amp;"",""))</f>
        <v/>
      </c>
      <c r="E5617" s="638" t="str">
        <f>IF($C5617="","",IFERROR(_xlfn.XLOOKUP($C5617,'1.PrepList'!$I$2:$I$1500,'1.PrepList'!$N$2:$N$1500,"")&amp;"",""))</f>
        <v/>
      </c>
      <c r="F5617" s="638" t="str">
        <f>IF($C5617="","",IFERROR(_xlfn.XLOOKUP($C5617,'1.PrepList'!$I$2:$I$1500,'1.PrepList'!$K$2:$K$1500,"")&amp;"",""))</f>
        <v/>
      </c>
      <c r="H5617" s="644" t="str">
        <f>IF($C5617="","",IFERROR(IF(_xlfn.XLOOKUP($C5617,tbl_StartedStatus[Bold ID],tbl_StartedStatus[Started])="Started","Yes",IF(_xlfn.XLOOKUP($C5617,tbl_StartedStatus[Bold ID],tbl_StartedStatus[Started])="No Show","No Show","")),""))</f>
        <v/>
      </c>
    </row>
    <row r="5618" spans="1:8" ht="15" customHeight="1" thickBot="1">
      <c r="A5618" s="38" t="str">
        <f>IF($C5618="","",IFERROR(_xlfn.XLOOKUP($C5618,'1.PrepList'!$I$2:$I$1500,'1.PrepList'!$G$2:$G$1500,"")&amp;"",""))</f>
        <v/>
      </c>
      <c r="B5618" s="638" t="str">
        <f>IF($C5618="","",IFERROR(_xlfn.XLOOKUP($C5618,'1.PrepList'!$I$2:$I$1500,'1.PrepList'!$H$2:$H$1500,"")&amp;"",""))</f>
        <v/>
      </c>
      <c r="D5618" s="638" t="str">
        <f>IF($C5618="","",IFERROR(_xlfn.XLOOKUP($C5618,'1.PrepList'!$I$2:$I$1500,'1.PrepList'!$J$2:$J$1500,"")&amp;"",""))</f>
        <v/>
      </c>
      <c r="E5618" s="638" t="str">
        <f>IF($C5618="","",IFERROR(_xlfn.XLOOKUP($C5618,'1.PrepList'!$I$2:$I$1500,'1.PrepList'!$N$2:$N$1500,"")&amp;"",""))</f>
        <v/>
      </c>
      <c r="F5618" s="638" t="str">
        <f>IF($C5618="","",IFERROR(_xlfn.XLOOKUP($C5618,'1.PrepList'!$I$2:$I$1500,'1.PrepList'!$K$2:$K$1500,"")&amp;"",""))</f>
        <v/>
      </c>
      <c r="H5618" s="644" t="str">
        <f>IF($C5618="","",IFERROR(IF(_xlfn.XLOOKUP($C5618,tbl_StartedStatus[Bold ID],tbl_StartedStatus[Started])="Started","Yes",IF(_xlfn.XLOOKUP($C5618,tbl_StartedStatus[Bold ID],tbl_StartedStatus[Started])="No Show","No Show","")),""))</f>
        <v/>
      </c>
    </row>
    <row r="5619" spans="1:8" ht="15" customHeight="1" thickBot="1">
      <c r="A5619" s="38" t="str">
        <f>IF($C5619="","",IFERROR(_xlfn.XLOOKUP($C5619,'1.PrepList'!$I$2:$I$1500,'1.PrepList'!$G$2:$G$1500,"")&amp;"",""))</f>
        <v/>
      </c>
      <c r="B5619" s="638" t="str">
        <f>IF($C5619="","",IFERROR(_xlfn.XLOOKUP($C5619,'1.PrepList'!$I$2:$I$1500,'1.PrepList'!$H$2:$H$1500,"")&amp;"",""))</f>
        <v/>
      </c>
      <c r="D5619" s="638" t="str">
        <f>IF($C5619="","",IFERROR(_xlfn.XLOOKUP($C5619,'1.PrepList'!$I$2:$I$1500,'1.PrepList'!$J$2:$J$1500,"")&amp;"",""))</f>
        <v/>
      </c>
      <c r="E5619" s="638" t="str">
        <f>IF($C5619="","",IFERROR(_xlfn.XLOOKUP($C5619,'1.PrepList'!$I$2:$I$1500,'1.PrepList'!$N$2:$N$1500,"")&amp;"",""))</f>
        <v/>
      </c>
      <c r="F5619" s="638" t="str">
        <f>IF($C5619="","",IFERROR(_xlfn.XLOOKUP($C5619,'1.PrepList'!$I$2:$I$1500,'1.PrepList'!$K$2:$K$1500,"")&amp;"",""))</f>
        <v/>
      </c>
      <c r="H5619" s="644" t="str">
        <f>IF($C5619="","",IFERROR(IF(_xlfn.XLOOKUP($C5619,tbl_StartedStatus[Bold ID],tbl_StartedStatus[Started])="Started","Yes",IF(_xlfn.XLOOKUP($C5619,tbl_StartedStatus[Bold ID],tbl_StartedStatus[Started])="No Show","No Show","")),""))</f>
        <v/>
      </c>
    </row>
    <row r="5620" spans="1:8" ht="15" customHeight="1" thickBot="1">
      <c r="A5620" s="38" t="str">
        <f>IF($C5620="","",IFERROR(_xlfn.XLOOKUP($C5620,'1.PrepList'!$I$2:$I$1500,'1.PrepList'!$G$2:$G$1500,"")&amp;"",""))</f>
        <v/>
      </c>
      <c r="B5620" s="638" t="str">
        <f>IF($C5620="","",IFERROR(_xlfn.XLOOKUP($C5620,'1.PrepList'!$I$2:$I$1500,'1.PrepList'!$H$2:$H$1500,"")&amp;"",""))</f>
        <v/>
      </c>
      <c r="D5620" s="638" t="str">
        <f>IF($C5620="","",IFERROR(_xlfn.XLOOKUP($C5620,'1.PrepList'!$I$2:$I$1500,'1.PrepList'!$J$2:$J$1500,"")&amp;"",""))</f>
        <v/>
      </c>
      <c r="E5620" s="638" t="str">
        <f>IF($C5620="","",IFERROR(_xlfn.XLOOKUP($C5620,'1.PrepList'!$I$2:$I$1500,'1.PrepList'!$N$2:$N$1500,"")&amp;"",""))</f>
        <v/>
      </c>
      <c r="F5620" s="638" t="str">
        <f>IF($C5620="","",IFERROR(_xlfn.XLOOKUP($C5620,'1.PrepList'!$I$2:$I$1500,'1.PrepList'!$K$2:$K$1500,"")&amp;"",""))</f>
        <v/>
      </c>
      <c r="H5620" s="644" t="str">
        <f>IF($C5620="","",IFERROR(IF(_xlfn.XLOOKUP($C5620,tbl_StartedStatus[Bold ID],tbl_StartedStatus[Started])="Started","Yes",IF(_xlfn.XLOOKUP($C5620,tbl_StartedStatus[Bold ID],tbl_StartedStatus[Started])="No Show","No Show","")),""))</f>
        <v/>
      </c>
    </row>
    <row r="5621" spans="1:8" ht="15" customHeight="1" thickBot="1">
      <c r="A5621" s="38" t="str">
        <f>IF($C5621="","",IFERROR(_xlfn.XLOOKUP($C5621,'1.PrepList'!$I$2:$I$1500,'1.PrepList'!$G$2:$G$1500,"")&amp;"",""))</f>
        <v/>
      </c>
      <c r="B5621" s="638" t="str">
        <f>IF($C5621="","",IFERROR(_xlfn.XLOOKUP($C5621,'1.PrepList'!$I$2:$I$1500,'1.PrepList'!$H$2:$H$1500,"")&amp;"",""))</f>
        <v/>
      </c>
      <c r="D5621" s="638" t="str">
        <f>IF($C5621="","",IFERROR(_xlfn.XLOOKUP($C5621,'1.PrepList'!$I$2:$I$1500,'1.PrepList'!$J$2:$J$1500,"")&amp;"",""))</f>
        <v/>
      </c>
      <c r="E5621" s="638" t="str">
        <f>IF($C5621="","",IFERROR(_xlfn.XLOOKUP($C5621,'1.PrepList'!$I$2:$I$1500,'1.PrepList'!$N$2:$N$1500,"")&amp;"",""))</f>
        <v/>
      </c>
      <c r="F5621" s="638" t="str">
        <f>IF($C5621="","",IFERROR(_xlfn.XLOOKUP($C5621,'1.PrepList'!$I$2:$I$1500,'1.PrepList'!$K$2:$K$1500,"")&amp;"",""))</f>
        <v/>
      </c>
      <c r="H5621" s="644" t="str">
        <f>IF($C5621="","",IFERROR(IF(_xlfn.XLOOKUP($C5621,tbl_StartedStatus[Bold ID],tbl_StartedStatus[Started])="Started","Yes",IF(_xlfn.XLOOKUP($C5621,tbl_StartedStatus[Bold ID],tbl_StartedStatus[Started])="No Show","No Show","")),""))</f>
        <v/>
      </c>
    </row>
    <row r="5622" spans="1:8" ht="15" customHeight="1" thickBot="1">
      <c r="A5622" s="38" t="str">
        <f>IF($C5622="","",IFERROR(_xlfn.XLOOKUP($C5622,'1.PrepList'!$I$2:$I$1500,'1.PrepList'!$G$2:$G$1500,"")&amp;"",""))</f>
        <v/>
      </c>
      <c r="B5622" s="638" t="str">
        <f>IF($C5622="","",IFERROR(_xlfn.XLOOKUP($C5622,'1.PrepList'!$I$2:$I$1500,'1.PrepList'!$H$2:$H$1500,"")&amp;"",""))</f>
        <v/>
      </c>
      <c r="D5622" s="638" t="str">
        <f>IF($C5622="","",IFERROR(_xlfn.XLOOKUP($C5622,'1.PrepList'!$I$2:$I$1500,'1.PrepList'!$J$2:$J$1500,"")&amp;"",""))</f>
        <v/>
      </c>
      <c r="E5622" s="638" t="str">
        <f>IF($C5622="","",IFERROR(_xlfn.XLOOKUP($C5622,'1.PrepList'!$I$2:$I$1500,'1.PrepList'!$N$2:$N$1500,"")&amp;"",""))</f>
        <v/>
      </c>
      <c r="F5622" s="638" t="str">
        <f>IF($C5622="","",IFERROR(_xlfn.XLOOKUP($C5622,'1.PrepList'!$I$2:$I$1500,'1.PrepList'!$K$2:$K$1500,"")&amp;"",""))</f>
        <v/>
      </c>
      <c r="H5622" s="644" t="str">
        <f>IF($C5622="","",IFERROR(IF(_xlfn.XLOOKUP($C5622,tbl_StartedStatus[Bold ID],tbl_StartedStatus[Started])="Started","Yes",IF(_xlfn.XLOOKUP($C5622,tbl_StartedStatus[Bold ID],tbl_StartedStatus[Started])="No Show","No Show","")),""))</f>
        <v/>
      </c>
    </row>
    <row r="5623" spans="1:8" ht="15" customHeight="1" thickBot="1">
      <c r="A5623" s="38" t="str">
        <f>IF($C5623="","",IFERROR(_xlfn.XLOOKUP($C5623,'1.PrepList'!$I$2:$I$1500,'1.PrepList'!$G$2:$G$1500,"")&amp;"",""))</f>
        <v/>
      </c>
      <c r="B5623" s="638" t="str">
        <f>IF($C5623="","",IFERROR(_xlfn.XLOOKUP($C5623,'1.PrepList'!$I$2:$I$1500,'1.PrepList'!$H$2:$H$1500,"")&amp;"",""))</f>
        <v/>
      </c>
      <c r="D5623" s="638" t="str">
        <f>IF($C5623="","",IFERROR(_xlfn.XLOOKUP($C5623,'1.PrepList'!$I$2:$I$1500,'1.PrepList'!$J$2:$J$1500,"")&amp;"",""))</f>
        <v/>
      </c>
      <c r="E5623" s="638" t="str">
        <f>IF($C5623="","",IFERROR(_xlfn.XLOOKUP($C5623,'1.PrepList'!$I$2:$I$1500,'1.PrepList'!$N$2:$N$1500,"")&amp;"",""))</f>
        <v/>
      </c>
      <c r="F5623" s="638" t="str">
        <f>IF($C5623="","",IFERROR(_xlfn.XLOOKUP($C5623,'1.PrepList'!$I$2:$I$1500,'1.PrepList'!$K$2:$K$1500,"")&amp;"",""))</f>
        <v/>
      </c>
      <c r="H5623" s="644" t="str">
        <f>IF($C5623="","",IFERROR(IF(_xlfn.XLOOKUP($C5623,tbl_StartedStatus[Bold ID],tbl_StartedStatus[Started])="Started","Yes",IF(_xlfn.XLOOKUP($C5623,tbl_StartedStatus[Bold ID],tbl_StartedStatus[Started])="No Show","No Show","")),""))</f>
        <v/>
      </c>
    </row>
    <row r="5624" spans="1:8" ht="15" customHeight="1" thickBot="1">
      <c r="A5624" s="38" t="str">
        <f>IF($C5624="","",IFERROR(_xlfn.XLOOKUP($C5624,'1.PrepList'!$I$2:$I$1500,'1.PrepList'!$G$2:$G$1500,"")&amp;"",""))</f>
        <v/>
      </c>
      <c r="B5624" s="638" t="str">
        <f>IF($C5624="","",IFERROR(_xlfn.XLOOKUP($C5624,'1.PrepList'!$I$2:$I$1500,'1.PrepList'!$H$2:$H$1500,"")&amp;"",""))</f>
        <v/>
      </c>
      <c r="D5624" s="638" t="str">
        <f>IF($C5624="","",IFERROR(_xlfn.XLOOKUP($C5624,'1.PrepList'!$I$2:$I$1500,'1.PrepList'!$J$2:$J$1500,"")&amp;"",""))</f>
        <v/>
      </c>
      <c r="E5624" s="638" t="str">
        <f>IF($C5624="","",IFERROR(_xlfn.XLOOKUP($C5624,'1.PrepList'!$I$2:$I$1500,'1.PrepList'!$N$2:$N$1500,"")&amp;"",""))</f>
        <v/>
      </c>
      <c r="F5624" s="638" t="str">
        <f>IF($C5624="","",IFERROR(_xlfn.XLOOKUP($C5624,'1.PrepList'!$I$2:$I$1500,'1.PrepList'!$K$2:$K$1500,"")&amp;"",""))</f>
        <v/>
      </c>
      <c r="H5624" s="644" t="str">
        <f>IF($C5624="","",IFERROR(IF(_xlfn.XLOOKUP($C5624,tbl_StartedStatus[Bold ID],tbl_StartedStatus[Started])="Started","Yes",IF(_xlfn.XLOOKUP($C5624,tbl_StartedStatus[Bold ID],tbl_StartedStatus[Started])="No Show","No Show","")),""))</f>
        <v/>
      </c>
    </row>
    <row r="5625" spans="1:8" ht="15" customHeight="1" thickBot="1">
      <c r="A5625" s="38" t="str">
        <f>IF($C5625="","",IFERROR(_xlfn.XLOOKUP($C5625,'1.PrepList'!$I$2:$I$1500,'1.PrepList'!$G$2:$G$1500,"")&amp;"",""))</f>
        <v/>
      </c>
      <c r="B5625" s="638" t="str">
        <f>IF($C5625="","",IFERROR(_xlfn.XLOOKUP($C5625,'1.PrepList'!$I$2:$I$1500,'1.PrepList'!$H$2:$H$1500,"")&amp;"",""))</f>
        <v/>
      </c>
      <c r="D5625" s="638" t="str">
        <f>IF($C5625="","",IFERROR(_xlfn.XLOOKUP($C5625,'1.PrepList'!$I$2:$I$1500,'1.PrepList'!$J$2:$J$1500,"")&amp;"",""))</f>
        <v/>
      </c>
      <c r="E5625" s="638" t="str">
        <f>IF($C5625="","",IFERROR(_xlfn.XLOOKUP($C5625,'1.PrepList'!$I$2:$I$1500,'1.PrepList'!$N$2:$N$1500,"")&amp;"",""))</f>
        <v/>
      </c>
      <c r="F5625" s="638" t="str">
        <f>IF($C5625="","",IFERROR(_xlfn.XLOOKUP($C5625,'1.PrepList'!$I$2:$I$1500,'1.PrepList'!$K$2:$K$1500,"")&amp;"",""))</f>
        <v/>
      </c>
      <c r="H5625" s="644" t="str">
        <f>IF($C5625="","",IFERROR(IF(_xlfn.XLOOKUP($C5625,tbl_StartedStatus[Bold ID],tbl_StartedStatus[Started])="Started","Yes",IF(_xlfn.XLOOKUP($C5625,tbl_StartedStatus[Bold ID],tbl_StartedStatus[Started])="No Show","No Show","")),""))</f>
        <v/>
      </c>
    </row>
    <row r="5626" spans="1:8" ht="15" customHeight="1" thickBot="1">
      <c r="A5626" s="38" t="str">
        <f>IF($C5626="","",IFERROR(_xlfn.XLOOKUP($C5626,'1.PrepList'!$I$2:$I$1500,'1.PrepList'!$G$2:$G$1500,"")&amp;"",""))</f>
        <v/>
      </c>
      <c r="B5626" s="638" t="str">
        <f>IF($C5626="","",IFERROR(_xlfn.XLOOKUP($C5626,'1.PrepList'!$I$2:$I$1500,'1.PrepList'!$H$2:$H$1500,"")&amp;"",""))</f>
        <v/>
      </c>
      <c r="D5626" s="638" t="str">
        <f>IF($C5626="","",IFERROR(_xlfn.XLOOKUP($C5626,'1.PrepList'!$I$2:$I$1500,'1.PrepList'!$J$2:$J$1500,"")&amp;"",""))</f>
        <v/>
      </c>
      <c r="E5626" s="638" t="str">
        <f>IF($C5626="","",IFERROR(_xlfn.XLOOKUP($C5626,'1.PrepList'!$I$2:$I$1500,'1.PrepList'!$N$2:$N$1500,"")&amp;"",""))</f>
        <v/>
      </c>
      <c r="F5626" s="638" t="str">
        <f>IF($C5626="","",IFERROR(_xlfn.XLOOKUP($C5626,'1.PrepList'!$I$2:$I$1500,'1.PrepList'!$K$2:$K$1500,"")&amp;"",""))</f>
        <v/>
      </c>
      <c r="H5626" s="644" t="str">
        <f>IF($C5626="","",IFERROR(IF(_xlfn.XLOOKUP($C5626,tbl_StartedStatus[Bold ID],tbl_StartedStatus[Started])="Started","Yes",IF(_xlfn.XLOOKUP($C5626,tbl_StartedStatus[Bold ID],tbl_StartedStatus[Started])="No Show","No Show","")),""))</f>
        <v/>
      </c>
    </row>
    <row r="5627" spans="1:8" ht="15" customHeight="1" thickBot="1">
      <c r="A5627" s="38" t="str">
        <f>IF($C5627="","",IFERROR(_xlfn.XLOOKUP($C5627,'1.PrepList'!$I$2:$I$1500,'1.PrepList'!$G$2:$G$1500,"")&amp;"",""))</f>
        <v/>
      </c>
      <c r="B5627" s="638" t="str">
        <f>IF($C5627="","",IFERROR(_xlfn.XLOOKUP($C5627,'1.PrepList'!$I$2:$I$1500,'1.PrepList'!$H$2:$H$1500,"")&amp;"",""))</f>
        <v/>
      </c>
      <c r="D5627" s="638" t="str">
        <f>IF($C5627="","",IFERROR(_xlfn.XLOOKUP($C5627,'1.PrepList'!$I$2:$I$1500,'1.PrepList'!$J$2:$J$1500,"")&amp;"",""))</f>
        <v/>
      </c>
      <c r="E5627" s="638" t="str">
        <f>IF($C5627="","",IFERROR(_xlfn.XLOOKUP($C5627,'1.PrepList'!$I$2:$I$1500,'1.PrepList'!$N$2:$N$1500,"")&amp;"",""))</f>
        <v/>
      </c>
      <c r="F5627" s="638" t="str">
        <f>IF($C5627="","",IFERROR(_xlfn.XLOOKUP($C5627,'1.PrepList'!$I$2:$I$1500,'1.PrepList'!$K$2:$K$1500,"")&amp;"",""))</f>
        <v/>
      </c>
      <c r="H5627" s="644" t="str">
        <f>IF($C5627="","",IFERROR(IF(_xlfn.XLOOKUP($C5627,tbl_StartedStatus[Bold ID],tbl_StartedStatus[Started])="Started","Yes",IF(_xlfn.XLOOKUP($C5627,tbl_StartedStatus[Bold ID],tbl_StartedStatus[Started])="No Show","No Show","")),""))</f>
        <v/>
      </c>
    </row>
    <row r="5628" spans="1:8" ht="15" customHeight="1" thickBot="1">
      <c r="A5628" s="38" t="str">
        <f>IF($C5628="","",IFERROR(_xlfn.XLOOKUP($C5628,'1.PrepList'!$I$2:$I$1500,'1.PrepList'!$G$2:$G$1500,"")&amp;"",""))</f>
        <v/>
      </c>
      <c r="B5628" s="638" t="str">
        <f>IF($C5628="","",IFERROR(_xlfn.XLOOKUP($C5628,'1.PrepList'!$I$2:$I$1500,'1.PrepList'!$H$2:$H$1500,"")&amp;"",""))</f>
        <v/>
      </c>
      <c r="D5628" s="638" t="str">
        <f>IF($C5628="","",IFERROR(_xlfn.XLOOKUP($C5628,'1.PrepList'!$I$2:$I$1500,'1.PrepList'!$J$2:$J$1500,"")&amp;"",""))</f>
        <v/>
      </c>
      <c r="E5628" s="638" t="str">
        <f>IF($C5628="","",IFERROR(_xlfn.XLOOKUP($C5628,'1.PrepList'!$I$2:$I$1500,'1.PrepList'!$N$2:$N$1500,"")&amp;"",""))</f>
        <v/>
      </c>
      <c r="F5628" s="638" t="str">
        <f>IF($C5628="","",IFERROR(_xlfn.XLOOKUP($C5628,'1.PrepList'!$I$2:$I$1500,'1.PrepList'!$K$2:$K$1500,"")&amp;"",""))</f>
        <v/>
      </c>
      <c r="H5628" s="644" t="str">
        <f>IF($C5628="","",IFERROR(IF(_xlfn.XLOOKUP($C5628,tbl_StartedStatus[Bold ID],tbl_StartedStatus[Started])="Started","Yes",IF(_xlfn.XLOOKUP($C5628,tbl_StartedStatus[Bold ID],tbl_StartedStatus[Started])="No Show","No Show","")),""))</f>
        <v/>
      </c>
    </row>
    <row r="5629" spans="1:8" ht="15" customHeight="1" thickBot="1">
      <c r="A5629" s="38" t="str">
        <f>IF($C5629="","",IFERROR(_xlfn.XLOOKUP($C5629,'1.PrepList'!$I$2:$I$1500,'1.PrepList'!$G$2:$G$1500,"")&amp;"",""))</f>
        <v/>
      </c>
      <c r="B5629" s="638" t="str">
        <f>IF($C5629="","",IFERROR(_xlfn.XLOOKUP($C5629,'1.PrepList'!$I$2:$I$1500,'1.PrepList'!$H$2:$H$1500,"")&amp;"",""))</f>
        <v/>
      </c>
      <c r="D5629" s="638" t="str">
        <f>IF($C5629="","",IFERROR(_xlfn.XLOOKUP($C5629,'1.PrepList'!$I$2:$I$1500,'1.PrepList'!$J$2:$J$1500,"")&amp;"",""))</f>
        <v/>
      </c>
      <c r="E5629" s="638" t="str">
        <f>IF($C5629="","",IFERROR(_xlfn.XLOOKUP($C5629,'1.PrepList'!$I$2:$I$1500,'1.PrepList'!$N$2:$N$1500,"")&amp;"",""))</f>
        <v/>
      </c>
      <c r="F5629" s="638" t="str">
        <f>IF($C5629="","",IFERROR(_xlfn.XLOOKUP($C5629,'1.PrepList'!$I$2:$I$1500,'1.PrepList'!$K$2:$K$1500,"")&amp;"",""))</f>
        <v/>
      </c>
      <c r="H5629" s="644" t="str">
        <f>IF($C5629="","",IFERROR(IF(_xlfn.XLOOKUP($C5629,tbl_StartedStatus[Bold ID],tbl_StartedStatus[Started])="Started","Yes",IF(_xlfn.XLOOKUP($C5629,tbl_StartedStatus[Bold ID],tbl_StartedStatus[Started])="No Show","No Show","")),""))</f>
        <v/>
      </c>
    </row>
    <row r="5630" spans="1:8" ht="15" customHeight="1" thickBot="1">
      <c r="A5630" s="38" t="str">
        <f>IF($C5630="","",IFERROR(_xlfn.XLOOKUP($C5630,'1.PrepList'!$I$2:$I$1500,'1.PrepList'!$G$2:$G$1500,"")&amp;"",""))</f>
        <v/>
      </c>
      <c r="B5630" s="638" t="str">
        <f>IF($C5630="","",IFERROR(_xlfn.XLOOKUP($C5630,'1.PrepList'!$I$2:$I$1500,'1.PrepList'!$H$2:$H$1500,"")&amp;"",""))</f>
        <v/>
      </c>
      <c r="D5630" s="638" t="str">
        <f>IF($C5630="","",IFERROR(_xlfn.XLOOKUP($C5630,'1.PrepList'!$I$2:$I$1500,'1.PrepList'!$J$2:$J$1500,"")&amp;"",""))</f>
        <v/>
      </c>
      <c r="E5630" s="638" t="str">
        <f>IF($C5630="","",IFERROR(_xlfn.XLOOKUP($C5630,'1.PrepList'!$I$2:$I$1500,'1.PrepList'!$N$2:$N$1500,"")&amp;"",""))</f>
        <v/>
      </c>
      <c r="F5630" s="638" t="str">
        <f>IF($C5630="","",IFERROR(_xlfn.XLOOKUP($C5630,'1.PrepList'!$I$2:$I$1500,'1.PrepList'!$K$2:$K$1500,"")&amp;"",""))</f>
        <v/>
      </c>
      <c r="H5630" s="644" t="str">
        <f>IF($C5630="","",IFERROR(IF(_xlfn.XLOOKUP($C5630,tbl_StartedStatus[Bold ID],tbl_StartedStatus[Started])="Started","Yes",IF(_xlfn.XLOOKUP($C5630,tbl_StartedStatus[Bold ID],tbl_StartedStatus[Started])="No Show","No Show","")),""))</f>
        <v/>
      </c>
    </row>
    <row r="5631" spans="1:8" ht="15" customHeight="1" thickBot="1">
      <c r="A5631" s="38" t="str">
        <f>IF($C5631="","",IFERROR(_xlfn.XLOOKUP($C5631,'1.PrepList'!$I$2:$I$1500,'1.PrepList'!$G$2:$G$1500,"")&amp;"",""))</f>
        <v/>
      </c>
      <c r="B5631" s="638" t="str">
        <f>IF($C5631="","",IFERROR(_xlfn.XLOOKUP($C5631,'1.PrepList'!$I$2:$I$1500,'1.PrepList'!$H$2:$H$1500,"")&amp;"",""))</f>
        <v/>
      </c>
      <c r="D5631" s="638" t="str">
        <f>IF($C5631="","",IFERROR(_xlfn.XLOOKUP($C5631,'1.PrepList'!$I$2:$I$1500,'1.PrepList'!$J$2:$J$1500,"")&amp;"",""))</f>
        <v/>
      </c>
      <c r="E5631" s="638" t="str">
        <f>IF($C5631="","",IFERROR(_xlfn.XLOOKUP($C5631,'1.PrepList'!$I$2:$I$1500,'1.PrepList'!$N$2:$N$1500,"")&amp;"",""))</f>
        <v/>
      </c>
      <c r="F5631" s="638" t="str">
        <f>IF($C5631="","",IFERROR(_xlfn.XLOOKUP($C5631,'1.PrepList'!$I$2:$I$1500,'1.PrepList'!$K$2:$K$1500,"")&amp;"",""))</f>
        <v/>
      </c>
      <c r="H5631" s="644" t="str">
        <f>IF($C5631="","",IFERROR(IF(_xlfn.XLOOKUP($C5631,tbl_StartedStatus[Bold ID],tbl_StartedStatus[Started])="Started","Yes",IF(_xlfn.XLOOKUP($C5631,tbl_StartedStatus[Bold ID],tbl_StartedStatus[Started])="No Show","No Show","")),""))</f>
        <v/>
      </c>
    </row>
    <row r="5632" spans="1:8" ht="15" customHeight="1" thickBot="1">
      <c r="A5632" s="38" t="str">
        <f>IF($C5632="","",IFERROR(_xlfn.XLOOKUP($C5632,'1.PrepList'!$I$2:$I$1500,'1.PrepList'!$G$2:$G$1500,"")&amp;"",""))</f>
        <v/>
      </c>
      <c r="B5632" s="638" t="str">
        <f>IF($C5632="","",IFERROR(_xlfn.XLOOKUP($C5632,'1.PrepList'!$I$2:$I$1500,'1.PrepList'!$H$2:$H$1500,"")&amp;"",""))</f>
        <v/>
      </c>
      <c r="D5632" s="638" t="str">
        <f>IF($C5632="","",IFERROR(_xlfn.XLOOKUP($C5632,'1.PrepList'!$I$2:$I$1500,'1.PrepList'!$J$2:$J$1500,"")&amp;"",""))</f>
        <v/>
      </c>
      <c r="E5632" s="638" t="str">
        <f>IF($C5632="","",IFERROR(_xlfn.XLOOKUP($C5632,'1.PrepList'!$I$2:$I$1500,'1.PrepList'!$N$2:$N$1500,"")&amp;"",""))</f>
        <v/>
      </c>
      <c r="F5632" s="638" t="str">
        <f>IF($C5632="","",IFERROR(_xlfn.XLOOKUP($C5632,'1.PrepList'!$I$2:$I$1500,'1.PrepList'!$K$2:$K$1500,"")&amp;"",""))</f>
        <v/>
      </c>
      <c r="H5632" s="644" t="str">
        <f>IF($C5632="","",IFERROR(IF(_xlfn.XLOOKUP($C5632,tbl_StartedStatus[Bold ID],tbl_StartedStatus[Started])="Started","Yes",IF(_xlfn.XLOOKUP($C5632,tbl_StartedStatus[Bold ID],tbl_StartedStatus[Started])="No Show","No Show","")),""))</f>
        <v/>
      </c>
    </row>
    <row r="5633" spans="1:8" ht="15" customHeight="1" thickBot="1">
      <c r="A5633" s="38" t="str">
        <f>IF($C5633="","",IFERROR(_xlfn.XLOOKUP($C5633,'1.PrepList'!$I$2:$I$1500,'1.PrepList'!$G$2:$G$1500,"")&amp;"",""))</f>
        <v/>
      </c>
      <c r="B5633" s="638" t="str">
        <f>IF($C5633="","",IFERROR(_xlfn.XLOOKUP($C5633,'1.PrepList'!$I$2:$I$1500,'1.PrepList'!$H$2:$H$1500,"")&amp;"",""))</f>
        <v/>
      </c>
      <c r="D5633" s="638" t="str">
        <f>IF($C5633="","",IFERROR(_xlfn.XLOOKUP($C5633,'1.PrepList'!$I$2:$I$1500,'1.PrepList'!$J$2:$J$1500,"")&amp;"",""))</f>
        <v/>
      </c>
      <c r="E5633" s="638" t="str">
        <f>IF($C5633="","",IFERROR(_xlfn.XLOOKUP($C5633,'1.PrepList'!$I$2:$I$1500,'1.PrepList'!$N$2:$N$1500,"")&amp;"",""))</f>
        <v/>
      </c>
      <c r="F5633" s="638" t="str">
        <f>IF($C5633="","",IFERROR(_xlfn.XLOOKUP($C5633,'1.PrepList'!$I$2:$I$1500,'1.PrepList'!$K$2:$K$1500,"")&amp;"",""))</f>
        <v/>
      </c>
      <c r="H5633" s="644" t="str">
        <f>IF($C5633="","",IFERROR(IF(_xlfn.XLOOKUP($C5633,tbl_StartedStatus[Bold ID],tbl_StartedStatus[Started])="Started","Yes",IF(_xlfn.XLOOKUP($C5633,tbl_StartedStatus[Bold ID],tbl_StartedStatus[Started])="No Show","No Show","")),""))</f>
        <v/>
      </c>
    </row>
    <row r="5634" spans="1:8" ht="15" customHeight="1" thickBot="1">
      <c r="A5634" s="38" t="str">
        <f>IF($C5634="","",IFERROR(_xlfn.XLOOKUP($C5634,'1.PrepList'!$I$2:$I$1500,'1.PrepList'!$G$2:$G$1500,"")&amp;"",""))</f>
        <v/>
      </c>
      <c r="B5634" s="638" t="str">
        <f>IF($C5634="","",IFERROR(_xlfn.XLOOKUP($C5634,'1.PrepList'!$I$2:$I$1500,'1.PrepList'!$H$2:$H$1500,"")&amp;"",""))</f>
        <v/>
      </c>
      <c r="D5634" s="638" t="str">
        <f>IF($C5634="","",IFERROR(_xlfn.XLOOKUP($C5634,'1.PrepList'!$I$2:$I$1500,'1.PrepList'!$J$2:$J$1500,"")&amp;"",""))</f>
        <v/>
      </c>
      <c r="E5634" s="638" t="str">
        <f>IF($C5634="","",IFERROR(_xlfn.XLOOKUP($C5634,'1.PrepList'!$I$2:$I$1500,'1.PrepList'!$N$2:$N$1500,"")&amp;"",""))</f>
        <v/>
      </c>
      <c r="F5634" s="638" t="str">
        <f>IF($C5634="","",IFERROR(_xlfn.XLOOKUP($C5634,'1.PrepList'!$I$2:$I$1500,'1.PrepList'!$K$2:$K$1500,"")&amp;"",""))</f>
        <v/>
      </c>
      <c r="H5634" s="644" t="str">
        <f>IF($C5634="","",IFERROR(IF(_xlfn.XLOOKUP($C5634,tbl_StartedStatus[Bold ID],tbl_StartedStatus[Started])="Started","Yes",IF(_xlfn.XLOOKUP($C5634,tbl_StartedStatus[Bold ID],tbl_StartedStatus[Started])="No Show","No Show","")),""))</f>
        <v/>
      </c>
    </row>
    <row r="5635" spans="1:8" ht="15" customHeight="1" thickBot="1">
      <c r="A5635" s="38" t="str">
        <f>IF($C5635="","",IFERROR(_xlfn.XLOOKUP($C5635,'1.PrepList'!$I$2:$I$1500,'1.PrepList'!$G$2:$G$1500,"")&amp;"",""))</f>
        <v/>
      </c>
      <c r="B5635" s="638" t="str">
        <f>IF($C5635="","",IFERROR(_xlfn.XLOOKUP($C5635,'1.PrepList'!$I$2:$I$1500,'1.PrepList'!$H$2:$H$1500,"")&amp;"",""))</f>
        <v/>
      </c>
      <c r="D5635" s="638" t="str">
        <f>IF($C5635="","",IFERROR(_xlfn.XLOOKUP($C5635,'1.PrepList'!$I$2:$I$1500,'1.PrepList'!$J$2:$J$1500,"")&amp;"",""))</f>
        <v/>
      </c>
      <c r="E5635" s="638" t="str">
        <f>IF($C5635="","",IFERROR(_xlfn.XLOOKUP($C5635,'1.PrepList'!$I$2:$I$1500,'1.PrepList'!$N$2:$N$1500,"")&amp;"",""))</f>
        <v/>
      </c>
      <c r="F5635" s="638" t="str">
        <f>IF($C5635="","",IFERROR(_xlfn.XLOOKUP($C5635,'1.PrepList'!$I$2:$I$1500,'1.PrepList'!$K$2:$K$1500,"")&amp;"",""))</f>
        <v/>
      </c>
      <c r="H5635" s="644" t="str">
        <f>IF($C5635="","",IFERROR(IF(_xlfn.XLOOKUP($C5635,tbl_StartedStatus[Bold ID],tbl_StartedStatus[Started])="Started","Yes",IF(_xlfn.XLOOKUP($C5635,tbl_StartedStatus[Bold ID],tbl_StartedStatus[Started])="No Show","No Show","")),""))</f>
        <v/>
      </c>
    </row>
    <row r="5636" spans="1:8" ht="15" customHeight="1" thickBot="1">
      <c r="A5636" s="38" t="str">
        <f>IF($C5636="","",IFERROR(_xlfn.XLOOKUP($C5636,'1.PrepList'!$I$2:$I$1500,'1.PrepList'!$G$2:$G$1500,"")&amp;"",""))</f>
        <v/>
      </c>
      <c r="B5636" s="638" t="str">
        <f>IF($C5636="","",IFERROR(_xlfn.XLOOKUP($C5636,'1.PrepList'!$I$2:$I$1500,'1.PrepList'!$H$2:$H$1500,"")&amp;"",""))</f>
        <v/>
      </c>
      <c r="D5636" s="638" t="str">
        <f>IF($C5636="","",IFERROR(_xlfn.XLOOKUP($C5636,'1.PrepList'!$I$2:$I$1500,'1.PrepList'!$J$2:$J$1500,"")&amp;"",""))</f>
        <v/>
      </c>
      <c r="E5636" s="638" t="str">
        <f>IF($C5636="","",IFERROR(_xlfn.XLOOKUP($C5636,'1.PrepList'!$I$2:$I$1500,'1.PrepList'!$N$2:$N$1500,"")&amp;"",""))</f>
        <v/>
      </c>
      <c r="F5636" s="638" t="str">
        <f>IF($C5636="","",IFERROR(_xlfn.XLOOKUP($C5636,'1.PrepList'!$I$2:$I$1500,'1.PrepList'!$K$2:$K$1500,"")&amp;"",""))</f>
        <v/>
      </c>
      <c r="H5636" s="644" t="str">
        <f>IF($C5636="","",IFERROR(IF(_xlfn.XLOOKUP($C5636,tbl_StartedStatus[Bold ID],tbl_StartedStatus[Started])="Started","Yes",IF(_xlfn.XLOOKUP($C5636,tbl_StartedStatus[Bold ID],tbl_StartedStatus[Started])="No Show","No Show","")),""))</f>
        <v/>
      </c>
    </row>
    <row r="5637" spans="1:8" ht="15" customHeight="1" thickBot="1">
      <c r="A5637" s="38" t="str">
        <f>IF($C5637="","",IFERROR(_xlfn.XLOOKUP($C5637,'1.PrepList'!$I$2:$I$1500,'1.PrepList'!$G$2:$G$1500,"")&amp;"",""))</f>
        <v/>
      </c>
      <c r="B5637" s="638" t="str">
        <f>IF($C5637="","",IFERROR(_xlfn.XLOOKUP($C5637,'1.PrepList'!$I$2:$I$1500,'1.PrepList'!$H$2:$H$1500,"")&amp;"",""))</f>
        <v/>
      </c>
      <c r="D5637" s="638" t="str">
        <f>IF($C5637="","",IFERROR(_xlfn.XLOOKUP($C5637,'1.PrepList'!$I$2:$I$1500,'1.PrepList'!$J$2:$J$1500,"")&amp;"",""))</f>
        <v/>
      </c>
      <c r="E5637" s="638" t="str">
        <f>IF($C5637="","",IFERROR(_xlfn.XLOOKUP($C5637,'1.PrepList'!$I$2:$I$1500,'1.PrepList'!$N$2:$N$1500,"")&amp;"",""))</f>
        <v/>
      </c>
      <c r="F5637" s="638" t="str">
        <f>IF($C5637="","",IFERROR(_xlfn.XLOOKUP($C5637,'1.PrepList'!$I$2:$I$1500,'1.PrepList'!$K$2:$K$1500,"")&amp;"",""))</f>
        <v/>
      </c>
      <c r="H5637" s="644" t="str">
        <f>IF($C5637="","",IFERROR(IF(_xlfn.XLOOKUP($C5637,tbl_StartedStatus[Bold ID],tbl_StartedStatus[Started])="Started","Yes",IF(_xlfn.XLOOKUP($C5637,tbl_StartedStatus[Bold ID],tbl_StartedStatus[Started])="No Show","No Show","")),""))</f>
        <v/>
      </c>
    </row>
    <row r="5638" spans="1:8" ht="15" customHeight="1" thickBot="1">
      <c r="A5638" s="38" t="str">
        <f>IF($C5638="","",IFERROR(_xlfn.XLOOKUP($C5638,'1.PrepList'!$I$2:$I$1500,'1.PrepList'!$G$2:$G$1500,"")&amp;"",""))</f>
        <v/>
      </c>
      <c r="B5638" s="638" t="str">
        <f>IF($C5638="","",IFERROR(_xlfn.XLOOKUP($C5638,'1.PrepList'!$I$2:$I$1500,'1.PrepList'!$H$2:$H$1500,"")&amp;"",""))</f>
        <v/>
      </c>
      <c r="D5638" s="638" t="str">
        <f>IF($C5638="","",IFERROR(_xlfn.XLOOKUP($C5638,'1.PrepList'!$I$2:$I$1500,'1.PrepList'!$J$2:$J$1500,"")&amp;"",""))</f>
        <v/>
      </c>
      <c r="E5638" s="638" t="str">
        <f>IF($C5638="","",IFERROR(_xlfn.XLOOKUP($C5638,'1.PrepList'!$I$2:$I$1500,'1.PrepList'!$N$2:$N$1500,"")&amp;"",""))</f>
        <v/>
      </c>
      <c r="F5638" s="638" t="str">
        <f>IF($C5638="","",IFERROR(_xlfn.XLOOKUP($C5638,'1.PrepList'!$I$2:$I$1500,'1.PrepList'!$K$2:$K$1500,"")&amp;"",""))</f>
        <v/>
      </c>
      <c r="H5638" s="644" t="str">
        <f>IF($C5638="","",IFERROR(IF(_xlfn.XLOOKUP($C5638,tbl_StartedStatus[Bold ID],tbl_StartedStatus[Started])="Started","Yes",IF(_xlfn.XLOOKUP($C5638,tbl_StartedStatus[Bold ID],tbl_StartedStatus[Started])="No Show","No Show","")),""))</f>
        <v/>
      </c>
    </row>
    <row r="5639" spans="1:8" ht="15" customHeight="1" thickBot="1">
      <c r="A5639" s="38" t="str">
        <f>IF($C5639="","",IFERROR(_xlfn.XLOOKUP($C5639,'1.PrepList'!$I$2:$I$1500,'1.PrepList'!$G$2:$G$1500,"")&amp;"",""))</f>
        <v/>
      </c>
      <c r="B5639" s="638" t="str">
        <f>IF($C5639="","",IFERROR(_xlfn.XLOOKUP($C5639,'1.PrepList'!$I$2:$I$1500,'1.PrepList'!$H$2:$H$1500,"")&amp;"",""))</f>
        <v/>
      </c>
      <c r="D5639" s="638" t="str">
        <f>IF($C5639="","",IFERROR(_xlfn.XLOOKUP($C5639,'1.PrepList'!$I$2:$I$1500,'1.PrepList'!$J$2:$J$1500,"")&amp;"",""))</f>
        <v/>
      </c>
      <c r="E5639" s="638" t="str">
        <f>IF($C5639="","",IFERROR(_xlfn.XLOOKUP($C5639,'1.PrepList'!$I$2:$I$1500,'1.PrepList'!$N$2:$N$1500,"")&amp;"",""))</f>
        <v/>
      </c>
      <c r="F5639" s="638" t="str">
        <f>IF($C5639="","",IFERROR(_xlfn.XLOOKUP($C5639,'1.PrepList'!$I$2:$I$1500,'1.PrepList'!$K$2:$K$1500,"")&amp;"",""))</f>
        <v/>
      </c>
      <c r="H5639" s="644" t="str">
        <f>IF($C5639="","",IFERROR(IF(_xlfn.XLOOKUP($C5639,tbl_StartedStatus[Bold ID],tbl_StartedStatus[Started])="Started","Yes",IF(_xlfn.XLOOKUP($C5639,tbl_StartedStatus[Bold ID],tbl_StartedStatus[Started])="No Show","No Show","")),""))</f>
        <v/>
      </c>
    </row>
    <row r="5640" spans="1:8" ht="15" customHeight="1" thickBot="1">
      <c r="A5640" s="38" t="str">
        <f>IF($C5640="","",IFERROR(_xlfn.XLOOKUP($C5640,'1.PrepList'!$I$2:$I$1500,'1.PrepList'!$G$2:$G$1500,"")&amp;"",""))</f>
        <v/>
      </c>
      <c r="B5640" s="638" t="str">
        <f>IF($C5640="","",IFERROR(_xlfn.XLOOKUP($C5640,'1.PrepList'!$I$2:$I$1500,'1.PrepList'!$H$2:$H$1500,"")&amp;"",""))</f>
        <v/>
      </c>
      <c r="D5640" s="638" t="str">
        <f>IF($C5640="","",IFERROR(_xlfn.XLOOKUP($C5640,'1.PrepList'!$I$2:$I$1500,'1.PrepList'!$J$2:$J$1500,"")&amp;"",""))</f>
        <v/>
      </c>
      <c r="E5640" s="638" t="str">
        <f>IF($C5640="","",IFERROR(_xlfn.XLOOKUP($C5640,'1.PrepList'!$I$2:$I$1500,'1.PrepList'!$N$2:$N$1500,"")&amp;"",""))</f>
        <v/>
      </c>
      <c r="F5640" s="638" t="str">
        <f>IF($C5640="","",IFERROR(_xlfn.XLOOKUP($C5640,'1.PrepList'!$I$2:$I$1500,'1.PrepList'!$K$2:$K$1500,"")&amp;"",""))</f>
        <v/>
      </c>
      <c r="H5640" s="644" t="str">
        <f>IF($C5640="","",IFERROR(IF(_xlfn.XLOOKUP($C5640,tbl_StartedStatus[Bold ID],tbl_StartedStatus[Started])="Started","Yes",IF(_xlfn.XLOOKUP($C5640,tbl_StartedStatus[Bold ID],tbl_StartedStatus[Started])="No Show","No Show","")),""))</f>
        <v/>
      </c>
    </row>
    <row r="5641" spans="1:8" ht="15" customHeight="1" thickBot="1">
      <c r="A5641" s="38" t="str">
        <f>IF($C5641="","",IFERROR(_xlfn.XLOOKUP($C5641,'1.PrepList'!$I$2:$I$1500,'1.PrepList'!$G$2:$G$1500,"")&amp;"",""))</f>
        <v/>
      </c>
      <c r="B5641" s="638" t="str">
        <f>IF($C5641="","",IFERROR(_xlfn.XLOOKUP($C5641,'1.PrepList'!$I$2:$I$1500,'1.PrepList'!$H$2:$H$1500,"")&amp;"",""))</f>
        <v/>
      </c>
      <c r="D5641" s="638" t="str">
        <f>IF($C5641="","",IFERROR(_xlfn.XLOOKUP($C5641,'1.PrepList'!$I$2:$I$1500,'1.PrepList'!$J$2:$J$1500,"")&amp;"",""))</f>
        <v/>
      </c>
      <c r="E5641" s="638" t="str">
        <f>IF($C5641="","",IFERROR(_xlfn.XLOOKUP($C5641,'1.PrepList'!$I$2:$I$1500,'1.PrepList'!$N$2:$N$1500,"")&amp;"",""))</f>
        <v/>
      </c>
      <c r="F5641" s="638" t="str">
        <f>IF($C5641="","",IFERROR(_xlfn.XLOOKUP($C5641,'1.PrepList'!$I$2:$I$1500,'1.PrepList'!$K$2:$K$1500,"")&amp;"",""))</f>
        <v/>
      </c>
      <c r="H5641" s="644" t="str">
        <f>IF($C5641="","",IFERROR(IF(_xlfn.XLOOKUP($C5641,tbl_StartedStatus[Bold ID],tbl_StartedStatus[Started])="Started","Yes",IF(_xlfn.XLOOKUP($C5641,tbl_StartedStatus[Bold ID],tbl_StartedStatus[Started])="No Show","No Show","")),""))</f>
        <v/>
      </c>
    </row>
    <row r="5642" spans="1:8" ht="15" customHeight="1" thickBot="1">
      <c r="A5642" s="38" t="str">
        <f>IF($C5642="","",IFERROR(_xlfn.XLOOKUP($C5642,'1.PrepList'!$I$2:$I$1500,'1.PrepList'!$G$2:$G$1500,"")&amp;"",""))</f>
        <v/>
      </c>
      <c r="B5642" s="638" t="str">
        <f>IF($C5642="","",IFERROR(_xlfn.XLOOKUP($C5642,'1.PrepList'!$I$2:$I$1500,'1.PrepList'!$H$2:$H$1500,"")&amp;"",""))</f>
        <v/>
      </c>
      <c r="D5642" s="638" t="str">
        <f>IF($C5642="","",IFERROR(_xlfn.XLOOKUP($C5642,'1.PrepList'!$I$2:$I$1500,'1.PrepList'!$J$2:$J$1500,"")&amp;"",""))</f>
        <v/>
      </c>
      <c r="E5642" s="638" t="str">
        <f>IF($C5642="","",IFERROR(_xlfn.XLOOKUP($C5642,'1.PrepList'!$I$2:$I$1500,'1.PrepList'!$N$2:$N$1500,"")&amp;"",""))</f>
        <v/>
      </c>
      <c r="F5642" s="638" t="str">
        <f>IF($C5642="","",IFERROR(_xlfn.XLOOKUP($C5642,'1.PrepList'!$I$2:$I$1500,'1.PrepList'!$K$2:$K$1500,"")&amp;"",""))</f>
        <v/>
      </c>
      <c r="H5642" s="644" t="str">
        <f>IF($C5642="","",IFERROR(IF(_xlfn.XLOOKUP($C5642,tbl_StartedStatus[Bold ID],tbl_StartedStatus[Started])="Started","Yes",IF(_xlfn.XLOOKUP($C5642,tbl_StartedStatus[Bold ID],tbl_StartedStatus[Started])="No Show","No Show","")),""))</f>
        <v/>
      </c>
    </row>
    <row r="5643" spans="1:8" ht="15" customHeight="1" thickBot="1">
      <c r="A5643" s="38" t="str">
        <f>IF($C5643="","",IFERROR(_xlfn.XLOOKUP($C5643,'1.PrepList'!$I$2:$I$1500,'1.PrepList'!$G$2:$G$1500,"")&amp;"",""))</f>
        <v/>
      </c>
      <c r="B5643" s="638" t="str">
        <f>IF($C5643="","",IFERROR(_xlfn.XLOOKUP($C5643,'1.PrepList'!$I$2:$I$1500,'1.PrepList'!$H$2:$H$1500,"")&amp;"",""))</f>
        <v/>
      </c>
      <c r="D5643" s="638" t="str">
        <f>IF($C5643="","",IFERROR(_xlfn.XLOOKUP($C5643,'1.PrepList'!$I$2:$I$1500,'1.PrepList'!$J$2:$J$1500,"")&amp;"",""))</f>
        <v/>
      </c>
      <c r="E5643" s="638" t="str">
        <f>IF($C5643="","",IFERROR(_xlfn.XLOOKUP($C5643,'1.PrepList'!$I$2:$I$1500,'1.PrepList'!$N$2:$N$1500,"")&amp;"",""))</f>
        <v/>
      </c>
      <c r="F5643" s="638" t="str">
        <f>IF($C5643="","",IFERROR(_xlfn.XLOOKUP($C5643,'1.PrepList'!$I$2:$I$1500,'1.PrepList'!$K$2:$K$1500,"")&amp;"",""))</f>
        <v/>
      </c>
      <c r="H5643" s="644" t="str">
        <f>IF($C5643="","",IFERROR(IF(_xlfn.XLOOKUP($C5643,tbl_StartedStatus[Bold ID],tbl_StartedStatus[Started])="Started","Yes",IF(_xlfn.XLOOKUP($C5643,tbl_StartedStatus[Bold ID],tbl_StartedStatus[Started])="No Show","No Show","")),""))</f>
        <v/>
      </c>
    </row>
    <row r="5644" spans="1:8" ht="15" customHeight="1" thickBot="1">
      <c r="A5644" s="38" t="str">
        <f>IF($C5644="","",IFERROR(_xlfn.XLOOKUP($C5644,'1.PrepList'!$I$2:$I$1500,'1.PrepList'!$G$2:$G$1500,"")&amp;"",""))</f>
        <v/>
      </c>
      <c r="B5644" s="638" t="str">
        <f>IF($C5644="","",IFERROR(_xlfn.XLOOKUP($C5644,'1.PrepList'!$I$2:$I$1500,'1.PrepList'!$H$2:$H$1500,"")&amp;"",""))</f>
        <v/>
      </c>
      <c r="D5644" s="638" t="str">
        <f>IF($C5644="","",IFERROR(_xlfn.XLOOKUP($C5644,'1.PrepList'!$I$2:$I$1500,'1.PrepList'!$J$2:$J$1500,"")&amp;"",""))</f>
        <v/>
      </c>
      <c r="E5644" s="638" t="str">
        <f>IF($C5644="","",IFERROR(_xlfn.XLOOKUP($C5644,'1.PrepList'!$I$2:$I$1500,'1.PrepList'!$N$2:$N$1500,"")&amp;"",""))</f>
        <v/>
      </c>
      <c r="F5644" s="638" t="str">
        <f>IF($C5644="","",IFERROR(_xlfn.XLOOKUP($C5644,'1.PrepList'!$I$2:$I$1500,'1.PrepList'!$K$2:$K$1500,"")&amp;"",""))</f>
        <v/>
      </c>
      <c r="H5644" s="644" t="str">
        <f>IF($C5644="","",IFERROR(IF(_xlfn.XLOOKUP($C5644,tbl_StartedStatus[Bold ID],tbl_StartedStatus[Started])="Started","Yes",IF(_xlfn.XLOOKUP($C5644,tbl_StartedStatus[Bold ID],tbl_StartedStatus[Started])="No Show","No Show","")),""))</f>
        <v/>
      </c>
    </row>
    <row r="5645" spans="1:8" ht="15" customHeight="1" thickBot="1">
      <c r="A5645" s="38" t="str">
        <f>IF($C5645="","",IFERROR(_xlfn.XLOOKUP($C5645,'1.PrepList'!$I$2:$I$1500,'1.PrepList'!$G$2:$G$1500,"")&amp;"",""))</f>
        <v/>
      </c>
      <c r="B5645" s="638" t="str">
        <f>IF($C5645="","",IFERROR(_xlfn.XLOOKUP($C5645,'1.PrepList'!$I$2:$I$1500,'1.PrepList'!$H$2:$H$1500,"")&amp;"",""))</f>
        <v/>
      </c>
      <c r="D5645" s="638" t="str">
        <f>IF($C5645="","",IFERROR(_xlfn.XLOOKUP($C5645,'1.PrepList'!$I$2:$I$1500,'1.PrepList'!$J$2:$J$1500,"")&amp;"",""))</f>
        <v/>
      </c>
      <c r="E5645" s="638" t="str">
        <f>IF($C5645="","",IFERROR(_xlfn.XLOOKUP($C5645,'1.PrepList'!$I$2:$I$1500,'1.PrepList'!$N$2:$N$1500,"")&amp;"",""))</f>
        <v/>
      </c>
      <c r="F5645" s="638" t="str">
        <f>IF($C5645="","",IFERROR(_xlfn.XLOOKUP($C5645,'1.PrepList'!$I$2:$I$1500,'1.PrepList'!$K$2:$K$1500,"")&amp;"",""))</f>
        <v/>
      </c>
      <c r="H5645" s="644" t="str">
        <f>IF($C5645="","",IFERROR(IF(_xlfn.XLOOKUP($C5645,tbl_StartedStatus[Bold ID],tbl_StartedStatus[Started])="Started","Yes",IF(_xlfn.XLOOKUP($C5645,tbl_StartedStatus[Bold ID],tbl_StartedStatus[Started])="No Show","No Show","")),""))</f>
        <v/>
      </c>
    </row>
    <row r="5646" spans="1:8" ht="15" customHeight="1" thickBot="1">
      <c r="A5646" s="38" t="str">
        <f>IF($C5646="","",IFERROR(_xlfn.XLOOKUP($C5646,'1.PrepList'!$I$2:$I$1500,'1.PrepList'!$G$2:$G$1500,"")&amp;"",""))</f>
        <v/>
      </c>
      <c r="B5646" s="638" t="str">
        <f>IF($C5646="","",IFERROR(_xlfn.XLOOKUP($C5646,'1.PrepList'!$I$2:$I$1500,'1.PrepList'!$H$2:$H$1500,"")&amp;"",""))</f>
        <v/>
      </c>
      <c r="D5646" s="638" t="str">
        <f>IF($C5646="","",IFERROR(_xlfn.XLOOKUP($C5646,'1.PrepList'!$I$2:$I$1500,'1.PrepList'!$J$2:$J$1500,"")&amp;"",""))</f>
        <v/>
      </c>
      <c r="E5646" s="638" t="str">
        <f>IF($C5646="","",IFERROR(_xlfn.XLOOKUP($C5646,'1.PrepList'!$I$2:$I$1500,'1.PrepList'!$N$2:$N$1500,"")&amp;"",""))</f>
        <v/>
      </c>
      <c r="F5646" s="638" t="str">
        <f>IF($C5646="","",IFERROR(_xlfn.XLOOKUP($C5646,'1.PrepList'!$I$2:$I$1500,'1.PrepList'!$K$2:$K$1500,"")&amp;"",""))</f>
        <v/>
      </c>
      <c r="H5646" s="644" t="str">
        <f>IF($C5646="","",IFERROR(IF(_xlfn.XLOOKUP($C5646,tbl_StartedStatus[Bold ID],tbl_StartedStatus[Started])="Started","Yes",IF(_xlfn.XLOOKUP($C5646,tbl_StartedStatus[Bold ID],tbl_StartedStatus[Started])="No Show","No Show","")),""))</f>
        <v/>
      </c>
    </row>
    <row r="5647" spans="1:8" ht="15" customHeight="1" thickBot="1">
      <c r="A5647" s="38" t="str">
        <f>IF($C5647="","",IFERROR(_xlfn.XLOOKUP($C5647,'1.PrepList'!$I$2:$I$1500,'1.PrepList'!$G$2:$G$1500,"")&amp;"",""))</f>
        <v/>
      </c>
      <c r="B5647" s="638" t="str">
        <f>IF($C5647="","",IFERROR(_xlfn.XLOOKUP($C5647,'1.PrepList'!$I$2:$I$1500,'1.PrepList'!$H$2:$H$1500,"")&amp;"",""))</f>
        <v/>
      </c>
      <c r="D5647" s="638" t="str">
        <f>IF($C5647="","",IFERROR(_xlfn.XLOOKUP($C5647,'1.PrepList'!$I$2:$I$1500,'1.PrepList'!$J$2:$J$1500,"")&amp;"",""))</f>
        <v/>
      </c>
      <c r="E5647" s="638" t="str">
        <f>IF($C5647="","",IFERROR(_xlfn.XLOOKUP($C5647,'1.PrepList'!$I$2:$I$1500,'1.PrepList'!$N$2:$N$1500,"")&amp;"",""))</f>
        <v/>
      </c>
      <c r="F5647" s="638" t="str">
        <f>IF($C5647="","",IFERROR(_xlfn.XLOOKUP($C5647,'1.PrepList'!$I$2:$I$1500,'1.PrepList'!$K$2:$K$1500,"")&amp;"",""))</f>
        <v/>
      </c>
      <c r="H5647" s="644" t="str">
        <f>IF($C5647="","",IFERROR(IF(_xlfn.XLOOKUP($C5647,tbl_StartedStatus[Bold ID],tbl_StartedStatus[Started])="Started","Yes",IF(_xlfn.XLOOKUP($C5647,tbl_StartedStatus[Bold ID],tbl_StartedStatus[Started])="No Show","No Show","")),""))</f>
        <v/>
      </c>
    </row>
    <row r="5648" spans="1:8" ht="15" customHeight="1" thickBot="1">
      <c r="A5648" s="38" t="str">
        <f>IF($C5648="","",IFERROR(_xlfn.XLOOKUP($C5648,'1.PrepList'!$I$2:$I$1500,'1.PrepList'!$G$2:$G$1500,"")&amp;"",""))</f>
        <v/>
      </c>
      <c r="B5648" s="638" t="str">
        <f>IF($C5648="","",IFERROR(_xlfn.XLOOKUP($C5648,'1.PrepList'!$I$2:$I$1500,'1.PrepList'!$H$2:$H$1500,"")&amp;"",""))</f>
        <v/>
      </c>
      <c r="D5648" s="638" t="str">
        <f>IF($C5648="","",IFERROR(_xlfn.XLOOKUP($C5648,'1.PrepList'!$I$2:$I$1500,'1.PrepList'!$J$2:$J$1500,"")&amp;"",""))</f>
        <v/>
      </c>
      <c r="E5648" s="638" t="str">
        <f>IF($C5648="","",IFERROR(_xlfn.XLOOKUP($C5648,'1.PrepList'!$I$2:$I$1500,'1.PrepList'!$N$2:$N$1500,"")&amp;"",""))</f>
        <v/>
      </c>
      <c r="F5648" s="638" t="str">
        <f>IF($C5648="","",IFERROR(_xlfn.XLOOKUP($C5648,'1.PrepList'!$I$2:$I$1500,'1.PrepList'!$K$2:$K$1500,"")&amp;"",""))</f>
        <v/>
      </c>
      <c r="H5648" s="644" t="str">
        <f>IF($C5648="","",IFERROR(IF(_xlfn.XLOOKUP($C5648,tbl_StartedStatus[Bold ID],tbl_StartedStatus[Started])="Started","Yes",IF(_xlfn.XLOOKUP($C5648,tbl_StartedStatus[Bold ID],tbl_StartedStatus[Started])="No Show","No Show","")),""))</f>
        <v/>
      </c>
    </row>
    <row r="5649" spans="1:8" ht="15" customHeight="1" thickBot="1">
      <c r="A5649" s="38" t="str">
        <f>IF($C5649="","",IFERROR(_xlfn.XLOOKUP($C5649,'1.PrepList'!$I$2:$I$1500,'1.PrepList'!$G$2:$G$1500,"")&amp;"",""))</f>
        <v/>
      </c>
      <c r="B5649" s="638" t="str">
        <f>IF($C5649="","",IFERROR(_xlfn.XLOOKUP($C5649,'1.PrepList'!$I$2:$I$1500,'1.PrepList'!$H$2:$H$1500,"")&amp;"",""))</f>
        <v/>
      </c>
      <c r="D5649" s="638" t="str">
        <f>IF($C5649="","",IFERROR(_xlfn.XLOOKUP($C5649,'1.PrepList'!$I$2:$I$1500,'1.PrepList'!$J$2:$J$1500,"")&amp;"",""))</f>
        <v/>
      </c>
      <c r="E5649" s="638" t="str">
        <f>IF($C5649="","",IFERROR(_xlfn.XLOOKUP($C5649,'1.PrepList'!$I$2:$I$1500,'1.PrepList'!$N$2:$N$1500,"")&amp;"",""))</f>
        <v/>
      </c>
      <c r="F5649" s="638" t="str">
        <f>IF($C5649="","",IFERROR(_xlfn.XLOOKUP($C5649,'1.PrepList'!$I$2:$I$1500,'1.PrepList'!$K$2:$K$1500,"")&amp;"",""))</f>
        <v/>
      </c>
      <c r="H5649" s="644" t="str">
        <f>IF($C5649="","",IFERROR(IF(_xlfn.XLOOKUP($C5649,tbl_StartedStatus[Bold ID],tbl_StartedStatus[Started])="Started","Yes",IF(_xlfn.XLOOKUP($C5649,tbl_StartedStatus[Bold ID],tbl_StartedStatus[Started])="No Show","No Show","")),""))</f>
        <v/>
      </c>
    </row>
    <row r="5650" spans="1:8" ht="15" customHeight="1" thickBot="1">
      <c r="A5650" s="38" t="str">
        <f>IF($C5650="","",IFERROR(_xlfn.XLOOKUP($C5650,'1.PrepList'!$I$2:$I$1500,'1.PrepList'!$G$2:$G$1500,"")&amp;"",""))</f>
        <v/>
      </c>
      <c r="B5650" s="638" t="str">
        <f>IF($C5650="","",IFERROR(_xlfn.XLOOKUP($C5650,'1.PrepList'!$I$2:$I$1500,'1.PrepList'!$H$2:$H$1500,"")&amp;"",""))</f>
        <v/>
      </c>
      <c r="D5650" s="638" t="str">
        <f>IF($C5650="","",IFERROR(_xlfn.XLOOKUP($C5650,'1.PrepList'!$I$2:$I$1500,'1.PrepList'!$J$2:$J$1500,"")&amp;"",""))</f>
        <v/>
      </c>
      <c r="E5650" s="638" t="str">
        <f>IF($C5650="","",IFERROR(_xlfn.XLOOKUP($C5650,'1.PrepList'!$I$2:$I$1500,'1.PrepList'!$N$2:$N$1500,"")&amp;"",""))</f>
        <v/>
      </c>
      <c r="F5650" s="638" t="str">
        <f>IF($C5650="","",IFERROR(_xlfn.XLOOKUP($C5650,'1.PrepList'!$I$2:$I$1500,'1.PrepList'!$K$2:$K$1500,"")&amp;"",""))</f>
        <v/>
      </c>
      <c r="H5650" s="644" t="str">
        <f>IF($C5650="","",IFERROR(IF(_xlfn.XLOOKUP($C5650,tbl_StartedStatus[Bold ID],tbl_StartedStatus[Started])="Started","Yes",IF(_xlfn.XLOOKUP($C5650,tbl_StartedStatus[Bold ID],tbl_StartedStatus[Started])="No Show","No Show","")),""))</f>
        <v/>
      </c>
    </row>
    <row r="5651" spans="1:8" ht="15" customHeight="1" thickBot="1">
      <c r="A5651" s="38" t="str">
        <f>IF($C5651="","",IFERROR(_xlfn.XLOOKUP($C5651,'1.PrepList'!$I$2:$I$1500,'1.PrepList'!$G$2:$G$1500,"")&amp;"",""))</f>
        <v/>
      </c>
      <c r="B5651" s="638" t="str">
        <f>IF($C5651="","",IFERROR(_xlfn.XLOOKUP($C5651,'1.PrepList'!$I$2:$I$1500,'1.PrepList'!$H$2:$H$1500,"")&amp;"",""))</f>
        <v/>
      </c>
      <c r="D5651" s="638" t="str">
        <f>IF($C5651="","",IFERROR(_xlfn.XLOOKUP($C5651,'1.PrepList'!$I$2:$I$1500,'1.PrepList'!$J$2:$J$1500,"")&amp;"",""))</f>
        <v/>
      </c>
      <c r="E5651" s="638" t="str">
        <f>IF($C5651="","",IFERROR(_xlfn.XLOOKUP($C5651,'1.PrepList'!$I$2:$I$1500,'1.PrepList'!$N$2:$N$1500,"")&amp;"",""))</f>
        <v/>
      </c>
      <c r="F5651" s="638" t="str">
        <f>IF($C5651="","",IFERROR(_xlfn.XLOOKUP($C5651,'1.PrepList'!$I$2:$I$1500,'1.PrepList'!$K$2:$K$1500,"")&amp;"",""))</f>
        <v/>
      </c>
      <c r="H5651" s="644" t="str">
        <f>IF($C5651="","",IFERROR(IF(_xlfn.XLOOKUP($C5651,tbl_StartedStatus[Bold ID],tbl_StartedStatus[Started])="Started","Yes",IF(_xlfn.XLOOKUP($C5651,tbl_StartedStatus[Bold ID],tbl_StartedStatus[Started])="No Show","No Show","")),""))</f>
        <v/>
      </c>
    </row>
    <row r="5652" spans="1:8" ht="15" customHeight="1" thickBot="1">
      <c r="A5652" s="38" t="str">
        <f>IF($C5652="","",IFERROR(_xlfn.XLOOKUP($C5652,'1.PrepList'!$I$2:$I$1500,'1.PrepList'!$G$2:$G$1500,"")&amp;"",""))</f>
        <v/>
      </c>
      <c r="B5652" s="638" t="str">
        <f>IF($C5652="","",IFERROR(_xlfn.XLOOKUP($C5652,'1.PrepList'!$I$2:$I$1500,'1.PrepList'!$H$2:$H$1500,"")&amp;"",""))</f>
        <v/>
      </c>
      <c r="D5652" s="638" t="str">
        <f>IF($C5652="","",IFERROR(_xlfn.XLOOKUP($C5652,'1.PrepList'!$I$2:$I$1500,'1.PrepList'!$J$2:$J$1500,"")&amp;"",""))</f>
        <v/>
      </c>
      <c r="E5652" s="638" t="str">
        <f>IF($C5652="","",IFERROR(_xlfn.XLOOKUP($C5652,'1.PrepList'!$I$2:$I$1500,'1.PrepList'!$N$2:$N$1500,"")&amp;"",""))</f>
        <v/>
      </c>
      <c r="F5652" s="638" t="str">
        <f>IF($C5652="","",IFERROR(_xlfn.XLOOKUP($C5652,'1.PrepList'!$I$2:$I$1500,'1.PrepList'!$K$2:$K$1500,"")&amp;"",""))</f>
        <v/>
      </c>
      <c r="H5652" s="644" t="str">
        <f>IF($C5652="","",IFERROR(IF(_xlfn.XLOOKUP($C5652,tbl_StartedStatus[Bold ID],tbl_StartedStatus[Started])="Started","Yes",IF(_xlfn.XLOOKUP($C5652,tbl_StartedStatus[Bold ID],tbl_StartedStatus[Started])="No Show","No Show","")),""))</f>
        <v/>
      </c>
    </row>
    <row r="5653" spans="1:8" ht="15" customHeight="1" thickBot="1">
      <c r="A5653" s="38" t="str">
        <f>IF($C5653="","",IFERROR(_xlfn.XLOOKUP($C5653,'1.PrepList'!$I$2:$I$1500,'1.PrepList'!$G$2:$G$1500,"")&amp;"",""))</f>
        <v/>
      </c>
      <c r="B5653" s="638" t="str">
        <f>IF($C5653="","",IFERROR(_xlfn.XLOOKUP($C5653,'1.PrepList'!$I$2:$I$1500,'1.PrepList'!$H$2:$H$1500,"")&amp;"",""))</f>
        <v/>
      </c>
      <c r="D5653" s="638" t="str">
        <f>IF($C5653="","",IFERROR(_xlfn.XLOOKUP($C5653,'1.PrepList'!$I$2:$I$1500,'1.PrepList'!$J$2:$J$1500,"")&amp;"",""))</f>
        <v/>
      </c>
      <c r="E5653" s="638" t="str">
        <f>IF($C5653="","",IFERROR(_xlfn.XLOOKUP($C5653,'1.PrepList'!$I$2:$I$1500,'1.PrepList'!$N$2:$N$1500,"")&amp;"",""))</f>
        <v/>
      </c>
      <c r="F5653" s="638" t="str">
        <f>IF($C5653="","",IFERROR(_xlfn.XLOOKUP($C5653,'1.PrepList'!$I$2:$I$1500,'1.PrepList'!$K$2:$K$1500,"")&amp;"",""))</f>
        <v/>
      </c>
      <c r="H5653" s="644" t="str">
        <f>IF($C5653="","",IFERROR(IF(_xlfn.XLOOKUP($C5653,tbl_StartedStatus[Bold ID],tbl_StartedStatus[Started])="Started","Yes",IF(_xlfn.XLOOKUP($C5653,tbl_StartedStatus[Bold ID],tbl_StartedStatus[Started])="No Show","No Show","")),""))</f>
        <v/>
      </c>
    </row>
    <row r="5654" spans="1:8" ht="15" customHeight="1" thickBot="1">
      <c r="A5654" s="38" t="str">
        <f>IF($C5654="","",IFERROR(_xlfn.XLOOKUP($C5654,'1.PrepList'!$I$2:$I$1500,'1.PrepList'!$G$2:$G$1500,"")&amp;"",""))</f>
        <v/>
      </c>
      <c r="B5654" s="638" t="str">
        <f>IF($C5654="","",IFERROR(_xlfn.XLOOKUP($C5654,'1.PrepList'!$I$2:$I$1500,'1.PrepList'!$H$2:$H$1500,"")&amp;"",""))</f>
        <v/>
      </c>
      <c r="D5654" s="638" t="str">
        <f>IF($C5654="","",IFERROR(_xlfn.XLOOKUP($C5654,'1.PrepList'!$I$2:$I$1500,'1.PrepList'!$J$2:$J$1500,"")&amp;"",""))</f>
        <v/>
      </c>
      <c r="E5654" s="638" t="str">
        <f>IF($C5654="","",IFERROR(_xlfn.XLOOKUP($C5654,'1.PrepList'!$I$2:$I$1500,'1.PrepList'!$N$2:$N$1500,"")&amp;"",""))</f>
        <v/>
      </c>
      <c r="F5654" s="638" t="str">
        <f>IF($C5654="","",IFERROR(_xlfn.XLOOKUP($C5654,'1.PrepList'!$I$2:$I$1500,'1.PrepList'!$K$2:$K$1500,"")&amp;"",""))</f>
        <v/>
      </c>
      <c r="H5654" s="644" t="str">
        <f>IF($C5654="","",IFERROR(IF(_xlfn.XLOOKUP($C5654,tbl_StartedStatus[Bold ID],tbl_StartedStatus[Started])="Started","Yes",IF(_xlfn.XLOOKUP($C5654,tbl_StartedStatus[Bold ID],tbl_StartedStatus[Started])="No Show","No Show","")),""))</f>
        <v/>
      </c>
    </row>
    <row r="5655" spans="1:8" ht="15" customHeight="1" thickBot="1">
      <c r="A5655" s="38" t="str">
        <f>IF($C5655="","",IFERROR(_xlfn.XLOOKUP($C5655,'1.PrepList'!$I$2:$I$1500,'1.PrepList'!$G$2:$G$1500,"")&amp;"",""))</f>
        <v/>
      </c>
      <c r="B5655" s="638" t="str">
        <f>IF($C5655="","",IFERROR(_xlfn.XLOOKUP($C5655,'1.PrepList'!$I$2:$I$1500,'1.PrepList'!$H$2:$H$1500,"")&amp;"",""))</f>
        <v/>
      </c>
      <c r="D5655" s="638" t="str">
        <f>IF($C5655="","",IFERROR(_xlfn.XLOOKUP($C5655,'1.PrepList'!$I$2:$I$1500,'1.PrepList'!$J$2:$J$1500,"")&amp;"",""))</f>
        <v/>
      </c>
      <c r="E5655" s="638" t="str">
        <f>IF($C5655="","",IFERROR(_xlfn.XLOOKUP($C5655,'1.PrepList'!$I$2:$I$1500,'1.PrepList'!$N$2:$N$1500,"")&amp;"",""))</f>
        <v/>
      </c>
      <c r="F5655" s="638" t="str">
        <f>IF($C5655="","",IFERROR(_xlfn.XLOOKUP($C5655,'1.PrepList'!$I$2:$I$1500,'1.PrepList'!$K$2:$K$1500,"")&amp;"",""))</f>
        <v/>
      </c>
      <c r="H5655" s="644" t="str">
        <f>IF($C5655="","",IFERROR(IF(_xlfn.XLOOKUP($C5655,tbl_StartedStatus[Bold ID],tbl_StartedStatus[Started])="Started","Yes",IF(_xlfn.XLOOKUP($C5655,tbl_StartedStatus[Bold ID],tbl_StartedStatus[Started])="No Show","No Show","")),""))</f>
        <v/>
      </c>
    </row>
    <row r="5656" spans="1:8" ht="15" customHeight="1" thickBot="1">
      <c r="A5656" s="38" t="str">
        <f>IF($C5656="","",IFERROR(_xlfn.XLOOKUP($C5656,'1.PrepList'!$I$2:$I$1500,'1.PrepList'!$G$2:$G$1500,"")&amp;"",""))</f>
        <v/>
      </c>
      <c r="B5656" s="638" t="str">
        <f>IF($C5656="","",IFERROR(_xlfn.XLOOKUP($C5656,'1.PrepList'!$I$2:$I$1500,'1.PrepList'!$H$2:$H$1500,"")&amp;"",""))</f>
        <v/>
      </c>
      <c r="D5656" s="638" t="str">
        <f>IF($C5656="","",IFERROR(_xlfn.XLOOKUP($C5656,'1.PrepList'!$I$2:$I$1500,'1.PrepList'!$J$2:$J$1500,"")&amp;"",""))</f>
        <v/>
      </c>
      <c r="E5656" s="638" t="str">
        <f>IF($C5656="","",IFERROR(_xlfn.XLOOKUP($C5656,'1.PrepList'!$I$2:$I$1500,'1.PrepList'!$N$2:$N$1500,"")&amp;"",""))</f>
        <v/>
      </c>
      <c r="F5656" s="638" t="str">
        <f>IF($C5656="","",IFERROR(_xlfn.XLOOKUP($C5656,'1.PrepList'!$I$2:$I$1500,'1.PrepList'!$K$2:$K$1500,"")&amp;"",""))</f>
        <v/>
      </c>
      <c r="H5656" s="644" t="str">
        <f>IF($C5656="","",IFERROR(IF(_xlfn.XLOOKUP($C5656,tbl_StartedStatus[Bold ID],tbl_StartedStatus[Started])="Started","Yes",IF(_xlfn.XLOOKUP($C5656,tbl_StartedStatus[Bold ID],tbl_StartedStatus[Started])="No Show","No Show","")),""))</f>
        <v/>
      </c>
    </row>
    <row r="5657" spans="1:8" ht="15" customHeight="1" thickBot="1">
      <c r="A5657" s="38" t="str">
        <f>IF($C5657="","",IFERROR(_xlfn.XLOOKUP($C5657,'1.PrepList'!$I$2:$I$1500,'1.PrepList'!$G$2:$G$1500,"")&amp;"",""))</f>
        <v/>
      </c>
      <c r="B5657" s="638" t="str">
        <f>IF($C5657="","",IFERROR(_xlfn.XLOOKUP($C5657,'1.PrepList'!$I$2:$I$1500,'1.PrepList'!$H$2:$H$1500,"")&amp;"",""))</f>
        <v/>
      </c>
      <c r="D5657" s="638" t="str">
        <f>IF($C5657="","",IFERROR(_xlfn.XLOOKUP($C5657,'1.PrepList'!$I$2:$I$1500,'1.PrepList'!$J$2:$J$1500,"")&amp;"",""))</f>
        <v/>
      </c>
      <c r="E5657" s="638" t="str">
        <f>IF($C5657="","",IFERROR(_xlfn.XLOOKUP($C5657,'1.PrepList'!$I$2:$I$1500,'1.PrepList'!$N$2:$N$1500,"")&amp;"",""))</f>
        <v/>
      </c>
      <c r="F5657" s="638" t="str">
        <f>IF($C5657="","",IFERROR(_xlfn.XLOOKUP($C5657,'1.PrepList'!$I$2:$I$1500,'1.PrepList'!$K$2:$K$1500,"")&amp;"",""))</f>
        <v/>
      </c>
      <c r="H5657" s="644" t="str">
        <f>IF($C5657="","",IFERROR(IF(_xlfn.XLOOKUP($C5657,tbl_StartedStatus[Bold ID],tbl_StartedStatus[Started])="Started","Yes",IF(_xlfn.XLOOKUP($C5657,tbl_StartedStatus[Bold ID],tbl_StartedStatus[Started])="No Show","No Show","")),""))</f>
        <v/>
      </c>
    </row>
    <row r="5658" spans="1:8" ht="15" customHeight="1" thickBot="1">
      <c r="A5658" s="38" t="str">
        <f>IF($C5658="","",IFERROR(_xlfn.XLOOKUP($C5658,'1.PrepList'!$I$2:$I$1500,'1.PrepList'!$G$2:$G$1500,"")&amp;"",""))</f>
        <v/>
      </c>
      <c r="B5658" s="638" t="str">
        <f>IF($C5658="","",IFERROR(_xlfn.XLOOKUP($C5658,'1.PrepList'!$I$2:$I$1500,'1.PrepList'!$H$2:$H$1500,"")&amp;"",""))</f>
        <v/>
      </c>
      <c r="D5658" s="638" t="str">
        <f>IF($C5658="","",IFERROR(_xlfn.XLOOKUP($C5658,'1.PrepList'!$I$2:$I$1500,'1.PrepList'!$J$2:$J$1500,"")&amp;"",""))</f>
        <v/>
      </c>
      <c r="E5658" s="638" t="str">
        <f>IF($C5658="","",IFERROR(_xlfn.XLOOKUP($C5658,'1.PrepList'!$I$2:$I$1500,'1.PrepList'!$N$2:$N$1500,"")&amp;"",""))</f>
        <v/>
      </c>
      <c r="F5658" s="638" t="str">
        <f>IF($C5658="","",IFERROR(_xlfn.XLOOKUP($C5658,'1.PrepList'!$I$2:$I$1500,'1.PrepList'!$K$2:$K$1500,"")&amp;"",""))</f>
        <v/>
      </c>
      <c r="H5658" s="644" t="str">
        <f>IF($C5658="","",IFERROR(IF(_xlfn.XLOOKUP($C5658,tbl_StartedStatus[Bold ID],tbl_StartedStatus[Started])="Started","Yes",IF(_xlfn.XLOOKUP($C5658,tbl_StartedStatus[Bold ID],tbl_StartedStatus[Started])="No Show","No Show","")),""))</f>
        <v/>
      </c>
    </row>
    <row r="5659" spans="1:8" ht="15" customHeight="1" thickBot="1">
      <c r="A5659" s="38" t="str">
        <f>IF($C5659="","",IFERROR(_xlfn.XLOOKUP($C5659,'1.PrepList'!$I$2:$I$1500,'1.PrepList'!$G$2:$G$1500,"")&amp;"",""))</f>
        <v/>
      </c>
      <c r="B5659" s="638" t="str">
        <f>IF($C5659="","",IFERROR(_xlfn.XLOOKUP($C5659,'1.PrepList'!$I$2:$I$1500,'1.PrepList'!$H$2:$H$1500,"")&amp;"",""))</f>
        <v/>
      </c>
      <c r="D5659" s="638" t="str">
        <f>IF($C5659="","",IFERROR(_xlfn.XLOOKUP($C5659,'1.PrepList'!$I$2:$I$1500,'1.PrepList'!$J$2:$J$1500,"")&amp;"",""))</f>
        <v/>
      </c>
      <c r="E5659" s="638" t="str">
        <f>IF($C5659="","",IFERROR(_xlfn.XLOOKUP($C5659,'1.PrepList'!$I$2:$I$1500,'1.PrepList'!$N$2:$N$1500,"")&amp;"",""))</f>
        <v/>
      </c>
      <c r="F5659" s="638" t="str">
        <f>IF($C5659="","",IFERROR(_xlfn.XLOOKUP($C5659,'1.PrepList'!$I$2:$I$1500,'1.PrepList'!$K$2:$K$1500,"")&amp;"",""))</f>
        <v/>
      </c>
      <c r="H5659" s="644" t="str">
        <f>IF($C5659="","",IFERROR(IF(_xlfn.XLOOKUP($C5659,tbl_StartedStatus[Bold ID],tbl_StartedStatus[Started])="Started","Yes",IF(_xlfn.XLOOKUP($C5659,tbl_StartedStatus[Bold ID],tbl_StartedStatus[Started])="No Show","No Show","")),""))</f>
        <v/>
      </c>
    </row>
    <row r="5660" spans="1:8" ht="15" customHeight="1" thickBot="1">
      <c r="A5660" s="38" t="str">
        <f>IF($C5660="","",IFERROR(_xlfn.XLOOKUP($C5660,'1.PrepList'!$I$2:$I$1500,'1.PrepList'!$G$2:$G$1500,"")&amp;"",""))</f>
        <v/>
      </c>
      <c r="B5660" s="638" t="str">
        <f>IF($C5660="","",IFERROR(_xlfn.XLOOKUP($C5660,'1.PrepList'!$I$2:$I$1500,'1.PrepList'!$H$2:$H$1500,"")&amp;"",""))</f>
        <v/>
      </c>
      <c r="D5660" s="638" t="str">
        <f>IF($C5660="","",IFERROR(_xlfn.XLOOKUP($C5660,'1.PrepList'!$I$2:$I$1500,'1.PrepList'!$J$2:$J$1500,"")&amp;"",""))</f>
        <v/>
      </c>
      <c r="E5660" s="638" t="str">
        <f>IF($C5660="","",IFERROR(_xlfn.XLOOKUP($C5660,'1.PrepList'!$I$2:$I$1500,'1.PrepList'!$N$2:$N$1500,"")&amp;"",""))</f>
        <v/>
      </c>
      <c r="F5660" s="638" t="str">
        <f>IF($C5660="","",IFERROR(_xlfn.XLOOKUP($C5660,'1.PrepList'!$I$2:$I$1500,'1.PrepList'!$K$2:$K$1500,"")&amp;"",""))</f>
        <v/>
      </c>
      <c r="H5660" s="644" t="str">
        <f>IF($C5660="","",IFERROR(IF(_xlfn.XLOOKUP($C5660,tbl_StartedStatus[Bold ID],tbl_StartedStatus[Started])="Started","Yes",IF(_xlfn.XLOOKUP($C5660,tbl_StartedStatus[Bold ID],tbl_StartedStatus[Started])="No Show","No Show","")),""))</f>
        <v/>
      </c>
    </row>
    <row r="5661" spans="1:8" ht="15" customHeight="1" thickBot="1">
      <c r="A5661" s="38" t="str">
        <f>IF($C5661="","",IFERROR(_xlfn.XLOOKUP($C5661,'1.PrepList'!$I$2:$I$1500,'1.PrepList'!$G$2:$G$1500,"")&amp;"",""))</f>
        <v/>
      </c>
      <c r="B5661" s="638" t="str">
        <f>IF($C5661="","",IFERROR(_xlfn.XLOOKUP($C5661,'1.PrepList'!$I$2:$I$1500,'1.PrepList'!$H$2:$H$1500,"")&amp;"",""))</f>
        <v/>
      </c>
      <c r="D5661" s="638" t="str">
        <f>IF($C5661="","",IFERROR(_xlfn.XLOOKUP($C5661,'1.PrepList'!$I$2:$I$1500,'1.PrepList'!$J$2:$J$1500,"")&amp;"",""))</f>
        <v/>
      </c>
      <c r="E5661" s="638" t="str">
        <f>IF($C5661="","",IFERROR(_xlfn.XLOOKUP($C5661,'1.PrepList'!$I$2:$I$1500,'1.PrepList'!$N$2:$N$1500,"")&amp;"",""))</f>
        <v/>
      </c>
      <c r="F5661" s="638" t="str">
        <f>IF($C5661="","",IFERROR(_xlfn.XLOOKUP($C5661,'1.PrepList'!$I$2:$I$1500,'1.PrepList'!$K$2:$K$1500,"")&amp;"",""))</f>
        <v/>
      </c>
      <c r="H5661" s="644" t="str">
        <f>IF($C5661="","",IFERROR(IF(_xlfn.XLOOKUP($C5661,tbl_StartedStatus[Bold ID],tbl_StartedStatus[Started])="Started","Yes",IF(_xlfn.XLOOKUP($C5661,tbl_StartedStatus[Bold ID],tbl_StartedStatus[Started])="No Show","No Show","")),""))</f>
        <v/>
      </c>
    </row>
    <row r="5662" spans="1:8" ht="15" customHeight="1" thickBot="1">
      <c r="A5662" s="38" t="str">
        <f>IF($C5662="","",IFERROR(_xlfn.XLOOKUP($C5662,'1.PrepList'!$I$2:$I$1500,'1.PrepList'!$G$2:$G$1500,"")&amp;"",""))</f>
        <v/>
      </c>
      <c r="B5662" s="638" t="str">
        <f>IF($C5662="","",IFERROR(_xlfn.XLOOKUP($C5662,'1.PrepList'!$I$2:$I$1500,'1.PrepList'!$H$2:$H$1500,"")&amp;"",""))</f>
        <v/>
      </c>
      <c r="D5662" s="638" t="str">
        <f>IF($C5662="","",IFERROR(_xlfn.XLOOKUP($C5662,'1.PrepList'!$I$2:$I$1500,'1.PrepList'!$J$2:$J$1500,"")&amp;"",""))</f>
        <v/>
      </c>
      <c r="E5662" s="638" t="str">
        <f>IF($C5662="","",IFERROR(_xlfn.XLOOKUP($C5662,'1.PrepList'!$I$2:$I$1500,'1.PrepList'!$N$2:$N$1500,"")&amp;"",""))</f>
        <v/>
      </c>
      <c r="F5662" s="638" t="str">
        <f>IF($C5662="","",IFERROR(_xlfn.XLOOKUP($C5662,'1.PrepList'!$I$2:$I$1500,'1.PrepList'!$K$2:$K$1500,"")&amp;"",""))</f>
        <v/>
      </c>
      <c r="H5662" s="644" t="str">
        <f>IF($C5662="","",IFERROR(IF(_xlfn.XLOOKUP($C5662,tbl_StartedStatus[Bold ID],tbl_StartedStatus[Started])="Started","Yes",IF(_xlfn.XLOOKUP($C5662,tbl_StartedStatus[Bold ID],tbl_StartedStatus[Started])="No Show","No Show","")),""))</f>
        <v/>
      </c>
    </row>
    <row r="5663" spans="1:8" ht="15" customHeight="1" thickBot="1">
      <c r="A5663" s="38" t="str">
        <f>IF($C5663="","",IFERROR(_xlfn.XLOOKUP($C5663,'1.PrepList'!$I$2:$I$1500,'1.PrepList'!$G$2:$G$1500,"")&amp;"",""))</f>
        <v/>
      </c>
      <c r="B5663" s="638" t="str">
        <f>IF($C5663="","",IFERROR(_xlfn.XLOOKUP($C5663,'1.PrepList'!$I$2:$I$1500,'1.PrepList'!$H$2:$H$1500,"")&amp;"",""))</f>
        <v/>
      </c>
      <c r="D5663" s="638" t="str">
        <f>IF($C5663="","",IFERROR(_xlfn.XLOOKUP($C5663,'1.PrepList'!$I$2:$I$1500,'1.PrepList'!$J$2:$J$1500,"")&amp;"",""))</f>
        <v/>
      </c>
      <c r="E5663" s="638" t="str">
        <f>IF($C5663="","",IFERROR(_xlfn.XLOOKUP($C5663,'1.PrepList'!$I$2:$I$1500,'1.PrepList'!$N$2:$N$1500,"")&amp;"",""))</f>
        <v/>
      </c>
      <c r="F5663" s="638" t="str">
        <f>IF($C5663="","",IFERROR(_xlfn.XLOOKUP($C5663,'1.PrepList'!$I$2:$I$1500,'1.PrepList'!$K$2:$K$1500,"")&amp;"",""))</f>
        <v/>
      </c>
      <c r="H5663" s="644" t="str">
        <f>IF($C5663="","",IFERROR(IF(_xlfn.XLOOKUP($C5663,tbl_StartedStatus[Bold ID],tbl_StartedStatus[Started])="Started","Yes",IF(_xlfn.XLOOKUP($C5663,tbl_StartedStatus[Bold ID],tbl_StartedStatus[Started])="No Show","No Show","")),""))</f>
        <v/>
      </c>
    </row>
    <row r="5664" spans="1:8" ht="15" customHeight="1" thickBot="1">
      <c r="A5664" s="38" t="str">
        <f>IF($C5664="","",IFERROR(_xlfn.XLOOKUP($C5664,'1.PrepList'!$I$2:$I$1500,'1.PrepList'!$G$2:$G$1500,"")&amp;"",""))</f>
        <v/>
      </c>
      <c r="B5664" s="638" t="str">
        <f>IF($C5664="","",IFERROR(_xlfn.XLOOKUP($C5664,'1.PrepList'!$I$2:$I$1500,'1.PrepList'!$H$2:$H$1500,"")&amp;"",""))</f>
        <v/>
      </c>
      <c r="D5664" s="638" t="str">
        <f>IF($C5664="","",IFERROR(_xlfn.XLOOKUP($C5664,'1.PrepList'!$I$2:$I$1500,'1.PrepList'!$J$2:$J$1500,"")&amp;"",""))</f>
        <v/>
      </c>
      <c r="E5664" s="638" t="str">
        <f>IF($C5664="","",IFERROR(_xlfn.XLOOKUP($C5664,'1.PrepList'!$I$2:$I$1500,'1.PrepList'!$N$2:$N$1500,"")&amp;"",""))</f>
        <v/>
      </c>
      <c r="F5664" s="638" t="str">
        <f>IF($C5664="","",IFERROR(_xlfn.XLOOKUP($C5664,'1.PrepList'!$I$2:$I$1500,'1.PrepList'!$K$2:$K$1500,"")&amp;"",""))</f>
        <v/>
      </c>
      <c r="H5664" s="644" t="str">
        <f>IF($C5664="","",IFERROR(IF(_xlfn.XLOOKUP($C5664,tbl_StartedStatus[Bold ID],tbl_StartedStatus[Started])="Started","Yes",IF(_xlfn.XLOOKUP($C5664,tbl_StartedStatus[Bold ID],tbl_StartedStatus[Started])="No Show","No Show","")),""))</f>
        <v/>
      </c>
    </row>
    <row r="5665" spans="1:8" ht="15" customHeight="1" thickBot="1">
      <c r="A5665" s="38" t="str">
        <f>IF($C5665="","",IFERROR(_xlfn.XLOOKUP($C5665,'1.PrepList'!$I$2:$I$1500,'1.PrepList'!$G$2:$G$1500,"")&amp;"",""))</f>
        <v/>
      </c>
      <c r="B5665" s="638" t="str">
        <f>IF($C5665="","",IFERROR(_xlfn.XLOOKUP($C5665,'1.PrepList'!$I$2:$I$1500,'1.PrepList'!$H$2:$H$1500,"")&amp;"",""))</f>
        <v/>
      </c>
      <c r="D5665" s="638" t="str">
        <f>IF($C5665="","",IFERROR(_xlfn.XLOOKUP($C5665,'1.PrepList'!$I$2:$I$1500,'1.PrepList'!$J$2:$J$1500,"")&amp;"",""))</f>
        <v/>
      </c>
      <c r="E5665" s="638" t="str">
        <f>IF($C5665="","",IFERROR(_xlfn.XLOOKUP($C5665,'1.PrepList'!$I$2:$I$1500,'1.PrepList'!$N$2:$N$1500,"")&amp;"",""))</f>
        <v/>
      </c>
      <c r="F5665" s="638" t="str">
        <f>IF($C5665="","",IFERROR(_xlfn.XLOOKUP($C5665,'1.PrepList'!$I$2:$I$1500,'1.PrepList'!$K$2:$K$1500,"")&amp;"",""))</f>
        <v/>
      </c>
      <c r="H5665" s="644" t="str">
        <f>IF($C5665="","",IFERROR(IF(_xlfn.XLOOKUP($C5665,tbl_StartedStatus[Bold ID],tbl_StartedStatus[Started])="Started","Yes",IF(_xlfn.XLOOKUP($C5665,tbl_StartedStatus[Bold ID],tbl_StartedStatus[Started])="No Show","No Show","")),""))</f>
        <v/>
      </c>
    </row>
    <row r="5666" spans="1:8" ht="15" customHeight="1" thickBot="1">
      <c r="A5666" s="38" t="str">
        <f>IF($C5666="","",IFERROR(_xlfn.XLOOKUP($C5666,'1.PrepList'!$I$2:$I$1500,'1.PrepList'!$G$2:$G$1500,"")&amp;"",""))</f>
        <v/>
      </c>
      <c r="B5666" s="638" t="str">
        <f>IF($C5666="","",IFERROR(_xlfn.XLOOKUP($C5666,'1.PrepList'!$I$2:$I$1500,'1.PrepList'!$H$2:$H$1500,"")&amp;"",""))</f>
        <v/>
      </c>
      <c r="D5666" s="638" t="str">
        <f>IF($C5666="","",IFERROR(_xlfn.XLOOKUP($C5666,'1.PrepList'!$I$2:$I$1500,'1.PrepList'!$J$2:$J$1500,"")&amp;"",""))</f>
        <v/>
      </c>
      <c r="E5666" s="638" t="str">
        <f>IF($C5666="","",IFERROR(_xlfn.XLOOKUP($C5666,'1.PrepList'!$I$2:$I$1500,'1.PrepList'!$N$2:$N$1500,"")&amp;"",""))</f>
        <v/>
      </c>
      <c r="F5666" s="638" t="str">
        <f>IF($C5666="","",IFERROR(_xlfn.XLOOKUP($C5666,'1.PrepList'!$I$2:$I$1500,'1.PrepList'!$K$2:$K$1500,"")&amp;"",""))</f>
        <v/>
      </c>
      <c r="H5666" s="644" t="str">
        <f>IF($C5666="","",IFERROR(IF(_xlfn.XLOOKUP($C5666,tbl_StartedStatus[Bold ID],tbl_StartedStatus[Started])="Started","Yes",IF(_xlfn.XLOOKUP($C5666,tbl_StartedStatus[Bold ID],tbl_StartedStatus[Started])="No Show","No Show","")),""))</f>
        <v/>
      </c>
    </row>
    <row r="5667" spans="1:8" ht="15" customHeight="1" thickBot="1">
      <c r="A5667" s="38" t="str">
        <f>IF($C5667="","",IFERROR(_xlfn.XLOOKUP($C5667,'1.PrepList'!$I$2:$I$1500,'1.PrepList'!$G$2:$G$1500,"")&amp;"",""))</f>
        <v/>
      </c>
      <c r="B5667" s="638" t="str">
        <f>IF($C5667="","",IFERROR(_xlfn.XLOOKUP($C5667,'1.PrepList'!$I$2:$I$1500,'1.PrepList'!$H$2:$H$1500,"")&amp;"",""))</f>
        <v/>
      </c>
      <c r="D5667" s="638" t="str">
        <f>IF($C5667="","",IFERROR(_xlfn.XLOOKUP($C5667,'1.PrepList'!$I$2:$I$1500,'1.PrepList'!$J$2:$J$1500,"")&amp;"",""))</f>
        <v/>
      </c>
      <c r="E5667" s="638" t="str">
        <f>IF($C5667="","",IFERROR(_xlfn.XLOOKUP($C5667,'1.PrepList'!$I$2:$I$1500,'1.PrepList'!$N$2:$N$1500,"")&amp;"",""))</f>
        <v/>
      </c>
      <c r="F5667" s="638" t="str">
        <f>IF($C5667="","",IFERROR(_xlfn.XLOOKUP($C5667,'1.PrepList'!$I$2:$I$1500,'1.PrepList'!$K$2:$K$1500,"")&amp;"",""))</f>
        <v/>
      </c>
      <c r="H5667" s="644" t="str">
        <f>IF($C5667="","",IFERROR(IF(_xlfn.XLOOKUP($C5667,tbl_StartedStatus[Bold ID],tbl_StartedStatus[Started])="Started","Yes",IF(_xlfn.XLOOKUP($C5667,tbl_StartedStatus[Bold ID],tbl_StartedStatus[Started])="No Show","No Show","")),""))</f>
        <v/>
      </c>
    </row>
    <row r="5668" spans="1:8" ht="15" customHeight="1" thickBot="1">
      <c r="A5668" s="38" t="str">
        <f>IF($C5668="","",IFERROR(_xlfn.XLOOKUP($C5668,'1.PrepList'!$I$2:$I$1500,'1.PrepList'!$G$2:$G$1500,"")&amp;"",""))</f>
        <v/>
      </c>
      <c r="B5668" s="638" t="str">
        <f>IF($C5668="","",IFERROR(_xlfn.XLOOKUP($C5668,'1.PrepList'!$I$2:$I$1500,'1.PrepList'!$H$2:$H$1500,"")&amp;"",""))</f>
        <v/>
      </c>
      <c r="D5668" s="638" t="str">
        <f>IF($C5668="","",IFERROR(_xlfn.XLOOKUP($C5668,'1.PrepList'!$I$2:$I$1500,'1.PrepList'!$J$2:$J$1500,"")&amp;"",""))</f>
        <v/>
      </c>
      <c r="E5668" s="638" t="str">
        <f>IF($C5668="","",IFERROR(_xlfn.XLOOKUP($C5668,'1.PrepList'!$I$2:$I$1500,'1.PrepList'!$N$2:$N$1500,"")&amp;"",""))</f>
        <v/>
      </c>
      <c r="F5668" s="638" t="str">
        <f>IF($C5668="","",IFERROR(_xlfn.XLOOKUP($C5668,'1.PrepList'!$I$2:$I$1500,'1.PrepList'!$K$2:$K$1500,"")&amp;"",""))</f>
        <v/>
      </c>
      <c r="H5668" s="644" t="str">
        <f>IF($C5668="","",IFERROR(IF(_xlfn.XLOOKUP($C5668,tbl_StartedStatus[Bold ID],tbl_StartedStatus[Started])="Started","Yes",IF(_xlfn.XLOOKUP($C5668,tbl_StartedStatus[Bold ID],tbl_StartedStatus[Started])="No Show","No Show","")),""))</f>
        <v/>
      </c>
    </row>
    <row r="5669" spans="1:8" ht="15" customHeight="1" thickBot="1">
      <c r="A5669" s="38" t="str">
        <f>IF($C5669="","",IFERROR(_xlfn.XLOOKUP($C5669,'1.PrepList'!$I$2:$I$1500,'1.PrepList'!$G$2:$G$1500,"")&amp;"",""))</f>
        <v/>
      </c>
      <c r="B5669" s="638" t="str">
        <f>IF($C5669="","",IFERROR(_xlfn.XLOOKUP($C5669,'1.PrepList'!$I$2:$I$1500,'1.PrepList'!$H$2:$H$1500,"")&amp;"",""))</f>
        <v/>
      </c>
      <c r="D5669" s="638" t="str">
        <f>IF($C5669="","",IFERROR(_xlfn.XLOOKUP($C5669,'1.PrepList'!$I$2:$I$1500,'1.PrepList'!$J$2:$J$1500,"")&amp;"",""))</f>
        <v/>
      </c>
      <c r="E5669" s="638" t="str">
        <f>IF($C5669="","",IFERROR(_xlfn.XLOOKUP($C5669,'1.PrepList'!$I$2:$I$1500,'1.PrepList'!$N$2:$N$1500,"")&amp;"",""))</f>
        <v/>
      </c>
      <c r="F5669" s="638" t="str">
        <f>IF($C5669="","",IFERROR(_xlfn.XLOOKUP($C5669,'1.PrepList'!$I$2:$I$1500,'1.PrepList'!$K$2:$K$1500,"")&amp;"",""))</f>
        <v/>
      </c>
      <c r="H5669" s="644" t="str">
        <f>IF($C5669="","",IFERROR(IF(_xlfn.XLOOKUP($C5669,tbl_StartedStatus[Bold ID],tbl_StartedStatus[Started])="Started","Yes",IF(_xlfn.XLOOKUP($C5669,tbl_StartedStatus[Bold ID],tbl_StartedStatus[Started])="No Show","No Show","")),""))</f>
        <v/>
      </c>
    </row>
    <row r="5670" spans="1:8" ht="15" customHeight="1" thickBot="1">
      <c r="A5670" s="38" t="str">
        <f>IF($C5670="","",IFERROR(_xlfn.XLOOKUP($C5670,'1.PrepList'!$I$2:$I$1500,'1.PrepList'!$G$2:$G$1500,"")&amp;"",""))</f>
        <v/>
      </c>
      <c r="B5670" s="638" t="str">
        <f>IF($C5670="","",IFERROR(_xlfn.XLOOKUP($C5670,'1.PrepList'!$I$2:$I$1500,'1.PrepList'!$H$2:$H$1500,"")&amp;"",""))</f>
        <v/>
      </c>
      <c r="D5670" s="638" t="str">
        <f>IF($C5670="","",IFERROR(_xlfn.XLOOKUP($C5670,'1.PrepList'!$I$2:$I$1500,'1.PrepList'!$J$2:$J$1500,"")&amp;"",""))</f>
        <v/>
      </c>
      <c r="E5670" s="638" t="str">
        <f>IF($C5670="","",IFERROR(_xlfn.XLOOKUP($C5670,'1.PrepList'!$I$2:$I$1500,'1.PrepList'!$N$2:$N$1500,"")&amp;"",""))</f>
        <v/>
      </c>
      <c r="F5670" s="638" t="str">
        <f>IF($C5670="","",IFERROR(_xlfn.XLOOKUP($C5670,'1.PrepList'!$I$2:$I$1500,'1.PrepList'!$K$2:$K$1500,"")&amp;"",""))</f>
        <v/>
      </c>
      <c r="H5670" s="644" t="str">
        <f>IF($C5670="","",IFERROR(IF(_xlfn.XLOOKUP($C5670,tbl_StartedStatus[Bold ID],tbl_StartedStatus[Started])="Started","Yes",IF(_xlfn.XLOOKUP($C5670,tbl_StartedStatus[Bold ID],tbl_StartedStatus[Started])="No Show","No Show","")),""))</f>
        <v/>
      </c>
    </row>
    <row r="5671" spans="1:8" ht="15" customHeight="1" thickBot="1">
      <c r="A5671" s="38" t="str">
        <f>IF($C5671="","",IFERROR(_xlfn.XLOOKUP($C5671,'1.PrepList'!$I$2:$I$1500,'1.PrepList'!$G$2:$G$1500,"")&amp;"",""))</f>
        <v/>
      </c>
      <c r="B5671" s="638" t="str">
        <f>IF($C5671="","",IFERROR(_xlfn.XLOOKUP($C5671,'1.PrepList'!$I$2:$I$1500,'1.PrepList'!$H$2:$H$1500,"")&amp;"",""))</f>
        <v/>
      </c>
      <c r="D5671" s="638" t="str">
        <f>IF($C5671="","",IFERROR(_xlfn.XLOOKUP($C5671,'1.PrepList'!$I$2:$I$1500,'1.PrepList'!$J$2:$J$1500,"")&amp;"",""))</f>
        <v/>
      </c>
      <c r="E5671" s="638" t="str">
        <f>IF($C5671="","",IFERROR(_xlfn.XLOOKUP($C5671,'1.PrepList'!$I$2:$I$1500,'1.PrepList'!$N$2:$N$1500,"")&amp;"",""))</f>
        <v/>
      </c>
      <c r="F5671" s="638" t="str">
        <f>IF($C5671="","",IFERROR(_xlfn.XLOOKUP($C5671,'1.PrepList'!$I$2:$I$1500,'1.PrepList'!$K$2:$K$1500,"")&amp;"",""))</f>
        <v/>
      </c>
      <c r="H5671" s="644" t="str">
        <f>IF($C5671="","",IFERROR(IF(_xlfn.XLOOKUP($C5671,tbl_StartedStatus[Bold ID],tbl_StartedStatus[Started])="Started","Yes",IF(_xlfn.XLOOKUP($C5671,tbl_StartedStatus[Bold ID],tbl_StartedStatus[Started])="No Show","No Show","")),""))</f>
        <v/>
      </c>
    </row>
    <row r="5672" spans="1:8" ht="15" customHeight="1" thickBot="1">
      <c r="A5672" s="38" t="str">
        <f>IF($C5672="","",IFERROR(_xlfn.XLOOKUP($C5672,'1.PrepList'!$I$2:$I$1500,'1.PrepList'!$G$2:$G$1500,"")&amp;"",""))</f>
        <v/>
      </c>
      <c r="B5672" s="638" t="str">
        <f>IF($C5672="","",IFERROR(_xlfn.XLOOKUP($C5672,'1.PrepList'!$I$2:$I$1500,'1.PrepList'!$H$2:$H$1500,"")&amp;"",""))</f>
        <v/>
      </c>
      <c r="D5672" s="638" t="str">
        <f>IF($C5672="","",IFERROR(_xlfn.XLOOKUP($C5672,'1.PrepList'!$I$2:$I$1500,'1.PrepList'!$J$2:$J$1500,"")&amp;"",""))</f>
        <v/>
      </c>
      <c r="E5672" s="638" t="str">
        <f>IF($C5672="","",IFERROR(_xlfn.XLOOKUP($C5672,'1.PrepList'!$I$2:$I$1500,'1.PrepList'!$N$2:$N$1500,"")&amp;"",""))</f>
        <v/>
      </c>
      <c r="F5672" s="638" t="str">
        <f>IF($C5672="","",IFERROR(_xlfn.XLOOKUP($C5672,'1.PrepList'!$I$2:$I$1500,'1.PrepList'!$K$2:$K$1500,"")&amp;"",""))</f>
        <v/>
      </c>
      <c r="H5672" s="644" t="str">
        <f>IF($C5672="","",IFERROR(IF(_xlfn.XLOOKUP($C5672,tbl_StartedStatus[Bold ID],tbl_StartedStatus[Started])="Started","Yes",IF(_xlfn.XLOOKUP($C5672,tbl_StartedStatus[Bold ID],tbl_StartedStatus[Started])="No Show","No Show","")),""))</f>
        <v/>
      </c>
    </row>
    <row r="5673" spans="1:8" ht="15" customHeight="1" thickBot="1">
      <c r="A5673" s="38" t="str">
        <f>IF($C5673="","",IFERROR(_xlfn.XLOOKUP($C5673,'1.PrepList'!$I$2:$I$1500,'1.PrepList'!$G$2:$G$1500,"")&amp;"",""))</f>
        <v/>
      </c>
      <c r="B5673" s="638" t="str">
        <f>IF($C5673="","",IFERROR(_xlfn.XLOOKUP($C5673,'1.PrepList'!$I$2:$I$1500,'1.PrepList'!$H$2:$H$1500,"")&amp;"",""))</f>
        <v/>
      </c>
      <c r="D5673" s="638" t="str">
        <f>IF($C5673="","",IFERROR(_xlfn.XLOOKUP($C5673,'1.PrepList'!$I$2:$I$1500,'1.PrepList'!$J$2:$J$1500,"")&amp;"",""))</f>
        <v/>
      </c>
      <c r="E5673" s="638" t="str">
        <f>IF($C5673="","",IFERROR(_xlfn.XLOOKUP($C5673,'1.PrepList'!$I$2:$I$1500,'1.PrepList'!$N$2:$N$1500,"")&amp;"",""))</f>
        <v/>
      </c>
      <c r="F5673" s="638" t="str">
        <f>IF($C5673="","",IFERROR(_xlfn.XLOOKUP($C5673,'1.PrepList'!$I$2:$I$1500,'1.PrepList'!$K$2:$K$1500,"")&amp;"",""))</f>
        <v/>
      </c>
      <c r="H5673" s="644" t="str">
        <f>IF($C5673="","",IFERROR(IF(_xlfn.XLOOKUP($C5673,tbl_StartedStatus[Bold ID],tbl_StartedStatus[Started])="Started","Yes",IF(_xlfn.XLOOKUP($C5673,tbl_StartedStatus[Bold ID],tbl_StartedStatus[Started])="No Show","No Show","")),""))</f>
        <v/>
      </c>
    </row>
    <row r="5674" spans="1:8" ht="15" customHeight="1" thickBot="1">
      <c r="A5674" s="38" t="str">
        <f>IF($C5674="","",IFERROR(_xlfn.XLOOKUP($C5674,'1.PrepList'!$I$2:$I$1500,'1.PrepList'!$G$2:$G$1500,"")&amp;"",""))</f>
        <v/>
      </c>
      <c r="B5674" s="638" t="str">
        <f>IF($C5674="","",IFERROR(_xlfn.XLOOKUP($C5674,'1.PrepList'!$I$2:$I$1500,'1.PrepList'!$H$2:$H$1500,"")&amp;"",""))</f>
        <v/>
      </c>
      <c r="D5674" s="638" t="str">
        <f>IF($C5674="","",IFERROR(_xlfn.XLOOKUP($C5674,'1.PrepList'!$I$2:$I$1500,'1.PrepList'!$J$2:$J$1500,"")&amp;"",""))</f>
        <v/>
      </c>
      <c r="E5674" s="638" t="str">
        <f>IF($C5674="","",IFERROR(_xlfn.XLOOKUP($C5674,'1.PrepList'!$I$2:$I$1500,'1.PrepList'!$N$2:$N$1500,"")&amp;"",""))</f>
        <v/>
      </c>
      <c r="F5674" s="638" t="str">
        <f>IF($C5674="","",IFERROR(_xlfn.XLOOKUP($C5674,'1.PrepList'!$I$2:$I$1500,'1.PrepList'!$K$2:$K$1500,"")&amp;"",""))</f>
        <v/>
      </c>
      <c r="H5674" s="644" t="str">
        <f>IF($C5674="","",IFERROR(IF(_xlfn.XLOOKUP($C5674,tbl_StartedStatus[Bold ID],tbl_StartedStatus[Started])="Started","Yes",IF(_xlfn.XLOOKUP($C5674,tbl_StartedStatus[Bold ID],tbl_StartedStatus[Started])="No Show","No Show","")),""))</f>
        <v/>
      </c>
    </row>
    <row r="5675" spans="1:8" ht="15" customHeight="1" thickBot="1">
      <c r="A5675" s="38" t="str">
        <f>IF($C5675="","",IFERROR(_xlfn.XLOOKUP($C5675,'1.PrepList'!$I$2:$I$1500,'1.PrepList'!$G$2:$G$1500,"")&amp;"",""))</f>
        <v/>
      </c>
      <c r="B5675" s="638" t="str">
        <f>IF($C5675="","",IFERROR(_xlfn.XLOOKUP($C5675,'1.PrepList'!$I$2:$I$1500,'1.PrepList'!$H$2:$H$1500,"")&amp;"",""))</f>
        <v/>
      </c>
      <c r="D5675" s="638" t="str">
        <f>IF($C5675="","",IFERROR(_xlfn.XLOOKUP($C5675,'1.PrepList'!$I$2:$I$1500,'1.PrepList'!$J$2:$J$1500,"")&amp;"",""))</f>
        <v/>
      </c>
      <c r="E5675" s="638" t="str">
        <f>IF($C5675="","",IFERROR(_xlfn.XLOOKUP($C5675,'1.PrepList'!$I$2:$I$1500,'1.PrepList'!$N$2:$N$1500,"")&amp;"",""))</f>
        <v/>
      </c>
      <c r="F5675" s="638" t="str">
        <f>IF($C5675="","",IFERROR(_xlfn.XLOOKUP($C5675,'1.PrepList'!$I$2:$I$1500,'1.PrepList'!$K$2:$K$1500,"")&amp;"",""))</f>
        <v/>
      </c>
      <c r="H5675" s="644" t="str">
        <f>IF($C5675="","",IFERROR(IF(_xlfn.XLOOKUP($C5675,tbl_StartedStatus[Bold ID],tbl_StartedStatus[Started])="Started","Yes",IF(_xlfn.XLOOKUP($C5675,tbl_StartedStatus[Bold ID],tbl_StartedStatus[Started])="No Show","No Show","")),""))</f>
        <v/>
      </c>
    </row>
    <row r="5676" spans="1:8" ht="15" customHeight="1" thickBot="1">
      <c r="A5676" s="38" t="str">
        <f>IF($C5676="","",IFERROR(_xlfn.XLOOKUP($C5676,'1.PrepList'!$I$2:$I$1500,'1.PrepList'!$G$2:$G$1500,"")&amp;"",""))</f>
        <v/>
      </c>
      <c r="B5676" s="638" t="str">
        <f>IF($C5676="","",IFERROR(_xlfn.XLOOKUP($C5676,'1.PrepList'!$I$2:$I$1500,'1.PrepList'!$H$2:$H$1500,"")&amp;"",""))</f>
        <v/>
      </c>
      <c r="D5676" s="638" t="str">
        <f>IF($C5676="","",IFERROR(_xlfn.XLOOKUP($C5676,'1.PrepList'!$I$2:$I$1500,'1.PrepList'!$J$2:$J$1500,"")&amp;"",""))</f>
        <v/>
      </c>
      <c r="E5676" s="638" t="str">
        <f>IF($C5676="","",IFERROR(_xlfn.XLOOKUP($C5676,'1.PrepList'!$I$2:$I$1500,'1.PrepList'!$N$2:$N$1500,"")&amp;"",""))</f>
        <v/>
      </c>
      <c r="F5676" s="638" t="str">
        <f>IF($C5676="","",IFERROR(_xlfn.XLOOKUP($C5676,'1.PrepList'!$I$2:$I$1500,'1.PrepList'!$K$2:$K$1500,"")&amp;"",""))</f>
        <v/>
      </c>
      <c r="H5676" s="644" t="str">
        <f>IF($C5676="","",IFERROR(IF(_xlfn.XLOOKUP($C5676,tbl_StartedStatus[Bold ID],tbl_StartedStatus[Started])="Started","Yes",IF(_xlfn.XLOOKUP($C5676,tbl_StartedStatus[Bold ID],tbl_StartedStatus[Started])="No Show","No Show","")),""))</f>
        <v/>
      </c>
    </row>
    <row r="5677" spans="1:8" ht="15" customHeight="1" thickBot="1">
      <c r="A5677" s="38" t="str">
        <f>IF($C5677="","",IFERROR(_xlfn.XLOOKUP($C5677,'1.PrepList'!$I$2:$I$1500,'1.PrepList'!$G$2:$G$1500,"")&amp;"",""))</f>
        <v/>
      </c>
      <c r="B5677" s="638" t="str">
        <f>IF($C5677="","",IFERROR(_xlfn.XLOOKUP($C5677,'1.PrepList'!$I$2:$I$1500,'1.PrepList'!$H$2:$H$1500,"")&amp;"",""))</f>
        <v/>
      </c>
      <c r="D5677" s="638" t="str">
        <f>IF($C5677="","",IFERROR(_xlfn.XLOOKUP($C5677,'1.PrepList'!$I$2:$I$1500,'1.PrepList'!$J$2:$J$1500,"")&amp;"",""))</f>
        <v/>
      </c>
      <c r="E5677" s="638" t="str">
        <f>IF($C5677="","",IFERROR(_xlfn.XLOOKUP($C5677,'1.PrepList'!$I$2:$I$1500,'1.PrepList'!$N$2:$N$1500,"")&amp;"",""))</f>
        <v/>
      </c>
      <c r="F5677" s="638" t="str">
        <f>IF($C5677="","",IFERROR(_xlfn.XLOOKUP($C5677,'1.PrepList'!$I$2:$I$1500,'1.PrepList'!$K$2:$K$1500,"")&amp;"",""))</f>
        <v/>
      </c>
      <c r="H5677" s="644" t="str">
        <f>IF($C5677="","",IFERROR(IF(_xlfn.XLOOKUP($C5677,tbl_StartedStatus[Bold ID],tbl_StartedStatus[Started])="Started","Yes",IF(_xlfn.XLOOKUP($C5677,tbl_StartedStatus[Bold ID],tbl_StartedStatus[Started])="No Show","No Show","")),""))</f>
        <v/>
      </c>
    </row>
    <row r="5678" spans="1:8" ht="15" customHeight="1" thickBot="1">
      <c r="A5678" s="38" t="str">
        <f>IF($C5678="","",IFERROR(_xlfn.XLOOKUP($C5678,'1.PrepList'!$I$2:$I$1500,'1.PrepList'!$G$2:$G$1500,"")&amp;"",""))</f>
        <v/>
      </c>
      <c r="B5678" s="638" t="str">
        <f>IF($C5678="","",IFERROR(_xlfn.XLOOKUP($C5678,'1.PrepList'!$I$2:$I$1500,'1.PrepList'!$H$2:$H$1500,"")&amp;"",""))</f>
        <v/>
      </c>
      <c r="D5678" s="638" t="str">
        <f>IF($C5678="","",IFERROR(_xlfn.XLOOKUP($C5678,'1.PrepList'!$I$2:$I$1500,'1.PrepList'!$J$2:$J$1500,"")&amp;"",""))</f>
        <v/>
      </c>
      <c r="E5678" s="638" t="str">
        <f>IF($C5678="","",IFERROR(_xlfn.XLOOKUP($C5678,'1.PrepList'!$I$2:$I$1500,'1.PrepList'!$N$2:$N$1500,"")&amp;"",""))</f>
        <v/>
      </c>
      <c r="F5678" s="638" t="str">
        <f>IF($C5678="","",IFERROR(_xlfn.XLOOKUP($C5678,'1.PrepList'!$I$2:$I$1500,'1.PrepList'!$K$2:$K$1500,"")&amp;"",""))</f>
        <v/>
      </c>
      <c r="H5678" s="644" t="str">
        <f>IF($C5678="","",IFERROR(IF(_xlfn.XLOOKUP($C5678,tbl_StartedStatus[Bold ID],tbl_StartedStatus[Started])="Started","Yes",IF(_xlfn.XLOOKUP($C5678,tbl_StartedStatus[Bold ID],tbl_StartedStatus[Started])="No Show","No Show","")),""))</f>
        <v/>
      </c>
    </row>
    <row r="5679" spans="1:8" ht="15" customHeight="1" thickBot="1">
      <c r="A5679" s="38" t="str">
        <f>IF($C5679="","",IFERROR(_xlfn.XLOOKUP($C5679,'1.PrepList'!$I$2:$I$1500,'1.PrepList'!$G$2:$G$1500,"")&amp;"",""))</f>
        <v/>
      </c>
      <c r="B5679" s="638" t="str">
        <f>IF($C5679="","",IFERROR(_xlfn.XLOOKUP($C5679,'1.PrepList'!$I$2:$I$1500,'1.PrepList'!$H$2:$H$1500,"")&amp;"",""))</f>
        <v/>
      </c>
      <c r="D5679" s="638" t="str">
        <f>IF($C5679="","",IFERROR(_xlfn.XLOOKUP($C5679,'1.PrepList'!$I$2:$I$1500,'1.PrepList'!$J$2:$J$1500,"")&amp;"",""))</f>
        <v/>
      </c>
      <c r="E5679" s="638" t="str">
        <f>IF($C5679="","",IFERROR(_xlfn.XLOOKUP($C5679,'1.PrepList'!$I$2:$I$1500,'1.PrepList'!$N$2:$N$1500,"")&amp;"",""))</f>
        <v/>
      </c>
      <c r="F5679" s="638" t="str">
        <f>IF($C5679="","",IFERROR(_xlfn.XLOOKUP($C5679,'1.PrepList'!$I$2:$I$1500,'1.PrepList'!$K$2:$K$1500,"")&amp;"",""))</f>
        <v/>
      </c>
      <c r="H5679" s="644" t="str">
        <f>IF($C5679="","",IFERROR(IF(_xlfn.XLOOKUP($C5679,tbl_StartedStatus[Bold ID],tbl_StartedStatus[Started])="Started","Yes",IF(_xlfn.XLOOKUP($C5679,tbl_StartedStatus[Bold ID],tbl_StartedStatus[Started])="No Show","No Show","")),""))</f>
        <v/>
      </c>
    </row>
    <row r="5680" spans="1:8" ht="15" customHeight="1" thickBot="1">
      <c r="A5680" s="38" t="str">
        <f>IF($C5680="","",IFERROR(_xlfn.XLOOKUP($C5680,'1.PrepList'!$I$2:$I$1500,'1.PrepList'!$G$2:$G$1500,"")&amp;"",""))</f>
        <v/>
      </c>
      <c r="B5680" s="638" t="str">
        <f>IF($C5680="","",IFERROR(_xlfn.XLOOKUP($C5680,'1.PrepList'!$I$2:$I$1500,'1.PrepList'!$H$2:$H$1500,"")&amp;"",""))</f>
        <v/>
      </c>
      <c r="D5680" s="638" t="str">
        <f>IF($C5680="","",IFERROR(_xlfn.XLOOKUP($C5680,'1.PrepList'!$I$2:$I$1500,'1.PrepList'!$J$2:$J$1500,"")&amp;"",""))</f>
        <v/>
      </c>
      <c r="E5680" s="638" t="str">
        <f>IF($C5680="","",IFERROR(_xlfn.XLOOKUP($C5680,'1.PrepList'!$I$2:$I$1500,'1.PrepList'!$N$2:$N$1500,"")&amp;"",""))</f>
        <v/>
      </c>
      <c r="F5680" s="638" t="str">
        <f>IF($C5680="","",IFERROR(_xlfn.XLOOKUP($C5680,'1.PrepList'!$I$2:$I$1500,'1.PrepList'!$K$2:$K$1500,"")&amp;"",""))</f>
        <v/>
      </c>
      <c r="H5680" s="644" t="str">
        <f>IF($C5680="","",IFERROR(IF(_xlfn.XLOOKUP($C5680,tbl_StartedStatus[Bold ID],tbl_StartedStatus[Started])="Started","Yes",IF(_xlfn.XLOOKUP($C5680,tbl_StartedStatus[Bold ID],tbl_StartedStatus[Started])="No Show","No Show","")),""))</f>
        <v/>
      </c>
    </row>
    <row r="5681" spans="1:8" ht="15" customHeight="1" thickBot="1">
      <c r="A5681" s="38" t="str">
        <f>IF($C5681="","",IFERROR(_xlfn.XLOOKUP($C5681,'1.PrepList'!$I$2:$I$1500,'1.PrepList'!$G$2:$G$1500,"")&amp;"",""))</f>
        <v/>
      </c>
      <c r="B5681" s="638" t="str">
        <f>IF($C5681="","",IFERROR(_xlfn.XLOOKUP($C5681,'1.PrepList'!$I$2:$I$1500,'1.PrepList'!$H$2:$H$1500,"")&amp;"",""))</f>
        <v/>
      </c>
      <c r="D5681" s="638" t="str">
        <f>IF($C5681="","",IFERROR(_xlfn.XLOOKUP($C5681,'1.PrepList'!$I$2:$I$1500,'1.PrepList'!$J$2:$J$1500,"")&amp;"",""))</f>
        <v/>
      </c>
      <c r="E5681" s="638" t="str">
        <f>IF($C5681="","",IFERROR(_xlfn.XLOOKUP($C5681,'1.PrepList'!$I$2:$I$1500,'1.PrepList'!$N$2:$N$1500,"")&amp;"",""))</f>
        <v/>
      </c>
      <c r="F5681" s="638" t="str">
        <f>IF($C5681="","",IFERROR(_xlfn.XLOOKUP($C5681,'1.PrepList'!$I$2:$I$1500,'1.PrepList'!$K$2:$K$1500,"")&amp;"",""))</f>
        <v/>
      </c>
      <c r="H5681" s="644" t="str">
        <f>IF($C5681="","",IFERROR(IF(_xlfn.XLOOKUP($C5681,tbl_StartedStatus[Bold ID],tbl_StartedStatus[Started])="Started","Yes",IF(_xlfn.XLOOKUP($C5681,tbl_StartedStatus[Bold ID],tbl_StartedStatus[Started])="No Show","No Show","")),""))</f>
        <v/>
      </c>
    </row>
    <row r="5682" spans="1:8" ht="15" customHeight="1" thickBot="1">
      <c r="A5682" s="38" t="str">
        <f>IF($C5682="","",IFERROR(_xlfn.XLOOKUP($C5682,'1.PrepList'!$I$2:$I$1500,'1.PrepList'!$G$2:$G$1500,"")&amp;"",""))</f>
        <v/>
      </c>
      <c r="B5682" s="638" t="str">
        <f>IF($C5682="","",IFERROR(_xlfn.XLOOKUP($C5682,'1.PrepList'!$I$2:$I$1500,'1.PrepList'!$H$2:$H$1500,"")&amp;"",""))</f>
        <v/>
      </c>
      <c r="D5682" s="638" t="str">
        <f>IF($C5682="","",IFERROR(_xlfn.XLOOKUP($C5682,'1.PrepList'!$I$2:$I$1500,'1.PrepList'!$J$2:$J$1500,"")&amp;"",""))</f>
        <v/>
      </c>
      <c r="E5682" s="638" t="str">
        <f>IF($C5682="","",IFERROR(_xlfn.XLOOKUP($C5682,'1.PrepList'!$I$2:$I$1500,'1.PrepList'!$N$2:$N$1500,"")&amp;"",""))</f>
        <v/>
      </c>
      <c r="F5682" s="638" t="str">
        <f>IF($C5682="","",IFERROR(_xlfn.XLOOKUP($C5682,'1.PrepList'!$I$2:$I$1500,'1.PrepList'!$K$2:$K$1500,"")&amp;"",""))</f>
        <v/>
      </c>
      <c r="H5682" s="644" t="str">
        <f>IF($C5682="","",IFERROR(IF(_xlfn.XLOOKUP($C5682,tbl_StartedStatus[Bold ID],tbl_StartedStatus[Started])="Started","Yes",IF(_xlfn.XLOOKUP($C5682,tbl_StartedStatus[Bold ID],tbl_StartedStatus[Started])="No Show","No Show","")),""))</f>
        <v/>
      </c>
    </row>
    <row r="5683" spans="1:8" ht="15" customHeight="1" thickBot="1">
      <c r="A5683" s="38" t="str">
        <f>IF($C5683="","",IFERROR(_xlfn.XLOOKUP($C5683,'1.PrepList'!$I$2:$I$1500,'1.PrepList'!$G$2:$G$1500,"")&amp;"",""))</f>
        <v/>
      </c>
      <c r="B5683" s="638" t="str">
        <f>IF($C5683="","",IFERROR(_xlfn.XLOOKUP($C5683,'1.PrepList'!$I$2:$I$1500,'1.PrepList'!$H$2:$H$1500,"")&amp;"",""))</f>
        <v/>
      </c>
      <c r="D5683" s="638" t="str">
        <f>IF($C5683="","",IFERROR(_xlfn.XLOOKUP($C5683,'1.PrepList'!$I$2:$I$1500,'1.PrepList'!$J$2:$J$1500,"")&amp;"",""))</f>
        <v/>
      </c>
      <c r="E5683" s="638" t="str">
        <f>IF($C5683="","",IFERROR(_xlfn.XLOOKUP($C5683,'1.PrepList'!$I$2:$I$1500,'1.PrepList'!$N$2:$N$1500,"")&amp;"",""))</f>
        <v/>
      </c>
      <c r="F5683" s="638" t="str">
        <f>IF($C5683="","",IFERROR(_xlfn.XLOOKUP($C5683,'1.PrepList'!$I$2:$I$1500,'1.PrepList'!$K$2:$K$1500,"")&amp;"",""))</f>
        <v/>
      </c>
      <c r="H5683" s="644" t="str">
        <f>IF($C5683="","",IFERROR(IF(_xlfn.XLOOKUP($C5683,tbl_StartedStatus[Bold ID],tbl_StartedStatus[Started])="Started","Yes",IF(_xlfn.XLOOKUP($C5683,tbl_StartedStatus[Bold ID],tbl_StartedStatus[Started])="No Show","No Show","")),""))</f>
        <v/>
      </c>
    </row>
    <row r="5684" spans="1:8" ht="15" customHeight="1" thickBot="1">
      <c r="A5684" s="38" t="str">
        <f>IF($C5684="","",IFERROR(_xlfn.XLOOKUP($C5684,'1.PrepList'!$I$2:$I$1500,'1.PrepList'!$G$2:$G$1500,"")&amp;"",""))</f>
        <v/>
      </c>
      <c r="B5684" s="638" t="str">
        <f>IF($C5684="","",IFERROR(_xlfn.XLOOKUP($C5684,'1.PrepList'!$I$2:$I$1500,'1.PrepList'!$H$2:$H$1500,"")&amp;"",""))</f>
        <v/>
      </c>
      <c r="D5684" s="638" t="str">
        <f>IF($C5684="","",IFERROR(_xlfn.XLOOKUP($C5684,'1.PrepList'!$I$2:$I$1500,'1.PrepList'!$J$2:$J$1500,"")&amp;"",""))</f>
        <v/>
      </c>
      <c r="E5684" s="638" t="str">
        <f>IF($C5684="","",IFERROR(_xlfn.XLOOKUP($C5684,'1.PrepList'!$I$2:$I$1500,'1.PrepList'!$N$2:$N$1500,"")&amp;"",""))</f>
        <v/>
      </c>
      <c r="F5684" s="638" t="str">
        <f>IF($C5684="","",IFERROR(_xlfn.XLOOKUP($C5684,'1.PrepList'!$I$2:$I$1500,'1.PrepList'!$K$2:$K$1500,"")&amp;"",""))</f>
        <v/>
      </c>
      <c r="H5684" s="644" t="str">
        <f>IF($C5684="","",IFERROR(IF(_xlfn.XLOOKUP($C5684,tbl_StartedStatus[Bold ID],tbl_StartedStatus[Started])="Started","Yes",IF(_xlfn.XLOOKUP($C5684,tbl_StartedStatus[Bold ID],tbl_StartedStatus[Started])="No Show","No Show","")),""))</f>
        <v/>
      </c>
    </row>
    <row r="5685" spans="1:8" ht="15" customHeight="1" thickBot="1">
      <c r="A5685" s="38" t="str">
        <f>IF($C5685="","",IFERROR(_xlfn.XLOOKUP($C5685,'1.PrepList'!$I$2:$I$1500,'1.PrepList'!$G$2:$G$1500,"")&amp;"",""))</f>
        <v/>
      </c>
      <c r="B5685" s="638" t="str">
        <f>IF($C5685="","",IFERROR(_xlfn.XLOOKUP($C5685,'1.PrepList'!$I$2:$I$1500,'1.PrepList'!$H$2:$H$1500,"")&amp;"",""))</f>
        <v/>
      </c>
      <c r="D5685" s="638" t="str">
        <f>IF($C5685="","",IFERROR(_xlfn.XLOOKUP($C5685,'1.PrepList'!$I$2:$I$1500,'1.PrepList'!$J$2:$J$1500,"")&amp;"",""))</f>
        <v/>
      </c>
      <c r="E5685" s="638" t="str">
        <f>IF($C5685="","",IFERROR(_xlfn.XLOOKUP($C5685,'1.PrepList'!$I$2:$I$1500,'1.PrepList'!$N$2:$N$1500,"")&amp;"",""))</f>
        <v/>
      </c>
      <c r="F5685" s="638" t="str">
        <f>IF($C5685="","",IFERROR(_xlfn.XLOOKUP($C5685,'1.PrepList'!$I$2:$I$1500,'1.PrepList'!$K$2:$K$1500,"")&amp;"",""))</f>
        <v/>
      </c>
      <c r="H5685" s="644" t="str">
        <f>IF($C5685="","",IFERROR(IF(_xlfn.XLOOKUP($C5685,tbl_StartedStatus[Bold ID],tbl_StartedStatus[Started])="Started","Yes",IF(_xlfn.XLOOKUP($C5685,tbl_StartedStatus[Bold ID],tbl_StartedStatus[Started])="No Show","No Show","")),""))</f>
        <v/>
      </c>
    </row>
    <row r="5686" spans="1:8" ht="15" customHeight="1" thickBot="1">
      <c r="A5686" s="38" t="str">
        <f>IF($C5686="","",IFERROR(_xlfn.XLOOKUP($C5686,'1.PrepList'!$I$2:$I$1500,'1.PrepList'!$G$2:$G$1500,"")&amp;"",""))</f>
        <v/>
      </c>
      <c r="B5686" s="638" t="str">
        <f>IF($C5686="","",IFERROR(_xlfn.XLOOKUP($C5686,'1.PrepList'!$I$2:$I$1500,'1.PrepList'!$H$2:$H$1500,"")&amp;"",""))</f>
        <v/>
      </c>
      <c r="D5686" s="638" t="str">
        <f>IF($C5686="","",IFERROR(_xlfn.XLOOKUP($C5686,'1.PrepList'!$I$2:$I$1500,'1.PrepList'!$J$2:$J$1500,"")&amp;"",""))</f>
        <v/>
      </c>
      <c r="E5686" s="638" t="str">
        <f>IF($C5686="","",IFERROR(_xlfn.XLOOKUP($C5686,'1.PrepList'!$I$2:$I$1500,'1.PrepList'!$N$2:$N$1500,"")&amp;"",""))</f>
        <v/>
      </c>
      <c r="F5686" s="638" t="str">
        <f>IF($C5686="","",IFERROR(_xlfn.XLOOKUP($C5686,'1.PrepList'!$I$2:$I$1500,'1.PrepList'!$K$2:$K$1500,"")&amp;"",""))</f>
        <v/>
      </c>
      <c r="H5686" s="644" t="str">
        <f>IF($C5686="","",IFERROR(IF(_xlfn.XLOOKUP($C5686,tbl_StartedStatus[Bold ID],tbl_StartedStatus[Started])="Started","Yes",IF(_xlfn.XLOOKUP($C5686,tbl_StartedStatus[Bold ID],tbl_StartedStatus[Started])="No Show","No Show","")),""))</f>
        <v/>
      </c>
    </row>
    <row r="5687" spans="1:8" ht="15" customHeight="1" thickBot="1">
      <c r="A5687" s="38" t="str">
        <f>IF($C5687="","",IFERROR(_xlfn.XLOOKUP($C5687,'1.PrepList'!$I$2:$I$1500,'1.PrepList'!$G$2:$G$1500,"")&amp;"",""))</f>
        <v/>
      </c>
      <c r="B5687" s="638" t="str">
        <f>IF($C5687="","",IFERROR(_xlfn.XLOOKUP($C5687,'1.PrepList'!$I$2:$I$1500,'1.PrepList'!$H$2:$H$1500,"")&amp;"",""))</f>
        <v/>
      </c>
      <c r="D5687" s="638" t="str">
        <f>IF($C5687="","",IFERROR(_xlfn.XLOOKUP($C5687,'1.PrepList'!$I$2:$I$1500,'1.PrepList'!$J$2:$J$1500,"")&amp;"",""))</f>
        <v/>
      </c>
      <c r="E5687" s="638" t="str">
        <f>IF($C5687="","",IFERROR(_xlfn.XLOOKUP($C5687,'1.PrepList'!$I$2:$I$1500,'1.PrepList'!$N$2:$N$1500,"")&amp;"",""))</f>
        <v/>
      </c>
      <c r="F5687" s="638" t="str">
        <f>IF($C5687="","",IFERROR(_xlfn.XLOOKUP($C5687,'1.PrepList'!$I$2:$I$1500,'1.PrepList'!$K$2:$K$1500,"")&amp;"",""))</f>
        <v/>
      </c>
      <c r="H5687" s="644" t="str">
        <f>IF($C5687="","",IFERROR(IF(_xlfn.XLOOKUP($C5687,tbl_StartedStatus[Bold ID],tbl_StartedStatus[Started])="Started","Yes",IF(_xlfn.XLOOKUP($C5687,tbl_StartedStatus[Bold ID],tbl_StartedStatus[Started])="No Show","No Show","")),""))</f>
        <v/>
      </c>
    </row>
    <row r="5688" spans="1:8" ht="15" customHeight="1" thickBot="1">
      <c r="A5688" s="38" t="str">
        <f>IF($C5688="","",IFERROR(_xlfn.XLOOKUP($C5688,'1.PrepList'!$I$2:$I$1500,'1.PrepList'!$G$2:$G$1500,"")&amp;"",""))</f>
        <v/>
      </c>
      <c r="B5688" s="638" t="str">
        <f>IF($C5688="","",IFERROR(_xlfn.XLOOKUP($C5688,'1.PrepList'!$I$2:$I$1500,'1.PrepList'!$H$2:$H$1500,"")&amp;"",""))</f>
        <v/>
      </c>
      <c r="D5688" s="638" t="str">
        <f>IF($C5688="","",IFERROR(_xlfn.XLOOKUP($C5688,'1.PrepList'!$I$2:$I$1500,'1.PrepList'!$J$2:$J$1500,"")&amp;"",""))</f>
        <v/>
      </c>
      <c r="E5688" s="638" t="str">
        <f>IF($C5688="","",IFERROR(_xlfn.XLOOKUP($C5688,'1.PrepList'!$I$2:$I$1500,'1.PrepList'!$N$2:$N$1500,"")&amp;"",""))</f>
        <v/>
      </c>
      <c r="F5688" s="638" t="str">
        <f>IF($C5688="","",IFERROR(_xlfn.XLOOKUP($C5688,'1.PrepList'!$I$2:$I$1500,'1.PrepList'!$K$2:$K$1500,"")&amp;"",""))</f>
        <v/>
      </c>
      <c r="H5688" s="644" t="str">
        <f>IF($C5688="","",IFERROR(IF(_xlfn.XLOOKUP($C5688,tbl_StartedStatus[Bold ID],tbl_StartedStatus[Started])="Started","Yes",IF(_xlfn.XLOOKUP($C5688,tbl_StartedStatus[Bold ID],tbl_StartedStatus[Started])="No Show","No Show","")),""))</f>
        <v/>
      </c>
    </row>
    <row r="5689" spans="1:8" ht="15" customHeight="1" thickBot="1">
      <c r="A5689" s="38" t="str">
        <f>IF($C5689="","",IFERROR(_xlfn.XLOOKUP($C5689,'1.PrepList'!$I$2:$I$1500,'1.PrepList'!$G$2:$G$1500,"")&amp;"",""))</f>
        <v/>
      </c>
      <c r="B5689" s="638" t="str">
        <f>IF($C5689="","",IFERROR(_xlfn.XLOOKUP($C5689,'1.PrepList'!$I$2:$I$1500,'1.PrepList'!$H$2:$H$1500,"")&amp;"",""))</f>
        <v/>
      </c>
      <c r="D5689" s="638" t="str">
        <f>IF($C5689="","",IFERROR(_xlfn.XLOOKUP($C5689,'1.PrepList'!$I$2:$I$1500,'1.PrepList'!$J$2:$J$1500,"")&amp;"",""))</f>
        <v/>
      </c>
      <c r="E5689" s="638" t="str">
        <f>IF($C5689="","",IFERROR(_xlfn.XLOOKUP($C5689,'1.PrepList'!$I$2:$I$1500,'1.PrepList'!$N$2:$N$1500,"")&amp;"",""))</f>
        <v/>
      </c>
      <c r="F5689" s="638" t="str">
        <f>IF($C5689="","",IFERROR(_xlfn.XLOOKUP($C5689,'1.PrepList'!$I$2:$I$1500,'1.PrepList'!$K$2:$K$1500,"")&amp;"",""))</f>
        <v/>
      </c>
      <c r="H5689" s="644" t="str">
        <f>IF($C5689="","",IFERROR(IF(_xlfn.XLOOKUP($C5689,tbl_StartedStatus[Bold ID],tbl_StartedStatus[Started])="Started","Yes",IF(_xlfn.XLOOKUP($C5689,tbl_StartedStatus[Bold ID],tbl_StartedStatus[Started])="No Show","No Show","")),""))</f>
        <v/>
      </c>
    </row>
    <row r="5690" spans="1:8" ht="15" customHeight="1" thickBot="1">
      <c r="A5690" s="38" t="str">
        <f>IF($C5690="","",IFERROR(_xlfn.XLOOKUP($C5690,'1.PrepList'!$I$2:$I$1500,'1.PrepList'!$G$2:$G$1500,"")&amp;"",""))</f>
        <v/>
      </c>
      <c r="B5690" s="638" t="str">
        <f>IF($C5690="","",IFERROR(_xlfn.XLOOKUP($C5690,'1.PrepList'!$I$2:$I$1500,'1.PrepList'!$H$2:$H$1500,"")&amp;"",""))</f>
        <v/>
      </c>
      <c r="D5690" s="638" t="str">
        <f>IF($C5690="","",IFERROR(_xlfn.XLOOKUP($C5690,'1.PrepList'!$I$2:$I$1500,'1.PrepList'!$J$2:$J$1500,"")&amp;"",""))</f>
        <v/>
      </c>
      <c r="E5690" s="638" t="str">
        <f>IF($C5690="","",IFERROR(_xlfn.XLOOKUP($C5690,'1.PrepList'!$I$2:$I$1500,'1.PrepList'!$N$2:$N$1500,"")&amp;"",""))</f>
        <v/>
      </c>
      <c r="F5690" s="638" t="str">
        <f>IF($C5690="","",IFERROR(_xlfn.XLOOKUP($C5690,'1.PrepList'!$I$2:$I$1500,'1.PrepList'!$K$2:$K$1500,"")&amp;"",""))</f>
        <v/>
      </c>
      <c r="H5690" s="644" t="str">
        <f>IF($C5690="","",IFERROR(IF(_xlfn.XLOOKUP($C5690,tbl_StartedStatus[Bold ID],tbl_StartedStatus[Started])="Started","Yes",IF(_xlfn.XLOOKUP($C5690,tbl_StartedStatus[Bold ID],tbl_StartedStatus[Started])="No Show","No Show","")),""))</f>
        <v/>
      </c>
    </row>
    <row r="5691" spans="1:8" ht="15" customHeight="1" thickBot="1">
      <c r="A5691" s="38" t="str">
        <f>IF($C5691="","",IFERROR(_xlfn.XLOOKUP($C5691,'1.PrepList'!$I$2:$I$1500,'1.PrepList'!$G$2:$G$1500,"")&amp;"",""))</f>
        <v/>
      </c>
      <c r="B5691" s="638" t="str">
        <f>IF($C5691="","",IFERROR(_xlfn.XLOOKUP($C5691,'1.PrepList'!$I$2:$I$1500,'1.PrepList'!$H$2:$H$1500,"")&amp;"",""))</f>
        <v/>
      </c>
      <c r="D5691" s="638" t="str">
        <f>IF($C5691="","",IFERROR(_xlfn.XLOOKUP($C5691,'1.PrepList'!$I$2:$I$1500,'1.PrepList'!$J$2:$J$1500,"")&amp;"",""))</f>
        <v/>
      </c>
      <c r="E5691" s="638" t="str">
        <f>IF($C5691="","",IFERROR(_xlfn.XLOOKUP($C5691,'1.PrepList'!$I$2:$I$1500,'1.PrepList'!$N$2:$N$1500,"")&amp;"",""))</f>
        <v/>
      </c>
      <c r="F5691" s="638" t="str">
        <f>IF($C5691="","",IFERROR(_xlfn.XLOOKUP($C5691,'1.PrepList'!$I$2:$I$1500,'1.PrepList'!$K$2:$K$1500,"")&amp;"",""))</f>
        <v/>
      </c>
      <c r="H5691" s="644" t="str">
        <f>IF($C5691="","",IFERROR(IF(_xlfn.XLOOKUP($C5691,tbl_StartedStatus[Bold ID],tbl_StartedStatus[Started])="Started","Yes",IF(_xlfn.XLOOKUP($C5691,tbl_StartedStatus[Bold ID],tbl_StartedStatus[Started])="No Show","No Show","")),""))</f>
        <v/>
      </c>
    </row>
    <row r="5692" spans="1:8" ht="15" customHeight="1" thickBot="1">
      <c r="A5692" s="38" t="str">
        <f>IF($C5692="","",IFERROR(_xlfn.XLOOKUP($C5692,'1.PrepList'!$I$2:$I$1500,'1.PrepList'!$G$2:$G$1500,"")&amp;"",""))</f>
        <v/>
      </c>
      <c r="B5692" s="638" t="str">
        <f>IF($C5692="","",IFERROR(_xlfn.XLOOKUP($C5692,'1.PrepList'!$I$2:$I$1500,'1.PrepList'!$H$2:$H$1500,"")&amp;"",""))</f>
        <v/>
      </c>
      <c r="D5692" s="638" t="str">
        <f>IF($C5692="","",IFERROR(_xlfn.XLOOKUP($C5692,'1.PrepList'!$I$2:$I$1500,'1.PrepList'!$J$2:$J$1500,"")&amp;"",""))</f>
        <v/>
      </c>
      <c r="E5692" s="638" t="str">
        <f>IF($C5692="","",IFERROR(_xlfn.XLOOKUP($C5692,'1.PrepList'!$I$2:$I$1500,'1.PrepList'!$N$2:$N$1500,"")&amp;"",""))</f>
        <v/>
      </c>
      <c r="F5692" s="638" t="str">
        <f>IF($C5692="","",IFERROR(_xlfn.XLOOKUP($C5692,'1.PrepList'!$I$2:$I$1500,'1.PrepList'!$K$2:$K$1500,"")&amp;"",""))</f>
        <v/>
      </c>
      <c r="H5692" s="644" t="str">
        <f>IF($C5692="","",IFERROR(IF(_xlfn.XLOOKUP($C5692,tbl_StartedStatus[Bold ID],tbl_StartedStatus[Started])="Started","Yes",IF(_xlfn.XLOOKUP($C5692,tbl_StartedStatus[Bold ID],tbl_StartedStatus[Started])="No Show","No Show","")),""))</f>
        <v/>
      </c>
    </row>
    <row r="5693" spans="1:8" ht="15" customHeight="1" thickBot="1">
      <c r="A5693" s="38" t="str">
        <f>IF($C5693="","",IFERROR(_xlfn.XLOOKUP($C5693,'1.PrepList'!$I$2:$I$1500,'1.PrepList'!$G$2:$G$1500,"")&amp;"",""))</f>
        <v/>
      </c>
      <c r="B5693" s="638" t="str">
        <f>IF($C5693="","",IFERROR(_xlfn.XLOOKUP($C5693,'1.PrepList'!$I$2:$I$1500,'1.PrepList'!$H$2:$H$1500,"")&amp;"",""))</f>
        <v/>
      </c>
      <c r="D5693" s="638" t="str">
        <f>IF($C5693="","",IFERROR(_xlfn.XLOOKUP($C5693,'1.PrepList'!$I$2:$I$1500,'1.PrepList'!$J$2:$J$1500,"")&amp;"",""))</f>
        <v/>
      </c>
      <c r="E5693" s="638" t="str">
        <f>IF($C5693="","",IFERROR(_xlfn.XLOOKUP($C5693,'1.PrepList'!$I$2:$I$1500,'1.PrepList'!$N$2:$N$1500,"")&amp;"",""))</f>
        <v/>
      </c>
      <c r="F5693" s="638" t="str">
        <f>IF($C5693="","",IFERROR(_xlfn.XLOOKUP($C5693,'1.PrepList'!$I$2:$I$1500,'1.PrepList'!$K$2:$K$1500,"")&amp;"",""))</f>
        <v/>
      </c>
      <c r="H5693" s="644" t="str">
        <f>IF($C5693="","",IFERROR(IF(_xlfn.XLOOKUP($C5693,tbl_StartedStatus[Bold ID],tbl_StartedStatus[Started])="Started","Yes",IF(_xlfn.XLOOKUP($C5693,tbl_StartedStatus[Bold ID],tbl_StartedStatus[Started])="No Show","No Show","")),""))</f>
        <v/>
      </c>
    </row>
    <row r="5694" spans="1:8" ht="15" customHeight="1" thickBot="1">
      <c r="A5694" s="38" t="str">
        <f>IF($C5694="","",IFERROR(_xlfn.XLOOKUP($C5694,'1.PrepList'!$I$2:$I$1500,'1.PrepList'!$G$2:$G$1500,"")&amp;"",""))</f>
        <v/>
      </c>
      <c r="B5694" s="638" t="str">
        <f>IF($C5694="","",IFERROR(_xlfn.XLOOKUP($C5694,'1.PrepList'!$I$2:$I$1500,'1.PrepList'!$H$2:$H$1500,"")&amp;"",""))</f>
        <v/>
      </c>
      <c r="D5694" s="638" t="str">
        <f>IF($C5694="","",IFERROR(_xlfn.XLOOKUP($C5694,'1.PrepList'!$I$2:$I$1500,'1.PrepList'!$J$2:$J$1500,"")&amp;"",""))</f>
        <v/>
      </c>
      <c r="E5694" s="638" t="str">
        <f>IF($C5694="","",IFERROR(_xlfn.XLOOKUP($C5694,'1.PrepList'!$I$2:$I$1500,'1.PrepList'!$N$2:$N$1500,"")&amp;"",""))</f>
        <v/>
      </c>
      <c r="F5694" s="638" t="str">
        <f>IF($C5694="","",IFERROR(_xlfn.XLOOKUP($C5694,'1.PrepList'!$I$2:$I$1500,'1.PrepList'!$K$2:$K$1500,"")&amp;"",""))</f>
        <v/>
      </c>
      <c r="H5694" s="644" t="str">
        <f>IF($C5694="","",IFERROR(IF(_xlfn.XLOOKUP($C5694,tbl_StartedStatus[Bold ID],tbl_StartedStatus[Started])="Started","Yes",IF(_xlfn.XLOOKUP($C5694,tbl_StartedStatus[Bold ID],tbl_StartedStatus[Started])="No Show","No Show","")),""))</f>
        <v/>
      </c>
    </row>
    <row r="5695" spans="1:8" ht="15" customHeight="1" thickBot="1">
      <c r="A5695" s="38" t="str">
        <f>IF($C5695="","",IFERROR(_xlfn.XLOOKUP($C5695,'1.PrepList'!$I$2:$I$1500,'1.PrepList'!$G$2:$G$1500,"")&amp;"",""))</f>
        <v/>
      </c>
      <c r="B5695" s="638" t="str">
        <f>IF($C5695="","",IFERROR(_xlfn.XLOOKUP($C5695,'1.PrepList'!$I$2:$I$1500,'1.PrepList'!$H$2:$H$1500,"")&amp;"",""))</f>
        <v/>
      </c>
      <c r="D5695" s="638" t="str">
        <f>IF($C5695="","",IFERROR(_xlfn.XLOOKUP($C5695,'1.PrepList'!$I$2:$I$1500,'1.PrepList'!$J$2:$J$1500,"")&amp;"",""))</f>
        <v/>
      </c>
      <c r="E5695" s="638" t="str">
        <f>IF($C5695="","",IFERROR(_xlfn.XLOOKUP($C5695,'1.PrepList'!$I$2:$I$1500,'1.PrepList'!$N$2:$N$1500,"")&amp;"",""))</f>
        <v/>
      </c>
      <c r="F5695" s="638" t="str">
        <f>IF($C5695="","",IFERROR(_xlfn.XLOOKUP($C5695,'1.PrepList'!$I$2:$I$1500,'1.PrepList'!$K$2:$K$1500,"")&amp;"",""))</f>
        <v/>
      </c>
      <c r="H5695" s="644" t="str">
        <f>IF($C5695="","",IFERROR(IF(_xlfn.XLOOKUP($C5695,tbl_StartedStatus[Bold ID],tbl_StartedStatus[Started])="Started","Yes",IF(_xlfn.XLOOKUP($C5695,tbl_StartedStatus[Bold ID],tbl_StartedStatus[Started])="No Show","No Show","")),""))</f>
        <v/>
      </c>
    </row>
    <row r="5696" spans="1:8" ht="15" customHeight="1" thickBot="1">
      <c r="A5696" s="38" t="str">
        <f>IF($C5696="","",IFERROR(_xlfn.XLOOKUP($C5696,'1.PrepList'!$I$2:$I$1500,'1.PrepList'!$G$2:$G$1500,"")&amp;"",""))</f>
        <v/>
      </c>
      <c r="B5696" s="638" t="str">
        <f>IF($C5696="","",IFERROR(_xlfn.XLOOKUP($C5696,'1.PrepList'!$I$2:$I$1500,'1.PrepList'!$H$2:$H$1500,"")&amp;"",""))</f>
        <v/>
      </c>
      <c r="D5696" s="638" t="str">
        <f>IF($C5696="","",IFERROR(_xlfn.XLOOKUP($C5696,'1.PrepList'!$I$2:$I$1500,'1.PrepList'!$J$2:$J$1500,"")&amp;"",""))</f>
        <v/>
      </c>
      <c r="E5696" s="638" t="str">
        <f>IF($C5696="","",IFERROR(_xlfn.XLOOKUP($C5696,'1.PrepList'!$I$2:$I$1500,'1.PrepList'!$N$2:$N$1500,"")&amp;"",""))</f>
        <v/>
      </c>
      <c r="F5696" s="638" t="str">
        <f>IF($C5696="","",IFERROR(_xlfn.XLOOKUP($C5696,'1.PrepList'!$I$2:$I$1500,'1.PrepList'!$K$2:$K$1500,"")&amp;"",""))</f>
        <v/>
      </c>
      <c r="H5696" s="644" t="str">
        <f>IF($C5696="","",IFERROR(IF(_xlfn.XLOOKUP($C5696,tbl_StartedStatus[Bold ID],tbl_StartedStatus[Started])="Started","Yes",IF(_xlfn.XLOOKUP($C5696,tbl_StartedStatus[Bold ID],tbl_StartedStatus[Started])="No Show","No Show","")),""))</f>
        <v/>
      </c>
    </row>
    <row r="5697" spans="1:8" ht="15" customHeight="1" thickBot="1">
      <c r="A5697" s="38" t="str">
        <f>IF($C5697="","",IFERROR(_xlfn.XLOOKUP($C5697,'1.PrepList'!$I$2:$I$1500,'1.PrepList'!$G$2:$G$1500,"")&amp;"",""))</f>
        <v/>
      </c>
      <c r="B5697" s="638" t="str">
        <f>IF($C5697="","",IFERROR(_xlfn.XLOOKUP($C5697,'1.PrepList'!$I$2:$I$1500,'1.PrepList'!$H$2:$H$1500,"")&amp;"",""))</f>
        <v/>
      </c>
      <c r="D5697" s="638" t="str">
        <f>IF($C5697="","",IFERROR(_xlfn.XLOOKUP($C5697,'1.PrepList'!$I$2:$I$1500,'1.PrepList'!$J$2:$J$1500,"")&amp;"",""))</f>
        <v/>
      </c>
      <c r="E5697" s="638" t="str">
        <f>IF($C5697="","",IFERROR(_xlfn.XLOOKUP($C5697,'1.PrepList'!$I$2:$I$1500,'1.PrepList'!$N$2:$N$1500,"")&amp;"",""))</f>
        <v/>
      </c>
      <c r="F5697" s="638" t="str">
        <f>IF($C5697="","",IFERROR(_xlfn.XLOOKUP($C5697,'1.PrepList'!$I$2:$I$1500,'1.PrepList'!$K$2:$K$1500,"")&amp;"",""))</f>
        <v/>
      </c>
      <c r="H5697" s="644" t="str">
        <f>IF($C5697="","",IFERROR(IF(_xlfn.XLOOKUP($C5697,tbl_StartedStatus[Bold ID],tbl_StartedStatus[Started])="Started","Yes",IF(_xlfn.XLOOKUP($C5697,tbl_StartedStatus[Bold ID],tbl_StartedStatus[Started])="No Show","No Show","")),""))</f>
        <v/>
      </c>
    </row>
    <row r="5698" spans="1:8" ht="15" customHeight="1" thickBot="1">
      <c r="A5698" s="38" t="str">
        <f>IF($C5698="","",IFERROR(_xlfn.XLOOKUP($C5698,'1.PrepList'!$I$2:$I$1500,'1.PrepList'!$G$2:$G$1500,"")&amp;"",""))</f>
        <v/>
      </c>
      <c r="B5698" s="638" t="str">
        <f>IF($C5698="","",IFERROR(_xlfn.XLOOKUP($C5698,'1.PrepList'!$I$2:$I$1500,'1.PrepList'!$H$2:$H$1500,"")&amp;"",""))</f>
        <v/>
      </c>
      <c r="D5698" s="638" t="str">
        <f>IF($C5698="","",IFERROR(_xlfn.XLOOKUP($C5698,'1.PrepList'!$I$2:$I$1500,'1.PrepList'!$J$2:$J$1500,"")&amp;"",""))</f>
        <v/>
      </c>
      <c r="E5698" s="638" t="str">
        <f>IF($C5698="","",IFERROR(_xlfn.XLOOKUP($C5698,'1.PrepList'!$I$2:$I$1500,'1.PrepList'!$N$2:$N$1500,"")&amp;"",""))</f>
        <v/>
      </c>
      <c r="F5698" s="638" t="str">
        <f>IF($C5698="","",IFERROR(_xlfn.XLOOKUP($C5698,'1.PrepList'!$I$2:$I$1500,'1.PrepList'!$K$2:$K$1500,"")&amp;"",""))</f>
        <v/>
      </c>
      <c r="H5698" s="644" t="str">
        <f>IF($C5698="","",IFERROR(IF(_xlfn.XLOOKUP($C5698,tbl_StartedStatus[Bold ID],tbl_StartedStatus[Started])="Started","Yes",IF(_xlfn.XLOOKUP($C5698,tbl_StartedStatus[Bold ID],tbl_StartedStatus[Started])="No Show","No Show","")),""))</f>
        <v/>
      </c>
    </row>
    <row r="5699" spans="1:8" ht="15" customHeight="1" thickBot="1">
      <c r="A5699" s="38" t="str">
        <f>IF($C5699="","",IFERROR(_xlfn.XLOOKUP($C5699,'1.PrepList'!$I$2:$I$1500,'1.PrepList'!$G$2:$G$1500,"")&amp;"",""))</f>
        <v/>
      </c>
      <c r="B5699" s="638" t="str">
        <f>IF($C5699="","",IFERROR(_xlfn.XLOOKUP($C5699,'1.PrepList'!$I$2:$I$1500,'1.PrepList'!$H$2:$H$1500,"")&amp;"",""))</f>
        <v/>
      </c>
      <c r="D5699" s="638" t="str">
        <f>IF($C5699="","",IFERROR(_xlfn.XLOOKUP($C5699,'1.PrepList'!$I$2:$I$1500,'1.PrepList'!$J$2:$J$1500,"")&amp;"",""))</f>
        <v/>
      </c>
      <c r="E5699" s="638" t="str">
        <f>IF($C5699="","",IFERROR(_xlfn.XLOOKUP($C5699,'1.PrepList'!$I$2:$I$1500,'1.PrepList'!$N$2:$N$1500,"")&amp;"",""))</f>
        <v/>
      </c>
      <c r="F5699" s="638" t="str">
        <f>IF($C5699="","",IFERROR(_xlfn.XLOOKUP($C5699,'1.PrepList'!$I$2:$I$1500,'1.PrepList'!$K$2:$K$1500,"")&amp;"",""))</f>
        <v/>
      </c>
      <c r="H5699" s="644" t="str">
        <f>IF($C5699="","",IFERROR(IF(_xlfn.XLOOKUP($C5699,tbl_StartedStatus[Bold ID],tbl_StartedStatus[Started])="Started","Yes",IF(_xlfn.XLOOKUP($C5699,tbl_StartedStatus[Bold ID],tbl_StartedStatus[Started])="No Show","No Show","")),""))</f>
        <v/>
      </c>
    </row>
    <row r="5700" spans="1:8" ht="15" customHeight="1" thickBot="1">
      <c r="A5700" s="38" t="str">
        <f>IF($C5700="","",IFERROR(_xlfn.XLOOKUP($C5700,'1.PrepList'!$I$2:$I$1500,'1.PrepList'!$G$2:$G$1500,"")&amp;"",""))</f>
        <v/>
      </c>
      <c r="B5700" s="638" t="str">
        <f>IF($C5700="","",IFERROR(_xlfn.XLOOKUP($C5700,'1.PrepList'!$I$2:$I$1500,'1.PrepList'!$H$2:$H$1500,"")&amp;"",""))</f>
        <v/>
      </c>
      <c r="D5700" s="638" t="str">
        <f>IF($C5700="","",IFERROR(_xlfn.XLOOKUP($C5700,'1.PrepList'!$I$2:$I$1500,'1.PrepList'!$J$2:$J$1500,"")&amp;"",""))</f>
        <v/>
      </c>
      <c r="E5700" s="638" t="str">
        <f>IF($C5700="","",IFERROR(_xlfn.XLOOKUP($C5700,'1.PrepList'!$I$2:$I$1500,'1.PrepList'!$N$2:$N$1500,"")&amp;"",""))</f>
        <v/>
      </c>
      <c r="F5700" s="638" t="str">
        <f>IF($C5700="","",IFERROR(_xlfn.XLOOKUP($C5700,'1.PrepList'!$I$2:$I$1500,'1.PrepList'!$K$2:$K$1500,"")&amp;"",""))</f>
        <v/>
      </c>
      <c r="H5700" s="644" t="str">
        <f>IF($C5700="","",IFERROR(IF(_xlfn.XLOOKUP($C5700,tbl_StartedStatus[Bold ID],tbl_StartedStatus[Started])="Started","Yes",IF(_xlfn.XLOOKUP($C5700,tbl_StartedStatus[Bold ID],tbl_StartedStatus[Started])="No Show","No Show","")),""))</f>
        <v/>
      </c>
    </row>
    <row r="5701" spans="1:8" ht="15" customHeight="1" thickBot="1">
      <c r="A5701" s="38" t="str">
        <f>IF($C5701="","",IFERROR(_xlfn.XLOOKUP($C5701,'1.PrepList'!$I$2:$I$1500,'1.PrepList'!$G$2:$G$1500,"")&amp;"",""))</f>
        <v/>
      </c>
      <c r="B5701" s="638" t="str">
        <f>IF($C5701="","",IFERROR(_xlfn.XLOOKUP($C5701,'1.PrepList'!$I$2:$I$1500,'1.PrepList'!$H$2:$H$1500,"")&amp;"",""))</f>
        <v/>
      </c>
      <c r="D5701" s="638" t="str">
        <f>IF($C5701="","",IFERROR(_xlfn.XLOOKUP($C5701,'1.PrepList'!$I$2:$I$1500,'1.PrepList'!$J$2:$J$1500,"")&amp;"",""))</f>
        <v/>
      </c>
      <c r="E5701" s="638" t="str">
        <f>IF($C5701="","",IFERROR(_xlfn.XLOOKUP($C5701,'1.PrepList'!$I$2:$I$1500,'1.PrepList'!$N$2:$N$1500,"")&amp;"",""))</f>
        <v/>
      </c>
      <c r="F5701" s="638" t="str">
        <f>IF($C5701="","",IFERROR(_xlfn.XLOOKUP($C5701,'1.PrepList'!$I$2:$I$1500,'1.PrepList'!$K$2:$K$1500,"")&amp;"",""))</f>
        <v/>
      </c>
      <c r="H5701" s="644" t="str">
        <f>IF($C5701="","",IFERROR(IF(_xlfn.XLOOKUP($C5701,tbl_StartedStatus[Bold ID],tbl_StartedStatus[Started])="Started","Yes",IF(_xlfn.XLOOKUP($C5701,tbl_StartedStatus[Bold ID],tbl_StartedStatus[Started])="No Show","No Show","")),""))</f>
        <v/>
      </c>
    </row>
    <row r="5702" spans="1:8" ht="15" customHeight="1" thickBot="1">
      <c r="A5702" s="38" t="str">
        <f>IF($C5702="","",IFERROR(_xlfn.XLOOKUP($C5702,'1.PrepList'!$I$2:$I$1500,'1.PrepList'!$G$2:$G$1500,"")&amp;"",""))</f>
        <v/>
      </c>
      <c r="B5702" s="638" t="str">
        <f>IF($C5702="","",IFERROR(_xlfn.XLOOKUP($C5702,'1.PrepList'!$I$2:$I$1500,'1.PrepList'!$H$2:$H$1500,"")&amp;"",""))</f>
        <v/>
      </c>
      <c r="D5702" s="638" t="str">
        <f>IF($C5702="","",IFERROR(_xlfn.XLOOKUP($C5702,'1.PrepList'!$I$2:$I$1500,'1.PrepList'!$J$2:$J$1500,"")&amp;"",""))</f>
        <v/>
      </c>
      <c r="E5702" s="638" t="str">
        <f>IF($C5702="","",IFERROR(_xlfn.XLOOKUP($C5702,'1.PrepList'!$I$2:$I$1500,'1.PrepList'!$N$2:$N$1500,"")&amp;"",""))</f>
        <v/>
      </c>
      <c r="F5702" s="638" t="str">
        <f>IF($C5702="","",IFERROR(_xlfn.XLOOKUP($C5702,'1.PrepList'!$I$2:$I$1500,'1.PrepList'!$K$2:$K$1500,"")&amp;"",""))</f>
        <v/>
      </c>
      <c r="H5702" s="644" t="str">
        <f>IF($C5702="","",IFERROR(IF(_xlfn.XLOOKUP($C5702,tbl_StartedStatus[Bold ID],tbl_StartedStatus[Started])="Started","Yes",IF(_xlfn.XLOOKUP($C5702,tbl_StartedStatus[Bold ID],tbl_StartedStatus[Started])="No Show","No Show","")),""))</f>
        <v/>
      </c>
    </row>
    <row r="5703" spans="1:8" ht="15" customHeight="1" thickBot="1">
      <c r="A5703" s="38" t="str">
        <f>IF($C5703="","",IFERROR(_xlfn.XLOOKUP($C5703,'1.PrepList'!$I$2:$I$1500,'1.PrepList'!$G$2:$G$1500,"")&amp;"",""))</f>
        <v/>
      </c>
      <c r="B5703" s="638" t="str">
        <f>IF($C5703="","",IFERROR(_xlfn.XLOOKUP($C5703,'1.PrepList'!$I$2:$I$1500,'1.PrepList'!$H$2:$H$1500,"")&amp;"",""))</f>
        <v/>
      </c>
      <c r="D5703" s="638" t="str">
        <f>IF($C5703="","",IFERROR(_xlfn.XLOOKUP($C5703,'1.PrepList'!$I$2:$I$1500,'1.PrepList'!$J$2:$J$1500,"")&amp;"",""))</f>
        <v/>
      </c>
      <c r="E5703" s="638" t="str">
        <f>IF($C5703="","",IFERROR(_xlfn.XLOOKUP($C5703,'1.PrepList'!$I$2:$I$1500,'1.PrepList'!$N$2:$N$1500,"")&amp;"",""))</f>
        <v/>
      </c>
      <c r="F5703" s="638" t="str">
        <f>IF($C5703="","",IFERROR(_xlfn.XLOOKUP($C5703,'1.PrepList'!$I$2:$I$1500,'1.PrepList'!$K$2:$K$1500,"")&amp;"",""))</f>
        <v/>
      </c>
      <c r="H5703" s="644" t="str">
        <f>IF($C5703="","",IFERROR(IF(_xlfn.XLOOKUP($C5703,tbl_StartedStatus[Bold ID],tbl_StartedStatus[Started])="Started","Yes",IF(_xlfn.XLOOKUP($C5703,tbl_StartedStatus[Bold ID],tbl_StartedStatus[Started])="No Show","No Show","")),""))</f>
        <v/>
      </c>
    </row>
    <row r="5704" spans="1:8" ht="15" customHeight="1" thickBot="1">
      <c r="A5704" s="38" t="str">
        <f>IF($C5704="","",IFERROR(_xlfn.XLOOKUP($C5704,'1.PrepList'!$I$2:$I$1500,'1.PrepList'!$G$2:$G$1500,"")&amp;"",""))</f>
        <v/>
      </c>
      <c r="B5704" s="638" t="str">
        <f>IF($C5704="","",IFERROR(_xlfn.XLOOKUP($C5704,'1.PrepList'!$I$2:$I$1500,'1.PrepList'!$H$2:$H$1500,"")&amp;"",""))</f>
        <v/>
      </c>
      <c r="D5704" s="638" t="str">
        <f>IF($C5704="","",IFERROR(_xlfn.XLOOKUP($C5704,'1.PrepList'!$I$2:$I$1500,'1.PrepList'!$J$2:$J$1500,"")&amp;"",""))</f>
        <v/>
      </c>
      <c r="E5704" s="638" t="str">
        <f>IF($C5704="","",IFERROR(_xlfn.XLOOKUP($C5704,'1.PrepList'!$I$2:$I$1500,'1.PrepList'!$N$2:$N$1500,"")&amp;"",""))</f>
        <v/>
      </c>
      <c r="F5704" s="638" t="str">
        <f>IF($C5704="","",IFERROR(_xlfn.XLOOKUP($C5704,'1.PrepList'!$I$2:$I$1500,'1.PrepList'!$K$2:$K$1500,"")&amp;"",""))</f>
        <v/>
      </c>
      <c r="H5704" s="644" t="str">
        <f>IF($C5704="","",IFERROR(IF(_xlfn.XLOOKUP($C5704,tbl_StartedStatus[Bold ID],tbl_StartedStatus[Started])="Started","Yes",IF(_xlfn.XLOOKUP($C5704,tbl_StartedStatus[Bold ID],tbl_StartedStatus[Started])="No Show","No Show","")),""))</f>
        <v/>
      </c>
    </row>
    <row r="5705" spans="1:8" ht="15" customHeight="1" thickBot="1">
      <c r="A5705" s="38" t="str">
        <f>IF($C5705="","",IFERROR(_xlfn.XLOOKUP($C5705,'1.PrepList'!$I$2:$I$1500,'1.PrepList'!$G$2:$G$1500,"")&amp;"",""))</f>
        <v/>
      </c>
      <c r="B5705" s="638" t="str">
        <f>IF($C5705="","",IFERROR(_xlfn.XLOOKUP($C5705,'1.PrepList'!$I$2:$I$1500,'1.PrepList'!$H$2:$H$1500,"")&amp;"",""))</f>
        <v/>
      </c>
      <c r="D5705" s="638" t="str">
        <f>IF($C5705="","",IFERROR(_xlfn.XLOOKUP($C5705,'1.PrepList'!$I$2:$I$1500,'1.PrepList'!$J$2:$J$1500,"")&amp;"",""))</f>
        <v/>
      </c>
      <c r="E5705" s="638" t="str">
        <f>IF($C5705="","",IFERROR(_xlfn.XLOOKUP($C5705,'1.PrepList'!$I$2:$I$1500,'1.PrepList'!$N$2:$N$1500,"")&amp;"",""))</f>
        <v/>
      </c>
      <c r="F5705" s="638" t="str">
        <f>IF($C5705="","",IFERROR(_xlfn.XLOOKUP($C5705,'1.PrepList'!$I$2:$I$1500,'1.PrepList'!$K$2:$K$1500,"")&amp;"",""))</f>
        <v/>
      </c>
      <c r="H5705" s="644" t="str">
        <f>IF($C5705="","",IFERROR(IF(_xlfn.XLOOKUP($C5705,tbl_StartedStatus[Bold ID],tbl_StartedStatus[Started])="Started","Yes",IF(_xlfn.XLOOKUP($C5705,tbl_StartedStatus[Bold ID],tbl_StartedStatus[Started])="No Show","No Show","")),""))</f>
        <v/>
      </c>
    </row>
    <row r="5706" spans="1:8" ht="15" customHeight="1" thickBot="1">
      <c r="A5706" s="38" t="str">
        <f>IF($C5706="","",IFERROR(_xlfn.XLOOKUP($C5706,'1.PrepList'!$I$2:$I$1500,'1.PrepList'!$G$2:$G$1500,"")&amp;"",""))</f>
        <v/>
      </c>
      <c r="B5706" s="638" t="str">
        <f>IF($C5706="","",IFERROR(_xlfn.XLOOKUP($C5706,'1.PrepList'!$I$2:$I$1500,'1.PrepList'!$H$2:$H$1500,"")&amp;"",""))</f>
        <v/>
      </c>
      <c r="D5706" s="638" t="str">
        <f>IF($C5706="","",IFERROR(_xlfn.XLOOKUP($C5706,'1.PrepList'!$I$2:$I$1500,'1.PrepList'!$J$2:$J$1500,"")&amp;"",""))</f>
        <v/>
      </c>
      <c r="E5706" s="638" t="str">
        <f>IF($C5706="","",IFERROR(_xlfn.XLOOKUP($C5706,'1.PrepList'!$I$2:$I$1500,'1.PrepList'!$N$2:$N$1500,"")&amp;"",""))</f>
        <v/>
      </c>
      <c r="F5706" s="638" t="str">
        <f>IF($C5706="","",IFERROR(_xlfn.XLOOKUP($C5706,'1.PrepList'!$I$2:$I$1500,'1.PrepList'!$K$2:$K$1500,"")&amp;"",""))</f>
        <v/>
      </c>
      <c r="H5706" s="644" t="str">
        <f>IF($C5706="","",IFERROR(IF(_xlfn.XLOOKUP($C5706,tbl_StartedStatus[Bold ID],tbl_StartedStatus[Started])="Started","Yes",IF(_xlfn.XLOOKUP($C5706,tbl_StartedStatus[Bold ID],tbl_StartedStatus[Started])="No Show","No Show","")),""))</f>
        <v/>
      </c>
    </row>
    <row r="5707" spans="1:8" ht="15" customHeight="1" thickBot="1">
      <c r="A5707" s="38" t="str">
        <f>IF($C5707="","",IFERROR(_xlfn.XLOOKUP($C5707,'1.PrepList'!$I$2:$I$1500,'1.PrepList'!$G$2:$G$1500,"")&amp;"",""))</f>
        <v/>
      </c>
      <c r="B5707" s="638" t="str">
        <f>IF($C5707="","",IFERROR(_xlfn.XLOOKUP($C5707,'1.PrepList'!$I$2:$I$1500,'1.PrepList'!$H$2:$H$1500,"")&amp;"",""))</f>
        <v/>
      </c>
      <c r="D5707" s="638" t="str">
        <f>IF($C5707="","",IFERROR(_xlfn.XLOOKUP($C5707,'1.PrepList'!$I$2:$I$1500,'1.PrepList'!$J$2:$J$1500,"")&amp;"",""))</f>
        <v/>
      </c>
      <c r="E5707" s="638" t="str">
        <f>IF($C5707="","",IFERROR(_xlfn.XLOOKUP($C5707,'1.PrepList'!$I$2:$I$1500,'1.PrepList'!$N$2:$N$1500,"")&amp;"",""))</f>
        <v/>
      </c>
      <c r="F5707" s="638" t="str">
        <f>IF($C5707="","",IFERROR(_xlfn.XLOOKUP($C5707,'1.PrepList'!$I$2:$I$1500,'1.PrepList'!$K$2:$K$1500,"")&amp;"",""))</f>
        <v/>
      </c>
      <c r="H5707" s="644" t="str">
        <f>IF($C5707="","",IFERROR(IF(_xlfn.XLOOKUP($C5707,tbl_StartedStatus[Bold ID],tbl_StartedStatus[Started])="Started","Yes",IF(_xlfn.XLOOKUP($C5707,tbl_StartedStatus[Bold ID],tbl_StartedStatus[Started])="No Show","No Show","")),""))</f>
        <v/>
      </c>
    </row>
    <row r="5708" spans="1:8" ht="15" customHeight="1" thickBot="1">
      <c r="A5708" s="38" t="str">
        <f>IF($C5708="","",IFERROR(_xlfn.XLOOKUP($C5708,'1.PrepList'!$I$2:$I$1500,'1.PrepList'!$G$2:$G$1500,"")&amp;"",""))</f>
        <v/>
      </c>
      <c r="B5708" s="638" t="str">
        <f>IF($C5708="","",IFERROR(_xlfn.XLOOKUP($C5708,'1.PrepList'!$I$2:$I$1500,'1.PrepList'!$H$2:$H$1500,"")&amp;"",""))</f>
        <v/>
      </c>
      <c r="D5708" s="638" t="str">
        <f>IF($C5708="","",IFERROR(_xlfn.XLOOKUP($C5708,'1.PrepList'!$I$2:$I$1500,'1.PrepList'!$J$2:$J$1500,"")&amp;"",""))</f>
        <v/>
      </c>
      <c r="E5708" s="638" t="str">
        <f>IF($C5708="","",IFERROR(_xlfn.XLOOKUP($C5708,'1.PrepList'!$I$2:$I$1500,'1.PrepList'!$N$2:$N$1500,"")&amp;"",""))</f>
        <v/>
      </c>
      <c r="F5708" s="638" t="str">
        <f>IF($C5708="","",IFERROR(_xlfn.XLOOKUP($C5708,'1.PrepList'!$I$2:$I$1500,'1.PrepList'!$K$2:$K$1500,"")&amp;"",""))</f>
        <v/>
      </c>
      <c r="H5708" s="644" t="str">
        <f>IF($C5708="","",IFERROR(IF(_xlfn.XLOOKUP($C5708,tbl_StartedStatus[Bold ID],tbl_StartedStatus[Started])="Started","Yes",IF(_xlfn.XLOOKUP($C5708,tbl_StartedStatus[Bold ID],tbl_StartedStatus[Started])="No Show","No Show","")),""))</f>
        <v/>
      </c>
    </row>
    <row r="5709" spans="1:8" ht="15" customHeight="1" thickBot="1">
      <c r="A5709" s="38" t="str">
        <f>IF($C5709="","",IFERROR(_xlfn.XLOOKUP($C5709,'1.PrepList'!$I$2:$I$1500,'1.PrepList'!$G$2:$G$1500,"")&amp;"",""))</f>
        <v/>
      </c>
      <c r="B5709" s="638" t="str">
        <f>IF($C5709="","",IFERROR(_xlfn.XLOOKUP($C5709,'1.PrepList'!$I$2:$I$1500,'1.PrepList'!$H$2:$H$1500,"")&amp;"",""))</f>
        <v/>
      </c>
      <c r="D5709" s="638" t="str">
        <f>IF($C5709="","",IFERROR(_xlfn.XLOOKUP($C5709,'1.PrepList'!$I$2:$I$1500,'1.PrepList'!$J$2:$J$1500,"")&amp;"",""))</f>
        <v/>
      </c>
      <c r="E5709" s="638" t="str">
        <f>IF($C5709="","",IFERROR(_xlfn.XLOOKUP($C5709,'1.PrepList'!$I$2:$I$1500,'1.PrepList'!$N$2:$N$1500,"")&amp;"",""))</f>
        <v/>
      </c>
      <c r="F5709" s="638" t="str">
        <f>IF($C5709="","",IFERROR(_xlfn.XLOOKUP($C5709,'1.PrepList'!$I$2:$I$1500,'1.PrepList'!$K$2:$K$1500,"")&amp;"",""))</f>
        <v/>
      </c>
      <c r="H5709" s="644" t="str">
        <f>IF($C5709="","",IFERROR(IF(_xlfn.XLOOKUP($C5709,tbl_StartedStatus[Bold ID],tbl_StartedStatus[Started])="Started","Yes",IF(_xlfn.XLOOKUP($C5709,tbl_StartedStatus[Bold ID],tbl_StartedStatus[Started])="No Show","No Show","")),""))</f>
        <v/>
      </c>
    </row>
    <row r="5710" spans="1:8" ht="15" customHeight="1" thickBot="1">
      <c r="A5710" s="38" t="str">
        <f>IF($C5710="","",IFERROR(_xlfn.XLOOKUP($C5710,'1.PrepList'!$I$2:$I$1500,'1.PrepList'!$G$2:$G$1500,"")&amp;"",""))</f>
        <v/>
      </c>
      <c r="B5710" s="638" t="str">
        <f>IF($C5710="","",IFERROR(_xlfn.XLOOKUP($C5710,'1.PrepList'!$I$2:$I$1500,'1.PrepList'!$H$2:$H$1500,"")&amp;"",""))</f>
        <v/>
      </c>
      <c r="D5710" s="638" t="str">
        <f>IF($C5710="","",IFERROR(_xlfn.XLOOKUP($C5710,'1.PrepList'!$I$2:$I$1500,'1.PrepList'!$J$2:$J$1500,"")&amp;"",""))</f>
        <v/>
      </c>
      <c r="E5710" s="638" t="str">
        <f>IF($C5710="","",IFERROR(_xlfn.XLOOKUP($C5710,'1.PrepList'!$I$2:$I$1500,'1.PrepList'!$N$2:$N$1500,"")&amp;"",""))</f>
        <v/>
      </c>
      <c r="F5710" s="638" t="str">
        <f>IF($C5710="","",IFERROR(_xlfn.XLOOKUP($C5710,'1.PrepList'!$I$2:$I$1500,'1.PrepList'!$K$2:$K$1500,"")&amp;"",""))</f>
        <v/>
      </c>
      <c r="H5710" s="644" t="str">
        <f>IF($C5710="","",IFERROR(IF(_xlfn.XLOOKUP($C5710,tbl_StartedStatus[Bold ID],tbl_StartedStatus[Started])="Started","Yes",IF(_xlfn.XLOOKUP($C5710,tbl_StartedStatus[Bold ID],tbl_StartedStatus[Started])="No Show","No Show","")),""))</f>
        <v/>
      </c>
    </row>
    <row r="5711" spans="1:8" ht="15" customHeight="1" thickBot="1">
      <c r="A5711" s="38" t="str">
        <f>IF($C5711="","",IFERROR(_xlfn.XLOOKUP($C5711,'1.PrepList'!$I$2:$I$1500,'1.PrepList'!$G$2:$G$1500,"")&amp;"",""))</f>
        <v/>
      </c>
      <c r="B5711" s="638" t="str">
        <f>IF($C5711="","",IFERROR(_xlfn.XLOOKUP($C5711,'1.PrepList'!$I$2:$I$1500,'1.PrepList'!$H$2:$H$1500,"")&amp;"",""))</f>
        <v/>
      </c>
      <c r="D5711" s="638" t="str">
        <f>IF($C5711="","",IFERROR(_xlfn.XLOOKUP($C5711,'1.PrepList'!$I$2:$I$1500,'1.PrepList'!$J$2:$J$1500,"")&amp;"",""))</f>
        <v/>
      </c>
      <c r="E5711" s="638" t="str">
        <f>IF($C5711="","",IFERROR(_xlfn.XLOOKUP($C5711,'1.PrepList'!$I$2:$I$1500,'1.PrepList'!$N$2:$N$1500,"")&amp;"",""))</f>
        <v/>
      </c>
      <c r="F5711" s="638" t="str">
        <f>IF($C5711="","",IFERROR(_xlfn.XLOOKUP($C5711,'1.PrepList'!$I$2:$I$1500,'1.PrepList'!$K$2:$K$1500,"")&amp;"",""))</f>
        <v/>
      </c>
      <c r="H5711" s="644" t="str">
        <f>IF($C5711="","",IFERROR(IF(_xlfn.XLOOKUP($C5711,tbl_StartedStatus[Bold ID],tbl_StartedStatus[Started])="Started","Yes",IF(_xlfn.XLOOKUP($C5711,tbl_StartedStatus[Bold ID],tbl_StartedStatus[Started])="No Show","No Show","")),""))</f>
        <v/>
      </c>
    </row>
    <row r="5712" spans="1:8" ht="15" customHeight="1" thickBot="1">
      <c r="A5712" s="38" t="str">
        <f>IF($C5712="","",IFERROR(_xlfn.XLOOKUP($C5712,'1.PrepList'!$I$2:$I$1500,'1.PrepList'!$G$2:$G$1500,"")&amp;"",""))</f>
        <v/>
      </c>
      <c r="B5712" s="638" t="str">
        <f>IF($C5712="","",IFERROR(_xlfn.XLOOKUP($C5712,'1.PrepList'!$I$2:$I$1500,'1.PrepList'!$H$2:$H$1500,"")&amp;"",""))</f>
        <v/>
      </c>
      <c r="D5712" s="638" t="str">
        <f>IF($C5712="","",IFERROR(_xlfn.XLOOKUP($C5712,'1.PrepList'!$I$2:$I$1500,'1.PrepList'!$J$2:$J$1500,"")&amp;"",""))</f>
        <v/>
      </c>
      <c r="E5712" s="638" t="str">
        <f>IF($C5712="","",IFERROR(_xlfn.XLOOKUP($C5712,'1.PrepList'!$I$2:$I$1500,'1.PrepList'!$N$2:$N$1500,"")&amp;"",""))</f>
        <v/>
      </c>
      <c r="F5712" s="638" t="str">
        <f>IF($C5712="","",IFERROR(_xlfn.XLOOKUP($C5712,'1.PrepList'!$I$2:$I$1500,'1.PrepList'!$K$2:$K$1500,"")&amp;"",""))</f>
        <v/>
      </c>
      <c r="H5712" s="644" t="str">
        <f>IF($C5712="","",IFERROR(IF(_xlfn.XLOOKUP($C5712,tbl_StartedStatus[Bold ID],tbl_StartedStatus[Started])="Started","Yes",IF(_xlfn.XLOOKUP($C5712,tbl_StartedStatus[Bold ID],tbl_StartedStatus[Started])="No Show","No Show","")),""))</f>
        <v/>
      </c>
    </row>
    <row r="5713" spans="1:8" ht="15" customHeight="1" thickBot="1">
      <c r="A5713" s="38" t="str">
        <f>IF($C5713="","",IFERROR(_xlfn.XLOOKUP($C5713,'1.PrepList'!$I$2:$I$1500,'1.PrepList'!$G$2:$G$1500,"")&amp;"",""))</f>
        <v/>
      </c>
      <c r="B5713" s="638" t="str">
        <f>IF($C5713="","",IFERROR(_xlfn.XLOOKUP($C5713,'1.PrepList'!$I$2:$I$1500,'1.PrepList'!$H$2:$H$1500,"")&amp;"",""))</f>
        <v/>
      </c>
      <c r="D5713" s="638" t="str">
        <f>IF($C5713="","",IFERROR(_xlfn.XLOOKUP($C5713,'1.PrepList'!$I$2:$I$1500,'1.PrepList'!$J$2:$J$1500,"")&amp;"",""))</f>
        <v/>
      </c>
      <c r="E5713" s="638" t="str">
        <f>IF($C5713="","",IFERROR(_xlfn.XLOOKUP($C5713,'1.PrepList'!$I$2:$I$1500,'1.PrepList'!$N$2:$N$1500,"")&amp;"",""))</f>
        <v/>
      </c>
      <c r="F5713" s="638" t="str">
        <f>IF($C5713="","",IFERROR(_xlfn.XLOOKUP($C5713,'1.PrepList'!$I$2:$I$1500,'1.PrepList'!$K$2:$K$1500,"")&amp;"",""))</f>
        <v/>
      </c>
      <c r="H5713" s="644" t="str">
        <f>IF($C5713="","",IFERROR(IF(_xlfn.XLOOKUP($C5713,tbl_StartedStatus[Bold ID],tbl_StartedStatus[Started])="Started","Yes",IF(_xlfn.XLOOKUP($C5713,tbl_StartedStatus[Bold ID],tbl_StartedStatus[Started])="No Show","No Show","")),""))</f>
        <v/>
      </c>
    </row>
    <row r="5714" spans="1:8" ht="15" customHeight="1" thickBot="1">
      <c r="A5714" s="38" t="str">
        <f>IF($C5714="","",IFERROR(_xlfn.XLOOKUP($C5714,'1.PrepList'!$I$2:$I$1500,'1.PrepList'!$G$2:$G$1500,"")&amp;"",""))</f>
        <v/>
      </c>
      <c r="B5714" s="638" t="str">
        <f>IF($C5714="","",IFERROR(_xlfn.XLOOKUP($C5714,'1.PrepList'!$I$2:$I$1500,'1.PrepList'!$H$2:$H$1500,"")&amp;"",""))</f>
        <v/>
      </c>
      <c r="D5714" s="638" t="str">
        <f>IF($C5714="","",IFERROR(_xlfn.XLOOKUP($C5714,'1.PrepList'!$I$2:$I$1500,'1.PrepList'!$J$2:$J$1500,"")&amp;"",""))</f>
        <v/>
      </c>
      <c r="E5714" s="638" t="str">
        <f>IF($C5714="","",IFERROR(_xlfn.XLOOKUP($C5714,'1.PrepList'!$I$2:$I$1500,'1.PrepList'!$N$2:$N$1500,"")&amp;"",""))</f>
        <v/>
      </c>
      <c r="F5714" s="638" t="str">
        <f>IF($C5714="","",IFERROR(_xlfn.XLOOKUP($C5714,'1.PrepList'!$I$2:$I$1500,'1.PrepList'!$K$2:$K$1500,"")&amp;"",""))</f>
        <v/>
      </c>
      <c r="H5714" s="644" t="str">
        <f>IF($C5714="","",IFERROR(IF(_xlfn.XLOOKUP($C5714,tbl_StartedStatus[Bold ID],tbl_StartedStatus[Started])="Started","Yes",IF(_xlfn.XLOOKUP($C5714,tbl_StartedStatus[Bold ID],tbl_StartedStatus[Started])="No Show","No Show","")),""))</f>
        <v/>
      </c>
    </row>
    <row r="5715" spans="1:8" ht="15" customHeight="1" thickBot="1">
      <c r="A5715" s="38" t="str">
        <f>IF($C5715="","",IFERROR(_xlfn.XLOOKUP($C5715,'1.PrepList'!$I$2:$I$1500,'1.PrepList'!$G$2:$G$1500,"")&amp;"",""))</f>
        <v/>
      </c>
      <c r="B5715" s="638" t="str">
        <f>IF($C5715="","",IFERROR(_xlfn.XLOOKUP($C5715,'1.PrepList'!$I$2:$I$1500,'1.PrepList'!$H$2:$H$1500,"")&amp;"",""))</f>
        <v/>
      </c>
      <c r="D5715" s="638" t="str">
        <f>IF($C5715="","",IFERROR(_xlfn.XLOOKUP($C5715,'1.PrepList'!$I$2:$I$1500,'1.PrepList'!$J$2:$J$1500,"")&amp;"",""))</f>
        <v/>
      </c>
      <c r="E5715" s="638" t="str">
        <f>IF($C5715="","",IFERROR(_xlfn.XLOOKUP($C5715,'1.PrepList'!$I$2:$I$1500,'1.PrepList'!$N$2:$N$1500,"")&amp;"",""))</f>
        <v/>
      </c>
      <c r="F5715" s="638" t="str">
        <f>IF($C5715="","",IFERROR(_xlfn.XLOOKUP($C5715,'1.PrepList'!$I$2:$I$1500,'1.PrepList'!$K$2:$K$1500,"")&amp;"",""))</f>
        <v/>
      </c>
      <c r="H5715" s="644" t="str">
        <f>IF($C5715="","",IFERROR(IF(_xlfn.XLOOKUP($C5715,tbl_StartedStatus[Bold ID],tbl_StartedStatus[Started])="Started","Yes",IF(_xlfn.XLOOKUP($C5715,tbl_StartedStatus[Bold ID],tbl_StartedStatus[Started])="No Show","No Show","")),""))</f>
        <v/>
      </c>
    </row>
    <row r="5716" spans="1:8" ht="15" customHeight="1" thickBot="1">
      <c r="A5716" s="38" t="str">
        <f>IF($C5716="","",IFERROR(_xlfn.XLOOKUP($C5716,'1.PrepList'!$I$2:$I$1500,'1.PrepList'!$G$2:$G$1500,"")&amp;"",""))</f>
        <v/>
      </c>
      <c r="B5716" s="638" t="str">
        <f>IF($C5716="","",IFERROR(_xlfn.XLOOKUP($C5716,'1.PrepList'!$I$2:$I$1500,'1.PrepList'!$H$2:$H$1500,"")&amp;"",""))</f>
        <v/>
      </c>
      <c r="D5716" s="638" t="str">
        <f>IF($C5716="","",IFERROR(_xlfn.XLOOKUP($C5716,'1.PrepList'!$I$2:$I$1500,'1.PrepList'!$J$2:$J$1500,"")&amp;"",""))</f>
        <v/>
      </c>
      <c r="E5716" s="638" t="str">
        <f>IF($C5716="","",IFERROR(_xlfn.XLOOKUP($C5716,'1.PrepList'!$I$2:$I$1500,'1.PrepList'!$N$2:$N$1500,"")&amp;"",""))</f>
        <v/>
      </c>
      <c r="F5716" s="638" t="str">
        <f>IF($C5716="","",IFERROR(_xlfn.XLOOKUP($C5716,'1.PrepList'!$I$2:$I$1500,'1.PrepList'!$K$2:$K$1500,"")&amp;"",""))</f>
        <v/>
      </c>
      <c r="H5716" s="644" t="str">
        <f>IF($C5716="","",IFERROR(IF(_xlfn.XLOOKUP($C5716,tbl_StartedStatus[Bold ID],tbl_StartedStatus[Started])="Started","Yes",IF(_xlfn.XLOOKUP($C5716,tbl_StartedStatus[Bold ID],tbl_StartedStatus[Started])="No Show","No Show","")),""))</f>
        <v/>
      </c>
    </row>
    <row r="5717" spans="1:8" ht="15" customHeight="1" thickBot="1">
      <c r="A5717" s="38" t="str">
        <f>IF($C5717="","",IFERROR(_xlfn.XLOOKUP($C5717,'1.PrepList'!$I$2:$I$1500,'1.PrepList'!$G$2:$G$1500,"")&amp;"",""))</f>
        <v/>
      </c>
      <c r="B5717" s="638" t="str">
        <f>IF($C5717="","",IFERROR(_xlfn.XLOOKUP($C5717,'1.PrepList'!$I$2:$I$1500,'1.PrepList'!$H$2:$H$1500,"")&amp;"",""))</f>
        <v/>
      </c>
      <c r="D5717" s="638" t="str">
        <f>IF($C5717="","",IFERROR(_xlfn.XLOOKUP($C5717,'1.PrepList'!$I$2:$I$1500,'1.PrepList'!$J$2:$J$1500,"")&amp;"",""))</f>
        <v/>
      </c>
      <c r="E5717" s="638" t="str">
        <f>IF($C5717="","",IFERROR(_xlfn.XLOOKUP($C5717,'1.PrepList'!$I$2:$I$1500,'1.PrepList'!$N$2:$N$1500,"")&amp;"",""))</f>
        <v/>
      </c>
      <c r="F5717" s="638" t="str">
        <f>IF($C5717="","",IFERROR(_xlfn.XLOOKUP($C5717,'1.PrepList'!$I$2:$I$1500,'1.PrepList'!$K$2:$K$1500,"")&amp;"",""))</f>
        <v/>
      </c>
      <c r="H5717" s="644" t="str">
        <f>IF($C5717="","",IFERROR(IF(_xlfn.XLOOKUP($C5717,tbl_StartedStatus[Bold ID],tbl_StartedStatus[Started])="Started","Yes",IF(_xlfn.XLOOKUP($C5717,tbl_StartedStatus[Bold ID],tbl_StartedStatus[Started])="No Show","No Show","")),""))</f>
        <v/>
      </c>
    </row>
    <row r="5718" spans="1:8" ht="15" customHeight="1" thickBot="1">
      <c r="A5718" s="38" t="str">
        <f>IF($C5718="","",IFERROR(_xlfn.XLOOKUP($C5718,'1.PrepList'!$I$2:$I$1500,'1.PrepList'!$G$2:$G$1500,"")&amp;"",""))</f>
        <v/>
      </c>
      <c r="B5718" s="638" t="str">
        <f>IF($C5718="","",IFERROR(_xlfn.XLOOKUP($C5718,'1.PrepList'!$I$2:$I$1500,'1.PrepList'!$H$2:$H$1500,"")&amp;"",""))</f>
        <v/>
      </c>
      <c r="D5718" s="638" t="str">
        <f>IF($C5718="","",IFERROR(_xlfn.XLOOKUP($C5718,'1.PrepList'!$I$2:$I$1500,'1.PrepList'!$J$2:$J$1500,"")&amp;"",""))</f>
        <v/>
      </c>
      <c r="E5718" s="638" t="str">
        <f>IF($C5718="","",IFERROR(_xlfn.XLOOKUP($C5718,'1.PrepList'!$I$2:$I$1500,'1.PrepList'!$N$2:$N$1500,"")&amp;"",""))</f>
        <v/>
      </c>
      <c r="F5718" s="638" t="str">
        <f>IF($C5718="","",IFERROR(_xlfn.XLOOKUP($C5718,'1.PrepList'!$I$2:$I$1500,'1.PrepList'!$K$2:$K$1500,"")&amp;"",""))</f>
        <v/>
      </c>
      <c r="H5718" s="644" t="str">
        <f>IF($C5718="","",IFERROR(IF(_xlfn.XLOOKUP($C5718,tbl_StartedStatus[Bold ID],tbl_StartedStatus[Started])="Started","Yes",IF(_xlfn.XLOOKUP($C5718,tbl_StartedStatus[Bold ID],tbl_StartedStatus[Started])="No Show","No Show","")),""))</f>
        <v/>
      </c>
    </row>
    <row r="5719" spans="1:8" ht="15" customHeight="1" thickBot="1">
      <c r="A5719" s="38" t="str">
        <f>IF($C5719="","",IFERROR(_xlfn.XLOOKUP($C5719,'1.PrepList'!$I$2:$I$1500,'1.PrepList'!$G$2:$G$1500,"")&amp;"",""))</f>
        <v/>
      </c>
      <c r="B5719" s="638" t="str">
        <f>IF($C5719="","",IFERROR(_xlfn.XLOOKUP($C5719,'1.PrepList'!$I$2:$I$1500,'1.PrepList'!$H$2:$H$1500,"")&amp;"",""))</f>
        <v/>
      </c>
      <c r="D5719" s="638" t="str">
        <f>IF($C5719="","",IFERROR(_xlfn.XLOOKUP($C5719,'1.PrepList'!$I$2:$I$1500,'1.PrepList'!$J$2:$J$1500,"")&amp;"",""))</f>
        <v/>
      </c>
      <c r="E5719" s="638" t="str">
        <f>IF($C5719="","",IFERROR(_xlfn.XLOOKUP($C5719,'1.PrepList'!$I$2:$I$1500,'1.PrepList'!$N$2:$N$1500,"")&amp;"",""))</f>
        <v/>
      </c>
      <c r="F5719" s="638" t="str">
        <f>IF($C5719="","",IFERROR(_xlfn.XLOOKUP($C5719,'1.PrepList'!$I$2:$I$1500,'1.PrepList'!$K$2:$K$1500,"")&amp;"",""))</f>
        <v/>
      </c>
      <c r="H5719" s="644" t="str">
        <f>IF($C5719="","",IFERROR(IF(_xlfn.XLOOKUP($C5719,tbl_StartedStatus[Bold ID],tbl_StartedStatus[Started])="Started","Yes",IF(_xlfn.XLOOKUP($C5719,tbl_StartedStatus[Bold ID],tbl_StartedStatus[Started])="No Show","No Show","")),""))</f>
        <v/>
      </c>
    </row>
    <row r="5720" spans="1:8" ht="15" customHeight="1" thickBot="1">
      <c r="A5720" s="38" t="str">
        <f>IF($C5720="","",IFERROR(_xlfn.XLOOKUP($C5720,'1.PrepList'!$I$2:$I$1500,'1.PrepList'!$G$2:$G$1500,"")&amp;"",""))</f>
        <v/>
      </c>
      <c r="B5720" s="638" t="str">
        <f>IF($C5720="","",IFERROR(_xlfn.XLOOKUP($C5720,'1.PrepList'!$I$2:$I$1500,'1.PrepList'!$H$2:$H$1500,"")&amp;"",""))</f>
        <v/>
      </c>
      <c r="D5720" s="638" t="str">
        <f>IF($C5720="","",IFERROR(_xlfn.XLOOKUP($C5720,'1.PrepList'!$I$2:$I$1500,'1.PrepList'!$J$2:$J$1500,"")&amp;"",""))</f>
        <v/>
      </c>
      <c r="E5720" s="638" t="str">
        <f>IF($C5720="","",IFERROR(_xlfn.XLOOKUP($C5720,'1.PrepList'!$I$2:$I$1500,'1.PrepList'!$N$2:$N$1500,"")&amp;"",""))</f>
        <v/>
      </c>
      <c r="F5720" s="638" t="str">
        <f>IF($C5720="","",IFERROR(_xlfn.XLOOKUP($C5720,'1.PrepList'!$I$2:$I$1500,'1.PrepList'!$K$2:$K$1500,"")&amp;"",""))</f>
        <v/>
      </c>
      <c r="H5720" s="644" t="str">
        <f>IF($C5720="","",IFERROR(IF(_xlfn.XLOOKUP($C5720,tbl_StartedStatus[Bold ID],tbl_StartedStatus[Started])="Started","Yes",IF(_xlfn.XLOOKUP($C5720,tbl_StartedStatus[Bold ID],tbl_StartedStatus[Started])="No Show","No Show","")),""))</f>
        <v/>
      </c>
    </row>
    <row r="5721" spans="1:8" ht="15" customHeight="1" thickBot="1">
      <c r="A5721" s="38" t="str">
        <f>IF($C5721="","",IFERROR(_xlfn.XLOOKUP($C5721,'1.PrepList'!$I$2:$I$1500,'1.PrepList'!$G$2:$G$1500,"")&amp;"",""))</f>
        <v/>
      </c>
      <c r="B5721" s="638" t="str">
        <f>IF($C5721="","",IFERROR(_xlfn.XLOOKUP($C5721,'1.PrepList'!$I$2:$I$1500,'1.PrepList'!$H$2:$H$1500,"")&amp;"",""))</f>
        <v/>
      </c>
      <c r="D5721" s="638" t="str">
        <f>IF($C5721="","",IFERROR(_xlfn.XLOOKUP($C5721,'1.PrepList'!$I$2:$I$1500,'1.PrepList'!$J$2:$J$1500,"")&amp;"",""))</f>
        <v/>
      </c>
      <c r="E5721" s="638" t="str">
        <f>IF($C5721="","",IFERROR(_xlfn.XLOOKUP($C5721,'1.PrepList'!$I$2:$I$1500,'1.PrepList'!$N$2:$N$1500,"")&amp;"",""))</f>
        <v/>
      </c>
      <c r="F5721" s="638" t="str">
        <f>IF($C5721="","",IFERROR(_xlfn.XLOOKUP($C5721,'1.PrepList'!$I$2:$I$1500,'1.PrepList'!$K$2:$K$1500,"")&amp;"",""))</f>
        <v/>
      </c>
      <c r="H5721" s="644" t="str">
        <f>IF($C5721="","",IFERROR(IF(_xlfn.XLOOKUP($C5721,tbl_StartedStatus[Bold ID],tbl_StartedStatus[Started])="Started","Yes",IF(_xlfn.XLOOKUP($C5721,tbl_StartedStatus[Bold ID],tbl_StartedStatus[Started])="No Show","No Show","")),""))</f>
        <v/>
      </c>
    </row>
    <row r="5722" spans="1:8" ht="15" customHeight="1" thickBot="1">
      <c r="A5722" s="38" t="str">
        <f>IF($C5722="","",IFERROR(_xlfn.XLOOKUP($C5722,'1.PrepList'!$I$2:$I$1500,'1.PrepList'!$G$2:$G$1500,"")&amp;"",""))</f>
        <v/>
      </c>
      <c r="B5722" s="638" t="str">
        <f>IF($C5722="","",IFERROR(_xlfn.XLOOKUP($C5722,'1.PrepList'!$I$2:$I$1500,'1.PrepList'!$H$2:$H$1500,"")&amp;"",""))</f>
        <v/>
      </c>
      <c r="D5722" s="638" t="str">
        <f>IF($C5722="","",IFERROR(_xlfn.XLOOKUP($C5722,'1.PrepList'!$I$2:$I$1500,'1.PrepList'!$J$2:$J$1500,"")&amp;"",""))</f>
        <v/>
      </c>
      <c r="E5722" s="638" t="str">
        <f>IF($C5722="","",IFERROR(_xlfn.XLOOKUP($C5722,'1.PrepList'!$I$2:$I$1500,'1.PrepList'!$N$2:$N$1500,"")&amp;"",""))</f>
        <v/>
      </c>
      <c r="F5722" s="638" t="str">
        <f>IF($C5722="","",IFERROR(_xlfn.XLOOKUP($C5722,'1.PrepList'!$I$2:$I$1500,'1.PrepList'!$K$2:$K$1500,"")&amp;"",""))</f>
        <v/>
      </c>
      <c r="H5722" s="644" t="str">
        <f>IF($C5722="","",IFERROR(IF(_xlfn.XLOOKUP($C5722,tbl_StartedStatus[Bold ID],tbl_StartedStatus[Started])="Started","Yes",IF(_xlfn.XLOOKUP($C5722,tbl_StartedStatus[Bold ID],tbl_StartedStatus[Started])="No Show","No Show","")),""))</f>
        <v/>
      </c>
    </row>
    <row r="5723" spans="1:8" ht="15" customHeight="1" thickBot="1">
      <c r="A5723" s="38" t="str">
        <f>IF($C5723="","",IFERROR(_xlfn.XLOOKUP($C5723,'1.PrepList'!$I$2:$I$1500,'1.PrepList'!$G$2:$G$1500,"")&amp;"",""))</f>
        <v/>
      </c>
      <c r="B5723" s="638" t="str">
        <f>IF($C5723="","",IFERROR(_xlfn.XLOOKUP($C5723,'1.PrepList'!$I$2:$I$1500,'1.PrepList'!$H$2:$H$1500,"")&amp;"",""))</f>
        <v/>
      </c>
      <c r="D5723" s="638" t="str">
        <f>IF($C5723="","",IFERROR(_xlfn.XLOOKUP($C5723,'1.PrepList'!$I$2:$I$1500,'1.PrepList'!$J$2:$J$1500,"")&amp;"",""))</f>
        <v/>
      </c>
      <c r="E5723" s="638" t="str">
        <f>IF($C5723="","",IFERROR(_xlfn.XLOOKUP($C5723,'1.PrepList'!$I$2:$I$1500,'1.PrepList'!$N$2:$N$1500,"")&amp;"",""))</f>
        <v/>
      </c>
      <c r="F5723" s="638" t="str">
        <f>IF($C5723="","",IFERROR(_xlfn.XLOOKUP($C5723,'1.PrepList'!$I$2:$I$1500,'1.PrepList'!$K$2:$K$1500,"")&amp;"",""))</f>
        <v/>
      </c>
      <c r="H5723" s="644" t="str">
        <f>IF($C5723="","",IFERROR(IF(_xlfn.XLOOKUP($C5723,tbl_StartedStatus[Bold ID],tbl_StartedStatus[Started])="Started","Yes",IF(_xlfn.XLOOKUP($C5723,tbl_StartedStatus[Bold ID],tbl_StartedStatus[Started])="No Show","No Show","")),""))</f>
        <v/>
      </c>
    </row>
    <row r="5724" spans="1:8" ht="15" customHeight="1" thickBot="1">
      <c r="A5724" s="38" t="str">
        <f>IF($C5724="","",IFERROR(_xlfn.XLOOKUP($C5724,'1.PrepList'!$I$2:$I$1500,'1.PrepList'!$G$2:$G$1500,"")&amp;"",""))</f>
        <v/>
      </c>
      <c r="B5724" s="638" t="str">
        <f>IF($C5724="","",IFERROR(_xlfn.XLOOKUP($C5724,'1.PrepList'!$I$2:$I$1500,'1.PrepList'!$H$2:$H$1500,"")&amp;"",""))</f>
        <v/>
      </c>
      <c r="D5724" s="638" t="str">
        <f>IF($C5724="","",IFERROR(_xlfn.XLOOKUP($C5724,'1.PrepList'!$I$2:$I$1500,'1.PrepList'!$J$2:$J$1500,"")&amp;"",""))</f>
        <v/>
      </c>
      <c r="E5724" s="638" t="str">
        <f>IF($C5724="","",IFERROR(_xlfn.XLOOKUP($C5724,'1.PrepList'!$I$2:$I$1500,'1.PrepList'!$N$2:$N$1500,"")&amp;"",""))</f>
        <v/>
      </c>
      <c r="F5724" s="638" t="str">
        <f>IF($C5724="","",IFERROR(_xlfn.XLOOKUP($C5724,'1.PrepList'!$I$2:$I$1500,'1.PrepList'!$K$2:$K$1500,"")&amp;"",""))</f>
        <v/>
      </c>
      <c r="H5724" s="644" t="str">
        <f>IF($C5724="","",IFERROR(IF(_xlfn.XLOOKUP($C5724,tbl_StartedStatus[Bold ID],tbl_StartedStatus[Started])="Started","Yes",IF(_xlfn.XLOOKUP($C5724,tbl_StartedStatus[Bold ID],tbl_StartedStatus[Started])="No Show","No Show","")),""))</f>
        <v/>
      </c>
    </row>
    <row r="5725" spans="1:8" ht="15" customHeight="1" thickBot="1">
      <c r="A5725" s="38" t="str">
        <f>IF($C5725="","",IFERROR(_xlfn.XLOOKUP($C5725,'1.PrepList'!$I$2:$I$1500,'1.PrepList'!$G$2:$G$1500,"")&amp;"",""))</f>
        <v/>
      </c>
      <c r="B5725" s="638" t="str">
        <f>IF($C5725="","",IFERROR(_xlfn.XLOOKUP($C5725,'1.PrepList'!$I$2:$I$1500,'1.PrepList'!$H$2:$H$1500,"")&amp;"",""))</f>
        <v/>
      </c>
      <c r="D5725" s="638" t="str">
        <f>IF($C5725="","",IFERROR(_xlfn.XLOOKUP($C5725,'1.PrepList'!$I$2:$I$1500,'1.PrepList'!$J$2:$J$1500,"")&amp;"",""))</f>
        <v/>
      </c>
      <c r="E5725" s="638" t="str">
        <f>IF($C5725="","",IFERROR(_xlfn.XLOOKUP($C5725,'1.PrepList'!$I$2:$I$1500,'1.PrepList'!$N$2:$N$1500,"")&amp;"",""))</f>
        <v/>
      </c>
      <c r="F5725" s="638" t="str">
        <f>IF($C5725="","",IFERROR(_xlfn.XLOOKUP($C5725,'1.PrepList'!$I$2:$I$1500,'1.PrepList'!$K$2:$K$1500,"")&amp;"",""))</f>
        <v/>
      </c>
      <c r="H5725" s="644" t="str">
        <f>IF($C5725="","",IFERROR(IF(_xlfn.XLOOKUP($C5725,tbl_StartedStatus[Bold ID],tbl_StartedStatus[Started])="Started","Yes",IF(_xlfn.XLOOKUP($C5725,tbl_StartedStatus[Bold ID],tbl_StartedStatus[Started])="No Show","No Show","")),""))</f>
        <v/>
      </c>
    </row>
    <row r="5726" spans="1:8" ht="15" customHeight="1" thickBot="1">
      <c r="A5726" s="38" t="str">
        <f>IF($C5726="","",IFERROR(_xlfn.XLOOKUP($C5726,'1.PrepList'!$I$2:$I$1500,'1.PrepList'!$G$2:$G$1500,"")&amp;"",""))</f>
        <v/>
      </c>
      <c r="B5726" s="638" t="str">
        <f>IF($C5726="","",IFERROR(_xlfn.XLOOKUP($C5726,'1.PrepList'!$I$2:$I$1500,'1.PrepList'!$H$2:$H$1500,"")&amp;"",""))</f>
        <v/>
      </c>
      <c r="D5726" s="638" t="str">
        <f>IF($C5726="","",IFERROR(_xlfn.XLOOKUP($C5726,'1.PrepList'!$I$2:$I$1500,'1.PrepList'!$J$2:$J$1500,"")&amp;"",""))</f>
        <v/>
      </c>
      <c r="E5726" s="638" t="str">
        <f>IF($C5726="","",IFERROR(_xlfn.XLOOKUP($C5726,'1.PrepList'!$I$2:$I$1500,'1.PrepList'!$N$2:$N$1500,"")&amp;"",""))</f>
        <v/>
      </c>
      <c r="F5726" s="638" t="str">
        <f>IF($C5726="","",IFERROR(_xlfn.XLOOKUP($C5726,'1.PrepList'!$I$2:$I$1500,'1.PrepList'!$K$2:$K$1500,"")&amp;"",""))</f>
        <v/>
      </c>
      <c r="H5726" s="644" t="str">
        <f>IF($C5726="","",IFERROR(IF(_xlfn.XLOOKUP($C5726,tbl_StartedStatus[Bold ID],tbl_StartedStatus[Started])="Started","Yes",IF(_xlfn.XLOOKUP($C5726,tbl_StartedStatus[Bold ID],tbl_StartedStatus[Started])="No Show","No Show","")),""))</f>
        <v/>
      </c>
    </row>
    <row r="5727" spans="1:8" ht="15" customHeight="1" thickBot="1">
      <c r="A5727" s="38" t="str">
        <f>IF($C5727="","",IFERROR(_xlfn.XLOOKUP($C5727,'1.PrepList'!$I$2:$I$1500,'1.PrepList'!$G$2:$G$1500,"")&amp;"",""))</f>
        <v/>
      </c>
      <c r="B5727" s="638" t="str">
        <f>IF($C5727="","",IFERROR(_xlfn.XLOOKUP($C5727,'1.PrepList'!$I$2:$I$1500,'1.PrepList'!$H$2:$H$1500,"")&amp;"",""))</f>
        <v/>
      </c>
      <c r="D5727" s="638" t="str">
        <f>IF($C5727="","",IFERROR(_xlfn.XLOOKUP($C5727,'1.PrepList'!$I$2:$I$1500,'1.PrepList'!$J$2:$J$1500,"")&amp;"",""))</f>
        <v/>
      </c>
      <c r="E5727" s="638" t="str">
        <f>IF($C5727="","",IFERROR(_xlfn.XLOOKUP($C5727,'1.PrepList'!$I$2:$I$1500,'1.PrepList'!$N$2:$N$1500,"")&amp;"",""))</f>
        <v/>
      </c>
      <c r="F5727" s="638" t="str">
        <f>IF($C5727="","",IFERROR(_xlfn.XLOOKUP($C5727,'1.PrepList'!$I$2:$I$1500,'1.PrepList'!$K$2:$K$1500,"")&amp;"",""))</f>
        <v/>
      </c>
      <c r="H5727" s="644" t="str">
        <f>IF($C5727="","",IFERROR(IF(_xlfn.XLOOKUP($C5727,tbl_StartedStatus[Bold ID],tbl_StartedStatus[Started])="Started","Yes",IF(_xlfn.XLOOKUP($C5727,tbl_StartedStatus[Bold ID],tbl_StartedStatus[Started])="No Show","No Show","")),""))</f>
        <v/>
      </c>
    </row>
    <row r="5728" spans="1:8" ht="15" customHeight="1" thickBot="1">
      <c r="A5728" s="38" t="str">
        <f>IF($C5728="","",IFERROR(_xlfn.XLOOKUP($C5728,'1.PrepList'!$I$2:$I$1500,'1.PrepList'!$G$2:$G$1500,"")&amp;"",""))</f>
        <v/>
      </c>
      <c r="B5728" s="638" t="str">
        <f>IF($C5728="","",IFERROR(_xlfn.XLOOKUP($C5728,'1.PrepList'!$I$2:$I$1500,'1.PrepList'!$H$2:$H$1500,"")&amp;"",""))</f>
        <v/>
      </c>
      <c r="D5728" s="638" t="str">
        <f>IF($C5728="","",IFERROR(_xlfn.XLOOKUP($C5728,'1.PrepList'!$I$2:$I$1500,'1.PrepList'!$J$2:$J$1500,"")&amp;"",""))</f>
        <v/>
      </c>
      <c r="E5728" s="638" t="str">
        <f>IF($C5728="","",IFERROR(_xlfn.XLOOKUP($C5728,'1.PrepList'!$I$2:$I$1500,'1.PrepList'!$N$2:$N$1500,"")&amp;"",""))</f>
        <v/>
      </c>
      <c r="F5728" s="638" t="str">
        <f>IF($C5728="","",IFERROR(_xlfn.XLOOKUP($C5728,'1.PrepList'!$I$2:$I$1500,'1.PrepList'!$K$2:$K$1500,"")&amp;"",""))</f>
        <v/>
      </c>
      <c r="H5728" s="644" t="str">
        <f>IF($C5728="","",IFERROR(IF(_xlfn.XLOOKUP($C5728,tbl_StartedStatus[Bold ID],tbl_StartedStatus[Started])="Started","Yes",IF(_xlfn.XLOOKUP($C5728,tbl_StartedStatus[Bold ID],tbl_StartedStatus[Started])="No Show","No Show","")),""))</f>
        <v/>
      </c>
    </row>
    <row r="5729" spans="1:8" ht="15" customHeight="1" thickBot="1">
      <c r="A5729" s="38" t="str">
        <f>IF($C5729="","",IFERROR(_xlfn.XLOOKUP($C5729,'1.PrepList'!$I$2:$I$1500,'1.PrepList'!$G$2:$G$1500,"")&amp;"",""))</f>
        <v/>
      </c>
      <c r="B5729" s="638" t="str">
        <f>IF($C5729="","",IFERROR(_xlfn.XLOOKUP($C5729,'1.PrepList'!$I$2:$I$1500,'1.PrepList'!$H$2:$H$1500,"")&amp;"",""))</f>
        <v/>
      </c>
      <c r="D5729" s="638" t="str">
        <f>IF($C5729="","",IFERROR(_xlfn.XLOOKUP($C5729,'1.PrepList'!$I$2:$I$1500,'1.PrepList'!$J$2:$J$1500,"")&amp;"",""))</f>
        <v/>
      </c>
      <c r="E5729" s="638" t="str">
        <f>IF($C5729="","",IFERROR(_xlfn.XLOOKUP($C5729,'1.PrepList'!$I$2:$I$1500,'1.PrepList'!$N$2:$N$1500,"")&amp;"",""))</f>
        <v/>
      </c>
      <c r="F5729" s="638" t="str">
        <f>IF($C5729="","",IFERROR(_xlfn.XLOOKUP($C5729,'1.PrepList'!$I$2:$I$1500,'1.PrepList'!$K$2:$K$1500,"")&amp;"",""))</f>
        <v/>
      </c>
      <c r="H5729" s="644" t="str">
        <f>IF($C5729="","",IFERROR(IF(_xlfn.XLOOKUP($C5729,tbl_StartedStatus[Bold ID],tbl_StartedStatus[Started])="Started","Yes",IF(_xlfn.XLOOKUP($C5729,tbl_StartedStatus[Bold ID],tbl_StartedStatus[Started])="No Show","No Show","")),""))</f>
        <v/>
      </c>
    </row>
    <row r="5730" spans="1:8" ht="15" customHeight="1" thickBot="1">
      <c r="A5730" s="38" t="str">
        <f>IF($C5730="","",IFERROR(_xlfn.XLOOKUP($C5730,'1.PrepList'!$I$2:$I$1500,'1.PrepList'!$G$2:$G$1500,"")&amp;"",""))</f>
        <v/>
      </c>
      <c r="B5730" s="638" t="str">
        <f>IF($C5730="","",IFERROR(_xlfn.XLOOKUP($C5730,'1.PrepList'!$I$2:$I$1500,'1.PrepList'!$H$2:$H$1500,"")&amp;"",""))</f>
        <v/>
      </c>
      <c r="D5730" s="638" t="str">
        <f>IF($C5730="","",IFERROR(_xlfn.XLOOKUP($C5730,'1.PrepList'!$I$2:$I$1500,'1.PrepList'!$J$2:$J$1500,"")&amp;"",""))</f>
        <v/>
      </c>
      <c r="E5730" s="638" t="str">
        <f>IF($C5730="","",IFERROR(_xlfn.XLOOKUP($C5730,'1.PrepList'!$I$2:$I$1500,'1.PrepList'!$N$2:$N$1500,"")&amp;"",""))</f>
        <v/>
      </c>
      <c r="F5730" s="638" t="str">
        <f>IF($C5730="","",IFERROR(_xlfn.XLOOKUP($C5730,'1.PrepList'!$I$2:$I$1500,'1.PrepList'!$K$2:$K$1500,"")&amp;"",""))</f>
        <v/>
      </c>
      <c r="H5730" s="644" t="str">
        <f>IF($C5730="","",IFERROR(IF(_xlfn.XLOOKUP($C5730,tbl_StartedStatus[Bold ID],tbl_StartedStatus[Started])="Started","Yes",IF(_xlfn.XLOOKUP($C5730,tbl_StartedStatus[Bold ID],tbl_StartedStatus[Started])="No Show","No Show","")),""))</f>
        <v/>
      </c>
    </row>
    <row r="5731" spans="1:8" ht="15" customHeight="1" thickBot="1">
      <c r="A5731" s="38" t="str">
        <f>IF($C5731="","",IFERROR(_xlfn.XLOOKUP($C5731,'1.PrepList'!$I$2:$I$1500,'1.PrepList'!$G$2:$G$1500,"")&amp;"",""))</f>
        <v/>
      </c>
      <c r="B5731" s="638" t="str">
        <f>IF($C5731="","",IFERROR(_xlfn.XLOOKUP($C5731,'1.PrepList'!$I$2:$I$1500,'1.PrepList'!$H$2:$H$1500,"")&amp;"",""))</f>
        <v/>
      </c>
      <c r="D5731" s="638" t="str">
        <f>IF($C5731="","",IFERROR(_xlfn.XLOOKUP($C5731,'1.PrepList'!$I$2:$I$1500,'1.PrepList'!$J$2:$J$1500,"")&amp;"",""))</f>
        <v/>
      </c>
      <c r="E5731" s="638" t="str">
        <f>IF($C5731="","",IFERROR(_xlfn.XLOOKUP($C5731,'1.PrepList'!$I$2:$I$1500,'1.PrepList'!$N$2:$N$1500,"")&amp;"",""))</f>
        <v/>
      </c>
      <c r="F5731" s="638" t="str">
        <f>IF($C5731="","",IFERROR(_xlfn.XLOOKUP($C5731,'1.PrepList'!$I$2:$I$1500,'1.PrepList'!$K$2:$K$1500,"")&amp;"",""))</f>
        <v/>
      </c>
      <c r="H5731" s="644" t="str">
        <f>IF($C5731="","",IFERROR(IF(_xlfn.XLOOKUP($C5731,tbl_StartedStatus[Bold ID],tbl_StartedStatus[Started])="Started","Yes",IF(_xlfn.XLOOKUP($C5731,tbl_StartedStatus[Bold ID],tbl_StartedStatus[Started])="No Show","No Show","")),""))</f>
        <v/>
      </c>
    </row>
    <row r="5732" spans="1:8" ht="15" customHeight="1" thickBot="1">
      <c r="A5732" s="38" t="str">
        <f>IF($C5732="","",IFERROR(_xlfn.XLOOKUP($C5732,'1.PrepList'!$I$2:$I$1500,'1.PrepList'!$G$2:$G$1500,"")&amp;"",""))</f>
        <v/>
      </c>
      <c r="B5732" s="638" t="str">
        <f>IF($C5732="","",IFERROR(_xlfn.XLOOKUP($C5732,'1.PrepList'!$I$2:$I$1500,'1.PrepList'!$H$2:$H$1500,"")&amp;"",""))</f>
        <v/>
      </c>
      <c r="D5732" s="638" t="str">
        <f>IF($C5732="","",IFERROR(_xlfn.XLOOKUP($C5732,'1.PrepList'!$I$2:$I$1500,'1.PrepList'!$J$2:$J$1500,"")&amp;"",""))</f>
        <v/>
      </c>
      <c r="E5732" s="638" t="str">
        <f>IF($C5732="","",IFERROR(_xlfn.XLOOKUP($C5732,'1.PrepList'!$I$2:$I$1500,'1.PrepList'!$N$2:$N$1500,"")&amp;"",""))</f>
        <v/>
      </c>
      <c r="F5732" s="638" t="str">
        <f>IF($C5732="","",IFERROR(_xlfn.XLOOKUP($C5732,'1.PrepList'!$I$2:$I$1500,'1.PrepList'!$K$2:$K$1500,"")&amp;"",""))</f>
        <v/>
      </c>
      <c r="H5732" s="644" t="str">
        <f>IF($C5732="","",IFERROR(IF(_xlfn.XLOOKUP($C5732,tbl_StartedStatus[Bold ID],tbl_StartedStatus[Started])="Started","Yes",IF(_xlfn.XLOOKUP($C5732,tbl_StartedStatus[Bold ID],tbl_StartedStatus[Started])="No Show","No Show","")),""))</f>
        <v/>
      </c>
    </row>
    <row r="5733" spans="1:8" ht="15" customHeight="1" thickBot="1">
      <c r="A5733" s="38" t="str">
        <f>IF($C5733="","",IFERROR(_xlfn.XLOOKUP($C5733,'1.PrepList'!$I$2:$I$1500,'1.PrepList'!$G$2:$G$1500,"")&amp;"",""))</f>
        <v/>
      </c>
      <c r="B5733" s="638" t="str">
        <f>IF($C5733="","",IFERROR(_xlfn.XLOOKUP($C5733,'1.PrepList'!$I$2:$I$1500,'1.PrepList'!$H$2:$H$1500,"")&amp;"",""))</f>
        <v/>
      </c>
      <c r="D5733" s="638" t="str">
        <f>IF($C5733="","",IFERROR(_xlfn.XLOOKUP($C5733,'1.PrepList'!$I$2:$I$1500,'1.PrepList'!$J$2:$J$1500,"")&amp;"",""))</f>
        <v/>
      </c>
      <c r="E5733" s="638" t="str">
        <f>IF($C5733="","",IFERROR(_xlfn.XLOOKUP($C5733,'1.PrepList'!$I$2:$I$1500,'1.PrepList'!$N$2:$N$1500,"")&amp;"",""))</f>
        <v/>
      </c>
      <c r="F5733" s="638" t="str">
        <f>IF($C5733="","",IFERROR(_xlfn.XLOOKUP($C5733,'1.PrepList'!$I$2:$I$1500,'1.PrepList'!$K$2:$K$1500,"")&amp;"",""))</f>
        <v/>
      </c>
      <c r="H5733" s="644" t="str">
        <f>IF($C5733="","",IFERROR(IF(_xlfn.XLOOKUP($C5733,tbl_StartedStatus[Bold ID],tbl_StartedStatus[Started])="Started","Yes",IF(_xlfn.XLOOKUP($C5733,tbl_StartedStatus[Bold ID],tbl_StartedStatus[Started])="No Show","No Show","")),""))</f>
        <v/>
      </c>
    </row>
    <row r="5734" spans="1:8" ht="15" customHeight="1" thickBot="1">
      <c r="A5734" s="38" t="str">
        <f>IF($C5734="","",IFERROR(_xlfn.XLOOKUP($C5734,'1.PrepList'!$I$2:$I$1500,'1.PrepList'!$G$2:$G$1500,"")&amp;"",""))</f>
        <v/>
      </c>
      <c r="B5734" s="638" t="str">
        <f>IF($C5734="","",IFERROR(_xlfn.XLOOKUP($C5734,'1.PrepList'!$I$2:$I$1500,'1.PrepList'!$H$2:$H$1500,"")&amp;"",""))</f>
        <v/>
      </c>
      <c r="D5734" s="638" t="str">
        <f>IF($C5734="","",IFERROR(_xlfn.XLOOKUP($C5734,'1.PrepList'!$I$2:$I$1500,'1.PrepList'!$J$2:$J$1500,"")&amp;"",""))</f>
        <v/>
      </c>
      <c r="E5734" s="638" t="str">
        <f>IF($C5734="","",IFERROR(_xlfn.XLOOKUP($C5734,'1.PrepList'!$I$2:$I$1500,'1.PrepList'!$N$2:$N$1500,"")&amp;"",""))</f>
        <v/>
      </c>
      <c r="F5734" s="638" t="str">
        <f>IF($C5734="","",IFERROR(_xlfn.XLOOKUP($C5734,'1.PrepList'!$I$2:$I$1500,'1.PrepList'!$K$2:$K$1500,"")&amp;"",""))</f>
        <v/>
      </c>
      <c r="H5734" s="644" t="str">
        <f>IF($C5734="","",IFERROR(IF(_xlfn.XLOOKUP($C5734,tbl_StartedStatus[Bold ID],tbl_StartedStatus[Started])="Started","Yes",IF(_xlfn.XLOOKUP($C5734,tbl_StartedStatus[Bold ID],tbl_StartedStatus[Started])="No Show","No Show","")),""))</f>
        <v/>
      </c>
    </row>
    <row r="5735" spans="1:8" ht="15" customHeight="1" thickBot="1">
      <c r="A5735" s="38" t="str">
        <f>IF($C5735="","",IFERROR(_xlfn.XLOOKUP($C5735,'1.PrepList'!$I$2:$I$1500,'1.PrepList'!$G$2:$G$1500,"")&amp;"",""))</f>
        <v/>
      </c>
      <c r="B5735" s="638" t="str">
        <f>IF($C5735="","",IFERROR(_xlfn.XLOOKUP($C5735,'1.PrepList'!$I$2:$I$1500,'1.PrepList'!$H$2:$H$1500,"")&amp;"",""))</f>
        <v/>
      </c>
      <c r="D5735" s="638" t="str">
        <f>IF($C5735="","",IFERROR(_xlfn.XLOOKUP($C5735,'1.PrepList'!$I$2:$I$1500,'1.PrepList'!$J$2:$J$1500,"")&amp;"",""))</f>
        <v/>
      </c>
      <c r="E5735" s="638" t="str">
        <f>IF($C5735="","",IFERROR(_xlfn.XLOOKUP($C5735,'1.PrepList'!$I$2:$I$1500,'1.PrepList'!$N$2:$N$1500,"")&amp;"",""))</f>
        <v/>
      </c>
      <c r="F5735" s="638" t="str">
        <f>IF($C5735="","",IFERROR(_xlfn.XLOOKUP($C5735,'1.PrepList'!$I$2:$I$1500,'1.PrepList'!$K$2:$K$1500,"")&amp;"",""))</f>
        <v/>
      </c>
      <c r="H5735" s="644" t="str">
        <f>IF($C5735="","",IFERROR(IF(_xlfn.XLOOKUP($C5735,tbl_StartedStatus[Bold ID],tbl_StartedStatus[Started])="Started","Yes",IF(_xlfn.XLOOKUP($C5735,tbl_StartedStatus[Bold ID],tbl_StartedStatus[Started])="No Show","No Show","")),""))</f>
        <v/>
      </c>
    </row>
    <row r="5736" spans="1:8" ht="15" customHeight="1" thickBot="1">
      <c r="A5736" s="38" t="str">
        <f>IF($C5736="","",IFERROR(_xlfn.XLOOKUP($C5736,'1.PrepList'!$I$2:$I$1500,'1.PrepList'!$G$2:$G$1500,"")&amp;"",""))</f>
        <v/>
      </c>
      <c r="B5736" s="638" t="str">
        <f>IF($C5736="","",IFERROR(_xlfn.XLOOKUP($C5736,'1.PrepList'!$I$2:$I$1500,'1.PrepList'!$H$2:$H$1500,"")&amp;"",""))</f>
        <v/>
      </c>
      <c r="D5736" s="638" t="str">
        <f>IF($C5736="","",IFERROR(_xlfn.XLOOKUP($C5736,'1.PrepList'!$I$2:$I$1500,'1.PrepList'!$J$2:$J$1500,"")&amp;"",""))</f>
        <v/>
      </c>
      <c r="E5736" s="638" t="str">
        <f>IF($C5736="","",IFERROR(_xlfn.XLOOKUP($C5736,'1.PrepList'!$I$2:$I$1500,'1.PrepList'!$N$2:$N$1500,"")&amp;"",""))</f>
        <v/>
      </c>
      <c r="F5736" s="638" t="str">
        <f>IF($C5736="","",IFERROR(_xlfn.XLOOKUP($C5736,'1.PrepList'!$I$2:$I$1500,'1.PrepList'!$K$2:$K$1500,"")&amp;"",""))</f>
        <v/>
      </c>
      <c r="H5736" s="644" t="str">
        <f>IF($C5736="","",IFERROR(IF(_xlfn.XLOOKUP($C5736,tbl_StartedStatus[Bold ID],tbl_StartedStatus[Started])="Started","Yes",IF(_xlfn.XLOOKUP($C5736,tbl_StartedStatus[Bold ID],tbl_StartedStatus[Started])="No Show","No Show","")),""))</f>
        <v/>
      </c>
    </row>
    <row r="5737" spans="1:8" ht="15" customHeight="1" thickBot="1">
      <c r="A5737" s="38" t="str">
        <f>IF($C5737="","",IFERROR(_xlfn.XLOOKUP($C5737,'1.PrepList'!$I$2:$I$1500,'1.PrepList'!$G$2:$G$1500,"")&amp;"",""))</f>
        <v/>
      </c>
      <c r="B5737" s="638" t="str">
        <f>IF($C5737="","",IFERROR(_xlfn.XLOOKUP($C5737,'1.PrepList'!$I$2:$I$1500,'1.PrepList'!$H$2:$H$1500,"")&amp;"",""))</f>
        <v/>
      </c>
      <c r="D5737" s="638" t="str">
        <f>IF($C5737="","",IFERROR(_xlfn.XLOOKUP($C5737,'1.PrepList'!$I$2:$I$1500,'1.PrepList'!$J$2:$J$1500,"")&amp;"",""))</f>
        <v/>
      </c>
      <c r="E5737" s="638" t="str">
        <f>IF($C5737="","",IFERROR(_xlfn.XLOOKUP($C5737,'1.PrepList'!$I$2:$I$1500,'1.PrepList'!$N$2:$N$1500,"")&amp;"",""))</f>
        <v/>
      </c>
      <c r="F5737" s="638" t="str">
        <f>IF($C5737="","",IFERROR(_xlfn.XLOOKUP($C5737,'1.PrepList'!$I$2:$I$1500,'1.PrepList'!$K$2:$K$1500,"")&amp;"",""))</f>
        <v/>
      </c>
      <c r="H5737" s="644" t="str">
        <f>IF($C5737="","",IFERROR(IF(_xlfn.XLOOKUP($C5737,tbl_StartedStatus[Bold ID],tbl_StartedStatus[Started])="Started","Yes",IF(_xlfn.XLOOKUP($C5737,tbl_StartedStatus[Bold ID],tbl_StartedStatus[Started])="No Show","No Show","")),""))</f>
        <v/>
      </c>
    </row>
    <row r="5738" spans="1:8" ht="15" customHeight="1" thickBot="1">
      <c r="A5738" s="38" t="str">
        <f>IF($C5738="","",IFERROR(_xlfn.XLOOKUP($C5738,'1.PrepList'!$I$2:$I$1500,'1.PrepList'!$G$2:$G$1500,"")&amp;"",""))</f>
        <v/>
      </c>
      <c r="B5738" s="638" t="str">
        <f>IF($C5738="","",IFERROR(_xlfn.XLOOKUP($C5738,'1.PrepList'!$I$2:$I$1500,'1.PrepList'!$H$2:$H$1500,"")&amp;"",""))</f>
        <v/>
      </c>
      <c r="D5738" s="638" t="str">
        <f>IF($C5738="","",IFERROR(_xlfn.XLOOKUP($C5738,'1.PrepList'!$I$2:$I$1500,'1.PrepList'!$J$2:$J$1500,"")&amp;"",""))</f>
        <v/>
      </c>
      <c r="E5738" s="638" t="str">
        <f>IF($C5738="","",IFERROR(_xlfn.XLOOKUP($C5738,'1.PrepList'!$I$2:$I$1500,'1.PrepList'!$N$2:$N$1500,"")&amp;"",""))</f>
        <v/>
      </c>
      <c r="F5738" s="638" t="str">
        <f>IF($C5738="","",IFERROR(_xlfn.XLOOKUP($C5738,'1.PrepList'!$I$2:$I$1500,'1.PrepList'!$K$2:$K$1500,"")&amp;"",""))</f>
        <v/>
      </c>
      <c r="H5738" s="644" t="str">
        <f>IF($C5738="","",IFERROR(IF(_xlfn.XLOOKUP($C5738,tbl_StartedStatus[Bold ID],tbl_StartedStatus[Started])="Started","Yes",IF(_xlfn.XLOOKUP($C5738,tbl_StartedStatus[Bold ID],tbl_StartedStatus[Started])="No Show","No Show","")),""))</f>
        <v/>
      </c>
    </row>
    <row r="5739" spans="1:8" ht="15" customHeight="1" thickBot="1">
      <c r="A5739" s="38" t="str">
        <f>IF($C5739="","",IFERROR(_xlfn.XLOOKUP($C5739,'1.PrepList'!$I$2:$I$1500,'1.PrepList'!$G$2:$G$1500,"")&amp;"",""))</f>
        <v/>
      </c>
      <c r="B5739" s="638" t="str">
        <f>IF($C5739="","",IFERROR(_xlfn.XLOOKUP($C5739,'1.PrepList'!$I$2:$I$1500,'1.PrepList'!$H$2:$H$1500,"")&amp;"",""))</f>
        <v/>
      </c>
      <c r="D5739" s="638" t="str">
        <f>IF($C5739="","",IFERROR(_xlfn.XLOOKUP($C5739,'1.PrepList'!$I$2:$I$1500,'1.PrepList'!$J$2:$J$1500,"")&amp;"",""))</f>
        <v/>
      </c>
      <c r="E5739" s="638" t="str">
        <f>IF($C5739="","",IFERROR(_xlfn.XLOOKUP($C5739,'1.PrepList'!$I$2:$I$1500,'1.PrepList'!$N$2:$N$1500,"")&amp;"",""))</f>
        <v/>
      </c>
      <c r="F5739" s="638" t="str">
        <f>IF($C5739="","",IFERROR(_xlfn.XLOOKUP($C5739,'1.PrepList'!$I$2:$I$1500,'1.PrepList'!$K$2:$K$1500,"")&amp;"",""))</f>
        <v/>
      </c>
      <c r="H5739" s="644" t="str">
        <f>IF($C5739="","",IFERROR(IF(_xlfn.XLOOKUP($C5739,tbl_StartedStatus[Bold ID],tbl_StartedStatus[Started])="Started","Yes",IF(_xlfn.XLOOKUP($C5739,tbl_StartedStatus[Bold ID],tbl_StartedStatus[Started])="No Show","No Show","")),""))</f>
        <v/>
      </c>
    </row>
    <row r="5740" spans="1:8" ht="15" customHeight="1" thickBot="1">
      <c r="A5740" s="38" t="str">
        <f>IF($C5740="","",IFERROR(_xlfn.XLOOKUP($C5740,'1.PrepList'!$I$2:$I$1500,'1.PrepList'!$G$2:$G$1500,"")&amp;"",""))</f>
        <v/>
      </c>
      <c r="B5740" s="638" t="str">
        <f>IF($C5740="","",IFERROR(_xlfn.XLOOKUP($C5740,'1.PrepList'!$I$2:$I$1500,'1.PrepList'!$H$2:$H$1500,"")&amp;"",""))</f>
        <v/>
      </c>
      <c r="D5740" s="638" t="str">
        <f>IF($C5740="","",IFERROR(_xlfn.XLOOKUP($C5740,'1.PrepList'!$I$2:$I$1500,'1.PrepList'!$J$2:$J$1500,"")&amp;"",""))</f>
        <v/>
      </c>
      <c r="E5740" s="638" t="str">
        <f>IF($C5740="","",IFERROR(_xlfn.XLOOKUP($C5740,'1.PrepList'!$I$2:$I$1500,'1.PrepList'!$N$2:$N$1500,"")&amp;"",""))</f>
        <v/>
      </c>
      <c r="F5740" s="638" t="str">
        <f>IF($C5740="","",IFERROR(_xlfn.XLOOKUP($C5740,'1.PrepList'!$I$2:$I$1500,'1.PrepList'!$K$2:$K$1500,"")&amp;"",""))</f>
        <v/>
      </c>
      <c r="H5740" s="644" t="str">
        <f>IF($C5740="","",IFERROR(IF(_xlfn.XLOOKUP($C5740,tbl_StartedStatus[Bold ID],tbl_StartedStatus[Started])="Started","Yes",IF(_xlfn.XLOOKUP($C5740,tbl_StartedStatus[Bold ID],tbl_StartedStatus[Started])="No Show","No Show","")),""))</f>
        <v/>
      </c>
    </row>
    <row r="5741" spans="1:8" ht="15" customHeight="1" thickBot="1">
      <c r="A5741" s="38" t="str">
        <f>IF($C5741="","",IFERROR(_xlfn.XLOOKUP($C5741,'1.PrepList'!$I$2:$I$1500,'1.PrepList'!$G$2:$G$1500,"")&amp;"",""))</f>
        <v/>
      </c>
      <c r="B5741" s="638" t="str">
        <f>IF($C5741="","",IFERROR(_xlfn.XLOOKUP($C5741,'1.PrepList'!$I$2:$I$1500,'1.PrepList'!$H$2:$H$1500,"")&amp;"",""))</f>
        <v/>
      </c>
      <c r="D5741" s="638" t="str">
        <f>IF($C5741="","",IFERROR(_xlfn.XLOOKUP($C5741,'1.PrepList'!$I$2:$I$1500,'1.PrepList'!$J$2:$J$1500,"")&amp;"",""))</f>
        <v/>
      </c>
      <c r="E5741" s="638" t="str">
        <f>IF($C5741="","",IFERROR(_xlfn.XLOOKUP($C5741,'1.PrepList'!$I$2:$I$1500,'1.PrepList'!$N$2:$N$1500,"")&amp;"",""))</f>
        <v/>
      </c>
      <c r="F5741" s="638" t="str">
        <f>IF($C5741="","",IFERROR(_xlfn.XLOOKUP($C5741,'1.PrepList'!$I$2:$I$1500,'1.PrepList'!$K$2:$K$1500,"")&amp;"",""))</f>
        <v/>
      </c>
      <c r="H5741" s="644" t="str">
        <f>IF($C5741="","",IFERROR(IF(_xlfn.XLOOKUP($C5741,tbl_StartedStatus[Bold ID],tbl_StartedStatus[Started])="Started","Yes",IF(_xlfn.XLOOKUP($C5741,tbl_StartedStatus[Bold ID],tbl_StartedStatus[Started])="No Show","No Show","")),""))</f>
        <v/>
      </c>
    </row>
    <row r="5742" spans="1:8" ht="15" customHeight="1" thickBot="1">
      <c r="A5742" s="38" t="str">
        <f>IF($C5742="","",IFERROR(_xlfn.XLOOKUP($C5742,'1.PrepList'!$I$2:$I$1500,'1.PrepList'!$G$2:$G$1500,"")&amp;"",""))</f>
        <v/>
      </c>
      <c r="B5742" s="638" t="str">
        <f>IF($C5742="","",IFERROR(_xlfn.XLOOKUP($C5742,'1.PrepList'!$I$2:$I$1500,'1.PrepList'!$H$2:$H$1500,"")&amp;"",""))</f>
        <v/>
      </c>
      <c r="D5742" s="638" t="str">
        <f>IF($C5742="","",IFERROR(_xlfn.XLOOKUP($C5742,'1.PrepList'!$I$2:$I$1500,'1.PrepList'!$J$2:$J$1500,"")&amp;"",""))</f>
        <v/>
      </c>
      <c r="E5742" s="638" t="str">
        <f>IF($C5742="","",IFERROR(_xlfn.XLOOKUP($C5742,'1.PrepList'!$I$2:$I$1500,'1.PrepList'!$N$2:$N$1500,"")&amp;"",""))</f>
        <v/>
      </c>
      <c r="F5742" s="638" t="str">
        <f>IF($C5742="","",IFERROR(_xlfn.XLOOKUP($C5742,'1.PrepList'!$I$2:$I$1500,'1.PrepList'!$K$2:$K$1500,"")&amp;"",""))</f>
        <v/>
      </c>
      <c r="H5742" s="644" t="str">
        <f>IF($C5742="","",IFERROR(IF(_xlfn.XLOOKUP($C5742,tbl_StartedStatus[Bold ID],tbl_StartedStatus[Started])="Started","Yes",IF(_xlfn.XLOOKUP($C5742,tbl_StartedStatus[Bold ID],tbl_StartedStatus[Started])="No Show","No Show","")),""))</f>
        <v/>
      </c>
    </row>
    <row r="5743" spans="1:8" ht="15" customHeight="1" thickBot="1">
      <c r="A5743" s="38" t="str">
        <f>IF($C5743="","",IFERROR(_xlfn.XLOOKUP($C5743,'1.PrepList'!$I$2:$I$1500,'1.PrepList'!$G$2:$G$1500,"")&amp;"",""))</f>
        <v/>
      </c>
      <c r="B5743" s="638" t="str">
        <f>IF($C5743="","",IFERROR(_xlfn.XLOOKUP($C5743,'1.PrepList'!$I$2:$I$1500,'1.PrepList'!$H$2:$H$1500,"")&amp;"",""))</f>
        <v/>
      </c>
      <c r="D5743" s="638" t="str">
        <f>IF($C5743="","",IFERROR(_xlfn.XLOOKUP($C5743,'1.PrepList'!$I$2:$I$1500,'1.PrepList'!$J$2:$J$1500,"")&amp;"",""))</f>
        <v/>
      </c>
      <c r="E5743" s="638" t="str">
        <f>IF($C5743="","",IFERROR(_xlfn.XLOOKUP($C5743,'1.PrepList'!$I$2:$I$1500,'1.PrepList'!$N$2:$N$1500,"")&amp;"",""))</f>
        <v/>
      </c>
      <c r="F5743" s="638" t="str">
        <f>IF($C5743="","",IFERROR(_xlfn.XLOOKUP($C5743,'1.PrepList'!$I$2:$I$1500,'1.PrepList'!$K$2:$K$1500,"")&amp;"",""))</f>
        <v/>
      </c>
      <c r="H5743" s="644" t="str">
        <f>IF($C5743="","",IFERROR(IF(_xlfn.XLOOKUP($C5743,tbl_StartedStatus[Bold ID],tbl_StartedStatus[Started])="Started","Yes",IF(_xlfn.XLOOKUP($C5743,tbl_StartedStatus[Bold ID],tbl_StartedStatus[Started])="No Show","No Show","")),""))</f>
        <v/>
      </c>
    </row>
    <row r="5744" spans="1:8" ht="15" customHeight="1" thickBot="1">
      <c r="A5744" s="38" t="str">
        <f>IF($C5744="","",IFERROR(_xlfn.XLOOKUP($C5744,'1.PrepList'!$I$2:$I$1500,'1.PrepList'!$G$2:$G$1500,"")&amp;"",""))</f>
        <v/>
      </c>
      <c r="B5744" s="638" t="str">
        <f>IF($C5744="","",IFERROR(_xlfn.XLOOKUP($C5744,'1.PrepList'!$I$2:$I$1500,'1.PrepList'!$H$2:$H$1500,"")&amp;"",""))</f>
        <v/>
      </c>
      <c r="D5744" s="638" t="str">
        <f>IF($C5744="","",IFERROR(_xlfn.XLOOKUP($C5744,'1.PrepList'!$I$2:$I$1500,'1.PrepList'!$J$2:$J$1500,"")&amp;"",""))</f>
        <v/>
      </c>
      <c r="E5744" s="638" t="str">
        <f>IF($C5744="","",IFERROR(_xlfn.XLOOKUP($C5744,'1.PrepList'!$I$2:$I$1500,'1.PrepList'!$N$2:$N$1500,"")&amp;"",""))</f>
        <v/>
      </c>
      <c r="F5744" s="638" t="str">
        <f>IF($C5744="","",IFERROR(_xlfn.XLOOKUP($C5744,'1.PrepList'!$I$2:$I$1500,'1.PrepList'!$K$2:$K$1500,"")&amp;"",""))</f>
        <v/>
      </c>
      <c r="H5744" s="644" t="str">
        <f>IF($C5744="","",IFERROR(IF(_xlfn.XLOOKUP($C5744,tbl_StartedStatus[Bold ID],tbl_StartedStatus[Started])="Started","Yes",IF(_xlfn.XLOOKUP($C5744,tbl_StartedStatus[Bold ID],tbl_StartedStatus[Started])="No Show","No Show","")),""))</f>
        <v/>
      </c>
    </row>
    <row r="5745" spans="1:8" ht="15" customHeight="1" thickBot="1">
      <c r="A5745" s="38" t="str">
        <f>IF($C5745="","",IFERROR(_xlfn.XLOOKUP($C5745,'1.PrepList'!$I$2:$I$1500,'1.PrepList'!$G$2:$G$1500,"")&amp;"",""))</f>
        <v/>
      </c>
      <c r="B5745" s="638" t="str">
        <f>IF($C5745="","",IFERROR(_xlfn.XLOOKUP($C5745,'1.PrepList'!$I$2:$I$1500,'1.PrepList'!$H$2:$H$1500,"")&amp;"",""))</f>
        <v/>
      </c>
      <c r="D5745" s="638" t="str">
        <f>IF($C5745="","",IFERROR(_xlfn.XLOOKUP($C5745,'1.PrepList'!$I$2:$I$1500,'1.PrepList'!$J$2:$J$1500,"")&amp;"",""))</f>
        <v/>
      </c>
      <c r="E5745" s="638" t="str">
        <f>IF($C5745="","",IFERROR(_xlfn.XLOOKUP($C5745,'1.PrepList'!$I$2:$I$1500,'1.PrepList'!$N$2:$N$1500,"")&amp;"",""))</f>
        <v/>
      </c>
      <c r="F5745" s="638" t="str">
        <f>IF($C5745="","",IFERROR(_xlfn.XLOOKUP($C5745,'1.PrepList'!$I$2:$I$1500,'1.PrepList'!$K$2:$K$1500,"")&amp;"",""))</f>
        <v/>
      </c>
      <c r="H5745" s="644" t="str">
        <f>IF($C5745="","",IFERROR(IF(_xlfn.XLOOKUP($C5745,tbl_StartedStatus[Bold ID],tbl_StartedStatus[Started])="Started","Yes",IF(_xlfn.XLOOKUP($C5745,tbl_StartedStatus[Bold ID],tbl_StartedStatus[Started])="No Show","No Show","")),""))</f>
        <v/>
      </c>
    </row>
    <row r="5746" spans="1:8" ht="15" customHeight="1" thickBot="1">
      <c r="A5746" s="38" t="str">
        <f>IF($C5746="","",IFERROR(_xlfn.XLOOKUP($C5746,'1.PrepList'!$I$2:$I$1500,'1.PrepList'!$G$2:$G$1500,"")&amp;"",""))</f>
        <v/>
      </c>
      <c r="B5746" s="638" t="str">
        <f>IF($C5746="","",IFERROR(_xlfn.XLOOKUP($C5746,'1.PrepList'!$I$2:$I$1500,'1.PrepList'!$H$2:$H$1500,"")&amp;"",""))</f>
        <v/>
      </c>
      <c r="D5746" s="638" t="str">
        <f>IF($C5746="","",IFERROR(_xlfn.XLOOKUP($C5746,'1.PrepList'!$I$2:$I$1500,'1.PrepList'!$J$2:$J$1500,"")&amp;"",""))</f>
        <v/>
      </c>
      <c r="E5746" s="638" t="str">
        <f>IF($C5746="","",IFERROR(_xlfn.XLOOKUP($C5746,'1.PrepList'!$I$2:$I$1500,'1.PrepList'!$N$2:$N$1500,"")&amp;"",""))</f>
        <v/>
      </c>
      <c r="F5746" s="638" t="str">
        <f>IF($C5746="","",IFERROR(_xlfn.XLOOKUP($C5746,'1.PrepList'!$I$2:$I$1500,'1.PrepList'!$K$2:$K$1500,"")&amp;"",""))</f>
        <v/>
      </c>
      <c r="H5746" s="644" t="str">
        <f>IF($C5746="","",IFERROR(IF(_xlfn.XLOOKUP($C5746,tbl_StartedStatus[Bold ID],tbl_StartedStatus[Started])="Started","Yes",IF(_xlfn.XLOOKUP($C5746,tbl_StartedStatus[Bold ID],tbl_StartedStatus[Started])="No Show","No Show","")),""))</f>
        <v/>
      </c>
    </row>
    <row r="5747" spans="1:8" ht="15" customHeight="1" thickBot="1">
      <c r="A5747" s="38" t="str">
        <f>IF($C5747="","",IFERROR(_xlfn.XLOOKUP($C5747,'1.PrepList'!$I$2:$I$1500,'1.PrepList'!$G$2:$G$1500,"")&amp;"",""))</f>
        <v/>
      </c>
      <c r="B5747" s="638" t="str">
        <f>IF($C5747="","",IFERROR(_xlfn.XLOOKUP($C5747,'1.PrepList'!$I$2:$I$1500,'1.PrepList'!$H$2:$H$1500,"")&amp;"",""))</f>
        <v/>
      </c>
      <c r="D5747" s="638" t="str">
        <f>IF($C5747="","",IFERROR(_xlfn.XLOOKUP($C5747,'1.PrepList'!$I$2:$I$1500,'1.PrepList'!$J$2:$J$1500,"")&amp;"",""))</f>
        <v/>
      </c>
      <c r="E5747" s="638" t="str">
        <f>IF($C5747="","",IFERROR(_xlfn.XLOOKUP($C5747,'1.PrepList'!$I$2:$I$1500,'1.PrepList'!$N$2:$N$1500,"")&amp;"",""))</f>
        <v/>
      </c>
      <c r="F5747" s="638" t="str">
        <f>IF($C5747="","",IFERROR(_xlfn.XLOOKUP($C5747,'1.PrepList'!$I$2:$I$1500,'1.PrepList'!$K$2:$K$1500,"")&amp;"",""))</f>
        <v/>
      </c>
      <c r="H5747" s="644" t="str">
        <f>IF($C5747="","",IFERROR(IF(_xlfn.XLOOKUP($C5747,tbl_StartedStatus[Bold ID],tbl_StartedStatus[Started])="Started","Yes",IF(_xlfn.XLOOKUP($C5747,tbl_StartedStatus[Bold ID],tbl_StartedStatus[Started])="No Show","No Show","")),""))</f>
        <v/>
      </c>
    </row>
    <row r="5748" spans="1:8" ht="15" customHeight="1" thickBot="1">
      <c r="A5748" s="38" t="str">
        <f>IF($C5748="","",IFERROR(_xlfn.XLOOKUP($C5748,'1.PrepList'!$I$2:$I$1500,'1.PrepList'!$G$2:$G$1500,"")&amp;"",""))</f>
        <v/>
      </c>
      <c r="B5748" s="638" t="str">
        <f>IF($C5748="","",IFERROR(_xlfn.XLOOKUP($C5748,'1.PrepList'!$I$2:$I$1500,'1.PrepList'!$H$2:$H$1500,"")&amp;"",""))</f>
        <v/>
      </c>
      <c r="D5748" s="638" t="str">
        <f>IF($C5748="","",IFERROR(_xlfn.XLOOKUP($C5748,'1.PrepList'!$I$2:$I$1500,'1.PrepList'!$J$2:$J$1500,"")&amp;"",""))</f>
        <v/>
      </c>
      <c r="E5748" s="638" t="str">
        <f>IF($C5748="","",IFERROR(_xlfn.XLOOKUP($C5748,'1.PrepList'!$I$2:$I$1500,'1.PrepList'!$N$2:$N$1500,"")&amp;"",""))</f>
        <v/>
      </c>
      <c r="F5748" s="638" t="str">
        <f>IF($C5748="","",IFERROR(_xlfn.XLOOKUP($C5748,'1.PrepList'!$I$2:$I$1500,'1.PrepList'!$K$2:$K$1500,"")&amp;"",""))</f>
        <v/>
      </c>
      <c r="H5748" s="644" t="str">
        <f>IF($C5748="","",IFERROR(IF(_xlfn.XLOOKUP($C5748,tbl_StartedStatus[Bold ID],tbl_StartedStatus[Started])="Started","Yes",IF(_xlfn.XLOOKUP($C5748,tbl_StartedStatus[Bold ID],tbl_StartedStatus[Started])="No Show","No Show","")),""))</f>
        <v/>
      </c>
    </row>
    <row r="5749" spans="1:8" ht="15" customHeight="1" thickBot="1">
      <c r="A5749" s="38" t="str">
        <f>IF($C5749="","",IFERROR(_xlfn.XLOOKUP($C5749,'1.PrepList'!$I$2:$I$1500,'1.PrepList'!$G$2:$G$1500,"")&amp;"",""))</f>
        <v/>
      </c>
      <c r="B5749" s="638" t="str">
        <f>IF($C5749="","",IFERROR(_xlfn.XLOOKUP($C5749,'1.PrepList'!$I$2:$I$1500,'1.PrepList'!$H$2:$H$1500,"")&amp;"",""))</f>
        <v/>
      </c>
      <c r="D5749" s="638" t="str">
        <f>IF($C5749="","",IFERROR(_xlfn.XLOOKUP($C5749,'1.PrepList'!$I$2:$I$1500,'1.PrepList'!$J$2:$J$1500,"")&amp;"",""))</f>
        <v/>
      </c>
      <c r="E5749" s="638" t="str">
        <f>IF($C5749="","",IFERROR(_xlfn.XLOOKUP($C5749,'1.PrepList'!$I$2:$I$1500,'1.PrepList'!$N$2:$N$1500,"")&amp;"",""))</f>
        <v/>
      </c>
      <c r="F5749" s="638" t="str">
        <f>IF($C5749="","",IFERROR(_xlfn.XLOOKUP($C5749,'1.PrepList'!$I$2:$I$1500,'1.PrepList'!$K$2:$K$1500,"")&amp;"",""))</f>
        <v/>
      </c>
      <c r="H5749" s="644" t="str">
        <f>IF($C5749="","",IFERROR(IF(_xlfn.XLOOKUP($C5749,tbl_StartedStatus[Bold ID],tbl_StartedStatus[Started])="Started","Yes",IF(_xlfn.XLOOKUP($C5749,tbl_StartedStatus[Bold ID],tbl_StartedStatus[Started])="No Show","No Show","")),""))</f>
        <v/>
      </c>
    </row>
    <row r="5750" spans="1:8" ht="15" customHeight="1" thickBot="1">
      <c r="A5750" s="38" t="str">
        <f>IF($C5750="","",IFERROR(_xlfn.XLOOKUP($C5750,'1.PrepList'!$I$2:$I$1500,'1.PrepList'!$G$2:$G$1500,"")&amp;"",""))</f>
        <v/>
      </c>
      <c r="B5750" s="638" t="str">
        <f>IF($C5750="","",IFERROR(_xlfn.XLOOKUP($C5750,'1.PrepList'!$I$2:$I$1500,'1.PrepList'!$H$2:$H$1500,"")&amp;"",""))</f>
        <v/>
      </c>
      <c r="D5750" s="638" t="str">
        <f>IF($C5750="","",IFERROR(_xlfn.XLOOKUP($C5750,'1.PrepList'!$I$2:$I$1500,'1.PrepList'!$J$2:$J$1500,"")&amp;"",""))</f>
        <v/>
      </c>
      <c r="E5750" s="638" t="str">
        <f>IF($C5750="","",IFERROR(_xlfn.XLOOKUP($C5750,'1.PrepList'!$I$2:$I$1500,'1.PrepList'!$N$2:$N$1500,"")&amp;"",""))</f>
        <v/>
      </c>
      <c r="F5750" s="638" t="str">
        <f>IF($C5750="","",IFERROR(_xlfn.XLOOKUP($C5750,'1.PrepList'!$I$2:$I$1500,'1.PrepList'!$K$2:$K$1500,"")&amp;"",""))</f>
        <v/>
      </c>
      <c r="H5750" s="644" t="str">
        <f>IF($C5750="","",IFERROR(IF(_xlfn.XLOOKUP($C5750,tbl_StartedStatus[Bold ID],tbl_StartedStatus[Started])="Started","Yes",IF(_xlfn.XLOOKUP($C5750,tbl_StartedStatus[Bold ID],tbl_StartedStatus[Started])="No Show","No Show","")),""))</f>
        <v/>
      </c>
    </row>
    <row r="5751" spans="1:8" ht="15" customHeight="1" thickBot="1">
      <c r="A5751" s="38" t="str">
        <f>IF($C5751="","",IFERROR(_xlfn.XLOOKUP($C5751,'1.PrepList'!$I$2:$I$1500,'1.PrepList'!$G$2:$G$1500,"")&amp;"",""))</f>
        <v/>
      </c>
      <c r="B5751" s="638" t="str">
        <f>IF($C5751="","",IFERROR(_xlfn.XLOOKUP($C5751,'1.PrepList'!$I$2:$I$1500,'1.PrepList'!$H$2:$H$1500,"")&amp;"",""))</f>
        <v/>
      </c>
      <c r="D5751" s="638" t="str">
        <f>IF($C5751="","",IFERROR(_xlfn.XLOOKUP($C5751,'1.PrepList'!$I$2:$I$1500,'1.PrepList'!$J$2:$J$1500,"")&amp;"",""))</f>
        <v/>
      </c>
      <c r="E5751" s="638" t="str">
        <f>IF($C5751="","",IFERROR(_xlfn.XLOOKUP($C5751,'1.PrepList'!$I$2:$I$1500,'1.PrepList'!$N$2:$N$1500,"")&amp;"",""))</f>
        <v/>
      </c>
      <c r="F5751" s="638" t="str">
        <f>IF($C5751="","",IFERROR(_xlfn.XLOOKUP($C5751,'1.PrepList'!$I$2:$I$1500,'1.PrepList'!$K$2:$K$1500,"")&amp;"",""))</f>
        <v/>
      </c>
      <c r="H5751" s="644" t="str">
        <f>IF($C5751="","",IFERROR(IF(_xlfn.XLOOKUP($C5751,tbl_StartedStatus[Bold ID],tbl_StartedStatus[Started])="Started","Yes",IF(_xlfn.XLOOKUP($C5751,tbl_StartedStatus[Bold ID],tbl_StartedStatus[Started])="No Show","No Show","")),""))</f>
        <v/>
      </c>
    </row>
    <row r="5752" spans="1:8" ht="15" customHeight="1" thickBot="1">
      <c r="A5752" s="38" t="str">
        <f>IF($C5752="","",IFERROR(_xlfn.XLOOKUP($C5752,'1.PrepList'!$I$2:$I$1500,'1.PrepList'!$G$2:$G$1500,"")&amp;"",""))</f>
        <v/>
      </c>
      <c r="B5752" s="638" t="str">
        <f>IF($C5752="","",IFERROR(_xlfn.XLOOKUP($C5752,'1.PrepList'!$I$2:$I$1500,'1.PrepList'!$H$2:$H$1500,"")&amp;"",""))</f>
        <v/>
      </c>
      <c r="D5752" s="638" t="str">
        <f>IF($C5752="","",IFERROR(_xlfn.XLOOKUP($C5752,'1.PrepList'!$I$2:$I$1500,'1.PrepList'!$J$2:$J$1500,"")&amp;"",""))</f>
        <v/>
      </c>
      <c r="E5752" s="638" t="str">
        <f>IF($C5752="","",IFERROR(_xlfn.XLOOKUP($C5752,'1.PrepList'!$I$2:$I$1500,'1.PrepList'!$N$2:$N$1500,"")&amp;"",""))</f>
        <v/>
      </c>
      <c r="F5752" s="638" t="str">
        <f>IF($C5752="","",IFERROR(_xlfn.XLOOKUP($C5752,'1.PrepList'!$I$2:$I$1500,'1.PrepList'!$K$2:$K$1500,"")&amp;"",""))</f>
        <v/>
      </c>
      <c r="H5752" s="644" t="str">
        <f>IF($C5752="","",IFERROR(IF(_xlfn.XLOOKUP($C5752,tbl_StartedStatus[Bold ID],tbl_StartedStatus[Started])="Started","Yes",IF(_xlfn.XLOOKUP($C5752,tbl_StartedStatus[Bold ID],tbl_StartedStatus[Started])="No Show","No Show","")),""))</f>
        <v/>
      </c>
    </row>
    <row r="5753" spans="1:8" ht="15" customHeight="1" thickBot="1">
      <c r="A5753" s="38" t="str">
        <f>IF($C5753="","",IFERROR(_xlfn.XLOOKUP($C5753,'1.PrepList'!$I$2:$I$1500,'1.PrepList'!$G$2:$G$1500,"")&amp;"",""))</f>
        <v/>
      </c>
      <c r="B5753" s="638" t="str">
        <f>IF($C5753="","",IFERROR(_xlfn.XLOOKUP($C5753,'1.PrepList'!$I$2:$I$1500,'1.PrepList'!$H$2:$H$1500,"")&amp;"",""))</f>
        <v/>
      </c>
      <c r="D5753" s="638" t="str">
        <f>IF($C5753="","",IFERROR(_xlfn.XLOOKUP($C5753,'1.PrepList'!$I$2:$I$1500,'1.PrepList'!$J$2:$J$1500,"")&amp;"",""))</f>
        <v/>
      </c>
      <c r="E5753" s="638" t="str">
        <f>IF($C5753="","",IFERROR(_xlfn.XLOOKUP($C5753,'1.PrepList'!$I$2:$I$1500,'1.PrepList'!$N$2:$N$1500,"")&amp;"",""))</f>
        <v/>
      </c>
      <c r="F5753" s="638" t="str">
        <f>IF($C5753="","",IFERROR(_xlfn.XLOOKUP($C5753,'1.PrepList'!$I$2:$I$1500,'1.PrepList'!$K$2:$K$1500,"")&amp;"",""))</f>
        <v/>
      </c>
      <c r="H5753" s="644" t="str">
        <f>IF($C5753="","",IFERROR(IF(_xlfn.XLOOKUP($C5753,tbl_StartedStatus[Bold ID],tbl_StartedStatus[Started])="Started","Yes",IF(_xlfn.XLOOKUP($C5753,tbl_StartedStatus[Bold ID],tbl_StartedStatus[Started])="No Show","No Show","")),""))</f>
        <v/>
      </c>
    </row>
    <row r="5754" spans="1:8" ht="15" customHeight="1" thickBot="1">
      <c r="A5754" s="38" t="str">
        <f>IF($C5754="","",IFERROR(_xlfn.XLOOKUP($C5754,'1.PrepList'!$I$2:$I$1500,'1.PrepList'!$G$2:$G$1500,"")&amp;"",""))</f>
        <v/>
      </c>
      <c r="B5754" s="638" t="str">
        <f>IF($C5754="","",IFERROR(_xlfn.XLOOKUP($C5754,'1.PrepList'!$I$2:$I$1500,'1.PrepList'!$H$2:$H$1500,"")&amp;"",""))</f>
        <v/>
      </c>
      <c r="D5754" s="638" t="str">
        <f>IF($C5754="","",IFERROR(_xlfn.XLOOKUP($C5754,'1.PrepList'!$I$2:$I$1500,'1.PrepList'!$J$2:$J$1500,"")&amp;"",""))</f>
        <v/>
      </c>
      <c r="E5754" s="638" t="str">
        <f>IF($C5754="","",IFERROR(_xlfn.XLOOKUP($C5754,'1.PrepList'!$I$2:$I$1500,'1.PrepList'!$N$2:$N$1500,"")&amp;"",""))</f>
        <v/>
      </c>
      <c r="F5754" s="638" t="str">
        <f>IF($C5754="","",IFERROR(_xlfn.XLOOKUP($C5754,'1.PrepList'!$I$2:$I$1500,'1.PrepList'!$K$2:$K$1500,"")&amp;"",""))</f>
        <v/>
      </c>
      <c r="H5754" s="644" t="str">
        <f>IF($C5754="","",IFERROR(IF(_xlfn.XLOOKUP($C5754,tbl_StartedStatus[Bold ID],tbl_StartedStatus[Started])="Started","Yes",IF(_xlfn.XLOOKUP($C5754,tbl_StartedStatus[Bold ID],tbl_StartedStatus[Started])="No Show","No Show","")),""))</f>
        <v/>
      </c>
    </row>
    <row r="5755" spans="1:8" ht="15" customHeight="1" thickBot="1">
      <c r="A5755" s="38" t="str">
        <f>IF($C5755="","",IFERROR(_xlfn.XLOOKUP($C5755,'1.PrepList'!$I$2:$I$1500,'1.PrepList'!$G$2:$G$1500,"")&amp;"",""))</f>
        <v/>
      </c>
      <c r="B5755" s="638" t="str">
        <f>IF($C5755="","",IFERROR(_xlfn.XLOOKUP($C5755,'1.PrepList'!$I$2:$I$1500,'1.PrepList'!$H$2:$H$1500,"")&amp;"",""))</f>
        <v/>
      </c>
      <c r="D5755" s="638" t="str">
        <f>IF($C5755="","",IFERROR(_xlfn.XLOOKUP($C5755,'1.PrepList'!$I$2:$I$1500,'1.PrepList'!$J$2:$J$1500,"")&amp;"",""))</f>
        <v/>
      </c>
      <c r="E5755" s="638" t="str">
        <f>IF($C5755="","",IFERROR(_xlfn.XLOOKUP($C5755,'1.PrepList'!$I$2:$I$1500,'1.PrepList'!$N$2:$N$1500,"")&amp;"",""))</f>
        <v/>
      </c>
      <c r="F5755" s="638" t="str">
        <f>IF($C5755="","",IFERROR(_xlfn.XLOOKUP($C5755,'1.PrepList'!$I$2:$I$1500,'1.PrepList'!$K$2:$K$1500,"")&amp;"",""))</f>
        <v/>
      </c>
      <c r="H5755" s="644" t="str">
        <f>IF($C5755="","",IFERROR(IF(_xlfn.XLOOKUP($C5755,tbl_StartedStatus[Bold ID],tbl_StartedStatus[Started])="Started","Yes",IF(_xlfn.XLOOKUP($C5755,tbl_StartedStatus[Bold ID],tbl_StartedStatus[Started])="No Show","No Show","")),""))</f>
        <v/>
      </c>
    </row>
    <row r="5756" spans="1:8" ht="15" customHeight="1" thickBot="1">
      <c r="A5756" s="38" t="str">
        <f>IF($C5756="","",IFERROR(_xlfn.XLOOKUP($C5756,'1.PrepList'!$I$2:$I$1500,'1.PrepList'!$G$2:$G$1500,"")&amp;"",""))</f>
        <v/>
      </c>
      <c r="B5756" s="638" t="str">
        <f>IF($C5756="","",IFERROR(_xlfn.XLOOKUP($C5756,'1.PrepList'!$I$2:$I$1500,'1.PrepList'!$H$2:$H$1500,"")&amp;"",""))</f>
        <v/>
      </c>
      <c r="D5756" s="638" t="str">
        <f>IF($C5756="","",IFERROR(_xlfn.XLOOKUP($C5756,'1.PrepList'!$I$2:$I$1500,'1.PrepList'!$J$2:$J$1500,"")&amp;"",""))</f>
        <v/>
      </c>
      <c r="E5756" s="638" t="str">
        <f>IF($C5756="","",IFERROR(_xlfn.XLOOKUP($C5756,'1.PrepList'!$I$2:$I$1500,'1.PrepList'!$N$2:$N$1500,"")&amp;"",""))</f>
        <v/>
      </c>
      <c r="F5756" s="638" t="str">
        <f>IF($C5756="","",IFERROR(_xlfn.XLOOKUP($C5756,'1.PrepList'!$I$2:$I$1500,'1.PrepList'!$K$2:$K$1500,"")&amp;"",""))</f>
        <v/>
      </c>
      <c r="H5756" s="644" t="str">
        <f>IF($C5756="","",IFERROR(IF(_xlfn.XLOOKUP($C5756,tbl_StartedStatus[Bold ID],tbl_StartedStatus[Started])="Started","Yes",IF(_xlfn.XLOOKUP($C5756,tbl_StartedStatus[Bold ID],tbl_StartedStatus[Started])="No Show","No Show","")),""))</f>
        <v/>
      </c>
    </row>
    <row r="5757" spans="1:8" ht="15" customHeight="1" thickBot="1">
      <c r="A5757" s="38" t="str">
        <f>IF($C5757="","",IFERROR(_xlfn.XLOOKUP($C5757,'1.PrepList'!$I$2:$I$1500,'1.PrepList'!$G$2:$G$1500,"")&amp;"",""))</f>
        <v/>
      </c>
      <c r="B5757" s="638" t="str">
        <f>IF($C5757="","",IFERROR(_xlfn.XLOOKUP($C5757,'1.PrepList'!$I$2:$I$1500,'1.PrepList'!$H$2:$H$1500,"")&amp;"",""))</f>
        <v/>
      </c>
      <c r="D5757" s="638" t="str">
        <f>IF($C5757="","",IFERROR(_xlfn.XLOOKUP($C5757,'1.PrepList'!$I$2:$I$1500,'1.PrepList'!$J$2:$J$1500,"")&amp;"",""))</f>
        <v/>
      </c>
      <c r="E5757" s="638" t="str">
        <f>IF($C5757="","",IFERROR(_xlfn.XLOOKUP($C5757,'1.PrepList'!$I$2:$I$1500,'1.PrepList'!$N$2:$N$1500,"")&amp;"",""))</f>
        <v/>
      </c>
      <c r="F5757" s="638" t="str">
        <f>IF($C5757="","",IFERROR(_xlfn.XLOOKUP($C5757,'1.PrepList'!$I$2:$I$1500,'1.PrepList'!$K$2:$K$1500,"")&amp;"",""))</f>
        <v/>
      </c>
      <c r="H5757" s="644" t="str">
        <f>IF($C5757="","",IFERROR(IF(_xlfn.XLOOKUP($C5757,tbl_StartedStatus[Bold ID],tbl_StartedStatus[Started])="Started","Yes",IF(_xlfn.XLOOKUP($C5757,tbl_StartedStatus[Bold ID],tbl_StartedStatus[Started])="No Show","No Show","")),""))</f>
        <v/>
      </c>
    </row>
    <row r="5758" spans="1:8" ht="15" customHeight="1" thickBot="1">
      <c r="A5758" s="38" t="str">
        <f>IF($C5758="","",IFERROR(_xlfn.XLOOKUP($C5758,'1.PrepList'!$I$2:$I$1500,'1.PrepList'!$G$2:$G$1500,"")&amp;"",""))</f>
        <v/>
      </c>
      <c r="B5758" s="638" t="str">
        <f>IF($C5758="","",IFERROR(_xlfn.XLOOKUP($C5758,'1.PrepList'!$I$2:$I$1500,'1.PrepList'!$H$2:$H$1500,"")&amp;"",""))</f>
        <v/>
      </c>
      <c r="D5758" s="638" t="str">
        <f>IF($C5758="","",IFERROR(_xlfn.XLOOKUP($C5758,'1.PrepList'!$I$2:$I$1500,'1.PrepList'!$J$2:$J$1500,"")&amp;"",""))</f>
        <v/>
      </c>
      <c r="E5758" s="638" t="str">
        <f>IF($C5758="","",IFERROR(_xlfn.XLOOKUP($C5758,'1.PrepList'!$I$2:$I$1500,'1.PrepList'!$N$2:$N$1500,"")&amp;"",""))</f>
        <v/>
      </c>
      <c r="F5758" s="638" t="str">
        <f>IF($C5758="","",IFERROR(_xlfn.XLOOKUP($C5758,'1.PrepList'!$I$2:$I$1500,'1.PrepList'!$K$2:$K$1500,"")&amp;"",""))</f>
        <v/>
      </c>
      <c r="H5758" s="644" t="str">
        <f>IF($C5758="","",IFERROR(IF(_xlfn.XLOOKUP($C5758,tbl_StartedStatus[Bold ID],tbl_StartedStatus[Started])="Started","Yes",IF(_xlfn.XLOOKUP($C5758,tbl_StartedStatus[Bold ID],tbl_StartedStatus[Started])="No Show","No Show","")),""))</f>
        <v/>
      </c>
    </row>
    <row r="5759" spans="1:8" ht="15" customHeight="1" thickBot="1">
      <c r="A5759" s="38" t="str">
        <f>IF($C5759="","",IFERROR(_xlfn.XLOOKUP($C5759,'1.PrepList'!$I$2:$I$1500,'1.PrepList'!$G$2:$G$1500,"")&amp;"",""))</f>
        <v/>
      </c>
      <c r="B5759" s="638" t="str">
        <f>IF($C5759="","",IFERROR(_xlfn.XLOOKUP($C5759,'1.PrepList'!$I$2:$I$1500,'1.PrepList'!$H$2:$H$1500,"")&amp;"",""))</f>
        <v/>
      </c>
      <c r="D5759" s="638" t="str">
        <f>IF($C5759="","",IFERROR(_xlfn.XLOOKUP($C5759,'1.PrepList'!$I$2:$I$1500,'1.PrepList'!$J$2:$J$1500,"")&amp;"",""))</f>
        <v/>
      </c>
      <c r="E5759" s="638" t="str">
        <f>IF($C5759="","",IFERROR(_xlfn.XLOOKUP($C5759,'1.PrepList'!$I$2:$I$1500,'1.PrepList'!$N$2:$N$1500,"")&amp;"",""))</f>
        <v/>
      </c>
      <c r="F5759" s="638" t="str">
        <f>IF($C5759="","",IFERROR(_xlfn.XLOOKUP($C5759,'1.PrepList'!$I$2:$I$1500,'1.PrepList'!$K$2:$K$1500,"")&amp;"",""))</f>
        <v/>
      </c>
      <c r="H5759" s="644" t="str">
        <f>IF($C5759="","",IFERROR(IF(_xlfn.XLOOKUP($C5759,tbl_StartedStatus[Bold ID],tbl_StartedStatus[Started])="Started","Yes",IF(_xlfn.XLOOKUP($C5759,tbl_StartedStatus[Bold ID],tbl_StartedStatus[Started])="No Show","No Show","")),""))</f>
        <v/>
      </c>
    </row>
    <row r="5760" spans="1:8" ht="15" customHeight="1" thickBot="1">
      <c r="A5760" s="38" t="str">
        <f>IF($C5760="","",IFERROR(_xlfn.XLOOKUP($C5760,'1.PrepList'!$I$2:$I$1500,'1.PrepList'!$G$2:$G$1500,"")&amp;"",""))</f>
        <v/>
      </c>
      <c r="B5760" s="638" t="str">
        <f>IF($C5760="","",IFERROR(_xlfn.XLOOKUP($C5760,'1.PrepList'!$I$2:$I$1500,'1.PrepList'!$H$2:$H$1500,"")&amp;"",""))</f>
        <v/>
      </c>
      <c r="D5760" s="638" t="str">
        <f>IF($C5760="","",IFERROR(_xlfn.XLOOKUP($C5760,'1.PrepList'!$I$2:$I$1500,'1.PrepList'!$J$2:$J$1500,"")&amp;"",""))</f>
        <v/>
      </c>
      <c r="E5760" s="638" t="str">
        <f>IF($C5760="","",IFERROR(_xlfn.XLOOKUP($C5760,'1.PrepList'!$I$2:$I$1500,'1.PrepList'!$N$2:$N$1500,"")&amp;"",""))</f>
        <v/>
      </c>
      <c r="F5760" s="638" t="str">
        <f>IF($C5760="","",IFERROR(_xlfn.XLOOKUP($C5760,'1.PrepList'!$I$2:$I$1500,'1.PrepList'!$K$2:$K$1500,"")&amp;"",""))</f>
        <v/>
      </c>
      <c r="H5760" s="644" t="str">
        <f>IF($C5760="","",IFERROR(IF(_xlfn.XLOOKUP($C5760,tbl_StartedStatus[Bold ID],tbl_StartedStatus[Started])="Started","Yes",IF(_xlfn.XLOOKUP($C5760,tbl_StartedStatus[Bold ID],tbl_StartedStatus[Started])="No Show","No Show","")),""))</f>
        <v/>
      </c>
    </row>
    <row r="5761" spans="1:8" ht="15" customHeight="1" thickBot="1">
      <c r="A5761" s="38" t="str">
        <f>IF($C5761="","",IFERROR(_xlfn.XLOOKUP($C5761,'1.PrepList'!$I$2:$I$1500,'1.PrepList'!$G$2:$G$1500,"")&amp;"",""))</f>
        <v/>
      </c>
      <c r="B5761" s="638" t="str">
        <f>IF($C5761="","",IFERROR(_xlfn.XLOOKUP($C5761,'1.PrepList'!$I$2:$I$1500,'1.PrepList'!$H$2:$H$1500,"")&amp;"",""))</f>
        <v/>
      </c>
      <c r="D5761" s="638" t="str">
        <f>IF($C5761="","",IFERROR(_xlfn.XLOOKUP($C5761,'1.PrepList'!$I$2:$I$1500,'1.PrepList'!$J$2:$J$1500,"")&amp;"",""))</f>
        <v/>
      </c>
      <c r="E5761" s="638" t="str">
        <f>IF($C5761="","",IFERROR(_xlfn.XLOOKUP($C5761,'1.PrepList'!$I$2:$I$1500,'1.PrepList'!$N$2:$N$1500,"")&amp;"",""))</f>
        <v/>
      </c>
      <c r="F5761" s="638" t="str">
        <f>IF($C5761="","",IFERROR(_xlfn.XLOOKUP($C5761,'1.PrepList'!$I$2:$I$1500,'1.PrepList'!$K$2:$K$1500,"")&amp;"",""))</f>
        <v/>
      </c>
      <c r="H5761" s="644" t="str">
        <f>IF($C5761="","",IFERROR(IF(_xlfn.XLOOKUP($C5761,tbl_StartedStatus[Bold ID],tbl_StartedStatus[Started])="Started","Yes",IF(_xlfn.XLOOKUP($C5761,tbl_StartedStatus[Bold ID],tbl_StartedStatus[Started])="No Show","No Show","")),""))</f>
        <v/>
      </c>
    </row>
    <row r="5762" spans="1:8" ht="15" customHeight="1" thickBot="1">
      <c r="A5762" s="38" t="str">
        <f>IF($C5762="","",IFERROR(_xlfn.XLOOKUP($C5762,'1.PrepList'!$I$2:$I$1500,'1.PrepList'!$G$2:$G$1500,"")&amp;"",""))</f>
        <v/>
      </c>
      <c r="B5762" s="638" t="str">
        <f>IF($C5762="","",IFERROR(_xlfn.XLOOKUP($C5762,'1.PrepList'!$I$2:$I$1500,'1.PrepList'!$H$2:$H$1500,"")&amp;"",""))</f>
        <v/>
      </c>
      <c r="D5762" s="638" t="str">
        <f>IF($C5762="","",IFERROR(_xlfn.XLOOKUP($C5762,'1.PrepList'!$I$2:$I$1500,'1.PrepList'!$J$2:$J$1500,"")&amp;"",""))</f>
        <v/>
      </c>
      <c r="E5762" s="638" t="str">
        <f>IF($C5762="","",IFERROR(_xlfn.XLOOKUP($C5762,'1.PrepList'!$I$2:$I$1500,'1.PrepList'!$N$2:$N$1500,"")&amp;"",""))</f>
        <v/>
      </c>
      <c r="F5762" s="638" t="str">
        <f>IF($C5762="","",IFERROR(_xlfn.XLOOKUP($C5762,'1.PrepList'!$I$2:$I$1500,'1.PrepList'!$K$2:$K$1500,"")&amp;"",""))</f>
        <v/>
      </c>
      <c r="H5762" s="644" t="str">
        <f>IF($C5762="","",IFERROR(IF(_xlfn.XLOOKUP($C5762,tbl_StartedStatus[Bold ID],tbl_StartedStatus[Started])="Started","Yes",IF(_xlfn.XLOOKUP($C5762,tbl_StartedStatus[Bold ID],tbl_StartedStatus[Started])="No Show","No Show","")),""))</f>
        <v/>
      </c>
    </row>
    <row r="5763" spans="1:8" ht="15" customHeight="1" thickBot="1">
      <c r="A5763" s="38" t="str">
        <f>IF($C5763="","",IFERROR(_xlfn.XLOOKUP($C5763,'1.PrepList'!$I$2:$I$1500,'1.PrepList'!$G$2:$G$1500,"")&amp;"",""))</f>
        <v/>
      </c>
      <c r="B5763" s="638" t="str">
        <f>IF($C5763="","",IFERROR(_xlfn.XLOOKUP($C5763,'1.PrepList'!$I$2:$I$1500,'1.PrepList'!$H$2:$H$1500,"")&amp;"",""))</f>
        <v/>
      </c>
      <c r="D5763" s="638" t="str">
        <f>IF($C5763="","",IFERROR(_xlfn.XLOOKUP($C5763,'1.PrepList'!$I$2:$I$1500,'1.PrepList'!$J$2:$J$1500,"")&amp;"",""))</f>
        <v/>
      </c>
      <c r="E5763" s="638" t="str">
        <f>IF($C5763="","",IFERROR(_xlfn.XLOOKUP($C5763,'1.PrepList'!$I$2:$I$1500,'1.PrepList'!$N$2:$N$1500,"")&amp;"",""))</f>
        <v/>
      </c>
      <c r="F5763" s="638" t="str">
        <f>IF($C5763="","",IFERROR(_xlfn.XLOOKUP($C5763,'1.PrepList'!$I$2:$I$1500,'1.PrepList'!$K$2:$K$1500,"")&amp;"",""))</f>
        <v/>
      </c>
      <c r="H5763" s="644" t="str">
        <f>IF($C5763="","",IFERROR(IF(_xlfn.XLOOKUP($C5763,tbl_StartedStatus[Bold ID],tbl_StartedStatus[Started])="Started","Yes",IF(_xlfn.XLOOKUP($C5763,tbl_StartedStatus[Bold ID],tbl_StartedStatus[Started])="No Show","No Show","")),""))</f>
        <v/>
      </c>
    </row>
    <row r="5764" spans="1:8" ht="15" customHeight="1" thickBot="1">
      <c r="A5764" s="38" t="str">
        <f>IF($C5764="","",IFERROR(_xlfn.XLOOKUP($C5764,'1.PrepList'!$I$2:$I$1500,'1.PrepList'!$G$2:$G$1500,"")&amp;"",""))</f>
        <v/>
      </c>
      <c r="B5764" s="638" t="str">
        <f>IF($C5764="","",IFERROR(_xlfn.XLOOKUP($C5764,'1.PrepList'!$I$2:$I$1500,'1.PrepList'!$H$2:$H$1500,"")&amp;"",""))</f>
        <v/>
      </c>
      <c r="D5764" s="638" t="str">
        <f>IF($C5764="","",IFERROR(_xlfn.XLOOKUP($C5764,'1.PrepList'!$I$2:$I$1500,'1.PrepList'!$J$2:$J$1500,"")&amp;"",""))</f>
        <v/>
      </c>
      <c r="E5764" s="638" t="str">
        <f>IF($C5764="","",IFERROR(_xlfn.XLOOKUP($C5764,'1.PrepList'!$I$2:$I$1500,'1.PrepList'!$N$2:$N$1500,"")&amp;"",""))</f>
        <v/>
      </c>
      <c r="F5764" s="638" t="str">
        <f>IF($C5764="","",IFERROR(_xlfn.XLOOKUP($C5764,'1.PrepList'!$I$2:$I$1500,'1.PrepList'!$K$2:$K$1500,"")&amp;"",""))</f>
        <v/>
      </c>
      <c r="H5764" s="644" t="str">
        <f>IF($C5764="","",IFERROR(IF(_xlfn.XLOOKUP($C5764,tbl_StartedStatus[Bold ID],tbl_StartedStatus[Started])="Started","Yes",IF(_xlfn.XLOOKUP($C5764,tbl_StartedStatus[Bold ID],tbl_StartedStatus[Started])="No Show","No Show","")),""))</f>
        <v/>
      </c>
    </row>
    <row r="5765" spans="1:8" ht="15" customHeight="1" thickBot="1">
      <c r="A5765" s="38" t="str">
        <f>IF($C5765="","",IFERROR(_xlfn.XLOOKUP($C5765,'1.PrepList'!$I$2:$I$1500,'1.PrepList'!$G$2:$G$1500,"")&amp;"",""))</f>
        <v/>
      </c>
      <c r="B5765" s="638" t="str">
        <f>IF($C5765="","",IFERROR(_xlfn.XLOOKUP($C5765,'1.PrepList'!$I$2:$I$1500,'1.PrepList'!$H$2:$H$1500,"")&amp;"",""))</f>
        <v/>
      </c>
      <c r="D5765" s="638" t="str">
        <f>IF($C5765="","",IFERROR(_xlfn.XLOOKUP($C5765,'1.PrepList'!$I$2:$I$1500,'1.PrepList'!$J$2:$J$1500,"")&amp;"",""))</f>
        <v/>
      </c>
      <c r="E5765" s="638" t="str">
        <f>IF($C5765="","",IFERROR(_xlfn.XLOOKUP($C5765,'1.PrepList'!$I$2:$I$1500,'1.PrepList'!$N$2:$N$1500,"")&amp;"",""))</f>
        <v/>
      </c>
      <c r="F5765" s="638" t="str">
        <f>IF($C5765="","",IFERROR(_xlfn.XLOOKUP($C5765,'1.PrepList'!$I$2:$I$1500,'1.PrepList'!$K$2:$K$1500,"")&amp;"",""))</f>
        <v/>
      </c>
      <c r="H5765" s="644" t="str">
        <f>IF($C5765="","",IFERROR(IF(_xlfn.XLOOKUP($C5765,tbl_StartedStatus[Bold ID],tbl_StartedStatus[Started])="Started","Yes",IF(_xlfn.XLOOKUP($C5765,tbl_StartedStatus[Bold ID],tbl_StartedStatus[Started])="No Show","No Show","")),""))</f>
        <v/>
      </c>
    </row>
    <row r="5766" spans="1:8" ht="15" customHeight="1" thickBot="1">
      <c r="A5766" s="38" t="str">
        <f>IF($C5766="","",IFERROR(_xlfn.XLOOKUP($C5766,'1.PrepList'!$I$2:$I$1500,'1.PrepList'!$G$2:$G$1500,"")&amp;"",""))</f>
        <v/>
      </c>
      <c r="B5766" s="638" t="str">
        <f>IF($C5766="","",IFERROR(_xlfn.XLOOKUP($C5766,'1.PrepList'!$I$2:$I$1500,'1.PrepList'!$H$2:$H$1500,"")&amp;"",""))</f>
        <v/>
      </c>
      <c r="D5766" s="638" t="str">
        <f>IF($C5766="","",IFERROR(_xlfn.XLOOKUP($C5766,'1.PrepList'!$I$2:$I$1500,'1.PrepList'!$J$2:$J$1500,"")&amp;"",""))</f>
        <v/>
      </c>
      <c r="E5766" s="638" t="str">
        <f>IF($C5766="","",IFERROR(_xlfn.XLOOKUP($C5766,'1.PrepList'!$I$2:$I$1500,'1.PrepList'!$N$2:$N$1500,"")&amp;"",""))</f>
        <v/>
      </c>
      <c r="F5766" s="638" t="str">
        <f>IF($C5766="","",IFERROR(_xlfn.XLOOKUP($C5766,'1.PrepList'!$I$2:$I$1500,'1.PrepList'!$K$2:$K$1500,"")&amp;"",""))</f>
        <v/>
      </c>
      <c r="H5766" s="644" t="str">
        <f>IF($C5766="","",IFERROR(IF(_xlfn.XLOOKUP($C5766,tbl_StartedStatus[Bold ID],tbl_StartedStatus[Started])="Started","Yes",IF(_xlfn.XLOOKUP($C5766,tbl_StartedStatus[Bold ID],tbl_StartedStatus[Started])="No Show","No Show","")),""))</f>
        <v/>
      </c>
    </row>
    <row r="5767" spans="1:8" ht="15" customHeight="1" thickBot="1">
      <c r="A5767" s="38" t="str">
        <f>IF($C5767="","",IFERROR(_xlfn.XLOOKUP($C5767,'1.PrepList'!$I$2:$I$1500,'1.PrepList'!$G$2:$G$1500,"")&amp;"",""))</f>
        <v/>
      </c>
      <c r="B5767" s="638" t="str">
        <f>IF($C5767="","",IFERROR(_xlfn.XLOOKUP($C5767,'1.PrepList'!$I$2:$I$1500,'1.PrepList'!$H$2:$H$1500,"")&amp;"",""))</f>
        <v/>
      </c>
      <c r="D5767" s="638" t="str">
        <f>IF($C5767="","",IFERROR(_xlfn.XLOOKUP($C5767,'1.PrepList'!$I$2:$I$1500,'1.PrepList'!$J$2:$J$1500,"")&amp;"",""))</f>
        <v/>
      </c>
      <c r="E5767" s="638" t="str">
        <f>IF($C5767="","",IFERROR(_xlfn.XLOOKUP($C5767,'1.PrepList'!$I$2:$I$1500,'1.PrepList'!$N$2:$N$1500,"")&amp;"",""))</f>
        <v/>
      </c>
      <c r="F5767" s="638" t="str">
        <f>IF($C5767="","",IFERROR(_xlfn.XLOOKUP($C5767,'1.PrepList'!$I$2:$I$1500,'1.PrepList'!$K$2:$K$1500,"")&amp;"",""))</f>
        <v/>
      </c>
      <c r="H5767" s="644" t="str">
        <f>IF($C5767="","",IFERROR(IF(_xlfn.XLOOKUP($C5767,tbl_StartedStatus[Bold ID],tbl_StartedStatus[Started])="Started","Yes",IF(_xlfn.XLOOKUP($C5767,tbl_StartedStatus[Bold ID],tbl_StartedStatus[Started])="No Show","No Show","")),""))</f>
        <v/>
      </c>
    </row>
    <row r="5768" spans="1:8" ht="15" customHeight="1" thickBot="1">
      <c r="A5768" s="38" t="str">
        <f>IF($C5768="","",IFERROR(_xlfn.XLOOKUP($C5768,'1.PrepList'!$I$2:$I$1500,'1.PrepList'!$G$2:$G$1500,"")&amp;"",""))</f>
        <v/>
      </c>
      <c r="B5768" s="638" t="str">
        <f>IF($C5768="","",IFERROR(_xlfn.XLOOKUP($C5768,'1.PrepList'!$I$2:$I$1500,'1.PrepList'!$H$2:$H$1500,"")&amp;"",""))</f>
        <v/>
      </c>
      <c r="D5768" s="638" t="str">
        <f>IF($C5768="","",IFERROR(_xlfn.XLOOKUP($C5768,'1.PrepList'!$I$2:$I$1500,'1.PrepList'!$J$2:$J$1500,"")&amp;"",""))</f>
        <v/>
      </c>
      <c r="E5768" s="638" t="str">
        <f>IF($C5768="","",IFERROR(_xlfn.XLOOKUP($C5768,'1.PrepList'!$I$2:$I$1500,'1.PrepList'!$N$2:$N$1500,"")&amp;"",""))</f>
        <v/>
      </c>
      <c r="F5768" s="638" t="str">
        <f>IF($C5768="","",IFERROR(_xlfn.XLOOKUP($C5768,'1.PrepList'!$I$2:$I$1500,'1.PrepList'!$K$2:$K$1500,"")&amp;"",""))</f>
        <v/>
      </c>
      <c r="H5768" s="644" t="str">
        <f>IF($C5768="","",IFERROR(IF(_xlfn.XLOOKUP($C5768,tbl_StartedStatus[Bold ID],tbl_StartedStatus[Started])="Started","Yes",IF(_xlfn.XLOOKUP($C5768,tbl_StartedStatus[Bold ID],tbl_StartedStatus[Started])="No Show","No Show","")),""))</f>
        <v/>
      </c>
    </row>
    <row r="5769" spans="1:8" ht="15" customHeight="1" thickBot="1">
      <c r="A5769" s="38" t="str">
        <f>IF($C5769="","",IFERROR(_xlfn.XLOOKUP($C5769,'1.PrepList'!$I$2:$I$1500,'1.PrepList'!$G$2:$G$1500,"")&amp;"",""))</f>
        <v/>
      </c>
      <c r="B5769" s="638" t="str">
        <f>IF($C5769="","",IFERROR(_xlfn.XLOOKUP($C5769,'1.PrepList'!$I$2:$I$1500,'1.PrepList'!$H$2:$H$1500,"")&amp;"",""))</f>
        <v/>
      </c>
      <c r="D5769" s="638" t="str">
        <f>IF($C5769="","",IFERROR(_xlfn.XLOOKUP($C5769,'1.PrepList'!$I$2:$I$1500,'1.PrepList'!$J$2:$J$1500,"")&amp;"",""))</f>
        <v/>
      </c>
      <c r="E5769" s="638" t="str">
        <f>IF($C5769="","",IFERROR(_xlfn.XLOOKUP($C5769,'1.PrepList'!$I$2:$I$1500,'1.PrepList'!$N$2:$N$1500,"")&amp;"",""))</f>
        <v/>
      </c>
      <c r="F5769" s="638" t="str">
        <f>IF($C5769="","",IFERROR(_xlfn.XLOOKUP($C5769,'1.PrepList'!$I$2:$I$1500,'1.PrepList'!$K$2:$K$1500,"")&amp;"",""))</f>
        <v/>
      </c>
      <c r="H5769" s="644" t="str">
        <f>IF($C5769="","",IFERROR(IF(_xlfn.XLOOKUP($C5769,tbl_StartedStatus[Bold ID],tbl_StartedStatus[Started])="Started","Yes",IF(_xlfn.XLOOKUP($C5769,tbl_StartedStatus[Bold ID],tbl_StartedStatus[Started])="No Show","No Show","")),""))</f>
        <v/>
      </c>
    </row>
    <row r="5770" spans="1:8" ht="15" customHeight="1" thickBot="1">
      <c r="A5770" s="38" t="str">
        <f>IF($C5770="","",IFERROR(_xlfn.XLOOKUP($C5770,'1.PrepList'!$I$2:$I$1500,'1.PrepList'!$G$2:$G$1500,"")&amp;"",""))</f>
        <v/>
      </c>
      <c r="B5770" s="638" t="str">
        <f>IF($C5770="","",IFERROR(_xlfn.XLOOKUP($C5770,'1.PrepList'!$I$2:$I$1500,'1.PrepList'!$H$2:$H$1500,"")&amp;"",""))</f>
        <v/>
      </c>
      <c r="D5770" s="638" t="str">
        <f>IF($C5770="","",IFERROR(_xlfn.XLOOKUP($C5770,'1.PrepList'!$I$2:$I$1500,'1.PrepList'!$J$2:$J$1500,"")&amp;"",""))</f>
        <v/>
      </c>
      <c r="E5770" s="638" t="str">
        <f>IF($C5770="","",IFERROR(_xlfn.XLOOKUP($C5770,'1.PrepList'!$I$2:$I$1500,'1.PrepList'!$N$2:$N$1500,"")&amp;"",""))</f>
        <v/>
      </c>
      <c r="F5770" s="638" t="str">
        <f>IF($C5770="","",IFERROR(_xlfn.XLOOKUP($C5770,'1.PrepList'!$I$2:$I$1500,'1.PrepList'!$K$2:$K$1500,"")&amp;"",""))</f>
        <v/>
      </c>
      <c r="H5770" s="644" t="str">
        <f>IF($C5770="","",IFERROR(IF(_xlfn.XLOOKUP($C5770,tbl_StartedStatus[Bold ID],tbl_StartedStatus[Started])="Started","Yes",IF(_xlfn.XLOOKUP($C5770,tbl_StartedStatus[Bold ID],tbl_StartedStatus[Started])="No Show","No Show","")),""))</f>
        <v/>
      </c>
    </row>
    <row r="5771" spans="1:8" ht="15" customHeight="1" thickBot="1">
      <c r="A5771" s="38" t="str">
        <f>IF($C5771="","",IFERROR(_xlfn.XLOOKUP($C5771,'1.PrepList'!$I$2:$I$1500,'1.PrepList'!$G$2:$G$1500,"")&amp;"",""))</f>
        <v/>
      </c>
      <c r="B5771" s="638" t="str">
        <f>IF($C5771="","",IFERROR(_xlfn.XLOOKUP($C5771,'1.PrepList'!$I$2:$I$1500,'1.PrepList'!$H$2:$H$1500,"")&amp;"",""))</f>
        <v/>
      </c>
      <c r="D5771" s="638" t="str">
        <f>IF($C5771="","",IFERROR(_xlfn.XLOOKUP($C5771,'1.PrepList'!$I$2:$I$1500,'1.PrepList'!$J$2:$J$1500,"")&amp;"",""))</f>
        <v/>
      </c>
      <c r="E5771" s="638" t="str">
        <f>IF($C5771="","",IFERROR(_xlfn.XLOOKUP($C5771,'1.PrepList'!$I$2:$I$1500,'1.PrepList'!$N$2:$N$1500,"")&amp;"",""))</f>
        <v/>
      </c>
      <c r="F5771" s="638" t="str">
        <f>IF($C5771="","",IFERROR(_xlfn.XLOOKUP($C5771,'1.PrepList'!$I$2:$I$1500,'1.PrepList'!$K$2:$K$1500,"")&amp;"",""))</f>
        <v/>
      </c>
      <c r="H5771" s="644" t="str">
        <f>IF($C5771="","",IFERROR(IF(_xlfn.XLOOKUP($C5771,tbl_StartedStatus[Bold ID],tbl_StartedStatus[Started])="Started","Yes",IF(_xlfn.XLOOKUP($C5771,tbl_StartedStatus[Bold ID],tbl_StartedStatus[Started])="No Show","No Show","")),""))</f>
        <v/>
      </c>
    </row>
    <row r="5772" spans="1:8" ht="15" customHeight="1" thickBot="1">
      <c r="A5772" s="38" t="str">
        <f>IF($C5772="","",IFERROR(_xlfn.XLOOKUP($C5772,'1.PrepList'!$I$2:$I$1500,'1.PrepList'!$G$2:$G$1500,"")&amp;"",""))</f>
        <v/>
      </c>
      <c r="B5772" s="638" t="str">
        <f>IF($C5772="","",IFERROR(_xlfn.XLOOKUP($C5772,'1.PrepList'!$I$2:$I$1500,'1.PrepList'!$H$2:$H$1500,"")&amp;"",""))</f>
        <v/>
      </c>
      <c r="D5772" s="638" t="str">
        <f>IF($C5772="","",IFERROR(_xlfn.XLOOKUP($C5772,'1.PrepList'!$I$2:$I$1500,'1.PrepList'!$J$2:$J$1500,"")&amp;"",""))</f>
        <v/>
      </c>
      <c r="E5772" s="638" t="str">
        <f>IF($C5772="","",IFERROR(_xlfn.XLOOKUP($C5772,'1.PrepList'!$I$2:$I$1500,'1.PrepList'!$N$2:$N$1500,"")&amp;"",""))</f>
        <v/>
      </c>
      <c r="F5772" s="638" t="str">
        <f>IF($C5772="","",IFERROR(_xlfn.XLOOKUP($C5772,'1.PrepList'!$I$2:$I$1500,'1.PrepList'!$K$2:$K$1500,"")&amp;"",""))</f>
        <v/>
      </c>
      <c r="H5772" s="644" t="str">
        <f>IF($C5772="","",IFERROR(IF(_xlfn.XLOOKUP($C5772,tbl_StartedStatus[Bold ID],tbl_StartedStatus[Started])="Started","Yes",IF(_xlfn.XLOOKUP($C5772,tbl_StartedStatus[Bold ID],tbl_StartedStatus[Started])="No Show","No Show","")),""))</f>
        <v/>
      </c>
    </row>
    <row r="5773" spans="1:8" ht="15" customHeight="1" thickBot="1">
      <c r="A5773" s="38" t="str">
        <f>IF($C5773="","",IFERROR(_xlfn.XLOOKUP($C5773,'1.PrepList'!$I$2:$I$1500,'1.PrepList'!$G$2:$G$1500,"")&amp;"",""))</f>
        <v/>
      </c>
      <c r="B5773" s="638" t="str">
        <f>IF($C5773="","",IFERROR(_xlfn.XLOOKUP($C5773,'1.PrepList'!$I$2:$I$1500,'1.PrepList'!$H$2:$H$1500,"")&amp;"",""))</f>
        <v/>
      </c>
      <c r="D5773" s="638" t="str">
        <f>IF($C5773="","",IFERROR(_xlfn.XLOOKUP($C5773,'1.PrepList'!$I$2:$I$1500,'1.PrepList'!$J$2:$J$1500,"")&amp;"",""))</f>
        <v/>
      </c>
      <c r="E5773" s="638" t="str">
        <f>IF($C5773="","",IFERROR(_xlfn.XLOOKUP($C5773,'1.PrepList'!$I$2:$I$1500,'1.PrepList'!$N$2:$N$1500,"")&amp;"",""))</f>
        <v/>
      </c>
      <c r="F5773" s="638" t="str">
        <f>IF($C5773="","",IFERROR(_xlfn.XLOOKUP($C5773,'1.PrepList'!$I$2:$I$1500,'1.PrepList'!$K$2:$K$1500,"")&amp;"",""))</f>
        <v/>
      </c>
      <c r="H5773" s="644" t="str">
        <f>IF($C5773="","",IFERROR(IF(_xlfn.XLOOKUP($C5773,tbl_StartedStatus[Bold ID],tbl_StartedStatus[Started])="Started","Yes",IF(_xlfn.XLOOKUP($C5773,tbl_StartedStatus[Bold ID],tbl_StartedStatus[Started])="No Show","No Show","")),""))</f>
        <v/>
      </c>
    </row>
    <row r="5774" spans="1:8" ht="15" customHeight="1" thickBot="1">
      <c r="A5774" s="38" t="str">
        <f>IF($C5774="","",IFERROR(_xlfn.XLOOKUP($C5774,'1.PrepList'!$I$2:$I$1500,'1.PrepList'!$G$2:$G$1500,"")&amp;"",""))</f>
        <v/>
      </c>
      <c r="B5774" s="638" t="str">
        <f>IF($C5774="","",IFERROR(_xlfn.XLOOKUP($C5774,'1.PrepList'!$I$2:$I$1500,'1.PrepList'!$H$2:$H$1500,"")&amp;"",""))</f>
        <v/>
      </c>
      <c r="D5774" s="638" t="str">
        <f>IF($C5774="","",IFERROR(_xlfn.XLOOKUP($C5774,'1.PrepList'!$I$2:$I$1500,'1.PrepList'!$J$2:$J$1500,"")&amp;"",""))</f>
        <v/>
      </c>
      <c r="E5774" s="638" t="str">
        <f>IF($C5774="","",IFERROR(_xlfn.XLOOKUP($C5774,'1.PrepList'!$I$2:$I$1500,'1.PrepList'!$N$2:$N$1500,"")&amp;"",""))</f>
        <v/>
      </c>
      <c r="F5774" s="638" t="str">
        <f>IF($C5774="","",IFERROR(_xlfn.XLOOKUP($C5774,'1.PrepList'!$I$2:$I$1500,'1.PrepList'!$K$2:$K$1500,"")&amp;"",""))</f>
        <v/>
      </c>
      <c r="H5774" s="644" t="str">
        <f>IF($C5774="","",IFERROR(IF(_xlfn.XLOOKUP($C5774,tbl_StartedStatus[Bold ID],tbl_StartedStatus[Started])="Started","Yes",IF(_xlfn.XLOOKUP($C5774,tbl_StartedStatus[Bold ID],tbl_StartedStatus[Started])="No Show","No Show","")),""))</f>
        <v/>
      </c>
    </row>
    <row r="5775" spans="1:8" ht="15" customHeight="1" thickBot="1">
      <c r="A5775" s="38" t="str">
        <f>IF($C5775="","",IFERROR(_xlfn.XLOOKUP($C5775,'1.PrepList'!$I$2:$I$1500,'1.PrepList'!$G$2:$G$1500,"")&amp;"",""))</f>
        <v/>
      </c>
      <c r="B5775" s="638" t="str">
        <f>IF($C5775="","",IFERROR(_xlfn.XLOOKUP($C5775,'1.PrepList'!$I$2:$I$1500,'1.PrepList'!$H$2:$H$1500,"")&amp;"",""))</f>
        <v/>
      </c>
      <c r="D5775" s="638" t="str">
        <f>IF($C5775="","",IFERROR(_xlfn.XLOOKUP($C5775,'1.PrepList'!$I$2:$I$1500,'1.PrepList'!$J$2:$J$1500,"")&amp;"",""))</f>
        <v/>
      </c>
      <c r="E5775" s="638" t="str">
        <f>IF($C5775="","",IFERROR(_xlfn.XLOOKUP($C5775,'1.PrepList'!$I$2:$I$1500,'1.PrepList'!$N$2:$N$1500,"")&amp;"",""))</f>
        <v/>
      </c>
      <c r="F5775" s="638" t="str">
        <f>IF($C5775="","",IFERROR(_xlfn.XLOOKUP($C5775,'1.PrepList'!$I$2:$I$1500,'1.PrepList'!$K$2:$K$1500,"")&amp;"",""))</f>
        <v/>
      </c>
      <c r="H5775" s="644" t="str">
        <f>IF($C5775="","",IFERROR(IF(_xlfn.XLOOKUP($C5775,tbl_StartedStatus[Bold ID],tbl_StartedStatus[Started])="Started","Yes",IF(_xlfn.XLOOKUP($C5775,tbl_StartedStatus[Bold ID],tbl_StartedStatus[Started])="No Show","No Show","")),""))</f>
        <v/>
      </c>
    </row>
    <row r="5776" spans="1:8" ht="15" customHeight="1" thickBot="1">
      <c r="A5776" s="38" t="str">
        <f>IF($C5776="","",IFERROR(_xlfn.XLOOKUP($C5776,'1.PrepList'!$I$2:$I$1500,'1.PrepList'!$G$2:$G$1500,"")&amp;"",""))</f>
        <v/>
      </c>
      <c r="B5776" s="638" t="str">
        <f>IF($C5776="","",IFERROR(_xlfn.XLOOKUP($C5776,'1.PrepList'!$I$2:$I$1500,'1.PrepList'!$H$2:$H$1500,"")&amp;"",""))</f>
        <v/>
      </c>
      <c r="D5776" s="638" t="str">
        <f>IF($C5776="","",IFERROR(_xlfn.XLOOKUP($C5776,'1.PrepList'!$I$2:$I$1500,'1.PrepList'!$J$2:$J$1500,"")&amp;"",""))</f>
        <v/>
      </c>
      <c r="E5776" s="638" t="str">
        <f>IF($C5776="","",IFERROR(_xlfn.XLOOKUP($C5776,'1.PrepList'!$I$2:$I$1500,'1.PrepList'!$N$2:$N$1500,"")&amp;"",""))</f>
        <v/>
      </c>
      <c r="F5776" s="638" t="str">
        <f>IF($C5776="","",IFERROR(_xlfn.XLOOKUP($C5776,'1.PrepList'!$I$2:$I$1500,'1.PrepList'!$K$2:$K$1500,"")&amp;"",""))</f>
        <v/>
      </c>
      <c r="H5776" s="644" t="str">
        <f>IF($C5776="","",IFERROR(IF(_xlfn.XLOOKUP($C5776,tbl_StartedStatus[Bold ID],tbl_StartedStatus[Started])="Started","Yes",IF(_xlfn.XLOOKUP($C5776,tbl_StartedStatus[Bold ID],tbl_StartedStatus[Started])="No Show","No Show","")),""))</f>
        <v/>
      </c>
    </row>
    <row r="5777" spans="1:8" ht="15" customHeight="1" thickBot="1">
      <c r="A5777" s="38" t="str">
        <f>IF($C5777="","",IFERROR(_xlfn.XLOOKUP($C5777,'1.PrepList'!$I$2:$I$1500,'1.PrepList'!$G$2:$G$1500,"")&amp;"",""))</f>
        <v/>
      </c>
      <c r="B5777" s="638" t="str">
        <f>IF($C5777="","",IFERROR(_xlfn.XLOOKUP($C5777,'1.PrepList'!$I$2:$I$1500,'1.PrepList'!$H$2:$H$1500,"")&amp;"",""))</f>
        <v/>
      </c>
      <c r="D5777" s="638" t="str">
        <f>IF($C5777="","",IFERROR(_xlfn.XLOOKUP($C5777,'1.PrepList'!$I$2:$I$1500,'1.PrepList'!$J$2:$J$1500,"")&amp;"",""))</f>
        <v/>
      </c>
      <c r="E5777" s="638" t="str">
        <f>IF($C5777="","",IFERROR(_xlfn.XLOOKUP($C5777,'1.PrepList'!$I$2:$I$1500,'1.PrepList'!$N$2:$N$1500,"")&amp;"",""))</f>
        <v/>
      </c>
      <c r="F5777" s="638" t="str">
        <f>IF($C5777="","",IFERROR(_xlfn.XLOOKUP($C5777,'1.PrepList'!$I$2:$I$1500,'1.PrepList'!$K$2:$K$1500,"")&amp;"",""))</f>
        <v/>
      </c>
      <c r="H5777" s="644" t="str">
        <f>IF($C5777="","",IFERROR(IF(_xlfn.XLOOKUP($C5777,tbl_StartedStatus[Bold ID],tbl_StartedStatus[Started])="Started","Yes",IF(_xlfn.XLOOKUP($C5777,tbl_StartedStatus[Bold ID],tbl_StartedStatus[Started])="No Show","No Show","")),""))</f>
        <v/>
      </c>
    </row>
    <row r="5778" spans="1:8" ht="15" customHeight="1" thickBot="1">
      <c r="A5778" s="38" t="str">
        <f>IF($C5778="","",IFERROR(_xlfn.XLOOKUP($C5778,'1.PrepList'!$I$2:$I$1500,'1.PrepList'!$G$2:$G$1500,"")&amp;"",""))</f>
        <v/>
      </c>
      <c r="B5778" s="638" t="str">
        <f>IF($C5778="","",IFERROR(_xlfn.XLOOKUP($C5778,'1.PrepList'!$I$2:$I$1500,'1.PrepList'!$H$2:$H$1500,"")&amp;"",""))</f>
        <v/>
      </c>
      <c r="D5778" s="638" t="str">
        <f>IF($C5778="","",IFERROR(_xlfn.XLOOKUP($C5778,'1.PrepList'!$I$2:$I$1500,'1.PrepList'!$J$2:$J$1500,"")&amp;"",""))</f>
        <v/>
      </c>
      <c r="E5778" s="638" t="str">
        <f>IF($C5778="","",IFERROR(_xlfn.XLOOKUP($C5778,'1.PrepList'!$I$2:$I$1500,'1.PrepList'!$N$2:$N$1500,"")&amp;"",""))</f>
        <v/>
      </c>
      <c r="F5778" s="638" t="str">
        <f>IF($C5778="","",IFERROR(_xlfn.XLOOKUP($C5778,'1.PrepList'!$I$2:$I$1500,'1.PrepList'!$K$2:$K$1500,"")&amp;"",""))</f>
        <v/>
      </c>
      <c r="H5778" s="644" t="str">
        <f>IF($C5778="","",IFERROR(IF(_xlfn.XLOOKUP($C5778,tbl_StartedStatus[Bold ID],tbl_StartedStatus[Started])="Started","Yes",IF(_xlfn.XLOOKUP($C5778,tbl_StartedStatus[Bold ID],tbl_StartedStatus[Started])="No Show","No Show","")),""))</f>
        <v/>
      </c>
    </row>
    <row r="5779" spans="1:8" ht="15" customHeight="1" thickBot="1">
      <c r="A5779" s="38" t="str">
        <f>IF($C5779="","",IFERROR(_xlfn.XLOOKUP($C5779,'1.PrepList'!$I$2:$I$1500,'1.PrepList'!$G$2:$G$1500,"")&amp;"",""))</f>
        <v/>
      </c>
      <c r="B5779" s="638" t="str">
        <f>IF($C5779="","",IFERROR(_xlfn.XLOOKUP($C5779,'1.PrepList'!$I$2:$I$1500,'1.PrepList'!$H$2:$H$1500,"")&amp;"",""))</f>
        <v/>
      </c>
      <c r="D5779" s="638" t="str">
        <f>IF($C5779="","",IFERROR(_xlfn.XLOOKUP($C5779,'1.PrepList'!$I$2:$I$1500,'1.PrepList'!$J$2:$J$1500,"")&amp;"",""))</f>
        <v/>
      </c>
      <c r="E5779" s="638" t="str">
        <f>IF($C5779="","",IFERROR(_xlfn.XLOOKUP($C5779,'1.PrepList'!$I$2:$I$1500,'1.PrepList'!$N$2:$N$1500,"")&amp;"",""))</f>
        <v/>
      </c>
      <c r="F5779" s="638" t="str">
        <f>IF($C5779="","",IFERROR(_xlfn.XLOOKUP($C5779,'1.PrepList'!$I$2:$I$1500,'1.PrepList'!$K$2:$K$1500,"")&amp;"",""))</f>
        <v/>
      </c>
      <c r="H5779" s="644" t="str">
        <f>IF($C5779="","",IFERROR(IF(_xlfn.XLOOKUP($C5779,tbl_StartedStatus[Bold ID],tbl_StartedStatus[Started])="Started","Yes",IF(_xlfn.XLOOKUP($C5779,tbl_StartedStatus[Bold ID],tbl_StartedStatus[Started])="No Show","No Show","")),""))</f>
        <v/>
      </c>
    </row>
    <row r="5780" spans="1:8" ht="15" customHeight="1" thickBot="1">
      <c r="A5780" s="38" t="str">
        <f>IF($C5780="","",IFERROR(_xlfn.XLOOKUP($C5780,'1.PrepList'!$I$2:$I$1500,'1.PrepList'!$G$2:$G$1500,"")&amp;"",""))</f>
        <v/>
      </c>
      <c r="B5780" s="638" t="str">
        <f>IF($C5780="","",IFERROR(_xlfn.XLOOKUP($C5780,'1.PrepList'!$I$2:$I$1500,'1.PrepList'!$H$2:$H$1500,"")&amp;"",""))</f>
        <v/>
      </c>
      <c r="D5780" s="638" t="str">
        <f>IF($C5780="","",IFERROR(_xlfn.XLOOKUP($C5780,'1.PrepList'!$I$2:$I$1500,'1.PrepList'!$J$2:$J$1500,"")&amp;"",""))</f>
        <v/>
      </c>
      <c r="E5780" s="638" t="str">
        <f>IF($C5780="","",IFERROR(_xlfn.XLOOKUP($C5780,'1.PrepList'!$I$2:$I$1500,'1.PrepList'!$N$2:$N$1500,"")&amp;"",""))</f>
        <v/>
      </c>
      <c r="F5780" s="638" t="str">
        <f>IF($C5780="","",IFERROR(_xlfn.XLOOKUP($C5780,'1.PrepList'!$I$2:$I$1500,'1.PrepList'!$K$2:$K$1500,"")&amp;"",""))</f>
        <v/>
      </c>
      <c r="H5780" s="644" t="str">
        <f>IF($C5780="","",IFERROR(IF(_xlfn.XLOOKUP($C5780,tbl_StartedStatus[Bold ID],tbl_StartedStatus[Started])="Started","Yes",IF(_xlfn.XLOOKUP($C5780,tbl_StartedStatus[Bold ID],tbl_StartedStatus[Started])="No Show","No Show","")),""))</f>
        <v/>
      </c>
    </row>
    <row r="5781" spans="1:8" ht="15" customHeight="1" thickBot="1">
      <c r="A5781" s="38" t="str">
        <f>IF($C5781="","",IFERROR(_xlfn.XLOOKUP($C5781,'1.PrepList'!$I$2:$I$1500,'1.PrepList'!$G$2:$G$1500,"")&amp;"",""))</f>
        <v/>
      </c>
      <c r="B5781" s="638" t="str">
        <f>IF($C5781="","",IFERROR(_xlfn.XLOOKUP($C5781,'1.PrepList'!$I$2:$I$1500,'1.PrepList'!$H$2:$H$1500,"")&amp;"",""))</f>
        <v/>
      </c>
      <c r="D5781" s="638" t="str">
        <f>IF($C5781="","",IFERROR(_xlfn.XLOOKUP($C5781,'1.PrepList'!$I$2:$I$1500,'1.PrepList'!$J$2:$J$1500,"")&amp;"",""))</f>
        <v/>
      </c>
      <c r="E5781" s="638" t="str">
        <f>IF($C5781="","",IFERROR(_xlfn.XLOOKUP($C5781,'1.PrepList'!$I$2:$I$1500,'1.PrepList'!$N$2:$N$1500,"")&amp;"",""))</f>
        <v/>
      </c>
      <c r="F5781" s="638" t="str">
        <f>IF($C5781="","",IFERROR(_xlfn.XLOOKUP($C5781,'1.PrepList'!$I$2:$I$1500,'1.PrepList'!$K$2:$K$1500,"")&amp;"",""))</f>
        <v/>
      </c>
      <c r="H5781" s="644" t="str">
        <f>IF($C5781="","",IFERROR(IF(_xlfn.XLOOKUP($C5781,tbl_StartedStatus[Bold ID],tbl_StartedStatus[Started])="Started","Yes",IF(_xlfn.XLOOKUP($C5781,tbl_StartedStatus[Bold ID],tbl_StartedStatus[Started])="No Show","No Show","")),""))</f>
        <v/>
      </c>
    </row>
    <row r="5782" spans="1:8" ht="15" customHeight="1" thickBot="1">
      <c r="A5782" s="38" t="str">
        <f>IF($C5782="","",IFERROR(_xlfn.XLOOKUP($C5782,'1.PrepList'!$I$2:$I$1500,'1.PrepList'!$G$2:$G$1500,"")&amp;"",""))</f>
        <v/>
      </c>
      <c r="B5782" s="638" t="str">
        <f>IF($C5782="","",IFERROR(_xlfn.XLOOKUP($C5782,'1.PrepList'!$I$2:$I$1500,'1.PrepList'!$H$2:$H$1500,"")&amp;"",""))</f>
        <v/>
      </c>
      <c r="D5782" s="638" t="str">
        <f>IF($C5782="","",IFERROR(_xlfn.XLOOKUP($C5782,'1.PrepList'!$I$2:$I$1500,'1.PrepList'!$J$2:$J$1500,"")&amp;"",""))</f>
        <v/>
      </c>
      <c r="E5782" s="638" t="str">
        <f>IF($C5782="","",IFERROR(_xlfn.XLOOKUP($C5782,'1.PrepList'!$I$2:$I$1500,'1.PrepList'!$N$2:$N$1500,"")&amp;"",""))</f>
        <v/>
      </c>
      <c r="F5782" s="638" t="str">
        <f>IF($C5782="","",IFERROR(_xlfn.XLOOKUP($C5782,'1.PrepList'!$I$2:$I$1500,'1.PrepList'!$K$2:$K$1500,"")&amp;"",""))</f>
        <v/>
      </c>
      <c r="H5782" s="644" t="str">
        <f>IF($C5782="","",IFERROR(IF(_xlfn.XLOOKUP($C5782,tbl_StartedStatus[Bold ID],tbl_StartedStatus[Started])="Started","Yes",IF(_xlfn.XLOOKUP($C5782,tbl_StartedStatus[Bold ID],tbl_StartedStatus[Started])="No Show","No Show","")),""))</f>
        <v/>
      </c>
    </row>
    <row r="5783" spans="1:8" ht="15" customHeight="1" thickBot="1">
      <c r="A5783" s="38" t="str">
        <f>IF($C5783="","",IFERROR(_xlfn.XLOOKUP($C5783,'1.PrepList'!$I$2:$I$1500,'1.PrepList'!$G$2:$G$1500,"")&amp;"",""))</f>
        <v/>
      </c>
      <c r="B5783" s="638" t="str">
        <f>IF($C5783="","",IFERROR(_xlfn.XLOOKUP($C5783,'1.PrepList'!$I$2:$I$1500,'1.PrepList'!$H$2:$H$1500,"")&amp;"",""))</f>
        <v/>
      </c>
      <c r="D5783" s="638" t="str">
        <f>IF($C5783="","",IFERROR(_xlfn.XLOOKUP($C5783,'1.PrepList'!$I$2:$I$1500,'1.PrepList'!$J$2:$J$1500,"")&amp;"",""))</f>
        <v/>
      </c>
      <c r="E5783" s="638" t="str">
        <f>IF($C5783="","",IFERROR(_xlfn.XLOOKUP($C5783,'1.PrepList'!$I$2:$I$1500,'1.PrepList'!$N$2:$N$1500,"")&amp;"",""))</f>
        <v/>
      </c>
      <c r="F5783" s="638" t="str">
        <f>IF($C5783="","",IFERROR(_xlfn.XLOOKUP($C5783,'1.PrepList'!$I$2:$I$1500,'1.PrepList'!$K$2:$K$1500,"")&amp;"",""))</f>
        <v/>
      </c>
      <c r="H5783" s="644" t="str">
        <f>IF($C5783="","",IFERROR(IF(_xlfn.XLOOKUP($C5783,tbl_StartedStatus[Bold ID],tbl_StartedStatus[Started])="Started","Yes",IF(_xlfn.XLOOKUP($C5783,tbl_StartedStatus[Bold ID],tbl_StartedStatus[Started])="No Show","No Show","")),""))</f>
        <v/>
      </c>
    </row>
    <row r="5784" spans="1:8" ht="15" customHeight="1" thickBot="1">
      <c r="A5784" s="38" t="str">
        <f>IF($C5784="","",IFERROR(_xlfn.XLOOKUP($C5784,'1.PrepList'!$I$2:$I$1500,'1.PrepList'!$G$2:$G$1500,"")&amp;"",""))</f>
        <v/>
      </c>
      <c r="B5784" s="638" t="str">
        <f>IF($C5784="","",IFERROR(_xlfn.XLOOKUP($C5784,'1.PrepList'!$I$2:$I$1500,'1.PrepList'!$H$2:$H$1500,"")&amp;"",""))</f>
        <v/>
      </c>
      <c r="D5784" s="638" t="str">
        <f>IF($C5784="","",IFERROR(_xlfn.XLOOKUP($C5784,'1.PrepList'!$I$2:$I$1500,'1.PrepList'!$J$2:$J$1500,"")&amp;"",""))</f>
        <v/>
      </c>
      <c r="E5784" s="638" t="str">
        <f>IF($C5784="","",IFERROR(_xlfn.XLOOKUP($C5784,'1.PrepList'!$I$2:$I$1500,'1.PrepList'!$N$2:$N$1500,"")&amp;"",""))</f>
        <v/>
      </c>
      <c r="F5784" s="638" t="str">
        <f>IF($C5784="","",IFERROR(_xlfn.XLOOKUP($C5784,'1.PrepList'!$I$2:$I$1500,'1.PrepList'!$K$2:$K$1500,"")&amp;"",""))</f>
        <v/>
      </c>
      <c r="H5784" s="644" t="str">
        <f>IF($C5784="","",IFERROR(IF(_xlfn.XLOOKUP($C5784,tbl_StartedStatus[Bold ID],tbl_StartedStatus[Started])="Started","Yes",IF(_xlfn.XLOOKUP($C5784,tbl_StartedStatus[Bold ID],tbl_StartedStatus[Started])="No Show","No Show","")),""))</f>
        <v/>
      </c>
    </row>
    <row r="5785" spans="1:8" ht="15" customHeight="1" thickBot="1">
      <c r="A5785" s="38" t="str">
        <f>IF($C5785="","",IFERROR(_xlfn.XLOOKUP($C5785,'1.PrepList'!$I$2:$I$1500,'1.PrepList'!$G$2:$G$1500,"")&amp;"",""))</f>
        <v/>
      </c>
      <c r="B5785" s="638" t="str">
        <f>IF($C5785="","",IFERROR(_xlfn.XLOOKUP($C5785,'1.PrepList'!$I$2:$I$1500,'1.PrepList'!$H$2:$H$1500,"")&amp;"",""))</f>
        <v/>
      </c>
      <c r="D5785" s="638" t="str">
        <f>IF($C5785="","",IFERROR(_xlfn.XLOOKUP($C5785,'1.PrepList'!$I$2:$I$1500,'1.PrepList'!$J$2:$J$1500,"")&amp;"",""))</f>
        <v/>
      </c>
      <c r="E5785" s="638" t="str">
        <f>IF($C5785="","",IFERROR(_xlfn.XLOOKUP($C5785,'1.PrepList'!$I$2:$I$1500,'1.PrepList'!$N$2:$N$1500,"")&amp;"",""))</f>
        <v/>
      </c>
      <c r="F5785" s="638" t="str">
        <f>IF($C5785="","",IFERROR(_xlfn.XLOOKUP($C5785,'1.PrepList'!$I$2:$I$1500,'1.PrepList'!$K$2:$K$1500,"")&amp;"",""))</f>
        <v/>
      </c>
      <c r="H5785" s="644" t="str">
        <f>IF($C5785="","",IFERROR(IF(_xlfn.XLOOKUP($C5785,tbl_StartedStatus[Bold ID],tbl_StartedStatus[Started])="Started","Yes",IF(_xlfn.XLOOKUP($C5785,tbl_StartedStatus[Bold ID],tbl_StartedStatus[Started])="No Show","No Show","")),""))</f>
        <v/>
      </c>
    </row>
    <row r="5786" spans="1:8" ht="15" customHeight="1" thickBot="1">
      <c r="A5786" s="38" t="str">
        <f>IF($C5786="","",IFERROR(_xlfn.XLOOKUP($C5786,'1.PrepList'!$I$2:$I$1500,'1.PrepList'!$G$2:$G$1500,"")&amp;"",""))</f>
        <v/>
      </c>
      <c r="B5786" s="638" t="str">
        <f>IF($C5786="","",IFERROR(_xlfn.XLOOKUP($C5786,'1.PrepList'!$I$2:$I$1500,'1.PrepList'!$H$2:$H$1500,"")&amp;"",""))</f>
        <v/>
      </c>
      <c r="D5786" s="638" t="str">
        <f>IF($C5786="","",IFERROR(_xlfn.XLOOKUP($C5786,'1.PrepList'!$I$2:$I$1500,'1.PrepList'!$J$2:$J$1500,"")&amp;"",""))</f>
        <v/>
      </c>
      <c r="E5786" s="638" t="str">
        <f>IF($C5786="","",IFERROR(_xlfn.XLOOKUP($C5786,'1.PrepList'!$I$2:$I$1500,'1.PrepList'!$N$2:$N$1500,"")&amp;"",""))</f>
        <v/>
      </c>
      <c r="F5786" s="638" t="str">
        <f>IF($C5786="","",IFERROR(_xlfn.XLOOKUP($C5786,'1.PrepList'!$I$2:$I$1500,'1.PrepList'!$K$2:$K$1500,"")&amp;"",""))</f>
        <v/>
      </c>
      <c r="H5786" s="644" t="str">
        <f>IF($C5786="","",IFERROR(IF(_xlfn.XLOOKUP($C5786,tbl_StartedStatus[Bold ID],tbl_StartedStatus[Started])="Started","Yes",IF(_xlfn.XLOOKUP($C5786,tbl_StartedStatus[Bold ID],tbl_StartedStatus[Started])="No Show","No Show","")),""))</f>
        <v/>
      </c>
    </row>
    <row r="5787" spans="1:8" ht="15" customHeight="1" thickBot="1">
      <c r="A5787" s="38" t="str">
        <f>IF($C5787="","",IFERROR(_xlfn.XLOOKUP($C5787,'1.PrepList'!$I$2:$I$1500,'1.PrepList'!$G$2:$G$1500,"")&amp;"",""))</f>
        <v/>
      </c>
      <c r="B5787" s="638" t="str">
        <f>IF($C5787="","",IFERROR(_xlfn.XLOOKUP($C5787,'1.PrepList'!$I$2:$I$1500,'1.PrepList'!$H$2:$H$1500,"")&amp;"",""))</f>
        <v/>
      </c>
      <c r="D5787" s="638" t="str">
        <f>IF($C5787="","",IFERROR(_xlfn.XLOOKUP($C5787,'1.PrepList'!$I$2:$I$1500,'1.PrepList'!$J$2:$J$1500,"")&amp;"",""))</f>
        <v/>
      </c>
      <c r="E5787" s="638" t="str">
        <f>IF($C5787="","",IFERROR(_xlfn.XLOOKUP($C5787,'1.PrepList'!$I$2:$I$1500,'1.PrepList'!$N$2:$N$1500,"")&amp;"",""))</f>
        <v/>
      </c>
      <c r="F5787" s="638" t="str">
        <f>IF($C5787="","",IFERROR(_xlfn.XLOOKUP($C5787,'1.PrepList'!$I$2:$I$1500,'1.PrepList'!$K$2:$K$1500,"")&amp;"",""))</f>
        <v/>
      </c>
      <c r="H5787" s="644" t="str">
        <f>IF($C5787="","",IFERROR(IF(_xlfn.XLOOKUP($C5787,tbl_StartedStatus[Bold ID],tbl_StartedStatus[Started])="Started","Yes",IF(_xlfn.XLOOKUP($C5787,tbl_StartedStatus[Bold ID],tbl_StartedStatus[Started])="No Show","No Show","")),""))</f>
        <v/>
      </c>
    </row>
    <row r="5788" spans="1:8" ht="15" customHeight="1" thickBot="1">
      <c r="A5788" s="38" t="str">
        <f>IF($C5788="","",IFERROR(_xlfn.XLOOKUP($C5788,'1.PrepList'!$I$2:$I$1500,'1.PrepList'!$G$2:$G$1500,"")&amp;"",""))</f>
        <v/>
      </c>
      <c r="B5788" s="638" t="str">
        <f>IF($C5788="","",IFERROR(_xlfn.XLOOKUP($C5788,'1.PrepList'!$I$2:$I$1500,'1.PrepList'!$H$2:$H$1500,"")&amp;"",""))</f>
        <v/>
      </c>
      <c r="D5788" s="638" t="str">
        <f>IF($C5788="","",IFERROR(_xlfn.XLOOKUP($C5788,'1.PrepList'!$I$2:$I$1500,'1.PrepList'!$J$2:$J$1500,"")&amp;"",""))</f>
        <v/>
      </c>
      <c r="E5788" s="638" t="str">
        <f>IF($C5788="","",IFERROR(_xlfn.XLOOKUP($C5788,'1.PrepList'!$I$2:$I$1500,'1.PrepList'!$N$2:$N$1500,"")&amp;"",""))</f>
        <v/>
      </c>
      <c r="F5788" s="638" t="str">
        <f>IF($C5788="","",IFERROR(_xlfn.XLOOKUP($C5788,'1.PrepList'!$I$2:$I$1500,'1.PrepList'!$K$2:$K$1500,"")&amp;"",""))</f>
        <v/>
      </c>
      <c r="H5788" s="644" t="str">
        <f>IF($C5788="","",IFERROR(IF(_xlfn.XLOOKUP($C5788,tbl_StartedStatus[Bold ID],tbl_StartedStatus[Started])="Started","Yes",IF(_xlfn.XLOOKUP($C5788,tbl_StartedStatus[Bold ID],tbl_StartedStatus[Started])="No Show","No Show","")),""))</f>
        <v/>
      </c>
    </row>
    <row r="5789" spans="1:8" ht="15" customHeight="1" thickBot="1">
      <c r="A5789" s="38" t="str">
        <f>IF($C5789="","",IFERROR(_xlfn.XLOOKUP($C5789,'1.PrepList'!$I$2:$I$1500,'1.PrepList'!$G$2:$G$1500,"")&amp;"",""))</f>
        <v/>
      </c>
      <c r="B5789" s="638" t="str">
        <f>IF($C5789="","",IFERROR(_xlfn.XLOOKUP($C5789,'1.PrepList'!$I$2:$I$1500,'1.PrepList'!$H$2:$H$1500,"")&amp;"",""))</f>
        <v/>
      </c>
      <c r="D5789" s="638" t="str">
        <f>IF($C5789="","",IFERROR(_xlfn.XLOOKUP($C5789,'1.PrepList'!$I$2:$I$1500,'1.PrepList'!$J$2:$J$1500,"")&amp;"",""))</f>
        <v/>
      </c>
      <c r="E5789" s="638" t="str">
        <f>IF($C5789="","",IFERROR(_xlfn.XLOOKUP($C5789,'1.PrepList'!$I$2:$I$1500,'1.PrepList'!$N$2:$N$1500,"")&amp;"",""))</f>
        <v/>
      </c>
      <c r="F5789" s="638" t="str">
        <f>IF($C5789="","",IFERROR(_xlfn.XLOOKUP($C5789,'1.PrepList'!$I$2:$I$1500,'1.PrepList'!$K$2:$K$1500,"")&amp;"",""))</f>
        <v/>
      </c>
      <c r="H5789" s="644" t="str">
        <f>IF($C5789="","",IFERROR(IF(_xlfn.XLOOKUP($C5789,tbl_StartedStatus[Bold ID],tbl_StartedStatus[Started])="Started","Yes",IF(_xlfn.XLOOKUP($C5789,tbl_StartedStatus[Bold ID],tbl_StartedStatus[Started])="No Show","No Show","")),""))</f>
        <v/>
      </c>
    </row>
    <row r="5790" spans="1:8" ht="15" customHeight="1" thickBot="1">
      <c r="A5790" s="38" t="str">
        <f>IF($C5790="","",IFERROR(_xlfn.XLOOKUP($C5790,'1.PrepList'!$I$2:$I$1500,'1.PrepList'!$G$2:$G$1500,"")&amp;"",""))</f>
        <v/>
      </c>
      <c r="B5790" s="638" t="str">
        <f>IF($C5790="","",IFERROR(_xlfn.XLOOKUP($C5790,'1.PrepList'!$I$2:$I$1500,'1.PrepList'!$H$2:$H$1500,"")&amp;"",""))</f>
        <v/>
      </c>
      <c r="D5790" s="638" t="str">
        <f>IF($C5790="","",IFERROR(_xlfn.XLOOKUP($C5790,'1.PrepList'!$I$2:$I$1500,'1.PrepList'!$J$2:$J$1500,"")&amp;"",""))</f>
        <v/>
      </c>
      <c r="E5790" s="638" t="str">
        <f>IF($C5790="","",IFERROR(_xlfn.XLOOKUP($C5790,'1.PrepList'!$I$2:$I$1500,'1.PrepList'!$N$2:$N$1500,"")&amp;"",""))</f>
        <v/>
      </c>
      <c r="F5790" s="638" t="str">
        <f>IF($C5790="","",IFERROR(_xlfn.XLOOKUP($C5790,'1.PrepList'!$I$2:$I$1500,'1.PrepList'!$K$2:$K$1500,"")&amp;"",""))</f>
        <v/>
      </c>
      <c r="H5790" s="644" t="str">
        <f>IF($C5790="","",IFERROR(IF(_xlfn.XLOOKUP($C5790,tbl_StartedStatus[Bold ID],tbl_StartedStatus[Started])="Started","Yes",IF(_xlfn.XLOOKUP($C5790,tbl_StartedStatus[Bold ID],tbl_StartedStatus[Started])="No Show","No Show","")),""))</f>
        <v/>
      </c>
    </row>
    <row r="5791" spans="1:8" ht="15" customHeight="1" thickBot="1">
      <c r="A5791" s="38" t="str">
        <f>IF($C5791="","",IFERROR(_xlfn.XLOOKUP($C5791,'1.PrepList'!$I$2:$I$1500,'1.PrepList'!$G$2:$G$1500,"")&amp;"",""))</f>
        <v/>
      </c>
      <c r="B5791" s="638" t="str">
        <f>IF($C5791="","",IFERROR(_xlfn.XLOOKUP($C5791,'1.PrepList'!$I$2:$I$1500,'1.PrepList'!$H$2:$H$1500,"")&amp;"",""))</f>
        <v/>
      </c>
      <c r="D5791" s="638" t="str">
        <f>IF($C5791="","",IFERROR(_xlfn.XLOOKUP($C5791,'1.PrepList'!$I$2:$I$1500,'1.PrepList'!$J$2:$J$1500,"")&amp;"",""))</f>
        <v/>
      </c>
      <c r="E5791" s="638" t="str">
        <f>IF($C5791="","",IFERROR(_xlfn.XLOOKUP($C5791,'1.PrepList'!$I$2:$I$1500,'1.PrepList'!$N$2:$N$1500,"")&amp;"",""))</f>
        <v/>
      </c>
      <c r="F5791" s="638" t="str">
        <f>IF($C5791="","",IFERROR(_xlfn.XLOOKUP($C5791,'1.PrepList'!$I$2:$I$1500,'1.PrepList'!$K$2:$K$1500,"")&amp;"",""))</f>
        <v/>
      </c>
      <c r="H5791" s="644" t="str">
        <f>IF($C5791="","",IFERROR(IF(_xlfn.XLOOKUP($C5791,tbl_StartedStatus[Bold ID],tbl_StartedStatus[Started])="Started","Yes",IF(_xlfn.XLOOKUP($C5791,tbl_StartedStatus[Bold ID],tbl_StartedStatus[Started])="No Show","No Show","")),""))</f>
        <v/>
      </c>
    </row>
    <row r="5792" spans="1:8" ht="15" customHeight="1" thickBot="1">
      <c r="A5792" s="38" t="str">
        <f>IF($C5792="","",IFERROR(_xlfn.XLOOKUP($C5792,'1.PrepList'!$I$2:$I$1500,'1.PrepList'!$G$2:$G$1500,"")&amp;"",""))</f>
        <v/>
      </c>
      <c r="B5792" s="638" t="str">
        <f>IF($C5792="","",IFERROR(_xlfn.XLOOKUP($C5792,'1.PrepList'!$I$2:$I$1500,'1.PrepList'!$H$2:$H$1500,"")&amp;"",""))</f>
        <v/>
      </c>
      <c r="D5792" s="638" t="str">
        <f>IF($C5792="","",IFERROR(_xlfn.XLOOKUP($C5792,'1.PrepList'!$I$2:$I$1500,'1.PrepList'!$J$2:$J$1500,"")&amp;"",""))</f>
        <v/>
      </c>
      <c r="E5792" s="638" t="str">
        <f>IF($C5792="","",IFERROR(_xlfn.XLOOKUP($C5792,'1.PrepList'!$I$2:$I$1500,'1.PrepList'!$N$2:$N$1500,"")&amp;"",""))</f>
        <v/>
      </c>
      <c r="F5792" s="638" t="str">
        <f>IF($C5792="","",IFERROR(_xlfn.XLOOKUP($C5792,'1.PrepList'!$I$2:$I$1500,'1.PrepList'!$K$2:$K$1500,"")&amp;"",""))</f>
        <v/>
      </c>
      <c r="H5792" s="644" t="str">
        <f>IF($C5792="","",IFERROR(IF(_xlfn.XLOOKUP($C5792,tbl_StartedStatus[Bold ID],tbl_StartedStatus[Started])="Started","Yes",IF(_xlfn.XLOOKUP($C5792,tbl_StartedStatus[Bold ID],tbl_StartedStatus[Started])="No Show","No Show","")),""))</f>
        <v/>
      </c>
    </row>
    <row r="5793" spans="1:8" ht="15" customHeight="1" thickBot="1">
      <c r="A5793" s="38" t="str">
        <f>IF($C5793="","",IFERROR(_xlfn.XLOOKUP($C5793,'1.PrepList'!$I$2:$I$1500,'1.PrepList'!$G$2:$G$1500,"")&amp;"",""))</f>
        <v/>
      </c>
      <c r="B5793" s="638" t="str">
        <f>IF($C5793="","",IFERROR(_xlfn.XLOOKUP($C5793,'1.PrepList'!$I$2:$I$1500,'1.PrepList'!$H$2:$H$1500,"")&amp;"",""))</f>
        <v/>
      </c>
      <c r="D5793" s="638" t="str">
        <f>IF($C5793="","",IFERROR(_xlfn.XLOOKUP($C5793,'1.PrepList'!$I$2:$I$1500,'1.PrepList'!$J$2:$J$1500,"")&amp;"",""))</f>
        <v/>
      </c>
      <c r="E5793" s="638" t="str">
        <f>IF($C5793="","",IFERROR(_xlfn.XLOOKUP($C5793,'1.PrepList'!$I$2:$I$1500,'1.PrepList'!$N$2:$N$1500,"")&amp;"",""))</f>
        <v/>
      </c>
      <c r="F5793" s="638" t="str">
        <f>IF($C5793="","",IFERROR(_xlfn.XLOOKUP($C5793,'1.PrepList'!$I$2:$I$1500,'1.PrepList'!$K$2:$K$1500,"")&amp;"",""))</f>
        <v/>
      </c>
      <c r="H5793" s="644" t="str">
        <f>IF($C5793="","",IFERROR(IF(_xlfn.XLOOKUP($C5793,tbl_StartedStatus[Bold ID],tbl_StartedStatus[Started])="Started","Yes",IF(_xlfn.XLOOKUP($C5793,tbl_StartedStatus[Bold ID],tbl_StartedStatus[Started])="No Show","No Show","")),""))</f>
        <v/>
      </c>
    </row>
    <row r="5794" spans="1:8" ht="15" customHeight="1" thickBot="1">
      <c r="A5794" s="38" t="str">
        <f>IF($C5794="","",IFERROR(_xlfn.XLOOKUP($C5794,'1.PrepList'!$I$2:$I$1500,'1.PrepList'!$G$2:$G$1500,"")&amp;"",""))</f>
        <v/>
      </c>
      <c r="B5794" s="638" t="str">
        <f>IF($C5794="","",IFERROR(_xlfn.XLOOKUP($C5794,'1.PrepList'!$I$2:$I$1500,'1.PrepList'!$H$2:$H$1500,"")&amp;"",""))</f>
        <v/>
      </c>
      <c r="D5794" s="638" t="str">
        <f>IF($C5794="","",IFERROR(_xlfn.XLOOKUP($C5794,'1.PrepList'!$I$2:$I$1500,'1.PrepList'!$J$2:$J$1500,"")&amp;"",""))</f>
        <v/>
      </c>
      <c r="E5794" s="638" t="str">
        <f>IF($C5794="","",IFERROR(_xlfn.XLOOKUP($C5794,'1.PrepList'!$I$2:$I$1500,'1.PrepList'!$N$2:$N$1500,"")&amp;"",""))</f>
        <v/>
      </c>
      <c r="F5794" s="638" t="str">
        <f>IF($C5794="","",IFERROR(_xlfn.XLOOKUP($C5794,'1.PrepList'!$I$2:$I$1500,'1.PrepList'!$K$2:$K$1500,"")&amp;"",""))</f>
        <v/>
      </c>
      <c r="H5794" s="644" t="str">
        <f>IF($C5794="","",IFERROR(IF(_xlfn.XLOOKUP($C5794,tbl_StartedStatus[Bold ID],tbl_StartedStatus[Started])="Started","Yes",IF(_xlfn.XLOOKUP($C5794,tbl_StartedStatus[Bold ID],tbl_StartedStatus[Started])="No Show","No Show","")),""))</f>
        <v/>
      </c>
    </row>
    <row r="5795" spans="1:8" ht="15" customHeight="1" thickBot="1">
      <c r="A5795" s="38" t="str">
        <f>IF($C5795="","",IFERROR(_xlfn.XLOOKUP($C5795,'1.PrepList'!$I$2:$I$1500,'1.PrepList'!$G$2:$G$1500,"")&amp;"",""))</f>
        <v/>
      </c>
      <c r="B5795" s="638" t="str">
        <f>IF($C5795="","",IFERROR(_xlfn.XLOOKUP($C5795,'1.PrepList'!$I$2:$I$1500,'1.PrepList'!$H$2:$H$1500,"")&amp;"",""))</f>
        <v/>
      </c>
      <c r="D5795" s="638" t="str">
        <f>IF($C5795="","",IFERROR(_xlfn.XLOOKUP($C5795,'1.PrepList'!$I$2:$I$1500,'1.PrepList'!$J$2:$J$1500,"")&amp;"",""))</f>
        <v/>
      </c>
      <c r="E5795" s="638" t="str">
        <f>IF($C5795="","",IFERROR(_xlfn.XLOOKUP($C5795,'1.PrepList'!$I$2:$I$1500,'1.PrepList'!$N$2:$N$1500,"")&amp;"",""))</f>
        <v/>
      </c>
      <c r="F5795" s="638" t="str">
        <f>IF($C5795="","",IFERROR(_xlfn.XLOOKUP($C5795,'1.PrepList'!$I$2:$I$1500,'1.PrepList'!$K$2:$K$1500,"")&amp;"",""))</f>
        <v/>
      </c>
      <c r="H5795" s="644" t="str">
        <f>IF($C5795="","",IFERROR(IF(_xlfn.XLOOKUP($C5795,tbl_StartedStatus[Bold ID],tbl_StartedStatus[Started])="Started","Yes",IF(_xlfn.XLOOKUP($C5795,tbl_StartedStatus[Bold ID],tbl_StartedStatus[Started])="No Show","No Show","")),""))</f>
        <v/>
      </c>
    </row>
    <row r="5796" spans="1:8" ht="15" customHeight="1" thickBot="1">
      <c r="A5796" s="38" t="str">
        <f>IF($C5796="","",IFERROR(_xlfn.XLOOKUP($C5796,'1.PrepList'!$I$2:$I$1500,'1.PrepList'!$G$2:$G$1500,"")&amp;"",""))</f>
        <v/>
      </c>
      <c r="B5796" s="638" t="str">
        <f>IF($C5796="","",IFERROR(_xlfn.XLOOKUP($C5796,'1.PrepList'!$I$2:$I$1500,'1.PrepList'!$H$2:$H$1500,"")&amp;"",""))</f>
        <v/>
      </c>
      <c r="D5796" s="638" t="str">
        <f>IF($C5796="","",IFERROR(_xlfn.XLOOKUP($C5796,'1.PrepList'!$I$2:$I$1500,'1.PrepList'!$J$2:$J$1500,"")&amp;"",""))</f>
        <v/>
      </c>
      <c r="E5796" s="638" t="str">
        <f>IF($C5796="","",IFERROR(_xlfn.XLOOKUP($C5796,'1.PrepList'!$I$2:$I$1500,'1.PrepList'!$N$2:$N$1500,"")&amp;"",""))</f>
        <v/>
      </c>
      <c r="F5796" s="638" t="str">
        <f>IF($C5796="","",IFERROR(_xlfn.XLOOKUP($C5796,'1.PrepList'!$I$2:$I$1500,'1.PrepList'!$K$2:$K$1500,"")&amp;"",""))</f>
        <v/>
      </c>
      <c r="H5796" s="644" t="str">
        <f>IF($C5796="","",IFERROR(IF(_xlfn.XLOOKUP($C5796,tbl_StartedStatus[Bold ID],tbl_StartedStatus[Started])="Started","Yes",IF(_xlfn.XLOOKUP($C5796,tbl_StartedStatus[Bold ID],tbl_StartedStatus[Started])="No Show","No Show","")),""))</f>
        <v/>
      </c>
    </row>
    <row r="5797" spans="1:8" ht="15" customHeight="1" thickBot="1">
      <c r="A5797" s="38" t="str">
        <f>IF($C5797="","",IFERROR(_xlfn.XLOOKUP($C5797,'1.PrepList'!$I$2:$I$1500,'1.PrepList'!$G$2:$G$1500,"")&amp;"",""))</f>
        <v/>
      </c>
      <c r="B5797" s="638" t="str">
        <f>IF($C5797="","",IFERROR(_xlfn.XLOOKUP($C5797,'1.PrepList'!$I$2:$I$1500,'1.PrepList'!$H$2:$H$1500,"")&amp;"",""))</f>
        <v/>
      </c>
      <c r="D5797" s="638" t="str">
        <f>IF($C5797="","",IFERROR(_xlfn.XLOOKUP($C5797,'1.PrepList'!$I$2:$I$1500,'1.PrepList'!$J$2:$J$1500,"")&amp;"",""))</f>
        <v/>
      </c>
      <c r="E5797" s="638" t="str">
        <f>IF($C5797="","",IFERROR(_xlfn.XLOOKUP($C5797,'1.PrepList'!$I$2:$I$1500,'1.PrepList'!$N$2:$N$1500,"")&amp;"",""))</f>
        <v/>
      </c>
      <c r="F5797" s="638" t="str">
        <f>IF($C5797="","",IFERROR(_xlfn.XLOOKUP($C5797,'1.PrepList'!$I$2:$I$1500,'1.PrepList'!$K$2:$K$1500,"")&amp;"",""))</f>
        <v/>
      </c>
      <c r="H5797" s="644" t="str">
        <f>IF($C5797="","",IFERROR(IF(_xlfn.XLOOKUP($C5797,tbl_StartedStatus[Bold ID],tbl_StartedStatus[Started])="Started","Yes",IF(_xlfn.XLOOKUP($C5797,tbl_StartedStatus[Bold ID],tbl_StartedStatus[Started])="No Show","No Show","")),""))</f>
        <v/>
      </c>
    </row>
    <row r="5798" spans="1:8" ht="15" customHeight="1" thickBot="1">
      <c r="A5798" s="38" t="str">
        <f>IF($C5798="","",IFERROR(_xlfn.XLOOKUP($C5798,'1.PrepList'!$I$2:$I$1500,'1.PrepList'!$G$2:$G$1500,"")&amp;"",""))</f>
        <v/>
      </c>
      <c r="B5798" s="638" t="str">
        <f>IF($C5798="","",IFERROR(_xlfn.XLOOKUP($C5798,'1.PrepList'!$I$2:$I$1500,'1.PrepList'!$H$2:$H$1500,"")&amp;"",""))</f>
        <v/>
      </c>
      <c r="D5798" s="638" t="str">
        <f>IF($C5798="","",IFERROR(_xlfn.XLOOKUP($C5798,'1.PrepList'!$I$2:$I$1500,'1.PrepList'!$J$2:$J$1500,"")&amp;"",""))</f>
        <v/>
      </c>
      <c r="E5798" s="638" t="str">
        <f>IF($C5798="","",IFERROR(_xlfn.XLOOKUP($C5798,'1.PrepList'!$I$2:$I$1500,'1.PrepList'!$N$2:$N$1500,"")&amp;"",""))</f>
        <v/>
      </c>
      <c r="F5798" s="638" t="str">
        <f>IF($C5798="","",IFERROR(_xlfn.XLOOKUP($C5798,'1.PrepList'!$I$2:$I$1500,'1.PrepList'!$K$2:$K$1500,"")&amp;"",""))</f>
        <v/>
      </c>
      <c r="H5798" s="644" t="str">
        <f>IF($C5798="","",IFERROR(IF(_xlfn.XLOOKUP($C5798,tbl_StartedStatus[Bold ID],tbl_StartedStatus[Started])="Started","Yes",IF(_xlfn.XLOOKUP($C5798,tbl_StartedStatus[Bold ID],tbl_StartedStatus[Started])="No Show","No Show","")),""))</f>
        <v/>
      </c>
    </row>
    <row r="5799" spans="1:8" ht="15" customHeight="1" thickBot="1">
      <c r="A5799" s="38" t="str">
        <f>IF($C5799="","",IFERROR(_xlfn.XLOOKUP($C5799,'1.PrepList'!$I$2:$I$1500,'1.PrepList'!$G$2:$G$1500,"")&amp;"",""))</f>
        <v/>
      </c>
      <c r="B5799" s="638" t="str">
        <f>IF($C5799="","",IFERROR(_xlfn.XLOOKUP($C5799,'1.PrepList'!$I$2:$I$1500,'1.PrepList'!$H$2:$H$1500,"")&amp;"",""))</f>
        <v/>
      </c>
      <c r="D5799" s="638" t="str">
        <f>IF($C5799="","",IFERROR(_xlfn.XLOOKUP($C5799,'1.PrepList'!$I$2:$I$1500,'1.PrepList'!$J$2:$J$1500,"")&amp;"",""))</f>
        <v/>
      </c>
      <c r="E5799" s="638" t="str">
        <f>IF($C5799="","",IFERROR(_xlfn.XLOOKUP($C5799,'1.PrepList'!$I$2:$I$1500,'1.PrepList'!$N$2:$N$1500,"")&amp;"",""))</f>
        <v/>
      </c>
      <c r="F5799" s="638" t="str">
        <f>IF($C5799="","",IFERROR(_xlfn.XLOOKUP($C5799,'1.PrepList'!$I$2:$I$1500,'1.PrepList'!$K$2:$K$1500,"")&amp;"",""))</f>
        <v/>
      </c>
      <c r="H5799" s="644" t="str">
        <f>IF($C5799="","",IFERROR(IF(_xlfn.XLOOKUP($C5799,tbl_StartedStatus[Bold ID],tbl_StartedStatus[Started])="Started","Yes",IF(_xlfn.XLOOKUP($C5799,tbl_StartedStatus[Bold ID],tbl_StartedStatus[Started])="No Show","No Show","")),""))</f>
        <v/>
      </c>
    </row>
    <row r="5800" spans="1:8" ht="15" customHeight="1" thickBot="1">
      <c r="A5800" s="38" t="str">
        <f>IF($C5800="","",IFERROR(_xlfn.XLOOKUP($C5800,'1.PrepList'!$I$2:$I$1500,'1.PrepList'!$G$2:$G$1500,"")&amp;"",""))</f>
        <v/>
      </c>
      <c r="B5800" s="638" t="str">
        <f>IF($C5800="","",IFERROR(_xlfn.XLOOKUP($C5800,'1.PrepList'!$I$2:$I$1500,'1.PrepList'!$H$2:$H$1500,"")&amp;"",""))</f>
        <v/>
      </c>
      <c r="D5800" s="638" t="str">
        <f>IF($C5800="","",IFERROR(_xlfn.XLOOKUP($C5800,'1.PrepList'!$I$2:$I$1500,'1.PrepList'!$J$2:$J$1500,"")&amp;"",""))</f>
        <v/>
      </c>
      <c r="E5800" s="638" t="str">
        <f>IF($C5800="","",IFERROR(_xlfn.XLOOKUP($C5800,'1.PrepList'!$I$2:$I$1500,'1.PrepList'!$N$2:$N$1500,"")&amp;"",""))</f>
        <v/>
      </c>
      <c r="F5800" s="638" t="str">
        <f>IF($C5800="","",IFERROR(_xlfn.XLOOKUP($C5800,'1.PrepList'!$I$2:$I$1500,'1.PrepList'!$K$2:$K$1500,"")&amp;"",""))</f>
        <v/>
      </c>
      <c r="H5800" s="644" t="str">
        <f>IF($C5800="","",IFERROR(IF(_xlfn.XLOOKUP($C5800,tbl_StartedStatus[Bold ID],tbl_StartedStatus[Started])="Started","Yes",IF(_xlfn.XLOOKUP($C5800,tbl_StartedStatus[Bold ID],tbl_StartedStatus[Started])="No Show","No Show","")),""))</f>
        <v/>
      </c>
    </row>
    <row r="5801" spans="1:8" ht="15" customHeight="1" thickBot="1">
      <c r="A5801" s="38" t="str">
        <f>IF($C5801="","",IFERROR(_xlfn.XLOOKUP($C5801,'1.PrepList'!$I$2:$I$1500,'1.PrepList'!$G$2:$G$1500,"")&amp;"",""))</f>
        <v/>
      </c>
      <c r="B5801" s="638" t="str">
        <f>IF($C5801="","",IFERROR(_xlfn.XLOOKUP($C5801,'1.PrepList'!$I$2:$I$1500,'1.PrepList'!$H$2:$H$1500,"")&amp;"",""))</f>
        <v/>
      </c>
      <c r="D5801" s="638" t="str">
        <f>IF($C5801="","",IFERROR(_xlfn.XLOOKUP($C5801,'1.PrepList'!$I$2:$I$1500,'1.PrepList'!$J$2:$J$1500,"")&amp;"",""))</f>
        <v/>
      </c>
      <c r="E5801" s="638" t="str">
        <f>IF($C5801="","",IFERROR(_xlfn.XLOOKUP($C5801,'1.PrepList'!$I$2:$I$1500,'1.PrepList'!$N$2:$N$1500,"")&amp;"",""))</f>
        <v/>
      </c>
      <c r="F5801" s="638" t="str">
        <f>IF($C5801="","",IFERROR(_xlfn.XLOOKUP($C5801,'1.PrepList'!$I$2:$I$1500,'1.PrepList'!$K$2:$K$1500,"")&amp;"",""))</f>
        <v/>
      </c>
      <c r="H5801" s="644" t="str">
        <f>IF($C5801="","",IFERROR(IF(_xlfn.XLOOKUP($C5801,tbl_StartedStatus[Bold ID],tbl_StartedStatus[Started])="Started","Yes",IF(_xlfn.XLOOKUP($C5801,tbl_StartedStatus[Bold ID],tbl_StartedStatus[Started])="No Show","No Show","")),""))</f>
        <v/>
      </c>
    </row>
    <row r="5802" spans="1:8" ht="15" customHeight="1" thickBot="1">
      <c r="A5802" s="38" t="str">
        <f>IF($C5802="","",IFERROR(_xlfn.XLOOKUP($C5802,'1.PrepList'!$I$2:$I$1500,'1.PrepList'!$G$2:$G$1500,"")&amp;"",""))</f>
        <v/>
      </c>
      <c r="B5802" s="638" t="str">
        <f>IF($C5802="","",IFERROR(_xlfn.XLOOKUP($C5802,'1.PrepList'!$I$2:$I$1500,'1.PrepList'!$H$2:$H$1500,"")&amp;"",""))</f>
        <v/>
      </c>
      <c r="D5802" s="638" t="str">
        <f>IF($C5802="","",IFERROR(_xlfn.XLOOKUP($C5802,'1.PrepList'!$I$2:$I$1500,'1.PrepList'!$J$2:$J$1500,"")&amp;"",""))</f>
        <v/>
      </c>
      <c r="E5802" s="638" t="str">
        <f>IF($C5802="","",IFERROR(_xlfn.XLOOKUP($C5802,'1.PrepList'!$I$2:$I$1500,'1.PrepList'!$N$2:$N$1500,"")&amp;"",""))</f>
        <v/>
      </c>
      <c r="F5802" s="638" t="str">
        <f>IF($C5802="","",IFERROR(_xlfn.XLOOKUP($C5802,'1.PrepList'!$I$2:$I$1500,'1.PrepList'!$K$2:$K$1500,"")&amp;"",""))</f>
        <v/>
      </c>
      <c r="H5802" s="644" t="str">
        <f>IF($C5802="","",IFERROR(IF(_xlfn.XLOOKUP($C5802,tbl_StartedStatus[Bold ID],tbl_StartedStatus[Started])="Started","Yes",IF(_xlfn.XLOOKUP($C5802,tbl_StartedStatus[Bold ID],tbl_StartedStatus[Started])="No Show","No Show","")),""))</f>
        <v/>
      </c>
    </row>
    <row r="5803" spans="1:8" ht="15" customHeight="1" thickBot="1">
      <c r="A5803" s="38" t="str">
        <f>IF($C5803="","",IFERROR(_xlfn.XLOOKUP($C5803,'1.PrepList'!$I$2:$I$1500,'1.PrepList'!$G$2:$G$1500,"")&amp;"",""))</f>
        <v/>
      </c>
      <c r="B5803" s="638" t="str">
        <f>IF($C5803="","",IFERROR(_xlfn.XLOOKUP($C5803,'1.PrepList'!$I$2:$I$1500,'1.PrepList'!$H$2:$H$1500,"")&amp;"",""))</f>
        <v/>
      </c>
      <c r="D5803" s="638" t="str">
        <f>IF($C5803="","",IFERROR(_xlfn.XLOOKUP($C5803,'1.PrepList'!$I$2:$I$1500,'1.PrepList'!$J$2:$J$1500,"")&amp;"",""))</f>
        <v/>
      </c>
      <c r="E5803" s="638" t="str">
        <f>IF($C5803="","",IFERROR(_xlfn.XLOOKUP($C5803,'1.PrepList'!$I$2:$I$1500,'1.PrepList'!$N$2:$N$1500,"")&amp;"",""))</f>
        <v/>
      </c>
      <c r="F5803" s="638" t="str">
        <f>IF($C5803="","",IFERROR(_xlfn.XLOOKUP($C5803,'1.PrepList'!$I$2:$I$1500,'1.PrepList'!$K$2:$K$1500,"")&amp;"",""))</f>
        <v/>
      </c>
      <c r="H5803" s="644" t="str">
        <f>IF($C5803="","",IFERROR(IF(_xlfn.XLOOKUP($C5803,tbl_StartedStatus[Bold ID],tbl_StartedStatus[Started])="Started","Yes",IF(_xlfn.XLOOKUP($C5803,tbl_StartedStatus[Bold ID],tbl_StartedStatus[Started])="No Show","No Show","")),""))</f>
        <v/>
      </c>
    </row>
    <row r="5804" spans="1:8" ht="15" customHeight="1" thickBot="1">
      <c r="A5804" s="38" t="str">
        <f>IF($C5804="","",IFERROR(_xlfn.XLOOKUP($C5804,'1.PrepList'!$I$2:$I$1500,'1.PrepList'!$G$2:$G$1500,"")&amp;"",""))</f>
        <v/>
      </c>
      <c r="B5804" s="638" t="str">
        <f>IF($C5804="","",IFERROR(_xlfn.XLOOKUP($C5804,'1.PrepList'!$I$2:$I$1500,'1.PrepList'!$H$2:$H$1500,"")&amp;"",""))</f>
        <v/>
      </c>
      <c r="D5804" s="638" t="str">
        <f>IF($C5804="","",IFERROR(_xlfn.XLOOKUP($C5804,'1.PrepList'!$I$2:$I$1500,'1.PrepList'!$J$2:$J$1500,"")&amp;"",""))</f>
        <v/>
      </c>
      <c r="E5804" s="638" t="str">
        <f>IF($C5804="","",IFERROR(_xlfn.XLOOKUP($C5804,'1.PrepList'!$I$2:$I$1500,'1.PrepList'!$N$2:$N$1500,"")&amp;"",""))</f>
        <v/>
      </c>
      <c r="F5804" s="638" t="str">
        <f>IF($C5804="","",IFERROR(_xlfn.XLOOKUP($C5804,'1.PrepList'!$I$2:$I$1500,'1.PrepList'!$K$2:$K$1500,"")&amp;"",""))</f>
        <v/>
      </c>
      <c r="H5804" s="644" t="str">
        <f>IF($C5804="","",IFERROR(IF(_xlfn.XLOOKUP($C5804,tbl_StartedStatus[Bold ID],tbl_StartedStatus[Started])="Started","Yes",IF(_xlfn.XLOOKUP($C5804,tbl_StartedStatus[Bold ID],tbl_StartedStatus[Started])="No Show","No Show","")),""))</f>
        <v/>
      </c>
    </row>
    <row r="5805" spans="1:8" ht="15" customHeight="1" thickBot="1">
      <c r="A5805" s="38" t="str">
        <f>IF($C5805="","",IFERROR(_xlfn.XLOOKUP($C5805,'1.PrepList'!$I$2:$I$1500,'1.PrepList'!$G$2:$G$1500,"")&amp;"",""))</f>
        <v/>
      </c>
      <c r="B5805" s="638" t="str">
        <f>IF($C5805="","",IFERROR(_xlfn.XLOOKUP($C5805,'1.PrepList'!$I$2:$I$1500,'1.PrepList'!$H$2:$H$1500,"")&amp;"",""))</f>
        <v/>
      </c>
      <c r="D5805" s="638" t="str">
        <f>IF($C5805="","",IFERROR(_xlfn.XLOOKUP($C5805,'1.PrepList'!$I$2:$I$1500,'1.PrepList'!$J$2:$J$1500,"")&amp;"",""))</f>
        <v/>
      </c>
      <c r="E5805" s="638" t="str">
        <f>IF($C5805="","",IFERROR(_xlfn.XLOOKUP($C5805,'1.PrepList'!$I$2:$I$1500,'1.PrepList'!$N$2:$N$1500,"")&amp;"",""))</f>
        <v/>
      </c>
      <c r="F5805" s="638" t="str">
        <f>IF($C5805="","",IFERROR(_xlfn.XLOOKUP($C5805,'1.PrepList'!$I$2:$I$1500,'1.PrepList'!$K$2:$K$1500,"")&amp;"",""))</f>
        <v/>
      </c>
      <c r="H5805" s="644" t="str">
        <f>IF($C5805="","",IFERROR(IF(_xlfn.XLOOKUP($C5805,tbl_StartedStatus[Bold ID],tbl_StartedStatus[Started])="Started","Yes",IF(_xlfn.XLOOKUP($C5805,tbl_StartedStatus[Bold ID],tbl_StartedStatus[Started])="No Show","No Show","")),""))</f>
        <v/>
      </c>
    </row>
    <row r="5806" spans="1:8" ht="15" customHeight="1" thickBot="1">
      <c r="A5806" s="38" t="str">
        <f>IF($C5806="","",IFERROR(_xlfn.XLOOKUP($C5806,'1.PrepList'!$I$2:$I$1500,'1.PrepList'!$G$2:$G$1500,"")&amp;"",""))</f>
        <v/>
      </c>
      <c r="B5806" s="638" t="str">
        <f>IF($C5806="","",IFERROR(_xlfn.XLOOKUP($C5806,'1.PrepList'!$I$2:$I$1500,'1.PrepList'!$H$2:$H$1500,"")&amp;"",""))</f>
        <v/>
      </c>
      <c r="D5806" s="638" t="str">
        <f>IF($C5806="","",IFERROR(_xlfn.XLOOKUP($C5806,'1.PrepList'!$I$2:$I$1500,'1.PrepList'!$J$2:$J$1500,"")&amp;"",""))</f>
        <v/>
      </c>
      <c r="E5806" s="638" t="str">
        <f>IF($C5806="","",IFERROR(_xlfn.XLOOKUP($C5806,'1.PrepList'!$I$2:$I$1500,'1.PrepList'!$N$2:$N$1500,"")&amp;"",""))</f>
        <v/>
      </c>
      <c r="F5806" s="638" t="str">
        <f>IF($C5806="","",IFERROR(_xlfn.XLOOKUP($C5806,'1.PrepList'!$I$2:$I$1500,'1.PrepList'!$K$2:$K$1500,"")&amp;"",""))</f>
        <v/>
      </c>
      <c r="H5806" s="644" t="str">
        <f>IF($C5806="","",IFERROR(IF(_xlfn.XLOOKUP($C5806,tbl_StartedStatus[Bold ID],tbl_StartedStatus[Started])="Started","Yes",IF(_xlfn.XLOOKUP($C5806,tbl_StartedStatus[Bold ID],tbl_StartedStatus[Started])="No Show","No Show","")),""))</f>
        <v/>
      </c>
    </row>
    <row r="5807" spans="1:8" ht="15" customHeight="1" thickBot="1">
      <c r="A5807" s="38" t="str">
        <f>IF($C5807="","",IFERROR(_xlfn.XLOOKUP($C5807,'1.PrepList'!$I$2:$I$1500,'1.PrepList'!$G$2:$G$1500,"")&amp;"",""))</f>
        <v/>
      </c>
      <c r="B5807" s="638" t="str">
        <f>IF($C5807="","",IFERROR(_xlfn.XLOOKUP($C5807,'1.PrepList'!$I$2:$I$1500,'1.PrepList'!$H$2:$H$1500,"")&amp;"",""))</f>
        <v/>
      </c>
      <c r="D5807" s="638" t="str">
        <f>IF($C5807="","",IFERROR(_xlfn.XLOOKUP($C5807,'1.PrepList'!$I$2:$I$1500,'1.PrepList'!$J$2:$J$1500,"")&amp;"",""))</f>
        <v/>
      </c>
      <c r="E5807" s="638" t="str">
        <f>IF($C5807="","",IFERROR(_xlfn.XLOOKUP($C5807,'1.PrepList'!$I$2:$I$1500,'1.PrepList'!$N$2:$N$1500,"")&amp;"",""))</f>
        <v/>
      </c>
      <c r="F5807" s="638" t="str">
        <f>IF($C5807="","",IFERROR(_xlfn.XLOOKUP($C5807,'1.PrepList'!$I$2:$I$1500,'1.PrepList'!$K$2:$K$1500,"")&amp;"",""))</f>
        <v/>
      </c>
      <c r="H5807" s="644" t="str">
        <f>IF($C5807="","",IFERROR(IF(_xlfn.XLOOKUP($C5807,tbl_StartedStatus[Bold ID],tbl_StartedStatus[Started])="Started","Yes",IF(_xlfn.XLOOKUP($C5807,tbl_StartedStatus[Bold ID],tbl_StartedStatus[Started])="No Show","No Show","")),""))</f>
        <v/>
      </c>
    </row>
    <row r="5808" spans="1:8" ht="15" customHeight="1" thickBot="1">
      <c r="A5808" s="38" t="str">
        <f>IF($C5808="","",IFERROR(_xlfn.XLOOKUP($C5808,'1.PrepList'!$I$2:$I$1500,'1.PrepList'!$G$2:$G$1500,"")&amp;"",""))</f>
        <v/>
      </c>
      <c r="B5808" s="638" t="str">
        <f>IF($C5808="","",IFERROR(_xlfn.XLOOKUP($C5808,'1.PrepList'!$I$2:$I$1500,'1.PrepList'!$H$2:$H$1500,"")&amp;"",""))</f>
        <v/>
      </c>
      <c r="D5808" s="638" t="str">
        <f>IF($C5808="","",IFERROR(_xlfn.XLOOKUP($C5808,'1.PrepList'!$I$2:$I$1500,'1.PrepList'!$J$2:$J$1500,"")&amp;"",""))</f>
        <v/>
      </c>
      <c r="E5808" s="638" t="str">
        <f>IF($C5808="","",IFERROR(_xlfn.XLOOKUP($C5808,'1.PrepList'!$I$2:$I$1500,'1.PrepList'!$N$2:$N$1500,"")&amp;"",""))</f>
        <v/>
      </c>
      <c r="F5808" s="638" t="str">
        <f>IF($C5808="","",IFERROR(_xlfn.XLOOKUP($C5808,'1.PrepList'!$I$2:$I$1500,'1.PrepList'!$K$2:$K$1500,"")&amp;"",""))</f>
        <v/>
      </c>
      <c r="H5808" s="644" t="str">
        <f>IF($C5808="","",IFERROR(IF(_xlfn.XLOOKUP($C5808,tbl_StartedStatus[Bold ID],tbl_StartedStatus[Started])="Started","Yes",IF(_xlfn.XLOOKUP($C5808,tbl_StartedStatus[Bold ID],tbl_StartedStatus[Started])="No Show","No Show","")),""))</f>
        <v/>
      </c>
    </row>
    <row r="5809" spans="1:8" ht="15" customHeight="1" thickBot="1">
      <c r="A5809" s="38" t="str">
        <f>IF($C5809="","",IFERROR(_xlfn.XLOOKUP($C5809,'1.PrepList'!$I$2:$I$1500,'1.PrepList'!$G$2:$G$1500,"")&amp;"",""))</f>
        <v/>
      </c>
      <c r="B5809" s="638" t="str">
        <f>IF($C5809="","",IFERROR(_xlfn.XLOOKUP($C5809,'1.PrepList'!$I$2:$I$1500,'1.PrepList'!$H$2:$H$1500,"")&amp;"",""))</f>
        <v/>
      </c>
      <c r="D5809" s="638" t="str">
        <f>IF($C5809="","",IFERROR(_xlfn.XLOOKUP($C5809,'1.PrepList'!$I$2:$I$1500,'1.PrepList'!$J$2:$J$1500,"")&amp;"",""))</f>
        <v/>
      </c>
      <c r="E5809" s="638" t="str">
        <f>IF($C5809="","",IFERROR(_xlfn.XLOOKUP($C5809,'1.PrepList'!$I$2:$I$1500,'1.PrepList'!$N$2:$N$1500,"")&amp;"",""))</f>
        <v/>
      </c>
      <c r="F5809" s="638" t="str">
        <f>IF($C5809="","",IFERROR(_xlfn.XLOOKUP($C5809,'1.PrepList'!$I$2:$I$1500,'1.PrepList'!$K$2:$K$1500,"")&amp;"",""))</f>
        <v/>
      </c>
      <c r="H5809" s="644" t="str">
        <f>IF($C5809="","",IFERROR(IF(_xlfn.XLOOKUP($C5809,tbl_StartedStatus[Bold ID],tbl_StartedStatus[Started])="Started","Yes",IF(_xlfn.XLOOKUP($C5809,tbl_StartedStatus[Bold ID],tbl_StartedStatus[Started])="No Show","No Show","")),""))</f>
        <v/>
      </c>
    </row>
    <row r="5810" spans="1:8" ht="15" customHeight="1" thickBot="1">
      <c r="A5810" s="38" t="str">
        <f>IF($C5810="","",IFERROR(_xlfn.XLOOKUP($C5810,'1.PrepList'!$I$2:$I$1500,'1.PrepList'!$G$2:$G$1500,"")&amp;"",""))</f>
        <v/>
      </c>
      <c r="B5810" s="638" t="str">
        <f>IF($C5810="","",IFERROR(_xlfn.XLOOKUP($C5810,'1.PrepList'!$I$2:$I$1500,'1.PrepList'!$H$2:$H$1500,"")&amp;"",""))</f>
        <v/>
      </c>
      <c r="D5810" s="638" t="str">
        <f>IF($C5810="","",IFERROR(_xlfn.XLOOKUP($C5810,'1.PrepList'!$I$2:$I$1500,'1.PrepList'!$J$2:$J$1500,"")&amp;"",""))</f>
        <v/>
      </c>
      <c r="E5810" s="638" t="str">
        <f>IF($C5810="","",IFERROR(_xlfn.XLOOKUP($C5810,'1.PrepList'!$I$2:$I$1500,'1.PrepList'!$N$2:$N$1500,"")&amp;"",""))</f>
        <v/>
      </c>
      <c r="F5810" s="638" t="str">
        <f>IF($C5810="","",IFERROR(_xlfn.XLOOKUP($C5810,'1.PrepList'!$I$2:$I$1500,'1.PrepList'!$K$2:$K$1500,"")&amp;"",""))</f>
        <v/>
      </c>
      <c r="H5810" s="644" t="str">
        <f>IF($C5810="","",IFERROR(IF(_xlfn.XLOOKUP($C5810,tbl_StartedStatus[Bold ID],tbl_StartedStatus[Started])="Started","Yes",IF(_xlfn.XLOOKUP($C5810,tbl_StartedStatus[Bold ID],tbl_StartedStatus[Started])="No Show","No Show","")),""))</f>
        <v/>
      </c>
    </row>
    <row r="5811" spans="1:8" ht="15" customHeight="1" thickBot="1">
      <c r="A5811" s="38" t="str">
        <f>IF($C5811="","",IFERROR(_xlfn.XLOOKUP($C5811,'1.PrepList'!$I$2:$I$1500,'1.PrepList'!$G$2:$G$1500,"")&amp;"",""))</f>
        <v/>
      </c>
      <c r="B5811" s="638" t="str">
        <f>IF($C5811="","",IFERROR(_xlfn.XLOOKUP($C5811,'1.PrepList'!$I$2:$I$1500,'1.PrepList'!$H$2:$H$1500,"")&amp;"",""))</f>
        <v/>
      </c>
      <c r="D5811" s="638" t="str">
        <f>IF($C5811="","",IFERROR(_xlfn.XLOOKUP($C5811,'1.PrepList'!$I$2:$I$1500,'1.PrepList'!$J$2:$J$1500,"")&amp;"",""))</f>
        <v/>
      </c>
      <c r="E5811" s="638" t="str">
        <f>IF($C5811="","",IFERROR(_xlfn.XLOOKUP($C5811,'1.PrepList'!$I$2:$I$1500,'1.PrepList'!$N$2:$N$1500,"")&amp;"",""))</f>
        <v/>
      </c>
      <c r="F5811" s="638" t="str">
        <f>IF($C5811="","",IFERROR(_xlfn.XLOOKUP($C5811,'1.PrepList'!$I$2:$I$1500,'1.PrepList'!$K$2:$K$1500,"")&amp;"",""))</f>
        <v/>
      </c>
      <c r="H5811" s="644" t="str">
        <f>IF($C5811="","",IFERROR(IF(_xlfn.XLOOKUP($C5811,tbl_StartedStatus[Bold ID],tbl_StartedStatus[Started])="Started","Yes",IF(_xlfn.XLOOKUP($C5811,tbl_StartedStatus[Bold ID],tbl_StartedStatus[Started])="No Show","No Show","")),""))</f>
        <v/>
      </c>
    </row>
    <row r="5812" spans="1:8" ht="15" customHeight="1" thickBot="1">
      <c r="A5812" s="38" t="str">
        <f>IF($C5812="","",IFERROR(_xlfn.XLOOKUP($C5812,'1.PrepList'!$I$2:$I$1500,'1.PrepList'!$G$2:$G$1500,"")&amp;"",""))</f>
        <v/>
      </c>
      <c r="B5812" s="638" t="str">
        <f>IF($C5812="","",IFERROR(_xlfn.XLOOKUP($C5812,'1.PrepList'!$I$2:$I$1500,'1.PrepList'!$H$2:$H$1500,"")&amp;"",""))</f>
        <v/>
      </c>
      <c r="D5812" s="638" t="str">
        <f>IF($C5812="","",IFERROR(_xlfn.XLOOKUP($C5812,'1.PrepList'!$I$2:$I$1500,'1.PrepList'!$J$2:$J$1500,"")&amp;"",""))</f>
        <v/>
      </c>
      <c r="E5812" s="638" t="str">
        <f>IF($C5812="","",IFERROR(_xlfn.XLOOKUP($C5812,'1.PrepList'!$I$2:$I$1500,'1.PrepList'!$N$2:$N$1500,"")&amp;"",""))</f>
        <v/>
      </c>
      <c r="F5812" s="638" t="str">
        <f>IF($C5812="","",IFERROR(_xlfn.XLOOKUP($C5812,'1.PrepList'!$I$2:$I$1500,'1.PrepList'!$K$2:$K$1500,"")&amp;"",""))</f>
        <v/>
      </c>
      <c r="H5812" s="644" t="str">
        <f>IF($C5812="","",IFERROR(IF(_xlfn.XLOOKUP($C5812,tbl_StartedStatus[Bold ID],tbl_StartedStatus[Started])="Started","Yes",IF(_xlfn.XLOOKUP($C5812,tbl_StartedStatus[Bold ID],tbl_StartedStatus[Started])="No Show","No Show","")),""))</f>
        <v/>
      </c>
    </row>
    <row r="5813" spans="1:8" ht="15" customHeight="1" thickBot="1">
      <c r="A5813" s="38" t="str">
        <f>IF($C5813="","",IFERROR(_xlfn.XLOOKUP($C5813,'1.PrepList'!$I$2:$I$1500,'1.PrepList'!$G$2:$G$1500,"")&amp;"",""))</f>
        <v/>
      </c>
      <c r="B5813" s="638" t="str">
        <f>IF($C5813="","",IFERROR(_xlfn.XLOOKUP($C5813,'1.PrepList'!$I$2:$I$1500,'1.PrepList'!$H$2:$H$1500,"")&amp;"",""))</f>
        <v/>
      </c>
      <c r="D5813" s="638" t="str">
        <f>IF($C5813="","",IFERROR(_xlfn.XLOOKUP($C5813,'1.PrepList'!$I$2:$I$1500,'1.PrepList'!$J$2:$J$1500,"")&amp;"",""))</f>
        <v/>
      </c>
      <c r="E5813" s="638" t="str">
        <f>IF($C5813="","",IFERROR(_xlfn.XLOOKUP($C5813,'1.PrepList'!$I$2:$I$1500,'1.PrepList'!$N$2:$N$1500,"")&amp;"",""))</f>
        <v/>
      </c>
      <c r="F5813" s="638" t="str">
        <f>IF($C5813="","",IFERROR(_xlfn.XLOOKUP($C5813,'1.PrepList'!$I$2:$I$1500,'1.PrepList'!$K$2:$K$1500,"")&amp;"",""))</f>
        <v/>
      </c>
      <c r="H5813" s="644" t="str">
        <f>IF($C5813="","",IFERROR(IF(_xlfn.XLOOKUP($C5813,tbl_StartedStatus[Bold ID],tbl_StartedStatus[Started])="Started","Yes",IF(_xlfn.XLOOKUP($C5813,tbl_StartedStatus[Bold ID],tbl_StartedStatus[Started])="No Show","No Show","")),""))</f>
        <v/>
      </c>
    </row>
    <row r="5814" spans="1:8" ht="15" customHeight="1" thickBot="1">
      <c r="A5814" s="38" t="str">
        <f>IF($C5814="","",IFERROR(_xlfn.XLOOKUP($C5814,'1.PrepList'!$I$2:$I$1500,'1.PrepList'!$G$2:$G$1500,"")&amp;"",""))</f>
        <v/>
      </c>
      <c r="B5814" s="638" t="str">
        <f>IF($C5814="","",IFERROR(_xlfn.XLOOKUP($C5814,'1.PrepList'!$I$2:$I$1500,'1.PrepList'!$H$2:$H$1500,"")&amp;"",""))</f>
        <v/>
      </c>
      <c r="D5814" s="638" t="str">
        <f>IF($C5814="","",IFERROR(_xlfn.XLOOKUP($C5814,'1.PrepList'!$I$2:$I$1500,'1.PrepList'!$J$2:$J$1500,"")&amp;"",""))</f>
        <v/>
      </c>
      <c r="E5814" s="638" t="str">
        <f>IF($C5814="","",IFERROR(_xlfn.XLOOKUP($C5814,'1.PrepList'!$I$2:$I$1500,'1.PrepList'!$N$2:$N$1500,"")&amp;"",""))</f>
        <v/>
      </c>
      <c r="F5814" s="638" t="str">
        <f>IF($C5814="","",IFERROR(_xlfn.XLOOKUP($C5814,'1.PrepList'!$I$2:$I$1500,'1.PrepList'!$K$2:$K$1500,"")&amp;"",""))</f>
        <v/>
      </c>
      <c r="H5814" s="644" t="str">
        <f>IF($C5814="","",IFERROR(IF(_xlfn.XLOOKUP($C5814,tbl_StartedStatus[Bold ID],tbl_StartedStatus[Started])="Started","Yes",IF(_xlfn.XLOOKUP($C5814,tbl_StartedStatus[Bold ID],tbl_StartedStatus[Started])="No Show","No Show","")),""))</f>
        <v/>
      </c>
    </row>
    <row r="5815" spans="1:8" ht="15" customHeight="1" thickBot="1">
      <c r="A5815" s="38" t="str">
        <f>IF($C5815="","",IFERROR(_xlfn.XLOOKUP($C5815,'1.PrepList'!$I$2:$I$1500,'1.PrepList'!$G$2:$G$1500,"")&amp;"",""))</f>
        <v/>
      </c>
      <c r="B5815" s="638" t="str">
        <f>IF($C5815="","",IFERROR(_xlfn.XLOOKUP($C5815,'1.PrepList'!$I$2:$I$1500,'1.PrepList'!$H$2:$H$1500,"")&amp;"",""))</f>
        <v/>
      </c>
      <c r="D5815" s="638" t="str">
        <f>IF($C5815="","",IFERROR(_xlfn.XLOOKUP($C5815,'1.PrepList'!$I$2:$I$1500,'1.PrepList'!$J$2:$J$1500,"")&amp;"",""))</f>
        <v/>
      </c>
      <c r="E5815" s="638" t="str">
        <f>IF($C5815="","",IFERROR(_xlfn.XLOOKUP($C5815,'1.PrepList'!$I$2:$I$1500,'1.PrepList'!$N$2:$N$1500,"")&amp;"",""))</f>
        <v/>
      </c>
      <c r="F5815" s="638" t="str">
        <f>IF($C5815="","",IFERROR(_xlfn.XLOOKUP($C5815,'1.PrepList'!$I$2:$I$1500,'1.PrepList'!$K$2:$K$1500,"")&amp;"",""))</f>
        <v/>
      </c>
      <c r="H5815" s="644" t="str">
        <f>IF($C5815="","",IFERROR(IF(_xlfn.XLOOKUP($C5815,tbl_StartedStatus[Bold ID],tbl_StartedStatus[Started])="Started","Yes",IF(_xlfn.XLOOKUP($C5815,tbl_StartedStatus[Bold ID],tbl_StartedStatus[Started])="No Show","No Show","")),""))</f>
        <v/>
      </c>
    </row>
    <row r="5816" spans="1:8" ht="15" customHeight="1" thickBot="1">
      <c r="A5816" s="38" t="str">
        <f>IF($C5816="","",IFERROR(_xlfn.XLOOKUP($C5816,'1.PrepList'!$I$2:$I$1500,'1.PrepList'!$G$2:$G$1500,"")&amp;"",""))</f>
        <v/>
      </c>
      <c r="B5816" s="638" t="str">
        <f>IF($C5816="","",IFERROR(_xlfn.XLOOKUP($C5816,'1.PrepList'!$I$2:$I$1500,'1.PrepList'!$H$2:$H$1500,"")&amp;"",""))</f>
        <v/>
      </c>
      <c r="D5816" s="638" t="str">
        <f>IF($C5816="","",IFERROR(_xlfn.XLOOKUP($C5816,'1.PrepList'!$I$2:$I$1500,'1.PrepList'!$J$2:$J$1500,"")&amp;"",""))</f>
        <v/>
      </c>
      <c r="E5816" s="638" t="str">
        <f>IF($C5816="","",IFERROR(_xlfn.XLOOKUP($C5816,'1.PrepList'!$I$2:$I$1500,'1.PrepList'!$N$2:$N$1500,"")&amp;"",""))</f>
        <v/>
      </c>
      <c r="F5816" s="638" t="str">
        <f>IF($C5816="","",IFERROR(_xlfn.XLOOKUP($C5816,'1.PrepList'!$I$2:$I$1500,'1.PrepList'!$K$2:$K$1500,"")&amp;"",""))</f>
        <v/>
      </c>
      <c r="H5816" s="644" t="str">
        <f>IF($C5816="","",IFERROR(IF(_xlfn.XLOOKUP($C5816,tbl_StartedStatus[Bold ID],tbl_StartedStatus[Started])="Started","Yes",IF(_xlfn.XLOOKUP($C5816,tbl_StartedStatus[Bold ID],tbl_StartedStatus[Started])="No Show","No Show","")),""))</f>
        <v/>
      </c>
    </row>
    <row r="5817" spans="1:8" ht="15" customHeight="1" thickBot="1">
      <c r="A5817" s="38" t="str">
        <f>IF($C5817="","",IFERROR(_xlfn.XLOOKUP($C5817,'1.PrepList'!$I$2:$I$1500,'1.PrepList'!$G$2:$G$1500,"")&amp;"",""))</f>
        <v/>
      </c>
      <c r="B5817" s="638" t="str">
        <f>IF($C5817="","",IFERROR(_xlfn.XLOOKUP($C5817,'1.PrepList'!$I$2:$I$1500,'1.PrepList'!$H$2:$H$1500,"")&amp;"",""))</f>
        <v/>
      </c>
      <c r="D5817" s="638" t="str">
        <f>IF($C5817="","",IFERROR(_xlfn.XLOOKUP($C5817,'1.PrepList'!$I$2:$I$1500,'1.PrepList'!$J$2:$J$1500,"")&amp;"",""))</f>
        <v/>
      </c>
      <c r="E5817" s="638" t="str">
        <f>IF($C5817="","",IFERROR(_xlfn.XLOOKUP($C5817,'1.PrepList'!$I$2:$I$1500,'1.PrepList'!$N$2:$N$1500,"")&amp;"",""))</f>
        <v/>
      </c>
      <c r="F5817" s="638" t="str">
        <f>IF($C5817="","",IFERROR(_xlfn.XLOOKUP($C5817,'1.PrepList'!$I$2:$I$1500,'1.PrepList'!$K$2:$K$1500,"")&amp;"",""))</f>
        <v/>
      </c>
      <c r="H5817" s="644" t="str">
        <f>IF($C5817="","",IFERROR(IF(_xlfn.XLOOKUP($C5817,tbl_StartedStatus[Bold ID],tbl_StartedStatus[Started])="Started","Yes",IF(_xlfn.XLOOKUP($C5817,tbl_StartedStatus[Bold ID],tbl_StartedStatus[Started])="No Show","No Show","")),""))</f>
        <v/>
      </c>
    </row>
    <row r="5818" spans="1:8" ht="15" customHeight="1" thickBot="1">
      <c r="A5818" s="38" t="str">
        <f>IF($C5818="","",IFERROR(_xlfn.XLOOKUP($C5818,'1.PrepList'!$I$2:$I$1500,'1.PrepList'!$G$2:$G$1500,"")&amp;"",""))</f>
        <v/>
      </c>
      <c r="B5818" s="638" t="str">
        <f>IF($C5818="","",IFERROR(_xlfn.XLOOKUP($C5818,'1.PrepList'!$I$2:$I$1500,'1.PrepList'!$H$2:$H$1500,"")&amp;"",""))</f>
        <v/>
      </c>
      <c r="D5818" s="638" t="str">
        <f>IF($C5818="","",IFERROR(_xlfn.XLOOKUP($C5818,'1.PrepList'!$I$2:$I$1500,'1.PrepList'!$J$2:$J$1500,"")&amp;"",""))</f>
        <v/>
      </c>
      <c r="E5818" s="638" t="str">
        <f>IF($C5818="","",IFERROR(_xlfn.XLOOKUP($C5818,'1.PrepList'!$I$2:$I$1500,'1.PrepList'!$N$2:$N$1500,"")&amp;"",""))</f>
        <v/>
      </c>
      <c r="F5818" s="638" t="str">
        <f>IF($C5818="","",IFERROR(_xlfn.XLOOKUP($C5818,'1.PrepList'!$I$2:$I$1500,'1.PrepList'!$K$2:$K$1500,"")&amp;"",""))</f>
        <v/>
      </c>
      <c r="H5818" s="644" t="str">
        <f>IF($C5818="","",IFERROR(IF(_xlfn.XLOOKUP($C5818,tbl_StartedStatus[Bold ID],tbl_StartedStatus[Started])="Started","Yes",IF(_xlfn.XLOOKUP($C5818,tbl_StartedStatus[Bold ID],tbl_StartedStatus[Started])="No Show","No Show","")),""))</f>
        <v/>
      </c>
    </row>
    <row r="5819" spans="1:8" ht="15" customHeight="1" thickBot="1">
      <c r="A5819" s="38" t="str">
        <f>IF($C5819="","",IFERROR(_xlfn.XLOOKUP($C5819,'1.PrepList'!$I$2:$I$1500,'1.PrepList'!$G$2:$G$1500,"")&amp;"",""))</f>
        <v/>
      </c>
      <c r="B5819" s="638" t="str">
        <f>IF($C5819="","",IFERROR(_xlfn.XLOOKUP($C5819,'1.PrepList'!$I$2:$I$1500,'1.PrepList'!$H$2:$H$1500,"")&amp;"",""))</f>
        <v/>
      </c>
      <c r="D5819" s="638" t="str">
        <f>IF($C5819="","",IFERROR(_xlfn.XLOOKUP($C5819,'1.PrepList'!$I$2:$I$1500,'1.PrepList'!$J$2:$J$1500,"")&amp;"",""))</f>
        <v/>
      </c>
      <c r="E5819" s="638" t="str">
        <f>IF($C5819="","",IFERROR(_xlfn.XLOOKUP($C5819,'1.PrepList'!$I$2:$I$1500,'1.PrepList'!$N$2:$N$1500,"")&amp;"",""))</f>
        <v/>
      </c>
      <c r="F5819" s="638" t="str">
        <f>IF($C5819="","",IFERROR(_xlfn.XLOOKUP($C5819,'1.PrepList'!$I$2:$I$1500,'1.PrepList'!$K$2:$K$1500,"")&amp;"",""))</f>
        <v/>
      </c>
      <c r="H5819" s="644" t="str">
        <f>IF($C5819="","",IFERROR(IF(_xlfn.XLOOKUP($C5819,tbl_StartedStatus[Bold ID],tbl_StartedStatus[Started])="Started","Yes",IF(_xlfn.XLOOKUP($C5819,tbl_StartedStatus[Bold ID],tbl_StartedStatus[Started])="No Show","No Show","")),""))</f>
        <v/>
      </c>
    </row>
    <row r="5820" spans="1:8" ht="15" customHeight="1" thickBot="1">
      <c r="A5820" s="38" t="str">
        <f>IF($C5820="","",IFERROR(_xlfn.XLOOKUP($C5820,'1.PrepList'!$I$2:$I$1500,'1.PrepList'!$G$2:$G$1500,"")&amp;"",""))</f>
        <v/>
      </c>
      <c r="B5820" s="638" t="str">
        <f>IF($C5820="","",IFERROR(_xlfn.XLOOKUP($C5820,'1.PrepList'!$I$2:$I$1500,'1.PrepList'!$H$2:$H$1500,"")&amp;"",""))</f>
        <v/>
      </c>
      <c r="D5820" s="638" t="str">
        <f>IF($C5820="","",IFERROR(_xlfn.XLOOKUP($C5820,'1.PrepList'!$I$2:$I$1500,'1.PrepList'!$J$2:$J$1500,"")&amp;"",""))</f>
        <v/>
      </c>
      <c r="E5820" s="638" t="str">
        <f>IF($C5820="","",IFERROR(_xlfn.XLOOKUP($C5820,'1.PrepList'!$I$2:$I$1500,'1.PrepList'!$N$2:$N$1500,"")&amp;"",""))</f>
        <v/>
      </c>
      <c r="F5820" s="638" t="str">
        <f>IF($C5820="","",IFERROR(_xlfn.XLOOKUP($C5820,'1.PrepList'!$I$2:$I$1500,'1.PrepList'!$K$2:$K$1500,"")&amp;"",""))</f>
        <v/>
      </c>
      <c r="H5820" s="644" t="str">
        <f>IF($C5820="","",IFERROR(IF(_xlfn.XLOOKUP($C5820,tbl_StartedStatus[Bold ID],tbl_StartedStatus[Started])="Started","Yes",IF(_xlfn.XLOOKUP($C5820,tbl_StartedStatus[Bold ID],tbl_StartedStatus[Started])="No Show","No Show","")),""))</f>
        <v/>
      </c>
    </row>
    <row r="5821" spans="1:8" ht="15" customHeight="1" thickBot="1">
      <c r="A5821" s="38" t="str">
        <f>IF($C5821="","",IFERROR(_xlfn.XLOOKUP($C5821,'1.PrepList'!$I$2:$I$1500,'1.PrepList'!$G$2:$G$1500,"")&amp;"",""))</f>
        <v/>
      </c>
      <c r="B5821" s="638" t="str">
        <f>IF($C5821="","",IFERROR(_xlfn.XLOOKUP($C5821,'1.PrepList'!$I$2:$I$1500,'1.PrepList'!$H$2:$H$1500,"")&amp;"",""))</f>
        <v/>
      </c>
      <c r="D5821" s="638" t="str">
        <f>IF($C5821="","",IFERROR(_xlfn.XLOOKUP($C5821,'1.PrepList'!$I$2:$I$1500,'1.PrepList'!$J$2:$J$1500,"")&amp;"",""))</f>
        <v/>
      </c>
      <c r="E5821" s="638" t="str">
        <f>IF($C5821="","",IFERROR(_xlfn.XLOOKUP($C5821,'1.PrepList'!$I$2:$I$1500,'1.PrepList'!$N$2:$N$1500,"")&amp;"",""))</f>
        <v/>
      </c>
      <c r="F5821" s="638" t="str">
        <f>IF($C5821="","",IFERROR(_xlfn.XLOOKUP($C5821,'1.PrepList'!$I$2:$I$1500,'1.PrepList'!$K$2:$K$1500,"")&amp;"",""))</f>
        <v/>
      </c>
      <c r="H5821" s="644" t="str">
        <f>IF($C5821="","",IFERROR(IF(_xlfn.XLOOKUP($C5821,tbl_StartedStatus[Bold ID],tbl_StartedStatus[Started])="Started","Yes",IF(_xlfn.XLOOKUP($C5821,tbl_StartedStatus[Bold ID],tbl_StartedStatus[Started])="No Show","No Show","")),""))</f>
        <v/>
      </c>
    </row>
    <row r="5822" spans="1:8" ht="15" customHeight="1" thickBot="1">
      <c r="A5822" s="38" t="str">
        <f>IF($C5822="","",IFERROR(_xlfn.XLOOKUP($C5822,'1.PrepList'!$I$2:$I$1500,'1.PrepList'!$G$2:$G$1500,"")&amp;"",""))</f>
        <v/>
      </c>
      <c r="B5822" s="638" t="str">
        <f>IF($C5822="","",IFERROR(_xlfn.XLOOKUP($C5822,'1.PrepList'!$I$2:$I$1500,'1.PrepList'!$H$2:$H$1500,"")&amp;"",""))</f>
        <v/>
      </c>
      <c r="D5822" s="638" t="str">
        <f>IF($C5822="","",IFERROR(_xlfn.XLOOKUP($C5822,'1.PrepList'!$I$2:$I$1500,'1.PrepList'!$J$2:$J$1500,"")&amp;"",""))</f>
        <v/>
      </c>
      <c r="E5822" s="638" t="str">
        <f>IF($C5822="","",IFERROR(_xlfn.XLOOKUP($C5822,'1.PrepList'!$I$2:$I$1500,'1.PrepList'!$N$2:$N$1500,"")&amp;"",""))</f>
        <v/>
      </c>
      <c r="F5822" s="638" t="str">
        <f>IF($C5822="","",IFERROR(_xlfn.XLOOKUP($C5822,'1.PrepList'!$I$2:$I$1500,'1.PrepList'!$K$2:$K$1500,"")&amp;"",""))</f>
        <v/>
      </c>
      <c r="H5822" s="644" t="str">
        <f>IF($C5822="","",IFERROR(IF(_xlfn.XLOOKUP($C5822,tbl_StartedStatus[Bold ID],tbl_StartedStatus[Started])="Started","Yes",IF(_xlfn.XLOOKUP($C5822,tbl_StartedStatus[Bold ID],tbl_StartedStatus[Started])="No Show","No Show","")),""))</f>
        <v/>
      </c>
    </row>
    <row r="5823" spans="1:8" ht="15" customHeight="1" thickBot="1">
      <c r="A5823" s="38" t="str">
        <f>IF($C5823="","",IFERROR(_xlfn.XLOOKUP($C5823,'1.PrepList'!$I$2:$I$1500,'1.PrepList'!$G$2:$G$1500,"")&amp;"",""))</f>
        <v/>
      </c>
      <c r="B5823" s="638" t="str">
        <f>IF($C5823="","",IFERROR(_xlfn.XLOOKUP($C5823,'1.PrepList'!$I$2:$I$1500,'1.PrepList'!$H$2:$H$1500,"")&amp;"",""))</f>
        <v/>
      </c>
      <c r="D5823" s="638" t="str">
        <f>IF($C5823="","",IFERROR(_xlfn.XLOOKUP($C5823,'1.PrepList'!$I$2:$I$1500,'1.PrepList'!$J$2:$J$1500,"")&amp;"",""))</f>
        <v/>
      </c>
      <c r="E5823" s="638" t="str">
        <f>IF($C5823="","",IFERROR(_xlfn.XLOOKUP($C5823,'1.PrepList'!$I$2:$I$1500,'1.PrepList'!$N$2:$N$1500,"")&amp;"",""))</f>
        <v/>
      </c>
      <c r="F5823" s="638" t="str">
        <f>IF($C5823="","",IFERROR(_xlfn.XLOOKUP($C5823,'1.PrepList'!$I$2:$I$1500,'1.PrepList'!$K$2:$K$1500,"")&amp;"",""))</f>
        <v/>
      </c>
      <c r="H5823" s="644" t="str">
        <f>IF($C5823="","",IFERROR(IF(_xlfn.XLOOKUP($C5823,tbl_StartedStatus[Bold ID],tbl_StartedStatus[Started])="Started","Yes",IF(_xlfn.XLOOKUP($C5823,tbl_StartedStatus[Bold ID],tbl_StartedStatus[Started])="No Show","No Show","")),""))</f>
        <v/>
      </c>
    </row>
    <row r="5824" spans="1:8" ht="15" customHeight="1" thickBot="1">
      <c r="A5824" s="38" t="str">
        <f>IF($C5824="","",IFERROR(_xlfn.XLOOKUP($C5824,'1.PrepList'!$I$2:$I$1500,'1.PrepList'!$G$2:$G$1500,"")&amp;"",""))</f>
        <v/>
      </c>
      <c r="B5824" s="638" t="str">
        <f>IF($C5824="","",IFERROR(_xlfn.XLOOKUP($C5824,'1.PrepList'!$I$2:$I$1500,'1.PrepList'!$H$2:$H$1500,"")&amp;"",""))</f>
        <v/>
      </c>
      <c r="D5824" s="638" t="str">
        <f>IF($C5824="","",IFERROR(_xlfn.XLOOKUP($C5824,'1.PrepList'!$I$2:$I$1500,'1.PrepList'!$J$2:$J$1500,"")&amp;"",""))</f>
        <v/>
      </c>
      <c r="E5824" s="638" t="str">
        <f>IF($C5824="","",IFERROR(_xlfn.XLOOKUP($C5824,'1.PrepList'!$I$2:$I$1500,'1.PrepList'!$N$2:$N$1500,"")&amp;"",""))</f>
        <v/>
      </c>
      <c r="F5824" s="638" t="str">
        <f>IF($C5824="","",IFERROR(_xlfn.XLOOKUP($C5824,'1.PrepList'!$I$2:$I$1500,'1.PrepList'!$K$2:$K$1500,"")&amp;"",""))</f>
        <v/>
      </c>
      <c r="H5824" s="644" t="str">
        <f>IF($C5824="","",IFERROR(IF(_xlfn.XLOOKUP($C5824,tbl_StartedStatus[Bold ID],tbl_StartedStatus[Started])="Started","Yes",IF(_xlfn.XLOOKUP($C5824,tbl_StartedStatus[Bold ID],tbl_StartedStatus[Started])="No Show","No Show","")),""))</f>
        <v/>
      </c>
    </row>
    <row r="5825" spans="1:8" ht="15" customHeight="1" thickBot="1">
      <c r="A5825" s="38" t="str">
        <f>IF($C5825="","",IFERROR(_xlfn.XLOOKUP($C5825,'1.PrepList'!$I$2:$I$1500,'1.PrepList'!$G$2:$G$1500,"")&amp;"",""))</f>
        <v/>
      </c>
      <c r="B5825" s="638" t="str">
        <f>IF($C5825="","",IFERROR(_xlfn.XLOOKUP($C5825,'1.PrepList'!$I$2:$I$1500,'1.PrepList'!$H$2:$H$1500,"")&amp;"",""))</f>
        <v/>
      </c>
      <c r="D5825" s="638" t="str">
        <f>IF($C5825="","",IFERROR(_xlfn.XLOOKUP($C5825,'1.PrepList'!$I$2:$I$1500,'1.PrepList'!$J$2:$J$1500,"")&amp;"",""))</f>
        <v/>
      </c>
      <c r="E5825" s="638" t="str">
        <f>IF($C5825="","",IFERROR(_xlfn.XLOOKUP($C5825,'1.PrepList'!$I$2:$I$1500,'1.PrepList'!$N$2:$N$1500,"")&amp;"",""))</f>
        <v/>
      </c>
      <c r="F5825" s="638" t="str">
        <f>IF($C5825="","",IFERROR(_xlfn.XLOOKUP($C5825,'1.PrepList'!$I$2:$I$1500,'1.PrepList'!$K$2:$K$1500,"")&amp;"",""))</f>
        <v/>
      </c>
      <c r="H5825" s="644" t="str">
        <f>IF($C5825="","",IFERROR(IF(_xlfn.XLOOKUP($C5825,tbl_StartedStatus[Bold ID],tbl_StartedStatus[Started])="Started","Yes",IF(_xlfn.XLOOKUP($C5825,tbl_StartedStatus[Bold ID],tbl_StartedStatus[Started])="No Show","No Show","")),""))</f>
        <v/>
      </c>
    </row>
    <row r="5826" spans="1:8" ht="15" customHeight="1" thickBot="1">
      <c r="A5826" s="38" t="str">
        <f>IF($C5826="","",IFERROR(_xlfn.XLOOKUP($C5826,'1.PrepList'!$I$2:$I$1500,'1.PrepList'!$G$2:$G$1500,"")&amp;"",""))</f>
        <v/>
      </c>
      <c r="B5826" s="638" t="str">
        <f>IF($C5826="","",IFERROR(_xlfn.XLOOKUP($C5826,'1.PrepList'!$I$2:$I$1500,'1.PrepList'!$H$2:$H$1500,"")&amp;"",""))</f>
        <v/>
      </c>
      <c r="D5826" s="638" t="str">
        <f>IF($C5826="","",IFERROR(_xlfn.XLOOKUP($C5826,'1.PrepList'!$I$2:$I$1500,'1.PrepList'!$J$2:$J$1500,"")&amp;"",""))</f>
        <v/>
      </c>
      <c r="E5826" s="638" t="str">
        <f>IF($C5826="","",IFERROR(_xlfn.XLOOKUP($C5826,'1.PrepList'!$I$2:$I$1500,'1.PrepList'!$N$2:$N$1500,"")&amp;"",""))</f>
        <v/>
      </c>
      <c r="F5826" s="638" t="str">
        <f>IF($C5826="","",IFERROR(_xlfn.XLOOKUP($C5826,'1.PrepList'!$I$2:$I$1500,'1.PrepList'!$K$2:$K$1500,"")&amp;"",""))</f>
        <v/>
      </c>
      <c r="H5826" s="644" t="str">
        <f>IF($C5826="","",IFERROR(IF(_xlfn.XLOOKUP($C5826,tbl_StartedStatus[Bold ID],tbl_StartedStatus[Started])="Started","Yes",IF(_xlfn.XLOOKUP($C5826,tbl_StartedStatus[Bold ID],tbl_StartedStatus[Started])="No Show","No Show","")),""))</f>
        <v/>
      </c>
    </row>
    <row r="5827" spans="1:8" ht="15" customHeight="1" thickBot="1">
      <c r="A5827" s="38" t="str">
        <f>IF($C5827="","",IFERROR(_xlfn.XLOOKUP($C5827,'1.PrepList'!$I$2:$I$1500,'1.PrepList'!$G$2:$G$1500,"")&amp;"",""))</f>
        <v/>
      </c>
      <c r="B5827" s="638" t="str">
        <f>IF($C5827="","",IFERROR(_xlfn.XLOOKUP($C5827,'1.PrepList'!$I$2:$I$1500,'1.PrepList'!$H$2:$H$1500,"")&amp;"",""))</f>
        <v/>
      </c>
      <c r="D5827" s="638" t="str">
        <f>IF($C5827="","",IFERROR(_xlfn.XLOOKUP($C5827,'1.PrepList'!$I$2:$I$1500,'1.PrepList'!$J$2:$J$1500,"")&amp;"",""))</f>
        <v/>
      </c>
      <c r="E5827" s="638" t="str">
        <f>IF($C5827="","",IFERROR(_xlfn.XLOOKUP($C5827,'1.PrepList'!$I$2:$I$1500,'1.PrepList'!$N$2:$N$1500,"")&amp;"",""))</f>
        <v/>
      </c>
      <c r="F5827" s="638" t="str">
        <f>IF($C5827="","",IFERROR(_xlfn.XLOOKUP($C5827,'1.PrepList'!$I$2:$I$1500,'1.PrepList'!$K$2:$K$1500,"")&amp;"",""))</f>
        <v/>
      </c>
      <c r="H5827" s="644" t="str">
        <f>IF($C5827="","",IFERROR(IF(_xlfn.XLOOKUP($C5827,tbl_StartedStatus[Bold ID],tbl_StartedStatus[Started])="Started","Yes",IF(_xlfn.XLOOKUP($C5827,tbl_StartedStatus[Bold ID],tbl_StartedStatus[Started])="No Show","No Show","")),""))</f>
        <v/>
      </c>
    </row>
    <row r="5828" spans="1:8" ht="15" customHeight="1" thickBot="1">
      <c r="A5828" s="38" t="str">
        <f>IF($C5828="","",IFERROR(_xlfn.XLOOKUP($C5828,'1.PrepList'!$I$2:$I$1500,'1.PrepList'!$G$2:$G$1500,"")&amp;"",""))</f>
        <v/>
      </c>
      <c r="B5828" s="638" t="str">
        <f>IF($C5828="","",IFERROR(_xlfn.XLOOKUP($C5828,'1.PrepList'!$I$2:$I$1500,'1.PrepList'!$H$2:$H$1500,"")&amp;"",""))</f>
        <v/>
      </c>
      <c r="D5828" s="638" t="str">
        <f>IF($C5828="","",IFERROR(_xlfn.XLOOKUP($C5828,'1.PrepList'!$I$2:$I$1500,'1.PrepList'!$J$2:$J$1500,"")&amp;"",""))</f>
        <v/>
      </c>
      <c r="E5828" s="638" t="str">
        <f>IF($C5828="","",IFERROR(_xlfn.XLOOKUP($C5828,'1.PrepList'!$I$2:$I$1500,'1.PrepList'!$N$2:$N$1500,"")&amp;"",""))</f>
        <v/>
      </c>
      <c r="F5828" s="638" t="str">
        <f>IF($C5828="","",IFERROR(_xlfn.XLOOKUP($C5828,'1.PrepList'!$I$2:$I$1500,'1.PrepList'!$K$2:$K$1500,"")&amp;"",""))</f>
        <v/>
      </c>
      <c r="H5828" s="644" t="str">
        <f>IF($C5828="","",IFERROR(IF(_xlfn.XLOOKUP($C5828,tbl_StartedStatus[Bold ID],tbl_StartedStatus[Started])="Started","Yes",IF(_xlfn.XLOOKUP($C5828,tbl_StartedStatus[Bold ID],tbl_StartedStatus[Started])="No Show","No Show","")),""))</f>
        <v/>
      </c>
    </row>
    <row r="5829" spans="1:8" ht="15" customHeight="1" thickBot="1">
      <c r="A5829" s="38" t="str">
        <f>IF($C5829="","",IFERROR(_xlfn.XLOOKUP($C5829,'1.PrepList'!$I$2:$I$1500,'1.PrepList'!$G$2:$G$1500,"")&amp;"",""))</f>
        <v/>
      </c>
      <c r="B5829" s="638" t="str">
        <f>IF($C5829="","",IFERROR(_xlfn.XLOOKUP($C5829,'1.PrepList'!$I$2:$I$1500,'1.PrepList'!$H$2:$H$1500,"")&amp;"",""))</f>
        <v/>
      </c>
      <c r="D5829" s="638" t="str">
        <f>IF($C5829="","",IFERROR(_xlfn.XLOOKUP($C5829,'1.PrepList'!$I$2:$I$1500,'1.PrepList'!$J$2:$J$1500,"")&amp;"",""))</f>
        <v/>
      </c>
      <c r="E5829" s="638" t="str">
        <f>IF($C5829="","",IFERROR(_xlfn.XLOOKUP($C5829,'1.PrepList'!$I$2:$I$1500,'1.PrepList'!$N$2:$N$1500,"")&amp;"",""))</f>
        <v/>
      </c>
      <c r="F5829" s="638" t="str">
        <f>IF($C5829="","",IFERROR(_xlfn.XLOOKUP($C5829,'1.PrepList'!$I$2:$I$1500,'1.PrepList'!$K$2:$K$1500,"")&amp;"",""))</f>
        <v/>
      </c>
      <c r="H5829" s="644" t="str">
        <f>IF($C5829="","",IFERROR(IF(_xlfn.XLOOKUP($C5829,tbl_StartedStatus[Bold ID],tbl_StartedStatus[Started])="Started","Yes",IF(_xlfn.XLOOKUP($C5829,tbl_StartedStatus[Bold ID],tbl_StartedStatus[Started])="No Show","No Show","")),""))</f>
        <v/>
      </c>
    </row>
    <row r="5830" spans="1:8" ht="15" customHeight="1" thickBot="1">
      <c r="A5830" s="38" t="str">
        <f>IF($C5830="","",IFERROR(_xlfn.XLOOKUP($C5830,'1.PrepList'!$I$2:$I$1500,'1.PrepList'!$G$2:$G$1500,"")&amp;"",""))</f>
        <v/>
      </c>
      <c r="B5830" s="638" t="str">
        <f>IF($C5830="","",IFERROR(_xlfn.XLOOKUP($C5830,'1.PrepList'!$I$2:$I$1500,'1.PrepList'!$H$2:$H$1500,"")&amp;"",""))</f>
        <v/>
      </c>
      <c r="D5830" s="638" t="str">
        <f>IF($C5830="","",IFERROR(_xlfn.XLOOKUP($C5830,'1.PrepList'!$I$2:$I$1500,'1.PrepList'!$J$2:$J$1500,"")&amp;"",""))</f>
        <v/>
      </c>
      <c r="E5830" s="638" t="str">
        <f>IF($C5830="","",IFERROR(_xlfn.XLOOKUP($C5830,'1.PrepList'!$I$2:$I$1500,'1.PrepList'!$N$2:$N$1500,"")&amp;"",""))</f>
        <v/>
      </c>
      <c r="F5830" s="638" t="str">
        <f>IF($C5830="","",IFERROR(_xlfn.XLOOKUP($C5830,'1.PrepList'!$I$2:$I$1500,'1.PrepList'!$K$2:$K$1500,"")&amp;"",""))</f>
        <v/>
      </c>
      <c r="H5830" s="644" t="str">
        <f>IF($C5830="","",IFERROR(IF(_xlfn.XLOOKUP($C5830,tbl_StartedStatus[Bold ID],tbl_StartedStatus[Started])="Started","Yes",IF(_xlfn.XLOOKUP($C5830,tbl_StartedStatus[Bold ID],tbl_StartedStatus[Started])="No Show","No Show","")),""))</f>
        <v/>
      </c>
    </row>
    <row r="5831" spans="1:8" ht="15" customHeight="1" thickBot="1">
      <c r="A5831" s="38" t="str">
        <f>IF($C5831="","",IFERROR(_xlfn.XLOOKUP($C5831,'1.PrepList'!$I$2:$I$1500,'1.PrepList'!$G$2:$G$1500,"")&amp;"",""))</f>
        <v/>
      </c>
      <c r="B5831" s="638" t="str">
        <f>IF($C5831="","",IFERROR(_xlfn.XLOOKUP($C5831,'1.PrepList'!$I$2:$I$1500,'1.PrepList'!$H$2:$H$1500,"")&amp;"",""))</f>
        <v/>
      </c>
      <c r="D5831" s="638" t="str">
        <f>IF($C5831="","",IFERROR(_xlfn.XLOOKUP($C5831,'1.PrepList'!$I$2:$I$1500,'1.PrepList'!$J$2:$J$1500,"")&amp;"",""))</f>
        <v/>
      </c>
      <c r="E5831" s="638" t="str">
        <f>IF($C5831="","",IFERROR(_xlfn.XLOOKUP($C5831,'1.PrepList'!$I$2:$I$1500,'1.PrepList'!$N$2:$N$1500,"")&amp;"",""))</f>
        <v/>
      </c>
      <c r="F5831" s="638" t="str">
        <f>IF($C5831="","",IFERROR(_xlfn.XLOOKUP($C5831,'1.PrepList'!$I$2:$I$1500,'1.PrepList'!$K$2:$K$1500,"")&amp;"",""))</f>
        <v/>
      </c>
      <c r="H5831" s="644" t="str">
        <f>IF($C5831="","",IFERROR(IF(_xlfn.XLOOKUP($C5831,tbl_StartedStatus[Bold ID],tbl_StartedStatus[Started])="Started","Yes",IF(_xlfn.XLOOKUP($C5831,tbl_StartedStatus[Bold ID],tbl_StartedStatus[Started])="No Show","No Show","")),""))</f>
        <v/>
      </c>
    </row>
    <row r="5832" spans="1:8" ht="15" customHeight="1" thickBot="1">
      <c r="A5832" s="38" t="str">
        <f>IF($C5832="","",IFERROR(_xlfn.XLOOKUP($C5832,'1.PrepList'!$I$2:$I$1500,'1.PrepList'!$G$2:$G$1500,"")&amp;"",""))</f>
        <v/>
      </c>
      <c r="B5832" s="638" t="str">
        <f>IF($C5832="","",IFERROR(_xlfn.XLOOKUP($C5832,'1.PrepList'!$I$2:$I$1500,'1.PrepList'!$H$2:$H$1500,"")&amp;"",""))</f>
        <v/>
      </c>
      <c r="D5832" s="638" t="str">
        <f>IF($C5832="","",IFERROR(_xlfn.XLOOKUP($C5832,'1.PrepList'!$I$2:$I$1500,'1.PrepList'!$J$2:$J$1500,"")&amp;"",""))</f>
        <v/>
      </c>
      <c r="E5832" s="638" t="str">
        <f>IF($C5832="","",IFERROR(_xlfn.XLOOKUP($C5832,'1.PrepList'!$I$2:$I$1500,'1.PrepList'!$N$2:$N$1500,"")&amp;"",""))</f>
        <v/>
      </c>
      <c r="F5832" s="638" t="str">
        <f>IF($C5832="","",IFERROR(_xlfn.XLOOKUP($C5832,'1.PrepList'!$I$2:$I$1500,'1.PrepList'!$K$2:$K$1500,"")&amp;"",""))</f>
        <v/>
      </c>
      <c r="H5832" s="644" t="str">
        <f>IF($C5832="","",IFERROR(IF(_xlfn.XLOOKUP($C5832,tbl_StartedStatus[Bold ID],tbl_StartedStatus[Started])="Started","Yes",IF(_xlfn.XLOOKUP($C5832,tbl_StartedStatus[Bold ID],tbl_StartedStatus[Started])="No Show","No Show","")),""))</f>
        <v/>
      </c>
    </row>
    <row r="5833" spans="1:8" ht="15" customHeight="1" thickBot="1">
      <c r="A5833" s="38" t="str">
        <f>IF($C5833="","",IFERROR(_xlfn.XLOOKUP($C5833,'1.PrepList'!$I$2:$I$1500,'1.PrepList'!$G$2:$G$1500,"")&amp;"",""))</f>
        <v/>
      </c>
      <c r="B5833" s="638" t="str">
        <f>IF($C5833="","",IFERROR(_xlfn.XLOOKUP($C5833,'1.PrepList'!$I$2:$I$1500,'1.PrepList'!$H$2:$H$1500,"")&amp;"",""))</f>
        <v/>
      </c>
      <c r="D5833" s="638" t="str">
        <f>IF($C5833="","",IFERROR(_xlfn.XLOOKUP($C5833,'1.PrepList'!$I$2:$I$1500,'1.PrepList'!$J$2:$J$1500,"")&amp;"",""))</f>
        <v/>
      </c>
      <c r="E5833" s="638" t="str">
        <f>IF($C5833="","",IFERROR(_xlfn.XLOOKUP($C5833,'1.PrepList'!$I$2:$I$1500,'1.PrepList'!$N$2:$N$1500,"")&amp;"",""))</f>
        <v/>
      </c>
      <c r="F5833" s="638" t="str">
        <f>IF($C5833="","",IFERROR(_xlfn.XLOOKUP($C5833,'1.PrepList'!$I$2:$I$1500,'1.PrepList'!$K$2:$K$1500,"")&amp;"",""))</f>
        <v/>
      </c>
      <c r="H5833" s="644" t="str">
        <f>IF($C5833="","",IFERROR(IF(_xlfn.XLOOKUP($C5833,tbl_StartedStatus[Bold ID],tbl_StartedStatus[Started])="Started","Yes",IF(_xlfn.XLOOKUP($C5833,tbl_StartedStatus[Bold ID],tbl_StartedStatus[Started])="No Show","No Show","")),""))</f>
        <v/>
      </c>
    </row>
    <row r="5834" spans="1:8" ht="15" customHeight="1" thickBot="1">
      <c r="A5834" s="38" t="str">
        <f>IF($C5834="","",IFERROR(_xlfn.XLOOKUP($C5834,'1.PrepList'!$I$2:$I$1500,'1.PrepList'!$G$2:$G$1500,"")&amp;"",""))</f>
        <v/>
      </c>
      <c r="B5834" s="638" t="str">
        <f>IF($C5834="","",IFERROR(_xlfn.XLOOKUP($C5834,'1.PrepList'!$I$2:$I$1500,'1.PrepList'!$H$2:$H$1500,"")&amp;"",""))</f>
        <v/>
      </c>
      <c r="D5834" s="638" t="str">
        <f>IF($C5834="","",IFERROR(_xlfn.XLOOKUP($C5834,'1.PrepList'!$I$2:$I$1500,'1.PrepList'!$J$2:$J$1500,"")&amp;"",""))</f>
        <v/>
      </c>
      <c r="E5834" s="638" t="str">
        <f>IF($C5834="","",IFERROR(_xlfn.XLOOKUP($C5834,'1.PrepList'!$I$2:$I$1500,'1.PrepList'!$N$2:$N$1500,"")&amp;"",""))</f>
        <v/>
      </c>
      <c r="F5834" s="638" t="str">
        <f>IF($C5834="","",IFERROR(_xlfn.XLOOKUP($C5834,'1.PrepList'!$I$2:$I$1500,'1.PrepList'!$K$2:$K$1500,"")&amp;"",""))</f>
        <v/>
      </c>
      <c r="H5834" s="644" t="str">
        <f>IF($C5834="","",IFERROR(IF(_xlfn.XLOOKUP($C5834,tbl_StartedStatus[Bold ID],tbl_StartedStatus[Started])="Started","Yes",IF(_xlfn.XLOOKUP($C5834,tbl_StartedStatus[Bold ID],tbl_StartedStatus[Started])="No Show","No Show","")),""))</f>
        <v/>
      </c>
    </row>
    <row r="5835" spans="1:8" ht="15" customHeight="1" thickBot="1">
      <c r="A5835" s="38" t="str">
        <f>IF($C5835="","",IFERROR(_xlfn.XLOOKUP($C5835,'1.PrepList'!$I$2:$I$1500,'1.PrepList'!$G$2:$G$1500,"")&amp;"",""))</f>
        <v/>
      </c>
      <c r="B5835" s="638" t="str">
        <f>IF($C5835="","",IFERROR(_xlfn.XLOOKUP($C5835,'1.PrepList'!$I$2:$I$1500,'1.PrepList'!$H$2:$H$1500,"")&amp;"",""))</f>
        <v/>
      </c>
      <c r="D5835" s="638" t="str">
        <f>IF($C5835="","",IFERROR(_xlfn.XLOOKUP($C5835,'1.PrepList'!$I$2:$I$1500,'1.PrepList'!$J$2:$J$1500,"")&amp;"",""))</f>
        <v/>
      </c>
      <c r="E5835" s="638" t="str">
        <f>IF($C5835="","",IFERROR(_xlfn.XLOOKUP($C5835,'1.PrepList'!$I$2:$I$1500,'1.PrepList'!$N$2:$N$1500,"")&amp;"",""))</f>
        <v/>
      </c>
      <c r="F5835" s="638" t="str">
        <f>IF($C5835="","",IFERROR(_xlfn.XLOOKUP($C5835,'1.PrepList'!$I$2:$I$1500,'1.PrepList'!$K$2:$K$1500,"")&amp;"",""))</f>
        <v/>
      </c>
      <c r="H5835" s="644" t="str">
        <f>IF($C5835="","",IFERROR(IF(_xlfn.XLOOKUP($C5835,tbl_StartedStatus[Bold ID],tbl_StartedStatus[Started])="Started","Yes",IF(_xlfn.XLOOKUP($C5835,tbl_StartedStatus[Bold ID],tbl_StartedStatus[Started])="No Show","No Show","")),""))</f>
        <v/>
      </c>
    </row>
    <row r="5836" spans="1:8" ht="15" customHeight="1" thickBot="1">
      <c r="A5836" s="38" t="str">
        <f>IF($C5836="","",IFERROR(_xlfn.XLOOKUP($C5836,'1.PrepList'!$I$2:$I$1500,'1.PrepList'!$G$2:$G$1500,"")&amp;"",""))</f>
        <v/>
      </c>
      <c r="B5836" s="638" t="str">
        <f>IF($C5836="","",IFERROR(_xlfn.XLOOKUP($C5836,'1.PrepList'!$I$2:$I$1500,'1.PrepList'!$H$2:$H$1500,"")&amp;"",""))</f>
        <v/>
      </c>
      <c r="D5836" s="638" t="str">
        <f>IF($C5836="","",IFERROR(_xlfn.XLOOKUP($C5836,'1.PrepList'!$I$2:$I$1500,'1.PrepList'!$J$2:$J$1500,"")&amp;"",""))</f>
        <v/>
      </c>
      <c r="E5836" s="638" t="str">
        <f>IF($C5836="","",IFERROR(_xlfn.XLOOKUP($C5836,'1.PrepList'!$I$2:$I$1500,'1.PrepList'!$N$2:$N$1500,"")&amp;"",""))</f>
        <v/>
      </c>
      <c r="F5836" s="638" t="str">
        <f>IF($C5836="","",IFERROR(_xlfn.XLOOKUP($C5836,'1.PrepList'!$I$2:$I$1500,'1.PrepList'!$K$2:$K$1500,"")&amp;"",""))</f>
        <v/>
      </c>
      <c r="H5836" s="644" t="str">
        <f>IF($C5836="","",IFERROR(IF(_xlfn.XLOOKUP($C5836,tbl_StartedStatus[Bold ID],tbl_StartedStatus[Started])="Started","Yes",IF(_xlfn.XLOOKUP($C5836,tbl_StartedStatus[Bold ID],tbl_StartedStatus[Started])="No Show","No Show","")),""))</f>
        <v/>
      </c>
    </row>
    <row r="5837" spans="1:8" ht="15" customHeight="1" thickBot="1">
      <c r="A5837" s="38" t="str">
        <f>IF($C5837="","",IFERROR(_xlfn.XLOOKUP($C5837,'1.PrepList'!$I$2:$I$1500,'1.PrepList'!$G$2:$G$1500,"")&amp;"",""))</f>
        <v/>
      </c>
      <c r="B5837" s="638" t="str">
        <f>IF($C5837="","",IFERROR(_xlfn.XLOOKUP($C5837,'1.PrepList'!$I$2:$I$1500,'1.PrepList'!$H$2:$H$1500,"")&amp;"",""))</f>
        <v/>
      </c>
      <c r="D5837" s="638" t="str">
        <f>IF($C5837="","",IFERROR(_xlfn.XLOOKUP($C5837,'1.PrepList'!$I$2:$I$1500,'1.PrepList'!$J$2:$J$1500,"")&amp;"",""))</f>
        <v/>
      </c>
      <c r="E5837" s="638" t="str">
        <f>IF($C5837="","",IFERROR(_xlfn.XLOOKUP($C5837,'1.PrepList'!$I$2:$I$1500,'1.PrepList'!$N$2:$N$1500,"")&amp;"",""))</f>
        <v/>
      </c>
      <c r="F5837" s="638" t="str">
        <f>IF($C5837="","",IFERROR(_xlfn.XLOOKUP($C5837,'1.PrepList'!$I$2:$I$1500,'1.PrepList'!$K$2:$K$1500,"")&amp;"",""))</f>
        <v/>
      </c>
      <c r="H5837" s="644" t="str">
        <f>IF($C5837="","",IFERROR(IF(_xlfn.XLOOKUP($C5837,tbl_StartedStatus[Bold ID],tbl_StartedStatus[Started])="Started","Yes",IF(_xlfn.XLOOKUP($C5837,tbl_StartedStatus[Bold ID],tbl_StartedStatus[Started])="No Show","No Show","")),""))</f>
        <v/>
      </c>
    </row>
    <row r="5838" spans="1:8" ht="15" customHeight="1" thickBot="1">
      <c r="A5838" s="38" t="str">
        <f>IF($C5838="","",IFERROR(_xlfn.XLOOKUP($C5838,'1.PrepList'!$I$2:$I$1500,'1.PrepList'!$G$2:$G$1500,"")&amp;"",""))</f>
        <v/>
      </c>
      <c r="B5838" s="638" t="str">
        <f>IF($C5838="","",IFERROR(_xlfn.XLOOKUP($C5838,'1.PrepList'!$I$2:$I$1500,'1.PrepList'!$H$2:$H$1500,"")&amp;"",""))</f>
        <v/>
      </c>
      <c r="D5838" s="638" t="str">
        <f>IF($C5838="","",IFERROR(_xlfn.XLOOKUP($C5838,'1.PrepList'!$I$2:$I$1500,'1.PrepList'!$J$2:$J$1500,"")&amp;"",""))</f>
        <v/>
      </c>
      <c r="E5838" s="638" t="str">
        <f>IF($C5838="","",IFERROR(_xlfn.XLOOKUP($C5838,'1.PrepList'!$I$2:$I$1500,'1.PrepList'!$N$2:$N$1500,"")&amp;"",""))</f>
        <v/>
      </c>
      <c r="F5838" s="638" t="str">
        <f>IF($C5838="","",IFERROR(_xlfn.XLOOKUP($C5838,'1.PrepList'!$I$2:$I$1500,'1.PrepList'!$K$2:$K$1500,"")&amp;"",""))</f>
        <v/>
      </c>
      <c r="H5838" s="644" t="str">
        <f>IF($C5838="","",IFERROR(IF(_xlfn.XLOOKUP($C5838,tbl_StartedStatus[Bold ID],tbl_StartedStatus[Started])="Started","Yes",IF(_xlfn.XLOOKUP($C5838,tbl_StartedStatus[Bold ID],tbl_StartedStatus[Started])="No Show","No Show","")),""))</f>
        <v/>
      </c>
    </row>
    <row r="5839" spans="1:8" ht="15" customHeight="1" thickBot="1">
      <c r="A5839" s="38" t="str">
        <f>IF($C5839="","",IFERROR(_xlfn.XLOOKUP($C5839,'1.PrepList'!$I$2:$I$1500,'1.PrepList'!$G$2:$G$1500,"")&amp;"",""))</f>
        <v/>
      </c>
      <c r="B5839" s="638" t="str">
        <f>IF($C5839="","",IFERROR(_xlfn.XLOOKUP($C5839,'1.PrepList'!$I$2:$I$1500,'1.PrepList'!$H$2:$H$1500,"")&amp;"",""))</f>
        <v/>
      </c>
      <c r="D5839" s="638" t="str">
        <f>IF($C5839="","",IFERROR(_xlfn.XLOOKUP($C5839,'1.PrepList'!$I$2:$I$1500,'1.PrepList'!$J$2:$J$1500,"")&amp;"",""))</f>
        <v/>
      </c>
      <c r="E5839" s="638" t="str">
        <f>IF($C5839="","",IFERROR(_xlfn.XLOOKUP($C5839,'1.PrepList'!$I$2:$I$1500,'1.PrepList'!$N$2:$N$1500,"")&amp;"",""))</f>
        <v/>
      </c>
      <c r="F5839" s="638" t="str">
        <f>IF($C5839="","",IFERROR(_xlfn.XLOOKUP($C5839,'1.PrepList'!$I$2:$I$1500,'1.PrepList'!$K$2:$K$1500,"")&amp;"",""))</f>
        <v/>
      </c>
      <c r="H5839" s="644" t="str">
        <f>IF($C5839="","",IFERROR(IF(_xlfn.XLOOKUP($C5839,tbl_StartedStatus[Bold ID],tbl_StartedStatus[Started])="Started","Yes",IF(_xlfn.XLOOKUP($C5839,tbl_StartedStatus[Bold ID],tbl_StartedStatus[Started])="No Show","No Show","")),""))</f>
        <v/>
      </c>
    </row>
    <row r="5840" spans="1:8" ht="15" customHeight="1" thickBot="1">
      <c r="A5840" s="38" t="str">
        <f>IF($C5840="","",IFERROR(_xlfn.XLOOKUP($C5840,'1.PrepList'!$I$2:$I$1500,'1.PrepList'!$G$2:$G$1500,"")&amp;"",""))</f>
        <v/>
      </c>
      <c r="B5840" s="638" t="str">
        <f>IF($C5840="","",IFERROR(_xlfn.XLOOKUP($C5840,'1.PrepList'!$I$2:$I$1500,'1.PrepList'!$H$2:$H$1500,"")&amp;"",""))</f>
        <v/>
      </c>
      <c r="D5840" s="638" t="str">
        <f>IF($C5840="","",IFERROR(_xlfn.XLOOKUP($C5840,'1.PrepList'!$I$2:$I$1500,'1.PrepList'!$J$2:$J$1500,"")&amp;"",""))</f>
        <v/>
      </c>
      <c r="E5840" s="638" t="str">
        <f>IF($C5840="","",IFERROR(_xlfn.XLOOKUP($C5840,'1.PrepList'!$I$2:$I$1500,'1.PrepList'!$N$2:$N$1500,"")&amp;"",""))</f>
        <v/>
      </c>
      <c r="F5840" s="638" t="str">
        <f>IF($C5840="","",IFERROR(_xlfn.XLOOKUP($C5840,'1.PrepList'!$I$2:$I$1500,'1.PrepList'!$K$2:$K$1500,"")&amp;"",""))</f>
        <v/>
      </c>
      <c r="H5840" s="644" t="str">
        <f>IF($C5840="","",IFERROR(IF(_xlfn.XLOOKUP($C5840,tbl_StartedStatus[Bold ID],tbl_StartedStatus[Started])="Started","Yes",IF(_xlfn.XLOOKUP($C5840,tbl_StartedStatus[Bold ID],tbl_StartedStatus[Started])="No Show","No Show","")),""))</f>
        <v/>
      </c>
    </row>
    <row r="5841" spans="1:8" ht="15" customHeight="1" thickBot="1">
      <c r="A5841" s="38" t="str">
        <f>IF($C5841="","",IFERROR(_xlfn.XLOOKUP($C5841,'1.PrepList'!$I$2:$I$1500,'1.PrepList'!$G$2:$G$1500,"")&amp;"",""))</f>
        <v/>
      </c>
      <c r="B5841" s="638" t="str">
        <f>IF($C5841="","",IFERROR(_xlfn.XLOOKUP($C5841,'1.PrepList'!$I$2:$I$1500,'1.PrepList'!$H$2:$H$1500,"")&amp;"",""))</f>
        <v/>
      </c>
      <c r="D5841" s="638" t="str">
        <f>IF($C5841="","",IFERROR(_xlfn.XLOOKUP($C5841,'1.PrepList'!$I$2:$I$1500,'1.PrepList'!$J$2:$J$1500,"")&amp;"",""))</f>
        <v/>
      </c>
      <c r="E5841" s="638" t="str">
        <f>IF($C5841="","",IFERROR(_xlfn.XLOOKUP($C5841,'1.PrepList'!$I$2:$I$1500,'1.PrepList'!$N$2:$N$1500,"")&amp;"",""))</f>
        <v/>
      </c>
      <c r="F5841" s="638" t="str">
        <f>IF($C5841="","",IFERROR(_xlfn.XLOOKUP($C5841,'1.PrepList'!$I$2:$I$1500,'1.PrepList'!$K$2:$K$1500,"")&amp;"",""))</f>
        <v/>
      </c>
      <c r="H5841" s="644" t="str">
        <f>IF($C5841="","",IFERROR(IF(_xlfn.XLOOKUP($C5841,tbl_StartedStatus[Bold ID],tbl_StartedStatus[Started])="Started","Yes",IF(_xlfn.XLOOKUP($C5841,tbl_StartedStatus[Bold ID],tbl_StartedStatus[Started])="No Show","No Show","")),""))</f>
        <v/>
      </c>
    </row>
    <row r="5842" spans="1:8" ht="15" customHeight="1" thickBot="1">
      <c r="A5842" s="38" t="str">
        <f>IF($C5842="","",IFERROR(_xlfn.XLOOKUP($C5842,'1.PrepList'!$I$2:$I$1500,'1.PrepList'!$G$2:$G$1500,"")&amp;"",""))</f>
        <v/>
      </c>
      <c r="B5842" s="638" t="str">
        <f>IF($C5842="","",IFERROR(_xlfn.XLOOKUP($C5842,'1.PrepList'!$I$2:$I$1500,'1.PrepList'!$H$2:$H$1500,"")&amp;"",""))</f>
        <v/>
      </c>
      <c r="D5842" s="638" t="str">
        <f>IF($C5842="","",IFERROR(_xlfn.XLOOKUP($C5842,'1.PrepList'!$I$2:$I$1500,'1.PrepList'!$J$2:$J$1500,"")&amp;"",""))</f>
        <v/>
      </c>
      <c r="E5842" s="638" t="str">
        <f>IF($C5842="","",IFERROR(_xlfn.XLOOKUP($C5842,'1.PrepList'!$I$2:$I$1500,'1.PrepList'!$N$2:$N$1500,"")&amp;"",""))</f>
        <v/>
      </c>
      <c r="F5842" s="638" t="str">
        <f>IF($C5842="","",IFERROR(_xlfn.XLOOKUP($C5842,'1.PrepList'!$I$2:$I$1500,'1.PrepList'!$K$2:$K$1500,"")&amp;"",""))</f>
        <v/>
      </c>
      <c r="H5842" s="644" t="str">
        <f>IF($C5842="","",IFERROR(IF(_xlfn.XLOOKUP($C5842,tbl_StartedStatus[Bold ID],tbl_StartedStatus[Started])="Started","Yes",IF(_xlfn.XLOOKUP($C5842,tbl_StartedStatus[Bold ID],tbl_StartedStatus[Started])="No Show","No Show","")),""))</f>
        <v/>
      </c>
    </row>
    <row r="5843" spans="1:8" ht="15" customHeight="1" thickBot="1">
      <c r="A5843" s="38" t="str">
        <f>IF($C5843="","",IFERROR(_xlfn.XLOOKUP($C5843,'1.PrepList'!$I$2:$I$1500,'1.PrepList'!$G$2:$G$1500,"")&amp;"",""))</f>
        <v/>
      </c>
      <c r="B5843" s="638" t="str">
        <f>IF($C5843="","",IFERROR(_xlfn.XLOOKUP($C5843,'1.PrepList'!$I$2:$I$1500,'1.PrepList'!$H$2:$H$1500,"")&amp;"",""))</f>
        <v/>
      </c>
      <c r="D5843" s="638" t="str">
        <f>IF($C5843="","",IFERROR(_xlfn.XLOOKUP($C5843,'1.PrepList'!$I$2:$I$1500,'1.PrepList'!$J$2:$J$1500,"")&amp;"",""))</f>
        <v/>
      </c>
      <c r="E5843" s="638" t="str">
        <f>IF($C5843="","",IFERROR(_xlfn.XLOOKUP($C5843,'1.PrepList'!$I$2:$I$1500,'1.PrepList'!$N$2:$N$1500,"")&amp;"",""))</f>
        <v/>
      </c>
      <c r="F5843" s="638" t="str">
        <f>IF($C5843="","",IFERROR(_xlfn.XLOOKUP($C5843,'1.PrepList'!$I$2:$I$1500,'1.PrepList'!$K$2:$K$1500,"")&amp;"",""))</f>
        <v/>
      </c>
      <c r="H5843" s="644" t="str">
        <f>IF($C5843="","",IFERROR(IF(_xlfn.XLOOKUP($C5843,tbl_StartedStatus[Bold ID],tbl_StartedStatus[Started])="Started","Yes",IF(_xlfn.XLOOKUP($C5843,tbl_StartedStatus[Bold ID],tbl_StartedStatus[Started])="No Show","No Show","")),""))</f>
        <v/>
      </c>
    </row>
    <row r="5844" spans="1:8" ht="15" customHeight="1" thickBot="1">
      <c r="A5844" s="38" t="str">
        <f>IF($C5844="","",IFERROR(_xlfn.XLOOKUP($C5844,'1.PrepList'!$I$2:$I$1500,'1.PrepList'!$G$2:$G$1500,"")&amp;"",""))</f>
        <v/>
      </c>
      <c r="B5844" s="638" t="str">
        <f>IF($C5844="","",IFERROR(_xlfn.XLOOKUP($C5844,'1.PrepList'!$I$2:$I$1500,'1.PrepList'!$H$2:$H$1500,"")&amp;"",""))</f>
        <v/>
      </c>
      <c r="D5844" s="638" t="str">
        <f>IF($C5844="","",IFERROR(_xlfn.XLOOKUP($C5844,'1.PrepList'!$I$2:$I$1500,'1.PrepList'!$J$2:$J$1500,"")&amp;"",""))</f>
        <v/>
      </c>
      <c r="E5844" s="638" t="str">
        <f>IF($C5844="","",IFERROR(_xlfn.XLOOKUP($C5844,'1.PrepList'!$I$2:$I$1500,'1.PrepList'!$N$2:$N$1500,"")&amp;"",""))</f>
        <v/>
      </c>
      <c r="F5844" s="638" t="str">
        <f>IF($C5844="","",IFERROR(_xlfn.XLOOKUP($C5844,'1.PrepList'!$I$2:$I$1500,'1.PrepList'!$K$2:$K$1500,"")&amp;"",""))</f>
        <v/>
      </c>
      <c r="H5844" s="644" t="str">
        <f>IF($C5844="","",IFERROR(IF(_xlfn.XLOOKUP($C5844,tbl_StartedStatus[Bold ID],tbl_StartedStatus[Started])="Started","Yes",IF(_xlfn.XLOOKUP($C5844,tbl_StartedStatus[Bold ID],tbl_StartedStatus[Started])="No Show","No Show","")),""))</f>
        <v/>
      </c>
    </row>
    <row r="5845" spans="1:8" ht="15" customHeight="1" thickBot="1">
      <c r="A5845" s="38" t="str">
        <f>IF($C5845="","",IFERROR(_xlfn.XLOOKUP($C5845,'1.PrepList'!$I$2:$I$1500,'1.PrepList'!$G$2:$G$1500,"")&amp;"",""))</f>
        <v/>
      </c>
      <c r="B5845" s="638" t="str">
        <f>IF($C5845="","",IFERROR(_xlfn.XLOOKUP($C5845,'1.PrepList'!$I$2:$I$1500,'1.PrepList'!$H$2:$H$1500,"")&amp;"",""))</f>
        <v/>
      </c>
      <c r="D5845" s="638" t="str">
        <f>IF($C5845="","",IFERROR(_xlfn.XLOOKUP($C5845,'1.PrepList'!$I$2:$I$1500,'1.PrepList'!$J$2:$J$1500,"")&amp;"",""))</f>
        <v/>
      </c>
      <c r="E5845" s="638" t="str">
        <f>IF($C5845="","",IFERROR(_xlfn.XLOOKUP($C5845,'1.PrepList'!$I$2:$I$1500,'1.PrepList'!$N$2:$N$1500,"")&amp;"",""))</f>
        <v/>
      </c>
      <c r="F5845" s="638" t="str">
        <f>IF($C5845="","",IFERROR(_xlfn.XLOOKUP($C5845,'1.PrepList'!$I$2:$I$1500,'1.PrepList'!$K$2:$K$1500,"")&amp;"",""))</f>
        <v/>
      </c>
      <c r="H5845" s="644" t="str">
        <f>IF($C5845="","",IFERROR(IF(_xlfn.XLOOKUP($C5845,tbl_StartedStatus[Bold ID],tbl_StartedStatus[Started])="Started","Yes",IF(_xlfn.XLOOKUP($C5845,tbl_StartedStatus[Bold ID],tbl_StartedStatus[Started])="No Show","No Show","")),""))</f>
        <v/>
      </c>
    </row>
    <row r="5846" spans="1:8" ht="15" customHeight="1" thickBot="1">
      <c r="A5846" s="38" t="str">
        <f>IF($C5846="","",IFERROR(_xlfn.XLOOKUP($C5846,'1.PrepList'!$I$2:$I$1500,'1.PrepList'!$G$2:$G$1500,"")&amp;"",""))</f>
        <v/>
      </c>
      <c r="B5846" s="638" t="str">
        <f>IF($C5846="","",IFERROR(_xlfn.XLOOKUP($C5846,'1.PrepList'!$I$2:$I$1500,'1.PrepList'!$H$2:$H$1500,"")&amp;"",""))</f>
        <v/>
      </c>
      <c r="D5846" s="638" t="str">
        <f>IF($C5846="","",IFERROR(_xlfn.XLOOKUP($C5846,'1.PrepList'!$I$2:$I$1500,'1.PrepList'!$J$2:$J$1500,"")&amp;"",""))</f>
        <v/>
      </c>
      <c r="E5846" s="638" t="str">
        <f>IF($C5846="","",IFERROR(_xlfn.XLOOKUP($C5846,'1.PrepList'!$I$2:$I$1500,'1.PrepList'!$N$2:$N$1500,"")&amp;"",""))</f>
        <v/>
      </c>
      <c r="F5846" s="638" t="str">
        <f>IF($C5846="","",IFERROR(_xlfn.XLOOKUP($C5846,'1.PrepList'!$I$2:$I$1500,'1.PrepList'!$K$2:$K$1500,"")&amp;"",""))</f>
        <v/>
      </c>
      <c r="H5846" s="644" t="str">
        <f>IF($C5846="","",IFERROR(IF(_xlfn.XLOOKUP($C5846,tbl_StartedStatus[Bold ID],tbl_StartedStatus[Started])="Started","Yes",IF(_xlfn.XLOOKUP($C5846,tbl_StartedStatus[Bold ID],tbl_StartedStatus[Started])="No Show","No Show","")),""))</f>
        <v/>
      </c>
    </row>
    <row r="5847" spans="1:8" ht="15" customHeight="1" thickBot="1">
      <c r="A5847" s="38" t="str">
        <f>IF($C5847="","",IFERROR(_xlfn.XLOOKUP($C5847,'1.PrepList'!$I$2:$I$1500,'1.PrepList'!$G$2:$G$1500,"")&amp;"",""))</f>
        <v/>
      </c>
      <c r="B5847" s="638" t="str">
        <f>IF($C5847="","",IFERROR(_xlfn.XLOOKUP($C5847,'1.PrepList'!$I$2:$I$1500,'1.PrepList'!$H$2:$H$1500,"")&amp;"",""))</f>
        <v/>
      </c>
      <c r="D5847" s="638" t="str">
        <f>IF($C5847="","",IFERROR(_xlfn.XLOOKUP($C5847,'1.PrepList'!$I$2:$I$1500,'1.PrepList'!$J$2:$J$1500,"")&amp;"",""))</f>
        <v/>
      </c>
      <c r="E5847" s="638" t="str">
        <f>IF($C5847="","",IFERROR(_xlfn.XLOOKUP($C5847,'1.PrepList'!$I$2:$I$1500,'1.PrepList'!$N$2:$N$1500,"")&amp;"",""))</f>
        <v/>
      </c>
      <c r="F5847" s="638" t="str">
        <f>IF($C5847="","",IFERROR(_xlfn.XLOOKUP($C5847,'1.PrepList'!$I$2:$I$1500,'1.PrepList'!$K$2:$K$1500,"")&amp;"",""))</f>
        <v/>
      </c>
      <c r="H5847" s="644" t="str">
        <f>IF($C5847="","",IFERROR(IF(_xlfn.XLOOKUP($C5847,tbl_StartedStatus[Bold ID],tbl_StartedStatus[Started])="Started","Yes",IF(_xlfn.XLOOKUP($C5847,tbl_StartedStatus[Bold ID],tbl_StartedStatus[Started])="No Show","No Show","")),""))</f>
        <v/>
      </c>
    </row>
    <row r="5848" spans="1:8" ht="15" customHeight="1" thickBot="1">
      <c r="A5848" s="38" t="str">
        <f>IF($C5848="","",IFERROR(_xlfn.XLOOKUP($C5848,'1.PrepList'!$I$2:$I$1500,'1.PrepList'!$G$2:$G$1500,"")&amp;"",""))</f>
        <v/>
      </c>
      <c r="B5848" s="638" t="str">
        <f>IF($C5848="","",IFERROR(_xlfn.XLOOKUP($C5848,'1.PrepList'!$I$2:$I$1500,'1.PrepList'!$H$2:$H$1500,"")&amp;"",""))</f>
        <v/>
      </c>
      <c r="D5848" s="638" t="str">
        <f>IF($C5848="","",IFERROR(_xlfn.XLOOKUP($C5848,'1.PrepList'!$I$2:$I$1500,'1.PrepList'!$J$2:$J$1500,"")&amp;"",""))</f>
        <v/>
      </c>
      <c r="E5848" s="638" t="str">
        <f>IF($C5848="","",IFERROR(_xlfn.XLOOKUP($C5848,'1.PrepList'!$I$2:$I$1500,'1.PrepList'!$N$2:$N$1500,"")&amp;"",""))</f>
        <v/>
      </c>
      <c r="F5848" s="638" t="str">
        <f>IF($C5848="","",IFERROR(_xlfn.XLOOKUP($C5848,'1.PrepList'!$I$2:$I$1500,'1.PrepList'!$K$2:$K$1500,"")&amp;"",""))</f>
        <v/>
      </c>
      <c r="H5848" s="644" t="str">
        <f>IF($C5848="","",IFERROR(IF(_xlfn.XLOOKUP($C5848,tbl_StartedStatus[Bold ID],tbl_StartedStatus[Started])="Started","Yes",IF(_xlfn.XLOOKUP($C5848,tbl_StartedStatus[Bold ID],tbl_StartedStatus[Started])="No Show","No Show","")),""))</f>
        <v/>
      </c>
    </row>
    <row r="5849" spans="1:8" ht="15" customHeight="1" thickBot="1">
      <c r="A5849" s="38" t="str">
        <f>IF($C5849="","",IFERROR(_xlfn.XLOOKUP($C5849,'1.PrepList'!$I$2:$I$1500,'1.PrepList'!$G$2:$G$1500,"")&amp;"",""))</f>
        <v/>
      </c>
      <c r="B5849" s="638" t="str">
        <f>IF($C5849="","",IFERROR(_xlfn.XLOOKUP($C5849,'1.PrepList'!$I$2:$I$1500,'1.PrepList'!$H$2:$H$1500,"")&amp;"",""))</f>
        <v/>
      </c>
      <c r="D5849" s="638" t="str">
        <f>IF($C5849="","",IFERROR(_xlfn.XLOOKUP($C5849,'1.PrepList'!$I$2:$I$1500,'1.PrepList'!$J$2:$J$1500,"")&amp;"",""))</f>
        <v/>
      </c>
      <c r="E5849" s="638" t="str">
        <f>IF($C5849="","",IFERROR(_xlfn.XLOOKUP($C5849,'1.PrepList'!$I$2:$I$1500,'1.PrepList'!$N$2:$N$1500,"")&amp;"",""))</f>
        <v/>
      </c>
      <c r="F5849" s="638" t="str">
        <f>IF($C5849="","",IFERROR(_xlfn.XLOOKUP($C5849,'1.PrepList'!$I$2:$I$1500,'1.PrepList'!$K$2:$K$1500,"")&amp;"",""))</f>
        <v/>
      </c>
      <c r="H5849" s="644" t="str">
        <f>IF($C5849="","",IFERROR(IF(_xlfn.XLOOKUP($C5849,tbl_StartedStatus[Bold ID],tbl_StartedStatus[Started])="Started","Yes",IF(_xlfn.XLOOKUP($C5849,tbl_StartedStatus[Bold ID],tbl_StartedStatus[Started])="No Show","No Show","")),""))</f>
        <v/>
      </c>
    </row>
    <row r="5850" spans="1:8" ht="15" customHeight="1" thickBot="1">
      <c r="A5850" s="38" t="str">
        <f>IF($C5850="","",IFERROR(_xlfn.XLOOKUP($C5850,'1.PrepList'!$I$2:$I$1500,'1.PrepList'!$G$2:$G$1500,"")&amp;"",""))</f>
        <v/>
      </c>
      <c r="B5850" s="638" t="str">
        <f>IF($C5850="","",IFERROR(_xlfn.XLOOKUP($C5850,'1.PrepList'!$I$2:$I$1500,'1.PrepList'!$H$2:$H$1500,"")&amp;"",""))</f>
        <v/>
      </c>
      <c r="D5850" s="638" t="str">
        <f>IF($C5850="","",IFERROR(_xlfn.XLOOKUP($C5850,'1.PrepList'!$I$2:$I$1500,'1.PrepList'!$J$2:$J$1500,"")&amp;"",""))</f>
        <v/>
      </c>
      <c r="E5850" s="638" t="str">
        <f>IF($C5850="","",IFERROR(_xlfn.XLOOKUP($C5850,'1.PrepList'!$I$2:$I$1500,'1.PrepList'!$N$2:$N$1500,"")&amp;"",""))</f>
        <v/>
      </c>
      <c r="F5850" s="638" t="str">
        <f>IF($C5850="","",IFERROR(_xlfn.XLOOKUP($C5850,'1.PrepList'!$I$2:$I$1500,'1.PrepList'!$K$2:$K$1500,"")&amp;"",""))</f>
        <v/>
      </c>
      <c r="H5850" s="644" t="str">
        <f>IF($C5850="","",IFERROR(IF(_xlfn.XLOOKUP($C5850,tbl_StartedStatus[Bold ID],tbl_StartedStatus[Started])="Started","Yes",IF(_xlfn.XLOOKUP($C5850,tbl_StartedStatus[Bold ID],tbl_StartedStatus[Started])="No Show","No Show","")),""))</f>
        <v/>
      </c>
    </row>
    <row r="5851" spans="1:8" ht="15" customHeight="1" thickBot="1">
      <c r="A5851" s="38" t="str">
        <f>IF($C5851="","",IFERROR(_xlfn.XLOOKUP($C5851,'1.PrepList'!$I$2:$I$1500,'1.PrepList'!$G$2:$G$1500,"")&amp;"",""))</f>
        <v/>
      </c>
      <c r="B5851" s="638" t="str">
        <f>IF($C5851="","",IFERROR(_xlfn.XLOOKUP($C5851,'1.PrepList'!$I$2:$I$1500,'1.PrepList'!$H$2:$H$1500,"")&amp;"",""))</f>
        <v/>
      </c>
      <c r="D5851" s="638" t="str">
        <f>IF($C5851="","",IFERROR(_xlfn.XLOOKUP($C5851,'1.PrepList'!$I$2:$I$1500,'1.PrepList'!$J$2:$J$1500,"")&amp;"",""))</f>
        <v/>
      </c>
      <c r="E5851" s="638" t="str">
        <f>IF($C5851="","",IFERROR(_xlfn.XLOOKUP($C5851,'1.PrepList'!$I$2:$I$1500,'1.PrepList'!$N$2:$N$1500,"")&amp;"",""))</f>
        <v/>
      </c>
      <c r="F5851" s="638" t="str">
        <f>IF($C5851="","",IFERROR(_xlfn.XLOOKUP($C5851,'1.PrepList'!$I$2:$I$1500,'1.PrepList'!$K$2:$K$1500,"")&amp;"",""))</f>
        <v/>
      </c>
      <c r="H5851" s="644" t="str">
        <f>IF($C5851="","",IFERROR(IF(_xlfn.XLOOKUP($C5851,tbl_StartedStatus[Bold ID],tbl_StartedStatus[Started])="Started","Yes",IF(_xlfn.XLOOKUP($C5851,tbl_StartedStatus[Bold ID],tbl_StartedStatus[Started])="No Show","No Show","")),""))</f>
        <v/>
      </c>
    </row>
    <row r="5852" spans="1:8" ht="15" customHeight="1" thickBot="1">
      <c r="A5852" s="38" t="str">
        <f>IF($C5852="","",IFERROR(_xlfn.XLOOKUP($C5852,'1.PrepList'!$I$2:$I$1500,'1.PrepList'!$G$2:$G$1500,"")&amp;"",""))</f>
        <v/>
      </c>
      <c r="B5852" s="638" t="str">
        <f>IF($C5852="","",IFERROR(_xlfn.XLOOKUP($C5852,'1.PrepList'!$I$2:$I$1500,'1.PrepList'!$H$2:$H$1500,"")&amp;"",""))</f>
        <v/>
      </c>
      <c r="D5852" s="638" t="str">
        <f>IF($C5852="","",IFERROR(_xlfn.XLOOKUP($C5852,'1.PrepList'!$I$2:$I$1500,'1.PrepList'!$J$2:$J$1500,"")&amp;"",""))</f>
        <v/>
      </c>
      <c r="E5852" s="638" t="str">
        <f>IF($C5852="","",IFERROR(_xlfn.XLOOKUP($C5852,'1.PrepList'!$I$2:$I$1500,'1.PrepList'!$N$2:$N$1500,"")&amp;"",""))</f>
        <v/>
      </c>
      <c r="F5852" s="638" t="str">
        <f>IF($C5852="","",IFERROR(_xlfn.XLOOKUP($C5852,'1.PrepList'!$I$2:$I$1500,'1.PrepList'!$K$2:$K$1500,"")&amp;"",""))</f>
        <v/>
      </c>
      <c r="H5852" s="644" t="str">
        <f>IF($C5852="","",IFERROR(IF(_xlfn.XLOOKUP($C5852,tbl_StartedStatus[Bold ID],tbl_StartedStatus[Started])="Started","Yes",IF(_xlfn.XLOOKUP($C5852,tbl_StartedStatus[Bold ID],tbl_StartedStatus[Started])="No Show","No Show","")),""))</f>
        <v/>
      </c>
    </row>
    <row r="5853" spans="1:8" ht="15" customHeight="1" thickBot="1">
      <c r="A5853" s="38" t="str">
        <f>IF($C5853="","",IFERROR(_xlfn.XLOOKUP($C5853,'1.PrepList'!$I$2:$I$1500,'1.PrepList'!$G$2:$G$1500,"")&amp;"",""))</f>
        <v/>
      </c>
      <c r="B5853" s="638" t="str">
        <f>IF($C5853="","",IFERROR(_xlfn.XLOOKUP($C5853,'1.PrepList'!$I$2:$I$1500,'1.PrepList'!$H$2:$H$1500,"")&amp;"",""))</f>
        <v/>
      </c>
      <c r="D5853" s="638" t="str">
        <f>IF($C5853="","",IFERROR(_xlfn.XLOOKUP($C5853,'1.PrepList'!$I$2:$I$1500,'1.PrepList'!$J$2:$J$1500,"")&amp;"",""))</f>
        <v/>
      </c>
      <c r="E5853" s="638" t="str">
        <f>IF($C5853="","",IFERROR(_xlfn.XLOOKUP($C5853,'1.PrepList'!$I$2:$I$1500,'1.PrepList'!$N$2:$N$1500,"")&amp;"",""))</f>
        <v/>
      </c>
      <c r="F5853" s="638" t="str">
        <f>IF($C5853="","",IFERROR(_xlfn.XLOOKUP($C5853,'1.PrepList'!$I$2:$I$1500,'1.PrepList'!$K$2:$K$1500,"")&amp;"",""))</f>
        <v/>
      </c>
      <c r="H5853" s="644" t="str">
        <f>IF($C5853="","",IFERROR(IF(_xlfn.XLOOKUP($C5853,tbl_StartedStatus[Bold ID],tbl_StartedStatus[Started])="Started","Yes",IF(_xlfn.XLOOKUP($C5853,tbl_StartedStatus[Bold ID],tbl_StartedStatus[Started])="No Show","No Show","")),""))</f>
        <v/>
      </c>
    </row>
    <row r="5854" spans="1:8" ht="15" customHeight="1" thickBot="1">
      <c r="A5854" s="38" t="str">
        <f>IF($C5854="","",IFERROR(_xlfn.XLOOKUP($C5854,'1.PrepList'!$I$2:$I$1500,'1.PrepList'!$G$2:$G$1500,"")&amp;"",""))</f>
        <v/>
      </c>
      <c r="B5854" s="638" t="str">
        <f>IF($C5854="","",IFERROR(_xlfn.XLOOKUP($C5854,'1.PrepList'!$I$2:$I$1500,'1.PrepList'!$H$2:$H$1500,"")&amp;"",""))</f>
        <v/>
      </c>
      <c r="D5854" s="638" t="str">
        <f>IF($C5854="","",IFERROR(_xlfn.XLOOKUP($C5854,'1.PrepList'!$I$2:$I$1500,'1.PrepList'!$J$2:$J$1500,"")&amp;"",""))</f>
        <v/>
      </c>
      <c r="E5854" s="638" t="str">
        <f>IF($C5854="","",IFERROR(_xlfn.XLOOKUP($C5854,'1.PrepList'!$I$2:$I$1500,'1.PrepList'!$N$2:$N$1500,"")&amp;"",""))</f>
        <v/>
      </c>
      <c r="F5854" s="638" t="str">
        <f>IF($C5854="","",IFERROR(_xlfn.XLOOKUP($C5854,'1.PrepList'!$I$2:$I$1500,'1.PrepList'!$K$2:$K$1500,"")&amp;"",""))</f>
        <v/>
      </c>
      <c r="H5854" s="644" t="str">
        <f>IF($C5854="","",IFERROR(IF(_xlfn.XLOOKUP($C5854,tbl_StartedStatus[Bold ID],tbl_StartedStatus[Started])="Started","Yes",IF(_xlfn.XLOOKUP($C5854,tbl_StartedStatus[Bold ID],tbl_StartedStatus[Started])="No Show","No Show","")),""))</f>
        <v/>
      </c>
    </row>
    <row r="5855" spans="1:8" ht="15" customHeight="1" thickBot="1">
      <c r="A5855" s="38" t="str">
        <f>IF($C5855="","",IFERROR(_xlfn.XLOOKUP($C5855,'1.PrepList'!$I$2:$I$1500,'1.PrepList'!$G$2:$G$1500,"")&amp;"",""))</f>
        <v/>
      </c>
      <c r="B5855" s="638" t="str">
        <f>IF($C5855="","",IFERROR(_xlfn.XLOOKUP($C5855,'1.PrepList'!$I$2:$I$1500,'1.PrepList'!$H$2:$H$1500,"")&amp;"",""))</f>
        <v/>
      </c>
      <c r="D5855" s="638" t="str">
        <f>IF($C5855="","",IFERROR(_xlfn.XLOOKUP($C5855,'1.PrepList'!$I$2:$I$1500,'1.PrepList'!$J$2:$J$1500,"")&amp;"",""))</f>
        <v/>
      </c>
      <c r="E5855" s="638" t="str">
        <f>IF($C5855="","",IFERROR(_xlfn.XLOOKUP($C5855,'1.PrepList'!$I$2:$I$1500,'1.PrepList'!$N$2:$N$1500,"")&amp;"",""))</f>
        <v/>
      </c>
      <c r="F5855" s="638" t="str">
        <f>IF($C5855="","",IFERROR(_xlfn.XLOOKUP($C5855,'1.PrepList'!$I$2:$I$1500,'1.PrepList'!$K$2:$K$1500,"")&amp;"",""))</f>
        <v/>
      </c>
      <c r="H5855" s="644" t="str">
        <f>IF($C5855="","",IFERROR(IF(_xlfn.XLOOKUP($C5855,tbl_StartedStatus[Bold ID],tbl_StartedStatus[Started])="Started","Yes",IF(_xlfn.XLOOKUP($C5855,tbl_StartedStatus[Bold ID],tbl_StartedStatus[Started])="No Show","No Show","")),""))</f>
        <v/>
      </c>
    </row>
    <row r="5856" spans="1:8" ht="15" customHeight="1" thickBot="1">
      <c r="A5856" s="38" t="str">
        <f>IF($C5856="","",IFERROR(_xlfn.XLOOKUP($C5856,'1.PrepList'!$I$2:$I$1500,'1.PrepList'!$G$2:$G$1500,"")&amp;"",""))</f>
        <v/>
      </c>
      <c r="B5856" s="638" t="str">
        <f>IF($C5856="","",IFERROR(_xlfn.XLOOKUP($C5856,'1.PrepList'!$I$2:$I$1500,'1.PrepList'!$H$2:$H$1500,"")&amp;"",""))</f>
        <v/>
      </c>
      <c r="D5856" s="638" t="str">
        <f>IF($C5856="","",IFERROR(_xlfn.XLOOKUP($C5856,'1.PrepList'!$I$2:$I$1500,'1.PrepList'!$J$2:$J$1500,"")&amp;"",""))</f>
        <v/>
      </c>
      <c r="E5856" s="638" t="str">
        <f>IF($C5856="","",IFERROR(_xlfn.XLOOKUP($C5856,'1.PrepList'!$I$2:$I$1500,'1.PrepList'!$N$2:$N$1500,"")&amp;"",""))</f>
        <v/>
      </c>
      <c r="F5856" s="638" t="str">
        <f>IF($C5856="","",IFERROR(_xlfn.XLOOKUP($C5856,'1.PrepList'!$I$2:$I$1500,'1.PrepList'!$K$2:$K$1500,"")&amp;"",""))</f>
        <v/>
      </c>
      <c r="H5856" s="644" t="str">
        <f>IF($C5856="","",IFERROR(IF(_xlfn.XLOOKUP($C5856,tbl_StartedStatus[Bold ID],tbl_StartedStatus[Started])="Started","Yes",IF(_xlfn.XLOOKUP($C5856,tbl_StartedStatus[Bold ID],tbl_StartedStatus[Started])="No Show","No Show","")),""))</f>
        <v/>
      </c>
    </row>
    <row r="5857" spans="1:8" ht="15" customHeight="1" thickBot="1">
      <c r="A5857" s="38" t="str">
        <f>IF($C5857="","",IFERROR(_xlfn.XLOOKUP($C5857,'1.PrepList'!$I$2:$I$1500,'1.PrepList'!$G$2:$G$1500,"")&amp;"",""))</f>
        <v/>
      </c>
      <c r="B5857" s="638" t="str">
        <f>IF($C5857="","",IFERROR(_xlfn.XLOOKUP($C5857,'1.PrepList'!$I$2:$I$1500,'1.PrepList'!$H$2:$H$1500,"")&amp;"",""))</f>
        <v/>
      </c>
      <c r="D5857" s="638" t="str">
        <f>IF($C5857="","",IFERROR(_xlfn.XLOOKUP($C5857,'1.PrepList'!$I$2:$I$1500,'1.PrepList'!$J$2:$J$1500,"")&amp;"",""))</f>
        <v/>
      </c>
      <c r="E5857" s="638" t="str">
        <f>IF($C5857="","",IFERROR(_xlfn.XLOOKUP($C5857,'1.PrepList'!$I$2:$I$1500,'1.PrepList'!$N$2:$N$1500,"")&amp;"",""))</f>
        <v/>
      </c>
      <c r="F5857" s="638" t="str">
        <f>IF($C5857="","",IFERROR(_xlfn.XLOOKUP($C5857,'1.PrepList'!$I$2:$I$1500,'1.PrepList'!$K$2:$K$1500,"")&amp;"",""))</f>
        <v/>
      </c>
      <c r="H5857" s="644" t="str">
        <f>IF($C5857="","",IFERROR(IF(_xlfn.XLOOKUP($C5857,tbl_StartedStatus[Bold ID],tbl_StartedStatus[Started])="Started","Yes",IF(_xlfn.XLOOKUP($C5857,tbl_StartedStatus[Bold ID],tbl_StartedStatus[Started])="No Show","No Show","")),""))</f>
        <v/>
      </c>
    </row>
    <row r="5858" spans="1:8" ht="15" customHeight="1" thickBot="1">
      <c r="A5858" s="38" t="str">
        <f>IF($C5858="","",IFERROR(_xlfn.XLOOKUP($C5858,'1.PrepList'!$I$2:$I$1500,'1.PrepList'!$G$2:$G$1500,"")&amp;"",""))</f>
        <v/>
      </c>
      <c r="B5858" s="638" t="str">
        <f>IF($C5858="","",IFERROR(_xlfn.XLOOKUP($C5858,'1.PrepList'!$I$2:$I$1500,'1.PrepList'!$H$2:$H$1500,"")&amp;"",""))</f>
        <v/>
      </c>
      <c r="D5858" s="638" t="str">
        <f>IF($C5858="","",IFERROR(_xlfn.XLOOKUP($C5858,'1.PrepList'!$I$2:$I$1500,'1.PrepList'!$J$2:$J$1500,"")&amp;"",""))</f>
        <v/>
      </c>
      <c r="E5858" s="638" t="str">
        <f>IF($C5858="","",IFERROR(_xlfn.XLOOKUP($C5858,'1.PrepList'!$I$2:$I$1500,'1.PrepList'!$N$2:$N$1500,"")&amp;"",""))</f>
        <v/>
      </c>
      <c r="F5858" s="638" t="str">
        <f>IF($C5858="","",IFERROR(_xlfn.XLOOKUP($C5858,'1.PrepList'!$I$2:$I$1500,'1.PrepList'!$K$2:$K$1500,"")&amp;"",""))</f>
        <v/>
      </c>
      <c r="H5858" s="644" t="str">
        <f>IF($C5858="","",IFERROR(IF(_xlfn.XLOOKUP($C5858,tbl_StartedStatus[Bold ID],tbl_StartedStatus[Started])="Started","Yes",IF(_xlfn.XLOOKUP($C5858,tbl_StartedStatus[Bold ID],tbl_StartedStatus[Started])="No Show","No Show","")),""))</f>
        <v/>
      </c>
    </row>
    <row r="5859" spans="1:8" ht="15" customHeight="1" thickBot="1">
      <c r="A5859" s="38" t="str">
        <f>IF($C5859="","",IFERROR(_xlfn.XLOOKUP($C5859,'1.PrepList'!$I$2:$I$1500,'1.PrepList'!$G$2:$G$1500,"")&amp;"",""))</f>
        <v/>
      </c>
      <c r="B5859" s="638" t="str">
        <f>IF($C5859="","",IFERROR(_xlfn.XLOOKUP($C5859,'1.PrepList'!$I$2:$I$1500,'1.PrepList'!$H$2:$H$1500,"")&amp;"",""))</f>
        <v/>
      </c>
      <c r="D5859" s="638" t="str">
        <f>IF($C5859="","",IFERROR(_xlfn.XLOOKUP($C5859,'1.PrepList'!$I$2:$I$1500,'1.PrepList'!$J$2:$J$1500,"")&amp;"",""))</f>
        <v/>
      </c>
      <c r="E5859" s="638" t="str">
        <f>IF($C5859="","",IFERROR(_xlfn.XLOOKUP($C5859,'1.PrepList'!$I$2:$I$1500,'1.PrepList'!$N$2:$N$1500,"")&amp;"",""))</f>
        <v/>
      </c>
      <c r="F5859" s="638" t="str">
        <f>IF($C5859="","",IFERROR(_xlfn.XLOOKUP($C5859,'1.PrepList'!$I$2:$I$1500,'1.PrepList'!$K$2:$K$1500,"")&amp;"",""))</f>
        <v/>
      </c>
      <c r="H5859" s="644" t="str">
        <f>IF($C5859="","",IFERROR(IF(_xlfn.XLOOKUP($C5859,tbl_StartedStatus[Bold ID],tbl_StartedStatus[Started])="Started","Yes",IF(_xlfn.XLOOKUP($C5859,tbl_StartedStatus[Bold ID],tbl_StartedStatus[Started])="No Show","No Show","")),""))</f>
        <v/>
      </c>
    </row>
    <row r="5860" spans="1:8" ht="15" customHeight="1" thickBot="1">
      <c r="A5860" s="38" t="str">
        <f>IF($C5860="","",IFERROR(_xlfn.XLOOKUP($C5860,'1.PrepList'!$I$2:$I$1500,'1.PrepList'!$G$2:$G$1500,"")&amp;"",""))</f>
        <v/>
      </c>
      <c r="B5860" s="638" t="str">
        <f>IF($C5860="","",IFERROR(_xlfn.XLOOKUP($C5860,'1.PrepList'!$I$2:$I$1500,'1.PrepList'!$H$2:$H$1500,"")&amp;"",""))</f>
        <v/>
      </c>
      <c r="D5860" s="638" t="str">
        <f>IF($C5860="","",IFERROR(_xlfn.XLOOKUP($C5860,'1.PrepList'!$I$2:$I$1500,'1.PrepList'!$J$2:$J$1500,"")&amp;"",""))</f>
        <v/>
      </c>
      <c r="E5860" s="638" t="str">
        <f>IF($C5860="","",IFERROR(_xlfn.XLOOKUP($C5860,'1.PrepList'!$I$2:$I$1500,'1.PrepList'!$N$2:$N$1500,"")&amp;"",""))</f>
        <v/>
      </c>
      <c r="F5860" s="638" t="str">
        <f>IF($C5860="","",IFERROR(_xlfn.XLOOKUP($C5860,'1.PrepList'!$I$2:$I$1500,'1.PrepList'!$K$2:$K$1500,"")&amp;"",""))</f>
        <v/>
      </c>
      <c r="H5860" s="644" t="str">
        <f>IF($C5860="","",IFERROR(IF(_xlfn.XLOOKUP($C5860,tbl_StartedStatus[Bold ID],tbl_StartedStatus[Started])="Started","Yes",IF(_xlfn.XLOOKUP($C5860,tbl_StartedStatus[Bold ID],tbl_StartedStatus[Started])="No Show","No Show","")),""))</f>
        <v/>
      </c>
    </row>
    <row r="5861" spans="1:8" ht="15" customHeight="1" thickBot="1">
      <c r="A5861" s="38" t="str">
        <f>IF($C5861="","",IFERROR(_xlfn.XLOOKUP($C5861,'1.PrepList'!$I$2:$I$1500,'1.PrepList'!$G$2:$G$1500,"")&amp;"",""))</f>
        <v/>
      </c>
      <c r="B5861" s="638" t="str">
        <f>IF($C5861="","",IFERROR(_xlfn.XLOOKUP($C5861,'1.PrepList'!$I$2:$I$1500,'1.PrepList'!$H$2:$H$1500,"")&amp;"",""))</f>
        <v/>
      </c>
      <c r="D5861" s="638" t="str">
        <f>IF($C5861="","",IFERROR(_xlfn.XLOOKUP($C5861,'1.PrepList'!$I$2:$I$1500,'1.PrepList'!$J$2:$J$1500,"")&amp;"",""))</f>
        <v/>
      </c>
      <c r="E5861" s="638" t="str">
        <f>IF($C5861="","",IFERROR(_xlfn.XLOOKUP($C5861,'1.PrepList'!$I$2:$I$1500,'1.PrepList'!$N$2:$N$1500,"")&amp;"",""))</f>
        <v/>
      </c>
      <c r="F5861" s="638" t="str">
        <f>IF($C5861="","",IFERROR(_xlfn.XLOOKUP($C5861,'1.PrepList'!$I$2:$I$1500,'1.PrepList'!$K$2:$K$1500,"")&amp;"",""))</f>
        <v/>
      </c>
      <c r="H5861" s="644" t="str">
        <f>IF($C5861="","",IFERROR(IF(_xlfn.XLOOKUP($C5861,tbl_StartedStatus[Bold ID],tbl_StartedStatus[Started])="Started","Yes",IF(_xlfn.XLOOKUP($C5861,tbl_StartedStatus[Bold ID],tbl_StartedStatus[Started])="No Show","No Show","")),""))</f>
        <v/>
      </c>
    </row>
    <row r="5862" spans="1:8" ht="15" customHeight="1" thickBot="1">
      <c r="A5862" s="38" t="str">
        <f>IF($C5862="","",IFERROR(_xlfn.XLOOKUP($C5862,'1.PrepList'!$I$2:$I$1500,'1.PrepList'!$G$2:$G$1500,"")&amp;"",""))</f>
        <v/>
      </c>
      <c r="B5862" s="638" t="str">
        <f>IF($C5862="","",IFERROR(_xlfn.XLOOKUP($C5862,'1.PrepList'!$I$2:$I$1500,'1.PrepList'!$H$2:$H$1500,"")&amp;"",""))</f>
        <v/>
      </c>
      <c r="D5862" s="638" t="str">
        <f>IF($C5862="","",IFERROR(_xlfn.XLOOKUP($C5862,'1.PrepList'!$I$2:$I$1500,'1.PrepList'!$J$2:$J$1500,"")&amp;"",""))</f>
        <v/>
      </c>
      <c r="E5862" s="638" t="str">
        <f>IF($C5862="","",IFERROR(_xlfn.XLOOKUP($C5862,'1.PrepList'!$I$2:$I$1500,'1.PrepList'!$N$2:$N$1500,"")&amp;"",""))</f>
        <v/>
      </c>
      <c r="F5862" s="638" t="str">
        <f>IF($C5862="","",IFERROR(_xlfn.XLOOKUP($C5862,'1.PrepList'!$I$2:$I$1500,'1.PrepList'!$K$2:$K$1500,"")&amp;"",""))</f>
        <v/>
      </c>
      <c r="H5862" s="644" t="str">
        <f>IF($C5862="","",IFERROR(IF(_xlfn.XLOOKUP($C5862,tbl_StartedStatus[Bold ID],tbl_StartedStatus[Started])="Started","Yes",IF(_xlfn.XLOOKUP($C5862,tbl_StartedStatus[Bold ID],tbl_StartedStatus[Started])="No Show","No Show","")),""))</f>
        <v/>
      </c>
    </row>
    <row r="5863" spans="1:8" ht="15" customHeight="1" thickBot="1">
      <c r="A5863" s="38" t="str">
        <f>IF($C5863="","",IFERROR(_xlfn.XLOOKUP($C5863,'1.PrepList'!$I$2:$I$1500,'1.PrepList'!$G$2:$G$1500,"")&amp;"",""))</f>
        <v/>
      </c>
      <c r="B5863" s="638" t="str">
        <f>IF($C5863="","",IFERROR(_xlfn.XLOOKUP($C5863,'1.PrepList'!$I$2:$I$1500,'1.PrepList'!$H$2:$H$1500,"")&amp;"",""))</f>
        <v/>
      </c>
      <c r="D5863" s="638" t="str">
        <f>IF($C5863="","",IFERROR(_xlfn.XLOOKUP($C5863,'1.PrepList'!$I$2:$I$1500,'1.PrepList'!$J$2:$J$1500,"")&amp;"",""))</f>
        <v/>
      </c>
      <c r="E5863" s="638" t="str">
        <f>IF($C5863="","",IFERROR(_xlfn.XLOOKUP($C5863,'1.PrepList'!$I$2:$I$1500,'1.PrepList'!$N$2:$N$1500,"")&amp;"",""))</f>
        <v/>
      </c>
      <c r="F5863" s="638" t="str">
        <f>IF($C5863="","",IFERROR(_xlfn.XLOOKUP($C5863,'1.PrepList'!$I$2:$I$1500,'1.PrepList'!$K$2:$K$1500,"")&amp;"",""))</f>
        <v/>
      </c>
      <c r="H5863" s="644" t="str">
        <f>IF($C5863="","",IFERROR(IF(_xlfn.XLOOKUP($C5863,tbl_StartedStatus[Bold ID],tbl_StartedStatus[Started])="Started","Yes",IF(_xlfn.XLOOKUP($C5863,tbl_StartedStatus[Bold ID],tbl_StartedStatus[Started])="No Show","No Show","")),""))</f>
        <v/>
      </c>
    </row>
    <row r="5864" spans="1:8" ht="15" customHeight="1" thickBot="1">
      <c r="A5864" s="38" t="str">
        <f>IF($C5864="","",IFERROR(_xlfn.XLOOKUP($C5864,'1.PrepList'!$I$2:$I$1500,'1.PrepList'!$G$2:$G$1500,"")&amp;"",""))</f>
        <v/>
      </c>
      <c r="B5864" s="638" t="str">
        <f>IF($C5864="","",IFERROR(_xlfn.XLOOKUP($C5864,'1.PrepList'!$I$2:$I$1500,'1.PrepList'!$H$2:$H$1500,"")&amp;"",""))</f>
        <v/>
      </c>
      <c r="D5864" s="638" t="str">
        <f>IF($C5864="","",IFERROR(_xlfn.XLOOKUP($C5864,'1.PrepList'!$I$2:$I$1500,'1.PrepList'!$J$2:$J$1500,"")&amp;"",""))</f>
        <v/>
      </c>
      <c r="E5864" s="638" t="str">
        <f>IF($C5864="","",IFERROR(_xlfn.XLOOKUP($C5864,'1.PrepList'!$I$2:$I$1500,'1.PrepList'!$N$2:$N$1500,"")&amp;"",""))</f>
        <v/>
      </c>
      <c r="F5864" s="638" t="str">
        <f>IF($C5864="","",IFERROR(_xlfn.XLOOKUP($C5864,'1.PrepList'!$I$2:$I$1500,'1.PrepList'!$K$2:$K$1500,"")&amp;"",""))</f>
        <v/>
      </c>
      <c r="H5864" s="644" t="str">
        <f>IF($C5864="","",IFERROR(IF(_xlfn.XLOOKUP($C5864,tbl_StartedStatus[Bold ID],tbl_StartedStatus[Started])="Started","Yes",IF(_xlfn.XLOOKUP($C5864,tbl_StartedStatus[Bold ID],tbl_StartedStatus[Started])="No Show","No Show","")),""))</f>
        <v/>
      </c>
    </row>
    <row r="5865" spans="1:8" ht="15" customHeight="1" thickBot="1">
      <c r="A5865" s="38" t="str">
        <f>IF($C5865="","",IFERROR(_xlfn.XLOOKUP($C5865,'1.PrepList'!$I$2:$I$1500,'1.PrepList'!$G$2:$G$1500,"")&amp;"",""))</f>
        <v/>
      </c>
      <c r="B5865" s="638" t="str">
        <f>IF($C5865="","",IFERROR(_xlfn.XLOOKUP($C5865,'1.PrepList'!$I$2:$I$1500,'1.PrepList'!$H$2:$H$1500,"")&amp;"",""))</f>
        <v/>
      </c>
      <c r="D5865" s="638" t="str">
        <f>IF($C5865="","",IFERROR(_xlfn.XLOOKUP($C5865,'1.PrepList'!$I$2:$I$1500,'1.PrepList'!$J$2:$J$1500,"")&amp;"",""))</f>
        <v/>
      </c>
      <c r="E5865" s="638" t="str">
        <f>IF($C5865="","",IFERROR(_xlfn.XLOOKUP($C5865,'1.PrepList'!$I$2:$I$1500,'1.PrepList'!$N$2:$N$1500,"")&amp;"",""))</f>
        <v/>
      </c>
      <c r="F5865" s="638" t="str">
        <f>IF($C5865="","",IFERROR(_xlfn.XLOOKUP($C5865,'1.PrepList'!$I$2:$I$1500,'1.PrepList'!$K$2:$K$1500,"")&amp;"",""))</f>
        <v/>
      </c>
      <c r="H5865" s="644" t="str">
        <f>IF($C5865="","",IFERROR(IF(_xlfn.XLOOKUP($C5865,tbl_StartedStatus[Bold ID],tbl_StartedStatus[Started])="Started","Yes",IF(_xlfn.XLOOKUP($C5865,tbl_StartedStatus[Bold ID],tbl_StartedStatus[Started])="No Show","No Show","")),""))</f>
        <v/>
      </c>
    </row>
    <row r="5866" spans="1:8" ht="15" customHeight="1" thickBot="1">
      <c r="A5866" s="38" t="str">
        <f>IF($C5866="","",IFERROR(_xlfn.XLOOKUP($C5866,'1.PrepList'!$I$2:$I$1500,'1.PrepList'!$G$2:$G$1500,"")&amp;"",""))</f>
        <v/>
      </c>
      <c r="B5866" s="638" t="str">
        <f>IF($C5866="","",IFERROR(_xlfn.XLOOKUP($C5866,'1.PrepList'!$I$2:$I$1500,'1.PrepList'!$H$2:$H$1500,"")&amp;"",""))</f>
        <v/>
      </c>
      <c r="D5866" s="638" t="str">
        <f>IF($C5866="","",IFERROR(_xlfn.XLOOKUP($C5866,'1.PrepList'!$I$2:$I$1500,'1.PrepList'!$J$2:$J$1500,"")&amp;"",""))</f>
        <v/>
      </c>
      <c r="E5866" s="638" t="str">
        <f>IF($C5866="","",IFERROR(_xlfn.XLOOKUP($C5866,'1.PrepList'!$I$2:$I$1500,'1.PrepList'!$N$2:$N$1500,"")&amp;"",""))</f>
        <v/>
      </c>
      <c r="F5866" s="638" t="str">
        <f>IF($C5866="","",IFERROR(_xlfn.XLOOKUP($C5866,'1.PrepList'!$I$2:$I$1500,'1.PrepList'!$K$2:$K$1500,"")&amp;"",""))</f>
        <v/>
      </c>
      <c r="H5866" s="644" t="str">
        <f>IF($C5866="","",IFERROR(IF(_xlfn.XLOOKUP($C5866,tbl_StartedStatus[Bold ID],tbl_StartedStatus[Started])="Started","Yes",IF(_xlfn.XLOOKUP($C5866,tbl_StartedStatus[Bold ID],tbl_StartedStatus[Started])="No Show","No Show","")),""))</f>
        <v/>
      </c>
    </row>
    <row r="5867" spans="1:8" ht="15" customHeight="1" thickBot="1">
      <c r="A5867" s="38" t="str">
        <f>IF($C5867="","",IFERROR(_xlfn.XLOOKUP($C5867,'1.PrepList'!$I$2:$I$1500,'1.PrepList'!$G$2:$G$1500,"")&amp;"",""))</f>
        <v/>
      </c>
      <c r="B5867" s="638" t="str">
        <f>IF($C5867="","",IFERROR(_xlfn.XLOOKUP($C5867,'1.PrepList'!$I$2:$I$1500,'1.PrepList'!$H$2:$H$1500,"")&amp;"",""))</f>
        <v/>
      </c>
      <c r="D5867" s="638" t="str">
        <f>IF($C5867="","",IFERROR(_xlfn.XLOOKUP($C5867,'1.PrepList'!$I$2:$I$1500,'1.PrepList'!$J$2:$J$1500,"")&amp;"",""))</f>
        <v/>
      </c>
      <c r="E5867" s="638" t="str">
        <f>IF($C5867="","",IFERROR(_xlfn.XLOOKUP($C5867,'1.PrepList'!$I$2:$I$1500,'1.PrepList'!$N$2:$N$1500,"")&amp;"",""))</f>
        <v/>
      </c>
      <c r="F5867" s="638" t="str">
        <f>IF($C5867="","",IFERROR(_xlfn.XLOOKUP($C5867,'1.PrepList'!$I$2:$I$1500,'1.PrepList'!$K$2:$K$1500,"")&amp;"",""))</f>
        <v/>
      </c>
      <c r="H5867" s="644" t="str">
        <f>IF($C5867="","",IFERROR(IF(_xlfn.XLOOKUP($C5867,tbl_StartedStatus[Bold ID],tbl_StartedStatus[Started])="Started","Yes",IF(_xlfn.XLOOKUP($C5867,tbl_StartedStatus[Bold ID],tbl_StartedStatus[Started])="No Show","No Show","")),""))</f>
        <v/>
      </c>
    </row>
    <row r="5868" spans="1:8" ht="15" customHeight="1" thickBot="1">
      <c r="A5868" s="38" t="str">
        <f>IF($C5868="","",IFERROR(_xlfn.XLOOKUP($C5868,'1.PrepList'!$I$2:$I$1500,'1.PrepList'!$G$2:$G$1500,"")&amp;"",""))</f>
        <v/>
      </c>
      <c r="B5868" s="638" t="str">
        <f>IF($C5868="","",IFERROR(_xlfn.XLOOKUP($C5868,'1.PrepList'!$I$2:$I$1500,'1.PrepList'!$H$2:$H$1500,"")&amp;"",""))</f>
        <v/>
      </c>
      <c r="D5868" s="638" t="str">
        <f>IF($C5868="","",IFERROR(_xlfn.XLOOKUP($C5868,'1.PrepList'!$I$2:$I$1500,'1.PrepList'!$J$2:$J$1500,"")&amp;"",""))</f>
        <v/>
      </c>
      <c r="E5868" s="638" t="str">
        <f>IF($C5868="","",IFERROR(_xlfn.XLOOKUP($C5868,'1.PrepList'!$I$2:$I$1500,'1.PrepList'!$N$2:$N$1500,"")&amp;"",""))</f>
        <v/>
      </c>
      <c r="F5868" s="638" t="str">
        <f>IF($C5868="","",IFERROR(_xlfn.XLOOKUP($C5868,'1.PrepList'!$I$2:$I$1500,'1.PrepList'!$K$2:$K$1500,"")&amp;"",""))</f>
        <v/>
      </c>
      <c r="H5868" s="644" t="str">
        <f>IF($C5868="","",IFERROR(IF(_xlfn.XLOOKUP($C5868,tbl_StartedStatus[Bold ID],tbl_StartedStatus[Started])="Started","Yes",IF(_xlfn.XLOOKUP($C5868,tbl_StartedStatus[Bold ID],tbl_StartedStatus[Started])="No Show","No Show","")),""))</f>
        <v/>
      </c>
    </row>
    <row r="5869" spans="1:8" ht="15" customHeight="1" thickBot="1">
      <c r="A5869" s="38" t="str">
        <f>IF($C5869="","",IFERROR(_xlfn.XLOOKUP($C5869,'1.PrepList'!$I$2:$I$1500,'1.PrepList'!$G$2:$G$1500,"")&amp;"",""))</f>
        <v/>
      </c>
      <c r="B5869" s="638" t="str">
        <f>IF($C5869="","",IFERROR(_xlfn.XLOOKUP($C5869,'1.PrepList'!$I$2:$I$1500,'1.PrepList'!$H$2:$H$1500,"")&amp;"",""))</f>
        <v/>
      </c>
      <c r="D5869" s="638" t="str">
        <f>IF($C5869="","",IFERROR(_xlfn.XLOOKUP($C5869,'1.PrepList'!$I$2:$I$1500,'1.PrepList'!$J$2:$J$1500,"")&amp;"",""))</f>
        <v/>
      </c>
      <c r="E5869" s="638" t="str">
        <f>IF($C5869="","",IFERROR(_xlfn.XLOOKUP($C5869,'1.PrepList'!$I$2:$I$1500,'1.PrepList'!$N$2:$N$1500,"")&amp;"",""))</f>
        <v/>
      </c>
      <c r="F5869" s="638" t="str">
        <f>IF($C5869="","",IFERROR(_xlfn.XLOOKUP($C5869,'1.PrepList'!$I$2:$I$1500,'1.PrepList'!$K$2:$K$1500,"")&amp;"",""))</f>
        <v/>
      </c>
      <c r="H5869" s="644" t="str">
        <f>IF($C5869="","",IFERROR(IF(_xlfn.XLOOKUP($C5869,tbl_StartedStatus[Bold ID],tbl_StartedStatus[Started])="Started","Yes",IF(_xlfn.XLOOKUP($C5869,tbl_StartedStatus[Bold ID],tbl_StartedStatus[Started])="No Show","No Show","")),""))</f>
        <v/>
      </c>
    </row>
    <row r="5870" spans="1:8" ht="15" customHeight="1" thickBot="1">
      <c r="A5870" s="38" t="str">
        <f>IF($C5870="","",IFERROR(_xlfn.XLOOKUP($C5870,'1.PrepList'!$I$2:$I$1500,'1.PrepList'!$G$2:$G$1500,"")&amp;"",""))</f>
        <v/>
      </c>
      <c r="B5870" s="638" t="str">
        <f>IF($C5870="","",IFERROR(_xlfn.XLOOKUP($C5870,'1.PrepList'!$I$2:$I$1500,'1.PrepList'!$H$2:$H$1500,"")&amp;"",""))</f>
        <v/>
      </c>
      <c r="D5870" s="638" t="str">
        <f>IF($C5870="","",IFERROR(_xlfn.XLOOKUP($C5870,'1.PrepList'!$I$2:$I$1500,'1.PrepList'!$J$2:$J$1500,"")&amp;"",""))</f>
        <v/>
      </c>
      <c r="E5870" s="638" t="str">
        <f>IF($C5870="","",IFERROR(_xlfn.XLOOKUP($C5870,'1.PrepList'!$I$2:$I$1500,'1.PrepList'!$N$2:$N$1500,"")&amp;"",""))</f>
        <v/>
      </c>
      <c r="F5870" s="638" t="str">
        <f>IF($C5870="","",IFERROR(_xlfn.XLOOKUP($C5870,'1.PrepList'!$I$2:$I$1500,'1.PrepList'!$K$2:$K$1500,"")&amp;"",""))</f>
        <v/>
      </c>
      <c r="H5870" s="644" t="str">
        <f>IF($C5870="","",IFERROR(IF(_xlfn.XLOOKUP($C5870,tbl_StartedStatus[Bold ID],tbl_StartedStatus[Started])="Started","Yes",IF(_xlfn.XLOOKUP($C5870,tbl_StartedStatus[Bold ID],tbl_StartedStatus[Started])="No Show","No Show","")),""))</f>
        <v/>
      </c>
    </row>
    <row r="5871" spans="1:8" ht="15" customHeight="1" thickBot="1">
      <c r="A5871" s="38" t="str">
        <f>IF($C5871="","",IFERROR(_xlfn.XLOOKUP($C5871,'1.PrepList'!$I$2:$I$1500,'1.PrepList'!$G$2:$G$1500,"")&amp;"",""))</f>
        <v/>
      </c>
      <c r="B5871" s="638" t="str">
        <f>IF($C5871="","",IFERROR(_xlfn.XLOOKUP($C5871,'1.PrepList'!$I$2:$I$1500,'1.PrepList'!$H$2:$H$1500,"")&amp;"",""))</f>
        <v/>
      </c>
      <c r="D5871" s="638" t="str">
        <f>IF($C5871="","",IFERROR(_xlfn.XLOOKUP($C5871,'1.PrepList'!$I$2:$I$1500,'1.PrepList'!$J$2:$J$1500,"")&amp;"",""))</f>
        <v/>
      </c>
      <c r="E5871" s="638" t="str">
        <f>IF($C5871="","",IFERROR(_xlfn.XLOOKUP($C5871,'1.PrepList'!$I$2:$I$1500,'1.PrepList'!$N$2:$N$1500,"")&amp;"",""))</f>
        <v/>
      </c>
      <c r="F5871" s="638" t="str">
        <f>IF($C5871="","",IFERROR(_xlfn.XLOOKUP($C5871,'1.PrepList'!$I$2:$I$1500,'1.PrepList'!$K$2:$K$1500,"")&amp;"",""))</f>
        <v/>
      </c>
      <c r="H5871" s="644" t="str">
        <f>IF($C5871="","",IFERROR(IF(_xlfn.XLOOKUP($C5871,tbl_StartedStatus[Bold ID],tbl_StartedStatus[Started])="Started","Yes",IF(_xlfn.XLOOKUP($C5871,tbl_StartedStatus[Bold ID],tbl_StartedStatus[Started])="No Show","No Show","")),""))</f>
        <v/>
      </c>
    </row>
    <row r="5872" spans="1:8" ht="15" customHeight="1" thickBot="1">
      <c r="A5872" s="38" t="str">
        <f>IF($C5872="","",IFERROR(_xlfn.XLOOKUP($C5872,'1.PrepList'!$I$2:$I$1500,'1.PrepList'!$G$2:$G$1500,"")&amp;"",""))</f>
        <v/>
      </c>
      <c r="B5872" s="638" t="str">
        <f>IF($C5872="","",IFERROR(_xlfn.XLOOKUP($C5872,'1.PrepList'!$I$2:$I$1500,'1.PrepList'!$H$2:$H$1500,"")&amp;"",""))</f>
        <v/>
      </c>
      <c r="D5872" s="638" t="str">
        <f>IF($C5872="","",IFERROR(_xlfn.XLOOKUP($C5872,'1.PrepList'!$I$2:$I$1500,'1.PrepList'!$J$2:$J$1500,"")&amp;"",""))</f>
        <v/>
      </c>
      <c r="E5872" s="638" t="str">
        <f>IF($C5872="","",IFERROR(_xlfn.XLOOKUP($C5872,'1.PrepList'!$I$2:$I$1500,'1.PrepList'!$N$2:$N$1500,"")&amp;"",""))</f>
        <v/>
      </c>
      <c r="F5872" s="638" t="str">
        <f>IF($C5872="","",IFERROR(_xlfn.XLOOKUP($C5872,'1.PrepList'!$I$2:$I$1500,'1.PrepList'!$K$2:$K$1500,"")&amp;"",""))</f>
        <v/>
      </c>
      <c r="H5872" s="644" t="str">
        <f>IF($C5872="","",IFERROR(IF(_xlfn.XLOOKUP($C5872,tbl_StartedStatus[Bold ID],tbl_StartedStatus[Started])="Started","Yes",IF(_xlfn.XLOOKUP($C5872,tbl_StartedStatus[Bold ID],tbl_StartedStatus[Started])="No Show","No Show","")),""))</f>
        <v/>
      </c>
    </row>
    <row r="5873" spans="1:8" ht="15" customHeight="1" thickBot="1">
      <c r="A5873" s="38" t="str">
        <f>IF($C5873="","",IFERROR(_xlfn.XLOOKUP($C5873,'1.PrepList'!$I$2:$I$1500,'1.PrepList'!$G$2:$G$1500,"")&amp;"",""))</f>
        <v/>
      </c>
      <c r="B5873" s="638" t="str">
        <f>IF($C5873="","",IFERROR(_xlfn.XLOOKUP($C5873,'1.PrepList'!$I$2:$I$1500,'1.PrepList'!$H$2:$H$1500,"")&amp;"",""))</f>
        <v/>
      </c>
      <c r="D5873" s="638" t="str">
        <f>IF($C5873="","",IFERROR(_xlfn.XLOOKUP($C5873,'1.PrepList'!$I$2:$I$1500,'1.PrepList'!$J$2:$J$1500,"")&amp;"",""))</f>
        <v/>
      </c>
      <c r="E5873" s="638" t="str">
        <f>IF($C5873="","",IFERROR(_xlfn.XLOOKUP($C5873,'1.PrepList'!$I$2:$I$1500,'1.PrepList'!$N$2:$N$1500,"")&amp;"",""))</f>
        <v/>
      </c>
      <c r="F5873" s="638" t="str">
        <f>IF($C5873="","",IFERROR(_xlfn.XLOOKUP($C5873,'1.PrepList'!$I$2:$I$1500,'1.PrepList'!$K$2:$K$1500,"")&amp;"",""))</f>
        <v/>
      </c>
      <c r="H5873" s="644" t="str">
        <f>IF($C5873="","",IFERROR(IF(_xlfn.XLOOKUP($C5873,tbl_StartedStatus[Bold ID],tbl_StartedStatus[Started])="Started","Yes",IF(_xlfn.XLOOKUP($C5873,tbl_StartedStatus[Bold ID],tbl_StartedStatus[Started])="No Show","No Show","")),""))</f>
        <v/>
      </c>
    </row>
    <row r="5874" spans="1:8" ht="15" customHeight="1" thickBot="1">
      <c r="A5874" s="38" t="str">
        <f>IF($C5874="","",IFERROR(_xlfn.XLOOKUP($C5874,'1.PrepList'!$I$2:$I$1500,'1.PrepList'!$G$2:$G$1500,"")&amp;"",""))</f>
        <v/>
      </c>
      <c r="B5874" s="638" t="str">
        <f>IF($C5874="","",IFERROR(_xlfn.XLOOKUP($C5874,'1.PrepList'!$I$2:$I$1500,'1.PrepList'!$H$2:$H$1500,"")&amp;"",""))</f>
        <v/>
      </c>
      <c r="D5874" s="638" t="str">
        <f>IF($C5874="","",IFERROR(_xlfn.XLOOKUP($C5874,'1.PrepList'!$I$2:$I$1500,'1.PrepList'!$J$2:$J$1500,"")&amp;"",""))</f>
        <v/>
      </c>
      <c r="E5874" s="638" t="str">
        <f>IF($C5874="","",IFERROR(_xlfn.XLOOKUP($C5874,'1.PrepList'!$I$2:$I$1500,'1.PrepList'!$N$2:$N$1500,"")&amp;"",""))</f>
        <v/>
      </c>
      <c r="F5874" s="638" t="str">
        <f>IF($C5874="","",IFERROR(_xlfn.XLOOKUP($C5874,'1.PrepList'!$I$2:$I$1500,'1.PrepList'!$K$2:$K$1500,"")&amp;"",""))</f>
        <v/>
      </c>
      <c r="H5874" s="644" t="str">
        <f>IF($C5874="","",IFERROR(IF(_xlfn.XLOOKUP($C5874,tbl_StartedStatus[Bold ID],tbl_StartedStatus[Started])="Started","Yes",IF(_xlfn.XLOOKUP($C5874,tbl_StartedStatus[Bold ID],tbl_StartedStatus[Started])="No Show","No Show","")),""))</f>
        <v/>
      </c>
    </row>
    <row r="5875" spans="1:8" ht="15" customHeight="1" thickBot="1">
      <c r="A5875" s="38" t="str">
        <f>IF($C5875="","",IFERROR(_xlfn.XLOOKUP($C5875,'1.PrepList'!$I$2:$I$1500,'1.PrepList'!$G$2:$G$1500,"")&amp;"",""))</f>
        <v/>
      </c>
      <c r="B5875" s="638" t="str">
        <f>IF($C5875="","",IFERROR(_xlfn.XLOOKUP($C5875,'1.PrepList'!$I$2:$I$1500,'1.PrepList'!$H$2:$H$1500,"")&amp;"",""))</f>
        <v/>
      </c>
      <c r="D5875" s="638" t="str">
        <f>IF($C5875="","",IFERROR(_xlfn.XLOOKUP($C5875,'1.PrepList'!$I$2:$I$1500,'1.PrepList'!$J$2:$J$1500,"")&amp;"",""))</f>
        <v/>
      </c>
      <c r="E5875" s="638" t="str">
        <f>IF($C5875="","",IFERROR(_xlfn.XLOOKUP($C5875,'1.PrepList'!$I$2:$I$1500,'1.PrepList'!$N$2:$N$1500,"")&amp;"",""))</f>
        <v/>
      </c>
      <c r="F5875" s="638" t="str">
        <f>IF($C5875="","",IFERROR(_xlfn.XLOOKUP($C5875,'1.PrepList'!$I$2:$I$1500,'1.PrepList'!$K$2:$K$1500,"")&amp;"",""))</f>
        <v/>
      </c>
      <c r="H5875" s="644" t="str">
        <f>IF($C5875="","",IFERROR(IF(_xlfn.XLOOKUP($C5875,tbl_StartedStatus[Bold ID],tbl_StartedStatus[Started])="Started","Yes",IF(_xlfn.XLOOKUP($C5875,tbl_StartedStatus[Bold ID],tbl_StartedStatus[Started])="No Show","No Show","")),""))</f>
        <v/>
      </c>
    </row>
    <row r="5876" spans="1:8" ht="15" customHeight="1" thickBot="1">
      <c r="A5876" s="38" t="str">
        <f>IF($C5876="","",IFERROR(_xlfn.XLOOKUP($C5876,'1.PrepList'!$I$2:$I$1500,'1.PrepList'!$G$2:$G$1500,"")&amp;"",""))</f>
        <v/>
      </c>
      <c r="B5876" s="638" t="str">
        <f>IF($C5876="","",IFERROR(_xlfn.XLOOKUP($C5876,'1.PrepList'!$I$2:$I$1500,'1.PrepList'!$H$2:$H$1500,"")&amp;"",""))</f>
        <v/>
      </c>
      <c r="D5876" s="638" t="str">
        <f>IF($C5876="","",IFERROR(_xlfn.XLOOKUP($C5876,'1.PrepList'!$I$2:$I$1500,'1.PrepList'!$J$2:$J$1500,"")&amp;"",""))</f>
        <v/>
      </c>
      <c r="E5876" s="638" t="str">
        <f>IF($C5876="","",IFERROR(_xlfn.XLOOKUP($C5876,'1.PrepList'!$I$2:$I$1500,'1.PrepList'!$N$2:$N$1500,"")&amp;"",""))</f>
        <v/>
      </c>
      <c r="F5876" s="638" t="str">
        <f>IF($C5876="","",IFERROR(_xlfn.XLOOKUP($C5876,'1.PrepList'!$I$2:$I$1500,'1.PrepList'!$K$2:$K$1500,"")&amp;"",""))</f>
        <v/>
      </c>
      <c r="H5876" s="644" t="str">
        <f>IF($C5876="","",IFERROR(IF(_xlfn.XLOOKUP($C5876,tbl_StartedStatus[Bold ID],tbl_StartedStatus[Started])="Started","Yes",IF(_xlfn.XLOOKUP($C5876,tbl_StartedStatus[Bold ID],tbl_StartedStatus[Started])="No Show","No Show","")),""))</f>
        <v/>
      </c>
    </row>
    <row r="5877" spans="1:8" ht="15" customHeight="1" thickBot="1">
      <c r="A5877" s="38" t="str">
        <f>IF($C5877="","",IFERROR(_xlfn.XLOOKUP($C5877,'1.PrepList'!$I$2:$I$1500,'1.PrepList'!$G$2:$G$1500,"")&amp;"",""))</f>
        <v/>
      </c>
      <c r="B5877" s="638" t="str">
        <f>IF($C5877="","",IFERROR(_xlfn.XLOOKUP($C5877,'1.PrepList'!$I$2:$I$1500,'1.PrepList'!$H$2:$H$1500,"")&amp;"",""))</f>
        <v/>
      </c>
      <c r="D5877" s="638" t="str">
        <f>IF($C5877="","",IFERROR(_xlfn.XLOOKUP($C5877,'1.PrepList'!$I$2:$I$1500,'1.PrepList'!$J$2:$J$1500,"")&amp;"",""))</f>
        <v/>
      </c>
      <c r="E5877" s="638" t="str">
        <f>IF($C5877="","",IFERROR(_xlfn.XLOOKUP($C5877,'1.PrepList'!$I$2:$I$1500,'1.PrepList'!$N$2:$N$1500,"")&amp;"",""))</f>
        <v/>
      </c>
      <c r="F5877" s="638" t="str">
        <f>IF($C5877="","",IFERROR(_xlfn.XLOOKUP($C5877,'1.PrepList'!$I$2:$I$1500,'1.PrepList'!$K$2:$K$1500,"")&amp;"",""))</f>
        <v/>
      </c>
      <c r="H5877" s="644" t="str">
        <f>IF($C5877="","",IFERROR(IF(_xlfn.XLOOKUP($C5877,tbl_StartedStatus[Bold ID],tbl_StartedStatus[Started])="Started","Yes",IF(_xlfn.XLOOKUP($C5877,tbl_StartedStatus[Bold ID],tbl_StartedStatus[Started])="No Show","No Show","")),""))</f>
        <v/>
      </c>
    </row>
    <row r="5878" spans="1:8" ht="15" customHeight="1" thickBot="1">
      <c r="A5878" s="38" t="str">
        <f>IF($C5878="","",IFERROR(_xlfn.XLOOKUP($C5878,'1.PrepList'!$I$2:$I$1500,'1.PrepList'!$G$2:$G$1500,"")&amp;"",""))</f>
        <v/>
      </c>
      <c r="B5878" s="638" t="str">
        <f>IF($C5878="","",IFERROR(_xlfn.XLOOKUP($C5878,'1.PrepList'!$I$2:$I$1500,'1.PrepList'!$H$2:$H$1500,"")&amp;"",""))</f>
        <v/>
      </c>
      <c r="D5878" s="638" t="str">
        <f>IF($C5878="","",IFERROR(_xlfn.XLOOKUP($C5878,'1.PrepList'!$I$2:$I$1500,'1.PrepList'!$J$2:$J$1500,"")&amp;"",""))</f>
        <v/>
      </c>
      <c r="E5878" s="638" t="str">
        <f>IF($C5878="","",IFERROR(_xlfn.XLOOKUP($C5878,'1.PrepList'!$I$2:$I$1500,'1.PrepList'!$N$2:$N$1500,"")&amp;"",""))</f>
        <v/>
      </c>
      <c r="F5878" s="638" t="str">
        <f>IF($C5878="","",IFERROR(_xlfn.XLOOKUP($C5878,'1.PrepList'!$I$2:$I$1500,'1.PrepList'!$K$2:$K$1500,"")&amp;"",""))</f>
        <v/>
      </c>
      <c r="H5878" s="644" t="str">
        <f>IF($C5878="","",IFERROR(IF(_xlfn.XLOOKUP($C5878,tbl_StartedStatus[Bold ID],tbl_StartedStatus[Started])="Started","Yes",IF(_xlfn.XLOOKUP($C5878,tbl_StartedStatus[Bold ID],tbl_StartedStatus[Started])="No Show","No Show","")),""))</f>
        <v/>
      </c>
    </row>
    <row r="5879" spans="1:8" ht="15" customHeight="1" thickBot="1">
      <c r="A5879" s="38" t="str">
        <f>IF($C5879="","",IFERROR(_xlfn.XLOOKUP($C5879,'1.PrepList'!$I$2:$I$1500,'1.PrepList'!$G$2:$G$1500,"")&amp;"",""))</f>
        <v/>
      </c>
      <c r="B5879" s="638" t="str">
        <f>IF($C5879="","",IFERROR(_xlfn.XLOOKUP($C5879,'1.PrepList'!$I$2:$I$1500,'1.PrepList'!$H$2:$H$1500,"")&amp;"",""))</f>
        <v/>
      </c>
      <c r="D5879" s="638" t="str">
        <f>IF($C5879="","",IFERROR(_xlfn.XLOOKUP($C5879,'1.PrepList'!$I$2:$I$1500,'1.PrepList'!$J$2:$J$1500,"")&amp;"",""))</f>
        <v/>
      </c>
      <c r="E5879" s="638" t="str">
        <f>IF($C5879="","",IFERROR(_xlfn.XLOOKUP($C5879,'1.PrepList'!$I$2:$I$1500,'1.PrepList'!$N$2:$N$1500,"")&amp;"",""))</f>
        <v/>
      </c>
      <c r="F5879" s="638" t="str">
        <f>IF($C5879="","",IFERROR(_xlfn.XLOOKUP($C5879,'1.PrepList'!$I$2:$I$1500,'1.PrepList'!$K$2:$K$1500,"")&amp;"",""))</f>
        <v/>
      </c>
      <c r="H5879" s="644" t="str">
        <f>IF($C5879="","",IFERROR(IF(_xlfn.XLOOKUP($C5879,tbl_StartedStatus[Bold ID],tbl_StartedStatus[Started])="Started","Yes",IF(_xlfn.XLOOKUP($C5879,tbl_StartedStatus[Bold ID],tbl_StartedStatus[Started])="No Show","No Show","")),""))</f>
        <v/>
      </c>
    </row>
    <row r="5880" spans="1:8" ht="15" customHeight="1" thickBot="1">
      <c r="A5880" s="38" t="str">
        <f>IF($C5880="","",IFERROR(_xlfn.XLOOKUP($C5880,'1.PrepList'!$I$2:$I$1500,'1.PrepList'!$G$2:$G$1500,"")&amp;"",""))</f>
        <v/>
      </c>
      <c r="B5880" s="638" t="str">
        <f>IF($C5880="","",IFERROR(_xlfn.XLOOKUP($C5880,'1.PrepList'!$I$2:$I$1500,'1.PrepList'!$H$2:$H$1500,"")&amp;"",""))</f>
        <v/>
      </c>
      <c r="D5880" s="638" t="str">
        <f>IF($C5880="","",IFERROR(_xlfn.XLOOKUP($C5880,'1.PrepList'!$I$2:$I$1500,'1.PrepList'!$J$2:$J$1500,"")&amp;"",""))</f>
        <v/>
      </c>
      <c r="E5880" s="638" t="str">
        <f>IF($C5880="","",IFERROR(_xlfn.XLOOKUP($C5880,'1.PrepList'!$I$2:$I$1500,'1.PrepList'!$N$2:$N$1500,"")&amp;"",""))</f>
        <v/>
      </c>
      <c r="F5880" s="638" t="str">
        <f>IF($C5880="","",IFERROR(_xlfn.XLOOKUP($C5880,'1.PrepList'!$I$2:$I$1500,'1.PrepList'!$K$2:$K$1500,"")&amp;"",""))</f>
        <v/>
      </c>
      <c r="H5880" s="644" t="str">
        <f>IF($C5880="","",IFERROR(IF(_xlfn.XLOOKUP($C5880,tbl_StartedStatus[Bold ID],tbl_StartedStatus[Started])="Started","Yes",IF(_xlfn.XLOOKUP($C5880,tbl_StartedStatus[Bold ID],tbl_StartedStatus[Started])="No Show","No Show","")),""))</f>
        <v/>
      </c>
    </row>
    <row r="5881" spans="1:8" ht="15" customHeight="1" thickBot="1">
      <c r="A5881" s="38" t="str">
        <f>IF($C5881="","",IFERROR(_xlfn.XLOOKUP($C5881,'1.PrepList'!$I$2:$I$1500,'1.PrepList'!$G$2:$G$1500,"")&amp;"",""))</f>
        <v/>
      </c>
      <c r="B5881" s="638" t="str">
        <f>IF($C5881="","",IFERROR(_xlfn.XLOOKUP($C5881,'1.PrepList'!$I$2:$I$1500,'1.PrepList'!$H$2:$H$1500,"")&amp;"",""))</f>
        <v/>
      </c>
      <c r="D5881" s="638" t="str">
        <f>IF($C5881="","",IFERROR(_xlfn.XLOOKUP($C5881,'1.PrepList'!$I$2:$I$1500,'1.PrepList'!$J$2:$J$1500,"")&amp;"",""))</f>
        <v/>
      </c>
      <c r="E5881" s="638" t="str">
        <f>IF($C5881="","",IFERROR(_xlfn.XLOOKUP($C5881,'1.PrepList'!$I$2:$I$1500,'1.PrepList'!$N$2:$N$1500,"")&amp;"",""))</f>
        <v/>
      </c>
      <c r="F5881" s="638" t="str">
        <f>IF($C5881="","",IFERROR(_xlfn.XLOOKUP($C5881,'1.PrepList'!$I$2:$I$1500,'1.PrepList'!$K$2:$K$1500,"")&amp;"",""))</f>
        <v/>
      </c>
      <c r="H5881" s="644" t="str">
        <f>IF($C5881="","",IFERROR(IF(_xlfn.XLOOKUP($C5881,tbl_StartedStatus[Bold ID],tbl_StartedStatus[Started])="Started","Yes",IF(_xlfn.XLOOKUP($C5881,tbl_StartedStatus[Bold ID],tbl_StartedStatus[Started])="No Show","No Show","")),""))</f>
        <v/>
      </c>
    </row>
    <row r="5882" spans="1:8" ht="15" customHeight="1" thickBot="1">
      <c r="A5882" s="38" t="str">
        <f>IF($C5882="","",IFERROR(_xlfn.XLOOKUP($C5882,'1.PrepList'!$I$2:$I$1500,'1.PrepList'!$G$2:$G$1500,"")&amp;"",""))</f>
        <v/>
      </c>
      <c r="B5882" s="638" t="str">
        <f>IF($C5882="","",IFERROR(_xlfn.XLOOKUP($C5882,'1.PrepList'!$I$2:$I$1500,'1.PrepList'!$H$2:$H$1500,"")&amp;"",""))</f>
        <v/>
      </c>
      <c r="D5882" s="638" t="str">
        <f>IF($C5882="","",IFERROR(_xlfn.XLOOKUP($C5882,'1.PrepList'!$I$2:$I$1500,'1.PrepList'!$J$2:$J$1500,"")&amp;"",""))</f>
        <v/>
      </c>
      <c r="E5882" s="638" t="str">
        <f>IF($C5882="","",IFERROR(_xlfn.XLOOKUP($C5882,'1.PrepList'!$I$2:$I$1500,'1.PrepList'!$N$2:$N$1500,"")&amp;"",""))</f>
        <v/>
      </c>
      <c r="F5882" s="638" t="str">
        <f>IF($C5882="","",IFERROR(_xlfn.XLOOKUP($C5882,'1.PrepList'!$I$2:$I$1500,'1.PrepList'!$K$2:$K$1500,"")&amp;"",""))</f>
        <v/>
      </c>
      <c r="H5882" s="644" t="str">
        <f>IF($C5882="","",IFERROR(IF(_xlfn.XLOOKUP($C5882,tbl_StartedStatus[Bold ID],tbl_StartedStatus[Started])="Started","Yes",IF(_xlfn.XLOOKUP($C5882,tbl_StartedStatus[Bold ID],tbl_StartedStatus[Started])="No Show","No Show","")),""))</f>
        <v/>
      </c>
    </row>
    <row r="5883" spans="1:8" ht="15" customHeight="1" thickBot="1">
      <c r="A5883" s="38" t="str">
        <f>IF($C5883="","",IFERROR(_xlfn.XLOOKUP($C5883,'1.PrepList'!$I$2:$I$1500,'1.PrepList'!$G$2:$G$1500,"")&amp;"",""))</f>
        <v/>
      </c>
      <c r="B5883" s="638" t="str">
        <f>IF($C5883="","",IFERROR(_xlfn.XLOOKUP($C5883,'1.PrepList'!$I$2:$I$1500,'1.PrepList'!$H$2:$H$1500,"")&amp;"",""))</f>
        <v/>
      </c>
      <c r="D5883" s="638" t="str">
        <f>IF($C5883="","",IFERROR(_xlfn.XLOOKUP($C5883,'1.PrepList'!$I$2:$I$1500,'1.PrepList'!$J$2:$J$1500,"")&amp;"",""))</f>
        <v/>
      </c>
      <c r="E5883" s="638" t="str">
        <f>IF($C5883="","",IFERROR(_xlfn.XLOOKUP($C5883,'1.PrepList'!$I$2:$I$1500,'1.PrepList'!$N$2:$N$1500,"")&amp;"",""))</f>
        <v/>
      </c>
      <c r="F5883" s="638" t="str">
        <f>IF($C5883="","",IFERROR(_xlfn.XLOOKUP($C5883,'1.PrepList'!$I$2:$I$1500,'1.PrepList'!$K$2:$K$1500,"")&amp;"",""))</f>
        <v/>
      </c>
      <c r="H5883" s="644" t="str">
        <f>IF($C5883="","",IFERROR(IF(_xlfn.XLOOKUP($C5883,tbl_StartedStatus[Bold ID],tbl_StartedStatus[Started])="Started","Yes",IF(_xlfn.XLOOKUP($C5883,tbl_StartedStatus[Bold ID],tbl_StartedStatus[Started])="No Show","No Show","")),""))</f>
        <v/>
      </c>
    </row>
    <row r="5884" spans="1:8" ht="15" customHeight="1" thickBot="1">
      <c r="A5884" s="38" t="str">
        <f>IF($C5884="","",IFERROR(_xlfn.XLOOKUP($C5884,'1.PrepList'!$I$2:$I$1500,'1.PrepList'!$G$2:$G$1500,"")&amp;"",""))</f>
        <v/>
      </c>
      <c r="B5884" s="638" t="str">
        <f>IF($C5884="","",IFERROR(_xlfn.XLOOKUP($C5884,'1.PrepList'!$I$2:$I$1500,'1.PrepList'!$H$2:$H$1500,"")&amp;"",""))</f>
        <v/>
      </c>
      <c r="D5884" s="638" t="str">
        <f>IF($C5884="","",IFERROR(_xlfn.XLOOKUP($C5884,'1.PrepList'!$I$2:$I$1500,'1.PrepList'!$J$2:$J$1500,"")&amp;"",""))</f>
        <v/>
      </c>
      <c r="E5884" s="638" t="str">
        <f>IF($C5884="","",IFERROR(_xlfn.XLOOKUP($C5884,'1.PrepList'!$I$2:$I$1500,'1.PrepList'!$N$2:$N$1500,"")&amp;"",""))</f>
        <v/>
      </c>
      <c r="F5884" s="638" t="str">
        <f>IF($C5884="","",IFERROR(_xlfn.XLOOKUP($C5884,'1.PrepList'!$I$2:$I$1500,'1.PrepList'!$K$2:$K$1500,"")&amp;"",""))</f>
        <v/>
      </c>
      <c r="H5884" s="644" t="str">
        <f>IF($C5884="","",IFERROR(IF(_xlfn.XLOOKUP($C5884,tbl_StartedStatus[Bold ID],tbl_StartedStatus[Started])="Started","Yes",IF(_xlfn.XLOOKUP($C5884,tbl_StartedStatus[Bold ID],tbl_StartedStatus[Started])="No Show","No Show","")),""))</f>
        <v/>
      </c>
    </row>
    <row r="5885" spans="1:8" ht="15" customHeight="1" thickBot="1">
      <c r="A5885" s="38" t="str">
        <f>IF($C5885="","",IFERROR(_xlfn.XLOOKUP($C5885,'1.PrepList'!$I$2:$I$1500,'1.PrepList'!$G$2:$G$1500,"")&amp;"",""))</f>
        <v/>
      </c>
      <c r="B5885" s="638" t="str">
        <f>IF($C5885="","",IFERROR(_xlfn.XLOOKUP($C5885,'1.PrepList'!$I$2:$I$1500,'1.PrepList'!$H$2:$H$1500,"")&amp;"",""))</f>
        <v/>
      </c>
      <c r="D5885" s="638" t="str">
        <f>IF($C5885="","",IFERROR(_xlfn.XLOOKUP($C5885,'1.PrepList'!$I$2:$I$1500,'1.PrepList'!$J$2:$J$1500,"")&amp;"",""))</f>
        <v/>
      </c>
      <c r="E5885" s="638" t="str">
        <f>IF($C5885="","",IFERROR(_xlfn.XLOOKUP($C5885,'1.PrepList'!$I$2:$I$1500,'1.PrepList'!$N$2:$N$1500,"")&amp;"",""))</f>
        <v/>
      </c>
      <c r="F5885" s="638" t="str">
        <f>IF($C5885="","",IFERROR(_xlfn.XLOOKUP($C5885,'1.PrepList'!$I$2:$I$1500,'1.PrepList'!$K$2:$K$1500,"")&amp;"",""))</f>
        <v/>
      </c>
      <c r="H5885" s="644" t="str">
        <f>IF($C5885="","",IFERROR(IF(_xlfn.XLOOKUP($C5885,tbl_StartedStatus[Bold ID],tbl_StartedStatus[Started])="Started","Yes",IF(_xlfn.XLOOKUP($C5885,tbl_StartedStatus[Bold ID],tbl_StartedStatus[Started])="No Show","No Show","")),""))</f>
        <v/>
      </c>
    </row>
    <row r="5886" spans="1:8" ht="15" customHeight="1" thickBot="1">
      <c r="A5886" s="38" t="str">
        <f>IF($C5886="","",IFERROR(_xlfn.XLOOKUP($C5886,'1.PrepList'!$I$2:$I$1500,'1.PrepList'!$G$2:$G$1500,"")&amp;"",""))</f>
        <v/>
      </c>
      <c r="B5886" s="638" t="str">
        <f>IF($C5886="","",IFERROR(_xlfn.XLOOKUP($C5886,'1.PrepList'!$I$2:$I$1500,'1.PrepList'!$H$2:$H$1500,"")&amp;"",""))</f>
        <v/>
      </c>
      <c r="D5886" s="638" t="str">
        <f>IF($C5886="","",IFERROR(_xlfn.XLOOKUP($C5886,'1.PrepList'!$I$2:$I$1500,'1.PrepList'!$J$2:$J$1500,"")&amp;"",""))</f>
        <v/>
      </c>
      <c r="E5886" s="638" t="str">
        <f>IF($C5886="","",IFERROR(_xlfn.XLOOKUP($C5886,'1.PrepList'!$I$2:$I$1500,'1.PrepList'!$N$2:$N$1500,"")&amp;"",""))</f>
        <v/>
      </c>
      <c r="F5886" s="638" t="str">
        <f>IF($C5886="","",IFERROR(_xlfn.XLOOKUP($C5886,'1.PrepList'!$I$2:$I$1500,'1.PrepList'!$K$2:$K$1500,"")&amp;"",""))</f>
        <v/>
      </c>
      <c r="H5886" s="644" t="str">
        <f>IF($C5886="","",IFERROR(IF(_xlfn.XLOOKUP($C5886,tbl_StartedStatus[Bold ID],tbl_StartedStatus[Started])="Started","Yes",IF(_xlfn.XLOOKUP($C5886,tbl_StartedStatus[Bold ID],tbl_StartedStatus[Started])="No Show","No Show","")),""))</f>
        <v/>
      </c>
    </row>
    <row r="5887" spans="1:8" ht="15" customHeight="1" thickBot="1">
      <c r="A5887" s="38" t="str">
        <f>IF($C5887="","",IFERROR(_xlfn.XLOOKUP($C5887,'1.PrepList'!$I$2:$I$1500,'1.PrepList'!$G$2:$G$1500,"")&amp;"",""))</f>
        <v/>
      </c>
      <c r="B5887" s="638" t="str">
        <f>IF($C5887="","",IFERROR(_xlfn.XLOOKUP($C5887,'1.PrepList'!$I$2:$I$1500,'1.PrepList'!$H$2:$H$1500,"")&amp;"",""))</f>
        <v/>
      </c>
      <c r="D5887" s="638" t="str">
        <f>IF($C5887="","",IFERROR(_xlfn.XLOOKUP($C5887,'1.PrepList'!$I$2:$I$1500,'1.PrepList'!$J$2:$J$1500,"")&amp;"",""))</f>
        <v/>
      </c>
      <c r="E5887" s="638" t="str">
        <f>IF($C5887="","",IFERROR(_xlfn.XLOOKUP($C5887,'1.PrepList'!$I$2:$I$1500,'1.PrepList'!$N$2:$N$1500,"")&amp;"",""))</f>
        <v/>
      </c>
      <c r="F5887" s="638" t="str">
        <f>IF($C5887="","",IFERROR(_xlfn.XLOOKUP($C5887,'1.PrepList'!$I$2:$I$1500,'1.PrepList'!$K$2:$K$1500,"")&amp;"",""))</f>
        <v/>
      </c>
      <c r="H5887" s="644" t="str">
        <f>IF($C5887="","",IFERROR(IF(_xlfn.XLOOKUP($C5887,tbl_StartedStatus[Bold ID],tbl_StartedStatus[Started])="Started","Yes",IF(_xlfn.XLOOKUP($C5887,tbl_StartedStatus[Bold ID],tbl_StartedStatus[Started])="No Show","No Show","")),""))</f>
        <v/>
      </c>
    </row>
    <row r="5888" spans="1:8" ht="15" customHeight="1" thickBot="1">
      <c r="A5888" s="38" t="str">
        <f>IF($C5888="","",IFERROR(_xlfn.XLOOKUP($C5888,'1.PrepList'!$I$2:$I$1500,'1.PrepList'!$G$2:$G$1500,"")&amp;"",""))</f>
        <v/>
      </c>
      <c r="B5888" s="638" t="str">
        <f>IF($C5888="","",IFERROR(_xlfn.XLOOKUP($C5888,'1.PrepList'!$I$2:$I$1500,'1.PrepList'!$H$2:$H$1500,"")&amp;"",""))</f>
        <v/>
      </c>
      <c r="D5888" s="638" t="str">
        <f>IF($C5888="","",IFERROR(_xlfn.XLOOKUP($C5888,'1.PrepList'!$I$2:$I$1500,'1.PrepList'!$J$2:$J$1500,"")&amp;"",""))</f>
        <v/>
      </c>
      <c r="E5888" s="638" t="str">
        <f>IF($C5888="","",IFERROR(_xlfn.XLOOKUP($C5888,'1.PrepList'!$I$2:$I$1500,'1.PrepList'!$N$2:$N$1500,"")&amp;"",""))</f>
        <v/>
      </c>
      <c r="F5888" s="638" t="str">
        <f>IF($C5888="","",IFERROR(_xlfn.XLOOKUP($C5888,'1.PrepList'!$I$2:$I$1500,'1.PrepList'!$K$2:$K$1500,"")&amp;"",""))</f>
        <v/>
      </c>
      <c r="H5888" s="644" t="str">
        <f>IF($C5888="","",IFERROR(IF(_xlfn.XLOOKUP($C5888,tbl_StartedStatus[Bold ID],tbl_StartedStatus[Started])="Started","Yes",IF(_xlfn.XLOOKUP($C5888,tbl_StartedStatus[Bold ID],tbl_StartedStatus[Started])="No Show","No Show","")),""))</f>
        <v/>
      </c>
    </row>
    <row r="5889" spans="1:8" ht="15" customHeight="1" thickBot="1">
      <c r="A5889" s="38" t="str">
        <f>IF($C5889="","",IFERROR(_xlfn.XLOOKUP($C5889,'1.PrepList'!$I$2:$I$1500,'1.PrepList'!$G$2:$G$1500,"")&amp;"",""))</f>
        <v/>
      </c>
      <c r="B5889" s="638" t="str">
        <f>IF($C5889="","",IFERROR(_xlfn.XLOOKUP($C5889,'1.PrepList'!$I$2:$I$1500,'1.PrepList'!$H$2:$H$1500,"")&amp;"",""))</f>
        <v/>
      </c>
      <c r="D5889" s="638" t="str">
        <f>IF($C5889="","",IFERROR(_xlfn.XLOOKUP($C5889,'1.PrepList'!$I$2:$I$1500,'1.PrepList'!$J$2:$J$1500,"")&amp;"",""))</f>
        <v/>
      </c>
      <c r="E5889" s="638" t="str">
        <f>IF($C5889="","",IFERROR(_xlfn.XLOOKUP($C5889,'1.PrepList'!$I$2:$I$1500,'1.PrepList'!$N$2:$N$1500,"")&amp;"",""))</f>
        <v/>
      </c>
      <c r="F5889" s="638" t="str">
        <f>IF($C5889="","",IFERROR(_xlfn.XLOOKUP($C5889,'1.PrepList'!$I$2:$I$1500,'1.PrepList'!$K$2:$K$1500,"")&amp;"",""))</f>
        <v/>
      </c>
      <c r="H5889" s="644" t="str">
        <f>IF($C5889="","",IFERROR(IF(_xlfn.XLOOKUP($C5889,tbl_StartedStatus[Bold ID],tbl_StartedStatus[Started])="Started","Yes",IF(_xlfn.XLOOKUP($C5889,tbl_StartedStatus[Bold ID],tbl_StartedStatus[Started])="No Show","No Show","")),""))</f>
        <v/>
      </c>
    </row>
    <row r="5890" spans="1:8" ht="15" customHeight="1" thickBot="1">
      <c r="A5890" s="38" t="str">
        <f>IF($C5890="","",IFERROR(_xlfn.XLOOKUP($C5890,'1.PrepList'!$I$2:$I$1500,'1.PrepList'!$G$2:$G$1500,"")&amp;"",""))</f>
        <v/>
      </c>
      <c r="B5890" s="638" t="str">
        <f>IF($C5890="","",IFERROR(_xlfn.XLOOKUP($C5890,'1.PrepList'!$I$2:$I$1500,'1.PrepList'!$H$2:$H$1500,"")&amp;"",""))</f>
        <v/>
      </c>
      <c r="D5890" s="638" t="str">
        <f>IF($C5890="","",IFERROR(_xlfn.XLOOKUP($C5890,'1.PrepList'!$I$2:$I$1500,'1.PrepList'!$J$2:$J$1500,"")&amp;"",""))</f>
        <v/>
      </c>
      <c r="E5890" s="638" t="str">
        <f>IF($C5890="","",IFERROR(_xlfn.XLOOKUP($C5890,'1.PrepList'!$I$2:$I$1500,'1.PrepList'!$N$2:$N$1500,"")&amp;"",""))</f>
        <v/>
      </c>
      <c r="F5890" s="638" t="str">
        <f>IF($C5890="","",IFERROR(_xlfn.XLOOKUP($C5890,'1.PrepList'!$I$2:$I$1500,'1.PrepList'!$K$2:$K$1500,"")&amp;"",""))</f>
        <v/>
      </c>
      <c r="H5890" s="644" t="str">
        <f>IF($C5890="","",IFERROR(IF(_xlfn.XLOOKUP($C5890,tbl_StartedStatus[Bold ID],tbl_StartedStatus[Started])="Started","Yes",IF(_xlfn.XLOOKUP($C5890,tbl_StartedStatus[Bold ID],tbl_StartedStatus[Started])="No Show","No Show","")),""))</f>
        <v/>
      </c>
    </row>
    <row r="5891" spans="1:8" ht="15" customHeight="1" thickBot="1">
      <c r="A5891" s="38" t="str">
        <f>IF($C5891="","",IFERROR(_xlfn.XLOOKUP($C5891,'1.PrepList'!$I$2:$I$1500,'1.PrepList'!$G$2:$G$1500,"")&amp;"",""))</f>
        <v/>
      </c>
      <c r="B5891" s="638" t="str">
        <f>IF($C5891="","",IFERROR(_xlfn.XLOOKUP($C5891,'1.PrepList'!$I$2:$I$1500,'1.PrepList'!$H$2:$H$1500,"")&amp;"",""))</f>
        <v/>
      </c>
      <c r="D5891" s="638" t="str">
        <f>IF($C5891="","",IFERROR(_xlfn.XLOOKUP($C5891,'1.PrepList'!$I$2:$I$1500,'1.PrepList'!$J$2:$J$1500,"")&amp;"",""))</f>
        <v/>
      </c>
      <c r="E5891" s="638" t="str">
        <f>IF($C5891="","",IFERROR(_xlfn.XLOOKUP($C5891,'1.PrepList'!$I$2:$I$1500,'1.PrepList'!$N$2:$N$1500,"")&amp;"",""))</f>
        <v/>
      </c>
      <c r="F5891" s="638" t="str">
        <f>IF($C5891="","",IFERROR(_xlfn.XLOOKUP($C5891,'1.PrepList'!$I$2:$I$1500,'1.PrepList'!$K$2:$K$1500,"")&amp;"",""))</f>
        <v/>
      </c>
      <c r="H5891" s="644" t="str">
        <f>IF($C5891="","",IFERROR(IF(_xlfn.XLOOKUP($C5891,tbl_StartedStatus[Bold ID],tbl_StartedStatus[Started])="Started","Yes",IF(_xlfn.XLOOKUP($C5891,tbl_StartedStatus[Bold ID],tbl_StartedStatus[Started])="No Show","No Show","")),""))</f>
        <v/>
      </c>
    </row>
    <row r="5892" spans="1:8" ht="15" customHeight="1" thickBot="1">
      <c r="A5892" s="38" t="str">
        <f>IF($C5892="","",IFERROR(_xlfn.XLOOKUP($C5892,'1.PrepList'!$I$2:$I$1500,'1.PrepList'!$G$2:$G$1500,"")&amp;"",""))</f>
        <v/>
      </c>
      <c r="B5892" s="638" t="str">
        <f>IF($C5892="","",IFERROR(_xlfn.XLOOKUP($C5892,'1.PrepList'!$I$2:$I$1500,'1.PrepList'!$H$2:$H$1500,"")&amp;"",""))</f>
        <v/>
      </c>
      <c r="D5892" s="638" t="str">
        <f>IF($C5892="","",IFERROR(_xlfn.XLOOKUP($C5892,'1.PrepList'!$I$2:$I$1500,'1.PrepList'!$J$2:$J$1500,"")&amp;"",""))</f>
        <v/>
      </c>
      <c r="E5892" s="638" t="str">
        <f>IF($C5892="","",IFERROR(_xlfn.XLOOKUP($C5892,'1.PrepList'!$I$2:$I$1500,'1.PrepList'!$N$2:$N$1500,"")&amp;"",""))</f>
        <v/>
      </c>
      <c r="F5892" s="638" t="str">
        <f>IF($C5892="","",IFERROR(_xlfn.XLOOKUP($C5892,'1.PrepList'!$I$2:$I$1500,'1.PrepList'!$K$2:$K$1500,"")&amp;"",""))</f>
        <v/>
      </c>
      <c r="H5892" s="644" t="str">
        <f>IF($C5892="","",IFERROR(IF(_xlfn.XLOOKUP($C5892,tbl_StartedStatus[Bold ID],tbl_StartedStatus[Started])="Started","Yes",IF(_xlfn.XLOOKUP($C5892,tbl_StartedStatus[Bold ID],tbl_StartedStatus[Started])="No Show","No Show","")),""))</f>
        <v/>
      </c>
    </row>
    <row r="5893" spans="1:8" ht="15" customHeight="1" thickBot="1">
      <c r="A5893" s="38" t="str">
        <f>IF($C5893="","",IFERROR(_xlfn.XLOOKUP($C5893,'1.PrepList'!$I$2:$I$1500,'1.PrepList'!$G$2:$G$1500,"")&amp;"",""))</f>
        <v/>
      </c>
      <c r="B5893" s="638" t="str">
        <f>IF($C5893="","",IFERROR(_xlfn.XLOOKUP($C5893,'1.PrepList'!$I$2:$I$1500,'1.PrepList'!$H$2:$H$1500,"")&amp;"",""))</f>
        <v/>
      </c>
      <c r="D5893" s="638" t="str">
        <f>IF($C5893="","",IFERROR(_xlfn.XLOOKUP($C5893,'1.PrepList'!$I$2:$I$1500,'1.PrepList'!$J$2:$J$1500,"")&amp;"",""))</f>
        <v/>
      </c>
      <c r="E5893" s="638" t="str">
        <f>IF($C5893="","",IFERROR(_xlfn.XLOOKUP($C5893,'1.PrepList'!$I$2:$I$1500,'1.PrepList'!$N$2:$N$1500,"")&amp;"",""))</f>
        <v/>
      </c>
      <c r="F5893" s="638" t="str">
        <f>IF($C5893="","",IFERROR(_xlfn.XLOOKUP($C5893,'1.PrepList'!$I$2:$I$1500,'1.PrepList'!$K$2:$K$1500,"")&amp;"",""))</f>
        <v/>
      </c>
      <c r="H5893" s="644" t="str">
        <f>IF($C5893="","",IFERROR(IF(_xlfn.XLOOKUP($C5893,tbl_StartedStatus[Bold ID],tbl_StartedStatus[Started])="Started","Yes",IF(_xlfn.XLOOKUP($C5893,tbl_StartedStatus[Bold ID],tbl_StartedStatus[Started])="No Show","No Show","")),""))</f>
        <v/>
      </c>
    </row>
    <row r="5894" spans="1:8" ht="15" customHeight="1" thickBot="1">
      <c r="A5894" s="38" t="str">
        <f>IF($C5894="","",IFERROR(_xlfn.XLOOKUP($C5894,'1.PrepList'!$I$2:$I$1500,'1.PrepList'!$G$2:$G$1500,"")&amp;"",""))</f>
        <v/>
      </c>
      <c r="B5894" s="638" t="str">
        <f>IF($C5894="","",IFERROR(_xlfn.XLOOKUP($C5894,'1.PrepList'!$I$2:$I$1500,'1.PrepList'!$H$2:$H$1500,"")&amp;"",""))</f>
        <v/>
      </c>
      <c r="D5894" s="638" t="str">
        <f>IF($C5894="","",IFERROR(_xlfn.XLOOKUP($C5894,'1.PrepList'!$I$2:$I$1500,'1.PrepList'!$J$2:$J$1500,"")&amp;"",""))</f>
        <v/>
      </c>
      <c r="E5894" s="638" t="str">
        <f>IF($C5894="","",IFERROR(_xlfn.XLOOKUP($C5894,'1.PrepList'!$I$2:$I$1500,'1.PrepList'!$N$2:$N$1500,"")&amp;"",""))</f>
        <v/>
      </c>
      <c r="F5894" s="638" t="str">
        <f>IF($C5894="","",IFERROR(_xlfn.XLOOKUP($C5894,'1.PrepList'!$I$2:$I$1500,'1.PrepList'!$K$2:$K$1500,"")&amp;"",""))</f>
        <v/>
      </c>
      <c r="H5894" s="644" t="str">
        <f>IF($C5894="","",IFERROR(IF(_xlfn.XLOOKUP($C5894,tbl_StartedStatus[Bold ID],tbl_StartedStatus[Started])="Started","Yes",IF(_xlfn.XLOOKUP($C5894,tbl_StartedStatus[Bold ID],tbl_StartedStatus[Started])="No Show","No Show","")),""))</f>
        <v/>
      </c>
    </row>
    <row r="5895" spans="1:8" ht="15" customHeight="1" thickBot="1">
      <c r="A5895" s="38" t="str">
        <f>IF($C5895="","",IFERROR(_xlfn.XLOOKUP($C5895,'1.PrepList'!$I$2:$I$1500,'1.PrepList'!$G$2:$G$1500,"")&amp;"",""))</f>
        <v/>
      </c>
      <c r="B5895" s="638" t="str">
        <f>IF($C5895="","",IFERROR(_xlfn.XLOOKUP($C5895,'1.PrepList'!$I$2:$I$1500,'1.PrepList'!$H$2:$H$1500,"")&amp;"",""))</f>
        <v/>
      </c>
      <c r="D5895" s="638" t="str">
        <f>IF($C5895="","",IFERROR(_xlfn.XLOOKUP($C5895,'1.PrepList'!$I$2:$I$1500,'1.PrepList'!$J$2:$J$1500,"")&amp;"",""))</f>
        <v/>
      </c>
      <c r="E5895" s="638" t="str">
        <f>IF($C5895="","",IFERROR(_xlfn.XLOOKUP($C5895,'1.PrepList'!$I$2:$I$1500,'1.PrepList'!$N$2:$N$1500,"")&amp;"",""))</f>
        <v/>
      </c>
      <c r="F5895" s="638" t="str">
        <f>IF($C5895="","",IFERROR(_xlfn.XLOOKUP($C5895,'1.PrepList'!$I$2:$I$1500,'1.PrepList'!$K$2:$K$1500,"")&amp;"",""))</f>
        <v/>
      </c>
      <c r="H5895" s="644" t="str">
        <f>IF($C5895="","",IFERROR(IF(_xlfn.XLOOKUP($C5895,tbl_StartedStatus[Bold ID],tbl_StartedStatus[Started])="Started","Yes",IF(_xlfn.XLOOKUP($C5895,tbl_StartedStatus[Bold ID],tbl_StartedStatus[Started])="No Show","No Show","")),""))</f>
        <v/>
      </c>
    </row>
    <row r="5896" spans="1:8" ht="15" customHeight="1" thickBot="1">
      <c r="A5896" s="38" t="str">
        <f>IF($C5896="","",IFERROR(_xlfn.XLOOKUP($C5896,'1.PrepList'!$I$2:$I$1500,'1.PrepList'!$G$2:$G$1500,"")&amp;"",""))</f>
        <v/>
      </c>
      <c r="B5896" s="638" t="str">
        <f>IF($C5896="","",IFERROR(_xlfn.XLOOKUP($C5896,'1.PrepList'!$I$2:$I$1500,'1.PrepList'!$H$2:$H$1500,"")&amp;"",""))</f>
        <v/>
      </c>
      <c r="D5896" s="638" t="str">
        <f>IF($C5896="","",IFERROR(_xlfn.XLOOKUP($C5896,'1.PrepList'!$I$2:$I$1500,'1.PrepList'!$J$2:$J$1500,"")&amp;"",""))</f>
        <v/>
      </c>
      <c r="E5896" s="638" t="str">
        <f>IF($C5896="","",IFERROR(_xlfn.XLOOKUP($C5896,'1.PrepList'!$I$2:$I$1500,'1.PrepList'!$N$2:$N$1500,"")&amp;"",""))</f>
        <v/>
      </c>
      <c r="F5896" s="638" t="str">
        <f>IF($C5896="","",IFERROR(_xlfn.XLOOKUP($C5896,'1.PrepList'!$I$2:$I$1500,'1.PrepList'!$K$2:$K$1500,"")&amp;"",""))</f>
        <v/>
      </c>
      <c r="H5896" s="644" t="str">
        <f>IF($C5896="","",IFERROR(IF(_xlfn.XLOOKUP($C5896,tbl_StartedStatus[Bold ID],tbl_StartedStatus[Started])="Started","Yes",IF(_xlfn.XLOOKUP($C5896,tbl_StartedStatus[Bold ID],tbl_StartedStatus[Started])="No Show","No Show","")),""))</f>
        <v/>
      </c>
    </row>
    <row r="5897" spans="1:8" ht="15" customHeight="1" thickBot="1">
      <c r="A5897" s="38" t="str">
        <f>IF($C5897="","",IFERROR(_xlfn.XLOOKUP($C5897,'1.PrepList'!$I$2:$I$1500,'1.PrepList'!$G$2:$G$1500,"")&amp;"",""))</f>
        <v/>
      </c>
      <c r="B5897" s="638" t="str">
        <f>IF($C5897="","",IFERROR(_xlfn.XLOOKUP($C5897,'1.PrepList'!$I$2:$I$1500,'1.PrepList'!$H$2:$H$1500,"")&amp;"",""))</f>
        <v/>
      </c>
      <c r="D5897" s="638" t="str">
        <f>IF($C5897="","",IFERROR(_xlfn.XLOOKUP($C5897,'1.PrepList'!$I$2:$I$1500,'1.PrepList'!$J$2:$J$1500,"")&amp;"",""))</f>
        <v/>
      </c>
      <c r="E5897" s="638" t="str">
        <f>IF($C5897="","",IFERROR(_xlfn.XLOOKUP($C5897,'1.PrepList'!$I$2:$I$1500,'1.PrepList'!$N$2:$N$1500,"")&amp;"",""))</f>
        <v/>
      </c>
      <c r="F5897" s="638" t="str">
        <f>IF($C5897="","",IFERROR(_xlfn.XLOOKUP($C5897,'1.PrepList'!$I$2:$I$1500,'1.PrepList'!$K$2:$K$1500,"")&amp;"",""))</f>
        <v/>
      </c>
      <c r="H5897" s="644" t="str">
        <f>IF($C5897="","",IFERROR(IF(_xlfn.XLOOKUP($C5897,tbl_StartedStatus[Bold ID],tbl_StartedStatus[Started])="Started","Yes",IF(_xlfn.XLOOKUP($C5897,tbl_StartedStatus[Bold ID],tbl_StartedStatus[Started])="No Show","No Show","")),""))</f>
        <v/>
      </c>
    </row>
    <row r="5898" spans="1:8" ht="15" customHeight="1" thickBot="1">
      <c r="A5898" s="38" t="str">
        <f>IF($C5898="","",IFERROR(_xlfn.XLOOKUP($C5898,'1.PrepList'!$I$2:$I$1500,'1.PrepList'!$G$2:$G$1500,"")&amp;"",""))</f>
        <v/>
      </c>
      <c r="B5898" s="638" t="str">
        <f>IF($C5898="","",IFERROR(_xlfn.XLOOKUP($C5898,'1.PrepList'!$I$2:$I$1500,'1.PrepList'!$H$2:$H$1500,"")&amp;"",""))</f>
        <v/>
      </c>
      <c r="D5898" s="638" t="str">
        <f>IF($C5898="","",IFERROR(_xlfn.XLOOKUP($C5898,'1.PrepList'!$I$2:$I$1500,'1.PrepList'!$J$2:$J$1500,"")&amp;"",""))</f>
        <v/>
      </c>
      <c r="E5898" s="638" t="str">
        <f>IF($C5898="","",IFERROR(_xlfn.XLOOKUP($C5898,'1.PrepList'!$I$2:$I$1500,'1.PrepList'!$N$2:$N$1500,"")&amp;"",""))</f>
        <v/>
      </c>
      <c r="F5898" s="638" t="str">
        <f>IF($C5898="","",IFERROR(_xlfn.XLOOKUP($C5898,'1.PrepList'!$I$2:$I$1500,'1.PrepList'!$K$2:$K$1500,"")&amp;"",""))</f>
        <v/>
      </c>
      <c r="H5898" s="644" t="str">
        <f>IF($C5898="","",IFERROR(IF(_xlfn.XLOOKUP($C5898,tbl_StartedStatus[Bold ID],tbl_StartedStatus[Started])="Started","Yes",IF(_xlfn.XLOOKUP($C5898,tbl_StartedStatus[Bold ID],tbl_StartedStatus[Started])="No Show","No Show","")),""))</f>
        <v/>
      </c>
    </row>
    <row r="5899" spans="1:8" ht="15" customHeight="1" thickBot="1">
      <c r="A5899" s="38" t="str">
        <f>IF($C5899="","",IFERROR(_xlfn.XLOOKUP($C5899,'1.PrepList'!$I$2:$I$1500,'1.PrepList'!$G$2:$G$1500,"")&amp;"",""))</f>
        <v/>
      </c>
      <c r="B5899" s="638" t="str">
        <f>IF($C5899="","",IFERROR(_xlfn.XLOOKUP($C5899,'1.PrepList'!$I$2:$I$1500,'1.PrepList'!$H$2:$H$1500,"")&amp;"",""))</f>
        <v/>
      </c>
      <c r="D5899" s="638" t="str">
        <f>IF($C5899="","",IFERROR(_xlfn.XLOOKUP($C5899,'1.PrepList'!$I$2:$I$1500,'1.PrepList'!$J$2:$J$1500,"")&amp;"",""))</f>
        <v/>
      </c>
      <c r="E5899" s="638" t="str">
        <f>IF($C5899="","",IFERROR(_xlfn.XLOOKUP($C5899,'1.PrepList'!$I$2:$I$1500,'1.PrepList'!$N$2:$N$1500,"")&amp;"",""))</f>
        <v/>
      </c>
      <c r="F5899" s="638" t="str">
        <f>IF($C5899="","",IFERROR(_xlfn.XLOOKUP($C5899,'1.PrepList'!$I$2:$I$1500,'1.PrepList'!$K$2:$K$1500,"")&amp;"",""))</f>
        <v/>
      </c>
      <c r="H5899" s="644" t="str">
        <f>IF($C5899="","",IFERROR(IF(_xlfn.XLOOKUP($C5899,tbl_StartedStatus[Bold ID],tbl_StartedStatus[Started])="Started","Yes",IF(_xlfn.XLOOKUP($C5899,tbl_StartedStatus[Bold ID],tbl_StartedStatus[Started])="No Show","No Show","")),""))</f>
        <v/>
      </c>
    </row>
    <row r="5900" spans="1:8" ht="15" customHeight="1" thickBot="1">
      <c r="A5900" s="38" t="str">
        <f>IF($C5900="","",IFERROR(_xlfn.XLOOKUP($C5900,'1.PrepList'!$I$2:$I$1500,'1.PrepList'!$G$2:$G$1500,"")&amp;"",""))</f>
        <v/>
      </c>
      <c r="B5900" s="638" t="str">
        <f>IF($C5900="","",IFERROR(_xlfn.XLOOKUP($C5900,'1.PrepList'!$I$2:$I$1500,'1.PrepList'!$H$2:$H$1500,"")&amp;"",""))</f>
        <v/>
      </c>
      <c r="D5900" s="638" t="str">
        <f>IF($C5900="","",IFERROR(_xlfn.XLOOKUP($C5900,'1.PrepList'!$I$2:$I$1500,'1.PrepList'!$J$2:$J$1500,"")&amp;"",""))</f>
        <v/>
      </c>
      <c r="E5900" s="638" t="str">
        <f>IF($C5900="","",IFERROR(_xlfn.XLOOKUP($C5900,'1.PrepList'!$I$2:$I$1500,'1.PrepList'!$N$2:$N$1500,"")&amp;"",""))</f>
        <v/>
      </c>
      <c r="F5900" s="638" t="str">
        <f>IF($C5900="","",IFERROR(_xlfn.XLOOKUP($C5900,'1.PrepList'!$I$2:$I$1500,'1.PrepList'!$K$2:$K$1500,"")&amp;"",""))</f>
        <v/>
      </c>
      <c r="H5900" s="644" t="str">
        <f>IF($C5900="","",IFERROR(IF(_xlfn.XLOOKUP($C5900,tbl_StartedStatus[Bold ID],tbl_StartedStatus[Started])="Started","Yes",IF(_xlfn.XLOOKUP($C5900,tbl_StartedStatus[Bold ID],tbl_StartedStatus[Started])="No Show","No Show","")),""))</f>
        <v/>
      </c>
    </row>
    <row r="5901" spans="1:8" ht="15" customHeight="1" thickBot="1">
      <c r="A5901" s="38" t="str">
        <f>IF($C5901="","",IFERROR(_xlfn.XLOOKUP($C5901,'1.PrepList'!$I$2:$I$1500,'1.PrepList'!$G$2:$G$1500,"")&amp;"",""))</f>
        <v/>
      </c>
      <c r="B5901" s="638" t="str">
        <f>IF($C5901="","",IFERROR(_xlfn.XLOOKUP($C5901,'1.PrepList'!$I$2:$I$1500,'1.PrepList'!$H$2:$H$1500,"")&amp;"",""))</f>
        <v/>
      </c>
      <c r="D5901" s="638" t="str">
        <f>IF($C5901="","",IFERROR(_xlfn.XLOOKUP($C5901,'1.PrepList'!$I$2:$I$1500,'1.PrepList'!$J$2:$J$1500,"")&amp;"",""))</f>
        <v/>
      </c>
      <c r="E5901" s="638" t="str">
        <f>IF($C5901="","",IFERROR(_xlfn.XLOOKUP($C5901,'1.PrepList'!$I$2:$I$1500,'1.PrepList'!$N$2:$N$1500,"")&amp;"",""))</f>
        <v/>
      </c>
      <c r="F5901" s="638" t="str">
        <f>IF($C5901="","",IFERROR(_xlfn.XLOOKUP($C5901,'1.PrepList'!$I$2:$I$1500,'1.PrepList'!$K$2:$K$1500,"")&amp;"",""))</f>
        <v/>
      </c>
      <c r="H5901" s="644" t="str">
        <f>IF($C5901="","",IFERROR(IF(_xlfn.XLOOKUP($C5901,tbl_StartedStatus[Bold ID],tbl_StartedStatus[Started])="Started","Yes",IF(_xlfn.XLOOKUP($C5901,tbl_StartedStatus[Bold ID],tbl_StartedStatus[Started])="No Show","No Show","")),""))</f>
        <v/>
      </c>
    </row>
    <row r="5902" spans="1:8" ht="15" customHeight="1" thickBot="1">
      <c r="A5902" s="38" t="str">
        <f>IF($C5902="","",IFERROR(_xlfn.XLOOKUP($C5902,'1.PrepList'!$I$2:$I$1500,'1.PrepList'!$G$2:$G$1500,"")&amp;"",""))</f>
        <v/>
      </c>
      <c r="B5902" s="638" t="str">
        <f>IF($C5902="","",IFERROR(_xlfn.XLOOKUP($C5902,'1.PrepList'!$I$2:$I$1500,'1.PrepList'!$H$2:$H$1500,"")&amp;"",""))</f>
        <v/>
      </c>
      <c r="D5902" s="638" t="str">
        <f>IF($C5902="","",IFERROR(_xlfn.XLOOKUP($C5902,'1.PrepList'!$I$2:$I$1500,'1.PrepList'!$J$2:$J$1500,"")&amp;"",""))</f>
        <v/>
      </c>
      <c r="E5902" s="638" t="str">
        <f>IF($C5902="","",IFERROR(_xlfn.XLOOKUP($C5902,'1.PrepList'!$I$2:$I$1500,'1.PrepList'!$N$2:$N$1500,"")&amp;"",""))</f>
        <v/>
      </c>
      <c r="F5902" s="638" t="str">
        <f>IF($C5902="","",IFERROR(_xlfn.XLOOKUP($C5902,'1.PrepList'!$I$2:$I$1500,'1.PrepList'!$K$2:$K$1500,"")&amp;"",""))</f>
        <v/>
      </c>
      <c r="H5902" s="644" t="str">
        <f>IF($C5902="","",IFERROR(IF(_xlfn.XLOOKUP($C5902,tbl_StartedStatus[Bold ID],tbl_StartedStatus[Started])="Started","Yes",IF(_xlfn.XLOOKUP($C5902,tbl_StartedStatus[Bold ID],tbl_StartedStatus[Started])="No Show","No Show","")),""))</f>
        <v/>
      </c>
    </row>
    <row r="5903" spans="1:8" ht="15" customHeight="1" thickBot="1">
      <c r="A5903" s="38" t="str">
        <f>IF($C5903="","",IFERROR(_xlfn.XLOOKUP($C5903,'1.PrepList'!$I$2:$I$1500,'1.PrepList'!$G$2:$G$1500,"")&amp;"",""))</f>
        <v/>
      </c>
      <c r="B5903" s="638" t="str">
        <f>IF($C5903="","",IFERROR(_xlfn.XLOOKUP($C5903,'1.PrepList'!$I$2:$I$1500,'1.PrepList'!$H$2:$H$1500,"")&amp;"",""))</f>
        <v/>
      </c>
      <c r="D5903" s="638" t="str">
        <f>IF($C5903="","",IFERROR(_xlfn.XLOOKUP($C5903,'1.PrepList'!$I$2:$I$1500,'1.PrepList'!$J$2:$J$1500,"")&amp;"",""))</f>
        <v/>
      </c>
      <c r="E5903" s="638" t="str">
        <f>IF($C5903="","",IFERROR(_xlfn.XLOOKUP($C5903,'1.PrepList'!$I$2:$I$1500,'1.PrepList'!$N$2:$N$1500,"")&amp;"",""))</f>
        <v/>
      </c>
      <c r="F5903" s="638" t="str">
        <f>IF($C5903="","",IFERROR(_xlfn.XLOOKUP($C5903,'1.PrepList'!$I$2:$I$1500,'1.PrepList'!$K$2:$K$1500,"")&amp;"",""))</f>
        <v/>
      </c>
      <c r="H5903" s="644" t="str">
        <f>IF($C5903="","",IFERROR(IF(_xlfn.XLOOKUP($C5903,tbl_StartedStatus[Bold ID],tbl_StartedStatus[Started])="Started","Yes",IF(_xlfn.XLOOKUP($C5903,tbl_StartedStatus[Bold ID],tbl_StartedStatus[Started])="No Show","No Show","")),""))</f>
        <v/>
      </c>
    </row>
    <row r="5904" spans="1:8" ht="15" customHeight="1" thickBot="1">
      <c r="A5904" s="38" t="str">
        <f>IF($C5904="","",IFERROR(_xlfn.XLOOKUP($C5904,'1.PrepList'!$I$2:$I$1500,'1.PrepList'!$G$2:$G$1500,"")&amp;"",""))</f>
        <v/>
      </c>
      <c r="B5904" s="638" t="str">
        <f>IF($C5904="","",IFERROR(_xlfn.XLOOKUP($C5904,'1.PrepList'!$I$2:$I$1500,'1.PrepList'!$H$2:$H$1500,"")&amp;"",""))</f>
        <v/>
      </c>
      <c r="D5904" s="638" t="str">
        <f>IF($C5904="","",IFERROR(_xlfn.XLOOKUP($C5904,'1.PrepList'!$I$2:$I$1500,'1.PrepList'!$J$2:$J$1500,"")&amp;"",""))</f>
        <v/>
      </c>
      <c r="E5904" s="638" t="str">
        <f>IF($C5904="","",IFERROR(_xlfn.XLOOKUP($C5904,'1.PrepList'!$I$2:$I$1500,'1.PrepList'!$N$2:$N$1500,"")&amp;"",""))</f>
        <v/>
      </c>
      <c r="F5904" s="638" t="str">
        <f>IF($C5904="","",IFERROR(_xlfn.XLOOKUP($C5904,'1.PrepList'!$I$2:$I$1500,'1.PrepList'!$K$2:$K$1500,"")&amp;"",""))</f>
        <v/>
      </c>
      <c r="H5904" s="644" t="str">
        <f>IF($C5904="","",IFERROR(IF(_xlfn.XLOOKUP($C5904,tbl_StartedStatus[Bold ID],tbl_StartedStatus[Started])="Started","Yes",IF(_xlfn.XLOOKUP($C5904,tbl_StartedStatus[Bold ID],tbl_StartedStatus[Started])="No Show","No Show","")),""))</f>
        <v/>
      </c>
    </row>
    <row r="5905" spans="1:8" ht="15" customHeight="1" thickBot="1">
      <c r="A5905" s="38" t="str">
        <f>IF($C5905="","",IFERROR(_xlfn.XLOOKUP($C5905,'1.PrepList'!$I$2:$I$1500,'1.PrepList'!$G$2:$G$1500,"")&amp;"",""))</f>
        <v/>
      </c>
      <c r="B5905" s="638" t="str">
        <f>IF($C5905="","",IFERROR(_xlfn.XLOOKUP($C5905,'1.PrepList'!$I$2:$I$1500,'1.PrepList'!$H$2:$H$1500,"")&amp;"",""))</f>
        <v/>
      </c>
      <c r="D5905" s="638" t="str">
        <f>IF($C5905="","",IFERROR(_xlfn.XLOOKUP($C5905,'1.PrepList'!$I$2:$I$1500,'1.PrepList'!$J$2:$J$1500,"")&amp;"",""))</f>
        <v/>
      </c>
      <c r="E5905" s="638" t="str">
        <f>IF($C5905="","",IFERROR(_xlfn.XLOOKUP($C5905,'1.PrepList'!$I$2:$I$1500,'1.PrepList'!$N$2:$N$1500,"")&amp;"",""))</f>
        <v/>
      </c>
      <c r="F5905" s="638" t="str">
        <f>IF($C5905="","",IFERROR(_xlfn.XLOOKUP($C5905,'1.PrepList'!$I$2:$I$1500,'1.PrepList'!$K$2:$K$1500,"")&amp;"",""))</f>
        <v/>
      </c>
      <c r="H5905" s="644" t="str">
        <f>IF($C5905="","",IFERROR(IF(_xlfn.XLOOKUP($C5905,tbl_StartedStatus[Bold ID],tbl_StartedStatus[Started])="Started","Yes",IF(_xlfn.XLOOKUP($C5905,tbl_StartedStatus[Bold ID],tbl_StartedStatus[Started])="No Show","No Show","")),""))</f>
        <v/>
      </c>
    </row>
    <row r="5906" spans="1:8" ht="15" customHeight="1" thickBot="1">
      <c r="A5906" s="38" t="str">
        <f>IF($C5906="","",IFERROR(_xlfn.XLOOKUP($C5906,'1.PrepList'!$I$2:$I$1500,'1.PrepList'!$G$2:$G$1500,"")&amp;"",""))</f>
        <v/>
      </c>
      <c r="B5906" s="638" t="str">
        <f>IF($C5906="","",IFERROR(_xlfn.XLOOKUP($C5906,'1.PrepList'!$I$2:$I$1500,'1.PrepList'!$H$2:$H$1500,"")&amp;"",""))</f>
        <v/>
      </c>
      <c r="D5906" s="638" t="str">
        <f>IF($C5906="","",IFERROR(_xlfn.XLOOKUP($C5906,'1.PrepList'!$I$2:$I$1500,'1.PrepList'!$J$2:$J$1500,"")&amp;"",""))</f>
        <v/>
      </c>
      <c r="E5906" s="638" t="str">
        <f>IF($C5906="","",IFERROR(_xlfn.XLOOKUP($C5906,'1.PrepList'!$I$2:$I$1500,'1.PrepList'!$N$2:$N$1500,"")&amp;"",""))</f>
        <v/>
      </c>
      <c r="F5906" s="638" t="str">
        <f>IF($C5906="","",IFERROR(_xlfn.XLOOKUP($C5906,'1.PrepList'!$I$2:$I$1500,'1.PrepList'!$K$2:$K$1500,"")&amp;"",""))</f>
        <v/>
      </c>
      <c r="H5906" s="644" t="str">
        <f>IF($C5906="","",IFERROR(IF(_xlfn.XLOOKUP($C5906,tbl_StartedStatus[Bold ID],tbl_StartedStatus[Started])="Started","Yes",IF(_xlfn.XLOOKUP($C5906,tbl_StartedStatus[Bold ID],tbl_StartedStatus[Started])="No Show","No Show","")),""))</f>
        <v/>
      </c>
    </row>
    <row r="5907" spans="1:8" ht="15" customHeight="1" thickBot="1">
      <c r="A5907" s="38" t="str">
        <f>IF($C5907="","",IFERROR(_xlfn.XLOOKUP($C5907,'1.PrepList'!$I$2:$I$1500,'1.PrepList'!$G$2:$G$1500,"")&amp;"",""))</f>
        <v/>
      </c>
      <c r="B5907" s="638" t="str">
        <f>IF($C5907="","",IFERROR(_xlfn.XLOOKUP($C5907,'1.PrepList'!$I$2:$I$1500,'1.PrepList'!$H$2:$H$1500,"")&amp;"",""))</f>
        <v/>
      </c>
      <c r="D5907" s="638" t="str">
        <f>IF($C5907="","",IFERROR(_xlfn.XLOOKUP($C5907,'1.PrepList'!$I$2:$I$1500,'1.PrepList'!$J$2:$J$1500,"")&amp;"",""))</f>
        <v/>
      </c>
      <c r="E5907" s="638" t="str">
        <f>IF($C5907="","",IFERROR(_xlfn.XLOOKUP($C5907,'1.PrepList'!$I$2:$I$1500,'1.PrepList'!$N$2:$N$1500,"")&amp;"",""))</f>
        <v/>
      </c>
      <c r="F5907" s="638" t="str">
        <f>IF($C5907="","",IFERROR(_xlfn.XLOOKUP($C5907,'1.PrepList'!$I$2:$I$1500,'1.PrepList'!$K$2:$K$1500,"")&amp;"",""))</f>
        <v/>
      </c>
      <c r="H5907" s="644" t="str">
        <f>IF($C5907="","",IFERROR(IF(_xlfn.XLOOKUP($C5907,tbl_StartedStatus[Bold ID],tbl_StartedStatus[Started])="Started","Yes",IF(_xlfn.XLOOKUP($C5907,tbl_StartedStatus[Bold ID],tbl_StartedStatus[Started])="No Show","No Show","")),""))</f>
        <v/>
      </c>
    </row>
    <row r="5908" spans="1:8" ht="15" customHeight="1" thickBot="1">
      <c r="A5908" s="38" t="str">
        <f>IF($C5908="","",IFERROR(_xlfn.XLOOKUP($C5908,'1.PrepList'!$I$2:$I$1500,'1.PrepList'!$G$2:$G$1500,"")&amp;"",""))</f>
        <v/>
      </c>
      <c r="B5908" s="638" t="str">
        <f>IF($C5908="","",IFERROR(_xlfn.XLOOKUP($C5908,'1.PrepList'!$I$2:$I$1500,'1.PrepList'!$H$2:$H$1500,"")&amp;"",""))</f>
        <v/>
      </c>
      <c r="D5908" s="638" t="str">
        <f>IF($C5908="","",IFERROR(_xlfn.XLOOKUP($C5908,'1.PrepList'!$I$2:$I$1500,'1.PrepList'!$J$2:$J$1500,"")&amp;"",""))</f>
        <v/>
      </c>
      <c r="E5908" s="638" t="str">
        <f>IF($C5908="","",IFERROR(_xlfn.XLOOKUP($C5908,'1.PrepList'!$I$2:$I$1500,'1.PrepList'!$N$2:$N$1500,"")&amp;"",""))</f>
        <v/>
      </c>
      <c r="F5908" s="638" t="str">
        <f>IF($C5908="","",IFERROR(_xlfn.XLOOKUP($C5908,'1.PrepList'!$I$2:$I$1500,'1.PrepList'!$K$2:$K$1500,"")&amp;"",""))</f>
        <v/>
      </c>
      <c r="H5908" s="644" t="str">
        <f>IF($C5908="","",IFERROR(IF(_xlfn.XLOOKUP($C5908,tbl_StartedStatus[Bold ID],tbl_StartedStatus[Started])="Started","Yes",IF(_xlfn.XLOOKUP($C5908,tbl_StartedStatus[Bold ID],tbl_StartedStatus[Started])="No Show","No Show","")),""))</f>
        <v/>
      </c>
    </row>
    <row r="5909" spans="1:8" ht="15" customHeight="1" thickBot="1">
      <c r="A5909" s="38" t="str">
        <f>IF($C5909="","",IFERROR(_xlfn.XLOOKUP($C5909,'1.PrepList'!$I$2:$I$1500,'1.PrepList'!$G$2:$G$1500,"")&amp;"",""))</f>
        <v/>
      </c>
      <c r="B5909" s="638" t="str">
        <f>IF($C5909="","",IFERROR(_xlfn.XLOOKUP($C5909,'1.PrepList'!$I$2:$I$1500,'1.PrepList'!$H$2:$H$1500,"")&amp;"",""))</f>
        <v/>
      </c>
      <c r="D5909" s="638" t="str">
        <f>IF($C5909="","",IFERROR(_xlfn.XLOOKUP($C5909,'1.PrepList'!$I$2:$I$1500,'1.PrepList'!$J$2:$J$1500,"")&amp;"",""))</f>
        <v/>
      </c>
      <c r="E5909" s="638" t="str">
        <f>IF($C5909="","",IFERROR(_xlfn.XLOOKUP($C5909,'1.PrepList'!$I$2:$I$1500,'1.PrepList'!$N$2:$N$1500,"")&amp;"",""))</f>
        <v/>
      </c>
      <c r="F5909" s="638" t="str">
        <f>IF($C5909="","",IFERROR(_xlfn.XLOOKUP($C5909,'1.PrepList'!$I$2:$I$1500,'1.PrepList'!$K$2:$K$1500,"")&amp;"",""))</f>
        <v/>
      </c>
      <c r="H5909" s="644" t="str">
        <f>IF($C5909="","",IFERROR(IF(_xlfn.XLOOKUP($C5909,tbl_StartedStatus[Bold ID],tbl_StartedStatus[Started])="Started","Yes",IF(_xlfn.XLOOKUP($C5909,tbl_StartedStatus[Bold ID],tbl_StartedStatus[Started])="No Show","No Show","")),""))</f>
        <v/>
      </c>
    </row>
    <row r="5910" spans="1:8" ht="15" customHeight="1" thickBot="1">
      <c r="A5910" s="38" t="str">
        <f>IF($C5910="","",IFERROR(_xlfn.XLOOKUP($C5910,'1.PrepList'!$I$2:$I$1500,'1.PrepList'!$G$2:$G$1500,"")&amp;"",""))</f>
        <v/>
      </c>
      <c r="B5910" s="638" t="str">
        <f>IF($C5910="","",IFERROR(_xlfn.XLOOKUP($C5910,'1.PrepList'!$I$2:$I$1500,'1.PrepList'!$H$2:$H$1500,"")&amp;"",""))</f>
        <v/>
      </c>
      <c r="D5910" s="638" t="str">
        <f>IF($C5910="","",IFERROR(_xlfn.XLOOKUP($C5910,'1.PrepList'!$I$2:$I$1500,'1.PrepList'!$J$2:$J$1500,"")&amp;"",""))</f>
        <v/>
      </c>
      <c r="E5910" s="638" t="str">
        <f>IF($C5910="","",IFERROR(_xlfn.XLOOKUP($C5910,'1.PrepList'!$I$2:$I$1500,'1.PrepList'!$N$2:$N$1500,"")&amp;"",""))</f>
        <v/>
      </c>
      <c r="F5910" s="638" t="str">
        <f>IF($C5910="","",IFERROR(_xlfn.XLOOKUP($C5910,'1.PrepList'!$I$2:$I$1500,'1.PrepList'!$K$2:$K$1500,"")&amp;"",""))</f>
        <v/>
      </c>
      <c r="H5910" s="644" t="str">
        <f>IF($C5910="","",IFERROR(IF(_xlfn.XLOOKUP($C5910,tbl_StartedStatus[Bold ID],tbl_StartedStatus[Started])="Started","Yes",IF(_xlfn.XLOOKUP($C5910,tbl_StartedStatus[Bold ID],tbl_StartedStatus[Started])="No Show","No Show","")),""))</f>
        <v/>
      </c>
    </row>
    <row r="5911" spans="1:8" ht="15" customHeight="1" thickBot="1">
      <c r="A5911" s="38" t="str">
        <f>IF($C5911="","",IFERROR(_xlfn.XLOOKUP($C5911,'1.PrepList'!$I$2:$I$1500,'1.PrepList'!$G$2:$G$1500,"")&amp;"",""))</f>
        <v/>
      </c>
      <c r="B5911" s="638" t="str">
        <f>IF($C5911="","",IFERROR(_xlfn.XLOOKUP($C5911,'1.PrepList'!$I$2:$I$1500,'1.PrepList'!$H$2:$H$1500,"")&amp;"",""))</f>
        <v/>
      </c>
      <c r="D5911" s="638" t="str">
        <f>IF($C5911="","",IFERROR(_xlfn.XLOOKUP($C5911,'1.PrepList'!$I$2:$I$1500,'1.PrepList'!$J$2:$J$1500,"")&amp;"",""))</f>
        <v/>
      </c>
      <c r="E5911" s="638" t="str">
        <f>IF($C5911="","",IFERROR(_xlfn.XLOOKUP($C5911,'1.PrepList'!$I$2:$I$1500,'1.PrepList'!$N$2:$N$1500,"")&amp;"",""))</f>
        <v/>
      </c>
      <c r="F5911" s="638" t="str">
        <f>IF($C5911="","",IFERROR(_xlfn.XLOOKUP($C5911,'1.PrepList'!$I$2:$I$1500,'1.PrepList'!$K$2:$K$1500,"")&amp;"",""))</f>
        <v/>
      </c>
      <c r="H5911" s="644" t="str">
        <f>IF($C5911="","",IFERROR(IF(_xlfn.XLOOKUP($C5911,tbl_StartedStatus[Bold ID],tbl_StartedStatus[Started])="Started","Yes",IF(_xlfn.XLOOKUP($C5911,tbl_StartedStatus[Bold ID],tbl_StartedStatus[Started])="No Show","No Show","")),""))</f>
        <v/>
      </c>
    </row>
    <row r="5912" spans="1:8" ht="15" customHeight="1" thickBot="1">
      <c r="A5912" s="38" t="str">
        <f>IF($C5912="","",IFERROR(_xlfn.XLOOKUP($C5912,'1.PrepList'!$I$2:$I$1500,'1.PrepList'!$G$2:$G$1500,"")&amp;"",""))</f>
        <v/>
      </c>
      <c r="B5912" s="638" t="str">
        <f>IF($C5912="","",IFERROR(_xlfn.XLOOKUP($C5912,'1.PrepList'!$I$2:$I$1500,'1.PrepList'!$H$2:$H$1500,"")&amp;"",""))</f>
        <v/>
      </c>
      <c r="D5912" s="638" t="str">
        <f>IF($C5912="","",IFERROR(_xlfn.XLOOKUP($C5912,'1.PrepList'!$I$2:$I$1500,'1.PrepList'!$J$2:$J$1500,"")&amp;"",""))</f>
        <v/>
      </c>
      <c r="E5912" s="638" t="str">
        <f>IF($C5912="","",IFERROR(_xlfn.XLOOKUP($C5912,'1.PrepList'!$I$2:$I$1500,'1.PrepList'!$N$2:$N$1500,"")&amp;"",""))</f>
        <v/>
      </c>
      <c r="F5912" s="638" t="str">
        <f>IF($C5912="","",IFERROR(_xlfn.XLOOKUP($C5912,'1.PrepList'!$I$2:$I$1500,'1.PrepList'!$K$2:$K$1500,"")&amp;"",""))</f>
        <v/>
      </c>
      <c r="H5912" s="644" t="str">
        <f>IF($C5912="","",IFERROR(IF(_xlfn.XLOOKUP($C5912,tbl_StartedStatus[Bold ID],tbl_StartedStatus[Started])="Started","Yes",IF(_xlfn.XLOOKUP($C5912,tbl_StartedStatus[Bold ID],tbl_StartedStatus[Started])="No Show","No Show","")),""))</f>
        <v/>
      </c>
    </row>
    <row r="5913" spans="1:8" ht="15" customHeight="1" thickBot="1">
      <c r="A5913" s="38" t="str">
        <f>IF($C5913="","",IFERROR(_xlfn.XLOOKUP($C5913,'1.PrepList'!$I$2:$I$1500,'1.PrepList'!$G$2:$G$1500,"")&amp;"",""))</f>
        <v/>
      </c>
      <c r="B5913" s="638" t="str">
        <f>IF($C5913="","",IFERROR(_xlfn.XLOOKUP($C5913,'1.PrepList'!$I$2:$I$1500,'1.PrepList'!$H$2:$H$1500,"")&amp;"",""))</f>
        <v/>
      </c>
      <c r="D5913" s="638" t="str">
        <f>IF($C5913="","",IFERROR(_xlfn.XLOOKUP($C5913,'1.PrepList'!$I$2:$I$1500,'1.PrepList'!$J$2:$J$1500,"")&amp;"",""))</f>
        <v/>
      </c>
      <c r="E5913" s="638" t="str">
        <f>IF($C5913="","",IFERROR(_xlfn.XLOOKUP($C5913,'1.PrepList'!$I$2:$I$1500,'1.PrepList'!$N$2:$N$1500,"")&amp;"",""))</f>
        <v/>
      </c>
      <c r="F5913" s="638" t="str">
        <f>IF($C5913="","",IFERROR(_xlfn.XLOOKUP($C5913,'1.PrepList'!$I$2:$I$1500,'1.PrepList'!$K$2:$K$1500,"")&amp;"",""))</f>
        <v/>
      </c>
      <c r="H5913" s="644" t="str">
        <f>IF($C5913="","",IFERROR(IF(_xlfn.XLOOKUP($C5913,tbl_StartedStatus[Bold ID],tbl_StartedStatus[Started])="Started","Yes",IF(_xlfn.XLOOKUP($C5913,tbl_StartedStatus[Bold ID],tbl_StartedStatus[Started])="No Show","No Show","")),""))</f>
        <v/>
      </c>
    </row>
    <row r="5914" spans="1:8" ht="15" customHeight="1" thickBot="1">
      <c r="A5914" s="38" t="str">
        <f>IF($C5914="","",IFERROR(_xlfn.XLOOKUP($C5914,'1.PrepList'!$I$2:$I$1500,'1.PrepList'!$G$2:$G$1500,"")&amp;"",""))</f>
        <v/>
      </c>
      <c r="B5914" s="638" t="str">
        <f>IF($C5914="","",IFERROR(_xlfn.XLOOKUP($C5914,'1.PrepList'!$I$2:$I$1500,'1.PrepList'!$H$2:$H$1500,"")&amp;"",""))</f>
        <v/>
      </c>
      <c r="D5914" s="638" t="str">
        <f>IF($C5914="","",IFERROR(_xlfn.XLOOKUP($C5914,'1.PrepList'!$I$2:$I$1500,'1.PrepList'!$J$2:$J$1500,"")&amp;"",""))</f>
        <v/>
      </c>
      <c r="E5914" s="638" t="str">
        <f>IF($C5914="","",IFERROR(_xlfn.XLOOKUP($C5914,'1.PrepList'!$I$2:$I$1500,'1.PrepList'!$N$2:$N$1500,"")&amp;"",""))</f>
        <v/>
      </c>
      <c r="F5914" s="638" t="str">
        <f>IF($C5914="","",IFERROR(_xlfn.XLOOKUP($C5914,'1.PrepList'!$I$2:$I$1500,'1.PrepList'!$K$2:$K$1500,"")&amp;"",""))</f>
        <v/>
      </c>
      <c r="H5914" s="644" t="str">
        <f>IF($C5914="","",IFERROR(IF(_xlfn.XLOOKUP($C5914,tbl_StartedStatus[Bold ID],tbl_StartedStatus[Started])="Started","Yes",IF(_xlfn.XLOOKUP($C5914,tbl_StartedStatus[Bold ID],tbl_StartedStatus[Started])="No Show","No Show","")),""))</f>
        <v/>
      </c>
    </row>
    <row r="5915" spans="1:8" ht="15" customHeight="1" thickBot="1">
      <c r="A5915" s="38" t="str">
        <f>IF($C5915="","",IFERROR(_xlfn.XLOOKUP($C5915,'1.PrepList'!$I$2:$I$1500,'1.PrepList'!$G$2:$G$1500,"")&amp;"",""))</f>
        <v/>
      </c>
      <c r="B5915" s="638" t="str">
        <f>IF($C5915="","",IFERROR(_xlfn.XLOOKUP($C5915,'1.PrepList'!$I$2:$I$1500,'1.PrepList'!$H$2:$H$1500,"")&amp;"",""))</f>
        <v/>
      </c>
      <c r="D5915" s="638" t="str">
        <f>IF($C5915="","",IFERROR(_xlfn.XLOOKUP($C5915,'1.PrepList'!$I$2:$I$1500,'1.PrepList'!$J$2:$J$1500,"")&amp;"",""))</f>
        <v/>
      </c>
      <c r="E5915" s="638" t="str">
        <f>IF($C5915="","",IFERROR(_xlfn.XLOOKUP($C5915,'1.PrepList'!$I$2:$I$1500,'1.PrepList'!$N$2:$N$1500,"")&amp;"",""))</f>
        <v/>
      </c>
      <c r="F5915" s="638" t="str">
        <f>IF($C5915="","",IFERROR(_xlfn.XLOOKUP($C5915,'1.PrepList'!$I$2:$I$1500,'1.PrepList'!$K$2:$K$1500,"")&amp;"",""))</f>
        <v/>
      </c>
      <c r="H5915" s="644" t="str">
        <f>IF($C5915="","",IFERROR(IF(_xlfn.XLOOKUP($C5915,tbl_StartedStatus[Bold ID],tbl_StartedStatus[Started])="Started","Yes",IF(_xlfn.XLOOKUP($C5915,tbl_StartedStatus[Bold ID],tbl_StartedStatus[Started])="No Show","No Show","")),""))</f>
        <v/>
      </c>
    </row>
    <row r="5916" spans="1:8" ht="15" customHeight="1" thickBot="1">
      <c r="A5916" s="38" t="str">
        <f>IF($C5916="","",IFERROR(_xlfn.XLOOKUP($C5916,'1.PrepList'!$I$2:$I$1500,'1.PrepList'!$G$2:$G$1500,"")&amp;"",""))</f>
        <v/>
      </c>
      <c r="B5916" s="638" t="str">
        <f>IF($C5916="","",IFERROR(_xlfn.XLOOKUP($C5916,'1.PrepList'!$I$2:$I$1500,'1.PrepList'!$H$2:$H$1500,"")&amp;"",""))</f>
        <v/>
      </c>
      <c r="D5916" s="638" t="str">
        <f>IF($C5916="","",IFERROR(_xlfn.XLOOKUP($C5916,'1.PrepList'!$I$2:$I$1500,'1.PrepList'!$J$2:$J$1500,"")&amp;"",""))</f>
        <v/>
      </c>
      <c r="E5916" s="638" t="str">
        <f>IF($C5916="","",IFERROR(_xlfn.XLOOKUP($C5916,'1.PrepList'!$I$2:$I$1500,'1.PrepList'!$N$2:$N$1500,"")&amp;"",""))</f>
        <v/>
      </c>
      <c r="F5916" s="638" t="str">
        <f>IF($C5916="","",IFERROR(_xlfn.XLOOKUP($C5916,'1.PrepList'!$I$2:$I$1500,'1.PrepList'!$K$2:$K$1500,"")&amp;"",""))</f>
        <v/>
      </c>
      <c r="H5916" s="644" t="str">
        <f>IF($C5916="","",IFERROR(IF(_xlfn.XLOOKUP($C5916,tbl_StartedStatus[Bold ID],tbl_StartedStatus[Started])="Started","Yes",IF(_xlfn.XLOOKUP($C5916,tbl_StartedStatus[Bold ID],tbl_StartedStatus[Started])="No Show","No Show","")),""))</f>
        <v/>
      </c>
    </row>
    <row r="5917" spans="1:8" ht="15" customHeight="1" thickBot="1">
      <c r="A5917" s="38" t="str">
        <f>IF($C5917="","",IFERROR(_xlfn.XLOOKUP($C5917,'1.PrepList'!$I$2:$I$1500,'1.PrepList'!$G$2:$G$1500,"")&amp;"",""))</f>
        <v/>
      </c>
      <c r="B5917" s="638" t="str">
        <f>IF($C5917="","",IFERROR(_xlfn.XLOOKUP($C5917,'1.PrepList'!$I$2:$I$1500,'1.PrepList'!$H$2:$H$1500,"")&amp;"",""))</f>
        <v/>
      </c>
      <c r="D5917" s="638" t="str">
        <f>IF($C5917="","",IFERROR(_xlfn.XLOOKUP($C5917,'1.PrepList'!$I$2:$I$1500,'1.PrepList'!$J$2:$J$1500,"")&amp;"",""))</f>
        <v/>
      </c>
      <c r="E5917" s="638" t="str">
        <f>IF($C5917="","",IFERROR(_xlfn.XLOOKUP($C5917,'1.PrepList'!$I$2:$I$1500,'1.PrepList'!$N$2:$N$1500,"")&amp;"",""))</f>
        <v/>
      </c>
      <c r="F5917" s="638" t="str">
        <f>IF($C5917="","",IFERROR(_xlfn.XLOOKUP($C5917,'1.PrepList'!$I$2:$I$1500,'1.PrepList'!$K$2:$K$1500,"")&amp;"",""))</f>
        <v/>
      </c>
      <c r="H5917" s="644" t="str">
        <f>IF($C5917="","",IFERROR(IF(_xlfn.XLOOKUP($C5917,tbl_StartedStatus[Bold ID],tbl_StartedStatus[Started])="Started","Yes",IF(_xlfn.XLOOKUP($C5917,tbl_StartedStatus[Bold ID],tbl_StartedStatus[Started])="No Show","No Show","")),""))</f>
        <v/>
      </c>
    </row>
    <row r="5918" spans="1:8" ht="15" customHeight="1" thickBot="1">
      <c r="A5918" s="38" t="str">
        <f>IF($C5918="","",IFERROR(_xlfn.XLOOKUP($C5918,'1.PrepList'!$I$2:$I$1500,'1.PrepList'!$G$2:$G$1500,"")&amp;"",""))</f>
        <v/>
      </c>
      <c r="B5918" s="638" t="str">
        <f>IF($C5918="","",IFERROR(_xlfn.XLOOKUP($C5918,'1.PrepList'!$I$2:$I$1500,'1.PrepList'!$H$2:$H$1500,"")&amp;"",""))</f>
        <v/>
      </c>
      <c r="D5918" s="638" t="str">
        <f>IF($C5918="","",IFERROR(_xlfn.XLOOKUP($C5918,'1.PrepList'!$I$2:$I$1500,'1.PrepList'!$J$2:$J$1500,"")&amp;"",""))</f>
        <v/>
      </c>
      <c r="E5918" s="638" t="str">
        <f>IF($C5918="","",IFERROR(_xlfn.XLOOKUP($C5918,'1.PrepList'!$I$2:$I$1500,'1.PrepList'!$N$2:$N$1500,"")&amp;"",""))</f>
        <v/>
      </c>
      <c r="F5918" s="638" t="str">
        <f>IF($C5918="","",IFERROR(_xlfn.XLOOKUP($C5918,'1.PrepList'!$I$2:$I$1500,'1.PrepList'!$K$2:$K$1500,"")&amp;"",""))</f>
        <v/>
      </c>
      <c r="H5918" s="644" t="str">
        <f>IF($C5918="","",IFERROR(IF(_xlfn.XLOOKUP($C5918,tbl_StartedStatus[Bold ID],tbl_StartedStatus[Started])="Started","Yes",IF(_xlfn.XLOOKUP($C5918,tbl_StartedStatus[Bold ID],tbl_StartedStatus[Started])="No Show","No Show","")),""))</f>
        <v/>
      </c>
    </row>
    <row r="5919" spans="1:8" ht="15" customHeight="1" thickBot="1">
      <c r="A5919" s="38" t="str">
        <f>IF($C5919="","",IFERROR(_xlfn.XLOOKUP($C5919,'1.PrepList'!$I$2:$I$1500,'1.PrepList'!$G$2:$G$1500,"")&amp;"",""))</f>
        <v/>
      </c>
      <c r="B5919" s="638" t="str">
        <f>IF($C5919="","",IFERROR(_xlfn.XLOOKUP($C5919,'1.PrepList'!$I$2:$I$1500,'1.PrepList'!$H$2:$H$1500,"")&amp;"",""))</f>
        <v/>
      </c>
      <c r="D5919" s="638" t="str">
        <f>IF($C5919="","",IFERROR(_xlfn.XLOOKUP($C5919,'1.PrepList'!$I$2:$I$1500,'1.PrepList'!$J$2:$J$1500,"")&amp;"",""))</f>
        <v/>
      </c>
      <c r="E5919" s="638" t="str">
        <f>IF($C5919="","",IFERROR(_xlfn.XLOOKUP($C5919,'1.PrepList'!$I$2:$I$1500,'1.PrepList'!$N$2:$N$1500,"")&amp;"",""))</f>
        <v/>
      </c>
      <c r="F5919" s="638" t="str">
        <f>IF($C5919="","",IFERROR(_xlfn.XLOOKUP($C5919,'1.PrepList'!$I$2:$I$1500,'1.PrepList'!$K$2:$K$1500,"")&amp;"",""))</f>
        <v/>
      </c>
      <c r="H5919" s="644" t="str">
        <f>IF($C5919="","",IFERROR(IF(_xlfn.XLOOKUP($C5919,tbl_StartedStatus[Bold ID],tbl_StartedStatus[Started])="Started","Yes",IF(_xlfn.XLOOKUP($C5919,tbl_StartedStatus[Bold ID],tbl_StartedStatus[Started])="No Show","No Show","")),""))</f>
        <v/>
      </c>
    </row>
    <row r="5920" spans="1:8" ht="15" customHeight="1" thickBot="1">
      <c r="A5920" s="38" t="str">
        <f>IF($C5920="","",IFERROR(_xlfn.XLOOKUP($C5920,'1.PrepList'!$I$2:$I$1500,'1.PrepList'!$G$2:$G$1500,"")&amp;"",""))</f>
        <v/>
      </c>
      <c r="B5920" s="638" t="str">
        <f>IF($C5920="","",IFERROR(_xlfn.XLOOKUP($C5920,'1.PrepList'!$I$2:$I$1500,'1.PrepList'!$H$2:$H$1500,"")&amp;"",""))</f>
        <v/>
      </c>
      <c r="D5920" s="638" t="str">
        <f>IF($C5920="","",IFERROR(_xlfn.XLOOKUP($C5920,'1.PrepList'!$I$2:$I$1500,'1.PrepList'!$J$2:$J$1500,"")&amp;"",""))</f>
        <v/>
      </c>
      <c r="E5920" s="638" t="str">
        <f>IF($C5920="","",IFERROR(_xlfn.XLOOKUP($C5920,'1.PrepList'!$I$2:$I$1500,'1.PrepList'!$N$2:$N$1500,"")&amp;"",""))</f>
        <v/>
      </c>
      <c r="F5920" s="638" t="str">
        <f>IF($C5920="","",IFERROR(_xlfn.XLOOKUP($C5920,'1.PrepList'!$I$2:$I$1500,'1.PrepList'!$K$2:$K$1500,"")&amp;"",""))</f>
        <v/>
      </c>
      <c r="H5920" s="644" t="str">
        <f>IF($C5920="","",IFERROR(IF(_xlfn.XLOOKUP($C5920,tbl_StartedStatus[Bold ID],tbl_StartedStatus[Started])="Started","Yes",IF(_xlfn.XLOOKUP($C5920,tbl_StartedStatus[Bold ID],tbl_StartedStatus[Started])="No Show","No Show","")),""))</f>
        <v/>
      </c>
    </row>
    <row r="5921" spans="1:8" ht="15" customHeight="1" thickBot="1">
      <c r="A5921" s="38" t="str">
        <f>IF($C5921="","",IFERROR(_xlfn.XLOOKUP($C5921,'1.PrepList'!$I$2:$I$1500,'1.PrepList'!$G$2:$G$1500,"")&amp;"",""))</f>
        <v/>
      </c>
      <c r="B5921" s="638" t="str">
        <f>IF($C5921="","",IFERROR(_xlfn.XLOOKUP($C5921,'1.PrepList'!$I$2:$I$1500,'1.PrepList'!$H$2:$H$1500,"")&amp;"",""))</f>
        <v/>
      </c>
      <c r="D5921" s="638" t="str">
        <f>IF($C5921="","",IFERROR(_xlfn.XLOOKUP($C5921,'1.PrepList'!$I$2:$I$1500,'1.PrepList'!$J$2:$J$1500,"")&amp;"",""))</f>
        <v/>
      </c>
      <c r="E5921" s="638" t="str">
        <f>IF($C5921="","",IFERROR(_xlfn.XLOOKUP($C5921,'1.PrepList'!$I$2:$I$1500,'1.PrepList'!$N$2:$N$1500,"")&amp;"",""))</f>
        <v/>
      </c>
      <c r="F5921" s="638" t="str">
        <f>IF($C5921="","",IFERROR(_xlfn.XLOOKUP($C5921,'1.PrepList'!$I$2:$I$1500,'1.PrepList'!$K$2:$K$1500,"")&amp;"",""))</f>
        <v/>
      </c>
      <c r="H5921" s="644" t="str">
        <f>IF($C5921="","",IFERROR(IF(_xlfn.XLOOKUP($C5921,tbl_StartedStatus[Bold ID],tbl_StartedStatus[Started])="Started","Yes",IF(_xlfn.XLOOKUP($C5921,tbl_StartedStatus[Bold ID],tbl_StartedStatus[Started])="No Show","No Show","")),""))</f>
        <v/>
      </c>
    </row>
    <row r="5922" spans="1:8" ht="15" customHeight="1" thickBot="1">
      <c r="A5922" s="38" t="str">
        <f>IF($C5922="","",IFERROR(_xlfn.XLOOKUP($C5922,'1.PrepList'!$I$2:$I$1500,'1.PrepList'!$G$2:$G$1500,"")&amp;"",""))</f>
        <v/>
      </c>
      <c r="B5922" s="638" t="str">
        <f>IF($C5922="","",IFERROR(_xlfn.XLOOKUP($C5922,'1.PrepList'!$I$2:$I$1500,'1.PrepList'!$H$2:$H$1500,"")&amp;"",""))</f>
        <v/>
      </c>
      <c r="D5922" s="638" t="str">
        <f>IF($C5922="","",IFERROR(_xlfn.XLOOKUP($C5922,'1.PrepList'!$I$2:$I$1500,'1.PrepList'!$J$2:$J$1500,"")&amp;"",""))</f>
        <v/>
      </c>
      <c r="E5922" s="638" t="str">
        <f>IF($C5922="","",IFERROR(_xlfn.XLOOKUP($C5922,'1.PrepList'!$I$2:$I$1500,'1.PrepList'!$N$2:$N$1500,"")&amp;"",""))</f>
        <v/>
      </c>
      <c r="F5922" s="638" t="str">
        <f>IF($C5922="","",IFERROR(_xlfn.XLOOKUP($C5922,'1.PrepList'!$I$2:$I$1500,'1.PrepList'!$K$2:$K$1500,"")&amp;"",""))</f>
        <v/>
      </c>
      <c r="H5922" s="644" t="str">
        <f>IF($C5922="","",IFERROR(IF(_xlfn.XLOOKUP($C5922,tbl_StartedStatus[Bold ID],tbl_StartedStatus[Started])="Started","Yes",IF(_xlfn.XLOOKUP($C5922,tbl_StartedStatus[Bold ID],tbl_StartedStatus[Started])="No Show","No Show","")),""))</f>
        <v/>
      </c>
    </row>
    <row r="5923" spans="1:8" ht="15" customHeight="1" thickBot="1">
      <c r="A5923" s="38" t="str">
        <f>IF($C5923="","",IFERROR(_xlfn.XLOOKUP($C5923,'1.PrepList'!$I$2:$I$1500,'1.PrepList'!$G$2:$G$1500,"")&amp;"",""))</f>
        <v/>
      </c>
      <c r="B5923" s="638" t="str">
        <f>IF($C5923="","",IFERROR(_xlfn.XLOOKUP($C5923,'1.PrepList'!$I$2:$I$1500,'1.PrepList'!$H$2:$H$1500,"")&amp;"",""))</f>
        <v/>
      </c>
      <c r="D5923" s="638" t="str">
        <f>IF($C5923="","",IFERROR(_xlfn.XLOOKUP($C5923,'1.PrepList'!$I$2:$I$1500,'1.PrepList'!$J$2:$J$1500,"")&amp;"",""))</f>
        <v/>
      </c>
      <c r="E5923" s="638" t="str">
        <f>IF($C5923="","",IFERROR(_xlfn.XLOOKUP($C5923,'1.PrepList'!$I$2:$I$1500,'1.PrepList'!$N$2:$N$1500,"")&amp;"",""))</f>
        <v/>
      </c>
      <c r="F5923" s="638" t="str">
        <f>IF($C5923="","",IFERROR(_xlfn.XLOOKUP($C5923,'1.PrepList'!$I$2:$I$1500,'1.PrepList'!$K$2:$K$1500,"")&amp;"",""))</f>
        <v/>
      </c>
      <c r="H5923" s="644" t="str">
        <f>IF($C5923="","",IFERROR(IF(_xlfn.XLOOKUP($C5923,tbl_StartedStatus[Bold ID],tbl_StartedStatus[Started])="Started","Yes",IF(_xlfn.XLOOKUP($C5923,tbl_StartedStatus[Bold ID],tbl_StartedStatus[Started])="No Show","No Show","")),""))</f>
        <v/>
      </c>
    </row>
    <row r="5924" spans="1:8" ht="15" customHeight="1" thickBot="1">
      <c r="A5924" s="38" t="str">
        <f>IF($C5924="","",IFERROR(_xlfn.XLOOKUP($C5924,'1.PrepList'!$I$2:$I$1500,'1.PrepList'!$G$2:$G$1500,"")&amp;"",""))</f>
        <v/>
      </c>
      <c r="B5924" s="638" t="str">
        <f>IF($C5924="","",IFERROR(_xlfn.XLOOKUP($C5924,'1.PrepList'!$I$2:$I$1500,'1.PrepList'!$H$2:$H$1500,"")&amp;"",""))</f>
        <v/>
      </c>
      <c r="D5924" s="638" t="str">
        <f>IF($C5924="","",IFERROR(_xlfn.XLOOKUP($C5924,'1.PrepList'!$I$2:$I$1500,'1.PrepList'!$J$2:$J$1500,"")&amp;"",""))</f>
        <v/>
      </c>
      <c r="E5924" s="638" t="str">
        <f>IF($C5924="","",IFERROR(_xlfn.XLOOKUP($C5924,'1.PrepList'!$I$2:$I$1500,'1.PrepList'!$N$2:$N$1500,"")&amp;"",""))</f>
        <v/>
      </c>
      <c r="F5924" s="638" t="str">
        <f>IF($C5924="","",IFERROR(_xlfn.XLOOKUP($C5924,'1.PrepList'!$I$2:$I$1500,'1.PrepList'!$K$2:$K$1500,"")&amp;"",""))</f>
        <v/>
      </c>
      <c r="H5924" s="644" t="str">
        <f>IF($C5924="","",IFERROR(IF(_xlfn.XLOOKUP($C5924,tbl_StartedStatus[Bold ID],tbl_StartedStatus[Started])="Started","Yes",IF(_xlfn.XLOOKUP($C5924,tbl_StartedStatus[Bold ID],tbl_StartedStatus[Started])="No Show","No Show","")),""))</f>
        <v/>
      </c>
    </row>
    <row r="5925" spans="1:8" ht="15" customHeight="1" thickBot="1">
      <c r="A5925" s="38" t="str">
        <f>IF($C5925="","",IFERROR(_xlfn.XLOOKUP($C5925,'1.PrepList'!$I$2:$I$1500,'1.PrepList'!$G$2:$G$1500,"")&amp;"",""))</f>
        <v/>
      </c>
      <c r="B5925" s="638" t="str">
        <f>IF($C5925="","",IFERROR(_xlfn.XLOOKUP($C5925,'1.PrepList'!$I$2:$I$1500,'1.PrepList'!$H$2:$H$1500,"")&amp;"",""))</f>
        <v/>
      </c>
      <c r="D5925" s="638" t="str">
        <f>IF($C5925="","",IFERROR(_xlfn.XLOOKUP($C5925,'1.PrepList'!$I$2:$I$1500,'1.PrepList'!$J$2:$J$1500,"")&amp;"",""))</f>
        <v/>
      </c>
      <c r="E5925" s="638" t="str">
        <f>IF($C5925="","",IFERROR(_xlfn.XLOOKUP($C5925,'1.PrepList'!$I$2:$I$1500,'1.PrepList'!$N$2:$N$1500,"")&amp;"",""))</f>
        <v/>
      </c>
      <c r="F5925" s="638" t="str">
        <f>IF($C5925="","",IFERROR(_xlfn.XLOOKUP($C5925,'1.PrepList'!$I$2:$I$1500,'1.PrepList'!$K$2:$K$1500,"")&amp;"",""))</f>
        <v/>
      </c>
      <c r="H5925" s="644" t="str">
        <f>IF($C5925="","",IFERROR(IF(_xlfn.XLOOKUP($C5925,tbl_StartedStatus[Bold ID],tbl_StartedStatus[Started])="Started","Yes",IF(_xlfn.XLOOKUP($C5925,tbl_StartedStatus[Bold ID],tbl_StartedStatus[Started])="No Show","No Show","")),""))</f>
        <v/>
      </c>
    </row>
    <row r="5926" spans="1:8" ht="15" customHeight="1" thickBot="1">
      <c r="A5926" s="38" t="str">
        <f>IF($C5926="","",IFERROR(_xlfn.XLOOKUP($C5926,'1.PrepList'!$I$2:$I$1500,'1.PrepList'!$G$2:$G$1500,"")&amp;"",""))</f>
        <v/>
      </c>
      <c r="B5926" s="638" t="str">
        <f>IF($C5926="","",IFERROR(_xlfn.XLOOKUP($C5926,'1.PrepList'!$I$2:$I$1500,'1.PrepList'!$H$2:$H$1500,"")&amp;"",""))</f>
        <v/>
      </c>
      <c r="D5926" s="638" t="str">
        <f>IF($C5926="","",IFERROR(_xlfn.XLOOKUP($C5926,'1.PrepList'!$I$2:$I$1500,'1.PrepList'!$J$2:$J$1500,"")&amp;"",""))</f>
        <v/>
      </c>
      <c r="E5926" s="638" t="str">
        <f>IF($C5926="","",IFERROR(_xlfn.XLOOKUP($C5926,'1.PrepList'!$I$2:$I$1500,'1.PrepList'!$N$2:$N$1500,"")&amp;"",""))</f>
        <v/>
      </c>
      <c r="F5926" s="638" t="str">
        <f>IF($C5926="","",IFERROR(_xlfn.XLOOKUP($C5926,'1.PrepList'!$I$2:$I$1500,'1.PrepList'!$K$2:$K$1500,"")&amp;"",""))</f>
        <v/>
      </c>
      <c r="H5926" s="644" t="str">
        <f>IF($C5926="","",IFERROR(IF(_xlfn.XLOOKUP($C5926,tbl_StartedStatus[Bold ID],tbl_StartedStatus[Started])="Started","Yes",IF(_xlfn.XLOOKUP($C5926,tbl_StartedStatus[Bold ID],tbl_StartedStatus[Started])="No Show","No Show","")),""))</f>
        <v/>
      </c>
    </row>
    <row r="5927" spans="1:8" ht="15" customHeight="1" thickBot="1">
      <c r="A5927" s="38" t="str">
        <f>IF($C5927="","",IFERROR(_xlfn.XLOOKUP($C5927,'1.PrepList'!$I$2:$I$1500,'1.PrepList'!$G$2:$G$1500,"")&amp;"",""))</f>
        <v/>
      </c>
      <c r="B5927" s="638" t="str">
        <f>IF($C5927="","",IFERROR(_xlfn.XLOOKUP($C5927,'1.PrepList'!$I$2:$I$1500,'1.PrepList'!$H$2:$H$1500,"")&amp;"",""))</f>
        <v/>
      </c>
      <c r="D5927" s="638" t="str">
        <f>IF($C5927="","",IFERROR(_xlfn.XLOOKUP($C5927,'1.PrepList'!$I$2:$I$1500,'1.PrepList'!$J$2:$J$1500,"")&amp;"",""))</f>
        <v/>
      </c>
      <c r="E5927" s="638" t="str">
        <f>IF($C5927="","",IFERROR(_xlfn.XLOOKUP($C5927,'1.PrepList'!$I$2:$I$1500,'1.PrepList'!$N$2:$N$1500,"")&amp;"",""))</f>
        <v/>
      </c>
      <c r="F5927" s="638" t="str">
        <f>IF($C5927="","",IFERROR(_xlfn.XLOOKUP($C5927,'1.PrepList'!$I$2:$I$1500,'1.PrepList'!$K$2:$K$1500,"")&amp;"",""))</f>
        <v/>
      </c>
      <c r="H5927" s="644" t="str">
        <f>IF($C5927="","",IFERROR(IF(_xlfn.XLOOKUP($C5927,tbl_StartedStatus[Bold ID],tbl_StartedStatus[Started])="Started","Yes",IF(_xlfn.XLOOKUP($C5927,tbl_StartedStatus[Bold ID],tbl_StartedStatus[Started])="No Show","No Show","")),""))</f>
        <v/>
      </c>
    </row>
    <row r="5928" spans="1:8" ht="15" customHeight="1" thickBot="1">
      <c r="A5928" s="38" t="str">
        <f>IF($C5928="","",IFERROR(_xlfn.XLOOKUP($C5928,'1.PrepList'!$I$2:$I$1500,'1.PrepList'!$G$2:$G$1500,"")&amp;"",""))</f>
        <v/>
      </c>
      <c r="B5928" s="638" t="str">
        <f>IF($C5928="","",IFERROR(_xlfn.XLOOKUP($C5928,'1.PrepList'!$I$2:$I$1500,'1.PrepList'!$H$2:$H$1500,"")&amp;"",""))</f>
        <v/>
      </c>
      <c r="D5928" s="638" t="str">
        <f>IF($C5928="","",IFERROR(_xlfn.XLOOKUP($C5928,'1.PrepList'!$I$2:$I$1500,'1.PrepList'!$J$2:$J$1500,"")&amp;"",""))</f>
        <v/>
      </c>
      <c r="E5928" s="638" t="str">
        <f>IF($C5928="","",IFERROR(_xlfn.XLOOKUP($C5928,'1.PrepList'!$I$2:$I$1500,'1.PrepList'!$N$2:$N$1500,"")&amp;"",""))</f>
        <v/>
      </c>
      <c r="F5928" s="638" t="str">
        <f>IF($C5928="","",IFERROR(_xlfn.XLOOKUP($C5928,'1.PrepList'!$I$2:$I$1500,'1.PrepList'!$K$2:$K$1500,"")&amp;"",""))</f>
        <v/>
      </c>
      <c r="H5928" s="644" t="str">
        <f>IF($C5928="","",IFERROR(IF(_xlfn.XLOOKUP($C5928,tbl_StartedStatus[Bold ID],tbl_StartedStatus[Started])="Started","Yes",IF(_xlfn.XLOOKUP($C5928,tbl_StartedStatus[Bold ID],tbl_StartedStatus[Started])="No Show","No Show","")),""))</f>
        <v/>
      </c>
    </row>
    <row r="5929" spans="1:8" ht="15" customHeight="1" thickBot="1">
      <c r="A5929" s="38" t="str">
        <f>IF($C5929="","",IFERROR(_xlfn.XLOOKUP($C5929,'1.PrepList'!$I$2:$I$1500,'1.PrepList'!$G$2:$G$1500,"")&amp;"",""))</f>
        <v/>
      </c>
      <c r="B5929" s="638" t="str">
        <f>IF($C5929="","",IFERROR(_xlfn.XLOOKUP($C5929,'1.PrepList'!$I$2:$I$1500,'1.PrepList'!$H$2:$H$1500,"")&amp;"",""))</f>
        <v/>
      </c>
      <c r="D5929" s="638" t="str">
        <f>IF($C5929="","",IFERROR(_xlfn.XLOOKUP($C5929,'1.PrepList'!$I$2:$I$1500,'1.PrepList'!$J$2:$J$1500,"")&amp;"",""))</f>
        <v/>
      </c>
      <c r="E5929" s="638" t="str">
        <f>IF($C5929="","",IFERROR(_xlfn.XLOOKUP($C5929,'1.PrepList'!$I$2:$I$1500,'1.PrepList'!$N$2:$N$1500,"")&amp;"",""))</f>
        <v/>
      </c>
      <c r="F5929" s="638" t="str">
        <f>IF($C5929="","",IFERROR(_xlfn.XLOOKUP($C5929,'1.PrepList'!$I$2:$I$1500,'1.PrepList'!$K$2:$K$1500,"")&amp;"",""))</f>
        <v/>
      </c>
      <c r="H5929" s="644" t="str">
        <f>IF($C5929="","",IFERROR(IF(_xlfn.XLOOKUP($C5929,tbl_StartedStatus[Bold ID],tbl_StartedStatus[Started])="Started","Yes",IF(_xlfn.XLOOKUP($C5929,tbl_StartedStatus[Bold ID],tbl_StartedStatus[Started])="No Show","No Show","")),""))</f>
        <v/>
      </c>
    </row>
    <row r="5930" spans="1:8" ht="15" customHeight="1" thickBot="1">
      <c r="A5930" s="38" t="str">
        <f>IF($C5930="","",IFERROR(_xlfn.XLOOKUP($C5930,'1.PrepList'!$I$2:$I$1500,'1.PrepList'!$G$2:$G$1500,"")&amp;"",""))</f>
        <v/>
      </c>
      <c r="B5930" s="638" t="str">
        <f>IF($C5930="","",IFERROR(_xlfn.XLOOKUP($C5930,'1.PrepList'!$I$2:$I$1500,'1.PrepList'!$H$2:$H$1500,"")&amp;"",""))</f>
        <v/>
      </c>
      <c r="D5930" s="638" t="str">
        <f>IF($C5930="","",IFERROR(_xlfn.XLOOKUP($C5930,'1.PrepList'!$I$2:$I$1500,'1.PrepList'!$J$2:$J$1500,"")&amp;"",""))</f>
        <v/>
      </c>
      <c r="E5930" s="638" t="str">
        <f>IF($C5930="","",IFERROR(_xlfn.XLOOKUP($C5930,'1.PrepList'!$I$2:$I$1500,'1.PrepList'!$N$2:$N$1500,"")&amp;"",""))</f>
        <v/>
      </c>
      <c r="F5930" s="638" t="str">
        <f>IF($C5930="","",IFERROR(_xlfn.XLOOKUP($C5930,'1.PrepList'!$I$2:$I$1500,'1.PrepList'!$K$2:$K$1500,"")&amp;"",""))</f>
        <v/>
      </c>
      <c r="H5930" s="644" t="str">
        <f>IF($C5930="","",IFERROR(IF(_xlfn.XLOOKUP($C5930,tbl_StartedStatus[Bold ID],tbl_StartedStatus[Started])="Started","Yes",IF(_xlfn.XLOOKUP($C5930,tbl_StartedStatus[Bold ID],tbl_StartedStatus[Started])="No Show","No Show","")),""))</f>
        <v/>
      </c>
    </row>
    <row r="5931" spans="1:8" ht="15" customHeight="1" thickBot="1">
      <c r="A5931" s="38" t="str">
        <f>IF($C5931="","",IFERROR(_xlfn.XLOOKUP($C5931,'1.PrepList'!$I$2:$I$1500,'1.PrepList'!$G$2:$G$1500,"")&amp;"",""))</f>
        <v/>
      </c>
      <c r="B5931" s="638" t="str">
        <f>IF($C5931="","",IFERROR(_xlfn.XLOOKUP($C5931,'1.PrepList'!$I$2:$I$1500,'1.PrepList'!$H$2:$H$1500,"")&amp;"",""))</f>
        <v/>
      </c>
      <c r="D5931" s="638" t="str">
        <f>IF($C5931="","",IFERROR(_xlfn.XLOOKUP($C5931,'1.PrepList'!$I$2:$I$1500,'1.PrepList'!$J$2:$J$1500,"")&amp;"",""))</f>
        <v/>
      </c>
      <c r="E5931" s="638" t="str">
        <f>IF($C5931="","",IFERROR(_xlfn.XLOOKUP($C5931,'1.PrepList'!$I$2:$I$1500,'1.PrepList'!$N$2:$N$1500,"")&amp;"",""))</f>
        <v/>
      </c>
      <c r="F5931" s="638" t="str">
        <f>IF($C5931="","",IFERROR(_xlfn.XLOOKUP($C5931,'1.PrepList'!$I$2:$I$1500,'1.PrepList'!$K$2:$K$1500,"")&amp;"",""))</f>
        <v/>
      </c>
      <c r="H5931" s="644" t="str">
        <f>IF($C5931="","",IFERROR(IF(_xlfn.XLOOKUP($C5931,tbl_StartedStatus[Bold ID],tbl_StartedStatus[Started])="Started","Yes",IF(_xlfn.XLOOKUP($C5931,tbl_StartedStatus[Bold ID],tbl_StartedStatus[Started])="No Show","No Show","")),""))</f>
        <v/>
      </c>
    </row>
    <row r="5932" spans="1:8" ht="15" customHeight="1" thickBot="1">
      <c r="A5932" s="38" t="str">
        <f>IF($C5932="","",IFERROR(_xlfn.XLOOKUP($C5932,'1.PrepList'!$I$2:$I$1500,'1.PrepList'!$G$2:$G$1500,"")&amp;"",""))</f>
        <v/>
      </c>
      <c r="B5932" s="638" t="str">
        <f>IF($C5932="","",IFERROR(_xlfn.XLOOKUP($C5932,'1.PrepList'!$I$2:$I$1500,'1.PrepList'!$H$2:$H$1500,"")&amp;"",""))</f>
        <v/>
      </c>
      <c r="D5932" s="638" t="str">
        <f>IF($C5932="","",IFERROR(_xlfn.XLOOKUP($C5932,'1.PrepList'!$I$2:$I$1500,'1.PrepList'!$J$2:$J$1500,"")&amp;"",""))</f>
        <v/>
      </c>
      <c r="E5932" s="638" t="str">
        <f>IF($C5932="","",IFERROR(_xlfn.XLOOKUP($C5932,'1.PrepList'!$I$2:$I$1500,'1.PrepList'!$N$2:$N$1500,"")&amp;"",""))</f>
        <v/>
      </c>
      <c r="F5932" s="638" t="str">
        <f>IF($C5932="","",IFERROR(_xlfn.XLOOKUP($C5932,'1.PrepList'!$I$2:$I$1500,'1.PrepList'!$K$2:$K$1500,"")&amp;"",""))</f>
        <v/>
      </c>
      <c r="H5932" s="644" t="str">
        <f>IF($C5932="","",IFERROR(IF(_xlfn.XLOOKUP($C5932,tbl_StartedStatus[Bold ID],tbl_StartedStatus[Started])="Started","Yes",IF(_xlfn.XLOOKUP($C5932,tbl_StartedStatus[Bold ID],tbl_StartedStatus[Started])="No Show","No Show","")),""))</f>
        <v/>
      </c>
    </row>
    <row r="5933" spans="1:8" ht="15" customHeight="1" thickBot="1">
      <c r="A5933" s="38" t="str">
        <f>IF($C5933="","",IFERROR(_xlfn.XLOOKUP($C5933,'1.PrepList'!$I$2:$I$1500,'1.PrepList'!$G$2:$G$1500,"")&amp;"",""))</f>
        <v/>
      </c>
      <c r="B5933" s="638" t="str">
        <f>IF($C5933="","",IFERROR(_xlfn.XLOOKUP($C5933,'1.PrepList'!$I$2:$I$1500,'1.PrepList'!$H$2:$H$1500,"")&amp;"",""))</f>
        <v/>
      </c>
      <c r="D5933" s="638" t="str">
        <f>IF($C5933="","",IFERROR(_xlfn.XLOOKUP($C5933,'1.PrepList'!$I$2:$I$1500,'1.PrepList'!$J$2:$J$1500,"")&amp;"",""))</f>
        <v/>
      </c>
      <c r="E5933" s="638" t="str">
        <f>IF($C5933="","",IFERROR(_xlfn.XLOOKUP($C5933,'1.PrepList'!$I$2:$I$1500,'1.PrepList'!$N$2:$N$1500,"")&amp;"",""))</f>
        <v/>
      </c>
      <c r="F5933" s="638" t="str">
        <f>IF($C5933="","",IFERROR(_xlfn.XLOOKUP($C5933,'1.PrepList'!$I$2:$I$1500,'1.PrepList'!$K$2:$K$1500,"")&amp;"",""))</f>
        <v/>
      </c>
      <c r="H5933" s="644" t="str">
        <f>IF($C5933="","",IFERROR(IF(_xlfn.XLOOKUP($C5933,tbl_StartedStatus[Bold ID],tbl_StartedStatus[Started])="Started","Yes",IF(_xlfn.XLOOKUP($C5933,tbl_StartedStatus[Bold ID],tbl_StartedStatus[Started])="No Show","No Show","")),""))</f>
        <v/>
      </c>
    </row>
    <row r="5934" spans="1:8" ht="15" customHeight="1" thickBot="1">
      <c r="A5934" s="38" t="str">
        <f>IF($C5934="","",IFERROR(_xlfn.XLOOKUP($C5934,'1.PrepList'!$I$2:$I$1500,'1.PrepList'!$G$2:$G$1500,"")&amp;"",""))</f>
        <v/>
      </c>
      <c r="B5934" s="638" t="str">
        <f>IF($C5934="","",IFERROR(_xlfn.XLOOKUP($C5934,'1.PrepList'!$I$2:$I$1500,'1.PrepList'!$H$2:$H$1500,"")&amp;"",""))</f>
        <v/>
      </c>
      <c r="D5934" s="638" t="str">
        <f>IF($C5934="","",IFERROR(_xlfn.XLOOKUP($C5934,'1.PrepList'!$I$2:$I$1500,'1.PrepList'!$J$2:$J$1500,"")&amp;"",""))</f>
        <v/>
      </c>
      <c r="E5934" s="638" t="str">
        <f>IF($C5934="","",IFERROR(_xlfn.XLOOKUP($C5934,'1.PrepList'!$I$2:$I$1500,'1.PrepList'!$N$2:$N$1500,"")&amp;"",""))</f>
        <v/>
      </c>
      <c r="F5934" s="638" t="str">
        <f>IF($C5934="","",IFERROR(_xlfn.XLOOKUP($C5934,'1.PrepList'!$I$2:$I$1500,'1.PrepList'!$K$2:$K$1500,"")&amp;"",""))</f>
        <v/>
      </c>
      <c r="H5934" s="644" t="str">
        <f>IF($C5934="","",IFERROR(IF(_xlfn.XLOOKUP($C5934,tbl_StartedStatus[Bold ID],tbl_StartedStatus[Started])="Started","Yes",IF(_xlfn.XLOOKUP($C5934,tbl_StartedStatus[Bold ID],tbl_StartedStatus[Started])="No Show","No Show","")),""))</f>
        <v/>
      </c>
    </row>
    <row r="5935" spans="1:8" ht="15" customHeight="1" thickBot="1">
      <c r="A5935" s="38" t="str">
        <f>IF($C5935="","",IFERROR(_xlfn.XLOOKUP($C5935,'1.PrepList'!$I$2:$I$1500,'1.PrepList'!$G$2:$G$1500,"")&amp;"",""))</f>
        <v/>
      </c>
      <c r="B5935" s="638" t="str">
        <f>IF($C5935="","",IFERROR(_xlfn.XLOOKUP($C5935,'1.PrepList'!$I$2:$I$1500,'1.PrepList'!$H$2:$H$1500,"")&amp;"",""))</f>
        <v/>
      </c>
      <c r="D5935" s="638" t="str">
        <f>IF($C5935="","",IFERROR(_xlfn.XLOOKUP($C5935,'1.PrepList'!$I$2:$I$1500,'1.PrepList'!$J$2:$J$1500,"")&amp;"",""))</f>
        <v/>
      </c>
      <c r="E5935" s="638" t="str">
        <f>IF($C5935="","",IFERROR(_xlfn.XLOOKUP($C5935,'1.PrepList'!$I$2:$I$1500,'1.PrepList'!$N$2:$N$1500,"")&amp;"",""))</f>
        <v/>
      </c>
      <c r="F5935" s="638" t="str">
        <f>IF($C5935="","",IFERROR(_xlfn.XLOOKUP($C5935,'1.PrepList'!$I$2:$I$1500,'1.PrepList'!$K$2:$K$1500,"")&amp;"",""))</f>
        <v/>
      </c>
      <c r="H5935" s="644" t="str">
        <f>IF($C5935="","",IFERROR(IF(_xlfn.XLOOKUP($C5935,tbl_StartedStatus[Bold ID],tbl_StartedStatus[Started])="Started","Yes",IF(_xlfn.XLOOKUP($C5935,tbl_StartedStatus[Bold ID],tbl_StartedStatus[Started])="No Show","No Show","")),""))</f>
        <v/>
      </c>
    </row>
    <row r="5936" spans="1:8" ht="15" customHeight="1" thickBot="1">
      <c r="A5936" s="38" t="str">
        <f>IF($C5936="","",IFERROR(_xlfn.XLOOKUP($C5936,'1.PrepList'!$I$2:$I$1500,'1.PrepList'!$G$2:$G$1500,"")&amp;"",""))</f>
        <v/>
      </c>
      <c r="B5936" s="638" t="str">
        <f>IF($C5936="","",IFERROR(_xlfn.XLOOKUP($C5936,'1.PrepList'!$I$2:$I$1500,'1.PrepList'!$H$2:$H$1500,"")&amp;"",""))</f>
        <v/>
      </c>
      <c r="D5936" s="638" t="str">
        <f>IF($C5936="","",IFERROR(_xlfn.XLOOKUP($C5936,'1.PrepList'!$I$2:$I$1500,'1.PrepList'!$J$2:$J$1500,"")&amp;"",""))</f>
        <v/>
      </c>
      <c r="E5936" s="638" t="str">
        <f>IF($C5936="","",IFERROR(_xlfn.XLOOKUP($C5936,'1.PrepList'!$I$2:$I$1500,'1.PrepList'!$N$2:$N$1500,"")&amp;"",""))</f>
        <v/>
      </c>
      <c r="F5936" s="638" t="str">
        <f>IF($C5936="","",IFERROR(_xlfn.XLOOKUP($C5936,'1.PrepList'!$I$2:$I$1500,'1.PrepList'!$K$2:$K$1500,"")&amp;"",""))</f>
        <v/>
      </c>
      <c r="H5936" s="644" t="str">
        <f>IF($C5936="","",IFERROR(IF(_xlfn.XLOOKUP($C5936,tbl_StartedStatus[Bold ID],tbl_StartedStatus[Started])="Started","Yes",IF(_xlfn.XLOOKUP($C5936,tbl_StartedStatus[Bold ID],tbl_StartedStatus[Started])="No Show","No Show","")),""))</f>
        <v/>
      </c>
    </row>
    <row r="5937" spans="1:8" ht="15" customHeight="1" thickBot="1">
      <c r="A5937" s="38" t="str">
        <f>IF($C5937="","",IFERROR(_xlfn.XLOOKUP($C5937,'1.PrepList'!$I$2:$I$1500,'1.PrepList'!$G$2:$G$1500,"")&amp;"",""))</f>
        <v/>
      </c>
      <c r="B5937" s="638" t="str">
        <f>IF($C5937="","",IFERROR(_xlfn.XLOOKUP($C5937,'1.PrepList'!$I$2:$I$1500,'1.PrepList'!$H$2:$H$1500,"")&amp;"",""))</f>
        <v/>
      </c>
      <c r="D5937" s="638" t="str">
        <f>IF($C5937="","",IFERROR(_xlfn.XLOOKUP($C5937,'1.PrepList'!$I$2:$I$1500,'1.PrepList'!$J$2:$J$1500,"")&amp;"",""))</f>
        <v/>
      </c>
      <c r="E5937" s="638" t="str">
        <f>IF($C5937="","",IFERROR(_xlfn.XLOOKUP($C5937,'1.PrepList'!$I$2:$I$1500,'1.PrepList'!$N$2:$N$1500,"")&amp;"",""))</f>
        <v/>
      </c>
      <c r="F5937" s="638" t="str">
        <f>IF($C5937="","",IFERROR(_xlfn.XLOOKUP($C5937,'1.PrepList'!$I$2:$I$1500,'1.PrepList'!$K$2:$K$1500,"")&amp;"",""))</f>
        <v/>
      </c>
      <c r="H5937" s="644" t="str">
        <f>IF($C5937="","",IFERROR(IF(_xlfn.XLOOKUP($C5937,tbl_StartedStatus[Bold ID],tbl_StartedStatus[Started])="Started","Yes",IF(_xlfn.XLOOKUP($C5937,tbl_StartedStatus[Bold ID],tbl_StartedStatus[Started])="No Show","No Show","")),""))</f>
        <v/>
      </c>
    </row>
    <row r="5938" spans="1:8" ht="15" customHeight="1" thickBot="1">
      <c r="A5938" s="38" t="str">
        <f>IF($C5938="","",IFERROR(_xlfn.XLOOKUP($C5938,'1.PrepList'!$I$2:$I$1500,'1.PrepList'!$G$2:$G$1500,"")&amp;"",""))</f>
        <v/>
      </c>
      <c r="B5938" s="638" t="str">
        <f>IF($C5938="","",IFERROR(_xlfn.XLOOKUP($C5938,'1.PrepList'!$I$2:$I$1500,'1.PrepList'!$H$2:$H$1500,"")&amp;"",""))</f>
        <v/>
      </c>
      <c r="D5938" s="638" t="str">
        <f>IF($C5938="","",IFERROR(_xlfn.XLOOKUP($C5938,'1.PrepList'!$I$2:$I$1500,'1.PrepList'!$J$2:$J$1500,"")&amp;"",""))</f>
        <v/>
      </c>
      <c r="E5938" s="638" t="str">
        <f>IF($C5938="","",IFERROR(_xlfn.XLOOKUP($C5938,'1.PrepList'!$I$2:$I$1500,'1.PrepList'!$N$2:$N$1500,"")&amp;"",""))</f>
        <v/>
      </c>
      <c r="F5938" s="638" t="str">
        <f>IF($C5938="","",IFERROR(_xlfn.XLOOKUP($C5938,'1.PrepList'!$I$2:$I$1500,'1.PrepList'!$K$2:$K$1500,"")&amp;"",""))</f>
        <v/>
      </c>
      <c r="H5938" s="644" t="str">
        <f>IF($C5938="","",IFERROR(IF(_xlfn.XLOOKUP($C5938,tbl_StartedStatus[Bold ID],tbl_StartedStatus[Started])="Started","Yes",IF(_xlfn.XLOOKUP($C5938,tbl_StartedStatus[Bold ID],tbl_StartedStatus[Started])="No Show","No Show","")),""))</f>
        <v/>
      </c>
    </row>
    <row r="5939" spans="1:8" ht="15" customHeight="1" thickBot="1">
      <c r="A5939" s="38" t="str">
        <f>IF($C5939="","",IFERROR(_xlfn.XLOOKUP($C5939,'1.PrepList'!$I$2:$I$1500,'1.PrepList'!$G$2:$G$1500,"")&amp;"",""))</f>
        <v/>
      </c>
      <c r="B5939" s="638" t="str">
        <f>IF($C5939="","",IFERROR(_xlfn.XLOOKUP($C5939,'1.PrepList'!$I$2:$I$1500,'1.PrepList'!$H$2:$H$1500,"")&amp;"",""))</f>
        <v/>
      </c>
      <c r="D5939" s="638" t="str">
        <f>IF($C5939="","",IFERROR(_xlfn.XLOOKUP($C5939,'1.PrepList'!$I$2:$I$1500,'1.PrepList'!$J$2:$J$1500,"")&amp;"",""))</f>
        <v/>
      </c>
      <c r="E5939" s="638" t="str">
        <f>IF($C5939="","",IFERROR(_xlfn.XLOOKUP($C5939,'1.PrepList'!$I$2:$I$1500,'1.PrepList'!$N$2:$N$1500,"")&amp;"",""))</f>
        <v/>
      </c>
      <c r="F5939" s="638" t="str">
        <f>IF($C5939="","",IFERROR(_xlfn.XLOOKUP($C5939,'1.PrepList'!$I$2:$I$1500,'1.PrepList'!$K$2:$K$1500,"")&amp;"",""))</f>
        <v/>
      </c>
      <c r="H5939" s="644" t="str">
        <f>IF($C5939="","",IFERROR(IF(_xlfn.XLOOKUP($C5939,tbl_StartedStatus[Bold ID],tbl_StartedStatus[Started])="Started","Yes",IF(_xlfn.XLOOKUP($C5939,tbl_StartedStatus[Bold ID],tbl_StartedStatus[Started])="No Show","No Show","")),""))</f>
        <v/>
      </c>
    </row>
    <row r="5940" spans="1:8" ht="15" customHeight="1" thickBot="1">
      <c r="A5940" s="38" t="str">
        <f>IF($C5940="","",IFERROR(_xlfn.XLOOKUP($C5940,'1.PrepList'!$I$2:$I$1500,'1.PrepList'!$G$2:$G$1500,"")&amp;"",""))</f>
        <v/>
      </c>
      <c r="B5940" s="638" t="str">
        <f>IF($C5940="","",IFERROR(_xlfn.XLOOKUP($C5940,'1.PrepList'!$I$2:$I$1500,'1.PrepList'!$H$2:$H$1500,"")&amp;"",""))</f>
        <v/>
      </c>
      <c r="D5940" s="638" t="str">
        <f>IF($C5940="","",IFERROR(_xlfn.XLOOKUP($C5940,'1.PrepList'!$I$2:$I$1500,'1.PrepList'!$J$2:$J$1500,"")&amp;"",""))</f>
        <v/>
      </c>
      <c r="E5940" s="638" t="str">
        <f>IF($C5940="","",IFERROR(_xlfn.XLOOKUP($C5940,'1.PrepList'!$I$2:$I$1500,'1.PrepList'!$N$2:$N$1500,"")&amp;"",""))</f>
        <v/>
      </c>
      <c r="F5940" s="638" t="str">
        <f>IF($C5940="","",IFERROR(_xlfn.XLOOKUP($C5940,'1.PrepList'!$I$2:$I$1500,'1.PrepList'!$K$2:$K$1500,"")&amp;"",""))</f>
        <v/>
      </c>
      <c r="H5940" s="644" t="str">
        <f>IF($C5940="","",IFERROR(IF(_xlfn.XLOOKUP($C5940,tbl_StartedStatus[Bold ID],tbl_StartedStatus[Started])="Started","Yes",IF(_xlfn.XLOOKUP($C5940,tbl_StartedStatus[Bold ID],tbl_StartedStatus[Started])="No Show","No Show","")),""))</f>
        <v/>
      </c>
    </row>
    <row r="5941" spans="1:8" ht="15" customHeight="1" thickBot="1">
      <c r="A5941" s="38" t="str">
        <f>IF($C5941="","",IFERROR(_xlfn.XLOOKUP($C5941,'1.PrepList'!$I$2:$I$1500,'1.PrepList'!$G$2:$G$1500,"")&amp;"",""))</f>
        <v/>
      </c>
      <c r="B5941" s="638" t="str">
        <f>IF($C5941="","",IFERROR(_xlfn.XLOOKUP($C5941,'1.PrepList'!$I$2:$I$1500,'1.PrepList'!$H$2:$H$1500,"")&amp;"",""))</f>
        <v/>
      </c>
      <c r="D5941" s="638" t="str">
        <f>IF($C5941="","",IFERROR(_xlfn.XLOOKUP($C5941,'1.PrepList'!$I$2:$I$1500,'1.PrepList'!$J$2:$J$1500,"")&amp;"",""))</f>
        <v/>
      </c>
      <c r="E5941" s="638" t="str">
        <f>IF($C5941="","",IFERROR(_xlfn.XLOOKUP($C5941,'1.PrepList'!$I$2:$I$1500,'1.PrepList'!$N$2:$N$1500,"")&amp;"",""))</f>
        <v/>
      </c>
      <c r="F5941" s="638" t="str">
        <f>IF($C5941="","",IFERROR(_xlfn.XLOOKUP($C5941,'1.PrepList'!$I$2:$I$1500,'1.PrepList'!$K$2:$K$1500,"")&amp;"",""))</f>
        <v/>
      </c>
      <c r="H5941" s="644" t="str">
        <f>IF($C5941="","",IFERROR(IF(_xlfn.XLOOKUP($C5941,tbl_StartedStatus[Bold ID],tbl_StartedStatus[Started])="Started","Yes",IF(_xlfn.XLOOKUP($C5941,tbl_StartedStatus[Bold ID],tbl_StartedStatus[Started])="No Show","No Show","")),""))</f>
        <v/>
      </c>
    </row>
    <row r="5942" spans="1:8" ht="15" customHeight="1" thickBot="1">
      <c r="A5942" s="38" t="str">
        <f>IF($C5942="","",IFERROR(_xlfn.XLOOKUP($C5942,'1.PrepList'!$I$2:$I$1500,'1.PrepList'!$G$2:$G$1500,"")&amp;"",""))</f>
        <v/>
      </c>
      <c r="B5942" s="638" t="str">
        <f>IF($C5942="","",IFERROR(_xlfn.XLOOKUP($C5942,'1.PrepList'!$I$2:$I$1500,'1.PrepList'!$H$2:$H$1500,"")&amp;"",""))</f>
        <v/>
      </c>
      <c r="D5942" s="638" t="str">
        <f>IF($C5942="","",IFERROR(_xlfn.XLOOKUP($C5942,'1.PrepList'!$I$2:$I$1500,'1.PrepList'!$J$2:$J$1500,"")&amp;"",""))</f>
        <v/>
      </c>
      <c r="E5942" s="638" t="str">
        <f>IF($C5942="","",IFERROR(_xlfn.XLOOKUP($C5942,'1.PrepList'!$I$2:$I$1500,'1.PrepList'!$N$2:$N$1500,"")&amp;"",""))</f>
        <v/>
      </c>
      <c r="F5942" s="638" t="str">
        <f>IF($C5942="","",IFERROR(_xlfn.XLOOKUP($C5942,'1.PrepList'!$I$2:$I$1500,'1.PrepList'!$K$2:$K$1500,"")&amp;"",""))</f>
        <v/>
      </c>
      <c r="H5942" s="644" t="str">
        <f>IF($C5942="","",IFERROR(IF(_xlfn.XLOOKUP($C5942,tbl_StartedStatus[Bold ID],tbl_StartedStatus[Started])="Started","Yes",IF(_xlfn.XLOOKUP($C5942,tbl_StartedStatus[Bold ID],tbl_StartedStatus[Started])="No Show","No Show","")),""))</f>
        <v/>
      </c>
    </row>
    <row r="5943" spans="1:8" ht="15" customHeight="1" thickBot="1">
      <c r="A5943" s="38" t="str">
        <f>IF($C5943="","",IFERROR(_xlfn.XLOOKUP($C5943,'1.PrepList'!$I$2:$I$1500,'1.PrepList'!$G$2:$G$1500,"")&amp;"",""))</f>
        <v/>
      </c>
      <c r="B5943" s="638" t="str">
        <f>IF($C5943="","",IFERROR(_xlfn.XLOOKUP($C5943,'1.PrepList'!$I$2:$I$1500,'1.PrepList'!$H$2:$H$1500,"")&amp;"",""))</f>
        <v/>
      </c>
      <c r="D5943" s="638" t="str">
        <f>IF($C5943="","",IFERROR(_xlfn.XLOOKUP($C5943,'1.PrepList'!$I$2:$I$1500,'1.PrepList'!$J$2:$J$1500,"")&amp;"",""))</f>
        <v/>
      </c>
      <c r="E5943" s="638" t="str">
        <f>IF($C5943="","",IFERROR(_xlfn.XLOOKUP($C5943,'1.PrepList'!$I$2:$I$1500,'1.PrepList'!$N$2:$N$1500,"")&amp;"",""))</f>
        <v/>
      </c>
      <c r="F5943" s="638" t="str">
        <f>IF($C5943="","",IFERROR(_xlfn.XLOOKUP($C5943,'1.PrepList'!$I$2:$I$1500,'1.PrepList'!$K$2:$K$1500,"")&amp;"",""))</f>
        <v/>
      </c>
      <c r="H5943" s="644" t="str">
        <f>IF($C5943="","",IFERROR(IF(_xlfn.XLOOKUP($C5943,tbl_StartedStatus[Bold ID],tbl_StartedStatus[Started])="Started","Yes",IF(_xlfn.XLOOKUP($C5943,tbl_StartedStatus[Bold ID],tbl_StartedStatus[Started])="No Show","No Show","")),""))</f>
        <v/>
      </c>
    </row>
    <row r="5944" spans="1:8" ht="15" customHeight="1" thickBot="1">
      <c r="A5944" s="38" t="str">
        <f>IF($C5944="","",IFERROR(_xlfn.XLOOKUP($C5944,'1.PrepList'!$I$2:$I$1500,'1.PrepList'!$G$2:$G$1500,"")&amp;"",""))</f>
        <v/>
      </c>
      <c r="B5944" s="638" t="str">
        <f>IF($C5944="","",IFERROR(_xlfn.XLOOKUP($C5944,'1.PrepList'!$I$2:$I$1500,'1.PrepList'!$H$2:$H$1500,"")&amp;"",""))</f>
        <v/>
      </c>
      <c r="D5944" s="638" t="str">
        <f>IF($C5944="","",IFERROR(_xlfn.XLOOKUP($C5944,'1.PrepList'!$I$2:$I$1500,'1.PrepList'!$J$2:$J$1500,"")&amp;"",""))</f>
        <v/>
      </c>
      <c r="E5944" s="638" t="str">
        <f>IF($C5944="","",IFERROR(_xlfn.XLOOKUP($C5944,'1.PrepList'!$I$2:$I$1500,'1.PrepList'!$N$2:$N$1500,"")&amp;"",""))</f>
        <v/>
      </c>
      <c r="F5944" s="638" t="str">
        <f>IF($C5944="","",IFERROR(_xlfn.XLOOKUP($C5944,'1.PrepList'!$I$2:$I$1500,'1.PrepList'!$K$2:$K$1500,"")&amp;"",""))</f>
        <v/>
      </c>
      <c r="H5944" s="644" t="str">
        <f>IF($C5944="","",IFERROR(IF(_xlfn.XLOOKUP($C5944,tbl_StartedStatus[Bold ID],tbl_StartedStatus[Started])="Started","Yes",IF(_xlfn.XLOOKUP($C5944,tbl_StartedStatus[Bold ID],tbl_StartedStatus[Started])="No Show","No Show","")),""))</f>
        <v/>
      </c>
    </row>
    <row r="5945" spans="1:8" ht="15" customHeight="1" thickBot="1">
      <c r="A5945" s="38" t="str">
        <f>IF($C5945="","",IFERROR(_xlfn.XLOOKUP($C5945,'1.PrepList'!$I$2:$I$1500,'1.PrepList'!$G$2:$G$1500,"")&amp;"",""))</f>
        <v/>
      </c>
      <c r="B5945" s="638" t="str">
        <f>IF($C5945="","",IFERROR(_xlfn.XLOOKUP($C5945,'1.PrepList'!$I$2:$I$1500,'1.PrepList'!$H$2:$H$1500,"")&amp;"",""))</f>
        <v/>
      </c>
      <c r="D5945" s="638" t="str">
        <f>IF($C5945="","",IFERROR(_xlfn.XLOOKUP($C5945,'1.PrepList'!$I$2:$I$1500,'1.PrepList'!$J$2:$J$1500,"")&amp;"",""))</f>
        <v/>
      </c>
      <c r="E5945" s="638" t="str">
        <f>IF($C5945="","",IFERROR(_xlfn.XLOOKUP($C5945,'1.PrepList'!$I$2:$I$1500,'1.PrepList'!$N$2:$N$1500,"")&amp;"",""))</f>
        <v/>
      </c>
      <c r="F5945" s="638" t="str">
        <f>IF($C5945="","",IFERROR(_xlfn.XLOOKUP($C5945,'1.PrepList'!$I$2:$I$1500,'1.PrepList'!$K$2:$K$1500,"")&amp;"",""))</f>
        <v/>
      </c>
      <c r="H5945" s="644" t="str">
        <f>IF($C5945="","",IFERROR(IF(_xlfn.XLOOKUP($C5945,tbl_StartedStatus[Bold ID],tbl_StartedStatus[Started])="Started","Yes",IF(_xlfn.XLOOKUP($C5945,tbl_StartedStatus[Bold ID],tbl_StartedStatus[Started])="No Show","No Show","")),""))</f>
        <v/>
      </c>
    </row>
    <row r="5946" spans="1:8" ht="15" customHeight="1" thickBot="1">
      <c r="A5946" s="38" t="str">
        <f>IF($C5946="","",IFERROR(_xlfn.XLOOKUP($C5946,'1.PrepList'!$I$2:$I$1500,'1.PrepList'!$G$2:$G$1500,"")&amp;"",""))</f>
        <v/>
      </c>
      <c r="B5946" s="638" t="str">
        <f>IF($C5946="","",IFERROR(_xlfn.XLOOKUP($C5946,'1.PrepList'!$I$2:$I$1500,'1.PrepList'!$H$2:$H$1500,"")&amp;"",""))</f>
        <v/>
      </c>
      <c r="D5946" s="638" t="str">
        <f>IF($C5946="","",IFERROR(_xlfn.XLOOKUP($C5946,'1.PrepList'!$I$2:$I$1500,'1.PrepList'!$J$2:$J$1500,"")&amp;"",""))</f>
        <v/>
      </c>
      <c r="E5946" s="638" t="str">
        <f>IF($C5946="","",IFERROR(_xlfn.XLOOKUP($C5946,'1.PrepList'!$I$2:$I$1500,'1.PrepList'!$N$2:$N$1500,"")&amp;"",""))</f>
        <v/>
      </c>
      <c r="F5946" s="638" t="str">
        <f>IF($C5946="","",IFERROR(_xlfn.XLOOKUP($C5946,'1.PrepList'!$I$2:$I$1500,'1.PrepList'!$K$2:$K$1500,"")&amp;"",""))</f>
        <v/>
      </c>
      <c r="H5946" s="644" t="str">
        <f>IF($C5946="","",IFERROR(IF(_xlfn.XLOOKUP($C5946,tbl_StartedStatus[Bold ID],tbl_StartedStatus[Started])="Started","Yes",IF(_xlfn.XLOOKUP($C5946,tbl_StartedStatus[Bold ID],tbl_StartedStatus[Started])="No Show","No Show","")),""))</f>
        <v/>
      </c>
    </row>
    <row r="5947" spans="1:8" ht="15" customHeight="1" thickBot="1">
      <c r="A5947" s="38" t="str">
        <f>IF($C5947="","",IFERROR(_xlfn.XLOOKUP($C5947,'1.PrepList'!$I$2:$I$1500,'1.PrepList'!$G$2:$G$1500,"")&amp;"",""))</f>
        <v/>
      </c>
      <c r="B5947" s="638" t="str">
        <f>IF($C5947="","",IFERROR(_xlfn.XLOOKUP($C5947,'1.PrepList'!$I$2:$I$1500,'1.PrepList'!$H$2:$H$1500,"")&amp;"",""))</f>
        <v/>
      </c>
      <c r="D5947" s="638" t="str">
        <f>IF($C5947="","",IFERROR(_xlfn.XLOOKUP($C5947,'1.PrepList'!$I$2:$I$1500,'1.PrepList'!$J$2:$J$1500,"")&amp;"",""))</f>
        <v/>
      </c>
      <c r="E5947" s="638" t="str">
        <f>IF($C5947="","",IFERROR(_xlfn.XLOOKUP($C5947,'1.PrepList'!$I$2:$I$1500,'1.PrepList'!$N$2:$N$1500,"")&amp;"",""))</f>
        <v/>
      </c>
      <c r="F5947" s="638" t="str">
        <f>IF($C5947="","",IFERROR(_xlfn.XLOOKUP($C5947,'1.PrepList'!$I$2:$I$1500,'1.PrepList'!$K$2:$K$1500,"")&amp;"",""))</f>
        <v/>
      </c>
      <c r="H5947" s="644" t="str">
        <f>IF($C5947="","",IFERROR(IF(_xlfn.XLOOKUP($C5947,tbl_StartedStatus[Bold ID],tbl_StartedStatus[Started])="Started","Yes",IF(_xlfn.XLOOKUP($C5947,tbl_StartedStatus[Bold ID],tbl_StartedStatus[Started])="No Show","No Show","")),""))</f>
        <v/>
      </c>
    </row>
    <row r="5948" spans="1:8" ht="15" customHeight="1" thickBot="1">
      <c r="A5948" s="38" t="str">
        <f>IF($C5948="","",IFERROR(_xlfn.XLOOKUP($C5948,'1.PrepList'!$I$2:$I$1500,'1.PrepList'!$G$2:$G$1500,"")&amp;"",""))</f>
        <v/>
      </c>
      <c r="B5948" s="638" t="str">
        <f>IF($C5948="","",IFERROR(_xlfn.XLOOKUP($C5948,'1.PrepList'!$I$2:$I$1500,'1.PrepList'!$H$2:$H$1500,"")&amp;"",""))</f>
        <v/>
      </c>
      <c r="D5948" s="638" t="str">
        <f>IF($C5948="","",IFERROR(_xlfn.XLOOKUP($C5948,'1.PrepList'!$I$2:$I$1500,'1.PrepList'!$J$2:$J$1500,"")&amp;"",""))</f>
        <v/>
      </c>
      <c r="E5948" s="638" t="str">
        <f>IF($C5948="","",IFERROR(_xlfn.XLOOKUP($C5948,'1.PrepList'!$I$2:$I$1500,'1.PrepList'!$N$2:$N$1500,"")&amp;"",""))</f>
        <v/>
      </c>
      <c r="F5948" s="638" t="str">
        <f>IF($C5948="","",IFERROR(_xlfn.XLOOKUP($C5948,'1.PrepList'!$I$2:$I$1500,'1.PrepList'!$K$2:$K$1500,"")&amp;"",""))</f>
        <v/>
      </c>
      <c r="H5948" s="644" t="str">
        <f>IF($C5948="","",IFERROR(IF(_xlfn.XLOOKUP($C5948,tbl_StartedStatus[Bold ID],tbl_StartedStatus[Started])="Started","Yes",IF(_xlfn.XLOOKUP($C5948,tbl_StartedStatus[Bold ID],tbl_StartedStatus[Started])="No Show","No Show","")),""))</f>
        <v/>
      </c>
    </row>
    <row r="5949" spans="1:8" ht="15" customHeight="1" thickBot="1">
      <c r="A5949" s="38" t="str">
        <f>IF($C5949="","",IFERROR(_xlfn.XLOOKUP($C5949,'1.PrepList'!$I$2:$I$1500,'1.PrepList'!$G$2:$G$1500,"")&amp;"",""))</f>
        <v/>
      </c>
      <c r="B5949" s="638" t="str">
        <f>IF($C5949="","",IFERROR(_xlfn.XLOOKUP($C5949,'1.PrepList'!$I$2:$I$1500,'1.PrepList'!$H$2:$H$1500,"")&amp;"",""))</f>
        <v/>
      </c>
      <c r="D5949" s="638" t="str">
        <f>IF($C5949="","",IFERROR(_xlfn.XLOOKUP($C5949,'1.PrepList'!$I$2:$I$1500,'1.PrepList'!$J$2:$J$1500,"")&amp;"",""))</f>
        <v/>
      </c>
      <c r="E5949" s="638" t="str">
        <f>IF($C5949="","",IFERROR(_xlfn.XLOOKUP($C5949,'1.PrepList'!$I$2:$I$1500,'1.PrepList'!$N$2:$N$1500,"")&amp;"",""))</f>
        <v/>
      </c>
      <c r="F5949" s="638" t="str">
        <f>IF($C5949="","",IFERROR(_xlfn.XLOOKUP($C5949,'1.PrepList'!$I$2:$I$1500,'1.PrepList'!$K$2:$K$1500,"")&amp;"",""))</f>
        <v/>
      </c>
      <c r="H5949" s="644" t="str">
        <f>IF($C5949="","",IFERROR(IF(_xlfn.XLOOKUP($C5949,tbl_StartedStatus[Bold ID],tbl_StartedStatus[Started])="Started","Yes",IF(_xlfn.XLOOKUP($C5949,tbl_StartedStatus[Bold ID],tbl_StartedStatus[Started])="No Show","No Show","")),""))</f>
        <v/>
      </c>
    </row>
    <row r="5950" spans="1:8" ht="15" customHeight="1" thickBot="1">
      <c r="A5950" s="38" t="str">
        <f>IF($C5950="","",IFERROR(_xlfn.XLOOKUP($C5950,'1.PrepList'!$I$2:$I$1500,'1.PrepList'!$G$2:$G$1500,"")&amp;"",""))</f>
        <v/>
      </c>
      <c r="B5950" s="638" t="str">
        <f>IF($C5950="","",IFERROR(_xlfn.XLOOKUP($C5950,'1.PrepList'!$I$2:$I$1500,'1.PrepList'!$H$2:$H$1500,"")&amp;"",""))</f>
        <v/>
      </c>
      <c r="D5950" s="638" t="str">
        <f>IF($C5950="","",IFERROR(_xlfn.XLOOKUP($C5950,'1.PrepList'!$I$2:$I$1500,'1.PrepList'!$J$2:$J$1500,"")&amp;"",""))</f>
        <v/>
      </c>
      <c r="E5950" s="638" t="str">
        <f>IF($C5950="","",IFERROR(_xlfn.XLOOKUP($C5950,'1.PrepList'!$I$2:$I$1500,'1.PrepList'!$N$2:$N$1500,"")&amp;"",""))</f>
        <v/>
      </c>
      <c r="F5950" s="638" t="str">
        <f>IF($C5950="","",IFERROR(_xlfn.XLOOKUP($C5950,'1.PrepList'!$I$2:$I$1500,'1.PrepList'!$K$2:$K$1500,"")&amp;"",""))</f>
        <v/>
      </c>
      <c r="H5950" s="644" t="str">
        <f>IF($C5950="","",IFERROR(IF(_xlfn.XLOOKUP($C5950,tbl_StartedStatus[Bold ID],tbl_StartedStatus[Started])="Started","Yes",IF(_xlfn.XLOOKUP($C5950,tbl_StartedStatus[Bold ID],tbl_StartedStatus[Started])="No Show","No Show","")),""))</f>
        <v/>
      </c>
    </row>
    <row r="5951" spans="1:8" ht="15" customHeight="1" thickBot="1">
      <c r="A5951" s="38" t="str">
        <f>IF($C5951="","",IFERROR(_xlfn.XLOOKUP($C5951,'1.PrepList'!$I$2:$I$1500,'1.PrepList'!$G$2:$G$1500,"")&amp;"",""))</f>
        <v/>
      </c>
      <c r="B5951" s="638" t="str">
        <f>IF($C5951="","",IFERROR(_xlfn.XLOOKUP($C5951,'1.PrepList'!$I$2:$I$1500,'1.PrepList'!$H$2:$H$1500,"")&amp;"",""))</f>
        <v/>
      </c>
      <c r="D5951" s="638" t="str">
        <f>IF($C5951="","",IFERROR(_xlfn.XLOOKUP($C5951,'1.PrepList'!$I$2:$I$1500,'1.PrepList'!$J$2:$J$1500,"")&amp;"",""))</f>
        <v/>
      </c>
      <c r="E5951" s="638" t="str">
        <f>IF($C5951="","",IFERROR(_xlfn.XLOOKUP($C5951,'1.PrepList'!$I$2:$I$1500,'1.PrepList'!$N$2:$N$1500,"")&amp;"",""))</f>
        <v/>
      </c>
      <c r="F5951" s="638" t="str">
        <f>IF($C5951="","",IFERROR(_xlfn.XLOOKUP($C5951,'1.PrepList'!$I$2:$I$1500,'1.PrepList'!$K$2:$K$1500,"")&amp;"",""))</f>
        <v/>
      </c>
      <c r="H5951" s="644" t="str">
        <f>IF($C5951="","",IFERROR(IF(_xlfn.XLOOKUP($C5951,tbl_StartedStatus[Bold ID],tbl_StartedStatus[Started])="Started","Yes",IF(_xlfn.XLOOKUP($C5951,tbl_StartedStatus[Bold ID],tbl_StartedStatus[Started])="No Show","No Show","")),""))</f>
        <v/>
      </c>
    </row>
    <row r="5952" spans="1:8" ht="15" customHeight="1" thickBot="1">
      <c r="A5952" s="38" t="str">
        <f>IF($C5952="","",IFERROR(_xlfn.XLOOKUP($C5952,'1.PrepList'!$I$2:$I$1500,'1.PrepList'!$G$2:$G$1500,"")&amp;"",""))</f>
        <v/>
      </c>
      <c r="B5952" s="638" t="str">
        <f>IF($C5952="","",IFERROR(_xlfn.XLOOKUP($C5952,'1.PrepList'!$I$2:$I$1500,'1.PrepList'!$H$2:$H$1500,"")&amp;"",""))</f>
        <v/>
      </c>
      <c r="D5952" s="638" t="str">
        <f>IF($C5952="","",IFERROR(_xlfn.XLOOKUP($C5952,'1.PrepList'!$I$2:$I$1500,'1.PrepList'!$J$2:$J$1500,"")&amp;"",""))</f>
        <v/>
      </c>
      <c r="E5952" s="638" t="str">
        <f>IF($C5952="","",IFERROR(_xlfn.XLOOKUP($C5952,'1.PrepList'!$I$2:$I$1500,'1.PrepList'!$N$2:$N$1500,"")&amp;"",""))</f>
        <v/>
      </c>
      <c r="F5952" s="638" t="str">
        <f>IF($C5952="","",IFERROR(_xlfn.XLOOKUP($C5952,'1.PrepList'!$I$2:$I$1500,'1.PrepList'!$K$2:$K$1500,"")&amp;"",""))</f>
        <v/>
      </c>
      <c r="H5952" s="644" t="str">
        <f>IF($C5952="","",IFERROR(IF(_xlfn.XLOOKUP($C5952,tbl_StartedStatus[Bold ID],tbl_StartedStatus[Started])="Started","Yes",IF(_xlfn.XLOOKUP($C5952,tbl_StartedStatus[Bold ID],tbl_StartedStatus[Started])="No Show","No Show","")),""))</f>
        <v/>
      </c>
    </row>
    <row r="5953" spans="1:8" ht="15" customHeight="1" thickBot="1">
      <c r="A5953" s="38" t="str">
        <f>IF($C5953="","",IFERROR(_xlfn.XLOOKUP($C5953,'1.PrepList'!$I$2:$I$1500,'1.PrepList'!$G$2:$G$1500,"")&amp;"",""))</f>
        <v/>
      </c>
      <c r="B5953" s="638" t="str">
        <f>IF($C5953="","",IFERROR(_xlfn.XLOOKUP($C5953,'1.PrepList'!$I$2:$I$1500,'1.PrepList'!$H$2:$H$1500,"")&amp;"",""))</f>
        <v/>
      </c>
      <c r="D5953" s="638" t="str">
        <f>IF($C5953="","",IFERROR(_xlfn.XLOOKUP($C5953,'1.PrepList'!$I$2:$I$1500,'1.PrepList'!$J$2:$J$1500,"")&amp;"",""))</f>
        <v/>
      </c>
      <c r="E5953" s="638" t="str">
        <f>IF($C5953="","",IFERROR(_xlfn.XLOOKUP($C5953,'1.PrepList'!$I$2:$I$1500,'1.PrepList'!$N$2:$N$1500,"")&amp;"",""))</f>
        <v/>
      </c>
      <c r="F5953" s="638" t="str">
        <f>IF($C5953="","",IFERROR(_xlfn.XLOOKUP($C5953,'1.PrepList'!$I$2:$I$1500,'1.PrepList'!$K$2:$K$1500,"")&amp;"",""))</f>
        <v/>
      </c>
      <c r="H5953" s="644" t="str">
        <f>IF($C5953="","",IFERROR(IF(_xlfn.XLOOKUP($C5953,tbl_StartedStatus[Bold ID],tbl_StartedStatus[Started])="Started","Yes",IF(_xlfn.XLOOKUP($C5953,tbl_StartedStatus[Bold ID],tbl_StartedStatus[Started])="No Show","No Show","")),""))</f>
        <v/>
      </c>
    </row>
    <row r="5954" spans="1:8" ht="15" customHeight="1" thickBot="1">
      <c r="A5954" s="38" t="str">
        <f>IF($C5954="","",IFERROR(_xlfn.XLOOKUP($C5954,'1.PrepList'!$I$2:$I$1500,'1.PrepList'!$G$2:$G$1500,"")&amp;"",""))</f>
        <v/>
      </c>
      <c r="B5954" s="638" t="str">
        <f>IF($C5954="","",IFERROR(_xlfn.XLOOKUP($C5954,'1.PrepList'!$I$2:$I$1500,'1.PrepList'!$H$2:$H$1500,"")&amp;"",""))</f>
        <v/>
      </c>
      <c r="D5954" s="638" t="str">
        <f>IF($C5954="","",IFERROR(_xlfn.XLOOKUP($C5954,'1.PrepList'!$I$2:$I$1500,'1.PrepList'!$J$2:$J$1500,"")&amp;"",""))</f>
        <v/>
      </c>
      <c r="E5954" s="638" t="str">
        <f>IF($C5954="","",IFERROR(_xlfn.XLOOKUP($C5954,'1.PrepList'!$I$2:$I$1500,'1.PrepList'!$N$2:$N$1500,"")&amp;"",""))</f>
        <v/>
      </c>
      <c r="F5954" s="638" t="str">
        <f>IF($C5954="","",IFERROR(_xlfn.XLOOKUP($C5954,'1.PrepList'!$I$2:$I$1500,'1.PrepList'!$K$2:$K$1500,"")&amp;"",""))</f>
        <v/>
      </c>
      <c r="H5954" s="644" t="str">
        <f>IF($C5954="","",IFERROR(IF(_xlfn.XLOOKUP($C5954,tbl_StartedStatus[Bold ID],tbl_StartedStatus[Started])="Started","Yes",IF(_xlfn.XLOOKUP($C5954,tbl_StartedStatus[Bold ID],tbl_StartedStatus[Started])="No Show","No Show","")),""))</f>
        <v/>
      </c>
    </row>
    <row r="5955" spans="1:8" ht="15" customHeight="1" thickBot="1">
      <c r="A5955" s="38" t="str">
        <f>IF($C5955="","",IFERROR(_xlfn.XLOOKUP($C5955,'1.PrepList'!$I$2:$I$1500,'1.PrepList'!$G$2:$G$1500,"")&amp;"",""))</f>
        <v/>
      </c>
      <c r="B5955" s="638" t="str">
        <f>IF($C5955="","",IFERROR(_xlfn.XLOOKUP($C5955,'1.PrepList'!$I$2:$I$1500,'1.PrepList'!$H$2:$H$1500,"")&amp;"",""))</f>
        <v/>
      </c>
      <c r="D5955" s="638" t="str">
        <f>IF($C5955="","",IFERROR(_xlfn.XLOOKUP($C5955,'1.PrepList'!$I$2:$I$1500,'1.PrepList'!$J$2:$J$1500,"")&amp;"",""))</f>
        <v/>
      </c>
      <c r="E5955" s="638" t="str">
        <f>IF($C5955="","",IFERROR(_xlfn.XLOOKUP($C5955,'1.PrepList'!$I$2:$I$1500,'1.PrepList'!$N$2:$N$1500,"")&amp;"",""))</f>
        <v/>
      </c>
      <c r="F5955" s="638" t="str">
        <f>IF($C5955="","",IFERROR(_xlfn.XLOOKUP($C5955,'1.PrepList'!$I$2:$I$1500,'1.PrepList'!$K$2:$K$1500,"")&amp;"",""))</f>
        <v/>
      </c>
      <c r="H5955" s="644" t="str">
        <f>IF($C5955="","",IFERROR(IF(_xlfn.XLOOKUP($C5955,tbl_StartedStatus[Bold ID],tbl_StartedStatus[Started])="Started","Yes",IF(_xlfn.XLOOKUP($C5955,tbl_StartedStatus[Bold ID],tbl_StartedStatus[Started])="No Show","No Show","")),""))</f>
        <v/>
      </c>
    </row>
    <row r="5956" spans="1:8" ht="15" customHeight="1" thickBot="1">
      <c r="A5956" s="38" t="str">
        <f>IF($C5956="","",IFERROR(_xlfn.XLOOKUP($C5956,'1.PrepList'!$I$2:$I$1500,'1.PrepList'!$G$2:$G$1500,"")&amp;"",""))</f>
        <v/>
      </c>
      <c r="B5956" s="638" t="str">
        <f>IF($C5956="","",IFERROR(_xlfn.XLOOKUP($C5956,'1.PrepList'!$I$2:$I$1500,'1.PrepList'!$H$2:$H$1500,"")&amp;"",""))</f>
        <v/>
      </c>
      <c r="D5956" s="638" t="str">
        <f>IF($C5956="","",IFERROR(_xlfn.XLOOKUP($C5956,'1.PrepList'!$I$2:$I$1500,'1.PrepList'!$J$2:$J$1500,"")&amp;"",""))</f>
        <v/>
      </c>
      <c r="E5956" s="638" t="str">
        <f>IF($C5956="","",IFERROR(_xlfn.XLOOKUP($C5956,'1.PrepList'!$I$2:$I$1500,'1.PrepList'!$N$2:$N$1500,"")&amp;"",""))</f>
        <v/>
      </c>
      <c r="F5956" s="638" t="str">
        <f>IF($C5956="","",IFERROR(_xlfn.XLOOKUP($C5956,'1.PrepList'!$I$2:$I$1500,'1.PrepList'!$K$2:$K$1500,"")&amp;"",""))</f>
        <v/>
      </c>
      <c r="H5956" s="644" t="str">
        <f>IF($C5956="","",IFERROR(IF(_xlfn.XLOOKUP($C5956,tbl_StartedStatus[Bold ID],tbl_StartedStatus[Started])="Started","Yes",IF(_xlfn.XLOOKUP($C5956,tbl_StartedStatus[Bold ID],tbl_StartedStatus[Started])="No Show","No Show","")),""))</f>
        <v/>
      </c>
    </row>
    <row r="5957" spans="1:8" ht="15" customHeight="1" thickBot="1">
      <c r="A5957" s="38" t="str">
        <f>IF($C5957="","",IFERROR(_xlfn.XLOOKUP($C5957,'1.PrepList'!$I$2:$I$1500,'1.PrepList'!$G$2:$G$1500,"")&amp;"",""))</f>
        <v/>
      </c>
      <c r="B5957" s="638" t="str">
        <f>IF($C5957="","",IFERROR(_xlfn.XLOOKUP($C5957,'1.PrepList'!$I$2:$I$1500,'1.PrepList'!$H$2:$H$1500,"")&amp;"",""))</f>
        <v/>
      </c>
      <c r="D5957" s="638" t="str">
        <f>IF($C5957="","",IFERROR(_xlfn.XLOOKUP($C5957,'1.PrepList'!$I$2:$I$1500,'1.PrepList'!$J$2:$J$1500,"")&amp;"",""))</f>
        <v/>
      </c>
      <c r="E5957" s="638" t="str">
        <f>IF($C5957="","",IFERROR(_xlfn.XLOOKUP($C5957,'1.PrepList'!$I$2:$I$1500,'1.PrepList'!$N$2:$N$1500,"")&amp;"",""))</f>
        <v/>
      </c>
      <c r="F5957" s="638" t="str">
        <f>IF($C5957="","",IFERROR(_xlfn.XLOOKUP($C5957,'1.PrepList'!$I$2:$I$1500,'1.PrepList'!$K$2:$K$1500,"")&amp;"",""))</f>
        <v/>
      </c>
      <c r="H5957" s="644" t="str">
        <f>IF($C5957="","",IFERROR(IF(_xlfn.XLOOKUP($C5957,tbl_StartedStatus[Bold ID],tbl_StartedStatus[Started])="Started","Yes",IF(_xlfn.XLOOKUP($C5957,tbl_StartedStatus[Bold ID],tbl_StartedStatus[Started])="No Show","No Show","")),""))</f>
        <v/>
      </c>
    </row>
    <row r="5958" spans="1:8" ht="15" customHeight="1" thickBot="1">
      <c r="A5958" s="38" t="str">
        <f>IF($C5958="","",IFERROR(_xlfn.XLOOKUP($C5958,'1.PrepList'!$I$2:$I$1500,'1.PrepList'!$G$2:$G$1500,"")&amp;"",""))</f>
        <v/>
      </c>
      <c r="B5958" s="638" t="str">
        <f>IF($C5958="","",IFERROR(_xlfn.XLOOKUP($C5958,'1.PrepList'!$I$2:$I$1500,'1.PrepList'!$H$2:$H$1500,"")&amp;"",""))</f>
        <v/>
      </c>
      <c r="D5958" s="638" t="str">
        <f>IF($C5958="","",IFERROR(_xlfn.XLOOKUP($C5958,'1.PrepList'!$I$2:$I$1500,'1.PrepList'!$J$2:$J$1500,"")&amp;"",""))</f>
        <v/>
      </c>
      <c r="E5958" s="638" t="str">
        <f>IF($C5958="","",IFERROR(_xlfn.XLOOKUP($C5958,'1.PrepList'!$I$2:$I$1500,'1.PrepList'!$N$2:$N$1500,"")&amp;"",""))</f>
        <v/>
      </c>
      <c r="F5958" s="638" t="str">
        <f>IF($C5958="","",IFERROR(_xlfn.XLOOKUP($C5958,'1.PrepList'!$I$2:$I$1500,'1.PrepList'!$K$2:$K$1500,"")&amp;"",""))</f>
        <v/>
      </c>
      <c r="H5958" s="644" t="str">
        <f>IF($C5958="","",IFERROR(IF(_xlfn.XLOOKUP($C5958,tbl_StartedStatus[Bold ID],tbl_StartedStatus[Started])="Started","Yes",IF(_xlfn.XLOOKUP($C5958,tbl_StartedStatus[Bold ID],tbl_StartedStatus[Started])="No Show","No Show","")),""))</f>
        <v/>
      </c>
    </row>
    <row r="5959" spans="1:8" ht="15" customHeight="1" thickBot="1">
      <c r="A5959" s="38" t="str">
        <f>IF($C5959="","",IFERROR(_xlfn.XLOOKUP($C5959,'1.PrepList'!$I$2:$I$1500,'1.PrepList'!$G$2:$G$1500,"")&amp;"",""))</f>
        <v/>
      </c>
      <c r="B5959" s="638" t="str">
        <f>IF($C5959="","",IFERROR(_xlfn.XLOOKUP($C5959,'1.PrepList'!$I$2:$I$1500,'1.PrepList'!$H$2:$H$1500,"")&amp;"",""))</f>
        <v/>
      </c>
      <c r="D5959" s="638" t="str">
        <f>IF($C5959="","",IFERROR(_xlfn.XLOOKUP($C5959,'1.PrepList'!$I$2:$I$1500,'1.PrepList'!$J$2:$J$1500,"")&amp;"",""))</f>
        <v/>
      </c>
      <c r="E5959" s="638" t="str">
        <f>IF($C5959="","",IFERROR(_xlfn.XLOOKUP($C5959,'1.PrepList'!$I$2:$I$1500,'1.PrepList'!$N$2:$N$1500,"")&amp;"",""))</f>
        <v/>
      </c>
      <c r="F5959" s="638" t="str">
        <f>IF($C5959="","",IFERROR(_xlfn.XLOOKUP($C5959,'1.PrepList'!$I$2:$I$1500,'1.PrepList'!$K$2:$K$1500,"")&amp;"",""))</f>
        <v/>
      </c>
      <c r="H5959" s="644" t="str">
        <f>IF($C5959="","",IFERROR(IF(_xlfn.XLOOKUP($C5959,tbl_StartedStatus[Bold ID],tbl_StartedStatus[Started])="Started","Yes",IF(_xlfn.XLOOKUP($C5959,tbl_StartedStatus[Bold ID],tbl_StartedStatus[Started])="No Show","No Show","")),""))</f>
        <v/>
      </c>
    </row>
    <row r="5960" spans="1:8" ht="15" customHeight="1" thickBot="1">
      <c r="A5960" s="38" t="str">
        <f>IF($C5960="","",IFERROR(_xlfn.XLOOKUP($C5960,'1.PrepList'!$I$2:$I$1500,'1.PrepList'!$G$2:$G$1500,"")&amp;"",""))</f>
        <v/>
      </c>
      <c r="B5960" s="638" t="str">
        <f>IF($C5960="","",IFERROR(_xlfn.XLOOKUP($C5960,'1.PrepList'!$I$2:$I$1500,'1.PrepList'!$H$2:$H$1500,"")&amp;"",""))</f>
        <v/>
      </c>
      <c r="D5960" s="638" t="str">
        <f>IF($C5960="","",IFERROR(_xlfn.XLOOKUP($C5960,'1.PrepList'!$I$2:$I$1500,'1.PrepList'!$J$2:$J$1500,"")&amp;"",""))</f>
        <v/>
      </c>
      <c r="E5960" s="638" t="str">
        <f>IF($C5960="","",IFERROR(_xlfn.XLOOKUP($C5960,'1.PrepList'!$I$2:$I$1500,'1.PrepList'!$N$2:$N$1500,"")&amp;"",""))</f>
        <v/>
      </c>
      <c r="F5960" s="638" t="str">
        <f>IF($C5960="","",IFERROR(_xlfn.XLOOKUP($C5960,'1.PrepList'!$I$2:$I$1500,'1.PrepList'!$K$2:$K$1500,"")&amp;"",""))</f>
        <v/>
      </c>
      <c r="H5960" s="644" t="str">
        <f>IF($C5960="","",IFERROR(IF(_xlfn.XLOOKUP($C5960,tbl_StartedStatus[Bold ID],tbl_StartedStatus[Started])="Started","Yes",IF(_xlfn.XLOOKUP($C5960,tbl_StartedStatus[Bold ID],tbl_StartedStatus[Started])="No Show","No Show","")),""))</f>
        <v/>
      </c>
    </row>
    <row r="5961" spans="1:8" ht="15" customHeight="1" thickBot="1">
      <c r="A5961" s="38" t="str">
        <f>IF($C5961="","",IFERROR(_xlfn.XLOOKUP($C5961,'1.PrepList'!$I$2:$I$1500,'1.PrepList'!$G$2:$G$1500,"")&amp;"",""))</f>
        <v/>
      </c>
      <c r="B5961" s="638" t="str">
        <f>IF($C5961="","",IFERROR(_xlfn.XLOOKUP($C5961,'1.PrepList'!$I$2:$I$1500,'1.PrepList'!$H$2:$H$1500,"")&amp;"",""))</f>
        <v/>
      </c>
      <c r="D5961" s="638" t="str">
        <f>IF($C5961="","",IFERROR(_xlfn.XLOOKUP($C5961,'1.PrepList'!$I$2:$I$1500,'1.PrepList'!$J$2:$J$1500,"")&amp;"",""))</f>
        <v/>
      </c>
      <c r="E5961" s="638" t="str">
        <f>IF($C5961="","",IFERROR(_xlfn.XLOOKUP($C5961,'1.PrepList'!$I$2:$I$1500,'1.PrepList'!$N$2:$N$1500,"")&amp;"",""))</f>
        <v/>
      </c>
      <c r="F5961" s="638" t="str">
        <f>IF($C5961="","",IFERROR(_xlfn.XLOOKUP($C5961,'1.PrepList'!$I$2:$I$1500,'1.PrepList'!$K$2:$K$1500,"")&amp;"",""))</f>
        <v/>
      </c>
      <c r="H5961" s="644" t="str">
        <f>IF($C5961="","",IFERROR(IF(_xlfn.XLOOKUP($C5961,tbl_StartedStatus[Bold ID],tbl_StartedStatus[Started])="Started","Yes",IF(_xlfn.XLOOKUP($C5961,tbl_StartedStatus[Bold ID],tbl_StartedStatus[Started])="No Show","No Show","")),""))</f>
        <v/>
      </c>
    </row>
    <row r="5962" spans="1:8" ht="15" customHeight="1" thickBot="1">
      <c r="A5962" s="38" t="str">
        <f>IF($C5962="","",IFERROR(_xlfn.XLOOKUP($C5962,'1.PrepList'!$I$2:$I$1500,'1.PrepList'!$G$2:$G$1500,"")&amp;"",""))</f>
        <v/>
      </c>
      <c r="B5962" s="638" t="str">
        <f>IF($C5962="","",IFERROR(_xlfn.XLOOKUP($C5962,'1.PrepList'!$I$2:$I$1500,'1.PrepList'!$H$2:$H$1500,"")&amp;"",""))</f>
        <v/>
      </c>
      <c r="D5962" s="638" t="str">
        <f>IF($C5962="","",IFERROR(_xlfn.XLOOKUP($C5962,'1.PrepList'!$I$2:$I$1500,'1.PrepList'!$J$2:$J$1500,"")&amp;"",""))</f>
        <v/>
      </c>
      <c r="E5962" s="638" t="str">
        <f>IF($C5962="","",IFERROR(_xlfn.XLOOKUP($C5962,'1.PrepList'!$I$2:$I$1500,'1.PrepList'!$N$2:$N$1500,"")&amp;"",""))</f>
        <v/>
      </c>
      <c r="F5962" s="638" t="str">
        <f>IF($C5962="","",IFERROR(_xlfn.XLOOKUP($C5962,'1.PrepList'!$I$2:$I$1500,'1.PrepList'!$K$2:$K$1500,"")&amp;"",""))</f>
        <v/>
      </c>
      <c r="H5962" s="644" t="str">
        <f>IF($C5962="","",IFERROR(IF(_xlfn.XLOOKUP($C5962,tbl_StartedStatus[Bold ID],tbl_StartedStatus[Started])="Started","Yes",IF(_xlfn.XLOOKUP($C5962,tbl_StartedStatus[Bold ID],tbl_StartedStatus[Started])="No Show","No Show","")),""))</f>
        <v/>
      </c>
    </row>
    <row r="5963" spans="1:8" ht="15" customHeight="1" thickBot="1">
      <c r="A5963" s="38" t="str">
        <f>IF($C5963="","",IFERROR(_xlfn.XLOOKUP($C5963,'1.PrepList'!$I$2:$I$1500,'1.PrepList'!$G$2:$G$1500,"")&amp;"",""))</f>
        <v/>
      </c>
      <c r="B5963" s="638" t="str">
        <f>IF($C5963="","",IFERROR(_xlfn.XLOOKUP($C5963,'1.PrepList'!$I$2:$I$1500,'1.PrepList'!$H$2:$H$1500,"")&amp;"",""))</f>
        <v/>
      </c>
      <c r="D5963" s="638" t="str">
        <f>IF($C5963="","",IFERROR(_xlfn.XLOOKUP($C5963,'1.PrepList'!$I$2:$I$1500,'1.PrepList'!$J$2:$J$1500,"")&amp;"",""))</f>
        <v/>
      </c>
      <c r="E5963" s="638" t="str">
        <f>IF($C5963="","",IFERROR(_xlfn.XLOOKUP($C5963,'1.PrepList'!$I$2:$I$1500,'1.PrepList'!$N$2:$N$1500,"")&amp;"",""))</f>
        <v/>
      </c>
      <c r="F5963" s="638" t="str">
        <f>IF($C5963="","",IFERROR(_xlfn.XLOOKUP($C5963,'1.PrepList'!$I$2:$I$1500,'1.PrepList'!$K$2:$K$1500,"")&amp;"",""))</f>
        <v/>
      </c>
      <c r="H5963" s="644" t="str">
        <f>IF($C5963="","",IFERROR(IF(_xlfn.XLOOKUP($C5963,tbl_StartedStatus[Bold ID],tbl_StartedStatus[Started])="Started","Yes",IF(_xlfn.XLOOKUP($C5963,tbl_StartedStatus[Bold ID],tbl_StartedStatus[Started])="No Show","No Show","")),""))</f>
        <v/>
      </c>
    </row>
    <row r="5964" spans="1:8" ht="15" customHeight="1" thickBot="1">
      <c r="A5964" s="38" t="str">
        <f>IF($C5964="","",IFERROR(_xlfn.XLOOKUP($C5964,'1.PrepList'!$I$2:$I$1500,'1.PrepList'!$G$2:$G$1500,"")&amp;"",""))</f>
        <v/>
      </c>
      <c r="B5964" s="638" t="str">
        <f>IF($C5964="","",IFERROR(_xlfn.XLOOKUP($C5964,'1.PrepList'!$I$2:$I$1500,'1.PrepList'!$H$2:$H$1500,"")&amp;"",""))</f>
        <v/>
      </c>
      <c r="D5964" s="638" t="str">
        <f>IF($C5964="","",IFERROR(_xlfn.XLOOKUP($C5964,'1.PrepList'!$I$2:$I$1500,'1.PrepList'!$J$2:$J$1500,"")&amp;"",""))</f>
        <v/>
      </c>
      <c r="E5964" s="638" t="str">
        <f>IF($C5964="","",IFERROR(_xlfn.XLOOKUP($C5964,'1.PrepList'!$I$2:$I$1500,'1.PrepList'!$N$2:$N$1500,"")&amp;"",""))</f>
        <v/>
      </c>
      <c r="F5964" s="638" t="str">
        <f>IF($C5964="","",IFERROR(_xlfn.XLOOKUP($C5964,'1.PrepList'!$I$2:$I$1500,'1.PrepList'!$K$2:$K$1500,"")&amp;"",""))</f>
        <v/>
      </c>
      <c r="H5964" s="644" t="str">
        <f>IF($C5964="","",IFERROR(IF(_xlfn.XLOOKUP($C5964,tbl_StartedStatus[Bold ID],tbl_StartedStatus[Started])="Started","Yes",IF(_xlfn.XLOOKUP($C5964,tbl_StartedStatus[Bold ID],tbl_StartedStatus[Started])="No Show","No Show","")),""))</f>
        <v/>
      </c>
    </row>
    <row r="5965" spans="1:8" ht="15" customHeight="1" thickBot="1">
      <c r="A5965" s="38" t="str">
        <f>IF($C5965="","",IFERROR(_xlfn.XLOOKUP($C5965,'1.PrepList'!$I$2:$I$1500,'1.PrepList'!$G$2:$G$1500,"")&amp;"",""))</f>
        <v/>
      </c>
      <c r="B5965" s="638" t="str">
        <f>IF($C5965="","",IFERROR(_xlfn.XLOOKUP($C5965,'1.PrepList'!$I$2:$I$1500,'1.PrepList'!$H$2:$H$1500,"")&amp;"",""))</f>
        <v/>
      </c>
      <c r="D5965" s="638" t="str">
        <f>IF($C5965="","",IFERROR(_xlfn.XLOOKUP($C5965,'1.PrepList'!$I$2:$I$1500,'1.PrepList'!$J$2:$J$1500,"")&amp;"",""))</f>
        <v/>
      </c>
      <c r="E5965" s="638" t="str">
        <f>IF($C5965="","",IFERROR(_xlfn.XLOOKUP($C5965,'1.PrepList'!$I$2:$I$1500,'1.PrepList'!$N$2:$N$1500,"")&amp;"",""))</f>
        <v/>
      </c>
      <c r="F5965" s="638" t="str">
        <f>IF($C5965="","",IFERROR(_xlfn.XLOOKUP($C5965,'1.PrepList'!$I$2:$I$1500,'1.PrepList'!$K$2:$K$1500,"")&amp;"",""))</f>
        <v/>
      </c>
      <c r="H5965" s="644" t="str">
        <f>IF($C5965="","",IFERROR(IF(_xlfn.XLOOKUP($C5965,tbl_StartedStatus[Bold ID],tbl_StartedStatus[Started])="Started","Yes",IF(_xlfn.XLOOKUP($C5965,tbl_StartedStatus[Bold ID],tbl_StartedStatus[Started])="No Show","No Show","")),""))</f>
        <v/>
      </c>
    </row>
    <row r="5966" spans="1:8" ht="15" customHeight="1" thickBot="1">
      <c r="A5966" s="38" t="str">
        <f>IF($C5966="","",IFERROR(_xlfn.XLOOKUP($C5966,'1.PrepList'!$I$2:$I$1500,'1.PrepList'!$G$2:$G$1500,"")&amp;"",""))</f>
        <v/>
      </c>
      <c r="B5966" s="638" t="str">
        <f>IF($C5966="","",IFERROR(_xlfn.XLOOKUP($C5966,'1.PrepList'!$I$2:$I$1500,'1.PrepList'!$H$2:$H$1500,"")&amp;"",""))</f>
        <v/>
      </c>
      <c r="D5966" s="638" t="str">
        <f>IF($C5966="","",IFERROR(_xlfn.XLOOKUP($C5966,'1.PrepList'!$I$2:$I$1500,'1.PrepList'!$J$2:$J$1500,"")&amp;"",""))</f>
        <v/>
      </c>
      <c r="E5966" s="638" t="str">
        <f>IF($C5966="","",IFERROR(_xlfn.XLOOKUP($C5966,'1.PrepList'!$I$2:$I$1500,'1.PrepList'!$N$2:$N$1500,"")&amp;"",""))</f>
        <v/>
      </c>
      <c r="F5966" s="638" t="str">
        <f>IF($C5966="","",IFERROR(_xlfn.XLOOKUP($C5966,'1.PrepList'!$I$2:$I$1500,'1.PrepList'!$K$2:$K$1500,"")&amp;"",""))</f>
        <v/>
      </c>
      <c r="H5966" s="644" t="str">
        <f>IF($C5966="","",IFERROR(IF(_xlfn.XLOOKUP($C5966,tbl_StartedStatus[Bold ID],tbl_StartedStatus[Started])="Started","Yes",IF(_xlfn.XLOOKUP($C5966,tbl_StartedStatus[Bold ID],tbl_StartedStatus[Started])="No Show","No Show","")),""))</f>
        <v/>
      </c>
    </row>
    <row r="5967" spans="1:8" ht="15" customHeight="1" thickBot="1">
      <c r="A5967" s="38" t="str">
        <f>IF($C5967="","",IFERROR(_xlfn.XLOOKUP($C5967,'1.PrepList'!$I$2:$I$1500,'1.PrepList'!$G$2:$G$1500,"")&amp;"",""))</f>
        <v/>
      </c>
      <c r="B5967" s="638" t="str">
        <f>IF($C5967="","",IFERROR(_xlfn.XLOOKUP($C5967,'1.PrepList'!$I$2:$I$1500,'1.PrepList'!$H$2:$H$1500,"")&amp;"",""))</f>
        <v/>
      </c>
      <c r="D5967" s="638" t="str">
        <f>IF($C5967="","",IFERROR(_xlfn.XLOOKUP($C5967,'1.PrepList'!$I$2:$I$1500,'1.PrepList'!$J$2:$J$1500,"")&amp;"",""))</f>
        <v/>
      </c>
      <c r="E5967" s="638" t="str">
        <f>IF($C5967="","",IFERROR(_xlfn.XLOOKUP($C5967,'1.PrepList'!$I$2:$I$1500,'1.PrepList'!$N$2:$N$1500,"")&amp;"",""))</f>
        <v/>
      </c>
      <c r="F5967" s="638" t="str">
        <f>IF($C5967="","",IFERROR(_xlfn.XLOOKUP($C5967,'1.PrepList'!$I$2:$I$1500,'1.PrepList'!$K$2:$K$1500,"")&amp;"",""))</f>
        <v/>
      </c>
      <c r="H5967" s="644" t="str">
        <f>IF($C5967="","",IFERROR(IF(_xlfn.XLOOKUP($C5967,tbl_StartedStatus[Bold ID],tbl_StartedStatus[Started])="Started","Yes",IF(_xlfn.XLOOKUP($C5967,tbl_StartedStatus[Bold ID],tbl_StartedStatus[Started])="No Show","No Show","")),""))</f>
        <v/>
      </c>
    </row>
    <row r="5968" spans="1:8" ht="15" customHeight="1" thickBot="1">
      <c r="A5968" s="38" t="str">
        <f>IF($C5968="","",IFERROR(_xlfn.XLOOKUP($C5968,'1.PrepList'!$I$2:$I$1500,'1.PrepList'!$G$2:$G$1500,"")&amp;"",""))</f>
        <v/>
      </c>
      <c r="B5968" s="638" t="str">
        <f>IF($C5968="","",IFERROR(_xlfn.XLOOKUP($C5968,'1.PrepList'!$I$2:$I$1500,'1.PrepList'!$H$2:$H$1500,"")&amp;"",""))</f>
        <v/>
      </c>
      <c r="D5968" s="638" t="str">
        <f>IF($C5968="","",IFERROR(_xlfn.XLOOKUP($C5968,'1.PrepList'!$I$2:$I$1500,'1.PrepList'!$J$2:$J$1500,"")&amp;"",""))</f>
        <v/>
      </c>
      <c r="E5968" s="638" t="str">
        <f>IF($C5968="","",IFERROR(_xlfn.XLOOKUP($C5968,'1.PrepList'!$I$2:$I$1500,'1.PrepList'!$N$2:$N$1500,"")&amp;"",""))</f>
        <v/>
      </c>
      <c r="F5968" s="638" t="str">
        <f>IF($C5968="","",IFERROR(_xlfn.XLOOKUP($C5968,'1.PrepList'!$I$2:$I$1500,'1.PrepList'!$K$2:$K$1500,"")&amp;"",""))</f>
        <v/>
      </c>
      <c r="H5968" s="644" t="str">
        <f>IF($C5968="","",IFERROR(IF(_xlfn.XLOOKUP($C5968,tbl_StartedStatus[Bold ID],tbl_StartedStatus[Started])="Started","Yes",IF(_xlfn.XLOOKUP($C5968,tbl_StartedStatus[Bold ID],tbl_StartedStatus[Started])="No Show","No Show","")),""))</f>
        <v/>
      </c>
    </row>
    <row r="5969" spans="1:8" ht="15" customHeight="1" thickBot="1">
      <c r="A5969" s="38" t="str">
        <f>IF($C5969="","",IFERROR(_xlfn.XLOOKUP($C5969,'1.PrepList'!$I$2:$I$1500,'1.PrepList'!$G$2:$G$1500,"")&amp;"",""))</f>
        <v/>
      </c>
      <c r="B5969" s="638" t="str">
        <f>IF($C5969="","",IFERROR(_xlfn.XLOOKUP($C5969,'1.PrepList'!$I$2:$I$1500,'1.PrepList'!$H$2:$H$1500,"")&amp;"",""))</f>
        <v/>
      </c>
      <c r="D5969" s="638" t="str">
        <f>IF($C5969="","",IFERROR(_xlfn.XLOOKUP($C5969,'1.PrepList'!$I$2:$I$1500,'1.PrepList'!$J$2:$J$1500,"")&amp;"",""))</f>
        <v/>
      </c>
      <c r="E5969" s="638" t="str">
        <f>IF($C5969="","",IFERROR(_xlfn.XLOOKUP($C5969,'1.PrepList'!$I$2:$I$1500,'1.PrepList'!$N$2:$N$1500,"")&amp;"",""))</f>
        <v/>
      </c>
      <c r="F5969" s="638" t="str">
        <f>IF($C5969="","",IFERROR(_xlfn.XLOOKUP($C5969,'1.PrepList'!$I$2:$I$1500,'1.PrepList'!$K$2:$K$1500,"")&amp;"",""))</f>
        <v/>
      </c>
      <c r="H5969" s="644" t="str">
        <f>IF($C5969="","",IFERROR(IF(_xlfn.XLOOKUP($C5969,tbl_StartedStatus[Bold ID],tbl_StartedStatus[Started])="Started","Yes",IF(_xlfn.XLOOKUP($C5969,tbl_StartedStatus[Bold ID],tbl_StartedStatus[Started])="No Show","No Show","")),""))</f>
        <v/>
      </c>
    </row>
    <row r="5970" spans="1:8" ht="15" customHeight="1" thickBot="1">
      <c r="A5970" s="38" t="str">
        <f>IF($C5970="","",IFERROR(_xlfn.XLOOKUP($C5970,'1.PrepList'!$I$2:$I$1500,'1.PrepList'!$G$2:$G$1500,"")&amp;"",""))</f>
        <v/>
      </c>
      <c r="B5970" s="638" t="str">
        <f>IF($C5970="","",IFERROR(_xlfn.XLOOKUP($C5970,'1.PrepList'!$I$2:$I$1500,'1.PrepList'!$H$2:$H$1500,"")&amp;"",""))</f>
        <v/>
      </c>
      <c r="D5970" s="638" t="str">
        <f>IF($C5970="","",IFERROR(_xlfn.XLOOKUP($C5970,'1.PrepList'!$I$2:$I$1500,'1.PrepList'!$J$2:$J$1500,"")&amp;"",""))</f>
        <v/>
      </c>
      <c r="E5970" s="638" t="str">
        <f>IF($C5970="","",IFERROR(_xlfn.XLOOKUP($C5970,'1.PrepList'!$I$2:$I$1500,'1.PrepList'!$N$2:$N$1500,"")&amp;"",""))</f>
        <v/>
      </c>
      <c r="F5970" s="638" t="str">
        <f>IF($C5970="","",IFERROR(_xlfn.XLOOKUP($C5970,'1.PrepList'!$I$2:$I$1500,'1.PrepList'!$K$2:$K$1500,"")&amp;"",""))</f>
        <v/>
      </c>
      <c r="H5970" s="644" t="str">
        <f>IF($C5970="","",IFERROR(IF(_xlfn.XLOOKUP($C5970,tbl_StartedStatus[Bold ID],tbl_StartedStatus[Started])="Started","Yes",IF(_xlfn.XLOOKUP($C5970,tbl_StartedStatus[Bold ID],tbl_StartedStatus[Started])="No Show","No Show","")),""))</f>
        <v/>
      </c>
    </row>
    <row r="5971" spans="1:8" ht="15" customHeight="1" thickBot="1">
      <c r="A5971" s="38" t="str">
        <f>IF($C5971="","",IFERROR(_xlfn.XLOOKUP($C5971,'1.PrepList'!$I$2:$I$1500,'1.PrepList'!$G$2:$G$1500,"")&amp;"",""))</f>
        <v/>
      </c>
      <c r="B5971" s="638" t="str">
        <f>IF($C5971="","",IFERROR(_xlfn.XLOOKUP($C5971,'1.PrepList'!$I$2:$I$1500,'1.PrepList'!$H$2:$H$1500,"")&amp;"",""))</f>
        <v/>
      </c>
      <c r="D5971" s="638" t="str">
        <f>IF($C5971="","",IFERROR(_xlfn.XLOOKUP($C5971,'1.PrepList'!$I$2:$I$1500,'1.PrepList'!$J$2:$J$1500,"")&amp;"",""))</f>
        <v/>
      </c>
      <c r="E5971" s="638" t="str">
        <f>IF($C5971="","",IFERROR(_xlfn.XLOOKUP($C5971,'1.PrepList'!$I$2:$I$1500,'1.PrepList'!$N$2:$N$1500,"")&amp;"",""))</f>
        <v/>
      </c>
      <c r="F5971" s="638" t="str">
        <f>IF($C5971="","",IFERROR(_xlfn.XLOOKUP($C5971,'1.PrepList'!$I$2:$I$1500,'1.PrepList'!$K$2:$K$1500,"")&amp;"",""))</f>
        <v/>
      </c>
      <c r="H5971" s="644" t="str">
        <f>IF($C5971="","",IFERROR(IF(_xlfn.XLOOKUP($C5971,tbl_StartedStatus[Bold ID],tbl_StartedStatus[Started])="Started","Yes",IF(_xlfn.XLOOKUP($C5971,tbl_StartedStatus[Bold ID],tbl_StartedStatus[Started])="No Show","No Show","")),""))</f>
        <v/>
      </c>
    </row>
    <row r="5972" spans="1:8" ht="15" customHeight="1" thickBot="1">
      <c r="A5972" s="38" t="str">
        <f>IF($C5972="","",IFERROR(_xlfn.XLOOKUP($C5972,'1.PrepList'!$I$2:$I$1500,'1.PrepList'!$G$2:$G$1500,"")&amp;"",""))</f>
        <v/>
      </c>
      <c r="B5972" s="638" t="str">
        <f>IF($C5972="","",IFERROR(_xlfn.XLOOKUP($C5972,'1.PrepList'!$I$2:$I$1500,'1.PrepList'!$H$2:$H$1500,"")&amp;"",""))</f>
        <v/>
      </c>
      <c r="D5972" s="638" t="str">
        <f>IF($C5972="","",IFERROR(_xlfn.XLOOKUP($C5972,'1.PrepList'!$I$2:$I$1500,'1.PrepList'!$J$2:$J$1500,"")&amp;"",""))</f>
        <v/>
      </c>
      <c r="E5972" s="638" t="str">
        <f>IF($C5972="","",IFERROR(_xlfn.XLOOKUP($C5972,'1.PrepList'!$I$2:$I$1500,'1.PrepList'!$N$2:$N$1500,"")&amp;"",""))</f>
        <v/>
      </c>
      <c r="F5972" s="638" t="str">
        <f>IF($C5972="","",IFERROR(_xlfn.XLOOKUP($C5972,'1.PrepList'!$I$2:$I$1500,'1.PrepList'!$K$2:$K$1500,"")&amp;"",""))</f>
        <v/>
      </c>
      <c r="H5972" s="644" t="str">
        <f>IF($C5972="","",IFERROR(IF(_xlfn.XLOOKUP($C5972,tbl_StartedStatus[Bold ID],tbl_StartedStatus[Started])="Started","Yes",IF(_xlfn.XLOOKUP($C5972,tbl_StartedStatus[Bold ID],tbl_StartedStatus[Started])="No Show","No Show","")),""))</f>
        <v/>
      </c>
    </row>
    <row r="5973" spans="1:8" ht="15" customHeight="1" thickBot="1">
      <c r="A5973" s="38" t="str">
        <f>IF($C5973="","",IFERROR(_xlfn.XLOOKUP($C5973,'1.PrepList'!$I$2:$I$1500,'1.PrepList'!$G$2:$G$1500,"")&amp;"",""))</f>
        <v/>
      </c>
      <c r="B5973" s="638" t="str">
        <f>IF($C5973="","",IFERROR(_xlfn.XLOOKUP($C5973,'1.PrepList'!$I$2:$I$1500,'1.PrepList'!$H$2:$H$1500,"")&amp;"",""))</f>
        <v/>
      </c>
      <c r="D5973" s="638" t="str">
        <f>IF($C5973="","",IFERROR(_xlfn.XLOOKUP($C5973,'1.PrepList'!$I$2:$I$1500,'1.PrepList'!$J$2:$J$1500,"")&amp;"",""))</f>
        <v/>
      </c>
      <c r="E5973" s="638" t="str">
        <f>IF($C5973="","",IFERROR(_xlfn.XLOOKUP($C5973,'1.PrepList'!$I$2:$I$1500,'1.PrepList'!$N$2:$N$1500,"")&amp;"",""))</f>
        <v/>
      </c>
      <c r="F5973" s="638" t="str">
        <f>IF($C5973="","",IFERROR(_xlfn.XLOOKUP($C5973,'1.PrepList'!$I$2:$I$1500,'1.PrepList'!$K$2:$K$1500,"")&amp;"",""))</f>
        <v/>
      </c>
      <c r="H5973" s="644" t="str">
        <f>IF($C5973="","",IFERROR(IF(_xlfn.XLOOKUP($C5973,tbl_StartedStatus[Bold ID],tbl_StartedStatus[Started])="Started","Yes",IF(_xlfn.XLOOKUP($C5973,tbl_StartedStatus[Bold ID],tbl_StartedStatus[Started])="No Show","No Show","")),""))</f>
        <v/>
      </c>
    </row>
    <row r="5974" spans="1:8" ht="15" customHeight="1" thickBot="1">
      <c r="A5974" s="38" t="str">
        <f>IF($C5974="","",IFERROR(_xlfn.XLOOKUP($C5974,'1.PrepList'!$I$2:$I$1500,'1.PrepList'!$G$2:$G$1500,"")&amp;"",""))</f>
        <v/>
      </c>
      <c r="B5974" s="638" t="str">
        <f>IF($C5974="","",IFERROR(_xlfn.XLOOKUP($C5974,'1.PrepList'!$I$2:$I$1500,'1.PrepList'!$H$2:$H$1500,"")&amp;"",""))</f>
        <v/>
      </c>
      <c r="D5974" s="638" t="str">
        <f>IF($C5974="","",IFERROR(_xlfn.XLOOKUP($C5974,'1.PrepList'!$I$2:$I$1500,'1.PrepList'!$J$2:$J$1500,"")&amp;"",""))</f>
        <v/>
      </c>
      <c r="E5974" s="638" t="str">
        <f>IF($C5974="","",IFERROR(_xlfn.XLOOKUP($C5974,'1.PrepList'!$I$2:$I$1500,'1.PrepList'!$N$2:$N$1500,"")&amp;"",""))</f>
        <v/>
      </c>
      <c r="F5974" s="638" t="str">
        <f>IF($C5974="","",IFERROR(_xlfn.XLOOKUP($C5974,'1.PrepList'!$I$2:$I$1500,'1.PrepList'!$K$2:$K$1500,"")&amp;"",""))</f>
        <v/>
      </c>
      <c r="H5974" s="644" t="str">
        <f>IF($C5974="","",IFERROR(IF(_xlfn.XLOOKUP($C5974,tbl_StartedStatus[Bold ID],tbl_StartedStatus[Started])="Started","Yes",IF(_xlfn.XLOOKUP($C5974,tbl_StartedStatus[Bold ID],tbl_StartedStatus[Started])="No Show","No Show","")),""))</f>
        <v/>
      </c>
    </row>
    <row r="5975" spans="1:8" ht="15" customHeight="1" thickBot="1">
      <c r="A5975" s="38" t="str">
        <f>IF($C5975="","",IFERROR(_xlfn.XLOOKUP($C5975,'1.PrepList'!$I$2:$I$1500,'1.PrepList'!$G$2:$G$1500,"")&amp;"",""))</f>
        <v/>
      </c>
      <c r="B5975" s="638" t="str">
        <f>IF($C5975="","",IFERROR(_xlfn.XLOOKUP($C5975,'1.PrepList'!$I$2:$I$1500,'1.PrepList'!$H$2:$H$1500,"")&amp;"",""))</f>
        <v/>
      </c>
      <c r="D5975" s="638" t="str">
        <f>IF($C5975="","",IFERROR(_xlfn.XLOOKUP($C5975,'1.PrepList'!$I$2:$I$1500,'1.PrepList'!$J$2:$J$1500,"")&amp;"",""))</f>
        <v/>
      </c>
      <c r="E5975" s="638" t="str">
        <f>IF($C5975="","",IFERROR(_xlfn.XLOOKUP($C5975,'1.PrepList'!$I$2:$I$1500,'1.PrepList'!$N$2:$N$1500,"")&amp;"",""))</f>
        <v/>
      </c>
      <c r="F5975" s="638" t="str">
        <f>IF($C5975="","",IFERROR(_xlfn.XLOOKUP($C5975,'1.PrepList'!$I$2:$I$1500,'1.PrepList'!$K$2:$K$1500,"")&amp;"",""))</f>
        <v/>
      </c>
      <c r="H5975" s="644" t="str">
        <f>IF($C5975="","",IFERROR(IF(_xlfn.XLOOKUP($C5975,tbl_StartedStatus[Bold ID],tbl_StartedStatus[Started])="Started","Yes",IF(_xlfn.XLOOKUP($C5975,tbl_StartedStatus[Bold ID],tbl_StartedStatus[Started])="No Show","No Show","")),""))</f>
        <v/>
      </c>
    </row>
    <row r="5976" spans="1:8" ht="15" customHeight="1" thickBot="1">
      <c r="A5976" s="38" t="str">
        <f>IF($C5976="","",IFERROR(_xlfn.XLOOKUP($C5976,'1.PrepList'!$I$2:$I$1500,'1.PrepList'!$G$2:$G$1500,"")&amp;"",""))</f>
        <v/>
      </c>
      <c r="B5976" s="638" t="str">
        <f>IF($C5976="","",IFERROR(_xlfn.XLOOKUP($C5976,'1.PrepList'!$I$2:$I$1500,'1.PrepList'!$H$2:$H$1500,"")&amp;"",""))</f>
        <v/>
      </c>
      <c r="D5976" s="638" t="str">
        <f>IF($C5976="","",IFERROR(_xlfn.XLOOKUP($C5976,'1.PrepList'!$I$2:$I$1500,'1.PrepList'!$J$2:$J$1500,"")&amp;"",""))</f>
        <v/>
      </c>
      <c r="E5976" s="638" t="str">
        <f>IF($C5976="","",IFERROR(_xlfn.XLOOKUP($C5976,'1.PrepList'!$I$2:$I$1500,'1.PrepList'!$N$2:$N$1500,"")&amp;"",""))</f>
        <v/>
      </c>
      <c r="F5976" s="638" t="str">
        <f>IF($C5976="","",IFERROR(_xlfn.XLOOKUP($C5976,'1.PrepList'!$I$2:$I$1500,'1.PrepList'!$K$2:$K$1500,"")&amp;"",""))</f>
        <v/>
      </c>
      <c r="H5976" s="644" t="str">
        <f>IF($C5976="","",IFERROR(IF(_xlfn.XLOOKUP($C5976,tbl_StartedStatus[Bold ID],tbl_StartedStatus[Started])="Started","Yes",IF(_xlfn.XLOOKUP($C5976,tbl_StartedStatus[Bold ID],tbl_StartedStatus[Started])="No Show","No Show","")),""))</f>
        <v/>
      </c>
    </row>
    <row r="5977" spans="1:8" ht="15" customHeight="1" thickBot="1">
      <c r="A5977" s="38" t="str">
        <f>IF($C5977="","",IFERROR(_xlfn.XLOOKUP($C5977,'1.PrepList'!$I$2:$I$1500,'1.PrepList'!$G$2:$G$1500,"")&amp;"",""))</f>
        <v/>
      </c>
      <c r="B5977" s="638" t="str">
        <f>IF($C5977="","",IFERROR(_xlfn.XLOOKUP($C5977,'1.PrepList'!$I$2:$I$1500,'1.PrepList'!$H$2:$H$1500,"")&amp;"",""))</f>
        <v/>
      </c>
      <c r="D5977" s="638" t="str">
        <f>IF($C5977="","",IFERROR(_xlfn.XLOOKUP($C5977,'1.PrepList'!$I$2:$I$1500,'1.PrepList'!$J$2:$J$1500,"")&amp;"",""))</f>
        <v/>
      </c>
      <c r="E5977" s="638" t="str">
        <f>IF($C5977="","",IFERROR(_xlfn.XLOOKUP($C5977,'1.PrepList'!$I$2:$I$1500,'1.PrepList'!$N$2:$N$1500,"")&amp;"",""))</f>
        <v/>
      </c>
      <c r="F5977" s="638" t="str">
        <f>IF($C5977="","",IFERROR(_xlfn.XLOOKUP($C5977,'1.PrepList'!$I$2:$I$1500,'1.PrepList'!$K$2:$K$1500,"")&amp;"",""))</f>
        <v/>
      </c>
      <c r="H5977" s="644" t="str">
        <f>IF($C5977="","",IFERROR(IF(_xlfn.XLOOKUP($C5977,tbl_StartedStatus[Bold ID],tbl_StartedStatus[Started])="Started","Yes",IF(_xlfn.XLOOKUP($C5977,tbl_StartedStatus[Bold ID],tbl_StartedStatus[Started])="No Show","No Show","")),""))</f>
        <v/>
      </c>
    </row>
    <row r="5978" spans="1:8" ht="15" customHeight="1" thickBot="1">
      <c r="A5978" s="38" t="str">
        <f>IF($C5978="","",IFERROR(_xlfn.XLOOKUP($C5978,'1.PrepList'!$I$2:$I$1500,'1.PrepList'!$G$2:$G$1500,"")&amp;"",""))</f>
        <v/>
      </c>
      <c r="B5978" s="638" t="str">
        <f>IF($C5978="","",IFERROR(_xlfn.XLOOKUP($C5978,'1.PrepList'!$I$2:$I$1500,'1.PrepList'!$H$2:$H$1500,"")&amp;"",""))</f>
        <v/>
      </c>
      <c r="D5978" s="638" t="str">
        <f>IF($C5978="","",IFERROR(_xlfn.XLOOKUP($C5978,'1.PrepList'!$I$2:$I$1500,'1.PrepList'!$J$2:$J$1500,"")&amp;"",""))</f>
        <v/>
      </c>
      <c r="E5978" s="638" t="str">
        <f>IF($C5978="","",IFERROR(_xlfn.XLOOKUP($C5978,'1.PrepList'!$I$2:$I$1500,'1.PrepList'!$N$2:$N$1500,"")&amp;"",""))</f>
        <v/>
      </c>
      <c r="F5978" s="638" t="str">
        <f>IF($C5978="","",IFERROR(_xlfn.XLOOKUP($C5978,'1.PrepList'!$I$2:$I$1500,'1.PrepList'!$K$2:$K$1500,"")&amp;"",""))</f>
        <v/>
      </c>
      <c r="H5978" s="644" t="str">
        <f>IF($C5978="","",IFERROR(IF(_xlfn.XLOOKUP($C5978,tbl_StartedStatus[Bold ID],tbl_StartedStatus[Started])="Started","Yes",IF(_xlfn.XLOOKUP($C5978,tbl_StartedStatus[Bold ID],tbl_StartedStatus[Started])="No Show","No Show","")),""))</f>
        <v/>
      </c>
    </row>
    <row r="5979" spans="1:8" ht="15" customHeight="1" thickBot="1">
      <c r="A5979" s="38" t="str">
        <f>IF($C5979="","",IFERROR(_xlfn.XLOOKUP($C5979,'1.PrepList'!$I$2:$I$1500,'1.PrepList'!$G$2:$G$1500,"")&amp;"",""))</f>
        <v/>
      </c>
      <c r="B5979" s="638" t="str">
        <f>IF($C5979="","",IFERROR(_xlfn.XLOOKUP($C5979,'1.PrepList'!$I$2:$I$1500,'1.PrepList'!$H$2:$H$1500,"")&amp;"",""))</f>
        <v/>
      </c>
      <c r="D5979" s="638" t="str">
        <f>IF($C5979="","",IFERROR(_xlfn.XLOOKUP($C5979,'1.PrepList'!$I$2:$I$1500,'1.PrepList'!$J$2:$J$1500,"")&amp;"",""))</f>
        <v/>
      </c>
      <c r="E5979" s="638" t="str">
        <f>IF($C5979="","",IFERROR(_xlfn.XLOOKUP($C5979,'1.PrepList'!$I$2:$I$1500,'1.PrepList'!$N$2:$N$1500,"")&amp;"",""))</f>
        <v/>
      </c>
      <c r="F5979" s="638" t="str">
        <f>IF($C5979="","",IFERROR(_xlfn.XLOOKUP($C5979,'1.PrepList'!$I$2:$I$1500,'1.PrepList'!$K$2:$K$1500,"")&amp;"",""))</f>
        <v/>
      </c>
      <c r="H5979" s="644" t="str">
        <f>IF($C5979="","",IFERROR(IF(_xlfn.XLOOKUP($C5979,tbl_StartedStatus[Bold ID],tbl_StartedStatus[Started])="Started","Yes",IF(_xlfn.XLOOKUP($C5979,tbl_StartedStatus[Bold ID],tbl_StartedStatus[Started])="No Show","No Show","")),""))</f>
        <v/>
      </c>
    </row>
    <row r="5980" spans="1:8" ht="15" customHeight="1" thickBot="1">
      <c r="A5980" s="38" t="str">
        <f>IF($C5980="","",IFERROR(_xlfn.XLOOKUP($C5980,'1.PrepList'!$I$2:$I$1500,'1.PrepList'!$G$2:$G$1500,"")&amp;"",""))</f>
        <v/>
      </c>
      <c r="B5980" s="638" t="str">
        <f>IF($C5980="","",IFERROR(_xlfn.XLOOKUP($C5980,'1.PrepList'!$I$2:$I$1500,'1.PrepList'!$H$2:$H$1500,"")&amp;"",""))</f>
        <v/>
      </c>
      <c r="D5980" s="638" t="str">
        <f>IF($C5980="","",IFERROR(_xlfn.XLOOKUP($C5980,'1.PrepList'!$I$2:$I$1500,'1.PrepList'!$J$2:$J$1500,"")&amp;"",""))</f>
        <v/>
      </c>
      <c r="E5980" s="638" t="str">
        <f>IF($C5980="","",IFERROR(_xlfn.XLOOKUP($C5980,'1.PrepList'!$I$2:$I$1500,'1.PrepList'!$N$2:$N$1500,"")&amp;"",""))</f>
        <v/>
      </c>
      <c r="F5980" s="638" t="str">
        <f>IF($C5980="","",IFERROR(_xlfn.XLOOKUP($C5980,'1.PrepList'!$I$2:$I$1500,'1.PrepList'!$K$2:$K$1500,"")&amp;"",""))</f>
        <v/>
      </c>
      <c r="H5980" s="644" t="str">
        <f>IF($C5980="","",IFERROR(IF(_xlfn.XLOOKUP($C5980,tbl_StartedStatus[Bold ID],tbl_StartedStatus[Started])="Started","Yes",IF(_xlfn.XLOOKUP($C5980,tbl_StartedStatus[Bold ID],tbl_StartedStatus[Started])="No Show","No Show","")),""))</f>
        <v/>
      </c>
    </row>
    <row r="5981" spans="1:8" ht="15" customHeight="1" thickBot="1">
      <c r="A5981" s="38" t="str">
        <f>IF($C5981="","",IFERROR(_xlfn.XLOOKUP($C5981,'1.PrepList'!$I$2:$I$1500,'1.PrepList'!$G$2:$G$1500,"")&amp;"",""))</f>
        <v/>
      </c>
      <c r="B5981" s="638" t="str">
        <f>IF($C5981="","",IFERROR(_xlfn.XLOOKUP($C5981,'1.PrepList'!$I$2:$I$1500,'1.PrepList'!$H$2:$H$1500,"")&amp;"",""))</f>
        <v/>
      </c>
      <c r="D5981" s="638" t="str">
        <f>IF($C5981="","",IFERROR(_xlfn.XLOOKUP($C5981,'1.PrepList'!$I$2:$I$1500,'1.PrepList'!$J$2:$J$1500,"")&amp;"",""))</f>
        <v/>
      </c>
      <c r="E5981" s="638" t="str">
        <f>IF($C5981="","",IFERROR(_xlfn.XLOOKUP($C5981,'1.PrepList'!$I$2:$I$1500,'1.PrepList'!$N$2:$N$1500,"")&amp;"",""))</f>
        <v/>
      </c>
      <c r="F5981" s="638" t="str">
        <f>IF($C5981="","",IFERROR(_xlfn.XLOOKUP($C5981,'1.PrepList'!$I$2:$I$1500,'1.PrepList'!$K$2:$K$1500,"")&amp;"",""))</f>
        <v/>
      </c>
      <c r="H5981" s="644" t="str">
        <f>IF($C5981="","",IFERROR(IF(_xlfn.XLOOKUP($C5981,tbl_StartedStatus[Bold ID],tbl_StartedStatus[Started])="Started","Yes",IF(_xlfn.XLOOKUP($C5981,tbl_StartedStatus[Bold ID],tbl_StartedStatus[Started])="No Show","No Show","")),""))</f>
        <v/>
      </c>
    </row>
    <row r="5982" spans="1:8" ht="15" customHeight="1" thickBot="1">
      <c r="A5982" s="38" t="str">
        <f>IF($C5982="","",IFERROR(_xlfn.XLOOKUP($C5982,'1.PrepList'!$I$2:$I$1500,'1.PrepList'!$G$2:$G$1500,"")&amp;"",""))</f>
        <v/>
      </c>
      <c r="B5982" s="638" t="str">
        <f>IF($C5982="","",IFERROR(_xlfn.XLOOKUP($C5982,'1.PrepList'!$I$2:$I$1500,'1.PrepList'!$H$2:$H$1500,"")&amp;"",""))</f>
        <v/>
      </c>
      <c r="D5982" s="638" t="str">
        <f>IF($C5982="","",IFERROR(_xlfn.XLOOKUP($C5982,'1.PrepList'!$I$2:$I$1500,'1.PrepList'!$J$2:$J$1500,"")&amp;"",""))</f>
        <v/>
      </c>
      <c r="E5982" s="638" t="str">
        <f>IF($C5982="","",IFERROR(_xlfn.XLOOKUP($C5982,'1.PrepList'!$I$2:$I$1500,'1.PrepList'!$N$2:$N$1500,"")&amp;"",""))</f>
        <v/>
      </c>
      <c r="F5982" s="638" t="str">
        <f>IF($C5982="","",IFERROR(_xlfn.XLOOKUP($C5982,'1.PrepList'!$I$2:$I$1500,'1.PrepList'!$K$2:$K$1500,"")&amp;"",""))</f>
        <v/>
      </c>
      <c r="H5982" s="644" t="str">
        <f>IF($C5982="","",IFERROR(IF(_xlfn.XLOOKUP($C5982,tbl_StartedStatus[Bold ID],tbl_StartedStatus[Started])="Started","Yes",IF(_xlfn.XLOOKUP($C5982,tbl_StartedStatus[Bold ID],tbl_StartedStatus[Started])="No Show","No Show","")),""))</f>
        <v/>
      </c>
    </row>
    <row r="5983" spans="1:8" ht="15" customHeight="1" thickBot="1">
      <c r="A5983" s="38" t="str">
        <f>IF($C5983="","",IFERROR(_xlfn.XLOOKUP($C5983,'1.PrepList'!$I$2:$I$1500,'1.PrepList'!$G$2:$G$1500,"")&amp;"",""))</f>
        <v/>
      </c>
      <c r="B5983" s="638" t="str">
        <f>IF($C5983="","",IFERROR(_xlfn.XLOOKUP($C5983,'1.PrepList'!$I$2:$I$1500,'1.PrepList'!$H$2:$H$1500,"")&amp;"",""))</f>
        <v/>
      </c>
      <c r="D5983" s="638" t="str">
        <f>IF($C5983="","",IFERROR(_xlfn.XLOOKUP($C5983,'1.PrepList'!$I$2:$I$1500,'1.PrepList'!$J$2:$J$1500,"")&amp;"",""))</f>
        <v/>
      </c>
      <c r="E5983" s="638" t="str">
        <f>IF($C5983="","",IFERROR(_xlfn.XLOOKUP($C5983,'1.PrepList'!$I$2:$I$1500,'1.PrepList'!$N$2:$N$1500,"")&amp;"",""))</f>
        <v/>
      </c>
      <c r="F5983" s="638" t="str">
        <f>IF($C5983="","",IFERROR(_xlfn.XLOOKUP($C5983,'1.PrepList'!$I$2:$I$1500,'1.PrepList'!$K$2:$K$1500,"")&amp;"",""))</f>
        <v/>
      </c>
      <c r="H5983" s="644" t="str">
        <f>IF($C5983="","",IFERROR(IF(_xlfn.XLOOKUP($C5983,tbl_StartedStatus[Bold ID],tbl_StartedStatus[Started])="Started","Yes",IF(_xlfn.XLOOKUP($C5983,tbl_StartedStatus[Bold ID],tbl_StartedStatus[Started])="No Show","No Show","")),""))</f>
        <v/>
      </c>
    </row>
    <row r="5984" spans="1:8" ht="15" customHeight="1" thickBot="1">
      <c r="A5984" s="38" t="str">
        <f>IF($C5984="","",IFERROR(_xlfn.XLOOKUP($C5984,'1.PrepList'!$I$2:$I$1500,'1.PrepList'!$G$2:$G$1500,"")&amp;"",""))</f>
        <v/>
      </c>
      <c r="B5984" s="638" t="str">
        <f>IF($C5984="","",IFERROR(_xlfn.XLOOKUP($C5984,'1.PrepList'!$I$2:$I$1500,'1.PrepList'!$H$2:$H$1500,"")&amp;"",""))</f>
        <v/>
      </c>
      <c r="D5984" s="638" t="str">
        <f>IF($C5984="","",IFERROR(_xlfn.XLOOKUP($C5984,'1.PrepList'!$I$2:$I$1500,'1.PrepList'!$J$2:$J$1500,"")&amp;"",""))</f>
        <v/>
      </c>
      <c r="E5984" s="638" t="str">
        <f>IF($C5984="","",IFERROR(_xlfn.XLOOKUP($C5984,'1.PrepList'!$I$2:$I$1500,'1.PrepList'!$N$2:$N$1500,"")&amp;"",""))</f>
        <v/>
      </c>
      <c r="F5984" s="638" t="str">
        <f>IF($C5984="","",IFERROR(_xlfn.XLOOKUP($C5984,'1.PrepList'!$I$2:$I$1500,'1.PrepList'!$K$2:$K$1500,"")&amp;"",""))</f>
        <v/>
      </c>
      <c r="H5984" s="644" t="str">
        <f>IF($C5984="","",IFERROR(IF(_xlfn.XLOOKUP($C5984,tbl_StartedStatus[Bold ID],tbl_StartedStatus[Started])="Started","Yes",IF(_xlfn.XLOOKUP($C5984,tbl_StartedStatus[Bold ID],tbl_StartedStatus[Started])="No Show","No Show","")),""))</f>
        <v/>
      </c>
    </row>
    <row r="5985" spans="1:8" ht="15" customHeight="1" thickBot="1">
      <c r="A5985" s="38" t="str">
        <f>IF($C5985="","",IFERROR(_xlfn.XLOOKUP($C5985,'1.PrepList'!$I$2:$I$1500,'1.PrepList'!$G$2:$G$1500,"")&amp;"",""))</f>
        <v/>
      </c>
      <c r="B5985" s="638" t="str">
        <f>IF($C5985="","",IFERROR(_xlfn.XLOOKUP($C5985,'1.PrepList'!$I$2:$I$1500,'1.PrepList'!$H$2:$H$1500,"")&amp;"",""))</f>
        <v/>
      </c>
      <c r="D5985" s="638" t="str">
        <f>IF($C5985="","",IFERROR(_xlfn.XLOOKUP($C5985,'1.PrepList'!$I$2:$I$1500,'1.PrepList'!$J$2:$J$1500,"")&amp;"",""))</f>
        <v/>
      </c>
      <c r="E5985" s="638" t="str">
        <f>IF($C5985="","",IFERROR(_xlfn.XLOOKUP($C5985,'1.PrepList'!$I$2:$I$1500,'1.PrepList'!$N$2:$N$1500,"")&amp;"",""))</f>
        <v/>
      </c>
      <c r="F5985" s="638" t="str">
        <f>IF($C5985="","",IFERROR(_xlfn.XLOOKUP($C5985,'1.PrepList'!$I$2:$I$1500,'1.PrepList'!$K$2:$K$1500,"")&amp;"",""))</f>
        <v/>
      </c>
      <c r="H5985" s="644" t="str">
        <f>IF($C5985="","",IFERROR(IF(_xlfn.XLOOKUP($C5985,tbl_StartedStatus[Bold ID],tbl_StartedStatus[Started])="Started","Yes",IF(_xlfn.XLOOKUP($C5985,tbl_StartedStatus[Bold ID],tbl_StartedStatus[Started])="No Show","No Show","")),""))</f>
        <v/>
      </c>
    </row>
    <row r="5986" spans="1:8" ht="15" customHeight="1" thickBot="1">
      <c r="A5986" s="38" t="str">
        <f>IF($C5986="","",IFERROR(_xlfn.XLOOKUP($C5986,'1.PrepList'!$I$2:$I$1500,'1.PrepList'!$G$2:$G$1500,"")&amp;"",""))</f>
        <v/>
      </c>
      <c r="B5986" s="638" t="str">
        <f>IF($C5986="","",IFERROR(_xlfn.XLOOKUP($C5986,'1.PrepList'!$I$2:$I$1500,'1.PrepList'!$H$2:$H$1500,"")&amp;"",""))</f>
        <v/>
      </c>
      <c r="D5986" s="638" t="str">
        <f>IF($C5986="","",IFERROR(_xlfn.XLOOKUP($C5986,'1.PrepList'!$I$2:$I$1500,'1.PrepList'!$J$2:$J$1500,"")&amp;"",""))</f>
        <v/>
      </c>
      <c r="E5986" s="638" t="str">
        <f>IF($C5986="","",IFERROR(_xlfn.XLOOKUP($C5986,'1.PrepList'!$I$2:$I$1500,'1.PrepList'!$N$2:$N$1500,"")&amp;"",""))</f>
        <v/>
      </c>
      <c r="F5986" s="638" t="str">
        <f>IF($C5986="","",IFERROR(_xlfn.XLOOKUP($C5986,'1.PrepList'!$I$2:$I$1500,'1.PrepList'!$K$2:$K$1500,"")&amp;"",""))</f>
        <v/>
      </c>
      <c r="H5986" s="644" t="str">
        <f>IF($C5986="","",IFERROR(IF(_xlfn.XLOOKUP($C5986,tbl_StartedStatus[Bold ID],tbl_StartedStatus[Started])="Started","Yes",IF(_xlfn.XLOOKUP($C5986,tbl_StartedStatus[Bold ID],tbl_StartedStatus[Started])="No Show","No Show","")),""))</f>
        <v/>
      </c>
    </row>
    <row r="5987" spans="1:8" ht="15" customHeight="1" thickBot="1">
      <c r="A5987" s="38" t="str">
        <f>IF($C5987="","",IFERROR(_xlfn.XLOOKUP($C5987,'1.PrepList'!$I$2:$I$1500,'1.PrepList'!$G$2:$G$1500,"")&amp;"",""))</f>
        <v/>
      </c>
      <c r="B5987" s="638" t="str">
        <f>IF($C5987="","",IFERROR(_xlfn.XLOOKUP($C5987,'1.PrepList'!$I$2:$I$1500,'1.PrepList'!$H$2:$H$1500,"")&amp;"",""))</f>
        <v/>
      </c>
      <c r="D5987" s="638" t="str">
        <f>IF($C5987="","",IFERROR(_xlfn.XLOOKUP($C5987,'1.PrepList'!$I$2:$I$1500,'1.PrepList'!$J$2:$J$1500,"")&amp;"",""))</f>
        <v/>
      </c>
      <c r="E5987" s="638" t="str">
        <f>IF($C5987="","",IFERROR(_xlfn.XLOOKUP($C5987,'1.PrepList'!$I$2:$I$1500,'1.PrepList'!$N$2:$N$1500,"")&amp;"",""))</f>
        <v/>
      </c>
      <c r="F5987" s="638" t="str">
        <f>IF($C5987="","",IFERROR(_xlfn.XLOOKUP($C5987,'1.PrepList'!$I$2:$I$1500,'1.PrepList'!$K$2:$K$1500,"")&amp;"",""))</f>
        <v/>
      </c>
      <c r="H5987" s="644" t="str">
        <f>IF($C5987="","",IFERROR(IF(_xlfn.XLOOKUP($C5987,tbl_StartedStatus[Bold ID],tbl_StartedStatus[Started])="Started","Yes",IF(_xlfn.XLOOKUP($C5987,tbl_StartedStatus[Bold ID],tbl_StartedStatus[Started])="No Show","No Show","")),""))</f>
        <v/>
      </c>
    </row>
    <row r="5988" spans="1:8" ht="15" customHeight="1" thickBot="1">
      <c r="A5988" s="38" t="str">
        <f>IF($C5988="","",IFERROR(_xlfn.XLOOKUP($C5988,'1.PrepList'!$I$2:$I$1500,'1.PrepList'!$G$2:$G$1500,"")&amp;"",""))</f>
        <v/>
      </c>
      <c r="B5988" s="638" t="str">
        <f>IF($C5988="","",IFERROR(_xlfn.XLOOKUP($C5988,'1.PrepList'!$I$2:$I$1500,'1.PrepList'!$H$2:$H$1500,"")&amp;"",""))</f>
        <v/>
      </c>
      <c r="D5988" s="638" t="str">
        <f>IF($C5988="","",IFERROR(_xlfn.XLOOKUP($C5988,'1.PrepList'!$I$2:$I$1500,'1.PrepList'!$J$2:$J$1500,"")&amp;"",""))</f>
        <v/>
      </c>
      <c r="E5988" s="638" t="str">
        <f>IF($C5988="","",IFERROR(_xlfn.XLOOKUP($C5988,'1.PrepList'!$I$2:$I$1500,'1.PrepList'!$N$2:$N$1500,"")&amp;"",""))</f>
        <v/>
      </c>
      <c r="F5988" s="638" t="str">
        <f>IF($C5988="","",IFERROR(_xlfn.XLOOKUP($C5988,'1.PrepList'!$I$2:$I$1500,'1.PrepList'!$K$2:$K$1500,"")&amp;"",""))</f>
        <v/>
      </c>
      <c r="H5988" s="644" t="str">
        <f>IF($C5988="","",IFERROR(IF(_xlfn.XLOOKUP($C5988,tbl_StartedStatus[Bold ID],tbl_StartedStatus[Started])="Started","Yes",IF(_xlfn.XLOOKUP($C5988,tbl_StartedStatus[Bold ID],tbl_StartedStatus[Started])="No Show","No Show","")),""))</f>
        <v/>
      </c>
    </row>
    <row r="5989" spans="1:8" ht="15" customHeight="1" thickBot="1">
      <c r="A5989" s="38" t="str">
        <f>IF($C5989="","",IFERROR(_xlfn.XLOOKUP($C5989,'1.PrepList'!$I$2:$I$1500,'1.PrepList'!$G$2:$G$1500,"")&amp;"",""))</f>
        <v/>
      </c>
      <c r="B5989" s="638" t="str">
        <f>IF($C5989="","",IFERROR(_xlfn.XLOOKUP($C5989,'1.PrepList'!$I$2:$I$1500,'1.PrepList'!$H$2:$H$1500,"")&amp;"",""))</f>
        <v/>
      </c>
      <c r="D5989" s="638" t="str">
        <f>IF($C5989="","",IFERROR(_xlfn.XLOOKUP($C5989,'1.PrepList'!$I$2:$I$1500,'1.PrepList'!$J$2:$J$1500,"")&amp;"",""))</f>
        <v/>
      </c>
      <c r="E5989" s="638" t="str">
        <f>IF($C5989="","",IFERROR(_xlfn.XLOOKUP($C5989,'1.PrepList'!$I$2:$I$1500,'1.PrepList'!$N$2:$N$1500,"")&amp;"",""))</f>
        <v/>
      </c>
      <c r="F5989" s="638" t="str">
        <f>IF($C5989="","",IFERROR(_xlfn.XLOOKUP($C5989,'1.PrepList'!$I$2:$I$1500,'1.PrepList'!$K$2:$K$1500,"")&amp;"",""))</f>
        <v/>
      </c>
      <c r="H5989" s="644" t="str">
        <f>IF($C5989="","",IFERROR(IF(_xlfn.XLOOKUP($C5989,tbl_StartedStatus[Bold ID],tbl_StartedStatus[Started])="Started","Yes",IF(_xlfn.XLOOKUP($C5989,tbl_StartedStatus[Bold ID],tbl_StartedStatus[Started])="No Show","No Show","")),""))</f>
        <v/>
      </c>
    </row>
    <row r="5990" spans="1:8" ht="15" customHeight="1" thickBot="1">
      <c r="A5990" s="38" t="str">
        <f>IF($C5990="","",IFERROR(_xlfn.XLOOKUP($C5990,'1.PrepList'!$I$2:$I$1500,'1.PrepList'!$G$2:$G$1500,"")&amp;"",""))</f>
        <v/>
      </c>
      <c r="B5990" s="638" t="str">
        <f>IF($C5990="","",IFERROR(_xlfn.XLOOKUP($C5990,'1.PrepList'!$I$2:$I$1500,'1.PrepList'!$H$2:$H$1500,"")&amp;"",""))</f>
        <v/>
      </c>
      <c r="D5990" s="638" t="str">
        <f>IF($C5990="","",IFERROR(_xlfn.XLOOKUP($C5990,'1.PrepList'!$I$2:$I$1500,'1.PrepList'!$J$2:$J$1500,"")&amp;"",""))</f>
        <v/>
      </c>
      <c r="E5990" s="638" t="str">
        <f>IF($C5990="","",IFERROR(_xlfn.XLOOKUP($C5990,'1.PrepList'!$I$2:$I$1500,'1.PrepList'!$N$2:$N$1500,"")&amp;"",""))</f>
        <v/>
      </c>
      <c r="F5990" s="638" t="str">
        <f>IF($C5990="","",IFERROR(_xlfn.XLOOKUP($C5990,'1.PrepList'!$I$2:$I$1500,'1.PrepList'!$K$2:$K$1500,"")&amp;"",""))</f>
        <v/>
      </c>
      <c r="H5990" s="644" t="str">
        <f>IF($C5990="","",IFERROR(IF(_xlfn.XLOOKUP($C5990,tbl_StartedStatus[Bold ID],tbl_StartedStatus[Started])="Started","Yes",IF(_xlfn.XLOOKUP($C5990,tbl_StartedStatus[Bold ID],tbl_StartedStatus[Started])="No Show","No Show","")),""))</f>
        <v/>
      </c>
    </row>
    <row r="5991" spans="1:8" ht="15" customHeight="1" thickBot="1">
      <c r="A5991" s="38" t="str">
        <f>IF($C5991="","",IFERROR(_xlfn.XLOOKUP($C5991,'1.PrepList'!$I$2:$I$1500,'1.PrepList'!$G$2:$G$1500,"")&amp;"",""))</f>
        <v/>
      </c>
      <c r="B5991" s="638" t="str">
        <f>IF($C5991="","",IFERROR(_xlfn.XLOOKUP($C5991,'1.PrepList'!$I$2:$I$1500,'1.PrepList'!$H$2:$H$1500,"")&amp;"",""))</f>
        <v/>
      </c>
      <c r="D5991" s="638" t="str">
        <f>IF($C5991="","",IFERROR(_xlfn.XLOOKUP($C5991,'1.PrepList'!$I$2:$I$1500,'1.PrepList'!$J$2:$J$1500,"")&amp;"",""))</f>
        <v/>
      </c>
      <c r="E5991" s="638" t="str">
        <f>IF($C5991="","",IFERROR(_xlfn.XLOOKUP($C5991,'1.PrepList'!$I$2:$I$1500,'1.PrepList'!$N$2:$N$1500,"")&amp;"",""))</f>
        <v/>
      </c>
      <c r="F5991" s="638" t="str">
        <f>IF($C5991="","",IFERROR(_xlfn.XLOOKUP($C5991,'1.PrepList'!$I$2:$I$1500,'1.PrepList'!$K$2:$K$1500,"")&amp;"",""))</f>
        <v/>
      </c>
      <c r="H5991" s="644" t="str">
        <f>IF($C5991="","",IFERROR(IF(_xlfn.XLOOKUP($C5991,tbl_StartedStatus[Bold ID],tbl_StartedStatus[Started])="Started","Yes",IF(_xlfn.XLOOKUP($C5991,tbl_StartedStatus[Bold ID],tbl_StartedStatus[Started])="No Show","No Show","")),""))</f>
        <v/>
      </c>
    </row>
    <row r="5992" spans="1:8" ht="15" customHeight="1" thickBot="1">
      <c r="A5992" s="38" t="str">
        <f>IF($C5992="","",IFERROR(_xlfn.XLOOKUP($C5992,'1.PrepList'!$I$2:$I$1500,'1.PrepList'!$G$2:$G$1500,"")&amp;"",""))</f>
        <v/>
      </c>
      <c r="B5992" s="638" t="str">
        <f>IF($C5992="","",IFERROR(_xlfn.XLOOKUP($C5992,'1.PrepList'!$I$2:$I$1500,'1.PrepList'!$H$2:$H$1500,"")&amp;"",""))</f>
        <v/>
      </c>
      <c r="D5992" s="638" t="str">
        <f>IF($C5992="","",IFERROR(_xlfn.XLOOKUP($C5992,'1.PrepList'!$I$2:$I$1500,'1.PrepList'!$J$2:$J$1500,"")&amp;"",""))</f>
        <v/>
      </c>
      <c r="E5992" s="638" t="str">
        <f>IF($C5992="","",IFERROR(_xlfn.XLOOKUP($C5992,'1.PrepList'!$I$2:$I$1500,'1.PrepList'!$N$2:$N$1500,"")&amp;"",""))</f>
        <v/>
      </c>
      <c r="F5992" s="638" t="str">
        <f>IF($C5992="","",IFERROR(_xlfn.XLOOKUP($C5992,'1.PrepList'!$I$2:$I$1500,'1.PrepList'!$K$2:$K$1500,"")&amp;"",""))</f>
        <v/>
      </c>
      <c r="H5992" s="644" t="str">
        <f>IF($C5992="","",IFERROR(IF(_xlfn.XLOOKUP($C5992,tbl_StartedStatus[Bold ID],tbl_StartedStatus[Started])="Started","Yes",IF(_xlfn.XLOOKUP($C5992,tbl_StartedStatus[Bold ID],tbl_StartedStatus[Started])="No Show","No Show","")),""))</f>
        <v/>
      </c>
    </row>
    <row r="5993" spans="1:8" ht="15" customHeight="1" thickBot="1">
      <c r="A5993" s="38" t="str">
        <f>IF($C5993="","",IFERROR(_xlfn.XLOOKUP($C5993,'1.PrepList'!$I$2:$I$1500,'1.PrepList'!$G$2:$G$1500,"")&amp;"",""))</f>
        <v/>
      </c>
      <c r="B5993" s="638" t="str">
        <f>IF($C5993="","",IFERROR(_xlfn.XLOOKUP($C5993,'1.PrepList'!$I$2:$I$1500,'1.PrepList'!$H$2:$H$1500,"")&amp;"",""))</f>
        <v/>
      </c>
      <c r="D5993" s="638" t="str">
        <f>IF($C5993="","",IFERROR(_xlfn.XLOOKUP($C5993,'1.PrepList'!$I$2:$I$1500,'1.PrepList'!$J$2:$J$1500,"")&amp;"",""))</f>
        <v/>
      </c>
      <c r="E5993" s="638" t="str">
        <f>IF($C5993="","",IFERROR(_xlfn.XLOOKUP($C5993,'1.PrepList'!$I$2:$I$1500,'1.PrepList'!$N$2:$N$1500,"")&amp;"",""))</f>
        <v/>
      </c>
      <c r="F5993" s="638" t="str">
        <f>IF($C5993="","",IFERROR(_xlfn.XLOOKUP($C5993,'1.PrepList'!$I$2:$I$1500,'1.PrepList'!$K$2:$K$1500,"")&amp;"",""))</f>
        <v/>
      </c>
      <c r="H5993" s="644" t="str">
        <f>IF($C5993="","",IFERROR(IF(_xlfn.XLOOKUP($C5993,tbl_StartedStatus[Bold ID],tbl_StartedStatus[Started])="Started","Yes",IF(_xlfn.XLOOKUP($C5993,tbl_StartedStatus[Bold ID],tbl_StartedStatus[Started])="No Show","No Show","")),""))</f>
        <v/>
      </c>
    </row>
    <row r="5994" spans="1:8" ht="15" customHeight="1" thickBot="1">
      <c r="A5994" s="38" t="str">
        <f>IF($C5994="","",IFERROR(_xlfn.XLOOKUP($C5994,'1.PrepList'!$I$2:$I$1500,'1.PrepList'!$G$2:$G$1500,"")&amp;"",""))</f>
        <v/>
      </c>
      <c r="B5994" s="638" t="str">
        <f>IF($C5994="","",IFERROR(_xlfn.XLOOKUP($C5994,'1.PrepList'!$I$2:$I$1500,'1.PrepList'!$H$2:$H$1500,"")&amp;"",""))</f>
        <v/>
      </c>
      <c r="D5994" s="638" t="str">
        <f>IF($C5994="","",IFERROR(_xlfn.XLOOKUP($C5994,'1.PrepList'!$I$2:$I$1500,'1.PrepList'!$J$2:$J$1500,"")&amp;"",""))</f>
        <v/>
      </c>
      <c r="E5994" s="638" t="str">
        <f>IF($C5994="","",IFERROR(_xlfn.XLOOKUP($C5994,'1.PrepList'!$I$2:$I$1500,'1.PrepList'!$N$2:$N$1500,"")&amp;"",""))</f>
        <v/>
      </c>
      <c r="F5994" s="638" t="str">
        <f>IF($C5994="","",IFERROR(_xlfn.XLOOKUP($C5994,'1.PrepList'!$I$2:$I$1500,'1.PrepList'!$K$2:$K$1500,"")&amp;"",""))</f>
        <v/>
      </c>
      <c r="H5994" s="644" t="str">
        <f>IF($C5994="","",IFERROR(IF(_xlfn.XLOOKUP($C5994,tbl_StartedStatus[Bold ID],tbl_StartedStatus[Started])="Started","Yes",IF(_xlfn.XLOOKUP($C5994,tbl_StartedStatus[Bold ID],tbl_StartedStatus[Started])="No Show","No Show","")),""))</f>
        <v/>
      </c>
    </row>
    <row r="5995" spans="1:8" ht="15" customHeight="1" thickBot="1">
      <c r="A5995" s="38" t="str">
        <f>IF($C5995="","",IFERROR(_xlfn.XLOOKUP($C5995,'1.PrepList'!$I$2:$I$1500,'1.PrepList'!$G$2:$G$1500,"")&amp;"",""))</f>
        <v/>
      </c>
      <c r="B5995" s="638" t="str">
        <f>IF($C5995="","",IFERROR(_xlfn.XLOOKUP($C5995,'1.PrepList'!$I$2:$I$1500,'1.PrepList'!$H$2:$H$1500,"")&amp;"",""))</f>
        <v/>
      </c>
      <c r="D5995" s="638" t="str">
        <f>IF($C5995="","",IFERROR(_xlfn.XLOOKUP($C5995,'1.PrepList'!$I$2:$I$1500,'1.PrepList'!$J$2:$J$1500,"")&amp;"",""))</f>
        <v/>
      </c>
      <c r="E5995" s="638" t="str">
        <f>IF($C5995="","",IFERROR(_xlfn.XLOOKUP($C5995,'1.PrepList'!$I$2:$I$1500,'1.PrepList'!$N$2:$N$1500,"")&amp;"",""))</f>
        <v/>
      </c>
      <c r="F5995" s="638" t="str">
        <f>IF($C5995="","",IFERROR(_xlfn.XLOOKUP($C5995,'1.PrepList'!$I$2:$I$1500,'1.PrepList'!$K$2:$K$1500,"")&amp;"",""))</f>
        <v/>
      </c>
      <c r="H5995" s="644" t="str">
        <f>IF($C5995="","",IFERROR(IF(_xlfn.XLOOKUP($C5995,tbl_StartedStatus[Bold ID],tbl_StartedStatus[Started])="Started","Yes",IF(_xlfn.XLOOKUP($C5995,tbl_StartedStatus[Bold ID],tbl_StartedStatus[Started])="No Show","No Show","")),""))</f>
        <v/>
      </c>
    </row>
    <row r="5996" spans="1:8" ht="15" customHeight="1" thickBot="1">
      <c r="A5996" s="38" t="str">
        <f>IF($C5996="","",IFERROR(_xlfn.XLOOKUP($C5996,'1.PrepList'!$I$2:$I$1500,'1.PrepList'!$G$2:$G$1500,"")&amp;"",""))</f>
        <v/>
      </c>
      <c r="B5996" s="638" t="str">
        <f>IF($C5996="","",IFERROR(_xlfn.XLOOKUP($C5996,'1.PrepList'!$I$2:$I$1500,'1.PrepList'!$H$2:$H$1500,"")&amp;"",""))</f>
        <v/>
      </c>
      <c r="D5996" s="638" t="str">
        <f>IF($C5996="","",IFERROR(_xlfn.XLOOKUP($C5996,'1.PrepList'!$I$2:$I$1500,'1.PrepList'!$J$2:$J$1500,"")&amp;"",""))</f>
        <v/>
      </c>
      <c r="E5996" s="638" t="str">
        <f>IF($C5996="","",IFERROR(_xlfn.XLOOKUP($C5996,'1.PrepList'!$I$2:$I$1500,'1.PrepList'!$N$2:$N$1500,"")&amp;"",""))</f>
        <v/>
      </c>
      <c r="F5996" s="638" t="str">
        <f>IF($C5996="","",IFERROR(_xlfn.XLOOKUP($C5996,'1.PrepList'!$I$2:$I$1500,'1.PrepList'!$K$2:$K$1500,"")&amp;"",""))</f>
        <v/>
      </c>
      <c r="H5996" s="644" t="str">
        <f>IF($C5996="","",IFERROR(IF(_xlfn.XLOOKUP($C5996,tbl_StartedStatus[Bold ID],tbl_StartedStatus[Started])="Started","Yes",IF(_xlfn.XLOOKUP($C5996,tbl_StartedStatus[Bold ID],tbl_StartedStatus[Started])="No Show","No Show","")),""))</f>
        <v/>
      </c>
    </row>
    <row r="5997" spans="1:8" ht="15" customHeight="1" thickBot="1">
      <c r="A5997" s="38" t="str">
        <f>IF($C5997="","",IFERROR(_xlfn.XLOOKUP($C5997,'1.PrepList'!$I$2:$I$1500,'1.PrepList'!$G$2:$G$1500,"")&amp;"",""))</f>
        <v/>
      </c>
      <c r="B5997" s="638" t="str">
        <f>IF($C5997="","",IFERROR(_xlfn.XLOOKUP($C5997,'1.PrepList'!$I$2:$I$1500,'1.PrepList'!$H$2:$H$1500,"")&amp;"",""))</f>
        <v/>
      </c>
      <c r="D5997" s="638" t="str">
        <f>IF($C5997="","",IFERROR(_xlfn.XLOOKUP($C5997,'1.PrepList'!$I$2:$I$1500,'1.PrepList'!$J$2:$J$1500,"")&amp;"",""))</f>
        <v/>
      </c>
      <c r="E5997" s="638" t="str">
        <f>IF($C5997="","",IFERROR(_xlfn.XLOOKUP($C5997,'1.PrepList'!$I$2:$I$1500,'1.PrepList'!$N$2:$N$1500,"")&amp;"",""))</f>
        <v/>
      </c>
      <c r="F5997" s="638" t="str">
        <f>IF($C5997="","",IFERROR(_xlfn.XLOOKUP($C5997,'1.PrepList'!$I$2:$I$1500,'1.PrepList'!$K$2:$K$1500,"")&amp;"",""))</f>
        <v/>
      </c>
      <c r="H5997" s="644" t="str">
        <f>IF($C5997="","",IFERROR(IF(_xlfn.XLOOKUP($C5997,tbl_StartedStatus[Bold ID],tbl_StartedStatus[Started])="Started","Yes",IF(_xlfn.XLOOKUP($C5997,tbl_StartedStatus[Bold ID],tbl_StartedStatus[Started])="No Show","No Show","")),""))</f>
        <v/>
      </c>
    </row>
    <row r="5998" spans="1:8" ht="15" customHeight="1" thickBot="1">
      <c r="A5998" s="38" t="str">
        <f>IF($C5998="","",IFERROR(_xlfn.XLOOKUP($C5998,'1.PrepList'!$I$2:$I$1500,'1.PrepList'!$G$2:$G$1500,"")&amp;"",""))</f>
        <v/>
      </c>
      <c r="B5998" s="638" t="str">
        <f>IF($C5998="","",IFERROR(_xlfn.XLOOKUP($C5998,'1.PrepList'!$I$2:$I$1500,'1.PrepList'!$H$2:$H$1500,"")&amp;"",""))</f>
        <v/>
      </c>
      <c r="D5998" s="638" t="str">
        <f>IF($C5998="","",IFERROR(_xlfn.XLOOKUP($C5998,'1.PrepList'!$I$2:$I$1500,'1.PrepList'!$J$2:$J$1500,"")&amp;"",""))</f>
        <v/>
      </c>
      <c r="E5998" s="638" t="str">
        <f>IF($C5998="","",IFERROR(_xlfn.XLOOKUP($C5998,'1.PrepList'!$I$2:$I$1500,'1.PrepList'!$N$2:$N$1500,"")&amp;"",""))</f>
        <v/>
      </c>
      <c r="F5998" s="638" t="str">
        <f>IF($C5998="","",IFERROR(_xlfn.XLOOKUP($C5998,'1.PrepList'!$I$2:$I$1500,'1.PrepList'!$K$2:$K$1500,"")&amp;"",""))</f>
        <v/>
      </c>
      <c r="H5998" s="644" t="str">
        <f>IF($C5998="","",IFERROR(IF(_xlfn.XLOOKUP($C5998,tbl_StartedStatus[Bold ID],tbl_StartedStatus[Started])="Started","Yes",IF(_xlfn.XLOOKUP($C5998,tbl_StartedStatus[Bold ID],tbl_StartedStatus[Started])="No Show","No Show","")),""))</f>
        <v/>
      </c>
    </row>
    <row r="5999" spans="1:8" ht="15" customHeight="1" thickBot="1">
      <c r="A5999" s="38" t="str">
        <f>IF($C5999="","",IFERROR(_xlfn.XLOOKUP($C5999,'1.PrepList'!$I$2:$I$1500,'1.PrepList'!$G$2:$G$1500,"")&amp;"",""))</f>
        <v/>
      </c>
      <c r="B5999" s="638" t="str">
        <f>IF($C5999="","",IFERROR(_xlfn.XLOOKUP($C5999,'1.PrepList'!$I$2:$I$1500,'1.PrepList'!$H$2:$H$1500,"")&amp;"",""))</f>
        <v/>
      </c>
      <c r="D5999" s="638" t="str">
        <f>IF($C5999="","",IFERROR(_xlfn.XLOOKUP($C5999,'1.PrepList'!$I$2:$I$1500,'1.PrepList'!$J$2:$J$1500,"")&amp;"",""))</f>
        <v/>
      </c>
      <c r="E5999" s="638" t="str">
        <f>IF($C5999="","",IFERROR(_xlfn.XLOOKUP($C5999,'1.PrepList'!$I$2:$I$1500,'1.PrepList'!$N$2:$N$1500,"")&amp;"",""))</f>
        <v/>
      </c>
      <c r="F5999" s="638" t="str">
        <f>IF($C5999="","",IFERROR(_xlfn.XLOOKUP($C5999,'1.PrepList'!$I$2:$I$1500,'1.PrepList'!$K$2:$K$1500,"")&amp;"",""))</f>
        <v/>
      </c>
      <c r="H5999" s="644" t="str">
        <f>IF($C5999="","",IFERROR(IF(_xlfn.XLOOKUP($C5999,tbl_StartedStatus[Bold ID],tbl_StartedStatus[Started])="Started","Yes",IF(_xlfn.XLOOKUP($C5999,tbl_StartedStatus[Bold ID],tbl_StartedStatus[Started])="No Show","No Show","")),""))</f>
        <v/>
      </c>
    </row>
    <row r="6000" spans="1:8" ht="15" customHeight="1" thickBot="1">
      <c r="A6000" s="38" t="str">
        <f>IF($C6000="","",IFERROR(_xlfn.XLOOKUP($C6000,'1.PrepList'!$I$2:$I$1500,'1.PrepList'!$G$2:$G$1500,"")&amp;"",""))</f>
        <v/>
      </c>
      <c r="B6000" s="638" t="str">
        <f>IF($C6000="","",IFERROR(_xlfn.XLOOKUP($C6000,'1.PrepList'!$I$2:$I$1500,'1.PrepList'!$H$2:$H$1500,"")&amp;"",""))</f>
        <v/>
      </c>
      <c r="D6000" s="638" t="str">
        <f>IF($C6000="","",IFERROR(_xlfn.XLOOKUP($C6000,'1.PrepList'!$I$2:$I$1500,'1.PrepList'!$J$2:$J$1500,"")&amp;"",""))</f>
        <v/>
      </c>
      <c r="E6000" s="638" t="str">
        <f>IF($C6000="","",IFERROR(_xlfn.XLOOKUP($C6000,'1.PrepList'!$I$2:$I$1500,'1.PrepList'!$N$2:$N$1500,"")&amp;"",""))</f>
        <v/>
      </c>
      <c r="F6000" s="638" t="str">
        <f>IF($C6000="","",IFERROR(_xlfn.XLOOKUP($C6000,'1.PrepList'!$I$2:$I$1500,'1.PrepList'!$K$2:$K$1500,"")&amp;"",""))</f>
        <v/>
      </c>
      <c r="H6000" s="644" t="str">
        <f>IF($C6000="","",IFERROR(IF(_xlfn.XLOOKUP($C6000,tbl_StartedStatus[Bold ID],tbl_StartedStatus[Started])="Started","Yes",IF(_xlfn.XLOOKUP($C6000,tbl_StartedStatus[Bold ID],tbl_StartedStatus[Started])="No Show","No Show","")),""))</f>
        <v/>
      </c>
    </row>
    <row r="6001" spans="1:8" ht="15" customHeight="1" thickBot="1">
      <c r="A6001" s="38" t="str">
        <f>IF($C6001="","",IFERROR(_xlfn.XLOOKUP($C6001,'1.PrepList'!$I$2:$I$1500,'1.PrepList'!$G$2:$G$1500,"")&amp;"",""))</f>
        <v/>
      </c>
      <c r="B6001" s="638" t="str">
        <f>IF($C6001="","",IFERROR(_xlfn.XLOOKUP($C6001,'1.PrepList'!$I$2:$I$1500,'1.PrepList'!$H$2:$H$1500,"")&amp;"",""))</f>
        <v/>
      </c>
      <c r="D6001" s="638" t="str">
        <f>IF($C6001="","",IFERROR(_xlfn.XLOOKUP($C6001,'1.PrepList'!$I$2:$I$1500,'1.PrepList'!$J$2:$J$1500,"")&amp;"",""))</f>
        <v/>
      </c>
      <c r="E6001" s="638" t="str">
        <f>IF($C6001="","",IFERROR(_xlfn.XLOOKUP($C6001,'1.PrepList'!$I$2:$I$1500,'1.PrepList'!$N$2:$N$1500,"")&amp;"",""))</f>
        <v/>
      </c>
      <c r="F6001" s="638" t="str">
        <f>IF($C6001="","",IFERROR(_xlfn.XLOOKUP($C6001,'1.PrepList'!$I$2:$I$1500,'1.PrepList'!$K$2:$K$1500,"")&amp;"",""))</f>
        <v/>
      </c>
      <c r="H6001" s="644" t="str">
        <f>IF($C6001="","",IFERROR(IF(_xlfn.XLOOKUP($C6001,tbl_StartedStatus[Bold ID],tbl_StartedStatus[Started])="Started","Yes",IF(_xlfn.XLOOKUP($C6001,tbl_StartedStatus[Bold ID],tbl_StartedStatus[Started])="No Show","No Show","")),""))</f>
        <v/>
      </c>
    </row>
    <row r="6002" spans="1:8" ht="15" customHeight="1" thickBot="1">
      <c r="A6002" s="38" t="str">
        <f>IF($C6002="","",IFERROR(_xlfn.XLOOKUP($C6002,'1.PrepList'!$I$2:$I$1500,'1.PrepList'!$G$2:$G$1500,"")&amp;"",""))</f>
        <v/>
      </c>
      <c r="B6002" s="638" t="str">
        <f>IF($C6002="","",IFERROR(_xlfn.XLOOKUP($C6002,'1.PrepList'!$I$2:$I$1500,'1.PrepList'!$H$2:$H$1500,"")&amp;"",""))</f>
        <v/>
      </c>
      <c r="D6002" s="638" t="str">
        <f>IF($C6002="","",IFERROR(_xlfn.XLOOKUP($C6002,'1.PrepList'!$I$2:$I$1500,'1.PrepList'!$J$2:$J$1500,"")&amp;"",""))</f>
        <v/>
      </c>
      <c r="E6002" s="638" t="str">
        <f>IF($C6002="","",IFERROR(_xlfn.XLOOKUP($C6002,'1.PrepList'!$I$2:$I$1500,'1.PrepList'!$N$2:$N$1500,"")&amp;"",""))</f>
        <v/>
      </c>
      <c r="F6002" s="638" t="str">
        <f>IF($C6002="","",IFERROR(_xlfn.XLOOKUP($C6002,'1.PrepList'!$I$2:$I$1500,'1.PrepList'!$K$2:$K$1500,"")&amp;"",""))</f>
        <v/>
      </c>
      <c r="H6002" s="644" t="str">
        <f>IF($C6002="","",IFERROR(IF(_xlfn.XLOOKUP($C6002,tbl_StartedStatus[Bold ID],tbl_StartedStatus[Started])="Started","Yes",IF(_xlfn.XLOOKUP($C6002,tbl_StartedStatus[Bold ID],tbl_StartedStatus[Started])="No Show","No Show","")),""))</f>
        <v/>
      </c>
    </row>
    <row r="6003" spans="1:8" ht="15" customHeight="1" thickBot="1">
      <c r="A6003" s="38" t="str">
        <f>IF($C6003="","",IFERROR(_xlfn.XLOOKUP($C6003,'1.PrepList'!$I$2:$I$1500,'1.PrepList'!$G$2:$G$1500,"")&amp;"",""))</f>
        <v/>
      </c>
      <c r="B6003" s="638" t="str">
        <f>IF($C6003="","",IFERROR(_xlfn.XLOOKUP($C6003,'1.PrepList'!$I$2:$I$1500,'1.PrepList'!$H$2:$H$1500,"")&amp;"",""))</f>
        <v/>
      </c>
      <c r="D6003" s="638" t="str">
        <f>IF($C6003="","",IFERROR(_xlfn.XLOOKUP($C6003,'1.PrepList'!$I$2:$I$1500,'1.PrepList'!$J$2:$J$1500,"")&amp;"",""))</f>
        <v/>
      </c>
      <c r="E6003" s="638" t="str">
        <f>IF($C6003="","",IFERROR(_xlfn.XLOOKUP($C6003,'1.PrepList'!$I$2:$I$1500,'1.PrepList'!$N$2:$N$1500,"")&amp;"",""))</f>
        <v/>
      </c>
      <c r="F6003" s="638" t="str">
        <f>IF($C6003="","",IFERROR(_xlfn.XLOOKUP($C6003,'1.PrepList'!$I$2:$I$1500,'1.PrepList'!$K$2:$K$1500,"")&amp;"",""))</f>
        <v/>
      </c>
      <c r="H6003" s="644" t="str">
        <f>IF($C6003="","",IFERROR(IF(_xlfn.XLOOKUP($C6003,tbl_StartedStatus[Bold ID],tbl_StartedStatus[Started])="Started","Yes",IF(_xlfn.XLOOKUP($C6003,tbl_StartedStatus[Bold ID],tbl_StartedStatus[Started])="No Show","No Show","")),""))</f>
        <v/>
      </c>
    </row>
    <row r="6004" spans="1:8" ht="15" customHeight="1" thickBot="1">
      <c r="A6004" s="38" t="str">
        <f>IF($C6004="","",IFERROR(_xlfn.XLOOKUP($C6004,'1.PrepList'!$I$2:$I$1500,'1.PrepList'!$G$2:$G$1500,"")&amp;"",""))</f>
        <v/>
      </c>
      <c r="B6004" s="638" t="str">
        <f>IF($C6004="","",IFERROR(_xlfn.XLOOKUP($C6004,'1.PrepList'!$I$2:$I$1500,'1.PrepList'!$H$2:$H$1500,"")&amp;"",""))</f>
        <v/>
      </c>
      <c r="D6004" s="638" t="str">
        <f>IF($C6004="","",IFERROR(_xlfn.XLOOKUP($C6004,'1.PrepList'!$I$2:$I$1500,'1.PrepList'!$J$2:$J$1500,"")&amp;"",""))</f>
        <v/>
      </c>
      <c r="E6004" s="638" t="str">
        <f>IF($C6004="","",IFERROR(_xlfn.XLOOKUP($C6004,'1.PrepList'!$I$2:$I$1500,'1.PrepList'!$N$2:$N$1500,"")&amp;"",""))</f>
        <v/>
      </c>
      <c r="F6004" s="638" t="str">
        <f>IF($C6004="","",IFERROR(_xlfn.XLOOKUP($C6004,'1.PrepList'!$I$2:$I$1500,'1.PrepList'!$K$2:$K$1500,"")&amp;"",""))</f>
        <v/>
      </c>
      <c r="H6004" s="644" t="str">
        <f>IF($C6004="","",IFERROR(IF(_xlfn.XLOOKUP($C6004,tbl_StartedStatus[Bold ID],tbl_StartedStatus[Started])="Started","Yes",IF(_xlfn.XLOOKUP($C6004,tbl_StartedStatus[Bold ID],tbl_StartedStatus[Started])="No Show","No Show","")),""))</f>
        <v/>
      </c>
    </row>
    <row r="6005" spans="1:8" ht="15" customHeight="1" thickBot="1">
      <c r="A6005" s="38" t="str">
        <f>IF($C6005="","",IFERROR(_xlfn.XLOOKUP($C6005,'1.PrepList'!$I$2:$I$1500,'1.PrepList'!$G$2:$G$1500,"")&amp;"",""))</f>
        <v/>
      </c>
      <c r="B6005" s="638" t="str">
        <f>IF($C6005="","",IFERROR(_xlfn.XLOOKUP($C6005,'1.PrepList'!$I$2:$I$1500,'1.PrepList'!$H$2:$H$1500,"")&amp;"",""))</f>
        <v/>
      </c>
      <c r="D6005" s="638" t="str">
        <f>IF($C6005="","",IFERROR(_xlfn.XLOOKUP($C6005,'1.PrepList'!$I$2:$I$1500,'1.PrepList'!$J$2:$J$1500,"")&amp;"",""))</f>
        <v/>
      </c>
      <c r="E6005" s="638" t="str">
        <f>IF($C6005="","",IFERROR(_xlfn.XLOOKUP($C6005,'1.PrepList'!$I$2:$I$1500,'1.PrepList'!$N$2:$N$1500,"")&amp;"",""))</f>
        <v/>
      </c>
      <c r="F6005" s="638" t="str">
        <f>IF($C6005="","",IFERROR(_xlfn.XLOOKUP($C6005,'1.PrepList'!$I$2:$I$1500,'1.PrepList'!$K$2:$K$1500,"")&amp;"",""))</f>
        <v/>
      </c>
      <c r="H6005" s="644" t="str">
        <f>IF($C6005="","",IFERROR(IF(_xlfn.XLOOKUP($C6005,tbl_StartedStatus[Bold ID],tbl_StartedStatus[Started])="Started","Yes",IF(_xlfn.XLOOKUP($C6005,tbl_StartedStatus[Bold ID],tbl_StartedStatus[Started])="No Show","No Show","")),""))</f>
        <v/>
      </c>
    </row>
    <row r="6006" spans="1:8" ht="15" customHeight="1" thickBot="1">
      <c r="A6006" s="38" t="str">
        <f>IF($C6006="","",IFERROR(_xlfn.XLOOKUP($C6006,'1.PrepList'!$I$2:$I$1500,'1.PrepList'!$G$2:$G$1500,"")&amp;"",""))</f>
        <v/>
      </c>
      <c r="B6006" s="638" t="str">
        <f>IF($C6006="","",IFERROR(_xlfn.XLOOKUP($C6006,'1.PrepList'!$I$2:$I$1500,'1.PrepList'!$H$2:$H$1500,"")&amp;"",""))</f>
        <v/>
      </c>
      <c r="D6006" s="638" t="str">
        <f>IF($C6006="","",IFERROR(_xlfn.XLOOKUP($C6006,'1.PrepList'!$I$2:$I$1500,'1.PrepList'!$J$2:$J$1500,"")&amp;"",""))</f>
        <v/>
      </c>
      <c r="E6006" s="638" t="str">
        <f>IF($C6006="","",IFERROR(_xlfn.XLOOKUP($C6006,'1.PrepList'!$I$2:$I$1500,'1.PrepList'!$N$2:$N$1500,"")&amp;"",""))</f>
        <v/>
      </c>
      <c r="F6006" s="638" t="str">
        <f>IF($C6006="","",IFERROR(_xlfn.XLOOKUP($C6006,'1.PrepList'!$I$2:$I$1500,'1.PrepList'!$K$2:$K$1500,"")&amp;"",""))</f>
        <v/>
      </c>
      <c r="H6006" s="644" t="str">
        <f>IF($C6006="","",IFERROR(IF(_xlfn.XLOOKUP($C6006,tbl_StartedStatus[Bold ID],tbl_StartedStatus[Started])="Started","Yes",IF(_xlfn.XLOOKUP($C6006,tbl_StartedStatus[Bold ID],tbl_StartedStatus[Started])="No Show","No Show","")),""))</f>
        <v/>
      </c>
    </row>
    <row r="6007" spans="1:8" ht="15" customHeight="1" thickBot="1">
      <c r="A6007" s="38" t="str">
        <f>IF($C6007="","",IFERROR(_xlfn.XLOOKUP($C6007,'1.PrepList'!$I$2:$I$1500,'1.PrepList'!$G$2:$G$1500,"")&amp;"",""))</f>
        <v/>
      </c>
      <c r="B6007" s="638" t="str">
        <f>IF($C6007="","",IFERROR(_xlfn.XLOOKUP($C6007,'1.PrepList'!$I$2:$I$1500,'1.PrepList'!$H$2:$H$1500,"")&amp;"",""))</f>
        <v/>
      </c>
      <c r="D6007" s="638" t="str">
        <f>IF($C6007="","",IFERROR(_xlfn.XLOOKUP($C6007,'1.PrepList'!$I$2:$I$1500,'1.PrepList'!$J$2:$J$1500,"")&amp;"",""))</f>
        <v/>
      </c>
      <c r="E6007" s="638" t="str">
        <f>IF($C6007="","",IFERROR(_xlfn.XLOOKUP($C6007,'1.PrepList'!$I$2:$I$1500,'1.PrepList'!$N$2:$N$1500,"")&amp;"",""))</f>
        <v/>
      </c>
      <c r="F6007" s="638" t="str">
        <f>IF($C6007="","",IFERROR(_xlfn.XLOOKUP($C6007,'1.PrepList'!$I$2:$I$1500,'1.PrepList'!$K$2:$K$1500,"")&amp;"",""))</f>
        <v/>
      </c>
      <c r="H6007" s="644" t="str">
        <f>IF($C6007="","",IFERROR(IF(_xlfn.XLOOKUP($C6007,tbl_StartedStatus[Bold ID],tbl_StartedStatus[Started])="Started","Yes",IF(_xlfn.XLOOKUP($C6007,tbl_StartedStatus[Bold ID],tbl_StartedStatus[Started])="No Show","No Show","")),""))</f>
        <v/>
      </c>
    </row>
    <row r="6008" spans="1:8" ht="15" customHeight="1" thickBot="1">
      <c r="A6008" s="38" t="str">
        <f>IF($C6008="","",IFERROR(_xlfn.XLOOKUP($C6008,'1.PrepList'!$I$2:$I$1500,'1.PrepList'!$G$2:$G$1500,"")&amp;"",""))</f>
        <v/>
      </c>
      <c r="B6008" s="638" t="str">
        <f>IF($C6008="","",IFERROR(_xlfn.XLOOKUP($C6008,'1.PrepList'!$I$2:$I$1500,'1.PrepList'!$H$2:$H$1500,"")&amp;"",""))</f>
        <v/>
      </c>
      <c r="D6008" s="638" t="str">
        <f>IF($C6008="","",IFERROR(_xlfn.XLOOKUP($C6008,'1.PrepList'!$I$2:$I$1500,'1.PrepList'!$J$2:$J$1500,"")&amp;"",""))</f>
        <v/>
      </c>
      <c r="E6008" s="638" t="str">
        <f>IF($C6008="","",IFERROR(_xlfn.XLOOKUP($C6008,'1.PrepList'!$I$2:$I$1500,'1.PrepList'!$N$2:$N$1500,"")&amp;"",""))</f>
        <v/>
      </c>
      <c r="F6008" s="638" t="str">
        <f>IF($C6008="","",IFERROR(_xlfn.XLOOKUP($C6008,'1.PrepList'!$I$2:$I$1500,'1.PrepList'!$K$2:$K$1500,"")&amp;"",""))</f>
        <v/>
      </c>
      <c r="H6008" s="644" t="str">
        <f>IF($C6008="","",IFERROR(IF(_xlfn.XLOOKUP($C6008,tbl_StartedStatus[Bold ID],tbl_StartedStatus[Started])="Started","Yes",IF(_xlfn.XLOOKUP($C6008,tbl_StartedStatus[Bold ID],tbl_StartedStatus[Started])="No Show","No Show","")),""))</f>
        <v/>
      </c>
    </row>
    <row r="6009" spans="1:8" ht="15" customHeight="1" thickBot="1">
      <c r="A6009" s="38" t="str">
        <f>IF($C6009="","",IFERROR(_xlfn.XLOOKUP($C6009,'1.PrepList'!$I$2:$I$1500,'1.PrepList'!$G$2:$G$1500,"")&amp;"",""))</f>
        <v/>
      </c>
      <c r="B6009" s="638" t="str">
        <f>IF($C6009="","",IFERROR(_xlfn.XLOOKUP($C6009,'1.PrepList'!$I$2:$I$1500,'1.PrepList'!$H$2:$H$1500,"")&amp;"",""))</f>
        <v/>
      </c>
      <c r="D6009" s="638" t="str">
        <f>IF($C6009="","",IFERROR(_xlfn.XLOOKUP($C6009,'1.PrepList'!$I$2:$I$1500,'1.PrepList'!$J$2:$J$1500,"")&amp;"",""))</f>
        <v/>
      </c>
      <c r="E6009" s="638" t="str">
        <f>IF($C6009="","",IFERROR(_xlfn.XLOOKUP($C6009,'1.PrepList'!$I$2:$I$1500,'1.PrepList'!$N$2:$N$1500,"")&amp;"",""))</f>
        <v/>
      </c>
      <c r="F6009" s="638" t="str">
        <f>IF($C6009="","",IFERROR(_xlfn.XLOOKUP($C6009,'1.PrepList'!$I$2:$I$1500,'1.PrepList'!$K$2:$K$1500,"")&amp;"",""))</f>
        <v/>
      </c>
      <c r="H6009" s="644" t="str">
        <f>IF($C6009="","",IFERROR(IF(_xlfn.XLOOKUP($C6009,tbl_StartedStatus[Bold ID],tbl_StartedStatus[Started])="Started","Yes",IF(_xlfn.XLOOKUP($C6009,tbl_StartedStatus[Bold ID],tbl_StartedStatus[Started])="No Show","No Show","")),""))</f>
        <v/>
      </c>
    </row>
    <row r="6010" spans="1:8" ht="15" customHeight="1" thickBot="1">
      <c r="A6010" s="38" t="str">
        <f>IF($C6010="","",IFERROR(_xlfn.XLOOKUP($C6010,'1.PrepList'!$I$2:$I$1500,'1.PrepList'!$G$2:$G$1500,"")&amp;"",""))</f>
        <v/>
      </c>
      <c r="B6010" s="638" t="str">
        <f>IF($C6010="","",IFERROR(_xlfn.XLOOKUP($C6010,'1.PrepList'!$I$2:$I$1500,'1.PrepList'!$H$2:$H$1500,"")&amp;"",""))</f>
        <v/>
      </c>
      <c r="D6010" s="638" t="str">
        <f>IF($C6010="","",IFERROR(_xlfn.XLOOKUP($C6010,'1.PrepList'!$I$2:$I$1500,'1.PrepList'!$J$2:$J$1500,"")&amp;"",""))</f>
        <v/>
      </c>
      <c r="E6010" s="638" t="str">
        <f>IF($C6010="","",IFERROR(_xlfn.XLOOKUP($C6010,'1.PrepList'!$I$2:$I$1500,'1.PrepList'!$N$2:$N$1500,"")&amp;"",""))</f>
        <v/>
      </c>
      <c r="F6010" s="638" t="str">
        <f>IF($C6010="","",IFERROR(_xlfn.XLOOKUP($C6010,'1.PrepList'!$I$2:$I$1500,'1.PrepList'!$K$2:$K$1500,"")&amp;"",""))</f>
        <v/>
      </c>
      <c r="H6010" s="644" t="str">
        <f>IF($C6010="","",IFERROR(IF(_xlfn.XLOOKUP($C6010,tbl_StartedStatus[Bold ID],tbl_StartedStatus[Started])="Started","Yes",IF(_xlfn.XLOOKUP($C6010,tbl_StartedStatus[Bold ID],tbl_StartedStatus[Started])="No Show","No Show","")),""))</f>
        <v/>
      </c>
    </row>
    <row r="6011" spans="1:8" ht="15" customHeight="1" thickBot="1">
      <c r="A6011" s="38" t="str">
        <f>IF($C6011="","",IFERROR(_xlfn.XLOOKUP($C6011,'1.PrepList'!$I$2:$I$1500,'1.PrepList'!$G$2:$G$1500,"")&amp;"",""))</f>
        <v/>
      </c>
      <c r="B6011" s="638" t="str">
        <f>IF($C6011="","",IFERROR(_xlfn.XLOOKUP($C6011,'1.PrepList'!$I$2:$I$1500,'1.PrepList'!$H$2:$H$1500,"")&amp;"",""))</f>
        <v/>
      </c>
      <c r="D6011" s="638" t="str">
        <f>IF($C6011="","",IFERROR(_xlfn.XLOOKUP($C6011,'1.PrepList'!$I$2:$I$1500,'1.PrepList'!$J$2:$J$1500,"")&amp;"",""))</f>
        <v/>
      </c>
      <c r="E6011" s="638" t="str">
        <f>IF($C6011="","",IFERROR(_xlfn.XLOOKUP($C6011,'1.PrepList'!$I$2:$I$1500,'1.PrepList'!$N$2:$N$1500,"")&amp;"",""))</f>
        <v/>
      </c>
      <c r="F6011" s="638" t="str">
        <f>IF($C6011="","",IFERROR(_xlfn.XLOOKUP($C6011,'1.PrepList'!$I$2:$I$1500,'1.PrepList'!$K$2:$K$1500,"")&amp;"",""))</f>
        <v/>
      </c>
      <c r="H6011" s="644" t="str">
        <f>IF($C6011="","",IFERROR(IF(_xlfn.XLOOKUP($C6011,tbl_StartedStatus[Bold ID],tbl_StartedStatus[Started])="Started","Yes",IF(_xlfn.XLOOKUP($C6011,tbl_StartedStatus[Bold ID],tbl_StartedStatus[Started])="No Show","No Show","")),""))</f>
        <v/>
      </c>
    </row>
    <row r="6012" spans="1:8" ht="15" customHeight="1" thickBot="1">
      <c r="A6012" s="38" t="str">
        <f>IF($C6012="","",IFERROR(_xlfn.XLOOKUP($C6012,'1.PrepList'!$I$2:$I$1500,'1.PrepList'!$G$2:$G$1500,"")&amp;"",""))</f>
        <v/>
      </c>
      <c r="B6012" s="638" t="str">
        <f>IF($C6012="","",IFERROR(_xlfn.XLOOKUP($C6012,'1.PrepList'!$I$2:$I$1500,'1.PrepList'!$H$2:$H$1500,"")&amp;"",""))</f>
        <v/>
      </c>
      <c r="D6012" s="638" t="str">
        <f>IF($C6012="","",IFERROR(_xlfn.XLOOKUP($C6012,'1.PrepList'!$I$2:$I$1500,'1.PrepList'!$J$2:$J$1500,"")&amp;"",""))</f>
        <v/>
      </c>
      <c r="E6012" s="638" t="str">
        <f>IF($C6012="","",IFERROR(_xlfn.XLOOKUP($C6012,'1.PrepList'!$I$2:$I$1500,'1.PrepList'!$N$2:$N$1500,"")&amp;"",""))</f>
        <v/>
      </c>
      <c r="F6012" s="638" t="str">
        <f>IF($C6012="","",IFERROR(_xlfn.XLOOKUP($C6012,'1.PrepList'!$I$2:$I$1500,'1.PrepList'!$K$2:$K$1500,"")&amp;"",""))</f>
        <v/>
      </c>
      <c r="H6012" s="644" t="str">
        <f>IF($C6012="","",IFERROR(IF(_xlfn.XLOOKUP($C6012,tbl_StartedStatus[Bold ID],tbl_StartedStatus[Started])="Started","Yes",IF(_xlfn.XLOOKUP($C6012,tbl_StartedStatus[Bold ID],tbl_StartedStatus[Started])="No Show","No Show","")),""))</f>
        <v/>
      </c>
    </row>
    <row r="6013" spans="1:8" ht="15" customHeight="1" thickBot="1">
      <c r="A6013" s="38" t="str">
        <f>IF($C6013="","",IFERROR(_xlfn.XLOOKUP($C6013,'1.PrepList'!$I$2:$I$1500,'1.PrepList'!$G$2:$G$1500,"")&amp;"",""))</f>
        <v/>
      </c>
      <c r="B6013" s="638" t="str">
        <f>IF($C6013="","",IFERROR(_xlfn.XLOOKUP($C6013,'1.PrepList'!$I$2:$I$1500,'1.PrepList'!$H$2:$H$1500,"")&amp;"",""))</f>
        <v/>
      </c>
      <c r="D6013" s="638" t="str">
        <f>IF($C6013="","",IFERROR(_xlfn.XLOOKUP($C6013,'1.PrepList'!$I$2:$I$1500,'1.PrepList'!$J$2:$J$1500,"")&amp;"",""))</f>
        <v/>
      </c>
      <c r="E6013" s="638" t="str">
        <f>IF($C6013="","",IFERROR(_xlfn.XLOOKUP($C6013,'1.PrepList'!$I$2:$I$1500,'1.PrepList'!$N$2:$N$1500,"")&amp;"",""))</f>
        <v/>
      </c>
      <c r="F6013" s="638" t="str">
        <f>IF($C6013="","",IFERROR(_xlfn.XLOOKUP($C6013,'1.PrepList'!$I$2:$I$1500,'1.PrepList'!$K$2:$K$1500,"")&amp;"",""))</f>
        <v/>
      </c>
      <c r="H6013" s="644" t="str">
        <f>IF($C6013="","",IFERROR(IF(_xlfn.XLOOKUP($C6013,tbl_StartedStatus[Bold ID],tbl_StartedStatus[Started])="Started","Yes",IF(_xlfn.XLOOKUP($C6013,tbl_StartedStatus[Bold ID],tbl_StartedStatus[Started])="No Show","No Show","")),""))</f>
        <v/>
      </c>
    </row>
    <row r="6014" spans="1:8" ht="15" customHeight="1" thickBot="1">
      <c r="A6014" s="38" t="str">
        <f>IF($C6014="","",IFERROR(_xlfn.XLOOKUP($C6014,'1.PrepList'!$I$2:$I$1500,'1.PrepList'!$G$2:$G$1500,"")&amp;"",""))</f>
        <v/>
      </c>
      <c r="B6014" s="638" t="str">
        <f>IF($C6014="","",IFERROR(_xlfn.XLOOKUP($C6014,'1.PrepList'!$I$2:$I$1500,'1.PrepList'!$H$2:$H$1500,"")&amp;"",""))</f>
        <v/>
      </c>
      <c r="D6014" s="638" t="str">
        <f>IF($C6014="","",IFERROR(_xlfn.XLOOKUP($C6014,'1.PrepList'!$I$2:$I$1500,'1.PrepList'!$J$2:$J$1500,"")&amp;"",""))</f>
        <v/>
      </c>
      <c r="E6014" s="638" t="str">
        <f>IF($C6014="","",IFERROR(_xlfn.XLOOKUP($C6014,'1.PrepList'!$I$2:$I$1500,'1.PrepList'!$N$2:$N$1500,"")&amp;"",""))</f>
        <v/>
      </c>
      <c r="F6014" s="638" t="str">
        <f>IF($C6014="","",IFERROR(_xlfn.XLOOKUP($C6014,'1.PrepList'!$I$2:$I$1500,'1.PrepList'!$K$2:$K$1500,"")&amp;"",""))</f>
        <v/>
      </c>
      <c r="H6014" s="644" t="str">
        <f>IF($C6014="","",IFERROR(IF(_xlfn.XLOOKUP($C6014,tbl_StartedStatus[Bold ID],tbl_StartedStatus[Started])="Started","Yes",IF(_xlfn.XLOOKUP($C6014,tbl_StartedStatus[Bold ID],tbl_StartedStatus[Started])="No Show","No Show","")),""))</f>
        <v/>
      </c>
    </row>
    <row r="6015" spans="1:8" ht="15" customHeight="1" thickBot="1">
      <c r="A6015" s="38" t="str">
        <f>IF($C6015="","",IFERROR(_xlfn.XLOOKUP($C6015,'1.PrepList'!$I$2:$I$1500,'1.PrepList'!$G$2:$G$1500,"")&amp;"",""))</f>
        <v/>
      </c>
      <c r="B6015" s="638" t="str">
        <f>IF($C6015="","",IFERROR(_xlfn.XLOOKUP($C6015,'1.PrepList'!$I$2:$I$1500,'1.PrepList'!$H$2:$H$1500,"")&amp;"",""))</f>
        <v/>
      </c>
      <c r="D6015" s="638" t="str">
        <f>IF($C6015="","",IFERROR(_xlfn.XLOOKUP($C6015,'1.PrepList'!$I$2:$I$1500,'1.PrepList'!$J$2:$J$1500,"")&amp;"",""))</f>
        <v/>
      </c>
      <c r="E6015" s="638" t="str">
        <f>IF($C6015="","",IFERROR(_xlfn.XLOOKUP($C6015,'1.PrepList'!$I$2:$I$1500,'1.PrepList'!$N$2:$N$1500,"")&amp;"",""))</f>
        <v/>
      </c>
      <c r="F6015" s="638" t="str">
        <f>IF($C6015="","",IFERROR(_xlfn.XLOOKUP($C6015,'1.PrepList'!$I$2:$I$1500,'1.PrepList'!$K$2:$K$1500,"")&amp;"",""))</f>
        <v/>
      </c>
      <c r="H6015" s="644" t="str">
        <f>IF($C6015="","",IFERROR(IF(_xlfn.XLOOKUP($C6015,tbl_StartedStatus[Bold ID],tbl_StartedStatus[Started])="Started","Yes",IF(_xlfn.XLOOKUP($C6015,tbl_StartedStatus[Bold ID],tbl_StartedStatus[Started])="No Show","No Show","")),""))</f>
        <v/>
      </c>
    </row>
    <row r="6016" spans="1:8" ht="15" customHeight="1" thickBot="1">
      <c r="A6016" s="38" t="str">
        <f>IF($C6016="","",IFERROR(_xlfn.XLOOKUP($C6016,'1.PrepList'!$I$2:$I$1500,'1.PrepList'!$G$2:$G$1500,"")&amp;"",""))</f>
        <v/>
      </c>
      <c r="B6016" s="638" t="str">
        <f>IF($C6016="","",IFERROR(_xlfn.XLOOKUP($C6016,'1.PrepList'!$I$2:$I$1500,'1.PrepList'!$H$2:$H$1500,"")&amp;"",""))</f>
        <v/>
      </c>
      <c r="D6016" s="638" t="str">
        <f>IF($C6016="","",IFERROR(_xlfn.XLOOKUP($C6016,'1.PrepList'!$I$2:$I$1500,'1.PrepList'!$J$2:$J$1500,"")&amp;"",""))</f>
        <v/>
      </c>
      <c r="E6016" s="638" t="str">
        <f>IF($C6016="","",IFERROR(_xlfn.XLOOKUP($C6016,'1.PrepList'!$I$2:$I$1500,'1.PrepList'!$N$2:$N$1500,"")&amp;"",""))</f>
        <v/>
      </c>
      <c r="F6016" s="638" t="str">
        <f>IF($C6016="","",IFERROR(_xlfn.XLOOKUP($C6016,'1.PrepList'!$I$2:$I$1500,'1.PrepList'!$K$2:$K$1500,"")&amp;"",""))</f>
        <v/>
      </c>
      <c r="H6016" s="644" t="str">
        <f>IF($C6016="","",IFERROR(IF(_xlfn.XLOOKUP($C6016,tbl_StartedStatus[Bold ID],tbl_StartedStatus[Started])="Started","Yes",IF(_xlfn.XLOOKUP($C6016,tbl_StartedStatus[Bold ID],tbl_StartedStatus[Started])="No Show","No Show","")),""))</f>
        <v/>
      </c>
    </row>
    <row r="6017" spans="1:8" ht="15" customHeight="1" thickBot="1">
      <c r="A6017" s="38" t="str">
        <f>IF($C6017="","",IFERROR(_xlfn.XLOOKUP($C6017,'1.PrepList'!$I$2:$I$1500,'1.PrepList'!$G$2:$G$1500,"")&amp;"",""))</f>
        <v/>
      </c>
      <c r="B6017" s="638" t="str">
        <f>IF($C6017="","",IFERROR(_xlfn.XLOOKUP($C6017,'1.PrepList'!$I$2:$I$1500,'1.PrepList'!$H$2:$H$1500,"")&amp;"",""))</f>
        <v/>
      </c>
      <c r="D6017" s="638" t="str">
        <f>IF($C6017="","",IFERROR(_xlfn.XLOOKUP($C6017,'1.PrepList'!$I$2:$I$1500,'1.PrepList'!$J$2:$J$1500,"")&amp;"",""))</f>
        <v/>
      </c>
      <c r="E6017" s="638" t="str">
        <f>IF($C6017="","",IFERROR(_xlfn.XLOOKUP($C6017,'1.PrepList'!$I$2:$I$1500,'1.PrepList'!$N$2:$N$1500,"")&amp;"",""))</f>
        <v/>
      </c>
      <c r="F6017" s="638" t="str">
        <f>IF($C6017="","",IFERROR(_xlfn.XLOOKUP($C6017,'1.PrepList'!$I$2:$I$1500,'1.PrepList'!$K$2:$K$1500,"")&amp;"",""))</f>
        <v/>
      </c>
      <c r="H6017" s="644" t="str">
        <f>IF($C6017="","",IFERROR(IF(_xlfn.XLOOKUP($C6017,tbl_StartedStatus[Bold ID],tbl_StartedStatus[Started])="Started","Yes",IF(_xlfn.XLOOKUP($C6017,tbl_StartedStatus[Bold ID],tbl_StartedStatus[Started])="No Show","No Show","")),""))</f>
        <v/>
      </c>
    </row>
    <row r="6018" spans="1:8" ht="15" customHeight="1" thickBot="1">
      <c r="A6018" s="38" t="str">
        <f>IF($C6018="","",IFERROR(_xlfn.XLOOKUP($C6018,'1.PrepList'!$I$2:$I$1500,'1.PrepList'!$G$2:$G$1500,"")&amp;"",""))</f>
        <v/>
      </c>
      <c r="B6018" s="638" t="str">
        <f>IF($C6018="","",IFERROR(_xlfn.XLOOKUP($C6018,'1.PrepList'!$I$2:$I$1500,'1.PrepList'!$H$2:$H$1500,"")&amp;"",""))</f>
        <v/>
      </c>
      <c r="D6018" s="638" t="str">
        <f>IF($C6018="","",IFERROR(_xlfn.XLOOKUP($C6018,'1.PrepList'!$I$2:$I$1500,'1.PrepList'!$J$2:$J$1500,"")&amp;"",""))</f>
        <v/>
      </c>
      <c r="E6018" s="638" t="str">
        <f>IF($C6018="","",IFERROR(_xlfn.XLOOKUP($C6018,'1.PrepList'!$I$2:$I$1500,'1.PrepList'!$N$2:$N$1500,"")&amp;"",""))</f>
        <v/>
      </c>
      <c r="F6018" s="638" t="str">
        <f>IF($C6018="","",IFERROR(_xlfn.XLOOKUP($C6018,'1.PrepList'!$I$2:$I$1500,'1.PrepList'!$K$2:$K$1500,"")&amp;"",""))</f>
        <v/>
      </c>
      <c r="H6018" s="644" t="str">
        <f>IF($C6018="","",IFERROR(IF(_xlfn.XLOOKUP($C6018,tbl_StartedStatus[Bold ID],tbl_StartedStatus[Started])="Started","Yes",IF(_xlfn.XLOOKUP($C6018,tbl_StartedStatus[Bold ID],tbl_StartedStatus[Started])="No Show","No Show","")),""))</f>
        <v/>
      </c>
    </row>
    <row r="6019" spans="1:8" ht="15" customHeight="1" thickBot="1">
      <c r="A6019" s="38" t="str">
        <f>IF($C6019="","",IFERROR(_xlfn.XLOOKUP($C6019,'1.PrepList'!$I$2:$I$1500,'1.PrepList'!$G$2:$G$1500,"")&amp;"",""))</f>
        <v/>
      </c>
      <c r="B6019" s="638" t="str">
        <f>IF($C6019="","",IFERROR(_xlfn.XLOOKUP($C6019,'1.PrepList'!$I$2:$I$1500,'1.PrepList'!$H$2:$H$1500,"")&amp;"",""))</f>
        <v/>
      </c>
      <c r="D6019" s="638" t="str">
        <f>IF($C6019="","",IFERROR(_xlfn.XLOOKUP($C6019,'1.PrepList'!$I$2:$I$1500,'1.PrepList'!$J$2:$J$1500,"")&amp;"",""))</f>
        <v/>
      </c>
      <c r="E6019" s="638" t="str">
        <f>IF($C6019="","",IFERROR(_xlfn.XLOOKUP($C6019,'1.PrepList'!$I$2:$I$1500,'1.PrepList'!$N$2:$N$1500,"")&amp;"",""))</f>
        <v/>
      </c>
      <c r="F6019" s="638" t="str">
        <f>IF($C6019="","",IFERROR(_xlfn.XLOOKUP($C6019,'1.PrepList'!$I$2:$I$1500,'1.PrepList'!$K$2:$K$1500,"")&amp;"",""))</f>
        <v/>
      </c>
      <c r="H6019" s="644" t="str">
        <f>IF($C6019="","",IFERROR(IF(_xlfn.XLOOKUP($C6019,tbl_StartedStatus[Bold ID],tbl_StartedStatus[Started])="Started","Yes",IF(_xlfn.XLOOKUP($C6019,tbl_StartedStatus[Bold ID],tbl_StartedStatus[Started])="No Show","No Show","")),""))</f>
        <v/>
      </c>
    </row>
    <row r="6020" spans="1:8" ht="15" customHeight="1" thickBot="1">
      <c r="A6020" s="38" t="str">
        <f>IF($C6020="","",IFERROR(_xlfn.XLOOKUP($C6020,'1.PrepList'!$I$2:$I$1500,'1.PrepList'!$G$2:$G$1500,"")&amp;"",""))</f>
        <v/>
      </c>
      <c r="B6020" s="638" t="str">
        <f>IF($C6020="","",IFERROR(_xlfn.XLOOKUP($C6020,'1.PrepList'!$I$2:$I$1500,'1.PrepList'!$H$2:$H$1500,"")&amp;"",""))</f>
        <v/>
      </c>
      <c r="D6020" s="638" t="str">
        <f>IF($C6020="","",IFERROR(_xlfn.XLOOKUP($C6020,'1.PrepList'!$I$2:$I$1500,'1.PrepList'!$J$2:$J$1500,"")&amp;"",""))</f>
        <v/>
      </c>
      <c r="E6020" s="638" t="str">
        <f>IF($C6020="","",IFERROR(_xlfn.XLOOKUP($C6020,'1.PrepList'!$I$2:$I$1500,'1.PrepList'!$N$2:$N$1500,"")&amp;"",""))</f>
        <v/>
      </c>
      <c r="F6020" s="638" t="str">
        <f>IF($C6020="","",IFERROR(_xlfn.XLOOKUP($C6020,'1.PrepList'!$I$2:$I$1500,'1.PrepList'!$K$2:$K$1500,"")&amp;"",""))</f>
        <v/>
      </c>
      <c r="H6020" s="644" t="str">
        <f>IF($C6020="","",IFERROR(IF(_xlfn.XLOOKUP($C6020,tbl_StartedStatus[Bold ID],tbl_StartedStatus[Started])="Started","Yes",IF(_xlfn.XLOOKUP($C6020,tbl_StartedStatus[Bold ID],tbl_StartedStatus[Started])="No Show","No Show","")),""))</f>
        <v/>
      </c>
    </row>
    <row r="6021" spans="1:8" ht="15" customHeight="1" thickBot="1">
      <c r="A6021" s="38" t="str">
        <f>IF($C6021="","",IFERROR(_xlfn.XLOOKUP($C6021,'1.PrepList'!$I$2:$I$1500,'1.PrepList'!$G$2:$G$1500,"")&amp;"",""))</f>
        <v/>
      </c>
      <c r="B6021" s="638" t="str">
        <f>IF($C6021="","",IFERROR(_xlfn.XLOOKUP($C6021,'1.PrepList'!$I$2:$I$1500,'1.PrepList'!$H$2:$H$1500,"")&amp;"",""))</f>
        <v/>
      </c>
      <c r="D6021" s="638" t="str">
        <f>IF($C6021="","",IFERROR(_xlfn.XLOOKUP($C6021,'1.PrepList'!$I$2:$I$1500,'1.PrepList'!$J$2:$J$1500,"")&amp;"",""))</f>
        <v/>
      </c>
      <c r="E6021" s="638" t="str">
        <f>IF($C6021="","",IFERROR(_xlfn.XLOOKUP($C6021,'1.PrepList'!$I$2:$I$1500,'1.PrepList'!$N$2:$N$1500,"")&amp;"",""))</f>
        <v/>
      </c>
      <c r="F6021" s="638" t="str">
        <f>IF($C6021="","",IFERROR(_xlfn.XLOOKUP($C6021,'1.PrepList'!$I$2:$I$1500,'1.PrepList'!$K$2:$K$1500,"")&amp;"",""))</f>
        <v/>
      </c>
      <c r="H6021" s="644" t="str">
        <f>IF($C6021="","",IFERROR(IF(_xlfn.XLOOKUP($C6021,tbl_StartedStatus[Bold ID],tbl_StartedStatus[Started])="Started","Yes",IF(_xlfn.XLOOKUP($C6021,tbl_StartedStatus[Bold ID],tbl_StartedStatus[Started])="No Show","No Show","")),""))</f>
        <v/>
      </c>
    </row>
    <row r="6022" spans="1:8" ht="15" customHeight="1" thickBot="1">
      <c r="A6022" s="38" t="str">
        <f>IF($C6022="","",IFERROR(_xlfn.XLOOKUP($C6022,'1.PrepList'!$I$2:$I$1500,'1.PrepList'!$G$2:$G$1500,"")&amp;"",""))</f>
        <v/>
      </c>
      <c r="B6022" s="638" t="str">
        <f>IF($C6022="","",IFERROR(_xlfn.XLOOKUP($C6022,'1.PrepList'!$I$2:$I$1500,'1.PrepList'!$H$2:$H$1500,"")&amp;"",""))</f>
        <v/>
      </c>
      <c r="D6022" s="638" t="str">
        <f>IF($C6022="","",IFERROR(_xlfn.XLOOKUP($C6022,'1.PrepList'!$I$2:$I$1500,'1.PrepList'!$J$2:$J$1500,"")&amp;"",""))</f>
        <v/>
      </c>
      <c r="E6022" s="638" t="str">
        <f>IF($C6022="","",IFERROR(_xlfn.XLOOKUP($C6022,'1.PrepList'!$I$2:$I$1500,'1.PrepList'!$N$2:$N$1500,"")&amp;"",""))</f>
        <v/>
      </c>
      <c r="F6022" s="638" t="str">
        <f>IF($C6022="","",IFERROR(_xlfn.XLOOKUP($C6022,'1.PrepList'!$I$2:$I$1500,'1.PrepList'!$K$2:$K$1500,"")&amp;"",""))</f>
        <v/>
      </c>
      <c r="H6022" s="644" t="str">
        <f>IF($C6022="","",IFERROR(IF(_xlfn.XLOOKUP($C6022,tbl_StartedStatus[Bold ID],tbl_StartedStatus[Started])="Started","Yes",IF(_xlfn.XLOOKUP($C6022,tbl_StartedStatus[Bold ID],tbl_StartedStatus[Started])="No Show","No Show","")),""))</f>
        <v/>
      </c>
    </row>
    <row r="6023" spans="1:8" ht="15" customHeight="1" thickBot="1">
      <c r="A6023" s="38" t="str">
        <f>IF($C6023="","",IFERROR(_xlfn.XLOOKUP($C6023,'1.PrepList'!$I$2:$I$1500,'1.PrepList'!$G$2:$G$1500,"")&amp;"",""))</f>
        <v/>
      </c>
      <c r="B6023" s="638" t="str">
        <f>IF($C6023="","",IFERROR(_xlfn.XLOOKUP($C6023,'1.PrepList'!$I$2:$I$1500,'1.PrepList'!$H$2:$H$1500,"")&amp;"",""))</f>
        <v/>
      </c>
      <c r="D6023" s="638" t="str">
        <f>IF($C6023="","",IFERROR(_xlfn.XLOOKUP($C6023,'1.PrepList'!$I$2:$I$1500,'1.PrepList'!$J$2:$J$1500,"")&amp;"",""))</f>
        <v/>
      </c>
      <c r="E6023" s="638" t="str">
        <f>IF($C6023="","",IFERROR(_xlfn.XLOOKUP($C6023,'1.PrepList'!$I$2:$I$1500,'1.PrepList'!$N$2:$N$1500,"")&amp;"",""))</f>
        <v/>
      </c>
      <c r="F6023" s="638" t="str">
        <f>IF($C6023="","",IFERROR(_xlfn.XLOOKUP($C6023,'1.PrepList'!$I$2:$I$1500,'1.PrepList'!$K$2:$K$1500,"")&amp;"",""))</f>
        <v/>
      </c>
      <c r="H6023" s="644" t="str">
        <f>IF($C6023="","",IFERROR(IF(_xlfn.XLOOKUP($C6023,tbl_StartedStatus[Bold ID],tbl_StartedStatus[Started])="Started","Yes",IF(_xlfn.XLOOKUP($C6023,tbl_StartedStatus[Bold ID],tbl_StartedStatus[Started])="No Show","No Show","")),""))</f>
        <v/>
      </c>
    </row>
    <row r="6024" spans="1:8" ht="15" customHeight="1" thickBot="1">
      <c r="A6024" s="38" t="str">
        <f>IF($C6024="","",IFERROR(_xlfn.XLOOKUP($C6024,'1.PrepList'!$I$2:$I$1500,'1.PrepList'!$G$2:$G$1500,"")&amp;"",""))</f>
        <v/>
      </c>
      <c r="B6024" s="638" t="str">
        <f>IF($C6024="","",IFERROR(_xlfn.XLOOKUP($C6024,'1.PrepList'!$I$2:$I$1500,'1.PrepList'!$H$2:$H$1500,"")&amp;"",""))</f>
        <v/>
      </c>
      <c r="D6024" s="638" t="str">
        <f>IF($C6024="","",IFERROR(_xlfn.XLOOKUP($C6024,'1.PrepList'!$I$2:$I$1500,'1.PrepList'!$J$2:$J$1500,"")&amp;"",""))</f>
        <v/>
      </c>
      <c r="E6024" s="638" t="str">
        <f>IF($C6024="","",IFERROR(_xlfn.XLOOKUP($C6024,'1.PrepList'!$I$2:$I$1500,'1.PrepList'!$N$2:$N$1500,"")&amp;"",""))</f>
        <v/>
      </c>
      <c r="F6024" s="638" t="str">
        <f>IF($C6024="","",IFERROR(_xlfn.XLOOKUP($C6024,'1.PrepList'!$I$2:$I$1500,'1.PrepList'!$K$2:$K$1500,"")&amp;"",""))</f>
        <v/>
      </c>
      <c r="H6024" s="644" t="str">
        <f>IF($C6024="","",IFERROR(IF(_xlfn.XLOOKUP($C6024,tbl_StartedStatus[Bold ID],tbl_StartedStatus[Started])="Started","Yes",IF(_xlfn.XLOOKUP($C6024,tbl_StartedStatus[Bold ID],tbl_StartedStatus[Started])="No Show","No Show","")),""))</f>
        <v/>
      </c>
    </row>
    <row r="6025" spans="1:8" ht="15" customHeight="1" thickBot="1">
      <c r="A6025" s="38" t="str">
        <f>IF($C6025="","",IFERROR(_xlfn.XLOOKUP($C6025,'1.PrepList'!$I$2:$I$1500,'1.PrepList'!$G$2:$G$1500,"")&amp;"",""))</f>
        <v/>
      </c>
      <c r="B6025" s="638" t="str">
        <f>IF($C6025="","",IFERROR(_xlfn.XLOOKUP($C6025,'1.PrepList'!$I$2:$I$1500,'1.PrepList'!$H$2:$H$1500,"")&amp;"",""))</f>
        <v/>
      </c>
      <c r="D6025" s="638" t="str">
        <f>IF($C6025="","",IFERROR(_xlfn.XLOOKUP($C6025,'1.PrepList'!$I$2:$I$1500,'1.PrepList'!$J$2:$J$1500,"")&amp;"",""))</f>
        <v/>
      </c>
      <c r="E6025" s="638" t="str">
        <f>IF($C6025="","",IFERROR(_xlfn.XLOOKUP($C6025,'1.PrepList'!$I$2:$I$1500,'1.PrepList'!$N$2:$N$1500,"")&amp;"",""))</f>
        <v/>
      </c>
      <c r="F6025" s="638" t="str">
        <f>IF($C6025="","",IFERROR(_xlfn.XLOOKUP($C6025,'1.PrepList'!$I$2:$I$1500,'1.PrepList'!$K$2:$K$1500,"")&amp;"",""))</f>
        <v/>
      </c>
      <c r="H6025" s="644" t="str">
        <f>IF($C6025="","",IFERROR(IF(_xlfn.XLOOKUP($C6025,tbl_StartedStatus[Bold ID],tbl_StartedStatus[Started])="Started","Yes",IF(_xlfn.XLOOKUP($C6025,tbl_StartedStatus[Bold ID],tbl_StartedStatus[Started])="No Show","No Show","")),""))</f>
        <v/>
      </c>
    </row>
    <row r="6026" spans="1:8" ht="15" customHeight="1" thickBot="1">
      <c r="A6026" s="38" t="str">
        <f>IF($C6026="","",IFERROR(_xlfn.XLOOKUP($C6026,'1.PrepList'!$I$2:$I$1500,'1.PrepList'!$G$2:$G$1500,"")&amp;"",""))</f>
        <v/>
      </c>
      <c r="B6026" s="638" t="str">
        <f>IF($C6026="","",IFERROR(_xlfn.XLOOKUP($C6026,'1.PrepList'!$I$2:$I$1500,'1.PrepList'!$H$2:$H$1500,"")&amp;"",""))</f>
        <v/>
      </c>
      <c r="D6026" s="638" t="str">
        <f>IF($C6026="","",IFERROR(_xlfn.XLOOKUP($C6026,'1.PrepList'!$I$2:$I$1500,'1.PrepList'!$J$2:$J$1500,"")&amp;"",""))</f>
        <v/>
      </c>
      <c r="E6026" s="638" t="str">
        <f>IF($C6026="","",IFERROR(_xlfn.XLOOKUP($C6026,'1.PrepList'!$I$2:$I$1500,'1.PrepList'!$N$2:$N$1500,"")&amp;"",""))</f>
        <v/>
      </c>
      <c r="F6026" s="638" t="str">
        <f>IF($C6026="","",IFERROR(_xlfn.XLOOKUP($C6026,'1.PrepList'!$I$2:$I$1500,'1.PrepList'!$K$2:$K$1500,"")&amp;"",""))</f>
        <v/>
      </c>
      <c r="H6026" s="644" t="str">
        <f>IF($C6026="","",IFERROR(IF(_xlfn.XLOOKUP($C6026,tbl_StartedStatus[Bold ID],tbl_StartedStatus[Started])="Started","Yes",IF(_xlfn.XLOOKUP($C6026,tbl_StartedStatus[Bold ID],tbl_StartedStatus[Started])="No Show","No Show","")),""))</f>
        <v/>
      </c>
    </row>
    <row r="6027" spans="1:8" ht="15" customHeight="1" thickBot="1">
      <c r="A6027" s="38" t="str">
        <f>IF($C6027="","",IFERROR(_xlfn.XLOOKUP($C6027,'1.PrepList'!$I$2:$I$1500,'1.PrepList'!$G$2:$G$1500,"")&amp;"",""))</f>
        <v/>
      </c>
      <c r="B6027" s="638" t="str">
        <f>IF($C6027="","",IFERROR(_xlfn.XLOOKUP($C6027,'1.PrepList'!$I$2:$I$1500,'1.PrepList'!$H$2:$H$1500,"")&amp;"",""))</f>
        <v/>
      </c>
      <c r="D6027" s="638" t="str">
        <f>IF($C6027="","",IFERROR(_xlfn.XLOOKUP($C6027,'1.PrepList'!$I$2:$I$1500,'1.PrepList'!$J$2:$J$1500,"")&amp;"",""))</f>
        <v/>
      </c>
      <c r="E6027" s="638" t="str">
        <f>IF($C6027="","",IFERROR(_xlfn.XLOOKUP($C6027,'1.PrepList'!$I$2:$I$1500,'1.PrepList'!$N$2:$N$1500,"")&amp;"",""))</f>
        <v/>
      </c>
      <c r="F6027" s="638" t="str">
        <f>IF($C6027="","",IFERROR(_xlfn.XLOOKUP($C6027,'1.PrepList'!$I$2:$I$1500,'1.PrepList'!$K$2:$K$1500,"")&amp;"",""))</f>
        <v/>
      </c>
      <c r="H6027" s="644" t="str">
        <f>IF($C6027="","",IFERROR(IF(_xlfn.XLOOKUP($C6027,tbl_StartedStatus[Bold ID],tbl_StartedStatus[Started])="Started","Yes",IF(_xlfn.XLOOKUP($C6027,tbl_StartedStatus[Bold ID],tbl_StartedStatus[Started])="No Show","No Show","")),""))</f>
        <v/>
      </c>
    </row>
    <row r="6028" spans="1:8" ht="15" customHeight="1" thickBot="1">
      <c r="A6028" s="38" t="str">
        <f>IF($C6028="","",IFERROR(_xlfn.XLOOKUP($C6028,'1.PrepList'!$I$2:$I$1500,'1.PrepList'!$G$2:$G$1500,"")&amp;"",""))</f>
        <v/>
      </c>
      <c r="B6028" s="638" t="str">
        <f>IF($C6028="","",IFERROR(_xlfn.XLOOKUP($C6028,'1.PrepList'!$I$2:$I$1500,'1.PrepList'!$H$2:$H$1500,"")&amp;"",""))</f>
        <v/>
      </c>
      <c r="D6028" s="638" t="str">
        <f>IF($C6028="","",IFERROR(_xlfn.XLOOKUP($C6028,'1.PrepList'!$I$2:$I$1500,'1.PrepList'!$J$2:$J$1500,"")&amp;"",""))</f>
        <v/>
      </c>
      <c r="E6028" s="638" t="str">
        <f>IF($C6028="","",IFERROR(_xlfn.XLOOKUP($C6028,'1.PrepList'!$I$2:$I$1500,'1.PrepList'!$N$2:$N$1500,"")&amp;"",""))</f>
        <v/>
      </c>
      <c r="F6028" s="638" t="str">
        <f>IF($C6028="","",IFERROR(_xlfn.XLOOKUP($C6028,'1.PrepList'!$I$2:$I$1500,'1.PrepList'!$K$2:$K$1500,"")&amp;"",""))</f>
        <v/>
      </c>
      <c r="H6028" s="644" t="str">
        <f>IF($C6028="","",IFERROR(IF(_xlfn.XLOOKUP($C6028,tbl_StartedStatus[Bold ID],tbl_StartedStatus[Started])="Started","Yes",IF(_xlfn.XLOOKUP($C6028,tbl_StartedStatus[Bold ID],tbl_StartedStatus[Started])="No Show","No Show","")),""))</f>
        <v/>
      </c>
    </row>
    <row r="6029" spans="1:8" ht="15" customHeight="1" thickBot="1">
      <c r="A6029" s="38" t="str">
        <f>IF($C6029="","",IFERROR(_xlfn.XLOOKUP($C6029,'1.PrepList'!$I$2:$I$1500,'1.PrepList'!$G$2:$G$1500,"")&amp;"",""))</f>
        <v/>
      </c>
      <c r="B6029" s="638" t="str">
        <f>IF($C6029="","",IFERROR(_xlfn.XLOOKUP($C6029,'1.PrepList'!$I$2:$I$1500,'1.PrepList'!$H$2:$H$1500,"")&amp;"",""))</f>
        <v/>
      </c>
      <c r="D6029" s="638" t="str">
        <f>IF($C6029="","",IFERROR(_xlfn.XLOOKUP($C6029,'1.PrepList'!$I$2:$I$1500,'1.PrepList'!$J$2:$J$1500,"")&amp;"",""))</f>
        <v/>
      </c>
      <c r="E6029" s="638" t="str">
        <f>IF($C6029="","",IFERROR(_xlfn.XLOOKUP($C6029,'1.PrepList'!$I$2:$I$1500,'1.PrepList'!$N$2:$N$1500,"")&amp;"",""))</f>
        <v/>
      </c>
      <c r="F6029" s="638" t="str">
        <f>IF($C6029="","",IFERROR(_xlfn.XLOOKUP($C6029,'1.PrepList'!$I$2:$I$1500,'1.PrepList'!$K$2:$K$1500,"")&amp;"",""))</f>
        <v/>
      </c>
      <c r="H6029" s="644" t="str">
        <f>IF($C6029="","",IFERROR(IF(_xlfn.XLOOKUP($C6029,tbl_StartedStatus[Bold ID],tbl_StartedStatus[Started])="Started","Yes",IF(_xlfn.XLOOKUP($C6029,tbl_StartedStatus[Bold ID],tbl_StartedStatus[Started])="No Show","No Show","")),""))</f>
        <v/>
      </c>
    </row>
    <row r="6030" spans="1:8" ht="15" customHeight="1" thickBot="1">
      <c r="A6030" s="38" t="str">
        <f>IF($C6030="","",IFERROR(_xlfn.XLOOKUP($C6030,'1.PrepList'!$I$2:$I$1500,'1.PrepList'!$G$2:$G$1500,"")&amp;"",""))</f>
        <v/>
      </c>
      <c r="B6030" s="638" t="str">
        <f>IF($C6030="","",IFERROR(_xlfn.XLOOKUP($C6030,'1.PrepList'!$I$2:$I$1500,'1.PrepList'!$H$2:$H$1500,"")&amp;"",""))</f>
        <v/>
      </c>
      <c r="D6030" s="638" t="str">
        <f>IF($C6030="","",IFERROR(_xlfn.XLOOKUP($C6030,'1.PrepList'!$I$2:$I$1500,'1.PrepList'!$J$2:$J$1500,"")&amp;"",""))</f>
        <v/>
      </c>
      <c r="E6030" s="638" t="str">
        <f>IF($C6030="","",IFERROR(_xlfn.XLOOKUP($C6030,'1.PrepList'!$I$2:$I$1500,'1.PrepList'!$N$2:$N$1500,"")&amp;"",""))</f>
        <v/>
      </c>
      <c r="F6030" s="638" t="str">
        <f>IF($C6030="","",IFERROR(_xlfn.XLOOKUP($C6030,'1.PrepList'!$I$2:$I$1500,'1.PrepList'!$K$2:$K$1500,"")&amp;"",""))</f>
        <v/>
      </c>
      <c r="H6030" s="644" t="str">
        <f>IF($C6030="","",IFERROR(IF(_xlfn.XLOOKUP($C6030,tbl_StartedStatus[Bold ID],tbl_StartedStatus[Started])="Started","Yes",IF(_xlfn.XLOOKUP($C6030,tbl_StartedStatus[Bold ID],tbl_StartedStatus[Started])="No Show","No Show","")),""))</f>
        <v/>
      </c>
    </row>
    <row r="6031" spans="1:8" ht="15" customHeight="1" thickBot="1">
      <c r="A6031" s="38" t="str">
        <f>IF($C6031="","",IFERROR(_xlfn.XLOOKUP($C6031,'1.PrepList'!$I$2:$I$1500,'1.PrepList'!$G$2:$G$1500,"")&amp;"",""))</f>
        <v/>
      </c>
      <c r="B6031" s="638" t="str">
        <f>IF($C6031="","",IFERROR(_xlfn.XLOOKUP($C6031,'1.PrepList'!$I$2:$I$1500,'1.PrepList'!$H$2:$H$1500,"")&amp;"",""))</f>
        <v/>
      </c>
      <c r="D6031" s="638" t="str">
        <f>IF($C6031="","",IFERROR(_xlfn.XLOOKUP($C6031,'1.PrepList'!$I$2:$I$1500,'1.PrepList'!$J$2:$J$1500,"")&amp;"",""))</f>
        <v/>
      </c>
      <c r="E6031" s="638" t="str">
        <f>IF($C6031="","",IFERROR(_xlfn.XLOOKUP($C6031,'1.PrepList'!$I$2:$I$1500,'1.PrepList'!$N$2:$N$1500,"")&amp;"",""))</f>
        <v/>
      </c>
      <c r="F6031" s="638" t="str">
        <f>IF($C6031="","",IFERROR(_xlfn.XLOOKUP($C6031,'1.PrepList'!$I$2:$I$1500,'1.PrepList'!$K$2:$K$1500,"")&amp;"",""))</f>
        <v/>
      </c>
      <c r="H6031" s="644" t="str">
        <f>IF($C6031="","",IFERROR(IF(_xlfn.XLOOKUP($C6031,tbl_StartedStatus[Bold ID],tbl_StartedStatus[Started])="Started","Yes",IF(_xlfn.XLOOKUP($C6031,tbl_StartedStatus[Bold ID],tbl_StartedStatus[Started])="No Show","No Show","")),""))</f>
        <v/>
      </c>
    </row>
    <row r="6032" spans="1:8" ht="15" customHeight="1" thickBot="1">
      <c r="A6032" s="38" t="str">
        <f>IF($C6032="","",IFERROR(_xlfn.XLOOKUP($C6032,'1.PrepList'!$I$2:$I$1500,'1.PrepList'!$G$2:$G$1500,"")&amp;"",""))</f>
        <v/>
      </c>
      <c r="B6032" s="638" t="str">
        <f>IF($C6032="","",IFERROR(_xlfn.XLOOKUP($C6032,'1.PrepList'!$I$2:$I$1500,'1.PrepList'!$H$2:$H$1500,"")&amp;"",""))</f>
        <v/>
      </c>
      <c r="D6032" s="638" t="str">
        <f>IF($C6032="","",IFERROR(_xlfn.XLOOKUP($C6032,'1.PrepList'!$I$2:$I$1500,'1.PrepList'!$J$2:$J$1500,"")&amp;"",""))</f>
        <v/>
      </c>
      <c r="E6032" s="638" t="str">
        <f>IF($C6032="","",IFERROR(_xlfn.XLOOKUP($C6032,'1.PrepList'!$I$2:$I$1500,'1.PrepList'!$N$2:$N$1500,"")&amp;"",""))</f>
        <v/>
      </c>
      <c r="F6032" s="638" t="str">
        <f>IF($C6032="","",IFERROR(_xlfn.XLOOKUP($C6032,'1.PrepList'!$I$2:$I$1500,'1.PrepList'!$K$2:$K$1500,"")&amp;"",""))</f>
        <v/>
      </c>
      <c r="H6032" s="644" t="str">
        <f>IF($C6032="","",IFERROR(IF(_xlfn.XLOOKUP($C6032,tbl_StartedStatus[Bold ID],tbl_StartedStatus[Started])="Started","Yes",IF(_xlfn.XLOOKUP($C6032,tbl_StartedStatus[Bold ID],tbl_StartedStatus[Started])="No Show","No Show","")),""))</f>
        <v/>
      </c>
    </row>
    <row r="6033" spans="1:8" ht="15" customHeight="1" thickBot="1">
      <c r="A6033" s="38" t="str">
        <f>IF($C6033="","",IFERROR(_xlfn.XLOOKUP($C6033,'1.PrepList'!$I$2:$I$1500,'1.PrepList'!$G$2:$G$1500,"")&amp;"",""))</f>
        <v/>
      </c>
      <c r="B6033" s="638" t="str">
        <f>IF($C6033="","",IFERROR(_xlfn.XLOOKUP($C6033,'1.PrepList'!$I$2:$I$1500,'1.PrepList'!$H$2:$H$1500,"")&amp;"",""))</f>
        <v/>
      </c>
      <c r="D6033" s="638" t="str">
        <f>IF($C6033="","",IFERROR(_xlfn.XLOOKUP($C6033,'1.PrepList'!$I$2:$I$1500,'1.PrepList'!$J$2:$J$1500,"")&amp;"",""))</f>
        <v/>
      </c>
      <c r="E6033" s="638" t="str">
        <f>IF($C6033="","",IFERROR(_xlfn.XLOOKUP($C6033,'1.PrepList'!$I$2:$I$1500,'1.PrepList'!$N$2:$N$1500,"")&amp;"",""))</f>
        <v/>
      </c>
      <c r="F6033" s="638" t="str">
        <f>IF($C6033="","",IFERROR(_xlfn.XLOOKUP($C6033,'1.PrepList'!$I$2:$I$1500,'1.PrepList'!$K$2:$K$1500,"")&amp;"",""))</f>
        <v/>
      </c>
      <c r="H6033" s="644" t="str">
        <f>IF($C6033="","",IFERROR(IF(_xlfn.XLOOKUP($C6033,tbl_StartedStatus[Bold ID],tbl_StartedStatus[Started])="Started","Yes",IF(_xlfn.XLOOKUP($C6033,tbl_StartedStatus[Bold ID],tbl_StartedStatus[Started])="No Show","No Show","")),""))</f>
        <v/>
      </c>
    </row>
    <row r="6034" spans="1:8" ht="15" customHeight="1" thickBot="1">
      <c r="A6034" s="38" t="str">
        <f>IF($C6034="","",IFERROR(_xlfn.XLOOKUP($C6034,'1.PrepList'!$I$2:$I$1500,'1.PrepList'!$G$2:$G$1500,"")&amp;"",""))</f>
        <v/>
      </c>
      <c r="B6034" s="638" t="str">
        <f>IF($C6034="","",IFERROR(_xlfn.XLOOKUP($C6034,'1.PrepList'!$I$2:$I$1500,'1.PrepList'!$H$2:$H$1500,"")&amp;"",""))</f>
        <v/>
      </c>
      <c r="D6034" s="638" t="str">
        <f>IF($C6034="","",IFERROR(_xlfn.XLOOKUP($C6034,'1.PrepList'!$I$2:$I$1500,'1.PrepList'!$J$2:$J$1500,"")&amp;"",""))</f>
        <v/>
      </c>
      <c r="E6034" s="638" t="str">
        <f>IF($C6034="","",IFERROR(_xlfn.XLOOKUP($C6034,'1.PrepList'!$I$2:$I$1500,'1.PrepList'!$N$2:$N$1500,"")&amp;"",""))</f>
        <v/>
      </c>
      <c r="F6034" s="638" t="str">
        <f>IF($C6034="","",IFERROR(_xlfn.XLOOKUP($C6034,'1.PrepList'!$I$2:$I$1500,'1.PrepList'!$K$2:$K$1500,"")&amp;"",""))</f>
        <v/>
      </c>
      <c r="H6034" s="644" t="str">
        <f>IF($C6034="","",IFERROR(IF(_xlfn.XLOOKUP($C6034,tbl_StartedStatus[Bold ID],tbl_StartedStatus[Started])="Started","Yes",IF(_xlfn.XLOOKUP($C6034,tbl_StartedStatus[Bold ID],tbl_StartedStatus[Started])="No Show","No Show","")),""))</f>
        <v/>
      </c>
    </row>
    <row r="6035" spans="1:8" ht="15" customHeight="1" thickBot="1">
      <c r="A6035" s="38" t="str">
        <f>IF($C6035="","",IFERROR(_xlfn.XLOOKUP($C6035,'1.PrepList'!$I$2:$I$1500,'1.PrepList'!$G$2:$G$1500,"")&amp;"",""))</f>
        <v/>
      </c>
      <c r="B6035" s="638" t="str">
        <f>IF($C6035="","",IFERROR(_xlfn.XLOOKUP($C6035,'1.PrepList'!$I$2:$I$1500,'1.PrepList'!$H$2:$H$1500,"")&amp;"",""))</f>
        <v/>
      </c>
      <c r="D6035" s="638" t="str">
        <f>IF($C6035="","",IFERROR(_xlfn.XLOOKUP($C6035,'1.PrepList'!$I$2:$I$1500,'1.PrepList'!$J$2:$J$1500,"")&amp;"",""))</f>
        <v/>
      </c>
      <c r="E6035" s="638" t="str">
        <f>IF($C6035="","",IFERROR(_xlfn.XLOOKUP($C6035,'1.PrepList'!$I$2:$I$1500,'1.PrepList'!$N$2:$N$1500,"")&amp;"",""))</f>
        <v/>
      </c>
      <c r="F6035" s="638" t="str">
        <f>IF($C6035="","",IFERROR(_xlfn.XLOOKUP($C6035,'1.PrepList'!$I$2:$I$1500,'1.PrepList'!$K$2:$K$1500,"")&amp;"",""))</f>
        <v/>
      </c>
      <c r="H6035" s="644" t="str">
        <f>IF($C6035="","",IFERROR(IF(_xlfn.XLOOKUP($C6035,tbl_StartedStatus[Bold ID],tbl_StartedStatus[Started])="Started","Yes",IF(_xlfn.XLOOKUP($C6035,tbl_StartedStatus[Bold ID],tbl_StartedStatus[Started])="No Show","No Show","")),""))</f>
        <v/>
      </c>
    </row>
    <row r="6036" spans="1:8" ht="15" customHeight="1" thickBot="1">
      <c r="A6036" s="38" t="str">
        <f>IF($C6036="","",IFERROR(_xlfn.XLOOKUP($C6036,'1.PrepList'!$I$2:$I$1500,'1.PrepList'!$G$2:$G$1500,"")&amp;"",""))</f>
        <v/>
      </c>
      <c r="B6036" s="638" t="str">
        <f>IF($C6036="","",IFERROR(_xlfn.XLOOKUP($C6036,'1.PrepList'!$I$2:$I$1500,'1.PrepList'!$H$2:$H$1500,"")&amp;"",""))</f>
        <v/>
      </c>
      <c r="D6036" s="638" t="str">
        <f>IF($C6036="","",IFERROR(_xlfn.XLOOKUP($C6036,'1.PrepList'!$I$2:$I$1500,'1.PrepList'!$J$2:$J$1500,"")&amp;"",""))</f>
        <v/>
      </c>
      <c r="E6036" s="638" t="str">
        <f>IF($C6036="","",IFERROR(_xlfn.XLOOKUP($C6036,'1.PrepList'!$I$2:$I$1500,'1.PrepList'!$N$2:$N$1500,"")&amp;"",""))</f>
        <v/>
      </c>
      <c r="F6036" s="638" t="str">
        <f>IF($C6036="","",IFERROR(_xlfn.XLOOKUP($C6036,'1.PrepList'!$I$2:$I$1500,'1.PrepList'!$K$2:$K$1500,"")&amp;"",""))</f>
        <v/>
      </c>
      <c r="H6036" s="644" t="str">
        <f>IF($C6036="","",IFERROR(IF(_xlfn.XLOOKUP($C6036,tbl_StartedStatus[Bold ID],tbl_StartedStatus[Started])="Started","Yes",IF(_xlfn.XLOOKUP($C6036,tbl_StartedStatus[Bold ID],tbl_StartedStatus[Started])="No Show","No Show","")),""))</f>
        <v/>
      </c>
    </row>
    <row r="6037" spans="1:8" ht="15" customHeight="1" thickBot="1">
      <c r="A6037" s="38" t="str">
        <f>IF($C6037="","",IFERROR(_xlfn.XLOOKUP($C6037,'1.PrepList'!$I$2:$I$1500,'1.PrepList'!$G$2:$G$1500,"")&amp;"",""))</f>
        <v/>
      </c>
      <c r="B6037" s="638" t="str">
        <f>IF($C6037="","",IFERROR(_xlfn.XLOOKUP($C6037,'1.PrepList'!$I$2:$I$1500,'1.PrepList'!$H$2:$H$1500,"")&amp;"",""))</f>
        <v/>
      </c>
      <c r="D6037" s="638" t="str">
        <f>IF($C6037="","",IFERROR(_xlfn.XLOOKUP($C6037,'1.PrepList'!$I$2:$I$1500,'1.PrepList'!$J$2:$J$1500,"")&amp;"",""))</f>
        <v/>
      </c>
      <c r="E6037" s="638" t="str">
        <f>IF($C6037="","",IFERROR(_xlfn.XLOOKUP($C6037,'1.PrepList'!$I$2:$I$1500,'1.PrepList'!$N$2:$N$1500,"")&amp;"",""))</f>
        <v/>
      </c>
      <c r="F6037" s="638" t="str">
        <f>IF($C6037="","",IFERROR(_xlfn.XLOOKUP($C6037,'1.PrepList'!$I$2:$I$1500,'1.PrepList'!$K$2:$K$1500,"")&amp;"",""))</f>
        <v/>
      </c>
      <c r="H6037" s="644" t="str">
        <f>IF($C6037="","",IFERROR(IF(_xlfn.XLOOKUP($C6037,tbl_StartedStatus[Bold ID],tbl_StartedStatus[Started])="Started","Yes",IF(_xlfn.XLOOKUP($C6037,tbl_StartedStatus[Bold ID],tbl_StartedStatus[Started])="No Show","No Show","")),""))</f>
        <v/>
      </c>
    </row>
    <row r="6038" spans="1:8" ht="15" customHeight="1" thickBot="1">
      <c r="A6038" s="38" t="str">
        <f>IF($C6038="","",IFERROR(_xlfn.XLOOKUP($C6038,'1.PrepList'!$I$2:$I$1500,'1.PrepList'!$G$2:$G$1500,"")&amp;"",""))</f>
        <v/>
      </c>
      <c r="B6038" s="638" t="str">
        <f>IF($C6038="","",IFERROR(_xlfn.XLOOKUP($C6038,'1.PrepList'!$I$2:$I$1500,'1.PrepList'!$H$2:$H$1500,"")&amp;"",""))</f>
        <v/>
      </c>
      <c r="D6038" s="638" t="str">
        <f>IF($C6038="","",IFERROR(_xlfn.XLOOKUP($C6038,'1.PrepList'!$I$2:$I$1500,'1.PrepList'!$J$2:$J$1500,"")&amp;"",""))</f>
        <v/>
      </c>
      <c r="E6038" s="638" t="str">
        <f>IF($C6038="","",IFERROR(_xlfn.XLOOKUP($C6038,'1.PrepList'!$I$2:$I$1500,'1.PrepList'!$N$2:$N$1500,"")&amp;"",""))</f>
        <v/>
      </c>
      <c r="F6038" s="638" t="str">
        <f>IF($C6038="","",IFERROR(_xlfn.XLOOKUP($C6038,'1.PrepList'!$I$2:$I$1500,'1.PrepList'!$K$2:$K$1500,"")&amp;"",""))</f>
        <v/>
      </c>
      <c r="H6038" s="644" t="str">
        <f>IF($C6038="","",IFERROR(IF(_xlfn.XLOOKUP($C6038,tbl_StartedStatus[Bold ID],tbl_StartedStatus[Started])="Started","Yes",IF(_xlfn.XLOOKUP($C6038,tbl_StartedStatus[Bold ID],tbl_StartedStatus[Started])="No Show","No Show","")),""))</f>
        <v/>
      </c>
    </row>
    <row r="6039" spans="1:8" ht="15" customHeight="1" thickBot="1">
      <c r="A6039" s="38" t="str">
        <f>IF($C6039="","",IFERROR(_xlfn.XLOOKUP($C6039,'1.PrepList'!$I$2:$I$1500,'1.PrepList'!$G$2:$G$1500,"")&amp;"",""))</f>
        <v/>
      </c>
      <c r="B6039" s="638" t="str">
        <f>IF($C6039="","",IFERROR(_xlfn.XLOOKUP($C6039,'1.PrepList'!$I$2:$I$1500,'1.PrepList'!$H$2:$H$1500,"")&amp;"",""))</f>
        <v/>
      </c>
      <c r="D6039" s="638" t="str">
        <f>IF($C6039="","",IFERROR(_xlfn.XLOOKUP($C6039,'1.PrepList'!$I$2:$I$1500,'1.PrepList'!$J$2:$J$1500,"")&amp;"",""))</f>
        <v/>
      </c>
      <c r="E6039" s="638" t="str">
        <f>IF($C6039="","",IFERROR(_xlfn.XLOOKUP($C6039,'1.PrepList'!$I$2:$I$1500,'1.PrepList'!$N$2:$N$1500,"")&amp;"",""))</f>
        <v/>
      </c>
      <c r="F6039" s="638" t="str">
        <f>IF($C6039="","",IFERROR(_xlfn.XLOOKUP($C6039,'1.PrepList'!$I$2:$I$1500,'1.PrepList'!$K$2:$K$1500,"")&amp;"",""))</f>
        <v/>
      </c>
      <c r="H6039" s="644" t="str">
        <f>IF($C6039="","",IFERROR(IF(_xlfn.XLOOKUP($C6039,tbl_StartedStatus[Bold ID],tbl_StartedStatus[Started])="Started","Yes",IF(_xlfn.XLOOKUP($C6039,tbl_StartedStatus[Bold ID],tbl_StartedStatus[Started])="No Show","No Show","")),""))</f>
        <v/>
      </c>
    </row>
    <row r="6040" spans="1:8" ht="15" customHeight="1" thickBot="1">
      <c r="A6040" s="38" t="str">
        <f>IF($C6040="","",IFERROR(_xlfn.XLOOKUP($C6040,'1.PrepList'!$I$2:$I$1500,'1.PrepList'!$G$2:$G$1500,"")&amp;"",""))</f>
        <v/>
      </c>
      <c r="B6040" s="638" t="str">
        <f>IF($C6040="","",IFERROR(_xlfn.XLOOKUP($C6040,'1.PrepList'!$I$2:$I$1500,'1.PrepList'!$H$2:$H$1500,"")&amp;"",""))</f>
        <v/>
      </c>
      <c r="D6040" s="638" t="str">
        <f>IF($C6040="","",IFERROR(_xlfn.XLOOKUP($C6040,'1.PrepList'!$I$2:$I$1500,'1.PrepList'!$J$2:$J$1500,"")&amp;"",""))</f>
        <v/>
      </c>
      <c r="E6040" s="638" t="str">
        <f>IF($C6040="","",IFERROR(_xlfn.XLOOKUP($C6040,'1.PrepList'!$I$2:$I$1500,'1.PrepList'!$N$2:$N$1500,"")&amp;"",""))</f>
        <v/>
      </c>
      <c r="F6040" s="638" t="str">
        <f>IF($C6040="","",IFERROR(_xlfn.XLOOKUP($C6040,'1.PrepList'!$I$2:$I$1500,'1.PrepList'!$K$2:$K$1500,"")&amp;"",""))</f>
        <v/>
      </c>
      <c r="H6040" s="644" t="str">
        <f>IF($C6040="","",IFERROR(IF(_xlfn.XLOOKUP($C6040,tbl_StartedStatus[Bold ID],tbl_StartedStatus[Started])="Started","Yes",IF(_xlfn.XLOOKUP($C6040,tbl_StartedStatus[Bold ID],tbl_StartedStatus[Started])="No Show","No Show","")),""))</f>
        <v/>
      </c>
    </row>
    <row r="6041" spans="1:8" ht="15" customHeight="1" thickBot="1">
      <c r="A6041" s="38" t="str">
        <f>IF($C6041="","",IFERROR(_xlfn.XLOOKUP($C6041,'1.PrepList'!$I$2:$I$1500,'1.PrepList'!$G$2:$G$1500,"")&amp;"",""))</f>
        <v/>
      </c>
      <c r="B6041" s="638" t="str">
        <f>IF($C6041="","",IFERROR(_xlfn.XLOOKUP($C6041,'1.PrepList'!$I$2:$I$1500,'1.PrepList'!$H$2:$H$1500,"")&amp;"",""))</f>
        <v/>
      </c>
      <c r="D6041" s="638" t="str">
        <f>IF($C6041="","",IFERROR(_xlfn.XLOOKUP($C6041,'1.PrepList'!$I$2:$I$1500,'1.PrepList'!$J$2:$J$1500,"")&amp;"",""))</f>
        <v/>
      </c>
      <c r="E6041" s="638" t="str">
        <f>IF($C6041="","",IFERROR(_xlfn.XLOOKUP($C6041,'1.PrepList'!$I$2:$I$1500,'1.PrepList'!$N$2:$N$1500,"")&amp;"",""))</f>
        <v/>
      </c>
      <c r="F6041" s="638" t="str">
        <f>IF($C6041="","",IFERROR(_xlfn.XLOOKUP($C6041,'1.PrepList'!$I$2:$I$1500,'1.PrepList'!$K$2:$K$1500,"")&amp;"",""))</f>
        <v/>
      </c>
      <c r="H6041" s="644" t="str">
        <f>IF($C6041="","",IFERROR(IF(_xlfn.XLOOKUP($C6041,tbl_StartedStatus[Bold ID],tbl_StartedStatus[Started])="Started","Yes",IF(_xlfn.XLOOKUP($C6041,tbl_StartedStatus[Bold ID],tbl_StartedStatus[Started])="No Show","No Show","")),""))</f>
        <v/>
      </c>
    </row>
    <row r="6042" spans="1:8" ht="15" customHeight="1" thickBot="1">
      <c r="A6042" s="38" t="str">
        <f>IF($C6042="","",IFERROR(_xlfn.XLOOKUP($C6042,'1.PrepList'!$I$2:$I$1500,'1.PrepList'!$G$2:$G$1500,"")&amp;"",""))</f>
        <v/>
      </c>
      <c r="B6042" s="638" t="str">
        <f>IF($C6042="","",IFERROR(_xlfn.XLOOKUP($C6042,'1.PrepList'!$I$2:$I$1500,'1.PrepList'!$H$2:$H$1500,"")&amp;"",""))</f>
        <v/>
      </c>
      <c r="D6042" s="638" t="str">
        <f>IF($C6042="","",IFERROR(_xlfn.XLOOKUP($C6042,'1.PrepList'!$I$2:$I$1500,'1.PrepList'!$J$2:$J$1500,"")&amp;"",""))</f>
        <v/>
      </c>
      <c r="E6042" s="638" t="str">
        <f>IF($C6042="","",IFERROR(_xlfn.XLOOKUP($C6042,'1.PrepList'!$I$2:$I$1500,'1.PrepList'!$N$2:$N$1500,"")&amp;"",""))</f>
        <v/>
      </c>
      <c r="F6042" s="638" t="str">
        <f>IF($C6042="","",IFERROR(_xlfn.XLOOKUP($C6042,'1.PrepList'!$I$2:$I$1500,'1.PrepList'!$K$2:$K$1500,"")&amp;"",""))</f>
        <v/>
      </c>
      <c r="H6042" s="644" t="str">
        <f>IF($C6042="","",IFERROR(IF(_xlfn.XLOOKUP($C6042,tbl_StartedStatus[Bold ID],tbl_StartedStatus[Started])="Started","Yes",IF(_xlfn.XLOOKUP($C6042,tbl_StartedStatus[Bold ID],tbl_StartedStatus[Started])="No Show","No Show","")),""))</f>
        <v/>
      </c>
    </row>
    <row r="6043" spans="1:8" ht="15" customHeight="1" thickBot="1">
      <c r="A6043" s="38" t="str">
        <f>IF($C6043="","",IFERROR(_xlfn.XLOOKUP($C6043,'1.PrepList'!$I$2:$I$1500,'1.PrepList'!$G$2:$G$1500,"")&amp;"",""))</f>
        <v/>
      </c>
      <c r="B6043" s="638" t="str">
        <f>IF($C6043="","",IFERROR(_xlfn.XLOOKUP($C6043,'1.PrepList'!$I$2:$I$1500,'1.PrepList'!$H$2:$H$1500,"")&amp;"",""))</f>
        <v/>
      </c>
      <c r="D6043" s="638" t="str">
        <f>IF($C6043="","",IFERROR(_xlfn.XLOOKUP($C6043,'1.PrepList'!$I$2:$I$1500,'1.PrepList'!$J$2:$J$1500,"")&amp;"",""))</f>
        <v/>
      </c>
      <c r="E6043" s="638" t="str">
        <f>IF($C6043="","",IFERROR(_xlfn.XLOOKUP($C6043,'1.PrepList'!$I$2:$I$1500,'1.PrepList'!$N$2:$N$1500,"")&amp;"",""))</f>
        <v/>
      </c>
      <c r="F6043" s="638" t="str">
        <f>IF($C6043="","",IFERROR(_xlfn.XLOOKUP($C6043,'1.PrepList'!$I$2:$I$1500,'1.PrepList'!$K$2:$K$1500,"")&amp;"",""))</f>
        <v/>
      </c>
      <c r="H6043" s="644" t="str">
        <f>IF($C6043="","",IFERROR(IF(_xlfn.XLOOKUP($C6043,tbl_StartedStatus[Bold ID],tbl_StartedStatus[Started])="Started","Yes",IF(_xlfn.XLOOKUP($C6043,tbl_StartedStatus[Bold ID],tbl_StartedStatus[Started])="No Show","No Show","")),""))</f>
        <v/>
      </c>
    </row>
    <row r="6044" spans="1:8" ht="15" customHeight="1" thickBot="1">
      <c r="A6044" s="38" t="str">
        <f>IF($C6044="","",IFERROR(_xlfn.XLOOKUP($C6044,'1.PrepList'!$I$2:$I$1500,'1.PrepList'!$G$2:$G$1500,"")&amp;"",""))</f>
        <v/>
      </c>
      <c r="B6044" s="638" t="str">
        <f>IF($C6044="","",IFERROR(_xlfn.XLOOKUP($C6044,'1.PrepList'!$I$2:$I$1500,'1.PrepList'!$H$2:$H$1500,"")&amp;"",""))</f>
        <v/>
      </c>
      <c r="D6044" s="638" t="str">
        <f>IF($C6044="","",IFERROR(_xlfn.XLOOKUP($C6044,'1.PrepList'!$I$2:$I$1500,'1.PrepList'!$J$2:$J$1500,"")&amp;"",""))</f>
        <v/>
      </c>
      <c r="E6044" s="638" t="str">
        <f>IF($C6044="","",IFERROR(_xlfn.XLOOKUP($C6044,'1.PrepList'!$I$2:$I$1500,'1.PrepList'!$N$2:$N$1500,"")&amp;"",""))</f>
        <v/>
      </c>
      <c r="F6044" s="638" t="str">
        <f>IF($C6044="","",IFERROR(_xlfn.XLOOKUP($C6044,'1.PrepList'!$I$2:$I$1500,'1.PrepList'!$K$2:$K$1500,"")&amp;"",""))</f>
        <v/>
      </c>
      <c r="H6044" s="644" t="str">
        <f>IF($C6044="","",IFERROR(IF(_xlfn.XLOOKUP($C6044,tbl_StartedStatus[Bold ID],tbl_StartedStatus[Started])="Started","Yes",IF(_xlfn.XLOOKUP($C6044,tbl_StartedStatus[Bold ID],tbl_StartedStatus[Started])="No Show","No Show","")),""))</f>
        <v/>
      </c>
    </row>
    <row r="6045" spans="1:8" ht="15" customHeight="1" thickBot="1">
      <c r="A6045" s="38" t="str">
        <f>IF($C6045="","",IFERROR(_xlfn.XLOOKUP($C6045,'1.PrepList'!$I$2:$I$1500,'1.PrepList'!$G$2:$G$1500,"")&amp;"",""))</f>
        <v/>
      </c>
      <c r="B6045" s="638" t="str">
        <f>IF($C6045="","",IFERROR(_xlfn.XLOOKUP($C6045,'1.PrepList'!$I$2:$I$1500,'1.PrepList'!$H$2:$H$1500,"")&amp;"",""))</f>
        <v/>
      </c>
      <c r="D6045" s="638" t="str">
        <f>IF($C6045="","",IFERROR(_xlfn.XLOOKUP($C6045,'1.PrepList'!$I$2:$I$1500,'1.PrepList'!$J$2:$J$1500,"")&amp;"",""))</f>
        <v/>
      </c>
      <c r="E6045" s="638" t="str">
        <f>IF($C6045="","",IFERROR(_xlfn.XLOOKUP($C6045,'1.PrepList'!$I$2:$I$1500,'1.PrepList'!$N$2:$N$1500,"")&amp;"",""))</f>
        <v/>
      </c>
      <c r="F6045" s="638" t="str">
        <f>IF($C6045="","",IFERROR(_xlfn.XLOOKUP($C6045,'1.PrepList'!$I$2:$I$1500,'1.PrepList'!$K$2:$K$1500,"")&amp;"",""))</f>
        <v/>
      </c>
      <c r="H6045" s="644" t="str">
        <f>IF($C6045="","",IFERROR(IF(_xlfn.XLOOKUP($C6045,tbl_StartedStatus[Bold ID],tbl_StartedStatus[Started])="Started","Yes",IF(_xlfn.XLOOKUP($C6045,tbl_StartedStatus[Bold ID],tbl_StartedStatus[Started])="No Show","No Show","")),""))</f>
        <v/>
      </c>
    </row>
    <row r="6046" spans="1:8" ht="15" customHeight="1" thickBot="1">
      <c r="A6046" s="38" t="str">
        <f>IF($C6046="","",IFERROR(_xlfn.XLOOKUP($C6046,'1.PrepList'!$I$2:$I$1500,'1.PrepList'!$G$2:$G$1500,"")&amp;"",""))</f>
        <v/>
      </c>
      <c r="B6046" s="638" t="str">
        <f>IF($C6046="","",IFERROR(_xlfn.XLOOKUP($C6046,'1.PrepList'!$I$2:$I$1500,'1.PrepList'!$H$2:$H$1500,"")&amp;"",""))</f>
        <v/>
      </c>
      <c r="D6046" s="638" t="str">
        <f>IF($C6046="","",IFERROR(_xlfn.XLOOKUP($C6046,'1.PrepList'!$I$2:$I$1500,'1.PrepList'!$J$2:$J$1500,"")&amp;"",""))</f>
        <v/>
      </c>
      <c r="E6046" s="638" t="str">
        <f>IF($C6046="","",IFERROR(_xlfn.XLOOKUP($C6046,'1.PrepList'!$I$2:$I$1500,'1.PrepList'!$N$2:$N$1500,"")&amp;"",""))</f>
        <v/>
      </c>
      <c r="F6046" s="638" t="str">
        <f>IF($C6046="","",IFERROR(_xlfn.XLOOKUP($C6046,'1.PrepList'!$I$2:$I$1500,'1.PrepList'!$K$2:$K$1500,"")&amp;"",""))</f>
        <v/>
      </c>
      <c r="H6046" s="644" t="str">
        <f>IF($C6046="","",IFERROR(IF(_xlfn.XLOOKUP($C6046,tbl_StartedStatus[Bold ID],tbl_StartedStatus[Started])="Started","Yes",IF(_xlfn.XLOOKUP($C6046,tbl_StartedStatus[Bold ID],tbl_StartedStatus[Started])="No Show","No Show","")),""))</f>
        <v/>
      </c>
    </row>
    <row r="6047" spans="1:8" ht="15" customHeight="1" thickBot="1">
      <c r="A6047" s="38" t="str">
        <f>IF($C6047="","",IFERROR(_xlfn.XLOOKUP($C6047,'1.PrepList'!$I$2:$I$1500,'1.PrepList'!$G$2:$G$1500,"")&amp;"",""))</f>
        <v/>
      </c>
      <c r="B6047" s="638" t="str">
        <f>IF($C6047="","",IFERROR(_xlfn.XLOOKUP($C6047,'1.PrepList'!$I$2:$I$1500,'1.PrepList'!$H$2:$H$1500,"")&amp;"",""))</f>
        <v/>
      </c>
      <c r="D6047" s="638" t="str">
        <f>IF($C6047="","",IFERROR(_xlfn.XLOOKUP($C6047,'1.PrepList'!$I$2:$I$1500,'1.PrepList'!$J$2:$J$1500,"")&amp;"",""))</f>
        <v/>
      </c>
      <c r="E6047" s="638" t="str">
        <f>IF($C6047="","",IFERROR(_xlfn.XLOOKUP($C6047,'1.PrepList'!$I$2:$I$1500,'1.PrepList'!$N$2:$N$1500,"")&amp;"",""))</f>
        <v/>
      </c>
      <c r="F6047" s="638" t="str">
        <f>IF($C6047="","",IFERROR(_xlfn.XLOOKUP($C6047,'1.PrepList'!$I$2:$I$1500,'1.PrepList'!$K$2:$K$1500,"")&amp;"",""))</f>
        <v/>
      </c>
      <c r="H6047" s="644" t="str">
        <f>IF($C6047="","",IFERROR(IF(_xlfn.XLOOKUP($C6047,tbl_StartedStatus[Bold ID],tbl_StartedStatus[Started])="Started","Yes",IF(_xlfn.XLOOKUP($C6047,tbl_StartedStatus[Bold ID],tbl_StartedStatus[Started])="No Show","No Show","")),""))</f>
        <v/>
      </c>
    </row>
    <row r="6048" spans="1:8" ht="15" customHeight="1" thickBot="1">
      <c r="A6048" s="38" t="str">
        <f>IF($C6048="","",IFERROR(_xlfn.XLOOKUP($C6048,'1.PrepList'!$I$2:$I$1500,'1.PrepList'!$G$2:$G$1500,"")&amp;"",""))</f>
        <v/>
      </c>
      <c r="B6048" s="638" t="str">
        <f>IF($C6048="","",IFERROR(_xlfn.XLOOKUP($C6048,'1.PrepList'!$I$2:$I$1500,'1.PrepList'!$H$2:$H$1500,"")&amp;"",""))</f>
        <v/>
      </c>
      <c r="D6048" s="638" t="str">
        <f>IF($C6048="","",IFERROR(_xlfn.XLOOKUP($C6048,'1.PrepList'!$I$2:$I$1500,'1.PrepList'!$J$2:$J$1500,"")&amp;"",""))</f>
        <v/>
      </c>
      <c r="E6048" s="638" t="str">
        <f>IF($C6048="","",IFERROR(_xlfn.XLOOKUP($C6048,'1.PrepList'!$I$2:$I$1500,'1.PrepList'!$N$2:$N$1500,"")&amp;"",""))</f>
        <v/>
      </c>
      <c r="F6048" s="638" t="str">
        <f>IF($C6048="","",IFERROR(_xlfn.XLOOKUP($C6048,'1.PrepList'!$I$2:$I$1500,'1.PrepList'!$K$2:$K$1500,"")&amp;"",""))</f>
        <v/>
      </c>
      <c r="H6048" s="644" t="str">
        <f>IF($C6048="","",IFERROR(IF(_xlfn.XLOOKUP($C6048,tbl_StartedStatus[Bold ID],tbl_StartedStatus[Started])="Started","Yes",IF(_xlfn.XLOOKUP($C6048,tbl_StartedStatus[Bold ID],tbl_StartedStatus[Started])="No Show","No Show","")),""))</f>
        <v/>
      </c>
    </row>
    <row r="6049" spans="1:8" ht="15" customHeight="1" thickBot="1">
      <c r="A6049" s="38" t="str">
        <f>IF($C6049="","",IFERROR(_xlfn.XLOOKUP($C6049,'1.PrepList'!$I$2:$I$1500,'1.PrepList'!$G$2:$G$1500,"")&amp;"",""))</f>
        <v/>
      </c>
      <c r="B6049" s="638" t="str">
        <f>IF($C6049="","",IFERROR(_xlfn.XLOOKUP($C6049,'1.PrepList'!$I$2:$I$1500,'1.PrepList'!$H$2:$H$1500,"")&amp;"",""))</f>
        <v/>
      </c>
      <c r="D6049" s="638" t="str">
        <f>IF($C6049="","",IFERROR(_xlfn.XLOOKUP($C6049,'1.PrepList'!$I$2:$I$1500,'1.PrepList'!$J$2:$J$1500,"")&amp;"",""))</f>
        <v/>
      </c>
      <c r="E6049" s="638" t="str">
        <f>IF($C6049="","",IFERROR(_xlfn.XLOOKUP($C6049,'1.PrepList'!$I$2:$I$1500,'1.PrepList'!$N$2:$N$1500,"")&amp;"",""))</f>
        <v/>
      </c>
      <c r="F6049" s="638" t="str">
        <f>IF($C6049="","",IFERROR(_xlfn.XLOOKUP($C6049,'1.PrepList'!$I$2:$I$1500,'1.PrepList'!$K$2:$K$1500,"")&amp;"",""))</f>
        <v/>
      </c>
      <c r="H6049" s="644" t="str">
        <f>IF($C6049="","",IFERROR(IF(_xlfn.XLOOKUP($C6049,tbl_StartedStatus[Bold ID],tbl_StartedStatus[Started])="Started","Yes",IF(_xlfn.XLOOKUP($C6049,tbl_StartedStatus[Bold ID],tbl_StartedStatus[Started])="No Show","No Show","")),""))</f>
        <v/>
      </c>
    </row>
    <row r="6050" spans="1:8" ht="15" customHeight="1" thickBot="1">
      <c r="A6050" s="38" t="str">
        <f>IF($C6050="","",IFERROR(_xlfn.XLOOKUP($C6050,'1.PrepList'!$I$2:$I$1500,'1.PrepList'!$G$2:$G$1500,"")&amp;"",""))</f>
        <v/>
      </c>
      <c r="B6050" s="638" t="str">
        <f>IF($C6050="","",IFERROR(_xlfn.XLOOKUP($C6050,'1.PrepList'!$I$2:$I$1500,'1.PrepList'!$H$2:$H$1500,"")&amp;"",""))</f>
        <v/>
      </c>
      <c r="D6050" s="638" t="str">
        <f>IF($C6050="","",IFERROR(_xlfn.XLOOKUP($C6050,'1.PrepList'!$I$2:$I$1500,'1.PrepList'!$J$2:$J$1500,"")&amp;"",""))</f>
        <v/>
      </c>
      <c r="E6050" s="638" t="str">
        <f>IF($C6050="","",IFERROR(_xlfn.XLOOKUP($C6050,'1.PrepList'!$I$2:$I$1500,'1.PrepList'!$N$2:$N$1500,"")&amp;"",""))</f>
        <v/>
      </c>
      <c r="F6050" s="638" t="str">
        <f>IF($C6050="","",IFERROR(_xlfn.XLOOKUP($C6050,'1.PrepList'!$I$2:$I$1500,'1.PrepList'!$K$2:$K$1500,"")&amp;"",""))</f>
        <v/>
      </c>
      <c r="H6050" s="644" t="str">
        <f>IF($C6050="","",IFERROR(IF(_xlfn.XLOOKUP($C6050,tbl_StartedStatus[Bold ID],tbl_StartedStatus[Started])="Started","Yes",IF(_xlfn.XLOOKUP($C6050,tbl_StartedStatus[Bold ID],tbl_StartedStatus[Started])="No Show","No Show","")),""))</f>
        <v/>
      </c>
    </row>
    <row r="6051" spans="1:8" ht="15" customHeight="1" thickBot="1">
      <c r="A6051" s="38" t="str">
        <f>IF($C6051="","",IFERROR(_xlfn.XLOOKUP($C6051,'1.PrepList'!$I$2:$I$1500,'1.PrepList'!$G$2:$G$1500,"")&amp;"",""))</f>
        <v/>
      </c>
      <c r="B6051" s="638" t="str">
        <f>IF($C6051="","",IFERROR(_xlfn.XLOOKUP($C6051,'1.PrepList'!$I$2:$I$1500,'1.PrepList'!$H$2:$H$1500,"")&amp;"",""))</f>
        <v/>
      </c>
      <c r="D6051" s="638" t="str">
        <f>IF($C6051="","",IFERROR(_xlfn.XLOOKUP($C6051,'1.PrepList'!$I$2:$I$1500,'1.PrepList'!$J$2:$J$1500,"")&amp;"",""))</f>
        <v/>
      </c>
      <c r="E6051" s="638" t="str">
        <f>IF($C6051="","",IFERROR(_xlfn.XLOOKUP($C6051,'1.PrepList'!$I$2:$I$1500,'1.PrepList'!$N$2:$N$1500,"")&amp;"",""))</f>
        <v/>
      </c>
      <c r="F6051" s="638" t="str">
        <f>IF($C6051="","",IFERROR(_xlfn.XLOOKUP($C6051,'1.PrepList'!$I$2:$I$1500,'1.PrepList'!$K$2:$K$1500,"")&amp;"",""))</f>
        <v/>
      </c>
      <c r="H6051" s="644" t="str">
        <f>IF($C6051="","",IFERROR(IF(_xlfn.XLOOKUP($C6051,tbl_StartedStatus[Bold ID],tbl_StartedStatus[Started])="Started","Yes",IF(_xlfn.XLOOKUP($C6051,tbl_StartedStatus[Bold ID],tbl_StartedStatus[Started])="No Show","No Show","")),""))</f>
        <v/>
      </c>
    </row>
    <row r="6052" spans="1:8" ht="15" customHeight="1" thickBot="1">
      <c r="A6052" s="38" t="str">
        <f>IF($C6052="","",IFERROR(_xlfn.XLOOKUP($C6052,'1.PrepList'!$I$2:$I$1500,'1.PrepList'!$G$2:$G$1500,"")&amp;"",""))</f>
        <v/>
      </c>
      <c r="B6052" s="638" t="str">
        <f>IF($C6052="","",IFERROR(_xlfn.XLOOKUP($C6052,'1.PrepList'!$I$2:$I$1500,'1.PrepList'!$H$2:$H$1500,"")&amp;"",""))</f>
        <v/>
      </c>
      <c r="D6052" s="638" t="str">
        <f>IF($C6052="","",IFERROR(_xlfn.XLOOKUP($C6052,'1.PrepList'!$I$2:$I$1500,'1.PrepList'!$J$2:$J$1500,"")&amp;"",""))</f>
        <v/>
      </c>
      <c r="E6052" s="638" t="str">
        <f>IF($C6052="","",IFERROR(_xlfn.XLOOKUP($C6052,'1.PrepList'!$I$2:$I$1500,'1.PrepList'!$N$2:$N$1500,"")&amp;"",""))</f>
        <v/>
      </c>
      <c r="F6052" s="638" t="str">
        <f>IF($C6052="","",IFERROR(_xlfn.XLOOKUP($C6052,'1.PrepList'!$I$2:$I$1500,'1.PrepList'!$K$2:$K$1500,"")&amp;"",""))</f>
        <v/>
      </c>
      <c r="H6052" s="644" t="str">
        <f>IF($C6052="","",IFERROR(IF(_xlfn.XLOOKUP($C6052,tbl_StartedStatus[Bold ID],tbl_StartedStatus[Started])="Started","Yes",IF(_xlfn.XLOOKUP($C6052,tbl_StartedStatus[Bold ID],tbl_StartedStatus[Started])="No Show","No Show","")),""))</f>
        <v/>
      </c>
    </row>
    <row r="6053" spans="1:8" ht="15" customHeight="1" thickBot="1">
      <c r="A6053" s="38" t="str">
        <f>IF($C6053="","",IFERROR(_xlfn.XLOOKUP($C6053,'1.PrepList'!$I$2:$I$1500,'1.PrepList'!$G$2:$G$1500,"")&amp;"",""))</f>
        <v/>
      </c>
      <c r="B6053" s="638" t="str">
        <f>IF($C6053="","",IFERROR(_xlfn.XLOOKUP($C6053,'1.PrepList'!$I$2:$I$1500,'1.PrepList'!$H$2:$H$1500,"")&amp;"",""))</f>
        <v/>
      </c>
      <c r="D6053" s="638" t="str">
        <f>IF($C6053="","",IFERROR(_xlfn.XLOOKUP($C6053,'1.PrepList'!$I$2:$I$1500,'1.PrepList'!$J$2:$J$1500,"")&amp;"",""))</f>
        <v/>
      </c>
      <c r="E6053" s="638" t="str">
        <f>IF($C6053="","",IFERROR(_xlfn.XLOOKUP($C6053,'1.PrepList'!$I$2:$I$1500,'1.PrepList'!$N$2:$N$1500,"")&amp;"",""))</f>
        <v/>
      </c>
      <c r="F6053" s="638" t="str">
        <f>IF($C6053="","",IFERROR(_xlfn.XLOOKUP($C6053,'1.PrepList'!$I$2:$I$1500,'1.PrepList'!$K$2:$K$1500,"")&amp;"",""))</f>
        <v/>
      </c>
      <c r="H6053" s="644" t="str">
        <f>IF($C6053="","",IFERROR(IF(_xlfn.XLOOKUP($C6053,tbl_StartedStatus[Bold ID],tbl_StartedStatus[Started])="Started","Yes",IF(_xlfn.XLOOKUP($C6053,tbl_StartedStatus[Bold ID],tbl_StartedStatus[Started])="No Show","No Show","")),""))</f>
        <v/>
      </c>
    </row>
    <row r="6054" spans="1:8" ht="15" customHeight="1" thickBot="1">
      <c r="A6054" s="38" t="str">
        <f>IF($C6054="","",IFERROR(_xlfn.XLOOKUP($C6054,'1.PrepList'!$I$2:$I$1500,'1.PrepList'!$G$2:$G$1500,"")&amp;"",""))</f>
        <v/>
      </c>
      <c r="B6054" s="638" t="str">
        <f>IF($C6054="","",IFERROR(_xlfn.XLOOKUP($C6054,'1.PrepList'!$I$2:$I$1500,'1.PrepList'!$H$2:$H$1500,"")&amp;"",""))</f>
        <v/>
      </c>
      <c r="D6054" s="638" t="str">
        <f>IF($C6054="","",IFERROR(_xlfn.XLOOKUP($C6054,'1.PrepList'!$I$2:$I$1500,'1.PrepList'!$J$2:$J$1500,"")&amp;"",""))</f>
        <v/>
      </c>
      <c r="E6054" s="638" t="str">
        <f>IF($C6054="","",IFERROR(_xlfn.XLOOKUP($C6054,'1.PrepList'!$I$2:$I$1500,'1.PrepList'!$N$2:$N$1500,"")&amp;"",""))</f>
        <v/>
      </c>
      <c r="F6054" s="638" t="str">
        <f>IF($C6054="","",IFERROR(_xlfn.XLOOKUP($C6054,'1.PrepList'!$I$2:$I$1500,'1.PrepList'!$K$2:$K$1500,"")&amp;"",""))</f>
        <v/>
      </c>
      <c r="H6054" s="644" t="str">
        <f>IF($C6054="","",IFERROR(IF(_xlfn.XLOOKUP($C6054,tbl_StartedStatus[Bold ID],tbl_StartedStatus[Started])="Started","Yes",IF(_xlfn.XLOOKUP($C6054,tbl_StartedStatus[Bold ID],tbl_StartedStatus[Started])="No Show","No Show","")),""))</f>
        <v/>
      </c>
    </row>
    <row r="6055" spans="1:8" ht="15" customHeight="1" thickBot="1">
      <c r="A6055" s="38" t="str">
        <f>IF($C6055="","",IFERROR(_xlfn.XLOOKUP($C6055,'1.PrepList'!$I$2:$I$1500,'1.PrepList'!$G$2:$G$1500,"")&amp;"",""))</f>
        <v/>
      </c>
      <c r="B6055" s="638" t="str">
        <f>IF($C6055="","",IFERROR(_xlfn.XLOOKUP($C6055,'1.PrepList'!$I$2:$I$1500,'1.PrepList'!$H$2:$H$1500,"")&amp;"",""))</f>
        <v/>
      </c>
      <c r="D6055" s="638" t="str">
        <f>IF($C6055="","",IFERROR(_xlfn.XLOOKUP($C6055,'1.PrepList'!$I$2:$I$1500,'1.PrepList'!$J$2:$J$1500,"")&amp;"",""))</f>
        <v/>
      </c>
      <c r="E6055" s="638" t="str">
        <f>IF($C6055="","",IFERROR(_xlfn.XLOOKUP($C6055,'1.PrepList'!$I$2:$I$1500,'1.PrepList'!$N$2:$N$1500,"")&amp;"",""))</f>
        <v/>
      </c>
      <c r="F6055" s="638" t="str">
        <f>IF($C6055="","",IFERROR(_xlfn.XLOOKUP($C6055,'1.PrepList'!$I$2:$I$1500,'1.PrepList'!$K$2:$K$1500,"")&amp;"",""))</f>
        <v/>
      </c>
      <c r="H6055" s="644" t="str">
        <f>IF($C6055="","",IFERROR(IF(_xlfn.XLOOKUP($C6055,tbl_StartedStatus[Bold ID],tbl_StartedStatus[Started])="Started","Yes",IF(_xlfn.XLOOKUP($C6055,tbl_StartedStatus[Bold ID],tbl_StartedStatus[Started])="No Show","No Show","")),""))</f>
        <v/>
      </c>
    </row>
    <row r="6056" spans="1:8" ht="15" customHeight="1" thickBot="1">
      <c r="A6056" s="38" t="str">
        <f>IF($C6056="","",IFERROR(_xlfn.XLOOKUP($C6056,'1.PrepList'!$I$2:$I$1500,'1.PrepList'!$G$2:$G$1500,"")&amp;"",""))</f>
        <v/>
      </c>
      <c r="B6056" s="638" t="str">
        <f>IF($C6056="","",IFERROR(_xlfn.XLOOKUP($C6056,'1.PrepList'!$I$2:$I$1500,'1.PrepList'!$H$2:$H$1500,"")&amp;"",""))</f>
        <v/>
      </c>
      <c r="D6056" s="638" t="str">
        <f>IF($C6056="","",IFERROR(_xlfn.XLOOKUP($C6056,'1.PrepList'!$I$2:$I$1500,'1.PrepList'!$J$2:$J$1500,"")&amp;"",""))</f>
        <v/>
      </c>
      <c r="E6056" s="638" t="str">
        <f>IF($C6056="","",IFERROR(_xlfn.XLOOKUP($C6056,'1.PrepList'!$I$2:$I$1500,'1.PrepList'!$N$2:$N$1500,"")&amp;"",""))</f>
        <v/>
      </c>
      <c r="F6056" s="638" t="str">
        <f>IF($C6056="","",IFERROR(_xlfn.XLOOKUP($C6056,'1.PrepList'!$I$2:$I$1500,'1.PrepList'!$K$2:$K$1500,"")&amp;"",""))</f>
        <v/>
      </c>
      <c r="H6056" s="644" t="str">
        <f>IF($C6056="","",IFERROR(IF(_xlfn.XLOOKUP($C6056,tbl_StartedStatus[Bold ID],tbl_StartedStatus[Started])="Started","Yes",IF(_xlfn.XLOOKUP($C6056,tbl_StartedStatus[Bold ID],tbl_StartedStatus[Started])="No Show","No Show","")),""))</f>
        <v/>
      </c>
    </row>
    <row r="6057" spans="1:8" ht="15" customHeight="1" thickBot="1">
      <c r="A6057" s="38" t="str">
        <f>IF($C6057="","",IFERROR(_xlfn.XLOOKUP($C6057,'1.PrepList'!$I$2:$I$1500,'1.PrepList'!$G$2:$G$1500,"")&amp;"",""))</f>
        <v/>
      </c>
      <c r="B6057" s="638" t="str">
        <f>IF($C6057="","",IFERROR(_xlfn.XLOOKUP($C6057,'1.PrepList'!$I$2:$I$1500,'1.PrepList'!$H$2:$H$1500,"")&amp;"",""))</f>
        <v/>
      </c>
      <c r="D6057" s="638" t="str">
        <f>IF($C6057="","",IFERROR(_xlfn.XLOOKUP($C6057,'1.PrepList'!$I$2:$I$1500,'1.PrepList'!$J$2:$J$1500,"")&amp;"",""))</f>
        <v/>
      </c>
      <c r="E6057" s="638" t="str">
        <f>IF($C6057="","",IFERROR(_xlfn.XLOOKUP($C6057,'1.PrepList'!$I$2:$I$1500,'1.PrepList'!$N$2:$N$1500,"")&amp;"",""))</f>
        <v/>
      </c>
      <c r="F6057" s="638" t="str">
        <f>IF($C6057="","",IFERROR(_xlfn.XLOOKUP($C6057,'1.PrepList'!$I$2:$I$1500,'1.PrepList'!$K$2:$K$1500,"")&amp;"",""))</f>
        <v/>
      </c>
      <c r="H6057" s="644" t="str">
        <f>IF($C6057="","",IFERROR(IF(_xlfn.XLOOKUP($C6057,tbl_StartedStatus[Bold ID],tbl_StartedStatus[Started])="Started","Yes",IF(_xlfn.XLOOKUP($C6057,tbl_StartedStatus[Bold ID],tbl_StartedStatus[Started])="No Show","No Show","")),""))</f>
        <v/>
      </c>
    </row>
    <row r="6058" spans="1:8" ht="15" customHeight="1" thickBot="1">
      <c r="A6058" s="38" t="str">
        <f>IF($C6058="","",IFERROR(_xlfn.XLOOKUP($C6058,'1.PrepList'!$I$2:$I$1500,'1.PrepList'!$G$2:$G$1500,"")&amp;"",""))</f>
        <v/>
      </c>
      <c r="B6058" s="638" t="str">
        <f>IF($C6058="","",IFERROR(_xlfn.XLOOKUP($C6058,'1.PrepList'!$I$2:$I$1500,'1.PrepList'!$H$2:$H$1500,"")&amp;"",""))</f>
        <v/>
      </c>
      <c r="D6058" s="638" t="str">
        <f>IF($C6058="","",IFERROR(_xlfn.XLOOKUP($C6058,'1.PrepList'!$I$2:$I$1500,'1.PrepList'!$J$2:$J$1500,"")&amp;"",""))</f>
        <v/>
      </c>
      <c r="E6058" s="638" t="str">
        <f>IF($C6058="","",IFERROR(_xlfn.XLOOKUP($C6058,'1.PrepList'!$I$2:$I$1500,'1.PrepList'!$N$2:$N$1500,"")&amp;"",""))</f>
        <v/>
      </c>
      <c r="F6058" s="638" t="str">
        <f>IF($C6058="","",IFERROR(_xlfn.XLOOKUP($C6058,'1.PrepList'!$I$2:$I$1500,'1.PrepList'!$K$2:$K$1500,"")&amp;"",""))</f>
        <v/>
      </c>
      <c r="H6058" s="644" t="str">
        <f>IF($C6058="","",IFERROR(IF(_xlfn.XLOOKUP($C6058,tbl_StartedStatus[Bold ID],tbl_StartedStatus[Started])="Started","Yes",IF(_xlfn.XLOOKUP($C6058,tbl_StartedStatus[Bold ID],tbl_StartedStatus[Started])="No Show","No Show","")),""))</f>
        <v/>
      </c>
    </row>
    <row r="6059" spans="1:8" ht="15" customHeight="1" thickBot="1">
      <c r="A6059" s="38" t="str">
        <f>IF($C6059="","",IFERROR(_xlfn.XLOOKUP($C6059,'1.PrepList'!$I$2:$I$1500,'1.PrepList'!$G$2:$G$1500,"")&amp;"",""))</f>
        <v/>
      </c>
      <c r="B6059" s="638" t="str">
        <f>IF($C6059="","",IFERROR(_xlfn.XLOOKUP($C6059,'1.PrepList'!$I$2:$I$1500,'1.PrepList'!$H$2:$H$1500,"")&amp;"",""))</f>
        <v/>
      </c>
      <c r="D6059" s="638" t="str">
        <f>IF($C6059="","",IFERROR(_xlfn.XLOOKUP($C6059,'1.PrepList'!$I$2:$I$1500,'1.PrepList'!$J$2:$J$1500,"")&amp;"",""))</f>
        <v/>
      </c>
      <c r="E6059" s="638" t="str">
        <f>IF($C6059="","",IFERROR(_xlfn.XLOOKUP($C6059,'1.PrepList'!$I$2:$I$1500,'1.PrepList'!$N$2:$N$1500,"")&amp;"",""))</f>
        <v/>
      </c>
      <c r="F6059" s="638" t="str">
        <f>IF($C6059="","",IFERROR(_xlfn.XLOOKUP($C6059,'1.PrepList'!$I$2:$I$1500,'1.PrepList'!$K$2:$K$1500,"")&amp;"",""))</f>
        <v/>
      </c>
      <c r="H6059" s="644" t="str">
        <f>IF($C6059="","",IFERROR(IF(_xlfn.XLOOKUP($C6059,tbl_StartedStatus[Bold ID],tbl_StartedStatus[Started])="Started","Yes",IF(_xlfn.XLOOKUP($C6059,tbl_StartedStatus[Bold ID],tbl_StartedStatus[Started])="No Show","No Show","")),""))</f>
        <v/>
      </c>
    </row>
    <row r="6060" spans="1:8" ht="15" customHeight="1" thickBot="1">
      <c r="A6060" s="38" t="str">
        <f>IF($C6060="","",IFERROR(_xlfn.XLOOKUP($C6060,'1.PrepList'!$I$2:$I$1500,'1.PrepList'!$G$2:$G$1500,"")&amp;"",""))</f>
        <v/>
      </c>
      <c r="B6060" s="638" t="str">
        <f>IF($C6060="","",IFERROR(_xlfn.XLOOKUP($C6060,'1.PrepList'!$I$2:$I$1500,'1.PrepList'!$H$2:$H$1500,"")&amp;"",""))</f>
        <v/>
      </c>
      <c r="D6060" s="638" t="str">
        <f>IF($C6060="","",IFERROR(_xlfn.XLOOKUP($C6060,'1.PrepList'!$I$2:$I$1500,'1.PrepList'!$J$2:$J$1500,"")&amp;"",""))</f>
        <v/>
      </c>
      <c r="E6060" s="638" t="str">
        <f>IF($C6060="","",IFERROR(_xlfn.XLOOKUP($C6060,'1.PrepList'!$I$2:$I$1500,'1.PrepList'!$N$2:$N$1500,"")&amp;"",""))</f>
        <v/>
      </c>
      <c r="F6060" s="638" t="str">
        <f>IF($C6060="","",IFERROR(_xlfn.XLOOKUP($C6060,'1.PrepList'!$I$2:$I$1500,'1.PrepList'!$K$2:$K$1500,"")&amp;"",""))</f>
        <v/>
      </c>
      <c r="H6060" s="644" t="str">
        <f>IF($C6060="","",IFERROR(IF(_xlfn.XLOOKUP($C6060,tbl_StartedStatus[Bold ID],tbl_StartedStatus[Started])="Started","Yes",IF(_xlfn.XLOOKUP($C6060,tbl_StartedStatus[Bold ID],tbl_StartedStatus[Started])="No Show","No Show","")),""))</f>
        <v/>
      </c>
    </row>
    <row r="6061" spans="1:8" ht="15" customHeight="1" thickBot="1">
      <c r="A6061" s="38" t="str">
        <f>IF($C6061="","",IFERROR(_xlfn.XLOOKUP($C6061,'1.PrepList'!$I$2:$I$1500,'1.PrepList'!$G$2:$G$1500,"")&amp;"",""))</f>
        <v/>
      </c>
      <c r="B6061" s="638" t="str">
        <f>IF($C6061="","",IFERROR(_xlfn.XLOOKUP($C6061,'1.PrepList'!$I$2:$I$1500,'1.PrepList'!$H$2:$H$1500,"")&amp;"",""))</f>
        <v/>
      </c>
      <c r="D6061" s="638" t="str">
        <f>IF($C6061="","",IFERROR(_xlfn.XLOOKUP($C6061,'1.PrepList'!$I$2:$I$1500,'1.PrepList'!$J$2:$J$1500,"")&amp;"",""))</f>
        <v/>
      </c>
      <c r="E6061" s="638" t="str">
        <f>IF($C6061="","",IFERROR(_xlfn.XLOOKUP($C6061,'1.PrepList'!$I$2:$I$1500,'1.PrepList'!$N$2:$N$1500,"")&amp;"",""))</f>
        <v/>
      </c>
      <c r="F6061" s="638" t="str">
        <f>IF($C6061="","",IFERROR(_xlfn.XLOOKUP($C6061,'1.PrepList'!$I$2:$I$1500,'1.PrepList'!$K$2:$K$1500,"")&amp;"",""))</f>
        <v/>
      </c>
      <c r="H6061" s="644" t="str">
        <f>IF($C6061="","",IFERROR(IF(_xlfn.XLOOKUP($C6061,tbl_StartedStatus[Bold ID],tbl_StartedStatus[Started])="Started","Yes",IF(_xlfn.XLOOKUP($C6061,tbl_StartedStatus[Bold ID],tbl_StartedStatus[Started])="No Show","No Show","")),""))</f>
        <v/>
      </c>
    </row>
    <row r="6062" spans="1:8" ht="15" customHeight="1" thickBot="1">
      <c r="A6062" s="38" t="str">
        <f>IF($C6062="","",IFERROR(_xlfn.XLOOKUP($C6062,'1.PrepList'!$I$2:$I$1500,'1.PrepList'!$G$2:$G$1500,"")&amp;"",""))</f>
        <v/>
      </c>
      <c r="B6062" s="638" t="str">
        <f>IF($C6062="","",IFERROR(_xlfn.XLOOKUP($C6062,'1.PrepList'!$I$2:$I$1500,'1.PrepList'!$H$2:$H$1500,"")&amp;"",""))</f>
        <v/>
      </c>
      <c r="D6062" s="638" t="str">
        <f>IF($C6062="","",IFERROR(_xlfn.XLOOKUP($C6062,'1.PrepList'!$I$2:$I$1500,'1.PrepList'!$J$2:$J$1500,"")&amp;"",""))</f>
        <v/>
      </c>
      <c r="E6062" s="638" t="str">
        <f>IF($C6062="","",IFERROR(_xlfn.XLOOKUP($C6062,'1.PrepList'!$I$2:$I$1500,'1.PrepList'!$N$2:$N$1500,"")&amp;"",""))</f>
        <v/>
      </c>
      <c r="F6062" s="638" t="str">
        <f>IF($C6062="","",IFERROR(_xlfn.XLOOKUP($C6062,'1.PrepList'!$I$2:$I$1500,'1.PrepList'!$K$2:$K$1500,"")&amp;"",""))</f>
        <v/>
      </c>
      <c r="H6062" s="644" t="str">
        <f>IF($C6062="","",IFERROR(IF(_xlfn.XLOOKUP($C6062,tbl_StartedStatus[Bold ID],tbl_StartedStatus[Started])="Started","Yes",IF(_xlfn.XLOOKUP($C6062,tbl_StartedStatus[Bold ID],tbl_StartedStatus[Started])="No Show","No Show","")),""))</f>
        <v/>
      </c>
    </row>
    <row r="6063" spans="1:8" ht="15" customHeight="1" thickBot="1">
      <c r="A6063" s="38" t="str">
        <f>IF($C6063="","",IFERROR(_xlfn.XLOOKUP($C6063,'1.PrepList'!$I$2:$I$1500,'1.PrepList'!$G$2:$G$1500,"")&amp;"",""))</f>
        <v/>
      </c>
      <c r="B6063" s="638" t="str">
        <f>IF($C6063="","",IFERROR(_xlfn.XLOOKUP($C6063,'1.PrepList'!$I$2:$I$1500,'1.PrepList'!$H$2:$H$1500,"")&amp;"",""))</f>
        <v/>
      </c>
      <c r="D6063" s="638" t="str">
        <f>IF($C6063="","",IFERROR(_xlfn.XLOOKUP($C6063,'1.PrepList'!$I$2:$I$1500,'1.PrepList'!$J$2:$J$1500,"")&amp;"",""))</f>
        <v/>
      </c>
      <c r="E6063" s="638" t="str">
        <f>IF($C6063="","",IFERROR(_xlfn.XLOOKUP($C6063,'1.PrepList'!$I$2:$I$1500,'1.PrepList'!$N$2:$N$1500,"")&amp;"",""))</f>
        <v/>
      </c>
      <c r="F6063" s="638" t="str">
        <f>IF($C6063="","",IFERROR(_xlfn.XLOOKUP($C6063,'1.PrepList'!$I$2:$I$1500,'1.PrepList'!$K$2:$K$1500,"")&amp;"",""))</f>
        <v/>
      </c>
      <c r="H6063" s="644" t="str">
        <f>IF($C6063="","",IFERROR(IF(_xlfn.XLOOKUP($C6063,tbl_StartedStatus[Bold ID],tbl_StartedStatus[Started])="Started","Yes",IF(_xlfn.XLOOKUP($C6063,tbl_StartedStatus[Bold ID],tbl_StartedStatus[Started])="No Show","No Show","")),""))</f>
        <v/>
      </c>
    </row>
    <row r="6064" spans="1:8" ht="15" customHeight="1" thickBot="1">
      <c r="A6064" s="38" t="str">
        <f>IF($C6064="","",IFERROR(_xlfn.XLOOKUP($C6064,'1.PrepList'!$I$2:$I$1500,'1.PrepList'!$G$2:$G$1500,"")&amp;"",""))</f>
        <v/>
      </c>
      <c r="B6064" s="638" t="str">
        <f>IF($C6064="","",IFERROR(_xlfn.XLOOKUP($C6064,'1.PrepList'!$I$2:$I$1500,'1.PrepList'!$H$2:$H$1500,"")&amp;"",""))</f>
        <v/>
      </c>
      <c r="D6064" s="638" t="str">
        <f>IF($C6064="","",IFERROR(_xlfn.XLOOKUP($C6064,'1.PrepList'!$I$2:$I$1500,'1.PrepList'!$J$2:$J$1500,"")&amp;"",""))</f>
        <v/>
      </c>
      <c r="E6064" s="638" t="str">
        <f>IF($C6064="","",IFERROR(_xlfn.XLOOKUP($C6064,'1.PrepList'!$I$2:$I$1500,'1.PrepList'!$N$2:$N$1500,"")&amp;"",""))</f>
        <v/>
      </c>
      <c r="F6064" s="638" t="str">
        <f>IF($C6064="","",IFERROR(_xlfn.XLOOKUP($C6064,'1.PrepList'!$I$2:$I$1500,'1.PrepList'!$K$2:$K$1500,"")&amp;"",""))</f>
        <v/>
      </c>
      <c r="H6064" s="644" t="str">
        <f>IF($C6064="","",IFERROR(IF(_xlfn.XLOOKUP($C6064,tbl_StartedStatus[Bold ID],tbl_StartedStatus[Started])="Started","Yes",IF(_xlfn.XLOOKUP($C6064,tbl_StartedStatus[Bold ID],tbl_StartedStatus[Started])="No Show","No Show","")),""))</f>
        <v/>
      </c>
    </row>
    <row r="6065" spans="1:8" ht="15" customHeight="1" thickBot="1">
      <c r="A6065" s="38" t="str">
        <f>IF($C6065="","",IFERROR(_xlfn.XLOOKUP($C6065,'1.PrepList'!$I$2:$I$1500,'1.PrepList'!$G$2:$G$1500,"")&amp;"",""))</f>
        <v/>
      </c>
      <c r="B6065" s="638" t="str">
        <f>IF($C6065="","",IFERROR(_xlfn.XLOOKUP($C6065,'1.PrepList'!$I$2:$I$1500,'1.PrepList'!$H$2:$H$1500,"")&amp;"",""))</f>
        <v/>
      </c>
      <c r="D6065" s="638" t="str">
        <f>IF($C6065="","",IFERROR(_xlfn.XLOOKUP($C6065,'1.PrepList'!$I$2:$I$1500,'1.PrepList'!$J$2:$J$1500,"")&amp;"",""))</f>
        <v/>
      </c>
      <c r="E6065" s="638" t="str">
        <f>IF($C6065="","",IFERROR(_xlfn.XLOOKUP($C6065,'1.PrepList'!$I$2:$I$1500,'1.PrepList'!$N$2:$N$1500,"")&amp;"",""))</f>
        <v/>
      </c>
      <c r="F6065" s="638" t="str">
        <f>IF($C6065="","",IFERROR(_xlfn.XLOOKUP($C6065,'1.PrepList'!$I$2:$I$1500,'1.PrepList'!$K$2:$K$1500,"")&amp;"",""))</f>
        <v/>
      </c>
      <c r="H6065" s="644" t="str">
        <f>IF($C6065="","",IFERROR(IF(_xlfn.XLOOKUP($C6065,tbl_StartedStatus[Bold ID],tbl_StartedStatus[Started])="Started","Yes",IF(_xlfn.XLOOKUP($C6065,tbl_StartedStatus[Bold ID],tbl_StartedStatus[Started])="No Show","No Show","")),""))</f>
        <v/>
      </c>
    </row>
    <row r="6066" spans="1:8" ht="15" customHeight="1" thickBot="1">
      <c r="A6066" s="38" t="str">
        <f>IF($C6066="","",IFERROR(_xlfn.XLOOKUP($C6066,'1.PrepList'!$I$2:$I$1500,'1.PrepList'!$G$2:$G$1500,"")&amp;"",""))</f>
        <v/>
      </c>
      <c r="B6066" s="638" t="str">
        <f>IF($C6066="","",IFERROR(_xlfn.XLOOKUP($C6066,'1.PrepList'!$I$2:$I$1500,'1.PrepList'!$H$2:$H$1500,"")&amp;"",""))</f>
        <v/>
      </c>
      <c r="D6066" s="638" t="str">
        <f>IF($C6066="","",IFERROR(_xlfn.XLOOKUP($C6066,'1.PrepList'!$I$2:$I$1500,'1.PrepList'!$J$2:$J$1500,"")&amp;"",""))</f>
        <v/>
      </c>
      <c r="E6066" s="638" t="str">
        <f>IF($C6066="","",IFERROR(_xlfn.XLOOKUP($C6066,'1.PrepList'!$I$2:$I$1500,'1.PrepList'!$N$2:$N$1500,"")&amp;"",""))</f>
        <v/>
      </c>
      <c r="F6066" s="638" t="str">
        <f>IF($C6066="","",IFERROR(_xlfn.XLOOKUP($C6066,'1.PrepList'!$I$2:$I$1500,'1.PrepList'!$K$2:$K$1500,"")&amp;"",""))</f>
        <v/>
      </c>
      <c r="H6066" s="644" t="str">
        <f>IF($C6066="","",IFERROR(IF(_xlfn.XLOOKUP($C6066,tbl_StartedStatus[Bold ID],tbl_StartedStatus[Started])="Started","Yes",IF(_xlfn.XLOOKUP($C6066,tbl_StartedStatus[Bold ID],tbl_StartedStatus[Started])="No Show","No Show","")),""))</f>
        <v/>
      </c>
    </row>
    <row r="6067" spans="1:8" ht="15" customHeight="1" thickBot="1">
      <c r="A6067" s="38" t="str">
        <f>IF($C6067="","",IFERROR(_xlfn.XLOOKUP($C6067,'1.PrepList'!$I$2:$I$1500,'1.PrepList'!$G$2:$G$1500,"")&amp;"",""))</f>
        <v/>
      </c>
      <c r="B6067" s="638" t="str">
        <f>IF($C6067="","",IFERROR(_xlfn.XLOOKUP($C6067,'1.PrepList'!$I$2:$I$1500,'1.PrepList'!$H$2:$H$1500,"")&amp;"",""))</f>
        <v/>
      </c>
      <c r="D6067" s="638" t="str">
        <f>IF($C6067="","",IFERROR(_xlfn.XLOOKUP($C6067,'1.PrepList'!$I$2:$I$1500,'1.PrepList'!$J$2:$J$1500,"")&amp;"",""))</f>
        <v/>
      </c>
      <c r="E6067" s="638" t="str">
        <f>IF($C6067="","",IFERROR(_xlfn.XLOOKUP($C6067,'1.PrepList'!$I$2:$I$1500,'1.PrepList'!$N$2:$N$1500,"")&amp;"",""))</f>
        <v/>
      </c>
      <c r="F6067" s="638" t="str">
        <f>IF($C6067="","",IFERROR(_xlfn.XLOOKUP($C6067,'1.PrepList'!$I$2:$I$1500,'1.PrepList'!$K$2:$K$1500,"")&amp;"",""))</f>
        <v/>
      </c>
      <c r="H6067" s="644" t="str">
        <f>IF($C6067="","",IFERROR(IF(_xlfn.XLOOKUP($C6067,tbl_StartedStatus[Bold ID],tbl_StartedStatus[Started])="Started","Yes",IF(_xlfn.XLOOKUP($C6067,tbl_StartedStatus[Bold ID],tbl_StartedStatus[Started])="No Show","No Show","")),""))</f>
        <v/>
      </c>
    </row>
    <row r="6068" spans="1:8" ht="15" customHeight="1" thickBot="1">
      <c r="A6068" s="38" t="str">
        <f>IF($C6068="","",IFERROR(_xlfn.XLOOKUP($C6068,'1.PrepList'!$I$2:$I$1500,'1.PrepList'!$G$2:$G$1500,"")&amp;"",""))</f>
        <v/>
      </c>
      <c r="B6068" s="638" t="str">
        <f>IF($C6068="","",IFERROR(_xlfn.XLOOKUP($C6068,'1.PrepList'!$I$2:$I$1500,'1.PrepList'!$H$2:$H$1500,"")&amp;"",""))</f>
        <v/>
      </c>
      <c r="D6068" s="638" t="str">
        <f>IF($C6068="","",IFERROR(_xlfn.XLOOKUP($C6068,'1.PrepList'!$I$2:$I$1500,'1.PrepList'!$J$2:$J$1500,"")&amp;"",""))</f>
        <v/>
      </c>
      <c r="E6068" s="638" t="str">
        <f>IF($C6068="","",IFERROR(_xlfn.XLOOKUP($C6068,'1.PrepList'!$I$2:$I$1500,'1.PrepList'!$N$2:$N$1500,"")&amp;"",""))</f>
        <v/>
      </c>
      <c r="F6068" s="638" t="str">
        <f>IF($C6068="","",IFERROR(_xlfn.XLOOKUP($C6068,'1.PrepList'!$I$2:$I$1500,'1.PrepList'!$K$2:$K$1500,"")&amp;"",""))</f>
        <v/>
      </c>
      <c r="H6068" s="644" t="str">
        <f>IF($C6068="","",IFERROR(IF(_xlfn.XLOOKUP($C6068,tbl_StartedStatus[Bold ID],tbl_StartedStatus[Started])="Started","Yes",IF(_xlfn.XLOOKUP($C6068,tbl_StartedStatus[Bold ID],tbl_StartedStatus[Started])="No Show","No Show","")),""))</f>
        <v/>
      </c>
    </row>
    <row r="6069" spans="1:8" ht="15" customHeight="1" thickBot="1">
      <c r="A6069" s="38" t="str">
        <f>IF($C6069="","",IFERROR(_xlfn.XLOOKUP($C6069,'1.PrepList'!$I$2:$I$1500,'1.PrepList'!$G$2:$G$1500,"")&amp;"",""))</f>
        <v/>
      </c>
      <c r="B6069" s="638" t="str">
        <f>IF($C6069="","",IFERROR(_xlfn.XLOOKUP($C6069,'1.PrepList'!$I$2:$I$1500,'1.PrepList'!$H$2:$H$1500,"")&amp;"",""))</f>
        <v/>
      </c>
      <c r="D6069" s="638" t="str">
        <f>IF($C6069="","",IFERROR(_xlfn.XLOOKUP($C6069,'1.PrepList'!$I$2:$I$1500,'1.PrepList'!$J$2:$J$1500,"")&amp;"",""))</f>
        <v/>
      </c>
      <c r="E6069" s="638" t="str">
        <f>IF($C6069="","",IFERROR(_xlfn.XLOOKUP($C6069,'1.PrepList'!$I$2:$I$1500,'1.PrepList'!$N$2:$N$1500,"")&amp;"",""))</f>
        <v/>
      </c>
      <c r="F6069" s="638" t="str">
        <f>IF($C6069="","",IFERROR(_xlfn.XLOOKUP($C6069,'1.PrepList'!$I$2:$I$1500,'1.PrepList'!$K$2:$K$1500,"")&amp;"",""))</f>
        <v/>
      </c>
      <c r="H6069" s="644" t="str">
        <f>IF($C6069="","",IFERROR(IF(_xlfn.XLOOKUP($C6069,tbl_StartedStatus[Bold ID],tbl_StartedStatus[Started])="Started","Yes",IF(_xlfn.XLOOKUP($C6069,tbl_StartedStatus[Bold ID],tbl_StartedStatus[Started])="No Show","No Show","")),""))</f>
        <v/>
      </c>
    </row>
    <row r="6070" spans="1:8" ht="15" customHeight="1" thickBot="1">
      <c r="A6070" s="38" t="str">
        <f>IF($C6070="","",IFERROR(_xlfn.XLOOKUP($C6070,'1.PrepList'!$I$2:$I$1500,'1.PrepList'!$G$2:$G$1500,"")&amp;"",""))</f>
        <v/>
      </c>
      <c r="B6070" s="638" t="str">
        <f>IF($C6070="","",IFERROR(_xlfn.XLOOKUP($C6070,'1.PrepList'!$I$2:$I$1500,'1.PrepList'!$H$2:$H$1500,"")&amp;"",""))</f>
        <v/>
      </c>
      <c r="D6070" s="638" t="str">
        <f>IF($C6070="","",IFERROR(_xlfn.XLOOKUP($C6070,'1.PrepList'!$I$2:$I$1500,'1.PrepList'!$J$2:$J$1500,"")&amp;"",""))</f>
        <v/>
      </c>
      <c r="E6070" s="638" t="str">
        <f>IF($C6070="","",IFERROR(_xlfn.XLOOKUP($C6070,'1.PrepList'!$I$2:$I$1500,'1.PrepList'!$N$2:$N$1500,"")&amp;"",""))</f>
        <v/>
      </c>
      <c r="F6070" s="638" t="str">
        <f>IF($C6070="","",IFERROR(_xlfn.XLOOKUP($C6070,'1.PrepList'!$I$2:$I$1500,'1.PrepList'!$K$2:$K$1500,"")&amp;"",""))</f>
        <v/>
      </c>
      <c r="H6070" s="644" t="str">
        <f>IF($C6070="","",IFERROR(IF(_xlfn.XLOOKUP($C6070,tbl_StartedStatus[Bold ID],tbl_StartedStatus[Started])="Started","Yes",IF(_xlfn.XLOOKUP($C6070,tbl_StartedStatus[Bold ID],tbl_StartedStatus[Started])="No Show","No Show","")),""))</f>
        <v/>
      </c>
    </row>
    <row r="6071" spans="1:8" ht="15" customHeight="1" thickBot="1">
      <c r="A6071" s="38" t="str">
        <f>IF($C6071="","",IFERROR(_xlfn.XLOOKUP($C6071,'1.PrepList'!$I$2:$I$1500,'1.PrepList'!$G$2:$G$1500,"")&amp;"",""))</f>
        <v/>
      </c>
      <c r="B6071" s="638" t="str">
        <f>IF($C6071="","",IFERROR(_xlfn.XLOOKUP($C6071,'1.PrepList'!$I$2:$I$1500,'1.PrepList'!$H$2:$H$1500,"")&amp;"",""))</f>
        <v/>
      </c>
      <c r="D6071" s="638" t="str">
        <f>IF($C6071="","",IFERROR(_xlfn.XLOOKUP($C6071,'1.PrepList'!$I$2:$I$1500,'1.PrepList'!$J$2:$J$1500,"")&amp;"",""))</f>
        <v/>
      </c>
      <c r="E6071" s="638" t="str">
        <f>IF($C6071="","",IFERROR(_xlfn.XLOOKUP($C6071,'1.PrepList'!$I$2:$I$1500,'1.PrepList'!$N$2:$N$1500,"")&amp;"",""))</f>
        <v/>
      </c>
      <c r="F6071" s="638" t="str">
        <f>IF($C6071="","",IFERROR(_xlfn.XLOOKUP($C6071,'1.PrepList'!$I$2:$I$1500,'1.PrepList'!$K$2:$K$1500,"")&amp;"",""))</f>
        <v/>
      </c>
      <c r="H6071" s="644" t="str">
        <f>IF($C6071="","",IFERROR(IF(_xlfn.XLOOKUP($C6071,tbl_StartedStatus[Bold ID],tbl_StartedStatus[Started])="Started","Yes",IF(_xlfn.XLOOKUP($C6071,tbl_StartedStatus[Bold ID],tbl_StartedStatus[Started])="No Show","No Show","")),""))</f>
        <v/>
      </c>
    </row>
    <row r="6072" spans="1:8" ht="15" customHeight="1" thickBot="1">
      <c r="A6072" s="38" t="str">
        <f>IF($C6072="","",IFERROR(_xlfn.XLOOKUP($C6072,'1.PrepList'!$I$2:$I$1500,'1.PrepList'!$G$2:$G$1500,"")&amp;"",""))</f>
        <v/>
      </c>
      <c r="B6072" s="638" t="str">
        <f>IF($C6072="","",IFERROR(_xlfn.XLOOKUP($C6072,'1.PrepList'!$I$2:$I$1500,'1.PrepList'!$H$2:$H$1500,"")&amp;"",""))</f>
        <v/>
      </c>
      <c r="D6072" s="638" t="str">
        <f>IF($C6072="","",IFERROR(_xlfn.XLOOKUP($C6072,'1.PrepList'!$I$2:$I$1500,'1.PrepList'!$J$2:$J$1500,"")&amp;"",""))</f>
        <v/>
      </c>
      <c r="E6072" s="638" t="str">
        <f>IF($C6072="","",IFERROR(_xlfn.XLOOKUP($C6072,'1.PrepList'!$I$2:$I$1500,'1.PrepList'!$N$2:$N$1500,"")&amp;"",""))</f>
        <v/>
      </c>
      <c r="F6072" s="638" t="str">
        <f>IF($C6072="","",IFERROR(_xlfn.XLOOKUP($C6072,'1.PrepList'!$I$2:$I$1500,'1.PrepList'!$K$2:$K$1500,"")&amp;"",""))</f>
        <v/>
      </c>
      <c r="H6072" s="644" t="str">
        <f>IF($C6072="","",IFERROR(IF(_xlfn.XLOOKUP($C6072,tbl_StartedStatus[Bold ID],tbl_StartedStatus[Started])="Started","Yes",IF(_xlfn.XLOOKUP($C6072,tbl_StartedStatus[Bold ID],tbl_StartedStatus[Started])="No Show","No Show","")),""))</f>
        <v/>
      </c>
    </row>
    <row r="6073" spans="1:8" ht="15" customHeight="1" thickBot="1">
      <c r="A6073" s="38" t="str">
        <f>IF($C6073="","",IFERROR(_xlfn.XLOOKUP($C6073,'1.PrepList'!$I$2:$I$1500,'1.PrepList'!$G$2:$G$1500,"")&amp;"",""))</f>
        <v/>
      </c>
      <c r="B6073" s="638" t="str">
        <f>IF($C6073="","",IFERROR(_xlfn.XLOOKUP($C6073,'1.PrepList'!$I$2:$I$1500,'1.PrepList'!$H$2:$H$1500,"")&amp;"",""))</f>
        <v/>
      </c>
      <c r="D6073" s="638" t="str">
        <f>IF($C6073="","",IFERROR(_xlfn.XLOOKUP($C6073,'1.PrepList'!$I$2:$I$1500,'1.PrepList'!$J$2:$J$1500,"")&amp;"",""))</f>
        <v/>
      </c>
      <c r="E6073" s="638" t="str">
        <f>IF($C6073="","",IFERROR(_xlfn.XLOOKUP($C6073,'1.PrepList'!$I$2:$I$1500,'1.PrepList'!$N$2:$N$1500,"")&amp;"",""))</f>
        <v/>
      </c>
      <c r="F6073" s="638" t="str">
        <f>IF($C6073="","",IFERROR(_xlfn.XLOOKUP($C6073,'1.PrepList'!$I$2:$I$1500,'1.PrepList'!$K$2:$K$1500,"")&amp;"",""))</f>
        <v/>
      </c>
      <c r="H6073" s="644" t="str">
        <f>IF($C6073="","",IFERROR(IF(_xlfn.XLOOKUP($C6073,tbl_StartedStatus[Bold ID],tbl_StartedStatus[Started])="Started","Yes",IF(_xlfn.XLOOKUP($C6073,tbl_StartedStatus[Bold ID],tbl_StartedStatus[Started])="No Show","No Show","")),""))</f>
        <v/>
      </c>
    </row>
    <row r="6074" spans="1:8" ht="15" customHeight="1" thickBot="1">
      <c r="A6074" s="38" t="str">
        <f>IF($C6074="","",IFERROR(_xlfn.XLOOKUP($C6074,'1.PrepList'!$I$2:$I$1500,'1.PrepList'!$G$2:$G$1500,"")&amp;"",""))</f>
        <v/>
      </c>
      <c r="B6074" s="638" t="str">
        <f>IF($C6074="","",IFERROR(_xlfn.XLOOKUP($C6074,'1.PrepList'!$I$2:$I$1500,'1.PrepList'!$H$2:$H$1500,"")&amp;"",""))</f>
        <v/>
      </c>
      <c r="D6074" s="638" t="str">
        <f>IF($C6074="","",IFERROR(_xlfn.XLOOKUP($C6074,'1.PrepList'!$I$2:$I$1500,'1.PrepList'!$J$2:$J$1500,"")&amp;"",""))</f>
        <v/>
      </c>
      <c r="E6074" s="638" t="str">
        <f>IF($C6074="","",IFERROR(_xlfn.XLOOKUP($C6074,'1.PrepList'!$I$2:$I$1500,'1.PrepList'!$N$2:$N$1500,"")&amp;"",""))</f>
        <v/>
      </c>
      <c r="F6074" s="638" t="str">
        <f>IF($C6074="","",IFERROR(_xlfn.XLOOKUP($C6074,'1.PrepList'!$I$2:$I$1500,'1.PrepList'!$K$2:$K$1500,"")&amp;"",""))</f>
        <v/>
      </c>
      <c r="H6074" s="644" t="str">
        <f>IF($C6074="","",IFERROR(IF(_xlfn.XLOOKUP($C6074,tbl_StartedStatus[Bold ID],tbl_StartedStatus[Started])="Started","Yes",IF(_xlfn.XLOOKUP($C6074,tbl_StartedStatus[Bold ID],tbl_StartedStatus[Started])="No Show","No Show","")),""))</f>
        <v/>
      </c>
    </row>
    <row r="6075" spans="1:8" ht="15" customHeight="1" thickBot="1">
      <c r="A6075" s="38" t="str">
        <f>IF($C6075="","",IFERROR(_xlfn.XLOOKUP($C6075,'1.PrepList'!$I$2:$I$1500,'1.PrepList'!$G$2:$G$1500,"")&amp;"",""))</f>
        <v/>
      </c>
      <c r="B6075" s="638" t="str">
        <f>IF($C6075="","",IFERROR(_xlfn.XLOOKUP($C6075,'1.PrepList'!$I$2:$I$1500,'1.PrepList'!$H$2:$H$1500,"")&amp;"",""))</f>
        <v/>
      </c>
      <c r="D6075" s="638" t="str">
        <f>IF($C6075="","",IFERROR(_xlfn.XLOOKUP($C6075,'1.PrepList'!$I$2:$I$1500,'1.PrepList'!$J$2:$J$1500,"")&amp;"",""))</f>
        <v/>
      </c>
      <c r="E6075" s="638" t="str">
        <f>IF($C6075="","",IFERROR(_xlfn.XLOOKUP($C6075,'1.PrepList'!$I$2:$I$1500,'1.PrepList'!$N$2:$N$1500,"")&amp;"",""))</f>
        <v/>
      </c>
      <c r="F6075" s="638" t="str">
        <f>IF($C6075="","",IFERROR(_xlfn.XLOOKUP($C6075,'1.PrepList'!$I$2:$I$1500,'1.PrepList'!$K$2:$K$1500,"")&amp;"",""))</f>
        <v/>
      </c>
      <c r="H6075" s="644" t="str">
        <f>IF($C6075="","",IFERROR(IF(_xlfn.XLOOKUP($C6075,tbl_StartedStatus[Bold ID],tbl_StartedStatus[Started])="Started","Yes",IF(_xlfn.XLOOKUP($C6075,tbl_StartedStatus[Bold ID],tbl_StartedStatus[Started])="No Show","No Show","")),""))</f>
        <v/>
      </c>
    </row>
    <row r="6076" spans="1:8" ht="15" customHeight="1" thickBot="1">
      <c r="A6076" s="38" t="str">
        <f>IF($C6076="","",IFERROR(_xlfn.XLOOKUP($C6076,'1.PrepList'!$I$2:$I$1500,'1.PrepList'!$G$2:$G$1500,"")&amp;"",""))</f>
        <v/>
      </c>
      <c r="B6076" s="638" t="str">
        <f>IF($C6076="","",IFERROR(_xlfn.XLOOKUP($C6076,'1.PrepList'!$I$2:$I$1500,'1.PrepList'!$H$2:$H$1500,"")&amp;"",""))</f>
        <v/>
      </c>
      <c r="D6076" s="638" t="str">
        <f>IF($C6076="","",IFERROR(_xlfn.XLOOKUP($C6076,'1.PrepList'!$I$2:$I$1500,'1.PrepList'!$J$2:$J$1500,"")&amp;"",""))</f>
        <v/>
      </c>
      <c r="E6076" s="638" t="str">
        <f>IF($C6076="","",IFERROR(_xlfn.XLOOKUP($C6076,'1.PrepList'!$I$2:$I$1500,'1.PrepList'!$N$2:$N$1500,"")&amp;"",""))</f>
        <v/>
      </c>
      <c r="F6076" s="638" t="str">
        <f>IF($C6076="","",IFERROR(_xlfn.XLOOKUP($C6076,'1.PrepList'!$I$2:$I$1500,'1.PrepList'!$K$2:$K$1500,"")&amp;"",""))</f>
        <v/>
      </c>
      <c r="H6076" s="644" t="str">
        <f>IF($C6076="","",IFERROR(IF(_xlfn.XLOOKUP($C6076,tbl_StartedStatus[Bold ID],tbl_StartedStatus[Started])="Started","Yes",IF(_xlfn.XLOOKUP($C6076,tbl_StartedStatus[Bold ID],tbl_StartedStatus[Started])="No Show","No Show","")),""))</f>
        <v/>
      </c>
    </row>
    <row r="6077" spans="1:8" ht="15" customHeight="1" thickBot="1">
      <c r="A6077" s="38" t="str">
        <f>IF($C6077="","",IFERROR(_xlfn.XLOOKUP($C6077,'1.PrepList'!$I$2:$I$1500,'1.PrepList'!$G$2:$G$1500,"")&amp;"",""))</f>
        <v/>
      </c>
      <c r="B6077" s="638" t="str">
        <f>IF($C6077="","",IFERROR(_xlfn.XLOOKUP($C6077,'1.PrepList'!$I$2:$I$1500,'1.PrepList'!$H$2:$H$1500,"")&amp;"",""))</f>
        <v/>
      </c>
      <c r="D6077" s="638" t="str">
        <f>IF($C6077="","",IFERROR(_xlfn.XLOOKUP($C6077,'1.PrepList'!$I$2:$I$1500,'1.PrepList'!$J$2:$J$1500,"")&amp;"",""))</f>
        <v/>
      </c>
      <c r="E6077" s="638" t="str">
        <f>IF($C6077="","",IFERROR(_xlfn.XLOOKUP($C6077,'1.PrepList'!$I$2:$I$1500,'1.PrepList'!$N$2:$N$1500,"")&amp;"",""))</f>
        <v/>
      </c>
      <c r="F6077" s="638" t="str">
        <f>IF($C6077="","",IFERROR(_xlfn.XLOOKUP($C6077,'1.PrepList'!$I$2:$I$1500,'1.PrepList'!$K$2:$K$1500,"")&amp;"",""))</f>
        <v/>
      </c>
      <c r="H6077" s="644" t="str">
        <f>IF($C6077="","",IFERROR(IF(_xlfn.XLOOKUP($C6077,tbl_StartedStatus[Bold ID],tbl_StartedStatus[Started])="Started","Yes",IF(_xlfn.XLOOKUP($C6077,tbl_StartedStatus[Bold ID],tbl_StartedStatus[Started])="No Show","No Show","")),""))</f>
        <v/>
      </c>
    </row>
    <row r="6078" spans="1:8" ht="15" customHeight="1" thickBot="1">
      <c r="A6078" s="38" t="str">
        <f>IF($C6078="","",IFERROR(_xlfn.XLOOKUP($C6078,'1.PrepList'!$I$2:$I$1500,'1.PrepList'!$G$2:$G$1500,"")&amp;"",""))</f>
        <v/>
      </c>
      <c r="B6078" s="638" t="str">
        <f>IF($C6078="","",IFERROR(_xlfn.XLOOKUP($C6078,'1.PrepList'!$I$2:$I$1500,'1.PrepList'!$H$2:$H$1500,"")&amp;"",""))</f>
        <v/>
      </c>
      <c r="D6078" s="638" t="str">
        <f>IF($C6078="","",IFERROR(_xlfn.XLOOKUP($C6078,'1.PrepList'!$I$2:$I$1500,'1.PrepList'!$J$2:$J$1500,"")&amp;"",""))</f>
        <v/>
      </c>
      <c r="E6078" s="638" t="str">
        <f>IF($C6078="","",IFERROR(_xlfn.XLOOKUP($C6078,'1.PrepList'!$I$2:$I$1500,'1.PrepList'!$N$2:$N$1500,"")&amp;"",""))</f>
        <v/>
      </c>
      <c r="F6078" s="638" t="str">
        <f>IF($C6078="","",IFERROR(_xlfn.XLOOKUP($C6078,'1.PrepList'!$I$2:$I$1500,'1.PrepList'!$K$2:$K$1500,"")&amp;"",""))</f>
        <v/>
      </c>
      <c r="H6078" s="644" t="str">
        <f>IF($C6078="","",IFERROR(IF(_xlfn.XLOOKUP($C6078,tbl_StartedStatus[Bold ID],tbl_StartedStatus[Started])="Started","Yes",IF(_xlfn.XLOOKUP($C6078,tbl_StartedStatus[Bold ID],tbl_StartedStatus[Started])="No Show","No Show","")),""))</f>
        <v/>
      </c>
    </row>
    <row r="6079" spans="1:8" ht="15" customHeight="1" thickBot="1">
      <c r="A6079" s="38" t="str">
        <f>IF($C6079="","",IFERROR(_xlfn.XLOOKUP($C6079,'1.PrepList'!$I$2:$I$1500,'1.PrepList'!$G$2:$G$1500,"")&amp;"",""))</f>
        <v/>
      </c>
      <c r="B6079" s="638" t="str">
        <f>IF($C6079="","",IFERROR(_xlfn.XLOOKUP($C6079,'1.PrepList'!$I$2:$I$1500,'1.PrepList'!$H$2:$H$1500,"")&amp;"",""))</f>
        <v/>
      </c>
      <c r="D6079" s="638" t="str">
        <f>IF($C6079="","",IFERROR(_xlfn.XLOOKUP($C6079,'1.PrepList'!$I$2:$I$1500,'1.PrepList'!$J$2:$J$1500,"")&amp;"",""))</f>
        <v/>
      </c>
      <c r="E6079" s="638" t="str">
        <f>IF($C6079="","",IFERROR(_xlfn.XLOOKUP($C6079,'1.PrepList'!$I$2:$I$1500,'1.PrepList'!$N$2:$N$1500,"")&amp;"",""))</f>
        <v/>
      </c>
      <c r="F6079" s="638" t="str">
        <f>IF($C6079="","",IFERROR(_xlfn.XLOOKUP($C6079,'1.PrepList'!$I$2:$I$1500,'1.PrepList'!$K$2:$K$1500,"")&amp;"",""))</f>
        <v/>
      </c>
      <c r="H6079" s="644" t="str">
        <f>IF($C6079="","",IFERROR(IF(_xlfn.XLOOKUP($C6079,tbl_StartedStatus[Bold ID],tbl_StartedStatus[Started])="Started","Yes",IF(_xlfn.XLOOKUP($C6079,tbl_StartedStatus[Bold ID],tbl_StartedStatus[Started])="No Show","No Show","")),""))</f>
        <v/>
      </c>
    </row>
    <row r="6080" spans="1:8" ht="15" customHeight="1" thickBot="1">
      <c r="A6080" s="38" t="str">
        <f>IF($C6080="","",IFERROR(_xlfn.XLOOKUP($C6080,'1.PrepList'!$I$2:$I$1500,'1.PrepList'!$G$2:$G$1500,"")&amp;"",""))</f>
        <v/>
      </c>
      <c r="B6080" s="638" t="str">
        <f>IF($C6080="","",IFERROR(_xlfn.XLOOKUP($C6080,'1.PrepList'!$I$2:$I$1500,'1.PrepList'!$H$2:$H$1500,"")&amp;"",""))</f>
        <v/>
      </c>
      <c r="D6080" s="638" t="str">
        <f>IF($C6080="","",IFERROR(_xlfn.XLOOKUP($C6080,'1.PrepList'!$I$2:$I$1500,'1.PrepList'!$J$2:$J$1500,"")&amp;"",""))</f>
        <v/>
      </c>
      <c r="E6080" s="638" t="str">
        <f>IF($C6080="","",IFERROR(_xlfn.XLOOKUP($C6080,'1.PrepList'!$I$2:$I$1500,'1.PrepList'!$N$2:$N$1500,"")&amp;"",""))</f>
        <v/>
      </c>
      <c r="F6080" s="638" t="str">
        <f>IF($C6080="","",IFERROR(_xlfn.XLOOKUP($C6080,'1.PrepList'!$I$2:$I$1500,'1.PrepList'!$K$2:$K$1500,"")&amp;"",""))</f>
        <v/>
      </c>
      <c r="H6080" s="644" t="str">
        <f>IF($C6080="","",IFERROR(IF(_xlfn.XLOOKUP($C6080,tbl_StartedStatus[Bold ID],tbl_StartedStatus[Started])="Started","Yes",IF(_xlfn.XLOOKUP($C6080,tbl_StartedStatus[Bold ID],tbl_StartedStatus[Started])="No Show","No Show","")),""))</f>
        <v/>
      </c>
    </row>
    <row r="6081" spans="1:8" ht="15" customHeight="1" thickBot="1">
      <c r="A6081" s="38" t="str">
        <f>IF($C6081="","",IFERROR(_xlfn.XLOOKUP($C6081,'1.PrepList'!$I$2:$I$1500,'1.PrepList'!$G$2:$G$1500,"")&amp;"",""))</f>
        <v/>
      </c>
      <c r="B6081" s="638" t="str">
        <f>IF($C6081="","",IFERROR(_xlfn.XLOOKUP($C6081,'1.PrepList'!$I$2:$I$1500,'1.PrepList'!$H$2:$H$1500,"")&amp;"",""))</f>
        <v/>
      </c>
      <c r="D6081" s="638" t="str">
        <f>IF($C6081="","",IFERROR(_xlfn.XLOOKUP($C6081,'1.PrepList'!$I$2:$I$1500,'1.PrepList'!$J$2:$J$1500,"")&amp;"",""))</f>
        <v/>
      </c>
      <c r="E6081" s="638" t="str">
        <f>IF($C6081="","",IFERROR(_xlfn.XLOOKUP($C6081,'1.PrepList'!$I$2:$I$1500,'1.PrepList'!$N$2:$N$1500,"")&amp;"",""))</f>
        <v/>
      </c>
      <c r="F6081" s="638" t="str">
        <f>IF($C6081="","",IFERROR(_xlfn.XLOOKUP($C6081,'1.PrepList'!$I$2:$I$1500,'1.PrepList'!$K$2:$K$1500,"")&amp;"",""))</f>
        <v/>
      </c>
      <c r="H6081" s="644" t="str">
        <f>IF($C6081="","",IFERROR(IF(_xlfn.XLOOKUP($C6081,tbl_StartedStatus[Bold ID],tbl_StartedStatus[Started])="Started","Yes",IF(_xlfn.XLOOKUP($C6081,tbl_StartedStatus[Bold ID],tbl_StartedStatus[Started])="No Show","No Show","")),""))</f>
        <v/>
      </c>
    </row>
    <row r="6082" spans="1:8" ht="15" customHeight="1" thickBot="1">
      <c r="A6082" s="38" t="str">
        <f>IF($C6082="","",IFERROR(_xlfn.XLOOKUP($C6082,'1.PrepList'!$I$2:$I$1500,'1.PrepList'!$G$2:$G$1500,"")&amp;"",""))</f>
        <v/>
      </c>
      <c r="B6082" s="638" t="str">
        <f>IF($C6082="","",IFERROR(_xlfn.XLOOKUP($C6082,'1.PrepList'!$I$2:$I$1500,'1.PrepList'!$H$2:$H$1500,"")&amp;"",""))</f>
        <v/>
      </c>
      <c r="D6082" s="638" t="str">
        <f>IF($C6082="","",IFERROR(_xlfn.XLOOKUP($C6082,'1.PrepList'!$I$2:$I$1500,'1.PrepList'!$J$2:$J$1500,"")&amp;"",""))</f>
        <v/>
      </c>
      <c r="E6082" s="638" t="str">
        <f>IF($C6082="","",IFERROR(_xlfn.XLOOKUP($C6082,'1.PrepList'!$I$2:$I$1500,'1.PrepList'!$N$2:$N$1500,"")&amp;"",""))</f>
        <v/>
      </c>
      <c r="F6082" s="638" t="str">
        <f>IF($C6082="","",IFERROR(_xlfn.XLOOKUP($C6082,'1.PrepList'!$I$2:$I$1500,'1.PrepList'!$K$2:$K$1500,"")&amp;"",""))</f>
        <v/>
      </c>
      <c r="H6082" s="644" t="str">
        <f>IF($C6082="","",IFERROR(IF(_xlfn.XLOOKUP($C6082,tbl_StartedStatus[Bold ID],tbl_StartedStatus[Started])="Started","Yes",IF(_xlfn.XLOOKUP($C6082,tbl_StartedStatus[Bold ID],tbl_StartedStatus[Started])="No Show","No Show","")),""))</f>
        <v/>
      </c>
    </row>
    <row r="6083" spans="1:8" ht="15" customHeight="1" thickBot="1">
      <c r="A6083" s="38" t="str">
        <f>IF($C6083="","",IFERROR(_xlfn.XLOOKUP($C6083,'1.PrepList'!$I$2:$I$1500,'1.PrepList'!$G$2:$G$1500,"")&amp;"",""))</f>
        <v/>
      </c>
      <c r="B6083" s="638" t="str">
        <f>IF($C6083="","",IFERROR(_xlfn.XLOOKUP($C6083,'1.PrepList'!$I$2:$I$1500,'1.PrepList'!$H$2:$H$1500,"")&amp;"",""))</f>
        <v/>
      </c>
      <c r="D6083" s="638" t="str">
        <f>IF($C6083="","",IFERROR(_xlfn.XLOOKUP($C6083,'1.PrepList'!$I$2:$I$1500,'1.PrepList'!$J$2:$J$1500,"")&amp;"",""))</f>
        <v/>
      </c>
      <c r="E6083" s="638" t="str">
        <f>IF($C6083="","",IFERROR(_xlfn.XLOOKUP($C6083,'1.PrepList'!$I$2:$I$1500,'1.PrepList'!$N$2:$N$1500,"")&amp;"",""))</f>
        <v/>
      </c>
      <c r="F6083" s="638" t="str">
        <f>IF($C6083="","",IFERROR(_xlfn.XLOOKUP($C6083,'1.PrepList'!$I$2:$I$1500,'1.PrepList'!$K$2:$K$1500,"")&amp;"",""))</f>
        <v/>
      </c>
      <c r="H6083" s="644" t="str">
        <f>IF($C6083="","",IFERROR(IF(_xlfn.XLOOKUP($C6083,tbl_StartedStatus[Bold ID],tbl_StartedStatus[Started])="Started","Yes",IF(_xlfn.XLOOKUP($C6083,tbl_StartedStatus[Bold ID],tbl_StartedStatus[Started])="No Show","No Show","")),""))</f>
        <v/>
      </c>
    </row>
    <row r="6084" spans="1:8" ht="15" customHeight="1" thickBot="1">
      <c r="A6084" s="38" t="str">
        <f>IF($C6084="","",IFERROR(_xlfn.XLOOKUP($C6084,'1.PrepList'!$I$2:$I$1500,'1.PrepList'!$G$2:$G$1500,"")&amp;"",""))</f>
        <v/>
      </c>
      <c r="B6084" s="638" t="str">
        <f>IF($C6084="","",IFERROR(_xlfn.XLOOKUP($C6084,'1.PrepList'!$I$2:$I$1500,'1.PrepList'!$H$2:$H$1500,"")&amp;"",""))</f>
        <v/>
      </c>
      <c r="D6084" s="638" t="str">
        <f>IF($C6084="","",IFERROR(_xlfn.XLOOKUP($C6084,'1.PrepList'!$I$2:$I$1500,'1.PrepList'!$J$2:$J$1500,"")&amp;"",""))</f>
        <v/>
      </c>
      <c r="E6084" s="638" t="str">
        <f>IF($C6084="","",IFERROR(_xlfn.XLOOKUP($C6084,'1.PrepList'!$I$2:$I$1500,'1.PrepList'!$N$2:$N$1500,"")&amp;"",""))</f>
        <v/>
      </c>
      <c r="F6084" s="638" t="str">
        <f>IF($C6084="","",IFERROR(_xlfn.XLOOKUP($C6084,'1.PrepList'!$I$2:$I$1500,'1.PrepList'!$K$2:$K$1500,"")&amp;"",""))</f>
        <v/>
      </c>
      <c r="H6084" s="644" t="str">
        <f>IF($C6084="","",IFERROR(IF(_xlfn.XLOOKUP($C6084,tbl_StartedStatus[Bold ID],tbl_StartedStatus[Started])="Started","Yes",IF(_xlfn.XLOOKUP($C6084,tbl_StartedStatus[Bold ID],tbl_StartedStatus[Started])="No Show","No Show","")),""))</f>
        <v/>
      </c>
    </row>
    <row r="6085" spans="1:8" ht="15" customHeight="1" thickBot="1">
      <c r="A6085" s="38" t="str">
        <f>IF($C6085="","",IFERROR(_xlfn.XLOOKUP($C6085,'1.PrepList'!$I$2:$I$1500,'1.PrepList'!$G$2:$G$1500,"")&amp;"",""))</f>
        <v/>
      </c>
      <c r="B6085" s="638" t="str">
        <f>IF($C6085="","",IFERROR(_xlfn.XLOOKUP($C6085,'1.PrepList'!$I$2:$I$1500,'1.PrepList'!$H$2:$H$1500,"")&amp;"",""))</f>
        <v/>
      </c>
      <c r="D6085" s="638" t="str">
        <f>IF($C6085="","",IFERROR(_xlfn.XLOOKUP($C6085,'1.PrepList'!$I$2:$I$1500,'1.PrepList'!$J$2:$J$1500,"")&amp;"",""))</f>
        <v/>
      </c>
      <c r="E6085" s="638" t="str">
        <f>IF($C6085="","",IFERROR(_xlfn.XLOOKUP($C6085,'1.PrepList'!$I$2:$I$1500,'1.PrepList'!$N$2:$N$1500,"")&amp;"",""))</f>
        <v/>
      </c>
      <c r="F6085" s="638" t="str">
        <f>IF($C6085="","",IFERROR(_xlfn.XLOOKUP($C6085,'1.PrepList'!$I$2:$I$1500,'1.PrepList'!$K$2:$K$1500,"")&amp;"",""))</f>
        <v/>
      </c>
      <c r="H6085" s="644" t="str">
        <f>IF($C6085="","",IFERROR(IF(_xlfn.XLOOKUP($C6085,tbl_StartedStatus[Bold ID],tbl_StartedStatus[Started])="Started","Yes",IF(_xlfn.XLOOKUP($C6085,tbl_StartedStatus[Bold ID],tbl_StartedStatus[Started])="No Show","No Show","")),""))</f>
        <v/>
      </c>
    </row>
    <row r="6086" spans="1:8" ht="15" customHeight="1" thickBot="1">
      <c r="A6086" s="38" t="str">
        <f>IF($C6086="","",IFERROR(_xlfn.XLOOKUP($C6086,'1.PrepList'!$I$2:$I$1500,'1.PrepList'!$G$2:$G$1500,"")&amp;"",""))</f>
        <v/>
      </c>
      <c r="B6086" s="638" t="str">
        <f>IF($C6086="","",IFERROR(_xlfn.XLOOKUP($C6086,'1.PrepList'!$I$2:$I$1500,'1.PrepList'!$H$2:$H$1500,"")&amp;"",""))</f>
        <v/>
      </c>
      <c r="D6086" s="638" t="str">
        <f>IF($C6086="","",IFERROR(_xlfn.XLOOKUP($C6086,'1.PrepList'!$I$2:$I$1500,'1.PrepList'!$J$2:$J$1500,"")&amp;"",""))</f>
        <v/>
      </c>
      <c r="E6086" s="638" t="str">
        <f>IF($C6086="","",IFERROR(_xlfn.XLOOKUP($C6086,'1.PrepList'!$I$2:$I$1500,'1.PrepList'!$N$2:$N$1500,"")&amp;"",""))</f>
        <v/>
      </c>
      <c r="F6086" s="638" t="str">
        <f>IF($C6086="","",IFERROR(_xlfn.XLOOKUP($C6086,'1.PrepList'!$I$2:$I$1500,'1.PrepList'!$K$2:$K$1500,"")&amp;"",""))</f>
        <v/>
      </c>
      <c r="H6086" s="644" t="str">
        <f>IF($C6086="","",IFERROR(IF(_xlfn.XLOOKUP($C6086,tbl_StartedStatus[Bold ID],tbl_StartedStatus[Started])="Started","Yes",IF(_xlfn.XLOOKUP($C6086,tbl_StartedStatus[Bold ID],tbl_StartedStatus[Started])="No Show","No Show","")),""))</f>
        <v/>
      </c>
    </row>
    <row r="6087" spans="1:8" ht="15" customHeight="1" thickBot="1">
      <c r="A6087" s="38" t="str">
        <f>IF($C6087="","",IFERROR(_xlfn.XLOOKUP($C6087,'1.PrepList'!$I$2:$I$1500,'1.PrepList'!$G$2:$G$1500,"")&amp;"",""))</f>
        <v/>
      </c>
      <c r="B6087" s="638" t="str">
        <f>IF($C6087="","",IFERROR(_xlfn.XLOOKUP($C6087,'1.PrepList'!$I$2:$I$1500,'1.PrepList'!$H$2:$H$1500,"")&amp;"",""))</f>
        <v/>
      </c>
      <c r="D6087" s="638" t="str">
        <f>IF($C6087="","",IFERROR(_xlfn.XLOOKUP($C6087,'1.PrepList'!$I$2:$I$1500,'1.PrepList'!$J$2:$J$1500,"")&amp;"",""))</f>
        <v/>
      </c>
      <c r="E6087" s="638" t="str">
        <f>IF($C6087="","",IFERROR(_xlfn.XLOOKUP($C6087,'1.PrepList'!$I$2:$I$1500,'1.PrepList'!$N$2:$N$1500,"")&amp;"",""))</f>
        <v/>
      </c>
      <c r="F6087" s="638" t="str">
        <f>IF($C6087="","",IFERROR(_xlfn.XLOOKUP($C6087,'1.PrepList'!$I$2:$I$1500,'1.PrepList'!$K$2:$K$1500,"")&amp;"",""))</f>
        <v/>
      </c>
      <c r="H6087" s="644" t="str">
        <f>IF($C6087="","",IFERROR(IF(_xlfn.XLOOKUP($C6087,tbl_StartedStatus[Bold ID],tbl_StartedStatus[Started])="Started","Yes",IF(_xlfn.XLOOKUP($C6087,tbl_StartedStatus[Bold ID],tbl_StartedStatus[Started])="No Show","No Show","")),""))</f>
        <v/>
      </c>
    </row>
    <row r="6088" spans="1:8" ht="15" customHeight="1" thickBot="1">
      <c r="A6088" s="38" t="str">
        <f>IF($C6088="","",IFERROR(_xlfn.XLOOKUP($C6088,'1.PrepList'!$I$2:$I$1500,'1.PrepList'!$G$2:$G$1500,"")&amp;"",""))</f>
        <v/>
      </c>
      <c r="B6088" s="638" t="str">
        <f>IF($C6088="","",IFERROR(_xlfn.XLOOKUP($C6088,'1.PrepList'!$I$2:$I$1500,'1.PrepList'!$H$2:$H$1500,"")&amp;"",""))</f>
        <v/>
      </c>
      <c r="D6088" s="638" t="str">
        <f>IF($C6088="","",IFERROR(_xlfn.XLOOKUP($C6088,'1.PrepList'!$I$2:$I$1500,'1.PrepList'!$J$2:$J$1500,"")&amp;"",""))</f>
        <v/>
      </c>
      <c r="E6088" s="638" t="str">
        <f>IF($C6088="","",IFERROR(_xlfn.XLOOKUP($C6088,'1.PrepList'!$I$2:$I$1500,'1.PrepList'!$N$2:$N$1500,"")&amp;"",""))</f>
        <v/>
      </c>
      <c r="F6088" s="638" t="str">
        <f>IF($C6088="","",IFERROR(_xlfn.XLOOKUP($C6088,'1.PrepList'!$I$2:$I$1500,'1.PrepList'!$K$2:$K$1500,"")&amp;"",""))</f>
        <v/>
      </c>
      <c r="H6088" s="644" t="str">
        <f>IF($C6088="","",IFERROR(IF(_xlfn.XLOOKUP($C6088,tbl_StartedStatus[Bold ID],tbl_StartedStatus[Started])="Started","Yes",IF(_xlfn.XLOOKUP($C6088,tbl_StartedStatus[Bold ID],tbl_StartedStatus[Started])="No Show","No Show","")),""))</f>
        <v/>
      </c>
    </row>
    <row r="6089" spans="1:8" ht="15" customHeight="1" thickBot="1">
      <c r="A6089" s="38" t="str">
        <f>IF($C6089="","",IFERROR(_xlfn.XLOOKUP($C6089,'1.PrepList'!$I$2:$I$1500,'1.PrepList'!$G$2:$G$1500,"")&amp;"",""))</f>
        <v/>
      </c>
      <c r="B6089" s="638" t="str">
        <f>IF($C6089="","",IFERROR(_xlfn.XLOOKUP($C6089,'1.PrepList'!$I$2:$I$1500,'1.PrepList'!$H$2:$H$1500,"")&amp;"",""))</f>
        <v/>
      </c>
      <c r="D6089" s="638" t="str">
        <f>IF($C6089="","",IFERROR(_xlfn.XLOOKUP($C6089,'1.PrepList'!$I$2:$I$1500,'1.PrepList'!$J$2:$J$1500,"")&amp;"",""))</f>
        <v/>
      </c>
      <c r="E6089" s="638" t="str">
        <f>IF($C6089="","",IFERROR(_xlfn.XLOOKUP($C6089,'1.PrepList'!$I$2:$I$1500,'1.PrepList'!$N$2:$N$1500,"")&amp;"",""))</f>
        <v/>
      </c>
      <c r="F6089" s="638" t="str">
        <f>IF($C6089="","",IFERROR(_xlfn.XLOOKUP($C6089,'1.PrepList'!$I$2:$I$1500,'1.PrepList'!$K$2:$K$1500,"")&amp;"",""))</f>
        <v/>
      </c>
      <c r="H6089" s="644" t="str">
        <f>IF($C6089="","",IFERROR(IF(_xlfn.XLOOKUP($C6089,tbl_StartedStatus[Bold ID],tbl_StartedStatus[Started])="Started","Yes",IF(_xlfn.XLOOKUP($C6089,tbl_StartedStatus[Bold ID],tbl_StartedStatus[Started])="No Show","No Show","")),""))</f>
        <v/>
      </c>
    </row>
    <row r="6090" spans="1:8" ht="15" customHeight="1" thickBot="1">
      <c r="A6090" s="38" t="str">
        <f>IF($C6090="","",IFERROR(_xlfn.XLOOKUP($C6090,'1.PrepList'!$I$2:$I$1500,'1.PrepList'!$G$2:$G$1500,"")&amp;"",""))</f>
        <v/>
      </c>
      <c r="B6090" s="638" t="str">
        <f>IF($C6090="","",IFERROR(_xlfn.XLOOKUP($C6090,'1.PrepList'!$I$2:$I$1500,'1.PrepList'!$H$2:$H$1500,"")&amp;"",""))</f>
        <v/>
      </c>
      <c r="D6090" s="638" t="str">
        <f>IF($C6090="","",IFERROR(_xlfn.XLOOKUP($C6090,'1.PrepList'!$I$2:$I$1500,'1.PrepList'!$J$2:$J$1500,"")&amp;"",""))</f>
        <v/>
      </c>
      <c r="E6090" s="638" t="str">
        <f>IF($C6090="","",IFERROR(_xlfn.XLOOKUP($C6090,'1.PrepList'!$I$2:$I$1500,'1.PrepList'!$N$2:$N$1500,"")&amp;"",""))</f>
        <v/>
      </c>
      <c r="F6090" s="638" t="str">
        <f>IF($C6090="","",IFERROR(_xlfn.XLOOKUP($C6090,'1.PrepList'!$I$2:$I$1500,'1.PrepList'!$K$2:$K$1500,"")&amp;"",""))</f>
        <v/>
      </c>
      <c r="H6090" s="644" t="str">
        <f>IF($C6090="","",IFERROR(IF(_xlfn.XLOOKUP($C6090,tbl_StartedStatus[Bold ID],tbl_StartedStatus[Started])="Started","Yes",IF(_xlfn.XLOOKUP($C6090,tbl_StartedStatus[Bold ID],tbl_StartedStatus[Started])="No Show","No Show","")),""))</f>
        <v/>
      </c>
    </row>
    <row r="6091" spans="1:8" ht="15" customHeight="1" thickBot="1">
      <c r="A6091" s="38" t="str">
        <f>IF($C6091="","",IFERROR(_xlfn.XLOOKUP($C6091,'1.PrepList'!$I$2:$I$1500,'1.PrepList'!$G$2:$G$1500,"")&amp;"",""))</f>
        <v/>
      </c>
      <c r="B6091" s="638" t="str">
        <f>IF($C6091="","",IFERROR(_xlfn.XLOOKUP($C6091,'1.PrepList'!$I$2:$I$1500,'1.PrepList'!$H$2:$H$1500,"")&amp;"",""))</f>
        <v/>
      </c>
      <c r="D6091" s="638" t="str">
        <f>IF($C6091="","",IFERROR(_xlfn.XLOOKUP($C6091,'1.PrepList'!$I$2:$I$1500,'1.PrepList'!$J$2:$J$1500,"")&amp;"",""))</f>
        <v/>
      </c>
      <c r="E6091" s="638" t="str">
        <f>IF($C6091="","",IFERROR(_xlfn.XLOOKUP($C6091,'1.PrepList'!$I$2:$I$1500,'1.PrepList'!$N$2:$N$1500,"")&amp;"",""))</f>
        <v/>
      </c>
      <c r="F6091" s="638" t="str">
        <f>IF($C6091="","",IFERROR(_xlfn.XLOOKUP($C6091,'1.PrepList'!$I$2:$I$1500,'1.PrepList'!$K$2:$K$1500,"")&amp;"",""))</f>
        <v/>
      </c>
      <c r="H6091" s="644" t="str">
        <f>IF($C6091="","",IFERROR(IF(_xlfn.XLOOKUP($C6091,tbl_StartedStatus[Bold ID],tbl_StartedStatus[Started])="Started","Yes",IF(_xlfn.XLOOKUP($C6091,tbl_StartedStatus[Bold ID],tbl_StartedStatus[Started])="No Show","No Show","")),""))</f>
        <v/>
      </c>
    </row>
    <row r="6092" spans="1:8" ht="15" customHeight="1" thickBot="1">
      <c r="A6092" s="38" t="str">
        <f>IF($C6092="","",IFERROR(_xlfn.XLOOKUP($C6092,'1.PrepList'!$I$2:$I$1500,'1.PrepList'!$G$2:$G$1500,"")&amp;"",""))</f>
        <v/>
      </c>
      <c r="B6092" s="638" t="str">
        <f>IF($C6092="","",IFERROR(_xlfn.XLOOKUP($C6092,'1.PrepList'!$I$2:$I$1500,'1.PrepList'!$H$2:$H$1500,"")&amp;"",""))</f>
        <v/>
      </c>
      <c r="D6092" s="638" t="str">
        <f>IF($C6092="","",IFERROR(_xlfn.XLOOKUP($C6092,'1.PrepList'!$I$2:$I$1500,'1.PrepList'!$J$2:$J$1500,"")&amp;"",""))</f>
        <v/>
      </c>
      <c r="E6092" s="638" t="str">
        <f>IF($C6092="","",IFERROR(_xlfn.XLOOKUP($C6092,'1.PrepList'!$I$2:$I$1500,'1.PrepList'!$N$2:$N$1500,"")&amp;"",""))</f>
        <v/>
      </c>
      <c r="F6092" s="638" t="str">
        <f>IF($C6092="","",IFERROR(_xlfn.XLOOKUP($C6092,'1.PrepList'!$I$2:$I$1500,'1.PrepList'!$K$2:$K$1500,"")&amp;"",""))</f>
        <v/>
      </c>
      <c r="H6092" s="644" t="str">
        <f>IF($C6092="","",IFERROR(IF(_xlfn.XLOOKUP($C6092,tbl_StartedStatus[Bold ID],tbl_StartedStatus[Started])="Started","Yes",IF(_xlfn.XLOOKUP($C6092,tbl_StartedStatus[Bold ID],tbl_StartedStatus[Started])="No Show","No Show","")),""))</f>
        <v/>
      </c>
    </row>
    <row r="6093" spans="1:8" ht="15" customHeight="1" thickBot="1">
      <c r="A6093" s="38" t="str">
        <f>IF($C6093="","",IFERROR(_xlfn.XLOOKUP($C6093,'1.PrepList'!$I$2:$I$1500,'1.PrepList'!$G$2:$G$1500,"")&amp;"",""))</f>
        <v/>
      </c>
      <c r="B6093" s="638" t="str">
        <f>IF($C6093="","",IFERROR(_xlfn.XLOOKUP($C6093,'1.PrepList'!$I$2:$I$1500,'1.PrepList'!$H$2:$H$1500,"")&amp;"",""))</f>
        <v/>
      </c>
      <c r="D6093" s="638" t="str">
        <f>IF($C6093="","",IFERROR(_xlfn.XLOOKUP($C6093,'1.PrepList'!$I$2:$I$1500,'1.PrepList'!$J$2:$J$1500,"")&amp;"",""))</f>
        <v/>
      </c>
      <c r="E6093" s="638" t="str">
        <f>IF($C6093="","",IFERROR(_xlfn.XLOOKUP($C6093,'1.PrepList'!$I$2:$I$1500,'1.PrepList'!$N$2:$N$1500,"")&amp;"",""))</f>
        <v/>
      </c>
      <c r="F6093" s="638" t="str">
        <f>IF($C6093="","",IFERROR(_xlfn.XLOOKUP($C6093,'1.PrepList'!$I$2:$I$1500,'1.PrepList'!$K$2:$K$1500,"")&amp;"",""))</f>
        <v/>
      </c>
      <c r="H6093" s="644" t="str">
        <f>IF($C6093="","",IFERROR(IF(_xlfn.XLOOKUP($C6093,tbl_StartedStatus[Bold ID],tbl_StartedStatus[Started])="Started","Yes",IF(_xlfn.XLOOKUP($C6093,tbl_StartedStatus[Bold ID],tbl_StartedStatus[Started])="No Show","No Show","")),""))</f>
        <v/>
      </c>
    </row>
    <row r="6094" spans="1:8" ht="15" customHeight="1" thickBot="1">
      <c r="A6094" s="38" t="str">
        <f>IF($C6094="","",IFERROR(_xlfn.XLOOKUP($C6094,'1.PrepList'!$I$2:$I$1500,'1.PrepList'!$G$2:$G$1500,"")&amp;"",""))</f>
        <v/>
      </c>
      <c r="B6094" s="638" t="str">
        <f>IF($C6094="","",IFERROR(_xlfn.XLOOKUP($C6094,'1.PrepList'!$I$2:$I$1500,'1.PrepList'!$H$2:$H$1500,"")&amp;"",""))</f>
        <v/>
      </c>
      <c r="D6094" s="638" t="str">
        <f>IF($C6094="","",IFERROR(_xlfn.XLOOKUP($C6094,'1.PrepList'!$I$2:$I$1500,'1.PrepList'!$J$2:$J$1500,"")&amp;"",""))</f>
        <v/>
      </c>
      <c r="E6094" s="638" t="str">
        <f>IF($C6094="","",IFERROR(_xlfn.XLOOKUP($C6094,'1.PrepList'!$I$2:$I$1500,'1.PrepList'!$N$2:$N$1500,"")&amp;"",""))</f>
        <v/>
      </c>
      <c r="F6094" s="638" t="str">
        <f>IF($C6094="","",IFERROR(_xlfn.XLOOKUP($C6094,'1.PrepList'!$I$2:$I$1500,'1.PrepList'!$K$2:$K$1500,"")&amp;"",""))</f>
        <v/>
      </c>
      <c r="H6094" s="644" t="str">
        <f>IF($C6094="","",IFERROR(IF(_xlfn.XLOOKUP($C6094,tbl_StartedStatus[Bold ID],tbl_StartedStatus[Started])="Started","Yes",IF(_xlfn.XLOOKUP($C6094,tbl_StartedStatus[Bold ID],tbl_StartedStatus[Started])="No Show","No Show","")),""))</f>
        <v/>
      </c>
    </row>
    <row r="6095" spans="1:8" ht="15" customHeight="1" thickBot="1">
      <c r="A6095" s="38" t="str">
        <f>IF($C6095="","",IFERROR(_xlfn.XLOOKUP($C6095,'1.PrepList'!$I$2:$I$1500,'1.PrepList'!$G$2:$G$1500,"")&amp;"",""))</f>
        <v/>
      </c>
      <c r="B6095" s="638" t="str">
        <f>IF($C6095="","",IFERROR(_xlfn.XLOOKUP($C6095,'1.PrepList'!$I$2:$I$1500,'1.PrepList'!$H$2:$H$1500,"")&amp;"",""))</f>
        <v/>
      </c>
      <c r="D6095" s="638" t="str">
        <f>IF($C6095="","",IFERROR(_xlfn.XLOOKUP($C6095,'1.PrepList'!$I$2:$I$1500,'1.PrepList'!$J$2:$J$1500,"")&amp;"",""))</f>
        <v/>
      </c>
      <c r="E6095" s="638" t="str">
        <f>IF($C6095="","",IFERROR(_xlfn.XLOOKUP($C6095,'1.PrepList'!$I$2:$I$1500,'1.PrepList'!$N$2:$N$1500,"")&amp;"",""))</f>
        <v/>
      </c>
      <c r="F6095" s="638" t="str">
        <f>IF($C6095="","",IFERROR(_xlfn.XLOOKUP($C6095,'1.PrepList'!$I$2:$I$1500,'1.PrepList'!$K$2:$K$1500,"")&amp;"",""))</f>
        <v/>
      </c>
      <c r="H6095" s="644" t="str">
        <f>IF($C6095="","",IFERROR(IF(_xlfn.XLOOKUP($C6095,tbl_StartedStatus[Bold ID],tbl_StartedStatus[Started])="Started","Yes",IF(_xlfn.XLOOKUP($C6095,tbl_StartedStatus[Bold ID],tbl_StartedStatus[Started])="No Show","No Show","")),""))</f>
        <v/>
      </c>
    </row>
    <row r="6096" spans="1:8" ht="15" customHeight="1" thickBot="1">
      <c r="A6096" s="38" t="str">
        <f>IF($C6096="","",IFERROR(_xlfn.XLOOKUP($C6096,'1.PrepList'!$I$2:$I$1500,'1.PrepList'!$G$2:$G$1500,"")&amp;"",""))</f>
        <v/>
      </c>
      <c r="B6096" s="638" t="str">
        <f>IF($C6096="","",IFERROR(_xlfn.XLOOKUP($C6096,'1.PrepList'!$I$2:$I$1500,'1.PrepList'!$H$2:$H$1500,"")&amp;"",""))</f>
        <v/>
      </c>
      <c r="D6096" s="638" t="str">
        <f>IF($C6096="","",IFERROR(_xlfn.XLOOKUP($C6096,'1.PrepList'!$I$2:$I$1500,'1.PrepList'!$J$2:$J$1500,"")&amp;"",""))</f>
        <v/>
      </c>
      <c r="E6096" s="638" t="str">
        <f>IF($C6096="","",IFERROR(_xlfn.XLOOKUP($C6096,'1.PrepList'!$I$2:$I$1500,'1.PrepList'!$N$2:$N$1500,"")&amp;"",""))</f>
        <v/>
      </c>
      <c r="F6096" s="638" t="str">
        <f>IF($C6096="","",IFERROR(_xlfn.XLOOKUP($C6096,'1.PrepList'!$I$2:$I$1500,'1.PrepList'!$K$2:$K$1500,"")&amp;"",""))</f>
        <v/>
      </c>
      <c r="H6096" s="644" t="str">
        <f>IF($C6096="","",IFERROR(IF(_xlfn.XLOOKUP($C6096,tbl_StartedStatus[Bold ID],tbl_StartedStatus[Started])="Started","Yes",IF(_xlfn.XLOOKUP($C6096,tbl_StartedStatus[Bold ID],tbl_StartedStatus[Started])="No Show","No Show","")),""))</f>
        <v/>
      </c>
    </row>
    <row r="6097" spans="1:8" ht="15" customHeight="1" thickBot="1">
      <c r="A6097" s="38" t="str">
        <f>IF($C6097="","",IFERROR(_xlfn.XLOOKUP($C6097,'1.PrepList'!$I$2:$I$1500,'1.PrepList'!$G$2:$G$1500,"")&amp;"",""))</f>
        <v/>
      </c>
      <c r="B6097" s="638" t="str">
        <f>IF($C6097="","",IFERROR(_xlfn.XLOOKUP($C6097,'1.PrepList'!$I$2:$I$1500,'1.PrepList'!$H$2:$H$1500,"")&amp;"",""))</f>
        <v/>
      </c>
      <c r="D6097" s="638" t="str">
        <f>IF($C6097="","",IFERROR(_xlfn.XLOOKUP($C6097,'1.PrepList'!$I$2:$I$1500,'1.PrepList'!$J$2:$J$1500,"")&amp;"",""))</f>
        <v/>
      </c>
      <c r="E6097" s="638" t="str">
        <f>IF($C6097="","",IFERROR(_xlfn.XLOOKUP($C6097,'1.PrepList'!$I$2:$I$1500,'1.PrepList'!$N$2:$N$1500,"")&amp;"",""))</f>
        <v/>
      </c>
      <c r="F6097" s="638" t="str">
        <f>IF($C6097="","",IFERROR(_xlfn.XLOOKUP($C6097,'1.PrepList'!$I$2:$I$1500,'1.PrepList'!$K$2:$K$1500,"")&amp;"",""))</f>
        <v/>
      </c>
      <c r="H6097" s="644" t="str">
        <f>IF($C6097="","",IFERROR(IF(_xlfn.XLOOKUP($C6097,tbl_StartedStatus[Bold ID],tbl_StartedStatus[Started])="Started","Yes",IF(_xlfn.XLOOKUP($C6097,tbl_StartedStatus[Bold ID],tbl_StartedStatus[Started])="No Show","No Show","")),""))</f>
        <v/>
      </c>
    </row>
    <row r="6098" spans="1:8" ht="15" customHeight="1" thickBot="1">
      <c r="A6098" s="38" t="str">
        <f>IF($C6098="","",IFERROR(_xlfn.XLOOKUP($C6098,'1.PrepList'!$I$2:$I$1500,'1.PrepList'!$G$2:$G$1500,"")&amp;"",""))</f>
        <v/>
      </c>
      <c r="B6098" s="638" t="str">
        <f>IF($C6098="","",IFERROR(_xlfn.XLOOKUP($C6098,'1.PrepList'!$I$2:$I$1500,'1.PrepList'!$H$2:$H$1500,"")&amp;"",""))</f>
        <v/>
      </c>
      <c r="D6098" s="638" t="str">
        <f>IF($C6098="","",IFERROR(_xlfn.XLOOKUP($C6098,'1.PrepList'!$I$2:$I$1500,'1.PrepList'!$J$2:$J$1500,"")&amp;"",""))</f>
        <v/>
      </c>
      <c r="E6098" s="638" t="str">
        <f>IF($C6098="","",IFERROR(_xlfn.XLOOKUP($C6098,'1.PrepList'!$I$2:$I$1500,'1.PrepList'!$N$2:$N$1500,"")&amp;"",""))</f>
        <v/>
      </c>
      <c r="F6098" s="638" t="str">
        <f>IF($C6098="","",IFERROR(_xlfn.XLOOKUP($C6098,'1.PrepList'!$I$2:$I$1500,'1.PrepList'!$K$2:$K$1500,"")&amp;"",""))</f>
        <v/>
      </c>
      <c r="H6098" s="644" t="str">
        <f>IF($C6098="","",IFERROR(IF(_xlfn.XLOOKUP($C6098,tbl_StartedStatus[Bold ID],tbl_StartedStatus[Started])="Started","Yes",IF(_xlfn.XLOOKUP($C6098,tbl_StartedStatus[Bold ID],tbl_StartedStatus[Started])="No Show","No Show","")),""))</f>
        <v/>
      </c>
    </row>
    <row r="6099" spans="1:8" ht="15" customHeight="1" thickBot="1">
      <c r="A6099" s="38" t="str">
        <f>IF($C6099="","",IFERROR(_xlfn.XLOOKUP($C6099,'1.PrepList'!$I$2:$I$1500,'1.PrepList'!$G$2:$G$1500,"")&amp;"",""))</f>
        <v/>
      </c>
      <c r="B6099" s="638" t="str">
        <f>IF($C6099="","",IFERROR(_xlfn.XLOOKUP($C6099,'1.PrepList'!$I$2:$I$1500,'1.PrepList'!$H$2:$H$1500,"")&amp;"",""))</f>
        <v/>
      </c>
      <c r="D6099" s="638" t="str">
        <f>IF($C6099="","",IFERROR(_xlfn.XLOOKUP($C6099,'1.PrepList'!$I$2:$I$1500,'1.PrepList'!$J$2:$J$1500,"")&amp;"",""))</f>
        <v/>
      </c>
      <c r="E6099" s="638" t="str">
        <f>IF($C6099="","",IFERROR(_xlfn.XLOOKUP($C6099,'1.PrepList'!$I$2:$I$1500,'1.PrepList'!$N$2:$N$1500,"")&amp;"",""))</f>
        <v/>
      </c>
      <c r="F6099" s="638" t="str">
        <f>IF($C6099="","",IFERROR(_xlfn.XLOOKUP($C6099,'1.PrepList'!$I$2:$I$1500,'1.PrepList'!$K$2:$K$1500,"")&amp;"",""))</f>
        <v/>
      </c>
      <c r="H6099" s="644" t="str">
        <f>IF($C6099="","",IFERROR(IF(_xlfn.XLOOKUP($C6099,tbl_StartedStatus[Bold ID],tbl_StartedStatus[Started])="Started","Yes",IF(_xlfn.XLOOKUP($C6099,tbl_StartedStatus[Bold ID],tbl_StartedStatus[Started])="No Show","No Show","")),""))</f>
        <v/>
      </c>
    </row>
    <row r="6100" spans="1:8" ht="15" customHeight="1" thickBot="1">
      <c r="A6100" s="38" t="str">
        <f>IF($C6100="","",IFERROR(_xlfn.XLOOKUP($C6100,'1.PrepList'!$I$2:$I$1500,'1.PrepList'!$G$2:$G$1500,"")&amp;"",""))</f>
        <v/>
      </c>
      <c r="B6100" s="638" t="str">
        <f>IF($C6100="","",IFERROR(_xlfn.XLOOKUP($C6100,'1.PrepList'!$I$2:$I$1500,'1.PrepList'!$H$2:$H$1500,"")&amp;"",""))</f>
        <v/>
      </c>
      <c r="D6100" s="638" t="str">
        <f>IF($C6100="","",IFERROR(_xlfn.XLOOKUP($C6100,'1.PrepList'!$I$2:$I$1500,'1.PrepList'!$J$2:$J$1500,"")&amp;"",""))</f>
        <v/>
      </c>
      <c r="E6100" s="638" t="str">
        <f>IF($C6100="","",IFERROR(_xlfn.XLOOKUP($C6100,'1.PrepList'!$I$2:$I$1500,'1.PrepList'!$N$2:$N$1500,"")&amp;"",""))</f>
        <v/>
      </c>
      <c r="F6100" s="638" t="str">
        <f>IF($C6100="","",IFERROR(_xlfn.XLOOKUP($C6100,'1.PrepList'!$I$2:$I$1500,'1.PrepList'!$K$2:$K$1500,"")&amp;"",""))</f>
        <v/>
      </c>
      <c r="H6100" s="644" t="str">
        <f>IF($C6100="","",IFERROR(IF(_xlfn.XLOOKUP($C6100,tbl_StartedStatus[Bold ID],tbl_StartedStatus[Started])="Started","Yes",IF(_xlfn.XLOOKUP($C6100,tbl_StartedStatus[Bold ID],tbl_StartedStatus[Started])="No Show","No Show","")),""))</f>
        <v/>
      </c>
    </row>
    <row r="6101" spans="1:8" ht="15" customHeight="1" thickBot="1">
      <c r="A6101" s="38" t="str">
        <f>IF($C6101="","",IFERROR(_xlfn.XLOOKUP($C6101,'1.PrepList'!$I$2:$I$1500,'1.PrepList'!$G$2:$G$1500,"")&amp;"",""))</f>
        <v/>
      </c>
      <c r="B6101" s="638" t="str">
        <f>IF($C6101="","",IFERROR(_xlfn.XLOOKUP($C6101,'1.PrepList'!$I$2:$I$1500,'1.PrepList'!$H$2:$H$1500,"")&amp;"",""))</f>
        <v/>
      </c>
      <c r="D6101" s="638" t="str">
        <f>IF($C6101="","",IFERROR(_xlfn.XLOOKUP($C6101,'1.PrepList'!$I$2:$I$1500,'1.PrepList'!$J$2:$J$1500,"")&amp;"",""))</f>
        <v/>
      </c>
      <c r="E6101" s="638" t="str">
        <f>IF($C6101="","",IFERROR(_xlfn.XLOOKUP($C6101,'1.PrepList'!$I$2:$I$1500,'1.PrepList'!$N$2:$N$1500,"")&amp;"",""))</f>
        <v/>
      </c>
      <c r="F6101" s="638" t="str">
        <f>IF($C6101="","",IFERROR(_xlfn.XLOOKUP($C6101,'1.PrepList'!$I$2:$I$1500,'1.PrepList'!$K$2:$K$1500,"")&amp;"",""))</f>
        <v/>
      </c>
      <c r="H6101" s="644" t="str">
        <f>IF($C6101="","",IFERROR(IF(_xlfn.XLOOKUP($C6101,tbl_StartedStatus[Bold ID],tbl_StartedStatus[Started])="Started","Yes",IF(_xlfn.XLOOKUP($C6101,tbl_StartedStatus[Bold ID],tbl_StartedStatus[Started])="No Show","No Show","")),""))</f>
        <v/>
      </c>
    </row>
    <row r="6102" spans="1:8" ht="15" customHeight="1" thickBot="1">
      <c r="A6102" s="38" t="str">
        <f>IF($C6102="","",IFERROR(_xlfn.XLOOKUP($C6102,'1.PrepList'!$I$2:$I$1500,'1.PrepList'!$G$2:$G$1500,"")&amp;"",""))</f>
        <v/>
      </c>
      <c r="B6102" s="638" t="str">
        <f>IF($C6102="","",IFERROR(_xlfn.XLOOKUP($C6102,'1.PrepList'!$I$2:$I$1500,'1.PrepList'!$H$2:$H$1500,"")&amp;"",""))</f>
        <v/>
      </c>
      <c r="D6102" s="638" t="str">
        <f>IF($C6102="","",IFERROR(_xlfn.XLOOKUP($C6102,'1.PrepList'!$I$2:$I$1500,'1.PrepList'!$J$2:$J$1500,"")&amp;"",""))</f>
        <v/>
      </c>
      <c r="E6102" s="638" t="str">
        <f>IF($C6102="","",IFERROR(_xlfn.XLOOKUP($C6102,'1.PrepList'!$I$2:$I$1500,'1.PrepList'!$N$2:$N$1500,"")&amp;"",""))</f>
        <v/>
      </c>
      <c r="F6102" s="638" t="str">
        <f>IF($C6102="","",IFERROR(_xlfn.XLOOKUP($C6102,'1.PrepList'!$I$2:$I$1500,'1.PrepList'!$K$2:$K$1500,"")&amp;"",""))</f>
        <v/>
      </c>
      <c r="H6102" s="644" t="str">
        <f>IF($C6102="","",IFERROR(IF(_xlfn.XLOOKUP($C6102,tbl_StartedStatus[Bold ID],tbl_StartedStatus[Started])="Started","Yes",IF(_xlfn.XLOOKUP($C6102,tbl_StartedStatus[Bold ID],tbl_StartedStatus[Started])="No Show","No Show","")),""))</f>
        <v/>
      </c>
    </row>
    <row r="6103" spans="1:8" ht="15" customHeight="1" thickBot="1">
      <c r="A6103" s="38" t="str">
        <f>IF($C6103="","",IFERROR(_xlfn.XLOOKUP($C6103,'1.PrepList'!$I$2:$I$1500,'1.PrepList'!$G$2:$G$1500,"")&amp;"",""))</f>
        <v/>
      </c>
      <c r="B6103" s="638" t="str">
        <f>IF($C6103="","",IFERROR(_xlfn.XLOOKUP($C6103,'1.PrepList'!$I$2:$I$1500,'1.PrepList'!$H$2:$H$1500,"")&amp;"",""))</f>
        <v/>
      </c>
      <c r="D6103" s="638" t="str">
        <f>IF($C6103="","",IFERROR(_xlfn.XLOOKUP($C6103,'1.PrepList'!$I$2:$I$1500,'1.PrepList'!$J$2:$J$1500,"")&amp;"",""))</f>
        <v/>
      </c>
      <c r="E6103" s="638" t="str">
        <f>IF($C6103="","",IFERROR(_xlfn.XLOOKUP($C6103,'1.PrepList'!$I$2:$I$1500,'1.PrepList'!$N$2:$N$1500,"")&amp;"",""))</f>
        <v/>
      </c>
      <c r="F6103" s="638" t="str">
        <f>IF($C6103="","",IFERROR(_xlfn.XLOOKUP($C6103,'1.PrepList'!$I$2:$I$1500,'1.PrepList'!$K$2:$K$1500,"")&amp;"",""))</f>
        <v/>
      </c>
      <c r="H6103" s="644" t="str">
        <f>IF($C6103="","",IFERROR(IF(_xlfn.XLOOKUP($C6103,tbl_StartedStatus[Bold ID],tbl_StartedStatus[Started])="Started","Yes",IF(_xlfn.XLOOKUP($C6103,tbl_StartedStatus[Bold ID],tbl_StartedStatus[Started])="No Show","No Show","")),""))</f>
        <v/>
      </c>
    </row>
    <row r="6104" spans="1:8" ht="15" customHeight="1" thickBot="1">
      <c r="A6104" s="38" t="str">
        <f>IF($C6104="","",IFERROR(_xlfn.XLOOKUP($C6104,'1.PrepList'!$I$2:$I$1500,'1.PrepList'!$G$2:$G$1500,"")&amp;"",""))</f>
        <v/>
      </c>
      <c r="B6104" s="638" t="str">
        <f>IF($C6104="","",IFERROR(_xlfn.XLOOKUP($C6104,'1.PrepList'!$I$2:$I$1500,'1.PrepList'!$H$2:$H$1500,"")&amp;"",""))</f>
        <v/>
      </c>
      <c r="D6104" s="638" t="str">
        <f>IF($C6104="","",IFERROR(_xlfn.XLOOKUP($C6104,'1.PrepList'!$I$2:$I$1500,'1.PrepList'!$J$2:$J$1500,"")&amp;"",""))</f>
        <v/>
      </c>
      <c r="E6104" s="638" t="str">
        <f>IF($C6104="","",IFERROR(_xlfn.XLOOKUP($C6104,'1.PrepList'!$I$2:$I$1500,'1.PrepList'!$N$2:$N$1500,"")&amp;"",""))</f>
        <v/>
      </c>
      <c r="F6104" s="638" t="str">
        <f>IF($C6104="","",IFERROR(_xlfn.XLOOKUP($C6104,'1.PrepList'!$I$2:$I$1500,'1.PrepList'!$K$2:$K$1500,"")&amp;"",""))</f>
        <v/>
      </c>
      <c r="H6104" s="644" t="str">
        <f>IF($C6104="","",IFERROR(IF(_xlfn.XLOOKUP($C6104,tbl_StartedStatus[Bold ID],tbl_StartedStatus[Started])="Started","Yes",IF(_xlfn.XLOOKUP($C6104,tbl_StartedStatus[Bold ID],tbl_StartedStatus[Started])="No Show","No Show","")),""))</f>
        <v/>
      </c>
    </row>
    <row r="6105" spans="1:8" ht="15" customHeight="1" thickBot="1">
      <c r="A6105" s="38" t="str">
        <f>IF($C6105="","",IFERROR(_xlfn.XLOOKUP($C6105,'1.PrepList'!$I$2:$I$1500,'1.PrepList'!$G$2:$G$1500,"")&amp;"",""))</f>
        <v/>
      </c>
      <c r="B6105" s="638" t="str">
        <f>IF($C6105="","",IFERROR(_xlfn.XLOOKUP($C6105,'1.PrepList'!$I$2:$I$1500,'1.PrepList'!$H$2:$H$1500,"")&amp;"",""))</f>
        <v/>
      </c>
      <c r="D6105" s="638" t="str">
        <f>IF($C6105="","",IFERROR(_xlfn.XLOOKUP($C6105,'1.PrepList'!$I$2:$I$1500,'1.PrepList'!$J$2:$J$1500,"")&amp;"",""))</f>
        <v/>
      </c>
      <c r="E6105" s="638" t="str">
        <f>IF($C6105="","",IFERROR(_xlfn.XLOOKUP($C6105,'1.PrepList'!$I$2:$I$1500,'1.PrepList'!$N$2:$N$1500,"")&amp;"",""))</f>
        <v/>
      </c>
      <c r="F6105" s="638" t="str">
        <f>IF($C6105="","",IFERROR(_xlfn.XLOOKUP($C6105,'1.PrepList'!$I$2:$I$1500,'1.PrepList'!$K$2:$K$1500,"")&amp;"",""))</f>
        <v/>
      </c>
      <c r="H6105" s="644" t="str">
        <f>IF($C6105="","",IFERROR(IF(_xlfn.XLOOKUP($C6105,tbl_StartedStatus[Bold ID],tbl_StartedStatus[Started])="Started","Yes",IF(_xlfn.XLOOKUP($C6105,tbl_StartedStatus[Bold ID],tbl_StartedStatus[Started])="No Show","No Show","")),""))</f>
        <v/>
      </c>
    </row>
    <row r="6106" spans="1:8" ht="15" customHeight="1" thickBot="1">
      <c r="A6106" s="38" t="str">
        <f>IF($C6106="","",IFERROR(_xlfn.XLOOKUP($C6106,'1.PrepList'!$I$2:$I$1500,'1.PrepList'!$G$2:$G$1500,"")&amp;"",""))</f>
        <v/>
      </c>
      <c r="B6106" s="638" t="str">
        <f>IF($C6106="","",IFERROR(_xlfn.XLOOKUP($C6106,'1.PrepList'!$I$2:$I$1500,'1.PrepList'!$H$2:$H$1500,"")&amp;"",""))</f>
        <v/>
      </c>
      <c r="D6106" s="638" t="str">
        <f>IF($C6106="","",IFERROR(_xlfn.XLOOKUP($C6106,'1.PrepList'!$I$2:$I$1500,'1.PrepList'!$J$2:$J$1500,"")&amp;"",""))</f>
        <v/>
      </c>
      <c r="E6106" s="638" t="str">
        <f>IF($C6106="","",IFERROR(_xlfn.XLOOKUP($C6106,'1.PrepList'!$I$2:$I$1500,'1.PrepList'!$N$2:$N$1500,"")&amp;"",""))</f>
        <v/>
      </c>
      <c r="F6106" s="638" t="str">
        <f>IF($C6106="","",IFERROR(_xlfn.XLOOKUP($C6106,'1.PrepList'!$I$2:$I$1500,'1.PrepList'!$K$2:$K$1500,"")&amp;"",""))</f>
        <v/>
      </c>
      <c r="H6106" s="644" t="str">
        <f>IF($C6106="","",IFERROR(IF(_xlfn.XLOOKUP($C6106,tbl_StartedStatus[Bold ID],tbl_StartedStatus[Started])="Started","Yes",IF(_xlfn.XLOOKUP($C6106,tbl_StartedStatus[Bold ID],tbl_StartedStatus[Started])="No Show","No Show","")),""))</f>
        <v/>
      </c>
    </row>
    <row r="6107" spans="1:8" ht="15" customHeight="1" thickBot="1">
      <c r="A6107" s="38" t="str">
        <f>IF($C6107="","",IFERROR(_xlfn.XLOOKUP($C6107,'1.PrepList'!$I$2:$I$1500,'1.PrepList'!$G$2:$G$1500,"")&amp;"",""))</f>
        <v/>
      </c>
      <c r="B6107" s="638" t="str">
        <f>IF($C6107="","",IFERROR(_xlfn.XLOOKUP($C6107,'1.PrepList'!$I$2:$I$1500,'1.PrepList'!$H$2:$H$1500,"")&amp;"",""))</f>
        <v/>
      </c>
      <c r="D6107" s="638" t="str">
        <f>IF($C6107="","",IFERROR(_xlfn.XLOOKUP($C6107,'1.PrepList'!$I$2:$I$1500,'1.PrepList'!$J$2:$J$1500,"")&amp;"",""))</f>
        <v/>
      </c>
      <c r="E6107" s="638" t="str">
        <f>IF($C6107="","",IFERROR(_xlfn.XLOOKUP($C6107,'1.PrepList'!$I$2:$I$1500,'1.PrepList'!$N$2:$N$1500,"")&amp;"",""))</f>
        <v/>
      </c>
      <c r="F6107" s="638" t="str">
        <f>IF($C6107="","",IFERROR(_xlfn.XLOOKUP($C6107,'1.PrepList'!$I$2:$I$1500,'1.PrepList'!$K$2:$K$1500,"")&amp;"",""))</f>
        <v/>
      </c>
      <c r="H6107" s="644" t="str">
        <f>IF($C6107="","",IFERROR(IF(_xlfn.XLOOKUP($C6107,tbl_StartedStatus[Bold ID],tbl_StartedStatus[Started])="Started","Yes",IF(_xlfn.XLOOKUP($C6107,tbl_StartedStatus[Bold ID],tbl_StartedStatus[Started])="No Show","No Show","")),""))</f>
        <v/>
      </c>
    </row>
    <row r="6108" spans="1:8" ht="15" customHeight="1" thickBot="1">
      <c r="A6108" s="38" t="str">
        <f>IF($C6108="","",IFERROR(_xlfn.XLOOKUP($C6108,'1.PrepList'!$I$2:$I$1500,'1.PrepList'!$G$2:$G$1500,"")&amp;"",""))</f>
        <v/>
      </c>
      <c r="B6108" s="638" t="str">
        <f>IF($C6108="","",IFERROR(_xlfn.XLOOKUP($C6108,'1.PrepList'!$I$2:$I$1500,'1.PrepList'!$H$2:$H$1500,"")&amp;"",""))</f>
        <v/>
      </c>
      <c r="D6108" s="638" t="str">
        <f>IF($C6108="","",IFERROR(_xlfn.XLOOKUP($C6108,'1.PrepList'!$I$2:$I$1500,'1.PrepList'!$J$2:$J$1500,"")&amp;"",""))</f>
        <v/>
      </c>
      <c r="E6108" s="638" t="str">
        <f>IF($C6108="","",IFERROR(_xlfn.XLOOKUP($C6108,'1.PrepList'!$I$2:$I$1500,'1.PrepList'!$N$2:$N$1500,"")&amp;"",""))</f>
        <v/>
      </c>
      <c r="F6108" s="638" t="str">
        <f>IF($C6108="","",IFERROR(_xlfn.XLOOKUP($C6108,'1.PrepList'!$I$2:$I$1500,'1.PrepList'!$K$2:$K$1500,"")&amp;"",""))</f>
        <v/>
      </c>
      <c r="H6108" s="644" t="str">
        <f>IF($C6108="","",IFERROR(IF(_xlfn.XLOOKUP($C6108,tbl_StartedStatus[Bold ID],tbl_StartedStatus[Started])="Started","Yes",IF(_xlfn.XLOOKUP($C6108,tbl_StartedStatus[Bold ID],tbl_StartedStatus[Started])="No Show","No Show","")),""))</f>
        <v/>
      </c>
    </row>
    <row r="6109" spans="1:8" ht="15" customHeight="1" thickBot="1">
      <c r="A6109" s="38" t="str">
        <f>IF($C6109="","",IFERROR(_xlfn.XLOOKUP($C6109,'1.PrepList'!$I$2:$I$1500,'1.PrepList'!$G$2:$G$1500,"")&amp;"",""))</f>
        <v/>
      </c>
      <c r="B6109" s="638" t="str">
        <f>IF($C6109="","",IFERROR(_xlfn.XLOOKUP($C6109,'1.PrepList'!$I$2:$I$1500,'1.PrepList'!$H$2:$H$1500,"")&amp;"",""))</f>
        <v/>
      </c>
      <c r="D6109" s="638" t="str">
        <f>IF($C6109="","",IFERROR(_xlfn.XLOOKUP($C6109,'1.PrepList'!$I$2:$I$1500,'1.PrepList'!$J$2:$J$1500,"")&amp;"",""))</f>
        <v/>
      </c>
      <c r="E6109" s="638" t="str">
        <f>IF($C6109="","",IFERROR(_xlfn.XLOOKUP($C6109,'1.PrepList'!$I$2:$I$1500,'1.PrepList'!$N$2:$N$1500,"")&amp;"",""))</f>
        <v/>
      </c>
      <c r="F6109" s="638" t="str">
        <f>IF($C6109="","",IFERROR(_xlfn.XLOOKUP($C6109,'1.PrepList'!$I$2:$I$1500,'1.PrepList'!$K$2:$K$1500,"")&amp;"",""))</f>
        <v/>
      </c>
      <c r="H6109" s="644" t="str">
        <f>IF($C6109="","",IFERROR(IF(_xlfn.XLOOKUP($C6109,tbl_StartedStatus[Bold ID],tbl_StartedStatus[Started])="Started","Yes",IF(_xlfn.XLOOKUP($C6109,tbl_StartedStatus[Bold ID],tbl_StartedStatus[Started])="No Show","No Show","")),""))</f>
        <v/>
      </c>
    </row>
    <row r="6110" spans="1:8" ht="15" customHeight="1" thickBot="1">
      <c r="A6110" s="38" t="str">
        <f>IF($C6110="","",IFERROR(_xlfn.XLOOKUP($C6110,'1.PrepList'!$I$2:$I$1500,'1.PrepList'!$G$2:$G$1500,"")&amp;"",""))</f>
        <v/>
      </c>
      <c r="B6110" s="638" t="str">
        <f>IF($C6110="","",IFERROR(_xlfn.XLOOKUP($C6110,'1.PrepList'!$I$2:$I$1500,'1.PrepList'!$H$2:$H$1500,"")&amp;"",""))</f>
        <v/>
      </c>
      <c r="D6110" s="638" t="str">
        <f>IF($C6110="","",IFERROR(_xlfn.XLOOKUP($C6110,'1.PrepList'!$I$2:$I$1500,'1.PrepList'!$J$2:$J$1500,"")&amp;"",""))</f>
        <v/>
      </c>
      <c r="E6110" s="638" t="str">
        <f>IF($C6110="","",IFERROR(_xlfn.XLOOKUP($C6110,'1.PrepList'!$I$2:$I$1500,'1.PrepList'!$N$2:$N$1500,"")&amp;"",""))</f>
        <v/>
      </c>
      <c r="F6110" s="638" t="str">
        <f>IF($C6110="","",IFERROR(_xlfn.XLOOKUP($C6110,'1.PrepList'!$I$2:$I$1500,'1.PrepList'!$K$2:$K$1500,"")&amp;"",""))</f>
        <v/>
      </c>
      <c r="H6110" s="644" t="str">
        <f>IF($C6110="","",IFERROR(IF(_xlfn.XLOOKUP($C6110,tbl_StartedStatus[Bold ID],tbl_StartedStatus[Started])="Started","Yes",IF(_xlfn.XLOOKUP($C6110,tbl_StartedStatus[Bold ID],tbl_StartedStatus[Started])="No Show","No Show","")),""))</f>
        <v/>
      </c>
    </row>
    <row r="6111" spans="1:8" ht="15" customHeight="1" thickBot="1">
      <c r="A6111" s="38" t="str">
        <f>IF($C6111="","",IFERROR(_xlfn.XLOOKUP($C6111,'1.PrepList'!$I$2:$I$1500,'1.PrepList'!$G$2:$G$1500,"")&amp;"",""))</f>
        <v/>
      </c>
      <c r="B6111" s="638" t="str">
        <f>IF($C6111="","",IFERROR(_xlfn.XLOOKUP($C6111,'1.PrepList'!$I$2:$I$1500,'1.PrepList'!$H$2:$H$1500,"")&amp;"",""))</f>
        <v/>
      </c>
      <c r="D6111" s="638" t="str">
        <f>IF($C6111="","",IFERROR(_xlfn.XLOOKUP($C6111,'1.PrepList'!$I$2:$I$1500,'1.PrepList'!$J$2:$J$1500,"")&amp;"",""))</f>
        <v/>
      </c>
      <c r="E6111" s="638" t="str">
        <f>IF($C6111="","",IFERROR(_xlfn.XLOOKUP($C6111,'1.PrepList'!$I$2:$I$1500,'1.PrepList'!$N$2:$N$1500,"")&amp;"",""))</f>
        <v/>
      </c>
      <c r="F6111" s="638" t="str">
        <f>IF($C6111="","",IFERROR(_xlfn.XLOOKUP($C6111,'1.PrepList'!$I$2:$I$1500,'1.PrepList'!$K$2:$K$1500,"")&amp;"",""))</f>
        <v/>
      </c>
      <c r="H6111" s="644" t="str">
        <f>IF($C6111="","",IFERROR(IF(_xlfn.XLOOKUP($C6111,tbl_StartedStatus[Bold ID],tbl_StartedStatus[Started])="Started","Yes",IF(_xlfn.XLOOKUP($C6111,tbl_StartedStatus[Bold ID],tbl_StartedStatus[Started])="No Show","No Show","")),""))</f>
        <v/>
      </c>
    </row>
    <row r="6112" spans="1:8" ht="15" customHeight="1" thickBot="1">
      <c r="A6112" s="38" t="str">
        <f>IF($C6112="","",IFERROR(_xlfn.XLOOKUP($C6112,'1.PrepList'!$I$2:$I$1500,'1.PrepList'!$G$2:$G$1500,"")&amp;"",""))</f>
        <v/>
      </c>
      <c r="B6112" s="638" t="str">
        <f>IF($C6112="","",IFERROR(_xlfn.XLOOKUP($C6112,'1.PrepList'!$I$2:$I$1500,'1.PrepList'!$H$2:$H$1500,"")&amp;"",""))</f>
        <v/>
      </c>
      <c r="D6112" s="638" t="str">
        <f>IF($C6112="","",IFERROR(_xlfn.XLOOKUP($C6112,'1.PrepList'!$I$2:$I$1500,'1.PrepList'!$J$2:$J$1500,"")&amp;"",""))</f>
        <v/>
      </c>
      <c r="E6112" s="638" t="str">
        <f>IF($C6112="","",IFERROR(_xlfn.XLOOKUP($C6112,'1.PrepList'!$I$2:$I$1500,'1.PrepList'!$N$2:$N$1500,"")&amp;"",""))</f>
        <v/>
      </c>
      <c r="F6112" s="638" t="str">
        <f>IF($C6112="","",IFERROR(_xlfn.XLOOKUP($C6112,'1.PrepList'!$I$2:$I$1500,'1.PrepList'!$K$2:$K$1500,"")&amp;"",""))</f>
        <v/>
      </c>
      <c r="H6112" s="644" t="str">
        <f>IF($C6112="","",IFERROR(IF(_xlfn.XLOOKUP($C6112,tbl_StartedStatus[Bold ID],tbl_StartedStatus[Started])="Started","Yes",IF(_xlfn.XLOOKUP($C6112,tbl_StartedStatus[Bold ID],tbl_StartedStatus[Started])="No Show","No Show","")),""))</f>
        <v/>
      </c>
    </row>
    <row r="6113" spans="1:8" ht="15" customHeight="1" thickBot="1">
      <c r="A6113" s="38" t="str">
        <f>IF($C6113="","",IFERROR(_xlfn.XLOOKUP($C6113,'1.PrepList'!$I$2:$I$1500,'1.PrepList'!$G$2:$G$1500,"")&amp;"",""))</f>
        <v/>
      </c>
      <c r="B6113" s="638" t="str">
        <f>IF($C6113="","",IFERROR(_xlfn.XLOOKUP($C6113,'1.PrepList'!$I$2:$I$1500,'1.PrepList'!$H$2:$H$1500,"")&amp;"",""))</f>
        <v/>
      </c>
      <c r="D6113" s="638" t="str">
        <f>IF($C6113="","",IFERROR(_xlfn.XLOOKUP($C6113,'1.PrepList'!$I$2:$I$1500,'1.PrepList'!$J$2:$J$1500,"")&amp;"",""))</f>
        <v/>
      </c>
      <c r="E6113" s="638" t="str">
        <f>IF($C6113="","",IFERROR(_xlfn.XLOOKUP($C6113,'1.PrepList'!$I$2:$I$1500,'1.PrepList'!$N$2:$N$1500,"")&amp;"",""))</f>
        <v/>
      </c>
      <c r="F6113" s="638" t="str">
        <f>IF($C6113="","",IFERROR(_xlfn.XLOOKUP($C6113,'1.PrepList'!$I$2:$I$1500,'1.PrepList'!$K$2:$K$1500,"")&amp;"",""))</f>
        <v/>
      </c>
      <c r="H6113" s="644" t="str">
        <f>IF($C6113="","",IFERROR(IF(_xlfn.XLOOKUP($C6113,tbl_StartedStatus[Bold ID],tbl_StartedStatus[Started])="Started","Yes",IF(_xlfn.XLOOKUP($C6113,tbl_StartedStatus[Bold ID],tbl_StartedStatus[Started])="No Show","No Show","")),""))</f>
        <v/>
      </c>
    </row>
    <row r="6114" spans="1:8" ht="15" customHeight="1" thickBot="1">
      <c r="A6114" s="38" t="str">
        <f>IF($C6114="","",IFERROR(_xlfn.XLOOKUP($C6114,'1.PrepList'!$I$2:$I$1500,'1.PrepList'!$G$2:$G$1500,"")&amp;"",""))</f>
        <v/>
      </c>
      <c r="B6114" s="638" t="str">
        <f>IF($C6114="","",IFERROR(_xlfn.XLOOKUP($C6114,'1.PrepList'!$I$2:$I$1500,'1.PrepList'!$H$2:$H$1500,"")&amp;"",""))</f>
        <v/>
      </c>
      <c r="D6114" s="638" t="str">
        <f>IF($C6114="","",IFERROR(_xlfn.XLOOKUP($C6114,'1.PrepList'!$I$2:$I$1500,'1.PrepList'!$J$2:$J$1500,"")&amp;"",""))</f>
        <v/>
      </c>
      <c r="E6114" s="638" t="str">
        <f>IF($C6114="","",IFERROR(_xlfn.XLOOKUP($C6114,'1.PrepList'!$I$2:$I$1500,'1.PrepList'!$N$2:$N$1500,"")&amp;"",""))</f>
        <v/>
      </c>
      <c r="F6114" s="638" t="str">
        <f>IF($C6114="","",IFERROR(_xlfn.XLOOKUP($C6114,'1.PrepList'!$I$2:$I$1500,'1.PrepList'!$K$2:$K$1500,"")&amp;"",""))</f>
        <v/>
      </c>
      <c r="H6114" s="644" t="str">
        <f>IF($C6114="","",IFERROR(IF(_xlfn.XLOOKUP($C6114,tbl_StartedStatus[Bold ID],tbl_StartedStatus[Started])="Started","Yes",IF(_xlfn.XLOOKUP($C6114,tbl_StartedStatus[Bold ID],tbl_StartedStatus[Started])="No Show","No Show","")),""))</f>
        <v/>
      </c>
    </row>
    <row r="6115" spans="1:8" ht="15" customHeight="1" thickBot="1">
      <c r="A6115" s="38" t="str">
        <f>IF($C6115="","",IFERROR(_xlfn.XLOOKUP($C6115,'1.PrepList'!$I$2:$I$1500,'1.PrepList'!$G$2:$G$1500,"")&amp;"",""))</f>
        <v/>
      </c>
      <c r="B6115" s="638" t="str">
        <f>IF($C6115="","",IFERROR(_xlfn.XLOOKUP($C6115,'1.PrepList'!$I$2:$I$1500,'1.PrepList'!$H$2:$H$1500,"")&amp;"",""))</f>
        <v/>
      </c>
      <c r="D6115" s="638" t="str">
        <f>IF($C6115="","",IFERROR(_xlfn.XLOOKUP($C6115,'1.PrepList'!$I$2:$I$1500,'1.PrepList'!$J$2:$J$1500,"")&amp;"",""))</f>
        <v/>
      </c>
      <c r="E6115" s="638" t="str">
        <f>IF($C6115="","",IFERROR(_xlfn.XLOOKUP($C6115,'1.PrepList'!$I$2:$I$1500,'1.PrepList'!$N$2:$N$1500,"")&amp;"",""))</f>
        <v/>
      </c>
      <c r="F6115" s="638" t="str">
        <f>IF($C6115="","",IFERROR(_xlfn.XLOOKUP($C6115,'1.PrepList'!$I$2:$I$1500,'1.PrepList'!$K$2:$K$1500,"")&amp;"",""))</f>
        <v/>
      </c>
      <c r="H6115" s="644" t="str">
        <f>IF($C6115="","",IFERROR(IF(_xlfn.XLOOKUP($C6115,tbl_StartedStatus[Bold ID],tbl_StartedStatus[Started])="Started","Yes",IF(_xlfn.XLOOKUP($C6115,tbl_StartedStatus[Bold ID],tbl_StartedStatus[Started])="No Show","No Show","")),""))</f>
        <v/>
      </c>
    </row>
    <row r="6116" spans="1:8" ht="15" customHeight="1" thickBot="1">
      <c r="A6116" s="38" t="str">
        <f>IF($C6116="","",IFERROR(_xlfn.XLOOKUP($C6116,'1.PrepList'!$I$2:$I$1500,'1.PrepList'!$G$2:$G$1500,"")&amp;"",""))</f>
        <v/>
      </c>
      <c r="B6116" s="638" t="str">
        <f>IF($C6116="","",IFERROR(_xlfn.XLOOKUP($C6116,'1.PrepList'!$I$2:$I$1500,'1.PrepList'!$H$2:$H$1500,"")&amp;"",""))</f>
        <v/>
      </c>
      <c r="D6116" s="638" t="str">
        <f>IF($C6116="","",IFERROR(_xlfn.XLOOKUP($C6116,'1.PrepList'!$I$2:$I$1500,'1.PrepList'!$J$2:$J$1500,"")&amp;"",""))</f>
        <v/>
      </c>
      <c r="E6116" s="638" t="str">
        <f>IF($C6116="","",IFERROR(_xlfn.XLOOKUP($C6116,'1.PrepList'!$I$2:$I$1500,'1.PrepList'!$N$2:$N$1500,"")&amp;"",""))</f>
        <v/>
      </c>
      <c r="F6116" s="638" t="str">
        <f>IF($C6116="","",IFERROR(_xlfn.XLOOKUP($C6116,'1.PrepList'!$I$2:$I$1500,'1.PrepList'!$K$2:$K$1500,"")&amp;"",""))</f>
        <v/>
      </c>
      <c r="H6116" s="644" t="str">
        <f>IF($C6116="","",IFERROR(IF(_xlfn.XLOOKUP($C6116,tbl_StartedStatus[Bold ID],tbl_StartedStatus[Started])="Started","Yes",IF(_xlfn.XLOOKUP($C6116,tbl_StartedStatus[Bold ID],tbl_StartedStatus[Started])="No Show","No Show","")),""))</f>
        <v/>
      </c>
    </row>
    <row r="6117" spans="1:8" ht="15" customHeight="1" thickBot="1">
      <c r="A6117" s="38" t="str">
        <f>IF($C6117="","",IFERROR(_xlfn.XLOOKUP($C6117,'1.PrepList'!$I$2:$I$1500,'1.PrepList'!$G$2:$G$1500,"")&amp;"",""))</f>
        <v/>
      </c>
      <c r="B6117" s="638" t="str">
        <f>IF($C6117="","",IFERROR(_xlfn.XLOOKUP($C6117,'1.PrepList'!$I$2:$I$1500,'1.PrepList'!$H$2:$H$1500,"")&amp;"",""))</f>
        <v/>
      </c>
      <c r="D6117" s="638" t="str">
        <f>IF($C6117="","",IFERROR(_xlfn.XLOOKUP($C6117,'1.PrepList'!$I$2:$I$1500,'1.PrepList'!$J$2:$J$1500,"")&amp;"",""))</f>
        <v/>
      </c>
      <c r="E6117" s="638" t="str">
        <f>IF($C6117="","",IFERROR(_xlfn.XLOOKUP($C6117,'1.PrepList'!$I$2:$I$1500,'1.PrepList'!$N$2:$N$1500,"")&amp;"",""))</f>
        <v/>
      </c>
      <c r="F6117" s="638" t="str">
        <f>IF($C6117="","",IFERROR(_xlfn.XLOOKUP($C6117,'1.PrepList'!$I$2:$I$1500,'1.PrepList'!$K$2:$K$1500,"")&amp;"",""))</f>
        <v/>
      </c>
      <c r="H6117" s="644" t="str">
        <f>IF($C6117="","",IFERROR(IF(_xlfn.XLOOKUP($C6117,tbl_StartedStatus[Bold ID],tbl_StartedStatus[Started])="Started","Yes",IF(_xlfn.XLOOKUP($C6117,tbl_StartedStatus[Bold ID],tbl_StartedStatus[Started])="No Show","No Show","")),""))</f>
        <v/>
      </c>
    </row>
    <row r="6118" spans="1:8" ht="15" customHeight="1" thickBot="1">
      <c r="A6118" s="38" t="str">
        <f>IF($C6118="","",IFERROR(_xlfn.XLOOKUP($C6118,'1.PrepList'!$I$2:$I$1500,'1.PrepList'!$G$2:$G$1500,"")&amp;"",""))</f>
        <v/>
      </c>
      <c r="B6118" s="638" t="str">
        <f>IF($C6118="","",IFERROR(_xlfn.XLOOKUP($C6118,'1.PrepList'!$I$2:$I$1500,'1.PrepList'!$H$2:$H$1500,"")&amp;"",""))</f>
        <v/>
      </c>
      <c r="D6118" s="638" t="str">
        <f>IF($C6118="","",IFERROR(_xlfn.XLOOKUP($C6118,'1.PrepList'!$I$2:$I$1500,'1.PrepList'!$J$2:$J$1500,"")&amp;"",""))</f>
        <v/>
      </c>
      <c r="E6118" s="638" t="str">
        <f>IF($C6118="","",IFERROR(_xlfn.XLOOKUP($C6118,'1.PrepList'!$I$2:$I$1500,'1.PrepList'!$N$2:$N$1500,"")&amp;"",""))</f>
        <v/>
      </c>
      <c r="F6118" s="638" t="str">
        <f>IF($C6118="","",IFERROR(_xlfn.XLOOKUP($C6118,'1.PrepList'!$I$2:$I$1500,'1.PrepList'!$K$2:$K$1500,"")&amp;"",""))</f>
        <v/>
      </c>
      <c r="H6118" s="644" t="str">
        <f>IF($C6118="","",IFERROR(IF(_xlfn.XLOOKUP($C6118,tbl_StartedStatus[Bold ID],tbl_StartedStatus[Started])="Started","Yes",IF(_xlfn.XLOOKUP($C6118,tbl_StartedStatus[Bold ID],tbl_StartedStatus[Started])="No Show","No Show","")),""))</f>
        <v/>
      </c>
    </row>
    <row r="6119" spans="1:8" ht="15" customHeight="1" thickBot="1">
      <c r="A6119" s="38" t="str">
        <f>IF($C6119="","",IFERROR(_xlfn.XLOOKUP($C6119,'1.PrepList'!$I$2:$I$1500,'1.PrepList'!$G$2:$G$1500,"")&amp;"",""))</f>
        <v/>
      </c>
      <c r="B6119" s="638" t="str">
        <f>IF($C6119="","",IFERROR(_xlfn.XLOOKUP($C6119,'1.PrepList'!$I$2:$I$1500,'1.PrepList'!$H$2:$H$1500,"")&amp;"",""))</f>
        <v/>
      </c>
      <c r="D6119" s="638" t="str">
        <f>IF($C6119="","",IFERROR(_xlfn.XLOOKUP($C6119,'1.PrepList'!$I$2:$I$1500,'1.PrepList'!$J$2:$J$1500,"")&amp;"",""))</f>
        <v/>
      </c>
      <c r="E6119" s="638" t="str">
        <f>IF($C6119="","",IFERROR(_xlfn.XLOOKUP($C6119,'1.PrepList'!$I$2:$I$1500,'1.PrepList'!$N$2:$N$1500,"")&amp;"",""))</f>
        <v/>
      </c>
      <c r="F6119" s="638" t="str">
        <f>IF($C6119="","",IFERROR(_xlfn.XLOOKUP($C6119,'1.PrepList'!$I$2:$I$1500,'1.PrepList'!$K$2:$K$1500,"")&amp;"",""))</f>
        <v/>
      </c>
      <c r="H6119" s="644" t="str">
        <f>IF($C6119="","",IFERROR(IF(_xlfn.XLOOKUP($C6119,tbl_StartedStatus[Bold ID],tbl_StartedStatus[Started])="Started","Yes",IF(_xlfn.XLOOKUP($C6119,tbl_StartedStatus[Bold ID],tbl_StartedStatus[Started])="No Show","No Show","")),""))</f>
        <v/>
      </c>
    </row>
    <row r="6120" spans="1:8" ht="15" customHeight="1" thickBot="1">
      <c r="A6120" s="38" t="str">
        <f>IF($C6120="","",IFERROR(_xlfn.XLOOKUP($C6120,'1.PrepList'!$I$2:$I$1500,'1.PrepList'!$G$2:$G$1500,"")&amp;"",""))</f>
        <v/>
      </c>
      <c r="B6120" s="638" t="str">
        <f>IF($C6120="","",IFERROR(_xlfn.XLOOKUP($C6120,'1.PrepList'!$I$2:$I$1500,'1.PrepList'!$H$2:$H$1500,"")&amp;"",""))</f>
        <v/>
      </c>
      <c r="D6120" s="638" t="str">
        <f>IF($C6120="","",IFERROR(_xlfn.XLOOKUP($C6120,'1.PrepList'!$I$2:$I$1500,'1.PrepList'!$J$2:$J$1500,"")&amp;"",""))</f>
        <v/>
      </c>
      <c r="E6120" s="638" t="str">
        <f>IF($C6120="","",IFERROR(_xlfn.XLOOKUP($C6120,'1.PrepList'!$I$2:$I$1500,'1.PrepList'!$N$2:$N$1500,"")&amp;"",""))</f>
        <v/>
      </c>
      <c r="F6120" s="638" t="str">
        <f>IF($C6120="","",IFERROR(_xlfn.XLOOKUP($C6120,'1.PrepList'!$I$2:$I$1500,'1.PrepList'!$K$2:$K$1500,"")&amp;"",""))</f>
        <v/>
      </c>
      <c r="H6120" s="644" t="str">
        <f>IF($C6120="","",IFERROR(IF(_xlfn.XLOOKUP($C6120,tbl_StartedStatus[Bold ID],tbl_StartedStatus[Started])="Started","Yes",IF(_xlfn.XLOOKUP($C6120,tbl_StartedStatus[Bold ID],tbl_StartedStatus[Started])="No Show","No Show","")),""))</f>
        <v/>
      </c>
    </row>
    <row r="6121" spans="1:8" ht="15" customHeight="1" thickBot="1">
      <c r="A6121" s="38" t="str">
        <f>IF($C6121="","",IFERROR(_xlfn.XLOOKUP($C6121,'1.PrepList'!$I$2:$I$1500,'1.PrepList'!$G$2:$G$1500,"")&amp;"",""))</f>
        <v/>
      </c>
      <c r="B6121" s="638" t="str">
        <f>IF($C6121="","",IFERROR(_xlfn.XLOOKUP($C6121,'1.PrepList'!$I$2:$I$1500,'1.PrepList'!$H$2:$H$1500,"")&amp;"",""))</f>
        <v/>
      </c>
      <c r="D6121" s="638" t="str">
        <f>IF($C6121="","",IFERROR(_xlfn.XLOOKUP($C6121,'1.PrepList'!$I$2:$I$1500,'1.PrepList'!$J$2:$J$1500,"")&amp;"",""))</f>
        <v/>
      </c>
      <c r="E6121" s="638" t="str">
        <f>IF($C6121="","",IFERROR(_xlfn.XLOOKUP($C6121,'1.PrepList'!$I$2:$I$1500,'1.PrepList'!$N$2:$N$1500,"")&amp;"",""))</f>
        <v/>
      </c>
      <c r="F6121" s="638" t="str">
        <f>IF($C6121="","",IFERROR(_xlfn.XLOOKUP($C6121,'1.PrepList'!$I$2:$I$1500,'1.PrepList'!$K$2:$K$1500,"")&amp;"",""))</f>
        <v/>
      </c>
      <c r="H6121" s="644" t="str">
        <f>IF($C6121="","",IFERROR(IF(_xlfn.XLOOKUP($C6121,tbl_StartedStatus[Bold ID],tbl_StartedStatus[Started])="Started","Yes",IF(_xlfn.XLOOKUP($C6121,tbl_StartedStatus[Bold ID],tbl_StartedStatus[Started])="No Show","No Show","")),""))</f>
        <v/>
      </c>
    </row>
    <row r="6122" spans="1:8" ht="15" customHeight="1" thickBot="1">
      <c r="A6122" s="38" t="str">
        <f>IF($C6122="","",IFERROR(_xlfn.XLOOKUP($C6122,'1.PrepList'!$I$2:$I$1500,'1.PrepList'!$G$2:$G$1500,"")&amp;"",""))</f>
        <v/>
      </c>
      <c r="B6122" s="638" t="str">
        <f>IF($C6122="","",IFERROR(_xlfn.XLOOKUP($C6122,'1.PrepList'!$I$2:$I$1500,'1.PrepList'!$H$2:$H$1500,"")&amp;"",""))</f>
        <v/>
      </c>
      <c r="D6122" s="638" t="str">
        <f>IF($C6122="","",IFERROR(_xlfn.XLOOKUP($C6122,'1.PrepList'!$I$2:$I$1500,'1.PrepList'!$J$2:$J$1500,"")&amp;"",""))</f>
        <v/>
      </c>
      <c r="E6122" s="638" t="str">
        <f>IF($C6122="","",IFERROR(_xlfn.XLOOKUP($C6122,'1.PrepList'!$I$2:$I$1500,'1.PrepList'!$N$2:$N$1500,"")&amp;"",""))</f>
        <v/>
      </c>
      <c r="F6122" s="638" t="str">
        <f>IF($C6122="","",IFERROR(_xlfn.XLOOKUP($C6122,'1.PrepList'!$I$2:$I$1500,'1.PrepList'!$K$2:$K$1500,"")&amp;"",""))</f>
        <v/>
      </c>
      <c r="H6122" s="644" t="str">
        <f>IF($C6122="","",IFERROR(IF(_xlfn.XLOOKUP($C6122,tbl_StartedStatus[Bold ID],tbl_StartedStatus[Started])="Started","Yes",IF(_xlfn.XLOOKUP($C6122,tbl_StartedStatus[Bold ID],tbl_StartedStatus[Started])="No Show","No Show","")),""))</f>
        <v/>
      </c>
    </row>
    <row r="6123" spans="1:8" ht="15" customHeight="1" thickBot="1">
      <c r="A6123" s="38" t="str">
        <f>IF($C6123="","",IFERROR(_xlfn.XLOOKUP($C6123,'1.PrepList'!$I$2:$I$1500,'1.PrepList'!$G$2:$G$1500,"")&amp;"",""))</f>
        <v/>
      </c>
      <c r="B6123" s="638" t="str">
        <f>IF($C6123="","",IFERROR(_xlfn.XLOOKUP($C6123,'1.PrepList'!$I$2:$I$1500,'1.PrepList'!$H$2:$H$1500,"")&amp;"",""))</f>
        <v/>
      </c>
      <c r="D6123" s="638" t="str">
        <f>IF($C6123="","",IFERROR(_xlfn.XLOOKUP($C6123,'1.PrepList'!$I$2:$I$1500,'1.PrepList'!$J$2:$J$1500,"")&amp;"",""))</f>
        <v/>
      </c>
      <c r="E6123" s="638" t="str">
        <f>IF($C6123="","",IFERROR(_xlfn.XLOOKUP($C6123,'1.PrepList'!$I$2:$I$1500,'1.PrepList'!$N$2:$N$1500,"")&amp;"",""))</f>
        <v/>
      </c>
      <c r="F6123" s="638" t="str">
        <f>IF($C6123="","",IFERROR(_xlfn.XLOOKUP($C6123,'1.PrepList'!$I$2:$I$1500,'1.PrepList'!$K$2:$K$1500,"")&amp;"",""))</f>
        <v/>
      </c>
      <c r="H6123" s="644" t="str">
        <f>IF($C6123="","",IFERROR(IF(_xlfn.XLOOKUP($C6123,tbl_StartedStatus[Bold ID],tbl_StartedStatus[Started])="Started","Yes",IF(_xlfn.XLOOKUP($C6123,tbl_StartedStatus[Bold ID],tbl_StartedStatus[Started])="No Show","No Show","")),""))</f>
        <v/>
      </c>
    </row>
    <row r="6124" spans="1:8" ht="15" customHeight="1" thickBot="1">
      <c r="A6124" s="38" t="str">
        <f>IF($C6124="","",IFERROR(_xlfn.XLOOKUP($C6124,'1.PrepList'!$I$2:$I$1500,'1.PrepList'!$G$2:$G$1500,"")&amp;"",""))</f>
        <v/>
      </c>
      <c r="B6124" s="638" t="str">
        <f>IF($C6124="","",IFERROR(_xlfn.XLOOKUP($C6124,'1.PrepList'!$I$2:$I$1500,'1.PrepList'!$H$2:$H$1500,"")&amp;"",""))</f>
        <v/>
      </c>
      <c r="D6124" s="638" t="str">
        <f>IF($C6124="","",IFERROR(_xlfn.XLOOKUP($C6124,'1.PrepList'!$I$2:$I$1500,'1.PrepList'!$J$2:$J$1500,"")&amp;"",""))</f>
        <v/>
      </c>
      <c r="E6124" s="638" t="str">
        <f>IF($C6124="","",IFERROR(_xlfn.XLOOKUP($C6124,'1.PrepList'!$I$2:$I$1500,'1.PrepList'!$N$2:$N$1500,"")&amp;"",""))</f>
        <v/>
      </c>
      <c r="F6124" s="638" t="str">
        <f>IF($C6124="","",IFERROR(_xlfn.XLOOKUP($C6124,'1.PrepList'!$I$2:$I$1500,'1.PrepList'!$K$2:$K$1500,"")&amp;"",""))</f>
        <v/>
      </c>
      <c r="H6124" s="644" t="str">
        <f>IF($C6124="","",IFERROR(IF(_xlfn.XLOOKUP($C6124,tbl_StartedStatus[Bold ID],tbl_StartedStatus[Started])="Started","Yes",IF(_xlfn.XLOOKUP($C6124,tbl_StartedStatus[Bold ID],tbl_StartedStatus[Started])="No Show","No Show","")),""))</f>
        <v/>
      </c>
    </row>
    <row r="6125" spans="1:8" ht="15" customHeight="1" thickBot="1">
      <c r="A6125" s="38" t="str">
        <f>IF($C6125="","",IFERROR(_xlfn.XLOOKUP($C6125,'1.PrepList'!$I$2:$I$1500,'1.PrepList'!$G$2:$G$1500,"")&amp;"",""))</f>
        <v/>
      </c>
      <c r="B6125" s="638" t="str">
        <f>IF($C6125="","",IFERROR(_xlfn.XLOOKUP($C6125,'1.PrepList'!$I$2:$I$1500,'1.PrepList'!$H$2:$H$1500,"")&amp;"",""))</f>
        <v/>
      </c>
      <c r="D6125" s="638" t="str">
        <f>IF($C6125="","",IFERROR(_xlfn.XLOOKUP($C6125,'1.PrepList'!$I$2:$I$1500,'1.PrepList'!$J$2:$J$1500,"")&amp;"",""))</f>
        <v/>
      </c>
      <c r="E6125" s="638" t="str">
        <f>IF($C6125="","",IFERROR(_xlfn.XLOOKUP($C6125,'1.PrepList'!$I$2:$I$1500,'1.PrepList'!$N$2:$N$1500,"")&amp;"",""))</f>
        <v/>
      </c>
      <c r="F6125" s="638" t="str">
        <f>IF($C6125="","",IFERROR(_xlfn.XLOOKUP($C6125,'1.PrepList'!$I$2:$I$1500,'1.PrepList'!$K$2:$K$1500,"")&amp;"",""))</f>
        <v/>
      </c>
      <c r="H6125" s="644" t="str">
        <f>IF($C6125="","",IFERROR(IF(_xlfn.XLOOKUP($C6125,tbl_StartedStatus[Bold ID],tbl_StartedStatus[Started])="Started","Yes",IF(_xlfn.XLOOKUP($C6125,tbl_StartedStatus[Bold ID],tbl_StartedStatus[Started])="No Show","No Show","")),""))</f>
        <v/>
      </c>
    </row>
    <row r="6126" spans="1:8" ht="15" customHeight="1" thickBot="1">
      <c r="A6126" s="38" t="str">
        <f>IF($C6126="","",IFERROR(_xlfn.XLOOKUP($C6126,'1.PrepList'!$I$2:$I$1500,'1.PrepList'!$G$2:$G$1500,"")&amp;"",""))</f>
        <v/>
      </c>
      <c r="B6126" s="638" t="str">
        <f>IF($C6126="","",IFERROR(_xlfn.XLOOKUP($C6126,'1.PrepList'!$I$2:$I$1500,'1.PrepList'!$H$2:$H$1500,"")&amp;"",""))</f>
        <v/>
      </c>
      <c r="D6126" s="638" t="str">
        <f>IF($C6126="","",IFERROR(_xlfn.XLOOKUP($C6126,'1.PrepList'!$I$2:$I$1500,'1.PrepList'!$J$2:$J$1500,"")&amp;"",""))</f>
        <v/>
      </c>
      <c r="E6126" s="638" t="str">
        <f>IF($C6126="","",IFERROR(_xlfn.XLOOKUP($C6126,'1.PrepList'!$I$2:$I$1500,'1.PrepList'!$N$2:$N$1500,"")&amp;"",""))</f>
        <v/>
      </c>
      <c r="F6126" s="638" t="str">
        <f>IF($C6126="","",IFERROR(_xlfn.XLOOKUP($C6126,'1.PrepList'!$I$2:$I$1500,'1.PrepList'!$K$2:$K$1500,"")&amp;"",""))</f>
        <v/>
      </c>
      <c r="H6126" s="644" t="str">
        <f>IF($C6126="","",IFERROR(IF(_xlfn.XLOOKUP($C6126,tbl_StartedStatus[Bold ID],tbl_StartedStatus[Started])="Started","Yes",IF(_xlfn.XLOOKUP($C6126,tbl_StartedStatus[Bold ID],tbl_StartedStatus[Started])="No Show","No Show","")),""))</f>
        <v/>
      </c>
    </row>
    <row r="6127" spans="1:8" ht="15" customHeight="1" thickBot="1">
      <c r="A6127" s="38" t="str">
        <f>IF($C6127="","",IFERROR(_xlfn.XLOOKUP($C6127,'1.PrepList'!$I$2:$I$1500,'1.PrepList'!$G$2:$G$1500,"")&amp;"",""))</f>
        <v/>
      </c>
      <c r="B6127" s="638" t="str">
        <f>IF($C6127="","",IFERROR(_xlfn.XLOOKUP($C6127,'1.PrepList'!$I$2:$I$1500,'1.PrepList'!$H$2:$H$1500,"")&amp;"",""))</f>
        <v/>
      </c>
      <c r="D6127" s="638" t="str">
        <f>IF($C6127="","",IFERROR(_xlfn.XLOOKUP($C6127,'1.PrepList'!$I$2:$I$1500,'1.PrepList'!$J$2:$J$1500,"")&amp;"",""))</f>
        <v/>
      </c>
      <c r="E6127" s="638" t="str">
        <f>IF($C6127="","",IFERROR(_xlfn.XLOOKUP($C6127,'1.PrepList'!$I$2:$I$1500,'1.PrepList'!$N$2:$N$1500,"")&amp;"",""))</f>
        <v/>
      </c>
      <c r="F6127" s="638" t="str">
        <f>IF($C6127="","",IFERROR(_xlfn.XLOOKUP($C6127,'1.PrepList'!$I$2:$I$1500,'1.PrepList'!$K$2:$K$1500,"")&amp;"",""))</f>
        <v/>
      </c>
      <c r="H6127" s="644" t="str">
        <f>IF($C6127="","",IFERROR(IF(_xlfn.XLOOKUP($C6127,tbl_StartedStatus[Bold ID],tbl_StartedStatus[Started])="Started","Yes",IF(_xlfn.XLOOKUP($C6127,tbl_StartedStatus[Bold ID],tbl_StartedStatus[Started])="No Show","No Show","")),""))</f>
        <v/>
      </c>
    </row>
    <row r="6128" spans="1:8" ht="15" customHeight="1" thickBot="1">
      <c r="A6128" s="38" t="str">
        <f>IF($C6128="","",IFERROR(_xlfn.XLOOKUP($C6128,'1.PrepList'!$I$2:$I$1500,'1.PrepList'!$G$2:$G$1500,"")&amp;"",""))</f>
        <v/>
      </c>
      <c r="B6128" s="638" t="str">
        <f>IF($C6128="","",IFERROR(_xlfn.XLOOKUP($C6128,'1.PrepList'!$I$2:$I$1500,'1.PrepList'!$H$2:$H$1500,"")&amp;"",""))</f>
        <v/>
      </c>
      <c r="D6128" s="638" t="str">
        <f>IF($C6128="","",IFERROR(_xlfn.XLOOKUP($C6128,'1.PrepList'!$I$2:$I$1500,'1.PrepList'!$J$2:$J$1500,"")&amp;"",""))</f>
        <v/>
      </c>
      <c r="E6128" s="638" t="str">
        <f>IF($C6128="","",IFERROR(_xlfn.XLOOKUP($C6128,'1.PrepList'!$I$2:$I$1500,'1.PrepList'!$N$2:$N$1500,"")&amp;"",""))</f>
        <v/>
      </c>
      <c r="F6128" s="638" t="str">
        <f>IF($C6128="","",IFERROR(_xlfn.XLOOKUP($C6128,'1.PrepList'!$I$2:$I$1500,'1.PrepList'!$K$2:$K$1500,"")&amp;"",""))</f>
        <v/>
      </c>
      <c r="H6128" s="644" t="str">
        <f>IF($C6128="","",IFERROR(IF(_xlfn.XLOOKUP($C6128,tbl_StartedStatus[Bold ID],tbl_StartedStatus[Started])="Started","Yes",IF(_xlfn.XLOOKUP($C6128,tbl_StartedStatus[Bold ID],tbl_StartedStatus[Started])="No Show","No Show","")),""))</f>
        <v/>
      </c>
    </row>
    <row r="6129" spans="1:8" ht="15" customHeight="1" thickBot="1">
      <c r="A6129" s="38" t="str">
        <f>IF($C6129="","",IFERROR(_xlfn.XLOOKUP($C6129,'1.PrepList'!$I$2:$I$1500,'1.PrepList'!$G$2:$G$1500,"")&amp;"",""))</f>
        <v/>
      </c>
      <c r="B6129" s="638" t="str">
        <f>IF($C6129="","",IFERROR(_xlfn.XLOOKUP($C6129,'1.PrepList'!$I$2:$I$1500,'1.PrepList'!$H$2:$H$1500,"")&amp;"",""))</f>
        <v/>
      </c>
      <c r="D6129" s="638" t="str">
        <f>IF($C6129="","",IFERROR(_xlfn.XLOOKUP($C6129,'1.PrepList'!$I$2:$I$1500,'1.PrepList'!$J$2:$J$1500,"")&amp;"",""))</f>
        <v/>
      </c>
      <c r="E6129" s="638" t="str">
        <f>IF($C6129="","",IFERROR(_xlfn.XLOOKUP($C6129,'1.PrepList'!$I$2:$I$1500,'1.PrepList'!$N$2:$N$1500,"")&amp;"",""))</f>
        <v/>
      </c>
      <c r="F6129" s="638" t="str">
        <f>IF($C6129="","",IFERROR(_xlfn.XLOOKUP($C6129,'1.PrepList'!$I$2:$I$1500,'1.PrepList'!$K$2:$K$1500,"")&amp;"",""))</f>
        <v/>
      </c>
      <c r="H6129" s="644" t="str">
        <f>IF($C6129="","",IFERROR(IF(_xlfn.XLOOKUP($C6129,tbl_StartedStatus[Bold ID],tbl_StartedStatus[Started])="Started","Yes",IF(_xlfn.XLOOKUP($C6129,tbl_StartedStatus[Bold ID],tbl_StartedStatus[Started])="No Show","No Show","")),""))</f>
        <v/>
      </c>
    </row>
    <row r="6130" spans="1:8" ht="15" customHeight="1" thickBot="1">
      <c r="A6130" s="38" t="str">
        <f>IF($C6130="","",IFERROR(_xlfn.XLOOKUP($C6130,'1.PrepList'!$I$2:$I$1500,'1.PrepList'!$G$2:$G$1500,"")&amp;"",""))</f>
        <v/>
      </c>
      <c r="B6130" s="638" t="str">
        <f>IF($C6130="","",IFERROR(_xlfn.XLOOKUP($C6130,'1.PrepList'!$I$2:$I$1500,'1.PrepList'!$H$2:$H$1500,"")&amp;"",""))</f>
        <v/>
      </c>
      <c r="D6130" s="638" t="str">
        <f>IF($C6130="","",IFERROR(_xlfn.XLOOKUP($C6130,'1.PrepList'!$I$2:$I$1500,'1.PrepList'!$J$2:$J$1500,"")&amp;"",""))</f>
        <v/>
      </c>
      <c r="E6130" s="638" t="str">
        <f>IF($C6130="","",IFERROR(_xlfn.XLOOKUP($C6130,'1.PrepList'!$I$2:$I$1500,'1.PrepList'!$N$2:$N$1500,"")&amp;"",""))</f>
        <v/>
      </c>
      <c r="F6130" s="638" t="str">
        <f>IF($C6130="","",IFERROR(_xlfn.XLOOKUP($C6130,'1.PrepList'!$I$2:$I$1500,'1.PrepList'!$K$2:$K$1500,"")&amp;"",""))</f>
        <v/>
      </c>
      <c r="H6130" s="644" t="str">
        <f>IF($C6130="","",IFERROR(IF(_xlfn.XLOOKUP($C6130,tbl_StartedStatus[Bold ID],tbl_StartedStatus[Started])="Started","Yes",IF(_xlfn.XLOOKUP($C6130,tbl_StartedStatus[Bold ID],tbl_StartedStatus[Started])="No Show","No Show","")),""))</f>
        <v/>
      </c>
    </row>
    <row r="6131" spans="1:8" ht="15" customHeight="1" thickBot="1">
      <c r="A6131" s="38" t="str">
        <f>IF($C6131="","",IFERROR(_xlfn.XLOOKUP($C6131,'1.PrepList'!$I$2:$I$1500,'1.PrepList'!$G$2:$G$1500,"")&amp;"",""))</f>
        <v/>
      </c>
      <c r="B6131" s="638" t="str">
        <f>IF($C6131="","",IFERROR(_xlfn.XLOOKUP($C6131,'1.PrepList'!$I$2:$I$1500,'1.PrepList'!$H$2:$H$1500,"")&amp;"",""))</f>
        <v/>
      </c>
      <c r="D6131" s="638" t="str">
        <f>IF($C6131="","",IFERROR(_xlfn.XLOOKUP($C6131,'1.PrepList'!$I$2:$I$1500,'1.PrepList'!$J$2:$J$1500,"")&amp;"",""))</f>
        <v/>
      </c>
      <c r="E6131" s="638" t="str">
        <f>IF($C6131="","",IFERROR(_xlfn.XLOOKUP($C6131,'1.PrepList'!$I$2:$I$1500,'1.PrepList'!$N$2:$N$1500,"")&amp;"",""))</f>
        <v/>
      </c>
      <c r="F6131" s="638" t="str">
        <f>IF($C6131="","",IFERROR(_xlfn.XLOOKUP($C6131,'1.PrepList'!$I$2:$I$1500,'1.PrepList'!$K$2:$K$1500,"")&amp;"",""))</f>
        <v/>
      </c>
      <c r="H6131" s="644" t="str">
        <f>IF($C6131="","",IFERROR(IF(_xlfn.XLOOKUP($C6131,tbl_StartedStatus[Bold ID],tbl_StartedStatus[Started])="Started","Yes",IF(_xlfn.XLOOKUP($C6131,tbl_StartedStatus[Bold ID],tbl_StartedStatus[Started])="No Show","No Show","")),""))</f>
        <v/>
      </c>
    </row>
    <row r="6132" spans="1:8" ht="15" customHeight="1" thickBot="1">
      <c r="A6132" s="38" t="str">
        <f>IF($C6132="","",IFERROR(_xlfn.XLOOKUP($C6132,'1.PrepList'!$I$2:$I$1500,'1.PrepList'!$G$2:$G$1500,"")&amp;"",""))</f>
        <v/>
      </c>
      <c r="B6132" s="638" t="str">
        <f>IF($C6132="","",IFERROR(_xlfn.XLOOKUP($C6132,'1.PrepList'!$I$2:$I$1500,'1.PrepList'!$H$2:$H$1500,"")&amp;"",""))</f>
        <v/>
      </c>
      <c r="D6132" s="638" t="str">
        <f>IF($C6132="","",IFERROR(_xlfn.XLOOKUP($C6132,'1.PrepList'!$I$2:$I$1500,'1.PrepList'!$J$2:$J$1500,"")&amp;"",""))</f>
        <v/>
      </c>
      <c r="E6132" s="638" t="str">
        <f>IF($C6132="","",IFERROR(_xlfn.XLOOKUP($C6132,'1.PrepList'!$I$2:$I$1500,'1.PrepList'!$N$2:$N$1500,"")&amp;"",""))</f>
        <v/>
      </c>
      <c r="F6132" s="638" t="str">
        <f>IF($C6132="","",IFERROR(_xlfn.XLOOKUP($C6132,'1.PrepList'!$I$2:$I$1500,'1.PrepList'!$K$2:$K$1500,"")&amp;"",""))</f>
        <v/>
      </c>
      <c r="H6132" s="644" t="str">
        <f>IF($C6132="","",IFERROR(IF(_xlfn.XLOOKUP($C6132,tbl_StartedStatus[Bold ID],tbl_StartedStatus[Started])="Started","Yes",IF(_xlfn.XLOOKUP($C6132,tbl_StartedStatus[Bold ID],tbl_StartedStatus[Started])="No Show","No Show","")),""))</f>
        <v/>
      </c>
    </row>
    <row r="6133" spans="1:8" ht="15" customHeight="1" thickBot="1">
      <c r="A6133" s="38" t="str">
        <f>IF($C6133="","",IFERROR(_xlfn.XLOOKUP($C6133,'1.PrepList'!$I$2:$I$1500,'1.PrepList'!$G$2:$G$1500,"")&amp;"",""))</f>
        <v/>
      </c>
      <c r="B6133" s="638" t="str">
        <f>IF($C6133="","",IFERROR(_xlfn.XLOOKUP($C6133,'1.PrepList'!$I$2:$I$1500,'1.PrepList'!$H$2:$H$1500,"")&amp;"",""))</f>
        <v/>
      </c>
      <c r="D6133" s="638" t="str">
        <f>IF($C6133="","",IFERROR(_xlfn.XLOOKUP($C6133,'1.PrepList'!$I$2:$I$1500,'1.PrepList'!$J$2:$J$1500,"")&amp;"",""))</f>
        <v/>
      </c>
      <c r="E6133" s="638" t="str">
        <f>IF($C6133="","",IFERROR(_xlfn.XLOOKUP($C6133,'1.PrepList'!$I$2:$I$1500,'1.PrepList'!$N$2:$N$1500,"")&amp;"",""))</f>
        <v/>
      </c>
      <c r="F6133" s="638" t="str">
        <f>IF($C6133="","",IFERROR(_xlfn.XLOOKUP($C6133,'1.PrepList'!$I$2:$I$1500,'1.PrepList'!$K$2:$K$1500,"")&amp;"",""))</f>
        <v/>
      </c>
      <c r="H6133" s="644" t="str">
        <f>IF($C6133="","",IFERROR(IF(_xlfn.XLOOKUP($C6133,tbl_StartedStatus[Bold ID],tbl_StartedStatus[Started])="Started","Yes",IF(_xlfn.XLOOKUP($C6133,tbl_StartedStatus[Bold ID],tbl_StartedStatus[Started])="No Show","No Show","")),""))</f>
        <v/>
      </c>
    </row>
    <row r="6134" spans="1:8" ht="15" customHeight="1" thickBot="1">
      <c r="A6134" s="38" t="str">
        <f>IF($C6134="","",IFERROR(_xlfn.XLOOKUP($C6134,'1.PrepList'!$I$2:$I$1500,'1.PrepList'!$G$2:$G$1500,"")&amp;"",""))</f>
        <v/>
      </c>
      <c r="B6134" s="638" t="str">
        <f>IF($C6134="","",IFERROR(_xlfn.XLOOKUP($C6134,'1.PrepList'!$I$2:$I$1500,'1.PrepList'!$H$2:$H$1500,"")&amp;"",""))</f>
        <v/>
      </c>
      <c r="D6134" s="638" t="str">
        <f>IF($C6134="","",IFERROR(_xlfn.XLOOKUP($C6134,'1.PrepList'!$I$2:$I$1500,'1.PrepList'!$J$2:$J$1500,"")&amp;"",""))</f>
        <v/>
      </c>
      <c r="E6134" s="638" t="str">
        <f>IF($C6134="","",IFERROR(_xlfn.XLOOKUP($C6134,'1.PrepList'!$I$2:$I$1500,'1.PrepList'!$N$2:$N$1500,"")&amp;"",""))</f>
        <v/>
      </c>
      <c r="F6134" s="638" t="str">
        <f>IF($C6134="","",IFERROR(_xlfn.XLOOKUP($C6134,'1.PrepList'!$I$2:$I$1500,'1.PrepList'!$K$2:$K$1500,"")&amp;"",""))</f>
        <v/>
      </c>
      <c r="H6134" s="644" t="str">
        <f>IF($C6134="","",IFERROR(IF(_xlfn.XLOOKUP($C6134,tbl_StartedStatus[Bold ID],tbl_StartedStatus[Started])="Started","Yes",IF(_xlfn.XLOOKUP($C6134,tbl_StartedStatus[Bold ID],tbl_StartedStatus[Started])="No Show","No Show","")),""))</f>
        <v/>
      </c>
    </row>
    <row r="6135" spans="1:8" ht="15" customHeight="1" thickBot="1">
      <c r="A6135" s="38" t="str">
        <f>IF($C6135="","",IFERROR(_xlfn.XLOOKUP($C6135,'1.PrepList'!$I$2:$I$1500,'1.PrepList'!$G$2:$G$1500,"")&amp;"",""))</f>
        <v/>
      </c>
      <c r="B6135" s="638" t="str">
        <f>IF($C6135="","",IFERROR(_xlfn.XLOOKUP($C6135,'1.PrepList'!$I$2:$I$1500,'1.PrepList'!$H$2:$H$1500,"")&amp;"",""))</f>
        <v/>
      </c>
      <c r="D6135" s="638" t="str">
        <f>IF($C6135="","",IFERROR(_xlfn.XLOOKUP($C6135,'1.PrepList'!$I$2:$I$1500,'1.PrepList'!$J$2:$J$1500,"")&amp;"",""))</f>
        <v/>
      </c>
      <c r="E6135" s="638" t="str">
        <f>IF($C6135="","",IFERROR(_xlfn.XLOOKUP($C6135,'1.PrepList'!$I$2:$I$1500,'1.PrepList'!$N$2:$N$1500,"")&amp;"",""))</f>
        <v/>
      </c>
      <c r="F6135" s="638" t="str">
        <f>IF($C6135="","",IFERROR(_xlfn.XLOOKUP($C6135,'1.PrepList'!$I$2:$I$1500,'1.PrepList'!$K$2:$K$1500,"")&amp;"",""))</f>
        <v/>
      </c>
      <c r="H6135" s="644" t="str">
        <f>IF($C6135="","",IFERROR(IF(_xlfn.XLOOKUP($C6135,tbl_StartedStatus[Bold ID],tbl_StartedStatus[Started])="Started","Yes",IF(_xlfn.XLOOKUP($C6135,tbl_StartedStatus[Bold ID],tbl_StartedStatus[Started])="No Show","No Show","")),""))</f>
        <v/>
      </c>
    </row>
    <row r="6136" spans="1:8" ht="15" customHeight="1" thickBot="1">
      <c r="A6136" s="38" t="str">
        <f>IF($C6136="","",IFERROR(_xlfn.XLOOKUP($C6136,'1.PrepList'!$I$2:$I$1500,'1.PrepList'!$G$2:$G$1500,"")&amp;"",""))</f>
        <v/>
      </c>
      <c r="B6136" s="638" t="str">
        <f>IF($C6136="","",IFERROR(_xlfn.XLOOKUP($C6136,'1.PrepList'!$I$2:$I$1500,'1.PrepList'!$H$2:$H$1500,"")&amp;"",""))</f>
        <v/>
      </c>
      <c r="D6136" s="638" t="str">
        <f>IF($C6136="","",IFERROR(_xlfn.XLOOKUP($C6136,'1.PrepList'!$I$2:$I$1500,'1.PrepList'!$J$2:$J$1500,"")&amp;"",""))</f>
        <v/>
      </c>
      <c r="E6136" s="638" t="str">
        <f>IF($C6136="","",IFERROR(_xlfn.XLOOKUP($C6136,'1.PrepList'!$I$2:$I$1500,'1.PrepList'!$N$2:$N$1500,"")&amp;"",""))</f>
        <v/>
      </c>
      <c r="F6136" s="638" t="str">
        <f>IF($C6136="","",IFERROR(_xlfn.XLOOKUP($C6136,'1.PrepList'!$I$2:$I$1500,'1.PrepList'!$K$2:$K$1500,"")&amp;"",""))</f>
        <v/>
      </c>
      <c r="H6136" s="644" t="str">
        <f>IF($C6136="","",IFERROR(IF(_xlfn.XLOOKUP($C6136,tbl_StartedStatus[Bold ID],tbl_StartedStatus[Started])="Started","Yes",IF(_xlfn.XLOOKUP($C6136,tbl_StartedStatus[Bold ID],tbl_StartedStatus[Started])="No Show","No Show","")),""))</f>
        <v/>
      </c>
    </row>
    <row r="6137" spans="1:8" ht="15" customHeight="1" thickBot="1">
      <c r="A6137" s="38" t="str">
        <f>IF($C6137="","",IFERROR(_xlfn.XLOOKUP($C6137,'1.PrepList'!$I$2:$I$1500,'1.PrepList'!$G$2:$G$1500,"")&amp;"",""))</f>
        <v/>
      </c>
      <c r="B6137" s="638" t="str">
        <f>IF($C6137="","",IFERROR(_xlfn.XLOOKUP($C6137,'1.PrepList'!$I$2:$I$1500,'1.PrepList'!$H$2:$H$1500,"")&amp;"",""))</f>
        <v/>
      </c>
      <c r="D6137" s="638" t="str">
        <f>IF($C6137="","",IFERROR(_xlfn.XLOOKUP($C6137,'1.PrepList'!$I$2:$I$1500,'1.PrepList'!$J$2:$J$1500,"")&amp;"",""))</f>
        <v/>
      </c>
      <c r="E6137" s="638" t="str">
        <f>IF($C6137="","",IFERROR(_xlfn.XLOOKUP($C6137,'1.PrepList'!$I$2:$I$1500,'1.PrepList'!$N$2:$N$1500,"")&amp;"",""))</f>
        <v/>
      </c>
      <c r="F6137" s="638" t="str">
        <f>IF($C6137="","",IFERROR(_xlfn.XLOOKUP($C6137,'1.PrepList'!$I$2:$I$1500,'1.PrepList'!$K$2:$K$1500,"")&amp;"",""))</f>
        <v/>
      </c>
      <c r="H6137" s="644" t="str">
        <f>IF($C6137="","",IFERROR(IF(_xlfn.XLOOKUP($C6137,tbl_StartedStatus[Bold ID],tbl_StartedStatus[Started])="Started","Yes",IF(_xlfn.XLOOKUP($C6137,tbl_StartedStatus[Bold ID],tbl_StartedStatus[Started])="No Show","No Show","")),""))</f>
        <v/>
      </c>
    </row>
    <row r="6138" spans="1:8" ht="15" customHeight="1" thickBot="1">
      <c r="A6138" s="38" t="str">
        <f>IF($C6138="","",IFERROR(_xlfn.XLOOKUP($C6138,'1.PrepList'!$I$2:$I$1500,'1.PrepList'!$G$2:$G$1500,"")&amp;"",""))</f>
        <v/>
      </c>
      <c r="B6138" s="638" t="str">
        <f>IF($C6138="","",IFERROR(_xlfn.XLOOKUP($C6138,'1.PrepList'!$I$2:$I$1500,'1.PrepList'!$H$2:$H$1500,"")&amp;"",""))</f>
        <v/>
      </c>
      <c r="D6138" s="638" t="str">
        <f>IF($C6138="","",IFERROR(_xlfn.XLOOKUP($C6138,'1.PrepList'!$I$2:$I$1500,'1.PrepList'!$J$2:$J$1500,"")&amp;"",""))</f>
        <v/>
      </c>
      <c r="E6138" s="638" t="str">
        <f>IF($C6138="","",IFERROR(_xlfn.XLOOKUP($C6138,'1.PrepList'!$I$2:$I$1500,'1.PrepList'!$N$2:$N$1500,"")&amp;"",""))</f>
        <v/>
      </c>
      <c r="F6138" s="638" t="str">
        <f>IF($C6138="","",IFERROR(_xlfn.XLOOKUP($C6138,'1.PrepList'!$I$2:$I$1500,'1.PrepList'!$K$2:$K$1500,"")&amp;"",""))</f>
        <v/>
      </c>
      <c r="H6138" s="644" t="str">
        <f>IF($C6138="","",IFERROR(IF(_xlfn.XLOOKUP($C6138,tbl_StartedStatus[Bold ID],tbl_StartedStatus[Started])="Started","Yes",IF(_xlfn.XLOOKUP($C6138,tbl_StartedStatus[Bold ID],tbl_StartedStatus[Started])="No Show","No Show","")),""))</f>
        <v/>
      </c>
    </row>
    <row r="6139" spans="1:8" ht="15" customHeight="1" thickBot="1">
      <c r="A6139" s="38" t="str">
        <f>IF($C6139="","",IFERROR(_xlfn.XLOOKUP($C6139,'1.PrepList'!$I$2:$I$1500,'1.PrepList'!$G$2:$G$1500,"")&amp;"",""))</f>
        <v/>
      </c>
      <c r="B6139" s="638" t="str">
        <f>IF($C6139="","",IFERROR(_xlfn.XLOOKUP($C6139,'1.PrepList'!$I$2:$I$1500,'1.PrepList'!$H$2:$H$1500,"")&amp;"",""))</f>
        <v/>
      </c>
      <c r="D6139" s="638" t="str">
        <f>IF($C6139="","",IFERROR(_xlfn.XLOOKUP($C6139,'1.PrepList'!$I$2:$I$1500,'1.PrepList'!$J$2:$J$1500,"")&amp;"",""))</f>
        <v/>
      </c>
      <c r="E6139" s="638" t="str">
        <f>IF($C6139="","",IFERROR(_xlfn.XLOOKUP($C6139,'1.PrepList'!$I$2:$I$1500,'1.PrepList'!$N$2:$N$1500,"")&amp;"",""))</f>
        <v/>
      </c>
      <c r="F6139" s="638" t="str">
        <f>IF($C6139="","",IFERROR(_xlfn.XLOOKUP($C6139,'1.PrepList'!$I$2:$I$1500,'1.PrepList'!$K$2:$K$1500,"")&amp;"",""))</f>
        <v/>
      </c>
      <c r="H6139" s="644" t="str">
        <f>IF($C6139="","",IFERROR(IF(_xlfn.XLOOKUP($C6139,tbl_StartedStatus[Bold ID],tbl_StartedStatus[Started])="Started","Yes",IF(_xlfn.XLOOKUP($C6139,tbl_StartedStatus[Bold ID],tbl_StartedStatus[Started])="No Show","No Show","")),""))</f>
        <v/>
      </c>
    </row>
    <row r="6140" spans="1:8" ht="15" customHeight="1" thickBot="1">
      <c r="A6140" s="38" t="str">
        <f>IF($C6140="","",IFERROR(_xlfn.XLOOKUP($C6140,'1.PrepList'!$I$2:$I$1500,'1.PrepList'!$G$2:$G$1500,"")&amp;"",""))</f>
        <v/>
      </c>
      <c r="B6140" s="638" t="str">
        <f>IF($C6140="","",IFERROR(_xlfn.XLOOKUP($C6140,'1.PrepList'!$I$2:$I$1500,'1.PrepList'!$H$2:$H$1500,"")&amp;"",""))</f>
        <v/>
      </c>
      <c r="D6140" s="638" t="str">
        <f>IF($C6140="","",IFERROR(_xlfn.XLOOKUP($C6140,'1.PrepList'!$I$2:$I$1500,'1.PrepList'!$J$2:$J$1500,"")&amp;"",""))</f>
        <v/>
      </c>
      <c r="E6140" s="638" t="str">
        <f>IF($C6140="","",IFERROR(_xlfn.XLOOKUP($C6140,'1.PrepList'!$I$2:$I$1500,'1.PrepList'!$N$2:$N$1500,"")&amp;"",""))</f>
        <v/>
      </c>
      <c r="F6140" s="638" t="str">
        <f>IF($C6140="","",IFERROR(_xlfn.XLOOKUP($C6140,'1.PrepList'!$I$2:$I$1500,'1.PrepList'!$K$2:$K$1500,"")&amp;"",""))</f>
        <v/>
      </c>
      <c r="H6140" s="644" t="str">
        <f>IF($C6140="","",IFERROR(IF(_xlfn.XLOOKUP($C6140,tbl_StartedStatus[Bold ID],tbl_StartedStatus[Started])="Started","Yes",IF(_xlfn.XLOOKUP($C6140,tbl_StartedStatus[Bold ID],tbl_StartedStatus[Started])="No Show","No Show","")),""))</f>
        <v/>
      </c>
    </row>
    <row r="6141" spans="1:8" ht="15" customHeight="1" thickBot="1">
      <c r="A6141" s="38" t="str">
        <f>IF($C6141="","",IFERROR(_xlfn.XLOOKUP($C6141,'1.PrepList'!$I$2:$I$1500,'1.PrepList'!$G$2:$G$1500,"")&amp;"",""))</f>
        <v/>
      </c>
      <c r="B6141" s="638" t="str">
        <f>IF($C6141="","",IFERROR(_xlfn.XLOOKUP($C6141,'1.PrepList'!$I$2:$I$1500,'1.PrepList'!$H$2:$H$1500,"")&amp;"",""))</f>
        <v/>
      </c>
      <c r="D6141" s="638" t="str">
        <f>IF($C6141="","",IFERROR(_xlfn.XLOOKUP($C6141,'1.PrepList'!$I$2:$I$1500,'1.PrepList'!$J$2:$J$1500,"")&amp;"",""))</f>
        <v/>
      </c>
      <c r="E6141" s="638" t="str">
        <f>IF($C6141="","",IFERROR(_xlfn.XLOOKUP($C6141,'1.PrepList'!$I$2:$I$1500,'1.PrepList'!$N$2:$N$1500,"")&amp;"",""))</f>
        <v/>
      </c>
      <c r="F6141" s="638" t="str">
        <f>IF($C6141="","",IFERROR(_xlfn.XLOOKUP($C6141,'1.PrepList'!$I$2:$I$1500,'1.PrepList'!$K$2:$K$1500,"")&amp;"",""))</f>
        <v/>
      </c>
      <c r="H6141" s="644" t="str">
        <f>IF($C6141="","",IFERROR(IF(_xlfn.XLOOKUP($C6141,tbl_StartedStatus[Bold ID],tbl_StartedStatus[Started])="Started","Yes",IF(_xlfn.XLOOKUP($C6141,tbl_StartedStatus[Bold ID],tbl_StartedStatus[Started])="No Show","No Show","")),""))</f>
        <v/>
      </c>
    </row>
    <row r="6142" spans="1:8" ht="15" customHeight="1" thickBot="1">
      <c r="A6142" s="38" t="str">
        <f>IF($C6142="","",IFERROR(_xlfn.XLOOKUP($C6142,'1.PrepList'!$I$2:$I$1500,'1.PrepList'!$G$2:$G$1500,"")&amp;"",""))</f>
        <v/>
      </c>
      <c r="B6142" s="638" t="str">
        <f>IF($C6142="","",IFERROR(_xlfn.XLOOKUP($C6142,'1.PrepList'!$I$2:$I$1500,'1.PrepList'!$H$2:$H$1500,"")&amp;"",""))</f>
        <v/>
      </c>
      <c r="D6142" s="638" t="str">
        <f>IF($C6142="","",IFERROR(_xlfn.XLOOKUP($C6142,'1.PrepList'!$I$2:$I$1500,'1.PrepList'!$J$2:$J$1500,"")&amp;"",""))</f>
        <v/>
      </c>
      <c r="E6142" s="638" t="str">
        <f>IF($C6142="","",IFERROR(_xlfn.XLOOKUP($C6142,'1.PrepList'!$I$2:$I$1500,'1.PrepList'!$N$2:$N$1500,"")&amp;"",""))</f>
        <v/>
      </c>
      <c r="F6142" s="638" t="str">
        <f>IF($C6142="","",IFERROR(_xlfn.XLOOKUP($C6142,'1.PrepList'!$I$2:$I$1500,'1.PrepList'!$K$2:$K$1500,"")&amp;"",""))</f>
        <v/>
      </c>
      <c r="H6142" s="644" t="str">
        <f>IF($C6142="","",IFERROR(IF(_xlfn.XLOOKUP($C6142,tbl_StartedStatus[Bold ID],tbl_StartedStatus[Started])="Started","Yes",IF(_xlfn.XLOOKUP($C6142,tbl_StartedStatus[Bold ID],tbl_StartedStatus[Started])="No Show","No Show","")),""))</f>
        <v/>
      </c>
    </row>
    <row r="6143" spans="1:8" ht="15" customHeight="1" thickBot="1">
      <c r="A6143" s="38" t="str">
        <f>IF($C6143="","",IFERROR(_xlfn.XLOOKUP($C6143,'1.PrepList'!$I$2:$I$1500,'1.PrepList'!$G$2:$G$1500,"")&amp;"",""))</f>
        <v/>
      </c>
      <c r="B6143" s="638" t="str">
        <f>IF($C6143="","",IFERROR(_xlfn.XLOOKUP($C6143,'1.PrepList'!$I$2:$I$1500,'1.PrepList'!$H$2:$H$1500,"")&amp;"",""))</f>
        <v/>
      </c>
      <c r="D6143" s="638" t="str">
        <f>IF($C6143="","",IFERROR(_xlfn.XLOOKUP($C6143,'1.PrepList'!$I$2:$I$1500,'1.PrepList'!$J$2:$J$1500,"")&amp;"",""))</f>
        <v/>
      </c>
      <c r="E6143" s="638" t="str">
        <f>IF($C6143="","",IFERROR(_xlfn.XLOOKUP($C6143,'1.PrepList'!$I$2:$I$1500,'1.PrepList'!$N$2:$N$1500,"")&amp;"",""))</f>
        <v/>
      </c>
      <c r="F6143" s="638" t="str">
        <f>IF($C6143="","",IFERROR(_xlfn.XLOOKUP($C6143,'1.PrepList'!$I$2:$I$1500,'1.PrepList'!$K$2:$K$1500,"")&amp;"",""))</f>
        <v/>
      </c>
      <c r="H6143" s="644" t="str">
        <f>IF($C6143="","",IFERROR(IF(_xlfn.XLOOKUP($C6143,tbl_StartedStatus[Bold ID],tbl_StartedStatus[Started])="Started","Yes",IF(_xlfn.XLOOKUP($C6143,tbl_StartedStatus[Bold ID],tbl_StartedStatus[Started])="No Show","No Show","")),""))</f>
        <v/>
      </c>
    </row>
    <row r="6144" spans="1:8" ht="15" customHeight="1" thickBot="1">
      <c r="A6144" s="38" t="str">
        <f>IF($C6144="","",IFERROR(_xlfn.XLOOKUP($C6144,'1.PrepList'!$I$2:$I$1500,'1.PrepList'!$G$2:$G$1500,"")&amp;"",""))</f>
        <v/>
      </c>
      <c r="B6144" s="638" t="str">
        <f>IF($C6144="","",IFERROR(_xlfn.XLOOKUP($C6144,'1.PrepList'!$I$2:$I$1500,'1.PrepList'!$H$2:$H$1500,"")&amp;"",""))</f>
        <v/>
      </c>
      <c r="D6144" s="638" t="str">
        <f>IF($C6144="","",IFERROR(_xlfn.XLOOKUP($C6144,'1.PrepList'!$I$2:$I$1500,'1.PrepList'!$J$2:$J$1500,"")&amp;"",""))</f>
        <v/>
      </c>
      <c r="E6144" s="638" t="str">
        <f>IF($C6144="","",IFERROR(_xlfn.XLOOKUP($C6144,'1.PrepList'!$I$2:$I$1500,'1.PrepList'!$N$2:$N$1500,"")&amp;"",""))</f>
        <v/>
      </c>
      <c r="F6144" s="638" t="str">
        <f>IF($C6144="","",IFERROR(_xlfn.XLOOKUP($C6144,'1.PrepList'!$I$2:$I$1500,'1.PrepList'!$K$2:$K$1500,"")&amp;"",""))</f>
        <v/>
      </c>
      <c r="H6144" s="644" t="str">
        <f>IF($C6144="","",IFERROR(IF(_xlfn.XLOOKUP($C6144,tbl_StartedStatus[Bold ID],tbl_StartedStatus[Started])="Started","Yes",IF(_xlfn.XLOOKUP($C6144,tbl_StartedStatus[Bold ID],tbl_StartedStatus[Started])="No Show","No Show","")),""))</f>
        <v/>
      </c>
    </row>
    <row r="6145" spans="1:8" ht="15" customHeight="1" thickBot="1">
      <c r="A6145" s="38" t="str">
        <f>IF($C6145="","",IFERROR(_xlfn.XLOOKUP($C6145,'1.PrepList'!$I$2:$I$1500,'1.PrepList'!$G$2:$G$1500,"")&amp;"",""))</f>
        <v/>
      </c>
      <c r="B6145" s="638" t="str">
        <f>IF($C6145="","",IFERROR(_xlfn.XLOOKUP($C6145,'1.PrepList'!$I$2:$I$1500,'1.PrepList'!$H$2:$H$1500,"")&amp;"",""))</f>
        <v/>
      </c>
      <c r="D6145" s="638" t="str">
        <f>IF($C6145="","",IFERROR(_xlfn.XLOOKUP($C6145,'1.PrepList'!$I$2:$I$1500,'1.PrepList'!$J$2:$J$1500,"")&amp;"",""))</f>
        <v/>
      </c>
      <c r="E6145" s="638" t="str">
        <f>IF($C6145="","",IFERROR(_xlfn.XLOOKUP($C6145,'1.PrepList'!$I$2:$I$1500,'1.PrepList'!$N$2:$N$1500,"")&amp;"",""))</f>
        <v/>
      </c>
      <c r="F6145" s="638" t="str">
        <f>IF($C6145="","",IFERROR(_xlfn.XLOOKUP($C6145,'1.PrepList'!$I$2:$I$1500,'1.PrepList'!$K$2:$K$1500,"")&amp;"",""))</f>
        <v/>
      </c>
      <c r="H6145" s="644" t="str">
        <f>IF($C6145="","",IFERROR(IF(_xlfn.XLOOKUP($C6145,tbl_StartedStatus[Bold ID],tbl_StartedStatus[Started])="Started","Yes",IF(_xlfn.XLOOKUP($C6145,tbl_StartedStatus[Bold ID],tbl_StartedStatus[Started])="No Show","No Show","")),""))</f>
        <v/>
      </c>
    </row>
    <row r="6146" spans="1:8" ht="15" customHeight="1" thickBot="1">
      <c r="A6146" s="38" t="str">
        <f>IF($C6146="","",IFERROR(_xlfn.XLOOKUP($C6146,'1.PrepList'!$I$2:$I$1500,'1.PrepList'!$G$2:$G$1500,"")&amp;"",""))</f>
        <v/>
      </c>
      <c r="B6146" s="638" t="str">
        <f>IF($C6146="","",IFERROR(_xlfn.XLOOKUP($C6146,'1.PrepList'!$I$2:$I$1500,'1.PrepList'!$H$2:$H$1500,"")&amp;"",""))</f>
        <v/>
      </c>
      <c r="D6146" s="638" t="str">
        <f>IF($C6146="","",IFERROR(_xlfn.XLOOKUP($C6146,'1.PrepList'!$I$2:$I$1500,'1.PrepList'!$J$2:$J$1500,"")&amp;"",""))</f>
        <v/>
      </c>
      <c r="E6146" s="638" t="str">
        <f>IF($C6146="","",IFERROR(_xlfn.XLOOKUP($C6146,'1.PrepList'!$I$2:$I$1500,'1.PrepList'!$N$2:$N$1500,"")&amp;"",""))</f>
        <v/>
      </c>
      <c r="F6146" s="638" t="str">
        <f>IF($C6146="","",IFERROR(_xlfn.XLOOKUP($C6146,'1.PrepList'!$I$2:$I$1500,'1.PrepList'!$K$2:$K$1500,"")&amp;"",""))</f>
        <v/>
      </c>
      <c r="H6146" s="644" t="str">
        <f>IF($C6146="","",IFERROR(IF(_xlfn.XLOOKUP($C6146,tbl_StartedStatus[Bold ID],tbl_StartedStatus[Started])="Started","Yes",IF(_xlfn.XLOOKUP($C6146,tbl_StartedStatus[Bold ID],tbl_StartedStatus[Started])="No Show","No Show","")),""))</f>
        <v/>
      </c>
    </row>
    <row r="6147" spans="1:8" ht="15" customHeight="1" thickBot="1">
      <c r="A6147" s="38" t="str">
        <f>IF($C6147="","",IFERROR(_xlfn.XLOOKUP($C6147,'1.PrepList'!$I$2:$I$1500,'1.PrepList'!$G$2:$G$1500,"")&amp;"",""))</f>
        <v/>
      </c>
      <c r="B6147" s="638" t="str">
        <f>IF($C6147="","",IFERROR(_xlfn.XLOOKUP($C6147,'1.PrepList'!$I$2:$I$1500,'1.PrepList'!$H$2:$H$1500,"")&amp;"",""))</f>
        <v/>
      </c>
      <c r="D6147" s="638" t="str">
        <f>IF($C6147="","",IFERROR(_xlfn.XLOOKUP($C6147,'1.PrepList'!$I$2:$I$1500,'1.PrepList'!$J$2:$J$1500,"")&amp;"",""))</f>
        <v/>
      </c>
      <c r="E6147" s="638" t="str">
        <f>IF($C6147="","",IFERROR(_xlfn.XLOOKUP($C6147,'1.PrepList'!$I$2:$I$1500,'1.PrepList'!$N$2:$N$1500,"")&amp;"",""))</f>
        <v/>
      </c>
      <c r="F6147" s="638" t="str">
        <f>IF($C6147="","",IFERROR(_xlfn.XLOOKUP($C6147,'1.PrepList'!$I$2:$I$1500,'1.PrepList'!$K$2:$K$1500,"")&amp;"",""))</f>
        <v/>
      </c>
      <c r="H6147" s="644" t="str">
        <f>IF($C6147="","",IFERROR(IF(_xlfn.XLOOKUP($C6147,tbl_StartedStatus[Bold ID],tbl_StartedStatus[Started])="Started","Yes",IF(_xlfn.XLOOKUP($C6147,tbl_StartedStatus[Bold ID],tbl_StartedStatus[Started])="No Show","No Show","")),""))</f>
        <v/>
      </c>
    </row>
    <row r="6148" spans="1:8" ht="15" customHeight="1" thickBot="1">
      <c r="A6148" s="38" t="str">
        <f>IF($C6148="","",IFERROR(_xlfn.XLOOKUP($C6148,'1.PrepList'!$I$2:$I$1500,'1.PrepList'!$G$2:$G$1500,"")&amp;"",""))</f>
        <v/>
      </c>
      <c r="B6148" s="638" t="str">
        <f>IF($C6148="","",IFERROR(_xlfn.XLOOKUP($C6148,'1.PrepList'!$I$2:$I$1500,'1.PrepList'!$H$2:$H$1500,"")&amp;"",""))</f>
        <v/>
      </c>
      <c r="D6148" s="638" t="str">
        <f>IF($C6148="","",IFERROR(_xlfn.XLOOKUP($C6148,'1.PrepList'!$I$2:$I$1500,'1.PrepList'!$J$2:$J$1500,"")&amp;"",""))</f>
        <v/>
      </c>
      <c r="E6148" s="638" t="str">
        <f>IF($C6148="","",IFERROR(_xlfn.XLOOKUP($C6148,'1.PrepList'!$I$2:$I$1500,'1.PrepList'!$N$2:$N$1500,"")&amp;"",""))</f>
        <v/>
      </c>
      <c r="F6148" s="638" t="str">
        <f>IF($C6148="","",IFERROR(_xlfn.XLOOKUP($C6148,'1.PrepList'!$I$2:$I$1500,'1.PrepList'!$K$2:$K$1500,"")&amp;"",""))</f>
        <v/>
      </c>
      <c r="H6148" s="644" t="str">
        <f>IF($C6148="","",IFERROR(IF(_xlfn.XLOOKUP($C6148,tbl_StartedStatus[Bold ID],tbl_StartedStatus[Started])="Started","Yes",IF(_xlfn.XLOOKUP($C6148,tbl_StartedStatus[Bold ID],tbl_StartedStatus[Started])="No Show","No Show","")),""))</f>
        <v/>
      </c>
    </row>
    <row r="6149" spans="1:8" ht="15" customHeight="1" thickBot="1">
      <c r="A6149" s="38" t="str">
        <f>IF($C6149="","",IFERROR(_xlfn.XLOOKUP($C6149,'1.PrepList'!$I$2:$I$1500,'1.PrepList'!$G$2:$G$1500,"")&amp;"",""))</f>
        <v/>
      </c>
      <c r="B6149" s="638" t="str">
        <f>IF($C6149="","",IFERROR(_xlfn.XLOOKUP($C6149,'1.PrepList'!$I$2:$I$1500,'1.PrepList'!$H$2:$H$1500,"")&amp;"",""))</f>
        <v/>
      </c>
      <c r="D6149" s="638" t="str">
        <f>IF($C6149="","",IFERROR(_xlfn.XLOOKUP($C6149,'1.PrepList'!$I$2:$I$1500,'1.PrepList'!$J$2:$J$1500,"")&amp;"",""))</f>
        <v/>
      </c>
      <c r="E6149" s="638" t="str">
        <f>IF($C6149="","",IFERROR(_xlfn.XLOOKUP($C6149,'1.PrepList'!$I$2:$I$1500,'1.PrepList'!$N$2:$N$1500,"")&amp;"",""))</f>
        <v/>
      </c>
      <c r="F6149" s="638" t="str">
        <f>IF($C6149="","",IFERROR(_xlfn.XLOOKUP($C6149,'1.PrepList'!$I$2:$I$1500,'1.PrepList'!$K$2:$K$1500,"")&amp;"",""))</f>
        <v/>
      </c>
      <c r="H6149" s="644" t="str">
        <f>IF($C6149="","",IFERROR(IF(_xlfn.XLOOKUP($C6149,tbl_StartedStatus[Bold ID],tbl_StartedStatus[Started])="Started","Yes",IF(_xlfn.XLOOKUP($C6149,tbl_StartedStatus[Bold ID],tbl_StartedStatus[Started])="No Show","No Show","")),""))</f>
        <v/>
      </c>
    </row>
    <row r="6150" spans="1:8" ht="15" customHeight="1" thickBot="1">
      <c r="A6150" s="38" t="str">
        <f>IF($C6150="","",IFERROR(_xlfn.XLOOKUP($C6150,'1.PrepList'!$I$2:$I$1500,'1.PrepList'!$G$2:$G$1500,"")&amp;"",""))</f>
        <v/>
      </c>
      <c r="B6150" s="638" t="str">
        <f>IF($C6150="","",IFERROR(_xlfn.XLOOKUP($C6150,'1.PrepList'!$I$2:$I$1500,'1.PrepList'!$H$2:$H$1500,"")&amp;"",""))</f>
        <v/>
      </c>
      <c r="D6150" s="638" t="str">
        <f>IF($C6150="","",IFERROR(_xlfn.XLOOKUP($C6150,'1.PrepList'!$I$2:$I$1500,'1.PrepList'!$J$2:$J$1500,"")&amp;"",""))</f>
        <v/>
      </c>
      <c r="E6150" s="638" t="str">
        <f>IF($C6150="","",IFERROR(_xlfn.XLOOKUP($C6150,'1.PrepList'!$I$2:$I$1500,'1.PrepList'!$N$2:$N$1500,"")&amp;"",""))</f>
        <v/>
      </c>
      <c r="F6150" s="638" t="str">
        <f>IF($C6150="","",IFERROR(_xlfn.XLOOKUP($C6150,'1.PrepList'!$I$2:$I$1500,'1.PrepList'!$K$2:$K$1500,"")&amp;"",""))</f>
        <v/>
      </c>
      <c r="H6150" s="644" t="str">
        <f>IF($C6150="","",IFERROR(IF(_xlfn.XLOOKUP($C6150,tbl_StartedStatus[Bold ID],tbl_StartedStatus[Started])="Started","Yes",IF(_xlfn.XLOOKUP($C6150,tbl_StartedStatus[Bold ID],tbl_StartedStatus[Started])="No Show","No Show","")),""))</f>
        <v/>
      </c>
    </row>
    <row r="6151" spans="1:8" ht="15" customHeight="1" thickBot="1">
      <c r="A6151" s="38" t="str">
        <f>IF($C6151="","",IFERROR(_xlfn.XLOOKUP($C6151,'1.PrepList'!$I$2:$I$1500,'1.PrepList'!$G$2:$G$1500,"")&amp;"",""))</f>
        <v/>
      </c>
      <c r="B6151" s="638" t="str">
        <f>IF($C6151="","",IFERROR(_xlfn.XLOOKUP($C6151,'1.PrepList'!$I$2:$I$1500,'1.PrepList'!$H$2:$H$1500,"")&amp;"",""))</f>
        <v/>
      </c>
      <c r="D6151" s="638" t="str">
        <f>IF($C6151="","",IFERROR(_xlfn.XLOOKUP($C6151,'1.PrepList'!$I$2:$I$1500,'1.PrepList'!$J$2:$J$1500,"")&amp;"",""))</f>
        <v/>
      </c>
      <c r="E6151" s="638" t="str">
        <f>IF($C6151="","",IFERROR(_xlfn.XLOOKUP($C6151,'1.PrepList'!$I$2:$I$1500,'1.PrepList'!$N$2:$N$1500,"")&amp;"",""))</f>
        <v/>
      </c>
      <c r="F6151" s="638" t="str">
        <f>IF($C6151="","",IFERROR(_xlfn.XLOOKUP($C6151,'1.PrepList'!$I$2:$I$1500,'1.PrepList'!$K$2:$K$1500,"")&amp;"",""))</f>
        <v/>
      </c>
      <c r="H6151" s="644" t="str">
        <f>IF($C6151="","",IFERROR(IF(_xlfn.XLOOKUP($C6151,tbl_StartedStatus[Bold ID],tbl_StartedStatus[Started])="Started","Yes",IF(_xlfn.XLOOKUP($C6151,tbl_StartedStatus[Bold ID],tbl_StartedStatus[Started])="No Show","No Show","")),""))</f>
        <v/>
      </c>
    </row>
    <row r="6152" spans="1:8" ht="15" customHeight="1" thickBot="1">
      <c r="A6152" s="38" t="str">
        <f>IF($C6152="","",IFERROR(_xlfn.XLOOKUP($C6152,'1.PrepList'!$I$2:$I$1500,'1.PrepList'!$G$2:$G$1500,"")&amp;"",""))</f>
        <v/>
      </c>
      <c r="B6152" s="638" t="str">
        <f>IF($C6152="","",IFERROR(_xlfn.XLOOKUP($C6152,'1.PrepList'!$I$2:$I$1500,'1.PrepList'!$H$2:$H$1500,"")&amp;"",""))</f>
        <v/>
      </c>
      <c r="D6152" s="638" t="str">
        <f>IF($C6152="","",IFERROR(_xlfn.XLOOKUP($C6152,'1.PrepList'!$I$2:$I$1500,'1.PrepList'!$J$2:$J$1500,"")&amp;"",""))</f>
        <v/>
      </c>
      <c r="E6152" s="638" t="str">
        <f>IF($C6152="","",IFERROR(_xlfn.XLOOKUP($C6152,'1.PrepList'!$I$2:$I$1500,'1.PrepList'!$N$2:$N$1500,"")&amp;"",""))</f>
        <v/>
      </c>
      <c r="F6152" s="638" t="str">
        <f>IF($C6152="","",IFERROR(_xlfn.XLOOKUP($C6152,'1.PrepList'!$I$2:$I$1500,'1.PrepList'!$K$2:$K$1500,"")&amp;"",""))</f>
        <v/>
      </c>
      <c r="H6152" s="644" t="str">
        <f>IF($C6152="","",IFERROR(IF(_xlfn.XLOOKUP($C6152,tbl_StartedStatus[Bold ID],tbl_StartedStatus[Started])="Started","Yes",IF(_xlfn.XLOOKUP($C6152,tbl_StartedStatus[Bold ID],tbl_StartedStatus[Started])="No Show","No Show","")),""))</f>
        <v/>
      </c>
    </row>
    <row r="6153" spans="1:8" ht="15" customHeight="1" thickBot="1">
      <c r="A6153" s="38" t="str">
        <f>IF($C6153="","",IFERROR(_xlfn.XLOOKUP($C6153,'1.PrepList'!$I$2:$I$1500,'1.PrepList'!$G$2:$G$1500,"")&amp;"",""))</f>
        <v/>
      </c>
      <c r="B6153" s="638" t="str">
        <f>IF($C6153="","",IFERROR(_xlfn.XLOOKUP($C6153,'1.PrepList'!$I$2:$I$1500,'1.PrepList'!$H$2:$H$1500,"")&amp;"",""))</f>
        <v/>
      </c>
      <c r="D6153" s="638" t="str">
        <f>IF($C6153="","",IFERROR(_xlfn.XLOOKUP($C6153,'1.PrepList'!$I$2:$I$1500,'1.PrepList'!$J$2:$J$1500,"")&amp;"",""))</f>
        <v/>
      </c>
      <c r="E6153" s="638" t="str">
        <f>IF($C6153="","",IFERROR(_xlfn.XLOOKUP($C6153,'1.PrepList'!$I$2:$I$1500,'1.PrepList'!$N$2:$N$1500,"")&amp;"",""))</f>
        <v/>
      </c>
      <c r="F6153" s="638" t="str">
        <f>IF($C6153="","",IFERROR(_xlfn.XLOOKUP($C6153,'1.PrepList'!$I$2:$I$1500,'1.PrepList'!$K$2:$K$1500,"")&amp;"",""))</f>
        <v/>
      </c>
      <c r="H6153" s="644" t="str">
        <f>IF($C6153="","",IFERROR(IF(_xlfn.XLOOKUP($C6153,tbl_StartedStatus[Bold ID],tbl_StartedStatus[Started])="Started","Yes",IF(_xlfn.XLOOKUP($C6153,tbl_StartedStatus[Bold ID],tbl_StartedStatus[Started])="No Show","No Show","")),""))</f>
        <v/>
      </c>
    </row>
    <row r="6154" spans="1:8" ht="15" customHeight="1" thickBot="1">
      <c r="A6154" s="38" t="str">
        <f>IF($C6154="","",IFERROR(_xlfn.XLOOKUP($C6154,'1.PrepList'!$I$2:$I$1500,'1.PrepList'!$G$2:$G$1500,"")&amp;"",""))</f>
        <v/>
      </c>
      <c r="B6154" s="638" t="str">
        <f>IF($C6154="","",IFERROR(_xlfn.XLOOKUP($C6154,'1.PrepList'!$I$2:$I$1500,'1.PrepList'!$H$2:$H$1500,"")&amp;"",""))</f>
        <v/>
      </c>
      <c r="D6154" s="638" t="str">
        <f>IF($C6154="","",IFERROR(_xlfn.XLOOKUP($C6154,'1.PrepList'!$I$2:$I$1500,'1.PrepList'!$J$2:$J$1500,"")&amp;"",""))</f>
        <v/>
      </c>
      <c r="E6154" s="638" t="str">
        <f>IF($C6154="","",IFERROR(_xlfn.XLOOKUP($C6154,'1.PrepList'!$I$2:$I$1500,'1.PrepList'!$N$2:$N$1500,"")&amp;"",""))</f>
        <v/>
      </c>
      <c r="F6154" s="638" t="str">
        <f>IF($C6154="","",IFERROR(_xlfn.XLOOKUP($C6154,'1.PrepList'!$I$2:$I$1500,'1.PrepList'!$K$2:$K$1500,"")&amp;"",""))</f>
        <v/>
      </c>
      <c r="H6154" s="644" t="str">
        <f>IF($C6154="","",IFERROR(IF(_xlfn.XLOOKUP($C6154,tbl_StartedStatus[Bold ID],tbl_StartedStatus[Started])="Started","Yes",IF(_xlfn.XLOOKUP($C6154,tbl_StartedStatus[Bold ID],tbl_StartedStatus[Started])="No Show","No Show","")),""))</f>
        <v/>
      </c>
    </row>
    <row r="6155" spans="1:8" ht="15" customHeight="1" thickBot="1">
      <c r="A6155" s="38" t="str">
        <f>IF($C6155="","",IFERROR(_xlfn.XLOOKUP($C6155,'1.PrepList'!$I$2:$I$1500,'1.PrepList'!$G$2:$G$1500,"")&amp;"",""))</f>
        <v/>
      </c>
      <c r="B6155" s="638" t="str">
        <f>IF($C6155="","",IFERROR(_xlfn.XLOOKUP($C6155,'1.PrepList'!$I$2:$I$1500,'1.PrepList'!$H$2:$H$1500,"")&amp;"",""))</f>
        <v/>
      </c>
      <c r="D6155" s="638" t="str">
        <f>IF($C6155="","",IFERROR(_xlfn.XLOOKUP($C6155,'1.PrepList'!$I$2:$I$1500,'1.PrepList'!$J$2:$J$1500,"")&amp;"",""))</f>
        <v/>
      </c>
      <c r="E6155" s="638" t="str">
        <f>IF($C6155="","",IFERROR(_xlfn.XLOOKUP($C6155,'1.PrepList'!$I$2:$I$1500,'1.PrepList'!$N$2:$N$1500,"")&amp;"",""))</f>
        <v/>
      </c>
      <c r="F6155" s="638" t="str">
        <f>IF($C6155="","",IFERROR(_xlfn.XLOOKUP($C6155,'1.PrepList'!$I$2:$I$1500,'1.PrepList'!$K$2:$K$1500,"")&amp;"",""))</f>
        <v/>
      </c>
      <c r="H6155" s="644" t="str">
        <f>IF($C6155="","",IFERROR(IF(_xlfn.XLOOKUP($C6155,tbl_StartedStatus[Bold ID],tbl_StartedStatus[Started])="Started","Yes",IF(_xlfn.XLOOKUP($C6155,tbl_StartedStatus[Bold ID],tbl_StartedStatus[Started])="No Show","No Show","")),""))</f>
        <v/>
      </c>
    </row>
    <row r="6156" spans="1:8" ht="15" customHeight="1" thickBot="1">
      <c r="A6156" s="38" t="str">
        <f>IF($C6156="","",IFERROR(_xlfn.XLOOKUP($C6156,'1.PrepList'!$I$2:$I$1500,'1.PrepList'!$G$2:$G$1500,"")&amp;"",""))</f>
        <v/>
      </c>
      <c r="B6156" s="638" t="str">
        <f>IF($C6156="","",IFERROR(_xlfn.XLOOKUP($C6156,'1.PrepList'!$I$2:$I$1500,'1.PrepList'!$H$2:$H$1500,"")&amp;"",""))</f>
        <v/>
      </c>
      <c r="D6156" s="638" t="str">
        <f>IF($C6156="","",IFERROR(_xlfn.XLOOKUP($C6156,'1.PrepList'!$I$2:$I$1500,'1.PrepList'!$J$2:$J$1500,"")&amp;"",""))</f>
        <v/>
      </c>
      <c r="E6156" s="638" t="str">
        <f>IF($C6156="","",IFERROR(_xlfn.XLOOKUP($C6156,'1.PrepList'!$I$2:$I$1500,'1.PrepList'!$N$2:$N$1500,"")&amp;"",""))</f>
        <v/>
      </c>
      <c r="F6156" s="638" t="str">
        <f>IF($C6156="","",IFERROR(_xlfn.XLOOKUP($C6156,'1.PrepList'!$I$2:$I$1500,'1.PrepList'!$K$2:$K$1500,"")&amp;"",""))</f>
        <v/>
      </c>
      <c r="H6156" s="644" t="str">
        <f>IF($C6156="","",IFERROR(IF(_xlfn.XLOOKUP($C6156,tbl_StartedStatus[Bold ID],tbl_StartedStatus[Started])="Started","Yes",IF(_xlfn.XLOOKUP($C6156,tbl_StartedStatus[Bold ID],tbl_StartedStatus[Started])="No Show","No Show","")),""))</f>
        <v/>
      </c>
    </row>
    <row r="6157" spans="1:8" ht="15" customHeight="1" thickBot="1">
      <c r="A6157" s="38" t="str">
        <f>IF($C6157="","",IFERROR(_xlfn.XLOOKUP($C6157,'1.PrepList'!$I$2:$I$1500,'1.PrepList'!$G$2:$G$1500,"")&amp;"",""))</f>
        <v/>
      </c>
      <c r="B6157" s="638" t="str">
        <f>IF($C6157="","",IFERROR(_xlfn.XLOOKUP($C6157,'1.PrepList'!$I$2:$I$1500,'1.PrepList'!$H$2:$H$1500,"")&amp;"",""))</f>
        <v/>
      </c>
      <c r="D6157" s="638" t="str">
        <f>IF($C6157="","",IFERROR(_xlfn.XLOOKUP($C6157,'1.PrepList'!$I$2:$I$1500,'1.PrepList'!$J$2:$J$1500,"")&amp;"",""))</f>
        <v/>
      </c>
      <c r="E6157" s="638" t="str">
        <f>IF($C6157="","",IFERROR(_xlfn.XLOOKUP($C6157,'1.PrepList'!$I$2:$I$1500,'1.PrepList'!$N$2:$N$1500,"")&amp;"",""))</f>
        <v/>
      </c>
      <c r="F6157" s="638" t="str">
        <f>IF($C6157="","",IFERROR(_xlfn.XLOOKUP($C6157,'1.PrepList'!$I$2:$I$1500,'1.PrepList'!$K$2:$K$1500,"")&amp;"",""))</f>
        <v/>
      </c>
      <c r="H6157" s="644" t="str">
        <f>IF($C6157="","",IFERROR(IF(_xlfn.XLOOKUP($C6157,tbl_StartedStatus[Bold ID],tbl_StartedStatus[Started])="Started","Yes",IF(_xlfn.XLOOKUP($C6157,tbl_StartedStatus[Bold ID],tbl_StartedStatus[Started])="No Show","No Show","")),""))</f>
        <v/>
      </c>
    </row>
    <row r="6158" spans="1:8" ht="15" customHeight="1" thickBot="1">
      <c r="A6158" s="38" t="str">
        <f>IF($C6158="","",IFERROR(_xlfn.XLOOKUP($C6158,'1.PrepList'!$I$2:$I$1500,'1.PrepList'!$G$2:$G$1500,"")&amp;"",""))</f>
        <v/>
      </c>
      <c r="B6158" s="638" t="str">
        <f>IF($C6158="","",IFERROR(_xlfn.XLOOKUP($C6158,'1.PrepList'!$I$2:$I$1500,'1.PrepList'!$H$2:$H$1500,"")&amp;"",""))</f>
        <v/>
      </c>
      <c r="D6158" s="638" t="str">
        <f>IF($C6158="","",IFERROR(_xlfn.XLOOKUP($C6158,'1.PrepList'!$I$2:$I$1500,'1.PrepList'!$J$2:$J$1500,"")&amp;"",""))</f>
        <v/>
      </c>
      <c r="E6158" s="638" t="str">
        <f>IF($C6158="","",IFERROR(_xlfn.XLOOKUP($C6158,'1.PrepList'!$I$2:$I$1500,'1.PrepList'!$N$2:$N$1500,"")&amp;"",""))</f>
        <v/>
      </c>
      <c r="F6158" s="638" t="str">
        <f>IF($C6158="","",IFERROR(_xlfn.XLOOKUP($C6158,'1.PrepList'!$I$2:$I$1500,'1.PrepList'!$K$2:$K$1500,"")&amp;"",""))</f>
        <v/>
      </c>
      <c r="H6158" s="644" t="str">
        <f>IF($C6158="","",IFERROR(IF(_xlfn.XLOOKUP($C6158,tbl_StartedStatus[Bold ID],tbl_StartedStatus[Started])="Started","Yes",IF(_xlfn.XLOOKUP($C6158,tbl_StartedStatus[Bold ID],tbl_StartedStatus[Started])="No Show","No Show","")),""))</f>
        <v/>
      </c>
    </row>
    <row r="6159" spans="1:8" ht="15" customHeight="1" thickBot="1">
      <c r="A6159" s="38" t="str">
        <f>IF($C6159="","",IFERROR(_xlfn.XLOOKUP($C6159,'1.PrepList'!$I$2:$I$1500,'1.PrepList'!$G$2:$G$1500,"")&amp;"",""))</f>
        <v/>
      </c>
      <c r="B6159" s="638" t="str">
        <f>IF($C6159="","",IFERROR(_xlfn.XLOOKUP($C6159,'1.PrepList'!$I$2:$I$1500,'1.PrepList'!$H$2:$H$1500,"")&amp;"",""))</f>
        <v/>
      </c>
      <c r="D6159" s="638" t="str">
        <f>IF($C6159="","",IFERROR(_xlfn.XLOOKUP($C6159,'1.PrepList'!$I$2:$I$1500,'1.PrepList'!$J$2:$J$1500,"")&amp;"",""))</f>
        <v/>
      </c>
      <c r="E6159" s="638" t="str">
        <f>IF($C6159="","",IFERROR(_xlfn.XLOOKUP($C6159,'1.PrepList'!$I$2:$I$1500,'1.PrepList'!$N$2:$N$1500,"")&amp;"",""))</f>
        <v/>
      </c>
      <c r="F6159" s="638" t="str">
        <f>IF($C6159="","",IFERROR(_xlfn.XLOOKUP($C6159,'1.PrepList'!$I$2:$I$1500,'1.PrepList'!$K$2:$K$1500,"")&amp;"",""))</f>
        <v/>
      </c>
      <c r="H6159" s="644" t="str">
        <f>IF($C6159="","",IFERROR(IF(_xlfn.XLOOKUP($C6159,tbl_StartedStatus[Bold ID],tbl_StartedStatus[Started])="Started","Yes",IF(_xlfn.XLOOKUP($C6159,tbl_StartedStatus[Bold ID],tbl_StartedStatus[Started])="No Show","No Show","")),""))</f>
        <v/>
      </c>
    </row>
    <row r="6160" spans="1:8" ht="15" customHeight="1" thickBot="1">
      <c r="A6160" s="38" t="str">
        <f>IF($C6160="","",IFERROR(_xlfn.XLOOKUP($C6160,'1.PrepList'!$I$2:$I$1500,'1.PrepList'!$G$2:$G$1500,"")&amp;"",""))</f>
        <v/>
      </c>
      <c r="B6160" s="638" t="str">
        <f>IF($C6160="","",IFERROR(_xlfn.XLOOKUP($C6160,'1.PrepList'!$I$2:$I$1500,'1.PrepList'!$H$2:$H$1500,"")&amp;"",""))</f>
        <v/>
      </c>
      <c r="D6160" s="638" t="str">
        <f>IF($C6160="","",IFERROR(_xlfn.XLOOKUP($C6160,'1.PrepList'!$I$2:$I$1500,'1.PrepList'!$J$2:$J$1500,"")&amp;"",""))</f>
        <v/>
      </c>
      <c r="E6160" s="638" t="str">
        <f>IF($C6160="","",IFERROR(_xlfn.XLOOKUP($C6160,'1.PrepList'!$I$2:$I$1500,'1.PrepList'!$N$2:$N$1500,"")&amp;"",""))</f>
        <v/>
      </c>
      <c r="F6160" s="638" t="str">
        <f>IF($C6160="","",IFERROR(_xlfn.XLOOKUP($C6160,'1.PrepList'!$I$2:$I$1500,'1.PrepList'!$K$2:$K$1500,"")&amp;"",""))</f>
        <v/>
      </c>
      <c r="H6160" s="644" t="str">
        <f>IF($C6160="","",IFERROR(IF(_xlfn.XLOOKUP($C6160,tbl_StartedStatus[Bold ID],tbl_StartedStatus[Started])="Started","Yes",IF(_xlfn.XLOOKUP($C6160,tbl_StartedStatus[Bold ID],tbl_StartedStatus[Started])="No Show","No Show","")),""))</f>
        <v/>
      </c>
    </row>
    <row r="6161" spans="1:8" ht="15" customHeight="1" thickBot="1">
      <c r="A6161" s="38" t="str">
        <f>IF($C6161="","",IFERROR(_xlfn.XLOOKUP($C6161,'1.PrepList'!$I$2:$I$1500,'1.PrepList'!$G$2:$G$1500,"")&amp;"",""))</f>
        <v/>
      </c>
      <c r="B6161" s="638" t="str">
        <f>IF($C6161="","",IFERROR(_xlfn.XLOOKUP($C6161,'1.PrepList'!$I$2:$I$1500,'1.PrepList'!$H$2:$H$1500,"")&amp;"",""))</f>
        <v/>
      </c>
      <c r="D6161" s="638" t="str">
        <f>IF($C6161="","",IFERROR(_xlfn.XLOOKUP($C6161,'1.PrepList'!$I$2:$I$1500,'1.PrepList'!$J$2:$J$1500,"")&amp;"",""))</f>
        <v/>
      </c>
      <c r="E6161" s="638" t="str">
        <f>IF($C6161="","",IFERROR(_xlfn.XLOOKUP($C6161,'1.PrepList'!$I$2:$I$1500,'1.PrepList'!$N$2:$N$1500,"")&amp;"",""))</f>
        <v/>
      </c>
      <c r="F6161" s="638" t="str">
        <f>IF($C6161="","",IFERROR(_xlfn.XLOOKUP($C6161,'1.PrepList'!$I$2:$I$1500,'1.PrepList'!$K$2:$K$1500,"")&amp;"",""))</f>
        <v/>
      </c>
      <c r="H6161" s="644" t="str">
        <f>IF($C6161="","",IFERROR(IF(_xlfn.XLOOKUP($C6161,tbl_StartedStatus[Bold ID],tbl_StartedStatus[Started])="Started","Yes",IF(_xlfn.XLOOKUP($C6161,tbl_StartedStatus[Bold ID],tbl_StartedStatus[Started])="No Show","No Show","")),""))</f>
        <v/>
      </c>
    </row>
    <row r="6162" spans="1:8" ht="15" customHeight="1" thickBot="1">
      <c r="A6162" s="38" t="str">
        <f>IF($C6162="","",IFERROR(_xlfn.XLOOKUP($C6162,'1.PrepList'!$I$2:$I$1500,'1.PrepList'!$G$2:$G$1500,"")&amp;"",""))</f>
        <v/>
      </c>
      <c r="B6162" s="638" t="str">
        <f>IF($C6162="","",IFERROR(_xlfn.XLOOKUP($C6162,'1.PrepList'!$I$2:$I$1500,'1.PrepList'!$H$2:$H$1500,"")&amp;"",""))</f>
        <v/>
      </c>
      <c r="D6162" s="638" t="str">
        <f>IF($C6162="","",IFERROR(_xlfn.XLOOKUP($C6162,'1.PrepList'!$I$2:$I$1500,'1.PrepList'!$J$2:$J$1500,"")&amp;"",""))</f>
        <v/>
      </c>
      <c r="E6162" s="638" t="str">
        <f>IF($C6162="","",IFERROR(_xlfn.XLOOKUP($C6162,'1.PrepList'!$I$2:$I$1500,'1.PrepList'!$N$2:$N$1500,"")&amp;"",""))</f>
        <v/>
      </c>
      <c r="F6162" s="638" t="str">
        <f>IF($C6162="","",IFERROR(_xlfn.XLOOKUP($C6162,'1.PrepList'!$I$2:$I$1500,'1.PrepList'!$K$2:$K$1500,"")&amp;"",""))</f>
        <v/>
      </c>
      <c r="H6162" s="644" t="str">
        <f>IF($C6162="","",IFERROR(IF(_xlfn.XLOOKUP($C6162,tbl_StartedStatus[Bold ID],tbl_StartedStatus[Started])="Started","Yes",IF(_xlfn.XLOOKUP($C6162,tbl_StartedStatus[Bold ID],tbl_StartedStatus[Started])="No Show","No Show","")),""))</f>
        <v/>
      </c>
    </row>
    <row r="6163" spans="1:8" ht="15" customHeight="1" thickBot="1">
      <c r="A6163" s="38" t="str">
        <f>IF($C6163="","",IFERROR(_xlfn.XLOOKUP($C6163,'1.PrepList'!$I$2:$I$1500,'1.PrepList'!$G$2:$G$1500,"")&amp;"",""))</f>
        <v/>
      </c>
      <c r="B6163" s="638" t="str">
        <f>IF($C6163="","",IFERROR(_xlfn.XLOOKUP($C6163,'1.PrepList'!$I$2:$I$1500,'1.PrepList'!$H$2:$H$1500,"")&amp;"",""))</f>
        <v/>
      </c>
      <c r="D6163" s="638" t="str">
        <f>IF($C6163="","",IFERROR(_xlfn.XLOOKUP($C6163,'1.PrepList'!$I$2:$I$1500,'1.PrepList'!$J$2:$J$1500,"")&amp;"",""))</f>
        <v/>
      </c>
      <c r="E6163" s="638" t="str">
        <f>IF($C6163="","",IFERROR(_xlfn.XLOOKUP($C6163,'1.PrepList'!$I$2:$I$1500,'1.PrepList'!$N$2:$N$1500,"")&amp;"",""))</f>
        <v/>
      </c>
      <c r="F6163" s="638" t="str">
        <f>IF($C6163="","",IFERROR(_xlfn.XLOOKUP($C6163,'1.PrepList'!$I$2:$I$1500,'1.PrepList'!$K$2:$K$1500,"")&amp;"",""))</f>
        <v/>
      </c>
      <c r="H6163" s="644" t="str">
        <f>IF($C6163="","",IFERROR(IF(_xlfn.XLOOKUP($C6163,tbl_StartedStatus[Bold ID],tbl_StartedStatus[Started])="Started","Yes",IF(_xlfn.XLOOKUP($C6163,tbl_StartedStatus[Bold ID],tbl_StartedStatus[Started])="No Show","No Show","")),""))</f>
        <v/>
      </c>
    </row>
    <row r="6164" spans="1:8" ht="15" customHeight="1" thickBot="1">
      <c r="A6164" s="38" t="str">
        <f>IF($C6164="","",IFERROR(_xlfn.XLOOKUP($C6164,'1.PrepList'!$I$2:$I$1500,'1.PrepList'!$G$2:$G$1500,"")&amp;"",""))</f>
        <v/>
      </c>
      <c r="B6164" s="638" t="str">
        <f>IF($C6164="","",IFERROR(_xlfn.XLOOKUP($C6164,'1.PrepList'!$I$2:$I$1500,'1.PrepList'!$H$2:$H$1500,"")&amp;"",""))</f>
        <v/>
      </c>
      <c r="D6164" s="638" t="str">
        <f>IF($C6164="","",IFERROR(_xlfn.XLOOKUP($C6164,'1.PrepList'!$I$2:$I$1500,'1.PrepList'!$J$2:$J$1500,"")&amp;"",""))</f>
        <v/>
      </c>
      <c r="E6164" s="638" t="str">
        <f>IF($C6164="","",IFERROR(_xlfn.XLOOKUP($C6164,'1.PrepList'!$I$2:$I$1500,'1.PrepList'!$N$2:$N$1500,"")&amp;"",""))</f>
        <v/>
      </c>
      <c r="F6164" s="638" t="str">
        <f>IF($C6164="","",IFERROR(_xlfn.XLOOKUP($C6164,'1.PrepList'!$I$2:$I$1500,'1.PrepList'!$K$2:$K$1500,"")&amp;"",""))</f>
        <v/>
      </c>
      <c r="H6164" s="644" t="str">
        <f>IF($C6164="","",IFERROR(IF(_xlfn.XLOOKUP($C6164,tbl_StartedStatus[Bold ID],tbl_StartedStatus[Started])="Started","Yes",IF(_xlfn.XLOOKUP($C6164,tbl_StartedStatus[Bold ID],tbl_StartedStatus[Started])="No Show","No Show","")),""))</f>
        <v/>
      </c>
    </row>
    <row r="6165" spans="1:8" ht="15" customHeight="1" thickBot="1">
      <c r="A6165" s="38" t="str">
        <f>IF($C6165="","",IFERROR(_xlfn.XLOOKUP($C6165,'1.PrepList'!$I$2:$I$1500,'1.PrepList'!$G$2:$G$1500,"")&amp;"",""))</f>
        <v/>
      </c>
      <c r="B6165" s="638" t="str">
        <f>IF($C6165="","",IFERROR(_xlfn.XLOOKUP($C6165,'1.PrepList'!$I$2:$I$1500,'1.PrepList'!$H$2:$H$1500,"")&amp;"",""))</f>
        <v/>
      </c>
      <c r="D6165" s="638" t="str">
        <f>IF($C6165="","",IFERROR(_xlfn.XLOOKUP($C6165,'1.PrepList'!$I$2:$I$1500,'1.PrepList'!$J$2:$J$1500,"")&amp;"",""))</f>
        <v/>
      </c>
      <c r="E6165" s="638" t="str">
        <f>IF($C6165="","",IFERROR(_xlfn.XLOOKUP($C6165,'1.PrepList'!$I$2:$I$1500,'1.PrepList'!$N$2:$N$1500,"")&amp;"",""))</f>
        <v/>
      </c>
      <c r="F6165" s="638" t="str">
        <f>IF($C6165="","",IFERROR(_xlfn.XLOOKUP($C6165,'1.PrepList'!$I$2:$I$1500,'1.PrepList'!$K$2:$K$1500,"")&amp;"",""))</f>
        <v/>
      </c>
      <c r="H6165" s="644" t="str">
        <f>IF($C6165="","",IFERROR(IF(_xlfn.XLOOKUP($C6165,tbl_StartedStatus[Bold ID],tbl_StartedStatus[Started])="Started","Yes",IF(_xlfn.XLOOKUP($C6165,tbl_StartedStatus[Bold ID],tbl_StartedStatus[Started])="No Show","No Show","")),""))</f>
        <v/>
      </c>
    </row>
    <row r="6166" spans="1:8" ht="15" customHeight="1" thickBot="1">
      <c r="A6166" s="38" t="str">
        <f>IF($C6166="","",IFERROR(_xlfn.XLOOKUP($C6166,'1.PrepList'!$I$2:$I$1500,'1.PrepList'!$G$2:$G$1500,"")&amp;"",""))</f>
        <v/>
      </c>
      <c r="B6166" s="638" t="str">
        <f>IF($C6166="","",IFERROR(_xlfn.XLOOKUP($C6166,'1.PrepList'!$I$2:$I$1500,'1.PrepList'!$H$2:$H$1500,"")&amp;"",""))</f>
        <v/>
      </c>
      <c r="D6166" s="638" t="str">
        <f>IF($C6166="","",IFERROR(_xlfn.XLOOKUP($C6166,'1.PrepList'!$I$2:$I$1500,'1.PrepList'!$J$2:$J$1500,"")&amp;"",""))</f>
        <v/>
      </c>
      <c r="E6166" s="638" t="str">
        <f>IF($C6166="","",IFERROR(_xlfn.XLOOKUP($C6166,'1.PrepList'!$I$2:$I$1500,'1.PrepList'!$N$2:$N$1500,"")&amp;"",""))</f>
        <v/>
      </c>
      <c r="F6166" s="638" t="str">
        <f>IF($C6166="","",IFERROR(_xlfn.XLOOKUP($C6166,'1.PrepList'!$I$2:$I$1500,'1.PrepList'!$K$2:$K$1500,"")&amp;"",""))</f>
        <v/>
      </c>
      <c r="H6166" s="644" t="str">
        <f>IF($C6166="","",IFERROR(IF(_xlfn.XLOOKUP($C6166,tbl_StartedStatus[Bold ID],tbl_StartedStatus[Started])="Started","Yes",IF(_xlfn.XLOOKUP($C6166,tbl_StartedStatus[Bold ID],tbl_StartedStatus[Started])="No Show","No Show","")),""))</f>
        <v/>
      </c>
    </row>
    <row r="6167" spans="1:8" ht="15" customHeight="1" thickBot="1">
      <c r="A6167" s="38" t="str">
        <f>IF($C6167="","",IFERROR(_xlfn.XLOOKUP($C6167,'1.PrepList'!$I$2:$I$1500,'1.PrepList'!$G$2:$G$1500,"")&amp;"",""))</f>
        <v/>
      </c>
      <c r="B6167" s="638" t="str">
        <f>IF($C6167="","",IFERROR(_xlfn.XLOOKUP($C6167,'1.PrepList'!$I$2:$I$1500,'1.PrepList'!$H$2:$H$1500,"")&amp;"",""))</f>
        <v/>
      </c>
      <c r="D6167" s="638" t="str">
        <f>IF($C6167="","",IFERROR(_xlfn.XLOOKUP($C6167,'1.PrepList'!$I$2:$I$1500,'1.PrepList'!$J$2:$J$1500,"")&amp;"",""))</f>
        <v/>
      </c>
      <c r="E6167" s="638" t="str">
        <f>IF($C6167="","",IFERROR(_xlfn.XLOOKUP($C6167,'1.PrepList'!$I$2:$I$1500,'1.PrepList'!$N$2:$N$1500,"")&amp;"",""))</f>
        <v/>
      </c>
      <c r="F6167" s="638" t="str">
        <f>IF($C6167="","",IFERROR(_xlfn.XLOOKUP($C6167,'1.PrepList'!$I$2:$I$1500,'1.PrepList'!$K$2:$K$1500,"")&amp;"",""))</f>
        <v/>
      </c>
      <c r="H6167" s="644" t="str">
        <f>IF($C6167="","",IFERROR(IF(_xlfn.XLOOKUP($C6167,tbl_StartedStatus[Bold ID],tbl_StartedStatus[Started])="Started","Yes",IF(_xlfn.XLOOKUP($C6167,tbl_StartedStatus[Bold ID],tbl_StartedStatus[Started])="No Show","No Show","")),""))</f>
        <v/>
      </c>
    </row>
    <row r="6168" spans="1:8" ht="15" customHeight="1" thickBot="1">
      <c r="A6168" s="38" t="str">
        <f>IF($C6168="","",IFERROR(_xlfn.XLOOKUP($C6168,'1.PrepList'!$I$2:$I$1500,'1.PrepList'!$G$2:$G$1500,"")&amp;"",""))</f>
        <v/>
      </c>
      <c r="B6168" s="638" t="str">
        <f>IF($C6168="","",IFERROR(_xlfn.XLOOKUP($C6168,'1.PrepList'!$I$2:$I$1500,'1.PrepList'!$H$2:$H$1500,"")&amp;"",""))</f>
        <v/>
      </c>
      <c r="D6168" s="638" t="str">
        <f>IF($C6168="","",IFERROR(_xlfn.XLOOKUP($C6168,'1.PrepList'!$I$2:$I$1500,'1.PrepList'!$J$2:$J$1500,"")&amp;"",""))</f>
        <v/>
      </c>
      <c r="E6168" s="638" t="str">
        <f>IF($C6168="","",IFERROR(_xlfn.XLOOKUP($C6168,'1.PrepList'!$I$2:$I$1500,'1.PrepList'!$N$2:$N$1500,"")&amp;"",""))</f>
        <v/>
      </c>
      <c r="F6168" s="638" t="str">
        <f>IF($C6168="","",IFERROR(_xlfn.XLOOKUP($C6168,'1.PrepList'!$I$2:$I$1500,'1.PrepList'!$K$2:$K$1500,"")&amp;"",""))</f>
        <v/>
      </c>
      <c r="H6168" s="644" t="str">
        <f>IF($C6168="","",IFERROR(IF(_xlfn.XLOOKUP($C6168,tbl_StartedStatus[Bold ID],tbl_StartedStatus[Started])="Started","Yes",IF(_xlfn.XLOOKUP($C6168,tbl_StartedStatus[Bold ID],tbl_StartedStatus[Started])="No Show","No Show","")),""))</f>
        <v/>
      </c>
    </row>
    <row r="6169" spans="1:8" ht="15" customHeight="1" thickBot="1">
      <c r="A6169" s="38" t="str">
        <f>IF($C6169="","",IFERROR(_xlfn.XLOOKUP($C6169,'1.PrepList'!$I$2:$I$1500,'1.PrepList'!$G$2:$G$1500,"")&amp;"",""))</f>
        <v/>
      </c>
      <c r="B6169" s="638" t="str">
        <f>IF($C6169="","",IFERROR(_xlfn.XLOOKUP($C6169,'1.PrepList'!$I$2:$I$1500,'1.PrepList'!$H$2:$H$1500,"")&amp;"",""))</f>
        <v/>
      </c>
      <c r="D6169" s="638" t="str">
        <f>IF($C6169="","",IFERROR(_xlfn.XLOOKUP($C6169,'1.PrepList'!$I$2:$I$1500,'1.PrepList'!$J$2:$J$1500,"")&amp;"",""))</f>
        <v/>
      </c>
      <c r="E6169" s="638" t="str">
        <f>IF($C6169="","",IFERROR(_xlfn.XLOOKUP($C6169,'1.PrepList'!$I$2:$I$1500,'1.PrepList'!$N$2:$N$1500,"")&amp;"",""))</f>
        <v/>
      </c>
      <c r="F6169" s="638" t="str">
        <f>IF($C6169="","",IFERROR(_xlfn.XLOOKUP($C6169,'1.PrepList'!$I$2:$I$1500,'1.PrepList'!$K$2:$K$1500,"")&amp;"",""))</f>
        <v/>
      </c>
      <c r="H6169" s="644" t="str">
        <f>IF($C6169="","",IFERROR(IF(_xlfn.XLOOKUP($C6169,tbl_StartedStatus[Bold ID],tbl_StartedStatus[Started])="Started","Yes",IF(_xlfn.XLOOKUP($C6169,tbl_StartedStatus[Bold ID],tbl_StartedStatus[Started])="No Show","No Show","")),""))</f>
        <v/>
      </c>
    </row>
    <row r="6170" spans="1:8" ht="15" customHeight="1" thickBot="1">
      <c r="A6170" s="38" t="str">
        <f>IF($C6170="","",IFERROR(_xlfn.XLOOKUP($C6170,'1.PrepList'!$I$2:$I$1500,'1.PrepList'!$G$2:$G$1500,"")&amp;"",""))</f>
        <v/>
      </c>
      <c r="B6170" s="638" t="str">
        <f>IF($C6170="","",IFERROR(_xlfn.XLOOKUP($C6170,'1.PrepList'!$I$2:$I$1500,'1.PrepList'!$H$2:$H$1500,"")&amp;"",""))</f>
        <v/>
      </c>
      <c r="D6170" s="638" t="str">
        <f>IF($C6170="","",IFERROR(_xlfn.XLOOKUP($C6170,'1.PrepList'!$I$2:$I$1500,'1.PrepList'!$J$2:$J$1500,"")&amp;"",""))</f>
        <v/>
      </c>
      <c r="E6170" s="638" t="str">
        <f>IF($C6170="","",IFERROR(_xlfn.XLOOKUP($C6170,'1.PrepList'!$I$2:$I$1500,'1.PrepList'!$N$2:$N$1500,"")&amp;"",""))</f>
        <v/>
      </c>
      <c r="F6170" s="638" t="str">
        <f>IF($C6170="","",IFERROR(_xlfn.XLOOKUP($C6170,'1.PrepList'!$I$2:$I$1500,'1.PrepList'!$K$2:$K$1500,"")&amp;"",""))</f>
        <v/>
      </c>
      <c r="H6170" s="644" t="str">
        <f>IF($C6170="","",IFERROR(IF(_xlfn.XLOOKUP($C6170,tbl_StartedStatus[Bold ID],tbl_StartedStatus[Started])="Started","Yes",IF(_xlfn.XLOOKUP($C6170,tbl_StartedStatus[Bold ID],tbl_StartedStatus[Started])="No Show","No Show","")),""))</f>
        <v/>
      </c>
    </row>
    <row r="6171" spans="1:8" ht="15" customHeight="1" thickBot="1">
      <c r="A6171" s="38" t="str">
        <f>IF($C6171="","",IFERROR(_xlfn.XLOOKUP($C6171,'1.PrepList'!$I$2:$I$1500,'1.PrepList'!$G$2:$G$1500,"")&amp;"",""))</f>
        <v/>
      </c>
      <c r="B6171" s="638" t="str">
        <f>IF($C6171="","",IFERROR(_xlfn.XLOOKUP($C6171,'1.PrepList'!$I$2:$I$1500,'1.PrepList'!$H$2:$H$1500,"")&amp;"",""))</f>
        <v/>
      </c>
      <c r="D6171" s="638" t="str">
        <f>IF($C6171="","",IFERROR(_xlfn.XLOOKUP($C6171,'1.PrepList'!$I$2:$I$1500,'1.PrepList'!$J$2:$J$1500,"")&amp;"",""))</f>
        <v/>
      </c>
      <c r="E6171" s="638" t="str">
        <f>IF($C6171="","",IFERROR(_xlfn.XLOOKUP($C6171,'1.PrepList'!$I$2:$I$1500,'1.PrepList'!$N$2:$N$1500,"")&amp;"",""))</f>
        <v/>
      </c>
      <c r="F6171" s="638" t="str">
        <f>IF($C6171="","",IFERROR(_xlfn.XLOOKUP($C6171,'1.PrepList'!$I$2:$I$1500,'1.PrepList'!$K$2:$K$1500,"")&amp;"",""))</f>
        <v/>
      </c>
      <c r="H6171" s="644" t="str">
        <f>IF($C6171="","",IFERROR(IF(_xlfn.XLOOKUP($C6171,tbl_StartedStatus[Bold ID],tbl_StartedStatus[Started])="Started","Yes",IF(_xlfn.XLOOKUP($C6171,tbl_StartedStatus[Bold ID],tbl_StartedStatus[Started])="No Show","No Show","")),""))</f>
        <v/>
      </c>
    </row>
    <row r="6172" spans="1:8" ht="15" customHeight="1" thickBot="1">
      <c r="A6172" s="38" t="str">
        <f>IF($C6172="","",IFERROR(_xlfn.XLOOKUP($C6172,'1.PrepList'!$I$2:$I$1500,'1.PrepList'!$G$2:$G$1500,"")&amp;"",""))</f>
        <v/>
      </c>
      <c r="B6172" s="638" t="str">
        <f>IF($C6172="","",IFERROR(_xlfn.XLOOKUP($C6172,'1.PrepList'!$I$2:$I$1500,'1.PrepList'!$H$2:$H$1500,"")&amp;"",""))</f>
        <v/>
      </c>
      <c r="D6172" s="638" t="str">
        <f>IF($C6172="","",IFERROR(_xlfn.XLOOKUP($C6172,'1.PrepList'!$I$2:$I$1500,'1.PrepList'!$J$2:$J$1500,"")&amp;"",""))</f>
        <v/>
      </c>
      <c r="E6172" s="638" t="str">
        <f>IF($C6172="","",IFERROR(_xlfn.XLOOKUP($C6172,'1.PrepList'!$I$2:$I$1500,'1.PrepList'!$N$2:$N$1500,"")&amp;"",""))</f>
        <v/>
      </c>
      <c r="F6172" s="638" t="str">
        <f>IF($C6172="","",IFERROR(_xlfn.XLOOKUP($C6172,'1.PrepList'!$I$2:$I$1500,'1.PrepList'!$K$2:$K$1500,"")&amp;"",""))</f>
        <v/>
      </c>
      <c r="H6172" s="644" t="str">
        <f>IF($C6172="","",IFERROR(IF(_xlfn.XLOOKUP($C6172,tbl_StartedStatus[Bold ID],tbl_StartedStatus[Started])="Started","Yes",IF(_xlfn.XLOOKUP($C6172,tbl_StartedStatus[Bold ID],tbl_StartedStatus[Started])="No Show","No Show","")),""))</f>
        <v/>
      </c>
    </row>
    <row r="6173" spans="1:8" ht="15" customHeight="1" thickBot="1">
      <c r="A6173" s="38" t="str">
        <f>IF($C6173="","",IFERROR(_xlfn.XLOOKUP($C6173,'1.PrepList'!$I$2:$I$1500,'1.PrepList'!$G$2:$G$1500,"")&amp;"",""))</f>
        <v/>
      </c>
      <c r="B6173" s="638" t="str">
        <f>IF($C6173="","",IFERROR(_xlfn.XLOOKUP($C6173,'1.PrepList'!$I$2:$I$1500,'1.PrepList'!$H$2:$H$1500,"")&amp;"",""))</f>
        <v/>
      </c>
      <c r="D6173" s="638" t="str">
        <f>IF($C6173="","",IFERROR(_xlfn.XLOOKUP($C6173,'1.PrepList'!$I$2:$I$1500,'1.PrepList'!$J$2:$J$1500,"")&amp;"",""))</f>
        <v/>
      </c>
      <c r="E6173" s="638" t="str">
        <f>IF($C6173="","",IFERROR(_xlfn.XLOOKUP($C6173,'1.PrepList'!$I$2:$I$1500,'1.PrepList'!$N$2:$N$1500,"")&amp;"",""))</f>
        <v/>
      </c>
      <c r="F6173" s="638" t="str">
        <f>IF($C6173="","",IFERROR(_xlfn.XLOOKUP($C6173,'1.PrepList'!$I$2:$I$1500,'1.PrepList'!$K$2:$K$1500,"")&amp;"",""))</f>
        <v/>
      </c>
      <c r="H6173" s="644" t="str">
        <f>IF($C6173="","",IFERROR(IF(_xlfn.XLOOKUP($C6173,tbl_StartedStatus[Bold ID],tbl_StartedStatus[Started])="Started","Yes",IF(_xlfn.XLOOKUP($C6173,tbl_StartedStatus[Bold ID],tbl_StartedStatus[Started])="No Show","No Show","")),""))</f>
        <v/>
      </c>
    </row>
    <row r="6174" spans="1:8" ht="15" customHeight="1" thickBot="1">
      <c r="A6174" s="38" t="str">
        <f>IF($C6174="","",IFERROR(_xlfn.XLOOKUP($C6174,'1.PrepList'!$I$2:$I$1500,'1.PrepList'!$G$2:$G$1500,"")&amp;"",""))</f>
        <v/>
      </c>
      <c r="B6174" s="638" t="str">
        <f>IF($C6174="","",IFERROR(_xlfn.XLOOKUP($C6174,'1.PrepList'!$I$2:$I$1500,'1.PrepList'!$H$2:$H$1500,"")&amp;"",""))</f>
        <v/>
      </c>
      <c r="D6174" s="638" t="str">
        <f>IF($C6174="","",IFERROR(_xlfn.XLOOKUP($C6174,'1.PrepList'!$I$2:$I$1500,'1.PrepList'!$J$2:$J$1500,"")&amp;"",""))</f>
        <v/>
      </c>
      <c r="E6174" s="638" t="str">
        <f>IF($C6174="","",IFERROR(_xlfn.XLOOKUP($C6174,'1.PrepList'!$I$2:$I$1500,'1.PrepList'!$N$2:$N$1500,"")&amp;"",""))</f>
        <v/>
      </c>
      <c r="F6174" s="638" t="str">
        <f>IF($C6174="","",IFERROR(_xlfn.XLOOKUP($C6174,'1.PrepList'!$I$2:$I$1500,'1.PrepList'!$K$2:$K$1500,"")&amp;"",""))</f>
        <v/>
      </c>
      <c r="H6174" s="644" t="str">
        <f>IF($C6174="","",IFERROR(IF(_xlfn.XLOOKUP($C6174,tbl_StartedStatus[Bold ID],tbl_StartedStatus[Started])="Started","Yes",IF(_xlfn.XLOOKUP($C6174,tbl_StartedStatus[Bold ID],tbl_StartedStatus[Started])="No Show","No Show","")),""))</f>
        <v/>
      </c>
    </row>
    <row r="6175" spans="1:8" ht="15" customHeight="1" thickBot="1">
      <c r="A6175" s="38" t="str">
        <f>IF($C6175="","",IFERROR(_xlfn.XLOOKUP($C6175,'1.PrepList'!$I$2:$I$1500,'1.PrepList'!$G$2:$G$1500,"")&amp;"",""))</f>
        <v/>
      </c>
      <c r="B6175" s="638" t="str">
        <f>IF($C6175="","",IFERROR(_xlfn.XLOOKUP($C6175,'1.PrepList'!$I$2:$I$1500,'1.PrepList'!$H$2:$H$1500,"")&amp;"",""))</f>
        <v/>
      </c>
      <c r="D6175" s="638" t="str">
        <f>IF($C6175="","",IFERROR(_xlfn.XLOOKUP($C6175,'1.PrepList'!$I$2:$I$1500,'1.PrepList'!$J$2:$J$1500,"")&amp;"",""))</f>
        <v/>
      </c>
      <c r="E6175" s="638" t="str">
        <f>IF($C6175="","",IFERROR(_xlfn.XLOOKUP($C6175,'1.PrepList'!$I$2:$I$1500,'1.PrepList'!$N$2:$N$1500,"")&amp;"",""))</f>
        <v/>
      </c>
      <c r="F6175" s="638" t="str">
        <f>IF($C6175="","",IFERROR(_xlfn.XLOOKUP($C6175,'1.PrepList'!$I$2:$I$1500,'1.PrepList'!$K$2:$K$1500,"")&amp;"",""))</f>
        <v/>
      </c>
      <c r="H6175" s="644" t="str">
        <f>IF($C6175="","",IFERROR(IF(_xlfn.XLOOKUP($C6175,tbl_StartedStatus[Bold ID],tbl_StartedStatus[Started])="Started","Yes",IF(_xlfn.XLOOKUP($C6175,tbl_StartedStatus[Bold ID],tbl_StartedStatus[Started])="No Show","No Show","")),""))</f>
        <v/>
      </c>
    </row>
    <row r="6176" spans="1:8" ht="15" customHeight="1" thickBot="1">
      <c r="A6176" s="38" t="str">
        <f>IF($C6176="","",IFERROR(_xlfn.XLOOKUP($C6176,'1.PrepList'!$I$2:$I$1500,'1.PrepList'!$G$2:$G$1500,"")&amp;"",""))</f>
        <v/>
      </c>
      <c r="B6176" s="638" t="str">
        <f>IF($C6176="","",IFERROR(_xlfn.XLOOKUP($C6176,'1.PrepList'!$I$2:$I$1500,'1.PrepList'!$H$2:$H$1500,"")&amp;"",""))</f>
        <v/>
      </c>
      <c r="D6176" s="638" t="str">
        <f>IF($C6176="","",IFERROR(_xlfn.XLOOKUP($C6176,'1.PrepList'!$I$2:$I$1500,'1.PrepList'!$J$2:$J$1500,"")&amp;"",""))</f>
        <v/>
      </c>
      <c r="E6176" s="638" t="str">
        <f>IF($C6176="","",IFERROR(_xlfn.XLOOKUP($C6176,'1.PrepList'!$I$2:$I$1500,'1.PrepList'!$N$2:$N$1500,"")&amp;"",""))</f>
        <v/>
      </c>
      <c r="F6176" s="638" t="str">
        <f>IF($C6176="","",IFERROR(_xlfn.XLOOKUP($C6176,'1.PrepList'!$I$2:$I$1500,'1.PrepList'!$K$2:$K$1500,"")&amp;"",""))</f>
        <v/>
      </c>
      <c r="H6176" s="644" t="str">
        <f>IF($C6176="","",IFERROR(IF(_xlfn.XLOOKUP($C6176,tbl_StartedStatus[Bold ID],tbl_StartedStatus[Started])="Started","Yes",IF(_xlfn.XLOOKUP($C6176,tbl_StartedStatus[Bold ID],tbl_StartedStatus[Started])="No Show","No Show","")),""))</f>
        <v/>
      </c>
    </row>
    <row r="6177" spans="1:8" ht="15" customHeight="1" thickBot="1">
      <c r="A6177" s="38" t="str">
        <f>IF($C6177="","",IFERROR(_xlfn.XLOOKUP($C6177,'1.PrepList'!$I$2:$I$1500,'1.PrepList'!$G$2:$G$1500,"")&amp;"",""))</f>
        <v/>
      </c>
      <c r="B6177" s="638" t="str">
        <f>IF($C6177="","",IFERROR(_xlfn.XLOOKUP($C6177,'1.PrepList'!$I$2:$I$1500,'1.PrepList'!$H$2:$H$1500,"")&amp;"",""))</f>
        <v/>
      </c>
      <c r="D6177" s="638" t="str">
        <f>IF($C6177="","",IFERROR(_xlfn.XLOOKUP($C6177,'1.PrepList'!$I$2:$I$1500,'1.PrepList'!$J$2:$J$1500,"")&amp;"",""))</f>
        <v/>
      </c>
      <c r="E6177" s="638" t="str">
        <f>IF($C6177="","",IFERROR(_xlfn.XLOOKUP($C6177,'1.PrepList'!$I$2:$I$1500,'1.PrepList'!$N$2:$N$1500,"")&amp;"",""))</f>
        <v/>
      </c>
      <c r="F6177" s="638" t="str">
        <f>IF($C6177="","",IFERROR(_xlfn.XLOOKUP($C6177,'1.PrepList'!$I$2:$I$1500,'1.PrepList'!$K$2:$K$1500,"")&amp;"",""))</f>
        <v/>
      </c>
      <c r="H6177" s="644" t="str">
        <f>IF($C6177="","",IFERROR(IF(_xlfn.XLOOKUP($C6177,tbl_StartedStatus[Bold ID],tbl_StartedStatus[Started])="Started","Yes",IF(_xlfn.XLOOKUP($C6177,tbl_StartedStatus[Bold ID],tbl_StartedStatus[Started])="No Show","No Show","")),""))</f>
        <v/>
      </c>
    </row>
    <row r="6178" spans="1:8" ht="15" customHeight="1" thickBot="1">
      <c r="A6178" s="38" t="str">
        <f>IF($C6178="","",IFERROR(_xlfn.XLOOKUP($C6178,'1.PrepList'!$I$2:$I$1500,'1.PrepList'!$G$2:$G$1500,"")&amp;"",""))</f>
        <v/>
      </c>
      <c r="B6178" s="638" t="str">
        <f>IF($C6178="","",IFERROR(_xlfn.XLOOKUP($C6178,'1.PrepList'!$I$2:$I$1500,'1.PrepList'!$H$2:$H$1500,"")&amp;"",""))</f>
        <v/>
      </c>
      <c r="D6178" s="638" t="str">
        <f>IF($C6178="","",IFERROR(_xlfn.XLOOKUP($C6178,'1.PrepList'!$I$2:$I$1500,'1.PrepList'!$J$2:$J$1500,"")&amp;"",""))</f>
        <v/>
      </c>
      <c r="E6178" s="638" t="str">
        <f>IF($C6178="","",IFERROR(_xlfn.XLOOKUP($C6178,'1.PrepList'!$I$2:$I$1500,'1.PrepList'!$N$2:$N$1500,"")&amp;"",""))</f>
        <v/>
      </c>
      <c r="F6178" s="638" t="str">
        <f>IF($C6178="","",IFERROR(_xlfn.XLOOKUP($C6178,'1.PrepList'!$I$2:$I$1500,'1.PrepList'!$K$2:$K$1500,"")&amp;"",""))</f>
        <v/>
      </c>
      <c r="H6178" s="644" t="str">
        <f>IF($C6178="","",IFERROR(IF(_xlfn.XLOOKUP($C6178,tbl_StartedStatus[Bold ID],tbl_StartedStatus[Started])="Started","Yes",IF(_xlfn.XLOOKUP($C6178,tbl_StartedStatus[Bold ID],tbl_StartedStatus[Started])="No Show","No Show","")),""))</f>
        <v/>
      </c>
    </row>
    <row r="6179" spans="1:8" ht="15" customHeight="1" thickBot="1">
      <c r="A6179" s="38" t="str">
        <f>IF($C6179="","",IFERROR(_xlfn.XLOOKUP($C6179,'1.PrepList'!$I$2:$I$1500,'1.PrepList'!$G$2:$G$1500,"")&amp;"",""))</f>
        <v/>
      </c>
      <c r="B6179" s="638" t="str">
        <f>IF($C6179="","",IFERROR(_xlfn.XLOOKUP($C6179,'1.PrepList'!$I$2:$I$1500,'1.PrepList'!$H$2:$H$1500,"")&amp;"",""))</f>
        <v/>
      </c>
      <c r="D6179" s="638" t="str">
        <f>IF($C6179="","",IFERROR(_xlfn.XLOOKUP($C6179,'1.PrepList'!$I$2:$I$1500,'1.PrepList'!$J$2:$J$1500,"")&amp;"",""))</f>
        <v/>
      </c>
      <c r="E6179" s="638" t="str">
        <f>IF($C6179="","",IFERROR(_xlfn.XLOOKUP($C6179,'1.PrepList'!$I$2:$I$1500,'1.PrepList'!$N$2:$N$1500,"")&amp;"",""))</f>
        <v/>
      </c>
      <c r="F6179" s="638" t="str">
        <f>IF($C6179="","",IFERROR(_xlfn.XLOOKUP($C6179,'1.PrepList'!$I$2:$I$1500,'1.PrepList'!$K$2:$K$1500,"")&amp;"",""))</f>
        <v/>
      </c>
      <c r="H6179" s="644" t="str">
        <f>IF($C6179="","",IFERROR(IF(_xlfn.XLOOKUP($C6179,tbl_StartedStatus[Bold ID],tbl_StartedStatus[Started])="Started","Yes",IF(_xlfn.XLOOKUP($C6179,tbl_StartedStatus[Bold ID],tbl_StartedStatus[Started])="No Show","No Show","")),""))</f>
        <v/>
      </c>
    </row>
    <row r="6180" spans="1:8" ht="15" customHeight="1" thickBot="1">
      <c r="A6180" s="38" t="str">
        <f>IF($C6180="","",IFERROR(_xlfn.XLOOKUP($C6180,'1.PrepList'!$I$2:$I$1500,'1.PrepList'!$G$2:$G$1500,"")&amp;"",""))</f>
        <v/>
      </c>
      <c r="B6180" s="638" t="str">
        <f>IF($C6180="","",IFERROR(_xlfn.XLOOKUP($C6180,'1.PrepList'!$I$2:$I$1500,'1.PrepList'!$H$2:$H$1500,"")&amp;"",""))</f>
        <v/>
      </c>
      <c r="D6180" s="638" t="str">
        <f>IF($C6180="","",IFERROR(_xlfn.XLOOKUP($C6180,'1.PrepList'!$I$2:$I$1500,'1.PrepList'!$J$2:$J$1500,"")&amp;"",""))</f>
        <v/>
      </c>
      <c r="E6180" s="638" t="str">
        <f>IF($C6180="","",IFERROR(_xlfn.XLOOKUP($C6180,'1.PrepList'!$I$2:$I$1500,'1.PrepList'!$N$2:$N$1500,"")&amp;"",""))</f>
        <v/>
      </c>
      <c r="F6180" s="638" t="str">
        <f>IF($C6180="","",IFERROR(_xlfn.XLOOKUP($C6180,'1.PrepList'!$I$2:$I$1500,'1.PrepList'!$K$2:$K$1500,"")&amp;"",""))</f>
        <v/>
      </c>
      <c r="H6180" s="644" t="str">
        <f>IF($C6180="","",IFERROR(IF(_xlfn.XLOOKUP($C6180,tbl_StartedStatus[Bold ID],tbl_StartedStatus[Started])="Started","Yes",IF(_xlfn.XLOOKUP($C6180,tbl_StartedStatus[Bold ID],tbl_StartedStatus[Started])="No Show","No Show","")),""))</f>
        <v/>
      </c>
    </row>
    <row r="6181" spans="1:8" ht="15" customHeight="1" thickBot="1">
      <c r="A6181" s="38" t="str">
        <f>IF($C6181="","",IFERROR(_xlfn.XLOOKUP($C6181,'1.PrepList'!$I$2:$I$1500,'1.PrepList'!$G$2:$G$1500,"")&amp;"",""))</f>
        <v/>
      </c>
      <c r="B6181" s="638" t="str">
        <f>IF($C6181="","",IFERROR(_xlfn.XLOOKUP($C6181,'1.PrepList'!$I$2:$I$1500,'1.PrepList'!$H$2:$H$1500,"")&amp;"",""))</f>
        <v/>
      </c>
      <c r="D6181" s="638" t="str">
        <f>IF($C6181="","",IFERROR(_xlfn.XLOOKUP($C6181,'1.PrepList'!$I$2:$I$1500,'1.PrepList'!$J$2:$J$1500,"")&amp;"",""))</f>
        <v/>
      </c>
      <c r="E6181" s="638" t="str">
        <f>IF($C6181="","",IFERROR(_xlfn.XLOOKUP($C6181,'1.PrepList'!$I$2:$I$1500,'1.PrepList'!$N$2:$N$1500,"")&amp;"",""))</f>
        <v/>
      </c>
      <c r="F6181" s="638" t="str">
        <f>IF($C6181="","",IFERROR(_xlfn.XLOOKUP($C6181,'1.PrepList'!$I$2:$I$1500,'1.PrepList'!$K$2:$K$1500,"")&amp;"",""))</f>
        <v/>
      </c>
      <c r="H6181" s="644" t="str">
        <f>IF($C6181="","",IFERROR(IF(_xlfn.XLOOKUP($C6181,tbl_StartedStatus[Bold ID],tbl_StartedStatus[Started])="Started","Yes",IF(_xlfn.XLOOKUP($C6181,tbl_StartedStatus[Bold ID],tbl_StartedStatus[Started])="No Show","No Show","")),""))</f>
        <v/>
      </c>
    </row>
    <row r="6182" spans="1:8" ht="15" customHeight="1" thickBot="1">
      <c r="A6182" s="38" t="str">
        <f>IF($C6182="","",IFERROR(_xlfn.XLOOKUP($C6182,'1.PrepList'!$I$2:$I$1500,'1.PrepList'!$G$2:$G$1500,"")&amp;"",""))</f>
        <v/>
      </c>
      <c r="B6182" s="638" t="str">
        <f>IF($C6182="","",IFERROR(_xlfn.XLOOKUP($C6182,'1.PrepList'!$I$2:$I$1500,'1.PrepList'!$H$2:$H$1500,"")&amp;"",""))</f>
        <v/>
      </c>
      <c r="D6182" s="638" t="str">
        <f>IF($C6182="","",IFERROR(_xlfn.XLOOKUP($C6182,'1.PrepList'!$I$2:$I$1500,'1.PrepList'!$J$2:$J$1500,"")&amp;"",""))</f>
        <v/>
      </c>
      <c r="E6182" s="638" t="str">
        <f>IF($C6182="","",IFERROR(_xlfn.XLOOKUP($C6182,'1.PrepList'!$I$2:$I$1500,'1.PrepList'!$N$2:$N$1500,"")&amp;"",""))</f>
        <v/>
      </c>
      <c r="F6182" s="638" t="str">
        <f>IF($C6182="","",IFERROR(_xlfn.XLOOKUP($C6182,'1.PrepList'!$I$2:$I$1500,'1.PrepList'!$K$2:$K$1500,"")&amp;"",""))</f>
        <v/>
      </c>
      <c r="H6182" s="644" t="str">
        <f>IF($C6182="","",IFERROR(IF(_xlfn.XLOOKUP($C6182,tbl_StartedStatus[Bold ID],tbl_StartedStatus[Started])="Started","Yes",IF(_xlfn.XLOOKUP($C6182,tbl_StartedStatus[Bold ID],tbl_StartedStatus[Started])="No Show","No Show","")),""))</f>
        <v/>
      </c>
    </row>
    <row r="6183" spans="1:8" ht="15" customHeight="1" thickBot="1">
      <c r="A6183" s="38" t="str">
        <f>IF($C6183="","",IFERROR(_xlfn.XLOOKUP($C6183,'1.PrepList'!$I$2:$I$1500,'1.PrepList'!$G$2:$G$1500,"")&amp;"",""))</f>
        <v/>
      </c>
      <c r="B6183" s="638" t="str">
        <f>IF($C6183="","",IFERROR(_xlfn.XLOOKUP($C6183,'1.PrepList'!$I$2:$I$1500,'1.PrepList'!$H$2:$H$1500,"")&amp;"",""))</f>
        <v/>
      </c>
      <c r="D6183" s="638" t="str">
        <f>IF($C6183="","",IFERROR(_xlfn.XLOOKUP($C6183,'1.PrepList'!$I$2:$I$1500,'1.PrepList'!$J$2:$J$1500,"")&amp;"",""))</f>
        <v/>
      </c>
      <c r="E6183" s="638" t="str">
        <f>IF($C6183="","",IFERROR(_xlfn.XLOOKUP($C6183,'1.PrepList'!$I$2:$I$1500,'1.PrepList'!$N$2:$N$1500,"")&amp;"",""))</f>
        <v/>
      </c>
      <c r="F6183" s="638" t="str">
        <f>IF($C6183="","",IFERROR(_xlfn.XLOOKUP($C6183,'1.PrepList'!$I$2:$I$1500,'1.PrepList'!$K$2:$K$1500,"")&amp;"",""))</f>
        <v/>
      </c>
      <c r="H6183" s="644" t="str">
        <f>IF($C6183="","",IFERROR(IF(_xlfn.XLOOKUP($C6183,tbl_StartedStatus[Bold ID],tbl_StartedStatus[Started])="Started","Yes",IF(_xlfn.XLOOKUP($C6183,tbl_StartedStatus[Bold ID],tbl_StartedStatus[Started])="No Show","No Show","")),""))</f>
        <v/>
      </c>
    </row>
    <row r="6184" spans="1:8" ht="15" customHeight="1" thickBot="1">
      <c r="A6184" s="38" t="str">
        <f>IF($C6184="","",IFERROR(_xlfn.XLOOKUP($C6184,'1.PrepList'!$I$2:$I$1500,'1.PrepList'!$G$2:$G$1500,"")&amp;"",""))</f>
        <v/>
      </c>
      <c r="B6184" s="638" t="str">
        <f>IF($C6184="","",IFERROR(_xlfn.XLOOKUP($C6184,'1.PrepList'!$I$2:$I$1500,'1.PrepList'!$H$2:$H$1500,"")&amp;"",""))</f>
        <v/>
      </c>
      <c r="D6184" s="638" t="str">
        <f>IF($C6184="","",IFERROR(_xlfn.XLOOKUP($C6184,'1.PrepList'!$I$2:$I$1500,'1.PrepList'!$J$2:$J$1500,"")&amp;"",""))</f>
        <v/>
      </c>
      <c r="E6184" s="638" t="str">
        <f>IF($C6184="","",IFERROR(_xlfn.XLOOKUP($C6184,'1.PrepList'!$I$2:$I$1500,'1.PrepList'!$N$2:$N$1500,"")&amp;"",""))</f>
        <v/>
      </c>
      <c r="F6184" s="638" t="str">
        <f>IF($C6184="","",IFERROR(_xlfn.XLOOKUP($C6184,'1.PrepList'!$I$2:$I$1500,'1.PrepList'!$K$2:$K$1500,"")&amp;"",""))</f>
        <v/>
      </c>
      <c r="H6184" s="644" t="str">
        <f>IF($C6184="","",IFERROR(IF(_xlfn.XLOOKUP($C6184,tbl_StartedStatus[Bold ID],tbl_StartedStatus[Started])="Started","Yes",IF(_xlfn.XLOOKUP($C6184,tbl_StartedStatus[Bold ID],tbl_StartedStatus[Started])="No Show","No Show","")),""))</f>
        <v/>
      </c>
    </row>
    <row r="6185" spans="1:8" ht="15" customHeight="1" thickBot="1">
      <c r="A6185" s="38" t="str">
        <f>IF($C6185="","",IFERROR(_xlfn.XLOOKUP($C6185,'1.PrepList'!$I$2:$I$1500,'1.PrepList'!$G$2:$G$1500,"")&amp;"",""))</f>
        <v/>
      </c>
      <c r="B6185" s="638" t="str">
        <f>IF($C6185="","",IFERROR(_xlfn.XLOOKUP($C6185,'1.PrepList'!$I$2:$I$1500,'1.PrepList'!$H$2:$H$1500,"")&amp;"",""))</f>
        <v/>
      </c>
      <c r="D6185" s="638" t="str">
        <f>IF($C6185="","",IFERROR(_xlfn.XLOOKUP($C6185,'1.PrepList'!$I$2:$I$1500,'1.PrepList'!$J$2:$J$1500,"")&amp;"",""))</f>
        <v/>
      </c>
      <c r="E6185" s="638" t="str">
        <f>IF($C6185="","",IFERROR(_xlfn.XLOOKUP($C6185,'1.PrepList'!$I$2:$I$1500,'1.PrepList'!$N$2:$N$1500,"")&amp;"",""))</f>
        <v/>
      </c>
      <c r="F6185" s="638" t="str">
        <f>IF($C6185="","",IFERROR(_xlfn.XLOOKUP($C6185,'1.PrepList'!$I$2:$I$1500,'1.PrepList'!$K$2:$K$1500,"")&amp;"",""))</f>
        <v/>
      </c>
      <c r="H6185" s="644" t="str">
        <f>IF($C6185="","",IFERROR(IF(_xlfn.XLOOKUP($C6185,tbl_StartedStatus[Bold ID],tbl_StartedStatus[Started])="Started","Yes",IF(_xlfn.XLOOKUP($C6185,tbl_StartedStatus[Bold ID],tbl_StartedStatus[Started])="No Show","No Show","")),""))</f>
        <v/>
      </c>
    </row>
    <row r="6186" spans="1:8" ht="15" customHeight="1" thickBot="1">
      <c r="A6186" s="38" t="str">
        <f>IF($C6186="","",IFERROR(_xlfn.XLOOKUP($C6186,'1.PrepList'!$I$2:$I$1500,'1.PrepList'!$G$2:$G$1500,"")&amp;"",""))</f>
        <v/>
      </c>
      <c r="B6186" s="638" t="str">
        <f>IF($C6186="","",IFERROR(_xlfn.XLOOKUP($C6186,'1.PrepList'!$I$2:$I$1500,'1.PrepList'!$H$2:$H$1500,"")&amp;"",""))</f>
        <v/>
      </c>
      <c r="D6186" s="638" t="str">
        <f>IF($C6186="","",IFERROR(_xlfn.XLOOKUP($C6186,'1.PrepList'!$I$2:$I$1500,'1.PrepList'!$J$2:$J$1500,"")&amp;"",""))</f>
        <v/>
      </c>
      <c r="E6186" s="638" t="str">
        <f>IF($C6186="","",IFERROR(_xlfn.XLOOKUP($C6186,'1.PrepList'!$I$2:$I$1500,'1.PrepList'!$N$2:$N$1500,"")&amp;"",""))</f>
        <v/>
      </c>
      <c r="F6186" s="638" t="str">
        <f>IF($C6186="","",IFERROR(_xlfn.XLOOKUP($C6186,'1.PrepList'!$I$2:$I$1500,'1.PrepList'!$K$2:$K$1500,"")&amp;"",""))</f>
        <v/>
      </c>
      <c r="H6186" s="644" t="str">
        <f>IF($C6186="","",IFERROR(IF(_xlfn.XLOOKUP($C6186,tbl_StartedStatus[Bold ID],tbl_StartedStatus[Started])="Started","Yes",IF(_xlfn.XLOOKUP($C6186,tbl_StartedStatus[Bold ID],tbl_StartedStatus[Started])="No Show","No Show","")),""))</f>
        <v/>
      </c>
    </row>
    <row r="6187" spans="1:8" ht="15" customHeight="1" thickBot="1">
      <c r="A6187" s="38" t="str">
        <f>IF($C6187="","",IFERROR(_xlfn.XLOOKUP($C6187,'1.PrepList'!$I$2:$I$1500,'1.PrepList'!$G$2:$G$1500,"")&amp;"",""))</f>
        <v/>
      </c>
      <c r="B6187" s="638" t="str">
        <f>IF($C6187="","",IFERROR(_xlfn.XLOOKUP($C6187,'1.PrepList'!$I$2:$I$1500,'1.PrepList'!$H$2:$H$1500,"")&amp;"",""))</f>
        <v/>
      </c>
      <c r="D6187" s="638" t="str">
        <f>IF($C6187="","",IFERROR(_xlfn.XLOOKUP($C6187,'1.PrepList'!$I$2:$I$1500,'1.PrepList'!$J$2:$J$1500,"")&amp;"",""))</f>
        <v/>
      </c>
      <c r="E6187" s="638" t="str">
        <f>IF($C6187="","",IFERROR(_xlfn.XLOOKUP($C6187,'1.PrepList'!$I$2:$I$1500,'1.PrepList'!$N$2:$N$1500,"")&amp;"",""))</f>
        <v/>
      </c>
      <c r="F6187" s="638" t="str">
        <f>IF($C6187="","",IFERROR(_xlfn.XLOOKUP($C6187,'1.PrepList'!$I$2:$I$1500,'1.PrepList'!$K$2:$K$1500,"")&amp;"",""))</f>
        <v/>
      </c>
      <c r="H6187" s="644" t="str">
        <f>IF($C6187="","",IFERROR(IF(_xlfn.XLOOKUP($C6187,tbl_StartedStatus[Bold ID],tbl_StartedStatus[Started])="Started","Yes",IF(_xlfn.XLOOKUP($C6187,tbl_StartedStatus[Bold ID],tbl_StartedStatus[Started])="No Show","No Show","")),""))</f>
        <v/>
      </c>
    </row>
    <row r="6188" spans="1:8" ht="15" customHeight="1" thickBot="1">
      <c r="A6188" s="38" t="str">
        <f>IF($C6188="","",IFERROR(_xlfn.XLOOKUP($C6188,'1.PrepList'!$I$2:$I$1500,'1.PrepList'!$G$2:$G$1500,"")&amp;"",""))</f>
        <v/>
      </c>
      <c r="B6188" s="638" t="str">
        <f>IF($C6188="","",IFERROR(_xlfn.XLOOKUP($C6188,'1.PrepList'!$I$2:$I$1500,'1.PrepList'!$H$2:$H$1500,"")&amp;"",""))</f>
        <v/>
      </c>
      <c r="D6188" s="638" t="str">
        <f>IF($C6188="","",IFERROR(_xlfn.XLOOKUP($C6188,'1.PrepList'!$I$2:$I$1500,'1.PrepList'!$J$2:$J$1500,"")&amp;"",""))</f>
        <v/>
      </c>
      <c r="E6188" s="638" t="str">
        <f>IF($C6188="","",IFERROR(_xlfn.XLOOKUP($C6188,'1.PrepList'!$I$2:$I$1500,'1.PrepList'!$N$2:$N$1500,"")&amp;"",""))</f>
        <v/>
      </c>
      <c r="F6188" s="638" t="str">
        <f>IF($C6188="","",IFERROR(_xlfn.XLOOKUP($C6188,'1.PrepList'!$I$2:$I$1500,'1.PrepList'!$K$2:$K$1500,"")&amp;"",""))</f>
        <v/>
      </c>
      <c r="H6188" s="644" t="str">
        <f>IF($C6188="","",IFERROR(IF(_xlfn.XLOOKUP($C6188,tbl_StartedStatus[Bold ID],tbl_StartedStatus[Started])="Started","Yes",IF(_xlfn.XLOOKUP($C6188,tbl_StartedStatus[Bold ID],tbl_StartedStatus[Started])="No Show","No Show","")),""))</f>
        <v/>
      </c>
    </row>
    <row r="6189" spans="1:8" ht="15" customHeight="1" thickBot="1">
      <c r="A6189" s="38" t="str">
        <f>IF($C6189="","",IFERROR(_xlfn.XLOOKUP($C6189,'1.PrepList'!$I$2:$I$1500,'1.PrepList'!$G$2:$G$1500,"")&amp;"",""))</f>
        <v/>
      </c>
      <c r="B6189" s="638" t="str">
        <f>IF($C6189="","",IFERROR(_xlfn.XLOOKUP($C6189,'1.PrepList'!$I$2:$I$1500,'1.PrepList'!$H$2:$H$1500,"")&amp;"",""))</f>
        <v/>
      </c>
      <c r="D6189" s="638" t="str">
        <f>IF($C6189="","",IFERROR(_xlfn.XLOOKUP($C6189,'1.PrepList'!$I$2:$I$1500,'1.PrepList'!$J$2:$J$1500,"")&amp;"",""))</f>
        <v/>
      </c>
      <c r="E6189" s="638" t="str">
        <f>IF($C6189="","",IFERROR(_xlfn.XLOOKUP($C6189,'1.PrepList'!$I$2:$I$1500,'1.PrepList'!$N$2:$N$1500,"")&amp;"",""))</f>
        <v/>
      </c>
      <c r="F6189" s="638" t="str">
        <f>IF($C6189="","",IFERROR(_xlfn.XLOOKUP($C6189,'1.PrepList'!$I$2:$I$1500,'1.PrepList'!$K$2:$K$1500,"")&amp;"",""))</f>
        <v/>
      </c>
      <c r="H6189" s="644" t="str">
        <f>IF($C6189="","",IFERROR(IF(_xlfn.XLOOKUP($C6189,tbl_StartedStatus[Bold ID],tbl_StartedStatus[Started])="Started","Yes",IF(_xlfn.XLOOKUP($C6189,tbl_StartedStatus[Bold ID],tbl_StartedStatus[Started])="No Show","No Show","")),""))</f>
        <v/>
      </c>
    </row>
    <row r="6190" spans="1:8" ht="15" customHeight="1" thickBot="1">
      <c r="A6190" s="38" t="str">
        <f>IF($C6190="","",IFERROR(_xlfn.XLOOKUP($C6190,'1.PrepList'!$I$2:$I$1500,'1.PrepList'!$G$2:$G$1500,"")&amp;"",""))</f>
        <v/>
      </c>
      <c r="B6190" s="638" t="str">
        <f>IF($C6190="","",IFERROR(_xlfn.XLOOKUP($C6190,'1.PrepList'!$I$2:$I$1500,'1.PrepList'!$H$2:$H$1500,"")&amp;"",""))</f>
        <v/>
      </c>
      <c r="D6190" s="638" t="str">
        <f>IF($C6190="","",IFERROR(_xlfn.XLOOKUP($C6190,'1.PrepList'!$I$2:$I$1500,'1.PrepList'!$J$2:$J$1500,"")&amp;"",""))</f>
        <v/>
      </c>
      <c r="E6190" s="638" t="str">
        <f>IF($C6190="","",IFERROR(_xlfn.XLOOKUP($C6190,'1.PrepList'!$I$2:$I$1500,'1.PrepList'!$N$2:$N$1500,"")&amp;"",""))</f>
        <v/>
      </c>
      <c r="F6190" s="638" t="str">
        <f>IF($C6190="","",IFERROR(_xlfn.XLOOKUP($C6190,'1.PrepList'!$I$2:$I$1500,'1.PrepList'!$K$2:$K$1500,"")&amp;"",""))</f>
        <v/>
      </c>
      <c r="H6190" s="644" t="str">
        <f>IF($C6190="","",IFERROR(IF(_xlfn.XLOOKUP($C6190,tbl_StartedStatus[Bold ID],tbl_StartedStatus[Started])="Started","Yes",IF(_xlfn.XLOOKUP($C6190,tbl_StartedStatus[Bold ID],tbl_StartedStatus[Started])="No Show","No Show","")),""))</f>
        <v/>
      </c>
    </row>
    <row r="6191" spans="1:8" ht="15" customHeight="1" thickBot="1">
      <c r="A6191" s="38" t="str">
        <f>IF($C6191="","",IFERROR(_xlfn.XLOOKUP($C6191,'1.PrepList'!$I$2:$I$1500,'1.PrepList'!$G$2:$G$1500,"")&amp;"",""))</f>
        <v/>
      </c>
      <c r="B6191" s="638" t="str">
        <f>IF($C6191="","",IFERROR(_xlfn.XLOOKUP($C6191,'1.PrepList'!$I$2:$I$1500,'1.PrepList'!$H$2:$H$1500,"")&amp;"",""))</f>
        <v/>
      </c>
      <c r="D6191" s="638" t="str">
        <f>IF($C6191="","",IFERROR(_xlfn.XLOOKUP($C6191,'1.PrepList'!$I$2:$I$1500,'1.PrepList'!$J$2:$J$1500,"")&amp;"",""))</f>
        <v/>
      </c>
      <c r="E6191" s="638" t="str">
        <f>IF($C6191="","",IFERROR(_xlfn.XLOOKUP($C6191,'1.PrepList'!$I$2:$I$1500,'1.PrepList'!$N$2:$N$1500,"")&amp;"",""))</f>
        <v/>
      </c>
      <c r="F6191" s="638" t="str">
        <f>IF($C6191="","",IFERROR(_xlfn.XLOOKUP($C6191,'1.PrepList'!$I$2:$I$1500,'1.PrepList'!$K$2:$K$1500,"")&amp;"",""))</f>
        <v/>
      </c>
      <c r="H6191" s="644" t="str">
        <f>IF($C6191="","",IFERROR(IF(_xlfn.XLOOKUP($C6191,tbl_StartedStatus[Bold ID],tbl_StartedStatus[Started])="Started","Yes",IF(_xlfn.XLOOKUP($C6191,tbl_StartedStatus[Bold ID],tbl_StartedStatus[Started])="No Show","No Show","")),""))</f>
        <v/>
      </c>
    </row>
    <row r="6192" spans="1:8" ht="15" customHeight="1" thickBot="1">
      <c r="A6192" s="38" t="str">
        <f>IF($C6192="","",IFERROR(_xlfn.XLOOKUP($C6192,'1.PrepList'!$I$2:$I$1500,'1.PrepList'!$G$2:$G$1500,"")&amp;"",""))</f>
        <v/>
      </c>
      <c r="B6192" s="638" t="str">
        <f>IF($C6192="","",IFERROR(_xlfn.XLOOKUP($C6192,'1.PrepList'!$I$2:$I$1500,'1.PrepList'!$H$2:$H$1500,"")&amp;"",""))</f>
        <v/>
      </c>
      <c r="D6192" s="638" t="str">
        <f>IF($C6192="","",IFERROR(_xlfn.XLOOKUP($C6192,'1.PrepList'!$I$2:$I$1500,'1.PrepList'!$J$2:$J$1500,"")&amp;"",""))</f>
        <v/>
      </c>
      <c r="E6192" s="638" t="str">
        <f>IF($C6192="","",IFERROR(_xlfn.XLOOKUP($C6192,'1.PrepList'!$I$2:$I$1500,'1.PrepList'!$N$2:$N$1500,"")&amp;"",""))</f>
        <v/>
      </c>
      <c r="F6192" s="638" t="str">
        <f>IF($C6192="","",IFERROR(_xlfn.XLOOKUP($C6192,'1.PrepList'!$I$2:$I$1500,'1.PrepList'!$K$2:$K$1500,"")&amp;"",""))</f>
        <v/>
      </c>
      <c r="H6192" s="644" t="str">
        <f>IF($C6192="","",IFERROR(IF(_xlfn.XLOOKUP($C6192,tbl_StartedStatus[Bold ID],tbl_StartedStatus[Started])="Started","Yes",IF(_xlfn.XLOOKUP($C6192,tbl_StartedStatus[Bold ID],tbl_StartedStatus[Started])="No Show","No Show","")),""))</f>
        <v/>
      </c>
    </row>
    <row r="6193" spans="1:8" ht="15" customHeight="1" thickBot="1">
      <c r="A6193" s="38" t="str">
        <f>IF($C6193="","",IFERROR(_xlfn.XLOOKUP($C6193,'1.PrepList'!$I$2:$I$1500,'1.PrepList'!$G$2:$G$1500,"")&amp;"",""))</f>
        <v/>
      </c>
      <c r="B6193" s="638" t="str">
        <f>IF($C6193="","",IFERROR(_xlfn.XLOOKUP($C6193,'1.PrepList'!$I$2:$I$1500,'1.PrepList'!$H$2:$H$1500,"")&amp;"",""))</f>
        <v/>
      </c>
      <c r="D6193" s="638" t="str">
        <f>IF($C6193="","",IFERROR(_xlfn.XLOOKUP($C6193,'1.PrepList'!$I$2:$I$1500,'1.PrepList'!$J$2:$J$1500,"")&amp;"",""))</f>
        <v/>
      </c>
      <c r="E6193" s="638" t="str">
        <f>IF($C6193="","",IFERROR(_xlfn.XLOOKUP($C6193,'1.PrepList'!$I$2:$I$1500,'1.PrepList'!$N$2:$N$1500,"")&amp;"",""))</f>
        <v/>
      </c>
      <c r="F6193" s="638" t="str">
        <f>IF($C6193="","",IFERROR(_xlfn.XLOOKUP($C6193,'1.PrepList'!$I$2:$I$1500,'1.PrepList'!$K$2:$K$1500,"")&amp;"",""))</f>
        <v/>
      </c>
      <c r="H6193" s="644" t="str">
        <f>IF($C6193="","",IFERROR(IF(_xlfn.XLOOKUP($C6193,tbl_StartedStatus[Bold ID],tbl_StartedStatus[Started])="Started","Yes",IF(_xlfn.XLOOKUP($C6193,tbl_StartedStatus[Bold ID],tbl_StartedStatus[Started])="No Show","No Show","")),""))</f>
        <v/>
      </c>
    </row>
    <row r="6194" spans="1:8" ht="15" customHeight="1" thickBot="1">
      <c r="A6194" s="38" t="str">
        <f>IF($C6194="","",IFERROR(_xlfn.XLOOKUP($C6194,'1.PrepList'!$I$2:$I$1500,'1.PrepList'!$G$2:$G$1500,"")&amp;"",""))</f>
        <v/>
      </c>
      <c r="B6194" s="638" t="str">
        <f>IF($C6194="","",IFERROR(_xlfn.XLOOKUP($C6194,'1.PrepList'!$I$2:$I$1500,'1.PrepList'!$H$2:$H$1500,"")&amp;"",""))</f>
        <v/>
      </c>
      <c r="D6194" s="638" t="str">
        <f>IF($C6194="","",IFERROR(_xlfn.XLOOKUP($C6194,'1.PrepList'!$I$2:$I$1500,'1.PrepList'!$J$2:$J$1500,"")&amp;"",""))</f>
        <v/>
      </c>
      <c r="E6194" s="638" t="str">
        <f>IF($C6194="","",IFERROR(_xlfn.XLOOKUP($C6194,'1.PrepList'!$I$2:$I$1500,'1.PrepList'!$N$2:$N$1500,"")&amp;"",""))</f>
        <v/>
      </c>
      <c r="F6194" s="638" t="str">
        <f>IF($C6194="","",IFERROR(_xlfn.XLOOKUP($C6194,'1.PrepList'!$I$2:$I$1500,'1.PrepList'!$K$2:$K$1500,"")&amp;"",""))</f>
        <v/>
      </c>
      <c r="H6194" s="644" t="str">
        <f>IF($C6194="","",IFERROR(IF(_xlfn.XLOOKUP($C6194,tbl_StartedStatus[Bold ID],tbl_StartedStatus[Started])="Started","Yes",IF(_xlfn.XLOOKUP($C6194,tbl_StartedStatus[Bold ID],tbl_StartedStatus[Started])="No Show","No Show","")),""))</f>
        <v/>
      </c>
    </row>
    <row r="6195" spans="1:8" ht="15" customHeight="1" thickBot="1">
      <c r="A6195" s="38" t="str">
        <f>IF($C6195="","",IFERROR(_xlfn.XLOOKUP($C6195,'1.PrepList'!$I$2:$I$1500,'1.PrepList'!$G$2:$G$1500,"")&amp;"",""))</f>
        <v/>
      </c>
      <c r="B6195" s="638" t="str">
        <f>IF($C6195="","",IFERROR(_xlfn.XLOOKUP($C6195,'1.PrepList'!$I$2:$I$1500,'1.PrepList'!$H$2:$H$1500,"")&amp;"",""))</f>
        <v/>
      </c>
      <c r="D6195" s="638" t="str">
        <f>IF($C6195="","",IFERROR(_xlfn.XLOOKUP($C6195,'1.PrepList'!$I$2:$I$1500,'1.PrepList'!$J$2:$J$1500,"")&amp;"",""))</f>
        <v/>
      </c>
      <c r="E6195" s="638" t="str">
        <f>IF($C6195="","",IFERROR(_xlfn.XLOOKUP($C6195,'1.PrepList'!$I$2:$I$1500,'1.PrepList'!$N$2:$N$1500,"")&amp;"",""))</f>
        <v/>
      </c>
      <c r="F6195" s="638" t="str">
        <f>IF($C6195="","",IFERROR(_xlfn.XLOOKUP($C6195,'1.PrepList'!$I$2:$I$1500,'1.PrepList'!$K$2:$K$1500,"")&amp;"",""))</f>
        <v/>
      </c>
      <c r="H6195" s="644" t="str">
        <f>IF($C6195="","",IFERROR(IF(_xlfn.XLOOKUP($C6195,tbl_StartedStatus[Bold ID],tbl_StartedStatus[Started])="Started","Yes",IF(_xlfn.XLOOKUP($C6195,tbl_StartedStatus[Bold ID],tbl_StartedStatus[Started])="No Show","No Show","")),""))</f>
        <v/>
      </c>
    </row>
    <row r="6196" spans="1:8" ht="15" customHeight="1" thickBot="1">
      <c r="A6196" s="38" t="str">
        <f>IF($C6196="","",IFERROR(_xlfn.XLOOKUP($C6196,'1.PrepList'!$I$2:$I$1500,'1.PrepList'!$G$2:$G$1500,"")&amp;"",""))</f>
        <v/>
      </c>
      <c r="B6196" s="638" t="str">
        <f>IF($C6196="","",IFERROR(_xlfn.XLOOKUP($C6196,'1.PrepList'!$I$2:$I$1500,'1.PrepList'!$H$2:$H$1500,"")&amp;"",""))</f>
        <v/>
      </c>
      <c r="D6196" s="638" t="str">
        <f>IF($C6196="","",IFERROR(_xlfn.XLOOKUP($C6196,'1.PrepList'!$I$2:$I$1500,'1.PrepList'!$J$2:$J$1500,"")&amp;"",""))</f>
        <v/>
      </c>
      <c r="E6196" s="638" t="str">
        <f>IF($C6196="","",IFERROR(_xlfn.XLOOKUP($C6196,'1.PrepList'!$I$2:$I$1500,'1.PrepList'!$N$2:$N$1500,"")&amp;"",""))</f>
        <v/>
      </c>
      <c r="F6196" s="638" t="str">
        <f>IF($C6196="","",IFERROR(_xlfn.XLOOKUP($C6196,'1.PrepList'!$I$2:$I$1500,'1.PrepList'!$K$2:$K$1500,"")&amp;"",""))</f>
        <v/>
      </c>
      <c r="H6196" s="644" t="str">
        <f>IF($C6196="","",IFERROR(IF(_xlfn.XLOOKUP($C6196,tbl_StartedStatus[Bold ID],tbl_StartedStatus[Started])="Started","Yes",IF(_xlfn.XLOOKUP($C6196,tbl_StartedStatus[Bold ID],tbl_StartedStatus[Started])="No Show","No Show","")),""))</f>
        <v/>
      </c>
    </row>
    <row r="6197" spans="1:8" ht="15" customHeight="1" thickBot="1">
      <c r="A6197" s="38" t="str">
        <f>IF($C6197="","",IFERROR(_xlfn.XLOOKUP($C6197,'1.PrepList'!$I$2:$I$1500,'1.PrepList'!$G$2:$G$1500,"")&amp;"",""))</f>
        <v/>
      </c>
      <c r="B6197" s="638" t="str">
        <f>IF($C6197="","",IFERROR(_xlfn.XLOOKUP($C6197,'1.PrepList'!$I$2:$I$1500,'1.PrepList'!$H$2:$H$1500,"")&amp;"",""))</f>
        <v/>
      </c>
      <c r="D6197" s="638" t="str">
        <f>IF($C6197="","",IFERROR(_xlfn.XLOOKUP($C6197,'1.PrepList'!$I$2:$I$1500,'1.PrepList'!$J$2:$J$1500,"")&amp;"",""))</f>
        <v/>
      </c>
      <c r="E6197" s="638" t="str">
        <f>IF($C6197="","",IFERROR(_xlfn.XLOOKUP($C6197,'1.PrepList'!$I$2:$I$1500,'1.PrepList'!$N$2:$N$1500,"")&amp;"",""))</f>
        <v/>
      </c>
      <c r="F6197" s="638" t="str">
        <f>IF($C6197="","",IFERROR(_xlfn.XLOOKUP($C6197,'1.PrepList'!$I$2:$I$1500,'1.PrepList'!$K$2:$K$1500,"")&amp;"",""))</f>
        <v/>
      </c>
      <c r="H6197" s="644" t="str">
        <f>IF($C6197="","",IFERROR(IF(_xlfn.XLOOKUP($C6197,tbl_StartedStatus[Bold ID],tbl_StartedStatus[Started])="Started","Yes",IF(_xlfn.XLOOKUP($C6197,tbl_StartedStatus[Bold ID],tbl_StartedStatus[Started])="No Show","No Show","")),""))</f>
        <v/>
      </c>
    </row>
    <row r="6198" spans="1:8" ht="15" customHeight="1" thickBot="1">
      <c r="A6198" s="38" t="str">
        <f>IF($C6198="","",IFERROR(_xlfn.XLOOKUP($C6198,'1.PrepList'!$I$2:$I$1500,'1.PrepList'!$G$2:$G$1500,"")&amp;"",""))</f>
        <v/>
      </c>
      <c r="B6198" s="638" t="str">
        <f>IF($C6198="","",IFERROR(_xlfn.XLOOKUP($C6198,'1.PrepList'!$I$2:$I$1500,'1.PrepList'!$H$2:$H$1500,"")&amp;"",""))</f>
        <v/>
      </c>
      <c r="D6198" s="638" t="str">
        <f>IF($C6198="","",IFERROR(_xlfn.XLOOKUP($C6198,'1.PrepList'!$I$2:$I$1500,'1.PrepList'!$J$2:$J$1500,"")&amp;"",""))</f>
        <v/>
      </c>
      <c r="E6198" s="638" t="str">
        <f>IF($C6198="","",IFERROR(_xlfn.XLOOKUP($C6198,'1.PrepList'!$I$2:$I$1500,'1.PrepList'!$N$2:$N$1500,"")&amp;"",""))</f>
        <v/>
      </c>
      <c r="F6198" s="638" t="str">
        <f>IF($C6198="","",IFERROR(_xlfn.XLOOKUP($C6198,'1.PrepList'!$I$2:$I$1500,'1.PrepList'!$K$2:$K$1500,"")&amp;"",""))</f>
        <v/>
      </c>
      <c r="H6198" s="644" t="str">
        <f>IF($C6198="","",IFERROR(IF(_xlfn.XLOOKUP($C6198,tbl_StartedStatus[Bold ID],tbl_StartedStatus[Started])="Started","Yes",IF(_xlfn.XLOOKUP($C6198,tbl_StartedStatus[Bold ID],tbl_StartedStatus[Started])="No Show","No Show","")),""))</f>
        <v/>
      </c>
    </row>
    <row r="6199" spans="1:8" ht="15" customHeight="1" thickBot="1">
      <c r="A6199" s="38" t="str">
        <f>IF($C6199="","",IFERROR(_xlfn.XLOOKUP($C6199,'1.PrepList'!$I$2:$I$1500,'1.PrepList'!$G$2:$G$1500,"")&amp;"",""))</f>
        <v/>
      </c>
      <c r="B6199" s="638" t="str">
        <f>IF($C6199="","",IFERROR(_xlfn.XLOOKUP($C6199,'1.PrepList'!$I$2:$I$1500,'1.PrepList'!$H$2:$H$1500,"")&amp;"",""))</f>
        <v/>
      </c>
      <c r="D6199" s="638" t="str">
        <f>IF($C6199="","",IFERROR(_xlfn.XLOOKUP($C6199,'1.PrepList'!$I$2:$I$1500,'1.PrepList'!$J$2:$J$1500,"")&amp;"",""))</f>
        <v/>
      </c>
      <c r="E6199" s="638" t="str">
        <f>IF($C6199="","",IFERROR(_xlfn.XLOOKUP($C6199,'1.PrepList'!$I$2:$I$1500,'1.PrepList'!$N$2:$N$1500,"")&amp;"",""))</f>
        <v/>
      </c>
      <c r="F6199" s="638" t="str">
        <f>IF($C6199="","",IFERROR(_xlfn.XLOOKUP($C6199,'1.PrepList'!$I$2:$I$1500,'1.PrepList'!$K$2:$K$1500,"")&amp;"",""))</f>
        <v/>
      </c>
      <c r="H6199" s="644" t="str">
        <f>IF($C6199="","",IFERROR(IF(_xlfn.XLOOKUP($C6199,tbl_StartedStatus[Bold ID],tbl_StartedStatus[Started])="Started","Yes",IF(_xlfn.XLOOKUP($C6199,tbl_StartedStatus[Bold ID],tbl_StartedStatus[Started])="No Show","No Show","")),""))</f>
        <v/>
      </c>
    </row>
    <row r="6200" spans="1:8" ht="15" customHeight="1" thickBot="1">
      <c r="A6200" s="38" t="str">
        <f>IF($C6200="","",IFERROR(_xlfn.XLOOKUP($C6200,'1.PrepList'!$I$2:$I$1500,'1.PrepList'!$G$2:$G$1500,"")&amp;"",""))</f>
        <v/>
      </c>
      <c r="B6200" s="638" t="str">
        <f>IF($C6200="","",IFERROR(_xlfn.XLOOKUP($C6200,'1.PrepList'!$I$2:$I$1500,'1.PrepList'!$H$2:$H$1500,"")&amp;"",""))</f>
        <v/>
      </c>
      <c r="D6200" s="638" t="str">
        <f>IF($C6200="","",IFERROR(_xlfn.XLOOKUP($C6200,'1.PrepList'!$I$2:$I$1500,'1.PrepList'!$J$2:$J$1500,"")&amp;"",""))</f>
        <v/>
      </c>
      <c r="E6200" s="638" t="str">
        <f>IF($C6200="","",IFERROR(_xlfn.XLOOKUP($C6200,'1.PrepList'!$I$2:$I$1500,'1.PrepList'!$N$2:$N$1500,"")&amp;"",""))</f>
        <v/>
      </c>
      <c r="F6200" s="638" t="str">
        <f>IF($C6200="","",IFERROR(_xlfn.XLOOKUP($C6200,'1.PrepList'!$I$2:$I$1500,'1.PrepList'!$K$2:$K$1500,"")&amp;"",""))</f>
        <v/>
      </c>
      <c r="H6200" s="644" t="str">
        <f>IF($C6200="","",IFERROR(IF(_xlfn.XLOOKUP($C6200,tbl_StartedStatus[Bold ID],tbl_StartedStatus[Started])="Started","Yes",IF(_xlfn.XLOOKUP($C6200,tbl_StartedStatus[Bold ID],tbl_StartedStatus[Started])="No Show","No Show","")),""))</f>
        <v/>
      </c>
    </row>
    <row r="6201" spans="1:8" ht="15" customHeight="1" thickBot="1">
      <c r="A6201" s="38" t="str">
        <f>IF($C6201="","",IFERROR(_xlfn.XLOOKUP($C6201,'1.PrepList'!$I$2:$I$1500,'1.PrepList'!$G$2:$G$1500,"")&amp;"",""))</f>
        <v/>
      </c>
      <c r="B6201" s="638" t="str">
        <f>IF($C6201="","",IFERROR(_xlfn.XLOOKUP($C6201,'1.PrepList'!$I$2:$I$1500,'1.PrepList'!$H$2:$H$1500,"")&amp;"",""))</f>
        <v/>
      </c>
      <c r="D6201" s="638" t="str">
        <f>IF($C6201="","",IFERROR(_xlfn.XLOOKUP($C6201,'1.PrepList'!$I$2:$I$1500,'1.PrepList'!$J$2:$J$1500,"")&amp;"",""))</f>
        <v/>
      </c>
      <c r="E6201" s="638" t="str">
        <f>IF($C6201="","",IFERROR(_xlfn.XLOOKUP($C6201,'1.PrepList'!$I$2:$I$1500,'1.PrepList'!$N$2:$N$1500,"")&amp;"",""))</f>
        <v/>
      </c>
      <c r="F6201" s="638" t="str">
        <f>IF($C6201="","",IFERROR(_xlfn.XLOOKUP($C6201,'1.PrepList'!$I$2:$I$1500,'1.PrepList'!$K$2:$K$1500,"")&amp;"",""))</f>
        <v/>
      </c>
      <c r="H6201" s="644" t="str">
        <f>IF($C6201="","",IFERROR(IF(_xlfn.XLOOKUP($C6201,tbl_StartedStatus[Bold ID],tbl_StartedStatus[Started])="Started","Yes",IF(_xlfn.XLOOKUP($C6201,tbl_StartedStatus[Bold ID],tbl_StartedStatus[Started])="No Show","No Show","")),""))</f>
        <v/>
      </c>
    </row>
    <row r="6202" spans="1:8" ht="15" customHeight="1" thickBot="1">
      <c r="A6202" s="38" t="str">
        <f>IF($C6202="","",IFERROR(_xlfn.XLOOKUP($C6202,'1.PrepList'!$I$2:$I$1500,'1.PrepList'!$G$2:$G$1500,"")&amp;"",""))</f>
        <v/>
      </c>
      <c r="B6202" s="638" t="str">
        <f>IF($C6202="","",IFERROR(_xlfn.XLOOKUP($C6202,'1.PrepList'!$I$2:$I$1500,'1.PrepList'!$H$2:$H$1500,"")&amp;"",""))</f>
        <v/>
      </c>
      <c r="D6202" s="638" t="str">
        <f>IF($C6202="","",IFERROR(_xlfn.XLOOKUP($C6202,'1.PrepList'!$I$2:$I$1500,'1.PrepList'!$J$2:$J$1500,"")&amp;"",""))</f>
        <v/>
      </c>
      <c r="E6202" s="638" t="str">
        <f>IF($C6202="","",IFERROR(_xlfn.XLOOKUP($C6202,'1.PrepList'!$I$2:$I$1500,'1.PrepList'!$N$2:$N$1500,"")&amp;"",""))</f>
        <v/>
      </c>
      <c r="F6202" s="638" t="str">
        <f>IF($C6202="","",IFERROR(_xlfn.XLOOKUP($C6202,'1.PrepList'!$I$2:$I$1500,'1.PrepList'!$K$2:$K$1500,"")&amp;"",""))</f>
        <v/>
      </c>
      <c r="H6202" s="644" t="str">
        <f>IF($C6202="","",IFERROR(IF(_xlfn.XLOOKUP($C6202,tbl_StartedStatus[Bold ID],tbl_StartedStatus[Started])="Started","Yes",IF(_xlfn.XLOOKUP($C6202,tbl_StartedStatus[Bold ID],tbl_StartedStatus[Started])="No Show","No Show","")),""))</f>
        <v/>
      </c>
    </row>
    <row r="6203" spans="1:8" ht="15" customHeight="1" thickBot="1">
      <c r="A6203" s="38" t="str">
        <f>IF($C6203="","",IFERROR(_xlfn.XLOOKUP($C6203,'1.PrepList'!$I$2:$I$1500,'1.PrepList'!$G$2:$G$1500,"")&amp;"",""))</f>
        <v/>
      </c>
      <c r="B6203" s="638" t="str">
        <f>IF($C6203="","",IFERROR(_xlfn.XLOOKUP($C6203,'1.PrepList'!$I$2:$I$1500,'1.PrepList'!$H$2:$H$1500,"")&amp;"",""))</f>
        <v/>
      </c>
      <c r="D6203" s="638" t="str">
        <f>IF($C6203="","",IFERROR(_xlfn.XLOOKUP($C6203,'1.PrepList'!$I$2:$I$1500,'1.PrepList'!$J$2:$J$1500,"")&amp;"",""))</f>
        <v/>
      </c>
      <c r="E6203" s="638" t="str">
        <f>IF($C6203="","",IFERROR(_xlfn.XLOOKUP($C6203,'1.PrepList'!$I$2:$I$1500,'1.PrepList'!$N$2:$N$1500,"")&amp;"",""))</f>
        <v/>
      </c>
      <c r="F6203" s="638" t="str">
        <f>IF($C6203="","",IFERROR(_xlfn.XLOOKUP($C6203,'1.PrepList'!$I$2:$I$1500,'1.PrepList'!$K$2:$K$1500,"")&amp;"",""))</f>
        <v/>
      </c>
      <c r="H6203" s="644" t="str">
        <f>IF($C6203="","",IFERROR(IF(_xlfn.XLOOKUP($C6203,tbl_StartedStatus[Bold ID],tbl_StartedStatus[Started])="Started","Yes",IF(_xlfn.XLOOKUP($C6203,tbl_StartedStatus[Bold ID],tbl_StartedStatus[Started])="No Show","No Show","")),""))</f>
        <v/>
      </c>
    </row>
    <row r="6204" spans="1:8" ht="15" customHeight="1" thickBot="1">
      <c r="A6204" s="38" t="str">
        <f>IF($C6204="","",IFERROR(_xlfn.XLOOKUP($C6204,'1.PrepList'!$I$2:$I$1500,'1.PrepList'!$G$2:$G$1500,"")&amp;"",""))</f>
        <v/>
      </c>
      <c r="B6204" s="638" t="str">
        <f>IF($C6204="","",IFERROR(_xlfn.XLOOKUP($C6204,'1.PrepList'!$I$2:$I$1500,'1.PrepList'!$H$2:$H$1500,"")&amp;"",""))</f>
        <v/>
      </c>
      <c r="D6204" s="638" t="str">
        <f>IF($C6204="","",IFERROR(_xlfn.XLOOKUP($C6204,'1.PrepList'!$I$2:$I$1500,'1.PrepList'!$J$2:$J$1500,"")&amp;"",""))</f>
        <v/>
      </c>
      <c r="E6204" s="638" t="str">
        <f>IF($C6204="","",IFERROR(_xlfn.XLOOKUP($C6204,'1.PrepList'!$I$2:$I$1500,'1.PrepList'!$N$2:$N$1500,"")&amp;"",""))</f>
        <v/>
      </c>
      <c r="F6204" s="638" t="str">
        <f>IF($C6204="","",IFERROR(_xlfn.XLOOKUP($C6204,'1.PrepList'!$I$2:$I$1500,'1.PrepList'!$K$2:$K$1500,"")&amp;"",""))</f>
        <v/>
      </c>
      <c r="H6204" s="644" t="str">
        <f>IF($C6204="","",IFERROR(IF(_xlfn.XLOOKUP($C6204,tbl_StartedStatus[Bold ID],tbl_StartedStatus[Started])="Started","Yes",IF(_xlfn.XLOOKUP($C6204,tbl_StartedStatus[Bold ID],tbl_StartedStatus[Started])="No Show","No Show","")),""))</f>
        <v/>
      </c>
    </row>
    <row r="6205" spans="1:8" ht="15" customHeight="1" thickBot="1">
      <c r="A6205" s="38" t="str">
        <f>IF($C6205="","",IFERROR(_xlfn.XLOOKUP($C6205,'1.PrepList'!$I$2:$I$1500,'1.PrepList'!$G$2:$G$1500,"")&amp;"",""))</f>
        <v/>
      </c>
      <c r="B6205" s="638" t="str">
        <f>IF($C6205="","",IFERROR(_xlfn.XLOOKUP($C6205,'1.PrepList'!$I$2:$I$1500,'1.PrepList'!$H$2:$H$1500,"")&amp;"",""))</f>
        <v/>
      </c>
      <c r="D6205" s="638" t="str">
        <f>IF($C6205="","",IFERROR(_xlfn.XLOOKUP($C6205,'1.PrepList'!$I$2:$I$1500,'1.PrepList'!$J$2:$J$1500,"")&amp;"",""))</f>
        <v/>
      </c>
      <c r="E6205" s="638" t="str">
        <f>IF($C6205="","",IFERROR(_xlfn.XLOOKUP($C6205,'1.PrepList'!$I$2:$I$1500,'1.PrepList'!$N$2:$N$1500,"")&amp;"",""))</f>
        <v/>
      </c>
      <c r="F6205" s="638" t="str">
        <f>IF($C6205="","",IFERROR(_xlfn.XLOOKUP($C6205,'1.PrepList'!$I$2:$I$1500,'1.PrepList'!$K$2:$K$1500,"")&amp;"",""))</f>
        <v/>
      </c>
      <c r="H6205" s="644" t="str">
        <f>IF($C6205="","",IFERROR(IF(_xlfn.XLOOKUP($C6205,tbl_StartedStatus[Bold ID],tbl_StartedStatus[Started])="Started","Yes",IF(_xlfn.XLOOKUP($C6205,tbl_StartedStatus[Bold ID],tbl_StartedStatus[Started])="No Show","No Show","")),""))</f>
        <v/>
      </c>
    </row>
    <row r="6206" spans="1:8" ht="15" customHeight="1" thickBot="1">
      <c r="A6206" s="38" t="str">
        <f>IF($C6206="","",IFERROR(_xlfn.XLOOKUP($C6206,'1.PrepList'!$I$2:$I$1500,'1.PrepList'!$G$2:$G$1500,"")&amp;"",""))</f>
        <v/>
      </c>
      <c r="B6206" s="638" t="str">
        <f>IF($C6206="","",IFERROR(_xlfn.XLOOKUP($C6206,'1.PrepList'!$I$2:$I$1500,'1.PrepList'!$H$2:$H$1500,"")&amp;"",""))</f>
        <v/>
      </c>
      <c r="D6206" s="638" t="str">
        <f>IF($C6206="","",IFERROR(_xlfn.XLOOKUP($C6206,'1.PrepList'!$I$2:$I$1500,'1.PrepList'!$J$2:$J$1500,"")&amp;"",""))</f>
        <v/>
      </c>
      <c r="E6206" s="638" t="str">
        <f>IF($C6206="","",IFERROR(_xlfn.XLOOKUP($C6206,'1.PrepList'!$I$2:$I$1500,'1.PrepList'!$N$2:$N$1500,"")&amp;"",""))</f>
        <v/>
      </c>
      <c r="F6206" s="638" t="str">
        <f>IF($C6206="","",IFERROR(_xlfn.XLOOKUP($C6206,'1.PrepList'!$I$2:$I$1500,'1.PrepList'!$K$2:$K$1500,"")&amp;"",""))</f>
        <v/>
      </c>
      <c r="H6206" s="644" t="str">
        <f>IF($C6206="","",IFERROR(IF(_xlfn.XLOOKUP($C6206,tbl_StartedStatus[Bold ID],tbl_StartedStatus[Started])="Started","Yes",IF(_xlfn.XLOOKUP($C6206,tbl_StartedStatus[Bold ID],tbl_StartedStatus[Started])="No Show","No Show","")),""))</f>
        <v/>
      </c>
    </row>
    <row r="6207" spans="1:8" ht="15" customHeight="1" thickBot="1">
      <c r="A6207" s="38" t="str">
        <f>IF($C6207="","",IFERROR(_xlfn.XLOOKUP($C6207,'1.PrepList'!$I$2:$I$1500,'1.PrepList'!$G$2:$G$1500,"")&amp;"",""))</f>
        <v/>
      </c>
      <c r="B6207" s="638" t="str">
        <f>IF($C6207="","",IFERROR(_xlfn.XLOOKUP($C6207,'1.PrepList'!$I$2:$I$1500,'1.PrepList'!$H$2:$H$1500,"")&amp;"",""))</f>
        <v/>
      </c>
      <c r="D6207" s="638" t="str">
        <f>IF($C6207="","",IFERROR(_xlfn.XLOOKUP($C6207,'1.PrepList'!$I$2:$I$1500,'1.PrepList'!$J$2:$J$1500,"")&amp;"",""))</f>
        <v/>
      </c>
      <c r="E6207" s="638" t="str">
        <f>IF($C6207="","",IFERROR(_xlfn.XLOOKUP($C6207,'1.PrepList'!$I$2:$I$1500,'1.PrepList'!$N$2:$N$1500,"")&amp;"",""))</f>
        <v/>
      </c>
      <c r="F6207" s="638" t="str">
        <f>IF($C6207="","",IFERROR(_xlfn.XLOOKUP($C6207,'1.PrepList'!$I$2:$I$1500,'1.PrepList'!$K$2:$K$1500,"")&amp;"",""))</f>
        <v/>
      </c>
      <c r="H6207" s="644" t="str">
        <f>IF($C6207="","",IFERROR(IF(_xlfn.XLOOKUP($C6207,tbl_StartedStatus[Bold ID],tbl_StartedStatus[Started])="Started","Yes",IF(_xlfn.XLOOKUP($C6207,tbl_StartedStatus[Bold ID],tbl_StartedStatus[Started])="No Show","No Show","")),""))</f>
        <v/>
      </c>
    </row>
    <row r="6208" spans="1:8" ht="15" customHeight="1" thickBot="1">
      <c r="A6208" s="38" t="str">
        <f>IF($C6208="","",IFERROR(_xlfn.XLOOKUP($C6208,'1.PrepList'!$I$2:$I$1500,'1.PrepList'!$G$2:$G$1500,"")&amp;"",""))</f>
        <v/>
      </c>
      <c r="B6208" s="638" t="str">
        <f>IF($C6208="","",IFERROR(_xlfn.XLOOKUP($C6208,'1.PrepList'!$I$2:$I$1500,'1.PrepList'!$H$2:$H$1500,"")&amp;"",""))</f>
        <v/>
      </c>
      <c r="D6208" s="638" t="str">
        <f>IF($C6208="","",IFERROR(_xlfn.XLOOKUP($C6208,'1.PrepList'!$I$2:$I$1500,'1.PrepList'!$J$2:$J$1500,"")&amp;"",""))</f>
        <v/>
      </c>
      <c r="E6208" s="638" t="str">
        <f>IF($C6208="","",IFERROR(_xlfn.XLOOKUP($C6208,'1.PrepList'!$I$2:$I$1500,'1.PrepList'!$N$2:$N$1500,"")&amp;"",""))</f>
        <v/>
      </c>
      <c r="F6208" s="638" t="str">
        <f>IF($C6208="","",IFERROR(_xlfn.XLOOKUP($C6208,'1.PrepList'!$I$2:$I$1500,'1.PrepList'!$K$2:$K$1500,"")&amp;"",""))</f>
        <v/>
      </c>
      <c r="H6208" s="644" t="str">
        <f>IF($C6208="","",IFERROR(IF(_xlfn.XLOOKUP($C6208,tbl_StartedStatus[Bold ID],tbl_StartedStatus[Started])="Started","Yes",IF(_xlfn.XLOOKUP($C6208,tbl_StartedStatus[Bold ID],tbl_StartedStatus[Started])="No Show","No Show","")),""))</f>
        <v/>
      </c>
    </row>
    <row r="6209" spans="1:8" ht="15" customHeight="1" thickBot="1">
      <c r="A6209" s="38" t="str">
        <f>IF($C6209="","",IFERROR(_xlfn.XLOOKUP($C6209,'1.PrepList'!$I$2:$I$1500,'1.PrepList'!$G$2:$G$1500,"")&amp;"",""))</f>
        <v/>
      </c>
      <c r="B6209" s="638" t="str">
        <f>IF($C6209="","",IFERROR(_xlfn.XLOOKUP($C6209,'1.PrepList'!$I$2:$I$1500,'1.PrepList'!$H$2:$H$1500,"")&amp;"",""))</f>
        <v/>
      </c>
      <c r="D6209" s="638" t="str">
        <f>IF($C6209="","",IFERROR(_xlfn.XLOOKUP($C6209,'1.PrepList'!$I$2:$I$1500,'1.PrepList'!$J$2:$J$1500,"")&amp;"",""))</f>
        <v/>
      </c>
      <c r="E6209" s="638" t="str">
        <f>IF($C6209="","",IFERROR(_xlfn.XLOOKUP($C6209,'1.PrepList'!$I$2:$I$1500,'1.PrepList'!$N$2:$N$1500,"")&amp;"",""))</f>
        <v/>
      </c>
      <c r="F6209" s="638" t="str">
        <f>IF($C6209="","",IFERROR(_xlfn.XLOOKUP($C6209,'1.PrepList'!$I$2:$I$1500,'1.PrepList'!$K$2:$K$1500,"")&amp;"",""))</f>
        <v/>
      </c>
      <c r="H6209" s="644" t="str">
        <f>IF($C6209="","",IFERROR(IF(_xlfn.XLOOKUP($C6209,tbl_StartedStatus[Bold ID],tbl_StartedStatus[Started])="Started","Yes",IF(_xlfn.XLOOKUP($C6209,tbl_StartedStatus[Bold ID],tbl_StartedStatus[Started])="No Show","No Show","")),""))</f>
        <v/>
      </c>
    </row>
    <row r="6210" spans="1:8" ht="15" customHeight="1" thickBot="1">
      <c r="A6210" s="38" t="str">
        <f>IF($C6210="","",IFERROR(_xlfn.XLOOKUP($C6210,'1.PrepList'!$I$2:$I$1500,'1.PrepList'!$G$2:$G$1500,"")&amp;"",""))</f>
        <v/>
      </c>
      <c r="B6210" s="638" t="str">
        <f>IF($C6210="","",IFERROR(_xlfn.XLOOKUP($C6210,'1.PrepList'!$I$2:$I$1500,'1.PrepList'!$H$2:$H$1500,"")&amp;"",""))</f>
        <v/>
      </c>
      <c r="D6210" s="638" t="str">
        <f>IF($C6210="","",IFERROR(_xlfn.XLOOKUP($C6210,'1.PrepList'!$I$2:$I$1500,'1.PrepList'!$J$2:$J$1500,"")&amp;"",""))</f>
        <v/>
      </c>
      <c r="E6210" s="638" t="str">
        <f>IF($C6210="","",IFERROR(_xlfn.XLOOKUP($C6210,'1.PrepList'!$I$2:$I$1500,'1.PrepList'!$N$2:$N$1500,"")&amp;"",""))</f>
        <v/>
      </c>
      <c r="F6210" s="638" t="str">
        <f>IF($C6210="","",IFERROR(_xlfn.XLOOKUP($C6210,'1.PrepList'!$I$2:$I$1500,'1.PrepList'!$K$2:$K$1500,"")&amp;"",""))</f>
        <v/>
      </c>
      <c r="H6210" s="644" t="str">
        <f>IF($C6210="","",IFERROR(IF(_xlfn.XLOOKUP($C6210,tbl_StartedStatus[Bold ID],tbl_StartedStatus[Started])="Started","Yes",IF(_xlfn.XLOOKUP($C6210,tbl_StartedStatus[Bold ID],tbl_StartedStatus[Started])="No Show","No Show","")),""))</f>
        <v/>
      </c>
    </row>
    <row r="6211" spans="1:8" ht="15" customHeight="1" thickBot="1">
      <c r="A6211" s="38" t="str">
        <f>IF($C6211="","",IFERROR(_xlfn.XLOOKUP($C6211,'1.PrepList'!$I$2:$I$1500,'1.PrepList'!$G$2:$G$1500,"")&amp;"",""))</f>
        <v/>
      </c>
      <c r="B6211" s="638" t="str">
        <f>IF($C6211="","",IFERROR(_xlfn.XLOOKUP($C6211,'1.PrepList'!$I$2:$I$1500,'1.PrepList'!$H$2:$H$1500,"")&amp;"",""))</f>
        <v/>
      </c>
      <c r="D6211" s="638" t="str">
        <f>IF($C6211="","",IFERROR(_xlfn.XLOOKUP($C6211,'1.PrepList'!$I$2:$I$1500,'1.PrepList'!$J$2:$J$1500,"")&amp;"",""))</f>
        <v/>
      </c>
      <c r="E6211" s="638" t="str">
        <f>IF($C6211="","",IFERROR(_xlfn.XLOOKUP($C6211,'1.PrepList'!$I$2:$I$1500,'1.PrepList'!$N$2:$N$1500,"")&amp;"",""))</f>
        <v/>
      </c>
      <c r="F6211" s="638" t="str">
        <f>IF($C6211="","",IFERROR(_xlfn.XLOOKUP($C6211,'1.PrepList'!$I$2:$I$1500,'1.PrepList'!$K$2:$K$1500,"")&amp;"",""))</f>
        <v/>
      </c>
      <c r="H6211" s="644" t="str">
        <f>IF($C6211="","",IFERROR(IF(_xlfn.XLOOKUP($C6211,tbl_StartedStatus[Bold ID],tbl_StartedStatus[Started])="Started","Yes",IF(_xlfn.XLOOKUP($C6211,tbl_StartedStatus[Bold ID],tbl_StartedStatus[Started])="No Show","No Show","")),""))</f>
        <v/>
      </c>
    </row>
    <row r="6212" spans="1:8" ht="15" customHeight="1" thickBot="1">
      <c r="A6212" s="38" t="str">
        <f>IF($C6212="","",IFERROR(_xlfn.XLOOKUP($C6212,'1.PrepList'!$I$2:$I$1500,'1.PrepList'!$G$2:$G$1500,"")&amp;"",""))</f>
        <v/>
      </c>
      <c r="B6212" s="638" t="str">
        <f>IF($C6212="","",IFERROR(_xlfn.XLOOKUP($C6212,'1.PrepList'!$I$2:$I$1500,'1.PrepList'!$H$2:$H$1500,"")&amp;"",""))</f>
        <v/>
      </c>
      <c r="D6212" s="638" t="str">
        <f>IF($C6212="","",IFERROR(_xlfn.XLOOKUP($C6212,'1.PrepList'!$I$2:$I$1500,'1.PrepList'!$J$2:$J$1500,"")&amp;"",""))</f>
        <v/>
      </c>
      <c r="E6212" s="638" t="str">
        <f>IF($C6212="","",IFERROR(_xlfn.XLOOKUP($C6212,'1.PrepList'!$I$2:$I$1500,'1.PrepList'!$N$2:$N$1500,"")&amp;"",""))</f>
        <v/>
      </c>
      <c r="F6212" s="638" t="str">
        <f>IF($C6212="","",IFERROR(_xlfn.XLOOKUP($C6212,'1.PrepList'!$I$2:$I$1500,'1.PrepList'!$K$2:$K$1500,"")&amp;"",""))</f>
        <v/>
      </c>
      <c r="H6212" s="644" t="str">
        <f>IF($C6212="","",IFERROR(IF(_xlfn.XLOOKUP($C6212,tbl_StartedStatus[Bold ID],tbl_StartedStatus[Started])="Started","Yes",IF(_xlfn.XLOOKUP($C6212,tbl_StartedStatus[Bold ID],tbl_StartedStatus[Started])="No Show","No Show","")),""))</f>
        <v/>
      </c>
    </row>
    <row r="6213" spans="1:8" ht="15" customHeight="1" thickBot="1">
      <c r="A6213" s="38" t="str">
        <f>IF($C6213="","",IFERROR(_xlfn.XLOOKUP($C6213,'1.PrepList'!$I$2:$I$1500,'1.PrepList'!$G$2:$G$1500,"")&amp;"",""))</f>
        <v/>
      </c>
      <c r="B6213" s="638" t="str">
        <f>IF($C6213="","",IFERROR(_xlfn.XLOOKUP($C6213,'1.PrepList'!$I$2:$I$1500,'1.PrepList'!$H$2:$H$1500,"")&amp;"",""))</f>
        <v/>
      </c>
      <c r="D6213" s="638" t="str">
        <f>IF($C6213="","",IFERROR(_xlfn.XLOOKUP($C6213,'1.PrepList'!$I$2:$I$1500,'1.PrepList'!$J$2:$J$1500,"")&amp;"",""))</f>
        <v/>
      </c>
      <c r="E6213" s="638" t="str">
        <f>IF($C6213="","",IFERROR(_xlfn.XLOOKUP($C6213,'1.PrepList'!$I$2:$I$1500,'1.PrepList'!$N$2:$N$1500,"")&amp;"",""))</f>
        <v/>
      </c>
      <c r="F6213" s="638" t="str">
        <f>IF($C6213="","",IFERROR(_xlfn.XLOOKUP($C6213,'1.PrepList'!$I$2:$I$1500,'1.PrepList'!$K$2:$K$1500,"")&amp;"",""))</f>
        <v/>
      </c>
      <c r="H6213" s="644" t="str">
        <f>IF($C6213="","",IFERROR(IF(_xlfn.XLOOKUP($C6213,tbl_StartedStatus[Bold ID],tbl_StartedStatus[Started])="Started","Yes",IF(_xlfn.XLOOKUP($C6213,tbl_StartedStatus[Bold ID],tbl_StartedStatus[Started])="No Show","No Show","")),""))</f>
        <v/>
      </c>
    </row>
    <row r="6214" spans="1:8" ht="15" customHeight="1" thickBot="1">
      <c r="A6214" s="38" t="str">
        <f>IF($C6214="","",IFERROR(_xlfn.XLOOKUP($C6214,'1.PrepList'!$I$2:$I$1500,'1.PrepList'!$G$2:$G$1500,"")&amp;"",""))</f>
        <v/>
      </c>
      <c r="B6214" s="638" t="str">
        <f>IF($C6214="","",IFERROR(_xlfn.XLOOKUP($C6214,'1.PrepList'!$I$2:$I$1500,'1.PrepList'!$H$2:$H$1500,"")&amp;"",""))</f>
        <v/>
      </c>
      <c r="D6214" s="638" t="str">
        <f>IF($C6214="","",IFERROR(_xlfn.XLOOKUP($C6214,'1.PrepList'!$I$2:$I$1500,'1.PrepList'!$J$2:$J$1500,"")&amp;"",""))</f>
        <v/>
      </c>
      <c r="E6214" s="638" t="str">
        <f>IF($C6214="","",IFERROR(_xlfn.XLOOKUP($C6214,'1.PrepList'!$I$2:$I$1500,'1.PrepList'!$N$2:$N$1500,"")&amp;"",""))</f>
        <v/>
      </c>
      <c r="F6214" s="638" t="str">
        <f>IF($C6214="","",IFERROR(_xlfn.XLOOKUP($C6214,'1.PrepList'!$I$2:$I$1500,'1.PrepList'!$K$2:$K$1500,"")&amp;"",""))</f>
        <v/>
      </c>
      <c r="H6214" s="644" t="str">
        <f>IF($C6214="","",IFERROR(IF(_xlfn.XLOOKUP($C6214,tbl_StartedStatus[Bold ID],tbl_StartedStatus[Started])="Started","Yes",IF(_xlfn.XLOOKUP($C6214,tbl_StartedStatus[Bold ID],tbl_StartedStatus[Started])="No Show","No Show","")),""))</f>
        <v/>
      </c>
    </row>
    <row r="6215" spans="1:8" ht="15" customHeight="1" thickBot="1">
      <c r="A6215" s="38" t="str">
        <f>IF($C6215="","",IFERROR(_xlfn.XLOOKUP($C6215,'1.PrepList'!$I$2:$I$1500,'1.PrepList'!$G$2:$G$1500,"")&amp;"",""))</f>
        <v/>
      </c>
      <c r="B6215" s="638" t="str">
        <f>IF($C6215="","",IFERROR(_xlfn.XLOOKUP($C6215,'1.PrepList'!$I$2:$I$1500,'1.PrepList'!$H$2:$H$1500,"")&amp;"",""))</f>
        <v/>
      </c>
      <c r="D6215" s="638" t="str">
        <f>IF($C6215="","",IFERROR(_xlfn.XLOOKUP($C6215,'1.PrepList'!$I$2:$I$1500,'1.PrepList'!$J$2:$J$1500,"")&amp;"",""))</f>
        <v/>
      </c>
      <c r="E6215" s="638" t="str">
        <f>IF($C6215="","",IFERROR(_xlfn.XLOOKUP($C6215,'1.PrepList'!$I$2:$I$1500,'1.PrepList'!$N$2:$N$1500,"")&amp;"",""))</f>
        <v/>
      </c>
      <c r="F6215" s="638" t="str">
        <f>IF($C6215="","",IFERROR(_xlfn.XLOOKUP($C6215,'1.PrepList'!$I$2:$I$1500,'1.PrepList'!$K$2:$K$1500,"")&amp;"",""))</f>
        <v/>
      </c>
      <c r="H6215" s="644" t="str">
        <f>IF($C6215="","",IFERROR(IF(_xlfn.XLOOKUP($C6215,tbl_StartedStatus[Bold ID],tbl_StartedStatus[Started])="Started","Yes",IF(_xlfn.XLOOKUP($C6215,tbl_StartedStatus[Bold ID],tbl_StartedStatus[Started])="No Show","No Show","")),""))</f>
        <v/>
      </c>
    </row>
    <row r="6216" spans="1:8" ht="15" customHeight="1" thickBot="1">
      <c r="A6216" s="38" t="str">
        <f>IF($C6216="","",IFERROR(_xlfn.XLOOKUP($C6216,'1.PrepList'!$I$2:$I$1500,'1.PrepList'!$G$2:$G$1500,"")&amp;"",""))</f>
        <v/>
      </c>
      <c r="B6216" s="638" t="str">
        <f>IF($C6216="","",IFERROR(_xlfn.XLOOKUP($C6216,'1.PrepList'!$I$2:$I$1500,'1.PrepList'!$H$2:$H$1500,"")&amp;"",""))</f>
        <v/>
      </c>
      <c r="D6216" s="638" t="str">
        <f>IF($C6216="","",IFERROR(_xlfn.XLOOKUP($C6216,'1.PrepList'!$I$2:$I$1500,'1.PrepList'!$J$2:$J$1500,"")&amp;"",""))</f>
        <v/>
      </c>
      <c r="E6216" s="638" t="str">
        <f>IF($C6216="","",IFERROR(_xlfn.XLOOKUP($C6216,'1.PrepList'!$I$2:$I$1500,'1.PrepList'!$N$2:$N$1500,"")&amp;"",""))</f>
        <v/>
      </c>
      <c r="F6216" s="638" t="str">
        <f>IF($C6216="","",IFERROR(_xlfn.XLOOKUP($C6216,'1.PrepList'!$I$2:$I$1500,'1.PrepList'!$K$2:$K$1500,"")&amp;"",""))</f>
        <v/>
      </c>
      <c r="H6216" s="644" t="str">
        <f>IF($C6216="","",IFERROR(IF(_xlfn.XLOOKUP($C6216,tbl_StartedStatus[Bold ID],tbl_StartedStatus[Started])="Started","Yes",IF(_xlfn.XLOOKUP($C6216,tbl_StartedStatus[Bold ID],tbl_StartedStatus[Started])="No Show","No Show","")),""))</f>
        <v/>
      </c>
    </row>
    <row r="6217" spans="1:8" ht="15" customHeight="1" thickBot="1">
      <c r="A6217" s="38" t="str">
        <f>IF($C6217="","",IFERROR(_xlfn.XLOOKUP($C6217,'1.PrepList'!$I$2:$I$1500,'1.PrepList'!$G$2:$G$1500,"")&amp;"",""))</f>
        <v/>
      </c>
      <c r="B6217" s="638" t="str">
        <f>IF($C6217="","",IFERROR(_xlfn.XLOOKUP($C6217,'1.PrepList'!$I$2:$I$1500,'1.PrepList'!$H$2:$H$1500,"")&amp;"",""))</f>
        <v/>
      </c>
      <c r="D6217" s="638" t="str">
        <f>IF($C6217="","",IFERROR(_xlfn.XLOOKUP($C6217,'1.PrepList'!$I$2:$I$1500,'1.PrepList'!$J$2:$J$1500,"")&amp;"",""))</f>
        <v/>
      </c>
      <c r="E6217" s="638" t="str">
        <f>IF($C6217="","",IFERROR(_xlfn.XLOOKUP($C6217,'1.PrepList'!$I$2:$I$1500,'1.PrepList'!$N$2:$N$1500,"")&amp;"",""))</f>
        <v/>
      </c>
      <c r="F6217" s="638" t="str">
        <f>IF($C6217="","",IFERROR(_xlfn.XLOOKUP($C6217,'1.PrepList'!$I$2:$I$1500,'1.PrepList'!$K$2:$K$1500,"")&amp;"",""))</f>
        <v/>
      </c>
      <c r="H6217" s="644" t="str">
        <f>IF($C6217="","",IFERROR(IF(_xlfn.XLOOKUP($C6217,tbl_StartedStatus[Bold ID],tbl_StartedStatus[Started])="Started","Yes",IF(_xlfn.XLOOKUP($C6217,tbl_StartedStatus[Bold ID],tbl_StartedStatus[Started])="No Show","No Show","")),""))</f>
        <v/>
      </c>
    </row>
    <row r="6218" spans="1:8" ht="15" customHeight="1" thickBot="1">
      <c r="A6218" s="38" t="str">
        <f>IF($C6218="","",IFERROR(_xlfn.XLOOKUP($C6218,'1.PrepList'!$I$2:$I$1500,'1.PrepList'!$G$2:$G$1500,"")&amp;"",""))</f>
        <v/>
      </c>
      <c r="B6218" s="638" t="str">
        <f>IF($C6218="","",IFERROR(_xlfn.XLOOKUP($C6218,'1.PrepList'!$I$2:$I$1500,'1.PrepList'!$H$2:$H$1500,"")&amp;"",""))</f>
        <v/>
      </c>
      <c r="D6218" s="638" t="str">
        <f>IF($C6218="","",IFERROR(_xlfn.XLOOKUP($C6218,'1.PrepList'!$I$2:$I$1500,'1.PrepList'!$J$2:$J$1500,"")&amp;"",""))</f>
        <v/>
      </c>
      <c r="E6218" s="638" t="str">
        <f>IF($C6218="","",IFERROR(_xlfn.XLOOKUP($C6218,'1.PrepList'!$I$2:$I$1500,'1.PrepList'!$N$2:$N$1500,"")&amp;"",""))</f>
        <v/>
      </c>
      <c r="F6218" s="638" t="str">
        <f>IF($C6218="","",IFERROR(_xlfn.XLOOKUP($C6218,'1.PrepList'!$I$2:$I$1500,'1.PrepList'!$K$2:$K$1500,"")&amp;"",""))</f>
        <v/>
      </c>
      <c r="H6218" s="644" t="str">
        <f>IF($C6218="","",IFERROR(IF(_xlfn.XLOOKUP($C6218,tbl_StartedStatus[Bold ID],tbl_StartedStatus[Started])="Started","Yes",IF(_xlfn.XLOOKUP($C6218,tbl_StartedStatus[Bold ID],tbl_StartedStatus[Started])="No Show","No Show","")),""))</f>
        <v/>
      </c>
    </row>
    <row r="6219" spans="1:8" ht="15" customHeight="1" thickBot="1">
      <c r="A6219" s="38" t="str">
        <f>IF($C6219="","",IFERROR(_xlfn.XLOOKUP($C6219,'1.PrepList'!$I$2:$I$1500,'1.PrepList'!$G$2:$G$1500,"")&amp;"",""))</f>
        <v/>
      </c>
      <c r="B6219" s="638" t="str">
        <f>IF($C6219="","",IFERROR(_xlfn.XLOOKUP($C6219,'1.PrepList'!$I$2:$I$1500,'1.PrepList'!$H$2:$H$1500,"")&amp;"",""))</f>
        <v/>
      </c>
      <c r="D6219" s="638" t="str">
        <f>IF($C6219="","",IFERROR(_xlfn.XLOOKUP($C6219,'1.PrepList'!$I$2:$I$1500,'1.PrepList'!$J$2:$J$1500,"")&amp;"",""))</f>
        <v/>
      </c>
      <c r="E6219" s="638" t="str">
        <f>IF($C6219="","",IFERROR(_xlfn.XLOOKUP($C6219,'1.PrepList'!$I$2:$I$1500,'1.PrepList'!$N$2:$N$1500,"")&amp;"",""))</f>
        <v/>
      </c>
      <c r="F6219" s="638" t="str">
        <f>IF($C6219="","",IFERROR(_xlfn.XLOOKUP($C6219,'1.PrepList'!$I$2:$I$1500,'1.PrepList'!$K$2:$K$1500,"")&amp;"",""))</f>
        <v/>
      </c>
      <c r="H6219" s="644" t="str">
        <f>IF($C6219="","",IFERROR(IF(_xlfn.XLOOKUP($C6219,tbl_StartedStatus[Bold ID],tbl_StartedStatus[Started])="Started","Yes",IF(_xlfn.XLOOKUP($C6219,tbl_StartedStatus[Bold ID],tbl_StartedStatus[Started])="No Show","No Show","")),""))</f>
        <v/>
      </c>
    </row>
    <row r="6220" spans="1:8" ht="15" customHeight="1" thickBot="1">
      <c r="A6220" s="38" t="str">
        <f>IF($C6220="","",IFERROR(_xlfn.XLOOKUP($C6220,'1.PrepList'!$I$2:$I$1500,'1.PrepList'!$G$2:$G$1500,"")&amp;"",""))</f>
        <v/>
      </c>
      <c r="B6220" s="638" t="str">
        <f>IF($C6220="","",IFERROR(_xlfn.XLOOKUP($C6220,'1.PrepList'!$I$2:$I$1500,'1.PrepList'!$H$2:$H$1500,"")&amp;"",""))</f>
        <v/>
      </c>
      <c r="D6220" s="638" t="str">
        <f>IF($C6220="","",IFERROR(_xlfn.XLOOKUP($C6220,'1.PrepList'!$I$2:$I$1500,'1.PrepList'!$J$2:$J$1500,"")&amp;"",""))</f>
        <v/>
      </c>
      <c r="E6220" s="638" t="str">
        <f>IF($C6220="","",IFERROR(_xlfn.XLOOKUP($C6220,'1.PrepList'!$I$2:$I$1500,'1.PrepList'!$N$2:$N$1500,"")&amp;"",""))</f>
        <v/>
      </c>
      <c r="F6220" s="638" t="str">
        <f>IF($C6220="","",IFERROR(_xlfn.XLOOKUP($C6220,'1.PrepList'!$I$2:$I$1500,'1.PrepList'!$K$2:$K$1500,"")&amp;"",""))</f>
        <v/>
      </c>
      <c r="H6220" s="644" t="str">
        <f>IF($C6220="","",IFERROR(IF(_xlfn.XLOOKUP($C6220,tbl_StartedStatus[Bold ID],tbl_StartedStatus[Started])="Started","Yes",IF(_xlfn.XLOOKUP($C6220,tbl_StartedStatus[Bold ID],tbl_StartedStatus[Started])="No Show","No Show","")),""))</f>
        <v/>
      </c>
    </row>
    <row r="6221" spans="1:8" ht="15" customHeight="1" thickBot="1">
      <c r="A6221" s="38" t="str">
        <f>IF($C6221="","",IFERROR(_xlfn.XLOOKUP($C6221,'1.PrepList'!$I$2:$I$1500,'1.PrepList'!$G$2:$G$1500,"")&amp;"",""))</f>
        <v/>
      </c>
      <c r="B6221" s="638" t="str">
        <f>IF($C6221="","",IFERROR(_xlfn.XLOOKUP($C6221,'1.PrepList'!$I$2:$I$1500,'1.PrepList'!$H$2:$H$1500,"")&amp;"",""))</f>
        <v/>
      </c>
      <c r="D6221" s="638" t="str">
        <f>IF($C6221="","",IFERROR(_xlfn.XLOOKUP($C6221,'1.PrepList'!$I$2:$I$1500,'1.PrepList'!$J$2:$J$1500,"")&amp;"",""))</f>
        <v/>
      </c>
      <c r="E6221" s="638" t="str">
        <f>IF($C6221="","",IFERROR(_xlfn.XLOOKUP($C6221,'1.PrepList'!$I$2:$I$1500,'1.PrepList'!$N$2:$N$1500,"")&amp;"",""))</f>
        <v/>
      </c>
      <c r="F6221" s="638" t="str">
        <f>IF($C6221="","",IFERROR(_xlfn.XLOOKUP($C6221,'1.PrepList'!$I$2:$I$1500,'1.PrepList'!$K$2:$K$1500,"")&amp;"",""))</f>
        <v/>
      </c>
      <c r="H6221" s="644" t="str">
        <f>IF($C6221="","",IFERROR(IF(_xlfn.XLOOKUP($C6221,tbl_StartedStatus[Bold ID],tbl_StartedStatus[Started])="Started","Yes",IF(_xlfn.XLOOKUP($C6221,tbl_StartedStatus[Bold ID],tbl_StartedStatus[Started])="No Show","No Show","")),""))</f>
        <v/>
      </c>
    </row>
    <row r="6222" spans="1:8" ht="15" customHeight="1" thickBot="1">
      <c r="A6222" s="38" t="str">
        <f>IF($C6222="","",IFERROR(_xlfn.XLOOKUP($C6222,'1.PrepList'!$I$2:$I$1500,'1.PrepList'!$G$2:$G$1500,"")&amp;"",""))</f>
        <v/>
      </c>
      <c r="B6222" s="638" t="str">
        <f>IF($C6222="","",IFERROR(_xlfn.XLOOKUP($C6222,'1.PrepList'!$I$2:$I$1500,'1.PrepList'!$H$2:$H$1500,"")&amp;"",""))</f>
        <v/>
      </c>
      <c r="D6222" s="638" t="str">
        <f>IF($C6222="","",IFERROR(_xlfn.XLOOKUP($C6222,'1.PrepList'!$I$2:$I$1500,'1.PrepList'!$J$2:$J$1500,"")&amp;"",""))</f>
        <v/>
      </c>
      <c r="E6222" s="638" t="str">
        <f>IF($C6222="","",IFERROR(_xlfn.XLOOKUP($C6222,'1.PrepList'!$I$2:$I$1500,'1.PrepList'!$N$2:$N$1500,"")&amp;"",""))</f>
        <v/>
      </c>
      <c r="F6222" s="638" t="str">
        <f>IF($C6222="","",IFERROR(_xlfn.XLOOKUP($C6222,'1.PrepList'!$I$2:$I$1500,'1.PrepList'!$K$2:$K$1500,"")&amp;"",""))</f>
        <v/>
      </c>
      <c r="H6222" s="644" t="str">
        <f>IF($C6222="","",IFERROR(IF(_xlfn.XLOOKUP($C6222,tbl_StartedStatus[Bold ID],tbl_StartedStatus[Started])="Started","Yes",IF(_xlfn.XLOOKUP($C6222,tbl_StartedStatus[Bold ID],tbl_StartedStatus[Started])="No Show","No Show","")),""))</f>
        <v/>
      </c>
    </row>
    <row r="6223" spans="1:8" ht="15" customHeight="1" thickBot="1">
      <c r="A6223" s="38" t="str">
        <f>IF($C6223="","",IFERROR(_xlfn.XLOOKUP($C6223,'1.PrepList'!$I$2:$I$1500,'1.PrepList'!$G$2:$G$1500,"")&amp;"",""))</f>
        <v/>
      </c>
      <c r="B6223" s="638" t="str">
        <f>IF($C6223="","",IFERROR(_xlfn.XLOOKUP($C6223,'1.PrepList'!$I$2:$I$1500,'1.PrepList'!$H$2:$H$1500,"")&amp;"",""))</f>
        <v/>
      </c>
      <c r="D6223" s="638" t="str">
        <f>IF($C6223="","",IFERROR(_xlfn.XLOOKUP($C6223,'1.PrepList'!$I$2:$I$1500,'1.PrepList'!$J$2:$J$1500,"")&amp;"",""))</f>
        <v/>
      </c>
      <c r="E6223" s="638" t="str">
        <f>IF($C6223="","",IFERROR(_xlfn.XLOOKUP($C6223,'1.PrepList'!$I$2:$I$1500,'1.PrepList'!$N$2:$N$1500,"")&amp;"",""))</f>
        <v/>
      </c>
      <c r="F6223" s="638" t="str">
        <f>IF($C6223="","",IFERROR(_xlfn.XLOOKUP($C6223,'1.PrepList'!$I$2:$I$1500,'1.PrepList'!$K$2:$K$1500,"")&amp;"",""))</f>
        <v/>
      </c>
      <c r="H6223" s="644" t="str">
        <f>IF($C6223="","",IFERROR(IF(_xlfn.XLOOKUP($C6223,tbl_StartedStatus[Bold ID],tbl_StartedStatus[Started])="Started","Yes",IF(_xlfn.XLOOKUP($C6223,tbl_StartedStatus[Bold ID],tbl_StartedStatus[Started])="No Show","No Show","")),""))</f>
        <v/>
      </c>
    </row>
    <row r="6224" spans="1:8" ht="15" customHeight="1" thickBot="1">
      <c r="A6224" s="38" t="str">
        <f>IF($C6224="","",IFERROR(_xlfn.XLOOKUP($C6224,'1.PrepList'!$I$2:$I$1500,'1.PrepList'!$G$2:$G$1500,"")&amp;"",""))</f>
        <v/>
      </c>
      <c r="B6224" s="638" t="str">
        <f>IF($C6224="","",IFERROR(_xlfn.XLOOKUP($C6224,'1.PrepList'!$I$2:$I$1500,'1.PrepList'!$H$2:$H$1500,"")&amp;"",""))</f>
        <v/>
      </c>
      <c r="D6224" s="638" t="str">
        <f>IF($C6224="","",IFERROR(_xlfn.XLOOKUP($C6224,'1.PrepList'!$I$2:$I$1500,'1.PrepList'!$J$2:$J$1500,"")&amp;"",""))</f>
        <v/>
      </c>
      <c r="E6224" s="638" t="str">
        <f>IF($C6224="","",IFERROR(_xlfn.XLOOKUP($C6224,'1.PrepList'!$I$2:$I$1500,'1.PrepList'!$N$2:$N$1500,"")&amp;"",""))</f>
        <v/>
      </c>
      <c r="F6224" s="638" t="str">
        <f>IF($C6224="","",IFERROR(_xlfn.XLOOKUP($C6224,'1.PrepList'!$I$2:$I$1500,'1.PrepList'!$K$2:$K$1500,"")&amp;"",""))</f>
        <v/>
      </c>
      <c r="H6224" s="644" t="str">
        <f>IF($C6224="","",IFERROR(IF(_xlfn.XLOOKUP($C6224,tbl_StartedStatus[Bold ID],tbl_StartedStatus[Started])="Started","Yes",IF(_xlfn.XLOOKUP($C6224,tbl_StartedStatus[Bold ID],tbl_StartedStatus[Started])="No Show","No Show","")),""))</f>
        <v/>
      </c>
    </row>
    <row r="6225" spans="1:8" ht="15" customHeight="1" thickBot="1">
      <c r="A6225" s="38" t="str">
        <f>IF($C6225="","",IFERROR(_xlfn.XLOOKUP($C6225,'1.PrepList'!$I$2:$I$1500,'1.PrepList'!$G$2:$G$1500,"")&amp;"",""))</f>
        <v/>
      </c>
      <c r="B6225" s="638" t="str">
        <f>IF($C6225="","",IFERROR(_xlfn.XLOOKUP($C6225,'1.PrepList'!$I$2:$I$1500,'1.PrepList'!$H$2:$H$1500,"")&amp;"",""))</f>
        <v/>
      </c>
      <c r="D6225" s="638" t="str">
        <f>IF($C6225="","",IFERROR(_xlfn.XLOOKUP($C6225,'1.PrepList'!$I$2:$I$1500,'1.PrepList'!$J$2:$J$1500,"")&amp;"",""))</f>
        <v/>
      </c>
      <c r="E6225" s="638" t="str">
        <f>IF($C6225="","",IFERROR(_xlfn.XLOOKUP($C6225,'1.PrepList'!$I$2:$I$1500,'1.PrepList'!$N$2:$N$1500,"")&amp;"",""))</f>
        <v/>
      </c>
      <c r="F6225" s="638" t="str">
        <f>IF($C6225="","",IFERROR(_xlfn.XLOOKUP($C6225,'1.PrepList'!$I$2:$I$1500,'1.PrepList'!$K$2:$K$1500,"")&amp;"",""))</f>
        <v/>
      </c>
      <c r="H6225" s="644" t="str">
        <f>IF($C6225="","",IFERROR(IF(_xlfn.XLOOKUP($C6225,tbl_StartedStatus[Bold ID],tbl_StartedStatus[Started])="Started","Yes",IF(_xlfn.XLOOKUP($C6225,tbl_StartedStatus[Bold ID],tbl_StartedStatus[Started])="No Show","No Show","")),""))</f>
        <v/>
      </c>
    </row>
    <row r="6226" spans="1:8" ht="15" customHeight="1" thickBot="1">
      <c r="A6226" s="38" t="str">
        <f>IF($C6226="","",IFERROR(_xlfn.XLOOKUP($C6226,'1.PrepList'!$I$2:$I$1500,'1.PrepList'!$G$2:$G$1500,"")&amp;"",""))</f>
        <v/>
      </c>
      <c r="B6226" s="638" t="str">
        <f>IF($C6226="","",IFERROR(_xlfn.XLOOKUP($C6226,'1.PrepList'!$I$2:$I$1500,'1.PrepList'!$H$2:$H$1500,"")&amp;"",""))</f>
        <v/>
      </c>
      <c r="D6226" s="638" t="str">
        <f>IF($C6226="","",IFERROR(_xlfn.XLOOKUP($C6226,'1.PrepList'!$I$2:$I$1500,'1.PrepList'!$J$2:$J$1500,"")&amp;"",""))</f>
        <v/>
      </c>
      <c r="E6226" s="638" t="str">
        <f>IF($C6226="","",IFERROR(_xlfn.XLOOKUP($C6226,'1.PrepList'!$I$2:$I$1500,'1.PrepList'!$N$2:$N$1500,"")&amp;"",""))</f>
        <v/>
      </c>
      <c r="F6226" s="638" t="str">
        <f>IF($C6226="","",IFERROR(_xlfn.XLOOKUP($C6226,'1.PrepList'!$I$2:$I$1500,'1.PrepList'!$K$2:$K$1500,"")&amp;"",""))</f>
        <v/>
      </c>
      <c r="H6226" s="644" t="str">
        <f>IF($C6226="","",IFERROR(IF(_xlfn.XLOOKUP($C6226,tbl_StartedStatus[Bold ID],tbl_StartedStatus[Started])="Started","Yes",IF(_xlfn.XLOOKUP($C6226,tbl_StartedStatus[Bold ID],tbl_StartedStatus[Started])="No Show","No Show","")),""))</f>
        <v/>
      </c>
    </row>
    <row r="6227" spans="1:8" ht="15" customHeight="1" thickBot="1">
      <c r="A6227" s="38" t="str">
        <f>IF($C6227="","",IFERROR(_xlfn.XLOOKUP($C6227,'1.PrepList'!$I$2:$I$1500,'1.PrepList'!$G$2:$G$1500,"")&amp;"",""))</f>
        <v/>
      </c>
      <c r="B6227" s="638" t="str">
        <f>IF($C6227="","",IFERROR(_xlfn.XLOOKUP($C6227,'1.PrepList'!$I$2:$I$1500,'1.PrepList'!$H$2:$H$1500,"")&amp;"",""))</f>
        <v/>
      </c>
      <c r="D6227" s="638" t="str">
        <f>IF($C6227="","",IFERROR(_xlfn.XLOOKUP($C6227,'1.PrepList'!$I$2:$I$1500,'1.PrepList'!$J$2:$J$1500,"")&amp;"",""))</f>
        <v/>
      </c>
      <c r="E6227" s="638" t="str">
        <f>IF($C6227="","",IFERROR(_xlfn.XLOOKUP($C6227,'1.PrepList'!$I$2:$I$1500,'1.PrepList'!$N$2:$N$1500,"")&amp;"",""))</f>
        <v/>
      </c>
      <c r="F6227" s="638" t="str">
        <f>IF($C6227="","",IFERROR(_xlfn.XLOOKUP($C6227,'1.PrepList'!$I$2:$I$1500,'1.PrepList'!$K$2:$K$1500,"")&amp;"",""))</f>
        <v/>
      </c>
      <c r="H6227" s="644" t="str">
        <f>IF($C6227="","",IFERROR(IF(_xlfn.XLOOKUP($C6227,tbl_StartedStatus[Bold ID],tbl_StartedStatus[Started])="Started","Yes",IF(_xlfn.XLOOKUP($C6227,tbl_StartedStatus[Bold ID],tbl_StartedStatus[Started])="No Show","No Show","")),""))</f>
        <v/>
      </c>
    </row>
    <row r="6228" spans="1:8" ht="15" customHeight="1" thickBot="1">
      <c r="A6228" s="38" t="str">
        <f>IF($C6228="","",IFERROR(_xlfn.XLOOKUP($C6228,'1.PrepList'!$I$2:$I$1500,'1.PrepList'!$G$2:$G$1500,"")&amp;"",""))</f>
        <v/>
      </c>
      <c r="B6228" s="638" t="str">
        <f>IF($C6228="","",IFERROR(_xlfn.XLOOKUP($C6228,'1.PrepList'!$I$2:$I$1500,'1.PrepList'!$H$2:$H$1500,"")&amp;"",""))</f>
        <v/>
      </c>
      <c r="D6228" s="638" t="str">
        <f>IF($C6228="","",IFERROR(_xlfn.XLOOKUP($C6228,'1.PrepList'!$I$2:$I$1500,'1.PrepList'!$J$2:$J$1500,"")&amp;"",""))</f>
        <v/>
      </c>
      <c r="E6228" s="638" t="str">
        <f>IF($C6228="","",IFERROR(_xlfn.XLOOKUP($C6228,'1.PrepList'!$I$2:$I$1500,'1.PrepList'!$N$2:$N$1500,"")&amp;"",""))</f>
        <v/>
      </c>
      <c r="F6228" s="638" t="str">
        <f>IF($C6228="","",IFERROR(_xlfn.XLOOKUP($C6228,'1.PrepList'!$I$2:$I$1500,'1.PrepList'!$K$2:$K$1500,"")&amp;"",""))</f>
        <v/>
      </c>
      <c r="H6228" s="644" t="str">
        <f>IF($C6228="","",IFERROR(IF(_xlfn.XLOOKUP($C6228,tbl_StartedStatus[Bold ID],tbl_StartedStatus[Started])="Started","Yes",IF(_xlfn.XLOOKUP($C6228,tbl_StartedStatus[Bold ID],tbl_StartedStatus[Started])="No Show","No Show","")),""))</f>
        <v/>
      </c>
    </row>
    <row r="6229" spans="1:8" ht="15" customHeight="1" thickBot="1">
      <c r="A6229" s="38" t="str">
        <f>IF($C6229="","",IFERROR(_xlfn.XLOOKUP($C6229,'1.PrepList'!$I$2:$I$1500,'1.PrepList'!$G$2:$G$1500,"")&amp;"",""))</f>
        <v/>
      </c>
      <c r="B6229" s="638" t="str">
        <f>IF($C6229="","",IFERROR(_xlfn.XLOOKUP($C6229,'1.PrepList'!$I$2:$I$1500,'1.PrepList'!$H$2:$H$1500,"")&amp;"",""))</f>
        <v/>
      </c>
      <c r="D6229" s="638" t="str">
        <f>IF($C6229="","",IFERROR(_xlfn.XLOOKUP($C6229,'1.PrepList'!$I$2:$I$1500,'1.PrepList'!$J$2:$J$1500,"")&amp;"",""))</f>
        <v/>
      </c>
      <c r="E6229" s="638" t="str">
        <f>IF($C6229="","",IFERROR(_xlfn.XLOOKUP($C6229,'1.PrepList'!$I$2:$I$1500,'1.PrepList'!$N$2:$N$1500,"")&amp;"",""))</f>
        <v/>
      </c>
      <c r="F6229" s="638" t="str">
        <f>IF($C6229="","",IFERROR(_xlfn.XLOOKUP($C6229,'1.PrepList'!$I$2:$I$1500,'1.PrepList'!$K$2:$K$1500,"")&amp;"",""))</f>
        <v/>
      </c>
      <c r="H6229" s="644" t="str">
        <f>IF($C6229="","",IFERROR(IF(_xlfn.XLOOKUP($C6229,tbl_StartedStatus[Bold ID],tbl_StartedStatus[Started])="Started","Yes",IF(_xlfn.XLOOKUP($C6229,tbl_StartedStatus[Bold ID],tbl_StartedStatus[Started])="No Show","No Show","")),""))</f>
        <v/>
      </c>
    </row>
    <row r="6230" spans="1:8" ht="15" customHeight="1" thickBot="1">
      <c r="A6230" s="38" t="str">
        <f>IF($C6230="","",IFERROR(_xlfn.XLOOKUP($C6230,'1.PrepList'!$I$2:$I$1500,'1.PrepList'!$G$2:$G$1500,"")&amp;"",""))</f>
        <v/>
      </c>
      <c r="B6230" s="638" t="str">
        <f>IF($C6230="","",IFERROR(_xlfn.XLOOKUP($C6230,'1.PrepList'!$I$2:$I$1500,'1.PrepList'!$H$2:$H$1500,"")&amp;"",""))</f>
        <v/>
      </c>
      <c r="D6230" s="638" t="str">
        <f>IF($C6230="","",IFERROR(_xlfn.XLOOKUP($C6230,'1.PrepList'!$I$2:$I$1500,'1.PrepList'!$J$2:$J$1500,"")&amp;"",""))</f>
        <v/>
      </c>
      <c r="E6230" s="638" t="str">
        <f>IF($C6230="","",IFERROR(_xlfn.XLOOKUP($C6230,'1.PrepList'!$I$2:$I$1500,'1.PrepList'!$N$2:$N$1500,"")&amp;"",""))</f>
        <v/>
      </c>
      <c r="F6230" s="638" t="str">
        <f>IF($C6230="","",IFERROR(_xlfn.XLOOKUP($C6230,'1.PrepList'!$I$2:$I$1500,'1.PrepList'!$K$2:$K$1500,"")&amp;"",""))</f>
        <v/>
      </c>
      <c r="H6230" s="644" t="str">
        <f>IF($C6230="","",IFERROR(IF(_xlfn.XLOOKUP($C6230,tbl_StartedStatus[Bold ID],tbl_StartedStatus[Started])="Started","Yes",IF(_xlfn.XLOOKUP($C6230,tbl_StartedStatus[Bold ID],tbl_StartedStatus[Started])="No Show","No Show","")),""))</f>
        <v/>
      </c>
    </row>
    <row r="6231" spans="1:8" ht="15" customHeight="1" thickBot="1">
      <c r="A6231" s="38" t="str">
        <f>IF($C6231="","",IFERROR(_xlfn.XLOOKUP($C6231,'1.PrepList'!$I$2:$I$1500,'1.PrepList'!$G$2:$G$1500,"")&amp;"",""))</f>
        <v/>
      </c>
      <c r="B6231" s="638" t="str">
        <f>IF($C6231="","",IFERROR(_xlfn.XLOOKUP($C6231,'1.PrepList'!$I$2:$I$1500,'1.PrepList'!$H$2:$H$1500,"")&amp;"",""))</f>
        <v/>
      </c>
      <c r="D6231" s="638" t="str">
        <f>IF($C6231="","",IFERROR(_xlfn.XLOOKUP($C6231,'1.PrepList'!$I$2:$I$1500,'1.PrepList'!$J$2:$J$1500,"")&amp;"",""))</f>
        <v/>
      </c>
      <c r="E6231" s="638" t="str">
        <f>IF($C6231="","",IFERROR(_xlfn.XLOOKUP($C6231,'1.PrepList'!$I$2:$I$1500,'1.PrepList'!$N$2:$N$1500,"")&amp;"",""))</f>
        <v/>
      </c>
      <c r="F6231" s="638" t="str">
        <f>IF($C6231="","",IFERROR(_xlfn.XLOOKUP($C6231,'1.PrepList'!$I$2:$I$1500,'1.PrepList'!$K$2:$K$1500,"")&amp;"",""))</f>
        <v/>
      </c>
      <c r="H6231" s="644" t="str">
        <f>IF($C6231="","",IFERROR(IF(_xlfn.XLOOKUP($C6231,tbl_StartedStatus[Bold ID],tbl_StartedStatus[Started])="Started","Yes",IF(_xlfn.XLOOKUP($C6231,tbl_StartedStatus[Bold ID],tbl_StartedStatus[Started])="No Show","No Show","")),""))</f>
        <v/>
      </c>
    </row>
    <row r="6232" spans="1:8" ht="15" customHeight="1" thickBot="1">
      <c r="A6232" s="38" t="str">
        <f>IF($C6232="","",IFERROR(_xlfn.XLOOKUP($C6232,'1.PrepList'!$I$2:$I$1500,'1.PrepList'!$G$2:$G$1500,"")&amp;"",""))</f>
        <v/>
      </c>
      <c r="B6232" s="638" t="str">
        <f>IF($C6232="","",IFERROR(_xlfn.XLOOKUP($C6232,'1.PrepList'!$I$2:$I$1500,'1.PrepList'!$H$2:$H$1500,"")&amp;"",""))</f>
        <v/>
      </c>
      <c r="D6232" s="638" t="str">
        <f>IF($C6232="","",IFERROR(_xlfn.XLOOKUP($C6232,'1.PrepList'!$I$2:$I$1500,'1.PrepList'!$J$2:$J$1500,"")&amp;"",""))</f>
        <v/>
      </c>
      <c r="E6232" s="638" t="str">
        <f>IF($C6232="","",IFERROR(_xlfn.XLOOKUP($C6232,'1.PrepList'!$I$2:$I$1500,'1.PrepList'!$N$2:$N$1500,"")&amp;"",""))</f>
        <v/>
      </c>
      <c r="F6232" s="638" t="str">
        <f>IF($C6232="","",IFERROR(_xlfn.XLOOKUP($C6232,'1.PrepList'!$I$2:$I$1500,'1.PrepList'!$K$2:$K$1500,"")&amp;"",""))</f>
        <v/>
      </c>
      <c r="H6232" s="644" t="str">
        <f>IF($C6232="","",IFERROR(IF(_xlfn.XLOOKUP($C6232,tbl_StartedStatus[Bold ID],tbl_StartedStatus[Started])="Started","Yes",IF(_xlfn.XLOOKUP($C6232,tbl_StartedStatus[Bold ID],tbl_StartedStatus[Started])="No Show","No Show","")),""))</f>
        <v/>
      </c>
    </row>
    <row r="6233" spans="1:8" ht="15" customHeight="1" thickBot="1">
      <c r="A6233" s="38" t="str">
        <f>IF($C6233="","",IFERROR(_xlfn.XLOOKUP($C6233,'1.PrepList'!$I$2:$I$1500,'1.PrepList'!$G$2:$G$1500,"")&amp;"",""))</f>
        <v/>
      </c>
      <c r="B6233" s="638" t="str">
        <f>IF($C6233="","",IFERROR(_xlfn.XLOOKUP($C6233,'1.PrepList'!$I$2:$I$1500,'1.PrepList'!$H$2:$H$1500,"")&amp;"",""))</f>
        <v/>
      </c>
      <c r="D6233" s="638" t="str">
        <f>IF($C6233="","",IFERROR(_xlfn.XLOOKUP($C6233,'1.PrepList'!$I$2:$I$1500,'1.PrepList'!$J$2:$J$1500,"")&amp;"",""))</f>
        <v/>
      </c>
      <c r="E6233" s="638" t="str">
        <f>IF($C6233="","",IFERROR(_xlfn.XLOOKUP($C6233,'1.PrepList'!$I$2:$I$1500,'1.PrepList'!$N$2:$N$1500,"")&amp;"",""))</f>
        <v/>
      </c>
      <c r="F6233" s="638" t="str">
        <f>IF($C6233="","",IFERROR(_xlfn.XLOOKUP($C6233,'1.PrepList'!$I$2:$I$1500,'1.PrepList'!$K$2:$K$1500,"")&amp;"",""))</f>
        <v/>
      </c>
      <c r="H6233" s="644" t="str">
        <f>IF($C6233="","",IFERROR(IF(_xlfn.XLOOKUP($C6233,tbl_StartedStatus[Bold ID],tbl_StartedStatus[Started])="Started","Yes",IF(_xlfn.XLOOKUP($C6233,tbl_StartedStatus[Bold ID],tbl_StartedStatus[Started])="No Show","No Show","")),""))</f>
        <v/>
      </c>
    </row>
    <row r="6234" spans="1:8" ht="15" customHeight="1" thickBot="1">
      <c r="A6234" s="38" t="str">
        <f>IF($C6234="","",IFERROR(_xlfn.XLOOKUP($C6234,'1.PrepList'!$I$2:$I$1500,'1.PrepList'!$G$2:$G$1500,"")&amp;"",""))</f>
        <v/>
      </c>
      <c r="B6234" s="638" t="str">
        <f>IF($C6234="","",IFERROR(_xlfn.XLOOKUP($C6234,'1.PrepList'!$I$2:$I$1500,'1.PrepList'!$H$2:$H$1500,"")&amp;"",""))</f>
        <v/>
      </c>
      <c r="D6234" s="638" t="str">
        <f>IF($C6234="","",IFERROR(_xlfn.XLOOKUP($C6234,'1.PrepList'!$I$2:$I$1500,'1.PrepList'!$J$2:$J$1500,"")&amp;"",""))</f>
        <v/>
      </c>
      <c r="E6234" s="638" t="str">
        <f>IF($C6234="","",IFERROR(_xlfn.XLOOKUP($C6234,'1.PrepList'!$I$2:$I$1500,'1.PrepList'!$N$2:$N$1500,"")&amp;"",""))</f>
        <v/>
      </c>
      <c r="F6234" s="638" t="str">
        <f>IF($C6234="","",IFERROR(_xlfn.XLOOKUP($C6234,'1.PrepList'!$I$2:$I$1500,'1.PrepList'!$K$2:$K$1500,"")&amp;"",""))</f>
        <v/>
      </c>
      <c r="H6234" s="644" t="str">
        <f>IF($C6234="","",IFERROR(IF(_xlfn.XLOOKUP($C6234,tbl_StartedStatus[Bold ID],tbl_StartedStatus[Started])="Started","Yes",IF(_xlfn.XLOOKUP($C6234,tbl_StartedStatus[Bold ID],tbl_StartedStatus[Started])="No Show","No Show","")),""))</f>
        <v/>
      </c>
    </row>
    <row r="6235" spans="1:8" ht="15" customHeight="1" thickBot="1">
      <c r="A6235" s="38" t="str">
        <f>IF($C6235="","",IFERROR(_xlfn.XLOOKUP($C6235,'1.PrepList'!$I$2:$I$1500,'1.PrepList'!$G$2:$G$1500,"")&amp;"",""))</f>
        <v/>
      </c>
      <c r="B6235" s="638" t="str">
        <f>IF($C6235="","",IFERROR(_xlfn.XLOOKUP($C6235,'1.PrepList'!$I$2:$I$1500,'1.PrepList'!$H$2:$H$1500,"")&amp;"",""))</f>
        <v/>
      </c>
      <c r="D6235" s="638" t="str">
        <f>IF($C6235="","",IFERROR(_xlfn.XLOOKUP($C6235,'1.PrepList'!$I$2:$I$1500,'1.PrepList'!$J$2:$J$1500,"")&amp;"",""))</f>
        <v/>
      </c>
      <c r="E6235" s="638" t="str">
        <f>IF($C6235="","",IFERROR(_xlfn.XLOOKUP($C6235,'1.PrepList'!$I$2:$I$1500,'1.PrepList'!$N$2:$N$1500,"")&amp;"",""))</f>
        <v/>
      </c>
      <c r="F6235" s="638" t="str">
        <f>IF($C6235="","",IFERROR(_xlfn.XLOOKUP($C6235,'1.PrepList'!$I$2:$I$1500,'1.PrepList'!$K$2:$K$1500,"")&amp;"",""))</f>
        <v/>
      </c>
      <c r="H6235" s="644" t="str">
        <f>IF($C6235="","",IFERROR(IF(_xlfn.XLOOKUP($C6235,tbl_StartedStatus[Bold ID],tbl_StartedStatus[Started])="Started","Yes",IF(_xlfn.XLOOKUP($C6235,tbl_StartedStatus[Bold ID],tbl_StartedStatus[Started])="No Show","No Show","")),""))</f>
        <v/>
      </c>
    </row>
    <row r="6236" spans="1:8" ht="15" customHeight="1" thickBot="1">
      <c r="A6236" s="38" t="str">
        <f>IF($C6236="","",IFERROR(_xlfn.XLOOKUP($C6236,'1.PrepList'!$I$2:$I$1500,'1.PrepList'!$G$2:$G$1500,"")&amp;"",""))</f>
        <v/>
      </c>
      <c r="B6236" s="638" t="str">
        <f>IF($C6236="","",IFERROR(_xlfn.XLOOKUP($C6236,'1.PrepList'!$I$2:$I$1500,'1.PrepList'!$H$2:$H$1500,"")&amp;"",""))</f>
        <v/>
      </c>
      <c r="D6236" s="638" t="str">
        <f>IF($C6236="","",IFERROR(_xlfn.XLOOKUP($C6236,'1.PrepList'!$I$2:$I$1500,'1.PrepList'!$J$2:$J$1500,"")&amp;"",""))</f>
        <v/>
      </c>
      <c r="E6236" s="638" t="str">
        <f>IF($C6236="","",IFERROR(_xlfn.XLOOKUP($C6236,'1.PrepList'!$I$2:$I$1500,'1.PrepList'!$N$2:$N$1500,"")&amp;"",""))</f>
        <v/>
      </c>
      <c r="F6236" s="638" t="str">
        <f>IF($C6236="","",IFERROR(_xlfn.XLOOKUP($C6236,'1.PrepList'!$I$2:$I$1500,'1.PrepList'!$K$2:$K$1500,"")&amp;"",""))</f>
        <v/>
      </c>
      <c r="H6236" s="644" t="str">
        <f>IF($C6236="","",IFERROR(IF(_xlfn.XLOOKUP($C6236,tbl_StartedStatus[Bold ID],tbl_StartedStatus[Started])="Started","Yes",IF(_xlfn.XLOOKUP($C6236,tbl_StartedStatus[Bold ID],tbl_StartedStatus[Started])="No Show","No Show","")),""))</f>
        <v/>
      </c>
    </row>
    <row r="6237" spans="1:8" ht="15" customHeight="1" thickBot="1">
      <c r="A6237" s="38" t="str">
        <f>IF($C6237="","",IFERROR(_xlfn.XLOOKUP($C6237,'1.PrepList'!$I$2:$I$1500,'1.PrepList'!$G$2:$G$1500,"")&amp;"",""))</f>
        <v/>
      </c>
      <c r="B6237" s="638" t="str">
        <f>IF($C6237="","",IFERROR(_xlfn.XLOOKUP($C6237,'1.PrepList'!$I$2:$I$1500,'1.PrepList'!$H$2:$H$1500,"")&amp;"",""))</f>
        <v/>
      </c>
      <c r="D6237" s="638" t="str">
        <f>IF($C6237="","",IFERROR(_xlfn.XLOOKUP($C6237,'1.PrepList'!$I$2:$I$1500,'1.PrepList'!$J$2:$J$1500,"")&amp;"",""))</f>
        <v/>
      </c>
      <c r="E6237" s="638" t="str">
        <f>IF($C6237="","",IFERROR(_xlfn.XLOOKUP($C6237,'1.PrepList'!$I$2:$I$1500,'1.PrepList'!$N$2:$N$1500,"")&amp;"",""))</f>
        <v/>
      </c>
      <c r="F6237" s="638" t="str">
        <f>IF($C6237="","",IFERROR(_xlfn.XLOOKUP($C6237,'1.PrepList'!$I$2:$I$1500,'1.PrepList'!$K$2:$K$1500,"")&amp;"",""))</f>
        <v/>
      </c>
      <c r="H6237" s="644" t="str">
        <f>IF($C6237="","",IFERROR(IF(_xlfn.XLOOKUP($C6237,tbl_StartedStatus[Bold ID],tbl_StartedStatus[Started])="Started","Yes",IF(_xlfn.XLOOKUP($C6237,tbl_StartedStatus[Bold ID],tbl_StartedStatus[Started])="No Show","No Show","")),""))</f>
        <v/>
      </c>
    </row>
    <row r="6238" spans="1:8" ht="15" customHeight="1" thickBot="1">
      <c r="A6238" s="38" t="str">
        <f>IF($C6238="","",IFERROR(_xlfn.XLOOKUP($C6238,'1.PrepList'!$I$2:$I$1500,'1.PrepList'!$G$2:$G$1500,"")&amp;"",""))</f>
        <v/>
      </c>
      <c r="B6238" s="638" t="str">
        <f>IF($C6238="","",IFERROR(_xlfn.XLOOKUP($C6238,'1.PrepList'!$I$2:$I$1500,'1.PrepList'!$H$2:$H$1500,"")&amp;"",""))</f>
        <v/>
      </c>
      <c r="D6238" s="638" t="str">
        <f>IF($C6238="","",IFERROR(_xlfn.XLOOKUP($C6238,'1.PrepList'!$I$2:$I$1500,'1.PrepList'!$J$2:$J$1500,"")&amp;"",""))</f>
        <v/>
      </c>
      <c r="E6238" s="638" t="str">
        <f>IF($C6238="","",IFERROR(_xlfn.XLOOKUP($C6238,'1.PrepList'!$I$2:$I$1500,'1.PrepList'!$N$2:$N$1500,"")&amp;"",""))</f>
        <v/>
      </c>
      <c r="F6238" s="638" t="str">
        <f>IF($C6238="","",IFERROR(_xlfn.XLOOKUP($C6238,'1.PrepList'!$I$2:$I$1500,'1.PrepList'!$K$2:$K$1500,"")&amp;"",""))</f>
        <v/>
      </c>
      <c r="H6238" s="644" t="str">
        <f>IF($C6238="","",IFERROR(IF(_xlfn.XLOOKUP($C6238,tbl_StartedStatus[Bold ID],tbl_StartedStatus[Started])="Started","Yes",IF(_xlfn.XLOOKUP($C6238,tbl_StartedStatus[Bold ID],tbl_StartedStatus[Started])="No Show","No Show","")),""))</f>
        <v/>
      </c>
    </row>
    <row r="6239" spans="1:8" ht="15" customHeight="1" thickBot="1">
      <c r="A6239" s="38" t="str">
        <f>IF($C6239="","",IFERROR(_xlfn.XLOOKUP($C6239,'1.PrepList'!$I$2:$I$1500,'1.PrepList'!$G$2:$G$1500,"")&amp;"",""))</f>
        <v/>
      </c>
      <c r="B6239" s="638" t="str">
        <f>IF($C6239="","",IFERROR(_xlfn.XLOOKUP($C6239,'1.PrepList'!$I$2:$I$1500,'1.PrepList'!$H$2:$H$1500,"")&amp;"",""))</f>
        <v/>
      </c>
      <c r="D6239" s="638" t="str">
        <f>IF($C6239="","",IFERROR(_xlfn.XLOOKUP($C6239,'1.PrepList'!$I$2:$I$1500,'1.PrepList'!$J$2:$J$1500,"")&amp;"",""))</f>
        <v/>
      </c>
      <c r="E6239" s="638" t="str">
        <f>IF($C6239="","",IFERROR(_xlfn.XLOOKUP($C6239,'1.PrepList'!$I$2:$I$1500,'1.PrepList'!$N$2:$N$1500,"")&amp;"",""))</f>
        <v/>
      </c>
      <c r="F6239" s="638" t="str">
        <f>IF($C6239="","",IFERROR(_xlfn.XLOOKUP($C6239,'1.PrepList'!$I$2:$I$1500,'1.PrepList'!$K$2:$K$1500,"")&amp;"",""))</f>
        <v/>
      </c>
      <c r="H6239" s="644" t="str">
        <f>IF($C6239="","",IFERROR(IF(_xlfn.XLOOKUP($C6239,tbl_StartedStatus[Bold ID],tbl_StartedStatus[Started])="Started","Yes",IF(_xlfn.XLOOKUP($C6239,tbl_StartedStatus[Bold ID],tbl_StartedStatus[Started])="No Show","No Show","")),""))</f>
        <v/>
      </c>
    </row>
    <row r="6240" spans="1:8" ht="15" customHeight="1" thickBot="1">
      <c r="A6240" s="38" t="str">
        <f>IF($C6240="","",IFERROR(_xlfn.XLOOKUP($C6240,'1.PrepList'!$I$2:$I$1500,'1.PrepList'!$G$2:$G$1500,"")&amp;"",""))</f>
        <v/>
      </c>
      <c r="B6240" s="638" t="str">
        <f>IF($C6240="","",IFERROR(_xlfn.XLOOKUP($C6240,'1.PrepList'!$I$2:$I$1500,'1.PrepList'!$H$2:$H$1500,"")&amp;"",""))</f>
        <v/>
      </c>
      <c r="D6240" s="638" t="str">
        <f>IF($C6240="","",IFERROR(_xlfn.XLOOKUP($C6240,'1.PrepList'!$I$2:$I$1500,'1.PrepList'!$J$2:$J$1500,"")&amp;"",""))</f>
        <v/>
      </c>
      <c r="E6240" s="638" t="str">
        <f>IF($C6240="","",IFERROR(_xlfn.XLOOKUP($C6240,'1.PrepList'!$I$2:$I$1500,'1.PrepList'!$N$2:$N$1500,"")&amp;"",""))</f>
        <v/>
      </c>
      <c r="F6240" s="638" t="str">
        <f>IF($C6240="","",IFERROR(_xlfn.XLOOKUP($C6240,'1.PrepList'!$I$2:$I$1500,'1.PrepList'!$K$2:$K$1500,"")&amp;"",""))</f>
        <v/>
      </c>
      <c r="H6240" s="644" t="str">
        <f>IF($C6240="","",IFERROR(IF(_xlfn.XLOOKUP($C6240,tbl_StartedStatus[Bold ID],tbl_StartedStatus[Started])="Started","Yes",IF(_xlfn.XLOOKUP($C6240,tbl_StartedStatus[Bold ID],tbl_StartedStatus[Started])="No Show","No Show","")),""))</f>
        <v/>
      </c>
    </row>
    <row r="6241" spans="1:8" ht="15" customHeight="1" thickBot="1">
      <c r="A6241" s="38" t="str">
        <f>IF($C6241="","",IFERROR(_xlfn.XLOOKUP($C6241,'1.PrepList'!$I$2:$I$1500,'1.PrepList'!$G$2:$G$1500,"")&amp;"",""))</f>
        <v/>
      </c>
      <c r="B6241" s="638" t="str">
        <f>IF($C6241="","",IFERROR(_xlfn.XLOOKUP($C6241,'1.PrepList'!$I$2:$I$1500,'1.PrepList'!$H$2:$H$1500,"")&amp;"",""))</f>
        <v/>
      </c>
      <c r="D6241" s="638" t="str">
        <f>IF($C6241="","",IFERROR(_xlfn.XLOOKUP($C6241,'1.PrepList'!$I$2:$I$1500,'1.PrepList'!$J$2:$J$1500,"")&amp;"",""))</f>
        <v/>
      </c>
      <c r="E6241" s="638" t="str">
        <f>IF($C6241="","",IFERROR(_xlfn.XLOOKUP($C6241,'1.PrepList'!$I$2:$I$1500,'1.PrepList'!$N$2:$N$1500,"")&amp;"",""))</f>
        <v/>
      </c>
      <c r="F6241" s="638" t="str">
        <f>IF($C6241="","",IFERROR(_xlfn.XLOOKUP($C6241,'1.PrepList'!$I$2:$I$1500,'1.PrepList'!$K$2:$K$1500,"")&amp;"",""))</f>
        <v/>
      </c>
      <c r="H6241" s="644" t="str">
        <f>IF($C6241="","",IFERROR(IF(_xlfn.XLOOKUP($C6241,tbl_StartedStatus[Bold ID],tbl_StartedStatus[Started])="Started","Yes",IF(_xlfn.XLOOKUP($C6241,tbl_StartedStatus[Bold ID],tbl_StartedStatus[Started])="No Show","No Show","")),""))</f>
        <v/>
      </c>
    </row>
    <row r="6242" spans="1:8" ht="15" customHeight="1" thickBot="1">
      <c r="A6242" s="38" t="str">
        <f>IF($C6242="","",IFERROR(_xlfn.XLOOKUP($C6242,'1.PrepList'!$I$2:$I$1500,'1.PrepList'!$G$2:$G$1500,"")&amp;"",""))</f>
        <v/>
      </c>
      <c r="B6242" s="638" t="str">
        <f>IF($C6242="","",IFERROR(_xlfn.XLOOKUP($C6242,'1.PrepList'!$I$2:$I$1500,'1.PrepList'!$H$2:$H$1500,"")&amp;"",""))</f>
        <v/>
      </c>
      <c r="D6242" s="638" t="str">
        <f>IF($C6242="","",IFERROR(_xlfn.XLOOKUP($C6242,'1.PrepList'!$I$2:$I$1500,'1.PrepList'!$J$2:$J$1500,"")&amp;"",""))</f>
        <v/>
      </c>
      <c r="E6242" s="638" t="str">
        <f>IF($C6242="","",IFERROR(_xlfn.XLOOKUP($C6242,'1.PrepList'!$I$2:$I$1500,'1.PrepList'!$N$2:$N$1500,"")&amp;"",""))</f>
        <v/>
      </c>
      <c r="F6242" s="638" t="str">
        <f>IF($C6242="","",IFERROR(_xlfn.XLOOKUP($C6242,'1.PrepList'!$I$2:$I$1500,'1.PrepList'!$K$2:$K$1500,"")&amp;"",""))</f>
        <v/>
      </c>
      <c r="H6242" s="644" t="str">
        <f>IF($C6242="","",IFERROR(IF(_xlfn.XLOOKUP($C6242,tbl_StartedStatus[Bold ID],tbl_StartedStatus[Started])="Started","Yes",IF(_xlfn.XLOOKUP($C6242,tbl_StartedStatus[Bold ID],tbl_StartedStatus[Started])="No Show","No Show","")),""))</f>
        <v/>
      </c>
    </row>
    <row r="6243" spans="1:8" ht="15" customHeight="1" thickBot="1">
      <c r="A6243" s="38" t="str">
        <f>IF($C6243="","",IFERROR(_xlfn.XLOOKUP($C6243,'1.PrepList'!$I$2:$I$1500,'1.PrepList'!$G$2:$G$1500,"")&amp;"",""))</f>
        <v/>
      </c>
      <c r="B6243" s="638" t="str">
        <f>IF($C6243="","",IFERROR(_xlfn.XLOOKUP($C6243,'1.PrepList'!$I$2:$I$1500,'1.PrepList'!$H$2:$H$1500,"")&amp;"",""))</f>
        <v/>
      </c>
      <c r="D6243" s="638" t="str">
        <f>IF($C6243="","",IFERROR(_xlfn.XLOOKUP($C6243,'1.PrepList'!$I$2:$I$1500,'1.PrepList'!$J$2:$J$1500,"")&amp;"",""))</f>
        <v/>
      </c>
      <c r="E6243" s="638" t="str">
        <f>IF($C6243="","",IFERROR(_xlfn.XLOOKUP($C6243,'1.PrepList'!$I$2:$I$1500,'1.PrepList'!$N$2:$N$1500,"")&amp;"",""))</f>
        <v/>
      </c>
      <c r="F6243" s="638" t="str">
        <f>IF($C6243="","",IFERROR(_xlfn.XLOOKUP($C6243,'1.PrepList'!$I$2:$I$1500,'1.PrepList'!$K$2:$K$1500,"")&amp;"",""))</f>
        <v/>
      </c>
      <c r="H6243" s="644" t="str">
        <f>IF($C6243="","",IFERROR(IF(_xlfn.XLOOKUP($C6243,tbl_StartedStatus[Bold ID],tbl_StartedStatus[Started])="Started","Yes",IF(_xlfn.XLOOKUP($C6243,tbl_StartedStatus[Bold ID],tbl_StartedStatus[Started])="No Show","No Show","")),""))</f>
        <v/>
      </c>
    </row>
    <row r="6244" spans="1:8" ht="15" customHeight="1" thickBot="1">
      <c r="A6244" s="38" t="str">
        <f>IF($C6244="","",IFERROR(_xlfn.XLOOKUP($C6244,'1.PrepList'!$I$2:$I$1500,'1.PrepList'!$G$2:$G$1500,"")&amp;"",""))</f>
        <v/>
      </c>
      <c r="B6244" s="638" t="str">
        <f>IF($C6244="","",IFERROR(_xlfn.XLOOKUP($C6244,'1.PrepList'!$I$2:$I$1500,'1.PrepList'!$H$2:$H$1500,"")&amp;"",""))</f>
        <v/>
      </c>
      <c r="D6244" s="638" t="str">
        <f>IF($C6244="","",IFERROR(_xlfn.XLOOKUP($C6244,'1.PrepList'!$I$2:$I$1500,'1.PrepList'!$J$2:$J$1500,"")&amp;"",""))</f>
        <v/>
      </c>
      <c r="E6244" s="638" t="str">
        <f>IF($C6244="","",IFERROR(_xlfn.XLOOKUP($C6244,'1.PrepList'!$I$2:$I$1500,'1.PrepList'!$N$2:$N$1500,"")&amp;"",""))</f>
        <v/>
      </c>
      <c r="F6244" s="638" t="str">
        <f>IF($C6244="","",IFERROR(_xlfn.XLOOKUP($C6244,'1.PrepList'!$I$2:$I$1500,'1.PrepList'!$K$2:$K$1500,"")&amp;"",""))</f>
        <v/>
      </c>
      <c r="H6244" s="644" t="str">
        <f>IF($C6244="","",IFERROR(IF(_xlfn.XLOOKUP($C6244,tbl_StartedStatus[Bold ID],tbl_StartedStatus[Started])="Started","Yes",IF(_xlfn.XLOOKUP($C6244,tbl_StartedStatus[Bold ID],tbl_StartedStatus[Started])="No Show","No Show","")),""))</f>
        <v/>
      </c>
    </row>
    <row r="6245" spans="1:8" ht="15" customHeight="1" thickBot="1">
      <c r="A6245" s="38" t="str">
        <f>IF($C6245="","",IFERROR(_xlfn.XLOOKUP($C6245,'1.PrepList'!$I$2:$I$1500,'1.PrepList'!$G$2:$G$1500,"")&amp;"",""))</f>
        <v/>
      </c>
      <c r="B6245" s="638" t="str">
        <f>IF($C6245="","",IFERROR(_xlfn.XLOOKUP($C6245,'1.PrepList'!$I$2:$I$1500,'1.PrepList'!$H$2:$H$1500,"")&amp;"",""))</f>
        <v/>
      </c>
      <c r="D6245" s="638" t="str">
        <f>IF($C6245="","",IFERROR(_xlfn.XLOOKUP($C6245,'1.PrepList'!$I$2:$I$1500,'1.PrepList'!$J$2:$J$1500,"")&amp;"",""))</f>
        <v/>
      </c>
      <c r="E6245" s="638" t="str">
        <f>IF($C6245="","",IFERROR(_xlfn.XLOOKUP($C6245,'1.PrepList'!$I$2:$I$1500,'1.PrepList'!$N$2:$N$1500,"")&amp;"",""))</f>
        <v/>
      </c>
      <c r="F6245" s="638" t="str">
        <f>IF($C6245="","",IFERROR(_xlfn.XLOOKUP($C6245,'1.PrepList'!$I$2:$I$1500,'1.PrepList'!$K$2:$K$1500,"")&amp;"",""))</f>
        <v/>
      </c>
      <c r="H6245" s="644" t="str">
        <f>IF($C6245="","",IFERROR(IF(_xlfn.XLOOKUP($C6245,tbl_StartedStatus[Bold ID],tbl_StartedStatus[Started])="Started","Yes",IF(_xlfn.XLOOKUP($C6245,tbl_StartedStatus[Bold ID],tbl_StartedStatus[Started])="No Show","No Show","")),""))</f>
        <v/>
      </c>
    </row>
    <row r="6246" spans="1:8" ht="15" customHeight="1" thickBot="1">
      <c r="A6246" s="38" t="str">
        <f>IF($C6246="","",IFERROR(_xlfn.XLOOKUP($C6246,'1.PrepList'!$I$2:$I$1500,'1.PrepList'!$G$2:$G$1500,"")&amp;"",""))</f>
        <v/>
      </c>
      <c r="B6246" s="638" t="str">
        <f>IF($C6246="","",IFERROR(_xlfn.XLOOKUP($C6246,'1.PrepList'!$I$2:$I$1500,'1.PrepList'!$H$2:$H$1500,"")&amp;"",""))</f>
        <v/>
      </c>
      <c r="D6246" s="638" t="str">
        <f>IF($C6246="","",IFERROR(_xlfn.XLOOKUP($C6246,'1.PrepList'!$I$2:$I$1500,'1.PrepList'!$J$2:$J$1500,"")&amp;"",""))</f>
        <v/>
      </c>
      <c r="E6246" s="638" t="str">
        <f>IF($C6246="","",IFERROR(_xlfn.XLOOKUP($C6246,'1.PrepList'!$I$2:$I$1500,'1.PrepList'!$N$2:$N$1500,"")&amp;"",""))</f>
        <v/>
      </c>
      <c r="F6246" s="638" t="str">
        <f>IF($C6246="","",IFERROR(_xlfn.XLOOKUP($C6246,'1.PrepList'!$I$2:$I$1500,'1.PrepList'!$K$2:$K$1500,"")&amp;"",""))</f>
        <v/>
      </c>
      <c r="H6246" s="644" t="str">
        <f>IF($C6246="","",IFERROR(IF(_xlfn.XLOOKUP($C6246,tbl_StartedStatus[Bold ID],tbl_StartedStatus[Started])="Started","Yes",IF(_xlfn.XLOOKUP($C6246,tbl_StartedStatus[Bold ID],tbl_StartedStatus[Started])="No Show","No Show","")),""))</f>
        <v/>
      </c>
    </row>
    <row r="6247" spans="1:8" ht="15" customHeight="1" thickBot="1">
      <c r="A6247" s="38" t="str">
        <f>IF($C6247="","",IFERROR(_xlfn.XLOOKUP($C6247,'1.PrepList'!$I$2:$I$1500,'1.PrepList'!$G$2:$G$1500,"")&amp;"",""))</f>
        <v/>
      </c>
      <c r="B6247" s="638" t="str">
        <f>IF($C6247="","",IFERROR(_xlfn.XLOOKUP($C6247,'1.PrepList'!$I$2:$I$1500,'1.PrepList'!$H$2:$H$1500,"")&amp;"",""))</f>
        <v/>
      </c>
      <c r="D6247" s="638" t="str">
        <f>IF($C6247="","",IFERROR(_xlfn.XLOOKUP($C6247,'1.PrepList'!$I$2:$I$1500,'1.PrepList'!$J$2:$J$1500,"")&amp;"",""))</f>
        <v/>
      </c>
      <c r="E6247" s="638" t="str">
        <f>IF($C6247="","",IFERROR(_xlfn.XLOOKUP($C6247,'1.PrepList'!$I$2:$I$1500,'1.PrepList'!$N$2:$N$1500,"")&amp;"",""))</f>
        <v/>
      </c>
      <c r="F6247" s="638" t="str">
        <f>IF($C6247="","",IFERROR(_xlfn.XLOOKUP($C6247,'1.PrepList'!$I$2:$I$1500,'1.PrepList'!$K$2:$K$1500,"")&amp;"",""))</f>
        <v/>
      </c>
      <c r="H6247" s="644" t="str">
        <f>IF($C6247="","",IFERROR(IF(_xlfn.XLOOKUP($C6247,tbl_StartedStatus[Bold ID],tbl_StartedStatus[Started])="Started","Yes",IF(_xlfn.XLOOKUP($C6247,tbl_StartedStatus[Bold ID],tbl_StartedStatus[Started])="No Show","No Show","")),""))</f>
        <v/>
      </c>
    </row>
    <row r="6248" spans="1:8" ht="15" customHeight="1" thickBot="1">
      <c r="A6248" s="38" t="str">
        <f>IF($C6248="","",IFERROR(_xlfn.XLOOKUP($C6248,'1.PrepList'!$I$2:$I$1500,'1.PrepList'!$G$2:$G$1500,"")&amp;"",""))</f>
        <v/>
      </c>
      <c r="B6248" s="638" t="str">
        <f>IF($C6248="","",IFERROR(_xlfn.XLOOKUP($C6248,'1.PrepList'!$I$2:$I$1500,'1.PrepList'!$H$2:$H$1500,"")&amp;"",""))</f>
        <v/>
      </c>
      <c r="D6248" s="638" t="str">
        <f>IF($C6248="","",IFERROR(_xlfn.XLOOKUP($C6248,'1.PrepList'!$I$2:$I$1500,'1.PrepList'!$J$2:$J$1500,"")&amp;"",""))</f>
        <v/>
      </c>
      <c r="E6248" s="638" t="str">
        <f>IF($C6248="","",IFERROR(_xlfn.XLOOKUP($C6248,'1.PrepList'!$I$2:$I$1500,'1.PrepList'!$N$2:$N$1500,"")&amp;"",""))</f>
        <v/>
      </c>
      <c r="F6248" s="638" t="str">
        <f>IF($C6248="","",IFERROR(_xlfn.XLOOKUP($C6248,'1.PrepList'!$I$2:$I$1500,'1.PrepList'!$K$2:$K$1500,"")&amp;"",""))</f>
        <v/>
      </c>
      <c r="H6248" s="644" t="str">
        <f>IF($C6248="","",IFERROR(IF(_xlfn.XLOOKUP($C6248,tbl_StartedStatus[Bold ID],tbl_StartedStatus[Started])="Started","Yes",IF(_xlfn.XLOOKUP($C6248,tbl_StartedStatus[Bold ID],tbl_StartedStatus[Started])="No Show","No Show","")),""))</f>
        <v/>
      </c>
    </row>
    <row r="6249" spans="1:8" ht="15" customHeight="1" thickBot="1">
      <c r="A6249" s="38" t="str">
        <f>IF($C6249="","",IFERROR(_xlfn.XLOOKUP($C6249,'1.PrepList'!$I$2:$I$1500,'1.PrepList'!$G$2:$G$1500,"")&amp;"",""))</f>
        <v/>
      </c>
      <c r="B6249" s="638" t="str">
        <f>IF($C6249="","",IFERROR(_xlfn.XLOOKUP($C6249,'1.PrepList'!$I$2:$I$1500,'1.PrepList'!$H$2:$H$1500,"")&amp;"",""))</f>
        <v/>
      </c>
      <c r="D6249" s="638" t="str">
        <f>IF($C6249="","",IFERROR(_xlfn.XLOOKUP($C6249,'1.PrepList'!$I$2:$I$1500,'1.PrepList'!$J$2:$J$1500,"")&amp;"",""))</f>
        <v/>
      </c>
      <c r="E6249" s="638" t="str">
        <f>IF($C6249="","",IFERROR(_xlfn.XLOOKUP($C6249,'1.PrepList'!$I$2:$I$1500,'1.PrepList'!$N$2:$N$1500,"")&amp;"",""))</f>
        <v/>
      </c>
      <c r="F6249" s="638" t="str">
        <f>IF($C6249="","",IFERROR(_xlfn.XLOOKUP($C6249,'1.PrepList'!$I$2:$I$1500,'1.PrepList'!$K$2:$K$1500,"")&amp;"",""))</f>
        <v/>
      </c>
      <c r="H6249" s="644" t="str">
        <f>IF($C6249="","",IFERROR(IF(_xlfn.XLOOKUP($C6249,tbl_StartedStatus[Bold ID],tbl_StartedStatus[Started])="Started","Yes",IF(_xlfn.XLOOKUP($C6249,tbl_StartedStatus[Bold ID],tbl_StartedStatus[Started])="No Show","No Show","")),""))</f>
        <v/>
      </c>
    </row>
    <row r="6250" spans="1:8" ht="15" customHeight="1" thickBot="1">
      <c r="A6250" s="38" t="str">
        <f>IF($C6250="","",IFERROR(_xlfn.XLOOKUP($C6250,'1.PrepList'!$I$2:$I$1500,'1.PrepList'!$G$2:$G$1500,"")&amp;"",""))</f>
        <v/>
      </c>
      <c r="B6250" s="638" t="str">
        <f>IF($C6250="","",IFERROR(_xlfn.XLOOKUP($C6250,'1.PrepList'!$I$2:$I$1500,'1.PrepList'!$H$2:$H$1500,"")&amp;"",""))</f>
        <v/>
      </c>
      <c r="D6250" s="638" t="str">
        <f>IF($C6250="","",IFERROR(_xlfn.XLOOKUP($C6250,'1.PrepList'!$I$2:$I$1500,'1.PrepList'!$J$2:$J$1500,"")&amp;"",""))</f>
        <v/>
      </c>
      <c r="E6250" s="638" t="str">
        <f>IF($C6250="","",IFERROR(_xlfn.XLOOKUP($C6250,'1.PrepList'!$I$2:$I$1500,'1.PrepList'!$N$2:$N$1500,"")&amp;"",""))</f>
        <v/>
      </c>
      <c r="F6250" s="638" t="str">
        <f>IF($C6250="","",IFERROR(_xlfn.XLOOKUP($C6250,'1.PrepList'!$I$2:$I$1500,'1.PrepList'!$K$2:$K$1500,"")&amp;"",""))</f>
        <v/>
      </c>
      <c r="H6250" s="644" t="str">
        <f>IF($C6250="","",IFERROR(IF(_xlfn.XLOOKUP($C6250,tbl_StartedStatus[Bold ID],tbl_StartedStatus[Started])="Started","Yes",IF(_xlfn.XLOOKUP($C6250,tbl_StartedStatus[Bold ID],tbl_StartedStatus[Started])="No Show","No Show","")),""))</f>
        <v/>
      </c>
    </row>
    <row r="6251" spans="1:8" ht="15" customHeight="1" thickBot="1">
      <c r="A6251" s="38" t="str">
        <f>IF($C6251="","",IFERROR(_xlfn.XLOOKUP($C6251,'1.PrepList'!$I$2:$I$1500,'1.PrepList'!$G$2:$G$1500,"")&amp;"",""))</f>
        <v/>
      </c>
      <c r="B6251" s="638" t="str">
        <f>IF($C6251="","",IFERROR(_xlfn.XLOOKUP($C6251,'1.PrepList'!$I$2:$I$1500,'1.PrepList'!$H$2:$H$1500,"")&amp;"",""))</f>
        <v/>
      </c>
      <c r="D6251" s="638" t="str">
        <f>IF($C6251="","",IFERROR(_xlfn.XLOOKUP($C6251,'1.PrepList'!$I$2:$I$1500,'1.PrepList'!$J$2:$J$1500,"")&amp;"",""))</f>
        <v/>
      </c>
      <c r="E6251" s="638" t="str">
        <f>IF($C6251="","",IFERROR(_xlfn.XLOOKUP($C6251,'1.PrepList'!$I$2:$I$1500,'1.PrepList'!$N$2:$N$1500,"")&amp;"",""))</f>
        <v/>
      </c>
      <c r="F6251" s="638" t="str">
        <f>IF($C6251="","",IFERROR(_xlfn.XLOOKUP($C6251,'1.PrepList'!$I$2:$I$1500,'1.PrepList'!$K$2:$K$1500,"")&amp;"",""))</f>
        <v/>
      </c>
      <c r="H6251" s="644" t="str">
        <f>IF($C6251="","",IFERROR(IF(_xlfn.XLOOKUP($C6251,tbl_StartedStatus[Bold ID],tbl_StartedStatus[Started])="Started","Yes",IF(_xlfn.XLOOKUP($C6251,tbl_StartedStatus[Bold ID],tbl_StartedStatus[Started])="No Show","No Show","")),""))</f>
        <v/>
      </c>
    </row>
    <row r="6252" spans="1:8" ht="15" customHeight="1" thickBot="1">
      <c r="A6252" s="38" t="str">
        <f>IF($C6252="","",IFERROR(_xlfn.XLOOKUP($C6252,'1.PrepList'!$I$2:$I$1500,'1.PrepList'!$G$2:$G$1500,"")&amp;"",""))</f>
        <v/>
      </c>
      <c r="B6252" s="638" t="str">
        <f>IF($C6252="","",IFERROR(_xlfn.XLOOKUP($C6252,'1.PrepList'!$I$2:$I$1500,'1.PrepList'!$H$2:$H$1500,"")&amp;"",""))</f>
        <v/>
      </c>
      <c r="D6252" s="638" t="str">
        <f>IF($C6252="","",IFERROR(_xlfn.XLOOKUP($C6252,'1.PrepList'!$I$2:$I$1500,'1.PrepList'!$J$2:$J$1500,"")&amp;"",""))</f>
        <v/>
      </c>
      <c r="E6252" s="638" t="str">
        <f>IF($C6252="","",IFERROR(_xlfn.XLOOKUP($C6252,'1.PrepList'!$I$2:$I$1500,'1.PrepList'!$N$2:$N$1500,"")&amp;"",""))</f>
        <v/>
      </c>
      <c r="F6252" s="638" t="str">
        <f>IF($C6252="","",IFERROR(_xlfn.XLOOKUP($C6252,'1.PrepList'!$I$2:$I$1500,'1.PrepList'!$K$2:$K$1500,"")&amp;"",""))</f>
        <v/>
      </c>
      <c r="H6252" s="644" t="str">
        <f>IF($C6252="","",IFERROR(IF(_xlfn.XLOOKUP($C6252,tbl_StartedStatus[Bold ID],tbl_StartedStatus[Started])="Started","Yes",IF(_xlfn.XLOOKUP($C6252,tbl_StartedStatus[Bold ID],tbl_StartedStatus[Started])="No Show","No Show","")),""))</f>
        <v/>
      </c>
    </row>
    <row r="6253" spans="1:8" ht="15" customHeight="1" thickBot="1">
      <c r="A6253" s="38" t="str">
        <f>IF($C6253="","",IFERROR(_xlfn.XLOOKUP($C6253,'1.PrepList'!$I$2:$I$1500,'1.PrepList'!$G$2:$G$1500,"")&amp;"",""))</f>
        <v/>
      </c>
      <c r="B6253" s="638" t="str">
        <f>IF($C6253="","",IFERROR(_xlfn.XLOOKUP($C6253,'1.PrepList'!$I$2:$I$1500,'1.PrepList'!$H$2:$H$1500,"")&amp;"",""))</f>
        <v/>
      </c>
      <c r="D6253" s="638" t="str">
        <f>IF($C6253="","",IFERROR(_xlfn.XLOOKUP($C6253,'1.PrepList'!$I$2:$I$1500,'1.PrepList'!$J$2:$J$1500,"")&amp;"",""))</f>
        <v/>
      </c>
      <c r="E6253" s="638" t="str">
        <f>IF($C6253="","",IFERROR(_xlfn.XLOOKUP($C6253,'1.PrepList'!$I$2:$I$1500,'1.PrepList'!$N$2:$N$1500,"")&amp;"",""))</f>
        <v/>
      </c>
      <c r="F6253" s="638" t="str">
        <f>IF($C6253="","",IFERROR(_xlfn.XLOOKUP($C6253,'1.PrepList'!$I$2:$I$1500,'1.PrepList'!$K$2:$K$1500,"")&amp;"",""))</f>
        <v/>
      </c>
      <c r="H6253" s="644" t="str">
        <f>IF($C6253="","",IFERROR(IF(_xlfn.XLOOKUP($C6253,tbl_StartedStatus[Bold ID],tbl_StartedStatus[Started])="Started","Yes",IF(_xlfn.XLOOKUP($C6253,tbl_StartedStatus[Bold ID],tbl_StartedStatus[Started])="No Show","No Show","")),""))</f>
        <v/>
      </c>
    </row>
    <row r="6254" spans="1:8" ht="15" customHeight="1" thickBot="1">
      <c r="A6254" s="38" t="str">
        <f>IF($C6254="","",IFERROR(_xlfn.XLOOKUP($C6254,'1.PrepList'!$I$2:$I$1500,'1.PrepList'!$G$2:$G$1500,"")&amp;"",""))</f>
        <v/>
      </c>
      <c r="B6254" s="638" t="str">
        <f>IF($C6254="","",IFERROR(_xlfn.XLOOKUP($C6254,'1.PrepList'!$I$2:$I$1500,'1.PrepList'!$H$2:$H$1500,"")&amp;"",""))</f>
        <v/>
      </c>
      <c r="D6254" s="638" t="str">
        <f>IF($C6254="","",IFERROR(_xlfn.XLOOKUP($C6254,'1.PrepList'!$I$2:$I$1500,'1.PrepList'!$J$2:$J$1500,"")&amp;"",""))</f>
        <v/>
      </c>
      <c r="E6254" s="638" t="str">
        <f>IF($C6254="","",IFERROR(_xlfn.XLOOKUP($C6254,'1.PrepList'!$I$2:$I$1500,'1.PrepList'!$N$2:$N$1500,"")&amp;"",""))</f>
        <v/>
      </c>
      <c r="F6254" s="638" t="str">
        <f>IF($C6254="","",IFERROR(_xlfn.XLOOKUP($C6254,'1.PrepList'!$I$2:$I$1500,'1.PrepList'!$K$2:$K$1500,"")&amp;"",""))</f>
        <v/>
      </c>
      <c r="H6254" s="644" t="str">
        <f>IF($C6254="","",IFERROR(IF(_xlfn.XLOOKUP($C6254,tbl_StartedStatus[Bold ID],tbl_StartedStatus[Started])="Started","Yes",IF(_xlfn.XLOOKUP($C6254,tbl_StartedStatus[Bold ID],tbl_StartedStatus[Started])="No Show","No Show","")),""))</f>
        <v/>
      </c>
    </row>
    <row r="6255" spans="1:8" ht="15" customHeight="1" thickBot="1">
      <c r="A6255" s="38" t="str">
        <f>IF($C6255="","",IFERROR(_xlfn.XLOOKUP($C6255,'1.PrepList'!$I$2:$I$1500,'1.PrepList'!$G$2:$G$1500,"")&amp;"",""))</f>
        <v/>
      </c>
      <c r="B6255" s="638" t="str">
        <f>IF($C6255="","",IFERROR(_xlfn.XLOOKUP($C6255,'1.PrepList'!$I$2:$I$1500,'1.PrepList'!$H$2:$H$1500,"")&amp;"",""))</f>
        <v/>
      </c>
      <c r="D6255" s="638" t="str">
        <f>IF($C6255="","",IFERROR(_xlfn.XLOOKUP($C6255,'1.PrepList'!$I$2:$I$1500,'1.PrepList'!$J$2:$J$1500,"")&amp;"",""))</f>
        <v/>
      </c>
      <c r="E6255" s="638" t="str">
        <f>IF($C6255="","",IFERROR(_xlfn.XLOOKUP($C6255,'1.PrepList'!$I$2:$I$1500,'1.PrepList'!$N$2:$N$1500,"")&amp;"",""))</f>
        <v/>
      </c>
      <c r="F6255" s="638" t="str">
        <f>IF($C6255="","",IFERROR(_xlfn.XLOOKUP($C6255,'1.PrepList'!$I$2:$I$1500,'1.PrepList'!$K$2:$K$1500,"")&amp;"",""))</f>
        <v/>
      </c>
      <c r="H6255" s="644" t="str">
        <f>IF($C6255="","",IFERROR(IF(_xlfn.XLOOKUP($C6255,tbl_StartedStatus[Bold ID],tbl_StartedStatus[Started])="Started","Yes",IF(_xlfn.XLOOKUP($C6255,tbl_StartedStatus[Bold ID],tbl_StartedStatus[Started])="No Show","No Show","")),""))</f>
        <v/>
      </c>
    </row>
    <row r="6256" spans="1:8" ht="15" customHeight="1" thickBot="1">
      <c r="A6256" s="38" t="str">
        <f>IF($C6256="","",IFERROR(_xlfn.XLOOKUP($C6256,'1.PrepList'!$I$2:$I$1500,'1.PrepList'!$G$2:$G$1500,"")&amp;"",""))</f>
        <v/>
      </c>
      <c r="B6256" s="638" t="str">
        <f>IF($C6256="","",IFERROR(_xlfn.XLOOKUP($C6256,'1.PrepList'!$I$2:$I$1500,'1.PrepList'!$H$2:$H$1500,"")&amp;"",""))</f>
        <v/>
      </c>
      <c r="D6256" s="638" t="str">
        <f>IF($C6256="","",IFERROR(_xlfn.XLOOKUP($C6256,'1.PrepList'!$I$2:$I$1500,'1.PrepList'!$J$2:$J$1500,"")&amp;"",""))</f>
        <v/>
      </c>
      <c r="E6256" s="638" t="str">
        <f>IF($C6256="","",IFERROR(_xlfn.XLOOKUP($C6256,'1.PrepList'!$I$2:$I$1500,'1.PrepList'!$N$2:$N$1500,"")&amp;"",""))</f>
        <v/>
      </c>
      <c r="F6256" s="638" t="str">
        <f>IF($C6256="","",IFERROR(_xlfn.XLOOKUP($C6256,'1.PrepList'!$I$2:$I$1500,'1.PrepList'!$K$2:$K$1500,"")&amp;"",""))</f>
        <v/>
      </c>
      <c r="H6256" s="644" t="str">
        <f>IF($C6256="","",IFERROR(IF(_xlfn.XLOOKUP($C6256,tbl_StartedStatus[Bold ID],tbl_StartedStatus[Started])="Started","Yes",IF(_xlfn.XLOOKUP($C6256,tbl_StartedStatus[Bold ID],tbl_StartedStatus[Started])="No Show","No Show","")),""))</f>
        <v/>
      </c>
    </row>
    <row r="6257" spans="1:8" ht="15" customHeight="1" thickBot="1">
      <c r="A6257" s="38" t="str">
        <f>IF($C6257="","",IFERROR(_xlfn.XLOOKUP($C6257,'1.PrepList'!$I$2:$I$1500,'1.PrepList'!$G$2:$G$1500,"")&amp;"",""))</f>
        <v/>
      </c>
      <c r="B6257" s="638" t="str">
        <f>IF($C6257="","",IFERROR(_xlfn.XLOOKUP($C6257,'1.PrepList'!$I$2:$I$1500,'1.PrepList'!$H$2:$H$1500,"")&amp;"",""))</f>
        <v/>
      </c>
      <c r="D6257" s="638" t="str">
        <f>IF($C6257="","",IFERROR(_xlfn.XLOOKUP($C6257,'1.PrepList'!$I$2:$I$1500,'1.PrepList'!$J$2:$J$1500,"")&amp;"",""))</f>
        <v/>
      </c>
      <c r="E6257" s="638" t="str">
        <f>IF($C6257="","",IFERROR(_xlfn.XLOOKUP($C6257,'1.PrepList'!$I$2:$I$1500,'1.PrepList'!$N$2:$N$1500,"")&amp;"",""))</f>
        <v/>
      </c>
      <c r="F6257" s="638" t="str">
        <f>IF($C6257="","",IFERROR(_xlfn.XLOOKUP($C6257,'1.PrepList'!$I$2:$I$1500,'1.PrepList'!$K$2:$K$1500,"")&amp;"",""))</f>
        <v/>
      </c>
      <c r="H6257" s="644" t="str">
        <f>IF($C6257="","",IFERROR(IF(_xlfn.XLOOKUP($C6257,tbl_StartedStatus[Bold ID],tbl_StartedStatus[Started])="Started","Yes",IF(_xlfn.XLOOKUP($C6257,tbl_StartedStatus[Bold ID],tbl_StartedStatus[Started])="No Show","No Show","")),""))</f>
        <v/>
      </c>
    </row>
    <row r="6258" spans="1:8" ht="15" customHeight="1" thickBot="1">
      <c r="A6258" s="38" t="str">
        <f>IF($C6258="","",IFERROR(_xlfn.XLOOKUP($C6258,'1.PrepList'!$I$2:$I$1500,'1.PrepList'!$G$2:$G$1500,"")&amp;"",""))</f>
        <v/>
      </c>
      <c r="B6258" s="638" t="str">
        <f>IF($C6258="","",IFERROR(_xlfn.XLOOKUP($C6258,'1.PrepList'!$I$2:$I$1500,'1.PrepList'!$H$2:$H$1500,"")&amp;"",""))</f>
        <v/>
      </c>
      <c r="D6258" s="638" t="str">
        <f>IF($C6258="","",IFERROR(_xlfn.XLOOKUP($C6258,'1.PrepList'!$I$2:$I$1500,'1.PrepList'!$J$2:$J$1500,"")&amp;"",""))</f>
        <v/>
      </c>
      <c r="E6258" s="638" t="str">
        <f>IF($C6258="","",IFERROR(_xlfn.XLOOKUP($C6258,'1.PrepList'!$I$2:$I$1500,'1.PrepList'!$N$2:$N$1500,"")&amp;"",""))</f>
        <v/>
      </c>
      <c r="F6258" s="638" t="str">
        <f>IF($C6258="","",IFERROR(_xlfn.XLOOKUP($C6258,'1.PrepList'!$I$2:$I$1500,'1.PrepList'!$K$2:$K$1500,"")&amp;"",""))</f>
        <v/>
      </c>
      <c r="H6258" s="644" t="str">
        <f>IF($C6258="","",IFERROR(IF(_xlfn.XLOOKUP($C6258,tbl_StartedStatus[Bold ID],tbl_StartedStatus[Started])="Started","Yes",IF(_xlfn.XLOOKUP($C6258,tbl_StartedStatus[Bold ID],tbl_StartedStatus[Started])="No Show","No Show","")),""))</f>
        <v/>
      </c>
    </row>
    <row r="6259" spans="1:8" ht="15" customHeight="1" thickBot="1">
      <c r="A6259" s="38" t="str">
        <f>IF($C6259="","",IFERROR(_xlfn.XLOOKUP($C6259,'1.PrepList'!$I$2:$I$1500,'1.PrepList'!$G$2:$G$1500,"")&amp;"",""))</f>
        <v/>
      </c>
      <c r="B6259" s="638" t="str">
        <f>IF($C6259="","",IFERROR(_xlfn.XLOOKUP($C6259,'1.PrepList'!$I$2:$I$1500,'1.PrepList'!$H$2:$H$1500,"")&amp;"",""))</f>
        <v/>
      </c>
      <c r="D6259" s="638" t="str">
        <f>IF($C6259="","",IFERROR(_xlfn.XLOOKUP($C6259,'1.PrepList'!$I$2:$I$1500,'1.PrepList'!$J$2:$J$1500,"")&amp;"",""))</f>
        <v/>
      </c>
      <c r="E6259" s="638" t="str">
        <f>IF($C6259="","",IFERROR(_xlfn.XLOOKUP($C6259,'1.PrepList'!$I$2:$I$1500,'1.PrepList'!$N$2:$N$1500,"")&amp;"",""))</f>
        <v/>
      </c>
      <c r="F6259" s="638" t="str">
        <f>IF($C6259="","",IFERROR(_xlfn.XLOOKUP($C6259,'1.PrepList'!$I$2:$I$1500,'1.PrepList'!$K$2:$K$1500,"")&amp;"",""))</f>
        <v/>
      </c>
      <c r="H6259" s="644" t="str">
        <f>IF($C6259="","",IFERROR(IF(_xlfn.XLOOKUP($C6259,tbl_StartedStatus[Bold ID],tbl_StartedStatus[Started])="Started","Yes",IF(_xlfn.XLOOKUP($C6259,tbl_StartedStatus[Bold ID],tbl_StartedStatus[Started])="No Show","No Show","")),""))</f>
        <v/>
      </c>
    </row>
    <row r="6260" spans="1:8" ht="15" customHeight="1" thickBot="1">
      <c r="A6260" s="38" t="str">
        <f>IF($C6260="","",IFERROR(_xlfn.XLOOKUP($C6260,'1.PrepList'!$I$2:$I$1500,'1.PrepList'!$G$2:$G$1500,"")&amp;"",""))</f>
        <v/>
      </c>
      <c r="B6260" s="638" t="str">
        <f>IF($C6260="","",IFERROR(_xlfn.XLOOKUP($C6260,'1.PrepList'!$I$2:$I$1500,'1.PrepList'!$H$2:$H$1500,"")&amp;"",""))</f>
        <v/>
      </c>
      <c r="D6260" s="638" t="str">
        <f>IF($C6260="","",IFERROR(_xlfn.XLOOKUP($C6260,'1.PrepList'!$I$2:$I$1500,'1.PrepList'!$J$2:$J$1500,"")&amp;"",""))</f>
        <v/>
      </c>
      <c r="E6260" s="638" t="str">
        <f>IF($C6260="","",IFERROR(_xlfn.XLOOKUP($C6260,'1.PrepList'!$I$2:$I$1500,'1.PrepList'!$N$2:$N$1500,"")&amp;"",""))</f>
        <v/>
      </c>
      <c r="F6260" s="638" t="str">
        <f>IF($C6260="","",IFERROR(_xlfn.XLOOKUP($C6260,'1.PrepList'!$I$2:$I$1500,'1.PrepList'!$K$2:$K$1500,"")&amp;"",""))</f>
        <v/>
      </c>
      <c r="H6260" s="644" t="str">
        <f>IF($C6260="","",IFERROR(IF(_xlfn.XLOOKUP($C6260,tbl_StartedStatus[Bold ID],tbl_StartedStatus[Started])="Started","Yes",IF(_xlfn.XLOOKUP($C6260,tbl_StartedStatus[Bold ID],tbl_StartedStatus[Started])="No Show","No Show","")),""))</f>
        <v/>
      </c>
    </row>
    <row r="6261" spans="1:8" ht="15" customHeight="1" thickBot="1">
      <c r="A6261" s="38" t="str">
        <f>IF($C6261="","",IFERROR(_xlfn.XLOOKUP($C6261,'1.PrepList'!$I$2:$I$1500,'1.PrepList'!$G$2:$G$1500,"")&amp;"",""))</f>
        <v/>
      </c>
      <c r="B6261" s="638" t="str">
        <f>IF($C6261="","",IFERROR(_xlfn.XLOOKUP($C6261,'1.PrepList'!$I$2:$I$1500,'1.PrepList'!$H$2:$H$1500,"")&amp;"",""))</f>
        <v/>
      </c>
      <c r="D6261" s="638" t="str">
        <f>IF($C6261="","",IFERROR(_xlfn.XLOOKUP($C6261,'1.PrepList'!$I$2:$I$1500,'1.PrepList'!$J$2:$J$1500,"")&amp;"",""))</f>
        <v/>
      </c>
      <c r="E6261" s="638" t="str">
        <f>IF($C6261="","",IFERROR(_xlfn.XLOOKUP($C6261,'1.PrepList'!$I$2:$I$1500,'1.PrepList'!$N$2:$N$1500,"")&amp;"",""))</f>
        <v/>
      </c>
      <c r="F6261" s="638" t="str">
        <f>IF($C6261="","",IFERROR(_xlfn.XLOOKUP($C6261,'1.PrepList'!$I$2:$I$1500,'1.PrepList'!$K$2:$K$1500,"")&amp;"",""))</f>
        <v/>
      </c>
      <c r="H6261" s="644" t="str">
        <f>IF($C6261="","",IFERROR(IF(_xlfn.XLOOKUP($C6261,tbl_StartedStatus[Bold ID],tbl_StartedStatus[Started])="Started","Yes",IF(_xlfn.XLOOKUP($C6261,tbl_StartedStatus[Bold ID],tbl_StartedStatus[Started])="No Show","No Show","")),""))</f>
        <v/>
      </c>
    </row>
    <row r="6262" spans="1:8" ht="15" customHeight="1" thickBot="1">
      <c r="A6262" s="38" t="str">
        <f>IF($C6262="","",IFERROR(_xlfn.XLOOKUP($C6262,'1.PrepList'!$I$2:$I$1500,'1.PrepList'!$G$2:$G$1500,"")&amp;"",""))</f>
        <v/>
      </c>
      <c r="B6262" s="638" t="str">
        <f>IF($C6262="","",IFERROR(_xlfn.XLOOKUP($C6262,'1.PrepList'!$I$2:$I$1500,'1.PrepList'!$H$2:$H$1500,"")&amp;"",""))</f>
        <v/>
      </c>
      <c r="D6262" s="638" t="str">
        <f>IF($C6262="","",IFERROR(_xlfn.XLOOKUP($C6262,'1.PrepList'!$I$2:$I$1500,'1.PrepList'!$J$2:$J$1500,"")&amp;"",""))</f>
        <v/>
      </c>
      <c r="E6262" s="638" t="str">
        <f>IF($C6262="","",IFERROR(_xlfn.XLOOKUP($C6262,'1.PrepList'!$I$2:$I$1500,'1.PrepList'!$N$2:$N$1500,"")&amp;"",""))</f>
        <v/>
      </c>
      <c r="F6262" s="638" t="str">
        <f>IF($C6262="","",IFERROR(_xlfn.XLOOKUP($C6262,'1.PrepList'!$I$2:$I$1500,'1.PrepList'!$K$2:$K$1500,"")&amp;"",""))</f>
        <v/>
      </c>
      <c r="H6262" s="644" t="str">
        <f>IF($C6262="","",IFERROR(IF(_xlfn.XLOOKUP($C6262,tbl_StartedStatus[Bold ID],tbl_StartedStatus[Started])="Started","Yes",IF(_xlfn.XLOOKUP($C6262,tbl_StartedStatus[Bold ID],tbl_StartedStatus[Started])="No Show","No Show","")),""))</f>
        <v/>
      </c>
    </row>
    <row r="6263" spans="1:8" ht="15" customHeight="1" thickBot="1">
      <c r="A6263" s="38" t="str">
        <f>IF($C6263="","",IFERROR(_xlfn.XLOOKUP($C6263,'1.PrepList'!$I$2:$I$1500,'1.PrepList'!$G$2:$G$1500,"")&amp;"",""))</f>
        <v/>
      </c>
      <c r="B6263" s="638" t="str">
        <f>IF($C6263="","",IFERROR(_xlfn.XLOOKUP($C6263,'1.PrepList'!$I$2:$I$1500,'1.PrepList'!$H$2:$H$1500,"")&amp;"",""))</f>
        <v/>
      </c>
      <c r="D6263" s="638" t="str">
        <f>IF($C6263="","",IFERROR(_xlfn.XLOOKUP($C6263,'1.PrepList'!$I$2:$I$1500,'1.PrepList'!$J$2:$J$1500,"")&amp;"",""))</f>
        <v/>
      </c>
      <c r="E6263" s="638" t="str">
        <f>IF($C6263="","",IFERROR(_xlfn.XLOOKUP($C6263,'1.PrepList'!$I$2:$I$1500,'1.PrepList'!$N$2:$N$1500,"")&amp;"",""))</f>
        <v/>
      </c>
      <c r="F6263" s="638" t="str">
        <f>IF($C6263="","",IFERROR(_xlfn.XLOOKUP($C6263,'1.PrepList'!$I$2:$I$1500,'1.PrepList'!$K$2:$K$1500,"")&amp;"",""))</f>
        <v/>
      </c>
      <c r="H6263" s="644" t="str">
        <f>IF($C6263="","",IFERROR(IF(_xlfn.XLOOKUP($C6263,tbl_StartedStatus[Bold ID],tbl_StartedStatus[Started])="Started","Yes",IF(_xlfn.XLOOKUP($C6263,tbl_StartedStatus[Bold ID],tbl_StartedStatus[Started])="No Show","No Show","")),""))</f>
        <v/>
      </c>
    </row>
    <row r="6264" spans="1:8" ht="15" customHeight="1" thickBot="1">
      <c r="A6264" s="38" t="str">
        <f>IF($C6264="","",IFERROR(_xlfn.XLOOKUP($C6264,'1.PrepList'!$I$2:$I$1500,'1.PrepList'!$G$2:$G$1500,"")&amp;"",""))</f>
        <v/>
      </c>
      <c r="B6264" s="638" t="str">
        <f>IF($C6264="","",IFERROR(_xlfn.XLOOKUP($C6264,'1.PrepList'!$I$2:$I$1500,'1.PrepList'!$H$2:$H$1500,"")&amp;"",""))</f>
        <v/>
      </c>
      <c r="D6264" s="638" t="str">
        <f>IF($C6264="","",IFERROR(_xlfn.XLOOKUP($C6264,'1.PrepList'!$I$2:$I$1500,'1.PrepList'!$J$2:$J$1500,"")&amp;"",""))</f>
        <v/>
      </c>
      <c r="E6264" s="638" t="str">
        <f>IF($C6264="","",IFERROR(_xlfn.XLOOKUP($C6264,'1.PrepList'!$I$2:$I$1500,'1.PrepList'!$N$2:$N$1500,"")&amp;"",""))</f>
        <v/>
      </c>
      <c r="F6264" s="638" t="str">
        <f>IF($C6264="","",IFERROR(_xlfn.XLOOKUP($C6264,'1.PrepList'!$I$2:$I$1500,'1.PrepList'!$K$2:$K$1500,"")&amp;"",""))</f>
        <v/>
      </c>
      <c r="H6264" s="644" t="str">
        <f>IF($C6264="","",IFERROR(IF(_xlfn.XLOOKUP($C6264,tbl_StartedStatus[Bold ID],tbl_StartedStatus[Started])="Started","Yes",IF(_xlfn.XLOOKUP($C6264,tbl_StartedStatus[Bold ID],tbl_StartedStatus[Started])="No Show","No Show","")),""))</f>
        <v/>
      </c>
    </row>
    <row r="6265" spans="1:8" ht="15" customHeight="1" thickBot="1">
      <c r="A6265" s="38" t="str">
        <f>IF($C6265="","",IFERROR(_xlfn.XLOOKUP($C6265,'1.PrepList'!$I$2:$I$1500,'1.PrepList'!$G$2:$G$1500,"")&amp;"",""))</f>
        <v/>
      </c>
      <c r="B6265" s="638" t="str">
        <f>IF($C6265="","",IFERROR(_xlfn.XLOOKUP($C6265,'1.PrepList'!$I$2:$I$1500,'1.PrepList'!$H$2:$H$1500,"")&amp;"",""))</f>
        <v/>
      </c>
      <c r="D6265" s="638" t="str">
        <f>IF($C6265="","",IFERROR(_xlfn.XLOOKUP($C6265,'1.PrepList'!$I$2:$I$1500,'1.PrepList'!$J$2:$J$1500,"")&amp;"",""))</f>
        <v/>
      </c>
      <c r="E6265" s="638" t="str">
        <f>IF($C6265="","",IFERROR(_xlfn.XLOOKUP($C6265,'1.PrepList'!$I$2:$I$1500,'1.PrepList'!$N$2:$N$1500,"")&amp;"",""))</f>
        <v/>
      </c>
      <c r="F6265" s="638" t="str">
        <f>IF($C6265="","",IFERROR(_xlfn.XLOOKUP($C6265,'1.PrepList'!$I$2:$I$1500,'1.PrepList'!$K$2:$K$1500,"")&amp;"",""))</f>
        <v/>
      </c>
      <c r="H6265" s="644" t="str">
        <f>IF($C6265="","",IFERROR(IF(_xlfn.XLOOKUP($C6265,tbl_StartedStatus[Bold ID],tbl_StartedStatus[Started])="Started","Yes",IF(_xlfn.XLOOKUP($C6265,tbl_StartedStatus[Bold ID],tbl_StartedStatus[Started])="No Show","No Show","")),""))</f>
        <v/>
      </c>
    </row>
    <row r="6266" spans="1:8" ht="15" customHeight="1" thickBot="1">
      <c r="A6266" s="38" t="str">
        <f>IF($C6266="","",IFERROR(_xlfn.XLOOKUP($C6266,'1.PrepList'!$I$2:$I$1500,'1.PrepList'!$G$2:$G$1500,"")&amp;"",""))</f>
        <v/>
      </c>
      <c r="B6266" s="638" t="str">
        <f>IF($C6266="","",IFERROR(_xlfn.XLOOKUP($C6266,'1.PrepList'!$I$2:$I$1500,'1.PrepList'!$H$2:$H$1500,"")&amp;"",""))</f>
        <v/>
      </c>
      <c r="D6266" s="638" t="str">
        <f>IF($C6266="","",IFERROR(_xlfn.XLOOKUP($C6266,'1.PrepList'!$I$2:$I$1500,'1.PrepList'!$J$2:$J$1500,"")&amp;"",""))</f>
        <v/>
      </c>
      <c r="E6266" s="638" t="str">
        <f>IF($C6266="","",IFERROR(_xlfn.XLOOKUP($C6266,'1.PrepList'!$I$2:$I$1500,'1.PrepList'!$N$2:$N$1500,"")&amp;"",""))</f>
        <v/>
      </c>
      <c r="F6266" s="638" t="str">
        <f>IF($C6266="","",IFERROR(_xlfn.XLOOKUP($C6266,'1.PrepList'!$I$2:$I$1500,'1.PrepList'!$K$2:$K$1500,"")&amp;"",""))</f>
        <v/>
      </c>
      <c r="H6266" s="644" t="str">
        <f>IF($C6266="","",IFERROR(IF(_xlfn.XLOOKUP($C6266,tbl_StartedStatus[Bold ID],tbl_StartedStatus[Started])="Started","Yes",IF(_xlfn.XLOOKUP($C6266,tbl_StartedStatus[Bold ID],tbl_StartedStatus[Started])="No Show","No Show","")),""))</f>
        <v/>
      </c>
    </row>
    <row r="6267" spans="1:8" ht="15" customHeight="1" thickBot="1">
      <c r="A6267" s="38" t="str">
        <f>IF($C6267="","",IFERROR(_xlfn.XLOOKUP($C6267,'1.PrepList'!$I$2:$I$1500,'1.PrepList'!$G$2:$G$1500,"")&amp;"",""))</f>
        <v/>
      </c>
      <c r="B6267" s="638" t="str">
        <f>IF($C6267="","",IFERROR(_xlfn.XLOOKUP($C6267,'1.PrepList'!$I$2:$I$1500,'1.PrepList'!$H$2:$H$1500,"")&amp;"",""))</f>
        <v/>
      </c>
      <c r="D6267" s="638" t="str">
        <f>IF($C6267="","",IFERROR(_xlfn.XLOOKUP($C6267,'1.PrepList'!$I$2:$I$1500,'1.PrepList'!$J$2:$J$1500,"")&amp;"",""))</f>
        <v/>
      </c>
      <c r="E6267" s="638" t="str">
        <f>IF($C6267="","",IFERROR(_xlfn.XLOOKUP($C6267,'1.PrepList'!$I$2:$I$1500,'1.PrepList'!$N$2:$N$1500,"")&amp;"",""))</f>
        <v/>
      </c>
      <c r="F6267" s="638" t="str">
        <f>IF($C6267="","",IFERROR(_xlfn.XLOOKUP($C6267,'1.PrepList'!$I$2:$I$1500,'1.PrepList'!$K$2:$K$1500,"")&amp;"",""))</f>
        <v/>
      </c>
      <c r="H6267" s="644" t="str">
        <f>IF($C6267="","",IFERROR(IF(_xlfn.XLOOKUP($C6267,tbl_StartedStatus[Bold ID],tbl_StartedStatus[Started])="Started","Yes",IF(_xlfn.XLOOKUP($C6267,tbl_StartedStatus[Bold ID],tbl_StartedStatus[Started])="No Show","No Show","")),""))</f>
        <v/>
      </c>
    </row>
    <row r="6268" spans="1:8" ht="15" customHeight="1" thickBot="1">
      <c r="A6268" s="38" t="str">
        <f>IF($C6268="","",IFERROR(_xlfn.XLOOKUP($C6268,'1.PrepList'!$I$2:$I$1500,'1.PrepList'!$G$2:$G$1500,"")&amp;"",""))</f>
        <v/>
      </c>
      <c r="B6268" s="638" t="str">
        <f>IF($C6268="","",IFERROR(_xlfn.XLOOKUP($C6268,'1.PrepList'!$I$2:$I$1500,'1.PrepList'!$H$2:$H$1500,"")&amp;"",""))</f>
        <v/>
      </c>
      <c r="D6268" s="638" t="str">
        <f>IF($C6268="","",IFERROR(_xlfn.XLOOKUP($C6268,'1.PrepList'!$I$2:$I$1500,'1.PrepList'!$J$2:$J$1500,"")&amp;"",""))</f>
        <v/>
      </c>
      <c r="E6268" s="638" t="str">
        <f>IF($C6268="","",IFERROR(_xlfn.XLOOKUP($C6268,'1.PrepList'!$I$2:$I$1500,'1.PrepList'!$N$2:$N$1500,"")&amp;"",""))</f>
        <v/>
      </c>
      <c r="F6268" s="638" t="str">
        <f>IF($C6268="","",IFERROR(_xlfn.XLOOKUP($C6268,'1.PrepList'!$I$2:$I$1500,'1.PrepList'!$K$2:$K$1500,"")&amp;"",""))</f>
        <v/>
      </c>
      <c r="H6268" s="644" t="str">
        <f>IF($C6268="","",IFERROR(IF(_xlfn.XLOOKUP($C6268,tbl_StartedStatus[Bold ID],tbl_StartedStatus[Started])="Started","Yes",IF(_xlfn.XLOOKUP($C6268,tbl_StartedStatus[Bold ID],tbl_StartedStatus[Started])="No Show","No Show","")),""))</f>
        <v/>
      </c>
    </row>
    <row r="6269" spans="1:8" ht="15" customHeight="1" thickBot="1">
      <c r="A6269" s="38" t="str">
        <f>IF($C6269="","",IFERROR(_xlfn.XLOOKUP($C6269,'1.PrepList'!$I$2:$I$1500,'1.PrepList'!$G$2:$G$1500,"")&amp;"",""))</f>
        <v/>
      </c>
      <c r="B6269" s="638" t="str">
        <f>IF($C6269="","",IFERROR(_xlfn.XLOOKUP($C6269,'1.PrepList'!$I$2:$I$1500,'1.PrepList'!$H$2:$H$1500,"")&amp;"",""))</f>
        <v/>
      </c>
      <c r="D6269" s="638" t="str">
        <f>IF($C6269="","",IFERROR(_xlfn.XLOOKUP($C6269,'1.PrepList'!$I$2:$I$1500,'1.PrepList'!$J$2:$J$1500,"")&amp;"",""))</f>
        <v/>
      </c>
      <c r="E6269" s="638" t="str">
        <f>IF($C6269="","",IFERROR(_xlfn.XLOOKUP($C6269,'1.PrepList'!$I$2:$I$1500,'1.PrepList'!$N$2:$N$1500,"")&amp;"",""))</f>
        <v/>
      </c>
      <c r="F6269" s="638" t="str">
        <f>IF($C6269="","",IFERROR(_xlfn.XLOOKUP($C6269,'1.PrepList'!$I$2:$I$1500,'1.PrepList'!$K$2:$K$1500,"")&amp;"",""))</f>
        <v/>
      </c>
      <c r="H6269" s="644" t="str">
        <f>IF($C6269="","",IFERROR(IF(_xlfn.XLOOKUP($C6269,tbl_StartedStatus[Bold ID],tbl_StartedStatus[Started])="Started","Yes",IF(_xlfn.XLOOKUP($C6269,tbl_StartedStatus[Bold ID],tbl_StartedStatus[Started])="No Show","No Show","")),""))</f>
        <v/>
      </c>
    </row>
    <row r="6270" spans="1:8" ht="15" customHeight="1" thickBot="1">
      <c r="A6270" s="38" t="str">
        <f>IF($C6270="","",IFERROR(_xlfn.XLOOKUP($C6270,'1.PrepList'!$I$2:$I$1500,'1.PrepList'!$G$2:$G$1500,"")&amp;"",""))</f>
        <v/>
      </c>
      <c r="B6270" s="638" t="str">
        <f>IF($C6270="","",IFERROR(_xlfn.XLOOKUP($C6270,'1.PrepList'!$I$2:$I$1500,'1.PrepList'!$H$2:$H$1500,"")&amp;"",""))</f>
        <v/>
      </c>
      <c r="D6270" s="638" t="str">
        <f>IF($C6270="","",IFERROR(_xlfn.XLOOKUP($C6270,'1.PrepList'!$I$2:$I$1500,'1.PrepList'!$J$2:$J$1500,"")&amp;"",""))</f>
        <v/>
      </c>
      <c r="E6270" s="638" t="str">
        <f>IF($C6270="","",IFERROR(_xlfn.XLOOKUP($C6270,'1.PrepList'!$I$2:$I$1500,'1.PrepList'!$N$2:$N$1500,"")&amp;"",""))</f>
        <v/>
      </c>
      <c r="F6270" s="638" t="str">
        <f>IF($C6270="","",IFERROR(_xlfn.XLOOKUP($C6270,'1.PrepList'!$I$2:$I$1500,'1.PrepList'!$K$2:$K$1500,"")&amp;"",""))</f>
        <v/>
      </c>
      <c r="H6270" s="644" t="str">
        <f>IF($C6270="","",IFERROR(IF(_xlfn.XLOOKUP($C6270,tbl_StartedStatus[Bold ID],tbl_StartedStatus[Started])="Started","Yes",IF(_xlfn.XLOOKUP($C6270,tbl_StartedStatus[Bold ID],tbl_StartedStatus[Started])="No Show","No Show","")),""))</f>
        <v/>
      </c>
    </row>
    <row r="6271" spans="1:8" ht="15" customHeight="1" thickBot="1">
      <c r="A6271" s="38" t="str">
        <f>IF($C6271="","",IFERROR(_xlfn.XLOOKUP($C6271,'1.PrepList'!$I$2:$I$1500,'1.PrepList'!$G$2:$G$1500,"")&amp;"",""))</f>
        <v/>
      </c>
      <c r="B6271" s="638" t="str">
        <f>IF($C6271="","",IFERROR(_xlfn.XLOOKUP($C6271,'1.PrepList'!$I$2:$I$1500,'1.PrepList'!$H$2:$H$1500,"")&amp;"",""))</f>
        <v/>
      </c>
      <c r="D6271" s="638" t="str">
        <f>IF($C6271="","",IFERROR(_xlfn.XLOOKUP($C6271,'1.PrepList'!$I$2:$I$1500,'1.PrepList'!$J$2:$J$1500,"")&amp;"",""))</f>
        <v/>
      </c>
      <c r="E6271" s="638" t="str">
        <f>IF($C6271="","",IFERROR(_xlfn.XLOOKUP($C6271,'1.PrepList'!$I$2:$I$1500,'1.PrepList'!$N$2:$N$1500,"")&amp;"",""))</f>
        <v/>
      </c>
      <c r="F6271" s="638" t="str">
        <f>IF($C6271="","",IFERROR(_xlfn.XLOOKUP($C6271,'1.PrepList'!$I$2:$I$1500,'1.PrepList'!$K$2:$K$1500,"")&amp;"",""))</f>
        <v/>
      </c>
      <c r="H6271" s="644" t="str">
        <f>IF($C6271="","",IFERROR(IF(_xlfn.XLOOKUP($C6271,tbl_StartedStatus[Bold ID],tbl_StartedStatus[Started])="Started","Yes",IF(_xlfn.XLOOKUP($C6271,tbl_StartedStatus[Bold ID],tbl_StartedStatus[Started])="No Show","No Show","")),""))</f>
        <v/>
      </c>
    </row>
    <row r="6272" spans="1:8" ht="15" customHeight="1" thickBot="1">
      <c r="A6272" s="38" t="str">
        <f>IF($C6272="","",IFERROR(_xlfn.XLOOKUP($C6272,'1.PrepList'!$I$2:$I$1500,'1.PrepList'!$G$2:$G$1500,"")&amp;"",""))</f>
        <v/>
      </c>
      <c r="B6272" s="638" t="str">
        <f>IF($C6272="","",IFERROR(_xlfn.XLOOKUP($C6272,'1.PrepList'!$I$2:$I$1500,'1.PrepList'!$H$2:$H$1500,"")&amp;"",""))</f>
        <v/>
      </c>
      <c r="D6272" s="638" t="str">
        <f>IF($C6272="","",IFERROR(_xlfn.XLOOKUP($C6272,'1.PrepList'!$I$2:$I$1500,'1.PrepList'!$J$2:$J$1500,"")&amp;"",""))</f>
        <v/>
      </c>
      <c r="E6272" s="638" t="str">
        <f>IF($C6272="","",IFERROR(_xlfn.XLOOKUP($C6272,'1.PrepList'!$I$2:$I$1500,'1.PrepList'!$N$2:$N$1500,"")&amp;"",""))</f>
        <v/>
      </c>
      <c r="F6272" s="638" t="str">
        <f>IF($C6272="","",IFERROR(_xlfn.XLOOKUP($C6272,'1.PrepList'!$I$2:$I$1500,'1.PrepList'!$K$2:$K$1500,"")&amp;"",""))</f>
        <v/>
      </c>
      <c r="H6272" s="644" t="str">
        <f>IF($C6272="","",IFERROR(IF(_xlfn.XLOOKUP($C6272,tbl_StartedStatus[Bold ID],tbl_StartedStatus[Started])="Started","Yes",IF(_xlfn.XLOOKUP($C6272,tbl_StartedStatus[Bold ID],tbl_StartedStatus[Started])="No Show","No Show","")),""))</f>
        <v/>
      </c>
    </row>
    <row r="6273" spans="1:8" ht="15" customHeight="1" thickBot="1">
      <c r="A6273" s="38" t="str">
        <f>IF($C6273="","",IFERROR(_xlfn.XLOOKUP($C6273,'1.PrepList'!$I$2:$I$1500,'1.PrepList'!$G$2:$G$1500,"")&amp;"",""))</f>
        <v/>
      </c>
      <c r="B6273" s="638" t="str">
        <f>IF($C6273="","",IFERROR(_xlfn.XLOOKUP($C6273,'1.PrepList'!$I$2:$I$1500,'1.PrepList'!$H$2:$H$1500,"")&amp;"",""))</f>
        <v/>
      </c>
      <c r="D6273" s="638" t="str">
        <f>IF($C6273="","",IFERROR(_xlfn.XLOOKUP($C6273,'1.PrepList'!$I$2:$I$1500,'1.PrepList'!$J$2:$J$1500,"")&amp;"",""))</f>
        <v/>
      </c>
      <c r="E6273" s="638" t="str">
        <f>IF($C6273="","",IFERROR(_xlfn.XLOOKUP($C6273,'1.PrepList'!$I$2:$I$1500,'1.PrepList'!$N$2:$N$1500,"")&amp;"",""))</f>
        <v/>
      </c>
      <c r="F6273" s="638" t="str">
        <f>IF($C6273="","",IFERROR(_xlfn.XLOOKUP($C6273,'1.PrepList'!$I$2:$I$1500,'1.PrepList'!$K$2:$K$1500,"")&amp;"",""))</f>
        <v/>
      </c>
      <c r="H6273" s="644" t="str">
        <f>IF($C6273="","",IFERROR(IF(_xlfn.XLOOKUP($C6273,tbl_StartedStatus[Bold ID],tbl_StartedStatus[Started])="Started","Yes",IF(_xlfn.XLOOKUP($C6273,tbl_StartedStatus[Bold ID],tbl_StartedStatus[Started])="No Show","No Show","")),""))</f>
        <v/>
      </c>
    </row>
    <row r="6274" spans="1:8" ht="15" customHeight="1" thickBot="1">
      <c r="A6274" s="38" t="str">
        <f>IF($C6274="","",IFERROR(_xlfn.XLOOKUP($C6274,'1.PrepList'!$I$2:$I$1500,'1.PrepList'!$G$2:$G$1500,"")&amp;"",""))</f>
        <v/>
      </c>
      <c r="B6274" s="638" t="str">
        <f>IF($C6274="","",IFERROR(_xlfn.XLOOKUP($C6274,'1.PrepList'!$I$2:$I$1500,'1.PrepList'!$H$2:$H$1500,"")&amp;"",""))</f>
        <v/>
      </c>
      <c r="D6274" s="638" t="str">
        <f>IF($C6274="","",IFERROR(_xlfn.XLOOKUP($C6274,'1.PrepList'!$I$2:$I$1500,'1.PrepList'!$J$2:$J$1500,"")&amp;"",""))</f>
        <v/>
      </c>
      <c r="E6274" s="638" t="str">
        <f>IF($C6274="","",IFERROR(_xlfn.XLOOKUP($C6274,'1.PrepList'!$I$2:$I$1500,'1.PrepList'!$N$2:$N$1500,"")&amp;"",""))</f>
        <v/>
      </c>
      <c r="F6274" s="638" t="str">
        <f>IF($C6274="","",IFERROR(_xlfn.XLOOKUP($C6274,'1.PrepList'!$I$2:$I$1500,'1.PrepList'!$K$2:$K$1500,"")&amp;"",""))</f>
        <v/>
      </c>
      <c r="H6274" s="644" t="str">
        <f>IF($C6274="","",IFERROR(IF(_xlfn.XLOOKUP($C6274,tbl_StartedStatus[Bold ID],tbl_StartedStatus[Started])="Started","Yes",IF(_xlfn.XLOOKUP($C6274,tbl_StartedStatus[Bold ID],tbl_StartedStatus[Started])="No Show","No Show","")),""))</f>
        <v/>
      </c>
    </row>
    <row r="6275" spans="1:8" ht="15" customHeight="1" thickBot="1">
      <c r="A6275" s="38" t="str">
        <f>IF($C6275="","",IFERROR(_xlfn.XLOOKUP($C6275,'1.PrepList'!$I$2:$I$1500,'1.PrepList'!$G$2:$G$1500,"")&amp;"",""))</f>
        <v/>
      </c>
      <c r="B6275" s="638" t="str">
        <f>IF($C6275="","",IFERROR(_xlfn.XLOOKUP($C6275,'1.PrepList'!$I$2:$I$1500,'1.PrepList'!$H$2:$H$1500,"")&amp;"",""))</f>
        <v/>
      </c>
      <c r="D6275" s="638" t="str">
        <f>IF($C6275="","",IFERROR(_xlfn.XLOOKUP($C6275,'1.PrepList'!$I$2:$I$1500,'1.PrepList'!$J$2:$J$1500,"")&amp;"",""))</f>
        <v/>
      </c>
      <c r="E6275" s="638" t="str">
        <f>IF($C6275="","",IFERROR(_xlfn.XLOOKUP($C6275,'1.PrepList'!$I$2:$I$1500,'1.PrepList'!$N$2:$N$1500,"")&amp;"",""))</f>
        <v/>
      </c>
      <c r="F6275" s="638" t="str">
        <f>IF($C6275="","",IFERROR(_xlfn.XLOOKUP($C6275,'1.PrepList'!$I$2:$I$1500,'1.PrepList'!$K$2:$K$1500,"")&amp;"",""))</f>
        <v/>
      </c>
      <c r="H6275" s="644" t="str">
        <f>IF($C6275="","",IFERROR(IF(_xlfn.XLOOKUP($C6275,tbl_StartedStatus[Bold ID],tbl_StartedStatus[Started])="Started","Yes",IF(_xlfn.XLOOKUP($C6275,tbl_StartedStatus[Bold ID],tbl_StartedStatus[Started])="No Show","No Show","")),""))</f>
        <v/>
      </c>
    </row>
    <row r="6276" spans="1:8" ht="15" customHeight="1" thickBot="1">
      <c r="A6276" s="38" t="str">
        <f>IF($C6276="","",IFERROR(_xlfn.XLOOKUP($C6276,'1.PrepList'!$I$2:$I$1500,'1.PrepList'!$G$2:$G$1500,"")&amp;"",""))</f>
        <v/>
      </c>
      <c r="B6276" s="638" t="str">
        <f>IF($C6276="","",IFERROR(_xlfn.XLOOKUP($C6276,'1.PrepList'!$I$2:$I$1500,'1.PrepList'!$H$2:$H$1500,"")&amp;"",""))</f>
        <v/>
      </c>
      <c r="D6276" s="638" t="str">
        <f>IF($C6276="","",IFERROR(_xlfn.XLOOKUP($C6276,'1.PrepList'!$I$2:$I$1500,'1.PrepList'!$J$2:$J$1500,"")&amp;"",""))</f>
        <v/>
      </c>
      <c r="E6276" s="638" t="str">
        <f>IF($C6276="","",IFERROR(_xlfn.XLOOKUP($C6276,'1.PrepList'!$I$2:$I$1500,'1.PrepList'!$N$2:$N$1500,"")&amp;"",""))</f>
        <v/>
      </c>
      <c r="F6276" s="638" t="str">
        <f>IF($C6276="","",IFERROR(_xlfn.XLOOKUP($C6276,'1.PrepList'!$I$2:$I$1500,'1.PrepList'!$K$2:$K$1500,"")&amp;"",""))</f>
        <v/>
      </c>
      <c r="H6276" s="644" t="str">
        <f>IF($C6276="","",IFERROR(IF(_xlfn.XLOOKUP($C6276,tbl_StartedStatus[Bold ID],tbl_StartedStatus[Started])="Started","Yes",IF(_xlfn.XLOOKUP($C6276,tbl_StartedStatus[Bold ID],tbl_StartedStatus[Started])="No Show","No Show","")),""))</f>
        <v/>
      </c>
    </row>
    <row r="6277" spans="1:8" ht="15" customHeight="1" thickBot="1">
      <c r="A6277" s="38" t="str">
        <f>IF($C6277="","",IFERROR(_xlfn.XLOOKUP($C6277,'1.PrepList'!$I$2:$I$1500,'1.PrepList'!$G$2:$G$1500,"")&amp;"",""))</f>
        <v/>
      </c>
      <c r="B6277" s="638" t="str">
        <f>IF($C6277="","",IFERROR(_xlfn.XLOOKUP($C6277,'1.PrepList'!$I$2:$I$1500,'1.PrepList'!$H$2:$H$1500,"")&amp;"",""))</f>
        <v/>
      </c>
      <c r="D6277" s="638" t="str">
        <f>IF($C6277="","",IFERROR(_xlfn.XLOOKUP($C6277,'1.PrepList'!$I$2:$I$1500,'1.PrepList'!$J$2:$J$1500,"")&amp;"",""))</f>
        <v/>
      </c>
      <c r="E6277" s="638" t="str">
        <f>IF($C6277="","",IFERROR(_xlfn.XLOOKUP($C6277,'1.PrepList'!$I$2:$I$1500,'1.PrepList'!$N$2:$N$1500,"")&amp;"",""))</f>
        <v/>
      </c>
      <c r="F6277" s="638" t="str">
        <f>IF($C6277="","",IFERROR(_xlfn.XLOOKUP($C6277,'1.PrepList'!$I$2:$I$1500,'1.PrepList'!$K$2:$K$1500,"")&amp;"",""))</f>
        <v/>
      </c>
      <c r="H6277" s="644" t="str">
        <f>IF($C6277="","",IFERROR(IF(_xlfn.XLOOKUP($C6277,tbl_StartedStatus[Bold ID],tbl_StartedStatus[Started])="Started","Yes",IF(_xlfn.XLOOKUP($C6277,tbl_StartedStatus[Bold ID],tbl_StartedStatus[Started])="No Show","No Show","")),""))</f>
        <v/>
      </c>
    </row>
    <row r="6278" spans="1:8" ht="15" customHeight="1" thickBot="1">
      <c r="A6278" s="38" t="str">
        <f>IF($C6278="","",IFERROR(_xlfn.XLOOKUP($C6278,'1.PrepList'!$I$2:$I$1500,'1.PrepList'!$G$2:$G$1500,"")&amp;"",""))</f>
        <v/>
      </c>
      <c r="B6278" s="638" t="str">
        <f>IF($C6278="","",IFERROR(_xlfn.XLOOKUP($C6278,'1.PrepList'!$I$2:$I$1500,'1.PrepList'!$H$2:$H$1500,"")&amp;"",""))</f>
        <v/>
      </c>
      <c r="D6278" s="638" t="str">
        <f>IF($C6278="","",IFERROR(_xlfn.XLOOKUP($C6278,'1.PrepList'!$I$2:$I$1500,'1.PrepList'!$J$2:$J$1500,"")&amp;"",""))</f>
        <v/>
      </c>
      <c r="E6278" s="638" t="str">
        <f>IF($C6278="","",IFERROR(_xlfn.XLOOKUP($C6278,'1.PrepList'!$I$2:$I$1500,'1.PrepList'!$N$2:$N$1500,"")&amp;"",""))</f>
        <v/>
      </c>
      <c r="F6278" s="638" t="str">
        <f>IF($C6278="","",IFERROR(_xlfn.XLOOKUP($C6278,'1.PrepList'!$I$2:$I$1500,'1.PrepList'!$K$2:$K$1500,"")&amp;"",""))</f>
        <v/>
      </c>
      <c r="H6278" s="644" t="str">
        <f>IF($C6278="","",IFERROR(IF(_xlfn.XLOOKUP($C6278,tbl_StartedStatus[Bold ID],tbl_StartedStatus[Started])="Started","Yes",IF(_xlfn.XLOOKUP($C6278,tbl_StartedStatus[Bold ID],tbl_StartedStatus[Started])="No Show","No Show","")),""))</f>
        <v/>
      </c>
    </row>
    <row r="6279" spans="1:8" ht="15" customHeight="1" thickBot="1">
      <c r="A6279" s="38" t="str">
        <f>IF($C6279="","",IFERROR(_xlfn.XLOOKUP($C6279,'1.PrepList'!$I$2:$I$1500,'1.PrepList'!$G$2:$G$1500,"")&amp;"",""))</f>
        <v/>
      </c>
      <c r="B6279" s="638" t="str">
        <f>IF($C6279="","",IFERROR(_xlfn.XLOOKUP($C6279,'1.PrepList'!$I$2:$I$1500,'1.PrepList'!$H$2:$H$1500,"")&amp;"",""))</f>
        <v/>
      </c>
      <c r="D6279" s="638" t="str">
        <f>IF($C6279="","",IFERROR(_xlfn.XLOOKUP($C6279,'1.PrepList'!$I$2:$I$1500,'1.PrepList'!$J$2:$J$1500,"")&amp;"",""))</f>
        <v/>
      </c>
      <c r="E6279" s="638" t="str">
        <f>IF($C6279="","",IFERROR(_xlfn.XLOOKUP($C6279,'1.PrepList'!$I$2:$I$1500,'1.PrepList'!$N$2:$N$1500,"")&amp;"",""))</f>
        <v/>
      </c>
      <c r="F6279" s="638" t="str">
        <f>IF($C6279="","",IFERROR(_xlfn.XLOOKUP($C6279,'1.PrepList'!$I$2:$I$1500,'1.PrepList'!$K$2:$K$1500,"")&amp;"",""))</f>
        <v/>
      </c>
      <c r="H6279" s="644" t="str">
        <f>IF($C6279="","",IFERROR(IF(_xlfn.XLOOKUP($C6279,tbl_StartedStatus[Bold ID],tbl_StartedStatus[Started])="Started","Yes",IF(_xlfn.XLOOKUP($C6279,tbl_StartedStatus[Bold ID],tbl_StartedStatus[Started])="No Show","No Show","")),""))</f>
        <v/>
      </c>
    </row>
    <row r="6280" spans="1:8" ht="15" customHeight="1" thickBot="1">
      <c r="A6280" s="38" t="str">
        <f>IF($C6280="","",IFERROR(_xlfn.XLOOKUP($C6280,'1.PrepList'!$I$2:$I$1500,'1.PrepList'!$G$2:$G$1500,"")&amp;"",""))</f>
        <v/>
      </c>
      <c r="B6280" s="638" t="str">
        <f>IF($C6280="","",IFERROR(_xlfn.XLOOKUP($C6280,'1.PrepList'!$I$2:$I$1500,'1.PrepList'!$H$2:$H$1500,"")&amp;"",""))</f>
        <v/>
      </c>
      <c r="D6280" s="638" t="str">
        <f>IF($C6280="","",IFERROR(_xlfn.XLOOKUP($C6280,'1.PrepList'!$I$2:$I$1500,'1.PrepList'!$J$2:$J$1500,"")&amp;"",""))</f>
        <v/>
      </c>
      <c r="E6280" s="638" t="str">
        <f>IF($C6280="","",IFERROR(_xlfn.XLOOKUP($C6280,'1.PrepList'!$I$2:$I$1500,'1.PrepList'!$N$2:$N$1500,"")&amp;"",""))</f>
        <v/>
      </c>
      <c r="F6280" s="638" t="str">
        <f>IF($C6280="","",IFERROR(_xlfn.XLOOKUP($C6280,'1.PrepList'!$I$2:$I$1500,'1.PrepList'!$K$2:$K$1500,"")&amp;"",""))</f>
        <v/>
      </c>
      <c r="H6280" s="644" t="str">
        <f>IF($C6280="","",IFERROR(IF(_xlfn.XLOOKUP($C6280,tbl_StartedStatus[Bold ID],tbl_StartedStatus[Started])="Started","Yes",IF(_xlfn.XLOOKUP($C6280,tbl_StartedStatus[Bold ID],tbl_StartedStatus[Started])="No Show","No Show","")),""))</f>
        <v/>
      </c>
    </row>
    <row r="6281" spans="1:8" ht="15" customHeight="1" thickBot="1">
      <c r="A6281" s="38" t="str">
        <f>IF($C6281="","",IFERROR(_xlfn.XLOOKUP($C6281,'1.PrepList'!$I$2:$I$1500,'1.PrepList'!$G$2:$G$1500,"")&amp;"",""))</f>
        <v/>
      </c>
      <c r="B6281" s="638" t="str">
        <f>IF($C6281="","",IFERROR(_xlfn.XLOOKUP($C6281,'1.PrepList'!$I$2:$I$1500,'1.PrepList'!$H$2:$H$1500,"")&amp;"",""))</f>
        <v/>
      </c>
      <c r="D6281" s="638" t="str">
        <f>IF($C6281="","",IFERROR(_xlfn.XLOOKUP($C6281,'1.PrepList'!$I$2:$I$1500,'1.PrepList'!$J$2:$J$1500,"")&amp;"",""))</f>
        <v/>
      </c>
      <c r="E6281" s="638" t="str">
        <f>IF($C6281="","",IFERROR(_xlfn.XLOOKUP($C6281,'1.PrepList'!$I$2:$I$1500,'1.PrepList'!$N$2:$N$1500,"")&amp;"",""))</f>
        <v/>
      </c>
      <c r="F6281" s="638" t="str">
        <f>IF($C6281="","",IFERROR(_xlfn.XLOOKUP($C6281,'1.PrepList'!$I$2:$I$1500,'1.PrepList'!$K$2:$K$1500,"")&amp;"",""))</f>
        <v/>
      </c>
      <c r="H6281" s="644" t="str">
        <f>IF($C6281="","",IFERROR(IF(_xlfn.XLOOKUP($C6281,tbl_StartedStatus[Bold ID],tbl_StartedStatus[Started])="Started","Yes",IF(_xlfn.XLOOKUP($C6281,tbl_StartedStatus[Bold ID],tbl_StartedStatus[Started])="No Show","No Show","")),""))</f>
        <v/>
      </c>
    </row>
    <row r="6282" spans="1:8" ht="15" customHeight="1" thickBot="1">
      <c r="A6282" s="38" t="str">
        <f>IF($C6282="","",IFERROR(_xlfn.XLOOKUP($C6282,'1.PrepList'!$I$2:$I$1500,'1.PrepList'!$G$2:$G$1500,"")&amp;"",""))</f>
        <v/>
      </c>
      <c r="B6282" s="638" t="str">
        <f>IF($C6282="","",IFERROR(_xlfn.XLOOKUP($C6282,'1.PrepList'!$I$2:$I$1500,'1.PrepList'!$H$2:$H$1500,"")&amp;"",""))</f>
        <v/>
      </c>
      <c r="D6282" s="638" t="str">
        <f>IF($C6282="","",IFERROR(_xlfn.XLOOKUP($C6282,'1.PrepList'!$I$2:$I$1500,'1.PrepList'!$J$2:$J$1500,"")&amp;"",""))</f>
        <v/>
      </c>
      <c r="E6282" s="638" t="str">
        <f>IF($C6282="","",IFERROR(_xlfn.XLOOKUP($C6282,'1.PrepList'!$I$2:$I$1500,'1.PrepList'!$N$2:$N$1500,"")&amp;"",""))</f>
        <v/>
      </c>
      <c r="F6282" s="638" t="str">
        <f>IF($C6282="","",IFERROR(_xlfn.XLOOKUP($C6282,'1.PrepList'!$I$2:$I$1500,'1.PrepList'!$K$2:$K$1500,"")&amp;"",""))</f>
        <v/>
      </c>
      <c r="H6282" s="644" t="str">
        <f>IF($C6282="","",IFERROR(IF(_xlfn.XLOOKUP($C6282,tbl_StartedStatus[Bold ID],tbl_StartedStatus[Started])="Started","Yes",IF(_xlfn.XLOOKUP($C6282,tbl_StartedStatus[Bold ID],tbl_StartedStatus[Started])="No Show","No Show","")),""))</f>
        <v/>
      </c>
    </row>
    <row r="6283" spans="1:8" ht="15" customHeight="1" thickBot="1">
      <c r="A6283" s="38" t="str">
        <f>IF($C6283="","",IFERROR(_xlfn.XLOOKUP($C6283,'1.PrepList'!$I$2:$I$1500,'1.PrepList'!$G$2:$G$1500,"")&amp;"",""))</f>
        <v/>
      </c>
      <c r="B6283" s="638" t="str">
        <f>IF($C6283="","",IFERROR(_xlfn.XLOOKUP($C6283,'1.PrepList'!$I$2:$I$1500,'1.PrepList'!$H$2:$H$1500,"")&amp;"",""))</f>
        <v/>
      </c>
      <c r="D6283" s="638" t="str">
        <f>IF($C6283="","",IFERROR(_xlfn.XLOOKUP($C6283,'1.PrepList'!$I$2:$I$1500,'1.PrepList'!$J$2:$J$1500,"")&amp;"",""))</f>
        <v/>
      </c>
      <c r="E6283" s="638" t="str">
        <f>IF($C6283="","",IFERROR(_xlfn.XLOOKUP($C6283,'1.PrepList'!$I$2:$I$1500,'1.PrepList'!$N$2:$N$1500,"")&amp;"",""))</f>
        <v/>
      </c>
      <c r="F6283" s="638" t="str">
        <f>IF($C6283="","",IFERROR(_xlfn.XLOOKUP($C6283,'1.PrepList'!$I$2:$I$1500,'1.PrepList'!$K$2:$K$1500,"")&amp;"",""))</f>
        <v/>
      </c>
      <c r="H6283" s="644" t="str">
        <f>IF($C6283="","",IFERROR(IF(_xlfn.XLOOKUP($C6283,tbl_StartedStatus[Bold ID],tbl_StartedStatus[Started])="Started","Yes",IF(_xlfn.XLOOKUP($C6283,tbl_StartedStatus[Bold ID],tbl_StartedStatus[Started])="No Show","No Show","")),""))</f>
        <v/>
      </c>
    </row>
    <row r="6284" spans="1:8" ht="15" customHeight="1" thickBot="1">
      <c r="A6284" s="38" t="str">
        <f>IF($C6284="","",IFERROR(_xlfn.XLOOKUP($C6284,'1.PrepList'!$I$2:$I$1500,'1.PrepList'!$G$2:$G$1500,"")&amp;"",""))</f>
        <v/>
      </c>
      <c r="B6284" s="638" t="str">
        <f>IF($C6284="","",IFERROR(_xlfn.XLOOKUP($C6284,'1.PrepList'!$I$2:$I$1500,'1.PrepList'!$H$2:$H$1500,"")&amp;"",""))</f>
        <v/>
      </c>
      <c r="D6284" s="638" t="str">
        <f>IF($C6284="","",IFERROR(_xlfn.XLOOKUP($C6284,'1.PrepList'!$I$2:$I$1500,'1.PrepList'!$J$2:$J$1500,"")&amp;"",""))</f>
        <v/>
      </c>
      <c r="E6284" s="638" t="str">
        <f>IF($C6284="","",IFERROR(_xlfn.XLOOKUP($C6284,'1.PrepList'!$I$2:$I$1500,'1.PrepList'!$N$2:$N$1500,"")&amp;"",""))</f>
        <v/>
      </c>
      <c r="F6284" s="638" t="str">
        <f>IF($C6284="","",IFERROR(_xlfn.XLOOKUP($C6284,'1.PrepList'!$I$2:$I$1500,'1.PrepList'!$K$2:$K$1500,"")&amp;"",""))</f>
        <v/>
      </c>
      <c r="H6284" s="644" t="str">
        <f>IF($C6284="","",IFERROR(IF(_xlfn.XLOOKUP($C6284,tbl_StartedStatus[Bold ID],tbl_StartedStatus[Started])="Started","Yes",IF(_xlfn.XLOOKUP($C6284,tbl_StartedStatus[Bold ID],tbl_StartedStatus[Started])="No Show","No Show","")),""))</f>
        <v/>
      </c>
    </row>
    <row r="6285" spans="1:8" ht="15" customHeight="1" thickBot="1">
      <c r="A6285" s="38" t="str">
        <f>IF($C6285="","",IFERROR(_xlfn.XLOOKUP($C6285,'1.PrepList'!$I$2:$I$1500,'1.PrepList'!$G$2:$G$1500,"")&amp;"",""))</f>
        <v/>
      </c>
      <c r="B6285" s="638" t="str">
        <f>IF($C6285="","",IFERROR(_xlfn.XLOOKUP($C6285,'1.PrepList'!$I$2:$I$1500,'1.PrepList'!$H$2:$H$1500,"")&amp;"",""))</f>
        <v/>
      </c>
      <c r="D6285" s="638" t="str">
        <f>IF($C6285="","",IFERROR(_xlfn.XLOOKUP($C6285,'1.PrepList'!$I$2:$I$1500,'1.PrepList'!$J$2:$J$1500,"")&amp;"",""))</f>
        <v/>
      </c>
      <c r="E6285" s="638" t="str">
        <f>IF($C6285="","",IFERROR(_xlfn.XLOOKUP($C6285,'1.PrepList'!$I$2:$I$1500,'1.PrepList'!$N$2:$N$1500,"")&amp;"",""))</f>
        <v/>
      </c>
      <c r="F6285" s="638" t="str">
        <f>IF($C6285="","",IFERROR(_xlfn.XLOOKUP($C6285,'1.PrepList'!$I$2:$I$1500,'1.PrepList'!$K$2:$K$1500,"")&amp;"",""))</f>
        <v/>
      </c>
      <c r="H6285" s="644" t="str">
        <f>IF($C6285="","",IFERROR(IF(_xlfn.XLOOKUP($C6285,tbl_StartedStatus[Bold ID],tbl_StartedStatus[Started])="Started","Yes",IF(_xlfn.XLOOKUP($C6285,tbl_StartedStatus[Bold ID],tbl_StartedStatus[Started])="No Show","No Show","")),""))</f>
        <v/>
      </c>
    </row>
    <row r="6286" spans="1:8" ht="15" customHeight="1" thickBot="1">
      <c r="A6286" s="38" t="str">
        <f>IF($C6286="","",IFERROR(_xlfn.XLOOKUP($C6286,'1.PrepList'!$I$2:$I$1500,'1.PrepList'!$G$2:$G$1500,"")&amp;"",""))</f>
        <v/>
      </c>
      <c r="B6286" s="638" t="str">
        <f>IF($C6286="","",IFERROR(_xlfn.XLOOKUP($C6286,'1.PrepList'!$I$2:$I$1500,'1.PrepList'!$H$2:$H$1500,"")&amp;"",""))</f>
        <v/>
      </c>
      <c r="D6286" s="638" t="str">
        <f>IF($C6286="","",IFERROR(_xlfn.XLOOKUP($C6286,'1.PrepList'!$I$2:$I$1500,'1.PrepList'!$J$2:$J$1500,"")&amp;"",""))</f>
        <v/>
      </c>
      <c r="E6286" s="638" t="str">
        <f>IF($C6286="","",IFERROR(_xlfn.XLOOKUP($C6286,'1.PrepList'!$I$2:$I$1500,'1.PrepList'!$N$2:$N$1500,"")&amp;"",""))</f>
        <v/>
      </c>
      <c r="F6286" s="638" t="str">
        <f>IF($C6286="","",IFERROR(_xlfn.XLOOKUP($C6286,'1.PrepList'!$I$2:$I$1500,'1.PrepList'!$K$2:$K$1500,"")&amp;"",""))</f>
        <v/>
      </c>
      <c r="H6286" s="644" t="str">
        <f>IF($C6286="","",IFERROR(IF(_xlfn.XLOOKUP($C6286,tbl_StartedStatus[Bold ID],tbl_StartedStatus[Started])="Started","Yes",IF(_xlfn.XLOOKUP($C6286,tbl_StartedStatus[Bold ID],tbl_StartedStatus[Started])="No Show","No Show","")),""))</f>
        <v/>
      </c>
    </row>
    <row r="6287" spans="1:8" ht="15" customHeight="1" thickBot="1">
      <c r="A6287" s="38" t="str">
        <f>IF($C6287="","",IFERROR(_xlfn.XLOOKUP($C6287,'1.PrepList'!$I$2:$I$1500,'1.PrepList'!$G$2:$G$1500,"")&amp;"",""))</f>
        <v/>
      </c>
      <c r="B6287" s="638" t="str">
        <f>IF($C6287="","",IFERROR(_xlfn.XLOOKUP($C6287,'1.PrepList'!$I$2:$I$1500,'1.PrepList'!$H$2:$H$1500,"")&amp;"",""))</f>
        <v/>
      </c>
      <c r="D6287" s="638" t="str">
        <f>IF($C6287="","",IFERROR(_xlfn.XLOOKUP($C6287,'1.PrepList'!$I$2:$I$1500,'1.PrepList'!$J$2:$J$1500,"")&amp;"",""))</f>
        <v/>
      </c>
      <c r="E6287" s="638" t="str">
        <f>IF($C6287="","",IFERROR(_xlfn.XLOOKUP($C6287,'1.PrepList'!$I$2:$I$1500,'1.PrepList'!$N$2:$N$1500,"")&amp;"",""))</f>
        <v/>
      </c>
      <c r="F6287" s="638" t="str">
        <f>IF($C6287="","",IFERROR(_xlfn.XLOOKUP($C6287,'1.PrepList'!$I$2:$I$1500,'1.PrepList'!$K$2:$K$1500,"")&amp;"",""))</f>
        <v/>
      </c>
      <c r="H6287" s="644" t="str">
        <f>IF($C6287="","",IFERROR(IF(_xlfn.XLOOKUP($C6287,tbl_StartedStatus[Bold ID],tbl_StartedStatus[Started])="Started","Yes",IF(_xlfn.XLOOKUP($C6287,tbl_StartedStatus[Bold ID],tbl_StartedStatus[Started])="No Show","No Show","")),""))</f>
        <v/>
      </c>
    </row>
    <row r="6288" spans="1:8" ht="15" customHeight="1" thickBot="1">
      <c r="A6288" s="38" t="str">
        <f>IF($C6288="","",IFERROR(_xlfn.XLOOKUP($C6288,'1.PrepList'!$I$2:$I$1500,'1.PrepList'!$G$2:$G$1500,"")&amp;"",""))</f>
        <v/>
      </c>
      <c r="B6288" s="638" t="str">
        <f>IF($C6288="","",IFERROR(_xlfn.XLOOKUP($C6288,'1.PrepList'!$I$2:$I$1500,'1.PrepList'!$H$2:$H$1500,"")&amp;"",""))</f>
        <v/>
      </c>
      <c r="D6288" s="638" t="str">
        <f>IF($C6288="","",IFERROR(_xlfn.XLOOKUP($C6288,'1.PrepList'!$I$2:$I$1500,'1.PrepList'!$J$2:$J$1500,"")&amp;"",""))</f>
        <v/>
      </c>
      <c r="E6288" s="638" t="str">
        <f>IF($C6288="","",IFERROR(_xlfn.XLOOKUP($C6288,'1.PrepList'!$I$2:$I$1500,'1.PrepList'!$N$2:$N$1500,"")&amp;"",""))</f>
        <v/>
      </c>
      <c r="F6288" s="638" t="str">
        <f>IF($C6288="","",IFERROR(_xlfn.XLOOKUP($C6288,'1.PrepList'!$I$2:$I$1500,'1.PrepList'!$K$2:$K$1500,"")&amp;"",""))</f>
        <v/>
      </c>
      <c r="H6288" s="644" t="str">
        <f>IF($C6288="","",IFERROR(IF(_xlfn.XLOOKUP($C6288,tbl_StartedStatus[Bold ID],tbl_StartedStatus[Started])="Started","Yes",IF(_xlfn.XLOOKUP($C6288,tbl_StartedStatus[Bold ID],tbl_StartedStatus[Started])="No Show","No Show","")),""))</f>
        <v/>
      </c>
    </row>
    <row r="6289" spans="1:8" ht="15" customHeight="1" thickBot="1">
      <c r="A6289" s="38" t="str">
        <f>IF($C6289="","",IFERROR(_xlfn.XLOOKUP($C6289,'1.PrepList'!$I$2:$I$1500,'1.PrepList'!$G$2:$G$1500,"")&amp;"",""))</f>
        <v/>
      </c>
      <c r="B6289" s="638" t="str">
        <f>IF($C6289="","",IFERROR(_xlfn.XLOOKUP($C6289,'1.PrepList'!$I$2:$I$1500,'1.PrepList'!$H$2:$H$1500,"")&amp;"",""))</f>
        <v/>
      </c>
      <c r="D6289" s="638" t="str">
        <f>IF($C6289="","",IFERROR(_xlfn.XLOOKUP($C6289,'1.PrepList'!$I$2:$I$1500,'1.PrepList'!$J$2:$J$1500,"")&amp;"",""))</f>
        <v/>
      </c>
      <c r="E6289" s="638" t="str">
        <f>IF($C6289="","",IFERROR(_xlfn.XLOOKUP($C6289,'1.PrepList'!$I$2:$I$1500,'1.PrepList'!$N$2:$N$1500,"")&amp;"",""))</f>
        <v/>
      </c>
      <c r="F6289" s="638" t="str">
        <f>IF($C6289="","",IFERROR(_xlfn.XLOOKUP($C6289,'1.PrepList'!$I$2:$I$1500,'1.PrepList'!$K$2:$K$1500,"")&amp;"",""))</f>
        <v/>
      </c>
      <c r="H6289" s="644" t="str">
        <f>IF($C6289="","",IFERROR(IF(_xlfn.XLOOKUP($C6289,tbl_StartedStatus[Bold ID],tbl_StartedStatus[Started])="Started","Yes",IF(_xlfn.XLOOKUP($C6289,tbl_StartedStatus[Bold ID],tbl_StartedStatus[Started])="No Show","No Show","")),""))</f>
        <v/>
      </c>
    </row>
    <row r="6290" spans="1:8" ht="15" customHeight="1" thickBot="1">
      <c r="A6290" s="38" t="str">
        <f>IF($C6290="","",IFERROR(_xlfn.XLOOKUP($C6290,'1.PrepList'!$I$2:$I$1500,'1.PrepList'!$G$2:$G$1500,"")&amp;"",""))</f>
        <v/>
      </c>
      <c r="B6290" s="638" t="str">
        <f>IF($C6290="","",IFERROR(_xlfn.XLOOKUP($C6290,'1.PrepList'!$I$2:$I$1500,'1.PrepList'!$H$2:$H$1500,"")&amp;"",""))</f>
        <v/>
      </c>
      <c r="D6290" s="638" t="str">
        <f>IF($C6290="","",IFERROR(_xlfn.XLOOKUP($C6290,'1.PrepList'!$I$2:$I$1500,'1.PrepList'!$J$2:$J$1500,"")&amp;"",""))</f>
        <v/>
      </c>
      <c r="E6290" s="638" t="str">
        <f>IF($C6290="","",IFERROR(_xlfn.XLOOKUP($C6290,'1.PrepList'!$I$2:$I$1500,'1.PrepList'!$N$2:$N$1500,"")&amp;"",""))</f>
        <v/>
      </c>
      <c r="F6290" s="638" t="str">
        <f>IF($C6290="","",IFERROR(_xlfn.XLOOKUP($C6290,'1.PrepList'!$I$2:$I$1500,'1.PrepList'!$K$2:$K$1500,"")&amp;"",""))</f>
        <v/>
      </c>
      <c r="H6290" s="644" t="str">
        <f>IF($C6290="","",IFERROR(IF(_xlfn.XLOOKUP($C6290,tbl_StartedStatus[Bold ID],tbl_StartedStatus[Started])="Started","Yes",IF(_xlfn.XLOOKUP($C6290,tbl_StartedStatus[Bold ID],tbl_StartedStatus[Started])="No Show","No Show","")),""))</f>
        <v/>
      </c>
    </row>
    <row r="6291" spans="1:8" ht="15" customHeight="1" thickBot="1">
      <c r="A6291" s="38" t="str">
        <f>IF($C6291="","",IFERROR(_xlfn.XLOOKUP($C6291,'1.PrepList'!$I$2:$I$1500,'1.PrepList'!$G$2:$G$1500,"")&amp;"",""))</f>
        <v/>
      </c>
      <c r="B6291" s="638" t="str">
        <f>IF($C6291="","",IFERROR(_xlfn.XLOOKUP($C6291,'1.PrepList'!$I$2:$I$1500,'1.PrepList'!$H$2:$H$1500,"")&amp;"",""))</f>
        <v/>
      </c>
      <c r="D6291" s="638" t="str">
        <f>IF($C6291="","",IFERROR(_xlfn.XLOOKUP($C6291,'1.PrepList'!$I$2:$I$1500,'1.PrepList'!$J$2:$J$1500,"")&amp;"",""))</f>
        <v/>
      </c>
      <c r="E6291" s="638" t="str">
        <f>IF($C6291="","",IFERROR(_xlfn.XLOOKUP($C6291,'1.PrepList'!$I$2:$I$1500,'1.PrepList'!$N$2:$N$1500,"")&amp;"",""))</f>
        <v/>
      </c>
      <c r="F6291" s="638" t="str">
        <f>IF($C6291="","",IFERROR(_xlfn.XLOOKUP($C6291,'1.PrepList'!$I$2:$I$1500,'1.PrepList'!$K$2:$K$1500,"")&amp;"",""))</f>
        <v/>
      </c>
      <c r="H6291" s="644" t="str">
        <f>IF($C6291="","",IFERROR(IF(_xlfn.XLOOKUP($C6291,tbl_StartedStatus[Bold ID],tbl_StartedStatus[Started])="Started","Yes",IF(_xlfn.XLOOKUP($C6291,tbl_StartedStatus[Bold ID],tbl_StartedStatus[Started])="No Show","No Show","")),""))</f>
        <v/>
      </c>
    </row>
    <row r="6292" spans="1:8" ht="15" customHeight="1" thickBot="1">
      <c r="A6292" s="38" t="str">
        <f>IF($C6292="","",IFERROR(_xlfn.XLOOKUP($C6292,'1.PrepList'!$I$2:$I$1500,'1.PrepList'!$G$2:$G$1500,"")&amp;"",""))</f>
        <v/>
      </c>
      <c r="B6292" s="638" t="str">
        <f>IF($C6292="","",IFERROR(_xlfn.XLOOKUP($C6292,'1.PrepList'!$I$2:$I$1500,'1.PrepList'!$H$2:$H$1500,"")&amp;"",""))</f>
        <v/>
      </c>
      <c r="D6292" s="638" t="str">
        <f>IF($C6292="","",IFERROR(_xlfn.XLOOKUP($C6292,'1.PrepList'!$I$2:$I$1500,'1.PrepList'!$J$2:$J$1500,"")&amp;"",""))</f>
        <v/>
      </c>
      <c r="E6292" s="638" t="str">
        <f>IF($C6292="","",IFERROR(_xlfn.XLOOKUP($C6292,'1.PrepList'!$I$2:$I$1500,'1.PrepList'!$N$2:$N$1500,"")&amp;"",""))</f>
        <v/>
      </c>
      <c r="F6292" s="638" t="str">
        <f>IF($C6292="","",IFERROR(_xlfn.XLOOKUP($C6292,'1.PrepList'!$I$2:$I$1500,'1.PrepList'!$K$2:$K$1500,"")&amp;"",""))</f>
        <v/>
      </c>
      <c r="H6292" s="644" t="str">
        <f>IF($C6292="","",IFERROR(IF(_xlfn.XLOOKUP($C6292,tbl_StartedStatus[Bold ID],tbl_StartedStatus[Started])="Started","Yes",IF(_xlfn.XLOOKUP($C6292,tbl_StartedStatus[Bold ID],tbl_StartedStatus[Started])="No Show","No Show","")),""))</f>
        <v/>
      </c>
    </row>
    <row r="6293" spans="1:8" ht="15" customHeight="1" thickBot="1">
      <c r="A6293" s="38" t="str">
        <f>IF($C6293="","",IFERROR(_xlfn.XLOOKUP($C6293,'1.PrepList'!$I$2:$I$1500,'1.PrepList'!$G$2:$G$1500,"")&amp;"",""))</f>
        <v/>
      </c>
      <c r="B6293" s="638" t="str">
        <f>IF($C6293="","",IFERROR(_xlfn.XLOOKUP($C6293,'1.PrepList'!$I$2:$I$1500,'1.PrepList'!$H$2:$H$1500,"")&amp;"",""))</f>
        <v/>
      </c>
      <c r="D6293" s="638" t="str">
        <f>IF($C6293="","",IFERROR(_xlfn.XLOOKUP($C6293,'1.PrepList'!$I$2:$I$1500,'1.PrepList'!$J$2:$J$1500,"")&amp;"",""))</f>
        <v/>
      </c>
      <c r="E6293" s="638" t="str">
        <f>IF($C6293="","",IFERROR(_xlfn.XLOOKUP($C6293,'1.PrepList'!$I$2:$I$1500,'1.PrepList'!$N$2:$N$1500,"")&amp;"",""))</f>
        <v/>
      </c>
      <c r="F6293" s="638" t="str">
        <f>IF($C6293="","",IFERROR(_xlfn.XLOOKUP($C6293,'1.PrepList'!$I$2:$I$1500,'1.PrepList'!$K$2:$K$1500,"")&amp;"",""))</f>
        <v/>
      </c>
      <c r="H6293" s="644" t="str">
        <f>IF($C6293="","",IFERROR(IF(_xlfn.XLOOKUP($C6293,tbl_StartedStatus[Bold ID],tbl_StartedStatus[Started])="Started","Yes",IF(_xlfn.XLOOKUP($C6293,tbl_StartedStatus[Bold ID],tbl_StartedStatus[Started])="No Show","No Show","")),""))</f>
        <v/>
      </c>
    </row>
    <row r="6294" spans="1:8" ht="15" customHeight="1" thickBot="1">
      <c r="A6294" s="38" t="str">
        <f>IF($C6294="","",IFERROR(_xlfn.XLOOKUP($C6294,'1.PrepList'!$I$2:$I$1500,'1.PrepList'!$G$2:$G$1500,"")&amp;"",""))</f>
        <v/>
      </c>
      <c r="B6294" s="638" t="str">
        <f>IF($C6294="","",IFERROR(_xlfn.XLOOKUP($C6294,'1.PrepList'!$I$2:$I$1500,'1.PrepList'!$H$2:$H$1500,"")&amp;"",""))</f>
        <v/>
      </c>
      <c r="D6294" s="638" t="str">
        <f>IF($C6294="","",IFERROR(_xlfn.XLOOKUP($C6294,'1.PrepList'!$I$2:$I$1500,'1.PrepList'!$J$2:$J$1500,"")&amp;"",""))</f>
        <v/>
      </c>
      <c r="E6294" s="638" t="str">
        <f>IF($C6294="","",IFERROR(_xlfn.XLOOKUP($C6294,'1.PrepList'!$I$2:$I$1500,'1.PrepList'!$N$2:$N$1500,"")&amp;"",""))</f>
        <v/>
      </c>
      <c r="F6294" s="638" t="str">
        <f>IF($C6294="","",IFERROR(_xlfn.XLOOKUP($C6294,'1.PrepList'!$I$2:$I$1500,'1.PrepList'!$K$2:$K$1500,"")&amp;"",""))</f>
        <v/>
      </c>
      <c r="H6294" s="644" t="str">
        <f>IF($C6294="","",IFERROR(IF(_xlfn.XLOOKUP($C6294,tbl_StartedStatus[Bold ID],tbl_StartedStatus[Started])="Started","Yes",IF(_xlfn.XLOOKUP($C6294,tbl_StartedStatus[Bold ID],tbl_StartedStatus[Started])="No Show","No Show","")),""))</f>
        <v/>
      </c>
    </row>
    <row r="6295" spans="1:8" ht="15" customHeight="1" thickBot="1">
      <c r="A6295" s="38" t="str">
        <f>IF($C6295="","",IFERROR(_xlfn.XLOOKUP($C6295,'1.PrepList'!$I$2:$I$1500,'1.PrepList'!$G$2:$G$1500,"")&amp;"",""))</f>
        <v/>
      </c>
      <c r="B6295" s="638" t="str">
        <f>IF($C6295="","",IFERROR(_xlfn.XLOOKUP($C6295,'1.PrepList'!$I$2:$I$1500,'1.PrepList'!$H$2:$H$1500,"")&amp;"",""))</f>
        <v/>
      </c>
      <c r="D6295" s="638" t="str">
        <f>IF($C6295="","",IFERROR(_xlfn.XLOOKUP($C6295,'1.PrepList'!$I$2:$I$1500,'1.PrepList'!$J$2:$J$1500,"")&amp;"",""))</f>
        <v/>
      </c>
      <c r="E6295" s="638" t="str">
        <f>IF($C6295="","",IFERROR(_xlfn.XLOOKUP($C6295,'1.PrepList'!$I$2:$I$1500,'1.PrepList'!$N$2:$N$1500,"")&amp;"",""))</f>
        <v/>
      </c>
      <c r="F6295" s="638" t="str">
        <f>IF($C6295="","",IFERROR(_xlfn.XLOOKUP($C6295,'1.PrepList'!$I$2:$I$1500,'1.PrepList'!$K$2:$K$1500,"")&amp;"",""))</f>
        <v/>
      </c>
      <c r="H6295" s="644" t="str">
        <f>IF($C6295="","",IFERROR(IF(_xlfn.XLOOKUP($C6295,tbl_StartedStatus[Bold ID],tbl_StartedStatus[Started])="Started","Yes",IF(_xlfn.XLOOKUP($C6295,tbl_StartedStatus[Bold ID],tbl_StartedStatus[Started])="No Show","No Show","")),""))</f>
        <v/>
      </c>
    </row>
    <row r="6296" spans="1:8" ht="15" customHeight="1" thickBot="1">
      <c r="A6296" s="38" t="str">
        <f>IF($C6296="","",IFERROR(_xlfn.XLOOKUP($C6296,'1.PrepList'!$I$2:$I$1500,'1.PrepList'!$G$2:$G$1500,"")&amp;"",""))</f>
        <v/>
      </c>
      <c r="B6296" s="638" t="str">
        <f>IF($C6296="","",IFERROR(_xlfn.XLOOKUP($C6296,'1.PrepList'!$I$2:$I$1500,'1.PrepList'!$H$2:$H$1500,"")&amp;"",""))</f>
        <v/>
      </c>
      <c r="D6296" s="638" t="str">
        <f>IF($C6296="","",IFERROR(_xlfn.XLOOKUP($C6296,'1.PrepList'!$I$2:$I$1500,'1.PrepList'!$J$2:$J$1500,"")&amp;"",""))</f>
        <v/>
      </c>
      <c r="E6296" s="638" t="str">
        <f>IF($C6296="","",IFERROR(_xlfn.XLOOKUP($C6296,'1.PrepList'!$I$2:$I$1500,'1.PrepList'!$N$2:$N$1500,"")&amp;"",""))</f>
        <v/>
      </c>
      <c r="F6296" s="638" t="str">
        <f>IF($C6296="","",IFERROR(_xlfn.XLOOKUP($C6296,'1.PrepList'!$I$2:$I$1500,'1.PrepList'!$K$2:$K$1500,"")&amp;"",""))</f>
        <v/>
      </c>
      <c r="H6296" s="644" t="str">
        <f>IF($C6296="","",IFERROR(IF(_xlfn.XLOOKUP($C6296,tbl_StartedStatus[Bold ID],tbl_StartedStatus[Started])="Started","Yes",IF(_xlfn.XLOOKUP($C6296,tbl_StartedStatus[Bold ID],tbl_StartedStatus[Started])="No Show","No Show","")),""))</f>
        <v/>
      </c>
    </row>
    <row r="6297" spans="1:8" ht="15" customHeight="1" thickBot="1">
      <c r="A6297" s="38" t="str">
        <f>IF($C6297="","",IFERROR(_xlfn.XLOOKUP($C6297,'1.PrepList'!$I$2:$I$1500,'1.PrepList'!$G$2:$G$1500,"")&amp;"",""))</f>
        <v/>
      </c>
      <c r="B6297" s="638" t="str">
        <f>IF($C6297="","",IFERROR(_xlfn.XLOOKUP($C6297,'1.PrepList'!$I$2:$I$1500,'1.PrepList'!$H$2:$H$1500,"")&amp;"",""))</f>
        <v/>
      </c>
      <c r="D6297" s="638" t="str">
        <f>IF($C6297="","",IFERROR(_xlfn.XLOOKUP($C6297,'1.PrepList'!$I$2:$I$1500,'1.PrepList'!$J$2:$J$1500,"")&amp;"",""))</f>
        <v/>
      </c>
      <c r="E6297" s="638" t="str">
        <f>IF($C6297="","",IFERROR(_xlfn.XLOOKUP($C6297,'1.PrepList'!$I$2:$I$1500,'1.PrepList'!$N$2:$N$1500,"")&amp;"",""))</f>
        <v/>
      </c>
      <c r="F6297" s="638" t="str">
        <f>IF($C6297="","",IFERROR(_xlfn.XLOOKUP($C6297,'1.PrepList'!$I$2:$I$1500,'1.PrepList'!$K$2:$K$1500,"")&amp;"",""))</f>
        <v/>
      </c>
      <c r="H6297" s="644" t="str">
        <f>IF($C6297="","",IFERROR(IF(_xlfn.XLOOKUP($C6297,tbl_StartedStatus[Bold ID],tbl_StartedStatus[Started])="Started","Yes",IF(_xlfn.XLOOKUP($C6297,tbl_StartedStatus[Bold ID],tbl_StartedStatus[Started])="No Show","No Show","")),""))</f>
        <v/>
      </c>
    </row>
    <row r="6298" spans="1:8" ht="15" customHeight="1" thickBot="1">
      <c r="A6298" s="38" t="str">
        <f>IF($C6298="","",IFERROR(_xlfn.XLOOKUP($C6298,'1.PrepList'!$I$2:$I$1500,'1.PrepList'!$G$2:$G$1500,"")&amp;"",""))</f>
        <v/>
      </c>
      <c r="B6298" s="638" t="str">
        <f>IF($C6298="","",IFERROR(_xlfn.XLOOKUP($C6298,'1.PrepList'!$I$2:$I$1500,'1.PrepList'!$H$2:$H$1500,"")&amp;"",""))</f>
        <v/>
      </c>
      <c r="D6298" s="638" t="str">
        <f>IF($C6298="","",IFERROR(_xlfn.XLOOKUP($C6298,'1.PrepList'!$I$2:$I$1500,'1.PrepList'!$J$2:$J$1500,"")&amp;"",""))</f>
        <v/>
      </c>
      <c r="E6298" s="638" t="str">
        <f>IF($C6298="","",IFERROR(_xlfn.XLOOKUP($C6298,'1.PrepList'!$I$2:$I$1500,'1.PrepList'!$N$2:$N$1500,"")&amp;"",""))</f>
        <v/>
      </c>
      <c r="F6298" s="638" t="str">
        <f>IF($C6298="","",IFERROR(_xlfn.XLOOKUP($C6298,'1.PrepList'!$I$2:$I$1500,'1.PrepList'!$K$2:$K$1500,"")&amp;"",""))</f>
        <v/>
      </c>
      <c r="H6298" s="644" t="str">
        <f>IF($C6298="","",IFERROR(IF(_xlfn.XLOOKUP($C6298,tbl_StartedStatus[Bold ID],tbl_StartedStatus[Started])="Started","Yes",IF(_xlfn.XLOOKUP($C6298,tbl_StartedStatus[Bold ID],tbl_StartedStatus[Started])="No Show","No Show","")),""))</f>
        <v/>
      </c>
    </row>
    <row r="6299" spans="1:8" ht="15" customHeight="1" thickBot="1">
      <c r="A6299" s="38" t="str">
        <f>IF($C6299="","",IFERROR(_xlfn.XLOOKUP($C6299,'1.PrepList'!$I$2:$I$1500,'1.PrepList'!$G$2:$G$1500,"")&amp;"",""))</f>
        <v/>
      </c>
      <c r="B6299" s="638" t="str">
        <f>IF($C6299="","",IFERROR(_xlfn.XLOOKUP($C6299,'1.PrepList'!$I$2:$I$1500,'1.PrepList'!$H$2:$H$1500,"")&amp;"",""))</f>
        <v/>
      </c>
      <c r="D6299" s="638" t="str">
        <f>IF($C6299="","",IFERROR(_xlfn.XLOOKUP($C6299,'1.PrepList'!$I$2:$I$1500,'1.PrepList'!$J$2:$J$1500,"")&amp;"",""))</f>
        <v/>
      </c>
      <c r="E6299" s="638" t="str">
        <f>IF($C6299="","",IFERROR(_xlfn.XLOOKUP($C6299,'1.PrepList'!$I$2:$I$1500,'1.PrepList'!$N$2:$N$1500,"")&amp;"",""))</f>
        <v/>
      </c>
      <c r="F6299" s="638" t="str">
        <f>IF($C6299="","",IFERROR(_xlfn.XLOOKUP($C6299,'1.PrepList'!$I$2:$I$1500,'1.PrepList'!$K$2:$K$1500,"")&amp;"",""))</f>
        <v/>
      </c>
      <c r="H6299" s="644" t="str">
        <f>IF($C6299="","",IFERROR(IF(_xlfn.XLOOKUP($C6299,tbl_StartedStatus[Bold ID],tbl_StartedStatus[Started])="Started","Yes",IF(_xlfn.XLOOKUP($C6299,tbl_StartedStatus[Bold ID],tbl_StartedStatus[Started])="No Show","No Show","")),""))</f>
        <v/>
      </c>
    </row>
    <row r="6300" spans="1:8" ht="15" customHeight="1" thickBot="1">
      <c r="A6300" s="38" t="str">
        <f>IF($C6300="","",IFERROR(_xlfn.XLOOKUP($C6300,'1.PrepList'!$I$2:$I$1500,'1.PrepList'!$G$2:$G$1500,"")&amp;"",""))</f>
        <v/>
      </c>
      <c r="B6300" s="638" t="str">
        <f>IF($C6300="","",IFERROR(_xlfn.XLOOKUP($C6300,'1.PrepList'!$I$2:$I$1500,'1.PrepList'!$H$2:$H$1500,"")&amp;"",""))</f>
        <v/>
      </c>
      <c r="D6300" s="638" t="str">
        <f>IF($C6300="","",IFERROR(_xlfn.XLOOKUP($C6300,'1.PrepList'!$I$2:$I$1500,'1.PrepList'!$J$2:$J$1500,"")&amp;"",""))</f>
        <v/>
      </c>
      <c r="E6300" s="638" t="str">
        <f>IF($C6300="","",IFERROR(_xlfn.XLOOKUP($C6300,'1.PrepList'!$I$2:$I$1500,'1.PrepList'!$N$2:$N$1500,"")&amp;"",""))</f>
        <v/>
      </c>
      <c r="F6300" s="638" t="str">
        <f>IF($C6300="","",IFERROR(_xlfn.XLOOKUP($C6300,'1.PrepList'!$I$2:$I$1500,'1.PrepList'!$K$2:$K$1500,"")&amp;"",""))</f>
        <v/>
      </c>
      <c r="H6300" s="644" t="str">
        <f>IF($C6300="","",IFERROR(IF(_xlfn.XLOOKUP($C6300,tbl_StartedStatus[Bold ID],tbl_StartedStatus[Started])="Started","Yes",IF(_xlfn.XLOOKUP($C6300,tbl_StartedStatus[Bold ID],tbl_StartedStatus[Started])="No Show","No Show","")),""))</f>
        <v/>
      </c>
    </row>
    <row r="6301" spans="1:8" ht="15" customHeight="1" thickBot="1">
      <c r="A6301" s="38" t="str">
        <f>IF($C6301="","",IFERROR(_xlfn.XLOOKUP($C6301,'1.PrepList'!$I$2:$I$1500,'1.PrepList'!$G$2:$G$1500,"")&amp;"",""))</f>
        <v/>
      </c>
      <c r="B6301" s="638" t="str">
        <f>IF($C6301="","",IFERROR(_xlfn.XLOOKUP($C6301,'1.PrepList'!$I$2:$I$1500,'1.PrepList'!$H$2:$H$1500,"")&amp;"",""))</f>
        <v/>
      </c>
      <c r="D6301" s="638" t="str">
        <f>IF($C6301="","",IFERROR(_xlfn.XLOOKUP($C6301,'1.PrepList'!$I$2:$I$1500,'1.PrepList'!$J$2:$J$1500,"")&amp;"",""))</f>
        <v/>
      </c>
      <c r="E6301" s="638" t="str">
        <f>IF($C6301="","",IFERROR(_xlfn.XLOOKUP($C6301,'1.PrepList'!$I$2:$I$1500,'1.PrepList'!$N$2:$N$1500,"")&amp;"",""))</f>
        <v/>
      </c>
      <c r="F6301" s="638" t="str">
        <f>IF($C6301="","",IFERROR(_xlfn.XLOOKUP($C6301,'1.PrepList'!$I$2:$I$1500,'1.PrepList'!$K$2:$K$1500,"")&amp;"",""))</f>
        <v/>
      </c>
      <c r="H6301" s="644" t="str">
        <f>IF($C6301="","",IFERROR(IF(_xlfn.XLOOKUP($C6301,tbl_StartedStatus[Bold ID],tbl_StartedStatus[Started])="Started","Yes",IF(_xlfn.XLOOKUP($C6301,tbl_StartedStatus[Bold ID],tbl_StartedStatus[Started])="No Show","No Show","")),""))</f>
        <v/>
      </c>
    </row>
    <row r="6302" spans="1:8" ht="15" customHeight="1" thickBot="1">
      <c r="A6302" s="38" t="str">
        <f>IF($C6302="","",IFERROR(_xlfn.XLOOKUP($C6302,'1.PrepList'!$I$2:$I$1500,'1.PrepList'!$G$2:$G$1500,"")&amp;"",""))</f>
        <v/>
      </c>
      <c r="B6302" s="638" t="str">
        <f>IF($C6302="","",IFERROR(_xlfn.XLOOKUP($C6302,'1.PrepList'!$I$2:$I$1500,'1.PrepList'!$H$2:$H$1500,"")&amp;"",""))</f>
        <v/>
      </c>
      <c r="D6302" s="638" t="str">
        <f>IF($C6302="","",IFERROR(_xlfn.XLOOKUP($C6302,'1.PrepList'!$I$2:$I$1500,'1.PrepList'!$J$2:$J$1500,"")&amp;"",""))</f>
        <v/>
      </c>
      <c r="E6302" s="638" t="str">
        <f>IF($C6302="","",IFERROR(_xlfn.XLOOKUP($C6302,'1.PrepList'!$I$2:$I$1500,'1.PrepList'!$N$2:$N$1500,"")&amp;"",""))</f>
        <v/>
      </c>
      <c r="F6302" s="638" t="str">
        <f>IF($C6302="","",IFERROR(_xlfn.XLOOKUP($C6302,'1.PrepList'!$I$2:$I$1500,'1.PrepList'!$K$2:$K$1500,"")&amp;"",""))</f>
        <v/>
      </c>
      <c r="H6302" s="644" t="str">
        <f>IF($C6302="","",IFERROR(IF(_xlfn.XLOOKUP($C6302,tbl_StartedStatus[Bold ID],tbl_StartedStatus[Started])="Started","Yes",IF(_xlfn.XLOOKUP($C6302,tbl_StartedStatus[Bold ID],tbl_StartedStatus[Started])="No Show","No Show","")),""))</f>
        <v/>
      </c>
    </row>
    <row r="6303" spans="1:8" ht="15" customHeight="1" thickBot="1">
      <c r="A6303" s="38" t="str">
        <f>IF($C6303="","",IFERROR(_xlfn.XLOOKUP($C6303,'1.PrepList'!$I$2:$I$1500,'1.PrepList'!$G$2:$G$1500,"")&amp;"",""))</f>
        <v/>
      </c>
      <c r="B6303" s="638" t="str">
        <f>IF($C6303="","",IFERROR(_xlfn.XLOOKUP($C6303,'1.PrepList'!$I$2:$I$1500,'1.PrepList'!$H$2:$H$1500,"")&amp;"",""))</f>
        <v/>
      </c>
      <c r="D6303" s="638" t="str">
        <f>IF($C6303="","",IFERROR(_xlfn.XLOOKUP($C6303,'1.PrepList'!$I$2:$I$1500,'1.PrepList'!$J$2:$J$1500,"")&amp;"",""))</f>
        <v/>
      </c>
      <c r="E6303" s="638" t="str">
        <f>IF($C6303="","",IFERROR(_xlfn.XLOOKUP($C6303,'1.PrepList'!$I$2:$I$1500,'1.PrepList'!$N$2:$N$1500,"")&amp;"",""))</f>
        <v/>
      </c>
      <c r="F6303" s="638" t="str">
        <f>IF($C6303="","",IFERROR(_xlfn.XLOOKUP($C6303,'1.PrepList'!$I$2:$I$1500,'1.PrepList'!$K$2:$K$1500,"")&amp;"",""))</f>
        <v/>
      </c>
      <c r="H6303" s="644" t="str">
        <f>IF($C6303="","",IFERROR(IF(_xlfn.XLOOKUP($C6303,tbl_StartedStatus[Bold ID],tbl_StartedStatus[Started])="Started","Yes",IF(_xlfn.XLOOKUP($C6303,tbl_StartedStatus[Bold ID],tbl_StartedStatus[Started])="No Show","No Show","")),""))</f>
        <v/>
      </c>
    </row>
    <row r="6304" spans="1:8" ht="15" customHeight="1" thickBot="1">
      <c r="A6304" s="38" t="str">
        <f>IF($C6304="","",IFERROR(_xlfn.XLOOKUP($C6304,'1.PrepList'!$I$2:$I$1500,'1.PrepList'!$G$2:$G$1500,"")&amp;"",""))</f>
        <v/>
      </c>
      <c r="B6304" s="638" t="str">
        <f>IF($C6304="","",IFERROR(_xlfn.XLOOKUP($C6304,'1.PrepList'!$I$2:$I$1500,'1.PrepList'!$H$2:$H$1500,"")&amp;"",""))</f>
        <v/>
      </c>
      <c r="D6304" s="638" t="str">
        <f>IF($C6304="","",IFERROR(_xlfn.XLOOKUP($C6304,'1.PrepList'!$I$2:$I$1500,'1.PrepList'!$J$2:$J$1500,"")&amp;"",""))</f>
        <v/>
      </c>
      <c r="E6304" s="638" t="str">
        <f>IF($C6304="","",IFERROR(_xlfn.XLOOKUP($C6304,'1.PrepList'!$I$2:$I$1500,'1.PrepList'!$N$2:$N$1500,"")&amp;"",""))</f>
        <v/>
      </c>
      <c r="F6304" s="638" t="str">
        <f>IF($C6304="","",IFERROR(_xlfn.XLOOKUP($C6304,'1.PrepList'!$I$2:$I$1500,'1.PrepList'!$K$2:$K$1500,"")&amp;"",""))</f>
        <v/>
      </c>
      <c r="H6304" s="644" t="str">
        <f>IF($C6304="","",IFERROR(IF(_xlfn.XLOOKUP($C6304,tbl_StartedStatus[Bold ID],tbl_StartedStatus[Started])="Started","Yes",IF(_xlfn.XLOOKUP($C6304,tbl_StartedStatus[Bold ID],tbl_StartedStatus[Started])="No Show","No Show","")),""))</f>
        <v/>
      </c>
    </row>
    <row r="6305" spans="1:8" ht="15" customHeight="1" thickBot="1">
      <c r="A6305" s="38" t="str">
        <f>IF($C6305="","",IFERROR(_xlfn.XLOOKUP($C6305,'1.PrepList'!$I$2:$I$1500,'1.PrepList'!$G$2:$G$1500,"")&amp;"",""))</f>
        <v/>
      </c>
      <c r="B6305" s="638" t="str">
        <f>IF($C6305="","",IFERROR(_xlfn.XLOOKUP($C6305,'1.PrepList'!$I$2:$I$1500,'1.PrepList'!$H$2:$H$1500,"")&amp;"",""))</f>
        <v/>
      </c>
      <c r="D6305" s="638" t="str">
        <f>IF($C6305="","",IFERROR(_xlfn.XLOOKUP($C6305,'1.PrepList'!$I$2:$I$1500,'1.PrepList'!$J$2:$J$1500,"")&amp;"",""))</f>
        <v/>
      </c>
      <c r="E6305" s="638" t="str">
        <f>IF($C6305="","",IFERROR(_xlfn.XLOOKUP($C6305,'1.PrepList'!$I$2:$I$1500,'1.PrepList'!$N$2:$N$1500,"")&amp;"",""))</f>
        <v/>
      </c>
      <c r="F6305" s="638" t="str">
        <f>IF($C6305="","",IFERROR(_xlfn.XLOOKUP($C6305,'1.PrepList'!$I$2:$I$1500,'1.PrepList'!$K$2:$K$1500,"")&amp;"",""))</f>
        <v/>
      </c>
      <c r="H6305" s="644" t="str">
        <f>IF($C6305="","",IFERROR(IF(_xlfn.XLOOKUP($C6305,tbl_StartedStatus[Bold ID],tbl_StartedStatus[Started])="Started","Yes",IF(_xlfn.XLOOKUP($C6305,tbl_StartedStatus[Bold ID],tbl_StartedStatus[Started])="No Show","No Show","")),""))</f>
        <v/>
      </c>
    </row>
    <row r="6306" spans="1:8" ht="15" customHeight="1" thickBot="1">
      <c r="A6306" s="38" t="str">
        <f>IF($C6306="","",IFERROR(_xlfn.XLOOKUP($C6306,'1.PrepList'!$I$2:$I$1500,'1.PrepList'!$G$2:$G$1500,"")&amp;"",""))</f>
        <v/>
      </c>
      <c r="B6306" s="638" t="str">
        <f>IF($C6306="","",IFERROR(_xlfn.XLOOKUP($C6306,'1.PrepList'!$I$2:$I$1500,'1.PrepList'!$H$2:$H$1500,"")&amp;"",""))</f>
        <v/>
      </c>
      <c r="D6306" s="638" t="str">
        <f>IF($C6306="","",IFERROR(_xlfn.XLOOKUP($C6306,'1.PrepList'!$I$2:$I$1500,'1.PrepList'!$J$2:$J$1500,"")&amp;"",""))</f>
        <v/>
      </c>
      <c r="E6306" s="638" t="str">
        <f>IF($C6306="","",IFERROR(_xlfn.XLOOKUP($C6306,'1.PrepList'!$I$2:$I$1500,'1.PrepList'!$N$2:$N$1500,"")&amp;"",""))</f>
        <v/>
      </c>
      <c r="F6306" s="638" t="str">
        <f>IF($C6306="","",IFERROR(_xlfn.XLOOKUP($C6306,'1.PrepList'!$I$2:$I$1500,'1.PrepList'!$K$2:$K$1500,"")&amp;"",""))</f>
        <v/>
      </c>
      <c r="H6306" s="644" t="str">
        <f>IF($C6306="","",IFERROR(IF(_xlfn.XLOOKUP($C6306,tbl_StartedStatus[Bold ID],tbl_StartedStatus[Started])="Started","Yes",IF(_xlfn.XLOOKUP($C6306,tbl_StartedStatus[Bold ID],tbl_StartedStatus[Started])="No Show","No Show","")),""))</f>
        <v/>
      </c>
    </row>
    <row r="6307" spans="1:8" ht="15" customHeight="1" thickBot="1">
      <c r="A6307" s="38" t="str">
        <f>IF($C6307="","",IFERROR(_xlfn.XLOOKUP($C6307,'1.PrepList'!$I$2:$I$1500,'1.PrepList'!$G$2:$G$1500,"")&amp;"",""))</f>
        <v/>
      </c>
      <c r="B6307" s="638" t="str">
        <f>IF($C6307="","",IFERROR(_xlfn.XLOOKUP($C6307,'1.PrepList'!$I$2:$I$1500,'1.PrepList'!$H$2:$H$1500,"")&amp;"",""))</f>
        <v/>
      </c>
      <c r="D6307" s="638" t="str">
        <f>IF($C6307="","",IFERROR(_xlfn.XLOOKUP($C6307,'1.PrepList'!$I$2:$I$1500,'1.PrepList'!$J$2:$J$1500,"")&amp;"",""))</f>
        <v/>
      </c>
      <c r="E6307" s="638" t="str">
        <f>IF($C6307="","",IFERROR(_xlfn.XLOOKUP($C6307,'1.PrepList'!$I$2:$I$1500,'1.PrepList'!$N$2:$N$1500,"")&amp;"",""))</f>
        <v/>
      </c>
      <c r="F6307" s="638" t="str">
        <f>IF($C6307="","",IFERROR(_xlfn.XLOOKUP($C6307,'1.PrepList'!$I$2:$I$1500,'1.PrepList'!$K$2:$K$1500,"")&amp;"",""))</f>
        <v/>
      </c>
      <c r="H6307" s="644" t="str">
        <f>IF($C6307="","",IFERROR(IF(_xlfn.XLOOKUP($C6307,tbl_StartedStatus[Bold ID],tbl_StartedStatus[Started])="Started","Yes",IF(_xlfn.XLOOKUP($C6307,tbl_StartedStatus[Bold ID],tbl_StartedStatus[Started])="No Show","No Show","")),""))</f>
        <v/>
      </c>
    </row>
    <row r="6308" spans="1:8" ht="15" customHeight="1" thickBot="1">
      <c r="A6308" s="38" t="str">
        <f>IF($C6308="","",IFERROR(_xlfn.XLOOKUP($C6308,'1.PrepList'!$I$2:$I$1500,'1.PrepList'!$G$2:$G$1500,"")&amp;"",""))</f>
        <v/>
      </c>
      <c r="B6308" s="638" t="str">
        <f>IF($C6308="","",IFERROR(_xlfn.XLOOKUP($C6308,'1.PrepList'!$I$2:$I$1500,'1.PrepList'!$H$2:$H$1500,"")&amp;"",""))</f>
        <v/>
      </c>
      <c r="D6308" s="638" t="str">
        <f>IF($C6308="","",IFERROR(_xlfn.XLOOKUP($C6308,'1.PrepList'!$I$2:$I$1500,'1.PrepList'!$J$2:$J$1500,"")&amp;"",""))</f>
        <v/>
      </c>
      <c r="E6308" s="638" t="str">
        <f>IF($C6308="","",IFERROR(_xlfn.XLOOKUP($C6308,'1.PrepList'!$I$2:$I$1500,'1.PrepList'!$N$2:$N$1500,"")&amp;"",""))</f>
        <v/>
      </c>
      <c r="F6308" s="638" t="str">
        <f>IF($C6308="","",IFERROR(_xlfn.XLOOKUP($C6308,'1.PrepList'!$I$2:$I$1500,'1.PrepList'!$K$2:$K$1500,"")&amp;"",""))</f>
        <v/>
      </c>
      <c r="H6308" s="644" t="str">
        <f>IF($C6308="","",IFERROR(IF(_xlfn.XLOOKUP($C6308,tbl_StartedStatus[Bold ID],tbl_StartedStatus[Started])="Started","Yes",IF(_xlfn.XLOOKUP($C6308,tbl_StartedStatus[Bold ID],tbl_StartedStatus[Started])="No Show","No Show","")),""))</f>
        <v/>
      </c>
    </row>
    <row r="6309" spans="1:8" ht="15" customHeight="1" thickBot="1">
      <c r="A6309" s="38" t="str">
        <f>IF($C6309="","",IFERROR(_xlfn.XLOOKUP($C6309,'1.PrepList'!$I$2:$I$1500,'1.PrepList'!$G$2:$G$1500,"")&amp;"",""))</f>
        <v/>
      </c>
      <c r="B6309" s="638" t="str">
        <f>IF($C6309="","",IFERROR(_xlfn.XLOOKUP($C6309,'1.PrepList'!$I$2:$I$1500,'1.PrepList'!$H$2:$H$1500,"")&amp;"",""))</f>
        <v/>
      </c>
      <c r="D6309" s="638" t="str">
        <f>IF($C6309="","",IFERROR(_xlfn.XLOOKUP($C6309,'1.PrepList'!$I$2:$I$1500,'1.PrepList'!$J$2:$J$1500,"")&amp;"",""))</f>
        <v/>
      </c>
      <c r="E6309" s="638" t="str">
        <f>IF($C6309="","",IFERROR(_xlfn.XLOOKUP($C6309,'1.PrepList'!$I$2:$I$1500,'1.PrepList'!$N$2:$N$1500,"")&amp;"",""))</f>
        <v/>
      </c>
      <c r="F6309" s="638" t="str">
        <f>IF($C6309="","",IFERROR(_xlfn.XLOOKUP($C6309,'1.PrepList'!$I$2:$I$1500,'1.PrepList'!$K$2:$K$1500,"")&amp;"",""))</f>
        <v/>
      </c>
      <c r="H6309" s="644" t="str">
        <f>IF($C6309="","",IFERROR(IF(_xlfn.XLOOKUP($C6309,tbl_StartedStatus[Bold ID],tbl_StartedStatus[Started])="Started","Yes",IF(_xlfn.XLOOKUP($C6309,tbl_StartedStatus[Bold ID],tbl_StartedStatus[Started])="No Show","No Show","")),""))</f>
        <v/>
      </c>
    </row>
    <row r="6310" spans="1:8" ht="15" customHeight="1" thickBot="1">
      <c r="A6310" s="38" t="str">
        <f>IF($C6310="","",IFERROR(_xlfn.XLOOKUP($C6310,'1.PrepList'!$I$2:$I$1500,'1.PrepList'!$G$2:$G$1500,"")&amp;"",""))</f>
        <v/>
      </c>
      <c r="B6310" s="638" t="str">
        <f>IF($C6310="","",IFERROR(_xlfn.XLOOKUP($C6310,'1.PrepList'!$I$2:$I$1500,'1.PrepList'!$H$2:$H$1500,"")&amp;"",""))</f>
        <v/>
      </c>
      <c r="D6310" s="638" t="str">
        <f>IF($C6310="","",IFERROR(_xlfn.XLOOKUP($C6310,'1.PrepList'!$I$2:$I$1500,'1.PrepList'!$J$2:$J$1500,"")&amp;"",""))</f>
        <v/>
      </c>
      <c r="E6310" s="638" t="str">
        <f>IF($C6310="","",IFERROR(_xlfn.XLOOKUP($C6310,'1.PrepList'!$I$2:$I$1500,'1.PrepList'!$N$2:$N$1500,"")&amp;"",""))</f>
        <v/>
      </c>
      <c r="F6310" s="638" t="str">
        <f>IF($C6310="","",IFERROR(_xlfn.XLOOKUP($C6310,'1.PrepList'!$I$2:$I$1500,'1.PrepList'!$K$2:$K$1500,"")&amp;"",""))</f>
        <v/>
      </c>
      <c r="H6310" s="644" t="str">
        <f>IF($C6310="","",IFERROR(IF(_xlfn.XLOOKUP($C6310,tbl_StartedStatus[Bold ID],tbl_StartedStatus[Started])="Started","Yes",IF(_xlfn.XLOOKUP($C6310,tbl_StartedStatus[Bold ID],tbl_StartedStatus[Started])="No Show","No Show","")),""))</f>
        <v/>
      </c>
    </row>
    <row r="6311" spans="1:8" ht="15" customHeight="1" thickBot="1">
      <c r="A6311" s="38" t="str">
        <f>IF($C6311="","",IFERROR(_xlfn.XLOOKUP($C6311,'1.PrepList'!$I$2:$I$1500,'1.PrepList'!$G$2:$G$1500,"")&amp;"",""))</f>
        <v/>
      </c>
      <c r="B6311" s="638" t="str">
        <f>IF($C6311="","",IFERROR(_xlfn.XLOOKUP($C6311,'1.PrepList'!$I$2:$I$1500,'1.PrepList'!$H$2:$H$1500,"")&amp;"",""))</f>
        <v/>
      </c>
      <c r="D6311" s="638" t="str">
        <f>IF($C6311="","",IFERROR(_xlfn.XLOOKUP($C6311,'1.PrepList'!$I$2:$I$1500,'1.PrepList'!$J$2:$J$1500,"")&amp;"",""))</f>
        <v/>
      </c>
      <c r="E6311" s="638" t="str">
        <f>IF($C6311="","",IFERROR(_xlfn.XLOOKUP($C6311,'1.PrepList'!$I$2:$I$1500,'1.PrepList'!$N$2:$N$1500,"")&amp;"",""))</f>
        <v/>
      </c>
      <c r="F6311" s="638" t="str">
        <f>IF($C6311="","",IFERROR(_xlfn.XLOOKUP($C6311,'1.PrepList'!$I$2:$I$1500,'1.PrepList'!$K$2:$K$1500,"")&amp;"",""))</f>
        <v/>
      </c>
      <c r="H6311" s="644" t="str">
        <f>IF($C6311="","",IFERROR(IF(_xlfn.XLOOKUP($C6311,tbl_StartedStatus[Bold ID],tbl_StartedStatus[Started])="Started","Yes",IF(_xlfn.XLOOKUP($C6311,tbl_StartedStatus[Bold ID],tbl_StartedStatus[Started])="No Show","No Show","")),""))</f>
        <v/>
      </c>
    </row>
    <row r="6312" spans="1:8" ht="15" customHeight="1" thickBot="1">
      <c r="A6312" s="38" t="str">
        <f>IF($C6312="","",IFERROR(_xlfn.XLOOKUP($C6312,'1.PrepList'!$I$2:$I$1500,'1.PrepList'!$G$2:$G$1500,"")&amp;"",""))</f>
        <v/>
      </c>
      <c r="B6312" s="638" t="str">
        <f>IF($C6312="","",IFERROR(_xlfn.XLOOKUP($C6312,'1.PrepList'!$I$2:$I$1500,'1.PrepList'!$H$2:$H$1500,"")&amp;"",""))</f>
        <v/>
      </c>
      <c r="D6312" s="638" t="str">
        <f>IF($C6312="","",IFERROR(_xlfn.XLOOKUP($C6312,'1.PrepList'!$I$2:$I$1500,'1.PrepList'!$J$2:$J$1500,"")&amp;"",""))</f>
        <v/>
      </c>
      <c r="E6312" s="638" t="str">
        <f>IF($C6312="","",IFERROR(_xlfn.XLOOKUP($C6312,'1.PrepList'!$I$2:$I$1500,'1.PrepList'!$N$2:$N$1500,"")&amp;"",""))</f>
        <v/>
      </c>
      <c r="F6312" s="638" t="str">
        <f>IF($C6312="","",IFERROR(_xlfn.XLOOKUP($C6312,'1.PrepList'!$I$2:$I$1500,'1.PrepList'!$K$2:$K$1500,"")&amp;"",""))</f>
        <v/>
      </c>
      <c r="H6312" s="644" t="str">
        <f>IF($C6312="","",IFERROR(IF(_xlfn.XLOOKUP($C6312,tbl_StartedStatus[Bold ID],tbl_StartedStatus[Started])="Started","Yes",IF(_xlfn.XLOOKUP($C6312,tbl_StartedStatus[Bold ID],tbl_StartedStatus[Started])="No Show","No Show","")),""))</f>
        <v/>
      </c>
    </row>
    <row r="6313" spans="1:8" ht="15" customHeight="1" thickBot="1">
      <c r="A6313" s="38" t="str">
        <f>IF($C6313="","",IFERROR(_xlfn.XLOOKUP($C6313,'1.PrepList'!$I$2:$I$1500,'1.PrepList'!$G$2:$G$1500,"")&amp;"",""))</f>
        <v/>
      </c>
      <c r="B6313" s="638" t="str">
        <f>IF($C6313="","",IFERROR(_xlfn.XLOOKUP($C6313,'1.PrepList'!$I$2:$I$1500,'1.PrepList'!$H$2:$H$1500,"")&amp;"",""))</f>
        <v/>
      </c>
      <c r="D6313" s="638" t="str">
        <f>IF($C6313="","",IFERROR(_xlfn.XLOOKUP($C6313,'1.PrepList'!$I$2:$I$1500,'1.PrepList'!$J$2:$J$1500,"")&amp;"",""))</f>
        <v/>
      </c>
      <c r="E6313" s="638" t="str">
        <f>IF($C6313="","",IFERROR(_xlfn.XLOOKUP($C6313,'1.PrepList'!$I$2:$I$1500,'1.PrepList'!$N$2:$N$1500,"")&amp;"",""))</f>
        <v/>
      </c>
      <c r="F6313" s="638" t="str">
        <f>IF($C6313="","",IFERROR(_xlfn.XLOOKUP($C6313,'1.PrepList'!$I$2:$I$1500,'1.PrepList'!$K$2:$K$1500,"")&amp;"",""))</f>
        <v/>
      </c>
      <c r="H6313" s="644" t="str">
        <f>IF($C6313="","",IFERROR(IF(_xlfn.XLOOKUP($C6313,tbl_StartedStatus[Bold ID],tbl_StartedStatus[Started])="Started","Yes",IF(_xlfn.XLOOKUP($C6313,tbl_StartedStatus[Bold ID],tbl_StartedStatus[Started])="No Show","No Show","")),""))</f>
        <v/>
      </c>
    </row>
    <row r="6314" spans="1:8" ht="15" customHeight="1" thickBot="1">
      <c r="A6314" s="38" t="str">
        <f>IF($C6314="","",IFERROR(_xlfn.XLOOKUP($C6314,'1.PrepList'!$I$2:$I$1500,'1.PrepList'!$G$2:$G$1500,"")&amp;"",""))</f>
        <v/>
      </c>
      <c r="B6314" s="638" t="str">
        <f>IF($C6314="","",IFERROR(_xlfn.XLOOKUP($C6314,'1.PrepList'!$I$2:$I$1500,'1.PrepList'!$H$2:$H$1500,"")&amp;"",""))</f>
        <v/>
      </c>
      <c r="D6314" s="638" t="str">
        <f>IF($C6314="","",IFERROR(_xlfn.XLOOKUP($C6314,'1.PrepList'!$I$2:$I$1500,'1.PrepList'!$J$2:$J$1500,"")&amp;"",""))</f>
        <v/>
      </c>
      <c r="E6314" s="638" t="str">
        <f>IF($C6314="","",IFERROR(_xlfn.XLOOKUP($C6314,'1.PrepList'!$I$2:$I$1500,'1.PrepList'!$N$2:$N$1500,"")&amp;"",""))</f>
        <v/>
      </c>
      <c r="F6314" s="638" t="str">
        <f>IF($C6314="","",IFERROR(_xlfn.XLOOKUP($C6314,'1.PrepList'!$I$2:$I$1500,'1.PrepList'!$K$2:$K$1500,"")&amp;"",""))</f>
        <v/>
      </c>
      <c r="H6314" s="644" t="str">
        <f>IF($C6314="","",IFERROR(IF(_xlfn.XLOOKUP($C6314,tbl_StartedStatus[Bold ID],tbl_StartedStatus[Started])="Started","Yes",IF(_xlfn.XLOOKUP($C6314,tbl_StartedStatus[Bold ID],tbl_StartedStatus[Started])="No Show","No Show","")),""))</f>
        <v/>
      </c>
    </row>
    <row r="6315" spans="1:8" ht="15" customHeight="1" thickBot="1">
      <c r="A6315" s="38" t="str">
        <f>IF($C6315="","",IFERROR(_xlfn.XLOOKUP($C6315,'1.PrepList'!$I$2:$I$1500,'1.PrepList'!$G$2:$G$1500,"")&amp;"",""))</f>
        <v/>
      </c>
      <c r="B6315" s="638" t="str">
        <f>IF($C6315="","",IFERROR(_xlfn.XLOOKUP($C6315,'1.PrepList'!$I$2:$I$1500,'1.PrepList'!$H$2:$H$1500,"")&amp;"",""))</f>
        <v/>
      </c>
      <c r="D6315" s="638" t="str">
        <f>IF($C6315="","",IFERROR(_xlfn.XLOOKUP($C6315,'1.PrepList'!$I$2:$I$1500,'1.PrepList'!$J$2:$J$1500,"")&amp;"",""))</f>
        <v/>
      </c>
      <c r="E6315" s="638" t="str">
        <f>IF($C6315="","",IFERROR(_xlfn.XLOOKUP($C6315,'1.PrepList'!$I$2:$I$1500,'1.PrepList'!$N$2:$N$1500,"")&amp;"",""))</f>
        <v/>
      </c>
      <c r="F6315" s="638" t="str">
        <f>IF($C6315="","",IFERROR(_xlfn.XLOOKUP($C6315,'1.PrepList'!$I$2:$I$1500,'1.PrepList'!$K$2:$K$1500,"")&amp;"",""))</f>
        <v/>
      </c>
      <c r="H6315" s="644" t="str">
        <f>IF($C6315="","",IFERROR(IF(_xlfn.XLOOKUP($C6315,tbl_StartedStatus[Bold ID],tbl_StartedStatus[Started])="Started","Yes",IF(_xlfn.XLOOKUP($C6315,tbl_StartedStatus[Bold ID],tbl_StartedStatus[Started])="No Show","No Show","")),""))</f>
        <v/>
      </c>
    </row>
    <row r="6316" spans="1:8" ht="15" customHeight="1" thickBot="1">
      <c r="A6316" s="38" t="str">
        <f>IF($C6316="","",IFERROR(_xlfn.XLOOKUP($C6316,'1.PrepList'!$I$2:$I$1500,'1.PrepList'!$G$2:$G$1500,"")&amp;"",""))</f>
        <v/>
      </c>
      <c r="B6316" s="638" t="str">
        <f>IF($C6316="","",IFERROR(_xlfn.XLOOKUP($C6316,'1.PrepList'!$I$2:$I$1500,'1.PrepList'!$H$2:$H$1500,"")&amp;"",""))</f>
        <v/>
      </c>
      <c r="D6316" s="638" t="str">
        <f>IF($C6316="","",IFERROR(_xlfn.XLOOKUP($C6316,'1.PrepList'!$I$2:$I$1500,'1.PrepList'!$J$2:$J$1500,"")&amp;"",""))</f>
        <v/>
      </c>
      <c r="E6316" s="638" t="str">
        <f>IF($C6316="","",IFERROR(_xlfn.XLOOKUP($C6316,'1.PrepList'!$I$2:$I$1500,'1.PrepList'!$N$2:$N$1500,"")&amp;"",""))</f>
        <v/>
      </c>
      <c r="F6316" s="638" t="str">
        <f>IF($C6316="","",IFERROR(_xlfn.XLOOKUP($C6316,'1.PrepList'!$I$2:$I$1500,'1.PrepList'!$K$2:$K$1500,"")&amp;"",""))</f>
        <v/>
      </c>
      <c r="H6316" s="644" t="str">
        <f>IF($C6316="","",IFERROR(IF(_xlfn.XLOOKUP($C6316,tbl_StartedStatus[Bold ID],tbl_StartedStatus[Started])="Started","Yes",IF(_xlfn.XLOOKUP($C6316,tbl_StartedStatus[Bold ID],tbl_StartedStatus[Started])="No Show","No Show","")),""))</f>
        <v/>
      </c>
    </row>
    <row r="6317" spans="1:8" ht="15" customHeight="1" thickBot="1">
      <c r="A6317" s="38" t="str">
        <f>IF($C6317="","",IFERROR(_xlfn.XLOOKUP($C6317,'1.PrepList'!$I$2:$I$1500,'1.PrepList'!$G$2:$G$1500,"")&amp;"",""))</f>
        <v/>
      </c>
      <c r="B6317" s="638" t="str">
        <f>IF($C6317="","",IFERROR(_xlfn.XLOOKUP($C6317,'1.PrepList'!$I$2:$I$1500,'1.PrepList'!$H$2:$H$1500,"")&amp;"",""))</f>
        <v/>
      </c>
      <c r="D6317" s="638" t="str">
        <f>IF($C6317="","",IFERROR(_xlfn.XLOOKUP($C6317,'1.PrepList'!$I$2:$I$1500,'1.PrepList'!$J$2:$J$1500,"")&amp;"",""))</f>
        <v/>
      </c>
      <c r="E6317" s="638" t="str">
        <f>IF($C6317="","",IFERROR(_xlfn.XLOOKUP($C6317,'1.PrepList'!$I$2:$I$1500,'1.PrepList'!$N$2:$N$1500,"")&amp;"",""))</f>
        <v/>
      </c>
      <c r="F6317" s="638" t="str">
        <f>IF($C6317="","",IFERROR(_xlfn.XLOOKUP($C6317,'1.PrepList'!$I$2:$I$1500,'1.PrepList'!$K$2:$K$1500,"")&amp;"",""))</f>
        <v/>
      </c>
      <c r="H6317" s="644" t="str">
        <f>IF($C6317="","",IFERROR(IF(_xlfn.XLOOKUP($C6317,tbl_StartedStatus[Bold ID],tbl_StartedStatus[Started])="Started","Yes",IF(_xlfn.XLOOKUP($C6317,tbl_StartedStatus[Bold ID],tbl_StartedStatus[Started])="No Show","No Show","")),""))</f>
        <v/>
      </c>
    </row>
    <row r="6318" spans="1:8" ht="15" customHeight="1" thickBot="1">
      <c r="A6318" s="38" t="str">
        <f>IF($C6318="","",IFERROR(_xlfn.XLOOKUP($C6318,'1.PrepList'!$I$2:$I$1500,'1.PrepList'!$G$2:$G$1500,"")&amp;"",""))</f>
        <v/>
      </c>
      <c r="B6318" s="638" t="str">
        <f>IF($C6318="","",IFERROR(_xlfn.XLOOKUP($C6318,'1.PrepList'!$I$2:$I$1500,'1.PrepList'!$H$2:$H$1500,"")&amp;"",""))</f>
        <v/>
      </c>
      <c r="D6318" s="638" t="str">
        <f>IF($C6318="","",IFERROR(_xlfn.XLOOKUP($C6318,'1.PrepList'!$I$2:$I$1500,'1.PrepList'!$J$2:$J$1500,"")&amp;"",""))</f>
        <v/>
      </c>
      <c r="E6318" s="638" t="str">
        <f>IF($C6318="","",IFERROR(_xlfn.XLOOKUP($C6318,'1.PrepList'!$I$2:$I$1500,'1.PrepList'!$N$2:$N$1500,"")&amp;"",""))</f>
        <v/>
      </c>
      <c r="F6318" s="638" t="str">
        <f>IF($C6318="","",IFERROR(_xlfn.XLOOKUP($C6318,'1.PrepList'!$I$2:$I$1500,'1.PrepList'!$K$2:$K$1500,"")&amp;"",""))</f>
        <v/>
      </c>
      <c r="H6318" s="644" t="str">
        <f>IF($C6318="","",IFERROR(IF(_xlfn.XLOOKUP($C6318,tbl_StartedStatus[Bold ID],tbl_StartedStatus[Started])="Started","Yes",IF(_xlfn.XLOOKUP($C6318,tbl_StartedStatus[Bold ID],tbl_StartedStatus[Started])="No Show","No Show","")),""))</f>
        <v/>
      </c>
    </row>
    <row r="6319" spans="1:8" ht="15" customHeight="1" thickBot="1">
      <c r="A6319" s="38" t="str">
        <f>IF($C6319="","",IFERROR(_xlfn.XLOOKUP($C6319,'1.PrepList'!$I$2:$I$1500,'1.PrepList'!$G$2:$G$1500,"")&amp;"",""))</f>
        <v/>
      </c>
      <c r="B6319" s="638" t="str">
        <f>IF($C6319="","",IFERROR(_xlfn.XLOOKUP($C6319,'1.PrepList'!$I$2:$I$1500,'1.PrepList'!$H$2:$H$1500,"")&amp;"",""))</f>
        <v/>
      </c>
      <c r="D6319" s="638" t="str">
        <f>IF($C6319="","",IFERROR(_xlfn.XLOOKUP($C6319,'1.PrepList'!$I$2:$I$1500,'1.PrepList'!$J$2:$J$1500,"")&amp;"",""))</f>
        <v/>
      </c>
      <c r="E6319" s="638" t="str">
        <f>IF($C6319="","",IFERROR(_xlfn.XLOOKUP($C6319,'1.PrepList'!$I$2:$I$1500,'1.PrepList'!$N$2:$N$1500,"")&amp;"",""))</f>
        <v/>
      </c>
      <c r="F6319" s="638" t="str">
        <f>IF($C6319="","",IFERROR(_xlfn.XLOOKUP($C6319,'1.PrepList'!$I$2:$I$1500,'1.PrepList'!$K$2:$K$1500,"")&amp;"",""))</f>
        <v/>
      </c>
      <c r="H6319" s="644" t="str">
        <f>IF($C6319="","",IFERROR(IF(_xlfn.XLOOKUP($C6319,tbl_StartedStatus[Bold ID],tbl_StartedStatus[Started])="Started","Yes",IF(_xlfn.XLOOKUP($C6319,tbl_StartedStatus[Bold ID],tbl_StartedStatus[Started])="No Show","No Show","")),""))</f>
        <v/>
      </c>
    </row>
    <row r="6320" spans="1:8" ht="15" customHeight="1" thickBot="1">
      <c r="A6320" s="38" t="str">
        <f>IF($C6320="","",IFERROR(_xlfn.XLOOKUP($C6320,'1.PrepList'!$I$2:$I$1500,'1.PrepList'!$G$2:$G$1500,"")&amp;"",""))</f>
        <v/>
      </c>
      <c r="B6320" s="638" t="str">
        <f>IF($C6320="","",IFERROR(_xlfn.XLOOKUP($C6320,'1.PrepList'!$I$2:$I$1500,'1.PrepList'!$H$2:$H$1500,"")&amp;"",""))</f>
        <v/>
      </c>
      <c r="D6320" s="638" t="str">
        <f>IF($C6320="","",IFERROR(_xlfn.XLOOKUP($C6320,'1.PrepList'!$I$2:$I$1500,'1.PrepList'!$J$2:$J$1500,"")&amp;"",""))</f>
        <v/>
      </c>
      <c r="E6320" s="638" t="str">
        <f>IF($C6320="","",IFERROR(_xlfn.XLOOKUP($C6320,'1.PrepList'!$I$2:$I$1500,'1.PrepList'!$N$2:$N$1500,"")&amp;"",""))</f>
        <v/>
      </c>
      <c r="F6320" s="638" t="str">
        <f>IF($C6320="","",IFERROR(_xlfn.XLOOKUP($C6320,'1.PrepList'!$I$2:$I$1500,'1.PrepList'!$K$2:$K$1500,"")&amp;"",""))</f>
        <v/>
      </c>
      <c r="H6320" s="644" t="str">
        <f>IF($C6320="","",IFERROR(IF(_xlfn.XLOOKUP($C6320,tbl_StartedStatus[Bold ID],tbl_StartedStatus[Started])="Started","Yes",IF(_xlfn.XLOOKUP($C6320,tbl_StartedStatus[Bold ID],tbl_StartedStatus[Started])="No Show","No Show","")),""))</f>
        <v/>
      </c>
    </row>
    <row r="6321" spans="1:8" ht="15" customHeight="1" thickBot="1">
      <c r="A6321" s="38" t="str">
        <f>IF($C6321="","",IFERROR(_xlfn.XLOOKUP($C6321,'1.PrepList'!$I$2:$I$1500,'1.PrepList'!$G$2:$G$1500,"")&amp;"",""))</f>
        <v/>
      </c>
      <c r="B6321" s="638" t="str">
        <f>IF($C6321="","",IFERROR(_xlfn.XLOOKUP($C6321,'1.PrepList'!$I$2:$I$1500,'1.PrepList'!$H$2:$H$1500,"")&amp;"",""))</f>
        <v/>
      </c>
      <c r="D6321" s="638" t="str">
        <f>IF($C6321="","",IFERROR(_xlfn.XLOOKUP($C6321,'1.PrepList'!$I$2:$I$1500,'1.PrepList'!$J$2:$J$1500,"")&amp;"",""))</f>
        <v/>
      </c>
      <c r="E6321" s="638" t="str">
        <f>IF($C6321="","",IFERROR(_xlfn.XLOOKUP($C6321,'1.PrepList'!$I$2:$I$1500,'1.PrepList'!$N$2:$N$1500,"")&amp;"",""))</f>
        <v/>
      </c>
      <c r="F6321" s="638" t="str">
        <f>IF($C6321="","",IFERROR(_xlfn.XLOOKUP($C6321,'1.PrepList'!$I$2:$I$1500,'1.PrepList'!$K$2:$K$1500,"")&amp;"",""))</f>
        <v/>
      </c>
      <c r="H6321" s="644" t="str">
        <f>IF($C6321="","",IFERROR(IF(_xlfn.XLOOKUP($C6321,tbl_StartedStatus[Bold ID],tbl_StartedStatus[Started])="Started","Yes",IF(_xlfn.XLOOKUP($C6321,tbl_StartedStatus[Bold ID],tbl_StartedStatus[Started])="No Show","No Show","")),""))</f>
        <v/>
      </c>
    </row>
    <row r="6322" spans="1:8" ht="15" customHeight="1" thickBot="1">
      <c r="A6322" s="38" t="str">
        <f>IF($C6322="","",IFERROR(_xlfn.XLOOKUP($C6322,'1.PrepList'!$I$2:$I$1500,'1.PrepList'!$G$2:$G$1500,"")&amp;"",""))</f>
        <v/>
      </c>
      <c r="B6322" s="638" t="str">
        <f>IF($C6322="","",IFERROR(_xlfn.XLOOKUP($C6322,'1.PrepList'!$I$2:$I$1500,'1.PrepList'!$H$2:$H$1500,"")&amp;"",""))</f>
        <v/>
      </c>
      <c r="D6322" s="638" t="str">
        <f>IF($C6322="","",IFERROR(_xlfn.XLOOKUP($C6322,'1.PrepList'!$I$2:$I$1500,'1.PrepList'!$J$2:$J$1500,"")&amp;"",""))</f>
        <v/>
      </c>
      <c r="E6322" s="638" t="str">
        <f>IF($C6322="","",IFERROR(_xlfn.XLOOKUP($C6322,'1.PrepList'!$I$2:$I$1500,'1.PrepList'!$N$2:$N$1500,"")&amp;"",""))</f>
        <v/>
      </c>
      <c r="F6322" s="638" t="str">
        <f>IF($C6322="","",IFERROR(_xlfn.XLOOKUP($C6322,'1.PrepList'!$I$2:$I$1500,'1.PrepList'!$K$2:$K$1500,"")&amp;"",""))</f>
        <v/>
      </c>
      <c r="H6322" s="644" t="str">
        <f>IF($C6322="","",IFERROR(IF(_xlfn.XLOOKUP($C6322,tbl_StartedStatus[Bold ID],tbl_StartedStatus[Started])="Started","Yes",IF(_xlfn.XLOOKUP($C6322,tbl_StartedStatus[Bold ID],tbl_StartedStatus[Started])="No Show","No Show","")),""))</f>
        <v/>
      </c>
    </row>
    <row r="6323" spans="1:8" ht="15" customHeight="1" thickBot="1">
      <c r="A6323" s="38" t="str">
        <f>IF($C6323="","",IFERROR(_xlfn.XLOOKUP($C6323,'1.PrepList'!$I$2:$I$1500,'1.PrepList'!$G$2:$G$1500,"")&amp;"",""))</f>
        <v/>
      </c>
      <c r="B6323" s="638" t="str">
        <f>IF($C6323="","",IFERROR(_xlfn.XLOOKUP($C6323,'1.PrepList'!$I$2:$I$1500,'1.PrepList'!$H$2:$H$1500,"")&amp;"",""))</f>
        <v/>
      </c>
      <c r="D6323" s="638" t="str">
        <f>IF($C6323="","",IFERROR(_xlfn.XLOOKUP($C6323,'1.PrepList'!$I$2:$I$1500,'1.PrepList'!$J$2:$J$1500,"")&amp;"",""))</f>
        <v/>
      </c>
      <c r="E6323" s="638" t="str">
        <f>IF($C6323="","",IFERROR(_xlfn.XLOOKUP($C6323,'1.PrepList'!$I$2:$I$1500,'1.PrepList'!$N$2:$N$1500,"")&amp;"",""))</f>
        <v/>
      </c>
      <c r="F6323" s="638" t="str">
        <f>IF($C6323="","",IFERROR(_xlfn.XLOOKUP($C6323,'1.PrepList'!$I$2:$I$1500,'1.PrepList'!$K$2:$K$1500,"")&amp;"",""))</f>
        <v/>
      </c>
      <c r="H6323" s="644" t="str">
        <f>IF($C6323="","",IFERROR(IF(_xlfn.XLOOKUP($C6323,tbl_StartedStatus[Bold ID],tbl_StartedStatus[Started])="Started","Yes",IF(_xlfn.XLOOKUP($C6323,tbl_StartedStatus[Bold ID],tbl_StartedStatus[Started])="No Show","No Show","")),""))</f>
        <v/>
      </c>
    </row>
    <row r="6324" spans="1:8" ht="15" customHeight="1" thickBot="1">
      <c r="A6324" s="38" t="str">
        <f>IF($C6324="","",IFERROR(_xlfn.XLOOKUP($C6324,'1.PrepList'!$I$2:$I$1500,'1.PrepList'!$G$2:$G$1500,"")&amp;"",""))</f>
        <v/>
      </c>
      <c r="B6324" s="638" t="str">
        <f>IF($C6324="","",IFERROR(_xlfn.XLOOKUP($C6324,'1.PrepList'!$I$2:$I$1500,'1.PrepList'!$H$2:$H$1500,"")&amp;"",""))</f>
        <v/>
      </c>
      <c r="D6324" s="638" t="str">
        <f>IF($C6324="","",IFERROR(_xlfn.XLOOKUP($C6324,'1.PrepList'!$I$2:$I$1500,'1.PrepList'!$J$2:$J$1500,"")&amp;"",""))</f>
        <v/>
      </c>
      <c r="E6324" s="638" t="str">
        <f>IF($C6324="","",IFERROR(_xlfn.XLOOKUP($C6324,'1.PrepList'!$I$2:$I$1500,'1.PrepList'!$N$2:$N$1500,"")&amp;"",""))</f>
        <v/>
      </c>
      <c r="F6324" s="638" t="str">
        <f>IF($C6324="","",IFERROR(_xlfn.XLOOKUP($C6324,'1.PrepList'!$I$2:$I$1500,'1.PrepList'!$K$2:$K$1500,"")&amp;"",""))</f>
        <v/>
      </c>
      <c r="H6324" s="644" t="str">
        <f>IF($C6324="","",IFERROR(IF(_xlfn.XLOOKUP($C6324,tbl_StartedStatus[Bold ID],tbl_StartedStatus[Started])="Started","Yes",IF(_xlfn.XLOOKUP($C6324,tbl_StartedStatus[Bold ID],tbl_StartedStatus[Started])="No Show","No Show","")),""))</f>
        <v/>
      </c>
    </row>
    <row r="6325" spans="1:8" ht="15" customHeight="1" thickBot="1">
      <c r="A6325" s="38" t="str">
        <f>IF($C6325="","",IFERROR(_xlfn.XLOOKUP($C6325,'1.PrepList'!$I$2:$I$1500,'1.PrepList'!$G$2:$G$1500,"")&amp;"",""))</f>
        <v/>
      </c>
      <c r="B6325" s="638" t="str">
        <f>IF($C6325="","",IFERROR(_xlfn.XLOOKUP($C6325,'1.PrepList'!$I$2:$I$1500,'1.PrepList'!$H$2:$H$1500,"")&amp;"",""))</f>
        <v/>
      </c>
      <c r="D6325" s="638" t="str">
        <f>IF($C6325="","",IFERROR(_xlfn.XLOOKUP($C6325,'1.PrepList'!$I$2:$I$1500,'1.PrepList'!$J$2:$J$1500,"")&amp;"",""))</f>
        <v/>
      </c>
      <c r="E6325" s="638" t="str">
        <f>IF($C6325="","",IFERROR(_xlfn.XLOOKUP($C6325,'1.PrepList'!$I$2:$I$1500,'1.PrepList'!$N$2:$N$1500,"")&amp;"",""))</f>
        <v/>
      </c>
      <c r="F6325" s="638" t="str">
        <f>IF($C6325="","",IFERROR(_xlfn.XLOOKUP($C6325,'1.PrepList'!$I$2:$I$1500,'1.PrepList'!$K$2:$K$1500,"")&amp;"",""))</f>
        <v/>
      </c>
      <c r="H6325" s="644" t="str">
        <f>IF($C6325="","",IFERROR(IF(_xlfn.XLOOKUP($C6325,tbl_StartedStatus[Bold ID],tbl_StartedStatus[Started])="Started","Yes",IF(_xlfn.XLOOKUP($C6325,tbl_StartedStatus[Bold ID],tbl_StartedStatus[Started])="No Show","No Show","")),""))</f>
        <v/>
      </c>
    </row>
    <row r="6326" spans="1:8" ht="15" customHeight="1" thickBot="1">
      <c r="A6326" s="38" t="str">
        <f>IF($C6326="","",IFERROR(_xlfn.XLOOKUP($C6326,'1.PrepList'!$I$2:$I$1500,'1.PrepList'!$G$2:$G$1500,"")&amp;"",""))</f>
        <v/>
      </c>
      <c r="B6326" s="638" t="str">
        <f>IF($C6326="","",IFERROR(_xlfn.XLOOKUP($C6326,'1.PrepList'!$I$2:$I$1500,'1.PrepList'!$H$2:$H$1500,"")&amp;"",""))</f>
        <v/>
      </c>
      <c r="D6326" s="638" t="str">
        <f>IF($C6326="","",IFERROR(_xlfn.XLOOKUP($C6326,'1.PrepList'!$I$2:$I$1500,'1.PrepList'!$J$2:$J$1500,"")&amp;"",""))</f>
        <v/>
      </c>
      <c r="E6326" s="638" t="str">
        <f>IF($C6326="","",IFERROR(_xlfn.XLOOKUP($C6326,'1.PrepList'!$I$2:$I$1500,'1.PrepList'!$N$2:$N$1500,"")&amp;"",""))</f>
        <v/>
      </c>
      <c r="F6326" s="638" t="str">
        <f>IF($C6326="","",IFERROR(_xlfn.XLOOKUP($C6326,'1.PrepList'!$I$2:$I$1500,'1.PrepList'!$K$2:$K$1500,"")&amp;"",""))</f>
        <v/>
      </c>
      <c r="H6326" s="644" t="str">
        <f>IF($C6326="","",IFERROR(IF(_xlfn.XLOOKUP($C6326,tbl_StartedStatus[Bold ID],tbl_StartedStatus[Started])="Started","Yes",IF(_xlfn.XLOOKUP($C6326,tbl_StartedStatus[Bold ID],tbl_StartedStatus[Started])="No Show","No Show","")),""))</f>
        <v/>
      </c>
    </row>
    <row r="6327" spans="1:8" ht="15" customHeight="1" thickBot="1">
      <c r="A6327" s="38" t="str">
        <f>IF($C6327="","",IFERROR(_xlfn.XLOOKUP($C6327,'1.PrepList'!$I$2:$I$1500,'1.PrepList'!$G$2:$G$1500,"")&amp;"",""))</f>
        <v/>
      </c>
      <c r="B6327" s="638" t="str">
        <f>IF($C6327="","",IFERROR(_xlfn.XLOOKUP($C6327,'1.PrepList'!$I$2:$I$1500,'1.PrepList'!$H$2:$H$1500,"")&amp;"",""))</f>
        <v/>
      </c>
      <c r="D6327" s="638" t="str">
        <f>IF($C6327="","",IFERROR(_xlfn.XLOOKUP($C6327,'1.PrepList'!$I$2:$I$1500,'1.PrepList'!$J$2:$J$1500,"")&amp;"",""))</f>
        <v/>
      </c>
      <c r="E6327" s="638" t="str">
        <f>IF($C6327="","",IFERROR(_xlfn.XLOOKUP($C6327,'1.PrepList'!$I$2:$I$1500,'1.PrepList'!$N$2:$N$1500,"")&amp;"",""))</f>
        <v/>
      </c>
      <c r="F6327" s="638" t="str">
        <f>IF($C6327="","",IFERROR(_xlfn.XLOOKUP($C6327,'1.PrepList'!$I$2:$I$1500,'1.PrepList'!$K$2:$K$1500,"")&amp;"",""))</f>
        <v/>
      </c>
      <c r="H6327" s="644" t="str">
        <f>IF($C6327="","",IFERROR(IF(_xlfn.XLOOKUP($C6327,tbl_StartedStatus[Bold ID],tbl_StartedStatus[Started])="Started","Yes",IF(_xlfn.XLOOKUP($C6327,tbl_StartedStatus[Bold ID],tbl_StartedStatus[Started])="No Show","No Show","")),""))</f>
        <v/>
      </c>
    </row>
    <row r="6328" spans="1:8" ht="15" customHeight="1" thickBot="1">
      <c r="A6328" s="38" t="str">
        <f>IF($C6328="","",IFERROR(_xlfn.XLOOKUP($C6328,'1.PrepList'!$I$2:$I$1500,'1.PrepList'!$G$2:$G$1500,"")&amp;"",""))</f>
        <v/>
      </c>
      <c r="B6328" s="638" t="str">
        <f>IF($C6328="","",IFERROR(_xlfn.XLOOKUP($C6328,'1.PrepList'!$I$2:$I$1500,'1.PrepList'!$H$2:$H$1500,"")&amp;"",""))</f>
        <v/>
      </c>
      <c r="D6328" s="638" t="str">
        <f>IF($C6328="","",IFERROR(_xlfn.XLOOKUP($C6328,'1.PrepList'!$I$2:$I$1500,'1.PrepList'!$J$2:$J$1500,"")&amp;"",""))</f>
        <v/>
      </c>
      <c r="E6328" s="638" t="str">
        <f>IF($C6328="","",IFERROR(_xlfn.XLOOKUP($C6328,'1.PrepList'!$I$2:$I$1500,'1.PrepList'!$N$2:$N$1500,"")&amp;"",""))</f>
        <v/>
      </c>
      <c r="F6328" s="638" t="str">
        <f>IF($C6328="","",IFERROR(_xlfn.XLOOKUP($C6328,'1.PrepList'!$I$2:$I$1500,'1.PrepList'!$K$2:$K$1500,"")&amp;"",""))</f>
        <v/>
      </c>
      <c r="H6328" s="644" t="str">
        <f>IF($C6328="","",IFERROR(IF(_xlfn.XLOOKUP($C6328,tbl_StartedStatus[Bold ID],tbl_StartedStatus[Started])="Started","Yes",IF(_xlfn.XLOOKUP($C6328,tbl_StartedStatus[Bold ID],tbl_StartedStatus[Started])="No Show","No Show","")),""))</f>
        <v/>
      </c>
    </row>
    <row r="6329" spans="1:8" ht="15" customHeight="1" thickBot="1">
      <c r="A6329" s="38" t="str">
        <f>IF($C6329="","",IFERROR(_xlfn.XLOOKUP($C6329,'1.PrepList'!$I$2:$I$1500,'1.PrepList'!$G$2:$G$1500,"")&amp;"",""))</f>
        <v/>
      </c>
      <c r="B6329" s="638" t="str">
        <f>IF($C6329="","",IFERROR(_xlfn.XLOOKUP($C6329,'1.PrepList'!$I$2:$I$1500,'1.PrepList'!$H$2:$H$1500,"")&amp;"",""))</f>
        <v/>
      </c>
      <c r="D6329" s="638" t="str">
        <f>IF($C6329="","",IFERROR(_xlfn.XLOOKUP($C6329,'1.PrepList'!$I$2:$I$1500,'1.PrepList'!$J$2:$J$1500,"")&amp;"",""))</f>
        <v/>
      </c>
      <c r="E6329" s="638" t="str">
        <f>IF($C6329="","",IFERROR(_xlfn.XLOOKUP($C6329,'1.PrepList'!$I$2:$I$1500,'1.PrepList'!$N$2:$N$1500,"")&amp;"",""))</f>
        <v/>
      </c>
      <c r="F6329" s="638" t="str">
        <f>IF($C6329="","",IFERROR(_xlfn.XLOOKUP($C6329,'1.PrepList'!$I$2:$I$1500,'1.PrepList'!$K$2:$K$1500,"")&amp;"",""))</f>
        <v/>
      </c>
      <c r="H6329" s="644" t="str">
        <f>IF($C6329="","",IFERROR(IF(_xlfn.XLOOKUP($C6329,tbl_StartedStatus[Bold ID],tbl_StartedStatus[Started])="Started","Yes",IF(_xlfn.XLOOKUP($C6329,tbl_StartedStatus[Bold ID],tbl_StartedStatus[Started])="No Show","No Show","")),""))</f>
        <v/>
      </c>
    </row>
    <row r="6330" spans="1:8" ht="15" customHeight="1" thickBot="1">
      <c r="A6330" s="38" t="str">
        <f>IF($C6330="","",IFERROR(_xlfn.XLOOKUP($C6330,'1.PrepList'!$I$2:$I$1500,'1.PrepList'!$G$2:$G$1500,"")&amp;"",""))</f>
        <v/>
      </c>
      <c r="B6330" s="638" t="str">
        <f>IF($C6330="","",IFERROR(_xlfn.XLOOKUP($C6330,'1.PrepList'!$I$2:$I$1500,'1.PrepList'!$H$2:$H$1500,"")&amp;"",""))</f>
        <v/>
      </c>
      <c r="D6330" s="638" t="str">
        <f>IF($C6330="","",IFERROR(_xlfn.XLOOKUP($C6330,'1.PrepList'!$I$2:$I$1500,'1.PrepList'!$J$2:$J$1500,"")&amp;"",""))</f>
        <v/>
      </c>
      <c r="E6330" s="638" t="str">
        <f>IF($C6330="","",IFERROR(_xlfn.XLOOKUP($C6330,'1.PrepList'!$I$2:$I$1500,'1.PrepList'!$N$2:$N$1500,"")&amp;"",""))</f>
        <v/>
      </c>
      <c r="F6330" s="638" t="str">
        <f>IF($C6330="","",IFERROR(_xlfn.XLOOKUP($C6330,'1.PrepList'!$I$2:$I$1500,'1.PrepList'!$K$2:$K$1500,"")&amp;"",""))</f>
        <v/>
      </c>
      <c r="H6330" s="644" t="str">
        <f>IF($C6330="","",IFERROR(IF(_xlfn.XLOOKUP($C6330,tbl_StartedStatus[Bold ID],tbl_StartedStatus[Started])="Started","Yes",IF(_xlfn.XLOOKUP($C6330,tbl_StartedStatus[Bold ID],tbl_StartedStatus[Started])="No Show","No Show","")),""))</f>
        <v/>
      </c>
    </row>
    <row r="6331" spans="1:8" ht="15" customHeight="1" thickBot="1">
      <c r="A6331" s="38" t="str">
        <f>IF($C6331="","",IFERROR(_xlfn.XLOOKUP($C6331,'1.PrepList'!$I$2:$I$1500,'1.PrepList'!$G$2:$G$1500,"")&amp;"",""))</f>
        <v/>
      </c>
      <c r="B6331" s="638" t="str">
        <f>IF($C6331="","",IFERROR(_xlfn.XLOOKUP($C6331,'1.PrepList'!$I$2:$I$1500,'1.PrepList'!$H$2:$H$1500,"")&amp;"",""))</f>
        <v/>
      </c>
      <c r="D6331" s="638" t="str">
        <f>IF($C6331="","",IFERROR(_xlfn.XLOOKUP($C6331,'1.PrepList'!$I$2:$I$1500,'1.PrepList'!$J$2:$J$1500,"")&amp;"",""))</f>
        <v/>
      </c>
      <c r="E6331" s="638" t="str">
        <f>IF($C6331="","",IFERROR(_xlfn.XLOOKUP($C6331,'1.PrepList'!$I$2:$I$1500,'1.PrepList'!$N$2:$N$1500,"")&amp;"",""))</f>
        <v/>
      </c>
      <c r="F6331" s="638" t="str">
        <f>IF($C6331="","",IFERROR(_xlfn.XLOOKUP($C6331,'1.PrepList'!$I$2:$I$1500,'1.PrepList'!$K$2:$K$1500,"")&amp;"",""))</f>
        <v/>
      </c>
      <c r="H6331" s="644" t="str">
        <f>IF($C6331="","",IFERROR(IF(_xlfn.XLOOKUP($C6331,tbl_StartedStatus[Bold ID],tbl_StartedStatus[Started])="Started","Yes",IF(_xlfn.XLOOKUP($C6331,tbl_StartedStatus[Bold ID],tbl_StartedStatus[Started])="No Show","No Show","")),""))</f>
        <v/>
      </c>
    </row>
    <row r="6332" spans="1:8" ht="15" customHeight="1" thickBot="1">
      <c r="A6332" s="38" t="str">
        <f>IF($C6332="","",IFERROR(_xlfn.XLOOKUP($C6332,'1.PrepList'!$I$2:$I$1500,'1.PrepList'!$G$2:$G$1500,"")&amp;"",""))</f>
        <v/>
      </c>
      <c r="B6332" s="638" t="str">
        <f>IF($C6332="","",IFERROR(_xlfn.XLOOKUP($C6332,'1.PrepList'!$I$2:$I$1500,'1.PrepList'!$H$2:$H$1500,"")&amp;"",""))</f>
        <v/>
      </c>
      <c r="D6332" s="638" t="str">
        <f>IF($C6332="","",IFERROR(_xlfn.XLOOKUP($C6332,'1.PrepList'!$I$2:$I$1500,'1.PrepList'!$J$2:$J$1500,"")&amp;"",""))</f>
        <v/>
      </c>
      <c r="E6332" s="638" t="str">
        <f>IF($C6332="","",IFERROR(_xlfn.XLOOKUP($C6332,'1.PrepList'!$I$2:$I$1500,'1.PrepList'!$N$2:$N$1500,"")&amp;"",""))</f>
        <v/>
      </c>
      <c r="F6332" s="638" t="str">
        <f>IF($C6332="","",IFERROR(_xlfn.XLOOKUP($C6332,'1.PrepList'!$I$2:$I$1500,'1.PrepList'!$K$2:$K$1500,"")&amp;"",""))</f>
        <v/>
      </c>
      <c r="H6332" s="644" t="str">
        <f>IF($C6332="","",IFERROR(IF(_xlfn.XLOOKUP($C6332,tbl_StartedStatus[Bold ID],tbl_StartedStatus[Started])="Started","Yes",IF(_xlfn.XLOOKUP($C6332,tbl_StartedStatus[Bold ID],tbl_StartedStatus[Started])="No Show","No Show","")),""))</f>
        <v/>
      </c>
    </row>
    <row r="6333" spans="1:8" ht="15" customHeight="1" thickBot="1">
      <c r="A6333" s="38" t="str">
        <f>IF($C6333="","",IFERROR(_xlfn.XLOOKUP($C6333,'1.PrepList'!$I$2:$I$1500,'1.PrepList'!$G$2:$G$1500,"")&amp;"",""))</f>
        <v/>
      </c>
      <c r="B6333" s="638" t="str">
        <f>IF($C6333="","",IFERROR(_xlfn.XLOOKUP($C6333,'1.PrepList'!$I$2:$I$1500,'1.PrepList'!$H$2:$H$1500,"")&amp;"",""))</f>
        <v/>
      </c>
      <c r="D6333" s="638" t="str">
        <f>IF($C6333="","",IFERROR(_xlfn.XLOOKUP($C6333,'1.PrepList'!$I$2:$I$1500,'1.PrepList'!$J$2:$J$1500,"")&amp;"",""))</f>
        <v/>
      </c>
      <c r="E6333" s="638" t="str">
        <f>IF($C6333="","",IFERROR(_xlfn.XLOOKUP($C6333,'1.PrepList'!$I$2:$I$1500,'1.PrepList'!$N$2:$N$1500,"")&amp;"",""))</f>
        <v/>
      </c>
      <c r="F6333" s="638" t="str">
        <f>IF($C6333="","",IFERROR(_xlfn.XLOOKUP($C6333,'1.PrepList'!$I$2:$I$1500,'1.PrepList'!$K$2:$K$1500,"")&amp;"",""))</f>
        <v/>
      </c>
      <c r="H6333" s="644" t="str">
        <f>IF($C6333="","",IFERROR(IF(_xlfn.XLOOKUP($C6333,tbl_StartedStatus[Bold ID],tbl_StartedStatus[Started])="Started","Yes",IF(_xlfn.XLOOKUP($C6333,tbl_StartedStatus[Bold ID],tbl_StartedStatus[Started])="No Show","No Show","")),""))</f>
        <v/>
      </c>
    </row>
    <row r="6334" spans="1:8" ht="15" customHeight="1" thickBot="1">
      <c r="A6334" s="38" t="str">
        <f>IF($C6334="","",IFERROR(_xlfn.XLOOKUP($C6334,'1.PrepList'!$I$2:$I$1500,'1.PrepList'!$G$2:$G$1500,"")&amp;"",""))</f>
        <v/>
      </c>
      <c r="B6334" s="638" t="str">
        <f>IF($C6334="","",IFERROR(_xlfn.XLOOKUP($C6334,'1.PrepList'!$I$2:$I$1500,'1.PrepList'!$H$2:$H$1500,"")&amp;"",""))</f>
        <v/>
      </c>
      <c r="D6334" s="638" t="str">
        <f>IF($C6334="","",IFERROR(_xlfn.XLOOKUP($C6334,'1.PrepList'!$I$2:$I$1500,'1.PrepList'!$J$2:$J$1500,"")&amp;"",""))</f>
        <v/>
      </c>
      <c r="E6334" s="638" t="str">
        <f>IF($C6334="","",IFERROR(_xlfn.XLOOKUP($C6334,'1.PrepList'!$I$2:$I$1500,'1.PrepList'!$N$2:$N$1500,"")&amp;"",""))</f>
        <v/>
      </c>
      <c r="F6334" s="638" t="str">
        <f>IF($C6334="","",IFERROR(_xlfn.XLOOKUP($C6334,'1.PrepList'!$I$2:$I$1500,'1.PrepList'!$K$2:$K$1500,"")&amp;"",""))</f>
        <v/>
      </c>
      <c r="H6334" s="644" t="str">
        <f>IF($C6334="","",IFERROR(IF(_xlfn.XLOOKUP($C6334,tbl_StartedStatus[Bold ID],tbl_StartedStatus[Started])="Started","Yes",IF(_xlfn.XLOOKUP($C6334,tbl_StartedStatus[Bold ID],tbl_StartedStatus[Started])="No Show","No Show","")),""))</f>
        <v/>
      </c>
    </row>
    <row r="6335" spans="1:8" ht="15" customHeight="1" thickBot="1">
      <c r="A6335" s="38" t="str">
        <f>IF($C6335="","",IFERROR(_xlfn.XLOOKUP($C6335,'1.PrepList'!$I$2:$I$1500,'1.PrepList'!$G$2:$G$1500,"")&amp;"",""))</f>
        <v/>
      </c>
      <c r="B6335" s="638" t="str">
        <f>IF($C6335="","",IFERROR(_xlfn.XLOOKUP($C6335,'1.PrepList'!$I$2:$I$1500,'1.PrepList'!$H$2:$H$1500,"")&amp;"",""))</f>
        <v/>
      </c>
      <c r="D6335" s="638" t="str">
        <f>IF($C6335="","",IFERROR(_xlfn.XLOOKUP($C6335,'1.PrepList'!$I$2:$I$1500,'1.PrepList'!$J$2:$J$1500,"")&amp;"",""))</f>
        <v/>
      </c>
      <c r="E6335" s="638" t="str">
        <f>IF($C6335="","",IFERROR(_xlfn.XLOOKUP($C6335,'1.PrepList'!$I$2:$I$1500,'1.PrepList'!$N$2:$N$1500,"")&amp;"",""))</f>
        <v/>
      </c>
      <c r="F6335" s="638" t="str">
        <f>IF($C6335="","",IFERROR(_xlfn.XLOOKUP($C6335,'1.PrepList'!$I$2:$I$1500,'1.PrepList'!$K$2:$K$1500,"")&amp;"",""))</f>
        <v/>
      </c>
      <c r="H6335" s="644" t="str">
        <f>IF($C6335="","",IFERROR(IF(_xlfn.XLOOKUP($C6335,tbl_StartedStatus[Bold ID],tbl_StartedStatus[Started])="Started","Yes",IF(_xlfn.XLOOKUP($C6335,tbl_StartedStatus[Bold ID],tbl_StartedStatus[Started])="No Show","No Show","")),""))</f>
        <v/>
      </c>
    </row>
    <row r="6336" spans="1:8" ht="15" customHeight="1" thickBot="1">
      <c r="A6336" s="38" t="str">
        <f>IF($C6336="","",IFERROR(_xlfn.XLOOKUP($C6336,'1.PrepList'!$I$2:$I$1500,'1.PrepList'!$G$2:$G$1500,"")&amp;"",""))</f>
        <v/>
      </c>
      <c r="B6336" s="638" t="str">
        <f>IF($C6336="","",IFERROR(_xlfn.XLOOKUP($C6336,'1.PrepList'!$I$2:$I$1500,'1.PrepList'!$H$2:$H$1500,"")&amp;"",""))</f>
        <v/>
      </c>
      <c r="D6336" s="638" t="str">
        <f>IF($C6336="","",IFERROR(_xlfn.XLOOKUP($C6336,'1.PrepList'!$I$2:$I$1500,'1.PrepList'!$J$2:$J$1500,"")&amp;"",""))</f>
        <v/>
      </c>
      <c r="E6336" s="638" t="str">
        <f>IF($C6336="","",IFERROR(_xlfn.XLOOKUP($C6336,'1.PrepList'!$I$2:$I$1500,'1.PrepList'!$N$2:$N$1500,"")&amp;"",""))</f>
        <v/>
      </c>
      <c r="F6336" s="638" t="str">
        <f>IF($C6336="","",IFERROR(_xlfn.XLOOKUP($C6336,'1.PrepList'!$I$2:$I$1500,'1.PrepList'!$K$2:$K$1500,"")&amp;"",""))</f>
        <v/>
      </c>
      <c r="H6336" s="644" t="str">
        <f>IF($C6336="","",IFERROR(IF(_xlfn.XLOOKUP($C6336,tbl_StartedStatus[Bold ID],tbl_StartedStatus[Started])="Started","Yes",IF(_xlfn.XLOOKUP($C6336,tbl_StartedStatus[Bold ID],tbl_StartedStatus[Started])="No Show","No Show","")),""))</f>
        <v/>
      </c>
    </row>
    <row r="6337" spans="1:8" ht="15" customHeight="1" thickBot="1">
      <c r="A6337" s="38" t="str">
        <f>IF($C6337="","",IFERROR(_xlfn.XLOOKUP($C6337,'1.PrepList'!$I$2:$I$1500,'1.PrepList'!$G$2:$G$1500,"")&amp;"",""))</f>
        <v/>
      </c>
      <c r="B6337" s="638" t="str">
        <f>IF($C6337="","",IFERROR(_xlfn.XLOOKUP($C6337,'1.PrepList'!$I$2:$I$1500,'1.PrepList'!$H$2:$H$1500,"")&amp;"",""))</f>
        <v/>
      </c>
      <c r="D6337" s="638" t="str">
        <f>IF($C6337="","",IFERROR(_xlfn.XLOOKUP($C6337,'1.PrepList'!$I$2:$I$1500,'1.PrepList'!$J$2:$J$1500,"")&amp;"",""))</f>
        <v/>
      </c>
      <c r="E6337" s="638" t="str">
        <f>IF($C6337="","",IFERROR(_xlfn.XLOOKUP($C6337,'1.PrepList'!$I$2:$I$1500,'1.PrepList'!$N$2:$N$1500,"")&amp;"",""))</f>
        <v/>
      </c>
      <c r="F6337" s="638" t="str">
        <f>IF($C6337="","",IFERROR(_xlfn.XLOOKUP($C6337,'1.PrepList'!$I$2:$I$1500,'1.PrepList'!$K$2:$K$1500,"")&amp;"",""))</f>
        <v/>
      </c>
      <c r="H6337" s="644" t="str">
        <f>IF($C6337="","",IFERROR(IF(_xlfn.XLOOKUP($C6337,tbl_StartedStatus[Bold ID],tbl_StartedStatus[Started])="Started","Yes",IF(_xlfn.XLOOKUP($C6337,tbl_StartedStatus[Bold ID],tbl_StartedStatus[Started])="No Show","No Show","")),""))</f>
        <v/>
      </c>
    </row>
    <row r="6338" spans="1:8" ht="15" customHeight="1" thickBot="1">
      <c r="A6338" s="38" t="str">
        <f>IF($C6338="","",IFERROR(_xlfn.XLOOKUP($C6338,'1.PrepList'!$I$2:$I$1500,'1.PrepList'!$G$2:$G$1500,"")&amp;"",""))</f>
        <v/>
      </c>
      <c r="B6338" s="638" t="str">
        <f>IF($C6338="","",IFERROR(_xlfn.XLOOKUP($C6338,'1.PrepList'!$I$2:$I$1500,'1.PrepList'!$H$2:$H$1500,"")&amp;"",""))</f>
        <v/>
      </c>
      <c r="D6338" s="638" t="str">
        <f>IF($C6338="","",IFERROR(_xlfn.XLOOKUP($C6338,'1.PrepList'!$I$2:$I$1500,'1.PrepList'!$J$2:$J$1500,"")&amp;"",""))</f>
        <v/>
      </c>
      <c r="E6338" s="638" t="str">
        <f>IF($C6338="","",IFERROR(_xlfn.XLOOKUP($C6338,'1.PrepList'!$I$2:$I$1500,'1.PrepList'!$N$2:$N$1500,"")&amp;"",""))</f>
        <v/>
      </c>
      <c r="F6338" s="638" t="str">
        <f>IF($C6338="","",IFERROR(_xlfn.XLOOKUP($C6338,'1.PrepList'!$I$2:$I$1500,'1.PrepList'!$K$2:$K$1500,"")&amp;"",""))</f>
        <v/>
      </c>
      <c r="H6338" s="644" t="str">
        <f>IF($C6338="","",IFERROR(IF(_xlfn.XLOOKUP($C6338,tbl_StartedStatus[Bold ID],tbl_StartedStatus[Started])="Started","Yes",IF(_xlfn.XLOOKUP($C6338,tbl_StartedStatus[Bold ID],tbl_StartedStatus[Started])="No Show","No Show","")),""))</f>
        <v/>
      </c>
    </row>
    <row r="6339" spans="1:8" ht="15" customHeight="1" thickBot="1">
      <c r="A6339" s="38" t="str">
        <f>IF($C6339="","",IFERROR(_xlfn.XLOOKUP($C6339,'1.PrepList'!$I$2:$I$1500,'1.PrepList'!$G$2:$G$1500,"")&amp;"",""))</f>
        <v/>
      </c>
      <c r="B6339" s="638" t="str">
        <f>IF($C6339="","",IFERROR(_xlfn.XLOOKUP($C6339,'1.PrepList'!$I$2:$I$1500,'1.PrepList'!$H$2:$H$1500,"")&amp;"",""))</f>
        <v/>
      </c>
      <c r="D6339" s="638" t="str">
        <f>IF($C6339="","",IFERROR(_xlfn.XLOOKUP($C6339,'1.PrepList'!$I$2:$I$1500,'1.PrepList'!$J$2:$J$1500,"")&amp;"",""))</f>
        <v/>
      </c>
      <c r="E6339" s="638" t="str">
        <f>IF($C6339="","",IFERROR(_xlfn.XLOOKUP($C6339,'1.PrepList'!$I$2:$I$1500,'1.PrepList'!$N$2:$N$1500,"")&amp;"",""))</f>
        <v/>
      </c>
      <c r="F6339" s="638" t="str">
        <f>IF($C6339="","",IFERROR(_xlfn.XLOOKUP($C6339,'1.PrepList'!$I$2:$I$1500,'1.PrepList'!$K$2:$K$1500,"")&amp;"",""))</f>
        <v/>
      </c>
      <c r="H6339" s="644" t="str">
        <f>IF($C6339="","",IFERROR(IF(_xlfn.XLOOKUP($C6339,tbl_StartedStatus[Bold ID],tbl_StartedStatus[Started])="Started","Yes",IF(_xlfn.XLOOKUP($C6339,tbl_StartedStatus[Bold ID],tbl_StartedStatus[Started])="No Show","No Show","")),""))</f>
        <v/>
      </c>
    </row>
    <row r="6340" spans="1:8" ht="15" customHeight="1" thickBot="1">
      <c r="A6340" s="38" t="str">
        <f>IF($C6340="","",IFERROR(_xlfn.XLOOKUP($C6340,'1.PrepList'!$I$2:$I$1500,'1.PrepList'!$G$2:$G$1500,"")&amp;"",""))</f>
        <v/>
      </c>
      <c r="B6340" s="638" t="str">
        <f>IF($C6340="","",IFERROR(_xlfn.XLOOKUP($C6340,'1.PrepList'!$I$2:$I$1500,'1.PrepList'!$H$2:$H$1500,"")&amp;"",""))</f>
        <v/>
      </c>
      <c r="D6340" s="638" t="str">
        <f>IF($C6340="","",IFERROR(_xlfn.XLOOKUP($C6340,'1.PrepList'!$I$2:$I$1500,'1.PrepList'!$J$2:$J$1500,"")&amp;"",""))</f>
        <v/>
      </c>
      <c r="E6340" s="638" t="str">
        <f>IF($C6340="","",IFERROR(_xlfn.XLOOKUP($C6340,'1.PrepList'!$I$2:$I$1500,'1.PrepList'!$N$2:$N$1500,"")&amp;"",""))</f>
        <v/>
      </c>
      <c r="F6340" s="638" t="str">
        <f>IF($C6340="","",IFERROR(_xlfn.XLOOKUP($C6340,'1.PrepList'!$I$2:$I$1500,'1.PrepList'!$K$2:$K$1500,"")&amp;"",""))</f>
        <v/>
      </c>
      <c r="H6340" s="644" t="str">
        <f>IF($C6340="","",IFERROR(IF(_xlfn.XLOOKUP($C6340,tbl_StartedStatus[Bold ID],tbl_StartedStatus[Started])="Started","Yes",IF(_xlfn.XLOOKUP($C6340,tbl_StartedStatus[Bold ID],tbl_StartedStatus[Started])="No Show","No Show","")),""))</f>
        <v/>
      </c>
    </row>
    <row r="6341" spans="1:8" ht="15" customHeight="1" thickBot="1">
      <c r="A6341" s="38" t="str">
        <f>IF($C6341="","",IFERROR(_xlfn.XLOOKUP($C6341,'1.PrepList'!$I$2:$I$1500,'1.PrepList'!$G$2:$G$1500,"")&amp;"",""))</f>
        <v/>
      </c>
      <c r="B6341" s="638" t="str">
        <f>IF($C6341="","",IFERROR(_xlfn.XLOOKUP($C6341,'1.PrepList'!$I$2:$I$1500,'1.PrepList'!$H$2:$H$1500,"")&amp;"",""))</f>
        <v/>
      </c>
      <c r="D6341" s="638" t="str">
        <f>IF($C6341="","",IFERROR(_xlfn.XLOOKUP($C6341,'1.PrepList'!$I$2:$I$1500,'1.PrepList'!$J$2:$J$1500,"")&amp;"",""))</f>
        <v/>
      </c>
      <c r="E6341" s="638" t="str">
        <f>IF($C6341="","",IFERROR(_xlfn.XLOOKUP($C6341,'1.PrepList'!$I$2:$I$1500,'1.PrepList'!$N$2:$N$1500,"")&amp;"",""))</f>
        <v/>
      </c>
      <c r="F6341" s="638" t="str">
        <f>IF($C6341="","",IFERROR(_xlfn.XLOOKUP($C6341,'1.PrepList'!$I$2:$I$1500,'1.PrepList'!$K$2:$K$1500,"")&amp;"",""))</f>
        <v/>
      </c>
      <c r="H6341" s="644" t="str">
        <f>IF($C6341="","",IFERROR(IF(_xlfn.XLOOKUP($C6341,tbl_StartedStatus[Bold ID],tbl_StartedStatus[Started])="Started","Yes",IF(_xlfn.XLOOKUP($C6341,tbl_StartedStatus[Bold ID],tbl_StartedStatus[Started])="No Show","No Show","")),""))</f>
        <v/>
      </c>
    </row>
    <row r="6342" spans="1:8" ht="15" customHeight="1" thickBot="1">
      <c r="A6342" s="38" t="str">
        <f>IF($C6342="","",IFERROR(_xlfn.XLOOKUP($C6342,'1.PrepList'!$I$2:$I$1500,'1.PrepList'!$G$2:$G$1500,"")&amp;"",""))</f>
        <v/>
      </c>
      <c r="B6342" s="638" t="str">
        <f>IF($C6342="","",IFERROR(_xlfn.XLOOKUP($C6342,'1.PrepList'!$I$2:$I$1500,'1.PrepList'!$H$2:$H$1500,"")&amp;"",""))</f>
        <v/>
      </c>
      <c r="D6342" s="638" t="str">
        <f>IF($C6342="","",IFERROR(_xlfn.XLOOKUP($C6342,'1.PrepList'!$I$2:$I$1500,'1.PrepList'!$J$2:$J$1500,"")&amp;"",""))</f>
        <v/>
      </c>
      <c r="E6342" s="638" t="str">
        <f>IF($C6342="","",IFERROR(_xlfn.XLOOKUP($C6342,'1.PrepList'!$I$2:$I$1500,'1.PrepList'!$N$2:$N$1500,"")&amp;"",""))</f>
        <v/>
      </c>
      <c r="F6342" s="638" t="str">
        <f>IF($C6342="","",IFERROR(_xlfn.XLOOKUP($C6342,'1.PrepList'!$I$2:$I$1500,'1.PrepList'!$K$2:$K$1500,"")&amp;"",""))</f>
        <v/>
      </c>
      <c r="H6342" s="644" t="str">
        <f>IF($C6342="","",IFERROR(IF(_xlfn.XLOOKUP($C6342,tbl_StartedStatus[Bold ID],tbl_StartedStatus[Started])="Started","Yes",IF(_xlfn.XLOOKUP($C6342,tbl_StartedStatus[Bold ID],tbl_StartedStatus[Started])="No Show","No Show","")),""))</f>
        <v/>
      </c>
    </row>
    <row r="6343" spans="1:8" ht="15" customHeight="1" thickBot="1">
      <c r="A6343" s="38" t="str">
        <f>IF($C6343="","",IFERROR(_xlfn.XLOOKUP($C6343,'1.PrepList'!$I$2:$I$1500,'1.PrepList'!$G$2:$G$1500,"")&amp;"",""))</f>
        <v/>
      </c>
      <c r="B6343" s="638" t="str">
        <f>IF($C6343="","",IFERROR(_xlfn.XLOOKUP($C6343,'1.PrepList'!$I$2:$I$1500,'1.PrepList'!$H$2:$H$1500,"")&amp;"",""))</f>
        <v/>
      </c>
      <c r="D6343" s="638" t="str">
        <f>IF($C6343="","",IFERROR(_xlfn.XLOOKUP($C6343,'1.PrepList'!$I$2:$I$1500,'1.PrepList'!$J$2:$J$1500,"")&amp;"",""))</f>
        <v/>
      </c>
      <c r="E6343" s="638" t="str">
        <f>IF($C6343="","",IFERROR(_xlfn.XLOOKUP($C6343,'1.PrepList'!$I$2:$I$1500,'1.PrepList'!$N$2:$N$1500,"")&amp;"",""))</f>
        <v/>
      </c>
      <c r="F6343" s="638" t="str">
        <f>IF($C6343="","",IFERROR(_xlfn.XLOOKUP($C6343,'1.PrepList'!$I$2:$I$1500,'1.PrepList'!$K$2:$K$1500,"")&amp;"",""))</f>
        <v/>
      </c>
      <c r="H6343" s="644" t="str">
        <f>IF($C6343="","",IFERROR(IF(_xlfn.XLOOKUP($C6343,tbl_StartedStatus[Bold ID],tbl_StartedStatus[Started])="Started","Yes",IF(_xlfn.XLOOKUP($C6343,tbl_StartedStatus[Bold ID],tbl_StartedStatus[Started])="No Show","No Show","")),""))</f>
        <v/>
      </c>
    </row>
    <row r="6344" spans="1:8" ht="15" customHeight="1" thickBot="1">
      <c r="A6344" s="38" t="str">
        <f>IF($C6344="","",IFERROR(_xlfn.XLOOKUP($C6344,'1.PrepList'!$I$2:$I$1500,'1.PrepList'!$G$2:$G$1500,"")&amp;"",""))</f>
        <v/>
      </c>
      <c r="B6344" s="638" t="str">
        <f>IF($C6344="","",IFERROR(_xlfn.XLOOKUP($C6344,'1.PrepList'!$I$2:$I$1500,'1.PrepList'!$H$2:$H$1500,"")&amp;"",""))</f>
        <v/>
      </c>
      <c r="D6344" s="638" t="str">
        <f>IF($C6344="","",IFERROR(_xlfn.XLOOKUP($C6344,'1.PrepList'!$I$2:$I$1500,'1.PrepList'!$J$2:$J$1500,"")&amp;"",""))</f>
        <v/>
      </c>
      <c r="E6344" s="638" t="str">
        <f>IF($C6344="","",IFERROR(_xlfn.XLOOKUP($C6344,'1.PrepList'!$I$2:$I$1500,'1.PrepList'!$N$2:$N$1500,"")&amp;"",""))</f>
        <v/>
      </c>
      <c r="F6344" s="638" t="str">
        <f>IF($C6344="","",IFERROR(_xlfn.XLOOKUP($C6344,'1.PrepList'!$I$2:$I$1500,'1.PrepList'!$K$2:$K$1500,"")&amp;"",""))</f>
        <v/>
      </c>
      <c r="H6344" s="644" t="str">
        <f>IF($C6344="","",IFERROR(IF(_xlfn.XLOOKUP($C6344,tbl_StartedStatus[Bold ID],tbl_StartedStatus[Started])="Started","Yes",IF(_xlfn.XLOOKUP($C6344,tbl_StartedStatus[Bold ID],tbl_StartedStatus[Started])="No Show","No Show","")),""))</f>
        <v/>
      </c>
    </row>
    <row r="6345" spans="1:8" ht="15" customHeight="1" thickBot="1">
      <c r="A6345" s="38" t="str">
        <f>IF($C6345="","",IFERROR(_xlfn.XLOOKUP($C6345,'1.PrepList'!$I$2:$I$1500,'1.PrepList'!$G$2:$G$1500,"")&amp;"",""))</f>
        <v/>
      </c>
      <c r="B6345" s="638" t="str">
        <f>IF($C6345="","",IFERROR(_xlfn.XLOOKUP($C6345,'1.PrepList'!$I$2:$I$1500,'1.PrepList'!$H$2:$H$1500,"")&amp;"",""))</f>
        <v/>
      </c>
      <c r="D6345" s="638" t="str">
        <f>IF($C6345="","",IFERROR(_xlfn.XLOOKUP($C6345,'1.PrepList'!$I$2:$I$1500,'1.PrepList'!$J$2:$J$1500,"")&amp;"",""))</f>
        <v/>
      </c>
      <c r="E6345" s="638" t="str">
        <f>IF($C6345="","",IFERROR(_xlfn.XLOOKUP($C6345,'1.PrepList'!$I$2:$I$1500,'1.PrepList'!$N$2:$N$1500,"")&amp;"",""))</f>
        <v/>
      </c>
      <c r="F6345" s="638" t="str">
        <f>IF($C6345="","",IFERROR(_xlfn.XLOOKUP($C6345,'1.PrepList'!$I$2:$I$1500,'1.PrepList'!$K$2:$K$1500,"")&amp;"",""))</f>
        <v/>
      </c>
      <c r="H6345" s="644" t="str">
        <f>IF($C6345="","",IFERROR(IF(_xlfn.XLOOKUP($C6345,tbl_StartedStatus[Bold ID],tbl_StartedStatus[Started])="Started","Yes",IF(_xlfn.XLOOKUP($C6345,tbl_StartedStatus[Bold ID],tbl_StartedStatus[Started])="No Show","No Show","")),""))</f>
        <v/>
      </c>
    </row>
    <row r="6346" spans="1:8" ht="15" customHeight="1" thickBot="1">
      <c r="A6346" s="38" t="str">
        <f>IF($C6346="","",IFERROR(_xlfn.XLOOKUP($C6346,'1.PrepList'!$I$2:$I$1500,'1.PrepList'!$G$2:$G$1500,"")&amp;"",""))</f>
        <v/>
      </c>
      <c r="B6346" s="638" t="str">
        <f>IF($C6346="","",IFERROR(_xlfn.XLOOKUP($C6346,'1.PrepList'!$I$2:$I$1500,'1.PrepList'!$H$2:$H$1500,"")&amp;"",""))</f>
        <v/>
      </c>
      <c r="D6346" s="638" t="str">
        <f>IF($C6346="","",IFERROR(_xlfn.XLOOKUP($C6346,'1.PrepList'!$I$2:$I$1500,'1.PrepList'!$J$2:$J$1500,"")&amp;"",""))</f>
        <v/>
      </c>
      <c r="E6346" s="638" t="str">
        <f>IF($C6346="","",IFERROR(_xlfn.XLOOKUP($C6346,'1.PrepList'!$I$2:$I$1500,'1.PrepList'!$N$2:$N$1500,"")&amp;"",""))</f>
        <v/>
      </c>
      <c r="F6346" s="638" t="str">
        <f>IF($C6346="","",IFERROR(_xlfn.XLOOKUP($C6346,'1.PrepList'!$I$2:$I$1500,'1.PrepList'!$K$2:$K$1500,"")&amp;"",""))</f>
        <v/>
      </c>
      <c r="H6346" s="644" t="str">
        <f>IF($C6346="","",IFERROR(IF(_xlfn.XLOOKUP($C6346,tbl_StartedStatus[Bold ID],tbl_StartedStatus[Started])="Started","Yes",IF(_xlfn.XLOOKUP($C6346,tbl_StartedStatus[Bold ID],tbl_StartedStatus[Started])="No Show","No Show","")),""))</f>
        <v/>
      </c>
    </row>
    <row r="6347" spans="1:8" ht="15" customHeight="1" thickBot="1">
      <c r="A6347" s="38" t="str">
        <f>IF($C6347="","",IFERROR(_xlfn.XLOOKUP($C6347,'1.PrepList'!$I$2:$I$1500,'1.PrepList'!$G$2:$G$1500,"")&amp;"",""))</f>
        <v/>
      </c>
      <c r="B6347" s="638" t="str">
        <f>IF($C6347="","",IFERROR(_xlfn.XLOOKUP($C6347,'1.PrepList'!$I$2:$I$1500,'1.PrepList'!$H$2:$H$1500,"")&amp;"",""))</f>
        <v/>
      </c>
      <c r="D6347" s="638" t="str">
        <f>IF($C6347="","",IFERROR(_xlfn.XLOOKUP($C6347,'1.PrepList'!$I$2:$I$1500,'1.PrepList'!$J$2:$J$1500,"")&amp;"",""))</f>
        <v/>
      </c>
      <c r="E6347" s="638" t="str">
        <f>IF($C6347="","",IFERROR(_xlfn.XLOOKUP($C6347,'1.PrepList'!$I$2:$I$1500,'1.PrepList'!$N$2:$N$1500,"")&amp;"",""))</f>
        <v/>
      </c>
      <c r="F6347" s="638" t="str">
        <f>IF($C6347="","",IFERROR(_xlfn.XLOOKUP($C6347,'1.PrepList'!$I$2:$I$1500,'1.PrepList'!$K$2:$K$1500,"")&amp;"",""))</f>
        <v/>
      </c>
      <c r="H6347" s="644" t="str">
        <f>IF($C6347="","",IFERROR(IF(_xlfn.XLOOKUP($C6347,tbl_StartedStatus[Bold ID],tbl_StartedStatus[Started])="Started","Yes",IF(_xlfn.XLOOKUP($C6347,tbl_StartedStatus[Bold ID],tbl_StartedStatus[Started])="No Show","No Show","")),""))</f>
        <v/>
      </c>
    </row>
    <row r="6348" spans="1:8" ht="15" customHeight="1" thickBot="1">
      <c r="A6348" s="38" t="str">
        <f>IF($C6348="","",IFERROR(_xlfn.XLOOKUP($C6348,'1.PrepList'!$I$2:$I$1500,'1.PrepList'!$G$2:$G$1500,"")&amp;"",""))</f>
        <v/>
      </c>
      <c r="B6348" s="638" t="str">
        <f>IF($C6348="","",IFERROR(_xlfn.XLOOKUP($C6348,'1.PrepList'!$I$2:$I$1500,'1.PrepList'!$H$2:$H$1500,"")&amp;"",""))</f>
        <v/>
      </c>
      <c r="D6348" s="638" t="str">
        <f>IF($C6348="","",IFERROR(_xlfn.XLOOKUP($C6348,'1.PrepList'!$I$2:$I$1500,'1.PrepList'!$J$2:$J$1500,"")&amp;"",""))</f>
        <v/>
      </c>
      <c r="E6348" s="638" t="str">
        <f>IF($C6348="","",IFERROR(_xlfn.XLOOKUP($C6348,'1.PrepList'!$I$2:$I$1500,'1.PrepList'!$N$2:$N$1500,"")&amp;"",""))</f>
        <v/>
      </c>
      <c r="F6348" s="638" t="str">
        <f>IF($C6348="","",IFERROR(_xlfn.XLOOKUP($C6348,'1.PrepList'!$I$2:$I$1500,'1.PrepList'!$K$2:$K$1500,"")&amp;"",""))</f>
        <v/>
      </c>
      <c r="H6348" s="644" t="str">
        <f>IF($C6348="","",IFERROR(IF(_xlfn.XLOOKUP($C6348,tbl_StartedStatus[Bold ID],tbl_StartedStatus[Started])="Started","Yes",IF(_xlfn.XLOOKUP($C6348,tbl_StartedStatus[Bold ID],tbl_StartedStatus[Started])="No Show","No Show","")),""))</f>
        <v/>
      </c>
    </row>
    <row r="6349" spans="1:8" ht="15" customHeight="1" thickBot="1">
      <c r="A6349" s="38" t="str">
        <f>IF($C6349="","",IFERROR(_xlfn.XLOOKUP($C6349,'1.PrepList'!$I$2:$I$1500,'1.PrepList'!$G$2:$G$1500,"")&amp;"",""))</f>
        <v/>
      </c>
      <c r="B6349" s="638" t="str">
        <f>IF($C6349="","",IFERROR(_xlfn.XLOOKUP($C6349,'1.PrepList'!$I$2:$I$1500,'1.PrepList'!$H$2:$H$1500,"")&amp;"",""))</f>
        <v/>
      </c>
      <c r="D6349" s="638" t="str">
        <f>IF($C6349="","",IFERROR(_xlfn.XLOOKUP($C6349,'1.PrepList'!$I$2:$I$1500,'1.PrepList'!$J$2:$J$1500,"")&amp;"",""))</f>
        <v/>
      </c>
      <c r="E6349" s="638" t="str">
        <f>IF($C6349="","",IFERROR(_xlfn.XLOOKUP($C6349,'1.PrepList'!$I$2:$I$1500,'1.PrepList'!$N$2:$N$1500,"")&amp;"",""))</f>
        <v/>
      </c>
      <c r="F6349" s="638" t="str">
        <f>IF($C6349="","",IFERROR(_xlfn.XLOOKUP($C6349,'1.PrepList'!$I$2:$I$1500,'1.PrepList'!$K$2:$K$1500,"")&amp;"",""))</f>
        <v/>
      </c>
      <c r="H6349" s="644" t="str">
        <f>IF($C6349="","",IFERROR(IF(_xlfn.XLOOKUP($C6349,tbl_StartedStatus[Bold ID],tbl_StartedStatus[Started])="Started","Yes",IF(_xlfn.XLOOKUP($C6349,tbl_StartedStatus[Bold ID],tbl_StartedStatus[Started])="No Show","No Show","")),""))</f>
        <v/>
      </c>
    </row>
    <row r="6350" spans="1:8" ht="15" customHeight="1" thickBot="1">
      <c r="A6350" s="38" t="str">
        <f>IF($C6350="","",IFERROR(_xlfn.XLOOKUP($C6350,'1.PrepList'!$I$2:$I$1500,'1.PrepList'!$G$2:$G$1500,"")&amp;"",""))</f>
        <v/>
      </c>
      <c r="B6350" s="638" t="str">
        <f>IF($C6350="","",IFERROR(_xlfn.XLOOKUP($C6350,'1.PrepList'!$I$2:$I$1500,'1.PrepList'!$H$2:$H$1500,"")&amp;"",""))</f>
        <v/>
      </c>
      <c r="D6350" s="638" t="str">
        <f>IF($C6350="","",IFERROR(_xlfn.XLOOKUP($C6350,'1.PrepList'!$I$2:$I$1500,'1.PrepList'!$J$2:$J$1500,"")&amp;"",""))</f>
        <v/>
      </c>
      <c r="E6350" s="638" t="str">
        <f>IF($C6350="","",IFERROR(_xlfn.XLOOKUP($C6350,'1.PrepList'!$I$2:$I$1500,'1.PrepList'!$N$2:$N$1500,"")&amp;"",""))</f>
        <v/>
      </c>
      <c r="F6350" s="638" t="str">
        <f>IF($C6350="","",IFERROR(_xlfn.XLOOKUP($C6350,'1.PrepList'!$I$2:$I$1500,'1.PrepList'!$K$2:$K$1500,"")&amp;"",""))</f>
        <v/>
      </c>
      <c r="H6350" s="644" t="str">
        <f>IF($C6350="","",IFERROR(IF(_xlfn.XLOOKUP($C6350,tbl_StartedStatus[Bold ID],tbl_StartedStatus[Started])="Started","Yes",IF(_xlfn.XLOOKUP($C6350,tbl_StartedStatus[Bold ID],tbl_StartedStatus[Started])="No Show","No Show","")),""))</f>
        <v/>
      </c>
    </row>
    <row r="6351" spans="1:8" ht="15" customHeight="1" thickBot="1">
      <c r="A6351" s="38" t="str">
        <f>IF($C6351="","",IFERROR(_xlfn.XLOOKUP($C6351,'1.PrepList'!$I$2:$I$1500,'1.PrepList'!$G$2:$G$1500,"")&amp;"",""))</f>
        <v/>
      </c>
      <c r="B6351" s="638" t="str">
        <f>IF($C6351="","",IFERROR(_xlfn.XLOOKUP($C6351,'1.PrepList'!$I$2:$I$1500,'1.PrepList'!$H$2:$H$1500,"")&amp;"",""))</f>
        <v/>
      </c>
      <c r="D6351" s="638" t="str">
        <f>IF($C6351="","",IFERROR(_xlfn.XLOOKUP($C6351,'1.PrepList'!$I$2:$I$1500,'1.PrepList'!$J$2:$J$1500,"")&amp;"",""))</f>
        <v/>
      </c>
      <c r="E6351" s="638" t="str">
        <f>IF($C6351="","",IFERROR(_xlfn.XLOOKUP($C6351,'1.PrepList'!$I$2:$I$1500,'1.PrepList'!$N$2:$N$1500,"")&amp;"",""))</f>
        <v/>
      </c>
      <c r="F6351" s="638" t="str">
        <f>IF($C6351="","",IFERROR(_xlfn.XLOOKUP($C6351,'1.PrepList'!$I$2:$I$1500,'1.PrepList'!$K$2:$K$1500,"")&amp;"",""))</f>
        <v/>
      </c>
      <c r="H6351" s="644" t="str">
        <f>IF($C6351="","",IFERROR(IF(_xlfn.XLOOKUP($C6351,tbl_StartedStatus[Bold ID],tbl_StartedStatus[Started])="Started","Yes",IF(_xlfn.XLOOKUP($C6351,tbl_StartedStatus[Bold ID],tbl_StartedStatus[Started])="No Show","No Show","")),""))</f>
        <v/>
      </c>
    </row>
    <row r="6352" spans="1:8" ht="15" customHeight="1" thickBot="1">
      <c r="A6352" s="38" t="str">
        <f>IF($C6352="","",IFERROR(_xlfn.XLOOKUP($C6352,'1.PrepList'!$I$2:$I$1500,'1.PrepList'!$G$2:$G$1500,"")&amp;"",""))</f>
        <v/>
      </c>
      <c r="B6352" s="638" t="str">
        <f>IF($C6352="","",IFERROR(_xlfn.XLOOKUP($C6352,'1.PrepList'!$I$2:$I$1500,'1.PrepList'!$H$2:$H$1500,"")&amp;"",""))</f>
        <v/>
      </c>
      <c r="D6352" s="638" t="str">
        <f>IF($C6352="","",IFERROR(_xlfn.XLOOKUP($C6352,'1.PrepList'!$I$2:$I$1500,'1.PrepList'!$J$2:$J$1500,"")&amp;"",""))</f>
        <v/>
      </c>
      <c r="E6352" s="638" t="str">
        <f>IF($C6352="","",IFERROR(_xlfn.XLOOKUP($C6352,'1.PrepList'!$I$2:$I$1500,'1.PrepList'!$N$2:$N$1500,"")&amp;"",""))</f>
        <v/>
      </c>
      <c r="F6352" s="638" t="str">
        <f>IF($C6352="","",IFERROR(_xlfn.XLOOKUP($C6352,'1.PrepList'!$I$2:$I$1500,'1.PrepList'!$K$2:$K$1500,"")&amp;"",""))</f>
        <v/>
      </c>
      <c r="H6352" s="644" t="str">
        <f>IF($C6352="","",IFERROR(IF(_xlfn.XLOOKUP($C6352,tbl_StartedStatus[Bold ID],tbl_StartedStatus[Started])="Started","Yes",IF(_xlfn.XLOOKUP($C6352,tbl_StartedStatus[Bold ID],tbl_StartedStatus[Started])="No Show","No Show","")),""))</f>
        <v/>
      </c>
    </row>
    <row r="6353" spans="1:8" ht="15" customHeight="1" thickBot="1">
      <c r="A6353" s="38" t="str">
        <f>IF($C6353="","",IFERROR(_xlfn.XLOOKUP($C6353,'1.PrepList'!$I$2:$I$1500,'1.PrepList'!$G$2:$G$1500,"")&amp;"",""))</f>
        <v/>
      </c>
      <c r="B6353" s="638" t="str">
        <f>IF($C6353="","",IFERROR(_xlfn.XLOOKUP($C6353,'1.PrepList'!$I$2:$I$1500,'1.PrepList'!$H$2:$H$1500,"")&amp;"",""))</f>
        <v/>
      </c>
      <c r="D6353" s="638" t="str">
        <f>IF($C6353="","",IFERROR(_xlfn.XLOOKUP($C6353,'1.PrepList'!$I$2:$I$1500,'1.PrepList'!$J$2:$J$1500,"")&amp;"",""))</f>
        <v/>
      </c>
      <c r="E6353" s="638" t="str">
        <f>IF($C6353="","",IFERROR(_xlfn.XLOOKUP($C6353,'1.PrepList'!$I$2:$I$1500,'1.PrepList'!$N$2:$N$1500,"")&amp;"",""))</f>
        <v/>
      </c>
      <c r="F6353" s="638" t="str">
        <f>IF($C6353="","",IFERROR(_xlfn.XLOOKUP($C6353,'1.PrepList'!$I$2:$I$1500,'1.PrepList'!$K$2:$K$1500,"")&amp;"",""))</f>
        <v/>
      </c>
      <c r="H6353" s="644" t="str">
        <f>IF($C6353="","",IFERROR(IF(_xlfn.XLOOKUP($C6353,tbl_StartedStatus[Bold ID],tbl_StartedStatus[Started])="Started","Yes",IF(_xlfn.XLOOKUP($C6353,tbl_StartedStatus[Bold ID],tbl_StartedStatus[Started])="No Show","No Show","")),""))</f>
        <v/>
      </c>
    </row>
    <row r="6354" spans="1:8" ht="15" customHeight="1" thickBot="1">
      <c r="A6354" s="38" t="str">
        <f>IF($C6354="","",IFERROR(_xlfn.XLOOKUP($C6354,'1.PrepList'!$I$2:$I$1500,'1.PrepList'!$G$2:$G$1500,"")&amp;"",""))</f>
        <v/>
      </c>
      <c r="B6354" s="638" t="str">
        <f>IF($C6354="","",IFERROR(_xlfn.XLOOKUP($C6354,'1.PrepList'!$I$2:$I$1500,'1.PrepList'!$H$2:$H$1500,"")&amp;"",""))</f>
        <v/>
      </c>
      <c r="D6354" s="638" t="str">
        <f>IF($C6354="","",IFERROR(_xlfn.XLOOKUP($C6354,'1.PrepList'!$I$2:$I$1500,'1.PrepList'!$J$2:$J$1500,"")&amp;"",""))</f>
        <v/>
      </c>
      <c r="E6354" s="638" t="str">
        <f>IF($C6354="","",IFERROR(_xlfn.XLOOKUP($C6354,'1.PrepList'!$I$2:$I$1500,'1.PrepList'!$N$2:$N$1500,"")&amp;"",""))</f>
        <v/>
      </c>
      <c r="F6354" s="638" t="str">
        <f>IF($C6354="","",IFERROR(_xlfn.XLOOKUP($C6354,'1.PrepList'!$I$2:$I$1500,'1.PrepList'!$K$2:$K$1500,"")&amp;"",""))</f>
        <v/>
      </c>
      <c r="H6354" s="644" t="str">
        <f>IF($C6354="","",IFERROR(IF(_xlfn.XLOOKUP($C6354,tbl_StartedStatus[Bold ID],tbl_StartedStatus[Started])="Started","Yes",IF(_xlfn.XLOOKUP($C6354,tbl_StartedStatus[Bold ID],tbl_StartedStatus[Started])="No Show","No Show","")),""))</f>
        <v/>
      </c>
    </row>
    <row r="6355" spans="1:8" ht="15" customHeight="1" thickBot="1">
      <c r="A6355" s="38" t="str">
        <f>IF($C6355="","",IFERROR(_xlfn.XLOOKUP($C6355,'1.PrepList'!$I$2:$I$1500,'1.PrepList'!$G$2:$G$1500,"")&amp;"",""))</f>
        <v/>
      </c>
      <c r="B6355" s="638" t="str">
        <f>IF($C6355="","",IFERROR(_xlfn.XLOOKUP($C6355,'1.PrepList'!$I$2:$I$1500,'1.PrepList'!$H$2:$H$1500,"")&amp;"",""))</f>
        <v/>
      </c>
      <c r="D6355" s="638" t="str">
        <f>IF($C6355="","",IFERROR(_xlfn.XLOOKUP($C6355,'1.PrepList'!$I$2:$I$1500,'1.PrepList'!$J$2:$J$1500,"")&amp;"",""))</f>
        <v/>
      </c>
      <c r="E6355" s="638" t="str">
        <f>IF($C6355="","",IFERROR(_xlfn.XLOOKUP($C6355,'1.PrepList'!$I$2:$I$1500,'1.PrepList'!$N$2:$N$1500,"")&amp;"",""))</f>
        <v/>
      </c>
      <c r="F6355" s="638" t="str">
        <f>IF($C6355="","",IFERROR(_xlfn.XLOOKUP($C6355,'1.PrepList'!$I$2:$I$1500,'1.PrepList'!$K$2:$K$1500,"")&amp;"",""))</f>
        <v/>
      </c>
      <c r="H6355" s="644" t="str">
        <f>IF($C6355="","",IFERROR(IF(_xlfn.XLOOKUP($C6355,tbl_StartedStatus[Bold ID],tbl_StartedStatus[Started])="Started","Yes",IF(_xlfn.XLOOKUP($C6355,tbl_StartedStatus[Bold ID],tbl_StartedStatus[Started])="No Show","No Show","")),""))</f>
        <v/>
      </c>
    </row>
    <row r="6356" spans="1:8" ht="15" customHeight="1" thickBot="1">
      <c r="A6356" s="38" t="str">
        <f>IF($C6356="","",IFERROR(_xlfn.XLOOKUP($C6356,'1.PrepList'!$I$2:$I$1500,'1.PrepList'!$G$2:$G$1500,"")&amp;"",""))</f>
        <v/>
      </c>
      <c r="B6356" s="638" t="str">
        <f>IF($C6356="","",IFERROR(_xlfn.XLOOKUP($C6356,'1.PrepList'!$I$2:$I$1500,'1.PrepList'!$H$2:$H$1500,"")&amp;"",""))</f>
        <v/>
      </c>
      <c r="D6356" s="638" t="str">
        <f>IF($C6356="","",IFERROR(_xlfn.XLOOKUP($C6356,'1.PrepList'!$I$2:$I$1500,'1.PrepList'!$J$2:$J$1500,"")&amp;"",""))</f>
        <v/>
      </c>
      <c r="E6356" s="638" t="str">
        <f>IF($C6356="","",IFERROR(_xlfn.XLOOKUP($C6356,'1.PrepList'!$I$2:$I$1500,'1.PrepList'!$N$2:$N$1500,"")&amp;"",""))</f>
        <v/>
      </c>
      <c r="F6356" s="638" t="str">
        <f>IF($C6356="","",IFERROR(_xlfn.XLOOKUP($C6356,'1.PrepList'!$I$2:$I$1500,'1.PrepList'!$K$2:$K$1500,"")&amp;"",""))</f>
        <v/>
      </c>
      <c r="H6356" s="644" t="str">
        <f>IF($C6356="","",IFERROR(IF(_xlfn.XLOOKUP($C6356,tbl_StartedStatus[Bold ID],tbl_StartedStatus[Started])="Started","Yes",IF(_xlfn.XLOOKUP($C6356,tbl_StartedStatus[Bold ID],tbl_StartedStatus[Started])="No Show","No Show","")),""))</f>
        <v/>
      </c>
    </row>
    <row r="6357" spans="1:8" ht="15" customHeight="1" thickBot="1">
      <c r="A6357" s="38" t="str">
        <f>IF($C6357="","",IFERROR(_xlfn.XLOOKUP($C6357,'1.PrepList'!$I$2:$I$1500,'1.PrepList'!$G$2:$G$1500,"")&amp;"",""))</f>
        <v/>
      </c>
      <c r="B6357" s="638" t="str">
        <f>IF($C6357="","",IFERROR(_xlfn.XLOOKUP($C6357,'1.PrepList'!$I$2:$I$1500,'1.PrepList'!$H$2:$H$1500,"")&amp;"",""))</f>
        <v/>
      </c>
      <c r="D6357" s="638" t="str">
        <f>IF($C6357="","",IFERROR(_xlfn.XLOOKUP($C6357,'1.PrepList'!$I$2:$I$1500,'1.PrepList'!$J$2:$J$1500,"")&amp;"",""))</f>
        <v/>
      </c>
      <c r="E6357" s="638" t="str">
        <f>IF($C6357="","",IFERROR(_xlfn.XLOOKUP($C6357,'1.PrepList'!$I$2:$I$1500,'1.PrepList'!$N$2:$N$1500,"")&amp;"",""))</f>
        <v/>
      </c>
      <c r="F6357" s="638" t="str">
        <f>IF($C6357="","",IFERROR(_xlfn.XLOOKUP($C6357,'1.PrepList'!$I$2:$I$1500,'1.PrepList'!$K$2:$K$1500,"")&amp;"",""))</f>
        <v/>
      </c>
      <c r="H6357" s="644" t="str">
        <f>IF($C6357="","",IFERROR(IF(_xlfn.XLOOKUP($C6357,tbl_StartedStatus[Bold ID],tbl_StartedStatus[Started])="Started","Yes",IF(_xlfn.XLOOKUP($C6357,tbl_StartedStatus[Bold ID],tbl_StartedStatus[Started])="No Show","No Show","")),""))</f>
        <v/>
      </c>
    </row>
    <row r="6358" spans="1:8" ht="15" customHeight="1" thickBot="1">
      <c r="A6358" s="38" t="str">
        <f>IF($C6358="","",IFERROR(_xlfn.XLOOKUP($C6358,'1.PrepList'!$I$2:$I$1500,'1.PrepList'!$G$2:$G$1500,"")&amp;"",""))</f>
        <v/>
      </c>
      <c r="B6358" s="638" t="str">
        <f>IF($C6358="","",IFERROR(_xlfn.XLOOKUP($C6358,'1.PrepList'!$I$2:$I$1500,'1.PrepList'!$H$2:$H$1500,"")&amp;"",""))</f>
        <v/>
      </c>
      <c r="D6358" s="638" t="str">
        <f>IF($C6358="","",IFERROR(_xlfn.XLOOKUP($C6358,'1.PrepList'!$I$2:$I$1500,'1.PrepList'!$J$2:$J$1500,"")&amp;"",""))</f>
        <v/>
      </c>
      <c r="E6358" s="638" t="str">
        <f>IF($C6358="","",IFERROR(_xlfn.XLOOKUP($C6358,'1.PrepList'!$I$2:$I$1500,'1.PrepList'!$N$2:$N$1500,"")&amp;"",""))</f>
        <v/>
      </c>
      <c r="F6358" s="638" t="str">
        <f>IF($C6358="","",IFERROR(_xlfn.XLOOKUP($C6358,'1.PrepList'!$I$2:$I$1500,'1.PrepList'!$K$2:$K$1500,"")&amp;"",""))</f>
        <v/>
      </c>
      <c r="H6358" s="644" t="str">
        <f>IF($C6358="","",IFERROR(IF(_xlfn.XLOOKUP($C6358,tbl_StartedStatus[Bold ID],tbl_StartedStatus[Started])="Started","Yes",IF(_xlfn.XLOOKUP($C6358,tbl_StartedStatus[Bold ID],tbl_StartedStatus[Started])="No Show","No Show","")),""))</f>
        <v/>
      </c>
    </row>
    <row r="6359" spans="1:8" ht="15" customHeight="1" thickBot="1">
      <c r="A6359" s="38" t="str">
        <f>IF($C6359="","",IFERROR(_xlfn.XLOOKUP($C6359,'1.PrepList'!$I$2:$I$1500,'1.PrepList'!$G$2:$G$1500,"")&amp;"",""))</f>
        <v/>
      </c>
      <c r="B6359" s="638" t="str">
        <f>IF($C6359="","",IFERROR(_xlfn.XLOOKUP($C6359,'1.PrepList'!$I$2:$I$1500,'1.PrepList'!$H$2:$H$1500,"")&amp;"",""))</f>
        <v/>
      </c>
      <c r="D6359" s="638" t="str">
        <f>IF($C6359="","",IFERROR(_xlfn.XLOOKUP($C6359,'1.PrepList'!$I$2:$I$1500,'1.PrepList'!$J$2:$J$1500,"")&amp;"",""))</f>
        <v/>
      </c>
      <c r="E6359" s="638" t="str">
        <f>IF($C6359="","",IFERROR(_xlfn.XLOOKUP($C6359,'1.PrepList'!$I$2:$I$1500,'1.PrepList'!$N$2:$N$1500,"")&amp;"",""))</f>
        <v/>
      </c>
      <c r="F6359" s="638" t="str">
        <f>IF($C6359="","",IFERROR(_xlfn.XLOOKUP($C6359,'1.PrepList'!$I$2:$I$1500,'1.PrepList'!$K$2:$K$1500,"")&amp;"",""))</f>
        <v/>
      </c>
      <c r="H6359" s="644" t="str">
        <f>IF($C6359="","",IFERROR(IF(_xlfn.XLOOKUP($C6359,tbl_StartedStatus[Bold ID],tbl_StartedStatus[Started])="Started","Yes",IF(_xlfn.XLOOKUP($C6359,tbl_StartedStatus[Bold ID],tbl_StartedStatus[Started])="No Show","No Show","")),""))</f>
        <v/>
      </c>
    </row>
    <row r="6360" spans="1:8" ht="15" customHeight="1" thickBot="1">
      <c r="A6360" s="38" t="str">
        <f>IF($C6360="","",IFERROR(_xlfn.XLOOKUP($C6360,'1.PrepList'!$I$2:$I$1500,'1.PrepList'!$G$2:$G$1500,"")&amp;"",""))</f>
        <v/>
      </c>
      <c r="B6360" s="638" t="str">
        <f>IF($C6360="","",IFERROR(_xlfn.XLOOKUP($C6360,'1.PrepList'!$I$2:$I$1500,'1.PrepList'!$H$2:$H$1500,"")&amp;"",""))</f>
        <v/>
      </c>
      <c r="D6360" s="638" t="str">
        <f>IF($C6360="","",IFERROR(_xlfn.XLOOKUP($C6360,'1.PrepList'!$I$2:$I$1500,'1.PrepList'!$J$2:$J$1500,"")&amp;"",""))</f>
        <v/>
      </c>
      <c r="E6360" s="638" t="str">
        <f>IF($C6360="","",IFERROR(_xlfn.XLOOKUP($C6360,'1.PrepList'!$I$2:$I$1500,'1.PrepList'!$N$2:$N$1500,"")&amp;"",""))</f>
        <v/>
      </c>
      <c r="F6360" s="638" t="str">
        <f>IF($C6360="","",IFERROR(_xlfn.XLOOKUP($C6360,'1.PrepList'!$I$2:$I$1500,'1.PrepList'!$K$2:$K$1500,"")&amp;"",""))</f>
        <v/>
      </c>
      <c r="H6360" s="644" t="str">
        <f>IF($C6360="","",IFERROR(IF(_xlfn.XLOOKUP($C6360,tbl_StartedStatus[Bold ID],tbl_StartedStatus[Started])="Started","Yes",IF(_xlfn.XLOOKUP($C6360,tbl_StartedStatus[Bold ID],tbl_StartedStatus[Started])="No Show","No Show","")),""))</f>
        <v/>
      </c>
    </row>
    <row r="6361" spans="1:8" ht="15" customHeight="1" thickBot="1">
      <c r="A6361" s="38" t="str">
        <f>IF($C6361="","",IFERROR(_xlfn.XLOOKUP($C6361,'1.PrepList'!$I$2:$I$1500,'1.PrepList'!$G$2:$G$1500,"")&amp;"",""))</f>
        <v/>
      </c>
      <c r="B6361" s="638" t="str">
        <f>IF($C6361="","",IFERROR(_xlfn.XLOOKUP($C6361,'1.PrepList'!$I$2:$I$1500,'1.PrepList'!$H$2:$H$1500,"")&amp;"",""))</f>
        <v/>
      </c>
      <c r="D6361" s="638" t="str">
        <f>IF($C6361="","",IFERROR(_xlfn.XLOOKUP($C6361,'1.PrepList'!$I$2:$I$1500,'1.PrepList'!$J$2:$J$1500,"")&amp;"",""))</f>
        <v/>
      </c>
      <c r="E6361" s="638" t="str">
        <f>IF($C6361="","",IFERROR(_xlfn.XLOOKUP($C6361,'1.PrepList'!$I$2:$I$1500,'1.PrepList'!$N$2:$N$1500,"")&amp;"",""))</f>
        <v/>
      </c>
      <c r="F6361" s="638" t="str">
        <f>IF($C6361="","",IFERROR(_xlfn.XLOOKUP($C6361,'1.PrepList'!$I$2:$I$1500,'1.PrepList'!$K$2:$K$1500,"")&amp;"",""))</f>
        <v/>
      </c>
      <c r="H6361" s="644" t="str">
        <f>IF($C6361="","",IFERROR(IF(_xlfn.XLOOKUP($C6361,tbl_StartedStatus[Bold ID],tbl_StartedStatus[Started])="Started","Yes",IF(_xlfn.XLOOKUP($C6361,tbl_StartedStatus[Bold ID],tbl_StartedStatus[Started])="No Show","No Show","")),""))</f>
        <v/>
      </c>
    </row>
    <row r="6362" spans="1:8" ht="15" customHeight="1" thickBot="1">
      <c r="A6362" s="38" t="str">
        <f>IF($C6362="","",IFERROR(_xlfn.XLOOKUP($C6362,'1.PrepList'!$I$2:$I$1500,'1.PrepList'!$G$2:$G$1500,"")&amp;"",""))</f>
        <v/>
      </c>
      <c r="B6362" s="638" t="str">
        <f>IF($C6362="","",IFERROR(_xlfn.XLOOKUP($C6362,'1.PrepList'!$I$2:$I$1500,'1.PrepList'!$H$2:$H$1500,"")&amp;"",""))</f>
        <v/>
      </c>
      <c r="D6362" s="638" t="str">
        <f>IF($C6362="","",IFERROR(_xlfn.XLOOKUP($C6362,'1.PrepList'!$I$2:$I$1500,'1.PrepList'!$J$2:$J$1500,"")&amp;"",""))</f>
        <v/>
      </c>
      <c r="E6362" s="638" t="str">
        <f>IF($C6362="","",IFERROR(_xlfn.XLOOKUP($C6362,'1.PrepList'!$I$2:$I$1500,'1.PrepList'!$N$2:$N$1500,"")&amp;"",""))</f>
        <v/>
      </c>
      <c r="F6362" s="638" t="str">
        <f>IF($C6362="","",IFERROR(_xlfn.XLOOKUP($C6362,'1.PrepList'!$I$2:$I$1500,'1.PrepList'!$K$2:$K$1500,"")&amp;"",""))</f>
        <v/>
      </c>
      <c r="H6362" s="644" t="str">
        <f>IF($C6362="","",IFERROR(IF(_xlfn.XLOOKUP($C6362,tbl_StartedStatus[Bold ID],tbl_StartedStatus[Started])="Started","Yes",IF(_xlfn.XLOOKUP($C6362,tbl_StartedStatus[Bold ID],tbl_StartedStatus[Started])="No Show","No Show","")),""))</f>
        <v/>
      </c>
    </row>
    <row r="6363" spans="1:8" ht="15" customHeight="1" thickBot="1">
      <c r="A6363" s="38" t="str">
        <f>IF($C6363="","",IFERROR(_xlfn.XLOOKUP($C6363,'1.PrepList'!$I$2:$I$1500,'1.PrepList'!$G$2:$G$1500,"")&amp;"",""))</f>
        <v/>
      </c>
      <c r="B6363" s="638" t="str">
        <f>IF($C6363="","",IFERROR(_xlfn.XLOOKUP($C6363,'1.PrepList'!$I$2:$I$1500,'1.PrepList'!$H$2:$H$1500,"")&amp;"",""))</f>
        <v/>
      </c>
      <c r="D6363" s="638" t="str">
        <f>IF($C6363="","",IFERROR(_xlfn.XLOOKUP($C6363,'1.PrepList'!$I$2:$I$1500,'1.PrepList'!$J$2:$J$1500,"")&amp;"",""))</f>
        <v/>
      </c>
      <c r="E6363" s="638" t="str">
        <f>IF($C6363="","",IFERROR(_xlfn.XLOOKUP($C6363,'1.PrepList'!$I$2:$I$1500,'1.PrepList'!$N$2:$N$1500,"")&amp;"",""))</f>
        <v/>
      </c>
      <c r="F6363" s="638" t="str">
        <f>IF($C6363="","",IFERROR(_xlfn.XLOOKUP($C6363,'1.PrepList'!$I$2:$I$1500,'1.PrepList'!$K$2:$K$1500,"")&amp;"",""))</f>
        <v/>
      </c>
      <c r="H6363" s="644" t="str">
        <f>IF($C6363="","",IFERROR(IF(_xlfn.XLOOKUP($C6363,tbl_StartedStatus[Bold ID],tbl_StartedStatus[Started])="Started","Yes",IF(_xlfn.XLOOKUP($C6363,tbl_StartedStatus[Bold ID],tbl_StartedStatus[Started])="No Show","No Show","")),""))</f>
        <v/>
      </c>
    </row>
    <row r="6364" spans="1:8" ht="15" customHeight="1" thickBot="1">
      <c r="A6364" s="38" t="str">
        <f>IF($C6364="","",IFERROR(_xlfn.XLOOKUP($C6364,'1.PrepList'!$I$2:$I$1500,'1.PrepList'!$G$2:$G$1500,"")&amp;"",""))</f>
        <v/>
      </c>
      <c r="B6364" s="638" t="str">
        <f>IF($C6364="","",IFERROR(_xlfn.XLOOKUP($C6364,'1.PrepList'!$I$2:$I$1500,'1.PrepList'!$H$2:$H$1500,"")&amp;"",""))</f>
        <v/>
      </c>
      <c r="D6364" s="638" t="str">
        <f>IF($C6364="","",IFERROR(_xlfn.XLOOKUP($C6364,'1.PrepList'!$I$2:$I$1500,'1.PrepList'!$J$2:$J$1500,"")&amp;"",""))</f>
        <v/>
      </c>
      <c r="E6364" s="638" t="str">
        <f>IF($C6364="","",IFERROR(_xlfn.XLOOKUP($C6364,'1.PrepList'!$I$2:$I$1500,'1.PrepList'!$N$2:$N$1500,"")&amp;"",""))</f>
        <v/>
      </c>
      <c r="F6364" s="638" t="str">
        <f>IF($C6364="","",IFERROR(_xlfn.XLOOKUP($C6364,'1.PrepList'!$I$2:$I$1500,'1.PrepList'!$K$2:$K$1500,"")&amp;"",""))</f>
        <v/>
      </c>
      <c r="H6364" s="644" t="str">
        <f>IF($C6364="","",IFERROR(IF(_xlfn.XLOOKUP($C6364,tbl_StartedStatus[Bold ID],tbl_StartedStatus[Started])="Started","Yes",IF(_xlfn.XLOOKUP($C6364,tbl_StartedStatus[Bold ID],tbl_StartedStatus[Started])="No Show","No Show","")),""))</f>
        <v/>
      </c>
    </row>
    <row r="6365" spans="1:8" ht="15" customHeight="1" thickBot="1">
      <c r="A6365" s="38" t="str">
        <f>IF($C6365="","",IFERROR(_xlfn.XLOOKUP($C6365,'1.PrepList'!$I$2:$I$1500,'1.PrepList'!$G$2:$G$1500,"")&amp;"",""))</f>
        <v/>
      </c>
      <c r="B6365" s="638" t="str">
        <f>IF($C6365="","",IFERROR(_xlfn.XLOOKUP($C6365,'1.PrepList'!$I$2:$I$1500,'1.PrepList'!$H$2:$H$1500,"")&amp;"",""))</f>
        <v/>
      </c>
      <c r="D6365" s="638" t="str">
        <f>IF($C6365="","",IFERROR(_xlfn.XLOOKUP($C6365,'1.PrepList'!$I$2:$I$1500,'1.PrepList'!$J$2:$J$1500,"")&amp;"",""))</f>
        <v/>
      </c>
      <c r="E6365" s="638" t="str">
        <f>IF($C6365="","",IFERROR(_xlfn.XLOOKUP($C6365,'1.PrepList'!$I$2:$I$1500,'1.PrepList'!$N$2:$N$1500,"")&amp;"",""))</f>
        <v/>
      </c>
      <c r="F6365" s="638" t="str">
        <f>IF($C6365="","",IFERROR(_xlfn.XLOOKUP($C6365,'1.PrepList'!$I$2:$I$1500,'1.PrepList'!$K$2:$K$1500,"")&amp;"",""))</f>
        <v/>
      </c>
      <c r="H6365" s="644" t="str">
        <f>IF($C6365="","",IFERROR(IF(_xlfn.XLOOKUP($C6365,tbl_StartedStatus[Bold ID],tbl_StartedStatus[Started])="Started","Yes",IF(_xlfn.XLOOKUP($C6365,tbl_StartedStatus[Bold ID],tbl_StartedStatus[Started])="No Show","No Show","")),""))</f>
        <v/>
      </c>
    </row>
    <row r="6366" spans="1:8" ht="15" customHeight="1" thickBot="1">
      <c r="A6366" s="38" t="str">
        <f>IF($C6366="","",IFERROR(_xlfn.XLOOKUP($C6366,'1.PrepList'!$I$2:$I$1500,'1.PrepList'!$G$2:$G$1500,"")&amp;"",""))</f>
        <v/>
      </c>
      <c r="B6366" s="638" t="str">
        <f>IF($C6366="","",IFERROR(_xlfn.XLOOKUP($C6366,'1.PrepList'!$I$2:$I$1500,'1.PrepList'!$H$2:$H$1500,"")&amp;"",""))</f>
        <v/>
      </c>
      <c r="D6366" s="638" t="str">
        <f>IF($C6366="","",IFERROR(_xlfn.XLOOKUP($C6366,'1.PrepList'!$I$2:$I$1500,'1.PrepList'!$J$2:$J$1500,"")&amp;"",""))</f>
        <v/>
      </c>
      <c r="E6366" s="638" t="str">
        <f>IF($C6366="","",IFERROR(_xlfn.XLOOKUP($C6366,'1.PrepList'!$I$2:$I$1500,'1.PrepList'!$N$2:$N$1500,"")&amp;"",""))</f>
        <v/>
      </c>
      <c r="F6366" s="638" t="str">
        <f>IF($C6366="","",IFERROR(_xlfn.XLOOKUP($C6366,'1.PrepList'!$I$2:$I$1500,'1.PrepList'!$K$2:$K$1500,"")&amp;"",""))</f>
        <v/>
      </c>
      <c r="H6366" s="644" t="str">
        <f>IF($C6366="","",IFERROR(IF(_xlfn.XLOOKUP($C6366,tbl_StartedStatus[Bold ID],tbl_StartedStatus[Started])="Started","Yes",IF(_xlfn.XLOOKUP($C6366,tbl_StartedStatus[Bold ID],tbl_StartedStatus[Started])="No Show","No Show","")),""))</f>
        <v/>
      </c>
    </row>
    <row r="6367" spans="1:8" ht="15" customHeight="1" thickBot="1">
      <c r="A6367" s="38" t="str">
        <f>IF($C6367="","",IFERROR(_xlfn.XLOOKUP($C6367,'1.PrepList'!$I$2:$I$1500,'1.PrepList'!$G$2:$G$1500,"")&amp;"",""))</f>
        <v/>
      </c>
      <c r="B6367" s="638" t="str">
        <f>IF($C6367="","",IFERROR(_xlfn.XLOOKUP($C6367,'1.PrepList'!$I$2:$I$1500,'1.PrepList'!$H$2:$H$1500,"")&amp;"",""))</f>
        <v/>
      </c>
      <c r="D6367" s="638" t="str">
        <f>IF($C6367="","",IFERROR(_xlfn.XLOOKUP($C6367,'1.PrepList'!$I$2:$I$1500,'1.PrepList'!$J$2:$J$1500,"")&amp;"",""))</f>
        <v/>
      </c>
      <c r="E6367" s="638" t="str">
        <f>IF($C6367="","",IFERROR(_xlfn.XLOOKUP($C6367,'1.PrepList'!$I$2:$I$1500,'1.PrepList'!$N$2:$N$1500,"")&amp;"",""))</f>
        <v/>
      </c>
      <c r="F6367" s="638" t="str">
        <f>IF($C6367="","",IFERROR(_xlfn.XLOOKUP($C6367,'1.PrepList'!$I$2:$I$1500,'1.PrepList'!$K$2:$K$1500,"")&amp;"",""))</f>
        <v/>
      </c>
      <c r="H6367" s="644" t="str">
        <f>IF($C6367="","",IFERROR(IF(_xlfn.XLOOKUP($C6367,tbl_StartedStatus[Bold ID],tbl_StartedStatus[Started])="Started","Yes",IF(_xlfn.XLOOKUP($C6367,tbl_StartedStatus[Bold ID],tbl_StartedStatus[Started])="No Show","No Show","")),""))</f>
        <v/>
      </c>
    </row>
    <row r="6368" spans="1:8" ht="15" customHeight="1" thickBot="1">
      <c r="A6368" s="38" t="str">
        <f>IF($C6368="","",IFERROR(_xlfn.XLOOKUP($C6368,'1.PrepList'!$I$2:$I$1500,'1.PrepList'!$G$2:$G$1500,"")&amp;"",""))</f>
        <v/>
      </c>
      <c r="B6368" s="638" t="str">
        <f>IF($C6368="","",IFERROR(_xlfn.XLOOKUP($C6368,'1.PrepList'!$I$2:$I$1500,'1.PrepList'!$H$2:$H$1500,"")&amp;"",""))</f>
        <v/>
      </c>
      <c r="D6368" s="638" t="str">
        <f>IF($C6368="","",IFERROR(_xlfn.XLOOKUP($C6368,'1.PrepList'!$I$2:$I$1500,'1.PrepList'!$J$2:$J$1500,"")&amp;"",""))</f>
        <v/>
      </c>
      <c r="E6368" s="638" t="str">
        <f>IF($C6368="","",IFERROR(_xlfn.XLOOKUP($C6368,'1.PrepList'!$I$2:$I$1500,'1.PrepList'!$N$2:$N$1500,"")&amp;"",""))</f>
        <v/>
      </c>
      <c r="F6368" s="638" t="str">
        <f>IF($C6368="","",IFERROR(_xlfn.XLOOKUP($C6368,'1.PrepList'!$I$2:$I$1500,'1.PrepList'!$K$2:$K$1500,"")&amp;"",""))</f>
        <v/>
      </c>
      <c r="H6368" s="644" t="str">
        <f>IF($C6368="","",IFERROR(IF(_xlfn.XLOOKUP($C6368,tbl_StartedStatus[Bold ID],tbl_StartedStatus[Started])="Started","Yes",IF(_xlfn.XLOOKUP($C6368,tbl_StartedStatus[Bold ID],tbl_StartedStatus[Started])="No Show","No Show","")),""))</f>
        <v/>
      </c>
    </row>
    <row r="6369" spans="1:8" ht="15" customHeight="1" thickBot="1">
      <c r="A6369" s="38" t="str">
        <f>IF($C6369="","",IFERROR(_xlfn.XLOOKUP($C6369,'1.PrepList'!$I$2:$I$1500,'1.PrepList'!$G$2:$G$1500,"")&amp;"",""))</f>
        <v/>
      </c>
      <c r="B6369" s="638" t="str">
        <f>IF($C6369="","",IFERROR(_xlfn.XLOOKUP($C6369,'1.PrepList'!$I$2:$I$1500,'1.PrepList'!$H$2:$H$1500,"")&amp;"",""))</f>
        <v/>
      </c>
      <c r="D6369" s="638" t="str">
        <f>IF($C6369="","",IFERROR(_xlfn.XLOOKUP($C6369,'1.PrepList'!$I$2:$I$1500,'1.PrepList'!$J$2:$J$1500,"")&amp;"",""))</f>
        <v/>
      </c>
      <c r="E6369" s="638" t="str">
        <f>IF($C6369="","",IFERROR(_xlfn.XLOOKUP($C6369,'1.PrepList'!$I$2:$I$1500,'1.PrepList'!$N$2:$N$1500,"")&amp;"",""))</f>
        <v/>
      </c>
      <c r="F6369" s="638" t="str">
        <f>IF($C6369="","",IFERROR(_xlfn.XLOOKUP($C6369,'1.PrepList'!$I$2:$I$1500,'1.PrepList'!$K$2:$K$1500,"")&amp;"",""))</f>
        <v/>
      </c>
      <c r="H6369" s="644" t="str">
        <f>IF($C6369="","",IFERROR(IF(_xlfn.XLOOKUP($C6369,tbl_StartedStatus[Bold ID],tbl_StartedStatus[Started])="Started","Yes",IF(_xlfn.XLOOKUP($C6369,tbl_StartedStatus[Bold ID],tbl_StartedStatus[Started])="No Show","No Show","")),""))</f>
        <v/>
      </c>
    </row>
    <row r="6370" spans="1:8" ht="15" customHeight="1" thickBot="1">
      <c r="A6370" s="38" t="str">
        <f>IF($C6370="","",IFERROR(_xlfn.XLOOKUP($C6370,'1.PrepList'!$I$2:$I$1500,'1.PrepList'!$G$2:$G$1500,"")&amp;"",""))</f>
        <v/>
      </c>
      <c r="B6370" s="638" t="str">
        <f>IF($C6370="","",IFERROR(_xlfn.XLOOKUP($C6370,'1.PrepList'!$I$2:$I$1500,'1.PrepList'!$H$2:$H$1500,"")&amp;"",""))</f>
        <v/>
      </c>
      <c r="D6370" s="638" t="str">
        <f>IF($C6370="","",IFERROR(_xlfn.XLOOKUP($C6370,'1.PrepList'!$I$2:$I$1500,'1.PrepList'!$J$2:$J$1500,"")&amp;"",""))</f>
        <v/>
      </c>
      <c r="E6370" s="638" t="str">
        <f>IF($C6370="","",IFERROR(_xlfn.XLOOKUP($C6370,'1.PrepList'!$I$2:$I$1500,'1.PrepList'!$N$2:$N$1500,"")&amp;"",""))</f>
        <v/>
      </c>
      <c r="F6370" s="638" t="str">
        <f>IF($C6370="","",IFERROR(_xlfn.XLOOKUP($C6370,'1.PrepList'!$I$2:$I$1500,'1.PrepList'!$K$2:$K$1500,"")&amp;"",""))</f>
        <v/>
      </c>
      <c r="H6370" s="644" t="str">
        <f>IF($C6370="","",IFERROR(IF(_xlfn.XLOOKUP($C6370,tbl_StartedStatus[Bold ID],tbl_StartedStatus[Started])="Started","Yes",IF(_xlfn.XLOOKUP($C6370,tbl_StartedStatus[Bold ID],tbl_StartedStatus[Started])="No Show","No Show","")),""))</f>
        <v/>
      </c>
    </row>
    <row r="6371" spans="1:8" ht="15" customHeight="1" thickBot="1">
      <c r="A6371" s="38" t="str">
        <f>IF($C6371="","",IFERROR(_xlfn.XLOOKUP($C6371,'1.PrepList'!$I$2:$I$1500,'1.PrepList'!$G$2:$G$1500,"")&amp;"",""))</f>
        <v/>
      </c>
      <c r="B6371" s="638" t="str">
        <f>IF($C6371="","",IFERROR(_xlfn.XLOOKUP($C6371,'1.PrepList'!$I$2:$I$1500,'1.PrepList'!$H$2:$H$1500,"")&amp;"",""))</f>
        <v/>
      </c>
      <c r="D6371" s="638" t="str">
        <f>IF($C6371="","",IFERROR(_xlfn.XLOOKUP($C6371,'1.PrepList'!$I$2:$I$1500,'1.PrepList'!$J$2:$J$1500,"")&amp;"",""))</f>
        <v/>
      </c>
      <c r="E6371" s="638" t="str">
        <f>IF($C6371="","",IFERROR(_xlfn.XLOOKUP($C6371,'1.PrepList'!$I$2:$I$1500,'1.PrepList'!$N$2:$N$1500,"")&amp;"",""))</f>
        <v/>
      </c>
      <c r="F6371" s="638" t="str">
        <f>IF($C6371="","",IFERROR(_xlfn.XLOOKUP($C6371,'1.PrepList'!$I$2:$I$1500,'1.PrepList'!$K$2:$K$1500,"")&amp;"",""))</f>
        <v/>
      </c>
      <c r="H6371" s="644" t="str">
        <f>IF($C6371="","",IFERROR(IF(_xlfn.XLOOKUP($C6371,tbl_StartedStatus[Bold ID],tbl_StartedStatus[Started])="Started","Yes",IF(_xlfn.XLOOKUP($C6371,tbl_StartedStatus[Bold ID],tbl_StartedStatus[Started])="No Show","No Show","")),""))</f>
        <v/>
      </c>
    </row>
    <row r="6372" spans="1:8" ht="15" customHeight="1" thickBot="1">
      <c r="A6372" s="38" t="str">
        <f>IF($C6372="","",IFERROR(_xlfn.XLOOKUP($C6372,'1.PrepList'!$I$2:$I$1500,'1.PrepList'!$G$2:$G$1500,"")&amp;"",""))</f>
        <v/>
      </c>
      <c r="B6372" s="638" t="str">
        <f>IF($C6372="","",IFERROR(_xlfn.XLOOKUP($C6372,'1.PrepList'!$I$2:$I$1500,'1.PrepList'!$H$2:$H$1500,"")&amp;"",""))</f>
        <v/>
      </c>
      <c r="D6372" s="638" t="str">
        <f>IF($C6372="","",IFERROR(_xlfn.XLOOKUP($C6372,'1.PrepList'!$I$2:$I$1500,'1.PrepList'!$J$2:$J$1500,"")&amp;"",""))</f>
        <v/>
      </c>
      <c r="E6372" s="638" t="str">
        <f>IF($C6372="","",IFERROR(_xlfn.XLOOKUP($C6372,'1.PrepList'!$I$2:$I$1500,'1.PrepList'!$N$2:$N$1500,"")&amp;"",""))</f>
        <v/>
      </c>
      <c r="F6372" s="638" t="str">
        <f>IF($C6372="","",IFERROR(_xlfn.XLOOKUP($C6372,'1.PrepList'!$I$2:$I$1500,'1.PrepList'!$K$2:$K$1500,"")&amp;"",""))</f>
        <v/>
      </c>
      <c r="H6372" s="644" t="str">
        <f>IF($C6372="","",IFERROR(IF(_xlfn.XLOOKUP($C6372,tbl_StartedStatus[Bold ID],tbl_StartedStatus[Started])="Started","Yes",IF(_xlfn.XLOOKUP($C6372,tbl_StartedStatus[Bold ID],tbl_StartedStatus[Started])="No Show","No Show","")),""))</f>
        <v/>
      </c>
    </row>
    <row r="6373" spans="1:8" ht="15" customHeight="1" thickBot="1">
      <c r="A6373" s="38" t="str">
        <f>IF($C6373="","",IFERROR(_xlfn.XLOOKUP($C6373,'1.PrepList'!$I$2:$I$1500,'1.PrepList'!$G$2:$G$1500,"")&amp;"",""))</f>
        <v/>
      </c>
      <c r="B6373" s="638" t="str">
        <f>IF($C6373="","",IFERROR(_xlfn.XLOOKUP($C6373,'1.PrepList'!$I$2:$I$1500,'1.PrepList'!$H$2:$H$1500,"")&amp;"",""))</f>
        <v/>
      </c>
      <c r="D6373" s="638" t="str">
        <f>IF($C6373="","",IFERROR(_xlfn.XLOOKUP($C6373,'1.PrepList'!$I$2:$I$1500,'1.PrepList'!$J$2:$J$1500,"")&amp;"",""))</f>
        <v/>
      </c>
      <c r="E6373" s="638" t="str">
        <f>IF($C6373="","",IFERROR(_xlfn.XLOOKUP($C6373,'1.PrepList'!$I$2:$I$1500,'1.PrepList'!$N$2:$N$1500,"")&amp;"",""))</f>
        <v/>
      </c>
      <c r="F6373" s="638" t="str">
        <f>IF($C6373="","",IFERROR(_xlfn.XLOOKUP($C6373,'1.PrepList'!$I$2:$I$1500,'1.PrepList'!$K$2:$K$1500,"")&amp;"",""))</f>
        <v/>
      </c>
      <c r="H6373" s="644" t="str">
        <f>IF($C6373="","",IFERROR(IF(_xlfn.XLOOKUP($C6373,tbl_StartedStatus[Bold ID],tbl_StartedStatus[Started])="Started","Yes",IF(_xlfn.XLOOKUP($C6373,tbl_StartedStatus[Bold ID],tbl_StartedStatus[Started])="No Show","No Show","")),""))</f>
        <v/>
      </c>
    </row>
    <row r="6374" spans="1:8" ht="15" customHeight="1" thickBot="1">
      <c r="A6374" s="38" t="str">
        <f>IF($C6374="","",IFERROR(_xlfn.XLOOKUP($C6374,'1.PrepList'!$I$2:$I$1500,'1.PrepList'!$G$2:$G$1500,"")&amp;"",""))</f>
        <v/>
      </c>
      <c r="B6374" s="638" t="str">
        <f>IF($C6374="","",IFERROR(_xlfn.XLOOKUP($C6374,'1.PrepList'!$I$2:$I$1500,'1.PrepList'!$H$2:$H$1500,"")&amp;"",""))</f>
        <v/>
      </c>
      <c r="D6374" s="638" t="str">
        <f>IF($C6374="","",IFERROR(_xlfn.XLOOKUP($C6374,'1.PrepList'!$I$2:$I$1500,'1.PrepList'!$J$2:$J$1500,"")&amp;"",""))</f>
        <v/>
      </c>
      <c r="E6374" s="638" t="str">
        <f>IF($C6374="","",IFERROR(_xlfn.XLOOKUP($C6374,'1.PrepList'!$I$2:$I$1500,'1.PrepList'!$N$2:$N$1500,"")&amp;"",""))</f>
        <v/>
      </c>
      <c r="F6374" s="638" t="str">
        <f>IF($C6374="","",IFERROR(_xlfn.XLOOKUP($C6374,'1.PrepList'!$I$2:$I$1500,'1.PrepList'!$K$2:$K$1500,"")&amp;"",""))</f>
        <v/>
      </c>
      <c r="H6374" s="644" t="str">
        <f>IF($C6374="","",IFERROR(IF(_xlfn.XLOOKUP($C6374,tbl_StartedStatus[Bold ID],tbl_StartedStatus[Started])="Started","Yes",IF(_xlfn.XLOOKUP($C6374,tbl_StartedStatus[Bold ID],tbl_StartedStatus[Started])="No Show","No Show","")),""))</f>
        <v/>
      </c>
    </row>
    <row r="6375" spans="1:8" ht="15" customHeight="1" thickBot="1">
      <c r="A6375" s="38" t="str">
        <f>IF($C6375="","",IFERROR(_xlfn.XLOOKUP($C6375,'1.PrepList'!$I$2:$I$1500,'1.PrepList'!$G$2:$G$1500,"")&amp;"",""))</f>
        <v/>
      </c>
      <c r="B6375" s="638" t="str">
        <f>IF($C6375="","",IFERROR(_xlfn.XLOOKUP($C6375,'1.PrepList'!$I$2:$I$1500,'1.PrepList'!$H$2:$H$1500,"")&amp;"",""))</f>
        <v/>
      </c>
      <c r="D6375" s="638" t="str">
        <f>IF($C6375="","",IFERROR(_xlfn.XLOOKUP($C6375,'1.PrepList'!$I$2:$I$1500,'1.PrepList'!$J$2:$J$1500,"")&amp;"",""))</f>
        <v/>
      </c>
      <c r="E6375" s="638" t="str">
        <f>IF($C6375="","",IFERROR(_xlfn.XLOOKUP($C6375,'1.PrepList'!$I$2:$I$1500,'1.PrepList'!$N$2:$N$1500,"")&amp;"",""))</f>
        <v/>
      </c>
      <c r="F6375" s="638" t="str">
        <f>IF($C6375="","",IFERROR(_xlfn.XLOOKUP($C6375,'1.PrepList'!$I$2:$I$1500,'1.PrepList'!$K$2:$K$1500,"")&amp;"",""))</f>
        <v/>
      </c>
      <c r="H6375" s="644" t="str">
        <f>IF($C6375="","",IFERROR(IF(_xlfn.XLOOKUP($C6375,tbl_StartedStatus[Bold ID],tbl_StartedStatus[Started])="Started","Yes",IF(_xlfn.XLOOKUP($C6375,tbl_StartedStatus[Bold ID],tbl_StartedStatus[Started])="No Show","No Show","")),""))</f>
        <v/>
      </c>
    </row>
    <row r="6376" spans="1:8" ht="15" customHeight="1" thickBot="1">
      <c r="A6376" s="38" t="str">
        <f>IF($C6376="","",IFERROR(_xlfn.XLOOKUP($C6376,'1.PrepList'!$I$2:$I$1500,'1.PrepList'!$G$2:$G$1500,"")&amp;"",""))</f>
        <v/>
      </c>
      <c r="B6376" s="638" t="str">
        <f>IF($C6376="","",IFERROR(_xlfn.XLOOKUP($C6376,'1.PrepList'!$I$2:$I$1500,'1.PrepList'!$H$2:$H$1500,"")&amp;"",""))</f>
        <v/>
      </c>
      <c r="D6376" s="638" t="str">
        <f>IF($C6376="","",IFERROR(_xlfn.XLOOKUP($C6376,'1.PrepList'!$I$2:$I$1500,'1.PrepList'!$J$2:$J$1500,"")&amp;"",""))</f>
        <v/>
      </c>
      <c r="E6376" s="638" t="str">
        <f>IF($C6376="","",IFERROR(_xlfn.XLOOKUP($C6376,'1.PrepList'!$I$2:$I$1500,'1.PrepList'!$N$2:$N$1500,"")&amp;"",""))</f>
        <v/>
      </c>
      <c r="F6376" s="638" t="str">
        <f>IF($C6376="","",IFERROR(_xlfn.XLOOKUP($C6376,'1.PrepList'!$I$2:$I$1500,'1.PrepList'!$K$2:$K$1500,"")&amp;"",""))</f>
        <v/>
      </c>
      <c r="H6376" s="644" t="str">
        <f>IF($C6376="","",IFERROR(IF(_xlfn.XLOOKUP($C6376,tbl_StartedStatus[Bold ID],tbl_StartedStatus[Started])="Started","Yes",IF(_xlfn.XLOOKUP($C6376,tbl_StartedStatus[Bold ID],tbl_StartedStatus[Started])="No Show","No Show","")),""))</f>
        <v/>
      </c>
    </row>
    <row r="6377" spans="1:8" ht="15" customHeight="1" thickBot="1">
      <c r="A6377" s="38" t="str">
        <f>IF($C6377="","",IFERROR(_xlfn.XLOOKUP($C6377,'1.PrepList'!$I$2:$I$1500,'1.PrepList'!$G$2:$G$1500,"")&amp;"",""))</f>
        <v/>
      </c>
      <c r="B6377" s="638" t="str">
        <f>IF($C6377="","",IFERROR(_xlfn.XLOOKUP($C6377,'1.PrepList'!$I$2:$I$1500,'1.PrepList'!$H$2:$H$1500,"")&amp;"",""))</f>
        <v/>
      </c>
      <c r="D6377" s="638" t="str">
        <f>IF($C6377="","",IFERROR(_xlfn.XLOOKUP($C6377,'1.PrepList'!$I$2:$I$1500,'1.PrepList'!$J$2:$J$1500,"")&amp;"",""))</f>
        <v/>
      </c>
      <c r="E6377" s="638" t="str">
        <f>IF($C6377="","",IFERROR(_xlfn.XLOOKUP($C6377,'1.PrepList'!$I$2:$I$1500,'1.PrepList'!$N$2:$N$1500,"")&amp;"",""))</f>
        <v/>
      </c>
      <c r="F6377" s="638" t="str">
        <f>IF($C6377="","",IFERROR(_xlfn.XLOOKUP($C6377,'1.PrepList'!$I$2:$I$1500,'1.PrepList'!$K$2:$K$1500,"")&amp;"",""))</f>
        <v/>
      </c>
      <c r="H6377" s="644" t="str">
        <f>IF($C6377="","",IFERROR(IF(_xlfn.XLOOKUP($C6377,tbl_StartedStatus[Bold ID],tbl_StartedStatus[Started])="Started","Yes",IF(_xlfn.XLOOKUP($C6377,tbl_StartedStatus[Bold ID],tbl_StartedStatus[Started])="No Show","No Show","")),""))</f>
        <v/>
      </c>
    </row>
    <row r="6378" spans="1:8" ht="15" customHeight="1" thickBot="1">
      <c r="A6378" s="38" t="str">
        <f>IF($C6378="","",IFERROR(_xlfn.XLOOKUP($C6378,'1.PrepList'!$I$2:$I$1500,'1.PrepList'!$G$2:$G$1500,"")&amp;"",""))</f>
        <v/>
      </c>
      <c r="B6378" s="638" t="str">
        <f>IF($C6378="","",IFERROR(_xlfn.XLOOKUP($C6378,'1.PrepList'!$I$2:$I$1500,'1.PrepList'!$H$2:$H$1500,"")&amp;"",""))</f>
        <v/>
      </c>
      <c r="D6378" s="638" t="str">
        <f>IF($C6378="","",IFERROR(_xlfn.XLOOKUP($C6378,'1.PrepList'!$I$2:$I$1500,'1.PrepList'!$J$2:$J$1500,"")&amp;"",""))</f>
        <v/>
      </c>
      <c r="E6378" s="638" t="str">
        <f>IF($C6378="","",IFERROR(_xlfn.XLOOKUP($C6378,'1.PrepList'!$I$2:$I$1500,'1.PrepList'!$N$2:$N$1500,"")&amp;"",""))</f>
        <v/>
      </c>
      <c r="F6378" s="638" t="str">
        <f>IF($C6378="","",IFERROR(_xlfn.XLOOKUP($C6378,'1.PrepList'!$I$2:$I$1500,'1.PrepList'!$K$2:$K$1500,"")&amp;"",""))</f>
        <v/>
      </c>
      <c r="H6378" s="644" t="str">
        <f>IF($C6378="","",IFERROR(IF(_xlfn.XLOOKUP($C6378,tbl_StartedStatus[Bold ID],tbl_StartedStatus[Started])="Started","Yes",IF(_xlfn.XLOOKUP($C6378,tbl_StartedStatus[Bold ID],tbl_StartedStatus[Started])="No Show","No Show","")),""))</f>
        <v/>
      </c>
    </row>
    <row r="6379" spans="1:8" ht="15" customHeight="1" thickBot="1">
      <c r="A6379" s="38" t="str">
        <f>IF($C6379="","",IFERROR(_xlfn.XLOOKUP($C6379,'1.PrepList'!$I$2:$I$1500,'1.PrepList'!$G$2:$G$1500,"")&amp;"",""))</f>
        <v/>
      </c>
      <c r="B6379" s="638" t="str">
        <f>IF($C6379="","",IFERROR(_xlfn.XLOOKUP($C6379,'1.PrepList'!$I$2:$I$1500,'1.PrepList'!$H$2:$H$1500,"")&amp;"",""))</f>
        <v/>
      </c>
      <c r="D6379" s="638" t="str">
        <f>IF($C6379="","",IFERROR(_xlfn.XLOOKUP($C6379,'1.PrepList'!$I$2:$I$1500,'1.PrepList'!$J$2:$J$1500,"")&amp;"",""))</f>
        <v/>
      </c>
      <c r="E6379" s="638" t="str">
        <f>IF($C6379="","",IFERROR(_xlfn.XLOOKUP($C6379,'1.PrepList'!$I$2:$I$1500,'1.PrepList'!$N$2:$N$1500,"")&amp;"",""))</f>
        <v/>
      </c>
      <c r="F6379" s="638" t="str">
        <f>IF($C6379="","",IFERROR(_xlfn.XLOOKUP($C6379,'1.PrepList'!$I$2:$I$1500,'1.PrepList'!$K$2:$K$1500,"")&amp;"",""))</f>
        <v/>
      </c>
      <c r="H6379" s="644" t="str">
        <f>IF($C6379="","",IFERROR(IF(_xlfn.XLOOKUP($C6379,tbl_StartedStatus[Bold ID],tbl_StartedStatus[Started])="Started","Yes",IF(_xlfn.XLOOKUP($C6379,tbl_StartedStatus[Bold ID],tbl_StartedStatus[Started])="No Show","No Show","")),""))</f>
        <v/>
      </c>
    </row>
    <row r="6380" spans="1:8" ht="15" customHeight="1" thickBot="1">
      <c r="A6380" s="38" t="str">
        <f>IF($C6380="","",IFERROR(_xlfn.XLOOKUP($C6380,'1.PrepList'!$I$2:$I$1500,'1.PrepList'!$G$2:$G$1500,"")&amp;"",""))</f>
        <v/>
      </c>
      <c r="B6380" s="638" t="str">
        <f>IF($C6380="","",IFERROR(_xlfn.XLOOKUP($C6380,'1.PrepList'!$I$2:$I$1500,'1.PrepList'!$H$2:$H$1500,"")&amp;"",""))</f>
        <v/>
      </c>
      <c r="D6380" s="638" t="str">
        <f>IF($C6380="","",IFERROR(_xlfn.XLOOKUP($C6380,'1.PrepList'!$I$2:$I$1500,'1.PrepList'!$J$2:$J$1500,"")&amp;"",""))</f>
        <v/>
      </c>
      <c r="E6380" s="638" t="str">
        <f>IF($C6380="","",IFERROR(_xlfn.XLOOKUP($C6380,'1.PrepList'!$I$2:$I$1500,'1.PrepList'!$N$2:$N$1500,"")&amp;"",""))</f>
        <v/>
      </c>
      <c r="F6380" s="638" t="str">
        <f>IF($C6380="","",IFERROR(_xlfn.XLOOKUP($C6380,'1.PrepList'!$I$2:$I$1500,'1.PrepList'!$K$2:$K$1500,"")&amp;"",""))</f>
        <v/>
      </c>
      <c r="H6380" s="644" t="str">
        <f>IF($C6380="","",IFERROR(IF(_xlfn.XLOOKUP($C6380,tbl_StartedStatus[Bold ID],tbl_StartedStatus[Started])="Started","Yes",IF(_xlfn.XLOOKUP($C6380,tbl_StartedStatus[Bold ID],tbl_StartedStatus[Started])="No Show","No Show","")),""))</f>
        <v/>
      </c>
    </row>
    <row r="6381" spans="1:8" ht="15" customHeight="1" thickBot="1">
      <c r="A6381" s="38" t="str">
        <f>IF($C6381="","",IFERROR(_xlfn.XLOOKUP($C6381,'1.PrepList'!$I$2:$I$1500,'1.PrepList'!$G$2:$G$1500,"")&amp;"",""))</f>
        <v/>
      </c>
      <c r="B6381" s="638" t="str">
        <f>IF($C6381="","",IFERROR(_xlfn.XLOOKUP($C6381,'1.PrepList'!$I$2:$I$1500,'1.PrepList'!$H$2:$H$1500,"")&amp;"",""))</f>
        <v/>
      </c>
      <c r="D6381" s="638" t="str">
        <f>IF($C6381="","",IFERROR(_xlfn.XLOOKUP($C6381,'1.PrepList'!$I$2:$I$1500,'1.PrepList'!$J$2:$J$1500,"")&amp;"",""))</f>
        <v/>
      </c>
      <c r="E6381" s="638" t="str">
        <f>IF($C6381="","",IFERROR(_xlfn.XLOOKUP($C6381,'1.PrepList'!$I$2:$I$1500,'1.PrepList'!$N$2:$N$1500,"")&amp;"",""))</f>
        <v/>
      </c>
      <c r="F6381" s="638" t="str">
        <f>IF($C6381="","",IFERROR(_xlfn.XLOOKUP($C6381,'1.PrepList'!$I$2:$I$1500,'1.PrepList'!$K$2:$K$1500,"")&amp;"",""))</f>
        <v/>
      </c>
      <c r="H6381" s="644" t="str">
        <f>IF($C6381="","",IFERROR(IF(_xlfn.XLOOKUP($C6381,tbl_StartedStatus[Bold ID],tbl_StartedStatus[Started])="Started","Yes",IF(_xlfn.XLOOKUP($C6381,tbl_StartedStatus[Bold ID],tbl_StartedStatus[Started])="No Show","No Show","")),""))</f>
        <v/>
      </c>
    </row>
    <row r="6382" spans="1:8" ht="15" customHeight="1" thickBot="1">
      <c r="A6382" s="38" t="str">
        <f>IF($C6382="","",IFERROR(_xlfn.XLOOKUP($C6382,'1.PrepList'!$I$2:$I$1500,'1.PrepList'!$G$2:$G$1500,"")&amp;"",""))</f>
        <v/>
      </c>
      <c r="B6382" s="638" t="str">
        <f>IF($C6382="","",IFERROR(_xlfn.XLOOKUP($C6382,'1.PrepList'!$I$2:$I$1500,'1.PrepList'!$H$2:$H$1500,"")&amp;"",""))</f>
        <v/>
      </c>
      <c r="D6382" s="638" t="str">
        <f>IF($C6382="","",IFERROR(_xlfn.XLOOKUP($C6382,'1.PrepList'!$I$2:$I$1500,'1.PrepList'!$J$2:$J$1500,"")&amp;"",""))</f>
        <v/>
      </c>
      <c r="E6382" s="638" t="str">
        <f>IF($C6382="","",IFERROR(_xlfn.XLOOKUP($C6382,'1.PrepList'!$I$2:$I$1500,'1.PrepList'!$N$2:$N$1500,"")&amp;"",""))</f>
        <v/>
      </c>
      <c r="F6382" s="638" t="str">
        <f>IF($C6382="","",IFERROR(_xlfn.XLOOKUP($C6382,'1.PrepList'!$I$2:$I$1500,'1.PrepList'!$K$2:$K$1500,"")&amp;"",""))</f>
        <v/>
      </c>
      <c r="H6382" s="644" t="str">
        <f>IF($C6382="","",IFERROR(IF(_xlfn.XLOOKUP($C6382,tbl_StartedStatus[Bold ID],tbl_StartedStatus[Started])="Started","Yes",IF(_xlfn.XLOOKUP($C6382,tbl_StartedStatus[Bold ID],tbl_StartedStatus[Started])="No Show","No Show","")),""))</f>
        <v/>
      </c>
    </row>
    <row r="6383" spans="1:8" ht="15" customHeight="1" thickBot="1">
      <c r="A6383" s="38" t="str">
        <f>IF($C6383="","",IFERROR(_xlfn.XLOOKUP($C6383,'1.PrepList'!$I$2:$I$1500,'1.PrepList'!$G$2:$G$1500,"")&amp;"",""))</f>
        <v/>
      </c>
      <c r="B6383" s="638" t="str">
        <f>IF($C6383="","",IFERROR(_xlfn.XLOOKUP($C6383,'1.PrepList'!$I$2:$I$1500,'1.PrepList'!$H$2:$H$1500,"")&amp;"",""))</f>
        <v/>
      </c>
      <c r="D6383" s="638" t="str">
        <f>IF($C6383="","",IFERROR(_xlfn.XLOOKUP($C6383,'1.PrepList'!$I$2:$I$1500,'1.PrepList'!$J$2:$J$1500,"")&amp;"",""))</f>
        <v/>
      </c>
      <c r="E6383" s="638" t="str">
        <f>IF($C6383="","",IFERROR(_xlfn.XLOOKUP($C6383,'1.PrepList'!$I$2:$I$1500,'1.PrepList'!$N$2:$N$1500,"")&amp;"",""))</f>
        <v/>
      </c>
      <c r="F6383" s="638" t="str">
        <f>IF($C6383="","",IFERROR(_xlfn.XLOOKUP($C6383,'1.PrepList'!$I$2:$I$1500,'1.PrepList'!$K$2:$K$1500,"")&amp;"",""))</f>
        <v/>
      </c>
      <c r="H6383" s="644" t="str">
        <f>IF($C6383="","",IFERROR(IF(_xlfn.XLOOKUP($C6383,tbl_StartedStatus[Bold ID],tbl_StartedStatus[Started])="Started","Yes",IF(_xlfn.XLOOKUP($C6383,tbl_StartedStatus[Bold ID],tbl_StartedStatus[Started])="No Show","No Show","")),""))</f>
        <v/>
      </c>
    </row>
    <row r="6384" spans="1:8" ht="15" customHeight="1" thickBot="1">
      <c r="A6384" s="38" t="str">
        <f>IF($C6384="","",IFERROR(_xlfn.XLOOKUP($C6384,'1.PrepList'!$I$2:$I$1500,'1.PrepList'!$G$2:$G$1500,"")&amp;"",""))</f>
        <v/>
      </c>
      <c r="B6384" s="638" t="str">
        <f>IF($C6384="","",IFERROR(_xlfn.XLOOKUP($C6384,'1.PrepList'!$I$2:$I$1500,'1.PrepList'!$H$2:$H$1500,"")&amp;"",""))</f>
        <v/>
      </c>
      <c r="D6384" s="638" t="str">
        <f>IF($C6384="","",IFERROR(_xlfn.XLOOKUP($C6384,'1.PrepList'!$I$2:$I$1500,'1.PrepList'!$J$2:$J$1500,"")&amp;"",""))</f>
        <v/>
      </c>
      <c r="E6384" s="638" t="str">
        <f>IF($C6384="","",IFERROR(_xlfn.XLOOKUP($C6384,'1.PrepList'!$I$2:$I$1500,'1.PrepList'!$N$2:$N$1500,"")&amp;"",""))</f>
        <v/>
      </c>
      <c r="F6384" s="638" t="str">
        <f>IF($C6384="","",IFERROR(_xlfn.XLOOKUP($C6384,'1.PrepList'!$I$2:$I$1500,'1.PrepList'!$K$2:$K$1500,"")&amp;"",""))</f>
        <v/>
      </c>
      <c r="H6384" s="644" t="str">
        <f>IF($C6384="","",IFERROR(IF(_xlfn.XLOOKUP($C6384,tbl_StartedStatus[Bold ID],tbl_StartedStatus[Started])="Started","Yes",IF(_xlfn.XLOOKUP($C6384,tbl_StartedStatus[Bold ID],tbl_StartedStatus[Started])="No Show","No Show","")),""))</f>
        <v/>
      </c>
    </row>
    <row r="6385" spans="1:8" ht="15" customHeight="1" thickBot="1">
      <c r="A6385" s="38" t="str">
        <f>IF($C6385="","",IFERROR(_xlfn.XLOOKUP($C6385,'1.PrepList'!$I$2:$I$1500,'1.PrepList'!$G$2:$G$1500,"")&amp;"",""))</f>
        <v/>
      </c>
      <c r="B6385" s="638" t="str">
        <f>IF($C6385="","",IFERROR(_xlfn.XLOOKUP($C6385,'1.PrepList'!$I$2:$I$1500,'1.PrepList'!$H$2:$H$1500,"")&amp;"",""))</f>
        <v/>
      </c>
      <c r="D6385" s="638" t="str">
        <f>IF($C6385="","",IFERROR(_xlfn.XLOOKUP($C6385,'1.PrepList'!$I$2:$I$1500,'1.PrepList'!$J$2:$J$1500,"")&amp;"",""))</f>
        <v/>
      </c>
      <c r="E6385" s="638" t="str">
        <f>IF($C6385="","",IFERROR(_xlfn.XLOOKUP($C6385,'1.PrepList'!$I$2:$I$1500,'1.PrepList'!$N$2:$N$1500,"")&amp;"",""))</f>
        <v/>
      </c>
      <c r="F6385" s="638" t="str">
        <f>IF($C6385="","",IFERROR(_xlfn.XLOOKUP($C6385,'1.PrepList'!$I$2:$I$1500,'1.PrepList'!$K$2:$K$1500,"")&amp;"",""))</f>
        <v/>
      </c>
      <c r="H6385" s="644" t="str">
        <f>IF($C6385="","",IFERROR(IF(_xlfn.XLOOKUP($C6385,tbl_StartedStatus[Bold ID],tbl_StartedStatus[Started])="Started","Yes",IF(_xlfn.XLOOKUP($C6385,tbl_StartedStatus[Bold ID],tbl_StartedStatus[Started])="No Show","No Show","")),""))</f>
        <v/>
      </c>
    </row>
    <row r="6386" spans="1:8" ht="15" customHeight="1" thickBot="1">
      <c r="A6386" s="38" t="str">
        <f>IF($C6386="","",IFERROR(_xlfn.XLOOKUP($C6386,'1.PrepList'!$I$2:$I$1500,'1.PrepList'!$G$2:$G$1500,"")&amp;"",""))</f>
        <v/>
      </c>
      <c r="B6386" s="638" t="str">
        <f>IF($C6386="","",IFERROR(_xlfn.XLOOKUP($C6386,'1.PrepList'!$I$2:$I$1500,'1.PrepList'!$H$2:$H$1500,"")&amp;"",""))</f>
        <v/>
      </c>
      <c r="D6386" s="638" t="str">
        <f>IF($C6386="","",IFERROR(_xlfn.XLOOKUP($C6386,'1.PrepList'!$I$2:$I$1500,'1.PrepList'!$J$2:$J$1500,"")&amp;"",""))</f>
        <v/>
      </c>
      <c r="E6386" s="638" t="str">
        <f>IF($C6386="","",IFERROR(_xlfn.XLOOKUP($C6386,'1.PrepList'!$I$2:$I$1500,'1.PrepList'!$N$2:$N$1500,"")&amp;"",""))</f>
        <v/>
      </c>
      <c r="F6386" s="638" t="str">
        <f>IF($C6386="","",IFERROR(_xlfn.XLOOKUP($C6386,'1.PrepList'!$I$2:$I$1500,'1.PrepList'!$K$2:$K$1500,"")&amp;"",""))</f>
        <v/>
      </c>
      <c r="H6386" s="644" t="str">
        <f>IF($C6386="","",IFERROR(IF(_xlfn.XLOOKUP($C6386,tbl_StartedStatus[Bold ID],tbl_StartedStatus[Started])="Started","Yes",IF(_xlfn.XLOOKUP($C6386,tbl_StartedStatus[Bold ID],tbl_StartedStatus[Started])="No Show","No Show","")),""))</f>
        <v/>
      </c>
    </row>
    <row r="6387" spans="1:8" ht="15" customHeight="1" thickBot="1">
      <c r="A6387" s="38" t="str">
        <f>IF($C6387="","",IFERROR(_xlfn.XLOOKUP($C6387,'1.PrepList'!$I$2:$I$1500,'1.PrepList'!$G$2:$G$1500,"")&amp;"",""))</f>
        <v/>
      </c>
      <c r="B6387" s="638" t="str">
        <f>IF($C6387="","",IFERROR(_xlfn.XLOOKUP($C6387,'1.PrepList'!$I$2:$I$1500,'1.PrepList'!$H$2:$H$1500,"")&amp;"",""))</f>
        <v/>
      </c>
      <c r="D6387" s="638" t="str">
        <f>IF($C6387="","",IFERROR(_xlfn.XLOOKUP($C6387,'1.PrepList'!$I$2:$I$1500,'1.PrepList'!$J$2:$J$1500,"")&amp;"",""))</f>
        <v/>
      </c>
      <c r="E6387" s="638" t="str">
        <f>IF($C6387="","",IFERROR(_xlfn.XLOOKUP($C6387,'1.PrepList'!$I$2:$I$1500,'1.PrepList'!$N$2:$N$1500,"")&amp;"",""))</f>
        <v/>
      </c>
      <c r="F6387" s="638" t="str">
        <f>IF($C6387="","",IFERROR(_xlfn.XLOOKUP($C6387,'1.PrepList'!$I$2:$I$1500,'1.PrepList'!$K$2:$K$1500,"")&amp;"",""))</f>
        <v/>
      </c>
      <c r="H6387" s="644" t="str">
        <f>IF($C6387="","",IFERROR(IF(_xlfn.XLOOKUP($C6387,tbl_StartedStatus[Bold ID],tbl_StartedStatus[Started])="Started","Yes",IF(_xlfn.XLOOKUP($C6387,tbl_StartedStatus[Bold ID],tbl_StartedStatus[Started])="No Show","No Show","")),""))</f>
        <v/>
      </c>
    </row>
    <row r="6388" spans="1:8" ht="15" customHeight="1" thickBot="1">
      <c r="A6388" s="38" t="str">
        <f>IF($C6388="","",IFERROR(_xlfn.XLOOKUP($C6388,'1.PrepList'!$I$2:$I$1500,'1.PrepList'!$G$2:$G$1500,"")&amp;"",""))</f>
        <v/>
      </c>
      <c r="B6388" s="638" t="str">
        <f>IF($C6388="","",IFERROR(_xlfn.XLOOKUP($C6388,'1.PrepList'!$I$2:$I$1500,'1.PrepList'!$H$2:$H$1500,"")&amp;"",""))</f>
        <v/>
      </c>
      <c r="D6388" s="638" t="str">
        <f>IF($C6388="","",IFERROR(_xlfn.XLOOKUP($C6388,'1.PrepList'!$I$2:$I$1500,'1.PrepList'!$J$2:$J$1500,"")&amp;"",""))</f>
        <v/>
      </c>
      <c r="E6388" s="638" t="str">
        <f>IF($C6388="","",IFERROR(_xlfn.XLOOKUP($C6388,'1.PrepList'!$I$2:$I$1500,'1.PrepList'!$N$2:$N$1500,"")&amp;"",""))</f>
        <v/>
      </c>
      <c r="F6388" s="638" t="str">
        <f>IF($C6388="","",IFERROR(_xlfn.XLOOKUP($C6388,'1.PrepList'!$I$2:$I$1500,'1.PrepList'!$K$2:$K$1500,"")&amp;"",""))</f>
        <v/>
      </c>
      <c r="H6388" s="644" t="str">
        <f>IF($C6388="","",IFERROR(IF(_xlfn.XLOOKUP($C6388,tbl_StartedStatus[Bold ID],tbl_StartedStatus[Started])="Started","Yes",IF(_xlfn.XLOOKUP($C6388,tbl_StartedStatus[Bold ID],tbl_StartedStatus[Started])="No Show","No Show","")),""))</f>
        <v/>
      </c>
    </row>
    <row r="6389" spans="1:8" ht="15" customHeight="1" thickBot="1">
      <c r="A6389" s="38" t="str">
        <f>IF($C6389="","",IFERROR(_xlfn.XLOOKUP($C6389,'1.PrepList'!$I$2:$I$1500,'1.PrepList'!$G$2:$G$1500,"")&amp;"",""))</f>
        <v/>
      </c>
      <c r="B6389" s="638" t="str">
        <f>IF($C6389="","",IFERROR(_xlfn.XLOOKUP($C6389,'1.PrepList'!$I$2:$I$1500,'1.PrepList'!$H$2:$H$1500,"")&amp;"",""))</f>
        <v/>
      </c>
      <c r="D6389" s="638" t="str">
        <f>IF($C6389="","",IFERROR(_xlfn.XLOOKUP($C6389,'1.PrepList'!$I$2:$I$1500,'1.PrepList'!$J$2:$J$1500,"")&amp;"",""))</f>
        <v/>
      </c>
      <c r="E6389" s="638" t="str">
        <f>IF($C6389="","",IFERROR(_xlfn.XLOOKUP($C6389,'1.PrepList'!$I$2:$I$1500,'1.PrepList'!$N$2:$N$1500,"")&amp;"",""))</f>
        <v/>
      </c>
      <c r="F6389" s="638" t="str">
        <f>IF($C6389="","",IFERROR(_xlfn.XLOOKUP($C6389,'1.PrepList'!$I$2:$I$1500,'1.PrepList'!$K$2:$K$1500,"")&amp;"",""))</f>
        <v/>
      </c>
      <c r="H6389" s="644" t="str">
        <f>IF($C6389="","",IFERROR(IF(_xlfn.XLOOKUP($C6389,tbl_StartedStatus[Bold ID],tbl_StartedStatus[Started])="Started","Yes",IF(_xlfn.XLOOKUP($C6389,tbl_StartedStatus[Bold ID],tbl_StartedStatus[Started])="No Show","No Show","")),""))</f>
        <v/>
      </c>
    </row>
    <row r="6390" spans="1:8" ht="15" customHeight="1" thickBot="1">
      <c r="A6390" s="38" t="str">
        <f>IF($C6390="","",IFERROR(_xlfn.XLOOKUP($C6390,'1.PrepList'!$I$2:$I$1500,'1.PrepList'!$G$2:$G$1500,"")&amp;"",""))</f>
        <v/>
      </c>
      <c r="B6390" s="638" t="str">
        <f>IF($C6390="","",IFERROR(_xlfn.XLOOKUP($C6390,'1.PrepList'!$I$2:$I$1500,'1.PrepList'!$H$2:$H$1500,"")&amp;"",""))</f>
        <v/>
      </c>
      <c r="D6390" s="638" t="str">
        <f>IF($C6390="","",IFERROR(_xlfn.XLOOKUP($C6390,'1.PrepList'!$I$2:$I$1500,'1.PrepList'!$J$2:$J$1500,"")&amp;"",""))</f>
        <v/>
      </c>
      <c r="E6390" s="638" t="str">
        <f>IF($C6390="","",IFERROR(_xlfn.XLOOKUP($C6390,'1.PrepList'!$I$2:$I$1500,'1.PrepList'!$N$2:$N$1500,"")&amp;"",""))</f>
        <v/>
      </c>
      <c r="F6390" s="638" t="str">
        <f>IF($C6390="","",IFERROR(_xlfn.XLOOKUP($C6390,'1.PrepList'!$I$2:$I$1500,'1.PrepList'!$K$2:$K$1500,"")&amp;"",""))</f>
        <v/>
      </c>
      <c r="H6390" s="644" t="str">
        <f>IF($C6390="","",IFERROR(IF(_xlfn.XLOOKUP($C6390,tbl_StartedStatus[Bold ID],tbl_StartedStatus[Started])="Started","Yes",IF(_xlfn.XLOOKUP($C6390,tbl_StartedStatus[Bold ID],tbl_StartedStatus[Started])="No Show","No Show","")),""))</f>
        <v/>
      </c>
    </row>
    <row r="6391" spans="1:8" ht="15" customHeight="1" thickBot="1">
      <c r="A6391" s="38" t="str">
        <f>IF($C6391="","",IFERROR(_xlfn.XLOOKUP($C6391,'1.PrepList'!$I$2:$I$1500,'1.PrepList'!$G$2:$G$1500,"")&amp;"",""))</f>
        <v/>
      </c>
      <c r="B6391" s="638" t="str">
        <f>IF($C6391="","",IFERROR(_xlfn.XLOOKUP($C6391,'1.PrepList'!$I$2:$I$1500,'1.PrepList'!$H$2:$H$1500,"")&amp;"",""))</f>
        <v/>
      </c>
      <c r="D6391" s="638" t="str">
        <f>IF($C6391="","",IFERROR(_xlfn.XLOOKUP($C6391,'1.PrepList'!$I$2:$I$1500,'1.PrepList'!$J$2:$J$1500,"")&amp;"",""))</f>
        <v/>
      </c>
      <c r="E6391" s="638" t="str">
        <f>IF($C6391="","",IFERROR(_xlfn.XLOOKUP($C6391,'1.PrepList'!$I$2:$I$1500,'1.PrepList'!$N$2:$N$1500,"")&amp;"",""))</f>
        <v/>
      </c>
      <c r="F6391" s="638" t="str">
        <f>IF($C6391="","",IFERROR(_xlfn.XLOOKUP($C6391,'1.PrepList'!$I$2:$I$1500,'1.PrepList'!$K$2:$K$1500,"")&amp;"",""))</f>
        <v/>
      </c>
      <c r="H6391" s="644" t="str">
        <f>IF($C6391="","",IFERROR(IF(_xlfn.XLOOKUP($C6391,tbl_StartedStatus[Bold ID],tbl_StartedStatus[Started])="Started","Yes",IF(_xlfn.XLOOKUP($C6391,tbl_StartedStatus[Bold ID],tbl_StartedStatus[Started])="No Show","No Show","")),""))</f>
        <v/>
      </c>
    </row>
    <row r="6392" spans="1:8" ht="15" customHeight="1" thickBot="1">
      <c r="A6392" s="38" t="str">
        <f>IF($C6392="","",IFERROR(_xlfn.XLOOKUP($C6392,'1.PrepList'!$I$2:$I$1500,'1.PrepList'!$G$2:$G$1500,"")&amp;"",""))</f>
        <v/>
      </c>
      <c r="B6392" s="638" t="str">
        <f>IF($C6392="","",IFERROR(_xlfn.XLOOKUP($C6392,'1.PrepList'!$I$2:$I$1500,'1.PrepList'!$H$2:$H$1500,"")&amp;"",""))</f>
        <v/>
      </c>
      <c r="D6392" s="638" t="str">
        <f>IF($C6392="","",IFERROR(_xlfn.XLOOKUP($C6392,'1.PrepList'!$I$2:$I$1500,'1.PrepList'!$J$2:$J$1500,"")&amp;"",""))</f>
        <v/>
      </c>
      <c r="E6392" s="638" t="str">
        <f>IF($C6392="","",IFERROR(_xlfn.XLOOKUP($C6392,'1.PrepList'!$I$2:$I$1500,'1.PrepList'!$N$2:$N$1500,"")&amp;"",""))</f>
        <v/>
      </c>
      <c r="F6392" s="638" t="str">
        <f>IF($C6392="","",IFERROR(_xlfn.XLOOKUP($C6392,'1.PrepList'!$I$2:$I$1500,'1.PrepList'!$K$2:$K$1500,"")&amp;"",""))</f>
        <v/>
      </c>
      <c r="H6392" s="644" t="str">
        <f>IF($C6392="","",IFERROR(IF(_xlfn.XLOOKUP($C6392,tbl_StartedStatus[Bold ID],tbl_StartedStatus[Started])="Started","Yes",IF(_xlfn.XLOOKUP($C6392,tbl_StartedStatus[Bold ID],tbl_StartedStatus[Started])="No Show","No Show","")),""))</f>
        <v/>
      </c>
    </row>
    <row r="6393" spans="1:8" ht="15" customHeight="1" thickBot="1">
      <c r="A6393" s="38" t="str">
        <f>IF($C6393="","",IFERROR(_xlfn.XLOOKUP($C6393,'1.PrepList'!$I$2:$I$1500,'1.PrepList'!$G$2:$G$1500,"")&amp;"",""))</f>
        <v/>
      </c>
      <c r="B6393" s="638" t="str">
        <f>IF($C6393="","",IFERROR(_xlfn.XLOOKUP($C6393,'1.PrepList'!$I$2:$I$1500,'1.PrepList'!$H$2:$H$1500,"")&amp;"",""))</f>
        <v/>
      </c>
      <c r="D6393" s="638" t="str">
        <f>IF($C6393="","",IFERROR(_xlfn.XLOOKUP($C6393,'1.PrepList'!$I$2:$I$1500,'1.PrepList'!$J$2:$J$1500,"")&amp;"",""))</f>
        <v/>
      </c>
      <c r="E6393" s="638" t="str">
        <f>IF($C6393="","",IFERROR(_xlfn.XLOOKUP($C6393,'1.PrepList'!$I$2:$I$1500,'1.PrepList'!$N$2:$N$1500,"")&amp;"",""))</f>
        <v/>
      </c>
      <c r="F6393" s="638" t="str">
        <f>IF($C6393="","",IFERROR(_xlfn.XLOOKUP($C6393,'1.PrepList'!$I$2:$I$1500,'1.PrepList'!$K$2:$K$1500,"")&amp;"",""))</f>
        <v/>
      </c>
      <c r="H6393" s="644" t="str">
        <f>IF($C6393="","",IFERROR(IF(_xlfn.XLOOKUP($C6393,tbl_StartedStatus[Bold ID],tbl_StartedStatus[Started])="Started","Yes",IF(_xlfn.XLOOKUP($C6393,tbl_StartedStatus[Bold ID],tbl_StartedStatus[Started])="No Show","No Show","")),""))</f>
        <v/>
      </c>
    </row>
    <row r="6394" spans="1:8" ht="15" customHeight="1" thickBot="1">
      <c r="A6394" s="38" t="str">
        <f>IF($C6394="","",IFERROR(_xlfn.XLOOKUP($C6394,'1.PrepList'!$I$2:$I$1500,'1.PrepList'!$G$2:$G$1500,"")&amp;"",""))</f>
        <v/>
      </c>
      <c r="B6394" s="638" t="str">
        <f>IF($C6394="","",IFERROR(_xlfn.XLOOKUP($C6394,'1.PrepList'!$I$2:$I$1500,'1.PrepList'!$H$2:$H$1500,"")&amp;"",""))</f>
        <v/>
      </c>
      <c r="D6394" s="638" t="str">
        <f>IF($C6394="","",IFERROR(_xlfn.XLOOKUP($C6394,'1.PrepList'!$I$2:$I$1500,'1.PrepList'!$J$2:$J$1500,"")&amp;"",""))</f>
        <v/>
      </c>
      <c r="E6394" s="638" t="str">
        <f>IF($C6394="","",IFERROR(_xlfn.XLOOKUP($C6394,'1.PrepList'!$I$2:$I$1500,'1.PrepList'!$N$2:$N$1500,"")&amp;"",""))</f>
        <v/>
      </c>
      <c r="F6394" s="638" t="str">
        <f>IF($C6394="","",IFERROR(_xlfn.XLOOKUP($C6394,'1.PrepList'!$I$2:$I$1500,'1.PrepList'!$K$2:$K$1500,"")&amp;"",""))</f>
        <v/>
      </c>
      <c r="H6394" s="644" t="str">
        <f>IF($C6394="","",IFERROR(IF(_xlfn.XLOOKUP($C6394,tbl_StartedStatus[Bold ID],tbl_StartedStatus[Started])="Started","Yes",IF(_xlfn.XLOOKUP($C6394,tbl_StartedStatus[Bold ID],tbl_StartedStatus[Started])="No Show","No Show","")),""))</f>
        <v/>
      </c>
    </row>
    <row r="6395" spans="1:8" ht="15" customHeight="1" thickBot="1">
      <c r="A6395" s="38" t="str">
        <f>IF($C6395="","",IFERROR(_xlfn.XLOOKUP($C6395,'1.PrepList'!$I$2:$I$1500,'1.PrepList'!$G$2:$G$1500,"")&amp;"",""))</f>
        <v/>
      </c>
      <c r="B6395" s="638" t="str">
        <f>IF($C6395="","",IFERROR(_xlfn.XLOOKUP($C6395,'1.PrepList'!$I$2:$I$1500,'1.PrepList'!$H$2:$H$1500,"")&amp;"",""))</f>
        <v/>
      </c>
      <c r="D6395" s="638" t="str">
        <f>IF($C6395="","",IFERROR(_xlfn.XLOOKUP($C6395,'1.PrepList'!$I$2:$I$1500,'1.PrepList'!$J$2:$J$1500,"")&amp;"",""))</f>
        <v/>
      </c>
      <c r="E6395" s="638" t="str">
        <f>IF($C6395="","",IFERROR(_xlfn.XLOOKUP($C6395,'1.PrepList'!$I$2:$I$1500,'1.PrepList'!$N$2:$N$1500,"")&amp;"",""))</f>
        <v/>
      </c>
      <c r="F6395" s="638" t="str">
        <f>IF($C6395="","",IFERROR(_xlfn.XLOOKUP($C6395,'1.PrepList'!$I$2:$I$1500,'1.PrepList'!$K$2:$K$1500,"")&amp;"",""))</f>
        <v/>
      </c>
      <c r="H6395" s="644" t="str">
        <f>IF($C6395="","",IFERROR(IF(_xlfn.XLOOKUP($C6395,tbl_StartedStatus[Bold ID],tbl_StartedStatus[Started])="Started","Yes",IF(_xlfn.XLOOKUP($C6395,tbl_StartedStatus[Bold ID],tbl_StartedStatus[Started])="No Show","No Show","")),""))</f>
        <v/>
      </c>
    </row>
    <row r="6396" spans="1:8" ht="15" customHeight="1" thickBot="1">
      <c r="A6396" s="38" t="str">
        <f>IF($C6396="","",IFERROR(_xlfn.XLOOKUP($C6396,'1.PrepList'!$I$2:$I$1500,'1.PrepList'!$G$2:$G$1500,"")&amp;"",""))</f>
        <v/>
      </c>
      <c r="B6396" s="638" t="str">
        <f>IF($C6396="","",IFERROR(_xlfn.XLOOKUP($C6396,'1.PrepList'!$I$2:$I$1500,'1.PrepList'!$H$2:$H$1500,"")&amp;"",""))</f>
        <v/>
      </c>
      <c r="D6396" s="638" t="str">
        <f>IF($C6396="","",IFERROR(_xlfn.XLOOKUP($C6396,'1.PrepList'!$I$2:$I$1500,'1.PrepList'!$J$2:$J$1500,"")&amp;"",""))</f>
        <v/>
      </c>
      <c r="E6396" s="638" t="str">
        <f>IF($C6396="","",IFERROR(_xlfn.XLOOKUP($C6396,'1.PrepList'!$I$2:$I$1500,'1.PrepList'!$N$2:$N$1500,"")&amp;"",""))</f>
        <v/>
      </c>
      <c r="F6396" s="638" t="str">
        <f>IF($C6396="","",IFERROR(_xlfn.XLOOKUP($C6396,'1.PrepList'!$I$2:$I$1500,'1.PrepList'!$K$2:$K$1500,"")&amp;"",""))</f>
        <v/>
      </c>
      <c r="H6396" s="644" t="str">
        <f>IF($C6396="","",IFERROR(IF(_xlfn.XLOOKUP($C6396,tbl_StartedStatus[Bold ID],tbl_StartedStatus[Started])="Started","Yes",IF(_xlfn.XLOOKUP($C6396,tbl_StartedStatus[Bold ID],tbl_StartedStatus[Started])="No Show","No Show","")),""))</f>
        <v/>
      </c>
    </row>
    <row r="6397" spans="1:8" ht="15" customHeight="1" thickBot="1">
      <c r="A6397" s="38" t="str">
        <f>IF($C6397="","",IFERROR(_xlfn.XLOOKUP($C6397,'1.PrepList'!$I$2:$I$1500,'1.PrepList'!$G$2:$G$1500,"")&amp;"",""))</f>
        <v/>
      </c>
      <c r="B6397" s="638" t="str">
        <f>IF($C6397="","",IFERROR(_xlfn.XLOOKUP($C6397,'1.PrepList'!$I$2:$I$1500,'1.PrepList'!$H$2:$H$1500,"")&amp;"",""))</f>
        <v/>
      </c>
      <c r="D6397" s="638" t="str">
        <f>IF($C6397="","",IFERROR(_xlfn.XLOOKUP($C6397,'1.PrepList'!$I$2:$I$1500,'1.PrepList'!$J$2:$J$1500,"")&amp;"",""))</f>
        <v/>
      </c>
      <c r="E6397" s="638" t="str">
        <f>IF($C6397="","",IFERROR(_xlfn.XLOOKUP($C6397,'1.PrepList'!$I$2:$I$1500,'1.PrepList'!$N$2:$N$1500,"")&amp;"",""))</f>
        <v/>
      </c>
      <c r="F6397" s="638" t="str">
        <f>IF($C6397="","",IFERROR(_xlfn.XLOOKUP($C6397,'1.PrepList'!$I$2:$I$1500,'1.PrepList'!$K$2:$K$1500,"")&amp;"",""))</f>
        <v/>
      </c>
      <c r="H6397" s="644" t="str">
        <f>IF($C6397="","",IFERROR(IF(_xlfn.XLOOKUP($C6397,tbl_StartedStatus[Bold ID],tbl_StartedStatus[Started])="Started","Yes",IF(_xlfn.XLOOKUP($C6397,tbl_StartedStatus[Bold ID],tbl_StartedStatus[Started])="No Show","No Show","")),""))</f>
        <v/>
      </c>
    </row>
    <row r="6398" spans="1:8" ht="15" customHeight="1" thickBot="1">
      <c r="A6398" s="38" t="str">
        <f>IF($C6398="","",IFERROR(_xlfn.XLOOKUP($C6398,'1.PrepList'!$I$2:$I$1500,'1.PrepList'!$G$2:$G$1500,"")&amp;"",""))</f>
        <v/>
      </c>
      <c r="B6398" s="638" t="str">
        <f>IF($C6398="","",IFERROR(_xlfn.XLOOKUP($C6398,'1.PrepList'!$I$2:$I$1500,'1.PrepList'!$H$2:$H$1500,"")&amp;"",""))</f>
        <v/>
      </c>
      <c r="D6398" s="638" t="str">
        <f>IF($C6398="","",IFERROR(_xlfn.XLOOKUP($C6398,'1.PrepList'!$I$2:$I$1500,'1.PrepList'!$J$2:$J$1500,"")&amp;"",""))</f>
        <v/>
      </c>
      <c r="E6398" s="638" t="str">
        <f>IF($C6398="","",IFERROR(_xlfn.XLOOKUP($C6398,'1.PrepList'!$I$2:$I$1500,'1.PrepList'!$N$2:$N$1500,"")&amp;"",""))</f>
        <v/>
      </c>
      <c r="F6398" s="638" t="str">
        <f>IF($C6398="","",IFERROR(_xlfn.XLOOKUP($C6398,'1.PrepList'!$I$2:$I$1500,'1.PrepList'!$K$2:$K$1500,"")&amp;"",""))</f>
        <v/>
      </c>
      <c r="H6398" s="644" t="str">
        <f>IF($C6398="","",IFERROR(IF(_xlfn.XLOOKUP($C6398,tbl_StartedStatus[Bold ID],tbl_StartedStatus[Started])="Started","Yes",IF(_xlfn.XLOOKUP($C6398,tbl_StartedStatus[Bold ID],tbl_StartedStatus[Started])="No Show","No Show","")),""))</f>
        <v/>
      </c>
    </row>
    <row r="6399" spans="1:8" ht="15" customHeight="1" thickBot="1">
      <c r="A6399" s="38" t="str">
        <f>IF($C6399="","",IFERROR(_xlfn.XLOOKUP($C6399,'1.PrepList'!$I$2:$I$1500,'1.PrepList'!$G$2:$G$1500,"")&amp;"",""))</f>
        <v/>
      </c>
      <c r="B6399" s="638" t="str">
        <f>IF($C6399="","",IFERROR(_xlfn.XLOOKUP($C6399,'1.PrepList'!$I$2:$I$1500,'1.PrepList'!$H$2:$H$1500,"")&amp;"",""))</f>
        <v/>
      </c>
      <c r="D6399" s="638" t="str">
        <f>IF($C6399="","",IFERROR(_xlfn.XLOOKUP($C6399,'1.PrepList'!$I$2:$I$1500,'1.PrepList'!$J$2:$J$1500,"")&amp;"",""))</f>
        <v/>
      </c>
      <c r="E6399" s="638" t="str">
        <f>IF($C6399="","",IFERROR(_xlfn.XLOOKUP($C6399,'1.PrepList'!$I$2:$I$1500,'1.PrepList'!$N$2:$N$1500,"")&amp;"",""))</f>
        <v/>
      </c>
      <c r="F6399" s="638" t="str">
        <f>IF($C6399="","",IFERROR(_xlfn.XLOOKUP($C6399,'1.PrepList'!$I$2:$I$1500,'1.PrepList'!$K$2:$K$1500,"")&amp;"",""))</f>
        <v/>
      </c>
      <c r="H6399" s="644" t="str">
        <f>IF($C6399="","",IFERROR(IF(_xlfn.XLOOKUP($C6399,tbl_StartedStatus[Bold ID],tbl_StartedStatus[Started])="Started","Yes",IF(_xlfn.XLOOKUP($C6399,tbl_StartedStatus[Bold ID],tbl_StartedStatus[Started])="No Show","No Show","")),""))</f>
        <v/>
      </c>
    </row>
    <row r="6400" spans="1:8" ht="15" customHeight="1" thickBot="1">
      <c r="A6400" s="38" t="str">
        <f>IF($C6400="","",IFERROR(_xlfn.XLOOKUP($C6400,'1.PrepList'!$I$2:$I$1500,'1.PrepList'!$G$2:$G$1500,"")&amp;"",""))</f>
        <v/>
      </c>
      <c r="B6400" s="638" t="str">
        <f>IF($C6400="","",IFERROR(_xlfn.XLOOKUP($C6400,'1.PrepList'!$I$2:$I$1500,'1.PrepList'!$H$2:$H$1500,"")&amp;"",""))</f>
        <v/>
      </c>
      <c r="D6400" s="638" t="str">
        <f>IF($C6400="","",IFERROR(_xlfn.XLOOKUP($C6400,'1.PrepList'!$I$2:$I$1500,'1.PrepList'!$J$2:$J$1500,"")&amp;"",""))</f>
        <v/>
      </c>
      <c r="E6400" s="638" t="str">
        <f>IF($C6400="","",IFERROR(_xlfn.XLOOKUP($C6400,'1.PrepList'!$I$2:$I$1500,'1.PrepList'!$N$2:$N$1500,"")&amp;"",""))</f>
        <v/>
      </c>
      <c r="F6400" s="638" t="str">
        <f>IF($C6400="","",IFERROR(_xlfn.XLOOKUP($C6400,'1.PrepList'!$I$2:$I$1500,'1.PrepList'!$K$2:$K$1500,"")&amp;"",""))</f>
        <v/>
      </c>
      <c r="H6400" s="644" t="str">
        <f>IF($C6400="","",IFERROR(IF(_xlfn.XLOOKUP($C6400,tbl_StartedStatus[Bold ID],tbl_StartedStatus[Started])="Started","Yes",IF(_xlfn.XLOOKUP($C6400,tbl_StartedStatus[Bold ID],tbl_StartedStatus[Started])="No Show","No Show","")),""))</f>
        <v/>
      </c>
    </row>
    <row r="6401" spans="1:8" ht="15" customHeight="1" thickBot="1">
      <c r="A6401" s="38" t="str">
        <f>IF($C6401="","",IFERROR(_xlfn.XLOOKUP($C6401,'1.PrepList'!$I$2:$I$1500,'1.PrepList'!$G$2:$G$1500,"")&amp;"",""))</f>
        <v/>
      </c>
      <c r="B6401" s="638" t="str">
        <f>IF($C6401="","",IFERROR(_xlfn.XLOOKUP($C6401,'1.PrepList'!$I$2:$I$1500,'1.PrepList'!$H$2:$H$1500,"")&amp;"",""))</f>
        <v/>
      </c>
      <c r="D6401" s="638" t="str">
        <f>IF($C6401="","",IFERROR(_xlfn.XLOOKUP($C6401,'1.PrepList'!$I$2:$I$1500,'1.PrepList'!$J$2:$J$1500,"")&amp;"",""))</f>
        <v/>
      </c>
      <c r="E6401" s="638" t="str">
        <f>IF($C6401="","",IFERROR(_xlfn.XLOOKUP($C6401,'1.PrepList'!$I$2:$I$1500,'1.PrepList'!$N$2:$N$1500,"")&amp;"",""))</f>
        <v/>
      </c>
      <c r="F6401" s="638" t="str">
        <f>IF($C6401="","",IFERROR(_xlfn.XLOOKUP($C6401,'1.PrepList'!$I$2:$I$1500,'1.PrepList'!$K$2:$K$1500,"")&amp;"",""))</f>
        <v/>
      </c>
      <c r="H6401" s="644" t="str">
        <f>IF($C6401="","",IFERROR(IF(_xlfn.XLOOKUP($C6401,tbl_StartedStatus[Bold ID],tbl_StartedStatus[Started])="Started","Yes",IF(_xlfn.XLOOKUP($C6401,tbl_StartedStatus[Bold ID],tbl_StartedStatus[Started])="No Show","No Show","")),""))</f>
        <v/>
      </c>
    </row>
    <row r="6402" spans="1:8" ht="15" customHeight="1" thickBot="1">
      <c r="A6402" s="38" t="str">
        <f>IF($C6402="","",IFERROR(_xlfn.XLOOKUP($C6402,'1.PrepList'!$I$2:$I$1500,'1.PrepList'!$G$2:$G$1500,"")&amp;"",""))</f>
        <v/>
      </c>
      <c r="B6402" s="638" t="str">
        <f>IF($C6402="","",IFERROR(_xlfn.XLOOKUP($C6402,'1.PrepList'!$I$2:$I$1500,'1.PrepList'!$H$2:$H$1500,"")&amp;"",""))</f>
        <v/>
      </c>
      <c r="D6402" s="638" t="str">
        <f>IF($C6402="","",IFERROR(_xlfn.XLOOKUP($C6402,'1.PrepList'!$I$2:$I$1500,'1.PrepList'!$J$2:$J$1500,"")&amp;"",""))</f>
        <v/>
      </c>
      <c r="E6402" s="638" t="str">
        <f>IF($C6402="","",IFERROR(_xlfn.XLOOKUP($C6402,'1.PrepList'!$I$2:$I$1500,'1.PrepList'!$N$2:$N$1500,"")&amp;"",""))</f>
        <v/>
      </c>
      <c r="F6402" s="638" t="str">
        <f>IF($C6402="","",IFERROR(_xlfn.XLOOKUP($C6402,'1.PrepList'!$I$2:$I$1500,'1.PrepList'!$K$2:$K$1500,"")&amp;"",""))</f>
        <v/>
      </c>
      <c r="H6402" s="644" t="str">
        <f>IF($C6402="","",IFERROR(IF(_xlfn.XLOOKUP($C6402,tbl_StartedStatus[Bold ID],tbl_StartedStatus[Started])="Started","Yes",IF(_xlfn.XLOOKUP($C6402,tbl_StartedStatus[Bold ID],tbl_StartedStatus[Started])="No Show","No Show","")),""))</f>
        <v/>
      </c>
    </row>
    <row r="6403" spans="1:8" ht="15" customHeight="1" thickBot="1">
      <c r="A6403" s="38" t="str">
        <f>IF($C6403="","",IFERROR(_xlfn.XLOOKUP($C6403,'1.PrepList'!$I$2:$I$1500,'1.PrepList'!$G$2:$G$1500,"")&amp;"",""))</f>
        <v/>
      </c>
      <c r="B6403" s="638" t="str">
        <f>IF($C6403="","",IFERROR(_xlfn.XLOOKUP($C6403,'1.PrepList'!$I$2:$I$1500,'1.PrepList'!$H$2:$H$1500,"")&amp;"",""))</f>
        <v/>
      </c>
      <c r="D6403" s="638" t="str">
        <f>IF($C6403="","",IFERROR(_xlfn.XLOOKUP($C6403,'1.PrepList'!$I$2:$I$1500,'1.PrepList'!$J$2:$J$1500,"")&amp;"",""))</f>
        <v/>
      </c>
      <c r="E6403" s="638" t="str">
        <f>IF($C6403="","",IFERROR(_xlfn.XLOOKUP($C6403,'1.PrepList'!$I$2:$I$1500,'1.PrepList'!$N$2:$N$1500,"")&amp;"",""))</f>
        <v/>
      </c>
      <c r="F6403" s="638" t="str">
        <f>IF($C6403="","",IFERROR(_xlfn.XLOOKUP($C6403,'1.PrepList'!$I$2:$I$1500,'1.PrepList'!$K$2:$K$1500,"")&amp;"",""))</f>
        <v/>
      </c>
      <c r="H6403" s="644" t="str">
        <f>IF($C6403="","",IFERROR(IF(_xlfn.XLOOKUP($C6403,tbl_StartedStatus[Bold ID],tbl_StartedStatus[Started])="Started","Yes",IF(_xlfn.XLOOKUP($C6403,tbl_StartedStatus[Bold ID],tbl_StartedStatus[Started])="No Show","No Show","")),""))</f>
        <v/>
      </c>
    </row>
    <row r="6404" spans="1:8" ht="15" customHeight="1" thickBot="1">
      <c r="A6404" s="38" t="str">
        <f>IF($C6404="","",IFERROR(_xlfn.XLOOKUP($C6404,'1.PrepList'!$I$2:$I$1500,'1.PrepList'!$G$2:$G$1500,"")&amp;"",""))</f>
        <v/>
      </c>
      <c r="B6404" s="638" t="str">
        <f>IF($C6404="","",IFERROR(_xlfn.XLOOKUP($C6404,'1.PrepList'!$I$2:$I$1500,'1.PrepList'!$H$2:$H$1500,"")&amp;"",""))</f>
        <v/>
      </c>
      <c r="D6404" s="638" t="str">
        <f>IF($C6404="","",IFERROR(_xlfn.XLOOKUP($C6404,'1.PrepList'!$I$2:$I$1500,'1.PrepList'!$J$2:$J$1500,"")&amp;"",""))</f>
        <v/>
      </c>
      <c r="E6404" s="638" t="str">
        <f>IF($C6404="","",IFERROR(_xlfn.XLOOKUP($C6404,'1.PrepList'!$I$2:$I$1500,'1.PrepList'!$N$2:$N$1500,"")&amp;"",""))</f>
        <v/>
      </c>
      <c r="F6404" s="638" t="str">
        <f>IF($C6404="","",IFERROR(_xlfn.XLOOKUP($C6404,'1.PrepList'!$I$2:$I$1500,'1.PrepList'!$K$2:$K$1500,"")&amp;"",""))</f>
        <v/>
      </c>
      <c r="H6404" s="644" t="str">
        <f>IF($C6404="","",IFERROR(IF(_xlfn.XLOOKUP($C6404,tbl_StartedStatus[Bold ID],tbl_StartedStatus[Started])="Started","Yes",IF(_xlfn.XLOOKUP($C6404,tbl_StartedStatus[Bold ID],tbl_StartedStatus[Started])="No Show","No Show","")),""))</f>
        <v/>
      </c>
    </row>
    <row r="6405" spans="1:8" ht="15" customHeight="1" thickBot="1">
      <c r="A6405" s="38" t="str">
        <f>IF($C6405="","",IFERROR(_xlfn.XLOOKUP($C6405,'1.PrepList'!$I$2:$I$1500,'1.PrepList'!$G$2:$G$1500,"")&amp;"",""))</f>
        <v/>
      </c>
      <c r="B6405" s="638" t="str">
        <f>IF($C6405="","",IFERROR(_xlfn.XLOOKUP($C6405,'1.PrepList'!$I$2:$I$1500,'1.PrepList'!$H$2:$H$1500,"")&amp;"",""))</f>
        <v/>
      </c>
      <c r="D6405" s="638" t="str">
        <f>IF($C6405="","",IFERROR(_xlfn.XLOOKUP($C6405,'1.PrepList'!$I$2:$I$1500,'1.PrepList'!$J$2:$J$1500,"")&amp;"",""))</f>
        <v/>
      </c>
      <c r="E6405" s="638" t="str">
        <f>IF($C6405="","",IFERROR(_xlfn.XLOOKUP($C6405,'1.PrepList'!$I$2:$I$1500,'1.PrepList'!$N$2:$N$1500,"")&amp;"",""))</f>
        <v/>
      </c>
      <c r="F6405" s="638" t="str">
        <f>IF($C6405="","",IFERROR(_xlfn.XLOOKUP($C6405,'1.PrepList'!$I$2:$I$1500,'1.PrepList'!$K$2:$K$1500,"")&amp;"",""))</f>
        <v/>
      </c>
      <c r="H6405" s="644" t="str">
        <f>IF($C6405="","",IFERROR(IF(_xlfn.XLOOKUP($C6405,tbl_StartedStatus[Bold ID],tbl_StartedStatus[Started])="Started","Yes",IF(_xlfn.XLOOKUP($C6405,tbl_StartedStatus[Bold ID],tbl_StartedStatus[Started])="No Show","No Show","")),""))</f>
        <v/>
      </c>
    </row>
    <row r="6406" spans="1:8" ht="15" customHeight="1" thickBot="1">
      <c r="A6406" s="38" t="str">
        <f>IF($C6406="","",IFERROR(_xlfn.XLOOKUP($C6406,'1.PrepList'!$I$2:$I$1500,'1.PrepList'!$G$2:$G$1500,"")&amp;"",""))</f>
        <v/>
      </c>
      <c r="B6406" s="638" t="str">
        <f>IF($C6406="","",IFERROR(_xlfn.XLOOKUP($C6406,'1.PrepList'!$I$2:$I$1500,'1.PrepList'!$H$2:$H$1500,"")&amp;"",""))</f>
        <v/>
      </c>
      <c r="D6406" s="638" t="str">
        <f>IF($C6406="","",IFERROR(_xlfn.XLOOKUP($C6406,'1.PrepList'!$I$2:$I$1500,'1.PrepList'!$J$2:$J$1500,"")&amp;"",""))</f>
        <v/>
      </c>
      <c r="E6406" s="638" t="str">
        <f>IF($C6406="","",IFERROR(_xlfn.XLOOKUP($C6406,'1.PrepList'!$I$2:$I$1500,'1.PrepList'!$N$2:$N$1500,"")&amp;"",""))</f>
        <v/>
      </c>
      <c r="F6406" s="638" t="str">
        <f>IF($C6406="","",IFERROR(_xlfn.XLOOKUP($C6406,'1.PrepList'!$I$2:$I$1500,'1.PrepList'!$K$2:$K$1500,"")&amp;"",""))</f>
        <v/>
      </c>
      <c r="H6406" s="644" t="str">
        <f>IF($C6406="","",IFERROR(IF(_xlfn.XLOOKUP($C6406,tbl_StartedStatus[Bold ID],tbl_StartedStatus[Started])="Started","Yes",IF(_xlfn.XLOOKUP($C6406,tbl_StartedStatus[Bold ID],tbl_StartedStatus[Started])="No Show","No Show","")),""))</f>
        <v/>
      </c>
    </row>
    <row r="6407" spans="1:8" ht="15" customHeight="1" thickBot="1">
      <c r="A6407" s="38" t="str">
        <f>IF($C6407="","",IFERROR(_xlfn.XLOOKUP($C6407,'1.PrepList'!$I$2:$I$1500,'1.PrepList'!$G$2:$G$1500,"")&amp;"",""))</f>
        <v/>
      </c>
      <c r="B6407" s="638" t="str">
        <f>IF($C6407="","",IFERROR(_xlfn.XLOOKUP($C6407,'1.PrepList'!$I$2:$I$1500,'1.PrepList'!$H$2:$H$1500,"")&amp;"",""))</f>
        <v/>
      </c>
      <c r="D6407" s="638" t="str">
        <f>IF($C6407="","",IFERROR(_xlfn.XLOOKUP($C6407,'1.PrepList'!$I$2:$I$1500,'1.PrepList'!$J$2:$J$1500,"")&amp;"",""))</f>
        <v/>
      </c>
      <c r="E6407" s="638" t="str">
        <f>IF($C6407="","",IFERROR(_xlfn.XLOOKUP($C6407,'1.PrepList'!$I$2:$I$1500,'1.PrepList'!$N$2:$N$1500,"")&amp;"",""))</f>
        <v/>
      </c>
      <c r="F6407" s="638" t="str">
        <f>IF($C6407="","",IFERROR(_xlfn.XLOOKUP($C6407,'1.PrepList'!$I$2:$I$1500,'1.PrepList'!$K$2:$K$1500,"")&amp;"",""))</f>
        <v/>
      </c>
      <c r="H6407" s="644" t="str">
        <f>IF($C6407="","",IFERROR(IF(_xlfn.XLOOKUP($C6407,tbl_StartedStatus[Bold ID],tbl_StartedStatus[Started])="Started","Yes",IF(_xlfn.XLOOKUP($C6407,tbl_StartedStatus[Bold ID],tbl_StartedStatus[Started])="No Show","No Show","")),""))</f>
        <v/>
      </c>
    </row>
    <row r="6408" spans="1:8" ht="15" customHeight="1" thickBot="1">
      <c r="A6408" s="38" t="str">
        <f>IF($C6408="","",IFERROR(_xlfn.XLOOKUP($C6408,'1.PrepList'!$I$2:$I$1500,'1.PrepList'!$G$2:$G$1500,"")&amp;"",""))</f>
        <v/>
      </c>
      <c r="B6408" s="638" t="str">
        <f>IF($C6408="","",IFERROR(_xlfn.XLOOKUP($C6408,'1.PrepList'!$I$2:$I$1500,'1.PrepList'!$H$2:$H$1500,"")&amp;"",""))</f>
        <v/>
      </c>
      <c r="D6408" s="638" t="str">
        <f>IF($C6408="","",IFERROR(_xlfn.XLOOKUP($C6408,'1.PrepList'!$I$2:$I$1500,'1.PrepList'!$J$2:$J$1500,"")&amp;"",""))</f>
        <v/>
      </c>
      <c r="E6408" s="638" t="str">
        <f>IF($C6408="","",IFERROR(_xlfn.XLOOKUP($C6408,'1.PrepList'!$I$2:$I$1500,'1.PrepList'!$N$2:$N$1500,"")&amp;"",""))</f>
        <v/>
      </c>
      <c r="F6408" s="638" t="str">
        <f>IF($C6408="","",IFERROR(_xlfn.XLOOKUP($C6408,'1.PrepList'!$I$2:$I$1500,'1.PrepList'!$K$2:$K$1500,"")&amp;"",""))</f>
        <v/>
      </c>
      <c r="H6408" s="644" t="str">
        <f>IF($C6408="","",IFERROR(IF(_xlfn.XLOOKUP($C6408,tbl_StartedStatus[Bold ID],tbl_StartedStatus[Started])="Started","Yes",IF(_xlfn.XLOOKUP($C6408,tbl_StartedStatus[Bold ID],tbl_StartedStatus[Started])="No Show","No Show","")),""))</f>
        <v/>
      </c>
    </row>
    <row r="6409" spans="1:8" ht="15" customHeight="1" thickBot="1">
      <c r="A6409" s="38" t="str">
        <f>IF($C6409="","",IFERROR(_xlfn.XLOOKUP($C6409,'1.PrepList'!$I$2:$I$1500,'1.PrepList'!$G$2:$G$1500,"")&amp;"",""))</f>
        <v/>
      </c>
      <c r="B6409" s="638" t="str">
        <f>IF($C6409="","",IFERROR(_xlfn.XLOOKUP($C6409,'1.PrepList'!$I$2:$I$1500,'1.PrepList'!$H$2:$H$1500,"")&amp;"",""))</f>
        <v/>
      </c>
      <c r="D6409" s="638" t="str">
        <f>IF($C6409="","",IFERROR(_xlfn.XLOOKUP($C6409,'1.PrepList'!$I$2:$I$1500,'1.PrepList'!$J$2:$J$1500,"")&amp;"",""))</f>
        <v/>
      </c>
      <c r="E6409" s="638" t="str">
        <f>IF($C6409="","",IFERROR(_xlfn.XLOOKUP($C6409,'1.PrepList'!$I$2:$I$1500,'1.PrepList'!$N$2:$N$1500,"")&amp;"",""))</f>
        <v/>
      </c>
      <c r="F6409" s="638" t="str">
        <f>IF($C6409="","",IFERROR(_xlfn.XLOOKUP($C6409,'1.PrepList'!$I$2:$I$1500,'1.PrepList'!$K$2:$K$1500,"")&amp;"",""))</f>
        <v/>
      </c>
      <c r="H6409" s="644" t="str">
        <f>IF($C6409="","",IFERROR(IF(_xlfn.XLOOKUP($C6409,tbl_StartedStatus[Bold ID],tbl_StartedStatus[Started])="Started","Yes",IF(_xlfn.XLOOKUP($C6409,tbl_StartedStatus[Bold ID],tbl_StartedStatus[Started])="No Show","No Show","")),""))</f>
        <v/>
      </c>
    </row>
    <row r="6410" spans="1:8" ht="15" customHeight="1" thickBot="1">
      <c r="A6410" s="38" t="str">
        <f>IF($C6410="","",IFERROR(_xlfn.XLOOKUP($C6410,'1.PrepList'!$I$2:$I$1500,'1.PrepList'!$G$2:$G$1500,"")&amp;"",""))</f>
        <v/>
      </c>
      <c r="B6410" s="638" t="str">
        <f>IF($C6410="","",IFERROR(_xlfn.XLOOKUP($C6410,'1.PrepList'!$I$2:$I$1500,'1.PrepList'!$H$2:$H$1500,"")&amp;"",""))</f>
        <v/>
      </c>
      <c r="D6410" s="638" t="str">
        <f>IF($C6410="","",IFERROR(_xlfn.XLOOKUP($C6410,'1.PrepList'!$I$2:$I$1500,'1.PrepList'!$J$2:$J$1500,"")&amp;"",""))</f>
        <v/>
      </c>
      <c r="E6410" s="638" t="str">
        <f>IF($C6410="","",IFERROR(_xlfn.XLOOKUP($C6410,'1.PrepList'!$I$2:$I$1500,'1.PrepList'!$N$2:$N$1500,"")&amp;"",""))</f>
        <v/>
      </c>
      <c r="F6410" s="638" t="str">
        <f>IF($C6410="","",IFERROR(_xlfn.XLOOKUP($C6410,'1.PrepList'!$I$2:$I$1500,'1.PrepList'!$K$2:$K$1500,"")&amp;"",""))</f>
        <v/>
      </c>
      <c r="H6410" s="644" t="str">
        <f>IF($C6410="","",IFERROR(IF(_xlfn.XLOOKUP($C6410,tbl_StartedStatus[Bold ID],tbl_StartedStatus[Started])="Started","Yes",IF(_xlfn.XLOOKUP($C6410,tbl_StartedStatus[Bold ID],tbl_StartedStatus[Started])="No Show","No Show","")),""))</f>
        <v/>
      </c>
    </row>
    <row r="6411" spans="1:8" ht="15" customHeight="1" thickBot="1">
      <c r="A6411" s="38" t="str">
        <f>IF($C6411="","",IFERROR(_xlfn.XLOOKUP($C6411,'1.PrepList'!$I$2:$I$1500,'1.PrepList'!$G$2:$G$1500,"")&amp;"",""))</f>
        <v/>
      </c>
      <c r="B6411" s="638" t="str">
        <f>IF($C6411="","",IFERROR(_xlfn.XLOOKUP($C6411,'1.PrepList'!$I$2:$I$1500,'1.PrepList'!$H$2:$H$1500,"")&amp;"",""))</f>
        <v/>
      </c>
      <c r="D6411" s="638" t="str">
        <f>IF($C6411="","",IFERROR(_xlfn.XLOOKUP($C6411,'1.PrepList'!$I$2:$I$1500,'1.PrepList'!$J$2:$J$1500,"")&amp;"",""))</f>
        <v/>
      </c>
      <c r="E6411" s="638" t="str">
        <f>IF($C6411="","",IFERROR(_xlfn.XLOOKUP($C6411,'1.PrepList'!$I$2:$I$1500,'1.PrepList'!$N$2:$N$1500,"")&amp;"",""))</f>
        <v/>
      </c>
      <c r="F6411" s="638" t="str">
        <f>IF($C6411="","",IFERROR(_xlfn.XLOOKUP($C6411,'1.PrepList'!$I$2:$I$1500,'1.PrepList'!$K$2:$K$1500,"")&amp;"",""))</f>
        <v/>
      </c>
      <c r="H6411" s="644" t="str">
        <f>IF($C6411="","",IFERROR(IF(_xlfn.XLOOKUP($C6411,tbl_StartedStatus[Bold ID],tbl_StartedStatus[Started])="Started","Yes",IF(_xlfn.XLOOKUP($C6411,tbl_StartedStatus[Bold ID],tbl_StartedStatus[Started])="No Show","No Show","")),""))</f>
        <v/>
      </c>
    </row>
    <row r="6412" spans="1:8" ht="15" customHeight="1" thickBot="1">
      <c r="A6412" s="38" t="str">
        <f>IF($C6412="","",IFERROR(_xlfn.XLOOKUP($C6412,'1.PrepList'!$I$2:$I$1500,'1.PrepList'!$G$2:$G$1500,"")&amp;"",""))</f>
        <v/>
      </c>
      <c r="B6412" s="638" t="str">
        <f>IF($C6412="","",IFERROR(_xlfn.XLOOKUP($C6412,'1.PrepList'!$I$2:$I$1500,'1.PrepList'!$H$2:$H$1500,"")&amp;"",""))</f>
        <v/>
      </c>
      <c r="D6412" s="638" t="str">
        <f>IF($C6412="","",IFERROR(_xlfn.XLOOKUP($C6412,'1.PrepList'!$I$2:$I$1500,'1.PrepList'!$J$2:$J$1500,"")&amp;"",""))</f>
        <v/>
      </c>
      <c r="E6412" s="638" t="str">
        <f>IF($C6412="","",IFERROR(_xlfn.XLOOKUP($C6412,'1.PrepList'!$I$2:$I$1500,'1.PrepList'!$N$2:$N$1500,"")&amp;"",""))</f>
        <v/>
      </c>
      <c r="F6412" s="638" t="str">
        <f>IF($C6412="","",IFERROR(_xlfn.XLOOKUP($C6412,'1.PrepList'!$I$2:$I$1500,'1.PrepList'!$K$2:$K$1500,"")&amp;"",""))</f>
        <v/>
      </c>
      <c r="H6412" s="644" t="str">
        <f>IF($C6412="","",IFERROR(IF(_xlfn.XLOOKUP($C6412,tbl_StartedStatus[Bold ID],tbl_StartedStatus[Started])="Started","Yes",IF(_xlfn.XLOOKUP($C6412,tbl_StartedStatus[Bold ID],tbl_StartedStatus[Started])="No Show","No Show","")),""))</f>
        <v/>
      </c>
    </row>
    <row r="6413" spans="1:8" ht="15" customHeight="1" thickBot="1">
      <c r="A6413" s="38" t="str">
        <f>IF($C6413="","",IFERROR(_xlfn.XLOOKUP($C6413,'1.PrepList'!$I$2:$I$1500,'1.PrepList'!$G$2:$G$1500,"")&amp;"",""))</f>
        <v/>
      </c>
      <c r="B6413" s="638" t="str">
        <f>IF($C6413="","",IFERROR(_xlfn.XLOOKUP($C6413,'1.PrepList'!$I$2:$I$1500,'1.PrepList'!$H$2:$H$1500,"")&amp;"",""))</f>
        <v/>
      </c>
      <c r="D6413" s="638" t="str">
        <f>IF($C6413="","",IFERROR(_xlfn.XLOOKUP($C6413,'1.PrepList'!$I$2:$I$1500,'1.PrepList'!$J$2:$J$1500,"")&amp;"",""))</f>
        <v/>
      </c>
      <c r="E6413" s="638" t="str">
        <f>IF($C6413="","",IFERROR(_xlfn.XLOOKUP($C6413,'1.PrepList'!$I$2:$I$1500,'1.PrepList'!$N$2:$N$1500,"")&amp;"",""))</f>
        <v/>
      </c>
      <c r="F6413" s="638" t="str">
        <f>IF($C6413="","",IFERROR(_xlfn.XLOOKUP($C6413,'1.PrepList'!$I$2:$I$1500,'1.PrepList'!$K$2:$K$1500,"")&amp;"",""))</f>
        <v/>
      </c>
      <c r="H6413" s="644" t="str">
        <f>IF($C6413="","",IFERROR(IF(_xlfn.XLOOKUP($C6413,tbl_StartedStatus[Bold ID],tbl_StartedStatus[Started])="Started","Yes",IF(_xlfn.XLOOKUP($C6413,tbl_StartedStatus[Bold ID],tbl_StartedStatus[Started])="No Show","No Show","")),""))</f>
        <v/>
      </c>
    </row>
    <row r="6414" spans="1:8" ht="15" customHeight="1" thickBot="1">
      <c r="A6414" s="38" t="str">
        <f>IF($C6414="","",IFERROR(_xlfn.XLOOKUP($C6414,'1.PrepList'!$I$2:$I$1500,'1.PrepList'!$G$2:$G$1500,"")&amp;"",""))</f>
        <v/>
      </c>
      <c r="B6414" s="638" t="str">
        <f>IF($C6414="","",IFERROR(_xlfn.XLOOKUP($C6414,'1.PrepList'!$I$2:$I$1500,'1.PrepList'!$H$2:$H$1500,"")&amp;"",""))</f>
        <v/>
      </c>
      <c r="D6414" s="638" t="str">
        <f>IF($C6414="","",IFERROR(_xlfn.XLOOKUP($C6414,'1.PrepList'!$I$2:$I$1500,'1.PrepList'!$J$2:$J$1500,"")&amp;"",""))</f>
        <v/>
      </c>
      <c r="E6414" s="638" t="str">
        <f>IF($C6414="","",IFERROR(_xlfn.XLOOKUP($C6414,'1.PrepList'!$I$2:$I$1500,'1.PrepList'!$N$2:$N$1500,"")&amp;"",""))</f>
        <v/>
      </c>
      <c r="F6414" s="638" t="str">
        <f>IF($C6414="","",IFERROR(_xlfn.XLOOKUP($C6414,'1.PrepList'!$I$2:$I$1500,'1.PrepList'!$K$2:$K$1500,"")&amp;"",""))</f>
        <v/>
      </c>
      <c r="H6414" s="644" t="str">
        <f>IF($C6414="","",IFERROR(IF(_xlfn.XLOOKUP($C6414,tbl_StartedStatus[Bold ID],tbl_StartedStatus[Started])="Started","Yes",IF(_xlfn.XLOOKUP($C6414,tbl_StartedStatus[Bold ID],tbl_StartedStatus[Started])="No Show","No Show","")),""))</f>
        <v/>
      </c>
    </row>
    <row r="6415" spans="1:8" ht="15" customHeight="1" thickBot="1">
      <c r="A6415" s="38" t="str">
        <f>IF($C6415="","",IFERROR(_xlfn.XLOOKUP($C6415,'1.PrepList'!$I$2:$I$1500,'1.PrepList'!$G$2:$G$1500,"")&amp;"",""))</f>
        <v/>
      </c>
      <c r="B6415" s="638" t="str">
        <f>IF($C6415="","",IFERROR(_xlfn.XLOOKUP($C6415,'1.PrepList'!$I$2:$I$1500,'1.PrepList'!$H$2:$H$1500,"")&amp;"",""))</f>
        <v/>
      </c>
      <c r="D6415" s="638" t="str">
        <f>IF($C6415="","",IFERROR(_xlfn.XLOOKUP($C6415,'1.PrepList'!$I$2:$I$1500,'1.PrepList'!$J$2:$J$1500,"")&amp;"",""))</f>
        <v/>
      </c>
      <c r="E6415" s="638" t="str">
        <f>IF($C6415="","",IFERROR(_xlfn.XLOOKUP($C6415,'1.PrepList'!$I$2:$I$1500,'1.PrepList'!$N$2:$N$1500,"")&amp;"",""))</f>
        <v/>
      </c>
      <c r="F6415" s="638" t="str">
        <f>IF($C6415="","",IFERROR(_xlfn.XLOOKUP($C6415,'1.PrepList'!$I$2:$I$1500,'1.PrepList'!$K$2:$K$1500,"")&amp;"",""))</f>
        <v/>
      </c>
      <c r="H6415" s="644" t="str">
        <f>IF($C6415="","",IFERROR(IF(_xlfn.XLOOKUP($C6415,tbl_StartedStatus[Bold ID],tbl_StartedStatus[Started])="Started","Yes",IF(_xlfn.XLOOKUP($C6415,tbl_StartedStatus[Bold ID],tbl_StartedStatus[Started])="No Show","No Show","")),""))</f>
        <v/>
      </c>
    </row>
    <row r="6416" spans="1:8" ht="15" customHeight="1" thickBot="1">
      <c r="A6416" s="38" t="str">
        <f>IF($C6416="","",IFERROR(_xlfn.XLOOKUP($C6416,'1.PrepList'!$I$2:$I$1500,'1.PrepList'!$G$2:$G$1500,"")&amp;"",""))</f>
        <v/>
      </c>
      <c r="B6416" s="638" t="str">
        <f>IF($C6416="","",IFERROR(_xlfn.XLOOKUP($C6416,'1.PrepList'!$I$2:$I$1500,'1.PrepList'!$H$2:$H$1500,"")&amp;"",""))</f>
        <v/>
      </c>
      <c r="D6416" s="638" t="str">
        <f>IF($C6416="","",IFERROR(_xlfn.XLOOKUP($C6416,'1.PrepList'!$I$2:$I$1500,'1.PrepList'!$J$2:$J$1500,"")&amp;"",""))</f>
        <v/>
      </c>
      <c r="E6416" s="638" t="str">
        <f>IF($C6416="","",IFERROR(_xlfn.XLOOKUP($C6416,'1.PrepList'!$I$2:$I$1500,'1.PrepList'!$N$2:$N$1500,"")&amp;"",""))</f>
        <v/>
      </c>
      <c r="F6416" s="638" t="str">
        <f>IF($C6416="","",IFERROR(_xlfn.XLOOKUP($C6416,'1.PrepList'!$I$2:$I$1500,'1.PrepList'!$K$2:$K$1500,"")&amp;"",""))</f>
        <v/>
      </c>
      <c r="H6416" s="644" t="str">
        <f>IF($C6416="","",IFERROR(IF(_xlfn.XLOOKUP($C6416,tbl_StartedStatus[Bold ID],tbl_StartedStatus[Started])="Started","Yes",IF(_xlfn.XLOOKUP($C6416,tbl_StartedStatus[Bold ID],tbl_StartedStatus[Started])="No Show","No Show","")),""))</f>
        <v/>
      </c>
    </row>
    <row r="6417" spans="1:8" ht="15" customHeight="1" thickBot="1">
      <c r="A6417" s="38" t="str">
        <f>IF($C6417="","",IFERROR(_xlfn.XLOOKUP($C6417,'1.PrepList'!$I$2:$I$1500,'1.PrepList'!$G$2:$G$1500,"")&amp;"",""))</f>
        <v/>
      </c>
      <c r="B6417" s="638" t="str">
        <f>IF($C6417="","",IFERROR(_xlfn.XLOOKUP($C6417,'1.PrepList'!$I$2:$I$1500,'1.PrepList'!$H$2:$H$1500,"")&amp;"",""))</f>
        <v/>
      </c>
      <c r="D6417" s="638" t="str">
        <f>IF($C6417="","",IFERROR(_xlfn.XLOOKUP($C6417,'1.PrepList'!$I$2:$I$1500,'1.PrepList'!$J$2:$J$1500,"")&amp;"",""))</f>
        <v/>
      </c>
      <c r="E6417" s="638" t="str">
        <f>IF($C6417="","",IFERROR(_xlfn.XLOOKUP($C6417,'1.PrepList'!$I$2:$I$1500,'1.PrepList'!$N$2:$N$1500,"")&amp;"",""))</f>
        <v/>
      </c>
      <c r="F6417" s="638" t="str">
        <f>IF($C6417="","",IFERROR(_xlfn.XLOOKUP($C6417,'1.PrepList'!$I$2:$I$1500,'1.PrepList'!$K$2:$K$1500,"")&amp;"",""))</f>
        <v/>
      </c>
      <c r="H6417" s="644" t="str">
        <f>IF($C6417="","",IFERROR(IF(_xlfn.XLOOKUP($C6417,tbl_StartedStatus[Bold ID],tbl_StartedStatus[Started])="Started","Yes",IF(_xlfn.XLOOKUP($C6417,tbl_StartedStatus[Bold ID],tbl_StartedStatus[Started])="No Show","No Show","")),""))</f>
        <v/>
      </c>
    </row>
    <row r="6418" spans="1:8" ht="15" customHeight="1" thickBot="1">
      <c r="A6418" s="38" t="str">
        <f>IF($C6418="","",IFERROR(_xlfn.XLOOKUP($C6418,'1.PrepList'!$I$2:$I$1500,'1.PrepList'!$G$2:$G$1500,"")&amp;"",""))</f>
        <v/>
      </c>
      <c r="B6418" s="638" t="str">
        <f>IF($C6418="","",IFERROR(_xlfn.XLOOKUP($C6418,'1.PrepList'!$I$2:$I$1500,'1.PrepList'!$H$2:$H$1500,"")&amp;"",""))</f>
        <v/>
      </c>
      <c r="D6418" s="638" t="str">
        <f>IF($C6418="","",IFERROR(_xlfn.XLOOKUP($C6418,'1.PrepList'!$I$2:$I$1500,'1.PrepList'!$J$2:$J$1500,"")&amp;"",""))</f>
        <v/>
      </c>
      <c r="E6418" s="638" t="str">
        <f>IF($C6418="","",IFERROR(_xlfn.XLOOKUP($C6418,'1.PrepList'!$I$2:$I$1500,'1.PrepList'!$N$2:$N$1500,"")&amp;"",""))</f>
        <v/>
      </c>
      <c r="F6418" s="638" t="str">
        <f>IF($C6418="","",IFERROR(_xlfn.XLOOKUP($C6418,'1.PrepList'!$I$2:$I$1500,'1.PrepList'!$K$2:$K$1500,"")&amp;"",""))</f>
        <v/>
      </c>
      <c r="H6418" s="644" t="str">
        <f>IF($C6418="","",IFERROR(IF(_xlfn.XLOOKUP($C6418,tbl_StartedStatus[Bold ID],tbl_StartedStatus[Started])="Started","Yes",IF(_xlfn.XLOOKUP($C6418,tbl_StartedStatus[Bold ID],tbl_StartedStatus[Started])="No Show","No Show","")),""))</f>
        <v/>
      </c>
    </row>
    <row r="6419" spans="1:8" ht="15" customHeight="1" thickBot="1">
      <c r="A6419" s="38" t="str">
        <f>IF($C6419="","",IFERROR(_xlfn.XLOOKUP($C6419,'1.PrepList'!$I$2:$I$1500,'1.PrepList'!$G$2:$G$1500,"")&amp;"",""))</f>
        <v/>
      </c>
      <c r="B6419" s="638" t="str">
        <f>IF($C6419="","",IFERROR(_xlfn.XLOOKUP($C6419,'1.PrepList'!$I$2:$I$1500,'1.PrepList'!$H$2:$H$1500,"")&amp;"",""))</f>
        <v/>
      </c>
      <c r="D6419" s="638" t="str">
        <f>IF($C6419="","",IFERROR(_xlfn.XLOOKUP($C6419,'1.PrepList'!$I$2:$I$1500,'1.PrepList'!$J$2:$J$1500,"")&amp;"",""))</f>
        <v/>
      </c>
      <c r="E6419" s="638" t="str">
        <f>IF($C6419="","",IFERROR(_xlfn.XLOOKUP($C6419,'1.PrepList'!$I$2:$I$1500,'1.PrepList'!$N$2:$N$1500,"")&amp;"",""))</f>
        <v/>
      </c>
      <c r="F6419" s="638" t="str">
        <f>IF($C6419="","",IFERROR(_xlfn.XLOOKUP($C6419,'1.PrepList'!$I$2:$I$1500,'1.PrepList'!$K$2:$K$1500,"")&amp;"",""))</f>
        <v/>
      </c>
      <c r="H6419" s="644" t="str">
        <f>IF($C6419="","",IFERROR(IF(_xlfn.XLOOKUP($C6419,tbl_StartedStatus[Bold ID],tbl_StartedStatus[Started])="Started","Yes",IF(_xlfn.XLOOKUP($C6419,tbl_StartedStatus[Bold ID],tbl_StartedStatus[Started])="No Show","No Show","")),""))</f>
        <v/>
      </c>
    </row>
    <row r="6420" spans="1:8" ht="15" customHeight="1" thickBot="1">
      <c r="A6420" s="38" t="str">
        <f>IF($C6420="","",IFERROR(_xlfn.XLOOKUP($C6420,'1.PrepList'!$I$2:$I$1500,'1.PrepList'!$G$2:$G$1500,"")&amp;"",""))</f>
        <v/>
      </c>
      <c r="B6420" s="638" t="str">
        <f>IF($C6420="","",IFERROR(_xlfn.XLOOKUP($C6420,'1.PrepList'!$I$2:$I$1500,'1.PrepList'!$H$2:$H$1500,"")&amp;"",""))</f>
        <v/>
      </c>
      <c r="D6420" s="638" t="str">
        <f>IF($C6420="","",IFERROR(_xlfn.XLOOKUP($C6420,'1.PrepList'!$I$2:$I$1500,'1.PrepList'!$J$2:$J$1500,"")&amp;"",""))</f>
        <v/>
      </c>
      <c r="E6420" s="638" t="str">
        <f>IF($C6420="","",IFERROR(_xlfn.XLOOKUP($C6420,'1.PrepList'!$I$2:$I$1500,'1.PrepList'!$N$2:$N$1500,"")&amp;"",""))</f>
        <v/>
      </c>
      <c r="F6420" s="638" t="str">
        <f>IF($C6420="","",IFERROR(_xlfn.XLOOKUP($C6420,'1.PrepList'!$I$2:$I$1500,'1.PrepList'!$K$2:$K$1500,"")&amp;"",""))</f>
        <v/>
      </c>
      <c r="H6420" s="644" t="str">
        <f>IF($C6420="","",IFERROR(IF(_xlfn.XLOOKUP($C6420,tbl_StartedStatus[Bold ID],tbl_StartedStatus[Started])="Started","Yes",IF(_xlfn.XLOOKUP($C6420,tbl_StartedStatus[Bold ID],tbl_StartedStatus[Started])="No Show","No Show","")),""))</f>
        <v/>
      </c>
    </row>
    <row r="6421" spans="1:8" ht="15" customHeight="1" thickBot="1">
      <c r="A6421" s="38" t="str">
        <f>IF($C6421="","",IFERROR(_xlfn.XLOOKUP($C6421,'1.PrepList'!$I$2:$I$1500,'1.PrepList'!$G$2:$G$1500,"")&amp;"",""))</f>
        <v/>
      </c>
      <c r="B6421" s="638" t="str">
        <f>IF($C6421="","",IFERROR(_xlfn.XLOOKUP($C6421,'1.PrepList'!$I$2:$I$1500,'1.PrepList'!$H$2:$H$1500,"")&amp;"",""))</f>
        <v/>
      </c>
      <c r="D6421" s="638" t="str">
        <f>IF($C6421="","",IFERROR(_xlfn.XLOOKUP($C6421,'1.PrepList'!$I$2:$I$1500,'1.PrepList'!$J$2:$J$1500,"")&amp;"",""))</f>
        <v/>
      </c>
      <c r="E6421" s="638" t="str">
        <f>IF($C6421="","",IFERROR(_xlfn.XLOOKUP($C6421,'1.PrepList'!$I$2:$I$1500,'1.PrepList'!$N$2:$N$1500,"")&amp;"",""))</f>
        <v/>
      </c>
      <c r="F6421" s="638" t="str">
        <f>IF($C6421="","",IFERROR(_xlfn.XLOOKUP($C6421,'1.PrepList'!$I$2:$I$1500,'1.PrepList'!$K$2:$K$1500,"")&amp;"",""))</f>
        <v/>
      </c>
      <c r="H6421" s="644" t="str">
        <f>IF($C6421="","",IFERROR(IF(_xlfn.XLOOKUP($C6421,tbl_StartedStatus[Bold ID],tbl_StartedStatus[Started])="Started","Yes",IF(_xlfn.XLOOKUP($C6421,tbl_StartedStatus[Bold ID],tbl_StartedStatus[Started])="No Show","No Show","")),""))</f>
        <v/>
      </c>
    </row>
    <row r="6422" spans="1:8" ht="15" customHeight="1" thickBot="1">
      <c r="A6422" s="38" t="str">
        <f>IF($C6422="","",IFERROR(_xlfn.XLOOKUP($C6422,'1.PrepList'!$I$2:$I$1500,'1.PrepList'!$G$2:$G$1500,"")&amp;"",""))</f>
        <v/>
      </c>
      <c r="B6422" s="638" t="str">
        <f>IF($C6422="","",IFERROR(_xlfn.XLOOKUP($C6422,'1.PrepList'!$I$2:$I$1500,'1.PrepList'!$H$2:$H$1500,"")&amp;"",""))</f>
        <v/>
      </c>
      <c r="D6422" s="638" t="str">
        <f>IF($C6422="","",IFERROR(_xlfn.XLOOKUP($C6422,'1.PrepList'!$I$2:$I$1500,'1.PrepList'!$J$2:$J$1500,"")&amp;"",""))</f>
        <v/>
      </c>
      <c r="E6422" s="638" t="str">
        <f>IF($C6422="","",IFERROR(_xlfn.XLOOKUP($C6422,'1.PrepList'!$I$2:$I$1500,'1.PrepList'!$N$2:$N$1500,"")&amp;"",""))</f>
        <v/>
      </c>
      <c r="F6422" s="638" t="str">
        <f>IF($C6422="","",IFERROR(_xlfn.XLOOKUP($C6422,'1.PrepList'!$I$2:$I$1500,'1.PrepList'!$K$2:$K$1500,"")&amp;"",""))</f>
        <v/>
      </c>
      <c r="H6422" s="644" t="str">
        <f>IF($C6422="","",IFERROR(IF(_xlfn.XLOOKUP($C6422,tbl_StartedStatus[Bold ID],tbl_StartedStatus[Started])="Started","Yes",IF(_xlfn.XLOOKUP($C6422,tbl_StartedStatus[Bold ID],tbl_StartedStatus[Started])="No Show","No Show","")),""))</f>
        <v/>
      </c>
    </row>
    <row r="6423" spans="1:8" ht="15" customHeight="1" thickBot="1">
      <c r="A6423" s="38" t="str">
        <f>IF($C6423="","",IFERROR(_xlfn.XLOOKUP($C6423,'1.PrepList'!$I$2:$I$1500,'1.PrepList'!$G$2:$G$1500,"")&amp;"",""))</f>
        <v/>
      </c>
      <c r="B6423" s="638" t="str">
        <f>IF($C6423="","",IFERROR(_xlfn.XLOOKUP($C6423,'1.PrepList'!$I$2:$I$1500,'1.PrepList'!$H$2:$H$1500,"")&amp;"",""))</f>
        <v/>
      </c>
      <c r="D6423" s="638" t="str">
        <f>IF($C6423="","",IFERROR(_xlfn.XLOOKUP($C6423,'1.PrepList'!$I$2:$I$1500,'1.PrepList'!$J$2:$J$1500,"")&amp;"",""))</f>
        <v/>
      </c>
      <c r="E6423" s="638" t="str">
        <f>IF($C6423="","",IFERROR(_xlfn.XLOOKUP($C6423,'1.PrepList'!$I$2:$I$1500,'1.PrepList'!$N$2:$N$1500,"")&amp;"",""))</f>
        <v/>
      </c>
      <c r="F6423" s="638" t="str">
        <f>IF($C6423="","",IFERROR(_xlfn.XLOOKUP($C6423,'1.PrepList'!$I$2:$I$1500,'1.PrepList'!$K$2:$K$1500,"")&amp;"",""))</f>
        <v/>
      </c>
      <c r="H6423" s="644" t="str">
        <f>IF($C6423="","",IFERROR(IF(_xlfn.XLOOKUP($C6423,tbl_StartedStatus[Bold ID],tbl_StartedStatus[Started])="Started","Yes",IF(_xlfn.XLOOKUP($C6423,tbl_StartedStatus[Bold ID],tbl_StartedStatus[Started])="No Show","No Show","")),""))</f>
        <v/>
      </c>
    </row>
    <row r="6424" spans="1:8" ht="15" customHeight="1" thickBot="1">
      <c r="A6424" s="38" t="str">
        <f>IF($C6424="","",IFERROR(_xlfn.XLOOKUP($C6424,'1.PrepList'!$I$2:$I$1500,'1.PrepList'!$G$2:$G$1500,"")&amp;"",""))</f>
        <v/>
      </c>
      <c r="B6424" s="638" t="str">
        <f>IF($C6424="","",IFERROR(_xlfn.XLOOKUP($C6424,'1.PrepList'!$I$2:$I$1500,'1.PrepList'!$H$2:$H$1500,"")&amp;"",""))</f>
        <v/>
      </c>
      <c r="D6424" s="638" t="str">
        <f>IF($C6424="","",IFERROR(_xlfn.XLOOKUP($C6424,'1.PrepList'!$I$2:$I$1500,'1.PrepList'!$J$2:$J$1500,"")&amp;"",""))</f>
        <v/>
      </c>
      <c r="E6424" s="638" t="str">
        <f>IF($C6424="","",IFERROR(_xlfn.XLOOKUP($C6424,'1.PrepList'!$I$2:$I$1500,'1.PrepList'!$N$2:$N$1500,"")&amp;"",""))</f>
        <v/>
      </c>
      <c r="F6424" s="638" t="str">
        <f>IF($C6424="","",IFERROR(_xlfn.XLOOKUP($C6424,'1.PrepList'!$I$2:$I$1500,'1.PrepList'!$K$2:$K$1500,"")&amp;"",""))</f>
        <v/>
      </c>
      <c r="H6424" s="644" t="str">
        <f>IF($C6424="","",IFERROR(IF(_xlfn.XLOOKUP($C6424,tbl_StartedStatus[Bold ID],tbl_StartedStatus[Started])="Started","Yes",IF(_xlfn.XLOOKUP($C6424,tbl_StartedStatus[Bold ID],tbl_StartedStatus[Started])="No Show","No Show","")),""))</f>
        <v/>
      </c>
    </row>
    <row r="6425" spans="1:8" ht="15" customHeight="1" thickBot="1">
      <c r="A6425" s="38" t="str">
        <f>IF($C6425="","",IFERROR(_xlfn.XLOOKUP($C6425,'1.PrepList'!$I$2:$I$1500,'1.PrepList'!$G$2:$G$1500,"")&amp;"",""))</f>
        <v/>
      </c>
      <c r="B6425" s="638" t="str">
        <f>IF($C6425="","",IFERROR(_xlfn.XLOOKUP($C6425,'1.PrepList'!$I$2:$I$1500,'1.PrepList'!$H$2:$H$1500,"")&amp;"",""))</f>
        <v/>
      </c>
      <c r="D6425" s="638" t="str">
        <f>IF($C6425="","",IFERROR(_xlfn.XLOOKUP($C6425,'1.PrepList'!$I$2:$I$1500,'1.PrepList'!$J$2:$J$1500,"")&amp;"",""))</f>
        <v/>
      </c>
      <c r="E6425" s="638" t="str">
        <f>IF($C6425="","",IFERROR(_xlfn.XLOOKUP($C6425,'1.PrepList'!$I$2:$I$1500,'1.PrepList'!$N$2:$N$1500,"")&amp;"",""))</f>
        <v/>
      </c>
      <c r="F6425" s="638" t="str">
        <f>IF($C6425="","",IFERROR(_xlfn.XLOOKUP($C6425,'1.PrepList'!$I$2:$I$1500,'1.PrepList'!$K$2:$K$1500,"")&amp;"",""))</f>
        <v/>
      </c>
      <c r="H6425" s="644" t="str">
        <f>IF($C6425="","",IFERROR(IF(_xlfn.XLOOKUP($C6425,tbl_StartedStatus[Bold ID],tbl_StartedStatus[Started])="Started","Yes",IF(_xlfn.XLOOKUP($C6425,tbl_StartedStatus[Bold ID],tbl_StartedStatus[Started])="No Show","No Show","")),""))</f>
        <v/>
      </c>
    </row>
    <row r="6426" spans="1:8" ht="15" customHeight="1" thickBot="1">
      <c r="A6426" s="38" t="str">
        <f>IF($C6426="","",IFERROR(_xlfn.XLOOKUP($C6426,'1.PrepList'!$I$2:$I$1500,'1.PrepList'!$G$2:$G$1500,"")&amp;"",""))</f>
        <v/>
      </c>
      <c r="B6426" s="638" t="str">
        <f>IF($C6426="","",IFERROR(_xlfn.XLOOKUP($C6426,'1.PrepList'!$I$2:$I$1500,'1.PrepList'!$H$2:$H$1500,"")&amp;"",""))</f>
        <v/>
      </c>
      <c r="D6426" s="638" t="str">
        <f>IF($C6426="","",IFERROR(_xlfn.XLOOKUP($C6426,'1.PrepList'!$I$2:$I$1500,'1.PrepList'!$J$2:$J$1500,"")&amp;"",""))</f>
        <v/>
      </c>
      <c r="E6426" s="638" t="str">
        <f>IF($C6426="","",IFERROR(_xlfn.XLOOKUP($C6426,'1.PrepList'!$I$2:$I$1500,'1.PrepList'!$N$2:$N$1500,"")&amp;"",""))</f>
        <v/>
      </c>
      <c r="F6426" s="638" t="str">
        <f>IF($C6426="","",IFERROR(_xlfn.XLOOKUP($C6426,'1.PrepList'!$I$2:$I$1500,'1.PrepList'!$K$2:$K$1500,"")&amp;"",""))</f>
        <v/>
      </c>
      <c r="H6426" s="644" t="str">
        <f>IF($C6426="","",IFERROR(IF(_xlfn.XLOOKUP($C6426,tbl_StartedStatus[Bold ID],tbl_StartedStatus[Started])="Started","Yes",IF(_xlfn.XLOOKUP($C6426,tbl_StartedStatus[Bold ID],tbl_StartedStatus[Started])="No Show","No Show","")),""))</f>
        <v/>
      </c>
    </row>
    <row r="6427" spans="1:8" ht="15" customHeight="1" thickBot="1">
      <c r="A6427" s="38" t="str">
        <f>IF($C6427="","",IFERROR(_xlfn.XLOOKUP($C6427,'1.PrepList'!$I$2:$I$1500,'1.PrepList'!$G$2:$G$1500,"")&amp;"",""))</f>
        <v/>
      </c>
      <c r="B6427" s="638" t="str">
        <f>IF($C6427="","",IFERROR(_xlfn.XLOOKUP($C6427,'1.PrepList'!$I$2:$I$1500,'1.PrepList'!$H$2:$H$1500,"")&amp;"",""))</f>
        <v/>
      </c>
      <c r="D6427" s="638" t="str">
        <f>IF($C6427="","",IFERROR(_xlfn.XLOOKUP($C6427,'1.PrepList'!$I$2:$I$1500,'1.PrepList'!$J$2:$J$1500,"")&amp;"",""))</f>
        <v/>
      </c>
      <c r="E6427" s="638" t="str">
        <f>IF($C6427="","",IFERROR(_xlfn.XLOOKUP($C6427,'1.PrepList'!$I$2:$I$1500,'1.PrepList'!$N$2:$N$1500,"")&amp;"",""))</f>
        <v/>
      </c>
      <c r="F6427" s="638" t="str">
        <f>IF($C6427="","",IFERROR(_xlfn.XLOOKUP($C6427,'1.PrepList'!$I$2:$I$1500,'1.PrepList'!$K$2:$K$1500,"")&amp;"",""))</f>
        <v/>
      </c>
      <c r="H6427" s="644" t="str">
        <f>IF($C6427="","",IFERROR(IF(_xlfn.XLOOKUP($C6427,tbl_StartedStatus[Bold ID],tbl_StartedStatus[Started])="Started","Yes",IF(_xlfn.XLOOKUP($C6427,tbl_StartedStatus[Bold ID],tbl_StartedStatus[Started])="No Show","No Show","")),""))</f>
        <v/>
      </c>
    </row>
    <row r="6428" spans="1:8" ht="15" customHeight="1" thickBot="1">
      <c r="A6428" s="38" t="str">
        <f>IF($C6428="","",IFERROR(_xlfn.XLOOKUP($C6428,'1.PrepList'!$I$2:$I$1500,'1.PrepList'!$G$2:$G$1500,"")&amp;"",""))</f>
        <v/>
      </c>
      <c r="B6428" s="638" t="str">
        <f>IF($C6428="","",IFERROR(_xlfn.XLOOKUP($C6428,'1.PrepList'!$I$2:$I$1500,'1.PrepList'!$H$2:$H$1500,"")&amp;"",""))</f>
        <v/>
      </c>
      <c r="D6428" s="638" t="str">
        <f>IF($C6428="","",IFERROR(_xlfn.XLOOKUP($C6428,'1.PrepList'!$I$2:$I$1500,'1.PrepList'!$J$2:$J$1500,"")&amp;"",""))</f>
        <v/>
      </c>
      <c r="E6428" s="638" t="str">
        <f>IF($C6428="","",IFERROR(_xlfn.XLOOKUP($C6428,'1.PrepList'!$I$2:$I$1500,'1.PrepList'!$N$2:$N$1500,"")&amp;"",""))</f>
        <v/>
      </c>
      <c r="F6428" s="638" t="str">
        <f>IF($C6428="","",IFERROR(_xlfn.XLOOKUP($C6428,'1.PrepList'!$I$2:$I$1500,'1.PrepList'!$K$2:$K$1500,"")&amp;"",""))</f>
        <v/>
      </c>
      <c r="H6428" s="644" t="str">
        <f>IF($C6428="","",IFERROR(IF(_xlfn.XLOOKUP($C6428,tbl_StartedStatus[Bold ID],tbl_StartedStatus[Started])="Started","Yes",IF(_xlfn.XLOOKUP($C6428,tbl_StartedStatus[Bold ID],tbl_StartedStatus[Started])="No Show","No Show","")),""))</f>
        <v/>
      </c>
    </row>
    <row r="6429" spans="1:8" ht="15" customHeight="1" thickBot="1">
      <c r="A6429" s="38" t="str">
        <f>IF($C6429="","",IFERROR(_xlfn.XLOOKUP($C6429,'1.PrepList'!$I$2:$I$1500,'1.PrepList'!$G$2:$G$1500,"")&amp;"",""))</f>
        <v/>
      </c>
      <c r="B6429" s="638" t="str">
        <f>IF($C6429="","",IFERROR(_xlfn.XLOOKUP($C6429,'1.PrepList'!$I$2:$I$1500,'1.PrepList'!$H$2:$H$1500,"")&amp;"",""))</f>
        <v/>
      </c>
      <c r="D6429" s="638" t="str">
        <f>IF($C6429="","",IFERROR(_xlfn.XLOOKUP($C6429,'1.PrepList'!$I$2:$I$1500,'1.PrepList'!$J$2:$J$1500,"")&amp;"",""))</f>
        <v/>
      </c>
      <c r="E6429" s="638" t="str">
        <f>IF($C6429="","",IFERROR(_xlfn.XLOOKUP($C6429,'1.PrepList'!$I$2:$I$1500,'1.PrepList'!$N$2:$N$1500,"")&amp;"",""))</f>
        <v/>
      </c>
      <c r="F6429" s="638" t="str">
        <f>IF($C6429="","",IFERROR(_xlfn.XLOOKUP($C6429,'1.PrepList'!$I$2:$I$1500,'1.PrepList'!$K$2:$K$1500,"")&amp;"",""))</f>
        <v/>
      </c>
      <c r="H6429" s="644" t="str">
        <f>IF($C6429="","",IFERROR(IF(_xlfn.XLOOKUP($C6429,tbl_StartedStatus[Bold ID],tbl_StartedStatus[Started])="Started","Yes",IF(_xlfn.XLOOKUP($C6429,tbl_StartedStatus[Bold ID],tbl_StartedStatus[Started])="No Show","No Show","")),""))</f>
        <v/>
      </c>
    </row>
    <row r="6430" spans="1:8" ht="15" customHeight="1" thickBot="1">
      <c r="A6430" s="38" t="str">
        <f>IF($C6430="","",IFERROR(_xlfn.XLOOKUP($C6430,'1.PrepList'!$I$2:$I$1500,'1.PrepList'!$G$2:$G$1500,"")&amp;"",""))</f>
        <v/>
      </c>
      <c r="B6430" s="638" t="str">
        <f>IF($C6430="","",IFERROR(_xlfn.XLOOKUP($C6430,'1.PrepList'!$I$2:$I$1500,'1.PrepList'!$H$2:$H$1500,"")&amp;"",""))</f>
        <v/>
      </c>
      <c r="D6430" s="638" t="str">
        <f>IF($C6430="","",IFERROR(_xlfn.XLOOKUP($C6430,'1.PrepList'!$I$2:$I$1500,'1.PrepList'!$J$2:$J$1500,"")&amp;"",""))</f>
        <v/>
      </c>
      <c r="E6430" s="638" t="str">
        <f>IF($C6430="","",IFERROR(_xlfn.XLOOKUP($C6430,'1.PrepList'!$I$2:$I$1500,'1.PrepList'!$N$2:$N$1500,"")&amp;"",""))</f>
        <v/>
      </c>
      <c r="F6430" s="638" t="str">
        <f>IF($C6430="","",IFERROR(_xlfn.XLOOKUP($C6430,'1.PrepList'!$I$2:$I$1500,'1.PrepList'!$K$2:$K$1500,"")&amp;"",""))</f>
        <v/>
      </c>
      <c r="H6430" s="644" t="str">
        <f>IF($C6430="","",IFERROR(IF(_xlfn.XLOOKUP($C6430,tbl_StartedStatus[Bold ID],tbl_StartedStatus[Started])="Started","Yes",IF(_xlfn.XLOOKUP($C6430,tbl_StartedStatus[Bold ID],tbl_StartedStatus[Started])="No Show","No Show","")),""))</f>
        <v/>
      </c>
    </row>
    <row r="6431" spans="1:8" ht="15" customHeight="1" thickBot="1">
      <c r="A6431" s="38" t="str">
        <f>IF($C6431="","",IFERROR(_xlfn.XLOOKUP($C6431,'1.PrepList'!$I$2:$I$1500,'1.PrepList'!$G$2:$G$1500,"")&amp;"",""))</f>
        <v/>
      </c>
      <c r="B6431" s="638" t="str">
        <f>IF($C6431="","",IFERROR(_xlfn.XLOOKUP($C6431,'1.PrepList'!$I$2:$I$1500,'1.PrepList'!$H$2:$H$1500,"")&amp;"",""))</f>
        <v/>
      </c>
      <c r="D6431" s="638" t="str">
        <f>IF($C6431="","",IFERROR(_xlfn.XLOOKUP($C6431,'1.PrepList'!$I$2:$I$1500,'1.PrepList'!$J$2:$J$1500,"")&amp;"",""))</f>
        <v/>
      </c>
      <c r="E6431" s="638" t="str">
        <f>IF($C6431="","",IFERROR(_xlfn.XLOOKUP($C6431,'1.PrepList'!$I$2:$I$1500,'1.PrepList'!$N$2:$N$1500,"")&amp;"",""))</f>
        <v/>
      </c>
      <c r="F6431" s="638" t="str">
        <f>IF($C6431="","",IFERROR(_xlfn.XLOOKUP($C6431,'1.PrepList'!$I$2:$I$1500,'1.PrepList'!$K$2:$K$1500,"")&amp;"",""))</f>
        <v/>
      </c>
      <c r="H6431" s="644" t="str">
        <f>IF($C6431="","",IFERROR(IF(_xlfn.XLOOKUP($C6431,tbl_StartedStatus[Bold ID],tbl_StartedStatus[Started])="Started","Yes",IF(_xlfn.XLOOKUP($C6431,tbl_StartedStatus[Bold ID],tbl_StartedStatus[Started])="No Show","No Show","")),""))</f>
        <v/>
      </c>
    </row>
    <row r="6432" spans="1:8" ht="15" customHeight="1" thickBot="1">
      <c r="A6432" s="38" t="str">
        <f>IF($C6432="","",IFERROR(_xlfn.XLOOKUP($C6432,'1.PrepList'!$I$2:$I$1500,'1.PrepList'!$G$2:$G$1500,"")&amp;"",""))</f>
        <v/>
      </c>
      <c r="B6432" s="638" t="str">
        <f>IF($C6432="","",IFERROR(_xlfn.XLOOKUP($C6432,'1.PrepList'!$I$2:$I$1500,'1.PrepList'!$H$2:$H$1500,"")&amp;"",""))</f>
        <v/>
      </c>
      <c r="D6432" s="638" t="str">
        <f>IF($C6432="","",IFERROR(_xlfn.XLOOKUP($C6432,'1.PrepList'!$I$2:$I$1500,'1.PrepList'!$J$2:$J$1500,"")&amp;"",""))</f>
        <v/>
      </c>
      <c r="E6432" s="638" t="str">
        <f>IF($C6432="","",IFERROR(_xlfn.XLOOKUP($C6432,'1.PrepList'!$I$2:$I$1500,'1.PrepList'!$N$2:$N$1500,"")&amp;"",""))</f>
        <v/>
      </c>
      <c r="F6432" s="638" t="str">
        <f>IF($C6432="","",IFERROR(_xlfn.XLOOKUP($C6432,'1.PrepList'!$I$2:$I$1500,'1.PrepList'!$K$2:$K$1500,"")&amp;"",""))</f>
        <v/>
      </c>
      <c r="H6432" s="644" t="str">
        <f>IF($C6432="","",IFERROR(IF(_xlfn.XLOOKUP($C6432,tbl_StartedStatus[Bold ID],tbl_StartedStatus[Started])="Started","Yes",IF(_xlfn.XLOOKUP($C6432,tbl_StartedStatus[Bold ID],tbl_StartedStatus[Started])="No Show","No Show","")),""))</f>
        <v/>
      </c>
    </row>
    <row r="6433" spans="1:8" ht="15" customHeight="1" thickBot="1">
      <c r="A6433" s="38" t="str">
        <f>IF($C6433="","",IFERROR(_xlfn.XLOOKUP($C6433,'1.PrepList'!$I$2:$I$1500,'1.PrepList'!$G$2:$G$1500,"")&amp;"",""))</f>
        <v/>
      </c>
      <c r="B6433" s="638" t="str">
        <f>IF($C6433="","",IFERROR(_xlfn.XLOOKUP($C6433,'1.PrepList'!$I$2:$I$1500,'1.PrepList'!$H$2:$H$1500,"")&amp;"",""))</f>
        <v/>
      </c>
      <c r="D6433" s="638" t="str">
        <f>IF($C6433="","",IFERROR(_xlfn.XLOOKUP($C6433,'1.PrepList'!$I$2:$I$1500,'1.PrepList'!$J$2:$J$1500,"")&amp;"",""))</f>
        <v/>
      </c>
      <c r="E6433" s="638" t="str">
        <f>IF($C6433="","",IFERROR(_xlfn.XLOOKUP($C6433,'1.PrepList'!$I$2:$I$1500,'1.PrepList'!$N$2:$N$1500,"")&amp;"",""))</f>
        <v/>
      </c>
      <c r="F6433" s="638" t="str">
        <f>IF($C6433="","",IFERROR(_xlfn.XLOOKUP($C6433,'1.PrepList'!$I$2:$I$1500,'1.PrepList'!$K$2:$K$1500,"")&amp;"",""))</f>
        <v/>
      </c>
      <c r="H6433" s="644" t="str">
        <f>IF($C6433="","",IFERROR(IF(_xlfn.XLOOKUP($C6433,tbl_StartedStatus[Bold ID],tbl_StartedStatus[Started])="Started","Yes",IF(_xlfn.XLOOKUP($C6433,tbl_StartedStatus[Bold ID],tbl_StartedStatus[Started])="No Show","No Show","")),""))</f>
        <v/>
      </c>
    </row>
    <row r="6434" spans="1:8" ht="15" customHeight="1" thickBot="1">
      <c r="A6434" s="38" t="str">
        <f>IF($C6434="","",IFERROR(_xlfn.XLOOKUP($C6434,'1.PrepList'!$I$2:$I$1500,'1.PrepList'!$G$2:$G$1500,"")&amp;"",""))</f>
        <v/>
      </c>
      <c r="B6434" s="638" t="str">
        <f>IF($C6434="","",IFERROR(_xlfn.XLOOKUP($C6434,'1.PrepList'!$I$2:$I$1500,'1.PrepList'!$H$2:$H$1500,"")&amp;"",""))</f>
        <v/>
      </c>
      <c r="D6434" s="638" t="str">
        <f>IF($C6434="","",IFERROR(_xlfn.XLOOKUP($C6434,'1.PrepList'!$I$2:$I$1500,'1.PrepList'!$J$2:$J$1500,"")&amp;"",""))</f>
        <v/>
      </c>
      <c r="E6434" s="638" t="str">
        <f>IF($C6434="","",IFERROR(_xlfn.XLOOKUP($C6434,'1.PrepList'!$I$2:$I$1500,'1.PrepList'!$N$2:$N$1500,"")&amp;"",""))</f>
        <v/>
      </c>
      <c r="F6434" s="638" t="str">
        <f>IF($C6434="","",IFERROR(_xlfn.XLOOKUP($C6434,'1.PrepList'!$I$2:$I$1500,'1.PrepList'!$K$2:$K$1500,"")&amp;"",""))</f>
        <v/>
      </c>
      <c r="H6434" s="644" t="str">
        <f>IF($C6434="","",IFERROR(IF(_xlfn.XLOOKUP($C6434,tbl_StartedStatus[Bold ID],tbl_StartedStatus[Started])="Started","Yes",IF(_xlfn.XLOOKUP($C6434,tbl_StartedStatus[Bold ID],tbl_StartedStatus[Started])="No Show","No Show","")),""))</f>
        <v/>
      </c>
    </row>
    <row r="6435" spans="1:8" ht="15" customHeight="1" thickBot="1">
      <c r="A6435" s="38" t="str">
        <f>IF($C6435="","",IFERROR(_xlfn.XLOOKUP($C6435,'1.PrepList'!$I$2:$I$1500,'1.PrepList'!$G$2:$G$1500,"")&amp;"",""))</f>
        <v/>
      </c>
      <c r="B6435" s="638" t="str">
        <f>IF($C6435="","",IFERROR(_xlfn.XLOOKUP($C6435,'1.PrepList'!$I$2:$I$1500,'1.PrepList'!$H$2:$H$1500,"")&amp;"",""))</f>
        <v/>
      </c>
      <c r="D6435" s="638" t="str">
        <f>IF($C6435="","",IFERROR(_xlfn.XLOOKUP($C6435,'1.PrepList'!$I$2:$I$1500,'1.PrepList'!$J$2:$J$1500,"")&amp;"",""))</f>
        <v/>
      </c>
      <c r="E6435" s="638" t="str">
        <f>IF($C6435="","",IFERROR(_xlfn.XLOOKUP($C6435,'1.PrepList'!$I$2:$I$1500,'1.PrepList'!$N$2:$N$1500,"")&amp;"",""))</f>
        <v/>
      </c>
      <c r="F6435" s="638" t="str">
        <f>IF($C6435="","",IFERROR(_xlfn.XLOOKUP($C6435,'1.PrepList'!$I$2:$I$1500,'1.PrepList'!$K$2:$K$1500,"")&amp;"",""))</f>
        <v/>
      </c>
      <c r="H6435" s="644" t="str">
        <f>IF($C6435="","",IFERROR(IF(_xlfn.XLOOKUP($C6435,tbl_StartedStatus[Bold ID],tbl_StartedStatus[Started])="Started","Yes",IF(_xlfn.XLOOKUP($C6435,tbl_StartedStatus[Bold ID],tbl_StartedStatus[Started])="No Show","No Show","")),""))</f>
        <v/>
      </c>
    </row>
    <row r="6436" spans="1:8" ht="15" customHeight="1" thickBot="1">
      <c r="A6436" s="38" t="str">
        <f>IF($C6436="","",IFERROR(_xlfn.XLOOKUP($C6436,'1.PrepList'!$I$2:$I$1500,'1.PrepList'!$G$2:$G$1500,"")&amp;"",""))</f>
        <v/>
      </c>
      <c r="B6436" s="638" t="str">
        <f>IF($C6436="","",IFERROR(_xlfn.XLOOKUP($C6436,'1.PrepList'!$I$2:$I$1500,'1.PrepList'!$H$2:$H$1500,"")&amp;"",""))</f>
        <v/>
      </c>
      <c r="D6436" s="638" t="str">
        <f>IF($C6436="","",IFERROR(_xlfn.XLOOKUP($C6436,'1.PrepList'!$I$2:$I$1500,'1.PrepList'!$J$2:$J$1500,"")&amp;"",""))</f>
        <v/>
      </c>
      <c r="E6436" s="638" t="str">
        <f>IF($C6436="","",IFERROR(_xlfn.XLOOKUP($C6436,'1.PrepList'!$I$2:$I$1500,'1.PrepList'!$N$2:$N$1500,"")&amp;"",""))</f>
        <v/>
      </c>
      <c r="F6436" s="638" t="str">
        <f>IF($C6436="","",IFERROR(_xlfn.XLOOKUP($C6436,'1.PrepList'!$I$2:$I$1500,'1.PrepList'!$K$2:$K$1500,"")&amp;"",""))</f>
        <v/>
      </c>
      <c r="H6436" s="644" t="str">
        <f>IF($C6436="","",IFERROR(IF(_xlfn.XLOOKUP($C6436,tbl_StartedStatus[Bold ID],tbl_StartedStatus[Started])="Started","Yes",IF(_xlfn.XLOOKUP($C6436,tbl_StartedStatus[Bold ID],tbl_StartedStatus[Started])="No Show","No Show","")),""))</f>
        <v/>
      </c>
    </row>
    <row r="6437" spans="1:8" ht="15" customHeight="1" thickBot="1">
      <c r="A6437" s="38" t="str">
        <f>IF($C6437="","",IFERROR(_xlfn.XLOOKUP($C6437,'1.PrepList'!$I$2:$I$1500,'1.PrepList'!$G$2:$G$1500,"")&amp;"",""))</f>
        <v/>
      </c>
      <c r="B6437" s="638" t="str">
        <f>IF($C6437="","",IFERROR(_xlfn.XLOOKUP($C6437,'1.PrepList'!$I$2:$I$1500,'1.PrepList'!$H$2:$H$1500,"")&amp;"",""))</f>
        <v/>
      </c>
      <c r="D6437" s="638" t="str">
        <f>IF($C6437="","",IFERROR(_xlfn.XLOOKUP($C6437,'1.PrepList'!$I$2:$I$1500,'1.PrepList'!$J$2:$J$1500,"")&amp;"",""))</f>
        <v/>
      </c>
      <c r="E6437" s="638" t="str">
        <f>IF($C6437="","",IFERROR(_xlfn.XLOOKUP($C6437,'1.PrepList'!$I$2:$I$1500,'1.PrepList'!$N$2:$N$1500,"")&amp;"",""))</f>
        <v/>
      </c>
      <c r="F6437" s="638" t="str">
        <f>IF($C6437="","",IFERROR(_xlfn.XLOOKUP($C6437,'1.PrepList'!$I$2:$I$1500,'1.PrepList'!$K$2:$K$1500,"")&amp;"",""))</f>
        <v/>
      </c>
      <c r="H6437" s="644" t="str">
        <f>IF($C6437="","",IFERROR(IF(_xlfn.XLOOKUP($C6437,tbl_StartedStatus[Bold ID],tbl_StartedStatus[Started])="Started","Yes",IF(_xlfn.XLOOKUP($C6437,tbl_StartedStatus[Bold ID],tbl_StartedStatus[Started])="No Show","No Show","")),""))</f>
        <v/>
      </c>
    </row>
    <row r="6438" spans="1:8" ht="15" customHeight="1" thickBot="1">
      <c r="A6438" s="38" t="str">
        <f>IF($C6438="","",IFERROR(_xlfn.XLOOKUP($C6438,'1.PrepList'!$I$2:$I$1500,'1.PrepList'!$G$2:$G$1500,"")&amp;"",""))</f>
        <v/>
      </c>
      <c r="B6438" s="638" t="str">
        <f>IF($C6438="","",IFERROR(_xlfn.XLOOKUP($C6438,'1.PrepList'!$I$2:$I$1500,'1.PrepList'!$H$2:$H$1500,"")&amp;"",""))</f>
        <v/>
      </c>
      <c r="D6438" s="638" t="str">
        <f>IF($C6438="","",IFERROR(_xlfn.XLOOKUP($C6438,'1.PrepList'!$I$2:$I$1500,'1.PrepList'!$J$2:$J$1500,"")&amp;"",""))</f>
        <v/>
      </c>
      <c r="E6438" s="638" t="str">
        <f>IF($C6438="","",IFERROR(_xlfn.XLOOKUP($C6438,'1.PrepList'!$I$2:$I$1500,'1.PrepList'!$N$2:$N$1500,"")&amp;"",""))</f>
        <v/>
      </c>
      <c r="F6438" s="638" t="str">
        <f>IF($C6438="","",IFERROR(_xlfn.XLOOKUP($C6438,'1.PrepList'!$I$2:$I$1500,'1.PrepList'!$K$2:$K$1500,"")&amp;"",""))</f>
        <v/>
      </c>
      <c r="H6438" s="644" t="str">
        <f>IF($C6438="","",IFERROR(IF(_xlfn.XLOOKUP($C6438,tbl_StartedStatus[Bold ID],tbl_StartedStatus[Started])="Started","Yes",IF(_xlfn.XLOOKUP($C6438,tbl_StartedStatus[Bold ID],tbl_StartedStatus[Started])="No Show","No Show","")),""))</f>
        <v/>
      </c>
    </row>
    <row r="6439" spans="1:8" ht="15" customHeight="1" thickBot="1">
      <c r="A6439" s="38" t="str">
        <f>IF($C6439="","",IFERROR(_xlfn.XLOOKUP($C6439,'1.PrepList'!$I$2:$I$1500,'1.PrepList'!$G$2:$G$1500,"")&amp;"",""))</f>
        <v/>
      </c>
      <c r="B6439" s="638" t="str">
        <f>IF($C6439="","",IFERROR(_xlfn.XLOOKUP($C6439,'1.PrepList'!$I$2:$I$1500,'1.PrepList'!$H$2:$H$1500,"")&amp;"",""))</f>
        <v/>
      </c>
      <c r="D6439" s="638" t="str">
        <f>IF($C6439="","",IFERROR(_xlfn.XLOOKUP($C6439,'1.PrepList'!$I$2:$I$1500,'1.PrepList'!$J$2:$J$1500,"")&amp;"",""))</f>
        <v/>
      </c>
      <c r="E6439" s="638" t="str">
        <f>IF($C6439="","",IFERROR(_xlfn.XLOOKUP($C6439,'1.PrepList'!$I$2:$I$1500,'1.PrepList'!$N$2:$N$1500,"")&amp;"",""))</f>
        <v/>
      </c>
      <c r="F6439" s="638" t="str">
        <f>IF($C6439="","",IFERROR(_xlfn.XLOOKUP($C6439,'1.PrepList'!$I$2:$I$1500,'1.PrepList'!$K$2:$K$1500,"")&amp;"",""))</f>
        <v/>
      </c>
      <c r="H6439" s="644" t="str">
        <f>IF($C6439="","",IFERROR(IF(_xlfn.XLOOKUP($C6439,tbl_StartedStatus[Bold ID],tbl_StartedStatus[Started])="Started","Yes",IF(_xlfn.XLOOKUP($C6439,tbl_StartedStatus[Bold ID],tbl_StartedStatus[Started])="No Show","No Show","")),""))</f>
        <v/>
      </c>
    </row>
    <row r="6440" spans="1:8" ht="15" customHeight="1" thickBot="1">
      <c r="A6440" s="38" t="str">
        <f>IF($C6440="","",IFERROR(_xlfn.XLOOKUP($C6440,'1.PrepList'!$I$2:$I$1500,'1.PrepList'!$G$2:$G$1500,"")&amp;"",""))</f>
        <v/>
      </c>
      <c r="B6440" s="638" t="str">
        <f>IF($C6440="","",IFERROR(_xlfn.XLOOKUP($C6440,'1.PrepList'!$I$2:$I$1500,'1.PrepList'!$H$2:$H$1500,"")&amp;"",""))</f>
        <v/>
      </c>
      <c r="D6440" s="638" t="str">
        <f>IF($C6440="","",IFERROR(_xlfn.XLOOKUP($C6440,'1.PrepList'!$I$2:$I$1500,'1.PrepList'!$J$2:$J$1500,"")&amp;"",""))</f>
        <v/>
      </c>
      <c r="E6440" s="638" t="str">
        <f>IF($C6440="","",IFERROR(_xlfn.XLOOKUP($C6440,'1.PrepList'!$I$2:$I$1500,'1.PrepList'!$N$2:$N$1500,"")&amp;"",""))</f>
        <v/>
      </c>
      <c r="F6440" s="638" t="str">
        <f>IF($C6440="","",IFERROR(_xlfn.XLOOKUP($C6440,'1.PrepList'!$I$2:$I$1500,'1.PrepList'!$K$2:$K$1500,"")&amp;"",""))</f>
        <v/>
      </c>
      <c r="H6440" s="644" t="str">
        <f>IF($C6440="","",IFERROR(IF(_xlfn.XLOOKUP($C6440,tbl_StartedStatus[Bold ID],tbl_StartedStatus[Started])="Started","Yes",IF(_xlfn.XLOOKUP($C6440,tbl_StartedStatus[Bold ID],tbl_StartedStatus[Started])="No Show","No Show","")),""))</f>
        <v/>
      </c>
    </row>
    <row r="6441" spans="1:8" ht="15" customHeight="1" thickBot="1">
      <c r="A6441" s="38" t="str">
        <f>IF($C6441="","",IFERROR(_xlfn.XLOOKUP($C6441,'1.PrepList'!$I$2:$I$1500,'1.PrepList'!$G$2:$G$1500,"")&amp;"",""))</f>
        <v/>
      </c>
      <c r="B6441" s="638" t="str">
        <f>IF($C6441="","",IFERROR(_xlfn.XLOOKUP($C6441,'1.PrepList'!$I$2:$I$1500,'1.PrepList'!$H$2:$H$1500,"")&amp;"",""))</f>
        <v/>
      </c>
      <c r="D6441" s="638" t="str">
        <f>IF($C6441="","",IFERROR(_xlfn.XLOOKUP($C6441,'1.PrepList'!$I$2:$I$1500,'1.PrepList'!$J$2:$J$1500,"")&amp;"",""))</f>
        <v/>
      </c>
      <c r="E6441" s="638" t="str">
        <f>IF($C6441="","",IFERROR(_xlfn.XLOOKUP($C6441,'1.PrepList'!$I$2:$I$1500,'1.PrepList'!$N$2:$N$1500,"")&amp;"",""))</f>
        <v/>
      </c>
      <c r="F6441" s="638" t="str">
        <f>IF($C6441="","",IFERROR(_xlfn.XLOOKUP($C6441,'1.PrepList'!$I$2:$I$1500,'1.PrepList'!$K$2:$K$1500,"")&amp;"",""))</f>
        <v/>
      </c>
      <c r="H6441" s="644" t="str">
        <f>IF($C6441="","",IFERROR(IF(_xlfn.XLOOKUP($C6441,tbl_StartedStatus[Bold ID],tbl_StartedStatus[Started])="Started","Yes",IF(_xlfn.XLOOKUP($C6441,tbl_StartedStatus[Bold ID],tbl_StartedStatus[Started])="No Show","No Show","")),""))</f>
        <v/>
      </c>
    </row>
    <row r="6442" spans="1:8" ht="15" customHeight="1" thickBot="1">
      <c r="A6442" s="38" t="str">
        <f>IF($C6442="","",IFERROR(_xlfn.XLOOKUP($C6442,'1.PrepList'!$I$2:$I$1500,'1.PrepList'!$G$2:$G$1500,"")&amp;"",""))</f>
        <v/>
      </c>
      <c r="B6442" s="638" t="str">
        <f>IF($C6442="","",IFERROR(_xlfn.XLOOKUP($C6442,'1.PrepList'!$I$2:$I$1500,'1.PrepList'!$H$2:$H$1500,"")&amp;"",""))</f>
        <v/>
      </c>
      <c r="D6442" s="638" t="str">
        <f>IF($C6442="","",IFERROR(_xlfn.XLOOKUP($C6442,'1.PrepList'!$I$2:$I$1500,'1.PrepList'!$J$2:$J$1500,"")&amp;"",""))</f>
        <v/>
      </c>
      <c r="E6442" s="638" t="str">
        <f>IF($C6442="","",IFERROR(_xlfn.XLOOKUP($C6442,'1.PrepList'!$I$2:$I$1500,'1.PrepList'!$N$2:$N$1500,"")&amp;"",""))</f>
        <v/>
      </c>
      <c r="F6442" s="638" t="str">
        <f>IF($C6442="","",IFERROR(_xlfn.XLOOKUP($C6442,'1.PrepList'!$I$2:$I$1500,'1.PrepList'!$K$2:$K$1500,"")&amp;"",""))</f>
        <v/>
      </c>
      <c r="H6442" s="644" t="str">
        <f>IF($C6442="","",IFERROR(IF(_xlfn.XLOOKUP($C6442,tbl_StartedStatus[Bold ID],tbl_StartedStatus[Started])="Started","Yes",IF(_xlfn.XLOOKUP($C6442,tbl_StartedStatus[Bold ID],tbl_StartedStatus[Started])="No Show","No Show","")),""))</f>
        <v/>
      </c>
    </row>
    <row r="6443" spans="1:8" ht="15" customHeight="1" thickBot="1">
      <c r="A6443" s="38" t="str">
        <f>IF($C6443="","",IFERROR(_xlfn.XLOOKUP($C6443,'1.PrepList'!$I$2:$I$1500,'1.PrepList'!$G$2:$G$1500,"")&amp;"",""))</f>
        <v/>
      </c>
      <c r="B6443" s="638" t="str">
        <f>IF($C6443="","",IFERROR(_xlfn.XLOOKUP($C6443,'1.PrepList'!$I$2:$I$1500,'1.PrepList'!$H$2:$H$1500,"")&amp;"",""))</f>
        <v/>
      </c>
      <c r="D6443" s="638" t="str">
        <f>IF($C6443="","",IFERROR(_xlfn.XLOOKUP($C6443,'1.PrepList'!$I$2:$I$1500,'1.PrepList'!$J$2:$J$1500,"")&amp;"",""))</f>
        <v/>
      </c>
      <c r="E6443" s="638" t="str">
        <f>IF($C6443="","",IFERROR(_xlfn.XLOOKUP($C6443,'1.PrepList'!$I$2:$I$1500,'1.PrepList'!$N$2:$N$1500,"")&amp;"",""))</f>
        <v/>
      </c>
      <c r="F6443" s="638" t="str">
        <f>IF($C6443="","",IFERROR(_xlfn.XLOOKUP($C6443,'1.PrepList'!$I$2:$I$1500,'1.PrepList'!$K$2:$K$1500,"")&amp;"",""))</f>
        <v/>
      </c>
      <c r="H6443" s="644" t="str">
        <f>IF($C6443="","",IFERROR(IF(_xlfn.XLOOKUP($C6443,tbl_StartedStatus[Bold ID],tbl_StartedStatus[Started])="Started","Yes",IF(_xlfn.XLOOKUP($C6443,tbl_StartedStatus[Bold ID],tbl_StartedStatus[Started])="No Show","No Show","")),""))</f>
        <v/>
      </c>
    </row>
    <row r="6444" spans="1:8" ht="15" customHeight="1" thickBot="1">
      <c r="A6444" s="38" t="str">
        <f>IF($C6444="","",IFERROR(_xlfn.XLOOKUP($C6444,'1.PrepList'!$I$2:$I$1500,'1.PrepList'!$G$2:$G$1500,"")&amp;"",""))</f>
        <v/>
      </c>
      <c r="B6444" s="638" t="str">
        <f>IF($C6444="","",IFERROR(_xlfn.XLOOKUP($C6444,'1.PrepList'!$I$2:$I$1500,'1.PrepList'!$H$2:$H$1500,"")&amp;"",""))</f>
        <v/>
      </c>
      <c r="D6444" s="638" t="str">
        <f>IF($C6444="","",IFERROR(_xlfn.XLOOKUP($C6444,'1.PrepList'!$I$2:$I$1500,'1.PrepList'!$J$2:$J$1500,"")&amp;"",""))</f>
        <v/>
      </c>
      <c r="E6444" s="638" t="str">
        <f>IF($C6444="","",IFERROR(_xlfn.XLOOKUP($C6444,'1.PrepList'!$I$2:$I$1500,'1.PrepList'!$N$2:$N$1500,"")&amp;"",""))</f>
        <v/>
      </c>
      <c r="F6444" s="638" t="str">
        <f>IF($C6444="","",IFERROR(_xlfn.XLOOKUP($C6444,'1.PrepList'!$I$2:$I$1500,'1.PrepList'!$K$2:$K$1500,"")&amp;"",""))</f>
        <v/>
      </c>
      <c r="H6444" s="644" t="str">
        <f>IF($C6444="","",IFERROR(IF(_xlfn.XLOOKUP($C6444,tbl_StartedStatus[Bold ID],tbl_StartedStatus[Started])="Started","Yes",IF(_xlfn.XLOOKUP($C6444,tbl_StartedStatus[Bold ID],tbl_StartedStatus[Started])="No Show","No Show","")),""))</f>
        <v/>
      </c>
    </row>
    <row r="6445" spans="1:8" ht="15" customHeight="1" thickBot="1">
      <c r="A6445" s="38" t="str">
        <f>IF($C6445="","",IFERROR(_xlfn.XLOOKUP($C6445,'1.PrepList'!$I$2:$I$1500,'1.PrepList'!$G$2:$G$1500,"")&amp;"",""))</f>
        <v/>
      </c>
      <c r="B6445" s="638" t="str">
        <f>IF($C6445="","",IFERROR(_xlfn.XLOOKUP($C6445,'1.PrepList'!$I$2:$I$1500,'1.PrepList'!$H$2:$H$1500,"")&amp;"",""))</f>
        <v/>
      </c>
      <c r="D6445" s="638" t="str">
        <f>IF($C6445="","",IFERROR(_xlfn.XLOOKUP($C6445,'1.PrepList'!$I$2:$I$1500,'1.PrepList'!$J$2:$J$1500,"")&amp;"",""))</f>
        <v/>
      </c>
      <c r="E6445" s="638" t="str">
        <f>IF($C6445="","",IFERROR(_xlfn.XLOOKUP($C6445,'1.PrepList'!$I$2:$I$1500,'1.PrepList'!$N$2:$N$1500,"")&amp;"",""))</f>
        <v/>
      </c>
      <c r="F6445" s="638" t="str">
        <f>IF($C6445="","",IFERROR(_xlfn.XLOOKUP($C6445,'1.PrepList'!$I$2:$I$1500,'1.PrepList'!$K$2:$K$1500,"")&amp;"",""))</f>
        <v/>
      </c>
      <c r="H6445" s="644" t="str">
        <f>IF($C6445="","",IFERROR(IF(_xlfn.XLOOKUP($C6445,tbl_StartedStatus[Bold ID],tbl_StartedStatus[Started])="Started","Yes",IF(_xlfn.XLOOKUP($C6445,tbl_StartedStatus[Bold ID],tbl_StartedStatus[Started])="No Show","No Show","")),""))</f>
        <v/>
      </c>
    </row>
    <row r="6446" spans="1:8" ht="15" customHeight="1" thickBot="1">
      <c r="A6446" s="38" t="str">
        <f>IF($C6446="","",IFERROR(_xlfn.XLOOKUP($C6446,'1.PrepList'!$I$2:$I$1500,'1.PrepList'!$G$2:$G$1500,"")&amp;"",""))</f>
        <v/>
      </c>
      <c r="B6446" s="638" t="str">
        <f>IF($C6446="","",IFERROR(_xlfn.XLOOKUP($C6446,'1.PrepList'!$I$2:$I$1500,'1.PrepList'!$H$2:$H$1500,"")&amp;"",""))</f>
        <v/>
      </c>
      <c r="D6446" s="638" t="str">
        <f>IF($C6446="","",IFERROR(_xlfn.XLOOKUP($C6446,'1.PrepList'!$I$2:$I$1500,'1.PrepList'!$J$2:$J$1500,"")&amp;"",""))</f>
        <v/>
      </c>
      <c r="E6446" s="638" t="str">
        <f>IF($C6446="","",IFERROR(_xlfn.XLOOKUP($C6446,'1.PrepList'!$I$2:$I$1500,'1.PrepList'!$N$2:$N$1500,"")&amp;"",""))</f>
        <v/>
      </c>
      <c r="F6446" s="638" t="str">
        <f>IF($C6446="","",IFERROR(_xlfn.XLOOKUP($C6446,'1.PrepList'!$I$2:$I$1500,'1.PrepList'!$K$2:$K$1500,"")&amp;"",""))</f>
        <v/>
      </c>
      <c r="H6446" s="644" t="str">
        <f>IF($C6446="","",IFERROR(IF(_xlfn.XLOOKUP($C6446,tbl_StartedStatus[Bold ID],tbl_StartedStatus[Started])="Started","Yes",IF(_xlfn.XLOOKUP($C6446,tbl_StartedStatus[Bold ID],tbl_StartedStatus[Started])="No Show","No Show","")),""))</f>
        <v/>
      </c>
    </row>
    <row r="6447" spans="1:8" ht="15" customHeight="1" thickBot="1">
      <c r="A6447" s="38" t="str">
        <f>IF($C6447="","",IFERROR(_xlfn.XLOOKUP($C6447,'1.PrepList'!$I$2:$I$1500,'1.PrepList'!$G$2:$G$1500,"")&amp;"",""))</f>
        <v/>
      </c>
      <c r="B6447" s="638" t="str">
        <f>IF($C6447="","",IFERROR(_xlfn.XLOOKUP($C6447,'1.PrepList'!$I$2:$I$1500,'1.PrepList'!$H$2:$H$1500,"")&amp;"",""))</f>
        <v/>
      </c>
      <c r="D6447" s="638" t="str">
        <f>IF($C6447="","",IFERROR(_xlfn.XLOOKUP($C6447,'1.PrepList'!$I$2:$I$1500,'1.PrepList'!$J$2:$J$1500,"")&amp;"",""))</f>
        <v/>
      </c>
      <c r="E6447" s="638" t="str">
        <f>IF($C6447="","",IFERROR(_xlfn.XLOOKUP($C6447,'1.PrepList'!$I$2:$I$1500,'1.PrepList'!$N$2:$N$1500,"")&amp;"",""))</f>
        <v/>
      </c>
      <c r="F6447" s="638" t="str">
        <f>IF($C6447="","",IFERROR(_xlfn.XLOOKUP($C6447,'1.PrepList'!$I$2:$I$1500,'1.PrepList'!$K$2:$K$1500,"")&amp;"",""))</f>
        <v/>
      </c>
      <c r="H6447" s="644" t="str">
        <f>IF($C6447="","",IFERROR(IF(_xlfn.XLOOKUP($C6447,tbl_StartedStatus[Bold ID],tbl_StartedStatus[Started])="Started","Yes",IF(_xlfn.XLOOKUP($C6447,tbl_StartedStatus[Bold ID],tbl_StartedStatus[Started])="No Show","No Show","")),""))</f>
        <v/>
      </c>
    </row>
    <row r="6448" spans="1:8" ht="15" customHeight="1" thickBot="1">
      <c r="A6448" s="38" t="str">
        <f>IF($C6448="","",IFERROR(_xlfn.XLOOKUP($C6448,'1.PrepList'!$I$2:$I$1500,'1.PrepList'!$G$2:$G$1500,"")&amp;"",""))</f>
        <v/>
      </c>
      <c r="B6448" s="638" t="str">
        <f>IF($C6448="","",IFERROR(_xlfn.XLOOKUP($C6448,'1.PrepList'!$I$2:$I$1500,'1.PrepList'!$H$2:$H$1500,"")&amp;"",""))</f>
        <v/>
      </c>
      <c r="D6448" s="638" t="str">
        <f>IF($C6448="","",IFERROR(_xlfn.XLOOKUP($C6448,'1.PrepList'!$I$2:$I$1500,'1.PrepList'!$J$2:$J$1500,"")&amp;"",""))</f>
        <v/>
      </c>
      <c r="E6448" s="638" t="str">
        <f>IF($C6448="","",IFERROR(_xlfn.XLOOKUP($C6448,'1.PrepList'!$I$2:$I$1500,'1.PrepList'!$N$2:$N$1500,"")&amp;"",""))</f>
        <v/>
      </c>
      <c r="F6448" s="638" t="str">
        <f>IF($C6448="","",IFERROR(_xlfn.XLOOKUP($C6448,'1.PrepList'!$I$2:$I$1500,'1.PrepList'!$K$2:$K$1500,"")&amp;"",""))</f>
        <v/>
      </c>
      <c r="H6448" s="644" t="str">
        <f>IF($C6448="","",IFERROR(IF(_xlfn.XLOOKUP($C6448,tbl_StartedStatus[Bold ID],tbl_StartedStatus[Started])="Started","Yes",IF(_xlfn.XLOOKUP($C6448,tbl_StartedStatus[Bold ID],tbl_StartedStatus[Started])="No Show","No Show","")),""))</f>
        <v/>
      </c>
    </row>
    <row r="6449" spans="1:8" ht="15" customHeight="1" thickBot="1">
      <c r="A6449" s="38" t="str">
        <f>IF($C6449="","",IFERROR(_xlfn.XLOOKUP($C6449,'1.PrepList'!$I$2:$I$1500,'1.PrepList'!$G$2:$G$1500,"")&amp;"",""))</f>
        <v/>
      </c>
      <c r="B6449" s="638" t="str">
        <f>IF($C6449="","",IFERROR(_xlfn.XLOOKUP($C6449,'1.PrepList'!$I$2:$I$1500,'1.PrepList'!$H$2:$H$1500,"")&amp;"",""))</f>
        <v/>
      </c>
      <c r="D6449" s="638" t="str">
        <f>IF($C6449="","",IFERROR(_xlfn.XLOOKUP($C6449,'1.PrepList'!$I$2:$I$1500,'1.PrepList'!$J$2:$J$1500,"")&amp;"",""))</f>
        <v/>
      </c>
      <c r="E6449" s="638" t="str">
        <f>IF($C6449="","",IFERROR(_xlfn.XLOOKUP($C6449,'1.PrepList'!$I$2:$I$1500,'1.PrepList'!$N$2:$N$1500,"")&amp;"",""))</f>
        <v/>
      </c>
      <c r="F6449" s="638" t="str">
        <f>IF($C6449="","",IFERROR(_xlfn.XLOOKUP($C6449,'1.PrepList'!$I$2:$I$1500,'1.PrepList'!$K$2:$K$1500,"")&amp;"",""))</f>
        <v/>
      </c>
      <c r="H6449" s="644" t="str">
        <f>IF($C6449="","",IFERROR(IF(_xlfn.XLOOKUP($C6449,tbl_StartedStatus[Bold ID],tbl_StartedStatus[Started])="Started","Yes",IF(_xlfn.XLOOKUP($C6449,tbl_StartedStatus[Bold ID],tbl_StartedStatus[Started])="No Show","No Show","")),""))</f>
        <v/>
      </c>
    </row>
    <row r="6450" spans="1:8" ht="15" customHeight="1" thickBot="1">
      <c r="A6450" s="38" t="str">
        <f>IF($C6450="","",IFERROR(_xlfn.XLOOKUP($C6450,'1.PrepList'!$I$2:$I$1500,'1.PrepList'!$G$2:$G$1500,"")&amp;"",""))</f>
        <v/>
      </c>
      <c r="B6450" s="638" t="str">
        <f>IF($C6450="","",IFERROR(_xlfn.XLOOKUP($C6450,'1.PrepList'!$I$2:$I$1500,'1.PrepList'!$H$2:$H$1500,"")&amp;"",""))</f>
        <v/>
      </c>
      <c r="D6450" s="638" t="str">
        <f>IF($C6450="","",IFERROR(_xlfn.XLOOKUP($C6450,'1.PrepList'!$I$2:$I$1500,'1.PrepList'!$J$2:$J$1500,"")&amp;"",""))</f>
        <v/>
      </c>
      <c r="E6450" s="638" t="str">
        <f>IF($C6450="","",IFERROR(_xlfn.XLOOKUP($C6450,'1.PrepList'!$I$2:$I$1500,'1.PrepList'!$N$2:$N$1500,"")&amp;"",""))</f>
        <v/>
      </c>
      <c r="F6450" s="638" t="str">
        <f>IF($C6450="","",IFERROR(_xlfn.XLOOKUP($C6450,'1.PrepList'!$I$2:$I$1500,'1.PrepList'!$K$2:$K$1500,"")&amp;"",""))</f>
        <v/>
      </c>
      <c r="H6450" s="644" t="str">
        <f>IF($C6450="","",IFERROR(IF(_xlfn.XLOOKUP($C6450,tbl_StartedStatus[Bold ID],tbl_StartedStatus[Started])="Started","Yes",IF(_xlfn.XLOOKUP($C6450,tbl_StartedStatus[Bold ID],tbl_StartedStatus[Started])="No Show","No Show","")),""))</f>
        <v/>
      </c>
    </row>
    <row r="6451" spans="1:8" ht="15" customHeight="1" thickBot="1">
      <c r="A6451" s="38" t="str">
        <f>IF($C6451="","",IFERROR(_xlfn.XLOOKUP($C6451,'1.PrepList'!$I$2:$I$1500,'1.PrepList'!$G$2:$G$1500,"")&amp;"",""))</f>
        <v/>
      </c>
      <c r="B6451" s="638" t="str">
        <f>IF($C6451="","",IFERROR(_xlfn.XLOOKUP($C6451,'1.PrepList'!$I$2:$I$1500,'1.PrepList'!$H$2:$H$1500,"")&amp;"",""))</f>
        <v/>
      </c>
      <c r="D6451" s="638" t="str">
        <f>IF($C6451="","",IFERROR(_xlfn.XLOOKUP($C6451,'1.PrepList'!$I$2:$I$1500,'1.PrepList'!$J$2:$J$1500,"")&amp;"",""))</f>
        <v/>
      </c>
      <c r="E6451" s="638" t="str">
        <f>IF($C6451="","",IFERROR(_xlfn.XLOOKUP($C6451,'1.PrepList'!$I$2:$I$1500,'1.PrepList'!$N$2:$N$1500,"")&amp;"",""))</f>
        <v/>
      </c>
      <c r="F6451" s="638" t="str">
        <f>IF($C6451="","",IFERROR(_xlfn.XLOOKUP($C6451,'1.PrepList'!$I$2:$I$1500,'1.PrepList'!$K$2:$K$1500,"")&amp;"",""))</f>
        <v/>
      </c>
      <c r="H6451" s="644" t="str">
        <f>IF($C6451="","",IFERROR(IF(_xlfn.XLOOKUP($C6451,tbl_StartedStatus[Bold ID],tbl_StartedStatus[Started])="Started","Yes",IF(_xlfn.XLOOKUP($C6451,tbl_StartedStatus[Bold ID],tbl_StartedStatus[Started])="No Show","No Show","")),""))</f>
        <v/>
      </c>
    </row>
    <row r="6452" spans="1:8" ht="15" customHeight="1" thickBot="1">
      <c r="A6452" s="38" t="str">
        <f>IF($C6452="","",IFERROR(_xlfn.XLOOKUP($C6452,'1.PrepList'!$I$2:$I$1500,'1.PrepList'!$G$2:$G$1500,"")&amp;"",""))</f>
        <v/>
      </c>
      <c r="B6452" s="638" t="str">
        <f>IF($C6452="","",IFERROR(_xlfn.XLOOKUP($C6452,'1.PrepList'!$I$2:$I$1500,'1.PrepList'!$H$2:$H$1500,"")&amp;"",""))</f>
        <v/>
      </c>
      <c r="D6452" s="638" t="str">
        <f>IF($C6452="","",IFERROR(_xlfn.XLOOKUP($C6452,'1.PrepList'!$I$2:$I$1500,'1.PrepList'!$J$2:$J$1500,"")&amp;"",""))</f>
        <v/>
      </c>
      <c r="E6452" s="638" t="str">
        <f>IF($C6452="","",IFERROR(_xlfn.XLOOKUP($C6452,'1.PrepList'!$I$2:$I$1500,'1.PrepList'!$N$2:$N$1500,"")&amp;"",""))</f>
        <v/>
      </c>
      <c r="F6452" s="638" t="str">
        <f>IF($C6452="","",IFERROR(_xlfn.XLOOKUP($C6452,'1.PrepList'!$I$2:$I$1500,'1.PrepList'!$K$2:$K$1500,"")&amp;"",""))</f>
        <v/>
      </c>
      <c r="H6452" s="644" t="str">
        <f>IF($C6452="","",IFERROR(IF(_xlfn.XLOOKUP($C6452,tbl_StartedStatus[Bold ID],tbl_StartedStatus[Started])="Started","Yes",IF(_xlfn.XLOOKUP($C6452,tbl_StartedStatus[Bold ID],tbl_StartedStatus[Started])="No Show","No Show","")),""))</f>
        <v/>
      </c>
    </row>
    <row r="6453" spans="1:8" ht="15" customHeight="1" thickBot="1">
      <c r="A6453" s="38" t="str">
        <f>IF($C6453="","",IFERROR(_xlfn.XLOOKUP($C6453,'1.PrepList'!$I$2:$I$1500,'1.PrepList'!$G$2:$G$1500,"")&amp;"",""))</f>
        <v/>
      </c>
      <c r="B6453" s="638" t="str">
        <f>IF($C6453="","",IFERROR(_xlfn.XLOOKUP($C6453,'1.PrepList'!$I$2:$I$1500,'1.PrepList'!$H$2:$H$1500,"")&amp;"",""))</f>
        <v/>
      </c>
      <c r="D6453" s="638" t="str">
        <f>IF($C6453="","",IFERROR(_xlfn.XLOOKUP($C6453,'1.PrepList'!$I$2:$I$1500,'1.PrepList'!$J$2:$J$1500,"")&amp;"",""))</f>
        <v/>
      </c>
      <c r="E6453" s="638" t="str">
        <f>IF($C6453="","",IFERROR(_xlfn.XLOOKUP($C6453,'1.PrepList'!$I$2:$I$1500,'1.PrepList'!$N$2:$N$1500,"")&amp;"",""))</f>
        <v/>
      </c>
      <c r="F6453" s="638" t="str">
        <f>IF($C6453="","",IFERROR(_xlfn.XLOOKUP($C6453,'1.PrepList'!$I$2:$I$1500,'1.PrepList'!$K$2:$K$1500,"")&amp;"",""))</f>
        <v/>
      </c>
      <c r="H6453" s="644" t="str">
        <f>IF($C6453="","",IFERROR(IF(_xlfn.XLOOKUP($C6453,tbl_StartedStatus[Bold ID],tbl_StartedStatus[Started])="Started","Yes",IF(_xlfn.XLOOKUP($C6453,tbl_StartedStatus[Bold ID],tbl_StartedStatus[Started])="No Show","No Show","")),""))</f>
        <v/>
      </c>
    </row>
    <row r="6454" spans="1:8" ht="15" customHeight="1" thickBot="1">
      <c r="A6454" s="38" t="str">
        <f>IF($C6454="","",IFERROR(_xlfn.XLOOKUP($C6454,'1.PrepList'!$I$2:$I$1500,'1.PrepList'!$G$2:$G$1500,"")&amp;"",""))</f>
        <v/>
      </c>
      <c r="B6454" s="638" t="str">
        <f>IF($C6454="","",IFERROR(_xlfn.XLOOKUP($C6454,'1.PrepList'!$I$2:$I$1500,'1.PrepList'!$H$2:$H$1500,"")&amp;"",""))</f>
        <v/>
      </c>
      <c r="D6454" s="638" t="str">
        <f>IF($C6454="","",IFERROR(_xlfn.XLOOKUP($C6454,'1.PrepList'!$I$2:$I$1500,'1.PrepList'!$J$2:$J$1500,"")&amp;"",""))</f>
        <v/>
      </c>
      <c r="E6454" s="638" t="str">
        <f>IF($C6454="","",IFERROR(_xlfn.XLOOKUP($C6454,'1.PrepList'!$I$2:$I$1500,'1.PrepList'!$N$2:$N$1500,"")&amp;"",""))</f>
        <v/>
      </c>
      <c r="F6454" s="638" t="str">
        <f>IF($C6454="","",IFERROR(_xlfn.XLOOKUP($C6454,'1.PrepList'!$I$2:$I$1500,'1.PrepList'!$K$2:$K$1500,"")&amp;"",""))</f>
        <v/>
      </c>
      <c r="H6454" s="644" t="str">
        <f>IF($C6454="","",IFERROR(IF(_xlfn.XLOOKUP($C6454,tbl_StartedStatus[Bold ID],tbl_StartedStatus[Started])="Started","Yes",IF(_xlfn.XLOOKUP($C6454,tbl_StartedStatus[Bold ID],tbl_StartedStatus[Started])="No Show","No Show","")),""))</f>
        <v/>
      </c>
    </row>
    <row r="6455" spans="1:8" ht="15" customHeight="1" thickBot="1">
      <c r="A6455" s="38" t="str">
        <f>IF($C6455="","",IFERROR(_xlfn.XLOOKUP($C6455,'1.PrepList'!$I$2:$I$1500,'1.PrepList'!$G$2:$G$1500,"")&amp;"",""))</f>
        <v/>
      </c>
      <c r="B6455" s="638" t="str">
        <f>IF($C6455="","",IFERROR(_xlfn.XLOOKUP($C6455,'1.PrepList'!$I$2:$I$1500,'1.PrepList'!$H$2:$H$1500,"")&amp;"",""))</f>
        <v/>
      </c>
      <c r="D6455" s="638" t="str">
        <f>IF($C6455="","",IFERROR(_xlfn.XLOOKUP($C6455,'1.PrepList'!$I$2:$I$1500,'1.PrepList'!$J$2:$J$1500,"")&amp;"",""))</f>
        <v/>
      </c>
      <c r="E6455" s="638" t="str">
        <f>IF($C6455="","",IFERROR(_xlfn.XLOOKUP($C6455,'1.PrepList'!$I$2:$I$1500,'1.PrepList'!$N$2:$N$1500,"")&amp;"",""))</f>
        <v/>
      </c>
      <c r="F6455" s="638" t="str">
        <f>IF($C6455="","",IFERROR(_xlfn.XLOOKUP($C6455,'1.PrepList'!$I$2:$I$1500,'1.PrepList'!$K$2:$K$1500,"")&amp;"",""))</f>
        <v/>
      </c>
      <c r="H6455" s="644" t="str">
        <f>IF($C6455="","",IFERROR(IF(_xlfn.XLOOKUP($C6455,tbl_StartedStatus[Bold ID],tbl_StartedStatus[Started])="Started","Yes",IF(_xlfn.XLOOKUP($C6455,tbl_StartedStatus[Bold ID],tbl_StartedStatus[Started])="No Show","No Show","")),""))</f>
        <v/>
      </c>
    </row>
    <row r="6456" spans="1:8" ht="15" customHeight="1" thickBot="1">
      <c r="A6456" s="38" t="str">
        <f>IF($C6456="","",IFERROR(_xlfn.XLOOKUP($C6456,'1.PrepList'!$I$2:$I$1500,'1.PrepList'!$G$2:$G$1500,"")&amp;"",""))</f>
        <v/>
      </c>
      <c r="B6456" s="638" t="str">
        <f>IF($C6456="","",IFERROR(_xlfn.XLOOKUP($C6456,'1.PrepList'!$I$2:$I$1500,'1.PrepList'!$H$2:$H$1500,"")&amp;"",""))</f>
        <v/>
      </c>
      <c r="D6456" s="638" t="str">
        <f>IF($C6456="","",IFERROR(_xlfn.XLOOKUP($C6456,'1.PrepList'!$I$2:$I$1500,'1.PrepList'!$J$2:$J$1500,"")&amp;"",""))</f>
        <v/>
      </c>
      <c r="E6456" s="638" t="str">
        <f>IF($C6456="","",IFERROR(_xlfn.XLOOKUP($C6456,'1.PrepList'!$I$2:$I$1500,'1.PrepList'!$N$2:$N$1500,"")&amp;"",""))</f>
        <v/>
      </c>
      <c r="F6456" s="638" t="str">
        <f>IF($C6456="","",IFERROR(_xlfn.XLOOKUP($C6456,'1.PrepList'!$I$2:$I$1500,'1.PrepList'!$K$2:$K$1500,"")&amp;"",""))</f>
        <v/>
      </c>
      <c r="H6456" s="644" t="str">
        <f>IF($C6456="","",IFERROR(IF(_xlfn.XLOOKUP($C6456,tbl_StartedStatus[Bold ID],tbl_StartedStatus[Started])="Started","Yes",IF(_xlfn.XLOOKUP($C6456,tbl_StartedStatus[Bold ID],tbl_StartedStatus[Started])="No Show","No Show","")),""))</f>
        <v/>
      </c>
    </row>
    <row r="6457" spans="1:8" ht="15" customHeight="1" thickBot="1">
      <c r="A6457" s="38" t="str">
        <f>IF($C6457="","",IFERROR(_xlfn.XLOOKUP($C6457,'1.PrepList'!$I$2:$I$1500,'1.PrepList'!$G$2:$G$1500,"")&amp;"",""))</f>
        <v/>
      </c>
      <c r="B6457" s="638" t="str">
        <f>IF($C6457="","",IFERROR(_xlfn.XLOOKUP($C6457,'1.PrepList'!$I$2:$I$1500,'1.PrepList'!$H$2:$H$1500,"")&amp;"",""))</f>
        <v/>
      </c>
      <c r="D6457" s="638" t="str">
        <f>IF($C6457="","",IFERROR(_xlfn.XLOOKUP($C6457,'1.PrepList'!$I$2:$I$1500,'1.PrepList'!$J$2:$J$1500,"")&amp;"",""))</f>
        <v/>
      </c>
      <c r="E6457" s="638" t="str">
        <f>IF($C6457="","",IFERROR(_xlfn.XLOOKUP($C6457,'1.PrepList'!$I$2:$I$1500,'1.PrepList'!$N$2:$N$1500,"")&amp;"",""))</f>
        <v/>
      </c>
      <c r="F6457" s="638" t="str">
        <f>IF($C6457="","",IFERROR(_xlfn.XLOOKUP($C6457,'1.PrepList'!$I$2:$I$1500,'1.PrepList'!$K$2:$K$1500,"")&amp;"",""))</f>
        <v/>
      </c>
      <c r="H6457" s="644" t="str">
        <f>IF($C6457="","",IFERROR(IF(_xlfn.XLOOKUP($C6457,tbl_StartedStatus[Bold ID],tbl_StartedStatus[Started])="Started","Yes",IF(_xlfn.XLOOKUP($C6457,tbl_StartedStatus[Bold ID],tbl_StartedStatus[Started])="No Show","No Show","")),""))</f>
        <v/>
      </c>
    </row>
    <row r="6458" spans="1:8" ht="15" customHeight="1" thickBot="1">
      <c r="A6458" s="38" t="str">
        <f>IF($C6458="","",IFERROR(_xlfn.XLOOKUP($C6458,'1.PrepList'!$I$2:$I$1500,'1.PrepList'!$G$2:$G$1500,"")&amp;"",""))</f>
        <v/>
      </c>
      <c r="B6458" s="638" t="str">
        <f>IF($C6458="","",IFERROR(_xlfn.XLOOKUP($C6458,'1.PrepList'!$I$2:$I$1500,'1.PrepList'!$H$2:$H$1500,"")&amp;"",""))</f>
        <v/>
      </c>
      <c r="D6458" s="638" t="str">
        <f>IF($C6458="","",IFERROR(_xlfn.XLOOKUP($C6458,'1.PrepList'!$I$2:$I$1500,'1.PrepList'!$J$2:$J$1500,"")&amp;"",""))</f>
        <v/>
      </c>
      <c r="E6458" s="638" t="str">
        <f>IF($C6458="","",IFERROR(_xlfn.XLOOKUP($C6458,'1.PrepList'!$I$2:$I$1500,'1.PrepList'!$N$2:$N$1500,"")&amp;"",""))</f>
        <v/>
      </c>
      <c r="F6458" s="638" t="str">
        <f>IF($C6458="","",IFERROR(_xlfn.XLOOKUP($C6458,'1.PrepList'!$I$2:$I$1500,'1.PrepList'!$K$2:$K$1500,"")&amp;"",""))</f>
        <v/>
      </c>
      <c r="H6458" s="644" t="str">
        <f>IF($C6458="","",IFERROR(IF(_xlfn.XLOOKUP($C6458,tbl_StartedStatus[Bold ID],tbl_StartedStatus[Started])="Started","Yes",IF(_xlfn.XLOOKUP($C6458,tbl_StartedStatus[Bold ID],tbl_StartedStatus[Started])="No Show","No Show","")),""))</f>
        <v/>
      </c>
    </row>
    <row r="6459" spans="1:8" ht="15" customHeight="1" thickBot="1">
      <c r="A6459" s="38" t="str">
        <f>IF($C6459="","",IFERROR(_xlfn.XLOOKUP($C6459,'1.PrepList'!$I$2:$I$1500,'1.PrepList'!$G$2:$G$1500,"")&amp;"",""))</f>
        <v/>
      </c>
      <c r="B6459" s="638" t="str">
        <f>IF($C6459="","",IFERROR(_xlfn.XLOOKUP($C6459,'1.PrepList'!$I$2:$I$1500,'1.PrepList'!$H$2:$H$1500,"")&amp;"",""))</f>
        <v/>
      </c>
      <c r="D6459" s="638" t="str">
        <f>IF($C6459="","",IFERROR(_xlfn.XLOOKUP($C6459,'1.PrepList'!$I$2:$I$1500,'1.PrepList'!$J$2:$J$1500,"")&amp;"",""))</f>
        <v/>
      </c>
      <c r="E6459" s="638" t="str">
        <f>IF($C6459="","",IFERROR(_xlfn.XLOOKUP($C6459,'1.PrepList'!$I$2:$I$1500,'1.PrepList'!$N$2:$N$1500,"")&amp;"",""))</f>
        <v/>
      </c>
      <c r="F6459" s="638" t="str">
        <f>IF($C6459="","",IFERROR(_xlfn.XLOOKUP($C6459,'1.PrepList'!$I$2:$I$1500,'1.PrepList'!$K$2:$K$1500,"")&amp;"",""))</f>
        <v/>
      </c>
      <c r="H6459" s="644" t="str">
        <f>IF($C6459="","",IFERROR(IF(_xlfn.XLOOKUP($C6459,tbl_StartedStatus[Bold ID],tbl_StartedStatus[Started])="Started","Yes",IF(_xlfn.XLOOKUP($C6459,tbl_StartedStatus[Bold ID],tbl_StartedStatus[Started])="No Show","No Show","")),""))</f>
        <v/>
      </c>
    </row>
    <row r="6460" spans="1:8" ht="15" customHeight="1" thickBot="1">
      <c r="A6460" s="38" t="str">
        <f>IF($C6460="","",IFERROR(_xlfn.XLOOKUP($C6460,'1.PrepList'!$I$2:$I$1500,'1.PrepList'!$G$2:$G$1500,"")&amp;"",""))</f>
        <v/>
      </c>
      <c r="B6460" s="638" t="str">
        <f>IF($C6460="","",IFERROR(_xlfn.XLOOKUP($C6460,'1.PrepList'!$I$2:$I$1500,'1.PrepList'!$H$2:$H$1500,"")&amp;"",""))</f>
        <v/>
      </c>
      <c r="D6460" s="638" t="str">
        <f>IF($C6460="","",IFERROR(_xlfn.XLOOKUP($C6460,'1.PrepList'!$I$2:$I$1500,'1.PrepList'!$J$2:$J$1500,"")&amp;"",""))</f>
        <v/>
      </c>
      <c r="E6460" s="638" t="str">
        <f>IF($C6460="","",IFERROR(_xlfn.XLOOKUP($C6460,'1.PrepList'!$I$2:$I$1500,'1.PrepList'!$N$2:$N$1500,"")&amp;"",""))</f>
        <v/>
      </c>
      <c r="F6460" s="638" t="str">
        <f>IF($C6460="","",IFERROR(_xlfn.XLOOKUP($C6460,'1.PrepList'!$I$2:$I$1500,'1.PrepList'!$K$2:$K$1500,"")&amp;"",""))</f>
        <v/>
      </c>
      <c r="H6460" s="644" t="str">
        <f>IF($C6460="","",IFERROR(IF(_xlfn.XLOOKUP($C6460,tbl_StartedStatus[Bold ID],tbl_StartedStatus[Started])="Started","Yes",IF(_xlfn.XLOOKUP($C6460,tbl_StartedStatus[Bold ID],tbl_StartedStatus[Started])="No Show","No Show","")),""))</f>
        <v/>
      </c>
    </row>
    <row r="6461" spans="1:8" ht="15" customHeight="1" thickBot="1">
      <c r="A6461" s="38" t="str">
        <f>IF($C6461="","",IFERROR(_xlfn.XLOOKUP($C6461,'1.PrepList'!$I$2:$I$1500,'1.PrepList'!$G$2:$G$1500,"")&amp;"",""))</f>
        <v/>
      </c>
      <c r="B6461" s="638" t="str">
        <f>IF($C6461="","",IFERROR(_xlfn.XLOOKUP($C6461,'1.PrepList'!$I$2:$I$1500,'1.PrepList'!$H$2:$H$1500,"")&amp;"",""))</f>
        <v/>
      </c>
      <c r="D6461" s="638" t="str">
        <f>IF($C6461="","",IFERROR(_xlfn.XLOOKUP($C6461,'1.PrepList'!$I$2:$I$1500,'1.PrepList'!$J$2:$J$1500,"")&amp;"",""))</f>
        <v/>
      </c>
      <c r="E6461" s="638" t="str">
        <f>IF($C6461="","",IFERROR(_xlfn.XLOOKUP($C6461,'1.PrepList'!$I$2:$I$1500,'1.PrepList'!$N$2:$N$1500,"")&amp;"",""))</f>
        <v/>
      </c>
      <c r="F6461" s="638" t="str">
        <f>IF($C6461="","",IFERROR(_xlfn.XLOOKUP($C6461,'1.PrepList'!$I$2:$I$1500,'1.PrepList'!$K$2:$K$1500,"")&amp;"",""))</f>
        <v/>
      </c>
      <c r="H6461" s="644" t="str">
        <f>IF($C6461="","",IFERROR(IF(_xlfn.XLOOKUP($C6461,tbl_StartedStatus[Bold ID],tbl_StartedStatus[Started])="Started","Yes",IF(_xlfn.XLOOKUP($C6461,tbl_StartedStatus[Bold ID],tbl_StartedStatus[Started])="No Show","No Show","")),""))</f>
        <v/>
      </c>
    </row>
    <row r="6462" spans="1:8" ht="15" customHeight="1" thickBot="1">
      <c r="A6462" s="38" t="str">
        <f>IF($C6462="","",IFERROR(_xlfn.XLOOKUP($C6462,'1.PrepList'!$I$2:$I$1500,'1.PrepList'!$G$2:$G$1500,"")&amp;"",""))</f>
        <v/>
      </c>
      <c r="B6462" s="638" t="str">
        <f>IF($C6462="","",IFERROR(_xlfn.XLOOKUP($C6462,'1.PrepList'!$I$2:$I$1500,'1.PrepList'!$H$2:$H$1500,"")&amp;"",""))</f>
        <v/>
      </c>
      <c r="D6462" s="638" t="str">
        <f>IF($C6462="","",IFERROR(_xlfn.XLOOKUP($C6462,'1.PrepList'!$I$2:$I$1500,'1.PrepList'!$J$2:$J$1500,"")&amp;"",""))</f>
        <v/>
      </c>
      <c r="E6462" s="638" t="str">
        <f>IF($C6462="","",IFERROR(_xlfn.XLOOKUP($C6462,'1.PrepList'!$I$2:$I$1500,'1.PrepList'!$N$2:$N$1500,"")&amp;"",""))</f>
        <v/>
      </c>
      <c r="F6462" s="638" t="str">
        <f>IF($C6462="","",IFERROR(_xlfn.XLOOKUP($C6462,'1.PrepList'!$I$2:$I$1500,'1.PrepList'!$K$2:$K$1500,"")&amp;"",""))</f>
        <v/>
      </c>
      <c r="H6462" s="644" t="str">
        <f>IF($C6462="","",IFERROR(IF(_xlfn.XLOOKUP($C6462,tbl_StartedStatus[Bold ID],tbl_StartedStatus[Started])="Started","Yes",IF(_xlfn.XLOOKUP($C6462,tbl_StartedStatus[Bold ID],tbl_StartedStatus[Started])="No Show","No Show","")),""))</f>
        <v/>
      </c>
    </row>
    <row r="6463" spans="1:8" ht="15" customHeight="1" thickBot="1">
      <c r="A6463" s="38" t="str">
        <f>IF($C6463="","",IFERROR(_xlfn.XLOOKUP($C6463,'1.PrepList'!$I$2:$I$1500,'1.PrepList'!$G$2:$G$1500,"")&amp;"",""))</f>
        <v/>
      </c>
      <c r="B6463" s="638" t="str">
        <f>IF($C6463="","",IFERROR(_xlfn.XLOOKUP($C6463,'1.PrepList'!$I$2:$I$1500,'1.PrepList'!$H$2:$H$1500,"")&amp;"",""))</f>
        <v/>
      </c>
      <c r="D6463" s="638" t="str">
        <f>IF($C6463="","",IFERROR(_xlfn.XLOOKUP($C6463,'1.PrepList'!$I$2:$I$1500,'1.PrepList'!$J$2:$J$1500,"")&amp;"",""))</f>
        <v/>
      </c>
      <c r="E6463" s="638" t="str">
        <f>IF($C6463="","",IFERROR(_xlfn.XLOOKUP($C6463,'1.PrepList'!$I$2:$I$1500,'1.PrepList'!$N$2:$N$1500,"")&amp;"",""))</f>
        <v/>
      </c>
      <c r="F6463" s="638" t="str">
        <f>IF($C6463="","",IFERROR(_xlfn.XLOOKUP($C6463,'1.PrepList'!$I$2:$I$1500,'1.PrepList'!$K$2:$K$1500,"")&amp;"",""))</f>
        <v/>
      </c>
      <c r="H6463" s="644" t="str">
        <f>IF($C6463="","",IFERROR(IF(_xlfn.XLOOKUP($C6463,tbl_StartedStatus[Bold ID],tbl_StartedStatus[Started])="Started","Yes",IF(_xlfn.XLOOKUP($C6463,tbl_StartedStatus[Bold ID],tbl_StartedStatus[Started])="No Show","No Show","")),""))</f>
        <v/>
      </c>
    </row>
    <row r="6464" spans="1:8" ht="15" customHeight="1" thickBot="1">
      <c r="A6464" s="38" t="str">
        <f>IF($C6464="","",IFERROR(_xlfn.XLOOKUP($C6464,'1.PrepList'!$I$2:$I$1500,'1.PrepList'!$G$2:$G$1500,"")&amp;"",""))</f>
        <v/>
      </c>
      <c r="B6464" s="638" t="str">
        <f>IF($C6464="","",IFERROR(_xlfn.XLOOKUP($C6464,'1.PrepList'!$I$2:$I$1500,'1.PrepList'!$H$2:$H$1500,"")&amp;"",""))</f>
        <v/>
      </c>
      <c r="D6464" s="638" t="str">
        <f>IF($C6464="","",IFERROR(_xlfn.XLOOKUP($C6464,'1.PrepList'!$I$2:$I$1500,'1.PrepList'!$J$2:$J$1500,"")&amp;"",""))</f>
        <v/>
      </c>
      <c r="E6464" s="638" t="str">
        <f>IF($C6464="","",IFERROR(_xlfn.XLOOKUP($C6464,'1.PrepList'!$I$2:$I$1500,'1.PrepList'!$N$2:$N$1500,"")&amp;"",""))</f>
        <v/>
      </c>
      <c r="F6464" s="638" t="str">
        <f>IF($C6464="","",IFERROR(_xlfn.XLOOKUP($C6464,'1.PrepList'!$I$2:$I$1500,'1.PrepList'!$K$2:$K$1500,"")&amp;"",""))</f>
        <v/>
      </c>
      <c r="H6464" s="644" t="str">
        <f>IF($C6464="","",IFERROR(IF(_xlfn.XLOOKUP($C6464,tbl_StartedStatus[Bold ID],tbl_StartedStatus[Started])="Started","Yes",IF(_xlfn.XLOOKUP($C6464,tbl_StartedStatus[Bold ID],tbl_StartedStatus[Started])="No Show","No Show","")),""))</f>
        <v/>
      </c>
    </row>
    <row r="6465" spans="1:8" ht="15" customHeight="1" thickBot="1">
      <c r="A6465" s="38" t="str">
        <f>IF($C6465="","",IFERROR(_xlfn.XLOOKUP($C6465,'1.PrepList'!$I$2:$I$1500,'1.PrepList'!$G$2:$G$1500,"")&amp;"",""))</f>
        <v/>
      </c>
      <c r="B6465" s="638" t="str">
        <f>IF($C6465="","",IFERROR(_xlfn.XLOOKUP($C6465,'1.PrepList'!$I$2:$I$1500,'1.PrepList'!$H$2:$H$1500,"")&amp;"",""))</f>
        <v/>
      </c>
      <c r="D6465" s="638" t="str">
        <f>IF($C6465="","",IFERROR(_xlfn.XLOOKUP($C6465,'1.PrepList'!$I$2:$I$1500,'1.PrepList'!$J$2:$J$1500,"")&amp;"",""))</f>
        <v/>
      </c>
      <c r="E6465" s="638" t="str">
        <f>IF($C6465="","",IFERROR(_xlfn.XLOOKUP($C6465,'1.PrepList'!$I$2:$I$1500,'1.PrepList'!$N$2:$N$1500,"")&amp;"",""))</f>
        <v/>
      </c>
      <c r="F6465" s="638" t="str">
        <f>IF($C6465="","",IFERROR(_xlfn.XLOOKUP($C6465,'1.PrepList'!$I$2:$I$1500,'1.PrepList'!$K$2:$K$1500,"")&amp;"",""))</f>
        <v/>
      </c>
      <c r="H6465" s="644" t="str">
        <f>IF($C6465="","",IFERROR(IF(_xlfn.XLOOKUP($C6465,tbl_StartedStatus[Bold ID],tbl_StartedStatus[Started])="Started","Yes",IF(_xlfn.XLOOKUP($C6465,tbl_StartedStatus[Bold ID],tbl_StartedStatus[Started])="No Show","No Show","")),""))</f>
        <v/>
      </c>
    </row>
    <row r="6466" spans="1:8" ht="15" customHeight="1" thickBot="1">
      <c r="A6466" s="38" t="str">
        <f>IF($C6466="","",IFERROR(_xlfn.XLOOKUP($C6466,'1.PrepList'!$I$2:$I$1500,'1.PrepList'!$G$2:$G$1500,"")&amp;"",""))</f>
        <v/>
      </c>
      <c r="B6466" s="638" t="str">
        <f>IF($C6466="","",IFERROR(_xlfn.XLOOKUP($C6466,'1.PrepList'!$I$2:$I$1500,'1.PrepList'!$H$2:$H$1500,"")&amp;"",""))</f>
        <v/>
      </c>
      <c r="D6466" s="638" t="str">
        <f>IF($C6466="","",IFERROR(_xlfn.XLOOKUP($C6466,'1.PrepList'!$I$2:$I$1500,'1.PrepList'!$J$2:$J$1500,"")&amp;"",""))</f>
        <v/>
      </c>
      <c r="E6466" s="638" t="str">
        <f>IF($C6466="","",IFERROR(_xlfn.XLOOKUP($C6466,'1.PrepList'!$I$2:$I$1500,'1.PrepList'!$N$2:$N$1500,"")&amp;"",""))</f>
        <v/>
      </c>
      <c r="F6466" s="638" t="str">
        <f>IF($C6466="","",IFERROR(_xlfn.XLOOKUP($C6466,'1.PrepList'!$I$2:$I$1500,'1.PrepList'!$K$2:$K$1500,"")&amp;"",""))</f>
        <v/>
      </c>
      <c r="H6466" s="644" t="str">
        <f>IF($C6466="","",IFERROR(IF(_xlfn.XLOOKUP($C6466,tbl_StartedStatus[Bold ID],tbl_StartedStatus[Started])="Started","Yes",IF(_xlfn.XLOOKUP($C6466,tbl_StartedStatus[Bold ID],tbl_StartedStatus[Started])="No Show","No Show","")),""))</f>
        <v/>
      </c>
    </row>
    <row r="6467" spans="1:8" ht="15" customHeight="1" thickBot="1">
      <c r="A6467" s="38" t="str">
        <f>IF($C6467="","",IFERROR(_xlfn.XLOOKUP($C6467,'1.PrepList'!$I$2:$I$1500,'1.PrepList'!$G$2:$G$1500,"")&amp;"",""))</f>
        <v/>
      </c>
      <c r="B6467" s="638" t="str">
        <f>IF($C6467="","",IFERROR(_xlfn.XLOOKUP($C6467,'1.PrepList'!$I$2:$I$1500,'1.PrepList'!$H$2:$H$1500,"")&amp;"",""))</f>
        <v/>
      </c>
      <c r="D6467" s="638" t="str">
        <f>IF($C6467="","",IFERROR(_xlfn.XLOOKUP($C6467,'1.PrepList'!$I$2:$I$1500,'1.PrepList'!$J$2:$J$1500,"")&amp;"",""))</f>
        <v/>
      </c>
      <c r="E6467" s="638" t="str">
        <f>IF($C6467="","",IFERROR(_xlfn.XLOOKUP($C6467,'1.PrepList'!$I$2:$I$1500,'1.PrepList'!$N$2:$N$1500,"")&amp;"",""))</f>
        <v/>
      </c>
      <c r="F6467" s="638" t="str">
        <f>IF($C6467="","",IFERROR(_xlfn.XLOOKUP($C6467,'1.PrepList'!$I$2:$I$1500,'1.PrepList'!$K$2:$K$1500,"")&amp;"",""))</f>
        <v/>
      </c>
      <c r="H6467" s="644" t="str">
        <f>IF($C6467="","",IFERROR(IF(_xlfn.XLOOKUP($C6467,tbl_StartedStatus[Bold ID],tbl_StartedStatus[Started])="Started","Yes",IF(_xlfn.XLOOKUP($C6467,tbl_StartedStatus[Bold ID],tbl_StartedStatus[Started])="No Show","No Show","")),""))</f>
        <v/>
      </c>
    </row>
    <row r="6468" spans="1:8" ht="15" customHeight="1" thickBot="1">
      <c r="A6468" s="38" t="str">
        <f>IF($C6468="","",IFERROR(_xlfn.XLOOKUP($C6468,'1.PrepList'!$I$2:$I$1500,'1.PrepList'!$G$2:$G$1500,"")&amp;"",""))</f>
        <v/>
      </c>
      <c r="B6468" s="638" t="str">
        <f>IF($C6468="","",IFERROR(_xlfn.XLOOKUP($C6468,'1.PrepList'!$I$2:$I$1500,'1.PrepList'!$H$2:$H$1500,"")&amp;"",""))</f>
        <v/>
      </c>
      <c r="D6468" s="638" t="str">
        <f>IF($C6468="","",IFERROR(_xlfn.XLOOKUP($C6468,'1.PrepList'!$I$2:$I$1500,'1.PrepList'!$J$2:$J$1500,"")&amp;"",""))</f>
        <v/>
      </c>
      <c r="E6468" s="638" t="str">
        <f>IF($C6468="","",IFERROR(_xlfn.XLOOKUP($C6468,'1.PrepList'!$I$2:$I$1500,'1.PrepList'!$N$2:$N$1500,"")&amp;"",""))</f>
        <v/>
      </c>
      <c r="F6468" s="638" t="str">
        <f>IF($C6468="","",IFERROR(_xlfn.XLOOKUP($C6468,'1.PrepList'!$I$2:$I$1500,'1.PrepList'!$K$2:$K$1500,"")&amp;"",""))</f>
        <v/>
      </c>
      <c r="H6468" s="644" t="str">
        <f>IF($C6468="","",IFERROR(IF(_xlfn.XLOOKUP($C6468,tbl_StartedStatus[Bold ID],tbl_StartedStatus[Started])="Started","Yes",IF(_xlfn.XLOOKUP($C6468,tbl_StartedStatus[Bold ID],tbl_StartedStatus[Started])="No Show","No Show","")),""))</f>
        <v/>
      </c>
    </row>
    <row r="6469" spans="1:8" ht="15" customHeight="1" thickBot="1">
      <c r="A6469" s="38" t="str">
        <f>IF($C6469="","",IFERROR(_xlfn.XLOOKUP($C6469,'1.PrepList'!$I$2:$I$1500,'1.PrepList'!$G$2:$G$1500,"")&amp;"",""))</f>
        <v/>
      </c>
      <c r="B6469" s="638" t="str">
        <f>IF($C6469="","",IFERROR(_xlfn.XLOOKUP($C6469,'1.PrepList'!$I$2:$I$1500,'1.PrepList'!$H$2:$H$1500,"")&amp;"",""))</f>
        <v/>
      </c>
      <c r="D6469" s="638" t="str">
        <f>IF($C6469="","",IFERROR(_xlfn.XLOOKUP($C6469,'1.PrepList'!$I$2:$I$1500,'1.PrepList'!$J$2:$J$1500,"")&amp;"",""))</f>
        <v/>
      </c>
      <c r="E6469" s="638" t="str">
        <f>IF($C6469="","",IFERROR(_xlfn.XLOOKUP($C6469,'1.PrepList'!$I$2:$I$1500,'1.PrepList'!$N$2:$N$1500,"")&amp;"",""))</f>
        <v/>
      </c>
      <c r="F6469" s="638" t="str">
        <f>IF($C6469="","",IFERROR(_xlfn.XLOOKUP($C6469,'1.PrepList'!$I$2:$I$1500,'1.PrepList'!$K$2:$K$1500,"")&amp;"",""))</f>
        <v/>
      </c>
      <c r="H6469" s="644" t="str">
        <f>IF($C6469="","",IFERROR(IF(_xlfn.XLOOKUP($C6469,tbl_StartedStatus[Bold ID],tbl_StartedStatus[Started])="Started","Yes",IF(_xlfn.XLOOKUP($C6469,tbl_StartedStatus[Bold ID],tbl_StartedStatus[Started])="No Show","No Show","")),""))</f>
        <v/>
      </c>
    </row>
    <row r="6470" spans="1:8" ht="15" customHeight="1" thickBot="1">
      <c r="A6470" s="38" t="str">
        <f>IF($C6470="","",IFERROR(_xlfn.XLOOKUP($C6470,'1.PrepList'!$I$2:$I$1500,'1.PrepList'!$G$2:$G$1500,"")&amp;"",""))</f>
        <v/>
      </c>
      <c r="B6470" s="638" t="str">
        <f>IF($C6470="","",IFERROR(_xlfn.XLOOKUP($C6470,'1.PrepList'!$I$2:$I$1500,'1.PrepList'!$H$2:$H$1500,"")&amp;"",""))</f>
        <v/>
      </c>
      <c r="D6470" s="638" t="str">
        <f>IF($C6470="","",IFERROR(_xlfn.XLOOKUP($C6470,'1.PrepList'!$I$2:$I$1500,'1.PrepList'!$J$2:$J$1500,"")&amp;"",""))</f>
        <v/>
      </c>
      <c r="E6470" s="638" t="str">
        <f>IF($C6470="","",IFERROR(_xlfn.XLOOKUP($C6470,'1.PrepList'!$I$2:$I$1500,'1.PrepList'!$N$2:$N$1500,"")&amp;"",""))</f>
        <v/>
      </c>
      <c r="F6470" s="638" t="str">
        <f>IF($C6470="","",IFERROR(_xlfn.XLOOKUP($C6470,'1.PrepList'!$I$2:$I$1500,'1.PrepList'!$K$2:$K$1500,"")&amp;"",""))</f>
        <v/>
      </c>
      <c r="H6470" s="644" t="str">
        <f>IF($C6470="","",IFERROR(IF(_xlfn.XLOOKUP($C6470,tbl_StartedStatus[Bold ID],tbl_StartedStatus[Started])="Started","Yes",IF(_xlfn.XLOOKUP($C6470,tbl_StartedStatus[Bold ID],tbl_StartedStatus[Started])="No Show","No Show","")),""))</f>
        <v/>
      </c>
    </row>
    <row r="6471" spans="1:8" ht="15" customHeight="1" thickBot="1">
      <c r="A6471" s="38" t="str">
        <f>IF($C6471="","",IFERROR(_xlfn.XLOOKUP($C6471,'1.PrepList'!$I$2:$I$1500,'1.PrepList'!$G$2:$G$1500,"")&amp;"",""))</f>
        <v/>
      </c>
      <c r="B6471" s="638" t="str">
        <f>IF($C6471="","",IFERROR(_xlfn.XLOOKUP($C6471,'1.PrepList'!$I$2:$I$1500,'1.PrepList'!$H$2:$H$1500,"")&amp;"",""))</f>
        <v/>
      </c>
      <c r="D6471" s="638" t="str">
        <f>IF($C6471="","",IFERROR(_xlfn.XLOOKUP($C6471,'1.PrepList'!$I$2:$I$1500,'1.PrepList'!$J$2:$J$1500,"")&amp;"",""))</f>
        <v/>
      </c>
      <c r="E6471" s="638" t="str">
        <f>IF($C6471="","",IFERROR(_xlfn.XLOOKUP($C6471,'1.PrepList'!$I$2:$I$1500,'1.PrepList'!$N$2:$N$1500,"")&amp;"",""))</f>
        <v/>
      </c>
      <c r="F6471" s="638" t="str">
        <f>IF($C6471="","",IFERROR(_xlfn.XLOOKUP($C6471,'1.PrepList'!$I$2:$I$1500,'1.PrepList'!$K$2:$K$1500,"")&amp;"",""))</f>
        <v/>
      </c>
      <c r="H6471" s="644" t="str">
        <f>IF($C6471="","",IFERROR(IF(_xlfn.XLOOKUP($C6471,tbl_StartedStatus[Bold ID],tbl_StartedStatus[Started])="Started","Yes",IF(_xlfn.XLOOKUP($C6471,tbl_StartedStatus[Bold ID],tbl_StartedStatus[Started])="No Show","No Show","")),""))</f>
        <v/>
      </c>
    </row>
    <row r="6472" spans="1:8" ht="15" customHeight="1" thickBot="1">
      <c r="A6472" s="38" t="str">
        <f>IF($C6472="","",IFERROR(_xlfn.XLOOKUP($C6472,'1.PrepList'!$I$2:$I$1500,'1.PrepList'!$G$2:$G$1500,"")&amp;"",""))</f>
        <v/>
      </c>
      <c r="B6472" s="638" t="str">
        <f>IF($C6472="","",IFERROR(_xlfn.XLOOKUP($C6472,'1.PrepList'!$I$2:$I$1500,'1.PrepList'!$H$2:$H$1500,"")&amp;"",""))</f>
        <v/>
      </c>
      <c r="D6472" s="638" t="str">
        <f>IF($C6472="","",IFERROR(_xlfn.XLOOKUP($C6472,'1.PrepList'!$I$2:$I$1500,'1.PrepList'!$J$2:$J$1500,"")&amp;"",""))</f>
        <v/>
      </c>
      <c r="E6472" s="638" t="str">
        <f>IF($C6472="","",IFERROR(_xlfn.XLOOKUP($C6472,'1.PrepList'!$I$2:$I$1500,'1.PrepList'!$N$2:$N$1500,"")&amp;"",""))</f>
        <v/>
      </c>
      <c r="F6472" s="638" t="str">
        <f>IF($C6472="","",IFERROR(_xlfn.XLOOKUP($C6472,'1.PrepList'!$I$2:$I$1500,'1.PrepList'!$K$2:$K$1500,"")&amp;"",""))</f>
        <v/>
      </c>
      <c r="H6472" s="644" t="str">
        <f>IF($C6472="","",IFERROR(IF(_xlfn.XLOOKUP($C6472,tbl_StartedStatus[Bold ID],tbl_StartedStatus[Started])="Started","Yes",IF(_xlfn.XLOOKUP($C6472,tbl_StartedStatus[Bold ID],tbl_StartedStatus[Started])="No Show","No Show","")),""))</f>
        <v/>
      </c>
    </row>
    <row r="6473" spans="1:8" ht="15" customHeight="1" thickBot="1">
      <c r="A6473" s="38" t="str">
        <f>IF($C6473="","",IFERROR(_xlfn.XLOOKUP($C6473,'1.PrepList'!$I$2:$I$1500,'1.PrepList'!$G$2:$G$1500,"")&amp;"",""))</f>
        <v/>
      </c>
      <c r="B6473" s="638" t="str">
        <f>IF($C6473="","",IFERROR(_xlfn.XLOOKUP($C6473,'1.PrepList'!$I$2:$I$1500,'1.PrepList'!$H$2:$H$1500,"")&amp;"",""))</f>
        <v/>
      </c>
      <c r="D6473" s="638" t="str">
        <f>IF($C6473="","",IFERROR(_xlfn.XLOOKUP($C6473,'1.PrepList'!$I$2:$I$1500,'1.PrepList'!$J$2:$J$1500,"")&amp;"",""))</f>
        <v/>
      </c>
      <c r="E6473" s="638" t="str">
        <f>IF($C6473="","",IFERROR(_xlfn.XLOOKUP($C6473,'1.PrepList'!$I$2:$I$1500,'1.PrepList'!$N$2:$N$1500,"")&amp;"",""))</f>
        <v/>
      </c>
      <c r="F6473" s="638" t="str">
        <f>IF($C6473="","",IFERROR(_xlfn.XLOOKUP($C6473,'1.PrepList'!$I$2:$I$1500,'1.PrepList'!$K$2:$K$1500,"")&amp;"",""))</f>
        <v/>
      </c>
      <c r="H6473" s="644" t="str">
        <f>IF($C6473="","",IFERROR(IF(_xlfn.XLOOKUP($C6473,tbl_StartedStatus[Bold ID],tbl_StartedStatus[Started])="Started","Yes",IF(_xlfn.XLOOKUP($C6473,tbl_StartedStatus[Bold ID],tbl_StartedStatus[Started])="No Show","No Show","")),""))</f>
        <v/>
      </c>
    </row>
    <row r="6474" spans="1:8" ht="15" customHeight="1" thickBot="1">
      <c r="A6474" s="38" t="str">
        <f>IF($C6474="","",IFERROR(_xlfn.XLOOKUP($C6474,'1.PrepList'!$I$2:$I$1500,'1.PrepList'!$G$2:$G$1500,"")&amp;"",""))</f>
        <v/>
      </c>
      <c r="B6474" s="638" t="str">
        <f>IF($C6474="","",IFERROR(_xlfn.XLOOKUP($C6474,'1.PrepList'!$I$2:$I$1500,'1.PrepList'!$H$2:$H$1500,"")&amp;"",""))</f>
        <v/>
      </c>
      <c r="D6474" s="638" t="str">
        <f>IF($C6474="","",IFERROR(_xlfn.XLOOKUP($C6474,'1.PrepList'!$I$2:$I$1500,'1.PrepList'!$J$2:$J$1500,"")&amp;"",""))</f>
        <v/>
      </c>
      <c r="E6474" s="638" t="str">
        <f>IF($C6474="","",IFERROR(_xlfn.XLOOKUP($C6474,'1.PrepList'!$I$2:$I$1500,'1.PrepList'!$N$2:$N$1500,"")&amp;"",""))</f>
        <v/>
      </c>
      <c r="F6474" s="638" t="str">
        <f>IF($C6474="","",IFERROR(_xlfn.XLOOKUP($C6474,'1.PrepList'!$I$2:$I$1500,'1.PrepList'!$K$2:$K$1500,"")&amp;"",""))</f>
        <v/>
      </c>
      <c r="H6474" s="644" t="str">
        <f>IF($C6474="","",IFERROR(IF(_xlfn.XLOOKUP($C6474,tbl_StartedStatus[Bold ID],tbl_StartedStatus[Started])="Started","Yes",IF(_xlfn.XLOOKUP($C6474,tbl_StartedStatus[Bold ID],tbl_StartedStatus[Started])="No Show","No Show","")),""))</f>
        <v/>
      </c>
    </row>
    <row r="6475" spans="1:8" ht="15" customHeight="1" thickBot="1">
      <c r="A6475" s="38" t="str">
        <f>IF($C6475="","",IFERROR(_xlfn.XLOOKUP($C6475,'1.PrepList'!$I$2:$I$1500,'1.PrepList'!$G$2:$G$1500,"")&amp;"",""))</f>
        <v/>
      </c>
      <c r="B6475" s="638" t="str">
        <f>IF($C6475="","",IFERROR(_xlfn.XLOOKUP($C6475,'1.PrepList'!$I$2:$I$1500,'1.PrepList'!$H$2:$H$1500,"")&amp;"",""))</f>
        <v/>
      </c>
      <c r="D6475" s="638" t="str">
        <f>IF($C6475="","",IFERROR(_xlfn.XLOOKUP($C6475,'1.PrepList'!$I$2:$I$1500,'1.PrepList'!$J$2:$J$1500,"")&amp;"",""))</f>
        <v/>
      </c>
      <c r="E6475" s="638" t="str">
        <f>IF($C6475="","",IFERROR(_xlfn.XLOOKUP($C6475,'1.PrepList'!$I$2:$I$1500,'1.PrepList'!$N$2:$N$1500,"")&amp;"",""))</f>
        <v/>
      </c>
      <c r="F6475" s="638" t="str">
        <f>IF($C6475="","",IFERROR(_xlfn.XLOOKUP($C6475,'1.PrepList'!$I$2:$I$1500,'1.PrepList'!$K$2:$K$1500,"")&amp;"",""))</f>
        <v/>
      </c>
      <c r="H6475" s="644" t="str">
        <f>IF($C6475="","",IFERROR(IF(_xlfn.XLOOKUP($C6475,tbl_StartedStatus[Bold ID],tbl_StartedStatus[Started])="Started","Yes",IF(_xlfn.XLOOKUP($C6475,tbl_StartedStatus[Bold ID],tbl_StartedStatus[Started])="No Show","No Show","")),""))</f>
        <v/>
      </c>
    </row>
    <row r="6476" spans="1:8" ht="15" customHeight="1" thickBot="1">
      <c r="A6476" s="38" t="str">
        <f>IF($C6476="","",IFERROR(_xlfn.XLOOKUP($C6476,'1.PrepList'!$I$2:$I$1500,'1.PrepList'!$G$2:$G$1500,"")&amp;"",""))</f>
        <v/>
      </c>
      <c r="B6476" s="638" t="str">
        <f>IF($C6476="","",IFERROR(_xlfn.XLOOKUP($C6476,'1.PrepList'!$I$2:$I$1500,'1.PrepList'!$H$2:$H$1500,"")&amp;"",""))</f>
        <v/>
      </c>
      <c r="D6476" s="638" t="str">
        <f>IF($C6476="","",IFERROR(_xlfn.XLOOKUP($C6476,'1.PrepList'!$I$2:$I$1500,'1.PrepList'!$J$2:$J$1500,"")&amp;"",""))</f>
        <v/>
      </c>
      <c r="E6476" s="638" t="str">
        <f>IF($C6476="","",IFERROR(_xlfn.XLOOKUP($C6476,'1.PrepList'!$I$2:$I$1500,'1.PrepList'!$N$2:$N$1500,"")&amp;"",""))</f>
        <v/>
      </c>
      <c r="F6476" s="638" t="str">
        <f>IF($C6476="","",IFERROR(_xlfn.XLOOKUP($C6476,'1.PrepList'!$I$2:$I$1500,'1.PrepList'!$K$2:$K$1500,"")&amp;"",""))</f>
        <v/>
      </c>
      <c r="H6476" s="644" t="str">
        <f>IF($C6476="","",IFERROR(IF(_xlfn.XLOOKUP($C6476,tbl_StartedStatus[Bold ID],tbl_StartedStatus[Started])="Started","Yes",IF(_xlfn.XLOOKUP($C6476,tbl_StartedStatus[Bold ID],tbl_StartedStatus[Started])="No Show","No Show","")),""))</f>
        <v/>
      </c>
    </row>
    <row r="6477" spans="1:8" ht="15" customHeight="1" thickBot="1">
      <c r="A6477" s="38" t="str">
        <f>IF($C6477="","",IFERROR(_xlfn.XLOOKUP($C6477,'1.PrepList'!$I$2:$I$1500,'1.PrepList'!$G$2:$G$1500,"")&amp;"",""))</f>
        <v/>
      </c>
      <c r="B6477" s="638" t="str">
        <f>IF($C6477="","",IFERROR(_xlfn.XLOOKUP($C6477,'1.PrepList'!$I$2:$I$1500,'1.PrepList'!$H$2:$H$1500,"")&amp;"",""))</f>
        <v/>
      </c>
      <c r="D6477" s="638" t="str">
        <f>IF($C6477="","",IFERROR(_xlfn.XLOOKUP($C6477,'1.PrepList'!$I$2:$I$1500,'1.PrepList'!$J$2:$J$1500,"")&amp;"",""))</f>
        <v/>
      </c>
      <c r="E6477" s="638" t="str">
        <f>IF($C6477="","",IFERROR(_xlfn.XLOOKUP($C6477,'1.PrepList'!$I$2:$I$1500,'1.PrepList'!$N$2:$N$1500,"")&amp;"",""))</f>
        <v/>
      </c>
      <c r="F6477" s="638" t="str">
        <f>IF($C6477="","",IFERROR(_xlfn.XLOOKUP($C6477,'1.PrepList'!$I$2:$I$1500,'1.PrepList'!$K$2:$K$1500,"")&amp;"",""))</f>
        <v/>
      </c>
      <c r="H6477" s="644" t="str">
        <f>IF($C6477="","",IFERROR(IF(_xlfn.XLOOKUP($C6477,tbl_StartedStatus[Bold ID],tbl_StartedStatus[Started])="Started","Yes",IF(_xlfn.XLOOKUP($C6477,tbl_StartedStatus[Bold ID],tbl_StartedStatus[Started])="No Show","No Show","")),""))</f>
        <v/>
      </c>
    </row>
    <row r="6478" spans="1:8" ht="15" customHeight="1" thickBot="1">
      <c r="A6478" s="38" t="str">
        <f>IF($C6478="","",IFERROR(_xlfn.XLOOKUP($C6478,'1.PrepList'!$I$2:$I$1500,'1.PrepList'!$G$2:$G$1500,"")&amp;"",""))</f>
        <v/>
      </c>
      <c r="B6478" s="638" t="str">
        <f>IF($C6478="","",IFERROR(_xlfn.XLOOKUP($C6478,'1.PrepList'!$I$2:$I$1500,'1.PrepList'!$H$2:$H$1500,"")&amp;"",""))</f>
        <v/>
      </c>
      <c r="D6478" s="638" t="str">
        <f>IF($C6478="","",IFERROR(_xlfn.XLOOKUP($C6478,'1.PrepList'!$I$2:$I$1500,'1.PrepList'!$J$2:$J$1500,"")&amp;"",""))</f>
        <v/>
      </c>
      <c r="E6478" s="638" t="str">
        <f>IF($C6478="","",IFERROR(_xlfn.XLOOKUP($C6478,'1.PrepList'!$I$2:$I$1500,'1.PrepList'!$N$2:$N$1500,"")&amp;"",""))</f>
        <v/>
      </c>
      <c r="F6478" s="638" t="str">
        <f>IF($C6478="","",IFERROR(_xlfn.XLOOKUP($C6478,'1.PrepList'!$I$2:$I$1500,'1.PrepList'!$K$2:$K$1500,"")&amp;"",""))</f>
        <v/>
      </c>
      <c r="H6478" s="644" t="str">
        <f>IF($C6478="","",IFERROR(IF(_xlfn.XLOOKUP($C6478,tbl_StartedStatus[Bold ID],tbl_StartedStatus[Started])="Started","Yes",IF(_xlfn.XLOOKUP($C6478,tbl_StartedStatus[Bold ID],tbl_StartedStatus[Started])="No Show","No Show","")),""))</f>
        <v/>
      </c>
    </row>
    <row r="6479" spans="1:8" ht="15" customHeight="1" thickBot="1">
      <c r="A6479" s="38" t="str">
        <f>IF($C6479="","",IFERROR(_xlfn.XLOOKUP($C6479,'1.PrepList'!$I$2:$I$1500,'1.PrepList'!$G$2:$G$1500,"")&amp;"",""))</f>
        <v/>
      </c>
      <c r="B6479" s="638" t="str">
        <f>IF($C6479="","",IFERROR(_xlfn.XLOOKUP($C6479,'1.PrepList'!$I$2:$I$1500,'1.PrepList'!$H$2:$H$1500,"")&amp;"",""))</f>
        <v/>
      </c>
      <c r="D6479" s="638" t="str">
        <f>IF($C6479="","",IFERROR(_xlfn.XLOOKUP($C6479,'1.PrepList'!$I$2:$I$1500,'1.PrepList'!$J$2:$J$1500,"")&amp;"",""))</f>
        <v/>
      </c>
      <c r="E6479" s="638" t="str">
        <f>IF($C6479="","",IFERROR(_xlfn.XLOOKUP($C6479,'1.PrepList'!$I$2:$I$1500,'1.PrepList'!$N$2:$N$1500,"")&amp;"",""))</f>
        <v/>
      </c>
      <c r="F6479" s="638" t="str">
        <f>IF($C6479="","",IFERROR(_xlfn.XLOOKUP($C6479,'1.PrepList'!$I$2:$I$1500,'1.PrepList'!$K$2:$K$1500,"")&amp;"",""))</f>
        <v/>
      </c>
      <c r="H6479" s="644" t="str">
        <f>IF($C6479="","",IFERROR(IF(_xlfn.XLOOKUP($C6479,tbl_StartedStatus[Bold ID],tbl_StartedStatus[Started])="Started","Yes",IF(_xlfn.XLOOKUP($C6479,tbl_StartedStatus[Bold ID],tbl_StartedStatus[Started])="No Show","No Show","")),""))</f>
        <v/>
      </c>
    </row>
    <row r="6480" spans="1:8" ht="15" customHeight="1" thickBot="1">
      <c r="A6480" s="38" t="str">
        <f>IF($C6480="","",IFERROR(_xlfn.XLOOKUP($C6480,'1.PrepList'!$I$2:$I$1500,'1.PrepList'!$G$2:$G$1500,"")&amp;"",""))</f>
        <v/>
      </c>
      <c r="B6480" s="638" t="str">
        <f>IF($C6480="","",IFERROR(_xlfn.XLOOKUP($C6480,'1.PrepList'!$I$2:$I$1500,'1.PrepList'!$H$2:$H$1500,"")&amp;"",""))</f>
        <v/>
      </c>
      <c r="D6480" s="638" t="str">
        <f>IF($C6480="","",IFERROR(_xlfn.XLOOKUP($C6480,'1.PrepList'!$I$2:$I$1500,'1.PrepList'!$J$2:$J$1500,"")&amp;"",""))</f>
        <v/>
      </c>
      <c r="E6480" s="638" t="str">
        <f>IF($C6480="","",IFERROR(_xlfn.XLOOKUP($C6480,'1.PrepList'!$I$2:$I$1500,'1.PrepList'!$N$2:$N$1500,"")&amp;"",""))</f>
        <v/>
      </c>
      <c r="F6480" s="638" t="str">
        <f>IF($C6480="","",IFERROR(_xlfn.XLOOKUP($C6480,'1.PrepList'!$I$2:$I$1500,'1.PrepList'!$K$2:$K$1500,"")&amp;"",""))</f>
        <v/>
      </c>
      <c r="H6480" s="644" t="str">
        <f>IF($C6480="","",IFERROR(IF(_xlfn.XLOOKUP($C6480,tbl_StartedStatus[Bold ID],tbl_StartedStatus[Started])="Started","Yes",IF(_xlfn.XLOOKUP($C6480,tbl_StartedStatus[Bold ID],tbl_StartedStatus[Started])="No Show","No Show","")),""))</f>
        <v/>
      </c>
    </row>
    <row r="6481" spans="1:8" ht="15" customHeight="1" thickBot="1">
      <c r="A6481" s="38" t="str">
        <f>IF($C6481="","",IFERROR(_xlfn.XLOOKUP($C6481,'1.PrepList'!$I$2:$I$1500,'1.PrepList'!$G$2:$G$1500,"")&amp;"",""))</f>
        <v/>
      </c>
      <c r="B6481" s="638" t="str">
        <f>IF($C6481="","",IFERROR(_xlfn.XLOOKUP($C6481,'1.PrepList'!$I$2:$I$1500,'1.PrepList'!$H$2:$H$1500,"")&amp;"",""))</f>
        <v/>
      </c>
      <c r="D6481" s="638" t="str">
        <f>IF($C6481="","",IFERROR(_xlfn.XLOOKUP($C6481,'1.PrepList'!$I$2:$I$1500,'1.PrepList'!$J$2:$J$1500,"")&amp;"",""))</f>
        <v/>
      </c>
      <c r="E6481" s="638" t="str">
        <f>IF($C6481="","",IFERROR(_xlfn.XLOOKUP($C6481,'1.PrepList'!$I$2:$I$1500,'1.PrepList'!$N$2:$N$1500,"")&amp;"",""))</f>
        <v/>
      </c>
      <c r="F6481" s="638" t="str">
        <f>IF($C6481="","",IFERROR(_xlfn.XLOOKUP($C6481,'1.PrepList'!$I$2:$I$1500,'1.PrepList'!$K$2:$K$1500,"")&amp;"",""))</f>
        <v/>
      </c>
      <c r="H6481" s="644" t="str">
        <f>IF($C6481="","",IFERROR(IF(_xlfn.XLOOKUP($C6481,tbl_StartedStatus[Bold ID],tbl_StartedStatus[Started])="Started","Yes",IF(_xlfn.XLOOKUP($C6481,tbl_StartedStatus[Bold ID],tbl_StartedStatus[Started])="No Show","No Show","")),""))</f>
        <v/>
      </c>
    </row>
    <row r="6482" spans="1:8" ht="15" customHeight="1" thickBot="1">
      <c r="A6482" s="38" t="str">
        <f>IF($C6482="","",IFERROR(_xlfn.XLOOKUP($C6482,'1.PrepList'!$I$2:$I$1500,'1.PrepList'!$G$2:$G$1500,"")&amp;"",""))</f>
        <v/>
      </c>
      <c r="B6482" s="638" t="str">
        <f>IF($C6482="","",IFERROR(_xlfn.XLOOKUP($C6482,'1.PrepList'!$I$2:$I$1500,'1.PrepList'!$H$2:$H$1500,"")&amp;"",""))</f>
        <v/>
      </c>
      <c r="D6482" s="638" t="str">
        <f>IF($C6482="","",IFERROR(_xlfn.XLOOKUP($C6482,'1.PrepList'!$I$2:$I$1500,'1.PrepList'!$J$2:$J$1500,"")&amp;"",""))</f>
        <v/>
      </c>
      <c r="E6482" s="638" t="str">
        <f>IF($C6482="","",IFERROR(_xlfn.XLOOKUP($C6482,'1.PrepList'!$I$2:$I$1500,'1.PrepList'!$N$2:$N$1500,"")&amp;"",""))</f>
        <v/>
      </c>
      <c r="F6482" s="638" t="str">
        <f>IF($C6482="","",IFERROR(_xlfn.XLOOKUP($C6482,'1.PrepList'!$I$2:$I$1500,'1.PrepList'!$K$2:$K$1500,"")&amp;"",""))</f>
        <v/>
      </c>
      <c r="H6482" s="644" t="str">
        <f>IF($C6482="","",IFERROR(IF(_xlfn.XLOOKUP($C6482,tbl_StartedStatus[Bold ID],tbl_StartedStatus[Started])="Started","Yes",IF(_xlfn.XLOOKUP($C6482,tbl_StartedStatus[Bold ID],tbl_StartedStatus[Started])="No Show","No Show","")),""))</f>
        <v/>
      </c>
    </row>
    <row r="6483" spans="1:8" ht="15" customHeight="1" thickBot="1">
      <c r="A6483" s="38" t="str">
        <f>IF($C6483="","",IFERROR(_xlfn.XLOOKUP($C6483,'1.PrepList'!$I$2:$I$1500,'1.PrepList'!$G$2:$G$1500,"")&amp;"",""))</f>
        <v/>
      </c>
      <c r="B6483" s="638" t="str">
        <f>IF($C6483="","",IFERROR(_xlfn.XLOOKUP($C6483,'1.PrepList'!$I$2:$I$1500,'1.PrepList'!$H$2:$H$1500,"")&amp;"",""))</f>
        <v/>
      </c>
      <c r="D6483" s="638" t="str">
        <f>IF($C6483="","",IFERROR(_xlfn.XLOOKUP($C6483,'1.PrepList'!$I$2:$I$1500,'1.PrepList'!$J$2:$J$1500,"")&amp;"",""))</f>
        <v/>
      </c>
      <c r="E6483" s="638" t="str">
        <f>IF($C6483="","",IFERROR(_xlfn.XLOOKUP($C6483,'1.PrepList'!$I$2:$I$1500,'1.PrepList'!$N$2:$N$1500,"")&amp;"",""))</f>
        <v/>
      </c>
      <c r="F6483" s="638" t="str">
        <f>IF($C6483="","",IFERROR(_xlfn.XLOOKUP($C6483,'1.PrepList'!$I$2:$I$1500,'1.PrepList'!$K$2:$K$1500,"")&amp;"",""))</f>
        <v/>
      </c>
      <c r="H6483" s="644" t="str">
        <f>IF($C6483="","",IFERROR(IF(_xlfn.XLOOKUP($C6483,tbl_StartedStatus[Bold ID],tbl_StartedStatus[Started])="Started","Yes",IF(_xlfn.XLOOKUP($C6483,tbl_StartedStatus[Bold ID],tbl_StartedStatus[Started])="No Show","No Show","")),""))</f>
        <v/>
      </c>
    </row>
    <row r="6484" spans="1:8" ht="15" customHeight="1" thickBot="1">
      <c r="A6484" s="38" t="str">
        <f>IF($C6484="","",IFERROR(_xlfn.XLOOKUP($C6484,'1.PrepList'!$I$2:$I$1500,'1.PrepList'!$G$2:$G$1500,"")&amp;"",""))</f>
        <v/>
      </c>
      <c r="B6484" s="638" t="str">
        <f>IF($C6484="","",IFERROR(_xlfn.XLOOKUP($C6484,'1.PrepList'!$I$2:$I$1500,'1.PrepList'!$H$2:$H$1500,"")&amp;"",""))</f>
        <v/>
      </c>
      <c r="D6484" s="638" t="str">
        <f>IF($C6484="","",IFERROR(_xlfn.XLOOKUP($C6484,'1.PrepList'!$I$2:$I$1500,'1.PrepList'!$J$2:$J$1500,"")&amp;"",""))</f>
        <v/>
      </c>
      <c r="E6484" s="638" t="str">
        <f>IF($C6484="","",IFERROR(_xlfn.XLOOKUP($C6484,'1.PrepList'!$I$2:$I$1500,'1.PrepList'!$N$2:$N$1500,"")&amp;"",""))</f>
        <v/>
      </c>
      <c r="F6484" s="638" t="str">
        <f>IF($C6484="","",IFERROR(_xlfn.XLOOKUP($C6484,'1.PrepList'!$I$2:$I$1500,'1.PrepList'!$K$2:$K$1500,"")&amp;"",""))</f>
        <v/>
      </c>
      <c r="H6484" s="644" t="str">
        <f>IF($C6484="","",IFERROR(IF(_xlfn.XLOOKUP($C6484,tbl_StartedStatus[Bold ID],tbl_StartedStatus[Started])="Started","Yes",IF(_xlfn.XLOOKUP($C6484,tbl_StartedStatus[Bold ID],tbl_StartedStatus[Started])="No Show","No Show","")),""))</f>
        <v/>
      </c>
    </row>
    <row r="6485" spans="1:8" ht="15" customHeight="1" thickBot="1">
      <c r="A6485" s="38" t="str">
        <f>IF($C6485="","",IFERROR(_xlfn.XLOOKUP($C6485,'1.PrepList'!$I$2:$I$1500,'1.PrepList'!$G$2:$G$1500,"")&amp;"",""))</f>
        <v/>
      </c>
      <c r="B6485" s="638" t="str">
        <f>IF($C6485="","",IFERROR(_xlfn.XLOOKUP($C6485,'1.PrepList'!$I$2:$I$1500,'1.PrepList'!$H$2:$H$1500,"")&amp;"",""))</f>
        <v/>
      </c>
      <c r="D6485" s="638" t="str">
        <f>IF($C6485="","",IFERROR(_xlfn.XLOOKUP($C6485,'1.PrepList'!$I$2:$I$1500,'1.PrepList'!$J$2:$J$1500,"")&amp;"",""))</f>
        <v/>
      </c>
      <c r="E6485" s="638" t="str">
        <f>IF($C6485="","",IFERROR(_xlfn.XLOOKUP($C6485,'1.PrepList'!$I$2:$I$1500,'1.PrepList'!$N$2:$N$1500,"")&amp;"",""))</f>
        <v/>
      </c>
      <c r="F6485" s="638" t="str">
        <f>IF($C6485="","",IFERROR(_xlfn.XLOOKUP($C6485,'1.PrepList'!$I$2:$I$1500,'1.PrepList'!$K$2:$K$1500,"")&amp;"",""))</f>
        <v/>
      </c>
      <c r="H6485" s="644" t="str">
        <f>IF($C6485="","",IFERROR(IF(_xlfn.XLOOKUP($C6485,tbl_StartedStatus[Bold ID],tbl_StartedStatus[Started])="Started","Yes",IF(_xlfn.XLOOKUP($C6485,tbl_StartedStatus[Bold ID],tbl_StartedStatus[Started])="No Show","No Show","")),""))</f>
        <v/>
      </c>
    </row>
    <row r="6486" spans="1:8" ht="15" customHeight="1" thickBot="1">
      <c r="A6486" s="38" t="str">
        <f>IF($C6486="","",IFERROR(_xlfn.XLOOKUP($C6486,'1.PrepList'!$I$2:$I$1500,'1.PrepList'!$G$2:$G$1500,"")&amp;"",""))</f>
        <v/>
      </c>
      <c r="B6486" s="638" t="str">
        <f>IF($C6486="","",IFERROR(_xlfn.XLOOKUP($C6486,'1.PrepList'!$I$2:$I$1500,'1.PrepList'!$H$2:$H$1500,"")&amp;"",""))</f>
        <v/>
      </c>
      <c r="D6486" s="638" t="str">
        <f>IF($C6486="","",IFERROR(_xlfn.XLOOKUP($C6486,'1.PrepList'!$I$2:$I$1500,'1.PrepList'!$J$2:$J$1500,"")&amp;"",""))</f>
        <v/>
      </c>
      <c r="E6486" s="638" t="str">
        <f>IF($C6486="","",IFERROR(_xlfn.XLOOKUP($C6486,'1.PrepList'!$I$2:$I$1500,'1.PrepList'!$N$2:$N$1500,"")&amp;"",""))</f>
        <v/>
      </c>
      <c r="F6486" s="638" t="str">
        <f>IF($C6486="","",IFERROR(_xlfn.XLOOKUP($C6486,'1.PrepList'!$I$2:$I$1500,'1.PrepList'!$K$2:$K$1500,"")&amp;"",""))</f>
        <v/>
      </c>
      <c r="H6486" s="644" t="str">
        <f>IF($C6486="","",IFERROR(IF(_xlfn.XLOOKUP($C6486,tbl_StartedStatus[Bold ID],tbl_StartedStatus[Started])="Started","Yes",IF(_xlfn.XLOOKUP($C6486,tbl_StartedStatus[Bold ID],tbl_StartedStatus[Started])="No Show","No Show","")),""))</f>
        <v/>
      </c>
    </row>
    <row r="6487" spans="1:8" ht="15" customHeight="1" thickBot="1">
      <c r="A6487" s="38" t="str">
        <f>IF($C6487="","",IFERROR(_xlfn.XLOOKUP($C6487,'1.PrepList'!$I$2:$I$1500,'1.PrepList'!$G$2:$G$1500,"")&amp;"",""))</f>
        <v/>
      </c>
      <c r="B6487" s="638" t="str">
        <f>IF($C6487="","",IFERROR(_xlfn.XLOOKUP($C6487,'1.PrepList'!$I$2:$I$1500,'1.PrepList'!$H$2:$H$1500,"")&amp;"",""))</f>
        <v/>
      </c>
      <c r="D6487" s="638" t="str">
        <f>IF($C6487="","",IFERROR(_xlfn.XLOOKUP($C6487,'1.PrepList'!$I$2:$I$1500,'1.PrepList'!$J$2:$J$1500,"")&amp;"",""))</f>
        <v/>
      </c>
      <c r="E6487" s="638" t="str">
        <f>IF($C6487="","",IFERROR(_xlfn.XLOOKUP($C6487,'1.PrepList'!$I$2:$I$1500,'1.PrepList'!$N$2:$N$1500,"")&amp;"",""))</f>
        <v/>
      </c>
      <c r="F6487" s="638" t="str">
        <f>IF($C6487="","",IFERROR(_xlfn.XLOOKUP($C6487,'1.PrepList'!$I$2:$I$1500,'1.PrepList'!$K$2:$K$1500,"")&amp;"",""))</f>
        <v/>
      </c>
      <c r="H6487" s="644" t="str">
        <f>IF($C6487="","",IFERROR(IF(_xlfn.XLOOKUP($C6487,tbl_StartedStatus[Bold ID],tbl_StartedStatus[Started])="Started","Yes",IF(_xlfn.XLOOKUP($C6487,tbl_StartedStatus[Bold ID],tbl_StartedStatus[Started])="No Show","No Show","")),""))</f>
        <v/>
      </c>
    </row>
    <row r="6488" spans="1:8" ht="15" customHeight="1" thickBot="1">
      <c r="A6488" s="38" t="str">
        <f>IF($C6488="","",IFERROR(_xlfn.XLOOKUP($C6488,'1.PrepList'!$I$2:$I$1500,'1.PrepList'!$G$2:$G$1500,"")&amp;"",""))</f>
        <v/>
      </c>
      <c r="B6488" s="638" t="str">
        <f>IF($C6488="","",IFERROR(_xlfn.XLOOKUP($C6488,'1.PrepList'!$I$2:$I$1500,'1.PrepList'!$H$2:$H$1500,"")&amp;"",""))</f>
        <v/>
      </c>
      <c r="D6488" s="638" t="str">
        <f>IF($C6488="","",IFERROR(_xlfn.XLOOKUP($C6488,'1.PrepList'!$I$2:$I$1500,'1.PrepList'!$J$2:$J$1500,"")&amp;"",""))</f>
        <v/>
      </c>
      <c r="E6488" s="638" t="str">
        <f>IF($C6488="","",IFERROR(_xlfn.XLOOKUP($C6488,'1.PrepList'!$I$2:$I$1500,'1.PrepList'!$N$2:$N$1500,"")&amp;"",""))</f>
        <v/>
      </c>
      <c r="F6488" s="638" t="str">
        <f>IF($C6488="","",IFERROR(_xlfn.XLOOKUP($C6488,'1.PrepList'!$I$2:$I$1500,'1.PrepList'!$K$2:$K$1500,"")&amp;"",""))</f>
        <v/>
      </c>
      <c r="H6488" s="644" t="str">
        <f>IF($C6488="","",IFERROR(IF(_xlfn.XLOOKUP($C6488,tbl_StartedStatus[Bold ID],tbl_StartedStatus[Started])="Started","Yes",IF(_xlfn.XLOOKUP($C6488,tbl_StartedStatus[Bold ID],tbl_StartedStatus[Started])="No Show","No Show","")),""))</f>
        <v/>
      </c>
    </row>
    <row r="6489" spans="1:8" ht="15" customHeight="1" thickBot="1">
      <c r="A6489" s="38" t="str">
        <f>IF($C6489="","",IFERROR(_xlfn.XLOOKUP($C6489,'1.PrepList'!$I$2:$I$1500,'1.PrepList'!$G$2:$G$1500,"")&amp;"",""))</f>
        <v/>
      </c>
      <c r="B6489" s="638" t="str">
        <f>IF($C6489="","",IFERROR(_xlfn.XLOOKUP($C6489,'1.PrepList'!$I$2:$I$1500,'1.PrepList'!$H$2:$H$1500,"")&amp;"",""))</f>
        <v/>
      </c>
      <c r="D6489" s="638" t="str">
        <f>IF($C6489="","",IFERROR(_xlfn.XLOOKUP($C6489,'1.PrepList'!$I$2:$I$1500,'1.PrepList'!$J$2:$J$1500,"")&amp;"",""))</f>
        <v/>
      </c>
      <c r="E6489" s="638" t="str">
        <f>IF($C6489="","",IFERROR(_xlfn.XLOOKUP($C6489,'1.PrepList'!$I$2:$I$1500,'1.PrepList'!$N$2:$N$1500,"")&amp;"",""))</f>
        <v/>
      </c>
      <c r="F6489" s="638" t="str">
        <f>IF($C6489="","",IFERROR(_xlfn.XLOOKUP($C6489,'1.PrepList'!$I$2:$I$1500,'1.PrepList'!$K$2:$K$1500,"")&amp;"",""))</f>
        <v/>
      </c>
      <c r="H6489" s="644" t="str">
        <f>IF($C6489="","",IFERROR(IF(_xlfn.XLOOKUP($C6489,tbl_StartedStatus[Bold ID],tbl_StartedStatus[Started])="Started","Yes",IF(_xlfn.XLOOKUP($C6489,tbl_StartedStatus[Bold ID],tbl_StartedStatus[Started])="No Show","No Show","")),""))</f>
        <v/>
      </c>
    </row>
    <row r="6490" spans="1:8" ht="15" customHeight="1" thickBot="1">
      <c r="A6490" s="38" t="str">
        <f>IF($C6490="","",IFERROR(_xlfn.XLOOKUP($C6490,'1.PrepList'!$I$2:$I$1500,'1.PrepList'!$G$2:$G$1500,"")&amp;"",""))</f>
        <v/>
      </c>
      <c r="B6490" s="638" t="str">
        <f>IF($C6490="","",IFERROR(_xlfn.XLOOKUP($C6490,'1.PrepList'!$I$2:$I$1500,'1.PrepList'!$H$2:$H$1500,"")&amp;"",""))</f>
        <v/>
      </c>
      <c r="D6490" s="638" t="str">
        <f>IF($C6490="","",IFERROR(_xlfn.XLOOKUP($C6490,'1.PrepList'!$I$2:$I$1500,'1.PrepList'!$J$2:$J$1500,"")&amp;"",""))</f>
        <v/>
      </c>
      <c r="E6490" s="638" t="str">
        <f>IF($C6490="","",IFERROR(_xlfn.XLOOKUP($C6490,'1.PrepList'!$I$2:$I$1500,'1.PrepList'!$N$2:$N$1500,"")&amp;"",""))</f>
        <v/>
      </c>
      <c r="F6490" s="638" t="str">
        <f>IF($C6490="","",IFERROR(_xlfn.XLOOKUP($C6490,'1.PrepList'!$I$2:$I$1500,'1.PrepList'!$K$2:$K$1500,"")&amp;"",""))</f>
        <v/>
      </c>
      <c r="H6490" s="644" t="str">
        <f>IF($C6490="","",IFERROR(IF(_xlfn.XLOOKUP($C6490,tbl_StartedStatus[Bold ID],tbl_StartedStatus[Started])="Started","Yes",IF(_xlfn.XLOOKUP($C6490,tbl_StartedStatus[Bold ID],tbl_StartedStatus[Started])="No Show","No Show","")),""))</f>
        <v/>
      </c>
    </row>
    <row r="6491" spans="1:8" ht="15" customHeight="1" thickBot="1">
      <c r="A6491" s="38" t="str">
        <f>IF($C6491="","",IFERROR(_xlfn.XLOOKUP($C6491,'1.PrepList'!$I$2:$I$1500,'1.PrepList'!$G$2:$G$1500,"")&amp;"",""))</f>
        <v/>
      </c>
      <c r="B6491" s="638" t="str">
        <f>IF($C6491="","",IFERROR(_xlfn.XLOOKUP($C6491,'1.PrepList'!$I$2:$I$1500,'1.PrepList'!$H$2:$H$1500,"")&amp;"",""))</f>
        <v/>
      </c>
      <c r="D6491" s="638" t="str">
        <f>IF($C6491="","",IFERROR(_xlfn.XLOOKUP($C6491,'1.PrepList'!$I$2:$I$1500,'1.PrepList'!$J$2:$J$1500,"")&amp;"",""))</f>
        <v/>
      </c>
      <c r="E6491" s="638" t="str">
        <f>IF($C6491="","",IFERROR(_xlfn.XLOOKUP($C6491,'1.PrepList'!$I$2:$I$1500,'1.PrepList'!$N$2:$N$1500,"")&amp;"",""))</f>
        <v/>
      </c>
      <c r="F6491" s="638" t="str">
        <f>IF($C6491="","",IFERROR(_xlfn.XLOOKUP($C6491,'1.PrepList'!$I$2:$I$1500,'1.PrepList'!$K$2:$K$1500,"")&amp;"",""))</f>
        <v/>
      </c>
      <c r="H6491" s="644" t="str">
        <f>IF($C6491="","",IFERROR(IF(_xlfn.XLOOKUP($C6491,tbl_StartedStatus[Bold ID],tbl_StartedStatus[Started])="Started","Yes",IF(_xlfn.XLOOKUP($C6491,tbl_StartedStatus[Bold ID],tbl_StartedStatus[Started])="No Show","No Show","")),""))</f>
        <v/>
      </c>
    </row>
    <row r="6492" spans="1:8" ht="15" customHeight="1" thickBot="1">
      <c r="A6492" s="38" t="str">
        <f>IF($C6492="","",IFERROR(_xlfn.XLOOKUP($C6492,'1.PrepList'!$I$2:$I$1500,'1.PrepList'!$G$2:$G$1500,"")&amp;"",""))</f>
        <v/>
      </c>
      <c r="B6492" s="638" t="str">
        <f>IF($C6492="","",IFERROR(_xlfn.XLOOKUP($C6492,'1.PrepList'!$I$2:$I$1500,'1.PrepList'!$H$2:$H$1500,"")&amp;"",""))</f>
        <v/>
      </c>
      <c r="D6492" s="638" t="str">
        <f>IF($C6492="","",IFERROR(_xlfn.XLOOKUP($C6492,'1.PrepList'!$I$2:$I$1500,'1.PrepList'!$J$2:$J$1500,"")&amp;"",""))</f>
        <v/>
      </c>
      <c r="E6492" s="638" t="str">
        <f>IF($C6492="","",IFERROR(_xlfn.XLOOKUP($C6492,'1.PrepList'!$I$2:$I$1500,'1.PrepList'!$N$2:$N$1500,"")&amp;"",""))</f>
        <v/>
      </c>
      <c r="F6492" s="638" t="str">
        <f>IF($C6492="","",IFERROR(_xlfn.XLOOKUP($C6492,'1.PrepList'!$I$2:$I$1500,'1.PrepList'!$K$2:$K$1500,"")&amp;"",""))</f>
        <v/>
      </c>
      <c r="H6492" s="644" t="str">
        <f>IF($C6492="","",IFERROR(IF(_xlfn.XLOOKUP($C6492,tbl_StartedStatus[Bold ID],tbl_StartedStatus[Started])="Started","Yes",IF(_xlfn.XLOOKUP($C6492,tbl_StartedStatus[Bold ID],tbl_StartedStatus[Started])="No Show","No Show","")),""))</f>
        <v/>
      </c>
    </row>
    <row r="6493" spans="1:8" ht="15" customHeight="1" thickBot="1">
      <c r="A6493" s="38" t="str">
        <f>IF($C6493="","",IFERROR(_xlfn.XLOOKUP($C6493,'1.PrepList'!$I$2:$I$1500,'1.PrepList'!$G$2:$G$1500,"")&amp;"",""))</f>
        <v/>
      </c>
      <c r="B6493" s="638" t="str">
        <f>IF($C6493="","",IFERROR(_xlfn.XLOOKUP($C6493,'1.PrepList'!$I$2:$I$1500,'1.PrepList'!$H$2:$H$1500,"")&amp;"",""))</f>
        <v/>
      </c>
      <c r="D6493" s="638" t="str">
        <f>IF($C6493="","",IFERROR(_xlfn.XLOOKUP($C6493,'1.PrepList'!$I$2:$I$1500,'1.PrepList'!$J$2:$J$1500,"")&amp;"",""))</f>
        <v/>
      </c>
      <c r="E6493" s="638" t="str">
        <f>IF($C6493="","",IFERROR(_xlfn.XLOOKUP($C6493,'1.PrepList'!$I$2:$I$1500,'1.PrepList'!$N$2:$N$1500,"")&amp;"",""))</f>
        <v/>
      </c>
      <c r="F6493" s="638" t="str">
        <f>IF($C6493="","",IFERROR(_xlfn.XLOOKUP($C6493,'1.PrepList'!$I$2:$I$1500,'1.PrepList'!$K$2:$K$1500,"")&amp;"",""))</f>
        <v/>
      </c>
      <c r="H6493" s="644" t="str">
        <f>IF($C6493="","",IFERROR(IF(_xlfn.XLOOKUP($C6493,tbl_StartedStatus[Bold ID],tbl_StartedStatus[Started])="Started","Yes",IF(_xlfn.XLOOKUP($C6493,tbl_StartedStatus[Bold ID],tbl_StartedStatus[Started])="No Show","No Show","")),""))</f>
        <v/>
      </c>
    </row>
    <row r="6494" spans="1:8" ht="15" customHeight="1" thickBot="1">
      <c r="A6494" s="38" t="str">
        <f>IF($C6494="","",IFERROR(_xlfn.XLOOKUP($C6494,'1.PrepList'!$I$2:$I$1500,'1.PrepList'!$G$2:$G$1500,"")&amp;"",""))</f>
        <v/>
      </c>
      <c r="B6494" s="638" t="str">
        <f>IF($C6494="","",IFERROR(_xlfn.XLOOKUP($C6494,'1.PrepList'!$I$2:$I$1500,'1.PrepList'!$H$2:$H$1500,"")&amp;"",""))</f>
        <v/>
      </c>
      <c r="D6494" s="638" t="str">
        <f>IF($C6494="","",IFERROR(_xlfn.XLOOKUP($C6494,'1.PrepList'!$I$2:$I$1500,'1.PrepList'!$J$2:$J$1500,"")&amp;"",""))</f>
        <v/>
      </c>
      <c r="E6494" s="638" t="str">
        <f>IF($C6494="","",IFERROR(_xlfn.XLOOKUP($C6494,'1.PrepList'!$I$2:$I$1500,'1.PrepList'!$N$2:$N$1500,"")&amp;"",""))</f>
        <v/>
      </c>
      <c r="F6494" s="638" t="str">
        <f>IF($C6494="","",IFERROR(_xlfn.XLOOKUP($C6494,'1.PrepList'!$I$2:$I$1500,'1.PrepList'!$K$2:$K$1500,"")&amp;"",""))</f>
        <v/>
      </c>
      <c r="H6494" s="644" t="str">
        <f>IF($C6494="","",IFERROR(IF(_xlfn.XLOOKUP($C6494,tbl_StartedStatus[Bold ID],tbl_StartedStatus[Started])="Started","Yes",IF(_xlfn.XLOOKUP($C6494,tbl_StartedStatus[Bold ID],tbl_StartedStatus[Started])="No Show","No Show","")),""))</f>
        <v/>
      </c>
    </row>
    <row r="6495" spans="1:8" ht="15" customHeight="1" thickBot="1">
      <c r="A6495" s="38" t="str">
        <f>IF($C6495="","",IFERROR(_xlfn.XLOOKUP($C6495,'1.PrepList'!$I$2:$I$1500,'1.PrepList'!$G$2:$G$1500,"")&amp;"",""))</f>
        <v/>
      </c>
      <c r="B6495" s="638" t="str">
        <f>IF($C6495="","",IFERROR(_xlfn.XLOOKUP($C6495,'1.PrepList'!$I$2:$I$1500,'1.PrepList'!$H$2:$H$1500,"")&amp;"",""))</f>
        <v/>
      </c>
      <c r="D6495" s="638" t="str">
        <f>IF($C6495="","",IFERROR(_xlfn.XLOOKUP($C6495,'1.PrepList'!$I$2:$I$1500,'1.PrepList'!$J$2:$J$1500,"")&amp;"",""))</f>
        <v/>
      </c>
      <c r="E6495" s="638" t="str">
        <f>IF($C6495="","",IFERROR(_xlfn.XLOOKUP($C6495,'1.PrepList'!$I$2:$I$1500,'1.PrepList'!$N$2:$N$1500,"")&amp;"",""))</f>
        <v/>
      </c>
      <c r="F6495" s="638" t="str">
        <f>IF($C6495="","",IFERROR(_xlfn.XLOOKUP($C6495,'1.PrepList'!$I$2:$I$1500,'1.PrepList'!$K$2:$K$1500,"")&amp;"",""))</f>
        <v/>
      </c>
      <c r="H6495" s="644" t="str">
        <f>IF($C6495="","",IFERROR(IF(_xlfn.XLOOKUP($C6495,tbl_StartedStatus[Bold ID],tbl_StartedStatus[Started])="Started","Yes",IF(_xlfn.XLOOKUP($C6495,tbl_StartedStatus[Bold ID],tbl_StartedStatus[Started])="No Show","No Show","")),""))</f>
        <v/>
      </c>
    </row>
    <row r="6496" spans="1:8" ht="15" customHeight="1" thickBot="1">
      <c r="A6496" s="38" t="str">
        <f>IF($C6496="","",IFERROR(_xlfn.XLOOKUP($C6496,'1.PrepList'!$I$2:$I$1500,'1.PrepList'!$G$2:$G$1500,"")&amp;"",""))</f>
        <v/>
      </c>
      <c r="B6496" s="638" t="str">
        <f>IF($C6496="","",IFERROR(_xlfn.XLOOKUP($C6496,'1.PrepList'!$I$2:$I$1500,'1.PrepList'!$H$2:$H$1500,"")&amp;"",""))</f>
        <v/>
      </c>
      <c r="D6496" s="638" t="str">
        <f>IF($C6496="","",IFERROR(_xlfn.XLOOKUP($C6496,'1.PrepList'!$I$2:$I$1500,'1.PrepList'!$J$2:$J$1500,"")&amp;"",""))</f>
        <v/>
      </c>
      <c r="E6496" s="638" t="str">
        <f>IF($C6496="","",IFERROR(_xlfn.XLOOKUP($C6496,'1.PrepList'!$I$2:$I$1500,'1.PrepList'!$N$2:$N$1500,"")&amp;"",""))</f>
        <v/>
      </c>
      <c r="F6496" s="638" t="str">
        <f>IF($C6496="","",IFERROR(_xlfn.XLOOKUP($C6496,'1.PrepList'!$I$2:$I$1500,'1.PrepList'!$K$2:$K$1500,"")&amp;"",""))</f>
        <v/>
      </c>
      <c r="H6496" s="644" t="str">
        <f>IF($C6496="","",IFERROR(IF(_xlfn.XLOOKUP($C6496,tbl_StartedStatus[Bold ID],tbl_StartedStatus[Started])="Started","Yes",IF(_xlfn.XLOOKUP($C6496,tbl_StartedStatus[Bold ID],tbl_StartedStatus[Started])="No Show","No Show","")),""))</f>
        <v/>
      </c>
    </row>
    <row r="6497" spans="1:8" ht="15" customHeight="1" thickBot="1">
      <c r="A6497" s="38" t="str">
        <f>IF($C6497="","",IFERROR(_xlfn.XLOOKUP($C6497,'1.PrepList'!$I$2:$I$1500,'1.PrepList'!$G$2:$G$1500,"")&amp;"",""))</f>
        <v/>
      </c>
      <c r="B6497" s="638" t="str">
        <f>IF($C6497="","",IFERROR(_xlfn.XLOOKUP($C6497,'1.PrepList'!$I$2:$I$1500,'1.PrepList'!$H$2:$H$1500,"")&amp;"",""))</f>
        <v/>
      </c>
      <c r="D6497" s="638" t="str">
        <f>IF($C6497="","",IFERROR(_xlfn.XLOOKUP($C6497,'1.PrepList'!$I$2:$I$1500,'1.PrepList'!$J$2:$J$1500,"")&amp;"",""))</f>
        <v/>
      </c>
      <c r="E6497" s="638" t="str">
        <f>IF($C6497="","",IFERROR(_xlfn.XLOOKUP($C6497,'1.PrepList'!$I$2:$I$1500,'1.PrepList'!$N$2:$N$1500,"")&amp;"",""))</f>
        <v/>
      </c>
      <c r="F6497" s="638" t="str">
        <f>IF($C6497="","",IFERROR(_xlfn.XLOOKUP($C6497,'1.PrepList'!$I$2:$I$1500,'1.PrepList'!$K$2:$K$1500,"")&amp;"",""))</f>
        <v/>
      </c>
      <c r="H6497" s="644" t="str">
        <f>IF($C6497="","",IFERROR(IF(_xlfn.XLOOKUP($C6497,tbl_StartedStatus[Bold ID],tbl_StartedStatus[Started])="Started","Yes",IF(_xlfn.XLOOKUP($C6497,tbl_StartedStatus[Bold ID],tbl_StartedStatus[Started])="No Show","No Show","")),""))</f>
        <v/>
      </c>
    </row>
    <row r="6498" spans="1:8" ht="15" customHeight="1" thickBot="1">
      <c r="A6498" s="38" t="str">
        <f>IF($C6498="","",IFERROR(_xlfn.XLOOKUP($C6498,'1.PrepList'!$I$2:$I$1500,'1.PrepList'!$G$2:$G$1500,"")&amp;"",""))</f>
        <v/>
      </c>
      <c r="B6498" s="638" t="str">
        <f>IF($C6498="","",IFERROR(_xlfn.XLOOKUP($C6498,'1.PrepList'!$I$2:$I$1500,'1.PrepList'!$H$2:$H$1500,"")&amp;"",""))</f>
        <v/>
      </c>
      <c r="D6498" s="638" t="str">
        <f>IF($C6498="","",IFERROR(_xlfn.XLOOKUP($C6498,'1.PrepList'!$I$2:$I$1500,'1.PrepList'!$J$2:$J$1500,"")&amp;"",""))</f>
        <v/>
      </c>
      <c r="E6498" s="638" t="str">
        <f>IF($C6498="","",IFERROR(_xlfn.XLOOKUP($C6498,'1.PrepList'!$I$2:$I$1500,'1.PrepList'!$N$2:$N$1500,"")&amp;"",""))</f>
        <v/>
      </c>
      <c r="F6498" s="638" t="str">
        <f>IF($C6498="","",IFERROR(_xlfn.XLOOKUP($C6498,'1.PrepList'!$I$2:$I$1500,'1.PrepList'!$K$2:$K$1500,"")&amp;"",""))</f>
        <v/>
      </c>
      <c r="H6498" s="644" t="str">
        <f>IF($C6498="","",IFERROR(IF(_xlfn.XLOOKUP($C6498,tbl_StartedStatus[Bold ID],tbl_StartedStatus[Started])="Started","Yes",IF(_xlfn.XLOOKUP($C6498,tbl_StartedStatus[Bold ID],tbl_StartedStatus[Started])="No Show","No Show","")),""))</f>
        <v/>
      </c>
    </row>
    <row r="6499" spans="1:8" ht="15" customHeight="1" thickBot="1">
      <c r="A6499" s="38" t="str">
        <f>IF($C6499="","",IFERROR(_xlfn.XLOOKUP($C6499,'1.PrepList'!$I$2:$I$1500,'1.PrepList'!$G$2:$G$1500,"")&amp;"",""))</f>
        <v/>
      </c>
      <c r="B6499" s="638" t="str">
        <f>IF($C6499="","",IFERROR(_xlfn.XLOOKUP($C6499,'1.PrepList'!$I$2:$I$1500,'1.PrepList'!$H$2:$H$1500,"")&amp;"",""))</f>
        <v/>
      </c>
      <c r="D6499" s="638" t="str">
        <f>IF($C6499="","",IFERROR(_xlfn.XLOOKUP($C6499,'1.PrepList'!$I$2:$I$1500,'1.PrepList'!$J$2:$J$1500,"")&amp;"",""))</f>
        <v/>
      </c>
      <c r="E6499" s="638" t="str">
        <f>IF($C6499="","",IFERROR(_xlfn.XLOOKUP($C6499,'1.PrepList'!$I$2:$I$1500,'1.PrepList'!$N$2:$N$1500,"")&amp;"",""))</f>
        <v/>
      </c>
      <c r="F6499" s="638" t="str">
        <f>IF($C6499="","",IFERROR(_xlfn.XLOOKUP($C6499,'1.PrepList'!$I$2:$I$1500,'1.PrepList'!$K$2:$K$1500,"")&amp;"",""))</f>
        <v/>
      </c>
      <c r="H6499" s="644" t="str">
        <f>IF($C6499="","",IFERROR(IF(_xlfn.XLOOKUP($C6499,tbl_StartedStatus[Bold ID],tbl_StartedStatus[Started])="Started","Yes",IF(_xlfn.XLOOKUP($C6499,tbl_StartedStatus[Bold ID],tbl_StartedStatus[Started])="No Show","No Show","")),""))</f>
        <v/>
      </c>
    </row>
    <row r="6500" spans="1:8" ht="15" customHeight="1" thickBot="1">
      <c r="A6500" s="38" t="str">
        <f>IF($C6500="","",IFERROR(_xlfn.XLOOKUP($C6500,'1.PrepList'!$I$2:$I$1500,'1.PrepList'!$G$2:$G$1500,"")&amp;"",""))</f>
        <v/>
      </c>
      <c r="B6500" s="638" t="str">
        <f>IF($C6500="","",IFERROR(_xlfn.XLOOKUP($C6500,'1.PrepList'!$I$2:$I$1500,'1.PrepList'!$H$2:$H$1500,"")&amp;"",""))</f>
        <v/>
      </c>
      <c r="D6500" s="638" t="str">
        <f>IF($C6500="","",IFERROR(_xlfn.XLOOKUP($C6500,'1.PrepList'!$I$2:$I$1500,'1.PrepList'!$J$2:$J$1500,"")&amp;"",""))</f>
        <v/>
      </c>
      <c r="E6500" s="638" t="str">
        <f>IF($C6500="","",IFERROR(_xlfn.XLOOKUP($C6500,'1.PrepList'!$I$2:$I$1500,'1.PrepList'!$N$2:$N$1500,"")&amp;"",""))</f>
        <v/>
      </c>
      <c r="F6500" s="638" t="str">
        <f>IF($C6500="","",IFERROR(_xlfn.XLOOKUP($C6500,'1.PrepList'!$I$2:$I$1500,'1.PrepList'!$K$2:$K$1500,"")&amp;"",""))</f>
        <v/>
      </c>
      <c r="H6500" s="644" t="str">
        <f>IF($C6500="","",IFERROR(IF(_xlfn.XLOOKUP($C6500,tbl_StartedStatus[Bold ID],tbl_StartedStatus[Started])="Started","Yes",IF(_xlfn.XLOOKUP($C6500,tbl_StartedStatus[Bold ID],tbl_StartedStatus[Started])="No Show","No Show","")),""))</f>
        <v/>
      </c>
    </row>
    <row r="6501" spans="1:8" ht="15" customHeight="1" thickBot="1">
      <c r="A6501" s="38" t="str">
        <f>IF($C6501="","",IFERROR(_xlfn.XLOOKUP($C6501,'1.PrepList'!$I$2:$I$1500,'1.PrepList'!$G$2:$G$1500,"")&amp;"",""))</f>
        <v/>
      </c>
      <c r="B6501" s="638" t="str">
        <f>IF($C6501="","",IFERROR(_xlfn.XLOOKUP($C6501,'1.PrepList'!$I$2:$I$1500,'1.PrepList'!$H$2:$H$1500,"")&amp;"",""))</f>
        <v/>
      </c>
      <c r="D6501" s="638" t="str">
        <f>IF($C6501="","",IFERROR(_xlfn.XLOOKUP($C6501,'1.PrepList'!$I$2:$I$1500,'1.PrepList'!$J$2:$J$1500,"")&amp;"",""))</f>
        <v/>
      </c>
      <c r="E6501" s="638" t="str">
        <f>IF($C6501="","",IFERROR(_xlfn.XLOOKUP($C6501,'1.PrepList'!$I$2:$I$1500,'1.PrepList'!$N$2:$N$1500,"")&amp;"",""))</f>
        <v/>
      </c>
      <c r="F6501" s="638" t="str">
        <f>IF($C6501="","",IFERROR(_xlfn.XLOOKUP($C6501,'1.PrepList'!$I$2:$I$1500,'1.PrepList'!$K$2:$K$1500,"")&amp;"",""))</f>
        <v/>
      </c>
      <c r="H6501" s="644" t="str">
        <f>IF($C6501="","",IFERROR(IF(_xlfn.XLOOKUP($C6501,tbl_StartedStatus[Bold ID],tbl_StartedStatus[Started])="Started","Yes",IF(_xlfn.XLOOKUP($C6501,tbl_StartedStatus[Bold ID],tbl_StartedStatus[Started])="No Show","No Show","")),""))</f>
        <v/>
      </c>
    </row>
    <row r="6502" spans="1:8" ht="15" customHeight="1" thickBot="1">
      <c r="A6502" s="38" t="str">
        <f>IF($C6502="","",IFERROR(_xlfn.XLOOKUP($C6502,'1.PrepList'!$I$2:$I$1500,'1.PrepList'!$G$2:$G$1500,"")&amp;"",""))</f>
        <v/>
      </c>
      <c r="B6502" s="638" t="str">
        <f>IF($C6502="","",IFERROR(_xlfn.XLOOKUP($C6502,'1.PrepList'!$I$2:$I$1500,'1.PrepList'!$H$2:$H$1500,"")&amp;"",""))</f>
        <v/>
      </c>
      <c r="D6502" s="638" t="str">
        <f>IF($C6502="","",IFERROR(_xlfn.XLOOKUP($C6502,'1.PrepList'!$I$2:$I$1500,'1.PrepList'!$J$2:$J$1500,"")&amp;"",""))</f>
        <v/>
      </c>
      <c r="E6502" s="638" t="str">
        <f>IF($C6502="","",IFERROR(_xlfn.XLOOKUP($C6502,'1.PrepList'!$I$2:$I$1500,'1.PrepList'!$N$2:$N$1500,"")&amp;"",""))</f>
        <v/>
      </c>
      <c r="F6502" s="638" t="str">
        <f>IF($C6502="","",IFERROR(_xlfn.XLOOKUP($C6502,'1.PrepList'!$I$2:$I$1500,'1.PrepList'!$K$2:$K$1500,"")&amp;"",""))</f>
        <v/>
      </c>
      <c r="H6502" s="644" t="str">
        <f>IF($C6502="","",IFERROR(IF(_xlfn.XLOOKUP($C6502,tbl_StartedStatus[Bold ID],tbl_StartedStatus[Started])="Started","Yes",IF(_xlfn.XLOOKUP($C6502,tbl_StartedStatus[Bold ID],tbl_StartedStatus[Started])="No Show","No Show","")),""))</f>
        <v/>
      </c>
    </row>
    <row r="6503" spans="1:8" ht="15" customHeight="1" thickBot="1">
      <c r="A6503" s="38" t="str">
        <f>IF($C6503="","",IFERROR(_xlfn.XLOOKUP($C6503,'1.PrepList'!$I$2:$I$1500,'1.PrepList'!$G$2:$G$1500,"")&amp;"",""))</f>
        <v/>
      </c>
      <c r="B6503" s="638" t="str">
        <f>IF($C6503="","",IFERROR(_xlfn.XLOOKUP($C6503,'1.PrepList'!$I$2:$I$1500,'1.PrepList'!$H$2:$H$1500,"")&amp;"",""))</f>
        <v/>
      </c>
      <c r="D6503" s="638" t="str">
        <f>IF($C6503="","",IFERROR(_xlfn.XLOOKUP($C6503,'1.PrepList'!$I$2:$I$1500,'1.PrepList'!$J$2:$J$1500,"")&amp;"",""))</f>
        <v/>
      </c>
      <c r="E6503" s="638" t="str">
        <f>IF($C6503="","",IFERROR(_xlfn.XLOOKUP($C6503,'1.PrepList'!$I$2:$I$1500,'1.PrepList'!$N$2:$N$1500,"")&amp;"",""))</f>
        <v/>
      </c>
      <c r="F6503" s="638" t="str">
        <f>IF($C6503="","",IFERROR(_xlfn.XLOOKUP($C6503,'1.PrepList'!$I$2:$I$1500,'1.PrepList'!$K$2:$K$1500,"")&amp;"",""))</f>
        <v/>
      </c>
      <c r="H6503" s="644" t="str">
        <f>IF($C6503="","",IFERROR(IF(_xlfn.XLOOKUP($C6503,tbl_StartedStatus[Bold ID],tbl_StartedStatus[Started])="Started","Yes",IF(_xlfn.XLOOKUP($C6503,tbl_StartedStatus[Bold ID],tbl_StartedStatus[Started])="No Show","No Show","")),""))</f>
        <v/>
      </c>
    </row>
    <row r="6504" spans="1:8" ht="15" customHeight="1" thickBot="1">
      <c r="A6504" s="38" t="str">
        <f>IF($C6504="","",IFERROR(_xlfn.XLOOKUP($C6504,'1.PrepList'!$I$2:$I$1500,'1.PrepList'!$G$2:$G$1500,"")&amp;"",""))</f>
        <v/>
      </c>
      <c r="B6504" s="638" t="str">
        <f>IF($C6504="","",IFERROR(_xlfn.XLOOKUP($C6504,'1.PrepList'!$I$2:$I$1500,'1.PrepList'!$H$2:$H$1500,"")&amp;"",""))</f>
        <v/>
      </c>
      <c r="D6504" s="638" t="str">
        <f>IF($C6504="","",IFERROR(_xlfn.XLOOKUP($C6504,'1.PrepList'!$I$2:$I$1500,'1.PrepList'!$J$2:$J$1500,"")&amp;"",""))</f>
        <v/>
      </c>
      <c r="E6504" s="638" t="str">
        <f>IF($C6504="","",IFERROR(_xlfn.XLOOKUP($C6504,'1.PrepList'!$I$2:$I$1500,'1.PrepList'!$N$2:$N$1500,"")&amp;"",""))</f>
        <v/>
      </c>
      <c r="F6504" s="638" t="str">
        <f>IF($C6504="","",IFERROR(_xlfn.XLOOKUP($C6504,'1.PrepList'!$I$2:$I$1500,'1.PrepList'!$K$2:$K$1500,"")&amp;"",""))</f>
        <v/>
      </c>
      <c r="H6504" s="644" t="str">
        <f>IF($C6504="","",IFERROR(IF(_xlfn.XLOOKUP($C6504,tbl_StartedStatus[Bold ID],tbl_StartedStatus[Started])="Started","Yes",IF(_xlfn.XLOOKUP($C6504,tbl_StartedStatus[Bold ID],tbl_StartedStatus[Started])="No Show","No Show","")),""))</f>
        <v/>
      </c>
    </row>
    <row r="6505" spans="1:8" ht="15" customHeight="1" thickBot="1">
      <c r="A6505" s="38" t="str">
        <f>IF($C6505="","",IFERROR(_xlfn.XLOOKUP($C6505,'1.PrepList'!$I$2:$I$1500,'1.PrepList'!$G$2:$G$1500,"")&amp;"",""))</f>
        <v/>
      </c>
      <c r="B6505" s="638" t="str">
        <f>IF($C6505="","",IFERROR(_xlfn.XLOOKUP($C6505,'1.PrepList'!$I$2:$I$1500,'1.PrepList'!$H$2:$H$1500,"")&amp;"",""))</f>
        <v/>
      </c>
      <c r="D6505" s="638" t="str">
        <f>IF($C6505="","",IFERROR(_xlfn.XLOOKUP($C6505,'1.PrepList'!$I$2:$I$1500,'1.PrepList'!$J$2:$J$1500,"")&amp;"",""))</f>
        <v/>
      </c>
      <c r="E6505" s="638" t="str">
        <f>IF($C6505="","",IFERROR(_xlfn.XLOOKUP($C6505,'1.PrepList'!$I$2:$I$1500,'1.PrepList'!$N$2:$N$1500,"")&amp;"",""))</f>
        <v/>
      </c>
      <c r="F6505" s="638" t="str">
        <f>IF($C6505="","",IFERROR(_xlfn.XLOOKUP($C6505,'1.PrepList'!$I$2:$I$1500,'1.PrepList'!$K$2:$K$1500,"")&amp;"",""))</f>
        <v/>
      </c>
      <c r="H6505" s="644" t="str">
        <f>IF($C6505="","",IFERROR(IF(_xlfn.XLOOKUP($C6505,tbl_StartedStatus[Bold ID],tbl_StartedStatus[Started])="Started","Yes",IF(_xlfn.XLOOKUP($C6505,tbl_StartedStatus[Bold ID],tbl_StartedStatus[Started])="No Show","No Show","")),""))</f>
        <v/>
      </c>
    </row>
    <row r="6506" spans="1:8" ht="15" customHeight="1" thickBot="1">
      <c r="A6506" s="38" t="str">
        <f>IF($C6506="","",IFERROR(_xlfn.XLOOKUP($C6506,'1.PrepList'!$I$2:$I$1500,'1.PrepList'!$G$2:$G$1500,"")&amp;"",""))</f>
        <v/>
      </c>
      <c r="B6506" s="638" t="str">
        <f>IF($C6506="","",IFERROR(_xlfn.XLOOKUP($C6506,'1.PrepList'!$I$2:$I$1500,'1.PrepList'!$H$2:$H$1500,"")&amp;"",""))</f>
        <v/>
      </c>
      <c r="D6506" s="638" t="str">
        <f>IF($C6506="","",IFERROR(_xlfn.XLOOKUP($C6506,'1.PrepList'!$I$2:$I$1500,'1.PrepList'!$J$2:$J$1500,"")&amp;"",""))</f>
        <v/>
      </c>
      <c r="E6506" s="638" t="str">
        <f>IF($C6506="","",IFERROR(_xlfn.XLOOKUP($C6506,'1.PrepList'!$I$2:$I$1500,'1.PrepList'!$N$2:$N$1500,"")&amp;"",""))</f>
        <v/>
      </c>
      <c r="F6506" s="638" t="str">
        <f>IF($C6506="","",IFERROR(_xlfn.XLOOKUP($C6506,'1.PrepList'!$I$2:$I$1500,'1.PrepList'!$K$2:$K$1500,"")&amp;"",""))</f>
        <v/>
      </c>
      <c r="H6506" s="644" t="str">
        <f>IF($C6506="","",IFERROR(IF(_xlfn.XLOOKUP($C6506,tbl_StartedStatus[Bold ID],tbl_StartedStatus[Started])="Started","Yes",IF(_xlfn.XLOOKUP($C6506,tbl_StartedStatus[Bold ID],tbl_StartedStatus[Started])="No Show","No Show","")),""))</f>
        <v/>
      </c>
    </row>
    <row r="6507" spans="1:8" ht="15" customHeight="1" thickBot="1">
      <c r="A6507" s="38" t="str">
        <f>IF($C6507="","",IFERROR(_xlfn.XLOOKUP($C6507,'1.PrepList'!$I$2:$I$1500,'1.PrepList'!$G$2:$G$1500,"")&amp;"",""))</f>
        <v/>
      </c>
      <c r="B6507" s="638" t="str">
        <f>IF($C6507="","",IFERROR(_xlfn.XLOOKUP($C6507,'1.PrepList'!$I$2:$I$1500,'1.PrepList'!$H$2:$H$1500,"")&amp;"",""))</f>
        <v/>
      </c>
      <c r="D6507" s="638" t="str">
        <f>IF($C6507="","",IFERROR(_xlfn.XLOOKUP($C6507,'1.PrepList'!$I$2:$I$1500,'1.PrepList'!$J$2:$J$1500,"")&amp;"",""))</f>
        <v/>
      </c>
      <c r="E6507" s="638" t="str">
        <f>IF($C6507="","",IFERROR(_xlfn.XLOOKUP($C6507,'1.PrepList'!$I$2:$I$1500,'1.PrepList'!$N$2:$N$1500,"")&amp;"",""))</f>
        <v/>
      </c>
      <c r="F6507" s="638" t="str">
        <f>IF($C6507="","",IFERROR(_xlfn.XLOOKUP($C6507,'1.PrepList'!$I$2:$I$1500,'1.PrepList'!$K$2:$K$1500,"")&amp;"",""))</f>
        <v/>
      </c>
      <c r="H6507" s="644" t="str">
        <f>IF($C6507="","",IFERROR(IF(_xlfn.XLOOKUP($C6507,tbl_StartedStatus[Bold ID],tbl_StartedStatus[Started])="Started","Yes",IF(_xlfn.XLOOKUP($C6507,tbl_StartedStatus[Bold ID],tbl_StartedStatus[Started])="No Show","No Show","")),""))</f>
        <v/>
      </c>
    </row>
    <row r="6508" spans="1:8" ht="15" customHeight="1" thickBot="1">
      <c r="A6508" s="38" t="str">
        <f>IF($C6508="","",IFERROR(_xlfn.XLOOKUP($C6508,'1.PrepList'!$I$2:$I$1500,'1.PrepList'!$G$2:$G$1500,"")&amp;"",""))</f>
        <v/>
      </c>
      <c r="B6508" s="638" t="str">
        <f>IF($C6508="","",IFERROR(_xlfn.XLOOKUP($C6508,'1.PrepList'!$I$2:$I$1500,'1.PrepList'!$H$2:$H$1500,"")&amp;"",""))</f>
        <v/>
      </c>
      <c r="D6508" s="638" t="str">
        <f>IF($C6508="","",IFERROR(_xlfn.XLOOKUP($C6508,'1.PrepList'!$I$2:$I$1500,'1.PrepList'!$J$2:$J$1500,"")&amp;"",""))</f>
        <v/>
      </c>
      <c r="E6508" s="638" t="str">
        <f>IF($C6508="","",IFERROR(_xlfn.XLOOKUP($C6508,'1.PrepList'!$I$2:$I$1500,'1.PrepList'!$N$2:$N$1500,"")&amp;"",""))</f>
        <v/>
      </c>
      <c r="F6508" s="638" t="str">
        <f>IF($C6508="","",IFERROR(_xlfn.XLOOKUP($C6508,'1.PrepList'!$I$2:$I$1500,'1.PrepList'!$K$2:$K$1500,"")&amp;"",""))</f>
        <v/>
      </c>
      <c r="H6508" s="644" t="str">
        <f>IF($C6508="","",IFERROR(IF(_xlfn.XLOOKUP($C6508,tbl_StartedStatus[Bold ID],tbl_StartedStatus[Started])="Started","Yes",IF(_xlfn.XLOOKUP($C6508,tbl_StartedStatus[Bold ID],tbl_StartedStatus[Started])="No Show","No Show","")),""))</f>
        <v/>
      </c>
    </row>
    <row r="6509" spans="1:8" ht="15" customHeight="1" thickBot="1">
      <c r="A6509" s="38" t="str">
        <f>IF($C6509="","",IFERROR(_xlfn.XLOOKUP($C6509,'1.PrepList'!$I$2:$I$1500,'1.PrepList'!$G$2:$G$1500,"")&amp;"",""))</f>
        <v/>
      </c>
      <c r="B6509" s="638" t="str">
        <f>IF($C6509="","",IFERROR(_xlfn.XLOOKUP($C6509,'1.PrepList'!$I$2:$I$1500,'1.PrepList'!$H$2:$H$1500,"")&amp;"",""))</f>
        <v/>
      </c>
      <c r="D6509" s="638" t="str">
        <f>IF($C6509="","",IFERROR(_xlfn.XLOOKUP($C6509,'1.PrepList'!$I$2:$I$1500,'1.PrepList'!$J$2:$J$1500,"")&amp;"",""))</f>
        <v/>
      </c>
      <c r="E6509" s="638" t="str">
        <f>IF($C6509="","",IFERROR(_xlfn.XLOOKUP($C6509,'1.PrepList'!$I$2:$I$1500,'1.PrepList'!$N$2:$N$1500,"")&amp;"",""))</f>
        <v/>
      </c>
      <c r="F6509" s="638" t="str">
        <f>IF($C6509="","",IFERROR(_xlfn.XLOOKUP($C6509,'1.PrepList'!$I$2:$I$1500,'1.PrepList'!$K$2:$K$1500,"")&amp;"",""))</f>
        <v/>
      </c>
      <c r="H6509" s="644" t="str">
        <f>IF($C6509="","",IFERROR(IF(_xlfn.XLOOKUP($C6509,tbl_StartedStatus[Bold ID],tbl_StartedStatus[Started])="Started","Yes",IF(_xlfn.XLOOKUP($C6509,tbl_StartedStatus[Bold ID],tbl_StartedStatus[Started])="No Show","No Show","")),""))</f>
        <v/>
      </c>
    </row>
    <row r="6510" spans="1:8" ht="15" customHeight="1" thickBot="1">
      <c r="A6510" s="38" t="str">
        <f>IF($C6510="","",IFERROR(_xlfn.XLOOKUP($C6510,'1.PrepList'!$I$2:$I$1500,'1.PrepList'!$G$2:$G$1500,"")&amp;"",""))</f>
        <v/>
      </c>
      <c r="B6510" s="638" t="str">
        <f>IF($C6510="","",IFERROR(_xlfn.XLOOKUP($C6510,'1.PrepList'!$I$2:$I$1500,'1.PrepList'!$H$2:$H$1500,"")&amp;"",""))</f>
        <v/>
      </c>
      <c r="D6510" s="638" t="str">
        <f>IF($C6510="","",IFERROR(_xlfn.XLOOKUP($C6510,'1.PrepList'!$I$2:$I$1500,'1.PrepList'!$J$2:$J$1500,"")&amp;"",""))</f>
        <v/>
      </c>
      <c r="E6510" s="638" t="str">
        <f>IF($C6510="","",IFERROR(_xlfn.XLOOKUP($C6510,'1.PrepList'!$I$2:$I$1500,'1.PrepList'!$N$2:$N$1500,"")&amp;"",""))</f>
        <v/>
      </c>
      <c r="F6510" s="638" t="str">
        <f>IF($C6510="","",IFERROR(_xlfn.XLOOKUP($C6510,'1.PrepList'!$I$2:$I$1500,'1.PrepList'!$K$2:$K$1500,"")&amp;"",""))</f>
        <v/>
      </c>
      <c r="H6510" s="644" t="str">
        <f>IF($C6510="","",IFERROR(IF(_xlfn.XLOOKUP($C6510,tbl_StartedStatus[Bold ID],tbl_StartedStatus[Started])="Started","Yes",IF(_xlfn.XLOOKUP($C6510,tbl_StartedStatus[Bold ID],tbl_StartedStatus[Started])="No Show","No Show","")),""))</f>
        <v/>
      </c>
    </row>
    <row r="6511" spans="1:8" ht="15" customHeight="1" thickBot="1">
      <c r="A6511" s="38" t="str">
        <f>IF($C6511="","",IFERROR(_xlfn.XLOOKUP($C6511,'1.PrepList'!$I$2:$I$1500,'1.PrepList'!$G$2:$G$1500,"")&amp;"",""))</f>
        <v/>
      </c>
      <c r="B6511" s="638" t="str">
        <f>IF($C6511="","",IFERROR(_xlfn.XLOOKUP($C6511,'1.PrepList'!$I$2:$I$1500,'1.PrepList'!$H$2:$H$1500,"")&amp;"",""))</f>
        <v/>
      </c>
      <c r="D6511" s="638" t="str">
        <f>IF($C6511="","",IFERROR(_xlfn.XLOOKUP($C6511,'1.PrepList'!$I$2:$I$1500,'1.PrepList'!$J$2:$J$1500,"")&amp;"",""))</f>
        <v/>
      </c>
      <c r="E6511" s="638" t="str">
        <f>IF($C6511="","",IFERROR(_xlfn.XLOOKUP($C6511,'1.PrepList'!$I$2:$I$1500,'1.PrepList'!$N$2:$N$1500,"")&amp;"",""))</f>
        <v/>
      </c>
      <c r="F6511" s="638" t="str">
        <f>IF($C6511="","",IFERROR(_xlfn.XLOOKUP($C6511,'1.PrepList'!$I$2:$I$1500,'1.PrepList'!$K$2:$K$1500,"")&amp;"",""))</f>
        <v/>
      </c>
      <c r="H6511" s="644" t="str">
        <f>IF($C6511="","",IFERROR(IF(_xlfn.XLOOKUP($C6511,tbl_StartedStatus[Bold ID],tbl_StartedStatus[Started])="Started","Yes",IF(_xlfn.XLOOKUP($C6511,tbl_StartedStatus[Bold ID],tbl_StartedStatus[Started])="No Show","No Show","")),""))</f>
        <v/>
      </c>
    </row>
    <row r="6512" spans="1:8" ht="15" customHeight="1" thickBot="1">
      <c r="A6512" s="38" t="str">
        <f>IF($C6512="","",IFERROR(_xlfn.XLOOKUP($C6512,'1.PrepList'!$I$2:$I$1500,'1.PrepList'!$G$2:$G$1500,"")&amp;"",""))</f>
        <v/>
      </c>
      <c r="B6512" s="638" t="str">
        <f>IF($C6512="","",IFERROR(_xlfn.XLOOKUP($C6512,'1.PrepList'!$I$2:$I$1500,'1.PrepList'!$H$2:$H$1500,"")&amp;"",""))</f>
        <v/>
      </c>
      <c r="D6512" s="638" t="str">
        <f>IF($C6512="","",IFERROR(_xlfn.XLOOKUP($C6512,'1.PrepList'!$I$2:$I$1500,'1.PrepList'!$J$2:$J$1500,"")&amp;"",""))</f>
        <v/>
      </c>
      <c r="E6512" s="638" t="str">
        <f>IF($C6512="","",IFERROR(_xlfn.XLOOKUP($C6512,'1.PrepList'!$I$2:$I$1500,'1.PrepList'!$N$2:$N$1500,"")&amp;"",""))</f>
        <v/>
      </c>
      <c r="F6512" s="638" t="str">
        <f>IF($C6512="","",IFERROR(_xlfn.XLOOKUP($C6512,'1.PrepList'!$I$2:$I$1500,'1.PrepList'!$K$2:$K$1500,"")&amp;"",""))</f>
        <v/>
      </c>
      <c r="H6512" s="644" t="str">
        <f>IF($C6512="","",IFERROR(IF(_xlfn.XLOOKUP($C6512,tbl_StartedStatus[Bold ID],tbl_StartedStatus[Started])="Started","Yes",IF(_xlfn.XLOOKUP($C6512,tbl_StartedStatus[Bold ID],tbl_StartedStatus[Started])="No Show","No Show","")),""))</f>
        <v/>
      </c>
    </row>
    <row r="6513" spans="1:8" ht="15" customHeight="1" thickBot="1">
      <c r="A6513" s="38" t="str">
        <f>IF($C6513="","",IFERROR(_xlfn.XLOOKUP($C6513,'1.PrepList'!$I$2:$I$1500,'1.PrepList'!$G$2:$G$1500,"")&amp;"",""))</f>
        <v/>
      </c>
      <c r="B6513" s="638" t="str">
        <f>IF($C6513="","",IFERROR(_xlfn.XLOOKUP($C6513,'1.PrepList'!$I$2:$I$1500,'1.PrepList'!$H$2:$H$1500,"")&amp;"",""))</f>
        <v/>
      </c>
      <c r="D6513" s="638" t="str">
        <f>IF($C6513="","",IFERROR(_xlfn.XLOOKUP($C6513,'1.PrepList'!$I$2:$I$1500,'1.PrepList'!$J$2:$J$1500,"")&amp;"",""))</f>
        <v/>
      </c>
      <c r="E6513" s="638" t="str">
        <f>IF($C6513="","",IFERROR(_xlfn.XLOOKUP($C6513,'1.PrepList'!$I$2:$I$1500,'1.PrepList'!$N$2:$N$1500,"")&amp;"",""))</f>
        <v/>
      </c>
      <c r="F6513" s="638" t="str">
        <f>IF($C6513="","",IFERROR(_xlfn.XLOOKUP($C6513,'1.PrepList'!$I$2:$I$1500,'1.PrepList'!$K$2:$K$1500,"")&amp;"",""))</f>
        <v/>
      </c>
      <c r="H6513" s="644" t="str">
        <f>IF($C6513="","",IFERROR(IF(_xlfn.XLOOKUP($C6513,tbl_StartedStatus[Bold ID],tbl_StartedStatus[Started])="Started","Yes",IF(_xlfn.XLOOKUP($C6513,tbl_StartedStatus[Bold ID],tbl_StartedStatus[Started])="No Show","No Show","")),""))</f>
        <v/>
      </c>
    </row>
    <row r="6514" spans="1:8" ht="15" customHeight="1" thickBot="1">
      <c r="A6514" s="38" t="str">
        <f>IF($C6514="","",IFERROR(_xlfn.XLOOKUP($C6514,'1.PrepList'!$I$2:$I$1500,'1.PrepList'!$G$2:$G$1500,"")&amp;"",""))</f>
        <v/>
      </c>
      <c r="B6514" s="638" t="str">
        <f>IF($C6514="","",IFERROR(_xlfn.XLOOKUP($C6514,'1.PrepList'!$I$2:$I$1500,'1.PrepList'!$H$2:$H$1500,"")&amp;"",""))</f>
        <v/>
      </c>
      <c r="D6514" s="638" t="str">
        <f>IF($C6514="","",IFERROR(_xlfn.XLOOKUP($C6514,'1.PrepList'!$I$2:$I$1500,'1.PrepList'!$J$2:$J$1500,"")&amp;"",""))</f>
        <v/>
      </c>
      <c r="E6514" s="638" t="str">
        <f>IF($C6514="","",IFERROR(_xlfn.XLOOKUP($C6514,'1.PrepList'!$I$2:$I$1500,'1.PrepList'!$N$2:$N$1500,"")&amp;"",""))</f>
        <v/>
      </c>
      <c r="F6514" s="638" t="str">
        <f>IF($C6514="","",IFERROR(_xlfn.XLOOKUP($C6514,'1.PrepList'!$I$2:$I$1500,'1.PrepList'!$K$2:$K$1500,"")&amp;"",""))</f>
        <v/>
      </c>
      <c r="H6514" s="644" t="str">
        <f>IF($C6514="","",IFERROR(IF(_xlfn.XLOOKUP($C6514,tbl_StartedStatus[Bold ID],tbl_StartedStatus[Started])="Started","Yes",IF(_xlfn.XLOOKUP($C6514,tbl_StartedStatus[Bold ID],tbl_StartedStatus[Started])="No Show","No Show","")),""))</f>
        <v/>
      </c>
    </row>
    <row r="6515" spans="1:8" ht="15" customHeight="1" thickBot="1">
      <c r="A6515" s="38" t="str">
        <f>IF($C6515="","",IFERROR(_xlfn.XLOOKUP($C6515,'1.PrepList'!$I$2:$I$1500,'1.PrepList'!$G$2:$G$1500,"")&amp;"",""))</f>
        <v/>
      </c>
      <c r="B6515" s="638" t="str">
        <f>IF($C6515="","",IFERROR(_xlfn.XLOOKUP($C6515,'1.PrepList'!$I$2:$I$1500,'1.PrepList'!$H$2:$H$1500,"")&amp;"",""))</f>
        <v/>
      </c>
      <c r="D6515" s="638" t="str">
        <f>IF($C6515="","",IFERROR(_xlfn.XLOOKUP($C6515,'1.PrepList'!$I$2:$I$1500,'1.PrepList'!$J$2:$J$1500,"")&amp;"",""))</f>
        <v/>
      </c>
      <c r="E6515" s="638" t="str">
        <f>IF($C6515="","",IFERROR(_xlfn.XLOOKUP($C6515,'1.PrepList'!$I$2:$I$1500,'1.PrepList'!$N$2:$N$1500,"")&amp;"",""))</f>
        <v/>
      </c>
      <c r="F6515" s="638" t="str">
        <f>IF($C6515="","",IFERROR(_xlfn.XLOOKUP($C6515,'1.PrepList'!$I$2:$I$1500,'1.PrepList'!$K$2:$K$1500,"")&amp;"",""))</f>
        <v/>
      </c>
      <c r="H6515" s="644" t="str">
        <f>IF($C6515="","",IFERROR(IF(_xlfn.XLOOKUP($C6515,tbl_StartedStatus[Bold ID],tbl_StartedStatus[Started])="Started","Yes",IF(_xlfn.XLOOKUP($C6515,tbl_StartedStatus[Bold ID],tbl_StartedStatus[Started])="No Show","No Show","")),""))</f>
        <v/>
      </c>
    </row>
    <row r="6516" spans="1:8" ht="15" customHeight="1" thickBot="1">
      <c r="A6516" s="38" t="str">
        <f>IF($C6516="","",IFERROR(_xlfn.XLOOKUP($C6516,'1.PrepList'!$I$2:$I$1500,'1.PrepList'!$G$2:$G$1500,"")&amp;"",""))</f>
        <v/>
      </c>
      <c r="B6516" s="638" t="str">
        <f>IF($C6516="","",IFERROR(_xlfn.XLOOKUP($C6516,'1.PrepList'!$I$2:$I$1500,'1.PrepList'!$H$2:$H$1500,"")&amp;"",""))</f>
        <v/>
      </c>
      <c r="D6516" s="638" t="str">
        <f>IF($C6516="","",IFERROR(_xlfn.XLOOKUP($C6516,'1.PrepList'!$I$2:$I$1500,'1.PrepList'!$J$2:$J$1500,"")&amp;"",""))</f>
        <v/>
      </c>
      <c r="E6516" s="638" t="str">
        <f>IF($C6516="","",IFERROR(_xlfn.XLOOKUP($C6516,'1.PrepList'!$I$2:$I$1500,'1.PrepList'!$N$2:$N$1500,"")&amp;"",""))</f>
        <v/>
      </c>
      <c r="F6516" s="638" t="str">
        <f>IF($C6516="","",IFERROR(_xlfn.XLOOKUP($C6516,'1.PrepList'!$I$2:$I$1500,'1.PrepList'!$K$2:$K$1500,"")&amp;"",""))</f>
        <v/>
      </c>
      <c r="H6516" s="644" t="str">
        <f>IF($C6516="","",IFERROR(IF(_xlfn.XLOOKUP($C6516,tbl_StartedStatus[Bold ID],tbl_StartedStatus[Started])="Started","Yes",IF(_xlfn.XLOOKUP($C6516,tbl_StartedStatus[Bold ID],tbl_StartedStatus[Started])="No Show","No Show","")),""))</f>
        <v/>
      </c>
    </row>
    <row r="6517" spans="1:8" ht="15" customHeight="1" thickBot="1">
      <c r="A6517" s="38" t="str">
        <f>IF($C6517="","",IFERROR(_xlfn.XLOOKUP($C6517,'1.PrepList'!$I$2:$I$1500,'1.PrepList'!$G$2:$G$1500,"")&amp;"",""))</f>
        <v/>
      </c>
      <c r="B6517" s="638" t="str">
        <f>IF($C6517="","",IFERROR(_xlfn.XLOOKUP($C6517,'1.PrepList'!$I$2:$I$1500,'1.PrepList'!$H$2:$H$1500,"")&amp;"",""))</f>
        <v/>
      </c>
      <c r="D6517" s="638" t="str">
        <f>IF($C6517="","",IFERROR(_xlfn.XLOOKUP($C6517,'1.PrepList'!$I$2:$I$1500,'1.PrepList'!$J$2:$J$1500,"")&amp;"",""))</f>
        <v/>
      </c>
      <c r="E6517" s="638" t="str">
        <f>IF($C6517="","",IFERROR(_xlfn.XLOOKUP($C6517,'1.PrepList'!$I$2:$I$1500,'1.PrepList'!$N$2:$N$1500,"")&amp;"",""))</f>
        <v/>
      </c>
      <c r="F6517" s="638" t="str">
        <f>IF($C6517="","",IFERROR(_xlfn.XLOOKUP($C6517,'1.PrepList'!$I$2:$I$1500,'1.PrepList'!$K$2:$K$1500,"")&amp;"",""))</f>
        <v/>
      </c>
      <c r="H6517" s="644" t="str">
        <f>IF($C6517="","",IFERROR(IF(_xlfn.XLOOKUP($C6517,tbl_StartedStatus[Bold ID],tbl_StartedStatus[Started])="Started","Yes",IF(_xlfn.XLOOKUP($C6517,tbl_StartedStatus[Bold ID],tbl_StartedStatus[Started])="No Show","No Show","")),""))</f>
        <v/>
      </c>
    </row>
    <row r="6518" spans="1:8" ht="15" customHeight="1" thickBot="1">
      <c r="A6518" s="38" t="str">
        <f>IF($C6518="","",IFERROR(_xlfn.XLOOKUP($C6518,'1.PrepList'!$I$2:$I$1500,'1.PrepList'!$G$2:$G$1500,"")&amp;"",""))</f>
        <v/>
      </c>
      <c r="B6518" s="638" t="str">
        <f>IF($C6518="","",IFERROR(_xlfn.XLOOKUP($C6518,'1.PrepList'!$I$2:$I$1500,'1.PrepList'!$H$2:$H$1500,"")&amp;"",""))</f>
        <v/>
      </c>
      <c r="D6518" s="638" t="str">
        <f>IF($C6518="","",IFERROR(_xlfn.XLOOKUP($C6518,'1.PrepList'!$I$2:$I$1500,'1.PrepList'!$J$2:$J$1500,"")&amp;"",""))</f>
        <v/>
      </c>
      <c r="E6518" s="638" t="str">
        <f>IF($C6518="","",IFERROR(_xlfn.XLOOKUP($C6518,'1.PrepList'!$I$2:$I$1500,'1.PrepList'!$N$2:$N$1500,"")&amp;"",""))</f>
        <v/>
      </c>
      <c r="F6518" s="638" t="str">
        <f>IF($C6518="","",IFERROR(_xlfn.XLOOKUP($C6518,'1.PrepList'!$I$2:$I$1500,'1.PrepList'!$K$2:$K$1500,"")&amp;"",""))</f>
        <v/>
      </c>
      <c r="H6518" s="644" t="str">
        <f>IF($C6518="","",IFERROR(IF(_xlfn.XLOOKUP($C6518,tbl_StartedStatus[Bold ID],tbl_StartedStatus[Started])="Started","Yes",IF(_xlfn.XLOOKUP($C6518,tbl_StartedStatus[Bold ID],tbl_StartedStatus[Started])="No Show","No Show","")),""))</f>
        <v/>
      </c>
    </row>
    <row r="6519" spans="1:8" ht="15" customHeight="1" thickBot="1">
      <c r="A6519" s="38" t="str">
        <f>IF($C6519="","",IFERROR(_xlfn.XLOOKUP($C6519,'1.PrepList'!$I$2:$I$1500,'1.PrepList'!$G$2:$G$1500,"")&amp;"",""))</f>
        <v/>
      </c>
      <c r="B6519" s="638" t="str">
        <f>IF($C6519="","",IFERROR(_xlfn.XLOOKUP($C6519,'1.PrepList'!$I$2:$I$1500,'1.PrepList'!$H$2:$H$1500,"")&amp;"",""))</f>
        <v/>
      </c>
      <c r="D6519" s="638" t="str">
        <f>IF($C6519="","",IFERROR(_xlfn.XLOOKUP($C6519,'1.PrepList'!$I$2:$I$1500,'1.PrepList'!$J$2:$J$1500,"")&amp;"",""))</f>
        <v/>
      </c>
      <c r="E6519" s="638" t="str">
        <f>IF($C6519="","",IFERROR(_xlfn.XLOOKUP($C6519,'1.PrepList'!$I$2:$I$1500,'1.PrepList'!$N$2:$N$1500,"")&amp;"",""))</f>
        <v/>
      </c>
      <c r="F6519" s="638" t="str">
        <f>IF($C6519="","",IFERROR(_xlfn.XLOOKUP($C6519,'1.PrepList'!$I$2:$I$1500,'1.PrepList'!$K$2:$K$1500,"")&amp;"",""))</f>
        <v/>
      </c>
      <c r="H6519" s="644" t="str">
        <f>IF($C6519="","",IFERROR(IF(_xlfn.XLOOKUP($C6519,tbl_StartedStatus[Bold ID],tbl_StartedStatus[Started])="Started","Yes",IF(_xlfn.XLOOKUP($C6519,tbl_StartedStatus[Bold ID],tbl_StartedStatus[Started])="No Show","No Show","")),""))</f>
        <v/>
      </c>
    </row>
    <row r="6520" spans="1:8" ht="15" customHeight="1" thickBot="1">
      <c r="A6520" s="38" t="str">
        <f>IF($C6520="","",IFERROR(_xlfn.XLOOKUP($C6520,'1.PrepList'!$I$2:$I$1500,'1.PrepList'!$G$2:$G$1500,"")&amp;"",""))</f>
        <v/>
      </c>
      <c r="B6520" s="638" t="str">
        <f>IF($C6520="","",IFERROR(_xlfn.XLOOKUP($C6520,'1.PrepList'!$I$2:$I$1500,'1.PrepList'!$H$2:$H$1500,"")&amp;"",""))</f>
        <v/>
      </c>
      <c r="D6520" s="638" t="str">
        <f>IF($C6520="","",IFERROR(_xlfn.XLOOKUP($C6520,'1.PrepList'!$I$2:$I$1500,'1.PrepList'!$J$2:$J$1500,"")&amp;"",""))</f>
        <v/>
      </c>
      <c r="E6520" s="638" t="str">
        <f>IF($C6520="","",IFERROR(_xlfn.XLOOKUP($C6520,'1.PrepList'!$I$2:$I$1500,'1.PrepList'!$N$2:$N$1500,"")&amp;"",""))</f>
        <v/>
      </c>
      <c r="F6520" s="638" t="str">
        <f>IF($C6520="","",IFERROR(_xlfn.XLOOKUP($C6520,'1.PrepList'!$I$2:$I$1500,'1.PrepList'!$K$2:$K$1500,"")&amp;"",""))</f>
        <v/>
      </c>
      <c r="H6520" s="644" t="str">
        <f>IF($C6520="","",IFERROR(IF(_xlfn.XLOOKUP($C6520,tbl_StartedStatus[Bold ID],tbl_StartedStatus[Started])="Started","Yes",IF(_xlfn.XLOOKUP($C6520,tbl_StartedStatus[Bold ID],tbl_StartedStatus[Started])="No Show","No Show","")),""))</f>
        <v/>
      </c>
    </row>
    <row r="6521" spans="1:8" ht="15" customHeight="1" thickBot="1">
      <c r="A6521" s="38" t="str">
        <f>IF($C6521="","",IFERROR(_xlfn.XLOOKUP($C6521,'1.PrepList'!$I$2:$I$1500,'1.PrepList'!$G$2:$G$1500,"")&amp;"",""))</f>
        <v/>
      </c>
      <c r="B6521" s="638" t="str">
        <f>IF($C6521="","",IFERROR(_xlfn.XLOOKUP($C6521,'1.PrepList'!$I$2:$I$1500,'1.PrepList'!$H$2:$H$1500,"")&amp;"",""))</f>
        <v/>
      </c>
      <c r="D6521" s="638" t="str">
        <f>IF($C6521="","",IFERROR(_xlfn.XLOOKUP($C6521,'1.PrepList'!$I$2:$I$1500,'1.PrepList'!$J$2:$J$1500,"")&amp;"",""))</f>
        <v/>
      </c>
      <c r="E6521" s="638" t="str">
        <f>IF($C6521="","",IFERROR(_xlfn.XLOOKUP($C6521,'1.PrepList'!$I$2:$I$1500,'1.PrepList'!$N$2:$N$1500,"")&amp;"",""))</f>
        <v/>
      </c>
      <c r="F6521" s="638" t="str">
        <f>IF($C6521="","",IFERROR(_xlfn.XLOOKUP($C6521,'1.PrepList'!$I$2:$I$1500,'1.PrepList'!$K$2:$K$1500,"")&amp;"",""))</f>
        <v/>
      </c>
      <c r="H6521" s="644" t="str">
        <f>IF($C6521="","",IFERROR(IF(_xlfn.XLOOKUP($C6521,tbl_StartedStatus[Bold ID],tbl_StartedStatus[Started])="Started","Yes",IF(_xlfn.XLOOKUP($C6521,tbl_StartedStatus[Bold ID],tbl_StartedStatus[Started])="No Show","No Show","")),""))</f>
        <v/>
      </c>
    </row>
    <row r="6522" spans="1:8" ht="15" customHeight="1" thickBot="1">
      <c r="A6522" s="38" t="str">
        <f>IF($C6522="","",IFERROR(_xlfn.XLOOKUP($C6522,'1.PrepList'!$I$2:$I$1500,'1.PrepList'!$G$2:$G$1500,"")&amp;"",""))</f>
        <v/>
      </c>
      <c r="B6522" s="638" t="str">
        <f>IF($C6522="","",IFERROR(_xlfn.XLOOKUP($C6522,'1.PrepList'!$I$2:$I$1500,'1.PrepList'!$H$2:$H$1500,"")&amp;"",""))</f>
        <v/>
      </c>
      <c r="D6522" s="638" t="str">
        <f>IF($C6522="","",IFERROR(_xlfn.XLOOKUP($C6522,'1.PrepList'!$I$2:$I$1500,'1.PrepList'!$J$2:$J$1500,"")&amp;"",""))</f>
        <v/>
      </c>
      <c r="E6522" s="638" t="str">
        <f>IF($C6522="","",IFERROR(_xlfn.XLOOKUP($C6522,'1.PrepList'!$I$2:$I$1500,'1.PrepList'!$N$2:$N$1500,"")&amp;"",""))</f>
        <v/>
      </c>
      <c r="F6522" s="638" t="str">
        <f>IF($C6522="","",IFERROR(_xlfn.XLOOKUP($C6522,'1.PrepList'!$I$2:$I$1500,'1.PrepList'!$K$2:$K$1500,"")&amp;"",""))</f>
        <v/>
      </c>
      <c r="H6522" s="644" t="str">
        <f>IF($C6522="","",IFERROR(IF(_xlfn.XLOOKUP($C6522,tbl_StartedStatus[Bold ID],tbl_StartedStatus[Started])="Started","Yes",IF(_xlfn.XLOOKUP($C6522,tbl_StartedStatus[Bold ID],tbl_StartedStatus[Started])="No Show","No Show","")),""))</f>
        <v/>
      </c>
    </row>
    <row r="6523" spans="1:8" ht="15" customHeight="1" thickBot="1">
      <c r="A6523" s="38" t="str">
        <f>IF($C6523="","",IFERROR(_xlfn.XLOOKUP($C6523,'1.PrepList'!$I$2:$I$1500,'1.PrepList'!$G$2:$G$1500,"")&amp;"",""))</f>
        <v/>
      </c>
      <c r="B6523" s="638" t="str">
        <f>IF($C6523="","",IFERROR(_xlfn.XLOOKUP($C6523,'1.PrepList'!$I$2:$I$1500,'1.PrepList'!$H$2:$H$1500,"")&amp;"",""))</f>
        <v/>
      </c>
      <c r="D6523" s="638" t="str">
        <f>IF($C6523="","",IFERROR(_xlfn.XLOOKUP($C6523,'1.PrepList'!$I$2:$I$1500,'1.PrepList'!$J$2:$J$1500,"")&amp;"",""))</f>
        <v/>
      </c>
      <c r="E6523" s="638" t="str">
        <f>IF($C6523="","",IFERROR(_xlfn.XLOOKUP($C6523,'1.PrepList'!$I$2:$I$1500,'1.PrepList'!$N$2:$N$1500,"")&amp;"",""))</f>
        <v/>
      </c>
      <c r="F6523" s="638" t="str">
        <f>IF($C6523="","",IFERROR(_xlfn.XLOOKUP($C6523,'1.PrepList'!$I$2:$I$1500,'1.PrepList'!$K$2:$K$1500,"")&amp;"",""))</f>
        <v/>
      </c>
      <c r="H6523" s="644" t="str">
        <f>IF($C6523="","",IFERROR(IF(_xlfn.XLOOKUP($C6523,tbl_StartedStatus[Bold ID],tbl_StartedStatus[Started])="Started","Yes",IF(_xlfn.XLOOKUP($C6523,tbl_StartedStatus[Bold ID],tbl_StartedStatus[Started])="No Show","No Show","")),""))</f>
        <v/>
      </c>
    </row>
    <row r="6524" spans="1:8" ht="15" customHeight="1" thickBot="1">
      <c r="A6524" s="38" t="str">
        <f>IF($C6524="","",IFERROR(_xlfn.XLOOKUP($C6524,'1.PrepList'!$I$2:$I$1500,'1.PrepList'!$G$2:$G$1500,"")&amp;"",""))</f>
        <v/>
      </c>
      <c r="B6524" s="638" t="str">
        <f>IF($C6524="","",IFERROR(_xlfn.XLOOKUP($C6524,'1.PrepList'!$I$2:$I$1500,'1.PrepList'!$H$2:$H$1500,"")&amp;"",""))</f>
        <v/>
      </c>
      <c r="D6524" s="638" t="str">
        <f>IF($C6524="","",IFERROR(_xlfn.XLOOKUP($C6524,'1.PrepList'!$I$2:$I$1500,'1.PrepList'!$J$2:$J$1500,"")&amp;"",""))</f>
        <v/>
      </c>
      <c r="E6524" s="638" t="str">
        <f>IF($C6524="","",IFERROR(_xlfn.XLOOKUP($C6524,'1.PrepList'!$I$2:$I$1500,'1.PrepList'!$N$2:$N$1500,"")&amp;"",""))</f>
        <v/>
      </c>
      <c r="F6524" s="638" t="str">
        <f>IF($C6524="","",IFERROR(_xlfn.XLOOKUP($C6524,'1.PrepList'!$I$2:$I$1500,'1.PrepList'!$K$2:$K$1500,"")&amp;"",""))</f>
        <v/>
      </c>
      <c r="H6524" s="644" t="str">
        <f>IF($C6524="","",IFERROR(IF(_xlfn.XLOOKUP($C6524,tbl_StartedStatus[Bold ID],tbl_StartedStatus[Started])="Started","Yes",IF(_xlfn.XLOOKUP($C6524,tbl_StartedStatus[Bold ID],tbl_StartedStatus[Started])="No Show","No Show","")),""))</f>
        <v/>
      </c>
    </row>
    <row r="6525" spans="1:8" ht="15" customHeight="1" thickBot="1">
      <c r="A6525" s="38" t="str">
        <f>IF($C6525="","",IFERROR(_xlfn.XLOOKUP($C6525,'1.PrepList'!$I$2:$I$1500,'1.PrepList'!$G$2:$G$1500,"")&amp;"",""))</f>
        <v/>
      </c>
      <c r="B6525" s="638" t="str">
        <f>IF($C6525="","",IFERROR(_xlfn.XLOOKUP($C6525,'1.PrepList'!$I$2:$I$1500,'1.PrepList'!$H$2:$H$1500,"")&amp;"",""))</f>
        <v/>
      </c>
      <c r="D6525" s="638" t="str">
        <f>IF($C6525="","",IFERROR(_xlfn.XLOOKUP($C6525,'1.PrepList'!$I$2:$I$1500,'1.PrepList'!$J$2:$J$1500,"")&amp;"",""))</f>
        <v/>
      </c>
      <c r="E6525" s="638" t="str">
        <f>IF($C6525="","",IFERROR(_xlfn.XLOOKUP($C6525,'1.PrepList'!$I$2:$I$1500,'1.PrepList'!$N$2:$N$1500,"")&amp;"",""))</f>
        <v/>
      </c>
      <c r="F6525" s="638" t="str">
        <f>IF($C6525="","",IFERROR(_xlfn.XLOOKUP($C6525,'1.PrepList'!$I$2:$I$1500,'1.PrepList'!$K$2:$K$1500,"")&amp;"",""))</f>
        <v/>
      </c>
      <c r="H6525" s="644" t="str">
        <f>IF($C6525="","",IFERROR(IF(_xlfn.XLOOKUP($C6525,tbl_StartedStatus[Bold ID],tbl_StartedStatus[Started])="Started","Yes",IF(_xlfn.XLOOKUP($C6525,tbl_StartedStatus[Bold ID],tbl_StartedStatus[Started])="No Show","No Show","")),""))</f>
        <v/>
      </c>
    </row>
    <row r="6526" spans="1:8" ht="15" customHeight="1" thickBot="1">
      <c r="A6526" s="38" t="str">
        <f>IF($C6526="","",IFERROR(_xlfn.XLOOKUP($C6526,'1.PrepList'!$I$2:$I$1500,'1.PrepList'!$G$2:$G$1500,"")&amp;"",""))</f>
        <v/>
      </c>
      <c r="B6526" s="638" t="str">
        <f>IF($C6526="","",IFERROR(_xlfn.XLOOKUP($C6526,'1.PrepList'!$I$2:$I$1500,'1.PrepList'!$H$2:$H$1500,"")&amp;"",""))</f>
        <v/>
      </c>
      <c r="D6526" s="638" t="str">
        <f>IF($C6526="","",IFERROR(_xlfn.XLOOKUP($C6526,'1.PrepList'!$I$2:$I$1500,'1.PrepList'!$J$2:$J$1500,"")&amp;"",""))</f>
        <v/>
      </c>
      <c r="E6526" s="638" t="str">
        <f>IF($C6526="","",IFERROR(_xlfn.XLOOKUP($C6526,'1.PrepList'!$I$2:$I$1500,'1.PrepList'!$N$2:$N$1500,"")&amp;"",""))</f>
        <v/>
      </c>
      <c r="F6526" s="638" t="str">
        <f>IF($C6526="","",IFERROR(_xlfn.XLOOKUP($C6526,'1.PrepList'!$I$2:$I$1500,'1.PrepList'!$K$2:$K$1500,"")&amp;"",""))</f>
        <v/>
      </c>
      <c r="H6526" s="644" t="str">
        <f>IF($C6526="","",IFERROR(IF(_xlfn.XLOOKUP($C6526,tbl_StartedStatus[Bold ID],tbl_StartedStatus[Started])="Started","Yes",IF(_xlfn.XLOOKUP($C6526,tbl_StartedStatus[Bold ID],tbl_StartedStatus[Started])="No Show","No Show","")),""))</f>
        <v/>
      </c>
    </row>
    <row r="6527" spans="1:8" ht="15" customHeight="1" thickBot="1">
      <c r="A6527" s="38" t="str">
        <f>IF($C6527="","",IFERROR(_xlfn.XLOOKUP($C6527,'1.PrepList'!$I$2:$I$1500,'1.PrepList'!$G$2:$G$1500,"")&amp;"",""))</f>
        <v/>
      </c>
      <c r="B6527" s="638" t="str">
        <f>IF($C6527="","",IFERROR(_xlfn.XLOOKUP($C6527,'1.PrepList'!$I$2:$I$1500,'1.PrepList'!$H$2:$H$1500,"")&amp;"",""))</f>
        <v/>
      </c>
      <c r="D6527" s="638" t="str">
        <f>IF($C6527="","",IFERROR(_xlfn.XLOOKUP($C6527,'1.PrepList'!$I$2:$I$1500,'1.PrepList'!$J$2:$J$1500,"")&amp;"",""))</f>
        <v/>
      </c>
      <c r="E6527" s="638" t="str">
        <f>IF($C6527="","",IFERROR(_xlfn.XLOOKUP($C6527,'1.PrepList'!$I$2:$I$1500,'1.PrepList'!$N$2:$N$1500,"")&amp;"",""))</f>
        <v/>
      </c>
      <c r="F6527" s="638" t="str">
        <f>IF($C6527="","",IFERROR(_xlfn.XLOOKUP($C6527,'1.PrepList'!$I$2:$I$1500,'1.PrepList'!$K$2:$K$1500,"")&amp;"",""))</f>
        <v/>
      </c>
      <c r="H6527" s="644" t="str">
        <f>IF($C6527="","",IFERROR(IF(_xlfn.XLOOKUP($C6527,tbl_StartedStatus[Bold ID],tbl_StartedStatus[Started])="Started","Yes",IF(_xlfn.XLOOKUP($C6527,tbl_StartedStatus[Bold ID],tbl_StartedStatus[Started])="No Show","No Show","")),""))</f>
        <v/>
      </c>
    </row>
    <row r="6528" spans="1:8" ht="15" customHeight="1" thickBot="1">
      <c r="A6528" s="38" t="str">
        <f>IF($C6528="","",IFERROR(_xlfn.XLOOKUP($C6528,'1.PrepList'!$I$2:$I$1500,'1.PrepList'!$G$2:$G$1500,"")&amp;"",""))</f>
        <v/>
      </c>
      <c r="B6528" s="638" t="str">
        <f>IF($C6528="","",IFERROR(_xlfn.XLOOKUP($C6528,'1.PrepList'!$I$2:$I$1500,'1.PrepList'!$H$2:$H$1500,"")&amp;"",""))</f>
        <v/>
      </c>
      <c r="D6528" s="638" t="str">
        <f>IF($C6528="","",IFERROR(_xlfn.XLOOKUP($C6528,'1.PrepList'!$I$2:$I$1500,'1.PrepList'!$J$2:$J$1500,"")&amp;"",""))</f>
        <v/>
      </c>
      <c r="E6528" s="638" t="str">
        <f>IF($C6528="","",IFERROR(_xlfn.XLOOKUP($C6528,'1.PrepList'!$I$2:$I$1500,'1.PrepList'!$N$2:$N$1500,"")&amp;"",""))</f>
        <v/>
      </c>
      <c r="F6528" s="638" t="str">
        <f>IF($C6528="","",IFERROR(_xlfn.XLOOKUP($C6528,'1.PrepList'!$I$2:$I$1500,'1.PrepList'!$K$2:$K$1500,"")&amp;"",""))</f>
        <v/>
      </c>
      <c r="H6528" s="644" t="str">
        <f>IF($C6528="","",IFERROR(IF(_xlfn.XLOOKUP($C6528,tbl_StartedStatus[Bold ID],tbl_StartedStatus[Started])="Started","Yes",IF(_xlfn.XLOOKUP($C6528,tbl_StartedStatus[Bold ID],tbl_StartedStatus[Started])="No Show","No Show","")),""))</f>
        <v/>
      </c>
    </row>
    <row r="6529" spans="1:8" ht="15" customHeight="1" thickBot="1">
      <c r="A6529" s="38" t="str">
        <f>IF($C6529="","",IFERROR(_xlfn.XLOOKUP($C6529,'1.PrepList'!$I$2:$I$1500,'1.PrepList'!$G$2:$G$1500,"")&amp;"",""))</f>
        <v/>
      </c>
      <c r="B6529" s="638" t="str">
        <f>IF($C6529="","",IFERROR(_xlfn.XLOOKUP($C6529,'1.PrepList'!$I$2:$I$1500,'1.PrepList'!$H$2:$H$1500,"")&amp;"",""))</f>
        <v/>
      </c>
      <c r="D6529" s="638" t="str">
        <f>IF($C6529="","",IFERROR(_xlfn.XLOOKUP($C6529,'1.PrepList'!$I$2:$I$1500,'1.PrepList'!$J$2:$J$1500,"")&amp;"",""))</f>
        <v/>
      </c>
      <c r="E6529" s="638" t="str">
        <f>IF($C6529="","",IFERROR(_xlfn.XLOOKUP($C6529,'1.PrepList'!$I$2:$I$1500,'1.PrepList'!$N$2:$N$1500,"")&amp;"",""))</f>
        <v/>
      </c>
      <c r="F6529" s="638" t="str">
        <f>IF($C6529="","",IFERROR(_xlfn.XLOOKUP($C6529,'1.PrepList'!$I$2:$I$1500,'1.PrepList'!$K$2:$K$1500,"")&amp;"",""))</f>
        <v/>
      </c>
      <c r="H6529" s="644" t="str">
        <f>IF($C6529="","",IFERROR(IF(_xlfn.XLOOKUP($C6529,tbl_StartedStatus[Bold ID],tbl_StartedStatus[Started])="Started","Yes",IF(_xlfn.XLOOKUP($C6529,tbl_StartedStatus[Bold ID],tbl_StartedStatus[Started])="No Show","No Show","")),""))</f>
        <v/>
      </c>
    </row>
    <row r="6530" spans="1:8" ht="15" customHeight="1" thickBot="1">
      <c r="A6530" s="38" t="str">
        <f>IF($C6530="","",IFERROR(_xlfn.XLOOKUP($C6530,'1.PrepList'!$I$2:$I$1500,'1.PrepList'!$G$2:$G$1500,"")&amp;"",""))</f>
        <v/>
      </c>
      <c r="B6530" s="638" t="str">
        <f>IF($C6530="","",IFERROR(_xlfn.XLOOKUP($C6530,'1.PrepList'!$I$2:$I$1500,'1.PrepList'!$H$2:$H$1500,"")&amp;"",""))</f>
        <v/>
      </c>
      <c r="D6530" s="638" t="str">
        <f>IF($C6530="","",IFERROR(_xlfn.XLOOKUP($C6530,'1.PrepList'!$I$2:$I$1500,'1.PrepList'!$J$2:$J$1500,"")&amp;"",""))</f>
        <v/>
      </c>
      <c r="E6530" s="638" t="str">
        <f>IF($C6530="","",IFERROR(_xlfn.XLOOKUP($C6530,'1.PrepList'!$I$2:$I$1500,'1.PrepList'!$N$2:$N$1500,"")&amp;"",""))</f>
        <v/>
      </c>
      <c r="F6530" s="638" t="str">
        <f>IF($C6530="","",IFERROR(_xlfn.XLOOKUP($C6530,'1.PrepList'!$I$2:$I$1500,'1.PrepList'!$K$2:$K$1500,"")&amp;"",""))</f>
        <v/>
      </c>
      <c r="H6530" s="644" t="str">
        <f>IF($C6530="","",IFERROR(IF(_xlfn.XLOOKUP($C6530,tbl_StartedStatus[Bold ID],tbl_StartedStatus[Started])="Started","Yes",IF(_xlfn.XLOOKUP($C6530,tbl_StartedStatus[Bold ID],tbl_StartedStatus[Started])="No Show","No Show","")),""))</f>
        <v/>
      </c>
    </row>
    <row r="6531" spans="1:8" ht="15" customHeight="1" thickBot="1">
      <c r="A6531" s="38" t="str">
        <f>IF($C6531="","",IFERROR(_xlfn.XLOOKUP($C6531,'1.PrepList'!$I$2:$I$1500,'1.PrepList'!$G$2:$G$1500,"")&amp;"",""))</f>
        <v/>
      </c>
      <c r="B6531" s="638" t="str">
        <f>IF($C6531="","",IFERROR(_xlfn.XLOOKUP($C6531,'1.PrepList'!$I$2:$I$1500,'1.PrepList'!$H$2:$H$1500,"")&amp;"",""))</f>
        <v/>
      </c>
      <c r="D6531" s="638" t="str">
        <f>IF($C6531="","",IFERROR(_xlfn.XLOOKUP($C6531,'1.PrepList'!$I$2:$I$1500,'1.PrepList'!$J$2:$J$1500,"")&amp;"",""))</f>
        <v/>
      </c>
      <c r="E6531" s="638" t="str">
        <f>IF($C6531="","",IFERROR(_xlfn.XLOOKUP($C6531,'1.PrepList'!$I$2:$I$1500,'1.PrepList'!$N$2:$N$1500,"")&amp;"",""))</f>
        <v/>
      </c>
      <c r="F6531" s="638" t="str">
        <f>IF($C6531="","",IFERROR(_xlfn.XLOOKUP($C6531,'1.PrepList'!$I$2:$I$1500,'1.PrepList'!$K$2:$K$1500,"")&amp;"",""))</f>
        <v/>
      </c>
      <c r="H6531" s="644" t="str">
        <f>IF($C6531="","",IFERROR(IF(_xlfn.XLOOKUP($C6531,tbl_StartedStatus[Bold ID],tbl_StartedStatus[Started])="Started","Yes",IF(_xlfn.XLOOKUP($C6531,tbl_StartedStatus[Bold ID],tbl_StartedStatus[Started])="No Show","No Show","")),""))</f>
        <v/>
      </c>
    </row>
    <row r="6532" spans="1:8" ht="15" customHeight="1" thickBot="1">
      <c r="A6532" s="38" t="str">
        <f>IF($C6532="","",IFERROR(_xlfn.XLOOKUP($C6532,'1.PrepList'!$I$2:$I$1500,'1.PrepList'!$G$2:$G$1500,"")&amp;"",""))</f>
        <v/>
      </c>
      <c r="B6532" s="638" t="str">
        <f>IF($C6532="","",IFERROR(_xlfn.XLOOKUP($C6532,'1.PrepList'!$I$2:$I$1500,'1.PrepList'!$H$2:$H$1500,"")&amp;"",""))</f>
        <v/>
      </c>
      <c r="D6532" s="638" t="str">
        <f>IF($C6532="","",IFERROR(_xlfn.XLOOKUP($C6532,'1.PrepList'!$I$2:$I$1500,'1.PrepList'!$J$2:$J$1500,"")&amp;"",""))</f>
        <v/>
      </c>
      <c r="E6532" s="638" t="str">
        <f>IF($C6532="","",IFERROR(_xlfn.XLOOKUP($C6532,'1.PrepList'!$I$2:$I$1500,'1.PrepList'!$N$2:$N$1500,"")&amp;"",""))</f>
        <v/>
      </c>
      <c r="F6532" s="638" t="str">
        <f>IF($C6532="","",IFERROR(_xlfn.XLOOKUP($C6532,'1.PrepList'!$I$2:$I$1500,'1.PrepList'!$K$2:$K$1500,"")&amp;"",""))</f>
        <v/>
      </c>
      <c r="H6532" s="644" t="str">
        <f>IF($C6532="","",IFERROR(IF(_xlfn.XLOOKUP($C6532,tbl_StartedStatus[Bold ID],tbl_StartedStatus[Started])="Started","Yes",IF(_xlfn.XLOOKUP($C6532,tbl_StartedStatus[Bold ID],tbl_StartedStatus[Started])="No Show","No Show","")),""))</f>
        <v/>
      </c>
    </row>
    <row r="6533" spans="1:8" ht="15" customHeight="1" thickBot="1">
      <c r="A6533" s="38" t="str">
        <f>IF($C6533="","",IFERROR(_xlfn.XLOOKUP($C6533,'1.PrepList'!$I$2:$I$1500,'1.PrepList'!$G$2:$G$1500,"")&amp;"",""))</f>
        <v/>
      </c>
      <c r="B6533" s="638" t="str">
        <f>IF($C6533="","",IFERROR(_xlfn.XLOOKUP($C6533,'1.PrepList'!$I$2:$I$1500,'1.PrepList'!$H$2:$H$1500,"")&amp;"",""))</f>
        <v/>
      </c>
      <c r="D6533" s="638" t="str">
        <f>IF($C6533="","",IFERROR(_xlfn.XLOOKUP($C6533,'1.PrepList'!$I$2:$I$1500,'1.PrepList'!$J$2:$J$1500,"")&amp;"",""))</f>
        <v/>
      </c>
      <c r="E6533" s="638" t="str">
        <f>IF($C6533="","",IFERROR(_xlfn.XLOOKUP($C6533,'1.PrepList'!$I$2:$I$1500,'1.PrepList'!$N$2:$N$1500,"")&amp;"",""))</f>
        <v/>
      </c>
      <c r="F6533" s="638" t="str">
        <f>IF($C6533="","",IFERROR(_xlfn.XLOOKUP($C6533,'1.PrepList'!$I$2:$I$1500,'1.PrepList'!$K$2:$K$1500,"")&amp;"",""))</f>
        <v/>
      </c>
      <c r="H6533" s="644" t="str">
        <f>IF($C6533="","",IFERROR(IF(_xlfn.XLOOKUP($C6533,tbl_StartedStatus[Bold ID],tbl_StartedStatus[Started])="Started","Yes",IF(_xlfn.XLOOKUP($C6533,tbl_StartedStatus[Bold ID],tbl_StartedStatus[Started])="No Show","No Show","")),""))</f>
        <v/>
      </c>
    </row>
    <row r="6534" spans="1:8" ht="15" customHeight="1" thickBot="1">
      <c r="A6534" s="38" t="str">
        <f>IF($C6534="","",IFERROR(_xlfn.XLOOKUP($C6534,'1.PrepList'!$I$2:$I$1500,'1.PrepList'!$G$2:$G$1500,"")&amp;"",""))</f>
        <v/>
      </c>
      <c r="B6534" s="638" t="str">
        <f>IF($C6534="","",IFERROR(_xlfn.XLOOKUP($C6534,'1.PrepList'!$I$2:$I$1500,'1.PrepList'!$H$2:$H$1500,"")&amp;"",""))</f>
        <v/>
      </c>
      <c r="D6534" s="638" t="str">
        <f>IF($C6534="","",IFERROR(_xlfn.XLOOKUP($C6534,'1.PrepList'!$I$2:$I$1500,'1.PrepList'!$J$2:$J$1500,"")&amp;"",""))</f>
        <v/>
      </c>
      <c r="E6534" s="638" t="str">
        <f>IF($C6534="","",IFERROR(_xlfn.XLOOKUP($C6534,'1.PrepList'!$I$2:$I$1500,'1.PrepList'!$N$2:$N$1500,"")&amp;"",""))</f>
        <v/>
      </c>
      <c r="F6534" s="638" t="str">
        <f>IF($C6534="","",IFERROR(_xlfn.XLOOKUP($C6534,'1.PrepList'!$I$2:$I$1500,'1.PrepList'!$K$2:$K$1500,"")&amp;"",""))</f>
        <v/>
      </c>
      <c r="H6534" s="644" t="str">
        <f>IF($C6534="","",IFERROR(IF(_xlfn.XLOOKUP($C6534,tbl_StartedStatus[Bold ID],tbl_StartedStatus[Started])="Started","Yes",IF(_xlfn.XLOOKUP($C6534,tbl_StartedStatus[Bold ID],tbl_StartedStatus[Started])="No Show","No Show","")),""))</f>
        <v/>
      </c>
    </row>
    <row r="6535" spans="1:8" ht="15" customHeight="1" thickBot="1">
      <c r="A6535" s="38" t="str">
        <f>IF($C6535="","",IFERROR(_xlfn.XLOOKUP($C6535,'1.PrepList'!$I$2:$I$1500,'1.PrepList'!$G$2:$G$1500,"")&amp;"",""))</f>
        <v/>
      </c>
      <c r="B6535" s="638" t="str">
        <f>IF($C6535="","",IFERROR(_xlfn.XLOOKUP($C6535,'1.PrepList'!$I$2:$I$1500,'1.PrepList'!$H$2:$H$1500,"")&amp;"",""))</f>
        <v/>
      </c>
      <c r="D6535" s="638" t="str">
        <f>IF($C6535="","",IFERROR(_xlfn.XLOOKUP($C6535,'1.PrepList'!$I$2:$I$1500,'1.PrepList'!$J$2:$J$1500,"")&amp;"",""))</f>
        <v/>
      </c>
      <c r="E6535" s="638" t="str">
        <f>IF($C6535="","",IFERROR(_xlfn.XLOOKUP($C6535,'1.PrepList'!$I$2:$I$1500,'1.PrepList'!$N$2:$N$1500,"")&amp;"",""))</f>
        <v/>
      </c>
      <c r="F6535" s="638" t="str">
        <f>IF($C6535="","",IFERROR(_xlfn.XLOOKUP($C6535,'1.PrepList'!$I$2:$I$1500,'1.PrepList'!$K$2:$K$1500,"")&amp;"",""))</f>
        <v/>
      </c>
      <c r="H6535" s="644" t="str">
        <f>IF($C6535="","",IFERROR(IF(_xlfn.XLOOKUP($C6535,tbl_StartedStatus[Bold ID],tbl_StartedStatus[Started])="Started","Yes",IF(_xlfn.XLOOKUP($C6535,tbl_StartedStatus[Bold ID],tbl_StartedStatus[Started])="No Show","No Show","")),""))</f>
        <v/>
      </c>
    </row>
    <row r="6536" spans="1:8" ht="15" customHeight="1" thickBot="1">
      <c r="A6536" s="38" t="str">
        <f>IF($C6536="","",IFERROR(_xlfn.XLOOKUP($C6536,'1.PrepList'!$I$2:$I$1500,'1.PrepList'!$G$2:$G$1500,"")&amp;"",""))</f>
        <v/>
      </c>
      <c r="B6536" s="638" t="str">
        <f>IF($C6536="","",IFERROR(_xlfn.XLOOKUP($C6536,'1.PrepList'!$I$2:$I$1500,'1.PrepList'!$H$2:$H$1500,"")&amp;"",""))</f>
        <v/>
      </c>
      <c r="D6536" s="638" t="str">
        <f>IF($C6536="","",IFERROR(_xlfn.XLOOKUP($C6536,'1.PrepList'!$I$2:$I$1500,'1.PrepList'!$J$2:$J$1500,"")&amp;"",""))</f>
        <v/>
      </c>
      <c r="E6536" s="638" t="str">
        <f>IF($C6536="","",IFERROR(_xlfn.XLOOKUP($C6536,'1.PrepList'!$I$2:$I$1500,'1.PrepList'!$N$2:$N$1500,"")&amp;"",""))</f>
        <v/>
      </c>
      <c r="F6536" s="638" t="str">
        <f>IF($C6536="","",IFERROR(_xlfn.XLOOKUP($C6536,'1.PrepList'!$I$2:$I$1500,'1.PrepList'!$K$2:$K$1500,"")&amp;"",""))</f>
        <v/>
      </c>
      <c r="H6536" s="644" t="str">
        <f>IF($C6536="","",IFERROR(IF(_xlfn.XLOOKUP($C6536,tbl_StartedStatus[Bold ID],tbl_StartedStatus[Started])="Started","Yes",IF(_xlfn.XLOOKUP($C6536,tbl_StartedStatus[Bold ID],tbl_StartedStatus[Started])="No Show","No Show","")),""))</f>
        <v/>
      </c>
    </row>
    <row r="6537" spans="1:8" ht="15" customHeight="1" thickBot="1">
      <c r="A6537" s="38" t="str">
        <f>IF($C6537="","",IFERROR(_xlfn.XLOOKUP($C6537,'1.PrepList'!$I$2:$I$1500,'1.PrepList'!$G$2:$G$1500,"")&amp;"",""))</f>
        <v/>
      </c>
      <c r="B6537" s="638" t="str">
        <f>IF($C6537="","",IFERROR(_xlfn.XLOOKUP($C6537,'1.PrepList'!$I$2:$I$1500,'1.PrepList'!$H$2:$H$1500,"")&amp;"",""))</f>
        <v/>
      </c>
      <c r="D6537" s="638" t="str">
        <f>IF($C6537="","",IFERROR(_xlfn.XLOOKUP($C6537,'1.PrepList'!$I$2:$I$1500,'1.PrepList'!$J$2:$J$1500,"")&amp;"",""))</f>
        <v/>
      </c>
      <c r="E6537" s="638" t="str">
        <f>IF($C6537="","",IFERROR(_xlfn.XLOOKUP($C6537,'1.PrepList'!$I$2:$I$1500,'1.PrepList'!$N$2:$N$1500,"")&amp;"",""))</f>
        <v/>
      </c>
      <c r="F6537" s="638" t="str">
        <f>IF($C6537="","",IFERROR(_xlfn.XLOOKUP($C6537,'1.PrepList'!$I$2:$I$1500,'1.PrepList'!$K$2:$K$1500,"")&amp;"",""))</f>
        <v/>
      </c>
      <c r="H6537" s="644" t="str">
        <f>IF($C6537="","",IFERROR(IF(_xlfn.XLOOKUP($C6537,tbl_StartedStatus[Bold ID],tbl_StartedStatus[Started])="Started","Yes",IF(_xlfn.XLOOKUP($C6537,tbl_StartedStatus[Bold ID],tbl_StartedStatus[Started])="No Show","No Show","")),""))</f>
        <v/>
      </c>
    </row>
    <row r="6538" spans="1:8" ht="15" customHeight="1" thickBot="1">
      <c r="A6538" s="38" t="str">
        <f>IF($C6538="","",IFERROR(_xlfn.XLOOKUP($C6538,'1.PrepList'!$I$2:$I$1500,'1.PrepList'!$G$2:$G$1500,"")&amp;"",""))</f>
        <v/>
      </c>
      <c r="B6538" s="638" t="str">
        <f>IF($C6538="","",IFERROR(_xlfn.XLOOKUP($C6538,'1.PrepList'!$I$2:$I$1500,'1.PrepList'!$H$2:$H$1500,"")&amp;"",""))</f>
        <v/>
      </c>
      <c r="D6538" s="638" t="str">
        <f>IF($C6538="","",IFERROR(_xlfn.XLOOKUP($C6538,'1.PrepList'!$I$2:$I$1500,'1.PrepList'!$J$2:$J$1500,"")&amp;"",""))</f>
        <v/>
      </c>
      <c r="E6538" s="638" t="str">
        <f>IF($C6538="","",IFERROR(_xlfn.XLOOKUP($C6538,'1.PrepList'!$I$2:$I$1500,'1.PrepList'!$N$2:$N$1500,"")&amp;"",""))</f>
        <v/>
      </c>
      <c r="F6538" s="638" t="str">
        <f>IF($C6538="","",IFERROR(_xlfn.XLOOKUP($C6538,'1.PrepList'!$I$2:$I$1500,'1.PrepList'!$K$2:$K$1500,"")&amp;"",""))</f>
        <v/>
      </c>
      <c r="H6538" s="644" t="str">
        <f>IF($C6538="","",IFERROR(IF(_xlfn.XLOOKUP($C6538,tbl_StartedStatus[Bold ID],tbl_StartedStatus[Started])="Started","Yes",IF(_xlfn.XLOOKUP($C6538,tbl_StartedStatus[Bold ID],tbl_StartedStatus[Started])="No Show","No Show","")),""))</f>
        <v/>
      </c>
    </row>
    <row r="6539" spans="1:8" ht="15" customHeight="1" thickBot="1">
      <c r="A6539" s="38" t="str">
        <f>IF($C6539="","",IFERROR(_xlfn.XLOOKUP($C6539,'1.PrepList'!$I$2:$I$1500,'1.PrepList'!$G$2:$G$1500,"")&amp;"",""))</f>
        <v/>
      </c>
      <c r="B6539" s="638" t="str">
        <f>IF($C6539="","",IFERROR(_xlfn.XLOOKUP($C6539,'1.PrepList'!$I$2:$I$1500,'1.PrepList'!$H$2:$H$1500,"")&amp;"",""))</f>
        <v/>
      </c>
      <c r="D6539" s="638" t="str">
        <f>IF($C6539="","",IFERROR(_xlfn.XLOOKUP($C6539,'1.PrepList'!$I$2:$I$1500,'1.PrepList'!$J$2:$J$1500,"")&amp;"",""))</f>
        <v/>
      </c>
      <c r="E6539" s="638" t="str">
        <f>IF($C6539="","",IFERROR(_xlfn.XLOOKUP($C6539,'1.PrepList'!$I$2:$I$1500,'1.PrepList'!$N$2:$N$1500,"")&amp;"",""))</f>
        <v/>
      </c>
      <c r="F6539" s="638" t="str">
        <f>IF($C6539="","",IFERROR(_xlfn.XLOOKUP($C6539,'1.PrepList'!$I$2:$I$1500,'1.PrepList'!$K$2:$K$1500,"")&amp;"",""))</f>
        <v/>
      </c>
      <c r="H6539" s="644" t="str">
        <f>IF($C6539="","",IFERROR(IF(_xlfn.XLOOKUP($C6539,tbl_StartedStatus[Bold ID],tbl_StartedStatus[Started])="Started","Yes",IF(_xlfn.XLOOKUP($C6539,tbl_StartedStatus[Bold ID],tbl_StartedStatus[Started])="No Show","No Show","")),""))</f>
        <v/>
      </c>
    </row>
    <row r="6540" spans="1:8" ht="15" customHeight="1" thickBot="1">
      <c r="A6540" s="38" t="str">
        <f>IF($C6540="","",IFERROR(_xlfn.XLOOKUP($C6540,'1.PrepList'!$I$2:$I$1500,'1.PrepList'!$G$2:$G$1500,"")&amp;"",""))</f>
        <v/>
      </c>
      <c r="B6540" s="638" t="str">
        <f>IF($C6540="","",IFERROR(_xlfn.XLOOKUP($C6540,'1.PrepList'!$I$2:$I$1500,'1.PrepList'!$H$2:$H$1500,"")&amp;"",""))</f>
        <v/>
      </c>
      <c r="D6540" s="638" t="str">
        <f>IF($C6540="","",IFERROR(_xlfn.XLOOKUP($C6540,'1.PrepList'!$I$2:$I$1500,'1.PrepList'!$J$2:$J$1500,"")&amp;"",""))</f>
        <v/>
      </c>
      <c r="E6540" s="638" t="str">
        <f>IF($C6540="","",IFERROR(_xlfn.XLOOKUP($C6540,'1.PrepList'!$I$2:$I$1500,'1.PrepList'!$N$2:$N$1500,"")&amp;"",""))</f>
        <v/>
      </c>
      <c r="F6540" s="638" t="str">
        <f>IF($C6540="","",IFERROR(_xlfn.XLOOKUP($C6540,'1.PrepList'!$I$2:$I$1500,'1.PrepList'!$K$2:$K$1500,"")&amp;"",""))</f>
        <v/>
      </c>
      <c r="H6540" s="644" t="str">
        <f>IF($C6540="","",IFERROR(IF(_xlfn.XLOOKUP($C6540,tbl_StartedStatus[Bold ID],tbl_StartedStatus[Started])="Started","Yes",IF(_xlfn.XLOOKUP($C6540,tbl_StartedStatus[Bold ID],tbl_StartedStatus[Started])="No Show","No Show","")),""))</f>
        <v/>
      </c>
    </row>
    <row r="6541" spans="1:8" ht="15" customHeight="1" thickBot="1">
      <c r="A6541" s="38" t="str">
        <f>IF($C6541="","",IFERROR(_xlfn.XLOOKUP($C6541,'1.PrepList'!$I$2:$I$1500,'1.PrepList'!$G$2:$G$1500,"")&amp;"",""))</f>
        <v/>
      </c>
      <c r="B6541" s="638" t="str">
        <f>IF($C6541="","",IFERROR(_xlfn.XLOOKUP($C6541,'1.PrepList'!$I$2:$I$1500,'1.PrepList'!$H$2:$H$1500,"")&amp;"",""))</f>
        <v/>
      </c>
      <c r="D6541" s="638" t="str">
        <f>IF($C6541="","",IFERROR(_xlfn.XLOOKUP($C6541,'1.PrepList'!$I$2:$I$1500,'1.PrepList'!$J$2:$J$1500,"")&amp;"",""))</f>
        <v/>
      </c>
      <c r="E6541" s="638" t="str">
        <f>IF($C6541="","",IFERROR(_xlfn.XLOOKUP($C6541,'1.PrepList'!$I$2:$I$1500,'1.PrepList'!$N$2:$N$1500,"")&amp;"",""))</f>
        <v/>
      </c>
      <c r="F6541" s="638" t="str">
        <f>IF($C6541="","",IFERROR(_xlfn.XLOOKUP($C6541,'1.PrepList'!$I$2:$I$1500,'1.PrepList'!$K$2:$K$1500,"")&amp;"",""))</f>
        <v/>
      </c>
      <c r="H6541" s="644" t="str">
        <f>IF($C6541="","",IFERROR(IF(_xlfn.XLOOKUP($C6541,tbl_StartedStatus[Bold ID],tbl_StartedStatus[Started])="Started","Yes",IF(_xlfn.XLOOKUP($C6541,tbl_StartedStatus[Bold ID],tbl_StartedStatus[Started])="No Show","No Show","")),""))</f>
        <v/>
      </c>
    </row>
    <row r="6542" spans="1:8" ht="15" customHeight="1" thickBot="1">
      <c r="A6542" s="38" t="str">
        <f>IF($C6542="","",IFERROR(_xlfn.XLOOKUP($C6542,'1.PrepList'!$I$2:$I$1500,'1.PrepList'!$G$2:$G$1500,"")&amp;"",""))</f>
        <v/>
      </c>
      <c r="B6542" s="638" t="str">
        <f>IF($C6542="","",IFERROR(_xlfn.XLOOKUP($C6542,'1.PrepList'!$I$2:$I$1500,'1.PrepList'!$H$2:$H$1500,"")&amp;"",""))</f>
        <v/>
      </c>
      <c r="D6542" s="638" t="str">
        <f>IF($C6542="","",IFERROR(_xlfn.XLOOKUP($C6542,'1.PrepList'!$I$2:$I$1500,'1.PrepList'!$J$2:$J$1500,"")&amp;"",""))</f>
        <v/>
      </c>
      <c r="E6542" s="638" t="str">
        <f>IF($C6542="","",IFERROR(_xlfn.XLOOKUP($C6542,'1.PrepList'!$I$2:$I$1500,'1.PrepList'!$N$2:$N$1500,"")&amp;"",""))</f>
        <v/>
      </c>
      <c r="F6542" s="638" t="str">
        <f>IF($C6542="","",IFERROR(_xlfn.XLOOKUP($C6542,'1.PrepList'!$I$2:$I$1500,'1.PrepList'!$K$2:$K$1500,"")&amp;"",""))</f>
        <v/>
      </c>
      <c r="H6542" s="644" t="str">
        <f>IF($C6542="","",IFERROR(IF(_xlfn.XLOOKUP($C6542,tbl_StartedStatus[Bold ID],tbl_StartedStatus[Started])="Started","Yes",IF(_xlfn.XLOOKUP($C6542,tbl_StartedStatus[Bold ID],tbl_StartedStatus[Started])="No Show","No Show","")),""))</f>
        <v/>
      </c>
    </row>
    <row r="6543" spans="1:8" ht="15" customHeight="1" thickBot="1">
      <c r="A6543" s="38" t="str">
        <f>IF($C6543="","",IFERROR(_xlfn.XLOOKUP($C6543,'1.PrepList'!$I$2:$I$1500,'1.PrepList'!$G$2:$G$1500,"")&amp;"",""))</f>
        <v/>
      </c>
      <c r="B6543" s="638" t="str">
        <f>IF($C6543="","",IFERROR(_xlfn.XLOOKUP($C6543,'1.PrepList'!$I$2:$I$1500,'1.PrepList'!$H$2:$H$1500,"")&amp;"",""))</f>
        <v/>
      </c>
      <c r="D6543" s="638" t="str">
        <f>IF($C6543="","",IFERROR(_xlfn.XLOOKUP($C6543,'1.PrepList'!$I$2:$I$1500,'1.PrepList'!$J$2:$J$1500,"")&amp;"",""))</f>
        <v/>
      </c>
      <c r="E6543" s="638" t="str">
        <f>IF($C6543="","",IFERROR(_xlfn.XLOOKUP($C6543,'1.PrepList'!$I$2:$I$1500,'1.PrepList'!$N$2:$N$1500,"")&amp;"",""))</f>
        <v/>
      </c>
      <c r="F6543" s="638" t="str">
        <f>IF($C6543="","",IFERROR(_xlfn.XLOOKUP($C6543,'1.PrepList'!$I$2:$I$1500,'1.PrepList'!$K$2:$K$1500,"")&amp;"",""))</f>
        <v/>
      </c>
      <c r="H6543" s="644" t="str">
        <f>IF($C6543="","",IFERROR(IF(_xlfn.XLOOKUP($C6543,tbl_StartedStatus[Bold ID],tbl_StartedStatus[Started])="Started","Yes",IF(_xlfn.XLOOKUP($C6543,tbl_StartedStatus[Bold ID],tbl_StartedStatus[Started])="No Show","No Show","")),""))</f>
        <v/>
      </c>
    </row>
    <row r="6544" spans="1:8" ht="15" customHeight="1" thickBot="1">
      <c r="A6544" s="38" t="str">
        <f>IF($C6544="","",IFERROR(_xlfn.XLOOKUP($C6544,'1.PrepList'!$I$2:$I$1500,'1.PrepList'!$G$2:$G$1500,"")&amp;"",""))</f>
        <v/>
      </c>
      <c r="B6544" s="638" t="str">
        <f>IF($C6544="","",IFERROR(_xlfn.XLOOKUP($C6544,'1.PrepList'!$I$2:$I$1500,'1.PrepList'!$H$2:$H$1500,"")&amp;"",""))</f>
        <v/>
      </c>
      <c r="D6544" s="638" t="str">
        <f>IF($C6544="","",IFERROR(_xlfn.XLOOKUP($C6544,'1.PrepList'!$I$2:$I$1500,'1.PrepList'!$J$2:$J$1500,"")&amp;"",""))</f>
        <v/>
      </c>
      <c r="E6544" s="638" t="str">
        <f>IF($C6544="","",IFERROR(_xlfn.XLOOKUP($C6544,'1.PrepList'!$I$2:$I$1500,'1.PrepList'!$N$2:$N$1500,"")&amp;"",""))</f>
        <v/>
      </c>
      <c r="F6544" s="638" t="str">
        <f>IF($C6544="","",IFERROR(_xlfn.XLOOKUP($C6544,'1.PrepList'!$I$2:$I$1500,'1.PrepList'!$K$2:$K$1500,"")&amp;"",""))</f>
        <v/>
      </c>
      <c r="H6544" s="644" t="str">
        <f>IF($C6544="","",IFERROR(IF(_xlfn.XLOOKUP($C6544,tbl_StartedStatus[Bold ID],tbl_StartedStatus[Started])="Started","Yes",IF(_xlfn.XLOOKUP($C6544,tbl_StartedStatus[Bold ID],tbl_StartedStatus[Started])="No Show","No Show","")),""))</f>
        <v/>
      </c>
    </row>
    <row r="6545" spans="1:8" ht="15" customHeight="1" thickBot="1">
      <c r="A6545" s="38" t="str">
        <f>IF($C6545="","",IFERROR(_xlfn.XLOOKUP($C6545,'1.PrepList'!$I$2:$I$1500,'1.PrepList'!$G$2:$G$1500,"")&amp;"",""))</f>
        <v/>
      </c>
      <c r="B6545" s="638" t="str">
        <f>IF($C6545="","",IFERROR(_xlfn.XLOOKUP($C6545,'1.PrepList'!$I$2:$I$1500,'1.PrepList'!$H$2:$H$1500,"")&amp;"",""))</f>
        <v/>
      </c>
      <c r="D6545" s="638" t="str">
        <f>IF($C6545="","",IFERROR(_xlfn.XLOOKUP($C6545,'1.PrepList'!$I$2:$I$1500,'1.PrepList'!$J$2:$J$1500,"")&amp;"",""))</f>
        <v/>
      </c>
      <c r="E6545" s="638" t="str">
        <f>IF($C6545="","",IFERROR(_xlfn.XLOOKUP($C6545,'1.PrepList'!$I$2:$I$1500,'1.PrepList'!$N$2:$N$1500,"")&amp;"",""))</f>
        <v/>
      </c>
      <c r="F6545" s="638" t="str">
        <f>IF($C6545="","",IFERROR(_xlfn.XLOOKUP($C6545,'1.PrepList'!$I$2:$I$1500,'1.PrepList'!$K$2:$K$1500,"")&amp;"",""))</f>
        <v/>
      </c>
      <c r="H6545" s="644" t="str">
        <f>IF($C6545="","",IFERROR(IF(_xlfn.XLOOKUP($C6545,tbl_StartedStatus[Bold ID],tbl_StartedStatus[Started])="Started","Yes",IF(_xlfn.XLOOKUP($C6545,tbl_StartedStatus[Bold ID],tbl_StartedStatus[Started])="No Show","No Show","")),""))</f>
        <v/>
      </c>
    </row>
    <row r="6546" spans="1:8" ht="15" customHeight="1" thickBot="1">
      <c r="A6546" s="38" t="str">
        <f>IF($C6546="","",IFERROR(_xlfn.XLOOKUP($C6546,'1.PrepList'!$I$2:$I$1500,'1.PrepList'!$G$2:$G$1500,"")&amp;"",""))</f>
        <v/>
      </c>
      <c r="B6546" s="638" t="str">
        <f>IF($C6546="","",IFERROR(_xlfn.XLOOKUP($C6546,'1.PrepList'!$I$2:$I$1500,'1.PrepList'!$H$2:$H$1500,"")&amp;"",""))</f>
        <v/>
      </c>
      <c r="D6546" s="638" t="str">
        <f>IF($C6546="","",IFERROR(_xlfn.XLOOKUP($C6546,'1.PrepList'!$I$2:$I$1500,'1.PrepList'!$J$2:$J$1500,"")&amp;"",""))</f>
        <v/>
      </c>
      <c r="E6546" s="638" t="str">
        <f>IF($C6546="","",IFERROR(_xlfn.XLOOKUP($C6546,'1.PrepList'!$I$2:$I$1500,'1.PrepList'!$N$2:$N$1500,"")&amp;"",""))</f>
        <v/>
      </c>
      <c r="F6546" s="638" t="str">
        <f>IF($C6546="","",IFERROR(_xlfn.XLOOKUP($C6546,'1.PrepList'!$I$2:$I$1500,'1.PrepList'!$K$2:$K$1500,"")&amp;"",""))</f>
        <v/>
      </c>
      <c r="H6546" s="644" t="str">
        <f>IF($C6546="","",IFERROR(IF(_xlfn.XLOOKUP($C6546,tbl_StartedStatus[Bold ID],tbl_StartedStatus[Started])="Started","Yes",IF(_xlfn.XLOOKUP($C6546,tbl_StartedStatus[Bold ID],tbl_StartedStatus[Started])="No Show","No Show","")),""))</f>
        <v/>
      </c>
    </row>
    <row r="6547" spans="1:8" ht="15" customHeight="1" thickBot="1">
      <c r="A6547" s="38" t="str">
        <f>IF($C6547="","",IFERROR(_xlfn.XLOOKUP($C6547,'1.PrepList'!$I$2:$I$1500,'1.PrepList'!$G$2:$G$1500,"")&amp;"",""))</f>
        <v/>
      </c>
      <c r="B6547" s="638" t="str">
        <f>IF($C6547="","",IFERROR(_xlfn.XLOOKUP($C6547,'1.PrepList'!$I$2:$I$1500,'1.PrepList'!$H$2:$H$1500,"")&amp;"",""))</f>
        <v/>
      </c>
      <c r="D6547" s="638" t="str">
        <f>IF($C6547="","",IFERROR(_xlfn.XLOOKUP($C6547,'1.PrepList'!$I$2:$I$1500,'1.PrepList'!$J$2:$J$1500,"")&amp;"",""))</f>
        <v/>
      </c>
      <c r="E6547" s="638" t="str">
        <f>IF($C6547="","",IFERROR(_xlfn.XLOOKUP($C6547,'1.PrepList'!$I$2:$I$1500,'1.PrepList'!$N$2:$N$1500,"")&amp;"",""))</f>
        <v/>
      </c>
      <c r="F6547" s="638" t="str">
        <f>IF($C6547="","",IFERROR(_xlfn.XLOOKUP($C6547,'1.PrepList'!$I$2:$I$1500,'1.PrepList'!$K$2:$K$1500,"")&amp;"",""))</f>
        <v/>
      </c>
      <c r="H6547" s="644" t="str">
        <f>IF($C6547="","",IFERROR(IF(_xlfn.XLOOKUP($C6547,tbl_StartedStatus[Bold ID],tbl_StartedStatus[Started])="Started","Yes",IF(_xlfn.XLOOKUP($C6547,tbl_StartedStatus[Bold ID],tbl_StartedStatus[Started])="No Show","No Show","")),""))</f>
        <v/>
      </c>
    </row>
    <row r="6548" spans="1:8" ht="15" customHeight="1" thickBot="1">
      <c r="A6548" s="38" t="str">
        <f>IF($C6548="","",IFERROR(_xlfn.XLOOKUP($C6548,'1.PrepList'!$I$2:$I$1500,'1.PrepList'!$G$2:$G$1500,"")&amp;"",""))</f>
        <v/>
      </c>
      <c r="B6548" s="638" t="str">
        <f>IF($C6548="","",IFERROR(_xlfn.XLOOKUP($C6548,'1.PrepList'!$I$2:$I$1500,'1.PrepList'!$H$2:$H$1500,"")&amp;"",""))</f>
        <v/>
      </c>
      <c r="D6548" s="638" t="str">
        <f>IF($C6548="","",IFERROR(_xlfn.XLOOKUP($C6548,'1.PrepList'!$I$2:$I$1500,'1.PrepList'!$J$2:$J$1500,"")&amp;"",""))</f>
        <v/>
      </c>
      <c r="E6548" s="638" t="str">
        <f>IF($C6548="","",IFERROR(_xlfn.XLOOKUP($C6548,'1.PrepList'!$I$2:$I$1500,'1.PrepList'!$N$2:$N$1500,"")&amp;"",""))</f>
        <v/>
      </c>
      <c r="F6548" s="638" t="str">
        <f>IF($C6548="","",IFERROR(_xlfn.XLOOKUP($C6548,'1.PrepList'!$I$2:$I$1500,'1.PrepList'!$K$2:$K$1500,"")&amp;"",""))</f>
        <v/>
      </c>
      <c r="H6548" s="644" t="str">
        <f>IF($C6548="","",IFERROR(IF(_xlfn.XLOOKUP($C6548,tbl_StartedStatus[Bold ID],tbl_StartedStatus[Started])="Started","Yes",IF(_xlfn.XLOOKUP($C6548,tbl_StartedStatus[Bold ID],tbl_StartedStatus[Started])="No Show","No Show","")),""))</f>
        <v/>
      </c>
    </row>
    <row r="6549" spans="1:8" ht="15" customHeight="1" thickBot="1">
      <c r="A6549" s="38" t="str">
        <f>IF($C6549="","",IFERROR(_xlfn.XLOOKUP($C6549,'1.PrepList'!$I$2:$I$1500,'1.PrepList'!$G$2:$G$1500,"")&amp;"",""))</f>
        <v/>
      </c>
      <c r="B6549" s="638" t="str">
        <f>IF($C6549="","",IFERROR(_xlfn.XLOOKUP($C6549,'1.PrepList'!$I$2:$I$1500,'1.PrepList'!$H$2:$H$1500,"")&amp;"",""))</f>
        <v/>
      </c>
      <c r="D6549" s="638" t="str">
        <f>IF($C6549="","",IFERROR(_xlfn.XLOOKUP($C6549,'1.PrepList'!$I$2:$I$1500,'1.PrepList'!$J$2:$J$1500,"")&amp;"",""))</f>
        <v/>
      </c>
      <c r="E6549" s="638" t="str">
        <f>IF($C6549="","",IFERROR(_xlfn.XLOOKUP($C6549,'1.PrepList'!$I$2:$I$1500,'1.PrepList'!$N$2:$N$1500,"")&amp;"",""))</f>
        <v/>
      </c>
      <c r="F6549" s="638" t="str">
        <f>IF($C6549="","",IFERROR(_xlfn.XLOOKUP($C6549,'1.PrepList'!$I$2:$I$1500,'1.PrepList'!$K$2:$K$1500,"")&amp;"",""))</f>
        <v/>
      </c>
      <c r="H6549" s="644" t="str">
        <f>IF($C6549="","",IFERROR(IF(_xlfn.XLOOKUP($C6549,tbl_StartedStatus[Bold ID],tbl_StartedStatus[Started])="Started","Yes",IF(_xlfn.XLOOKUP($C6549,tbl_StartedStatus[Bold ID],tbl_StartedStatus[Started])="No Show","No Show","")),""))</f>
        <v/>
      </c>
    </row>
    <row r="6550" spans="1:8" ht="15" customHeight="1" thickBot="1">
      <c r="A6550" s="38" t="str">
        <f>IF($C6550="","",IFERROR(_xlfn.XLOOKUP($C6550,'1.PrepList'!$I$2:$I$1500,'1.PrepList'!$G$2:$G$1500,"")&amp;"",""))</f>
        <v/>
      </c>
      <c r="B6550" s="638" t="str">
        <f>IF($C6550="","",IFERROR(_xlfn.XLOOKUP($C6550,'1.PrepList'!$I$2:$I$1500,'1.PrepList'!$H$2:$H$1500,"")&amp;"",""))</f>
        <v/>
      </c>
      <c r="D6550" s="638" t="str">
        <f>IF($C6550="","",IFERROR(_xlfn.XLOOKUP($C6550,'1.PrepList'!$I$2:$I$1500,'1.PrepList'!$J$2:$J$1500,"")&amp;"",""))</f>
        <v/>
      </c>
      <c r="E6550" s="638" t="str">
        <f>IF($C6550="","",IFERROR(_xlfn.XLOOKUP($C6550,'1.PrepList'!$I$2:$I$1500,'1.PrepList'!$N$2:$N$1500,"")&amp;"",""))</f>
        <v/>
      </c>
      <c r="F6550" s="638" t="str">
        <f>IF($C6550="","",IFERROR(_xlfn.XLOOKUP($C6550,'1.PrepList'!$I$2:$I$1500,'1.PrepList'!$K$2:$K$1500,"")&amp;"",""))</f>
        <v/>
      </c>
      <c r="H6550" s="644" t="str">
        <f>IF($C6550="","",IFERROR(IF(_xlfn.XLOOKUP($C6550,tbl_StartedStatus[Bold ID],tbl_StartedStatus[Started])="Started","Yes",IF(_xlfn.XLOOKUP($C6550,tbl_StartedStatus[Bold ID],tbl_StartedStatus[Started])="No Show","No Show","")),""))</f>
        <v/>
      </c>
    </row>
    <row r="6551" spans="1:8" ht="15" customHeight="1" thickBot="1">
      <c r="A6551" s="38" t="str">
        <f>IF($C6551="","",IFERROR(_xlfn.XLOOKUP($C6551,'1.PrepList'!$I$2:$I$1500,'1.PrepList'!$G$2:$G$1500,"")&amp;"",""))</f>
        <v/>
      </c>
      <c r="B6551" s="638" t="str">
        <f>IF($C6551="","",IFERROR(_xlfn.XLOOKUP($C6551,'1.PrepList'!$I$2:$I$1500,'1.PrepList'!$H$2:$H$1500,"")&amp;"",""))</f>
        <v/>
      </c>
      <c r="D6551" s="638" t="str">
        <f>IF($C6551="","",IFERROR(_xlfn.XLOOKUP($C6551,'1.PrepList'!$I$2:$I$1500,'1.PrepList'!$J$2:$J$1500,"")&amp;"",""))</f>
        <v/>
      </c>
      <c r="E6551" s="638" t="str">
        <f>IF($C6551="","",IFERROR(_xlfn.XLOOKUP($C6551,'1.PrepList'!$I$2:$I$1500,'1.PrepList'!$N$2:$N$1500,"")&amp;"",""))</f>
        <v/>
      </c>
      <c r="F6551" s="638" t="str">
        <f>IF($C6551="","",IFERROR(_xlfn.XLOOKUP($C6551,'1.PrepList'!$I$2:$I$1500,'1.PrepList'!$K$2:$K$1500,"")&amp;"",""))</f>
        <v/>
      </c>
      <c r="H6551" s="644" t="str">
        <f>IF($C6551="","",IFERROR(IF(_xlfn.XLOOKUP($C6551,tbl_StartedStatus[Bold ID],tbl_StartedStatus[Started])="Started","Yes",IF(_xlfn.XLOOKUP($C6551,tbl_StartedStatus[Bold ID],tbl_StartedStatus[Started])="No Show","No Show","")),""))</f>
        <v/>
      </c>
    </row>
    <row r="6552" spans="1:8" ht="15" customHeight="1" thickBot="1">
      <c r="A6552" s="38" t="str">
        <f>IF($C6552="","",IFERROR(_xlfn.XLOOKUP($C6552,'1.PrepList'!$I$2:$I$1500,'1.PrepList'!$G$2:$G$1500,"")&amp;"",""))</f>
        <v/>
      </c>
      <c r="B6552" s="638" t="str">
        <f>IF($C6552="","",IFERROR(_xlfn.XLOOKUP($C6552,'1.PrepList'!$I$2:$I$1500,'1.PrepList'!$H$2:$H$1500,"")&amp;"",""))</f>
        <v/>
      </c>
      <c r="D6552" s="638" t="str">
        <f>IF($C6552="","",IFERROR(_xlfn.XLOOKUP($C6552,'1.PrepList'!$I$2:$I$1500,'1.PrepList'!$J$2:$J$1500,"")&amp;"",""))</f>
        <v/>
      </c>
      <c r="E6552" s="638" t="str">
        <f>IF($C6552="","",IFERROR(_xlfn.XLOOKUP($C6552,'1.PrepList'!$I$2:$I$1500,'1.PrepList'!$N$2:$N$1500,"")&amp;"",""))</f>
        <v/>
      </c>
      <c r="F6552" s="638" t="str">
        <f>IF($C6552="","",IFERROR(_xlfn.XLOOKUP($C6552,'1.PrepList'!$I$2:$I$1500,'1.PrepList'!$K$2:$K$1500,"")&amp;"",""))</f>
        <v/>
      </c>
      <c r="H6552" s="644" t="str">
        <f>IF($C6552="","",IFERROR(IF(_xlfn.XLOOKUP($C6552,tbl_StartedStatus[Bold ID],tbl_StartedStatus[Started])="Started","Yes",IF(_xlfn.XLOOKUP($C6552,tbl_StartedStatus[Bold ID],tbl_StartedStatus[Started])="No Show","No Show","")),""))</f>
        <v/>
      </c>
    </row>
    <row r="6553" spans="1:8" ht="15" customHeight="1" thickBot="1">
      <c r="A6553" s="38" t="str">
        <f>IF($C6553="","",IFERROR(_xlfn.XLOOKUP($C6553,'1.PrepList'!$I$2:$I$1500,'1.PrepList'!$G$2:$G$1500,"")&amp;"",""))</f>
        <v/>
      </c>
      <c r="B6553" s="638" t="str">
        <f>IF($C6553="","",IFERROR(_xlfn.XLOOKUP($C6553,'1.PrepList'!$I$2:$I$1500,'1.PrepList'!$H$2:$H$1500,"")&amp;"",""))</f>
        <v/>
      </c>
      <c r="D6553" s="638" t="str">
        <f>IF($C6553="","",IFERROR(_xlfn.XLOOKUP($C6553,'1.PrepList'!$I$2:$I$1500,'1.PrepList'!$J$2:$J$1500,"")&amp;"",""))</f>
        <v/>
      </c>
      <c r="E6553" s="638" t="str">
        <f>IF($C6553="","",IFERROR(_xlfn.XLOOKUP($C6553,'1.PrepList'!$I$2:$I$1500,'1.PrepList'!$N$2:$N$1500,"")&amp;"",""))</f>
        <v/>
      </c>
      <c r="F6553" s="638" t="str">
        <f>IF($C6553="","",IFERROR(_xlfn.XLOOKUP($C6553,'1.PrepList'!$I$2:$I$1500,'1.PrepList'!$K$2:$K$1500,"")&amp;"",""))</f>
        <v/>
      </c>
      <c r="H6553" s="644" t="str">
        <f>IF($C6553="","",IFERROR(IF(_xlfn.XLOOKUP($C6553,tbl_StartedStatus[Bold ID],tbl_StartedStatus[Started])="Started","Yes",IF(_xlfn.XLOOKUP($C6553,tbl_StartedStatus[Bold ID],tbl_StartedStatus[Started])="No Show","No Show","")),""))</f>
        <v/>
      </c>
    </row>
    <row r="6554" spans="1:8" ht="15" customHeight="1" thickBot="1">
      <c r="A6554" s="38" t="str">
        <f>IF($C6554="","",IFERROR(_xlfn.XLOOKUP($C6554,'1.PrepList'!$I$2:$I$1500,'1.PrepList'!$G$2:$G$1500,"")&amp;"",""))</f>
        <v/>
      </c>
      <c r="B6554" s="638" t="str">
        <f>IF($C6554="","",IFERROR(_xlfn.XLOOKUP($C6554,'1.PrepList'!$I$2:$I$1500,'1.PrepList'!$H$2:$H$1500,"")&amp;"",""))</f>
        <v/>
      </c>
      <c r="D6554" s="638" t="str">
        <f>IF($C6554="","",IFERROR(_xlfn.XLOOKUP($C6554,'1.PrepList'!$I$2:$I$1500,'1.PrepList'!$J$2:$J$1500,"")&amp;"",""))</f>
        <v/>
      </c>
      <c r="E6554" s="638" t="str">
        <f>IF($C6554="","",IFERROR(_xlfn.XLOOKUP($C6554,'1.PrepList'!$I$2:$I$1500,'1.PrepList'!$N$2:$N$1500,"")&amp;"",""))</f>
        <v/>
      </c>
      <c r="F6554" s="638" t="str">
        <f>IF($C6554="","",IFERROR(_xlfn.XLOOKUP($C6554,'1.PrepList'!$I$2:$I$1500,'1.PrepList'!$K$2:$K$1500,"")&amp;"",""))</f>
        <v/>
      </c>
      <c r="H6554" s="644" t="str">
        <f>IF($C6554="","",IFERROR(IF(_xlfn.XLOOKUP($C6554,tbl_StartedStatus[Bold ID],tbl_StartedStatus[Started])="Started","Yes",IF(_xlfn.XLOOKUP($C6554,tbl_StartedStatus[Bold ID],tbl_StartedStatus[Started])="No Show","No Show","")),""))</f>
        <v/>
      </c>
    </row>
    <row r="6555" spans="1:8" ht="15" customHeight="1" thickBot="1">
      <c r="A6555" s="38" t="str">
        <f>IF($C6555="","",IFERROR(_xlfn.XLOOKUP($C6555,'1.PrepList'!$I$2:$I$1500,'1.PrepList'!$G$2:$G$1500,"")&amp;"",""))</f>
        <v/>
      </c>
      <c r="B6555" s="638" t="str">
        <f>IF($C6555="","",IFERROR(_xlfn.XLOOKUP($C6555,'1.PrepList'!$I$2:$I$1500,'1.PrepList'!$H$2:$H$1500,"")&amp;"",""))</f>
        <v/>
      </c>
      <c r="D6555" s="638" t="str">
        <f>IF($C6555="","",IFERROR(_xlfn.XLOOKUP($C6555,'1.PrepList'!$I$2:$I$1500,'1.PrepList'!$J$2:$J$1500,"")&amp;"",""))</f>
        <v/>
      </c>
      <c r="E6555" s="638" t="str">
        <f>IF($C6555="","",IFERROR(_xlfn.XLOOKUP($C6555,'1.PrepList'!$I$2:$I$1500,'1.PrepList'!$N$2:$N$1500,"")&amp;"",""))</f>
        <v/>
      </c>
      <c r="F6555" s="638" t="str">
        <f>IF($C6555="","",IFERROR(_xlfn.XLOOKUP($C6555,'1.PrepList'!$I$2:$I$1500,'1.PrepList'!$K$2:$K$1500,"")&amp;"",""))</f>
        <v/>
      </c>
      <c r="H6555" s="644" t="str">
        <f>IF($C6555="","",IFERROR(IF(_xlfn.XLOOKUP($C6555,tbl_StartedStatus[Bold ID],tbl_StartedStatus[Started])="Started","Yes",IF(_xlfn.XLOOKUP($C6555,tbl_StartedStatus[Bold ID],tbl_StartedStatus[Started])="No Show","No Show","")),""))</f>
        <v/>
      </c>
    </row>
    <row r="6556" spans="1:8" ht="15" customHeight="1" thickBot="1">
      <c r="A6556" s="38" t="str">
        <f>IF($C6556="","",IFERROR(_xlfn.XLOOKUP($C6556,'1.PrepList'!$I$2:$I$1500,'1.PrepList'!$G$2:$G$1500,"")&amp;"",""))</f>
        <v/>
      </c>
      <c r="B6556" s="638" t="str">
        <f>IF($C6556="","",IFERROR(_xlfn.XLOOKUP($C6556,'1.PrepList'!$I$2:$I$1500,'1.PrepList'!$H$2:$H$1500,"")&amp;"",""))</f>
        <v/>
      </c>
      <c r="D6556" s="638" t="str">
        <f>IF($C6556="","",IFERROR(_xlfn.XLOOKUP($C6556,'1.PrepList'!$I$2:$I$1500,'1.PrepList'!$J$2:$J$1500,"")&amp;"",""))</f>
        <v/>
      </c>
      <c r="E6556" s="638" t="str">
        <f>IF($C6556="","",IFERROR(_xlfn.XLOOKUP($C6556,'1.PrepList'!$I$2:$I$1500,'1.PrepList'!$N$2:$N$1500,"")&amp;"",""))</f>
        <v/>
      </c>
      <c r="F6556" s="638" t="str">
        <f>IF($C6556="","",IFERROR(_xlfn.XLOOKUP($C6556,'1.PrepList'!$I$2:$I$1500,'1.PrepList'!$K$2:$K$1500,"")&amp;"",""))</f>
        <v/>
      </c>
      <c r="H6556" s="644" t="str">
        <f>IF($C6556="","",IFERROR(IF(_xlfn.XLOOKUP($C6556,tbl_StartedStatus[Bold ID],tbl_StartedStatus[Started])="Started","Yes",IF(_xlfn.XLOOKUP($C6556,tbl_StartedStatus[Bold ID],tbl_StartedStatus[Started])="No Show","No Show","")),""))</f>
        <v/>
      </c>
    </row>
    <row r="6557" spans="1:8" ht="15" customHeight="1" thickBot="1">
      <c r="A6557" s="38" t="str">
        <f>IF($C6557="","",IFERROR(_xlfn.XLOOKUP($C6557,'1.PrepList'!$I$2:$I$1500,'1.PrepList'!$G$2:$G$1500,"")&amp;"",""))</f>
        <v/>
      </c>
      <c r="B6557" s="638" t="str">
        <f>IF($C6557="","",IFERROR(_xlfn.XLOOKUP($C6557,'1.PrepList'!$I$2:$I$1500,'1.PrepList'!$H$2:$H$1500,"")&amp;"",""))</f>
        <v/>
      </c>
      <c r="D6557" s="638" t="str">
        <f>IF($C6557="","",IFERROR(_xlfn.XLOOKUP($C6557,'1.PrepList'!$I$2:$I$1500,'1.PrepList'!$J$2:$J$1500,"")&amp;"",""))</f>
        <v/>
      </c>
      <c r="E6557" s="638" t="str">
        <f>IF($C6557="","",IFERROR(_xlfn.XLOOKUP($C6557,'1.PrepList'!$I$2:$I$1500,'1.PrepList'!$N$2:$N$1500,"")&amp;"",""))</f>
        <v/>
      </c>
      <c r="F6557" s="638" t="str">
        <f>IF($C6557="","",IFERROR(_xlfn.XLOOKUP($C6557,'1.PrepList'!$I$2:$I$1500,'1.PrepList'!$K$2:$K$1500,"")&amp;"",""))</f>
        <v/>
      </c>
      <c r="H6557" s="644" t="str">
        <f>IF($C6557="","",IFERROR(IF(_xlfn.XLOOKUP($C6557,tbl_StartedStatus[Bold ID],tbl_StartedStatus[Started])="Started","Yes",IF(_xlfn.XLOOKUP($C6557,tbl_StartedStatus[Bold ID],tbl_StartedStatus[Started])="No Show","No Show","")),""))</f>
        <v/>
      </c>
    </row>
    <row r="6558" spans="1:8" ht="15" customHeight="1" thickBot="1">
      <c r="A6558" s="38" t="str">
        <f>IF($C6558="","",IFERROR(_xlfn.XLOOKUP($C6558,'1.PrepList'!$I$2:$I$1500,'1.PrepList'!$G$2:$G$1500,"")&amp;"",""))</f>
        <v/>
      </c>
      <c r="B6558" s="638" t="str">
        <f>IF($C6558="","",IFERROR(_xlfn.XLOOKUP($C6558,'1.PrepList'!$I$2:$I$1500,'1.PrepList'!$H$2:$H$1500,"")&amp;"",""))</f>
        <v/>
      </c>
      <c r="D6558" s="638" t="str">
        <f>IF($C6558="","",IFERROR(_xlfn.XLOOKUP($C6558,'1.PrepList'!$I$2:$I$1500,'1.PrepList'!$J$2:$J$1500,"")&amp;"",""))</f>
        <v/>
      </c>
      <c r="E6558" s="638" t="str">
        <f>IF($C6558="","",IFERROR(_xlfn.XLOOKUP($C6558,'1.PrepList'!$I$2:$I$1500,'1.PrepList'!$N$2:$N$1500,"")&amp;"",""))</f>
        <v/>
      </c>
      <c r="F6558" s="638" t="str">
        <f>IF($C6558="","",IFERROR(_xlfn.XLOOKUP($C6558,'1.PrepList'!$I$2:$I$1500,'1.PrepList'!$K$2:$K$1500,"")&amp;"",""))</f>
        <v/>
      </c>
      <c r="H6558" s="644" t="str">
        <f>IF($C6558="","",IFERROR(IF(_xlfn.XLOOKUP($C6558,tbl_StartedStatus[Bold ID],tbl_StartedStatus[Started])="Started","Yes",IF(_xlfn.XLOOKUP($C6558,tbl_StartedStatus[Bold ID],tbl_StartedStatus[Started])="No Show","No Show","")),""))</f>
        <v/>
      </c>
    </row>
    <row r="6559" spans="1:8" ht="15" customHeight="1" thickBot="1">
      <c r="A6559" s="38" t="str">
        <f>IF($C6559="","",IFERROR(_xlfn.XLOOKUP($C6559,'1.PrepList'!$I$2:$I$1500,'1.PrepList'!$G$2:$G$1500,"")&amp;"",""))</f>
        <v/>
      </c>
      <c r="B6559" s="638" t="str">
        <f>IF($C6559="","",IFERROR(_xlfn.XLOOKUP($C6559,'1.PrepList'!$I$2:$I$1500,'1.PrepList'!$H$2:$H$1500,"")&amp;"",""))</f>
        <v/>
      </c>
      <c r="D6559" s="638" t="str">
        <f>IF($C6559="","",IFERROR(_xlfn.XLOOKUP($C6559,'1.PrepList'!$I$2:$I$1500,'1.PrepList'!$J$2:$J$1500,"")&amp;"",""))</f>
        <v/>
      </c>
      <c r="E6559" s="638" t="str">
        <f>IF($C6559="","",IFERROR(_xlfn.XLOOKUP($C6559,'1.PrepList'!$I$2:$I$1500,'1.PrepList'!$N$2:$N$1500,"")&amp;"",""))</f>
        <v/>
      </c>
      <c r="F6559" s="638" t="str">
        <f>IF($C6559="","",IFERROR(_xlfn.XLOOKUP($C6559,'1.PrepList'!$I$2:$I$1500,'1.PrepList'!$K$2:$K$1500,"")&amp;"",""))</f>
        <v/>
      </c>
      <c r="H6559" s="644" t="str">
        <f>IF($C6559="","",IFERROR(IF(_xlfn.XLOOKUP($C6559,tbl_StartedStatus[Bold ID],tbl_StartedStatus[Started])="Started","Yes",IF(_xlfn.XLOOKUP($C6559,tbl_StartedStatus[Bold ID],tbl_StartedStatus[Started])="No Show","No Show","")),""))</f>
        <v/>
      </c>
    </row>
    <row r="6560" spans="1:8" ht="15" customHeight="1" thickBot="1">
      <c r="A6560" s="38" t="str">
        <f>IF($C6560="","",IFERROR(_xlfn.XLOOKUP($C6560,'1.PrepList'!$I$2:$I$1500,'1.PrepList'!$G$2:$G$1500,"")&amp;"",""))</f>
        <v/>
      </c>
      <c r="B6560" s="638" t="str">
        <f>IF($C6560="","",IFERROR(_xlfn.XLOOKUP($C6560,'1.PrepList'!$I$2:$I$1500,'1.PrepList'!$H$2:$H$1500,"")&amp;"",""))</f>
        <v/>
      </c>
      <c r="D6560" s="638" t="str">
        <f>IF($C6560="","",IFERROR(_xlfn.XLOOKUP($C6560,'1.PrepList'!$I$2:$I$1500,'1.PrepList'!$J$2:$J$1500,"")&amp;"",""))</f>
        <v/>
      </c>
      <c r="E6560" s="638" t="str">
        <f>IF($C6560="","",IFERROR(_xlfn.XLOOKUP($C6560,'1.PrepList'!$I$2:$I$1500,'1.PrepList'!$N$2:$N$1500,"")&amp;"",""))</f>
        <v/>
      </c>
      <c r="F6560" s="638" t="str">
        <f>IF($C6560="","",IFERROR(_xlfn.XLOOKUP($C6560,'1.PrepList'!$I$2:$I$1500,'1.PrepList'!$K$2:$K$1500,"")&amp;"",""))</f>
        <v/>
      </c>
      <c r="H6560" s="644" t="str">
        <f>IF($C6560="","",IFERROR(IF(_xlfn.XLOOKUP($C6560,tbl_StartedStatus[Bold ID],tbl_StartedStatus[Started])="Started","Yes",IF(_xlfn.XLOOKUP($C6560,tbl_StartedStatus[Bold ID],tbl_StartedStatus[Started])="No Show","No Show","")),""))</f>
        <v/>
      </c>
    </row>
    <row r="6561" spans="1:8" ht="15" customHeight="1" thickBot="1">
      <c r="A6561" s="38" t="str">
        <f>IF($C6561="","",IFERROR(_xlfn.XLOOKUP($C6561,'1.PrepList'!$I$2:$I$1500,'1.PrepList'!$G$2:$G$1500,"")&amp;"",""))</f>
        <v/>
      </c>
      <c r="B6561" s="638" t="str">
        <f>IF($C6561="","",IFERROR(_xlfn.XLOOKUP($C6561,'1.PrepList'!$I$2:$I$1500,'1.PrepList'!$H$2:$H$1500,"")&amp;"",""))</f>
        <v/>
      </c>
      <c r="D6561" s="638" t="str">
        <f>IF($C6561="","",IFERROR(_xlfn.XLOOKUP($C6561,'1.PrepList'!$I$2:$I$1500,'1.PrepList'!$J$2:$J$1500,"")&amp;"",""))</f>
        <v/>
      </c>
      <c r="E6561" s="638" t="str">
        <f>IF($C6561="","",IFERROR(_xlfn.XLOOKUP($C6561,'1.PrepList'!$I$2:$I$1500,'1.PrepList'!$N$2:$N$1500,"")&amp;"",""))</f>
        <v/>
      </c>
      <c r="F6561" s="638" t="str">
        <f>IF($C6561="","",IFERROR(_xlfn.XLOOKUP($C6561,'1.PrepList'!$I$2:$I$1500,'1.PrepList'!$K$2:$K$1500,"")&amp;"",""))</f>
        <v/>
      </c>
      <c r="H6561" s="644" t="str">
        <f>IF($C6561="","",IFERROR(IF(_xlfn.XLOOKUP($C6561,tbl_StartedStatus[Bold ID],tbl_StartedStatus[Started])="Started","Yes",IF(_xlfn.XLOOKUP($C6561,tbl_StartedStatus[Bold ID],tbl_StartedStatus[Started])="No Show","No Show","")),""))</f>
        <v/>
      </c>
    </row>
    <row r="6562" spans="1:8" ht="15" customHeight="1" thickBot="1">
      <c r="A6562" s="38" t="str">
        <f>IF($C6562="","",IFERROR(_xlfn.XLOOKUP($C6562,'1.PrepList'!$I$2:$I$1500,'1.PrepList'!$G$2:$G$1500,"")&amp;"",""))</f>
        <v/>
      </c>
      <c r="B6562" s="638" t="str">
        <f>IF($C6562="","",IFERROR(_xlfn.XLOOKUP($C6562,'1.PrepList'!$I$2:$I$1500,'1.PrepList'!$H$2:$H$1500,"")&amp;"",""))</f>
        <v/>
      </c>
      <c r="D6562" s="638" t="str">
        <f>IF($C6562="","",IFERROR(_xlfn.XLOOKUP($C6562,'1.PrepList'!$I$2:$I$1500,'1.PrepList'!$J$2:$J$1500,"")&amp;"",""))</f>
        <v/>
      </c>
      <c r="E6562" s="638" t="str">
        <f>IF($C6562="","",IFERROR(_xlfn.XLOOKUP($C6562,'1.PrepList'!$I$2:$I$1500,'1.PrepList'!$N$2:$N$1500,"")&amp;"",""))</f>
        <v/>
      </c>
      <c r="F6562" s="638" t="str">
        <f>IF($C6562="","",IFERROR(_xlfn.XLOOKUP($C6562,'1.PrepList'!$I$2:$I$1500,'1.PrepList'!$K$2:$K$1500,"")&amp;"",""))</f>
        <v/>
      </c>
      <c r="H6562" s="644" t="str">
        <f>IF($C6562="","",IFERROR(IF(_xlfn.XLOOKUP($C6562,tbl_StartedStatus[Bold ID],tbl_StartedStatus[Started])="Started","Yes",IF(_xlfn.XLOOKUP($C6562,tbl_StartedStatus[Bold ID],tbl_StartedStatus[Started])="No Show","No Show","")),""))</f>
        <v/>
      </c>
    </row>
    <row r="6563" spans="1:8" ht="15" customHeight="1" thickBot="1">
      <c r="A6563" s="38" t="str">
        <f>IF($C6563="","",IFERROR(_xlfn.XLOOKUP($C6563,'1.PrepList'!$I$2:$I$1500,'1.PrepList'!$G$2:$G$1500,"")&amp;"",""))</f>
        <v/>
      </c>
      <c r="B6563" s="638" t="str">
        <f>IF($C6563="","",IFERROR(_xlfn.XLOOKUP($C6563,'1.PrepList'!$I$2:$I$1500,'1.PrepList'!$H$2:$H$1500,"")&amp;"",""))</f>
        <v/>
      </c>
      <c r="D6563" s="638" t="str">
        <f>IF($C6563="","",IFERROR(_xlfn.XLOOKUP($C6563,'1.PrepList'!$I$2:$I$1500,'1.PrepList'!$J$2:$J$1500,"")&amp;"",""))</f>
        <v/>
      </c>
      <c r="E6563" s="638" t="str">
        <f>IF($C6563="","",IFERROR(_xlfn.XLOOKUP($C6563,'1.PrepList'!$I$2:$I$1500,'1.PrepList'!$N$2:$N$1500,"")&amp;"",""))</f>
        <v/>
      </c>
      <c r="F6563" s="638" t="str">
        <f>IF($C6563="","",IFERROR(_xlfn.XLOOKUP($C6563,'1.PrepList'!$I$2:$I$1500,'1.PrepList'!$K$2:$K$1500,"")&amp;"",""))</f>
        <v/>
      </c>
      <c r="H6563" s="644" t="str">
        <f>IF($C6563="","",IFERROR(IF(_xlfn.XLOOKUP($C6563,tbl_StartedStatus[Bold ID],tbl_StartedStatus[Started])="Started","Yes",IF(_xlfn.XLOOKUP($C6563,tbl_StartedStatus[Bold ID],tbl_StartedStatus[Started])="No Show","No Show","")),""))</f>
        <v/>
      </c>
    </row>
    <row r="6564" spans="1:8" ht="15" customHeight="1" thickBot="1">
      <c r="A6564" s="38" t="str">
        <f>IF($C6564="","",IFERROR(_xlfn.XLOOKUP($C6564,'1.PrepList'!$I$2:$I$1500,'1.PrepList'!$G$2:$G$1500,"")&amp;"",""))</f>
        <v/>
      </c>
      <c r="B6564" s="638" t="str">
        <f>IF($C6564="","",IFERROR(_xlfn.XLOOKUP($C6564,'1.PrepList'!$I$2:$I$1500,'1.PrepList'!$H$2:$H$1500,"")&amp;"",""))</f>
        <v/>
      </c>
      <c r="D6564" s="638" t="str">
        <f>IF($C6564="","",IFERROR(_xlfn.XLOOKUP($C6564,'1.PrepList'!$I$2:$I$1500,'1.PrepList'!$J$2:$J$1500,"")&amp;"",""))</f>
        <v/>
      </c>
      <c r="E6564" s="638" t="str">
        <f>IF($C6564="","",IFERROR(_xlfn.XLOOKUP($C6564,'1.PrepList'!$I$2:$I$1500,'1.PrepList'!$N$2:$N$1500,"")&amp;"",""))</f>
        <v/>
      </c>
      <c r="F6564" s="638" t="str">
        <f>IF($C6564="","",IFERROR(_xlfn.XLOOKUP($C6564,'1.PrepList'!$I$2:$I$1500,'1.PrepList'!$K$2:$K$1500,"")&amp;"",""))</f>
        <v/>
      </c>
      <c r="H6564" s="644" t="str">
        <f>IF($C6564="","",IFERROR(IF(_xlfn.XLOOKUP($C6564,tbl_StartedStatus[Bold ID],tbl_StartedStatus[Started])="Started","Yes",IF(_xlfn.XLOOKUP($C6564,tbl_StartedStatus[Bold ID],tbl_StartedStatus[Started])="No Show","No Show","")),""))</f>
        <v/>
      </c>
    </row>
    <row r="6565" spans="1:8" ht="15" customHeight="1" thickBot="1">
      <c r="A6565" s="38" t="str">
        <f>IF($C6565="","",IFERROR(_xlfn.XLOOKUP($C6565,'1.PrepList'!$I$2:$I$1500,'1.PrepList'!$G$2:$G$1500,"")&amp;"",""))</f>
        <v/>
      </c>
      <c r="B6565" s="638" t="str">
        <f>IF($C6565="","",IFERROR(_xlfn.XLOOKUP($C6565,'1.PrepList'!$I$2:$I$1500,'1.PrepList'!$H$2:$H$1500,"")&amp;"",""))</f>
        <v/>
      </c>
      <c r="D6565" s="638" t="str">
        <f>IF($C6565="","",IFERROR(_xlfn.XLOOKUP($C6565,'1.PrepList'!$I$2:$I$1500,'1.PrepList'!$J$2:$J$1500,"")&amp;"",""))</f>
        <v/>
      </c>
      <c r="E6565" s="638" t="str">
        <f>IF($C6565="","",IFERROR(_xlfn.XLOOKUP($C6565,'1.PrepList'!$I$2:$I$1500,'1.PrepList'!$N$2:$N$1500,"")&amp;"",""))</f>
        <v/>
      </c>
      <c r="F6565" s="638" t="str">
        <f>IF($C6565="","",IFERROR(_xlfn.XLOOKUP($C6565,'1.PrepList'!$I$2:$I$1500,'1.PrepList'!$K$2:$K$1500,"")&amp;"",""))</f>
        <v/>
      </c>
      <c r="H6565" s="644" t="str">
        <f>IF($C6565="","",IFERROR(IF(_xlfn.XLOOKUP($C6565,tbl_StartedStatus[Bold ID],tbl_StartedStatus[Started])="Started","Yes",IF(_xlfn.XLOOKUP($C6565,tbl_StartedStatus[Bold ID],tbl_StartedStatus[Started])="No Show","No Show","")),""))</f>
        <v/>
      </c>
    </row>
    <row r="6566" spans="1:8" ht="15" customHeight="1" thickBot="1">
      <c r="A6566" s="38" t="str">
        <f>IF($C6566="","",IFERROR(_xlfn.XLOOKUP($C6566,'1.PrepList'!$I$2:$I$1500,'1.PrepList'!$G$2:$G$1500,"")&amp;"",""))</f>
        <v/>
      </c>
      <c r="B6566" s="638" t="str">
        <f>IF($C6566="","",IFERROR(_xlfn.XLOOKUP($C6566,'1.PrepList'!$I$2:$I$1500,'1.PrepList'!$H$2:$H$1500,"")&amp;"",""))</f>
        <v/>
      </c>
      <c r="D6566" s="638" t="str">
        <f>IF($C6566="","",IFERROR(_xlfn.XLOOKUP($C6566,'1.PrepList'!$I$2:$I$1500,'1.PrepList'!$J$2:$J$1500,"")&amp;"",""))</f>
        <v/>
      </c>
      <c r="E6566" s="638" t="str">
        <f>IF($C6566="","",IFERROR(_xlfn.XLOOKUP($C6566,'1.PrepList'!$I$2:$I$1500,'1.PrepList'!$N$2:$N$1500,"")&amp;"",""))</f>
        <v/>
      </c>
      <c r="F6566" s="638" t="str">
        <f>IF($C6566="","",IFERROR(_xlfn.XLOOKUP($C6566,'1.PrepList'!$I$2:$I$1500,'1.PrepList'!$K$2:$K$1500,"")&amp;"",""))</f>
        <v/>
      </c>
      <c r="H6566" s="644" t="str">
        <f>IF($C6566="","",IFERROR(IF(_xlfn.XLOOKUP($C6566,tbl_StartedStatus[Bold ID],tbl_StartedStatus[Started])="Started","Yes",IF(_xlfn.XLOOKUP($C6566,tbl_StartedStatus[Bold ID],tbl_StartedStatus[Started])="No Show","No Show","")),""))</f>
        <v/>
      </c>
    </row>
    <row r="6567" spans="1:8" ht="15" customHeight="1" thickBot="1">
      <c r="A6567" s="38" t="str">
        <f>IF($C6567="","",IFERROR(_xlfn.XLOOKUP($C6567,'1.PrepList'!$I$2:$I$1500,'1.PrepList'!$G$2:$G$1500,"")&amp;"",""))</f>
        <v/>
      </c>
      <c r="B6567" s="638" t="str">
        <f>IF($C6567="","",IFERROR(_xlfn.XLOOKUP($C6567,'1.PrepList'!$I$2:$I$1500,'1.PrepList'!$H$2:$H$1500,"")&amp;"",""))</f>
        <v/>
      </c>
      <c r="D6567" s="638" t="str">
        <f>IF($C6567="","",IFERROR(_xlfn.XLOOKUP($C6567,'1.PrepList'!$I$2:$I$1500,'1.PrepList'!$J$2:$J$1500,"")&amp;"",""))</f>
        <v/>
      </c>
      <c r="E6567" s="638" t="str">
        <f>IF($C6567="","",IFERROR(_xlfn.XLOOKUP($C6567,'1.PrepList'!$I$2:$I$1500,'1.PrepList'!$N$2:$N$1500,"")&amp;"",""))</f>
        <v/>
      </c>
      <c r="F6567" s="638" t="str">
        <f>IF($C6567="","",IFERROR(_xlfn.XLOOKUP($C6567,'1.PrepList'!$I$2:$I$1500,'1.PrepList'!$K$2:$K$1500,"")&amp;"",""))</f>
        <v/>
      </c>
      <c r="H6567" s="644" t="str">
        <f>IF($C6567="","",IFERROR(IF(_xlfn.XLOOKUP($C6567,tbl_StartedStatus[Bold ID],tbl_StartedStatus[Started])="Started","Yes",IF(_xlfn.XLOOKUP($C6567,tbl_StartedStatus[Bold ID],tbl_StartedStatus[Started])="No Show","No Show","")),""))</f>
        <v/>
      </c>
    </row>
    <row r="6568" spans="1:8" ht="15" customHeight="1" thickBot="1">
      <c r="A6568" s="38" t="str">
        <f>IF($C6568="","",IFERROR(_xlfn.XLOOKUP($C6568,'1.PrepList'!$I$2:$I$1500,'1.PrepList'!$G$2:$G$1500,"")&amp;"",""))</f>
        <v/>
      </c>
      <c r="B6568" s="638" t="str">
        <f>IF($C6568="","",IFERROR(_xlfn.XLOOKUP($C6568,'1.PrepList'!$I$2:$I$1500,'1.PrepList'!$H$2:$H$1500,"")&amp;"",""))</f>
        <v/>
      </c>
      <c r="D6568" s="638" t="str">
        <f>IF($C6568="","",IFERROR(_xlfn.XLOOKUP($C6568,'1.PrepList'!$I$2:$I$1500,'1.PrepList'!$J$2:$J$1500,"")&amp;"",""))</f>
        <v/>
      </c>
      <c r="E6568" s="638" t="str">
        <f>IF($C6568="","",IFERROR(_xlfn.XLOOKUP($C6568,'1.PrepList'!$I$2:$I$1500,'1.PrepList'!$N$2:$N$1500,"")&amp;"",""))</f>
        <v/>
      </c>
      <c r="F6568" s="638" t="str">
        <f>IF($C6568="","",IFERROR(_xlfn.XLOOKUP($C6568,'1.PrepList'!$I$2:$I$1500,'1.PrepList'!$K$2:$K$1500,"")&amp;"",""))</f>
        <v/>
      </c>
      <c r="H6568" s="644" t="str">
        <f>IF($C6568="","",IFERROR(IF(_xlfn.XLOOKUP($C6568,tbl_StartedStatus[Bold ID],tbl_StartedStatus[Started])="Started","Yes",IF(_xlfn.XLOOKUP($C6568,tbl_StartedStatus[Bold ID],tbl_StartedStatus[Started])="No Show","No Show","")),""))</f>
        <v/>
      </c>
    </row>
    <row r="6569" spans="1:8" ht="15" customHeight="1" thickBot="1">
      <c r="A6569" s="38" t="str">
        <f>IF($C6569="","",IFERROR(_xlfn.XLOOKUP($C6569,'1.PrepList'!$I$2:$I$1500,'1.PrepList'!$G$2:$G$1500,"")&amp;"",""))</f>
        <v/>
      </c>
      <c r="B6569" s="638" t="str">
        <f>IF($C6569="","",IFERROR(_xlfn.XLOOKUP($C6569,'1.PrepList'!$I$2:$I$1500,'1.PrepList'!$H$2:$H$1500,"")&amp;"",""))</f>
        <v/>
      </c>
      <c r="D6569" s="638" t="str">
        <f>IF($C6569="","",IFERROR(_xlfn.XLOOKUP($C6569,'1.PrepList'!$I$2:$I$1500,'1.PrepList'!$J$2:$J$1500,"")&amp;"",""))</f>
        <v/>
      </c>
      <c r="E6569" s="638" t="str">
        <f>IF($C6569="","",IFERROR(_xlfn.XLOOKUP($C6569,'1.PrepList'!$I$2:$I$1500,'1.PrepList'!$N$2:$N$1500,"")&amp;"",""))</f>
        <v/>
      </c>
      <c r="F6569" s="638" t="str">
        <f>IF($C6569="","",IFERROR(_xlfn.XLOOKUP($C6569,'1.PrepList'!$I$2:$I$1500,'1.PrepList'!$K$2:$K$1500,"")&amp;"",""))</f>
        <v/>
      </c>
      <c r="H6569" s="644" t="str">
        <f>IF($C6569="","",IFERROR(IF(_xlfn.XLOOKUP($C6569,tbl_StartedStatus[Bold ID],tbl_StartedStatus[Started])="Started","Yes",IF(_xlfn.XLOOKUP($C6569,tbl_StartedStatus[Bold ID],tbl_StartedStatus[Started])="No Show","No Show","")),""))</f>
        <v/>
      </c>
    </row>
    <row r="6570" spans="1:8" ht="15" customHeight="1" thickBot="1">
      <c r="A6570" s="38" t="str">
        <f>IF($C6570="","",IFERROR(_xlfn.XLOOKUP($C6570,'1.PrepList'!$I$2:$I$1500,'1.PrepList'!$G$2:$G$1500,"")&amp;"",""))</f>
        <v/>
      </c>
      <c r="B6570" s="638" t="str">
        <f>IF($C6570="","",IFERROR(_xlfn.XLOOKUP($C6570,'1.PrepList'!$I$2:$I$1500,'1.PrepList'!$H$2:$H$1500,"")&amp;"",""))</f>
        <v/>
      </c>
      <c r="D6570" s="638" t="str">
        <f>IF($C6570="","",IFERROR(_xlfn.XLOOKUP($C6570,'1.PrepList'!$I$2:$I$1500,'1.PrepList'!$J$2:$J$1500,"")&amp;"",""))</f>
        <v/>
      </c>
      <c r="E6570" s="638" t="str">
        <f>IF($C6570="","",IFERROR(_xlfn.XLOOKUP($C6570,'1.PrepList'!$I$2:$I$1500,'1.PrepList'!$N$2:$N$1500,"")&amp;"",""))</f>
        <v/>
      </c>
      <c r="F6570" s="638" t="str">
        <f>IF($C6570="","",IFERROR(_xlfn.XLOOKUP($C6570,'1.PrepList'!$I$2:$I$1500,'1.PrepList'!$K$2:$K$1500,"")&amp;"",""))</f>
        <v/>
      </c>
      <c r="H6570" s="644" t="str">
        <f>IF($C6570="","",IFERROR(IF(_xlfn.XLOOKUP($C6570,tbl_StartedStatus[Bold ID],tbl_StartedStatus[Started])="Started","Yes",IF(_xlfn.XLOOKUP($C6570,tbl_StartedStatus[Bold ID],tbl_StartedStatus[Started])="No Show","No Show","")),""))</f>
        <v/>
      </c>
    </row>
    <row r="6571" spans="1:8" ht="15" customHeight="1" thickBot="1">
      <c r="A6571" s="38" t="str">
        <f>IF($C6571="","",IFERROR(_xlfn.XLOOKUP($C6571,'1.PrepList'!$I$2:$I$1500,'1.PrepList'!$G$2:$G$1500,"")&amp;"",""))</f>
        <v/>
      </c>
      <c r="B6571" s="638" t="str">
        <f>IF($C6571="","",IFERROR(_xlfn.XLOOKUP($C6571,'1.PrepList'!$I$2:$I$1500,'1.PrepList'!$H$2:$H$1500,"")&amp;"",""))</f>
        <v/>
      </c>
      <c r="D6571" s="638" t="str">
        <f>IF($C6571="","",IFERROR(_xlfn.XLOOKUP($C6571,'1.PrepList'!$I$2:$I$1500,'1.PrepList'!$J$2:$J$1500,"")&amp;"",""))</f>
        <v/>
      </c>
      <c r="E6571" s="638" t="str">
        <f>IF($C6571="","",IFERROR(_xlfn.XLOOKUP($C6571,'1.PrepList'!$I$2:$I$1500,'1.PrepList'!$N$2:$N$1500,"")&amp;"",""))</f>
        <v/>
      </c>
      <c r="F6571" s="638" t="str">
        <f>IF($C6571="","",IFERROR(_xlfn.XLOOKUP($C6571,'1.PrepList'!$I$2:$I$1500,'1.PrepList'!$K$2:$K$1500,"")&amp;"",""))</f>
        <v/>
      </c>
      <c r="H6571" s="644" t="str">
        <f>IF($C6571="","",IFERROR(IF(_xlfn.XLOOKUP($C6571,tbl_StartedStatus[Bold ID],tbl_StartedStatus[Started])="Started","Yes",IF(_xlfn.XLOOKUP($C6571,tbl_StartedStatus[Bold ID],tbl_StartedStatus[Started])="No Show","No Show","")),""))</f>
        <v/>
      </c>
    </row>
    <row r="6572" spans="1:8" ht="15" customHeight="1" thickBot="1">
      <c r="A6572" s="38" t="str">
        <f>IF($C6572="","",IFERROR(_xlfn.XLOOKUP($C6572,'1.PrepList'!$I$2:$I$1500,'1.PrepList'!$G$2:$G$1500,"")&amp;"",""))</f>
        <v/>
      </c>
      <c r="B6572" s="638" t="str">
        <f>IF($C6572="","",IFERROR(_xlfn.XLOOKUP($C6572,'1.PrepList'!$I$2:$I$1500,'1.PrepList'!$H$2:$H$1500,"")&amp;"",""))</f>
        <v/>
      </c>
      <c r="D6572" s="638" t="str">
        <f>IF($C6572="","",IFERROR(_xlfn.XLOOKUP($C6572,'1.PrepList'!$I$2:$I$1500,'1.PrepList'!$J$2:$J$1500,"")&amp;"",""))</f>
        <v/>
      </c>
      <c r="E6572" s="638" t="str">
        <f>IF($C6572="","",IFERROR(_xlfn.XLOOKUP($C6572,'1.PrepList'!$I$2:$I$1500,'1.PrepList'!$N$2:$N$1500,"")&amp;"",""))</f>
        <v/>
      </c>
      <c r="F6572" s="638" t="str">
        <f>IF($C6572="","",IFERROR(_xlfn.XLOOKUP($C6572,'1.PrepList'!$I$2:$I$1500,'1.PrepList'!$K$2:$K$1500,"")&amp;"",""))</f>
        <v/>
      </c>
      <c r="H6572" s="644" t="str">
        <f>IF($C6572="","",IFERROR(IF(_xlfn.XLOOKUP($C6572,tbl_StartedStatus[Bold ID],tbl_StartedStatus[Started])="Started","Yes",IF(_xlfn.XLOOKUP($C6572,tbl_StartedStatus[Bold ID],tbl_StartedStatus[Started])="No Show","No Show","")),""))</f>
        <v/>
      </c>
    </row>
    <row r="6573" spans="1:8" ht="15" customHeight="1" thickBot="1">
      <c r="A6573" s="38" t="str">
        <f>IF($C6573="","",IFERROR(_xlfn.XLOOKUP($C6573,'1.PrepList'!$I$2:$I$1500,'1.PrepList'!$G$2:$G$1500,"")&amp;"",""))</f>
        <v/>
      </c>
      <c r="B6573" s="638" t="str">
        <f>IF($C6573="","",IFERROR(_xlfn.XLOOKUP($C6573,'1.PrepList'!$I$2:$I$1500,'1.PrepList'!$H$2:$H$1500,"")&amp;"",""))</f>
        <v/>
      </c>
      <c r="D6573" s="638" t="str">
        <f>IF($C6573="","",IFERROR(_xlfn.XLOOKUP($C6573,'1.PrepList'!$I$2:$I$1500,'1.PrepList'!$J$2:$J$1500,"")&amp;"",""))</f>
        <v/>
      </c>
      <c r="E6573" s="638" t="str">
        <f>IF($C6573="","",IFERROR(_xlfn.XLOOKUP($C6573,'1.PrepList'!$I$2:$I$1500,'1.PrepList'!$N$2:$N$1500,"")&amp;"",""))</f>
        <v/>
      </c>
      <c r="F6573" s="638" t="str">
        <f>IF($C6573="","",IFERROR(_xlfn.XLOOKUP($C6573,'1.PrepList'!$I$2:$I$1500,'1.PrepList'!$K$2:$K$1500,"")&amp;"",""))</f>
        <v/>
      </c>
      <c r="H6573" s="644" t="str">
        <f>IF($C6573="","",IFERROR(IF(_xlfn.XLOOKUP($C6573,tbl_StartedStatus[Bold ID],tbl_StartedStatus[Started])="Started","Yes",IF(_xlfn.XLOOKUP($C6573,tbl_StartedStatus[Bold ID],tbl_StartedStatus[Started])="No Show","No Show","")),""))</f>
        <v/>
      </c>
    </row>
    <row r="6574" spans="1:8" ht="15" customHeight="1" thickBot="1">
      <c r="A6574" s="38" t="str">
        <f>IF($C6574="","",IFERROR(_xlfn.XLOOKUP($C6574,'1.PrepList'!$I$2:$I$1500,'1.PrepList'!$G$2:$G$1500,"")&amp;"",""))</f>
        <v/>
      </c>
      <c r="B6574" s="638" t="str">
        <f>IF($C6574="","",IFERROR(_xlfn.XLOOKUP($C6574,'1.PrepList'!$I$2:$I$1500,'1.PrepList'!$H$2:$H$1500,"")&amp;"",""))</f>
        <v/>
      </c>
      <c r="D6574" s="638" t="str">
        <f>IF($C6574="","",IFERROR(_xlfn.XLOOKUP($C6574,'1.PrepList'!$I$2:$I$1500,'1.PrepList'!$J$2:$J$1500,"")&amp;"",""))</f>
        <v/>
      </c>
      <c r="E6574" s="638" t="str">
        <f>IF($C6574="","",IFERROR(_xlfn.XLOOKUP($C6574,'1.PrepList'!$I$2:$I$1500,'1.PrepList'!$N$2:$N$1500,"")&amp;"",""))</f>
        <v/>
      </c>
      <c r="F6574" s="638" t="str">
        <f>IF($C6574="","",IFERROR(_xlfn.XLOOKUP($C6574,'1.PrepList'!$I$2:$I$1500,'1.PrepList'!$K$2:$K$1500,"")&amp;"",""))</f>
        <v/>
      </c>
      <c r="H6574" s="644" t="str">
        <f>IF($C6574="","",IFERROR(IF(_xlfn.XLOOKUP($C6574,tbl_StartedStatus[Bold ID],tbl_StartedStatus[Started])="Started","Yes",IF(_xlfn.XLOOKUP($C6574,tbl_StartedStatus[Bold ID],tbl_StartedStatus[Started])="No Show","No Show","")),""))</f>
        <v/>
      </c>
    </row>
    <row r="6575" spans="1:8" ht="15" customHeight="1" thickBot="1">
      <c r="A6575" s="38" t="str">
        <f>IF($C6575="","",IFERROR(_xlfn.XLOOKUP($C6575,'1.PrepList'!$I$2:$I$1500,'1.PrepList'!$G$2:$G$1500,"")&amp;"",""))</f>
        <v/>
      </c>
      <c r="B6575" s="638" t="str">
        <f>IF($C6575="","",IFERROR(_xlfn.XLOOKUP($C6575,'1.PrepList'!$I$2:$I$1500,'1.PrepList'!$H$2:$H$1500,"")&amp;"",""))</f>
        <v/>
      </c>
      <c r="D6575" s="638" t="str">
        <f>IF($C6575="","",IFERROR(_xlfn.XLOOKUP($C6575,'1.PrepList'!$I$2:$I$1500,'1.PrepList'!$J$2:$J$1500,"")&amp;"",""))</f>
        <v/>
      </c>
      <c r="E6575" s="638" t="str">
        <f>IF($C6575="","",IFERROR(_xlfn.XLOOKUP($C6575,'1.PrepList'!$I$2:$I$1500,'1.PrepList'!$N$2:$N$1500,"")&amp;"",""))</f>
        <v/>
      </c>
      <c r="F6575" s="638" t="str">
        <f>IF($C6575="","",IFERROR(_xlfn.XLOOKUP($C6575,'1.PrepList'!$I$2:$I$1500,'1.PrepList'!$K$2:$K$1500,"")&amp;"",""))</f>
        <v/>
      </c>
      <c r="H6575" s="644" t="str">
        <f>IF($C6575="","",IFERROR(IF(_xlfn.XLOOKUP($C6575,tbl_StartedStatus[Bold ID],tbl_StartedStatus[Started])="Started","Yes",IF(_xlfn.XLOOKUP($C6575,tbl_StartedStatus[Bold ID],tbl_StartedStatus[Started])="No Show","No Show","")),""))</f>
        <v/>
      </c>
    </row>
    <row r="6576" spans="1:8" ht="15" customHeight="1" thickBot="1">
      <c r="A6576" s="38" t="str">
        <f>IF($C6576="","",IFERROR(_xlfn.XLOOKUP($C6576,'1.PrepList'!$I$2:$I$1500,'1.PrepList'!$G$2:$G$1500,"")&amp;"",""))</f>
        <v/>
      </c>
      <c r="B6576" s="638" t="str">
        <f>IF($C6576="","",IFERROR(_xlfn.XLOOKUP($C6576,'1.PrepList'!$I$2:$I$1500,'1.PrepList'!$H$2:$H$1500,"")&amp;"",""))</f>
        <v/>
      </c>
      <c r="D6576" s="638" t="str">
        <f>IF($C6576="","",IFERROR(_xlfn.XLOOKUP($C6576,'1.PrepList'!$I$2:$I$1500,'1.PrepList'!$J$2:$J$1500,"")&amp;"",""))</f>
        <v/>
      </c>
      <c r="E6576" s="638" t="str">
        <f>IF($C6576="","",IFERROR(_xlfn.XLOOKUP($C6576,'1.PrepList'!$I$2:$I$1500,'1.PrepList'!$N$2:$N$1500,"")&amp;"",""))</f>
        <v/>
      </c>
      <c r="F6576" s="638" t="str">
        <f>IF($C6576="","",IFERROR(_xlfn.XLOOKUP($C6576,'1.PrepList'!$I$2:$I$1500,'1.PrepList'!$K$2:$K$1500,"")&amp;"",""))</f>
        <v/>
      </c>
      <c r="H6576" s="644" t="str">
        <f>IF($C6576="","",IFERROR(IF(_xlfn.XLOOKUP($C6576,tbl_StartedStatus[Bold ID],tbl_StartedStatus[Started])="Started","Yes",IF(_xlfn.XLOOKUP($C6576,tbl_StartedStatus[Bold ID],tbl_StartedStatus[Started])="No Show","No Show","")),""))</f>
        <v/>
      </c>
    </row>
    <row r="6577" spans="1:8" ht="15" customHeight="1" thickBot="1">
      <c r="A6577" s="38" t="str">
        <f>IF($C6577="","",IFERROR(_xlfn.XLOOKUP($C6577,'1.PrepList'!$I$2:$I$1500,'1.PrepList'!$G$2:$G$1500,"")&amp;"",""))</f>
        <v/>
      </c>
      <c r="B6577" s="638" t="str">
        <f>IF($C6577="","",IFERROR(_xlfn.XLOOKUP($C6577,'1.PrepList'!$I$2:$I$1500,'1.PrepList'!$H$2:$H$1500,"")&amp;"",""))</f>
        <v/>
      </c>
      <c r="D6577" s="638" t="str">
        <f>IF($C6577="","",IFERROR(_xlfn.XLOOKUP($C6577,'1.PrepList'!$I$2:$I$1500,'1.PrepList'!$J$2:$J$1500,"")&amp;"",""))</f>
        <v/>
      </c>
      <c r="E6577" s="638" t="str">
        <f>IF($C6577="","",IFERROR(_xlfn.XLOOKUP($C6577,'1.PrepList'!$I$2:$I$1500,'1.PrepList'!$N$2:$N$1500,"")&amp;"",""))</f>
        <v/>
      </c>
      <c r="F6577" s="638" t="str">
        <f>IF($C6577="","",IFERROR(_xlfn.XLOOKUP($C6577,'1.PrepList'!$I$2:$I$1500,'1.PrepList'!$K$2:$K$1500,"")&amp;"",""))</f>
        <v/>
      </c>
      <c r="H6577" s="644" t="str">
        <f>IF($C6577="","",IFERROR(IF(_xlfn.XLOOKUP($C6577,tbl_StartedStatus[Bold ID],tbl_StartedStatus[Started])="Started","Yes",IF(_xlfn.XLOOKUP($C6577,tbl_StartedStatus[Bold ID],tbl_StartedStatus[Started])="No Show","No Show","")),""))</f>
        <v/>
      </c>
    </row>
    <row r="6578" spans="1:8" ht="15" customHeight="1" thickBot="1">
      <c r="A6578" s="38" t="str">
        <f>IF($C6578="","",IFERROR(_xlfn.XLOOKUP($C6578,'1.PrepList'!$I$2:$I$1500,'1.PrepList'!$G$2:$G$1500,"")&amp;"",""))</f>
        <v/>
      </c>
      <c r="B6578" s="638" t="str">
        <f>IF($C6578="","",IFERROR(_xlfn.XLOOKUP($C6578,'1.PrepList'!$I$2:$I$1500,'1.PrepList'!$H$2:$H$1500,"")&amp;"",""))</f>
        <v/>
      </c>
      <c r="D6578" s="638" t="str">
        <f>IF($C6578="","",IFERROR(_xlfn.XLOOKUP($C6578,'1.PrepList'!$I$2:$I$1500,'1.PrepList'!$J$2:$J$1500,"")&amp;"",""))</f>
        <v/>
      </c>
      <c r="E6578" s="638" t="str">
        <f>IF($C6578="","",IFERROR(_xlfn.XLOOKUP($C6578,'1.PrepList'!$I$2:$I$1500,'1.PrepList'!$N$2:$N$1500,"")&amp;"",""))</f>
        <v/>
      </c>
      <c r="F6578" s="638" t="str">
        <f>IF($C6578="","",IFERROR(_xlfn.XLOOKUP($C6578,'1.PrepList'!$I$2:$I$1500,'1.PrepList'!$K$2:$K$1500,"")&amp;"",""))</f>
        <v/>
      </c>
      <c r="H6578" s="644" t="str">
        <f>IF($C6578="","",IFERROR(IF(_xlfn.XLOOKUP($C6578,tbl_StartedStatus[Bold ID],tbl_StartedStatus[Started])="Started","Yes",IF(_xlfn.XLOOKUP($C6578,tbl_StartedStatus[Bold ID],tbl_StartedStatus[Started])="No Show","No Show","")),""))</f>
        <v/>
      </c>
    </row>
    <row r="6579" spans="1:8" ht="15" customHeight="1" thickBot="1">
      <c r="A6579" s="38" t="str">
        <f>IF($C6579="","",IFERROR(_xlfn.XLOOKUP($C6579,'1.PrepList'!$I$2:$I$1500,'1.PrepList'!$G$2:$G$1500,"")&amp;"",""))</f>
        <v/>
      </c>
      <c r="B6579" s="638" t="str">
        <f>IF($C6579="","",IFERROR(_xlfn.XLOOKUP($C6579,'1.PrepList'!$I$2:$I$1500,'1.PrepList'!$H$2:$H$1500,"")&amp;"",""))</f>
        <v/>
      </c>
      <c r="D6579" s="638" t="str">
        <f>IF($C6579="","",IFERROR(_xlfn.XLOOKUP($C6579,'1.PrepList'!$I$2:$I$1500,'1.PrepList'!$J$2:$J$1500,"")&amp;"",""))</f>
        <v/>
      </c>
      <c r="E6579" s="638" t="str">
        <f>IF($C6579="","",IFERROR(_xlfn.XLOOKUP($C6579,'1.PrepList'!$I$2:$I$1500,'1.PrepList'!$N$2:$N$1500,"")&amp;"",""))</f>
        <v/>
      </c>
      <c r="F6579" s="638" t="str">
        <f>IF($C6579="","",IFERROR(_xlfn.XLOOKUP($C6579,'1.PrepList'!$I$2:$I$1500,'1.PrepList'!$K$2:$K$1500,"")&amp;"",""))</f>
        <v/>
      </c>
      <c r="H6579" s="644" t="str">
        <f>IF($C6579="","",IFERROR(IF(_xlfn.XLOOKUP($C6579,tbl_StartedStatus[Bold ID],tbl_StartedStatus[Started])="Started","Yes",IF(_xlfn.XLOOKUP($C6579,tbl_StartedStatus[Bold ID],tbl_StartedStatus[Started])="No Show","No Show","")),""))</f>
        <v/>
      </c>
    </row>
    <row r="6580" spans="1:8" ht="15" customHeight="1" thickBot="1">
      <c r="A6580" s="38" t="str">
        <f>IF($C6580="","",IFERROR(_xlfn.XLOOKUP($C6580,'1.PrepList'!$I$2:$I$1500,'1.PrepList'!$G$2:$G$1500,"")&amp;"",""))</f>
        <v/>
      </c>
      <c r="B6580" s="638" t="str">
        <f>IF($C6580="","",IFERROR(_xlfn.XLOOKUP($C6580,'1.PrepList'!$I$2:$I$1500,'1.PrepList'!$H$2:$H$1500,"")&amp;"",""))</f>
        <v/>
      </c>
      <c r="D6580" s="638" t="str">
        <f>IF($C6580="","",IFERROR(_xlfn.XLOOKUP($C6580,'1.PrepList'!$I$2:$I$1500,'1.PrepList'!$J$2:$J$1500,"")&amp;"",""))</f>
        <v/>
      </c>
      <c r="E6580" s="638" t="str">
        <f>IF($C6580="","",IFERROR(_xlfn.XLOOKUP($C6580,'1.PrepList'!$I$2:$I$1500,'1.PrepList'!$N$2:$N$1500,"")&amp;"",""))</f>
        <v/>
      </c>
      <c r="F6580" s="638" t="str">
        <f>IF($C6580="","",IFERROR(_xlfn.XLOOKUP($C6580,'1.PrepList'!$I$2:$I$1500,'1.PrepList'!$K$2:$K$1500,"")&amp;"",""))</f>
        <v/>
      </c>
      <c r="H6580" s="644" t="str">
        <f>IF($C6580="","",IFERROR(IF(_xlfn.XLOOKUP($C6580,tbl_StartedStatus[Bold ID],tbl_StartedStatus[Started])="Started","Yes",IF(_xlfn.XLOOKUP($C6580,tbl_StartedStatus[Bold ID],tbl_StartedStatus[Started])="No Show","No Show","")),""))</f>
        <v/>
      </c>
    </row>
    <row r="6581" spans="1:8" ht="15" customHeight="1" thickBot="1">
      <c r="A6581" s="38" t="str">
        <f>IF($C6581="","",IFERROR(_xlfn.XLOOKUP($C6581,'1.PrepList'!$I$2:$I$1500,'1.PrepList'!$G$2:$G$1500,"")&amp;"",""))</f>
        <v/>
      </c>
      <c r="B6581" s="638" t="str">
        <f>IF($C6581="","",IFERROR(_xlfn.XLOOKUP($C6581,'1.PrepList'!$I$2:$I$1500,'1.PrepList'!$H$2:$H$1500,"")&amp;"",""))</f>
        <v/>
      </c>
      <c r="D6581" s="638" t="str">
        <f>IF($C6581="","",IFERROR(_xlfn.XLOOKUP($C6581,'1.PrepList'!$I$2:$I$1500,'1.PrepList'!$J$2:$J$1500,"")&amp;"",""))</f>
        <v/>
      </c>
      <c r="E6581" s="638" t="str">
        <f>IF($C6581="","",IFERROR(_xlfn.XLOOKUP($C6581,'1.PrepList'!$I$2:$I$1500,'1.PrepList'!$N$2:$N$1500,"")&amp;"",""))</f>
        <v/>
      </c>
      <c r="F6581" s="638" t="str">
        <f>IF($C6581="","",IFERROR(_xlfn.XLOOKUP($C6581,'1.PrepList'!$I$2:$I$1500,'1.PrepList'!$K$2:$K$1500,"")&amp;"",""))</f>
        <v/>
      </c>
      <c r="H6581" s="644" t="str">
        <f>IF($C6581="","",IFERROR(IF(_xlfn.XLOOKUP($C6581,tbl_StartedStatus[Bold ID],tbl_StartedStatus[Started])="Started","Yes",IF(_xlfn.XLOOKUP($C6581,tbl_StartedStatus[Bold ID],tbl_StartedStatus[Started])="No Show","No Show","")),""))</f>
        <v/>
      </c>
    </row>
    <row r="6582" spans="1:8" ht="15" customHeight="1" thickBot="1">
      <c r="A6582" s="38" t="str">
        <f>IF($C6582="","",IFERROR(_xlfn.XLOOKUP($C6582,'1.PrepList'!$I$2:$I$1500,'1.PrepList'!$G$2:$G$1500,"")&amp;"",""))</f>
        <v/>
      </c>
      <c r="B6582" s="638" t="str">
        <f>IF($C6582="","",IFERROR(_xlfn.XLOOKUP($C6582,'1.PrepList'!$I$2:$I$1500,'1.PrepList'!$H$2:$H$1500,"")&amp;"",""))</f>
        <v/>
      </c>
      <c r="D6582" s="638" t="str">
        <f>IF($C6582="","",IFERROR(_xlfn.XLOOKUP($C6582,'1.PrepList'!$I$2:$I$1500,'1.PrepList'!$J$2:$J$1500,"")&amp;"",""))</f>
        <v/>
      </c>
      <c r="E6582" s="638" t="str">
        <f>IF($C6582="","",IFERROR(_xlfn.XLOOKUP($C6582,'1.PrepList'!$I$2:$I$1500,'1.PrepList'!$N$2:$N$1500,"")&amp;"",""))</f>
        <v/>
      </c>
      <c r="F6582" s="638" t="str">
        <f>IF($C6582="","",IFERROR(_xlfn.XLOOKUP($C6582,'1.PrepList'!$I$2:$I$1500,'1.PrepList'!$K$2:$K$1500,"")&amp;"",""))</f>
        <v/>
      </c>
      <c r="H6582" s="644" t="str">
        <f>IF($C6582="","",IFERROR(IF(_xlfn.XLOOKUP($C6582,tbl_StartedStatus[Bold ID],tbl_StartedStatus[Started])="Started","Yes",IF(_xlfn.XLOOKUP($C6582,tbl_StartedStatus[Bold ID],tbl_StartedStatus[Started])="No Show","No Show","")),""))</f>
        <v/>
      </c>
    </row>
    <row r="6583" spans="1:8" ht="15" customHeight="1" thickBot="1">
      <c r="A6583" s="38" t="str">
        <f>IF($C6583="","",IFERROR(_xlfn.XLOOKUP($C6583,'1.PrepList'!$I$2:$I$1500,'1.PrepList'!$G$2:$G$1500,"")&amp;"",""))</f>
        <v/>
      </c>
      <c r="B6583" s="638" t="str">
        <f>IF($C6583="","",IFERROR(_xlfn.XLOOKUP($C6583,'1.PrepList'!$I$2:$I$1500,'1.PrepList'!$H$2:$H$1500,"")&amp;"",""))</f>
        <v/>
      </c>
      <c r="D6583" s="638" t="str">
        <f>IF($C6583="","",IFERROR(_xlfn.XLOOKUP($C6583,'1.PrepList'!$I$2:$I$1500,'1.PrepList'!$J$2:$J$1500,"")&amp;"",""))</f>
        <v/>
      </c>
      <c r="E6583" s="638" t="str">
        <f>IF($C6583="","",IFERROR(_xlfn.XLOOKUP($C6583,'1.PrepList'!$I$2:$I$1500,'1.PrepList'!$N$2:$N$1500,"")&amp;"",""))</f>
        <v/>
      </c>
      <c r="F6583" s="638" t="str">
        <f>IF($C6583="","",IFERROR(_xlfn.XLOOKUP($C6583,'1.PrepList'!$I$2:$I$1500,'1.PrepList'!$K$2:$K$1500,"")&amp;"",""))</f>
        <v/>
      </c>
      <c r="H6583" s="644" t="str">
        <f>IF($C6583="","",IFERROR(IF(_xlfn.XLOOKUP($C6583,tbl_StartedStatus[Bold ID],tbl_StartedStatus[Started])="Started","Yes",IF(_xlfn.XLOOKUP($C6583,tbl_StartedStatus[Bold ID],tbl_StartedStatus[Started])="No Show","No Show","")),""))</f>
        <v/>
      </c>
    </row>
    <row r="6584" spans="1:8" ht="15" customHeight="1" thickBot="1">
      <c r="A6584" s="38" t="str">
        <f>IF($C6584="","",IFERROR(_xlfn.XLOOKUP($C6584,'1.PrepList'!$I$2:$I$1500,'1.PrepList'!$G$2:$G$1500,"")&amp;"",""))</f>
        <v/>
      </c>
      <c r="B6584" s="638" t="str">
        <f>IF($C6584="","",IFERROR(_xlfn.XLOOKUP($C6584,'1.PrepList'!$I$2:$I$1500,'1.PrepList'!$H$2:$H$1500,"")&amp;"",""))</f>
        <v/>
      </c>
      <c r="D6584" s="638" t="str">
        <f>IF($C6584="","",IFERROR(_xlfn.XLOOKUP($C6584,'1.PrepList'!$I$2:$I$1500,'1.PrepList'!$J$2:$J$1500,"")&amp;"",""))</f>
        <v/>
      </c>
      <c r="E6584" s="638" t="str">
        <f>IF($C6584="","",IFERROR(_xlfn.XLOOKUP($C6584,'1.PrepList'!$I$2:$I$1500,'1.PrepList'!$N$2:$N$1500,"")&amp;"",""))</f>
        <v/>
      </c>
      <c r="F6584" s="638" t="str">
        <f>IF($C6584="","",IFERROR(_xlfn.XLOOKUP($C6584,'1.PrepList'!$I$2:$I$1500,'1.PrepList'!$K$2:$K$1500,"")&amp;"",""))</f>
        <v/>
      </c>
      <c r="H6584" s="644" t="str">
        <f>IF($C6584="","",IFERROR(IF(_xlfn.XLOOKUP($C6584,tbl_StartedStatus[Bold ID],tbl_StartedStatus[Started])="Started","Yes",IF(_xlfn.XLOOKUP($C6584,tbl_StartedStatus[Bold ID],tbl_StartedStatus[Started])="No Show","No Show","")),""))</f>
        <v/>
      </c>
    </row>
    <row r="6585" spans="1:8" ht="15" customHeight="1" thickBot="1">
      <c r="A6585" s="38" t="str">
        <f>IF($C6585="","",IFERROR(_xlfn.XLOOKUP($C6585,'1.PrepList'!$I$2:$I$1500,'1.PrepList'!$G$2:$G$1500,"")&amp;"",""))</f>
        <v/>
      </c>
      <c r="B6585" s="638" t="str">
        <f>IF($C6585="","",IFERROR(_xlfn.XLOOKUP($C6585,'1.PrepList'!$I$2:$I$1500,'1.PrepList'!$H$2:$H$1500,"")&amp;"",""))</f>
        <v/>
      </c>
      <c r="D6585" s="638" t="str">
        <f>IF($C6585="","",IFERROR(_xlfn.XLOOKUP($C6585,'1.PrepList'!$I$2:$I$1500,'1.PrepList'!$J$2:$J$1500,"")&amp;"",""))</f>
        <v/>
      </c>
      <c r="E6585" s="638" t="str">
        <f>IF($C6585="","",IFERROR(_xlfn.XLOOKUP($C6585,'1.PrepList'!$I$2:$I$1500,'1.PrepList'!$N$2:$N$1500,"")&amp;"",""))</f>
        <v/>
      </c>
      <c r="F6585" s="638" t="str">
        <f>IF($C6585="","",IFERROR(_xlfn.XLOOKUP($C6585,'1.PrepList'!$I$2:$I$1500,'1.PrepList'!$K$2:$K$1500,"")&amp;"",""))</f>
        <v/>
      </c>
      <c r="H6585" s="644" t="str">
        <f>IF($C6585="","",IFERROR(IF(_xlfn.XLOOKUP($C6585,tbl_StartedStatus[Bold ID],tbl_StartedStatus[Started])="Started","Yes",IF(_xlfn.XLOOKUP($C6585,tbl_StartedStatus[Bold ID],tbl_StartedStatus[Started])="No Show","No Show","")),""))</f>
        <v/>
      </c>
    </row>
    <row r="6586" spans="1:8" ht="15" customHeight="1" thickBot="1">
      <c r="A6586" s="38" t="str">
        <f>IF($C6586="","",IFERROR(_xlfn.XLOOKUP($C6586,'1.PrepList'!$I$2:$I$1500,'1.PrepList'!$G$2:$G$1500,"")&amp;"",""))</f>
        <v/>
      </c>
      <c r="B6586" s="638" t="str">
        <f>IF($C6586="","",IFERROR(_xlfn.XLOOKUP($C6586,'1.PrepList'!$I$2:$I$1500,'1.PrepList'!$H$2:$H$1500,"")&amp;"",""))</f>
        <v/>
      </c>
      <c r="D6586" s="638" t="str">
        <f>IF($C6586="","",IFERROR(_xlfn.XLOOKUP($C6586,'1.PrepList'!$I$2:$I$1500,'1.PrepList'!$J$2:$J$1500,"")&amp;"",""))</f>
        <v/>
      </c>
      <c r="E6586" s="638" t="str">
        <f>IF($C6586="","",IFERROR(_xlfn.XLOOKUP($C6586,'1.PrepList'!$I$2:$I$1500,'1.PrepList'!$N$2:$N$1500,"")&amp;"",""))</f>
        <v/>
      </c>
      <c r="F6586" s="638" t="str">
        <f>IF($C6586="","",IFERROR(_xlfn.XLOOKUP($C6586,'1.PrepList'!$I$2:$I$1500,'1.PrepList'!$K$2:$K$1500,"")&amp;"",""))</f>
        <v/>
      </c>
      <c r="H6586" s="644" t="str">
        <f>IF($C6586="","",IFERROR(IF(_xlfn.XLOOKUP($C6586,tbl_StartedStatus[Bold ID],tbl_StartedStatus[Started])="Started","Yes",IF(_xlfn.XLOOKUP($C6586,tbl_StartedStatus[Bold ID],tbl_StartedStatus[Started])="No Show","No Show","")),""))</f>
        <v/>
      </c>
    </row>
    <row r="6587" spans="1:8" ht="15" customHeight="1" thickBot="1">
      <c r="A6587" s="38" t="str">
        <f>IF($C6587="","",IFERROR(_xlfn.XLOOKUP($C6587,'1.PrepList'!$I$2:$I$1500,'1.PrepList'!$G$2:$G$1500,"")&amp;"",""))</f>
        <v/>
      </c>
      <c r="B6587" s="638" t="str">
        <f>IF($C6587="","",IFERROR(_xlfn.XLOOKUP($C6587,'1.PrepList'!$I$2:$I$1500,'1.PrepList'!$H$2:$H$1500,"")&amp;"",""))</f>
        <v/>
      </c>
      <c r="D6587" s="638" t="str">
        <f>IF($C6587="","",IFERROR(_xlfn.XLOOKUP($C6587,'1.PrepList'!$I$2:$I$1500,'1.PrepList'!$J$2:$J$1500,"")&amp;"",""))</f>
        <v/>
      </c>
      <c r="E6587" s="638" t="str">
        <f>IF($C6587="","",IFERROR(_xlfn.XLOOKUP($C6587,'1.PrepList'!$I$2:$I$1500,'1.PrepList'!$N$2:$N$1500,"")&amp;"",""))</f>
        <v/>
      </c>
      <c r="F6587" s="638" t="str">
        <f>IF($C6587="","",IFERROR(_xlfn.XLOOKUP($C6587,'1.PrepList'!$I$2:$I$1500,'1.PrepList'!$K$2:$K$1500,"")&amp;"",""))</f>
        <v/>
      </c>
      <c r="H6587" s="644" t="str">
        <f>IF($C6587="","",IFERROR(IF(_xlfn.XLOOKUP($C6587,tbl_StartedStatus[Bold ID],tbl_StartedStatus[Started])="Started","Yes",IF(_xlfn.XLOOKUP($C6587,tbl_StartedStatus[Bold ID],tbl_StartedStatus[Started])="No Show","No Show","")),""))</f>
        <v/>
      </c>
    </row>
    <row r="6588" spans="1:8" ht="15" customHeight="1" thickBot="1">
      <c r="A6588" s="38" t="str">
        <f>IF($C6588="","",IFERROR(_xlfn.XLOOKUP($C6588,'1.PrepList'!$I$2:$I$1500,'1.PrepList'!$G$2:$G$1500,"")&amp;"",""))</f>
        <v/>
      </c>
      <c r="B6588" s="638" t="str">
        <f>IF($C6588="","",IFERROR(_xlfn.XLOOKUP($C6588,'1.PrepList'!$I$2:$I$1500,'1.PrepList'!$H$2:$H$1500,"")&amp;"",""))</f>
        <v/>
      </c>
      <c r="D6588" s="638" t="str">
        <f>IF($C6588="","",IFERROR(_xlfn.XLOOKUP($C6588,'1.PrepList'!$I$2:$I$1500,'1.PrepList'!$J$2:$J$1500,"")&amp;"",""))</f>
        <v/>
      </c>
      <c r="E6588" s="638" t="str">
        <f>IF($C6588="","",IFERROR(_xlfn.XLOOKUP($C6588,'1.PrepList'!$I$2:$I$1500,'1.PrepList'!$N$2:$N$1500,"")&amp;"",""))</f>
        <v/>
      </c>
      <c r="F6588" s="638" t="str">
        <f>IF($C6588="","",IFERROR(_xlfn.XLOOKUP($C6588,'1.PrepList'!$I$2:$I$1500,'1.PrepList'!$K$2:$K$1500,"")&amp;"",""))</f>
        <v/>
      </c>
      <c r="H6588" s="644" t="str">
        <f>IF($C6588="","",IFERROR(IF(_xlfn.XLOOKUP($C6588,tbl_StartedStatus[Bold ID],tbl_StartedStatus[Started])="Started","Yes",IF(_xlfn.XLOOKUP($C6588,tbl_StartedStatus[Bold ID],tbl_StartedStatus[Started])="No Show","No Show","")),""))</f>
        <v/>
      </c>
    </row>
    <row r="6589" spans="1:8" ht="15" customHeight="1" thickBot="1">
      <c r="A6589" s="38" t="str">
        <f>IF($C6589="","",IFERROR(_xlfn.XLOOKUP($C6589,'1.PrepList'!$I$2:$I$1500,'1.PrepList'!$G$2:$G$1500,"")&amp;"",""))</f>
        <v/>
      </c>
      <c r="B6589" s="638" t="str">
        <f>IF($C6589="","",IFERROR(_xlfn.XLOOKUP($C6589,'1.PrepList'!$I$2:$I$1500,'1.PrepList'!$H$2:$H$1500,"")&amp;"",""))</f>
        <v/>
      </c>
      <c r="D6589" s="638" t="str">
        <f>IF($C6589="","",IFERROR(_xlfn.XLOOKUP($C6589,'1.PrepList'!$I$2:$I$1500,'1.PrepList'!$J$2:$J$1500,"")&amp;"",""))</f>
        <v/>
      </c>
      <c r="E6589" s="638" t="str">
        <f>IF($C6589="","",IFERROR(_xlfn.XLOOKUP($C6589,'1.PrepList'!$I$2:$I$1500,'1.PrepList'!$N$2:$N$1500,"")&amp;"",""))</f>
        <v/>
      </c>
      <c r="F6589" s="638" t="str">
        <f>IF($C6589="","",IFERROR(_xlfn.XLOOKUP($C6589,'1.PrepList'!$I$2:$I$1500,'1.PrepList'!$K$2:$K$1500,"")&amp;"",""))</f>
        <v/>
      </c>
      <c r="H6589" s="644" t="str">
        <f>IF($C6589="","",IFERROR(IF(_xlfn.XLOOKUP($C6589,tbl_StartedStatus[Bold ID],tbl_StartedStatus[Started])="Started","Yes",IF(_xlfn.XLOOKUP($C6589,tbl_StartedStatus[Bold ID],tbl_StartedStatus[Started])="No Show","No Show","")),""))</f>
        <v/>
      </c>
    </row>
    <row r="6590" spans="1:8" ht="15" customHeight="1" thickBot="1">
      <c r="A6590" s="38" t="str">
        <f>IF($C6590="","",IFERROR(_xlfn.XLOOKUP($C6590,'1.PrepList'!$I$2:$I$1500,'1.PrepList'!$G$2:$G$1500,"")&amp;"",""))</f>
        <v/>
      </c>
      <c r="B6590" s="638" t="str">
        <f>IF($C6590="","",IFERROR(_xlfn.XLOOKUP($C6590,'1.PrepList'!$I$2:$I$1500,'1.PrepList'!$H$2:$H$1500,"")&amp;"",""))</f>
        <v/>
      </c>
      <c r="D6590" s="638" t="str">
        <f>IF($C6590="","",IFERROR(_xlfn.XLOOKUP($C6590,'1.PrepList'!$I$2:$I$1500,'1.PrepList'!$J$2:$J$1500,"")&amp;"",""))</f>
        <v/>
      </c>
      <c r="E6590" s="638" t="str">
        <f>IF($C6590="","",IFERROR(_xlfn.XLOOKUP($C6590,'1.PrepList'!$I$2:$I$1500,'1.PrepList'!$N$2:$N$1500,"")&amp;"",""))</f>
        <v/>
      </c>
      <c r="F6590" s="638" t="str">
        <f>IF($C6590="","",IFERROR(_xlfn.XLOOKUP($C6590,'1.PrepList'!$I$2:$I$1500,'1.PrepList'!$K$2:$K$1500,"")&amp;"",""))</f>
        <v/>
      </c>
      <c r="H6590" s="644" t="str">
        <f>IF($C6590="","",IFERROR(IF(_xlfn.XLOOKUP($C6590,tbl_StartedStatus[Bold ID],tbl_StartedStatus[Started])="Started","Yes",IF(_xlfn.XLOOKUP($C6590,tbl_StartedStatus[Bold ID],tbl_StartedStatus[Started])="No Show","No Show","")),""))</f>
        <v/>
      </c>
    </row>
    <row r="6591" spans="1:8" ht="15" customHeight="1" thickBot="1">
      <c r="A6591" s="38" t="str">
        <f>IF($C6591="","",IFERROR(_xlfn.XLOOKUP($C6591,'1.PrepList'!$I$2:$I$1500,'1.PrepList'!$G$2:$G$1500,"")&amp;"",""))</f>
        <v/>
      </c>
      <c r="B6591" s="638" t="str">
        <f>IF($C6591="","",IFERROR(_xlfn.XLOOKUP($C6591,'1.PrepList'!$I$2:$I$1500,'1.PrepList'!$H$2:$H$1500,"")&amp;"",""))</f>
        <v/>
      </c>
      <c r="D6591" s="638" t="str">
        <f>IF($C6591="","",IFERROR(_xlfn.XLOOKUP($C6591,'1.PrepList'!$I$2:$I$1500,'1.PrepList'!$J$2:$J$1500,"")&amp;"",""))</f>
        <v/>
      </c>
      <c r="E6591" s="638" t="str">
        <f>IF($C6591="","",IFERROR(_xlfn.XLOOKUP($C6591,'1.PrepList'!$I$2:$I$1500,'1.PrepList'!$N$2:$N$1500,"")&amp;"",""))</f>
        <v/>
      </c>
      <c r="F6591" s="638" t="str">
        <f>IF($C6591="","",IFERROR(_xlfn.XLOOKUP($C6591,'1.PrepList'!$I$2:$I$1500,'1.PrepList'!$K$2:$K$1500,"")&amp;"",""))</f>
        <v/>
      </c>
      <c r="H6591" s="644" t="str">
        <f>IF($C6591="","",IFERROR(IF(_xlfn.XLOOKUP($C6591,tbl_StartedStatus[Bold ID],tbl_StartedStatus[Started])="Started","Yes",IF(_xlfn.XLOOKUP($C6591,tbl_StartedStatus[Bold ID],tbl_StartedStatus[Started])="No Show","No Show","")),""))</f>
        <v/>
      </c>
    </row>
    <row r="6592" spans="1:8" ht="15" customHeight="1" thickBot="1">
      <c r="A6592" s="38" t="str">
        <f>IF($C6592="","",IFERROR(_xlfn.XLOOKUP($C6592,'1.PrepList'!$I$2:$I$1500,'1.PrepList'!$G$2:$G$1500,"")&amp;"",""))</f>
        <v/>
      </c>
      <c r="B6592" s="638" t="str">
        <f>IF($C6592="","",IFERROR(_xlfn.XLOOKUP($C6592,'1.PrepList'!$I$2:$I$1500,'1.PrepList'!$H$2:$H$1500,"")&amp;"",""))</f>
        <v/>
      </c>
      <c r="D6592" s="638" t="str">
        <f>IF($C6592="","",IFERROR(_xlfn.XLOOKUP($C6592,'1.PrepList'!$I$2:$I$1500,'1.PrepList'!$J$2:$J$1500,"")&amp;"",""))</f>
        <v/>
      </c>
      <c r="E6592" s="638" t="str">
        <f>IF($C6592="","",IFERROR(_xlfn.XLOOKUP($C6592,'1.PrepList'!$I$2:$I$1500,'1.PrepList'!$N$2:$N$1500,"")&amp;"",""))</f>
        <v/>
      </c>
      <c r="F6592" s="638" t="str">
        <f>IF($C6592="","",IFERROR(_xlfn.XLOOKUP($C6592,'1.PrepList'!$I$2:$I$1500,'1.PrepList'!$K$2:$K$1500,"")&amp;"",""))</f>
        <v/>
      </c>
      <c r="H6592" s="644" t="str">
        <f>IF($C6592="","",IFERROR(IF(_xlfn.XLOOKUP($C6592,tbl_StartedStatus[Bold ID],tbl_StartedStatus[Started])="Started","Yes",IF(_xlfn.XLOOKUP($C6592,tbl_StartedStatus[Bold ID],tbl_StartedStatus[Started])="No Show","No Show","")),""))</f>
        <v/>
      </c>
    </row>
    <row r="6593" spans="1:8" ht="15" customHeight="1" thickBot="1">
      <c r="A6593" s="38" t="str">
        <f>IF($C6593="","",IFERROR(_xlfn.XLOOKUP($C6593,'1.PrepList'!$I$2:$I$1500,'1.PrepList'!$G$2:$G$1500,"")&amp;"",""))</f>
        <v/>
      </c>
      <c r="B6593" s="638" t="str">
        <f>IF($C6593="","",IFERROR(_xlfn.XLOOKUP($C6593,'1.PrepList'!$I$2:$I$1500,'1.PrepList'!$H$2:$H$1500,"")&amp;"",""))</f>
        <v/>
      </c>
      <c r="D6593" s="638" t="str">
        <f>IF($C6593="","",IFERROR(_xlfn.XLOOKUP($C6593,'1.PrepList'!$I$2:$I$1500,'1.PrepList'!$J$2:$J$1500,"")&amp;"",""))</f>
        <v/>
      </c>
      <c r="E6593" s="638" t="str">
        <f>IF($C6593="","",IFERROR(_xlfn.XLOOKUP($C6593,'1.PrepList'!$I$2:$I$1500,'1.PrepList'!$N$2:$N$1500,"")&amp;"",""))</f>
        <v/>
      </c>
      <c r="F6593" s="638" t="str">
        <f>IF($C6593="","",IFERROR(_xlfn.XLOOKUP($C6593,'1.PrepList'!$I$2:$I$1500,'1.PrepList'!$K$2:$K$1500,"")&amp;"",""))</f>
        <v/>
      </c>
      <c r="H6593" s="644" t="str">
        <f>IF($C6593="","",IFERROR(IF(_xlfn.XLOOKUP($C6593,tbl_StartedStatus[Bold ID],tbl_StartedStatus[Started])="Started","Yes",IF(_xlfn.XLOOKUP($C6593,tbl_StartedStatus[Bold ID],tbl_StartedStatus[Started])="No Show","No Show","")),""))</f>
        <v/>
      </c>
    </row>
    <row r="6594" spans="1:8" ht="15" customHeight="1" thickBot="1">
      <c r="A6594" s="38" t="str">
        <f>IF($C6594="","",IFERROR(_xlfn.XLOOKUP($C6594,'1.PrepList'!$I$2:$I$1500,'1.PrepList'!$G$2:$G$1500,"")&amp;"",""))</f>
        <v/>
      </c>
      <c r="B6594" s="638" t="str">
        <f>IF($C6594="","",IFERROR(_xlfn.XLOOKUP($C6594,'1.PrepList'!$I$2:$I$1500,'1.PrepList'!$H$2:$H$1500,"")&amp;"",""))</f>
        <v/>
      </c>
      <c r="D6594" s="638" t="str">
        <f>IF($C6594="","",IFERROR(_xlfn.XLOOKUP($C6594,'1.PrepList'!$I$2:$I$1500,'1.PrepList'!$J$2:$J$1500,"")&amp;"",""))</f>
        <v/>
      </c>
      <c r="E6594" s="638" t="str">
        <f>IF($C6594="","",IFERROR(_xlfn.XLOOKUP($C6594,'1.PrepList'!$I$2:$I$1500,'1.PrepList'!$N$2:$N$1500,"")&amp;"",""))</f>
        <v/>
      </c>
      <c r="F6594" s="638" t="str">
        <f>IF($C6594="","",IFERROR(_xlfn.XLOOKUP($C6594,'1.PrepList'!$I$2:$I$1500,'1.PrepList'!$K$2:$K$1500,"")&amp;"",""))</f>
        <v/>
      </c>
      <c r="H6594" s="644" t="str">
        <f>IF($C6594="","",IFERROR(IF(_xlfn.XLOOKUP($C6594,tbl_StartedStatus[Bold ID],tbl_StartedStatus[Started])="Started","Yes",IF(_xlfn.XLOOKUP($C6594,tbl_StartedStatus[Bold ID],tbl_StartedStatus[Started])="No Show","No Show","")),""))</f>
        <v/>
      </c>
    </row>
    <row r="6595" spans="1:8" ht="15" customHeight="1" thickBot="1">
      <c r="A6595" s="38" t="str">
        <f>IF($C6595="","",IFERROR(_xlfn.XLOOKUP($C6595,'1.PrepList'!$I$2:$I$1500,'1.PrepList'!$G$2:$G$1500,"")&amp;"",""))</f>
        <v/>
      </c>
      <c r="B6595" s="638" t="str">
        <f>IF($C6595="","",IFERROR(_xlfn.XLOOKUP($C6595,'1.PrepList'!$I$2:$I$1500,'1.PrepList'!$H$2:$H$1500,"")&amp;"",""))</f>
        <v/>
      </c>
      <c r="D6595" s="638" t="str">
        <f>IF($C6595="","",IFERROR(_xlfn.XLOOKUP($C6595,'1.PrepList'!$I$2:$I$1500,'1.PrepList'!$J$2:$J$1500,"")&amp;"",""))</f>
        <v/>
      </c>
      <c r="E6595" s="638" t="str">
        <f>IF($C6595="","",IFERROR(_xlfn.XLOOKUP($C6595,'1.PrepList'!$I$2:$I$1500,'1.PrepList'!$N$2:$N$1500,"")&amp;"",""))</f>
        <v/>
      </c>
      <c r="F6595" s="638" t="str">
        <f>IF($C6595="","",IFERROR(_xlfn.XLOOKUP($C6595,'1.PrepList'!$I$2:$I$1500,'1.PrepList'!$K$2:$K$1500,"")&amp;"",""))</f>
        <v/>
      </c>
      <c r="H6595" s="644" t="str">
        <f>IF($C6595="","",IFERROR(IF(_xlfn.XLOOKUP($C6595,tbl_StartedStatus[Bold ID],tbl_StartedStatus[Started])="Started","Yes",IF(_xlfn.XLOOKUP($C6595,tbl_StartedStatus[Bold ID],tbl_StartedStatus[Started])="No Show","No Show","")),""))</f>
        <v/>
      </c>
    </row>
    <row r="6596" spans="1:8" ht="15" customHeight="1" thickBot="1">
      <c r="A6596" s="38" t="str">
        <f>IF($C6596="","",IFERROR(_xlfn.XLOOKUP($C6596,'1.PrepList'!$I$2:$I$1500,'1.PrepList'!$G$2:$G$1500,"")&amp;"",""))</f>
        <v/>
      </c>
      <c r="B6596" s="638" t="str">
        <f>IF($C6596="","",IFERROR(_xlfn.XLOOKUP($C6596,'1.PrepList'!$I$2:$I$1500,'1.PrepList'!$H$2:$H$1500,"")&amp;"",""))</f>
        <v/>
      </c>
      <c r="D6596" s="638" t="str">
        <f>IF($C6596="","",IFERROR(_xlfn.XLOOKUP($C6596,'1.PrepList'!$I$2:$I$1500,'1.PrepList'!$J$2:$J$1500,"")&amp;"",""))</f>
        <v/>
      </c>
      <c r="E6596" s="638" t="str">
        <f>IF($C6596="","",IFERROR(_xlfn.XLOOKUP($C6596,'1.PrepList'!$I$2:$I$1500,'1.PrepList'!$N$2:$N$1500,"")&amp;"",""))</f>
        <v/>
      </c>
      <c r="F6596" s="638" t="str">
        <f>IF($C6596="","",IFERROR(_xlfn.XLOOKUP($C6596,'1.PrepList'!$I$2:$I$1500,'1.PrepList'!$K$2:$K$1500,"")&amp;"",""))</f>
        <v/>
      </c>
      <c r="H6596" s="644" t="str">
        <f>IF($C6596="","",IFERROR(IF(_xlfn.XLOOKUP($C6596,tbl_StartedStatus[Bold ID],tbl_StartedStatus[Started])="Started","Yes",IF(_xlfn.XLOOKUP($C6596,tbl_StartedStatus[Bold ID],tbl_StartedStatus[Started])="No Show","No Show","")),""))</f>
        <v/>
      </c>
    </row>
    <row r="6597" spans="1:8" ht="15" customHeight="1" thickBot="1">
      <c r="A6597" s="38" t="str">
        <f>IF($C6597="","",IFERROR(_xlfn.XLOOKUP($C6597,'1.PrepList'!$I$2:$I$1500,'1.PrepList'!$G$2:$G$1500,"")&amp;"",""))</f>
        <v/>
      </c>
      <c r="B6597" s="638" t="str">
        <f>IF($C6597="","",IFERROR(_xlfn.XLOOKUP($C6597,'1.PrepList'!$I$2:$I$1500,'1.PrepList'!$H$2:$H$1500,"")&amp;"",""))</f>
        <v/>
      </c>
      <c r="D6597" s="638" t="str">
        <f>IF($C6597="","",IFERROR(_xlfn.XLOOKUP($C6597,'1.PrepList'!$I$2:$I$1500,'1.PrepList'!$J$2:$J$1500,"")&amp;"",""))</f>
        <v/>
      </c>
      <c r="E6597" s="638" t="str">
        <f>IF($C6597="","",IFERROR(_xlfn.XLOOKUP($C6597,'1.PrepList'!$I$2:$I$1500,'1.PrepList'!$N$2:$N$1500,"")&amp;"",""))</f>
        <v/>
      </c>
      <c r="F6597" s="638" t="str">
        <f>IF($C6597="","",IFERROR(_xlfn.XLOOKUP($C6597,'1.PrepList'!$I$2:$I$1500,'1.PrepList'!$K$2:$K$1500,"")&amp;"",""))</f>
        <v/>
      </c>
      <c r="H6597" s="644" t="str">
        <f>IF($C6597="","",IFERROR(IF(_xlfn.XLOOKUP($C6597,tbl_StartedStatus[Bold ID],tbl_StartedStatus[Started])="Started","Yes",IF(_xlfn.XLOOKUP($C6597,tbl_StartedStatus[Bold ID],tbl_StartedStatus[Started])="No Show","No Show","")),""))</f>
        <v/>
      </c>
    </row>
    <row r="6598" spans="1:8" ht="15" customHeight="1" thickBot="1">
      <c r="A6598" s="38" t="str">
        <f>IF($C6598="","",IFERROR(_xlfn.XLOOKUP($C6598,'1.PrepList'!$I$2:$I$1500,'1.PrepList'!$G$2:$G$1500,"")&amp;"",""))</f>
        <v/>
      </c>
      <c r="B6598" s="638" t="str">
        <f>IF($C6598="","",IFERROR(_xlfn.XLOOKUP($C6598,'1.PrepList'!$I$2:$I$1500,'1.PrepList'!$H$2:$H$1500,"")&amp;"",""))</f>
        <v/>
      </c>
      <c r="D6598" s="638" t="str">
        <f>IF($C6598="","",IFERROR(_xlfn.XLOOKUP($C6598,'1.PrepList'!$I$2:$I$1500,'1.PrepList'!$J$2:$J$1500,"")&amp;"",""))</f>
        <v/>
      </c>
      <c r="E6598" s="638" t="str">
        <f>IF($C6598="","",IFERROR(_xlfn.XLOOKUP($C6598,'1.PrepList'!$I$2:$I$1500,'1.PrepList'!$N$2:$N$1500,"")&amp;"",""))</f>
        <v/>
      </c>
      <c r="F6598" s="638" t="str">
        <f>IF($C6598="","",IFERROR(_xlfn.XLOOKUP($C6598,'1.PrepList'!$I$2:$I$1500,'1.PrepList'!$K$2:$K$1500,"")&amp;"",""))</f>
        <v/>
      </c>
      <c r="H6598" s="644" t="str">
        <f>IF($C6598="","",IFERROR(IF(_xlfn.XLOOKUP($C6598,tbl_StartedStatus[Bold ID],tbl_StartedStatus[Started])="Started","Yes",IF(_xlfn.XLOOKUP($C6598,tbl_StartedStatus[Bold ID],tbl_StartedStatus[Started])="No Show","No Show","")),""))</f>
        <v/>
      </c>
    </row>
    <row r="6599" spans="1:8" ht="15" customHeight="1" thickBot="1">
      <c r="A6599" s="38" t="str">
        <f>IF($C6599="","",IFERROR(_xlfn.XLOOKUP($C6599,'1.PrepList'!$I$2:$I$1500,'1.PrepList'!$G$2:$G$1500,"")&amp;"",""))</f>
        <v/>
      </c>
      <c r="B6599" s="638" t="str">
        <f>IF($C6599="","",IFERROR(_xlfn.XLOOKUP($C6599,'1.PrepList'!$I$2:$I$1500,'1.PrepList'!$H$2:$H$1500,"")&amp;"",""))</f>
        <v/>
      </c>
      <c r="D6599" s="638" t="str">
        <f>IF($C6599="","",IFERROR(_xlfn.XLOOKUP($C6599,'1.PrepList'!$I$2:$I$1500,'1.PrepList'!$J$2:$J$1500,"")&amp;"",""))</f>
        <v/>
      </c>
      <c r="E6599" s="638" t="str">
        <f>IF($C6599="","",IFERROR(_xlfn.XLOOKUP($C6599,'1.PrepList'!$I$2:$I$1500,'1.PrepList'!$N$2:$N$1500,"")&amp;"",""))</f>
        <v/>
      </c>
      <c r="F6599" s="638" t="str">
        <f>IF($C6599="","",IFERROR(_xlfn.XLOOKUP($C6599,'1.PrepList'!$I$2:$I$1500,'1.PrepList'!$K$2:$K$1500,"")&amp;"",""))</f>
        <v/>
      </c>
      <c r="H6599" s="644" t="str">
        <f>IF($C6599="","",IFERROR(IF(_xlfn.XLOOKUP($C6599,tbl_StartedStatus[Bold ID],tbl_StartedStatus[Started])="Started","Yes",IF(_xlfn.XLOOKUP($C6599,tbl_StartedStatus[Bold ID],tbl_StartedStatus[Started])="No Show","No Show","")),""))</f>
        <v/>
      </c>
    </row>
    <row r="6600" spans="1:8" ht="15" customHeight="1" thickBot="1">
      <c r="A6600" s="38" t="str">
        <f>IF($C6600="","",IFERROR(_xlfn.XLOOKUP($C6600,'1.PrepList'!$I$2:$I$1500,'1.PrepList'!$G$2:$G$1500,"")&amp;"",""))</f>
        <v/>
      </c>
      <c r="B6600" s="638" t="str">
        <f>IF($C6600="","",IFERROR(_xlfn.XLOOKUP($C6600,'1.PrepList'!$I$2:$I$1500,'1.PrepList'!$H$2:$H$1500,"")&amp;"",""))</f>
        <v/>
      </c>
      <c r="D6600" s="638" t="str">
        <f>IF($C6600="","",IFERROR(_xlfn.XLOOKUP($C6600,'1.PrepList'!$I$2:$I$1500,'1.PrepList'!$J$2:$J$1500,"")&amp;"",""))</f>
        <v/>
      </c>
      <c r="E6600" s="638" t="str">
        <f>IF($C6600="","",IFERROR(_xlfn.XLOOKUP($C6600,'1.PrepList'!$I$2:$I$1500,'1.PrepList'!$N$2:$N$1500,"")&amp;"",""))</f>
        <v/>
      </c>
      <c r="F6600" s="638" t="str">
        <f>IF($C6600="","",IFERROR(_xlfn.XLOOKUP($C6600,'1.PrepList'!$I$2:$I$1500,'1.PrepList'!$K$2:$K$1500,"")&amp;"",""))</f>
        <v/>
      </c>
      <c r="H6600" s="644" t="str">
        <f>IF($C6600="","",IFERROR(IF(_xlfn.XLOOKUP($C6600,tbl_StartedStatus[Bold ID],tbl_StartedStatus[Started])="Started","Yes",IF(_xlfn.XLOOKUP($C6600,tbl_StartedStatus[Bold ID],tbl_StartedStatus[Started])="No Show","No Show","")),""))</f>
        <v/>
      </c>
    </row>
    <row r="6601" spans="1:8" ht="15" customHeight="1" thickBot="1">
      <c r="A6601" s="38" t="str">
        <f>IF($C6601="","",IFERROR(_xlfn.XLOOKUP($C6601,'1.PrepList'!$I$2:$I$1500,'1.PrepList'!$G$2:$G$1500,"")&amp;"",""))</f>
        <v/>
      </c>
      <c r="B6601" s="638" t="str">
        <f>IF($C6601="","",IFERROR(_xlfn.XLOOKUP($C6601,'1.PrepList'!$I$2:$I$1500,'1.PrepList'!$H$2:$H$1500,"")&amp;"",""))</f>
        <v/>
      </c>
      <c r="D6601" s="638" t="str">
        <f>IF($C6601="","",IFERROR(_xlfn.XLOOKUP($C6601,'1.PrepList'!$I$2:$I$1500,'1.PrepList'!$J$2:$J$1500,"")&amp;"",""))</f>
        <v/>
      </c>
      <c r="E6601" s="638" t="str">
        <f>IF($C6601="","",IFERROR(_xlfn.XLOOKUP($C6601,'1.PrepList'!$I$2:$I$1500,'1.PrepList'!$N$2:$N$1500,"")&amp;"",""))</f>
        <v/>
      </c>
      <c r="F6601" s="638" t="str">
        <f>IF($C6601="","",IFERROR(_xlfn.XLOOKUP($C6601,'1.PrepList'!$I$2:$I$1500,'1.PrepList'!$K$2:$K$1500,"")&amp;"",""))</f>
        <v/>
      </c>
      <c r="H6601" s="644" t="str">
        <f>IF($C6601="","",IFERROR(IF(_xlfn.XLOOKUP($C6601,tbl_StartedStatus[Bold ID],tbl_StartedStatus[Started])="Started","Yes",IF(_xlfn.XLOOKUP($C6601,tbl_StartedStatus[Bold ID],tbl_StartedStatus[Started])="No Show","No Show","")),""))</f>
        <v/>
      </c>
    </row>
    <row r="6602" spans="1:8" ht="15" customHeight="1" thickBot="1">
      <c r="A6602" s="38" t="str">
        <f>IF($C6602="","",IFERROR(_xlfn.XLOOKUP($C6602,'1.PrepList'!$I$2:$I$1500,'1.PrepList'!$G$2:$G$1500,"")&amp;"",""))</f>
        <v/>
      </c>
      <c r="B6602" s="638" t="str">
        <f>IF($C6602="","",IFERROR(_xlfn.XLOOKUP($C6602,'1.PrepList'!$I$2:$I$1500,'1.PrepList'!$H$2:$H$1500,"")&amp;"",""))</f>
        <v/>
      </c>
      <c r="D6602" s="638" t="str">
        <f>IF($C6602="","",IFERROR(_xlfn.XLOOKUP($C6602,'1.PrepList'!$I$2:$I$1500,'1.PrepList'!$J$2:$J$1500,"")&amp;"",""))</f>
        <v/>
      </c>
      <c r="E6602" s="638" t="str">
        <f>IF($C6602="","",IFERROR(_xlfn.XLOOKUP($C6602,'1.PrepList'!$I$2:$I$1500,'1.PrepList'!$N$2:$N$1500,"")&amp;"",""))</f>
        <v/>
      </c>
      <c r="F6602" s="638" t="str">
        <f>IF($C6602="","",IFERROR(_xlfn.XLOOKUP($C6602,'1.PrepList'!$I$2:$I$1500,'1.PrepList'!$K$2:$K$1500,"")&amp;"",""))</f>
        <v/>
      </c>
      <c r="H6602" s="644" t="str">
        <f>IF($C6602="","",IFERROR(IF(_xlfn.XLOOKUP($C6602,tbl_StartedStatus[Bold ID],tbl_StartedStatus[Started])="Started","Yes",IF(_xlfn.XLOOKUP($C6602,tbl_StartedStatus[Bold ID],tbl_StartedStatus[Started])="No Show","No Show","")),""))</f>
        <v/>
      </c>
    </row>
    <row r="6603" spans="1:8" ht="15" customHeight="1" thickBot="1">
      <c r="A6603" s="38" t="str">
        <f>IF($C6603="","",IFERROR(_xlfn.XLOOKUP($C6603,'1.PrepList'!$I$2:$I$1500,'1.PrepList'!$G$2:$G$1500,"")&amp;"",""))</f>
        <v/>
      </c>
      <c r="B6603" s="638" t="str">
        <f>IF($C6603="","",IFERROR(_xlfn.XLOOKUP($C6603,'1.PrepList'!$I$2:$I$1500,'1.PrepList'!$H$2:$H$1500,"")&amp;"",""))</f>
        <v/>
      </c>
      <c r="D6603" s="638" t="str">
        <f>IF($C6603="","",IFERROR(_xlfn.XLOOKUP($C6603,'1.PrepList'!$I$2:$I$1500,'1.PrepList'!$J$2:$J$1500,"")&amp;"",""))</f>
        <v/>
      </c>
      <c r="E6603" s="638" t="str">
        <f>IF($C6603="","",IFERROR(_xlfn.XLOOKUP($C6603,'1.PrepList'!$I$2:$I$1500,'1.PrepList'!$N$2:$N$1500,"")&amp;"",""))</f>
        <v/>
      </c>
      <c r="F6603" s="638" t="str">
        <f>IF($C6603="","",IFERROR(_xlfn.XLOOKUP($C6603,'1.PrepList'!$I$2:$I$1500,'1.PrepList'!$K$2:$K$1500,"")&amp;"",""))</f>
        <v/>
      </c>
      <c r="H6603" s="644" t="str">
        <f>IF($C6603="","",IFERROR(IF(_xlfn.XLOOKUP($C6603,tbl_StartedStatus[Bold ID],tbl_StartedStatus[Started])="Started","Yes",IF(_xlfn.XLOOKUP($C6603,tbl_StartedStatus[Bold ID],tbl_StartedStatus[Started])="No Show","No Show","")),""))</f>
        <v/>
      </c>
    </row>
    <row r="6604" spans="1:8" ht="15" customHeight="1" thickBot="1">
      <c r="A6604" s="38" t="str">
        <f>IF($C6604="","",IFERROR(_xlfn.XLOOKUP($C6604,'1.PrepList'!$I$2:$I$1500,'1.PrepList'!$G$2:$G$1500,"")&amp;"",""))</f>
        <v/>
      </c>
      <c r="B6604" s="638" t="str">
        <f>IF($C6604="","",IFERROR(_xlfn.XLOOKUP($C6604,'1.PrepList'!$I$2:$I$1500,'1.PrepList'!$H$2:$H$1500,"")&amp;"",""))</f>
        <v/>
      </c>
      <c r="D6604" s="638" t="str">
        <f>IF($C6604="","",IFERROR(_xlfn.XLOOKUP($C6604,'1.PrepList'!$I$2:$I$1500,'1.PrepList'!$J$2:$J$1500,"")&amp;"",""))</f>
        <v/>
      </c>
      <c r="E6604" s="638" t="str">
        <f>IF($C6604="","",IFERROR(_xlfn.XLOOKUP($C6604,'1.PrepList'!$I$2:$I$1500,'1.PrepList'!$N$2:$N$1500,"")&amp;"",""))</f>
        <v/>
      </c>
      <c r="F6604" s="638" t="str">
        <f>IF($C6604="","",IFERROR(_xlfn.XLOOKUP($C6604,'1.PrepList'!$I$2:$I$1500,'1.PrepList'!$K$2:$K$1500,"")&amp;"",""))</f>
        <v/>
      </c>
      <c r="H6604" s="644" t="str">
        <f>IF($C6604="","",IFERROR(IF(_xlfn.XLOOKUP($C6604,tbl_StartedStatus[Bold ID],tbl_StartedStatus[Started])="Started","Yes",IF(_xlfn.XLOOKUP($C6604,tbl_StartedStatus[Bold ID],tbl_StartedStatus[Started])="No Show","No Show","")),""))</f>
        <v/>
      </c>
    </row>
    <row r="6605" spans="1:8" ht="15" customHeight="1" thickBot="1">
      <c r="A6605" s="38" t="str">
        <f>IF($C6605="","",IFERROR(_xlfn.XLOOKUP($C6605,'1.PrepList'!$I$2:$I$1500,'1.PrepList'!$G$2:$G$1500,"")&amp;"",""))</f>
        <v/>
      </c>
      <c r="B6605" s="638" t="str">
        <f>IF($C6605="","",IFERROR(_xlfn.XLOOKUP($C6605,'1.PrepList'!$I$2:$I$1500,'1.PrepList'!$H$2:$H$1500,"")&amp;"",""))</f>
        <v/>
      </c>
      <c r="D6605" s="638" t="str">
        <f>IF($C6605="","",IFERROR(_xlfn.XLOOKUP($C6605,'1.PrepList'!$I$2:$I$1500,'1.PrepList'!$J$2:$J$1500,"")&amp;"",""))</f>
        <v/>
      </c>
      <c r="E6605" s="638" t="str">
        <f>IF($C6605="","",IFERROR(_xlfn.XLOOKUP($C6605,'1.PrepList'!$I$2:$I$1500,'1.PrepList'!$N$2:$N$1500,"")&amp;"",""))</f>
        <v/>
      </c>
      <c r="F6605" s="638" t="str">
        <f>IF($C6605="","",IFERROR(_xlfn.XLOOKUP($C6605,'1.PrepList'!$I$2:$I$1500,'1.PrepList'!$K$2:$K$1500,"")&amp;"",""))</f>
        <v/>
      </c>
      <c r="H6605" s="644" t="str">
        <f>IF($C6605="","",IFERROR(IF(_xlfn.XLOOKUP($C6605,tbl_StartedStatus[Bold ID],tbl_StartedStatus[Started])="Started","Yes",IF(_xlfn.XLOOKUP($C6605,tbl_StartedStatus[Bold ID],tbl_StartedStatus[Started])="No Show","No Show","")),""))</f>
        <v/>
      </c>
    </row>
    <row r="6606" spans="1:8" ht="15" customHeight="1" thickBot="1">
      <c r="A6606" s="38" t="str">
        <f>IF($C6606="","",IFERROR(_xlfn.XLOOKUP($C6606,'1.PrepList'!$I$2:$I$1500,'1.PrepList'!$G$2:$G$1500,"")&amp;"",""))</f>
        <v/>
      </c>
      <c r="B6606" s="638" t="str">
        <f>IF($C6606="","",IFERROR(_xlfn.XLOOKUP($C6606,'1.PrepList'!$I$2:$I$1500,'1.PrepList'!$H$2:$H$1500,"")&amp;"",""))</f>
        <v/>
      </c>
      <c r="D6606" s="638" t="str">
        <f>IF($C6606="","",IFERROR(_xlfn.XLOOKUP($C6606,'1.PrepList'!$I$2:$I$1500,'1.PrepList'!$J$2:$J$1500,"")&amp;"",""))</f>
        <v/>
      </c>
      <c r="E6606" s="638" t="str">
        <f>IF($C6606="","",IFERROR(_xlfn.XLOOKUP($C6606,'1.PrepList'!$I$2:$I$1500,'1.PrepList'!$N$2:$N$1500,"")&amp;"",""))</f>
        <v/>
      </c>
      <c r="F6606" s="638" t="str">
        <f>IF($C6606="","",IFERROR(_xlfn.XLOOKUP($C6606,'1.PrepList'!$I$2:$I$1500,'1.PrepList'!$K$2:$K$1500,"")&amp;"",""))</f>
        <v/>
      </c>
      <c r="H6606" s="644" t="str">
        <f>IF($C6606="","",IFERROR(IF(_xlfn.XLOOKUP($C6606,tbl_StartedStatus[Bold ID],tbl_StartedStatus[Started])="Started","Yes",IF(_xlfn.XLOOKUP($C6606,tbl_StartedStatus[Bold ID],tbl_StartedStatus[Started])="No Show","No Show","")),""))</f>
        <v/>
      </c>
    </row>
    <row r="6607" spans="1:8" ht="15" customHeight="1" thickBot="1">
      <c r="A6607" s="38" t="str">
        <f>IF($C6607="","",IFERROR(_xlfn.XLOOKUP($C6607,'1.PrepList'!$I$2:$I$1500,'1.PrepList'!$G$2:$G$1500,"")&amp;"",""))</f>
        <v/>
      </c>
      <c r="B6607" s="638" t="str">
        <f>IF($C6607="","",IFERROR(_xlfn.XLOOKUP($C6607,'1.PrepList'!$I$2:$I$1500,'1.PrepList'!$H$2:$H$1500,"")&amp;"",""))</f>
        <v/>
      </c>
      <c r="D6607" s="638" t="str">
        <f>IF($C6607="","",IFERROR(_xlfn.XLOOKUP($C6607,'1.PrepList'!$I$2:$I$1500,'1.PrepList'!$J$2:$J$1500,"")&amp;"",""))</f>
        <v/>
      </c>
      <c r="E6607" s="638" t="str">
        <f>IF($C6607="","",IFERROR(_xlfn.XLOOKUP($C6607,'1.PrepList'!$I$2:$I$1500,'1.PrepList'!$N$2:$N$1500,"")&amp;"",""))</f>
        <v/>
      </c>
      <c r="F6607" s="638" t="str">
        <f>IF($C6607="","",IFERROR(_xlfn.XLOOKUP($C6607,'1.PrepList'!$I$2:$I$1500,'1.PrepList'!$K$2:$K$1500,"")&amp;"",""))</f>
        <v/>
      </c>
      <c r="H6607" s="644" t="str">
        <f>IF($C6607="","",IFERROR(IF(_xlfn.XLOOKUP($C6607,tbl_StartedStatus[Bold ID],tbl_StartedStatus[Started])="Started","Yes",IF(_xlfn.XLOOKUP($C6607,tbl_StartedStatus[Bold ID],tbl_StartedStatus[Started])="No Show","No Show","")),""))</f>
        <v/>
      </c>
    </row>
    <row r="6608" spans="1:8" ht="15" customHeight="1" thickBot="1">
      <c r="A6608" s="38" t="str">
        <f>IF($C6608="","",IFERROR(_xlfn.XLOOKUP($C6608,'1.PrepList'!$I$2:$I$1500,'1.PrepList'!$G$2:$G$1500,"")&amp;"",""))</f>
        <v/>
      </c>
      <c r="B6608" s="638" t="str">
        <f>IF($C6608="","",IFERROR(_xlfn.XLOOKUP($C6608,'1.PrepList'!$I$2:$I$1500,'1.PrepList'!$H$2:$H$1500,"")&amp;"",""))</f>
        <v/>
      </c>
      <c r="D6608" s="638" t="str">
        <f>IF($C6608="","",IFERROR(_xlfn.XLOOKUP($C6608,'1.PrepList'!$I$2:$I$1500,'1.PrepList'!$J$2:$J$1500,"")&amp;"",""))</f>
        <v/>
      </c>
      <c r="E6608" s="638" t="str">
        <f>IF($C6608="","",IFERROR(_xlfn.XLOOKUP($C6608,'1.PrepList'!$I$2:$I$1500,'1.PrepList'!$N$2:$N$1500,"")&amp;"",""))</f>
        <v/>
      </c>
      <c r="F6608" s="638" t="str">
        <f>IF($C6608="","",IFERROR(_xlfn.XLOOKUP($C6608,'1.PrepList'!$I$2:$I$1500,'1.PrepList'!$K$2:$K$1500,"")&amp;"",""))</f>
        <v/>
      </c>
      <c r="H6608" s="644" t="str">
        <f>IF($C6608="","",IFERROR(IF(_xlfn.XLOOKUP($C6608,tbl_StartedStatus[Bold ID],tbl_StartedStatus[Started])="Started","Yes",IF(_xlfn.XLOOKUP($C6608,tbl_StartedStatus[Bold ID],tbl_StartedStatus[Started])="No Show","No Show","")),""))</f>
        <v/>
      </c>
    </row>
    <row r="6609" spans="1:8" ht="15" customHeight="1" thickBot="1">
      <c r="A6609" s="38" t="str">
        <f>IF($C6609="","",IFERROR(_xlfn.XLOOKUP($C6609,'1.PrepList'!$I$2:$I$1500,'1.PrepList'!$G$2:$G$1500,"")&amp;"",""))</f>
        <v/>
      </c>
      <c r="B6609" s="638" t="str">
        <f>IF($C6609="","",IFERROR(_xlfn.XLOOKUP($C6609,'1.PrepList'!$I$2:$I$1500,'1.PrepList'!$H$2:$H$1500,"")&amp;"",""))</f>
        <v/>
      </c>
      <c r="D6609" s="638" t="str">
        <f>IF($C6609="","",IFERROR(_xlfn.XLOOKUP($C6609,'1.PrepList'!$I$2:$I$1500,'1.PrepList'!$J$2:$J$1500,"")&amp;"",""))</f>
        <v/>
      </c>
      <c r="E6609" s="638" t="str">
        <f>IF($C6609="","",IFERROR(_xlfn.XLOOKUP($C6609,'1.PrepList'!$I$2:$I$1500,'1.PrepList'!$N$2:$N$1500,"")&amp;"",""))</f>
        <v/>
      </c>
      <c r="F6609" s="638" t="str">
        <f>IF($C6609="","",IFERROR(_xlfn.XLOOKUP($C6609,'1.PrepList'!$I$2:$I$1500,'1.PrepList'!$K$2:$K$1500,"")&amp;"",""))</f>
        <v/>
      </c>
      <c r="H6609" s="644" t="str">
        <f>IF($C6609="","",IFERROR(IF(_xlfn.XLOOKUP($C6609,tbl_StartedStatus[Bold ID],tbl_StartedStatus[Started])="Started","Yes",IF(_xlfn.XLOOKUP($C6609,tbl_StartedStatus[Bold ID],tbl_StartedStatus[Started])="No Show","No Show","")),""))</f>
        <v/>
      </c>
    </row>
    <row r="6610" spans="1:8" ht="15" customHeight="1" thickBot="1">
      <c r="A6610" s="38" t="str">
        <f>IF($C6610="","",IFERROR(_xlfn.XLOOKUP($C6610,'1.PrepList'!$I$2:$I$1500,'1.PrepList'!$G$2:$G$1500,"")&amp;"",""))</f>
        <v/>
      </c>
      <c r="B6610" s="638" t="str">
        <f>IF($C6610="","",IFERROR(_xlfn.XLOOKUP($C6610,'1.PrepList'!$I$2:$I$1500,'1.PrepList'!$H$2:$H$1500,"")&amp;"",""))</f>
        <v/>
      </c>
      <c r="D6610" s="638" t="str">
        <f>IF($C6610="","",IFERROR(_xlfn.XLOOKUP($C6610,'1.PrepList'!$I$2:$I$1500,'1.PrepList'!$J$2:$J$1500,"")&amp;"",""))</f>
        <v/>
      </c>
      <c r="E6610" s="638" t="str">
        <f>IF($C6610="","",IFERROR(_xlfn.XLOOKUP($C6610,'1.PrepList'!$I$2:$I$1500,'1.PrepList'!$N$2:$N$1500,"")&amp;"",""))</f>
        <v/>
      </c>
      <c r="F6610" s="638" t="str">
        <f>IF($C6610="","",IFERROR(_xlfn.XLOOKUP($C6610,'1.PrepList'!$I$2:$I$1500,'1.PrepList'!$K$2:$K$1500,"")&amp;"",""))</f>
        <v/>
      </c>
      <c r="H6610" s="644" t="str">
        <f>IF($C6610="","",IFERROR(IF(_xlfn.XLOOKUP($C6610,tbl_StartedStatus[Bold ID],tbl_StartedStatus[Started])="Started","Yes",IF(_xlfn.XLOOKUP($C6610,tbl_StartedStatus[Bold ID],tbl_StartedStatus[Started])="No Show","No Show","")),""))</f>
        <v/>
      </c>
    </row>
    <row r="6611" spans="1:8" ht="15" customHeight="1" thickBot="1">
      <c r="A6611" s="38" t="str">
        <f>IF($C6611="","",IFERROR(_xlfn.XLOOKUP($C6611,'1.PrepList'!$I$2:$I$1500,'1.PrepList'!$G$2:$G$1500,"")&amp;"",""))</f>
        <v/>
      </c>
      <c r="B6611" s="638" t="str">
        <f>IF($C6611="","",IFERROR(_xlfn.XLOOKUP($C6611,'1.PrepList'!$I$2:$I$1500,'1.PrepList'!$H$2:$H$1500,"")&amp;"",""))</f>
        <v/>
      </c>
      <c r="D6611" s="638" t="str">
        <f>IF($C6611="","",IFERROR(_xlfn.XLOOKUP($C6611,'1.PrepList'!$I$2:$I$1500,'1.PrepList'!$J$2:$J$1500,"")&amp;"",""))</f>
        <v/>
      </c>
      <c r="E6611" s="638" t="str">
        <f>IF($C6611="","",IFERROR(_xlfn.XLOOKUP($C6611,'1.PrepList'!$I$2:$I$1500,'1.PrepList'!$N$2:$N$1500,"")&amp;"",""))</f>
        <v/>
      </c>
      <c r="F6611" s="638" t="str">
        <f>IF($C6611="","",IFERROR(_xlfn.XLOOKUP($C6611,'1.PrepList'!$I$2:$I$1500,'1.PrepList'!$K$2:$K$1500,"")&amp;"",""))</f>
        <v/>
      </c>
      <c r="H6611" s="644" t="str">
        <f>IF($C6611="","",IFERROR(IF(_xlfn.XLOOKUP($C6611,tbl_StartedStatus[Bold ID],tbl_StartedStatus[Started])="Started","Yes",IF(_xlfn.XLOOKUP($C6611,tbl_StartedStatus[Bold ID],tbl_StartedStatus[Started])="No Show","No Show","")),""))</f>
        <v/>
      </c>
    </row>
    <row r="6612" spans="1:8" ht="15" customHeight="1" thickBot="1">
      <c r="A6612" s="38" t="str">
        <f>IF($C6612="","",IFERROR(_xlfn.XLOOKUP($C6612,'1.PrepList'!$I$2:$I$1500,'1.PrepList'!$G$2:$G$1500,"")&amp;"",""))</f>
        <v/>
      </c>
      <c r="B6612" s="638" t="str">
        <f>IF($C6612="","",IFERROR(_xlfn.XLOOKUP($C6612,'1.PrepList'!$I$2:$I$1500,'1.PrepList'!$H$2:$H$1500,"")&amp;"",""))</f>
        <v/>
      </c>
      <c r="D6612" s="638" t="str">
        <f>IF($C6612="","",IFERROR(_xlfn.XLOOKUP($C6612,'1.PrepList'!$I$2:$I$1500,'1.PrepList'!$J$2:$J$1500,"")&amp;"",""))</f>
        <v/>
      </c>
      <c r="E6612" s="638" t="str">
        <f>IF($C6612="","",IFERROR(_xlfn.XLOOKUP($C6612,'1.PrepList'!$I$2:$I$1500,'1.PrepList'!$N$2:$N$1500,"")&amp;"",""))</f>
        <v/>
      </c>
      <c r="F6612" s="638" t="str">
        <f>IF($C6612="","",IFERROR(_xlfn.XLOOKUP($C6612,'1.PrepList'!$I$2:$I$1500,'1.PrepList'!$K$2:$K$1500,"")&amp;"",""))</f>
        <v/>
      </c>
      <c r="H6612" s="644" t="str">
        <f>IF($C6612="","",IFERROR(IF(_xlfn.XLOOKUP($C6612,tbl_StartedStatus[Bold ID],tbl_StartedStatus[Started])="Started","Yes",IF(_xlfn.XLOOKUP($C6612,tbl_StartedStatus[Bold ID],tbl_StartedStatus[Started])="No Show","No Show","")),""))</f>
        <v/>
      </c>
    </row>
    <row r="6613" spans="1:8" ht="15" customHeight="1" thickBot="1">
      <c r="A6613" s="38" t="str">
        <f>IF($C6613="","",IFERROR(_xlfn.XLOOKUP($C6613,'1.PrepList'!$I$2:$I$1500,'1.PrepList'!$G$2:$G$1500,"")&amp;"",""))</f>
        <v/>
      </c>
      <c r="B6613" s="638" t="str">
        <f>IF($C6613="","",IFERROR(_xlfn.XLOOKUP($C6613,'1.PrepList'!$I$2:$I$1500,'1.PrepList'!$H$2:$H$1500,"")&amp;"",""))</f>
        <v/>
      </c>
      <c r="D6613" s="638" t="str">
        <f>IF($C6613="","",IFERROR(_xlfn.XLOOKUP($C6613,'1.PrepList'!$I$2:$I$1500,'1.PrepList'!$J$2:$J$1500,"")&amp;"",""))</f>
        <v/>
      </c>
      <c r="E6613" s="638" t="str">
        <f>IF($C6613="","",IFERROR(_xlfn.XLOOKUP($C6613,'1.PrepList'!$I$2:$I$1500,'1.PrepList'!$N$2:$N$1500,"")&amp;"",""))</f>
        <v/>
      </c>
      <c r="F6613" s="638" t="str">
        <f>IF($C6613="","",IFERROR(_xlfn.XLOOKUP($C6613,'1.PrepList'!$I$2:$I$1500,'1.PrepList'!$K$2:$K$1500,"")&amp;"",""))</f>
        <v/>
      </c>
      <c r="H6613" s="644" t="str">
        <f>IF($C6613="","",IFERROR(IF(_xlfn.XLOOKUP($C6613,tbl_StartedStatus[Bold ID],tbl_StartedStatus[Started])="Started","Yes",IF(_xlfn.XLOOKUP($C6613,tbl_StartedStatus[Bold ID],tbl_StartedStatus[Started])="No Show","No Show","")),""))</f>
        <v/>
      </c>
    </row>
    <row r="6614" spans="1:8" ht="15" customHeight="1" thickBot="1">
      <c r="A6614" s="38" t="str">
        <f>IF($C6614="","",IFERROR(_xlfn.XLOOKUP($C6614,'1.PrepList'!$I$2:$I$1500,'1.PrepList'!$G$2:$G$1500,"")&amp;"",""))</f>
        <v/>
      </c>
      <c r="B6614" s="638" t="str">
        <f>IF($C6614="","",IFERROR(_xlfn.XLOOKUP($C6614,'1.PrepList'!$I$2:$I$1500,'1.PrepList'!$H$2:$H$1500,"")&amp;"",""))</f>
        <v/>
      </c>
      <c r="D6614" s="638" t="str">
        <f>IF($C6614="","",IFERROR(_xlfn.XLOOKUP($C6614,'1.PrepList'!$I$2:$I$1500,'1.PrepList'!$J$2:$J$1500,"")&amp;"",""))</f>
        <v/>
      </c>
      <c r="E6614" s="638" t="str">
        <f>IF($C6614="","",IFERROR(_xlfn.XLOOKUP($C6614,'1.PrepList'!$I$2:$I$1500,'1.PrepList'!$N$2:$N$1500,"")&amp;"",""))</f>
        <v/>
      </c>
      <c r="F6614" s="638" t="str">
        <f>IF($C6614="","",IFERROR(_xlfn.XLOOKUP($C6614,'1.PrepList'!$I$2:$I$1500,'1.PrepList'!$K$2:$K$1500,"")&amp;"",""))</f>
        <v/>
      </c>
      <c r="H6614" s="644" t="str">
        <f>IF($C6614="","",IFERROR(IF(_xlfn.XLOOKUP($C6614,tbl_StartedStatus[Bold ID],tbl_StartedStatus[Started])="Started","Yes",IF(_xlfn.XLOOKUP($C6614,tbl_StartedStatus[Bold ID],tbl_StartedStatus[Started])="No Show","No Show","")),""))</f>
        <v/>
      </c>
    </row>
    <row r="6615" spans="1:8" ht="15" customHeight="1" thickBot="1">
      <c r="A6615" s="38" t="str">
        <f>IF($C6615="","",IFERROR(_xlfn.XLOOKUP($C6615,'1.PrepList'!$I$2:$I$1500,'1.PrepList'!$G$2:$G$1500,"")&amp;"",""))</f>
        <v/>
      </c>
      <c r="B6615" s="638" t="str">
        <f>IF($C6615="","",IFERROR(_xlfn.XLOOKUP($C6615,'1.PrepList'!$I$2:$I$1500,'1.PrepList'!$H$2:$H$1500,"")&amp;"",""))</f>
        <v/>
      </c>
      <c r="D6615" s="638" t="str">
        <f>IF($C6615="","",IFERROR(_xlfn.XLOOKUP($C6615,'1.PrepList'!$I$2:$I$1500,'1.PrepList'!$J$2:$J$1500,"")&amp;"",""))</f>
        <v/>
      </c>
      <c r="E6615" s="638" t="str">
        <f>IF($C6615="","",IFERROR(_xlfn.XLOOKUP($C6615,'1.PrepList'!$I$2:$I$1500,'1.PrepList'!$N$2:$N$1500,"")&amp;"",""))</f>
        <v/>
      </c>
      <c r="F6615" s="638" t="str">
        <f>IF($C6615="","",IFERROR(_xlfn.XLOOKUP($C6615,'1.PrepList'!$I$2:$I$1500,'1.PrepList'!$K$2:$K$1500,"")&amp;"",""))</f>
        <v/>
      </c>
      <c r="H6615" s="644" t="str">
        <f>IF($C6615="","",IFERROR(IF(_xlfn.XLOOKUP($C6615,tbl_StartedStatus[Bold ID],tbl_StartedStatus[Started])="Started","Yes",IF(_xlfn.XLOOKUP($C6615,tbl_StartedStatus[Bold ID],tbl_StartedStatus[Started])="No Show","No Show","")),""))</f>
        <v/>
      </c>
    </row>
    <row r="6616" spans="1:8" ht="15" customHeight="1" thickBot="1">
      <c r="A6616" s="38" t="str">
        <f>IF($C6616="","",IFERROR(_xlfn.XLOOKUP($C6616,'1.PrepList'!$I$2:$I$1500,'1.PrepList'!$G$2:$G$1500,"")&amp;"",""))</f>
        <v/>
      </c>
      <c r="B6616" s="638" t="str">
        <f>IF($C6616="","",IFERROR(_xlfn.XLOOKUP($C6616,'1.PrepList'!$I$2:$I$1500,'1.PrepList'!$H$2:$H$1500,"")&amp;"",""))</f>
        <v/>
      </c>
      <c r="D6616" s="638" t="str">
        <f>IF($C6616="","",IFERROR(_xlfn.XLOOKUP($C6616,'1.PrepList'!$I$2:$I$1500,'1.PrepList'!$J$2:$J$1500,"")&amp;"",""))</f>
        <v/>
      </c>
      <c r="E6616" s="638" t="str">
        <f>IF($C6616="","",IFERROR(_xlfn.XLOOKUP($C6616,'1.PrepList'!$I$2:$I$1500,'1.PrepList'!$N$2:$N$1500,"")&amp;"",""))</f>
        <v/>
      </c>
      <c r="F6616" s="638" t="str">
        <f>IF($C6616="","",IFERROR(_xlfn.XLOOKUP($C6616,'1.PrepList'!$I$2:$I$1500,'1.PrepList'!$K$2:$K$1500,"")&amp;"",""))</f>
        <v/>
      </c>
      <c r="H6616" s="644" t="str">
        <f>IF($C6616="","",IFERROR(IF(_xlfn.XLOOKUP($C6616,tbl_StartedStatus[Bold ID],tbl_StartedStatus[Started])="Started","Yes",IF(_xlfn.XLOOKUP($C6616,tbl_StartedStatus[Bold ID],tbl_StartedStatus[Started])="No Show","No Show","")),""))</f>
        <v/>
      </c>
    </row>
    <row r="6617" spans="1:8" ht="15" customHeight="1" thickBot="1">
      <c r="A6617" s="38" t="str">
        <f>IF($C6617="","",IFERROR(_xlfn.XLOOKUP($C6617,'1.PrepList'!$I$2:$I$1500,'1.PrepList'!$G$2:$G$1500,"")&amp;"",""))</f>
        <v/>
      </c>
      <c r="B6617" s="638" t="str">
        <f>IF($C6617="","",IFERROR(_xlfn.XLOOKUP($C6617,'1.PrepList'!$I$2:$I$1500,'1.PrepList'!$H$2:$H$1500,"")&amp;"",""))</f>
        <v/>
      </c>
      <c r="D6617" s="638" t="str">
        <f>IF($C6617="","",IFERROR(_xlfn.XLOOKUP($C6617,'1.PrepList'!$I$2:$I$1500,'1.PrepList'!$J$2:$J$1500,"")&amp;"",""))</f>
        <v/>
      </c>
      <c r="E6617" s="638" t="str">
        <f>IF($C6617="","",IFERROR(_xlfn.XLOOKUP($C6617,'1.PrepList'!$I$2:$I$1500,'1.PrepList'!$N$2:$N$1500,"")&amp;"",""))</f>
        <v/>
      </c>
      <c r="F6617" s="638" t="str">
        <f>IF($C6617="","",IFERROR(_xlfn.XLOOKUP($C6617,'1.PrepList'!$I$2:$I$1500,'1.PrepList'!$K$2:$K$1500,"")&amp;"",""))</f>
        <v/>
      </c>
      <c r="H6617" s="644" t="str">
        <f>IF($C6617="","",IFERROR(IF(_xlfn.XLOOKUP($C6617,tbl_StartedStatus[Bold ID],tbl_StartedStatus[Started])="Started","Yes",IF(_xlfn.XLOOKUP($C6617,tbl_StartedStatus[Bold ID],tbl_StartedStatus[Started])="No Show","No Show","")),""))</f>
        <v/>
      </c>
    </row>
    <row r="6618" spans="1:8" ht="15" customHeight="1" thickBot="1">
      <c r="A6618" s="38" t="str">
        <f>IF($C6618="","",IFERROR(_xlfn.XLOOKUP($C6618,'1.PrepList'!$I$2:$I$1500,'1.PrepList'!$G$2:$G$1500,"")&amp;"",""))</f>
        <v/>
      </c>
      <c r="B6618" s="638" t="str">
        <f>IF($C6618="","",IFERROR(_xlfn.XLOOKUP($C6618,'1.PrepList'!$I$2:$I$1500,'1.PrepList'!$H$2:$H$1500,"")&amp;"",""))</f>
        <v/>
      </c>
      <c r="D6618" s="638" t="str">
        <f>IF($C6618="","",IFERROR(_xlfn.XLOOKUP($C6618,'1.PrepList'!$I$2:$I$1500,'1.PrepList'!$J$2:$J$1500,"")&amp;"",""))</f>
        <v/>
      </c>
      <c r="E6618" s="638" t="str">
        <f>IF($C6618="","",IFERROR(_xlfn.XLOOKUP($C6618,'1.PrepList'!$I$2:$I$1500,'1.PrepList'!$N$2:$N$1500,"")&amp;"",""))</f>
        <v/>
      </c>
      <c r="F6618" s="638" t="str">
        <f>IF($C6618="","",IFERROR(_xlfn.XLOOKUP($C6618,'1.PrepList'!$I$2:$I$1500,'1.PrepList'!$K$2:$K$1500,"")&amp;"",""))</f>
        <v/>
      </c>
      <c r="H6618" s="644" t="str">
        <f>IF($C6618="","",IFERROR(IF(_xlfn.XLOOKUP($C6618,tbl_StartedStatus[Bold ID],tbl_StartedStatus[Started])="Started","Yes",IF(_xlfn.XLOOKUP($C6618,tbl_StartedStatus[Bold ID],tbl_StartedStatus[Started])="No Show","No Show","")),""))</f>
        <v/>
      </c>
    </row>
    <row r="6619" spans="1:8" ht="15" customHeight="1" thickBot="1">
      <c r="A6619" s="38" t="str">
        <f>IF($C6619="","",IFERROR(_xlfn.XLOOKUP($C6619,'1.PrepList'!$I$2:$I$1500,'1.PrepList'!$G$2:$G$1500,"")&amp;"",""))</f>
        <v/>
      </c>
      <c r="B6619" s="638" t="str">
        <f>IF($C6619="","",IFERROR(_xlfn.XLOOKUP($C6619,'1.PrepList'!$I$2:$I$1500,'1.PrepList'!$H$2:$H$1500,"")&amp;"",""))</f>
        <v/>
      </c>
      <c r="D6619" s="638" t="str">
        <f>IF($C6619="","",IFERROR(_xlfn.XLOOKUP($C6619,'1.PrepList'!$I$2:$I$1500,'1.PrepList'!$J$2:$J$1500,"")&amp;"",""))</f>
        <v/>
      </c>
      <c r="E6619" s="638" t="str">
        <f>IF($C6619="","",IFERROR(_xlfn.XLOOKUP($C6619,'1.PrepList'!$I$2:$I$1500,'1.PrepList'!$N$2:$N$1500,"")&amp;"",""))</f>
        <v/>
      </c>
      <c r="F6619" s="638" t="str">
        <f>IF($C6619="","",IFERROR(_xlfn.XLOOKUP($C6619,'1.PrepList'!$I$2:$I$1500,'1.PrepList'!$K$2:$K$1500,"")&amp;"",""))</f>
        <v/>
      </c>
      <c r="H6619" s="644" t="str">
        <f>IF($C6619="","",IFERROR(IF(_xlfn.XLOOKUP($C6619,tbl_StartedStatus[Bold ID],tbl_StartedStatus[Started])="Started","Yes",IF(_xlfn.XLOOKUP($C6619,tbl_StartedStatus[Bold ID],tbl_StartedStatus[Started])="No Show","No Show","")),""))</f>
        <v/>
      </c>
    </row>
    <row r="6620" spans="1:8" ht="15" customHeight="1" thickBot="1">
      <c r="A6620" s="38" t="str">
        <f>IF($C6620="","",IFERROR(_xlfn.XLOOKUP($C6620,'1.PrepList'!$I$2:$I$1500,'1.PrepList'!$G$2:$G$1500,"")&amp;"",""))</f>
        <v/>
      </c>
      <c r="B6620" s="638" t="str">
        <f>IF($C6620="","",IFERROR(_xlfn.XLOOKUP($C6620,'1.PrepList'!$I$2:$I$1500,'1.PrepList'!$H$2:$H$1500,"")&amp;"",""))</f>
        <v/>
      </c>
      <c r="D6620" s="638" t="str">
        <f>IF($C6620="","",IFERROR(_xlfn.XLOOKUP($C6620,'1.PrepList'!$I$2:$I$1500,'1.PrepList'!$J$2:$J$1500,"")&amp;"",""))</f>
        <v/>
      </c>
      <c r="E6620" s="638" t="str">
        <f>IF($C6620="","",IFERROR(_xlfn.XLOOKUP($C6620,'1.PrepList'!$I$2:$I$1500,'1.PrepList'!$N$2:$N$1500,"")&amp;"",""))</f>
        <v/>
      </c>
      <c r="F6620" s="638" t="str">
        <f>IF($C6620="","",IFERROR(_xlfn.XLOOKUP($C6620,'1.PrepList'!$I$2:$I$1500,'1.PrepList'!$K$2:$K$1500,"")&amp;"",""))</f>
        <v/>
      </c>
      <c r="H6620" s="644" t="str">
        <f>IF($C6620="","",IFERROR(IF(_xlfn.XLOOKUP($C6620,tbl_StartedStatus[Bold ID],tbl_StartedStatus[Started])="Started","Yes",IF(_xlfn.XLOOKUP($C6620,tbl_StartedStatus[Bold ID],tbl_StartedStatus[Started])="No Show","No Show","")),""))</f>
        <v/>
      </c>
    </row>
    <row r="6621" spans="1:8" ht="15" customHeight="1" thickBot="1">
      <c r="A6621" s="38" t="str">
        <f>IF($C6621="","",IFERROR(_xlfn.XLOOKUP($C6621,'1.PrepList'!$I$2:$I$1500,'1.PrepList'!$G$2:$G$1500,"")&amp;"",""))</f>
        <v/>
      </c>
      <c r="B6621" s="638" t="str">
        <f>IF($C6621="","",IFERROR(_xlfn.XLOOKUP($C6621,'1.PrepList'!$I$2:$I$1500,'1.PrepList'!$H$2:$H$1500,"")&amp;"",""))</f>
        <v/>
      </c>
      <c r="D6621" s="638" t="str">
        <f>IF($C6621="","",IFERROR(_xlfn.XLOOKUP($C6621,'1.PrepList'!$I$2:$I$1500,'1.PrepList'!$J$2:$J$1500,"")&amp;"",""))</f>
        <v/>
      </c>
      <c r="E6621" s="638" t="str">
        <f>IF($C6621="","",IFERROR(_xlfn.XLOOKUP($C6621,'1.PrepList'!$I$2:$I$1500,'1.PrepList'!$N$2:$N$1500,"")&amp;"",""))</f>
        <v/>
      </c>
      <c r="F6621" s="638" t="str">
        <f>IF($C6621="","",IFERROR(_xlfn.XLOOKUP($C6621,'1.PrepList'!$I$2:$I$1500,'1.PrepList'!$K$2:$K$1500,"")&amp;"",""))</f>
        <v/>
      </c>
      <c r="H6621" s="644" t="str">
        <f>IF($C6621="","",IFERROR(IF(_xlfn.XLOOKUP($C6621,tbl_StartedStatus[Bold ID],tbl_StartedStatus[Started])="Started","Yes",IF(_xlfn.XLOOKUP($C6621,tbl_StartedStatus[Bold ID],tbl_StartedStatus[Started])="No Show","No Show","")),""))</f>
        <v/>
      </c>
    </row>
    <row r="6622" spans="1:8" ht="15" customHeight="1" thickBot="1">
      <c r="A6622" s="38" t="str">
        <f>IF($C6622="","",IFERROR(_xlfn.XLOOKUP($C6622,'1.PrepList'!$I$2:$I$1500,'1.PrepList'!$G$2:$G$1500,"")&amp;"",""))</f>
        <v/>
      </c>
      <c r="B6622" s="638" t="str">
        <f>IF($C6622="","",IFERROR(_xlfn.XLOOKUP($C6622,'1.PrepList'!$I$2:$I$1500,'1.PrepList'!$H$2:$H$1500,"")&amp;"",""))</f>
        <v/>
      </c>
      <c r="D6622" s="638" t="str">
        <f>IF($C6622="","",IFERROR(_xlfn.XLOOKUP($C6622,'1.PrepList'!$I$2:$I$1500,'1.PrepList'!$J$2:$J$1500,"")&amp;"",""))</f>
        <v/>
      </c>
      <c r="E6622" s="638" t="str">
        <f>IF($C6622="","",IFERROR(_xlfn.XLOOKUP($C6622,'1.PrepList'!$I$2:$I$1500,'1.PrepList'!$N$2:$N$1500,"")&amp;"",""))</f>
        <v/>
      </c>
      <c r="F6622" s="638" t="str">
        <f>IF($C6622="","",IFERROR(_xlfn.XLOOKUP($C6622,'1.PrepList'!$I$2:$I$1500,'1.PrepList'!$K$2:$K$1500,"")&amp;"",""))</f>
        <v/>
      </c>
      <c r="H6622" s="644" t="str">
        <f>IF($C6622="","",IFERROR(IF(_xlfn.XLOOKUP($C6622,tbl_StartedStatus[Bold ID],tbl_StartedStatus[Started])="Started","Yes",IF(_xlfn.XLOOKUP($C6622,tbl_StartedStatus[Bold ID],tbl_StartedStatus[Started])="No Show","No Show","")),""))</f>
        <v/>
      </c>
    </row>
    <row r="6623" spans="1:8" ht="15" customHeight="1" thickBot="1">
      <c r="A6623" s="38" t="str">
        <f>IF($C6623="","",IFERROR(_xlfn.XLOOKUP($C6623,'1.PrepList'!$I$2:$I$1500,'1.PrepList'!$G$2:$G$1500,"")&amp;"",""))</f>
        <v/>
      </c>
      <c r="B6623" s="638" t="str">
        <f>IF($C6623="","",IFERROR(_xlfn.XLOOKUP($C6623,'1.PrepList'!$I$2:$I$1500,'1.PrepList'!$H$2:$H$1500,"")&amp;"",""))</f>
        <v/>
      </c>
      <c r="D6623" s="638" t="str">
        <f>IF($C6623="","",IFERROR(_xlfn.XLOOKUP($C6623,'1.PrepList'!$I$2:$I$1500,'1.PrepList'!$J$2:$J$1500,"")&amp;"",""))</f>
        <v/>
      </c>
      <c r="E6623" s="638" t="str">
        <f>IF($C6623="","",IFERROR(_xlfn.XLOOKUP($C6623,'1.PrepList'!$I$2:$I$1500,'1.PrepList'!$N$2:$N$1500,"")&amp;"",""))</f>
        <v/>
      </c>
      <c r="F6623" s="638" t="str">
        <f>IF($C6623="","",IFERROR(_xlfn.XLOOKUP($C6623,'1.PrepList'!$I$2:$I$1500,'1.PrepList'!$K$2:$K$1500,"")&amp;"",""))</f>
        <v/>
      </c>
      <c r="H6623" s="644" t="str">
        <f>IF($C6623="","",IFERROR(IF(_xlfn.XLOOKUP($C6623,tbl_StartedStatus[Bold ID],tbl_StartedStatus[Started])="Started","Yes",IF(_xlfn.XLOOKUP($C6623,tbl_StartedStatus[Bold ID],tbl_StartedStatus[Started])="No Show","No Show","")),""))</f>
        <v/>
      </c>
    </row>
    <row r="6624" spans="1:8" ht="15" customHeight="1" thickBot="1">
      <c r="A6624" s="38" t="str">
        <f>IF($C6624="","",IFERROR(_xlfn.XLOOKUP($C6624,'1.PrepList'!$I$2:$I$1500,'1.PrepList'!$G$2:$G$1500,"")&amp;"",""))</f>
        <v/>
      </c>
      <c r="B6624" s="638" t="str">
        <f>IF($C6624="","",IFERROR(_xlfn.XLOOKUP($C6624,'1.PrepList'!$I$2:$I$1500,'1.PrepList'!$H$2:$H$1500,"")&amp;"",""))</f>
        <v/>
      </c>
      <c r="D6624" s="638" t="str">
        <f>IF($C6624="","",IFERROR(_xlfn.XLOOKUP($C6624,'1.PrepList'!$I$2:$I$1500,'1.PrepList'!$J$2:$J$1500,"")&amp;"",""))</f>
        <v/>
      </c>
      <c r="E6624" s="638" t="str">
        <f>IF($C6624="","",IFERROR(_xlfn.XLOOKUP($C6624,'1.PrepList'!$I$2:$I$1500,'1.PrepList'!$N$2:$N$1500,"")&amp;"",""))</f>
        <v/>
      </c>
      <c r="F6624" s="638" t="str">
        <f>IF($C6624="","",IFERROR(_xlfn.XLOOKUP($C6624,'1.PrepList'!$I$2:$I$1500,'1.PrepList'!$K$2:$K$1500,"")&amp;"",""))</f>
        <v/>
      </c>
      <c r="H6624" s="644" t="str">
        <f>IF($C6624="","",IFERROR(IF(_xlfn.XLOOKUP($C6624,tbl_StartedStatus[Bold ID],tbl_StartedStatus[Started])="Started","Yes",IF(_xlfn.XLOOKUP($C6624,tbl_StartedStatus[Bold ID],tbl_StartedStatus[Started])="No Show","No Show","")),""))</f>
        <v/>
      </c>
    </row>
    <row r="6625" spans="1:8" ht="15" customHeight="1" thickBot="1">
      <c r="A6625" s="38" t="str">
        <f>IF($C6625="","",IFERROR(_xlfn.XLOOKUP($C6625,'1.PrepList'!$I$2:$I$1500,'1.PrepList'!$G$2:$G$1500,"")&amp;"",""))</f>
        <v/>
      </c>
      <c r="B6625" s="638" t="str">
        <f>IF($C6625="","",IFERROR(_xlfn.XLOOKUP($C6625,'1.PrepList'!$I$2:$I$1500,'1.PrepList'!$H$2:$H$1500,"")&amp;"",""))</f>
        <v/>
      </c>
      <c r="D6625" s="638" t="str">
        <f>IF($C6625="","",IFERROR(_xlfn.XLOOKUP($C6625,'1.PrepList'!$I$2:$I$1500,'1.PrepList'!$J$2:$J$1500,"")&amp;"",""))</f>
        <v/>
      </c>
      <c r="E6625" s="638" t="str">
        <f>IF($C6625="","",IFERROR(_xlfn.XLOOKUP($C6625,'1.PrepList'!$I$2:$I$1500,'1.PrepList'!$N$2:$N$1500,"")&amp;"",""))</f>
        <v/>
      </c>
      <c r="F6625" s="638" t="str">
        <f>IF($C6625="","",IFERROR(_xlfn.XLOOKUP($C6625,'1.PrepList'!$I$2:$I$1500,'1.PrepList'!$K$2:$K$1500,"")&amp;"",""))</f>
        <v/>
      </c>
      <c r="H6625" s="644" t="str">
        <f>IF($C6625="","",IFERROR(IF(_xlfn.XLOOKUP($C6625,tbl_StartedStatus[Bold ID],tbl_StartedStatus[Started])="Started","Yes",IF(_xlfn.XLOOKUP($C6625,tbl_StartedStatus[Bold ID],tbl_StartedStatus[Started])="No Show","No Show","")),""))</f>
        <v/>
      </c>
    </row>
    <row r="6626" spans="1:8" ht="15" customHeight="1" thickBot="1">
      <c r="A6626" s="38" t="str">
        <f>IF($C6626="","",IFERROR(_xlfn.XLOOKUP($C6626,'1.PrepList'!$I$2:$I$1500,'1.PrepList'!$G$2:$G$1500,"")&amp;"",""))</f>
        <v/>
      </c>
      <c r="B6626" s="638" t="str">
        <f>IF($C6626="","",IFERROR(_xlfn.XLOOKUP($C6626,'1.PrepList'!$I$2:$I$1500,'1.PrepList'!$H$2:$H$1500,"")&amp;"",""))</f>
        <v/>
      </c>
      <c r="D6626" s="638" t="str">
        <f>IF($C6626="","",IFERROR(_xlfn.XLOOKUP($C6626,'1.PrepList'!$I$2:$I$1500,'1.PrepList'!$J$2:$J$1500,"")&amp;"",""))</f>
        <v/>
      </c>
      <c r="E6626" s="638" t="str">
        <f>IF($C6626="","",IFERROR(_xlfn.XLOOKUP($C6626,'1.PrepList'!$I$2:$I$1500,'1.PrepList'!$N$2:$N$1500,"")&amp;"",""))</f>
        <v/>
      </c>
      <c r="F6626" s="638" t="str">
        <f>IF($C6626="","",IFERROR(_xlfn.XLOOKUP($C6626,'1.PrepList'!$I$2:$I$1500,'1.PrepList'!$K$2:$K$1500,"")&amp;"",""))</f>
        <v/>
      </c>
      <c r="H6626" s="644" t="str">
        <f>IF($C6626="","",IFERROR(IF(_xlfn.XLOOKUP($C6626,tbl_StartedStatus[Bold ID],tbl_StartedStatus[Started])="Started","Yes",IF(_xlfn.XLOOKUP($C6626,tbl_StartedStatus[Bold ID],tbl_StartedStatus[Started])="No Show","No Show","")),""))</f>
        <v/>
      </c>
    </row>
    <row r="6627" spans="1:8" ht="15" customHeight="1" thickBot="1">
      <c r="A6627" s="38" t="str">
        <f>IF($C6627="","",IFERROR(_xlfn.XLOOKUP($C6627,'1.PrepList'!$I$2:$I$1500,'1.PrepList'!$G$2:$G$1500,"")&amp;"",""))</f>
        <v/>
      </c>
      <c r="B6627" s="638" t="str">
        <f>IF($C6627="","",IFERROR(_xlfn.XLOOKUP($C6627,'1.PrepList'!$I$2:$I$1500,'1.PrepList'!$H$2:$H$1500,"")&amp;"",""))</f>
        <v/>
      </c>
      <c r="D6627" s="638" t="str">
        <f>IF($C6627="","",IFERROR(_xlfn.XLOOKUP($C6627,'1.PrepList'!$I$2:$I$1500,'1.PrepList'!$J$2:$J$1500,"")&amp;"",""))</f>
        <v/>
      </c>
      <c r="E6627" s="638" t="str">
        <f>IF($C6627="","",IFERROR(_xlfn.XLOOKUP($C6627,'1.PrepList'!$I$2:$I$1500,'1.PrepList'!$N$2:$N$1500,"")&amp;"",""))</f>
        <v/>
      </c>
      <c r="F6627" s="638" t="str">
        <f>IF($C6627="","",IFERROR(_xlfn.XLOOKUP($C6627,'1.PrepList'!$I$2:$I$1500,'1.PrepList'!$K$2:$K$1500,"")&amp;"",""))</f>
        <v/>
      </c>
      <c r="H6627" s="644" t="str">
        <f>IF($C6627="","",IFERROR(IF(_xlfn.XLOOKUP($C6627,tbl_StartedStatus[Bold ID],tbl_StartedStatus[Started])="Started","Yes",IF(_xlfn.XLOOKUP($C6627,tbl_StartedStatus[Bold ID],tbl_StartedStatus[Started])="No Show","No Show","")),""))</f>
        <v/>
      </c>
    </row>
    <row r="6628" spans="1:8" ht="15" customHeight="1" thickBot="1">
      <c r="A6628" s="38" t="str">
        <f>IF($C6628="","",IFERROR(_xlfn.XLOOKUP($C6628,'1.PrepList'!$I$2:$I$1500,'1.PrepList'!$G$2:$G$1500,"")&amp;"",""))</f>
        <v/>
      </c>
      <c r="B6628" s="638" t="str">
        <f>IF($C6628="","",IFERROR(_xlfn.XLOOKUP($C6628,'1.PrepList'!$I$2:$I$1500,'1.PrepList'!$H$2:$H$1500,"")&amp;"",""))</f>
        <v/>
      </c>
      <c r="D6628" s="638" t="str">
        <f>IF($C6628="","",IFERROR(_xlfn.XLOOKUP($C6628,'1.PrepList'!$I$2:$I$1500,'1.PrepList'!$J$2:$J$1500,"")&amp;"",""))</f>
        <v/>
      </c>
      <c r="E6628" s="638" t="str">
        <f>IF($C6628="","",IFERROR(_xlfn.XLOOKUP($C6628,'1.PrepList'!$I$2:$I$1500,'1.PrepList'!$N$2:$N$1500,"")&amp;"",""))</f>
        <v/>
      </c>
      <c r="F6628" s="638" t="str">
        <f>IF($C6628="","",IFERROR(_xlfn.XLOOKUP($C6628,'1.PrepList'!$I$2:$I$1500,'1.PrepList'!$K$2:$K$1500,"")&amp;"",""))</f>
        <v/>
      </c>
      <c r="H6628" s="644" t="str">
        <f>IF($C6628="","",IFERROR(IF(_xlfn.XLOOKUP($C6628,tbl_StartedStatus[Bold ID],tbl_StartedStatus[Started])="Started","Yes",IF(_xlfn.XLOOKUP($C6628,tbl_StartedStatus[Bold ID],tbl_StartedStatus[Started])="No Show","No Show","")),""))</f>
        <v/>
      </c>
    </row>
    <row r="6629" spans="1:8" ht="15" customHeight="1" thickBot="1">
      <c r="A6629" s="38" t="str">
        <f>IF($C6629="","",IFERROR(_xlfn.XLOOKUP($C6629,'1.PrepList'!$I$2:$I$1500,'1.PrepList'!$G$2:$G$1500,"")&amp;"",""))</f>
        <v/>
      </c>
      <c r="B6629" s="638" t="str">
        <f>IF($C6629="","",IFERROR(_xlfn.XLOOKUP($C6629,'1.PrepList'!$I$2:$I$1500,'1.PrepList'!$H$2:$H$1500,"")&amp;"",""))</f>
        <v/>
      </c>
      <c r="D6629" s="638" t="str">
        <f>IF($C6629="","",IFERROR(_xlfn.XLOOKUP($C6629,'1.PrepList'!$I$2:$I$1500,'1.PrepList'!$J$2:$J$1500,"")&amp;"",""))</f>
        <v/>
      </c>
      <c r="E6629" s="638" t="str">
        <f>IF($C6629="","",IFERROR(_xlfn.XLOOKUP($C6629,'1.PrepList'!$I$2:$I$1500,'1.PrepList'!$N$2:$N$1500,"")&amp;"",""))</f>
        <v/>
      </c>
      <c r="F6629" s="638" t="str">
        <f>IF($C6629="","",IFERROR(_xlfn.XLOOKUP($C6629,'1.PrepList'!$I$2:$I$1500,'1.PrepList'!$K$2:$K$1500,"")&amp;"",""))</f>
        <v/>
      </c>
      <c r="H6629" s="644" t="str">
        <f>IF($C6629="","",IFERROR(IF(_xlfn.XLOOKUP($C6629,tbl_StartedStatus[Bold ID],tbl_StartedStatus[Started])="Started","Yes",IF(_xlfn.XLOOKUP($C6629,tbl_StartedStatus[Bold ID],tbl_StartedStatus[Started])="No Show","No Show","")),""))</f>
        <v/>
      </c>
    </row>
    <row r="6630" spans="1:8" ht="15" customHeight="1" thickBot="1">
      <c r="A6630" s="38" t="str">
        <f>IF($C6630="","",IFERROR(_xlfn.XLOOKUP($C6630,'1.PrepList'!$I$2:$I$1500,'1.PrepList'!$G$2:$G$1500,"")&amp;"",""))</f>
        <v/>
      </c>
      <c r="B6630" s="638" t="str">
        <f>IF($C6630="","",IFERROR(_xlfn.XLOOKUP($C6630,'1.PrepList'!$I$2:$I$1500,'1.PrepList'!$H$2:$H$1500,"")&amp;"",""))</f>
        <v/>
      </c>
      <c r="D6630" s="638" t="str">
        <f>IF($C6630="","",IFERROR(_xlfn.XLOOKUP($C6630,'1.PrepList'!$I$2:$I$1500,'1.PrepList'!$J$2:$J$1500,"")&amp;"",""))</f>
        <v/>
      </c>
      <c r="E6630" s="638" t="str">
        <f>IF($C6630="","",IFERROR(_xlfn.XLOOKUP($C6630,'1.PrepList'!$I$2:$I$1500,'1.PrepList'!$N$2:$N$1500,"")&amp;"",""))</f>
        <v/>
      </c>
      <c r="F6630" s="638" t="str">
        <f>IF($C6630="","",IFERROR(_xlfn.XLOOKUP($C6630,'1.PrepList'!$I$2:$I$1500,'1.PrepList'!$K$2:$K$1500,"")&amp;"",""))</f>
        <v/>
      </c>
      <c r="H6630" s="644" t="str">
        <f>IF($C6630="","",IFERROR(IF(_xlfn.XLOOKUP($C6630,tbl_StartedStatus[Bold ID],tbl_StartedStatus[Started])="Started","Yes",IF(_xlfn.XLOOKUP($C6630,tbl_StartedStatus[Bold ID],tbl_StartedStatus[Started])="No Show","No Show","")),""))</f>
        <v/>
      </c>
    </row>
    <row r="6631" spans="1:8" ht="15" customHeight="1" thickBot="1">
      <c r="A6631" s="38" t="str">
        <f>IF($C6631="","",IFERROR(_xlfn.XLOOKUP($C6631,'1.PrepList'!$I$2:$I$1500,'1.PrepList'!$G$2:$G$1500,"")&amp;"",""))</f>
        <v/>
      </c>
      <c r="B6631" s="638" t="str">
        <f>IF($C6631="","",IFERROR(_xlfn.XLOOKUP($C6631,'1.PrepList'!$I$2:$I$1500,'1.PrepList'!$H$2:$H$1500,"")&amp;"",""))</f>
        <v/>
      </c>
      <c r="D6631" s="638" t="str">
        <f>IF($C6631="","",IFERROR(_xlfn.XLOOKUP($C6631,'1.PrepList'!$I$2:$I$1500,'1.PrepList'!$J$2:$J$1500,"")&amp;"",""))</f>
        <v/>
      </c>
      <c r="E6631" s="638" t="str">
        <f>IF($C6631="","",IFERROR(_xlfn.XLOOKUP($C6631,'1.PrepList'!$I$2:$I$1500,'1.PrepList'!$N$2:$N$1500,"")&amp;"",""))</f>
        <v/>
      </c>
      <c r="F6631" s="638" t="str">
        <f>IF($C6631="","",IFERROR(_xlfn.XLOOKUP($C6631,'1.PrepList'!$I$2:$I$1500,'1.PrepList'!$K$2:$K$1500,"")&amp;"",""))</f>
        <v/>
      </c>
      <c r="H6631" s="644" t="str">
        <f>IF($C6631="","",IFERROR(IF(_xlfn.XLOOKUP($C6631,tbl_StartedStatus[Bold ID],tbl_StartedStatus[Started])="Started","Yes",IF(_xlfn.XLOOKUP($C6631,tbl_StartedStatus[Bold ID],tbl_StartedStatus[Started])="No Show","No Show","")),""))</f>
        <v/>
      </c>
    </row>
    <row r="6632" spans="1:8" ht="15" customHeight="1" thickBot="1">
      <c r="A6632" s="38" t="str">
        <f>IF($C6632="","",IFERROR(_xlfn.XLOOKUP($C6632,'1.PrepList'!$I$2:$I$1500,'1.PrepList'!$G$2:$G$1500,"")&amp;"",""))</f>
        <v/>
      </c>
      <c r="B6632" s="638" t="str">
        <f>IF($C6632="","",IFERROR(_xlfn.XLOOKUP($C6632,'1.PrepList'!$I$2:$I$1500,'1.PrepList'!$H$2:$H$1500,"")&amp;"",""))</f>
        <v/>
      </c>
      <c r="D6632" s="638" t="str">
        <f>IF($C6632="","",IFERROR(_xlfn.XLOOKUP($C6632,'1.PrepList'!$I$2:$I$1500,'1.PrepList'!$J$2:$J$1500,"")&amp;"",""))</f>
        <v/>
      </c>
      <c r="E6632" s="638" t="str">
        <f>IF($C6632="","",IFERROR(_xlfn.XLOOKUP($C6632,'1.PrepList'!$I$2:$I$1500,'1.PrepList'!$N$2:$N$1500,"")&amp;"",""))</f>
        <v/>
      </c>
      <c r="F6632" s="638" t="str">
        <f>IF($C6632="","",IFERROR(_xlfn.XLOOKUP($C6632,'1.PrepList'!$I$2:$I$1500,'1.PrepList'!$K$2:$K$1500,"")&amp;"",""))</f>
        <v/>
      </c>
      <c r="H6632" s="644" t="str">
        <f>IF($C6632="","",IFERROR(IF(_xlfn.XLOOKUP($C6632,tbl_StartedStatus[Bold ID],tbl_StartedStatus[Started])="Started","Yes",IF(_xlfn.XLOOKUP($C6632,tbl_StartedStatus[Bold ID],tbl_StartedStatus[Started])="No Show","No Show","")),""))</f>
        <v/>
      </c>
    </row>
    <row r="6633" spans="1:8" ht="15" customHeight="1" thickBot="1">
      <c r="A6633" s="38" t="str">
        <f>IF($C6633="","",IFERROR(_xlfn.XLOOKUP($C6633,'1.PrepList'!$I$2:$I$1500,'1.PrepList'!$G$2:$G$1500,"")&amp;"",""))</f>
        <v/>
      </c>
      <c r="B6633" s="638" t="str">
        <f>IF($C6633="","",IFERROR(_xlfn.XLOOKUP($C6633,'1.PrepList'!$I$2:$I$1500,'1.PrepList'!$H$2:$H$1500,"")&amp;"",""))</f>
        <v/>
      </c>
      <c r="D6633" s="638" t="str">
        <f>IF($C6633="","",IFERROR(_xlfn.XLOOKUP($C6633,'1.PrepList'!$I$2:$I$1500,'1.PrepList'!$J$2:$J$1500,"")&amp;"",""))</f>
        <v/>
      </c>
      <c r="E6633" s="638" t="str">
        <f>IF($C6633="","",IFERROR(_xlfn.XLOOKUP($C6633,'1.PrepList'!$I$2:$I$1500,'1.PrepList'!$N$2:$N$1500,"")&amp;"",""))</f>
        <v/>
      </c>
      <c r="F6633" s="638" t="str">
        <f>IF($C6633="","",IFERROR(_xlfn.XLOOKUP($C6633,'1.PrepList'!$I$2:$I$1500,'1.PrepList'!$K$2:$K$1500,"")&amp;"",""))</f>
        <v/>
      </c>
      <c r="H6633" s="644" t="str">
        <f>IF($C6633="","",IFERROR(IF(_xlfn.XLOOKUP($C6633,tbl_StartedStatus[Bold ID],tbl_StartedStatus[Started])="Started","Yes",IF(_xlfn.XLOOKUP($C6633,tbl_StartedStatus[Bold ID],tbl_StartedStatus[Started])="No Show","No Show","")),""))</f>
        <v/>
      </c>
    </row>
    <row r="6634" spans="1:8" ht="15" customHeight="1" thickBot="1">
      <c r="A6634" s="38" t="str">
        <f>IF($C6634="","",IFERROR(_xlfn.XLOOKUP($C6634,'1.PrepList'!$I$2:$I$1500,'1.PrepList'!$G$2:$G$1500,"")&amp;"",""))</f>
        <v/>
      </c>
      <c r="B6634" s="638" t="str">
        <f>IF($C6634="","",IFERROR(_xlfn.XLOOKUP($C6634,'1.PrepList'!$I$2:$I$1500,'1.PrepList'!$H$2:$H$1500,"")&amp;"",""))</f>
        <v/>
      </c>
      <c r="D6634" s="638" t="str">
        <f>IF($C6634="","",IFERROR(_xlfn.XLOOKUP($C6634,'1.PrepList'!$I$2:$I$1500,'1.PrepList'!$J$2:$J$1500,"")&amp;"",""))</f>
        <v/>
      </c>
      <c r="E6634" s="638" t="str">
        <f>IF($C6634="","",IFERROR(_xlfn.XLOOKUP($C6634,'1.PrepList'!$I$2:$I$1500,'1.PrepList'!$N$2:$N$1500,"")&amp;"",""))</f>
        <v/>
      </c>
      <c r="F6634" s="638" t="str">
        <f>IF($C6634="","",IFERROR(_xlfn.XLOOKUP($C6634,'1.PrepList'!$I$2:$I$1500,'1.PrepList'!$K$2:$K$1500,"")&amp;"",""))</f>
        <v/>
      </c>
      <c r="H6634" s="644" t="str">
        <f>IF($C6634="","",IFERROR(IF(_xlfn.XLOOKUP($C6634,tbl_StartedStatus[Bold ID],tbl_StartedStatus[Started])="Started","Yes",IF(_xlfn.XLOOKUP($C6634,tbl_StartedStatus[Bold ID],tbl_StartedStatus[Started])="No Show","No Show","")),""))</f>
        <v/>
      </c>
    </row>
    <row r="6635" spans="1:8" ht="15" customHeight="1" thickBot="1">
      <c r="A6635" s="38" t="str">
        <f>IF($C6635="","",IFERROR(_xlfn.XLOOKUP($C6635,'1.PrepList'!$I$2:$I$1500,'1.PrepList'!$G$2:$G$1500,"")&amp;"",""))</f>
        <v/>
      </c>
      <c r="B6635" s="638" t="str">
        <f>IF($C6635="","",IFERROR(_xlfn.XLOOKUP($C6635,'1.PrepList'!$I$2:$I$1500,'1.PrepList'!$H$2:$H$1500,"")&amp;"",""))</f>
        <v/>
      </c>
      <c r="D6635" s="638" t="str">
        <f>IF($C6635="","",IFERROR(_xlfn.XLOOKUP($C6635,'1.PrepList'!$I$2:$I$1500,'1.PrepList'!$J$2:$J$1500,"")&amp;"",""))</f>
        <v/>
      </c>
      <c r="E6635" s="638" t="str">
        <f>IF($C6635="","",IFERROR(_xlfn.XLOOKUP($C6635,'1.PrepList'!$I$2:$I$1500,'1.PrepList'!$N$2:$N$1500,"")&amp;"",""))</f>
        <v/>
      </c>
      <c r="F6635" s="638" t="str">
        <f>IF($C6635="","",IFERROR(_xlfn.XLOOKUP($C6635,'1.PrepList'!$I$2:$I$1500,'1.PrepList'!$K$2:$K$1500,"")&amp;"",""))</f>
        <v/>
      </c>
      <c r="H6635" s="644" t="str">
        <f>IF($C6635="","",IFERROR(IF(_xlfn.XLOOKUP($C6635,tbl_StartedStatus[Bold ID],tbl_StartedStatus[Started])="Started","Yes",IF(_xlfn.XLOOKUP($C6635,tbl_StartedStatus[Bold ID],tbl_StartedStatus[Started])="No Show","No Show","")),""))</f>
        <v/>
      </c>
    </row>
    <row r="6636" spans="1:8" ht="15" customHeight="1" thickBot="1">
      <c r="A6636" s="38" t="str">
        <f>IF($C6636="","",IFERROR(_xlfn.XLOOKUP($C6636,'1.PrepList'!$I$2:$I$1500,'1.PrepList'!$G$2:$G$1500,"")&amp;"",""))</f>
        <v/>
      </c>
      <c r="B6636" s="638" t="str">
        <f>IF($C6636="","",IFERROR(_xlfn.XLOOKUP($C6636,'1.PrepList'!$I$2:$I$1500,'1.PrepList'!$H$2:$H$1500,"")&amp;"",""))</f>
        <v/>
      </c>
      <c r="D6636" s="638" t="str">
        <f>IF($C6636="","",IFERROR(_xlfn.XLOOKUP($C6636,'1.PrepList'!$I$2:$I$1500,'1.PrepList'!$J$2:$J$1500,"")&amp;"",""))</f>
        <v/>
      </c>
      <c r="E6636" s="638" t="str">
        <f>IF($C6636="","",IFERROR(_xlfn.XLOOKUP($C6636,'1.PrepList'!$I$2:$I$1500,'1.PrepList'!$N$2:$N$1500,"")&amp;"",""))</f>
        <v/>
      </c>
      <c r="F6636" s="638" t="str">
        <f>IF($C6636="","",IFERROR(_xlfn.XLOOKUP($C6636,'1.PrepList'!$I$2:$I$1500,'1.PrepList'!$K$2:$K$1500,"")&amp;"",""))</f>
        <v/>
      </c>
      <c r="H6636" s="644" t="str">
        <f>IF($C6636="","",IFERROR(IF(_xlfn.XLOOKUP($C6636,tbl_StartedStatus[Bold ID],tbl_StartedStatus[Started])="Started","Yes",IF(_xlfn.XLOOKUP($C6636,tbl_StartedStatus[Bold ID],tbl_StartedStatus[Started])="No Show","No Show","")),""))</f>
        <v/>
      </c>
    </row>
    <row r="6637" spans="1:8" ht="15" customHeight="1" thickBot="1">
      <c r="A6637" s="38" t="str">
        <f>IF($C6637="","",IFERROR(_xlfn.XLOOKUP($C6637,'1.PrepList'!$I$2:$I$1500,'1.PrepList'!$G$2:$G$1500,"")&amp;"",""))</f>
        <v/>
      </c>
      <c r="B6637" s="638" t="str">
        <f>IF($C6637="","",IFERROR(_xlfn.XLOOKUP($C6637,'1.PrepList'!$I$2:$I$1500,'1.PrepList'!$H$2:$H$1500,"")&amp;"",""))</f>
        <v/>
      </c>
      <c r="D6637" s="638" t="str">
        <f>IF($C6637="","",IFERROR(_xlfn.XLOOKUP($C6637,'1.PrepList'!$I$2:$I$1500,'1.PrepList'!$J$2:$J$1500,"")&amp;"",""))</f>
        <v/>
      </c>
      <c r="E6637" s="638" t="str">
        <f>IF($C6637="","",IFERROR(_xlfn.XLOOKUP($C6637,'1.PrepList'!$I$2:$I$1500,'1.PrepList'!$N$2:$N$1500,"")&amp;"",""))</f>
        <v/>
      </c>
      <c r="F6637" s="638" t="str">
        <f>IF($C6637="","",IFERROR(_xlfn.XLOOKUP($C6637,'1.PrepList'!$I$2:$I$1500,'1.PrepList'!$K$2:$K$1500,"")&amp;"",""))</f>
        <v/>
      </c>
      <c r="H6637" s="644" t="str">
        <f>IF($C6637="","",IFERROR(IF(_xlfn.XLOOKUP($C6637,tbl_StartedStatus[Bold ID],tbl_StartedStatus[Started])="Started","Yes",IF(_xlfn.XLOOKUP($C6637,tbl_StartedStatus[Bold ID],tbl_StartedStatus[Started])="No Show","No Show","")),""))</f>
        <v/>
      </c>
    </row>
    <row r="6638" spans="1:8" ht="15" customHeight="1" thickBot="1">
      <c r="A6638" s="38" t="str">
        <f>IF($C6638="","",IFERROR(_xlfn.XLOOKUP($C6638,'1.PrepList'!$I$2:$I$1500,'1.PrepList'!$G$2:$G$1500,"")&amp;"",""))</f>
        <v/>
      </c>
      <c r="B6638" s="638" t="str">
        <f>IF($C6638="","",IFERROR(_xlfn.XLOOKUP($C6638,'1.PrepList'!$I$2:$I$1500,'1.PrepList'!$H$2:$H$1500,"")&amp;"",""))</f>
        <v/>
      </c>
      <c r="D6638" s="638" t="str">
        <f>IF($C6638="","",IFERROR(_xlfn.XLOOKUP($C6638,'1.PrepList'!$I$2:$I$1500,'1.PrepList'!$J$2:$J$1500,"")&amp;"",""))</f>
        <v/>
      </c>
      <c r="E6638" s="638" t="str">
        <f>IF($C6638="","",IFERROR(_xlfn.XLOOKUP($C6638,'1.PrepList'!$I$2:$I$1500,'1.PrepList'!$N$2:$N$1500,"")&amp;"",""))</f>
        <v/>
      </c>
      <c r="F6638" s="638" t="str">
        <f>IF($C6638="","",IFERROR(_xlfn.XLOOKUP($C6638,'1.PrepList'!$I$2:$I$1500,'1.PrepList'!$K$2:$K$1500,"")&amp;"",""))</f>
        <v/>
      </c>
      <c r="H6638" s="644" t="str">
        <f>IF($C6638="","",IFERROR(IF(_xlfn.XLOOKUP($C6638,tbl_StartedStatus[Bold ID],tbl_StartedStatus[Started])="Started","Yes",IF(_xlfn.XLOOKUP($C6638,tbl_StartedStatus[Bold ID],tbl_StartedStatus[Started])="No Show","No Show","")),""))</f>
        <v/>
      </c>
    </row>
    <row r="6639" spans="1:8" ht="15" customHeight="1" thickBot="1">
      <c r="A6639" s="38" t="str">
        <f>IF($C6639="","",IFERROR(_xlfn.XLOOKUP($C6639,'1.PrepList'!$I$2:$I$1500,'1.PrepList'!$G$2:$G$1500,"")&amp;"",""))</f>
        <v/>
      </c>
      <c r="B6639" s="638" t="str">
        <f>IF($C6639="","",IFERROR(_xlfn.XLOOKUP($C6639,'1.PrepList'!$I$2:$I$1500,'1.PrepList'!$H$2:$H$1500,"")&amp;"",""))</f>
        <v/>
      </c>
      <c r="D6639" s="638" t="str">
        <f>IF($C6639="","",IFERROR(_xlfn.XLOOKUP($C6639,'1.PrepList'!$I$2:$I$1500,'1.PrepList'!$J$2:$J$1500,"")&amp;"",""))</f>
        <v/>
      </c>
      <c r="E6639" s="638" t="str">
        <f>IF($C6639="","",IFERROR(_xlfn.XLOOKUP($C6639,'1.PrepList'!$I$2:$I$1500,'1.PrepList'!$N$2:$N$1500,"")&amp;"",""))</f>
        <v/>
      </c>
      <c r="F6639" s="638" t="str">
        <f>IF($C6639="","",IFERROR(_xlfn.XLOOKUP($C6639,'1.PrepList'!$I$2:$I$1500,'1.PrepList'!$K$2:$K$1500,"")&amp;"",""))</f>
        <v/>
      </c>
      <c r="H6639" s="644" t="str">
        <f>IF($C6639="","",IFERROR(IF(_xlfn.XLOOKUP($C6639,tbl_StartedStatus[Bold ID],tbl_StartedStatus[Started])="Started","Yes",IF(_xlfn.XLOOKUP($C6639,tbl_StartedStatus[Bold ID],tbl_StartedStatus[Started])="No Show","No Show","")),""))</f>
        <v/>
      </c>
    </row>
    <row r="6640" spans="1:8" ht="15" customHeight="1" thickBot="1">
      <c r="A6640" s="38" t="str">
        <f>IF($C6640="","",IFERROR(_xlfn.XLOOKUP($C6640,'1.PrepList'!$I$2:$I$1500,'1.PrepList'!$G$2:$G$1500,"")&amp;"",""))</f>
        <v/>
      </c>
      <c r="B6640" s="638" t="str">
        <f>IF($C6640="","",IFERROR(_xlfn.XLOOKUP($C6640,'1.PrepList'!$I$2:$I$1500,'1.PrepList'!$H$2:$H$1500,"")&amp;"",""))</f>
        <v/>
      </c>
      <c r="D6640" s="638" t="str">
        <f>IF($C6640="","",IFERROR(_xlfn.XLOOKUP($C6640,'1.PrepList'!$I$2:$I$1500,'1.PrepList'!$J$2:$J$1500,"")&amp;"",""))</f>
        <v/>
      </c>
      <c r="E6640" s="638" t="str">
        <f>IF($C6640="","",IFERROR(_xlfn.XLOOKUP($C6640,'1.PrepList'!$I$2:$I$1500,'1.PrepList'!$N$2:$N$1500,"")&amp;"",""))</f>
        <v/>
      </c>
      <c r="F6640" s="638" t="str">
        <f>IF($C6640="","",IFERROR(_xlfn.XLOOKUP($C6640,'1.PrepList'!$I$2:$I$1500,'1.PrepList'!$K$2:$K$1500,"")&amp;"",""))</f>
        <v/>
      </c>
      <c r="H6640" s="644" t="str">
        <f>IF($C6640="","",IFERROR(IF(_xlfn.XLOOKUP($C6640,tbl_StartedStatus[Bold ID],tbl_StartedStatus[Started])="Started","Yes",IF(_xlfn.XLOOKUP($C6640,tbl_StartedStatus[Bold ID],tbl_StartedStatus[Started])="No Show","No Show","")),""))</f>
        <v/>
      </c>
    </row>
    <row r="6641" spans="1:8" ht="15" customHeight="1" thickBot="1">
      <c r="A6641" s="38" t="str">
        <f>IF($C6641="","",IFERROR(_xlfn.XLOOKUP($C6641,'1.PrepList'!$I$2:$I$1500,'1.PrepList'!$G$2:$G$1500,"")&amp;"",""))</f>
        <v/>
      </c>
      <c r="B6641" s="638" t="str">
        <f>IF($C6641="","",IFERROR(_xlfn.XLOOKUP($C6641,'1.PrepList'!$I$2:$I$1500,'1.PrepList'!$H$2:$H$1500,"")&amp;"",""))</f>
        <v/>
      </c>
      <c r="D6641" s="638" t="str">
        <f>IF($C6641="","",IFERROR(_xlfn.XLOOKUP($C6641,'1.PrepList'!$I$2:$I$1500,'1.PrepList'!$J$2:$J$1500,"")&amp;"",""))</f>
        <v/>
      </c>
      <c r="E6641" s="638" t="str">
        <f>IF($C6641="","",IFERROR(_xlfn.XLOOKUP($C6641,'1.PrepList'!$I$2:$I$1500,'1.PrepList'!$N$2:$N$1500,"")&amp;"",""))</f>
        <v/>
      </c>
      <c r="F6641" s="638" t="str">
        <f>IF($C6641="","",IFERROR(_xlfn.XLOOKUP($C6641,'1.PrepList'!$I$2:$I$1500,'1.PrepList'!$K$2:$K$1500,"")&amp;"",""))</f>
        <v/>
      </c>
      <c r="H6641" s="644" t="str">
        <f>IF($C6641="","",IFERROR(IF(_xlfn.XLOOKUP($C6641,tbl_StartedStatus[Bold ID],tbl_StartedStatus[Started])="Started","Yes",IF(_xlfn.XLOOKUP($C6641,tbl_StartedStatus[Bold ID],tbl_StartedStatus[Started])="No Show","No Show","")),""))</f>
        <v/>
      </c>
    </row>
    <row r="6642" spans="1:8" ht="15" customHeight="1" thickBot="1">
      <c r="A6642" s="38" t="str">
        <f>IF($C6642="","",IFERROR(_xlfn.XLOOKUP($C6642,'1.PrepList'!$I$2:$I$1500,'1.PrepList'!$G$2:$G$1500,"")&amp;"",""))</f>
        <v/>
      </c>
      <c r="B6642" s="638" t="str">
        <f>IF($C6642="","",IFERROR(_xlfn.XLOOKUP($C6642,'1.PrepList'!$I$2:$I$1500,'1.PrepList'!$H$2:$H$1500,"")&amp;"",""))</f>
        <v/>
      </c>
      <c r="D6642" s="638" t="str">
        <f>IF($C6642="","",IFERROR(_xlfn.XLOOKUP($C6642,'1.PrepList'!$I$2:$I$1500,'1.PrepList'!$J$2:$J$1500,"")&amp;"",""))</f>
        <v/>
      </c>
      <c r="E6642" s="638" t="str">
        <f>IF($C6642="","",IFERROR(_xlfn.XLOOKUP($C6642,'1.PrepList'!$I$2:$I$1500,'1.PrepList'!$N$2:$N$1500,"")&amp;"",""))</f>
        <v/>
      </c>
      <c r="F6642" s="638" t="str">
        <f>IF($C6642="","",IFERROR(_xlfn.XLOOKUP($C6642,'1.PrepList'!$I$2:$I$1500,'1.PrepList'!$K$2:$K$1500,"")&amp;"",""))</f>
        <v/>
      </c>
      <c r="H6642" s="644" t="str">
        <f>IF($C6642="","",IFERROR(IF(_xlfn.XLOOKUP($C6642,tbl_StartedStatus[Bold ID],tbl_StartedStatus[Started])="Started","Yes",IF(_xlfn.XLOOKUP($C6642,tbl_StartedStatus[Bold ID],tbl_StartedStatus[Started])="No Show","No Show","")),""))</f>
        <v/>
      </c>
    </row>
    <row r="6643" spans="1:8" ht="15" customHeight="1" thickBot="1">
      <c r="A6643" s="38" t="str">
        <f>IF($C6643="","",IFERROR(_xlfn.XLOOKUP($C6643,'1.PrepList'!$I$2:$I$1500,'1.PrepList'!$G$2:$G$1500,"")&amp;"",""))</f>
        <v/>
      </c>
      <c r="B6643" s="638" t="str">
        <f>IF($C6643="","",IFERROR(_xlfn.XLOOKUP($C6643,'1.PrepList'!$I$2:$I$1500,'1.PrepList'!$H$2:$H$1500,"")&amp;"",""))</f>
        <v/>
      </c>
      <c r="D6643" s="638" t="str">
        <f>IF($C6643="","",IFERROR(_xlfn.XLOOKUP($C6643,'1.PrepList'!$I$2:$I$1500,'1.PrepList'!$J$2:$J$1500,"")&amp;"",""))</f>
        <v/>
      </c>
      <c r="E6643" s="638" t="str">
        <f>IF($C6643="","",IFERROR(_xlfn.XLOOKUP($C6643,'1.PrepList'!$I$2:$I$1500,'1.PrepList'!$N$2:$N$1500,"")&amp;"",""))</f>
        <v/>
      </c>
      <c r="F6643" s="638" t="str">
        <f>IF($C6643="","",IFERROR(_xlfn.XLOOKUP($C6643,'1.PrepList'!$I$2:$I$1500,'1.PrepList'!$K$2:$K$1500,"")&amp;"",""))</f>
        <v/>
      </c>
      <c r="H6643" s="644" t="str">
        <f>IF($C6643="","",IFERROR(IF(_xlfn.XLOOKUP($C6643,tbl_StartedStatus[Bold ID],tbl_StartedStatus[Started])="Started","Yes",IF(_xlfn.XLOOKUP($C6643,tbl_StartedStatus[Bold ID],tbl_StartedStatus[Started])="No Show","No Show","")),""))</f>
        <v/>
      </c>
    </row>
    <row r="6644" spans="1:8" ht="15" customHeight="1" thickBot="1">
      <c r="A6644" s="38" t="str">
        <f>IF($C6644="","",IFERROR(_xlfn.XLOOKUP($C6644,'1.PrepList'!$I$2:$I$1500,'1.PrepList'!$G$2:$G$1500,"")&amp;"",""))</f>
        <v/>
      </c>
      <c r="B6644" s="638" t="str">
        <f>IF($C6644="","",IFERROR(_xlfn.XLOOKUP($C6644,'1.PrepList'!$I$2:$I$1500,'1.PrepList'!$H$2:$H$1500,"")&amp;"",""))</f>
        <v/>
      </c>
      <c r="D6644" s="638" t="str">
        <f>IF($C6644="","",IFERROR(_xlfn.XLOOKUP($C6644,'1.PrepList'!$I$2:$I$1500,'1.PrepList'!$J$2:$J$1500,"")&amp;"",""))</f>
        <v/>
      </c>
      <c r="E6644" s="638" t="str">
        <f>IF($C6644="","",IFERROR(_xlfn.XLOOKUP($C6644,'1.PrepList'!$I$2:$I$1500,'1.PrepList'!$N$2:$N$1500,"")&amp;"",""))</f>
        <v/>
      </c>
      <c r="F6644" s="638" t="str">
        <f>IF($C6644="","",IFERROR(_xlfn.XLOOKUP($C6644,'1.PrepList'!$I$2:$I$1500,'1.PrepList'!$K$2:$K$1500,"")&amp;"",""))</f>
        <v/>
      </c>
      <c r="H6644" s="644" t="str">
        <f>IF($C6644="","",IFERROR(IF(_xlfn.XLOOKUP($C6644,tbl_StartedStatus[Bold ID],tbl_StartedStatus[Started])="Started","Yes",IF(_xlfn.XLOOKUP($C6644,tbl_StartedStatus[Bold ID],tbl_StartedStatus[Started])="No Show","No Show","")),""))</f>
        <v/>
      </c>
    </row>
    <row r="6645" spans="1:8" ht="15" customHeight="1" thickBot="1">
      <c r="A6645" s="38" t="str">
        <f>IF($C6645="","",IFERROR(_xlfn.XLOOKUP($C6645,'1.PrepList'!$I$2:$I$1500,'1.PrepList'!$G$2:$G$1500,"")&amp;"",""))</f>
        <v/>
      </c>
      <c r="B6645" s="638" t="str">
        <f>IF($C6645="","",IFERROR(_xlfn.XLOOKUP($C6645,'1.PrepList'!$I$2:$I$1500,'1.PrepList'!$H$2:$H$1500,"")&amp;"",""))</f>
        <v/>
      </c>
      <c r="D6645" s="638" t="str">
        <f>IF($C6645="","",IFERROR(_xlfn.XLOOKUP($C6645,'1.PrepList'!$I$2:$I$1500,'1.PrepList'!$J$2:$J$1500,"")&amp;"",""))</f>
        <v/>
      </c>
      <c r="E6645" s="638" t="str">
        <f>IF($C6645="","",IFERROR(_xlfn.XLOOKUP($C6645,'1.PrepList'!$I$2:$I$1500,'1.PrepList'!$N$2:$N$1500,"")&amp;"",""))</f>
        <v/>
      </c>
      <c r="F6645" s="638" t="str">
        <f>IF($C6645="","",IFERROR(_xlfn.XLOOKUP($C6645,'1.PrepList'!$I$2:$I$1500,'1.PrepList'!$K$2:$K$1500,"")&amp;"",""))</f>
        <v/>
      </c>
      <c r="H6645" s="644" t="str">
        <f>IF($C6645="","",IFERROR(IF(_xlfn.XLOOKUP($C6645,tbl_StartedStatus[Bold ID],tbl_StartedStatus[Started])="Started","Yes",IF(_xlfn.XLOOKUP($C6645,tbl_StartedStatus[Bold ID],tbl_StartedStatus[Started])="No Show","No Show","")),""))</f>
        <v/>
      </c>
    </row>
    <row r="6646" spans="1:8" ht="15" customHeight="1" thickBot="1">
      <c r="A6646" s="38" t="str">
        <f>IF($C6646="","",IFERROR(_xlfn.XLOOKUP($C6646,'1.PrepList'!$I$2:$I$1500,'1.PrepList'!$G$2:$G$1500,"")&amp;"",""))</f>
        <v/>
      </c>
      <c r="B6646" s="638" t="str">
        <f>IF($C6646="","",IFERROR(_xlfn.XLOOKUP($C6646,'1.PrepList'!$I$2:$I$1500,'1.PrepList'!$H$2:$H$1500,"")&amp;"",""))</f>
        <v/>
      </c>
      <c r="D6646" s="638" t="str">
        <f>IF($C6646="","",IFERROR(_xlfn.XLOOKUP($C6646,'1.PrepList'!$I$2:$I$1500,'1.PrepList'!$J$2:$J$1500,"")&amp;"",""))</f>
        <v/>
      </c>
      <c r="E6646" s="638" t="str">
        <f>IF($C6646="","",IFERROR(_xlfn.XLOOKUP($C6646,'1.PrepList'!$I$2:$I$1500,'1.PrepList'!$N$2:$N$1500,"")&amp;"",""))</f>
        <v/>
      </c>
      <c r="F6646" s="638" t="str">
        <f>IF($C6646="","",IFERROR(_xlfn.XLOOKUP($C6646,'1.PrepList'!$I$2:$I$1500,'1.PrepList'!$K$2:$K$1500,"")&amp;"",""))</f>
        <v/>
      </c>
      <c r="H6646" s="644" t="str">
        <f>IF($C6646="","",IFERROR(IF(_xlfn.XLOOKUP($C6646,tbl_StartedStatus[Bold ID],tbl_StartedStatus[Started])="Started","Yes",IF(_xlfn.XLOOKUP($C6646,tbl_StartedStatus[Bold ID],tbl_StartedStatus[Started])="No Show","No Show","")),""))</f>
        <v/>
      </c>
    </row>
    <row r="6647" spans="1:8" ht="15" customHeight="1" thickBot="1">
      <c r="A6647" s="38" t="str">
        <f>IF($C6647="","",IFERROR(_xlfn.XLOOKUP($C6647,'1.PrepList'!$I$2:$I$1500,'1.PrepList'!$G$2:$G$1500,"")&amp;"",""))</f>
        <v/>
      </c>
      <c r="B6647" s="638" t="str">
        <f>IF($C6647="","",IFERROR(_xlfn.XLOOKUP($C6647,'1.PrepList'!$I$2:$I$1500,'1.PrepList'!$H$2:$H$1500,"")&amp;"",""))</f>
        <v/>
      </c>
      <c r="D6647" s="638" t="str">
        <f>IF($C6647="","",IFERROR(_xlfn.XLOOKUP($C6647,'1.PrepList'!$I$2:$I$1500,'1.PrepList'!$J$2:$J$1500,"")&amp;"",""))</f>
        <v/>
      </c>
      <c r="E6647" s="638" t="str">
        <f>IF($C6647="","",IFERROR(_xlfn.XLOOKUP($C6647,'1.PrepList'!$I$2:$I$1500,'1.PrepList'!$N$2:$N$1500,"")&amp;"",""))</f>
        <v/>
      </c>
      <c r="F6647" s="638" t="str">
        <f>IF($C6647="","",IFERROR(_xlfn.XLOOKUP($C6647,'1.PrepList'!$I$2:$I$1500,'1.PrepList'!$K$2:$K$1500,"")&amp;"",""))</f>
        <v/>
      </c>
      <c r="H6647" s="644" t="str">
        <f>IF($C6647="","",IFERROR(IF(_xlfn.XLOOKUP($C6647,tbl_StartedStatus[Bold ID],tbl_StartedStatus[Started])="Started","Yes",IF(_xlfn.XLOOKUP($C6647,tbl_StartedStatus[Bold ID],tbl_StartedStatus[Started])="No Show","No Show","")),""))</f>
        <v/>
      </c>
    </row>
    <row r="6648" spans="1:8" ht="15" customHeight="1" thickBot="1">
      <c r="A6648" s="38" t="str">
        <f>IF($C6648="","",IFERROR(_xlfn.XLOOKUP($C6648,'1.PrepList'!$I$2:$I$1500,'1.PrepList'!$G$2:$G$1500,"")&amp;"",""))</f>
        <v/>
      </c>
      <c r="B6648" s="638" t="str">
        <f>IF($C6648="","",IFERROR(_xlfn.XLOOKUP($C6648,'1.PrepList'!$I$2:$I$1500,'1.PrepList'!$H$2:$H$1500,"")&amp;"",""))</f>
        <v/>
      </c>
      <c r="D6648" s="638" t="str">
        <f>IF($C6648="","",IFERROR(_xlfn.XLOOKUP($C6648,'1.PrepList'!$I$2:$I$1500,'1.PrepList'!$J$2:$J$1500,"")&amp;"",""))</f>
        <v/>
      </c>
      <c r="E6648" s="638" t="str">
        <f>IF($C6648="","",IFERROR(_xlfn.XLOOKUP($C6648,'1.PrepList'!$I$2:$I$1500,'1.PrepList'!$N$2:$N$1500,"")&amp;"",""))</f>
        <v/>
      </c>
      <c r="F6648" s="638" t="str">
        <f>IF($C6648="","",IFERROR(_xlfn.XLOOKUP($C6648,'1.PrepList'!$I$2:$I$1500,'1.PrepList'!$K$2:$K$1500,"")&amp;"",""))</f>
        <v/>
      </c>
      <c r="H6648" s="644" t="str">
        <f>IF($C6648="","",IFERROR(IF(_xlfn.XLOOKUP($C6648,tbl_StartedStatus[Bold ID],tbl_StartedStatus[Started])="Started","Yes",IF(_xlfn.XLOOKUP($C6648,tbl_StartedStatus[Bold ID],tbl_StartedStatus[Started])="No Show","No Show","")),""))</f>
        <v/>
      </c>
    </row>
    <row r="6649" spans="1:8" ht="15" customHeight="1" thickBot="1">
      <c r="A6649" s="38" t="str">
        <f>IF($C6649="","",IFERROR(_xlfn.XLOOKUP($C6649,'1.PrepList'!$I$2:$I$1500,'1.PrepList'!$G$2:$G$1500,"")&amp;"",""))</f>
        <v/>
      </c>
      <c r="B6649" s="638" t="str">
        <f>IF($C6649="","",IFERROR(_xlfn.XLOOKUP($C6649,'1.PrepList'!$I$2:$I$1500,'1.PrepList'!$H$2:$H$1500,"")&amp;"",""))</f>
        <v/>
      </c>
      <c r="D6649" s="638" t="str">
        <f>IF($C6649="","",IFERROR(_xlfn.XLOOKUP($C6649,'1.PrepList'!$I$2:$I$1500,'1.PrepList'!$J$2:$J$1500,"")&amp;"",""))</f>
        <v/>
      </c>
      <c r="E6649" s="638" t="str">
        <f>IF($C6649="","",IFERROR(_xlfn.XLOOKUP($C6649,'1.PrepList'!$I$2:$I$1500,'1.PrepList'!$N$2:$N$1500,"")&amp;"",""))</f>
        <v/>
      </c>
      <c r="F6649" s="638" t="str">
        <f>IF($C6649="","",IFERROR(_xlfn.XLOOKUP($C6649,'1.PrepList'!$I$2:$I$1500,'1.PrepList'!$K$2:$K$1500,"")&amp;"",""))</f>
        <v/>
      </c>
      <c r="H6649" s="644" t="str">
        <f>IF($C6649="","",IFERROR(IF(_xlfn.XLOOKUP($C6649,tbl_StartedStatus[Bold ID],tbl_StartedStatus[Started])="Started","Yes",IF(_xlfn.XLOOKUP($C6649,tbl_StartedStatus[Bold ID],tbl_StartedStatus[Started])="No Show","No Show","")),""))</f>
        <v/>
      </c>
    </row>
    <row r="6650" spans="1:8" ht="15" customHeight="1" thickBot="1">
      <c r="A6650" s="38" t="str">
        <f>IF($C6650="","",IFERROR(_xlfn.XLOOKUP($C6650,'1.PrepList'!$I$2:$I$1500,'1.PrepList'!$G$2:$G$1500,"")&amp;"",""))</f>
        <v/>
      </c>
      <c r="B6650" s="638" t="str">
        <f>IF($C6650="","",IFERROR(_xlfn.XLOOKUP($C6650,'1.PrepList'!$I$2:$I$1500,'1.PrepList'!$H$2:$H$1500,"")&amp;"",""))</f>
        <v/>
      </c>
      <c r="D6650" s="638" t="str">
        <f>IF($C6650="","",IFERROR(_xlfn.XLOOKUP($C6650,'1.PrepList'!$I$2:$I$1500,'1.PrepList'!$J$2:$J$1500,"")&amp;"",""))</f>
        <v/>
      </c>
      <c r="E6650" s="638" t="str">
        <f>IF($C6650="","",IFERROR(_xlfn.XLOOKUP($C6650,'1.PrepList'!$I$2:$I$1500,'1.PrepList'!$N$2:$N$1500,"")&amp;"",""))</f>
        <v/>
      </c>
      <c r="F6650" s="638" t="str">
        <f>IF($C6650="","",IFERROR(_xlfn.XLOOKUP($C6650,'1.PrepList'!$I$2:$I$1500,'1.PrepList'!$K$2:$K$1500,"")&amp;"",""))</f>
        <v/>
      </c>
      <c r="H6650" s="644" t="str">
        <f>IF($C6650="","",IFERROR(IF(_xlfn.XLOOKUP($C6650,tbl_StartedStatus[Bold ID],tbl_StartedStatus[Started])="Started","Yes",IF(_xlfn.XLOOKUP($C6650,tbl_StartedStatus[Bold ID],tbl_StartedStatus[Started])="No Show","No Show","")),""))</f>
        <v/>
      </c>
    </row>
    <row r="6651" spans="1:8" ht="15" customHeight="1" thickBot="1">
      <c r="A6651" s="38" t="str">
        <f>IF($C6651="","",IFERROR(_xlfn.XLOOKUP($C6651,'1.PrepList'!$I$2:$I$1500,'1.PrepList'!$G$2:$G$1500,"")&amp;"",""))</f>
        <v/>
      </c>
      <c r="B6651" s="638" t="str">
        <f>IF($C6651="","",IFERROR(_xlfn.XLOOKUP($C6651,'1.PrepList'!$I$2:$I$1500,'1.PrepList'!$H$2:$H$1500,"")&amp;"",""))</f>
        <v/>
      </c>
      <c r="D6651" s="638" t="str">
        <f>IF($C6651="","",IFERROR(_xlfn.XLOOKUP($C6651,'1.PrepList'!$I$2:$I$1500,'1.PrepList'!$J$2:$J$1500,"")&amp;"",""))</f>
        <v/>
      </c>
      <c r="E6651" s="638" t="str">
        <f>IF($C6651="","",IFERROR(_xlfn.XLOOKUP($C6651,'1.PrepList'!$I$2:$I$1500,'1.PrepList'!$N$2:$N$1500,"")&amp;"",""))</f>
        <v/>
      </c>
      <c r="F6651" s="638" t="str">
        <f>IF($C6651="","",IFERROR(_xlfn.XLOOKUP($C6651,'1.PrepList'!$I$2:$I$1500,'1.PrepList'!$K$2:$K$1500,"")&amp;"",""))</f>
        <v/>
      </c>
      <c r="H6651" s="644" t="str">
        <f>IF($C6651="","",IFERROR(IF(_xlfn.XLOOKUP($C6651,tbl_StartedStatus[Bold ID],tbl_StartedStatus[Started])="Started","Yes",IF(_xlfn.XLOOKUP($C6651,tbl_StartedStatus[Bold ID],tbl_StartedStatus[Started])="No Show","No Show","")),""))</f>
        <v/>
      </c>
    </row>
    <row r="6652" spans="1:8" ht="15" customHeight="1" thickBot="1">
      <c r="A6652" s="38" t="str">
        <f>IF($C6652="","",IFERROR(_xlfn.XLOOKUP($C6652,'1.PrepList'!$I$2:$I$1500,'1.PrepList'!$G$2:$G$1500,"")&amp;"",""))</f>
        <v/>
      </c>
      <c r="B6652" s="638" t="str">
        <f>IF($C6652="","",IFERROR(_xlfn.XLOOKUP($C6652,'1.PrepList'!$I$2:$I$1500,'1.PrepList'!$H$2:$H$1500,"")&amp;"",""))</f>
        <v/>
      </c>
      <c r="D6652" s="638" t="str">
        <f>IF($C6652="","",IFERROR(_xlfn.XLOOKUP($C6652,'1.PrepList'!$I$2:$I$1500,'1.PrepList'!$J$2:$J$1500,"")&amp;"",""))</f>
        <v/>
      </c>
      <c r="E6652" s="638" t="str">
        <f>IF($C6652="","",IFERROR(_xlfn.XLOOKUP($C6652,'1.PrepList'!$I$2:$I$1500,'1.PrepList'!$N$2:$N$1500,"")&amp;"",""))</f>
        <v/>
      </c>
      <c r="F6652" s="638" t="str">
        <f>IF($C6652="","",IFERROR(_xlfn.XLOOKUP($C6652,'1.PrepList'!$I$2:$I$1500,'1.PrepList'!$K$2:$K$1500,"")&amp;"",""))</f>
        <v/>
      </c>
      <c r="H6652" s="644" t="str">
        <f>IF($C6652="","",IFERROR(IF(_xlfn.XLOOKUP($C6652,tbl_StartedStatus[Bold ID],tbl_StartedStatus[Started])="Started","Yes",IF(_xlfn.XLOOKUP($C6652,tbl_StartedStatus[Bold ID],tbl_StartedStatus[Started])="No Show","No Show","")),""))</f>
        <v/>
      </c>
    </row>
    <row r="6653" spans="1:8" ht="15" customHeight="1" thickBot="1">
      <c r="A6653" s="38" t="str">
        <f>IF($C6653="","",IFERROR(_xlfn.XLOOKUP($C6653,'1.PrepList'!$I$2:$I$1500,'1.PrepList'!$G$2:$G$1500,"")&amp;"",""))</f>
        <v/>
      </c>
      <c r="B6653" s="638" t="str">
        <f>IF($C6653="","",IFERROR(_xlfn.XLOOKUP($C6653,'1.PrepList'!$I$2:$I$1500,'1.PrepList'!$H$2:$H$1500,"")&amp;"",""))</f>
        <v/>
      </c>
      <c r="D6653" s="638" t="str">
        <f>IF($C6653="","",IFERROR(_xlfn.XLOOKUP($C6653,'1.PrepList'!$I$2:$I$1500,'1.PrepList'!$J$2:$J$1500,"")&amp;"",""))</f>
        <v/>
      </c>
      <c r="E6653" s="638" t="str">
        <f>IF($C6653="","",IFERROR(_xlfn.XLOOKUP($C6653,'1.PrepList'!$I$2:$I$1500,'1.PrepList'!$N$2:$N$1500,"")&amp;"",""))</f>
        <v/>
      </c>
      <c r="F6653" s="638" t="str">
        <f>IF($C6653="","",IFERROR(_xlfn.XLOOKUP($C6653,'1.PrepList'!$I$2:$I$1500,'1.PrepList'!$K$2:$K$1500,"")&amp;"",""))</f>
        <v/>
      </c>
      <c r="H6653" s="644" t="str">
        <f>IF($C6653="","",IFERROR(IF(_xlfn.XLOOKUP($C6653,tbl_StartedStatus[Bold ID],tbl_StartedStatus[Started])="Started","Yes",IF(_xlfn.XLOOKUP($C6653,tbl_StartedStatus[Bold ID],tbl_StartedStatus[Started])="No Show","No Show","")),""))</f>
        <v/>
      </c>
    </row>
    <row r="6654" spans="1:8" ht="15" customHeight="1" thickBot="1">
      <c r="A6654" s="38" t="str">
        <f>IF($C6654="","",IFERROR(_xlfn.XLOOKUP($C6654,'1.PrepList'!$I$2:$I$1500,'1.PrepList'!$G$2:$G$1500,"")&amp;"",""))</f>
        <v/>
      </c>
      <c r="B6654" s="638" t="str">
        <f>IF($C6654="","",IFERROR(_xlfn.XLOOKUP($C6654,'1.PrepList'!$I$2:$I$1500,'1.PrepList'!$H$2:$H$1500,"")&amp;"",""))</f>
        <v/>
      </c>
      <c r="D6654" s="638" t="str">
        <f>IF($C6654="","",IFERROR(_xlfn.XLOOKUP($C6654,'1.PrepList'!$I$2:$I$1500,'1.PrepList'!$J$2:$J$1500,"")&amp;"",""))</f>
        <v/>
      </c>
      <c r="E6654" s="638" t="str">
        <f>IF($C6654="","",IFERROR(_xlfn.XLOOKUP($C6654,'1.PrepList'!$I$2:$I$1500,'1.PrepList'!$N$2:$N$1500,"")&amp;"",""))</f>
        <v/>
      </c>
      <c r="F6654" s="638" t="str">
        <f>IF($C6654="","",IFERROR(_xlfn.XLOOKUP($C6654,'1.PrepList'!$I$2:$I$1500,'1.PrepList'!$K$2:$K$1500,"")&amp;"",""))</f>
        <v/>
      </c>
      <c r="H6654" s="644" t="str">
        <f>IF($C6654="","",IFERROR(IF(_xlfn.XLOOKUP($C6654,tbl_StartedStatus[Bold ID],tbl_StartedStatus[Started])="Started","Yes",IF(_xlfn.XLOOKUP($C6654,tbl_StartedStatus[Bold ID],tbl_StartedStatus[Started])="No Show","No Show","")),""))</f>
        <v/>
      </c>
    </row>
    <row r="6655" spans="1:8" ht="15" customHeight="1" thickBot="1">
      <c r="A6655" s="38" t="str">
        <f>IF($C6655="","",IFERROR(_xlfn.XLOOKUP($C6655,'1.PrepList'!$I$2:$I$1500,'1.PrepList'!$G$2:$G$1500,"")&amp;"",""))</f>
        <v/>
      </c>
      <c r="B6655" s="638" t="str">
        <f>IF($C6655="","",IFERROR(_xlfn.XLOOKUP($C6655,'1.PrepList'!$I$2:$I$1500,'1.PrepList'!$H$2:$H$1500,"")&amp;"",""))</f>
        <v/>
      </c>
      <c r="D6655" s="638" t="str">
        <f>IF($C6655="","",IFERROR(_xlfn.XLOOKUP($C6655,'1.PrepList'!$I$2:$I$1500,'1.PrepList'!$J$2:$J$1500,"")&amp;"",""))</f>
        <v/>
      </c>
      <c r="E6655" s="638" t="str">
        <f>IF($C6655="","",IFERROR(_xlfn.XLOOKUP($C6655,'1.PrepList'!$I$2:$I$1500,'1.PrepList'!$N$2:$N$1500,"")&amp;"",""))</f>
        <v/>
      </c>
      <c r="F6655" s="638" t="str">
        <f>IF($C6655="","",IFERROR(_xlfn.XLOOKUP($C6655,'1.PrepList'!$I$2:$I$1500,'1.PrepList'!$K$2:$K$1500,"")&amp;"",""))</f>
        <v/>
      </c>
      <c r="H6655" s="644" t="str">
        <f>IF($C6655="","",IFERROR(IF(_xlfn.XLOOKUP($C6655,tbl_StartedStatus[Bold ID],tbl_StartedStatus[Started])="Started","Yes",IF(_xlfn.XLOOKUP($C6655,tbl_StartedStatus[Bold ID],tbl_StartedStatus[Started])="No Show","No Show","")),""))</f>
        <v/>
      </c>
    </row>
    <row r="6656" spans="1:8" ht="15" customHeight="1" thickBot="1">
      <c r="A6656" s="38" t="str">
        <f>IF($C6656="","",IFERROR(_xlfn.XLOOKUP($C6656,'1.PrepList'!$I$2:$I$1500,'1.PrepList'!$G$2:$G$1500,"")&amp;"",""))</f>
        <v/>
      </c>
      <c r="B6656" s="638" t="str">
        <f>IF($C6656="","",IFERROR(_xlfn.XLOOKUP($C6656,'1.PrepList'!$I$2:$I$1500,'1.PrepList'!$H$2:$H$1500,"")&amp;"",""))</f>
        <v/>
      </c>
      <c r="D6656" s="638" t="str">
        <f>IF($C6656="","",IFERROR(_xlfn.XLOOKUP($C6656,'1.PrepList'!$I$2:$I$1500,'1.PrepList'!$J$2:$J$1500,"")&amp;"",""))</f>
        <v/>
      </c>
      <c r="E6656" s="638" t="str">
        <f>IF($C6656="","",IFERROR(_xlfn.XLOOKUP($C6656,'1.PrepList'!$I$2:$I$1500,'1.PrepList'!$N$2:$N$1500,"")&amp;"",""))</f>
        <v/>
      </c>
      <c r="F6656" s="638" t="str">
        <f>IF($C6656="","",IFERROR(_xlfn.XLOOKUP($C6656,'1.PrepList'!$I$2:$I$1500,'1.PrepList'!$K$2:$K$1500,"")&amp;"",""))</f>
        <v/>
      </c>
      <c r="H6656" s="644" t="str">
        <f>IF($C6656="","",IFERROR(IF(_xlfn.XLOOKUP($C6656,tbl_StartedStatus[Bold ID],tbl_StartedStatus[Started])="Started","Yes",IF(_xlfn.XLOOKUP($C6656,tbl_StartedStatus[Bold ID],tbl_StartedStatus[Started])="No Show","No Show","")),""))</f>
        <v/>
      </c>
    </row>
    <row r="6657" spans="1:8" ht="15" customHeight="1" thickBot="1">
      <c r="A6657" s="38" t="str">
        <f>IF($C6657="","",IFERROR(_xlfn.XLOOKUP($C6657,'1.PrepList'!$I$2:$I$1500,'1.PrepList'!$G$2:$G$1500,"")&amp;"",""))</f>
        <v/>
      </c>
      <c r="B6657" s="638" t="str">
        <f>IF($C6657="","",IFERROR(_xlfn.XLOOKUP($C6657,'1.PrepList'!$I$2:$I$1500,'1.PrepList'!$H$2:$H$1500,"")&amp;"",""))</f>
        <v/>
      </c>
      <c r="D6657" s="638" t="str">
        <f>IF($C6657="","",IFERROR(_xlfn.XLOOKUP($C6657,'1.PrepList'!$I$2:$I$1500,'1.PrepList'!$J$2:$J$1500,"")&amp;"",""))</f>
        <v/>
      </c>
      <c r="E6657" s="638" t="str">
        <f>IF($C6657="","",IFERROR(_xlfn.XLOOKUP($C6657,'1.PrepList'!$I$2:$I$1500,'1.PrepList'!$N$2:$N$1500,"")&amp;"",""))</f>
        <v/>
      </c>
      <c r="F6657" s="638" t="str">
        <f>IF($C6657="","",IFERROR(_xlfn.XLOOKUP($C6657,'1.PrepList'!$I$2:$I$1500,'1.PrepList'!$K$2:$K$1500,"")&amp;"",""))</f>
        <v/>
      </c>
      <c r="H6657" s="644" t="str">
        <f>IF($C6657="","",IFERROR(IF(_xlfn.XLOOKUP($C6657,tbl_StartedStatus[Bold ID],tbl_StartedStatus[Started])="Started","Yes",IF(_xlfn.XLOOKUP($C6657,tbl_StartedStatus[Bold ID],tbl_StartedStatus[Started])="No Show","No Show","")),""))</f>
        <v/>
      </c>
    </row>
    <row r="6658" spans="1:8" ht="15" customHeight="1" thickBot="1">
      <c r="A6658" s="38" t="str">
        <f>IF($C6658="","",IFERROR(_xlfn.XLOOKUP($C6658,'1.PrepList'!$I$2:$I$1500,'1.PrepList'!$G$2:$G$1500,"")&amp;"",""))</f>
        <v/>
      </c>
      <c r="B6658" s="638" t="str">
        <f>IF($C6658="","",IFERROR(_xlfn.XLOOKUP($C6658,'1.PrepList'!$I$2:$I$1500,'1.PrepList'!$H$2:$H$1500,"")&amp;"",""))</f>
        <v/>
      </c>
      <c r="D6658" s="638" t="str">
        <f>IF($C6658="","",IFERROR(_xlfn.XLOOKUP($C6658,'1.PrepList'!$I$2:$I$1500,'1.PrepList'!$J$2:$J$1500,"")&amp;"",""))</f>
        <v/>
      </c>
      <c r="E6658" s="638" t="str">
        <f>IF($C6658="","",IFERROR(_xlfn.XLOOKUP($C6658,'1.PrepList'!$I$2:$I$1500,'1.PrepList'!$N$2:$N$1500,"")&amp;"",""))</f>
        <v/>
      </c>
      <c r="F6658" s="638" t="str">
        <f>IF($C6658="","",IFERROR(_xlfn.XLOOKUP($C6658,'1.PrepList'!$I$2:$I$1500,'1.PrepList'!$K$2:$K$1500,"")&amp;"",""))</f>
        <v/>
      </c>
      <c r="H6658" s="644" t="str">
        <f>IF($C6658="","",IFERROR(IF(_xlfn.XLOOKUP($C6658,tbl_StartedStatus[Bold ID],tbl_StartedStatus[Started])="Started","Yes",IF(_xlfn.XLOOKUP($C6658,tbl_StartedStatus[Bold ID],tbl_StartedStatus[Started])="No Show","No Show","")),""))</f>
        <v/>
      </c>
    </row>
    <row r="6659" spans="1:8" ht="15" customHeight="1" thickBot="1">
      <c r="A6659" s="38" t="str">
        <f>IF($C6659="","",IFERROR(_xlfn.XLOOKUP($C6659,'1.PrepList'!$I$2:$I$1500,'1.PrepList'!$G$2:$G$1500,"")&amp;"",""))</f>
        <v/>
      </c>
      <c r="B6659" s="638" t="str">
        <f>IF($C6659="","",IFERROR(_xlfn.XLOOKUP($C6659,'1.PrepList'!$I$2:$I$1500,'1.PrepList'!$H$2:$H$1500,"")&amp;"",""))</f>
        <v/>
      </c>
      <c r="D6659" s="638" t="str">
        <f>IF($C6659="","",IFERROR(_xlfn.XLOOKUP($C6659,'1.PrepList'!$I$2:$I$1500,'1.PrepList'!$J$2:$J$1500,"")&amp;"",""))</f>
        <v/>
      </c>
      <c r="E6659" s="638" t="str">
        <f>IF($C6659="","",IFERROR(_xlfn.XLOOKUP($C6659,'1.PrepList'!$I$2:$I$1500,'1.PrepList'!$N$2:$N$1500,"")&amp;"",""))</f>
        <v/>
      </c>
      <c r="F6659" s="638" t="str">
        <f>IF($C6659="","",IFERROR(_xlfn.XLOOKUP($C6659,'1.PrepList'!$I$2:$I$1500,'1.PrepList'!$K$2:$K$1500,"")&amp;"",""))</f>
        <v/>
      </c>
      <c r="H6659" s="644" t="str">
        <f>IF($C6659="","",IFERROR(IF(_xlfn.XLOOKUP($C6659,tbl_StartedStatus[Bold ID],tbl_StartedStatus[Started])="Started","Yes",IF(_xlfn.XLOOKUP($C6659,tbl_StartedStatus[Bold ID],tbl_StartedStatus[Started])="No Show","No Show","")),""))</f>
        <v/>
      </c>
    </row>
    <row r="6660" spans="1:8" ht="15" customHeight="1" thickBot="1">
      <c r="A6660" s="38" t="str">
        <f>IF($C6660="","",IFERROR(_xlfn.XLOOKUP($C6660,'1.PrepList'!$I$2:$I$1500,'1.PrepList'!$G$2:$G$1500,"")&amp;"",""))</f>
        <v/>
      </c>
      <c r="B6660" s="638" t="str">
        <f>IF($C6660="","",IFERROR(_xlfn.XLOOKUP($C6660,'1.PrepList'!$I$2:$I$1500,'1.PrepList'!$H$2:$H$1500,"")&amp;"",""))</f>
        <v/>
      </c>
      <c r="D6660" s="638" t="str">
        <f>IF($C6660="","",IFERROR(_xlfn.XLOOKUP($C6660,'1.PrepList'!$I$2:$I$1500,'1.PrepList'!$J$2:$J$1500,"")&amp;"",""))</f>
        <v/>
      </c>
      <c r="E6660" s="638" t="str">
        <f>IF($C6660="","",IFERROR(_xlfn.XLOOKUP($C6660,'1.PrepList'!$I$2:$I$1500,'1.PrepList'!$N$2:$N$1500,"")&amp;"",""))</f>
        <v/>
      </c>
      <c r="F6660" s="638" t="str">
        <f>IF($C6660="","",IFERROR(_xlfn.XLOOKUP($C6660,'1.PrepList'!$I$2:$I$1500,'1.PrepList'!$K$2:$K$1500,"")&amp;"",""))</f>
        <v/>
      </c>
      <c r="H6660" s="644" t="str">
        <f>IF($C6660="","",IFERROR(IF(_xlfn.XLOOKUP($C6660,tbl_StartedStatus[Bold ID],tbl_StartedStatus[Started])="Started","Yes",IF(_xlfn.XLOOKUP($C6660,tbl_StartedStatus[Bold ID],tbl_StartedStatus[Started])="No Show","No Show","")),""))</f>
        <v/>
      </c>
    </row>
    <row r="6661" spans="1:8" ht="15" customHeight="1" thickBot="1">
      <c r="A6661" s="38" t="str">
        <f>IF($C6661="","",IFERROR(_xlfn.XLOOKUP($C6661,'1.PrepList'!$I$2:$I$1500,'1.PrepList'!$G$2:$G$1500,"")&amp;"",""))</f>
        <v/>
      </c>
      <c r="B6661" s="638" t="str">
        <f>IF($C6661="","",IFERROR(_xlfn.XLOOKUP($C6661,'1.PrepList'!$I$2:$I$1500,'1.PrepList'!$H$2:$H$1500,"")&amp;"",""))</f>
        <v/>
      </c>
      <c r="D6661" s="638" t="str">
        <f>IF($C6661="","",IFERROR(_xlfn.XLOOKUP($C6661,'1.PrepList'!$I$2:$I$1500,'1.PrepList'!$J$2:$J$1500,"")&amp;"",""))</f>
        <v/>
      </c>
      <c r="E6661" s="638" t="str">
        <f>IF($C6661="","",IFERROR(_xlfn.XLOOKUP($C6661,'1.PrepList'!$I$2:$I$1500,'1.PrepList'!$N$2:$N$1500,"")&amp;"",""))</f>
        <v/>
      </c>
      <c r="F6661" s="638" t="str">
        <f>IF($C6661="","",IFERROR(_xlfn.XLOOKUP($C6661,'1.PrepList'!$I$2:$I$1500,'1.PrepList'!$K$2:$K$1500,"")&amp;"",""))</f>
        <v/>
      </c>
      <c r="H6661" s="644" t="str">
        <f>IF($C6661="","",IFERROR(IF(_xlfn.XLOOKUP($C6661,tbl_StartedStatus[Bold ID],tbl_StartedStatus[Started])="Started","Yes",IF(_xlfn.XLOOKUP($C6661,tbl_StartedStatus[Bold ID],tbl_StartedStatus[Started])="No Show","No Show","")),""))</f>
        <v/>
      </c>
    </row>
    <row r="6662" spans="1:8" ht="15" customHeight="1" thickBot="1">
      <c r="A6662" s="38" t="str">
        <f>IF($C6662="","",IFERROR(_xlfn.XLOOKUP($C6662,'1.PrepList'!$I$2:$I$1500,'1.PrepList'!$G$2:$G$1500,"")&amp;"",""))</f>
        <v/>
      </c>
      <c r="B6662" s="638" t="str">
        <f>IF($C6662="","",IFERROR(_xlfn.XLOOKUP($C6662,'1.PrepList'!$I$2:$I$1500,'1.PrepList'!$H$2:$H$1500,"")&amp;"",""))</f>
        <v/>
      </c>
      <c r="D6662" s="638" t="str">
        <f>IF($C6662="","",IFERROR(_xlfn.XLOOKUP($C6662,'1.PrepList'!$I$2:$I$1500,'1.PrepList'!$J$2:$J$1500,"")&amp;"",""))</f>
        <v/>
      </c>
      <c r="E6662" s="638" t="str">
        <f>IF($C6662="","",IFERROR(_xlfn.XLOOKUP($C6662,'1.PrepList'!$I$2:$I$1500,'1.PrepList'!$N$2:$N$1500,"")&amp;"",""))</f>
        <v/>
      </c>
      <c r="F6662" s="638" t="str">
        <f>IF($C6662="","",IFERROR(_xlfn.XLOOKUP($C6662,'1.PrepList'!$I$2:$I$1500,'1.PrepList'!$K$2:$K$1500,"")&amp;"",""))</f>
        <v/>
      </c>
      <c r="H6662" s="644" t="str">
        <f>IF($C6662="","",IFERROR(IF(_xlfn.XLOOKUP($C6662,tbl_StartedStatus[Bold ID],tbl_StartedStatus[Started])="Started","Yes",IF(_xlfn.XLOOKUP($C6662,tbl_StartedStatus[Bold ID],tbl_StartedStatus[Started])="No Show","No Show","")),""))</f>
        <v/>
      </c>
    </row>
    <row r="6663" spans="1:8" ht="15" customHeight="1" thickBot="1">
      <c r="A6663" s="38" t="str">
        <f>IF($C6663="","",IFERROR(_xlfn.XLOOKUP($C6663,'1.PrepList'!$I$2:$I$1500,'1.PrepList'!$G$2:$G$1500,"")&amp;"",""))</f>
        <v/>
      </c>
      <c r="B6663" s="638" t="str">
        <f>IF($C6663="","",IFERROR(_xlfn.XLOOKUP($C6663,'1.PrepList'!$I$2:$I$1500,'1.PrepList'!$H$2:$H$1500,"")&amp;"",""))</f>
        <v/>
      </c>
      <c r="D6663" s="638" t="str">
        <f>IF($C6663="","",IFERROR(_xlfn.XLOOKUP($C6663,'1.PrepList'!$I$2:$I$1500,'1.PrepList'!$J$2:$J$1500,"")&amp;"",""))</f>
        <v/>
      </c>
      <c r="E6663" s="638" t="str">
        <f>IF($C6663="","",IFERROR(_xlfn.XLOOKUP($C6663,'1.PrepList'!$I$2:$I$1500,'1.PrepList'!$N$2:$N$1500,"")&amp;"",""))</f>
        <v/>
      </c>
      <c r="F6663" s="638" t="str">
        <f>IF($C6663="","",IFERROR(_xlfn.XLOOKUP($C6663,'1.PrepList'!$I$2:$I$1500,'1.PrepList'!$K$2:$K$1500,"")&amp;"",""))</f>
        <v/>
      </c>
      <c r="H6663" s="644" t="str">
        <f>IF($C6663="","",IFERROR(IF(_xlfn.XLOOKUP($C6663,tbl_StartedStatus[Bold ID],tbl_StartedStatus[Started])="Started","Yes",IF(_xlfn.XLOOKUP($C6663,tbl_StartedStatus[Bold ID],tbl_StartedStatus[Started])="No Show","No Show","")),""))</f>
        <v/>
      </c>
    </row>
    <row r="6664" spans="1:8" ht="15" customHeight="1" thickBot="1">
      <c r="A6664" s="38" t="str">
        <f>IF($C6664="","",IFERROR(_xlfn.XLOOKUP($C6664,'1.PrepList'!$I$2:$I$1500,'1.PrepList'!$G$2:$G$1500,"")&amp;"",""))</f>
        <v/>
      </c>
      <c r="B6664" s="638" t="str">
        <f>IF($C6664="","",IFERROR(_xlfn.XLOOKUP($C6664,'1.PrepList'!$I$2:$I$1500,'1.PrepList'!$H$2:$H$1500,"")&amp;"",""))</f>
        <v/>
      </c>
      <c r="D6664" s="638" t="str">
        <f>IF($C6664="","",IFERROR(_xlfn.XLOOKUP($C6664,'1.PrepList'!$I$2:$I$1500,'1.PrepList'!$J$2:$J$1500,"")&amp;"",""))</f>
        <v/>
      </c>
      <c r="E6664" s="638" t="str">
        <f>IF($C6664="","",IFERROR(_xlfn.XLOOKUP($C6664,'1.PrepList'!$I$2:$I$1500,'1.PrepList'!$N$2:$N$1500,"")&amp;"",""))</f>
        <v/>
      </c>
      <c r="F6664" s="638" t="str">
        <f>IF($C6664="","",IFERROR(_xlfn.XLOOKUP($C6664,'1.PrepList'!$I$2:$I$1500,'1.PrepList'!$K$2:$K$1500,"")&amp;"",""))</f>
        <v/>
      </c>
      <c r="H6664" s="644" t="str">
        <f>IF($C6664="","",IFERROR(IF(_xlfn.XLOOKUP($C6664,tbl_StartedStatus[Bold ID],tbl_StartedStatus[Started])="Started","Yes",IF(_xlfn.XLOOKUP($C6664,tbl_StartedStatus[Bold ID],tbl_StartedStatus[Started])="No Show","No Show","")),""))</f>
        <v/>
      </c>
    </row>
    <row r="6665" spans="1:8" ht="15" customHeight="1" thickBot="1">
      <c r="A6665" s="38" t="str">
        <f>IF($C6665="","",IFERROR(_xlfn.XLOOKUP($C6665,'1.PrepList'!$I$2:$I$1500,'1.PrepList'!$G$2:$G$1500,"")&amp;"",""))</f>
        <v/>
      </c>
      <c r="B6665" s="638" t="str">
        <f>IF($C6665="","",IFERROR(_xlfn.XLOOKUP($C6665,'1.PrepList'!$I$2:$I$1500,'1.PrepList'!$H$2:$H$1500,"")&amp;"",""))</f>
        <v/>
      </c>
      <c r="D6665" s="638" t="str">
        <f>IF($C6665="","",IFERROR(_xlfn.XLOOKUP($C6665,'1.PrepList'!$I$2:$I$1500,'1.PrepList'!$J$2:$J$1500,"")&amp;"",""))</f>
        <v/>
      </c>
      <c r="E6665" s="638" t="str">
        <f>IF($C6665="","",IFERROR(_xlfn.XLOOKUP($C6665,'1.PrepList'!$I$2:$I$1500,'1.PrepList'!$N$2:$N$1500,"")&amp;"",""))</f>
        <v/>
      </c>
      <c r="F6665" s="638" t="str">
        <f>IF($C6665="","",IFERROR(_xlfn.XLOOKUP($C6665,'1.PrepList'!$I$2:$I$1500,'1.PrepList'!$K$2:$K$1500,"")&amp;"",""))</f>
        <v/>
      </c>
      <c r="H6665" s="644" t="str">
        <f>IF($C6665="","",IFERROR(IF(_xlfn.XLOOKUP($C6665,tbl_StartedStatus[Bold ID],tbl_StartedStatus[Started])="Started","Yes",IF(_xlfn.XLOOKUP($C6665,tbl_StartedStatus[Bold ID],tbl_StartedStatus[Started])="No Show","No Show","")),""))</f>
        <v/>
      </c>
    </row>
    <row r="6666" spans="1:8" ht="15" customHeight="1" thickBot="1">
      <c r="A6666" s="38" t="str">
        <f>IF($C6666="","",IFERROR(_xlfn.XLOOKUP($C6666,'1.PrepList'!$I$2:$I$1500,'1.PrepList'!$G$2:$G$1500,"")&amp;"",""))</f>
        <v/>
      </c>
      <c r="B6666" s="638" t="str">
        <f>IF($C6666="","",IFERROR(_xlfn.XLOOKUP($C6666,'1.PrepList'!$I$2:$I$1500,'1.PrepList'!$H$2:$H$1500,"")&amp;"",""))</f>
        <v/>
      </c>
      <c r="D6666" s="638" t="str">
        <f>IF($C6666="","",IFERROR(_xlfn.XLOOKUP($C6666,'1.PrepList'!$I$2:$I$1500,'1.PrepList'!$J$2:$J$1500,"")&amp;"",""))</f>
        <v/>
      </c>
      <c r="E6666" s="638" t="str">
        <f>IF($C6666="","",IFERROR(_xlfn.XLOOKUP($C6666,'1.PrepList'!$I$2:$I$1500,'1.PrepList'!$N$2:$N$1500,"")&amp;"",""))</f>
        <v/>
      </c>
      <c r="F6666" s="638" t="str">
        <f>IF($C6666="","",IFERROR(_xlfn.XLOOKUP($C6666,'1.PrepList'!$I$2:$I$1500,'1.PrepList'!$K$2:$K$1500,"")&amp;"",""))</f>
        <v/>
      </c>
      <c r="H6666" s="644" t="str">
        <f>IF($C6666="","",IFERROR(IF(_xlfn.XLOOKUP($C6666,tbl_StartedStatus[Bold ID],tbl_StartedStatus[Started])="Started","Yes",IF(_xlfn.XLOOKUP($C6666,tbl_StartedStatus[Bold ID],tbl_StartedStatus[Started])="No Show","No Show","")),""))</f>
        <v/>
      </c>
    </row>
    <row r="6667" spans="1:8" ht="15" customHeight="1" thickBot="1">
      <c r="A6667" s="38" t="str">
        <f>IF($C6667="","",IFERROR(_xlfn.XLOOKUP($C6667,'1.PrepList'!$I$2:$I$1500,'1.PrepList'!$G$2:$G$1500,"")&amp;"",""))</f>
        <v/>
      </c>
      <c r="B6667" s="638" t="str">
        <f>IF($C6667="","",IFERROR(_xlfn.XLOOKUP($C6667,'1.PrepList'!$I$2:$I$1500,'1.PrepList'!$H$2:$H$1500,"")&amp;"",""))</f>
        <v/>
      </c>
      <c r="D6667" s="638" t="str">
        <f>IF($C6667="","",IFERROR(_xlfn.XLOOKUP($C6667,'1.PrepList'!$I$2:$I$1500,'1.PrepList'!$J$2:$J$1500,"")&amp;"",""))</f>
        <v/>
      </c>
      <c r="E6667" s="638" t="str">
        <f>IF($C6667="","",IFERROR(_xlfn.XLOOKUP($C6667,'1.PrepList'!$I$2:$I$1500,'1.PrepList'!$N$2:$N$1500,"")&amp;"",""))</f>
        <v/>
      </c>
      <c r="F6667" s="638" t="str">
        <f>IF($C6667="","",IFERROR(_xlfn.XLOOKUP($C6667,'1.PrepList'!$I$2:$I$1500,'1.PrepList'!$K$2:$K$1500,"")&amp;"",""))</f>
        <v/>
      </c>
      <c r="H6667" s="644" t="str">
        <f>IF($C6667="","",IFERROR(IF(_xlfn.XLOOKUP($C6667,tbl_StartedStatus[Bold ID],tbl_StartedStatus[Started])="Started","Yes",IF(_xlfn.XLOOKUP($C6667,tbl_StartedStatus[Bold ID],tbl_StartedStatus[Started])="No Show","No Show","")),""))</f>
        <v/>
      </c>
    </row>
    <row r="6668" spans="1:8" ht="15" customHeight="1" thickBot="1">
      <c r="A6668" s="38" t="str">
        <f>IF($C6668="","",IFERROR(_xlfn.XLOOKUP($C6668,'1.PrepList'!$I$2:$I$1500,'1.PrepList'!$G$2:$G$1500,"")&amp;"",""))</f>
        <v/>
      </c>
      <c r="B6668" s="638" t="str">
        <f>IF($C6668="","",IFERROR(_xlfn.XLOOKUP($C6668,'1.PrepList'!$I$2:$I$1500,'1.PrepList'!$H$2:$H$1500,"")&amp;"",""))</f>
        <v/>
      </c>
      <c r="D6668" s="638" t="str">
        <f>IF($C6668="","",IFERROR(_xlfn.XLOOKUP($C6668,'1.PrepList'!$I$2:$I$1500,'1.PrepList'!$J$2:$J$1500,"")&amp;"",""))</f>
        <v/>
      </c>
      <c r="E6668" s="638" t="str">
        <f>IF($C6668="","",IFERROR(_xlfn.XLOOKUP($C6668,'1.PrepList'!$I$2:$I$1500,'1.PrepList'!$N$2:$N$1500,"")&amp;"",""))</f>
        <v/>
      </c>
      <c r="F6668" s="638" t="str">
        <f>IF($C6668="","",IFERROR(_xlfn.XLOOKUP($C6668,'1.PrepList'!$I$2:$I$1500,'1.PrepList'!$K$2:$K$1500,"")&amp;"",""))</f>
        <v/>
      </c>
      <c r="H6668" s="644" t="str">
        <f>IF($C6668="","",IFERROR(IF(_xlfn.XLOOKUP($C6668,tbl_StartedStatus[Bold ID],tbl_StartedStatus[Started])="Started","Yes",IF(_xlfn.XLOOKUP($C6668,tbl_StartedStatus[Bold ID],tbl_StartedStatus[Started])="No Show","No Show","")),""))</f>
        <v/>
      </c>
    </row>
    <row r="6669" spans="1:8" ht="15" customHeight="1" thickBot="1">
      <c r="A6669" s="38" t="str">
        <f>IF($C6669="","",IFERROR(_xlfn.XLOOKUP($C6669,'1.PrepList'!$I$2:$I$1500,'1.PrepList'!$G$2:$G$1500,"")&amp;"",""))</f>
        <v/>
      </c>
      <c r="B6669" s="638" t="str">
        <f>IF($C6669="","",IFERROR(_xlfn.XLOOKUP($C6669,'1.PrepList'!$I$2:$I$1500,'1.PrepList'!$H$2:$H$1500,"")&amp;"",""))</f>
        <v/>
      </c>
      <c r="D6669" s="638" t="str">
        <f>IF($C6669="","",IFERROR(_xlfn.XLOOKUP($C6669,'1.PrepList'!$I$2:$I$1500,'1.PrepList'!$J$2:$J$1500,"")&amp;"",""))</f>
        <v/>
      </c>
      <c r="E6669" s="638" t="str">
        <f>IF($C6669="","",IFERROR(_xlfn.XLOOKUP($C6669,'1.PrepList'!$I$2:$I$1500,'1.PrepList'!$N$2:$N$1500,"")&amp;"",""))</f>
        <v/>
      </c>
      <c r="F6669" s="638" t="str">
        <f>IF($C6669="","",IFERROR(_xlfn.XLOOKUP($C6669,'1.PrepList'!$I$2:$I$1500,'1.PrepList'!$K$2:$K$1500,"")&amp;"",""))</f>
        <v/>
      </c>
      <c r="H6669" s="644" t="str">
        <f>IF($C6669="","",IFERROR(IF(_xlfn.XLOOKUP($C6669,tbl_StartedStatus[Bold ID],tbl_StartedStatus[Started])="Started","Yes",IF(_xlfn.XLOOKUP($C6669,tbl_StartedStatus[Bold ID],tbl_StartedStatus[Started])="No Show","No Show","")),""))</f>
        <v/>
      </c>
    </row>
    <row r="6670" spans="1:8" ht="15" customHeight="1" thickBot="1">
      <c r="A6670" s="38" t="str">
        <f>IF($C6670="","",IFERROR(_xlfn.XLOOKUP($C6670,'1.PrepList'!$I$2:$I$1500,'1.PrepList'!$G$2:$G$1500,"")&amp;"",""))</f>
        <v/>
      </c>
      <c r="B6670" s="638" t="str">
        <f>IF($C6670="","",IFERROR(_xlfn.XLOOKUP($C6670,'1.PrepList'!$I$2:$I$1500,'1.PrepList'!$H$2:$H$1500,"")&amp;"",""))</f>
        <v/>
      </c>
      <c r="D6670" s="638" t="str">
        <f>IF($C6670="","",IFERROR(_xlfn.XLOOKUP($C6670,'1.PrepList'!$I$2:$I$1500,'1.PrepList'!$J$2:$J$1500,"")&amp;"",""))</f>
        <v/>
      </c>
      <c r="E6670" s="638" t="str">
        <f>IF($C6670="","",IFERROR(_xlfn.XLOOKUP($C6670,'1.PrepList'!$I$2:$I$1500,'1.PrepList'!$N$2:$N$1500,"")&amp;"",""))</f>
        <v/>
      </c>
      <c r="F6670" s="638" t="str">
        <f>IF($C6670="","",IFERROR(_xlfn.XLOOKUP($C6670,'1.PrepList'!$I$2:$I$1500,'1.PrepList'!$K$2:$K$1500,"")&amp;"",""))</f>
        <v/>
      </c>
      <c r="H6670" s="644" t="str">
        <f>IF($C6670="","",IFERROR(IF(_xlfn.XLOOKUP($C6670,tbl_StartedStatus[Bold ID],tbl_StartedStatus[Started])="Started","Yes",IF(_xlfn.XLOOKUP($C6670,tbl_StartedStatus[Bold ID],tbl_StartedStatus[Started])="No Show","No Show","")),""))</f>
        <v/>
      </c>
    </row>
    <row r="6671" spans="1:8" ht="15" customHeight="1" thickBot="1">
      <c r="A6671" s="38" t="str">
        <f>IF($C6671="","",IFERROR(_xlfn.XLOOKUP($C6671,'1.PrepList'!$I$2:$I$1500,'1.PrepList'!$G$2:$G$1500,"")&amp;"",""))</f>
        <v/>
      </c>
      <c r="B6671" s="638" t="str">
        <f>IF($C6671="","",IFERROR(_xlfn.XLOOKUP($C6671,'1.PrepList'!$I$2:$I$1500,'1.PrepList'!$H$2:$H$1500,"")&amp;"",""))</f>
        <v/>
      </c>
      <c r="D6671" s="638" t="str">
        <f>IF($C6671="","",IFERROR(_xlfn.XLOOKUP($C6671,'1.PrepList'!$I$2:$I$1500,'1.PrepList'!$J$2:$J$1500,"")&amp;"",""))</f>
        <v/>
      </c>
      <c r="E6671" s="638" t="str">
        <f>IF($C6671="","",IFERROR(_xlfn.XLOOKUP($C6671,'1.PrepList'!$I$2:$I$1500,'1.PrepList'!$N$2:$N$1500,"")&amp;"",""))</f>
        <v/>
      </c>
      <c r="F6671" s="638" t="str">
        <f>IF($C6671="","",IFERROR(_xlfn.XLOOKUP($C6671,'1.PrepList'!$I$2:$I$1500,'1.PrepList'!$K$2:$K$1500,"")&amp;"",""))</f>
        <v/>
      </c>
      <c r="H6671" s="644" t="str">
        <f>IF($C6671="","",IFERROR(IF(_xlfn.XLOOKUP($C6671,tbl_StartedStatus[Bold ID],tbl_StartedStatus[Started])="Started","Yes",IF(_xlfn.XLOOKUP($C6671,tbl_StartedStatus[Bold ID],tbl_StartedStatus[Started])="No Show","No Show","")),""))</f>
        <v/>
      </c>
    </row>
    <row r="6672" spans="1:8" ht="15" customHeight="1" thickBot="1">
      <c r="A6672" s="38" t="str">
        <f>IF($C6672="","",IFERROR(_xlfn.XLOOKUP($C6672,'1.PrepList'!$I$2:$I$1500,'1.PrepList'!$G$2:$G$1500,"")&amp;"",""))</f>
        <v/>
      </c>
      <c r="B6672" s="638" t="str">
        <f>IF($C6672="","",IFERROR(_xlfn.XLOOKUP($C6672,'1.PrepList'!$I$2:$I$1500,'1.PrepList'!$H$2:$H$1500,"")&amp;"",""))</f>
        <v/>
      </c>
      <c r="D6672" s="638" t="str">
        <f>IF($C6672="","",IFERROR(_xlfn.XLOOKUP($C6672,'1.PrepList'!$I$2:$I$1500,'1.PrepList'!$J$2:$J$1500,"")&amp;"",""))</f>
        <v/>
      </c>
      <c r="E6672" s="638" t="str">
        <f>IF($C6672="","",IFERROR(_xlfn.XLOOKUP($C6672,'1.PrepList'!$I$2:$I$1500,'1.PrepList'!$N$2:$N$1500,"")&amp;"",""))</f>
        <v/>
      </c>
      <c r="F6672" s="638" t="str">
        <f>IF($C6672="","",IFERROR(_xlfn.XLOOKUP($C6672,'1.PrepList'!$I$2:$I$1500,'1.PrepList'!$K$2:$K$1500,"")&amp;"",""))</f>
        <v/>
      </c>
      <c r="H6672" s="644" t="str">
        <f>IF($C6672="","",IFERROR(IF(_xlfn.XLOOKUP($C6672,tbl_StartedStatus[Bold ID],tbl_StartedStatus[Started])="Started","Yes",IF(_xlfn.XLOOKUP($C6672,tbl_StartedStatus[Bold ID],tbl_StartedStatus[Started])="No Show","No Show","")),""))</f>
        <v/>
      </c>
    </row>
    <row r="6673" spans="1:8" ht="15" customHeight="1" thickBot="1">
      <c r="A6673" s="38" t="str">
        <f>IF($C6673="","",IFERROR(_xlfn.XLOOKUP($C6673,'1.PrepList'!$I$2:$I$1500,'1.PrepList'!$G$2:$G$1500,"")&amp;"",""))</f>
        <v/>
      </c>
      <c r="B6673" s="638" t="str">
        <f>IF($C6673="","",IFERROR(_xlfn.XLOOKUP($C6673,'1.PrepList'!$I$2:$I$1500,'1.PrepList'!$H$2:$H$1500,"")&amp;"",""))</f>
        <v/>
      </c>
      <c r="D6673" s="638" t="str">
        <f>IF($C6673="","",IFERROR(_xlfn.XLOOKUP($C6673,'1.PrepList'!$I$2:$I$1500,'1.PrepList'!$J$2:$J$1500,"")&amp;"",""))</f>
        <v/>
      </c>
      <c r="E6673" s="638" t="str">
        <f>IF($C6673="","",IFERROR(_xlfn.XLOOKUP($C6673,'1.PrepList'!$I$2:$I$1500,'1.PrepList'!$N$2:$N$1500,"")&amp;"",""))</f>
        <v/>
      </c>
      <c r="F6673" s="638" t="str">
        <f>IF($C6673="","",IFERROR(_xlfn.XLOOKUP($C6673,'1.PrepList'!$I$2:$I$1500,'1.PrepList'!$K$2:$K$1500,"")&amp;"",""))</f>
        <v/>
      </c>
      <c r="H6673" s="644" t="str">
        <f>IF($C6673="","",IFERROR(IF(_xlfn.XLOOKUP($C6673,tbl_StartedStatus[Bold ID],tbl_StartedStatus[Started])="Started","Yes",IF(_xlfn.XLOOKUP($C6673,tbl_StartedStatus[Bold ID],tbl_StartedStatus[Started])="No Show","No Show","")),""))</f>
        <v/>
      </c>
    </row>
    <row r="6674" spans="1:8" ht="15" customHeight="1" thickBot="1">
      <c r="A6674" s="38" t="str">
        <f>IF($C6674="","",IFERROR(_xlfn.XLOOKUP($C6674,'1.PrepList'!$I$2:$I$1500,'1.PrepList'!$G$2:$G$1500,"")&amp;"",""))</f>
        <v/>
      </c>
      <c r="B6674" s="638" t="str">
        <f>IF($C6674="","",IFERROR(_xlfn.XLOOKUP($C6674,'1.PrepList'!$I$2:$I$1500,'1.PrepList'!$H$2:$H$1500,"")&amp;"",""))</f>
        <v/>
      </c>
      <c r="D6674" s="638" t="str">
        <f>IF($C6674="","",IFERROR(_xlfn.XLOOKUP($C6674,'1.PrepList'!$I$2:$I$1500,'1.PrepList'!$J$2:$J$1500,"")&amp;"",""))</f>
        <v/>
      </c>
      <c r="E6674" s="638" t="str">
        <f>IF($C6674="","",IFERROR(_xlfn.XLOOKUP($C6674,'1.PrepList'!$I$2:$I$1500,'1.PrepList'!$N$2:$N$1500,"")&amp;"",""))</f>
        <v/>
      </c>
      <c r="F6674" s="638" t="str">
        <f>IF($C6674="","",IFERROR(_xlfn.XLOOKUP($C6674,'1.PrepList'!$I$2:$I$1500,'1.PrepList'!$K$2:$K$1500,"")&amp;"",""))</f>
        <v/>
      </c>
      <c r="H6674" s="644" t="str">
        <f>IF($C6674="","",IFERROR(IF(_xlfn.XLOOKUP($C6674,tbl_StartedStatus[Bold ID],tbl_StartedStatus[Started])="Started","Yes",IF(_xlfn.XLOOKUP($C6674,tbl_StartedStatus[Bold ID],tbl_StartedStatus[Started])="No Show","No Show","")),""))</f>
        <v/>
      </c>
    </row>
    <row r="6675" spans="1:8" ht="15" customHeight="1" thickBot="1">
      <c r="A6675" s="38" t="str">
        <f>IF($C6675="","",IFERROR(_xlfn.XLOOKUP($C6675,'1.PrepList'!$I$2:$I$1500,'1.PrepList'!$G$2:$G$1500,"")&amp;"",""))</f>
        <v/>
      </c>
      <c r="B6675" s="638" t="str">
        <f>IF($C6675="","",IFERROR(_xlfn.XLOOKUP($C6675,'1.PrepList'!$I$2:$I$1500,'1.PrepList'!$H$2:$H$1500,"")&amp;"",""))</f>
        <v/>
      </c>
      <c r="D6675" s="638" t="str">
        <f>IF($C6675="","",IFERROR(_xlfn.XLOOKUP($C6675,'1.PrepList'!$I$2:$I$1500,'1.PrepList'!$J$2:$J$1500,"")&amp;"",""))</f>
        <v/>
      </c>
      <c r="E6675" s="638" t="str">
        <f>IF($C6675="","",IFERROR(_xlfn.XLOOKUP($C6675,'1.PrepList'!$I$2:$I$1500,'1.PrepList'!$N$2:$N$1500,"")&amp;"",""))</f>
        <v/>
      </c>
      <c r="F6675" s="638" t="str">
        <f>IF($C6675="","",IFERROR(_xlfn.XLOOKUP($C6675,'1.PrepList'!$I$2:$I$1500,'1.PrepList'!$K$2:$K$1500,"")&amp;"",""))</f>
        <v/>
      </c>
      <c r="H6675" s="644" t="str">
        <f>IF($C6675="","",IFERROR(IF(_xlfn.XLOOKUP($C6675,tbl_StartedStatus[Bold ID],tbl_StartedStatus[Started])="Started","Yes",IF(_xlfn.XLOOKUP($C6675,tbl_StartedStatus[Bold ID],tbl_StartedStatus[Started])="No Show","No Show","")),""))</f>
        <v/>
      </c>
    </row>
    <row r="6676" spans="1:8" ht="15" customHeight="1" thickBot="1">
      <c r="A6676" s="38" t="str">
        <f>IF($C6676="","",IFERROR(_xlfn.XLOOKUP($C6676,'1.PrepList'!$I$2:$I$1500,'1.PrepList'!$G$2:$G$1500,"")&amp;"",""))</f>
        <v/>
      </c>
      <c r="B6676" s="638" t="str">
        <f>IF($C6676="","",IFERROR(_xlfn.XLOOKUP($C6676,'1.PrepList'!$I$2:$I$1500,'1.PrepList'!$H$2:$H$1500,"")&amp;"",""))</f>
        <v/>
      </c>
      <c r="D6676" s="638" t="str">
        <f>IF($C6676="","",IFERROR(_xlfn.XLOOKUP($C6676,'1.PrepList'!$I$2:$I$1500,'1.PrepList'!$J$2:$J$1500,"")&amp;"",""))</f>
        <v/>
      </c>
      <c r="E6676" s="638" t="str">
        <f>IF($C6676="","",IFERROR(_xlfn.XLOOKUP($C6676,'1.PrepList'!$I$2:$I$1500,'1.PrepList'!$N$2:$N$1500,"")&amp;"",""))</f>
        <v/>
      </c>
      <c r="F6676" s="638" t="str">
        <f>IF($C6676="","",IFERROR(_xlfn.XLOOKUP($C6676,'1.PrepList'!$I$2:$I$1500,'1.PrepList'!$K$2:$K$1500,"")&amp;"",""))</f>
        <v/>
      </c>
      <c r="H6676" s="644" t="str">
        <f>IF($C6676="","",IFERROR(IF(_xlfn.XLOOKUP($C6676,tbl_StartedStatus[Bold ID],tbl_StartedStatus[Started])="Started","Yes",IF(_xlfn.XLOOKUP($C6676,tbl_StartedStatus[Bold ID],tbl_StartedStatus[Started])="No Show","No Show","")),""))</f>
        <v/>
      </c>
    </row>
    <row r="6677" spans="1:8" ht="15" customHeight="1" thickBot="1">
      <c r="A6677" s="38" t="str">
        <f>IF($C6677="","",IFERROR(_xlfn.XLOOKUP($C6677,'1.PrepList'!$I$2:$I$1500,'1.PrepList'!$G$2:$G$1500,"")&amp;"",""))</f>
        <v/>
      </c>
      <c r="B6677" s="638" t="str">
        <f>IF($C6677="","",IFERROR(_xlfn.XLOOKUP($C6677,'1.PrepList'!$I$2:$I$1500,'1.PrepList'!$H$2:$H$1500,"")&amp;"",""))</f>
        <v/>
      </c>
      <c r="D6677" s="638" t="str">
        <f>IF($C6677="","",IFERROR(_xlfn.XLOOKUP($C6677,'1.PrepList'!$I$2:$I$1500,'1.PrepList'!$J$2:$J$1500,"")&amp;"",""))</f>
        <v/>
      </c>
      <c r="E6677" s="638" t="str">
        <f>IF($C6677="","",IFERROR(_xlfn.XLOOKUP($C6677,'1.PrepList'!$I$2:$I$1500,'1.PrepList'!$N$2:$N$1500,"")&amp;"",""))</f>
        <v/>
      </c>
      <c r="F6677" s="638" t="str">
        <f>IF($C6677="","",IFERROR(_xlfn.XLOOKUP($C6677,'1.PrepList'!$I$2:$I$1500,'1.PrepList'!$K$2:$K$1500,"")&amp;"",""))</f>
        <v/>
      </c>
      <c r="H6677" s="644" t="str">
        <f>IF($C6677="","",IFERROR(IF(_xlfn.XLOOKUP($C6677,tbl_StartedStatus[Bold ID],tbl_StartedStatus[Started])="Started","Yes",IF(_xlfn.XLOOKUP($C6677,tbl_StartedStatus[Bold ID],tbl_StartedStatus[Started])="No Show","No Show","")),""))</f>
        <v/>
      </c>
    </row>
    <row r="6678" spans="1:8" ht="15" customHeight="1" thickBot="1">
      <c r="A6678" s="38" t="str">
        <f>IF($C6678="","",IFERROR(_xlfn.XLOOKUP($C6678,'1.PrepList'!$I$2:$I$1500,'1.PrepList'!$G$2:$G$1500,"")&amp;"",""))</f>
        <v/>
      </c>
      <c r="B6678" s="638" t="str">
        <f>IF($C6678="","",IFERROR(_xlfn.XLOOKUP($C6678,'1.PrepList'!$I$2:$I$1500,'1.PrepList'!$H$2:$H$1500,"")&amp;"",""))</f>
        <v/>
      </c>
      <c r="D6678" s="638" t="str">
        <f>IF($C6678="","",IFERROR(_xlfn.XLOOKUP($C6678,'1.PrepList'!$I$2:$I$1500,'1.PrepList'!$J$2:$J$1500,"")&amp;"",""))</f>
        <v/>
      </c>
      <c r="E6678" s="638" t="str">
        <f>IF($C6678="","",IFERROR(_xlfn.XLOOKUP($C6678,'1.PrepList'!$I$2:$I$1500,'1.PrepList'!$N$2:$N$1500,"")&amp;"",""))</f>
        <v/>
      </c>
      <c r="F6678" s="638" t="str">
        <f>IF($C6678="","",IFERROR(_xlfn.XLOOKUP($C6678,'1.PrepList'!$I$2:$I$1500,'1.PrepList'!$K$2:$K$1500,"")&amp;"",""))</f>
        <v/>
      </c>
      <c r="H6678" s="644" t="str">
        <f>IF($C6678="","",IFERROR(IF(_xlfn.XLOOKUP($C6678,tbl_StartedStatus[Bold ID],tbl_StartedStatus[Started])="Started","Yes",IF(_xlfn.XLOOKUP($C6678,tbl_StartedStatus[Bold ID],tbl_StartedStatus[Started])="No Show","No Show","")),""))</f>
        <v/>
      </c>
    </row>
    <row r="6679" spans="1:8" ht="15" customHeight="1" thickBot="1">
      <c r="A6679" s="38" t="str">
        <f>IF($C6679="","",IFERROR(_xlfn.XLOOKUP($C6679,'1.PrepList'!$I$2:$I$1500,'1.PrepList'!$G$2:$G$1500,"")&amp;"",""))</f>
        <v/>
      </c>
      <c r="B6679" s="638" t="str">
        <f>IF($C6679="","",IFERROR(_xlfn.XLOOKUP($C6679,'1.PrepList'!$I$2:$I$1500,'1.PrepList'!$H$2:$H$1500,"")&amp;"",""))</f>
        <v/>
      </c>
      <c r="D6679" s="638" t="str">
        <f>IF($C6679="","",IFERROR(_xlfn.XLOOKUP($C6679,'1.PrepList'!$I$2:$I$1500,'1.PrepList'!$J$2:$J$1500,"")&amp;"",""))</f>
        <v/>
      </c>
      <c r="E6679" s="638" t="str">
        <f>IF($C6679="","",IFERROR(_xlfn.XLOOKUP($C6679,'1.PrepList'!$I$2:$I$1500,'1.PrepList'!$N$2:$N$1500,"")&amp;"",""))</f>
        <v/>
      </c>
      <c r="F6679" s="638" t="str">
        <f>IF($C6679="","",IFERROR(_xlfn.XLOOKUP($C6679,'1.PrepList'!$I$2:$I$1500,'1.PrepList'!$K$2:$K$1500,"")&amp;"",""))</f>
        <v/>
      </c>
      <c r="H6679" s="644" t="str">
        <f>IF($C6679="","",IFERROR(IF(_xlfn.XLOOKUP($C6679,tbl_StartedStatus[Bold ID],tbl_StartedStatus[Started])="Started","Yes",IF(_xlfn.XLOOKUP($C6679,tbl_StartedStatus[Bold ID],tbl_StartedStatus[Started])="No Show","No Show","")),""))</f>
        <v/>
      </c>
    </row>
    <row r="6680" spans="1:8" ht="15" customHeight="1" thickBot="1">
      <c r="A6680" s="38" t="str">
        <f>IF($C6680="","",IFERROR(_xlfn.XLOOKUP($C6680,'1.PrepList'!$I$2:$I$1500,'1.PrepList'!$G$2:$G$1500,"")&amp;"",""))</f>
        <v/>
      </c>
      <c r="B6680" s="638" t="str">
        <f>IF($C6680="","",IFERROR(_xlfn.XLOOKUP($C6680,'1.PrepList'!$I$2:$I$1500,'1.PrepList'!$H$2:$H$1500,"")&amp;"",""))</f>
        <v/>
      </c>
      <c r="D6680" s="638" t="str">
        <f>IF($C6680="","",IFERROR(_xlfn.XLOOKUP($C6680,'1.PrepList'!$I$2:$I$1500,'1.PrepList'!$J$2:$J$1500,"")&amp;"",""))</f>
        <v/>
      </c>
      <c r="E6680" s="638" t="str">
        <f>IF($C6680="","",IFERROR(_xlfn.XLOOKUP($C6680,'1.PrepList'!$I$2:$I$1500,'1.PrepList'!$N$2:$N$1500,"")&amp;"",""))</f>
        <v/>
      </c>
      <c r="F6680" s="638" t="str">
        <f>IF($C6680="","",IFERROR(_xlfn.XLOOKUP($C6680,'1.PrepList'!$I$2:$I$1500,'1.PrepList'!$K$2:$K$1500,"")&amp;"",""))</f>
        <v/>
      </c>
      <c r="H6680" s="644" t="str">
        <f>IF($C6680="","",IFERROR(IF(_xlfn.XLOOKUP($C6680,tbl_StartedStatus[Bold ID],tbl_StartedStatus[Started])="Started","Yes",IF(_xlfn.XLOOKUP($C6680,tbl_StartedStatus[Bold ID],tbl_StartedStatus[Started])="No Show","No Show","")),""))</f>
        <v/>
      </c>
    </row>
    <row r="6681" spans="1:8" ht="15" customHeight="1" thickBot="1">
      <c r="A6681" s="38" t="str">
        <f>IF($C6681="","",IFERROR(_xlfn.XLOOKUP($C6681,'1.PrepList'!$I$2:$I$1500,'1.PrepList'!$G$2:$G$1500,"")&amp;"",""))</f>
        <v/>
      </c>
      <c r="B6681" s="638" t="str">
        <f>IF($C6681="","",IFERROR(_xlfn.XLOOKUP($C6681,'1.PrepList'!$I$2:$I$1500,'1.PrepList'!$H$2:$H$1500,"")&amp;"",""))</f>
        <v/>
      </c>
      <c r="D6681" s="638" t="str">
        <f>IF($C6681="","",IFERROR(_xlfn.XLOOKUP($C6681,'1.PrepList'!$I$2:$I$1500,'1.PrepList'!$J$2:$J$1500,"")&amp;"",""))</f>
        <v/>
      </c>
      <c r="E6681" s="638" t="str">
        <f>IF($C6681="","",IFERROR(_xlfn.XLOOKUP($C6681,'1.PrepList'!$I$2:$I$1500,'1.PrepList'!$N$2:$N$1500,"")&amp;"",""))</f>
        <v/>
      </c>
      <c r="F6681" s="638" t="str">
        <f>IF($C6681="","",IFERROR(_xlfn.XLOOKUP($C6681,'1.PrepList'!$I$2:$I$1500,'1.PrepList'!$K$2:$K$1500,"")&amp;"",""))</f>
        <v/>
      </c>
      <c r="H6681" s="644" t="str">
        <f>IF($C6681="","",IFERROR(IF(_xlfn.XLOOKUP($C6681,tbl_StartedStatus[Bold ID],tbl_StartedStatus[Started])="Started","Yes",IF(_xlfn.XLOOKUP($C6681,tbl_StartedStatus[Bold ID],tbl_StartedStatus[Started])="No Show","No Show","")),""))</f>
        <v/>
      </c>
    </row>
    <row r="6682" spans="1:8" ht="15" customHeight="1" thickBot="1">
      <c r="A6682" s="38" t="str">
        <f>IF($C6682="","",IFERROR(_xlfn.XLOOKUP($C6682,'1.PrepList'!$I$2:$I$1500,'1.PrepList'!$G$2:$G$1500,"")&amp;"",""))</f>
        <v/>
      </c>
      <c r="B6682" s="638" t="str">
        <f>IF($C6682="","",IFERROR(_xlfn.XLOOKUP($C6682,'1.PrepList'!$I$2:$I$1500,'1.PrepList'!$H$2:$H$1500,"")&amp;"",""))</f>
        <v/>
      </c>
      <c r="D6682" s="638" t="str">
        <f>IF($C6682="","",IFERROR(_xlfn.XLOOKUP($C6682,'1.PrepList'!$I$2:$I$1500,'1.PrepList'!$J$2:$J$1500,"")&amp;"",""))</f>
        <v/>
      </c>
      <c r="E6682" s="638" t="str">
        <f>IF($C6682="","",IFERROR(_xlfn.XLOOKUP($C6682,'1.PrepList'!$I$2:$I$1500,'1.PrepList'!$N$2:$N$1500,"")&amp;"",""))</f>
        <v/>
      </c>
      <c r="F6682" s="638" t="str">
        <f>IF($C6682="","",IFERROR(_xlfn.XLOOKUP($C6682,'1.PrepList'!$I$2:$I$1500,'1.PrepList'!$K$2:$K$1500,"")&amp;"",""))</f>
        <v/>
      </c>
      <c r="H6682" s="644" t="str">
        <f>IF($C6682="","",IFERROR(IF(_xlfn.XLOOKUP($C6682,tbl_StartedStatus[Bold ID],tbl_StartedStatus[Started])="Started","Yes",IF(_xlfn.XLOOKUP($C6682,tbl_StartedStatus[Bold ID],tbl_StartedStatus[Started])="No Show","No Show","")),""))</f>
        <v/>
      </c>
    </row>
    <row r="6683" spans="1:8" ht="15" customHeight="1" thickBot="1">
      <c r="A6683" s="38" t="str">
        <f>IF($C6683="","",IFERROR(_xlfn.XLOOKUP($C6683,'1.PrepList'!$I$2:$I$1500,'1.PrepList'!$G$2:$G$1500,"")&amp;"",""))</f>
        <v/>
      </c>
      <c r="B6683" s="638" t="str">
        <f>IF($C6683="","",IFERROR(_xlfn.XLOOKUP($C6683,'1.PrepList'!$I$2:$I$1500,'1.PrepList'!$H$2:$H$1500,"")&amp;"",""))</f>
        <v/>
      </c>
      <c r="D6683" s="638" t="str">
        <f>IF($C6683="","",IFERROR(_xlfn.XLOOKUP($C6683,'1.PrepList'!$I$2:$I$1500,'1.PrepList'!$J$2:$J$1500,"")&amp;"",""))</f>
        <v/>
      </c>
      <c r="E6683" s="638" t="str">
        <f>IF($C6683="","",IFERROR(_xlfn.XLOOKUP($C6683,'1.PrepList'!$I$2:$I$1500,'1.PrepList'!$N$2:$N$1500,"")&amp;"",""))</f>
        <v/>
      </c>
      <c r="F6683" s="638" t="str">
        <f>IF($C6683="","",IFERROR(_xlfn.XLOOKUP($C6683,'1.PrepList'!$I$2:$I$1500,'1.PrepList'!$K$2:$K$1500,"")&amp;"",""))</f>
        <v/>
      </c>
      <c r="H6683" s="644" t="str">
        <f>IF($C6683="","",IFERROR(IF(_xlfn.XLOOKUP($C6683,tbl_StartedStatus[Bold ID],tbl_StartedStatus[Started])="Started","Yes",IF(_xlfn.XLOOKUP($C6683,tbl_StartedStatus[Bold ID],tbl_StartedStatus[Started])="No Show","No Show","")),""))</f>
        <v/>
      </c>
    </row>
    <row r="6684" spans="1:8" ht="15" customHeight="1" thickBot="1">
      <c r="A6684" s="38" t="str">
        <f>IF($C6684="","",IFERROR(_xlfn.XLOOKUP($C6684,'1.PrepList'!$I$2:$I$1500,'1.PrepList'!$G$2:$G$1500,"")&amp;"",""))</f>
        <v/>
      </c>
      <c r="B6684" s="638" t="str">
        <f>IF($C6684="","",IFERROR(_xlfn.XLOOKUP($C6684,'1.PrepList'!$I$2:$I$1500,'1.PrepList'!$H$2:$H$1500,"")&amp;"",""))</f>
        <v/>
      </c>
      <c r="D6684" s="638" t="str">
        <f>IF($C6684="","",IFERROR(_xlfn.XLOOKUP($C6684,'1.PrepList'!$I$2:$I$1500,'1.PrepList'!$J$2:$J$1500,"")&amp;"",""))</f>
        <v/>
      </c>
      <c r="E6684" s="638" t="str">
        <f>IF($C6684="","",IFERROR(_xlfn.XLOOKUP($C6684,'1.PrepList'!$I$2:$I$1500,'1.PrepList'!$N$2:$N$1500,"")&amp;"",""))</f>
        <v/>
      </c>
      <c r="F6684" s="638" t="str">
        <f>IF($C6684="","",IFERROR(_xlfn.XLOOKUP($C6684,'1.PrepList'!$I$2:$I$1500,'1.PrepList'!$K$2:$K$1500,"")&amp;"",""))</f>
        <v/>
      </c>
      <c r="H6684" s="644" t="str">
        <f>IF($C6684="","",IFERROR(IF(_xlfn.XLOOKUP($C6684,tbl_StartedStatus[Bold ID],tbl_StartedStatus[Started])="Started","Yes",IF(_xlfn.XLOOKUP($C6684,tbl_StartedStatus[Bold ID],tbl_StartedStatus[Started])="No Show","No Show","")),""))</f>
        <v/>
      </c>
    </row>
    <row r="6685" spans="1:8" ht="15" customHeight="1" thickBot="1">
      <c r="A6685" s="38" t="str">
        <f>IF($C6685="","",IFERROR(_xlfn.XLOOKUP($C6685,'1.PrepList'!$I$2:$I$1500,'1.PrepList'!$G$2:$G$1500,"")&amp;"",""))</f>
        <v/>
      </c>
      <c r="B6685" s="638" t="str">
        <f>IF($C6685="","",IFERROR(_xlfn.XLOOKUP($C6685,'1.PrepList'!$I$2:$I$1500,'1.PrepList'!$H$2:$H$1500,"")&amp;"",""))</f>
        <v/>
      </c>
      <c r="D6685" s="638" t="str">
        <f>IF($C6685="","",IFERROR(_xlfn.XLOOKUP($C6685,'1.PrepList'!$I$2:$I$1500,'1.PrepList'!$J$2:$J$1500,"")&amp;"",""))</f>
        <v/>
      </c>
      <c r="E6685" s="638" t="str">
        <f>IF($C6685="","",IFERROR(_xlfn.XLOOKUP($C6685,'1.PrepList'!$I$2:$I$1500,'1.PrepList'!$N$2:$N$1500,"")&amp;"",""))</f>
        <v/>
      </c>
      <c r="F6685" s="638" t="str">
        <f>IF($C6685="","",IFERROR(_xlfn.XLOOKUP($C6685,'1.PrepList'!$I$2:$I$1500,'1.PrepList'!$K$2:$K$1500,"")&amp;"",""))</f>
        <v/>
      </c>
      <c r="H6685" s="644" t="str">
        <f>IF($C6685="","",IFERROR(IF(_xlfn.XLOOKUP($C6685,tbl_StartedStatus[Bold ID],tbl_StartedStatus[Started])="Started","Yes",IF(_xlfn.XLOOKUP($C6685,tbl_StartedStatus[Bold ID],tbl_StartedStatus[Started])="No Show","No Show","")),""))</f>
        <v/>
      </c>
    </row>
    <row r="6686" spans="1:8" ht="15" customHeight="1" thickBot="1">
      <c r="A6686" s="38" t="str">
        <f>IF($C6686="","",IFERROR(_xlfn.XLOOKUP($C6686,'1.PrepList'!$I$2:$I$1500,'1.PrepList'!$G$2:$G$1500,"")&amp;"",""))</f>
        <v/>
      </c>
      <c r="B6686" s="638" t="str">
        <f>IF($C6686="","",IFERROR(_xlfn.XLOOKUP($C6686,'1.PrepList'!$I$2:$I$1500,'1.PrepList'!$H$2:$H$1500,"")&amp;"",""))</f>
        <v/>
      </c>
      <c r="D6686" s="638" t="str">
        <f>IF($C6686="","",IFERROR(_xlfn.XLOOKUP($C6686,'1.PrepList'!$I$2:$I$1500,'1.PrepList'!$J$2:$J$1500,"")&amp;"",""))</f>
        <v/>
      </c>
      <c r="E6686" s="638" t="str">
        <f>IF($C6686="","",IFERROR(_xlfn.XLOOKUP($C6686,'1.PrepList'!$I$2:$I$1500,'1.PrepList'!$N$2:$N$1500,"")&amp;"",""))</f>
        <v/>
      </c>
      <c r="F6686" s="638" t="str">
        <f>IF($C6686="","",IFERROR(_xlfn.XLOOKUP($C6686,'1.PrepList'!$I$2:$I$1500,'1.PrepList'!$K$2:$K$1500,"")&amp;"",""))</f>
        <v/>
      </c>
      <c r="H6686" s="644" t="str">
        <f>IF($C6686="","",IFERROR(IF(_xlfn.XLOOKUP($C6686,tbl_StartedStatus[Bold ID],tbl_StartedStatus[Started])="Started","Yes",IF(_xlfn.XLOOKUP($C6686,tbl_StartedStatus[Bold ID],tbl_StartedStatus[Started])="No Show","No Show","")),""))</f>
        <v/>
      </c>
    </row>
    <row r="6687" spans="1:8" ht="15" customHeight="1" thickBot="1">
      <c r="A6687" s="38" t="str">
        <f>IF($C6687="","",IFERROR(_xlfn.XLOOKUP($C6687,'1.PrepList'!$I$2:$I$1500,'1.PrepList'!$G$2:$G$1500,"")&amp;"",""))</f>
        <v/>
      </c>
      <c r="B6687" s="638" t="str">
        <f>IF($C6687="","",IFERROR(_xlfn.XLOOKUP($C6687,'1.PrepList'!$I$2:$I$1500,'1.PrepList'!$H$2:$H$1500,"")&amp;"",""))</f>
        <v/>
      </c>
      <c r="D6687" s="638" t="str">
        <f>IF($C6687="","",IFERROR(_xlfn.XLOOKUP($C6687,'1.PrepList'!$I$2:$I$1500,'1.PrepList'!$J$2:$J$1500,"")&amp;"",""))</f>
        <v/>
      </c>
      <c r="E6687" s="638" t="str">
        <f>IF($C6687="","",IFERROR(_xlfn.XLOOKUP($C6687,'1.PrepList'!$I$2:$I$1500,'1.PrepList'!$N$2:$N$1500,"")&amp;"",""))</f>
        <v/>
      </c>
      <c r="F6687" s="638" t="str">
        <f>IF($C6687="","",IFERROR(_xlfn.XLOOKUP($C6687,'1.PrepList'!$I$2:$I$1500,'1.PrepList'!$K$2:$K$1500,"")&amp;"",""))</f>
        <v/>
      </c>
      <c r="H6687" s="644" t="str">
        <f>IF($C6687="","",IFERROR(IF(_xlfn.XLOOKUP($C6687,tbl_StartedStatus[Bold ID],tbl_StartedStatus[Started])="Started","Yes",IF(_xlfn.XLOOKUP($C6687,tbl_StartedStatus[Bold ID],tbl_StartedStatus[Started])="No Show","No Show","")),""))</f>
        <v/>
      </c>
    </row>
    <row r="6688" spans="1:8" ht="15" customHeight="1" thickBot="1">
      <c r="A6688" s="38" t="str">
        <f>IF($C6688="","",IFERROR(_xlfn.XLOOKUP($C6688,'1.PrepList'!$I$2:$I$1500,'1.PrepList'!$G$2:$G$1500,"")&amp;"",""))</f>
        <v/>
      </c>
      <c r="B6688" s="638" t="str">
        <f>IF($C6688="","",IFERROR(_xlfn.XLOOKUP($C6688,'1.PrepList'!$I$2:$I$1500,'1.PrepList'!$H$2:$H$1500,"")&amp;"",""))</f>
        <v/>
      </c>
      <c r="D6688" s="638" t="str">
        <f>IF($C6688="","",IFERROR(_xlfn.XLOOKUP($C6688,'1.PrepList'!$I$2:$I$1500,'1.PrepList'!$J$2:$J$1500,"")&amp;"",""))</f>
        <v/>
      </c>
      <c r="E6688" s="638" t="str">
        <f>IF($C6688="","",IFERROR(_xlfn.XLOOKUP($C6688,'1.PrepList'!$I$2:$I$1500,'1.PrepList'!$N$2:$N$1500,"")&amp;"",""))</f>
        <v/>
      </c>
      <c r="F6688" s="638" t="str">
        <f>IF($C6688="","",IFERROR(_xlfn.XLOOKUP($C6688,'1.PrepList'!$I$2:$I$1500,'1.PrepList'!$K$2:$K$1500,"")&amp;"",""))</f>
        <v/>
      </c>
      <c r="H6688" s="644" t="str">
        <f>IF($C6688="","",IFERROR(IF(_xlfn.XLOOKUP($C6688,tbl_StartedStatus[Bold ID],tbl_StartedStatus[Started])="Started","Yes",IF(_xlfn.XLOOKUP($C6688,tbl_StartedStatus[Bold ID],tbl_StartedStatus[Started])="No Show","No Show","")),""))</f>
        <v/>
      </c>
    </row>
    <row r="6689" spans="1:8" ht="15" customHeight="1" thickBot="1">
      <c r="A6689" s="38" t="str">
        <f>IF($C6689="","",IFERROR(_xlfn.XLOOKUP($C6689,'1.PrepList'!$I$2:$I$1500,'1.PrepList'!$G$2:$G$1500,"")&amp;"",""))</f>
        <v/>
      </c>
      <c r="B6689" s="638" t="str">
        <f>IF($C6689="","",IFERROR(_xlfn.XLOOKUP($C6689,'1.PrepList'!$I$2:$I$1500,'1.PrepList'!$H$2:$H$1500,"")&amp;"",""))</f>
        <v/>
      </c>
      <c r="D6689" s="638" t="str">
        <f>IF($C6689="","",IFERROR(_xlfn.XLOOKUP($C6689,'1.PrepList'!$I$2:$I$1500,'1.PrepList'!$J$2:$J$1500,"")&amp;"",""))</f>
        <v/>
      </c>
      <c r="E6689" s="638" t="str">
        <f>IF($C6689="","",IFERROR(_xlfn.XLOOKUP($C6689,'1.PrepList'!$I$2:$I$1500,'1.PrepList'!$N$2:$N$1500,"")&amp;"",""))</f>
        <v/>
      </c>
      <c r="F6689" s="638" t="str">
        <f>IF($C6689="","",IFERROR(_xlfn.XLOOKUP($C6689,'1.PrepList'!$I$2:$I$1500,'1.PrepList'!$K$2:$K$1500,"")&amp;"",""))</f>
        <v/>
      </c>
      <c r="H6689" s="644" t="str">
        <f>IF($C6689="","",IFERROR(IF(_xlfn.XLOOKUP($C6689,tbl_StartedStatus[Bold ID],tbl_StartedStatus[Started])="Started","Yes",IF(_xlfn.XLOOKUP($C6689,tbl_StartedStatus[Bold ID],tbl_StartedStatus[Started])="No Show","No Show","")),""))</f>
        <v/>
      </c>
    </row>
    <row r="6690" spans="1:8" ht="15" customHeight="1" thickBot="1">
      <c r="A6690" s="38" t="str">
        <f>IF($C6690="","",IFERROR(_xlfn.XLOOKUP($C6690,'1.PrepList'!$I$2:$I$1500,'1.PrepList'!$G$2:$G$1500,"")&amp;"",""))</f>
        <v/>
      </c>
      <c r="B6690" s="638" t="str">
        <f>IF($C6690="","",IFERROR(_xlfn.XLOOKUP($C6690,'1.PrepList'!$I$2:$I$1500,'1.PrepList'!$H$2:$H$1500,"")&amp;"",""))</f>
        <v/>
      </c>
      <c r="D6690" s="638" t="str">
        <f>IF($C6690="","",IFERROR(_xlfn.XLOOKUP($C6690,'1.PrepList'!$I$2:$I$1500,'1.PrepList'!$J$2:$J$1500,"")&amp;"",""))</f>
        <v/>
      </c>
      <c r="E6690" s="638" t="str">
        <f>IF($C6690="","",IFERROR(_xlfn.XLOOKUP($C6690,'1.PrepList'!$I$2:$I$1500,'1.PrepList'!$N$2:$N$1500,"")&amp;"",""))</f>
        <v/>
      </c>
      <c r="F6690" s="638" t="str">
        <f>IF($C6690="","",IFERROR(_xlfn.XLOOKUP($C6690,'1.PrepList'!$I$2:$I$1500,'1.PrepList'!$K$2:$K$1500,"")&amp;"",""))</f>
        <v/>
      </c>
      <c r="H6690" s="644" t="str">
        <f>IF($C6690="","",IFERROR(IF(_xlfn.XLOOKUP($C6690,tbl_StartedStatus[Bold ID],tbl_StartedStatus[Started])="Started","Yes",IF(_xlfn.XLOOKUP($C6690,tbl_StartedStatus[Bold ID],tbl_StartedStatus[Started])="No Show","No Show","")),""))</f>
        <v/>
      </c>
    </row>
    <row r="6691" spans="1:8" ht="15" customHeight="1" thickBot="1">
      <c r="A6691" s="38" t="str">
        <f>IF($C6691="","",IFERROR(_xlfn.XLOOKUP($C6691,'1.PrepList'!$I$2:$I$1500,'1.PrepList'!$G$2:$G$1500,"")&amp;"",""))</f>
        <v/>
      </c>
      <c r="B6691" s="638" t="str">
        <f>IF($C6691="","",IFERROR(_xlfn.XLOOKUP($C6691,'1.PrepList'!$I$2:$I$1500,'1.PrepList'!$H$2:$H$1500,"")&amp;"",""))</f>
        <v/>
      </c>
      <c r="D6691" s="638" t="str">
        <f>IF($C6691="","",IFERROR(_xlfn.XLOOKUP($C6691,'1.PrepList'!$I$2:$I$1500,'1.PrepList'!$J$2:$J$1500,"")&amp;"",""))</f>
        <v/>
      </c>
      <c r="E6691" s="638" t="str">
        <f>IF($C6691="","",IFERROR(_xlfn.XLOOKUP($C6691,'1.PrepList'!$I$2:$I$1500,'1.PrepList'!$N$2:$N$1500,"")&amp;"",""))</f>
        <v/>
      </c>
      <c r="F6691" s="638" t="str">
        <f>IF($C6691="","",IFERROR(_xlfn.XLOOKUP($C6691,'1.PrepList'!$I$2:$I$1500,'1.PrepList'!$K$2:$K$1500,"")&amp;"",""))</f>
        <v/>
      </c>
      <c r="H6691" s="644" t="str">
        <f>IF($C6691="","",IFERROR(IF(_xlfn.XLOOKUP($C6691,tbl_StartedStatus[Bold ID],tbl_StartedStatus[Started])="Started","Yes",IF(_xlfn.XLOOKUP($C6691,tbl_StartedStatus[Bold ID],tbl_StartedStatus[Started])="No Show","No Show","")),""))</f>
        <v/>
      </c>
    </row>
    <row r="6692" spans="1:8" ht="15" customHeight="1" thickBot="1">
      <c r="A6692" s="38" t="str">
        <f>IF($C6692="","",IFERROR(_xlfn.XLOOKUP($C6692,'1.PrepList'!$I$2:$I$1500,'1.PrepList'!$G$2:$G$1500,"")&amp;"",""))</f>
        <v/>
      </c>
      <c r="B6692" s="638" t="str">
        <f>IF($C6692="","",IFERROR(_xlfn.XLOOKUP($C6692,'1.PrepList'!$I$2:$I$1500,'1.PrepList'!$H$2:$H$1500,"")&amp;"",""))</f>
        <v/>
      </c>
      <c r="D6692" s="638" t="str">
        <f>IF($C6692="","",IFERROR(_xlfn.XLOOKUP($C6692,'1.PrepList'!$I$2:$I$1500,'1.PrepList'!$J$2:$J$1500,"")&amp;"",""))</f>
        <v/>
      </c>
      <c r="E6692" s="638" t="str">
        <f>IF($C6692="","",IFERROR(_xlfn.XLOOKUP($C6692,'1.PrepList'!$I$2:$I$1500,'1.PrepList'!$N$2:$N$1500,"")&amp;"",""))</f>
        <v/>
      </c>
      <c r="F6692" s="638" t="str">
        <f>IF($C6692="","",IFERROR(_xlfn.XLOOKUP($C6692,'1.PrepList'!$I$2:$I$1500,'1.PrepList'!$K$2:$K$1500,"")&amp;"",""))</f>
        <v/>
      </c>
      <c r="H6692" s="644" t="str">
        <f>IF($C6692="","",IFERROR(IF(_xlfn.XLOOKUP($C6692,tbl_StartedStatus[Bold ID],tbl_StartedStatus[Started])="Started","Yes",IF(_xlfn.XLOOKUP($C6692,tbl_StartedStatus[Bold ID],tbl_StartedStatus[Started])="No Show","No Show","")),""))</f>
        <v/>
      </c>
    </row>
    <row r="6693" spans="1:8" ht="15" customHeight="1" thickBot="1">
      <c r="A6693" s="38" t="str">
        <f>IF($C6693="","",IFERROR(_xlfn.XLOOKUP($C6693,'1.PrepList'!$I$2:$I$1500,'1.PrepList'!$G$2:$G$1500,"")&amp;"",""))</f>
        <v/>
      </c>
      <c r="B6693" s="638" t="str">
        <f>IF($C6693="","",IFERROR(_xlfn.XLOOKUP($C6693,'1.PrepList'!$I$2:$I$1500,'1.PrepList'!$H$2:$H$1500,"")&amp;"",""))</f>
        <v/>
      </c>
      <c r="D6693" s="638" t="str">
        <f>IF($C6693="","",IFERROR(_xlfn.XLOOKUP($C6693,'1.PrepList'!$I$2:$I$1500,'1.PrepList'!$J$2:$J$1500,"")&amp;"",""))</f>
        <v/>
      </c>
      <c r="E6693" s="638" t="str">
        <f>IF($C6693="","",IFERROR(_xlfn.XLOOKUP($C6693,'1.PrepList'!$I$2:$I$1500,'1.PrepList'!$N$2:$N$1500,"")&amp;"",""))</f>
        <v/>
      </c>
      <c r="F6693" s="638" t="str">
        <f>IF($C6693="","",IFERROR(_xlfn.XLOOKUP($C6693,'1.PrepList'!$I$2:$I$1500,'1.PrepList'!$K$2:$K$1500,"")&amp;"",""))</f>
        <v/>
      </c>
      <c r="H6693" s="644" t="str">
        <f>IF($C6693="","",IFERROR(IF(_xlfn.XLOOKUP($C6693,tbl_StartedStatus[Bold ID],tbl_StartedStatus[Started])="Started","Yes",IF(_xlfn.XLOOKUP($C6693,tbl_StartedStatus[Bold ID],tbl_StartedStatus[Started])="No Show","No Show","")),""))</f>
        <v/>
      </c>
    </row>
    <row r="6694" spans="1:8" ht="15" customHeight="1" thickBot="1">
      <c r="A6694" s="38" t="str">
        <f>IF($C6694="","",IFERROR(_xlfn.XLOOKUP($C6694,'1.PrepList'!$I$2:$I$1500,'1.PrepList'!$G$2:$G$1500,"")&amp;"",""))</f>
        <v/>
      </c>
      <c r="B6694" s="638" t="str">
        <f>IF($C6694="","",IFERROR(_xlfn.XLOOKUP($C6694,'1.PrepList'!$I$2:$I$1500,'1.PrepList'!$H$2:$H$1500,"")&amp;"",""))</f>
        <v/>
      </c>
      <c r="D6694" s="638" t="str">
        <f>IF($C6694="","",IFERROR(_xlfn.XLOOKUP($C6694,'1.PrepList'!$I$2:$I$1500,'1.PrepList'!$J$2:$J$1500,"")&amp;"",""))</f>
        <v/>
      </c>
      <c r="E6694" s="638" t="str">
        <f>IF($C6694="","",IFERROR(_xlfn.XLOOKUP($C6694,'1.PrepList'!$I$2:$I$1500,'1.PrepList'!$N$2:$N$1500,"")&amp;"",""))</f>
        <v/>
      </c>
      <c r="F6694" s="638" t="str">
        <f>IF($C6694="","",IFERROR(_xlfn.XLOOKUP($C6694,'1.PrepList'!$I$2:$I$1500,'1.PrepList'!$K$2:$K$1500,"")&amp;"",""))</f>
        <v/>
      </c>
      <c r="H6694" s="644" t="str">
        <f>IF($C6694="","",IFERROR(IF(_xlfn.XLOOKUP($C6694,tbl_StartedStatus[Bold ID],tbl_StartedStatus[Started])="Started","Yes",IF(_xlfn.XLOOKUP($C6694,tbl_StartedStatus[Bold ID],tbl_StartedStatus[Started])="No Show","No Show","")),""))</f>
        <v/>
      </c>
    </row>
    <row r="6695" spans="1:8" ht="15" customHeight="1" thickBot="1">
      <c r="A6695" s="38" t="str">
        <f>IF($C6695="","",IFERROR(_xlfn.XLOOKUP($C6695,'1.PrepList'!$I$2:$I$1500,'1.PrepList'!$G$2:$G$1500,"")&amp;"",""))</f>
        <v/>
      </c>
      <c r="B6695" s="638" t="str">
        <f>IF($C6695="","",IFERROR(_xlfn.XLOOKUP($C6695,'1.PrepList'!$I$2:$I$1500,'1.PrepList'!$H$2:$H$1500,"")&amp;"",""))</f>
        <v/>
      </c>
      <c r="D6695" s="638" t="str">
        <f>IF($C6695="","",IFERROR(_xlfn.XLOOKUP($C6695,'1.PrepList'!$I$2:$I$1500,'1.PrepList'!$J$2:$J$1500,"")&amp;"",""))</f>
        <v/>
      </c>
      <c r="E6695" s="638" t="str">
        <f>IF($C6695="","",IFERROR(_xlfn.XLOOKUP($C6695,'1.PrepList'!$I$2:$I$1500,'1.PrepList'!$N$2:$N$1500,"")&amp;"",""))</f>
        <v/>
      </c>
      <c r="F6695" s="638" t="str">
        <f>IF($C6695="","",IFERROR(_xlfn.XLOOKUP($C6695,'1.PrepList'!$I$2:$I$1500,'1.PrepList'!$K$2:$K$1500,"")&amp;"",""))</f>
        <v/>
      </c>
      <c r="H6695" s="644" t="str">
        <f>IF($C6695="","",IFERROR(IF(_xlfn.XLOOKUP($C6695,tbl_StartedStatus[Bold ID],tbl_StartedStatus[Started])="Started","Yes",IF(_xlfn.XLOOKUP($C6695,tbl_StartedStatus[Bold ID],tbl_StartedStatus[Started])="No Show","No Show","")),""))</f>
        <v/>
      </c>
    </row>
    <row r="6696" spans="1:8" ht="15" customHeight="1" thickBot="1">
      <c r="A6696" s="38" t="str">
        <f>IF($C6696="","",IFERROR(_xlfn.XLOOKUP($C6696,'1.PrepList'!$I$2:$I$1500,'1.PrepList'!$G$2:$G$1500,"")&amp;"",""))</f>
        <v/>
      </c>
      <c r="B6696" s="638" t="str">
        <f>IF($C6696="","",IFERROR(_xlfn.XLOOKUP($C6696,'1.PrepList'!$I$2:$I$1500,'1.PrepList'!$H$2:$H$1500,"")&amp;"",""))</f>
        <v/>
      </c>
      <c r="D6696" s="638" t="str">
        <f>IF($C6696="","",IFERROR(_xlfn.XLOOKUP($C6696,'1.PrepList'!$I$2:$I$1500,'1.PrepList'!$J$2:$J$1500,"")&amp;"",""))</f>
        <v/>
      </c>
      <c r="E6696" s="638" t="str">
        <f>IF($C6696="","",IFERROR(_xlfn.XLOOKUP($C6696,'1.PrepList'!$I$2:$I$1500,'1.PrepList'!$N$2:$N$1500,"")&amp;"",""))</f>
        <v/>
      </c>
      <c r="F6696" s="638" t="str">
        <f>IF($C6696="","",IFERROR(_xlfn.XLOOKUP($C6696,'1.PrepList'!$I$2:$I$1500,'1.PrepList'!$K$2:$K$1500,"")&amp;"",""))</f>
        <v/>
      </c>
      <c r="H6696" s="644" t="str">
        <f>IF($C6696="","",IFERROR(IF(_xlfn.XLOOKUP($C6696,tbl_StartedStatus[Bold ID],tbl_StartedStatus[Started])="Started","Yes",IF(_xlfn.XLOOKUP($C6696,tbl_StartedStatus[Bold ID],tbl_StartedStatus[Started])="No Show","No Show","")),""))</f>
        <v/>
      </c>
    </row>
    <row r="6697" spans="1:8" ht="15" customHeight="1" thickBot="1">
      <c r="A6697" s="38" t="str">
        <f>IF($C6697="","",IFERROR(_xlfn.XLOOKUP($C6697,'1.PrepList'!$I$2:$I$1500,'1.PrepList'!$G$2:$G$1500,"")&amp;"",""))</f>
        <v/>
      </c>
      <c r="B6697" s="638" t="str">
        <f>IF($C6697="","",IFERROR(_xlfn.XLOOKUP($C6697,'1.PrepList'!$I$2:$I$1500,'1.PrepList'!$H$2:$H$1500,"")&amp;"",""))</f>
        <v/>
      </c>
      <c r="D6697" s="638" t="str">
        <f>IF($C6697="","",IFERROR(_xlfn.XLOOKUP($C6697,'1.PrepList'!$I$2:$I$1500,'1.PrepList'!$J$2:$J$1500,"")&amp;"",""))</f>
        <v/>
      </c>
      <c r="E6697" s="638" t="str">
        <f>IF($C6697="","",IFERROR(_xlfn.XLOOKUP($C6697,'1.PrepList'!$I$2:$I$1500,'1.PrepList'!$N$2:$N$1500,"")&amp;"",""))</f>
        <v/>
      </c>
      <c r="F6697" s="638" t="str">
        <f>IF($C6697="","",IFERROR(_xlfn.XLOOKUP($C6697,'1.PrepList'!$I$2:$I$1500,'1.PrepList'!$K$2:$K$1500,"")&amp;"",""))</f>
        <v/>
      </c>
      <c r="H6697" s="644" t="str">
        <f>IF($C6697="","",IFERROR(IF(_xlfn.XLOOKUP($C6697,tbl_StartedStatus[Bold ID],tbl_StartedStatus[Started])="Started","Yes",IF(_xlfn.XLOOKUP($C6697,tbl_StartedStatus[Bold ID],tbl_StartedStatus[Started])="No Show","No Show","")),""))</f>
        <v/>
      </c>
    </row>
    <row r="6698" spans="1:8" ht="15" customHeight="1" thickBot="1">
      <c r="A6698" s="38" t="str">
        <f>IF($C6698="","",IFERROR(_xlfn.XLOOKUP($C6698,'1.PrepList'!$I$2:$I$1500,'1.PrepList'!$G$2:$G$1500,"")&amp;"",""))</f>
        <v/>
      </c>
      <c r="B6698" s="638" t="str">
        <f>IF($C6698="","",IFERROR(_xlfn.XLOOKUP($C6698,'1.PrepList'!$I$2:$I$1500,'1.PrepList'!$H$2:$H$1500,"")&amp;"",""))</f>
        <v/>
      </c>
      <c r="D6698" s="638" t="str">
        <f>IF($C6698="","",IFERROR(_xlfn.XLOOKUP($C6698,'1.PrepList'!$I$2:$I$1500,'1.PrepList'!$J$2:$J$1500,"")&amp;"",""))</f>
        <v/>
      </c>
      <c r="E6698" s="638" t="str">
        <f>IF($C6698="","",IFERROR(_xlfn.XLOOKUP($C6698,'1.PrepList'!$I$2:$I$1500,'1.PrepList'!$N$2:$N$1500,"")&amp;"",""))</f>
        <v/>
      </c>
      <c r="F6698" s="638" t="str">
        <f>IF($C6698="","",IFERROR(_xlfn.XLOOKUP($C6698,'1.PrepList'!$I$2:$I$1500,'1.PrepList'!$K$2:$K$1500,"")&amp;"",""))</f>
        <v/>
      </c>
      <c r="H6698" s="644" t="str">
        <f>IF($C6698="","",IFERROR(IF(_xlfn.XLOOKUP($C6698,tbl_StartedStatus[Bold ID],tbl_StartedStatus[Started])="Started","Yes",IF(_xlfn.XLOOKUP($C6698,tbl_StartedStatus[Bold ID],tbl_StartedStatus[Started])="No Show","No Show","")),""))</f>
        <v/>
      </c>
    </row>
    <row r="6699" spans="1:8" ht="15" customHeight="1" thickBot="1">
      <c r="A6699" s="38" t="str">
        <f>IF($C6699="","",IFERROR(_xlfn.XLOOKUP($C6699,'1.PrepList'!$I$2:$I$1500,'1.PrepList'!$G$2:$G$1500,"")&amp;"",""))</f>
        <v/>
      </c>
      <c r="B6699" s="638" t="str">
        <f>IF($C6699="","",IFERROR(_xlfn.XLOOKUP($C6699,'1.PrepList'!$I$2:$I$1500,'1.PrepList'!$H$2:$H$1500,"")&amp;"",""))</f>
        <v/>
      </c>
      <c r="D6699" s="638" t="str">
        <f>IF($C6699="","",IFERROR(_xlfn.XLOOKUP($C6699,'1.PrepList'!$I$2:$I$1500,'1.PrepList'!$J$2:$J$1500,"")&amp;"",""))</f>
        <v/>
      </c>
      <c r="E6699" s="638" t="str">
        <f>IF($C6699="","",IFERROR(_xlfn.XLOOKUP($C6699,'1.PrepList'!$I$2:$I$1500,'1.PrepList'!$N$2:$N$1500,"")&amp;"",""))</f>
        <v/>
      </c>
      <c r="F6699" s="638" t="str">
        <f>IF($C6699="","",IFERROR(_xlfn.XLOOKUP($C6699,'1.PrepList'!$I$2:$I$1500,'1.PrepList'!$K$2:$K$1500,"")&amp;"",""))</f>
        <v/>
      </c>
      <c r="H6699" s="644" t="str">
        <f>IF($C6699="","",IFERROR(IF(_xlfn.XLOOKUP($C6699,tbl_StartedStatus[Bold ID],tbl_StartedStatus[Started])="Started","Yes",IF(_xlfn.XLOOKUP($C6699,tbl_StartedStatus[Bold ID],tbl_StartedStatus[Started])="No Show","No Show","")),""))</f>
        <v/>
      </c>
    </row>
    <row r="6700" spans="1:8" ht="15" customHeight="1" thickBot="1">
      <c r="A6700" s="38" t="str">
        <f>IF($C6700="","",IFERROR(_xlfn.XLOOKUP($C6700,'1.PrepList'!$I$2:$I$1500,'1.PrepList'!$G$2:$G$1500,"")&amp;"",""))</f>
        <v/>
      </c>
      <c r="B6700" s="638" t="str">
        <f>IF($C6700="","",IFERROR(_xlfn.XLOOKUP($C6700,'1.PrepList'!$I$2:$I$1500,'1.PrepList'!$H$2:$H$1500,"")&amp;"",""))</f>
        <v/>
      </c>
      <c r="D6700" s="638" t="str">
        <f>IF($C6700="","",IFERROR(_xlfn.XLOOKUP($C6700,'1.PrepList'!$I$2:$I$1500,'1.PrepList'!$J$2:$J$1500,"")&amp;"",""))</f>
        <v/>
      </c>
      <c r="E6700" s="638" t="str">
        <f>IF($C6700="","",IFERROR(_xlfn.XLOOKUP($C6700,'1.PrepList'!$I$2:$I$1500,'1.PrepList'!$N$2:$N$1500,"")&amp;"",""))</f>
        <v/>
      </c>
      <c r="F6700" s="638" t="str">
        <f>IF($C6700="","",IFERROR(_xlfn.XLOOKUP($C6700,'1.PrepList'!$I$2:$I$1500,'1.PrepList'!$K$2:$K$1500,"")&amp;"",""))</f>
        <v/>
      </c>
      <c r="H6700" s="644" t="str">
        <f>IF($C6700="","",IFERROR(IF(_xlfn.XLOOKUP($C6700,tbl_StartedStatus[Bold ID],tbl_StartedStatus[Started])="Started","Yes",IF(_xlfn.XLOOKUP($C6700,tbl_StartedStatus[Bold ID],tbl_StartedStatus[Started])="No Show","No Show","")),""))</f>
        <v/>
      </c>
    </row>
    <row r="6701" spans="1:8" ht="15" customHeight="1" thickBot="1">
      <c r="A6701" s="38" t="str">
        <f>IF($C6701="","",IFERROR(_xlfn.XLOOKUP($C6701,'1.PrepList'!$I$2:$I$1500,'1.PrepList'!$G$2:$G$1500,"")&amp;"",""))</f>
        <v/>
      </c>
      <c r="B6701" s="638" t="str">
        <f>IF($C6701="","",IFERROR(_xlfn.XLOOKUP($C6701,'1.PrepList'!$I$2:$I$1500,'1.PrepList'!$H$2:$H$1500,"")&amp;"",""))</f>
        <v/>
      </c>
      <c r="D6701" s="638" t="str">
        <f>IF($C6701="","",IFERROR(_xlfn.XLOOKUP($C6701,'1.PrepList'!$I$2:$I$1500,'1.PrepList'!$J$2:$J$1500,"")&amp;"",""))</f>
        <v/>
      </c>
      <c r="E6701" s="638" t="str">
        <f>IF($C6701="","",IFERROR(_xlfn.XLOOKUP($C6701,'1.PrepList'!$I$2:$I$1500,'1.PrepList'!$N$2:$N$1500,"")&amp;"",""))</f>
        <v/>
      </c>
      <c r="F6701" s="638" t="str">
        <f>IF($C6701="","",IFERROR(_xlfn.XLOOKUP($C6701,'1.PrepList'!$I$2:$I$1500,'1.PrepList'!$K$2:$K$1500,"")&amp;"",""))</f>
        <v/>
      </c>
      <c r="H6701" s="644" t="str">
        <f>IF($C6701="","",IFERROR(IF(_xlfn.XLOOKUP($C6701,tbl_StartedStatus[Bold ID],tbl_StartedStatus[Started])="Started","Yes",IF(_xlfn.XLOOKUP($C6701,tbl_StartedStatus[Bold ID],tbl_StartedStatus[Started])="No Show","No Show","")),""))</f>
        <v/>
      </c>
    </row>
    <row r="6702" spans="1:8" ht="15" customHeight="1" thickBot="1">
      <c r="A6702" s="38" t="str">
        <f>IF($C6702="","",IFERROR(_xlfn.XLOOKUP($C6702,'1.PrepList'!$I$2:$I$1500,'1.PrepList'!$G$2:$G$1500,"")&amp;"",""))</f>
        <v/>
      </c>
      <c r="B6702" s="638" t="str">
        <f>IF($C6702="","",IFERROR(_xlfn.XLOOKUP($C6702,'1.PrepList'!$I$2:$I$1500,'1.PrepList'!$H$2:$H$1500,"")&amp;"",""))</f>
        <v/>
      </c>
      <c r="D6702" s="638" t="str">
        <f>IF($C6702="","",IFERROR(_xlfn.XLOOKUP($C6702,'1.PrepList'!$I$2:$I$1500,'1.PrepList'!$J$2:$J$1500,"")&amp;"",""))</f>
        <v/>
      </c>
      <c r="E6702" s="638" t="str">
        <f>IF($C6702="","",IFERROR(_xlfn.XLOOKUP($C6702,'1.PrepList'!$I$2:$I$1500,'1.PrepList'!$N$2:$N$1500,"")&amp;"",""))</f>
        <v/>
      </c>
      <c r="F6702" s="638" t="str">
        <f>IF($C6702="","",IFERROR(_xlfn.XLOOKUP($C6702,'1.PrepList'!$I$2:$I$1500,'1.PrepList'!$K$2:$K$1500,"")&amp;"",""))</f>
        <v/>
      </c>
      <c r="H6702" s="644" t="str">
        <f>IF($C6702="","",IFERROR(IF(_xlfn.XLOOKUP($C6702,tbl_StartedStatus[Bold ID],tbl_StartedStatus[Started])="Started","Yes",IF(_xlfn.XLOOKUP($C6702,tbl_StartedStatus[Bold ID],tbl_StartedStatus[Started])="No Show","No Show","")),""))</f>
        <v/>
      </c>
    </row>
    <row r="6703" spans="1:8" ht="15" customHeight="1" thickBot="1">
      <c r="A6703" s="38" t="str">
        <f>IF($C6703="","",IFERROR(_xlfn.XLOOKUP($C6703,'1.PrepList'!$I$2:$I$1500,'1.PrepList'!$G$2:$G$1500,"")&amp;"",""))</f>
        <v/>
      </c>
      <c r="B6703" s="638" t="str">
        <f>IF($C6703="","",IFERROR(_xlfn.XLOOKUP($C6703,'1.PrepList'!$I$2:$I$1500,'1.PrepList'!$H$2:$H$1500,"")&amp;"",""))</f>
        <v/>
      </c>
      <c r="D6703" s="638" t="str">
        <f>IF($C6703="","",IFERROR(_xlfn.XLOOKUP($C6703,'1.PrepList'!$I$2:$I$1500,'1.PrepList'!$J$2:$J$1500,"")&amp;"",""))</f>
        <v/>
      </c>
      <c r="E6703" s="638" t="str">
        <f>IF($C6703="","",IFERROR(_xlfn.XLOOKUP($C6703,'1.PrepList'!$I$2:$I$1500,'1.PrepList'!$N$2:$N$1500,"")&amp;"",""))</f>
        <v/>
      </c>
      <c r="F6703" s="638" t="str">
        <f>IF($C6703="","",IFERROR(_xlfn.XLOOKUP($C6703,'1.PrepList'!$I$2:$I$1500,'1.PrepList'!$K$2:$K$1500,"")&amp;"",""))</f>
        <v/>
      </c>
      <c r="H6703" s="644" t="str">
        <f>IF($C6703="","",IFERROR(IF(_xlfn.XLOOKUP($C6703,tbl_StartedStatus[Bold ID],tbl_StartedStatus[Started])="Started","Yes",IF(_xlfn.XLOOKUP($C6703,tbl_StartedStatus[Bold ID],tbl_StartedStatus[Started])="No Show","No Show","")),""))</f>
        <v/>
      </c>
    </row>
    <row r="6704" spans="1:8" ht="15" customHeight="1" thickBot="1">
      <c r="A6704" s="38" t="str">
        <f>IF($C6704="","",IFERROR(_xlfn.XLOOKUP($C6704,'1.PrepList'!$I$2:$I$1500,'1.PrepList'!$G$2:$G$1500,"")&amp;"",""))</f>
        <v/>
      </c>
      <c r="B6704" s="638" t="str">
        <f>IF($C6704="","",IFERROR(_xlfn.XLOOKUP($C6704,'1.PrepList'!$I$2:$I$1500,'1.PrepList'!$H$2:$H$1500,"")&amp;"",""))</f>
        <v/>
      </c>
      <c r="D6704" s="638" t="str">
        <f>IF($C6704="","",IFERROR(_xlfn.XLOOKUP($C6704,'1.PrepList'!$I$2:$I$1500,'1.PrepList'!$J$2:$J$1500,"")&amp;"",""))</f>
        <v/>
      </c>
      <c r="E6704" s="638" t="str">
        <f>IF($C6704="","",IFERROR(_xlfn.XLOOKUP($C6704,'1.PrepList'!$I$2:$I$1500,'1.PrepList'!$N$2:$N$1500,"")&amp;"",""))</f>
        <v/>
      </c>
      <c r="F6704" s="638" t="str">
        <f>IF($C6704="","",IFERROR(_xlfn.XLOOKUP($C6704,'1.PrepList'!$I$2:$I$1500,'1.PrepList'!$K$2:$K$1500,"")&amp;"",""))</f>
        <v/>
      </c>
      <c r="H6704" s="644" t="str">
        <f>IF($C6704="","",IFERROR(IF(_xlfn.XLOOKUP($C6704,tbl_StartedStatus[Bold ID],tbl_StartedStatus[Started])="Started","Yes",IF(_xlfn.XLOOKUP($C6704,tbl_StartedStatus[Bold ID],tbl_StartedStatus[Started])="No Show","No Show","")),""))</f>
        <v/>
      </c>
    </row>
    <row r="6705" spans="1:8" ht="15" customHeight="1" thickBot="1">
      <c r="A6705" s="38" t="str">
        <f>IF($C6705="","",IFERROR(_xlfn.XLOOKUP($C6705,'1.PrepList'!$I$2:$I$1500,'1.PrepList'!$G$2:$G$1500,"")&amp;"",""))</f>
        <v/>
      </c>
      <c r="B6705" s="638" t="str">
        <f>IF($C6705="","",IFERROR(_xlfn.XLOOKUP($C6705,'1.PrepList'!$I$2:$I$1500,'1.PrepList'!$H$2:$H$1500,"")&amp;"",""))</f>
        <v/>
      </c>
      <c r="D6705" s="638" t="str">
        <f>IF($C6705="","",IFERROR(_xlfn.XLOOKUP($C6705,'1.PrepList'!$I$2:$I$1500,'1.PrepList'!$J$2:$J$1500,"")&amp;"",""))</f>
        <v/>
      </c>
      <c r="E6705" s="638" t="str">
        <f>IF($C6705="","",IFERROR(_xlfn.XLOOKUP($C6705,'1.PrepList'!$I$2:$I$1500,'1.PrepList'!$N$2:$N$1500,"")&amp;"",""))</f>
        <v/>
      </c>
      <c r="F6705" s="638" t="str">
        <f>IF($C6705="","",IFERROR(_xlfn.XLOOKUP($C6705,'1.PrepList'!$I$2:$I$1500,'1.PrepList'!$K$2:$K$1500,"")&amp;"",""))</f>
        <v/>
      </c>
      <c r="H6705" s="644" t="str">
        <f>IF($C6705="","",IFERROR(IF(_xlfn.XLOOKUP($C6705,tbl_StartedStatus[Bold ID],tbl_StartedStatus[Started])="Started","Yes",IF(_xlfn.XLOOKUP($C6705,tbl_StartedStatus[Bold ID],tbl_StartedStatus[Started])="No Show","No Show","")),""))</f>
        <v/>
      </c>
    </row>
    <row r="6706" spans="1:8" ht="15" customHeight="1" thickBot="1">
      <c r="A6706" s="38" t="str">
        <f>IF($C6706="","",IFERROR(_xlfn.XLOOKUP($C6706,'1.PrepList'!$I$2:$I$1500,'1.PrepList'!$G$2:$G$1500,"")&amp;"",""))</f>
        <v/>
      </c>
      <c r="B6706" s="638" t="str">
        <f>IF($C6706="","",IFERROR(_xlfn.XLOOKUP($C6706,'1.PrepList'!$I$2:$I$1500,'1.PrepList'!$H$2:$H$1500,"")&amp;"",""))</f>
        <v/>
      </c>
      <c r="D6706" s="638" t="str">
        <f>IF($C6706="","",IFERROR(_xlfn.XLOOKUP($C6706,'1.PrepList'!$I$2:$I$1500,'1.PrepList'!$J$2:$J$1500,"")&amp;"",""))</f>
        <v/>
      </c>
      <c r="E6706" s="638" t="str">
        <f>IF($C6706="","",IFERROR(_xlfn.XLOOKUP($C6706,'1.PrepList'!$I$2:$I$1500,'1.PrepList'!$N$2:$N$1500,"")&amp;"",""))</f>
        <v/>
      </c>
      <c r="F6706" s="638" t="str">
        <f>IF($C6706="","",IFERROR(_xlfn.XLOOKUP($C6706,'1.PrepList'!$I$2:$I$1500,'1.PrepList'!$K$2:$K$1500,"")&amp;"",""))</f>
        <v/>
      </c>
      <c r="H6706" s="644" t="str">
        <f>IF($C6706="","",IFERROR(IF(_xlfn.XLOOKUP($C6706,tbl_StartedStatus[Bold ID],tbl_StartedStatus[Started])="Started","Yes",IF(_xlfn.XLOOKUP($C6706,tbl_StartedStatus[Bold ID],tbl_StartedStatus[Started])="No Show","No Show","")),""))</f>
        <v/>
      </c>
    </row>
    <row r="6707" spans="1:8" ht="15" customHeight="1" thickBot="1">
      <c r="A6707" s="38" t="str">
        <f>IF($C6707="","",IFERROR(_xlfn.XLOOKUP($C6707,'1.PrepList'!$I$2:$I$1500,'1.PrepList'!$G$2:$G$1500,"")&amp;"",""))</f>
        <v/>
      </c>
      <c r="B6707" s="638" t="str">
        <f>IF($C6707="","",IFERROR(_xlfn.XLOOKUP($C6707,'1.PrepList'!$I$2:$I$1500,'1.PrepList'!$H$2:$H$1500,"")&amp;"",""))</f>
        <v/>
      </c>
      <c r="D6707" s="638" t="str">
        <f>IF($C6707="","",IFERROR(_xlfn.XLOOKUP($C6707,'1.PrepList'!$I$2:$I$1500,'1.PrepList'!$J$2:$J$1500,"")&amp;"",""))</f>
        <v/>
      </c>
      <c r="E6707" s="638" t="str">
        <f>IF($C6707="","",IFERROR(_xlfn.XLOOKUP($C6707,'1.PrepList'!$I$2:$I$1500,'1.PrepList'!$N$2:$N$1500,"")&amp;"",""))</f>
        <v/>
      </c>
      <c r="F6707" s="638" t="str">
        <f>IF($C6707="","",IFERROR(_xlfn.XLOOKUP($C6707,'1.PrepList'!$I$2:$I$1500,'1.PrepList'!$K$2:$K$1500,"")&amp;"",""))</f>
        <v/>
      </c>
      <c r="H6707" s="644" t="str">
        <f>IF($C6707="","",IFERROR(IF(_xlfn.XLOOKUP($C6707,tbl_StartedStatus[Bold ID],tbl_StartedStatus[Started])="Started","Yes",IF(_xlfn.XLOOKUP($C6707,tbl_StartedStatus[Bold ID],tbl_StartedStatus[Started])="No Show","No Show","")),""))</f>
        <v/>
      </c>
    </row>
    <row r="6708" spans="1:8" ht="15" customHeight="1" thickBot="1">
      <c r="A6708" s="38" t="str">
        <f>IF($C6708="","",IFERROR(_xlfn.XLOOKUP($C6708,'1.PrepList'!$I$2:$I$1500,'1.PrepList'!$G$2:$G$1500,"")&amp;"",""))</f>
        <v/>
      </c>
      <c r="B6708" s="638" t="str">
        <f>IF($C6708="","",IFERROR(_xlfn.XLOOKUP($C6708,'1.PrepList'!$I$2:$I$1500,'1.PrepList'!$H$2:$H$1500,"")&amp;"",""))</f>
        <v/>
      </c>
      <c r="D6708" s="638" t="str">
        <f>IF($C6708="","",IFERROR(_xlfn.XLOOKUP($C6708,'1.PrepList'!$I$2:$I$1500,'1.PrepList'!$J$2:$J$1500,"")&amp;"",""))</f>
        <v/>
      </c>
      <c r="E6708" s="638" t="str">
        <f>IF($C6708="","",IFERROR(_xlfn.XLOOKUP($C6708,'1.PrepList'!$I$2:$I$1500,'1.PrepList'!$N$2:$N$1500,"")&amp;"",""))</f>
        <v/>
      </c>
      <c r="F6708" s="638" t="str">
        <f>IF($C6708="","",IFERROR(_xlfn.XLOOKUP($C6708,'1.PrepList'!$I$2:$I$1500,'1.PrepList'!$K$2:$K$1500,"")&amp;"",""))</f>
        <v/>
      </c>
      <c r="H6708" s="644" t="str">
        <f>IF($C6708="","",IFERROR(IF(_xlfn.XLOOKUP($C6708,tbl_StartedStatus[Bold ID],tbl_StartedStatus[Started])="Started","Yes",IF(_xlfn.XLOOKUP($C6708,tbl_StartedStatus[Bold ID],tbl_StartedStatus[Started])="No Show","No Show","")),""))</f>
        <v/>
      </c>
    </row>
    <row r="6709" spans="1:8" ht="15" customHeight="1" thickBot="1">
      <c r="A6709" s="38" t="str">
        <f>IF($C6709="","",IFERROR(_xlfn.XLOOKUP($C6709,'1.PrepList'!$I$2:$I$1500,'1.PrepList'!$G$2:$G$1500,"")&amp;"",""))</f>
        <v/>
      </c>
      <c r="B6709" s="638" t="str">
        <f>IF($C6709="","",IFERROR(_xlfn.XLOOKUP($C6709,'1.PrepList'!$I$2:$I$1500,'1.PrepList'!$H$2:$H$1500,"")&amp;"",""))</f>
        <v/>
      </c>
      <c r="D6709" s="638" t="str">
        <f>IF($C6709="","",IFERROR(_xlfn.XLOOKUP($C6709,'1.PrepList'!$I$2:$I$1500,'1.PrepList'!$J$2:$J$1500,"")&amp;"",""))</f>
        <v/>
      </c>
      <c r="E6709" s="638" t="str">
        <f>IF($C6709="","",IFERROR(_xlfn.XLOOKUP($C6709,'1.PrepList'!$I$2:$I$1500,'1.PrepList'!$N$2:$N$1500,"")&amp;"",""))</f>
        <v/>
      </c>
      <c r="F6709" s="638" t="str">
        <f>IF($C6709="","",IFERROR(_xlfn.XLOOKUP($C6709,'1.PrepList'!$I$2:$I$1500,'1.PrepList'!$K$2:$K$1500,"")&amp;"",""))</f>
        <v/>
      </c>
      <c r="H6709" s="644" t="str">
        <f>IF($C6709="","",IFERROR(IF(_xlfn.XLOOKUP($C6709,tbl_StartedStatus[Bold ID],tbl_StartedStatus[Started])="Started","Yes",IF(_xlfn.XLOOKUP($C6709,tbl_StartedStatus[Bold ID],tbl_StartedStatus[Started])="No Show","No Show","")),""))</f>
        <v/>
      </c>
    </row>
    <row r="6710" spans="1:8" ht="15" customHeight="1" thickBot="1">
      <c r="A6710" s="38" t="str">
        <f>IF($C6710="","",IFERROR(_xlfn.XLOOKUP($C6710,'1.PrepList'!$I$2:$I$1500,'1.PrepList'!$G$2:$G$1500,"")&amp;"",""))</f>
        <v/>
      </c>
      <c r="B6710" s="638" t="str">
        <f>IF($C6710="","",IFERROR(_xlfn.XLOOKUP($C6710,'1.PrepList'!$I$2:$I$1500,'1.PrepList'!$H$2:$H$1500,"")&amp;"",""))</f>
        <v/>
      </c>
      <c r="D6710" s="638" t="str">
        <f>IF($C6710="","",IFERROR(_xlfn.XLOOKUP($C6710,'1.PrepList'!$I$2:$I$1500,'1.PrepList'!$J$2:$J$1500,"")&amp;"",""))</f>
        <v/>
      </c>
      <c r="E6710" s="638" t="str">
        <f>IF($C6710="","",IFERROR(_xlfn.XLOOKUP($C6710,'1.PrepList'!$I$2:$I$1500,'1.PrepList'!$N$2:$N$1500,"")&amp;"",""))</f>
        <v/>
      </c>
      <c r="F6710" s="638" t="str">
        <f>IF($C6710="","",IFERROR(_xlfn.XLOOKUP($C6710,'1.PrepList'!$I$2:$I$1500,'1.PrepList'!$K$2:$K$1500,"")&amp;"",""))</f>
        <v/>
      </c>
      <c r="H6710" s="644" t="str">
        <f>IF($C6710="","",IFERROR(IF(_xlfn.XLOOKUP($C6710,tbl_StartedStatus[Bold ID],tbl_StartedStatus[Started])="Started","Yes",IF(_xlfn.XLOOKUP($C6710,tbl_StartedStatus[Bold ID],tbl_StartedStatus[Started])="No Show","No Show","")),""))</f>
        <v/>
      </c>
    </row>
    <row r="6711" spans="1:8" ht="15" customHeight="1" thickBot="1">
      <c r="A6711" s="38" t="str">
        <f>IF($C6711="","",IFERROR(_xlfn.XLOOKUP($C6711,'1.PrepList'!$I$2:$I$1500,'1.PrepList'!$G$2:$G$1500,"")&amp;"",""))</f>
        <v/>
      </c>
      <c r="B6711" s="638" t="str">
        <f>IF($C6711="","",IFERROR(_xlfn.XLOOKUP($C6711,'1.PrepList'!$I$2:$I$1500,'1.PrepList'!$H$2:$H$1500,"")&amp;"",""))</f>
        <v/>
      </c>
      <c r="D6711" s="638" t="str">
        <f>IF($C6711="","",IFERROR(_xlfn.XLOOKUP($C6711,'1.PrepList'!$I$2:$I$1500,'1.PrepList'!$J$2:$J$1500,"")&amp;"",""))</f>
        <v/>
      </c>
      <c r="E6711" s="638" t="str">
        <f>IF($C6711="","",IFERROR(_xlfn.XLOOKUP($C6711,'1.PrepList'!$I$2:$I$1500,'1.PrepList'!$N$2:$N$1500,"")&amp;"",""))</f>
        <v/>
      </c>
      <c r="F6711" s="638" t="str">
        <f>IF($C6711="","",IFERROR(_xlfn.XLOOKUP($C6711,'1.PrepList'!$I$2:$I$1500,'1.PrepList'!$K$2:$K$1500,"")&amp;"",""))</f>
        <v/>
      </c>
      <c r="H6711" s="644" t="str">
        <f>IF($C6711="","",IFERROR(IF(_xlfn.XLOOKUP($C6711,tbl_StartedStatus[Bold ID],tbl_StartedStatus[Started])="Started","Yes",IF(_xlfn.XLOOKUP($C6711,tbl_StartedStatus[Bold ID],tbl_StartedStatus[Started])="No Show","No Show","")),""))</f>
        <v/>
      </c>
    </row>
    <row r="6712" spans="1:8" ht="15" customHeight="1" thickBot="1">
      <c r="A6712" s="38" t="str">
        <f>IF($C6712="","",IFERROR(_xlfn.XLOOKUP($C6712,'1.PrepList'!$I$2:$I$1500,'1.PrepList'!$G$2:$G$1500,"")&amp;"",""))</f>
        <v/>
      </c>
      <c r="B6712" s="638" t="str">
        <f>IF($C6712="","",IFERROR(_xlfn.XLOOKUP($C6712,'1.PrepList'!$I$2:$I$1500,'1.PrepList'!$H$2:$H$1500,"")&amp;"",""))</f>
        <v/>
      </c>
      <c r="D6712" s="638" t="str">
        <f>IF($C6712="","",IFERROR(_xlfn.XLOOKUP($C6712,'1.PrepList'!$I$2:$I$1500,'1.PrepList'!$J$2:$J$1500,"")&amp;"",""))</f>
        <v/>
      </c>
      <c r="E6712" s="638" t="str">
        <f>IF($C6712="","",IFERROR(_xlfn.XLOOKUP($C6712,'1.PrepList'!$I$2:$I$1500,'1.PrepList'!$N$2:$N$1500,"")&amp;"",""))</f>
        <v/>
      </c>
      <c r="F6712" s="638" t="str">
        <f>IF($C6712="","",IFERROR(_xlfn.XLOOKUP($C6712,'1.PrepList'!$I$2:$I$1500,'1.PrepList'!$K$2:$K$1500,"")&amp;"",""))</f>
        <v/>
      </c>
      <c r="H6712" s="644" t="str">
        <f>IF($C6712="","",IFERROR(IF(_xlfn.XLOOKUP($C6712,tbl_StartedStatus[Bold ID],tbl_StartedStatus[Started])="Started","Yes",IF(_xlfn.XLOOKUP($C6712,tbl_StartedStatus[Bold ID],tbl_StartedStatus[Started])="No Show","No Show","")),""))</f>
        <v/>
      </c>
    </row>
    <row r="6713" spans="1:8" ht="15" customHeight="1" thickBot="1">
      <c r="A6713" s="38" t="str">
        <f>IF($C6713="","",IFERROR(_xlfn.XLOOKUP($C6713,'1.PrepList'!$I$2:$I$1500,'1.PrepList'!$G$2:$G$1500,"")&amp;"",""))</f>
        <v/>
      </c>
      <c r="B6713" s="638" t="str">
        <f>IF($C6713="","",IFERROR(_xlfn.XLOOKUP($C6713,'1.PrepList'!$I$2:$I$1500,'1.PrepList'!$H$2:$H$1500,"")&amp;"",""))</f>
        <v/>
      </c>
      <c r="D6713" s="638" t="str">
        <f>IF($C6713="","",IFERROR(_xlfn.XLOOKUP($C6713,'1.PrepList'!$I$2:$I$1500,'1.PrepList'!$J$2:$J$1500,"")&amp;"",""))</f>
        <v/>
      </c>
      <c r="E6713" s="638" t="str">
        <f>IF($C6713="","",IFERROR(_xlfn.XLOOKUP($C6713,'1.PrepList'!$I$2:$I$1500,'1.PrepList'!$N$2:$N$1500,"")&amp;"",""))</f>
        <v/>
      </c>
      <c r="F6713" s="638" t="str">
        <f>IF($C6713="","",IFERROR(_xlfn.XLOOKUP($C6713,'1.PrepList'!$I$2:$I$1500,'1.PrepList'!$K$2:$K$1500,"")&amp;"",""))</f>
        <v/>
      </c>
      <c r="H6713" s="644" t="str">
        <f>IF($C6713="","",IFERROR(IF(_xlfn.XLOOKUP($C6713,tbl_StartedStatus[Bold ID],tbl_StartedStatus[Started])="Started","Yes",IF(_xlfn.XLOOKUP($C6713,tbl_StartedStatus[Bold ID],tbl_StartedStatus[Started])="No Show","No Show","")),""))</f>
        <v/>
      </c>
    </row>
    <row r="6714" spans="1:8" ht="15" customHeight="1" thickBot="1">
      <c r="A6714" s="38" t="str">
        <f>IF($C6714="","",IFERROR(_xlfn.XLOOKUP($C6714,'1.PrepList'!$I$2:$I$1500,'1.PrepList'!$G$2:$G$1500,"")&amp;"",""))</f>
        <v/>
      </c>
      <c r="B6714" s="638" t="str">
        <f>IF($C6714="","",IFERROR(_xlfn.XLOOKUP($C6714,'1.PrepList'!$I$2:$I$1500,'1.PrepList'!$H$2:$H$1500,"")&amp;"",""))</f>
        <v/>
      </c>
      <c r="D6714" s="638" t="str">
        <f>IF($C6714="","",IFERROR(_xlfn.XLOOKUP($C6714,'1.PrepList'!$I$2:$I$1500,'1.PrepList'!$J$2:$J$1500,"")&amp;"",""))</f>
        <v/>
      </c>
      <c r="E6714" s="638" t="str">
        <f>IF($C6714="","",IFERROR(_xlfn.XLOOKUP($C6714,'1.PrepList'!$I$2:$I$1500,'1.PrepList'!$N$2:$N$1500,"")&amp;"",""))</f>
        <v/>
      </c>
      <c r="F6714" s="638" t="str">
        <f>IF($C6714="","",IFERROR(_xlfn.XLOOKUP($C6714,'1.PrepList'!$I$2:$I$1500,'1.PrepList'!$K$2:$K$1500,"")&amp;"",""))</f>
        <v/>
      </c>
      <c r="H6714" s="644" t="str">
        <f>IF($C6714="","",IFERROR(IF(_xlfn.XLOOKUP($C6714,tbl_StartedStatus[Bold ID],tbl_StartedStatus[Started])="Started","Yes",IF(_xlfn.XLOOKUP($C6714,tbl_StartedStatus[Bold ID],tbl_StartedStatus[Started])="No Show","No Show","")),""))</f>
        <v/>
      </c>
    </row>
    <row r="6715" spans="1:8" ht="15" customHeight="1" thickBot="1">
      <c r="A6715" s="38" t="str">
        <f>IF($C6715="","",IFERROR(_xlfn.XLOOKUP($C6715,'1.PrepList'!$I$2:$I$1500,'1.PrepList'!$G$2:$G$1500,"")&amp;"",""))</f>
        <v/>
      </c>
      <c r="B6715" s="638" t="str">
        <f>IF($C6715="","",IFERROR(_xlfn.XLOOKUP($C6715,'1.PrepList'!$I$2:$I$1500,'1.PrepList'!$H$2:$H$1500,"")&amp;"",""))</f>
        <v/>
      </c>
      <c r="D6715" s="638" t="str">
        <f>IF($C6715="","",IFERROR(_xlfn.XLOOKUP($C6715,'1.PrepList'!$I$2:$I$1500,'1.PrepList'!$J$2:$J$1500,"")&amp;"",""))</f>
        <v/>
      </c>
      <c r="E6715" s="638" t="str">
        <f>IF($C6715="","",IFERROR(_xlfn.XLOOKUP($C6715,'1.PrepList'!$I$2:$I$1500,'1.PrepList'!$N$2:$N$1500,"")&amp;"",""))</f>
        <v/>
      </c>
      <c r="F6715" s="638" t="str">
        <f>IF($C6715="","",IFERROR(_xlfn.XLOOKUP($C6715,'1.PrepList'!$I$2:$I$1500,'1.PrepList'!$K$2:$K$1500,"")&amp;"",""))</f>
        <v/>
      </c>
      <c r="H6715" s="644" t="str">
        <f>IF($C6715="","",IFERROR(IF(_xlfn.XLOOKUP($C6715,tbl_StartedStatus[Bold ID],tbl_StartedStatus[Started])="Started","Yes",IF(_xlfn.XLOOKUP($C6715,tbl_StartedStatus[Bold ID],tbl_StartedStatus[Started])="No Show","No Show","")),""))</f>
        <v/>
      </c>
    </row>
    <row r="6716" spans="1:8" ht="15" customHeight="1" thickBot="1">
      <c r="A6716" s="38" t="str">
        <f>IF($C6716="","",IFERROR(_xlfn.XLOOKUP($C6716,'1.PrepList'!$I$2:$I$1500,'1.PrepList'!$G$2:$G$1500,"")&amp;"",""))</f>
        <v/>
      </c>
      <c r="B6716" s="638" t="str">
        <f>IF($C6716="","",IFERROR(_xlfn.XLOOKUP($C6716,'1.PrepList'!$I$2:$I$1500,'1.PrepList'!$H$2:$H$1500,"")&amp;"",""))</f>
        <v/>
      </c>
      <c r="D6716" s="638" t="str">
        <f>IF($C6716="","",IFERROR(_xlfn.XLOOKUP($C6716,'1.PrepList'!$I$2:$I$1500,'1.PrepList'!$J$2:$J$1500,"")&amp;"",""))</f>
        <v/>
      </c>
      <c r="E6716" s="638" t="str">
        <f>IF($C6716="","",IFERROR(_xlfn.XLOOKUP($C6716,'1.PrepList'!$I$2:$I$1500,'1.PrepList'!$N$2:$N$1500,"")&amp;"",""))</f>
        <v/>
      </c>
      <c r="F6716" s="638" t="str">
        <f>IF($C6716="","",IFERROR(_xlfn.XLOOKUP($C6716,'1.PrepList'!$I$2:$I$1500,'1.PrepList'!$K$2:$K$1500,"")&amp;"",""))</f>
        <v/>
      </c>
      <c r="H6716" s="644" t="str">
        <f>IF($C6716="","",IFERROR(IF(_xlfn.XLOOKUP($C6716,tbl_StartedStatus[Bold ID],tbl_StartedStatus[Started])="Started","Yes",IF(_xlfn.XLOOKUP($C6716,tbl_StartedStatus[Bold ID],tbl_StartedStatus[Started])="No Show","No Show","")),""))</f>
        <v/>
      </c>
    </row>
    <row r="6717" spans="1:8" ht="15" customHeight="1" thickBot="1">
      <c r="A6717" s="38" t="str">
        <f>IF($C6717="","",IFERROR(_xlfn.XLOOKUP($C6717,'1.PrepList'!$I$2:$I$1500,'1.PrepList'!$G$2:$G$1500,"")&amp;"",""))</f>
        <v/>
      </c>
      <c r="B6717" s="638" t="str">
        <f>IF($C6717="","",IFERROR(_xlfn.XLOOKUP($C6717,'1.PrepList'!$I$2:$I$1500,'1.PrepList'!$H$2:$H$1500,"")&amp;"",""))</f>
        <v/>
      </c>
      <c r="D6717" s="638" t="str">
        <f>IF($C6717="","",IFERROR(_xlfn.XLOOKUP($C6717,'1.PrepList'!$I$2:$I$1500,'1.PrepList'!$J$2:$J$1500,"")&amp;"",""))</f>
        <v/>
      </c>
      <c r="E6717" s="638" t="str">
        <f>IF($C6717="","",IFERROR(_xlfn.XLOOKUP($C6717,'1.PrepList'!$I$2:$I$1500,'1.PrepList'!$N$2:$N$1500,"")&amp;"",""))</f>
        <v/>
      </c>
      <c r="F6717" s="638" t="str">
        <f>IF($C6717="","",IFERROR(_xlfn.XLOOKUP($C6717,'1.PrepList'!$I$2:$I$1500,'1.PrepList'!$K$2:$K$1500,"")&amp;"",""))</f>
        <v/>
      </c>
      <c r="H6717" s="644" t="str">
        <f>IF($C6717="","",IFERROR(IF(_xlfn.XLOOKUP($C6717,tbl_StartedStatus[Bold ID],tbl_StartedStatus[Started])="Started","Yes",IF(_xlfn.XLOOKUP($C6717,tbl_StartedStatus[Bold ID],tbl_StartedStatus[Started])="No Show","No Show","")),""))</f>
        <v/>
      </c>
    </row>
    <row r="6718" spans="1:8" ht="15" customHeight="1" thickBot="1">
      <c r="A6718" s="38" t="str">
        <f>IF($C6718="","",IFERROR(_xlfn.XLOOKUP($C6718,'1.PrepList'!$I$2:$I$1500,'1.PrepList'!$G$2:$G$1500,"")&amp;"",""))</f>
        <v/>
      </c>
      <c r="B6718" s="638" t="str">
        <f>IF($C6718="","",IFERROR(_xlfn.XLOOKUP($C6718,'1.PrepList'!$I$2:$I$1500,'1.PrepList'!$H$2:$H$1500,"")&amp;"",""))</f>
        <v/>
      </c>
      <c r="D6718" s="638" t="str">
        <f>IF($C6718="","",IFERROR(_xlfn.XLOOKUP($C6718,'1.PrepList'!$I$2:$I$1500,'1.PrepList'!$J$2:$J$1500,"")&amp;"",""))</f>
        <v/>
      </c>
      <c r="E6718" s="638" t="str">
        <f>IF($C6718="","",IFERROR(_xlfn.XLOOKUP($C6718,'1.PrepList'!$I$2:$I$1500,'1.PrepList'!$N$2:$N$1500,"")&amp;"",""))</f>
        <v/>
      </c>
      <c r="F6718" s="638" t="str">
        <f>IF($C6718="","",IFERROR(_xlfn.XLOOKUP($C6718,'1.PrepList'!$I$2:$I$1500,'1.PrepList'!$K$2:$K$1500,"")&amp;"",""))</f>
        <v/>
      </c>
      <c r="H6718" s="644" t="str">
        <f>IF($C6718="","",IFERROR(IF(_xlfn.XLOOKUP($C6718,tbl_StartedStatus[Bold ID],tbl_StartedStatus[Started])="Started","Yes",IF(_xlfn.XLOOKUP($C6718,tbl_StartedStatus[Bold ID],tbl_StartedStatus[Started])="No Show","No Show","")),""))</f>
        <v/>
      </c>
    </row>
    <row r="6719" spans="1:8" ht="15" customHeight="1" thickBot="1">
      <c r="A6719" s="38" t="str">
        <f>IF($C6719="","",IFERROR(_xlfn.XLOOKUP($C6719,'1.PrepList'!$I$2:$I$1500,'1.PrepList'!$G$2:$G$1500,"")&amp;"",""))</f>
        <v/>
      </c>
      <c r="B6719" s="638" t="str">
        <f>IF($C6719="","",IFERROR(_xlfn.XLOOKUP($C6719,'1.PrepList'!$I$2:$I$1500,'1.PrepList'!$H$2:$H$1500,"")&amp;"",""))</f>
        <v/>
      </c>
      <c r="D6719" s="638" t="str">
        <f>IF($C6719="","",IFERROR(_xlfn.XLOOKUP($C6719,'1.PrepList'!$I$2:$I$1500,'1.PrepList'!$J$2:$J$1500,"")&amp;"",""))</f>
        <v/>
      </c>
      <c r="E6719" s="638" t="str">
        <f>IF($C6719="","",IFERROR(_xlfn.XLOOKUP($C6719,'1.PrepList'!$I$2:$I$1500,'1.PrepList'!$N$2:$N$1500,"")&amp;"",""))</f>
        <v/>
      </c>
      <c r="F6719" s="638" t="str">
        <f>IF($C6719="","",IFERROR(_xlfn.XLOOKUP($C6719,'1.PrepList'!$I$2:$I$1500,'1.PrepList'!$K$2:$K$1500,"")&amp;"",""))</f>
        <v/>
      </c>
      <c r="H6719" s="644" t="str">
        <f>IF($C6719="","",IFERROR(IF(_xlfn.XLOOKUP($C6719,tbl_StartedStatus[Bold ID],tbl_StartedStatus[Started])="Started","Yes",IF(_xlfn.XLOOKUP($C6719,tbl_StartedStatus[Bold ID],tbl_StartedStatus[Started])="No Show","No Show","")),""))</f>
        <v/>
      </c>
    </row>
    <row r="6720" spans="1:8" ht="15" customHeight="1" thickBot="1">
      <c r="A6720" s="38" t="str">
        <f>IF($C6720="","",IFERROR(_xlfn.XLOOKUP($C6720,'1.PrepList'!$I$2:$I$1500,'1.PrepList'!$G$2:$G$1500,"")&amp;"",""))</f>
        <v/>
      </c>
      <c r="B6720" s="638" t="str">
        <f>IF($C6720="","",IFERROR(_xlfn.XLOOKUP($C6720,'1.PrepList'!$I$2:$I$1500,'1.PrepList'!$H$2:$H$1500,"")&amp;"",""))</f>
        <v/>
      </c>
      <c r="D6720" s="638" t="str">
        <f>IF($C6720="","",IFERROR(_xlfn.XLOOKUP($C6720,'1.PrepList'!$I$2:$I$1500,'1.PrepList'!$J$2:$J$1500,"")&amp;"",""))</f>
        <v/>
      </c>
      <c r="E6720" s="638" t="str">
        <f>IF($C6720="","",IFERROR(_xlfn.XLOOKUP($C6720,'1.PrepList'!$I$2:$I$1500,'1.PrepList'!$N$2:$N$1500,"")&amp;"",""))</f>
        <v/>
      </c>
      <c r="F6720" s="638" t="str">
        <f>IF($C6720="","",IFERROR(_xlfn.XLOOKUP($C6720,'1.PrepList'!$I$2:$I$1500,'1.PrepList'!$K$2:$K$1500,"")&amp;"",""))</f>
        <v/>
      </c>
      <c r="H6720" s="644" t="str">
        <f>IF($C6720="","",IFERROR(IF(_xlfn.XLOOKUP($C6720,tbl_StartedStatus[Bold ID],tbl_StartedStatus[Started])="Started","Yes",IF(_xlfn.XLOOKUP($C6720,tbl_StartedStatus[Bold ID],tbl_StartedStatus[Started])="No Show","No Show","")),""))</f>
        <v/>
      </c>
    </row>
    <row r="6721" spans="1:8" ht="15" customHeight="1" thickBot="1">
      <c r="A6721" s="38" t="str">
        <f>IF($C6721="","",IFERROR(_xlfn.XLOOKUP($C6721,'1.PrepList'!$I$2:$I$1500,'1.PrepList'!$G$2:$G$1500,"")&amp;"",""))</f>
        <v/>
      </c>
      <c r="B6721" s="638" t="str">
        <f>IF($C6721="","",IFERROR(_xlfn.XLOOKUP($C6721,'1.PrepList'!$I$2:$I$1500,'1.PrepList'!$H$2:$H$1500,"")&amp;"",""))</f>
        <v/>
      </c>
      <c r="D6721" s="638" t="str">
        <f>IF($C6721="","",IFERROR(_xlfn.XLOOKUP($C6721,'1.PrepList'!$I$2:$I$1500,'1.PrepList'!$J$2:$J$1500,"")&amp;"",""))</f>
        <v/>
      </c>
      <c r="E6721" s="638" t="str">
        <f>IF($C6721="","",IFERROR(_xlfn.XLOOKUP($C6721,'1.PrepList'!$I$2:$I$1500,'1.PrepList'!$N$2:$N$1500,"")&amp;"",""))</f>
        <v/>
      </c>
      <c r="F6721" s="638" t="str">
        <f>IF($C6721="","",IFERROR(_xlfn.XLOOKUP($C6721,'1.PrepList'!$I$2:$I$1500,'1.PrepList'!$K$2:$K$1500,"")&amp;"",""))</f>
        <v/>
      </c>
      <c r="H6721" s="644" t="str">
        <f>IF($C6721="","",IFERROR(IF(_xlfn.XLOOKUP($C6721,tbl_StartedStatus[Bold ID],tbl_StartedStatus[Started])="Started","Yes",IF(_xlfn.XLOOKUP($C6721,tbl_StartedStatus[Bold ID],tbl_StartedStatus[Started])="No Show","No Show","")),""))</f>
        <v/>
      </c>
    </row>
    <row r="6722" spans="1:8" ht="15" customHeight="1" thickBot="1">
      <c r="A6722" s="38" t="str">
        <f>IF($C6722="","",IFERROR(_xlfn.XLOOKUP($C6722,'1.PrepList'!$I$2:$I$1500,'1.PrepList'!$G$2:$G$1500,"")&amp;"",""))</f>
        <v/>
      </c>
      <c r="B6722" s="638" t="str">
        <f>IF($C6722="","",IFERROR(_xlfn.XLOOKUP($C6722,'1.PrepList'!$I$2:$I$1500,'1.PrepList'!$H$2:$H$1500,"")&amp;"",""))</f>
        <v/>
      </c>
      <c r="D6722" s="638" t="str">
        <f>IF($C6722="","",IFERROR(_xlfn.XLOOKUP($C6722,'1.PrepList'!$I$2:$I$1500,'1.PrepList'!$J$2:$J$1500,"")&amp;"",""))</f>
        <v/>
      </c>
      <c r="E6722" s="638" t="str">
        <f>IF($C6722="","",IFERROR(_xlfn.XLOOKUP($C6722,'1.PrepList'!$I$2:$I$1500,'1.PrepList'!$N$2:$N$1500,"")&amp;"",""))</f>
        <v/>
      </c>
      <c r="F6722" s="638" t="str">
        <f>IF($C6722="","",IFERROR(_xlfn.XLOOKUP($C6722,'1.PrepList'!$I$2:$I$1500,'1.PrepList'!$K$2:$K$1500,"")&amp;"",""))</f>
        <v/>
      </c>
      <c r="H6722" s="644" t="str">
        <f>IF($C6722="","",IFERROR(IF(_xlfn.XLOOKUP($C6722,tbl_StartedStatus[Bold ID],tbl_StartedStatus[Started])="Started","Yes",IF(_xlfn.XLOOKUP($C6722,tbl_StartedStatus[Bold ID],tbl_StartedStatus[Started])="No Show","No Show","")),""))</f>
        <v/>
      </c>
    </row>
    <row r="6723" spans="1:8" ht="15" customHeight="1" thickBot="1">
      <c r="A6723" s="38" t="str">
        <f>IF($C6723="","",IFERROR(_xlfn.XLOOKUP($C6723,'1.PrepList'!$I$2:$I$1500,'1.PrepList'!$G$2:$G$1500,"")&amp;"",""))</f>
        <v/>
      </c>
      <c r="B6723" s="638" t="str">
        <f>IF($C6723="","",IFERROR(_xlfn.XLOOKUP($C6723,'1.PrepList'!$I$2:$I$1500,'1.PrepList'!$H$2:$H$1500,"")&amp;"",""))</f>
        <v/>
      </c>
      <c r="D6723" s="638" t="str">
        <f>IF($C6723="","",IFERROR(_xlfn.XLOOKUP($C6723,'1.PrepList'!$I$2:$I$1500,'1.PrepList'!$J$2:$J$1500,"")&amp;"",""))</f>
        <v/>
      </c>
      <c r="E6723" s="638" t="str">
        <f>IF($C6723="","",IFERROR(_xlfn.XLOOKUP($C6723,'1.PrepList'!$I$2:$I$1500,'1.PrepList'!$N$2:$N$1500,"")&amp;"",""))</f>
        <v/>
      </c>
      <c r="F6723" s="638" t="str">
        <f>IF($C6723="","",IFERROR(_xlfn.XLOOKUP($C6723,'1.PrepList'!$I$2:$I$1500,'1.PrepList'!$K$2:$K$1500,"")&amp;"",""))</f>
        <v/>
      </c>
      <c r="H6723" s="644" t="str">
        <f>IF($C6723="","",IFERROR(IF(_xlfn.XLOOKUP($C6723,tbl_StartedStatus[Bold ID],tbl_StartedStatus[Started])="Started","Yes",IF(_xlfn.XLOOKUP($C6723,tbl_StartedStatus[Bold ID],tbl_StartedStatus[Started])="No Show","No Show","")),""))</f>
        <v/>
      </c>
    </row>
    <row r="6724" spans="1:8" ht="15" customHeight="1" thickBot="1">
      <c r="A6724" s="38" t="str">
        <f>IF($C6724="","",IFERROR(_xlfn.XLOOKUP($C6724,'1.PrepList'!$I$2:$I$1500,'1.PrepList'!$G$2:$G$1500,"")&amp;"",""))</f>
        <v/>
      </c>
      <c r="B6724" s="638" t="str">
        <f>IF($C6724="","",IFERROR(_xlfn.XLOOKUP($C6724,'1.PrepList'!$I$2:$I$1500,'1.PrepList'!$H$2:$H$1500,"")&amp;"",""))</f>
        <v/>
      </c>
      <c r="D6724" s="638" t="str">
        <f>IF($C6724="","",IFERROR(_xlfn.XLOOKUP($C6724,'1.PrepList'!$I$2:$I$1500,'1.PrepList'!$J$2:$J$1500,"")&amp;"",""))</f>
        <v/>
      </c>
      <c r="E6724" s="638" t="str">
        <f>IF($C6724="","",IFERROR(_xlfn.XLOOKUP($C6724,'1.PrepList'!$I$2:$I$1500,'1.PrepList'!$N$2:$N$1500,"")&amp;"",""))</f>
        <v/>
      </c>
      <c r="F6724" s="638" t="str">
        <f>IF($C6724="","",IFERROR(_xlfn.XLOOKUP($C6724,'1.PrepList'!$I$2:$I$1500,'1.PrepList'!$K$2:$K$1500,"")&amp;"",""))</f>
        <v/>
      </c>
      <c r="H6724" s="644" t="str">
        <f>IF($C6724="","",IFERROR(IF(_xlfn.XLOOKUP($C6724,tbl_StartedStatus[Bold ID],tbl_StartedStatus[Started])="Started","Yes",IF(_xlfn.XLOOKUP($C6724,tbl_StartedStatus[Bold ID],tbl_StartedStatus[Started])="No Show","No Show","")),""))</f>
        <v/>
      </c>
    </row>
    <row r="6725" spans="1:8" ht="15" customHeight="1" thickBot="1">
      <c r="A6725" s="38" t="str">
        <f>IF($C6725="","",IFERROR(_xlfn.XLOOKUP($C6725,'1.PrepList'!$I$2:$I$1500,'1.PrepList'!$G$2:$G$1500,"")&amp;"",""))</f>
        <v/>
      </c>
      <c r="B6725" s="638" t="str">
        <f>IF($C6725="","",IFERROR(_xlfn.XLOOKUP($C6725,'1.PrepList'!$I$2:$I$1500,'1.PrepList'!$H$2:$H$1500,"")&amp;"",""))</f>
        <v/>
      </c>
      <c r="D6725" s="638" t="str">
        <f>IF($C6725="","",IFERROR(_xlfn.XLOOKUP($C6725,'1.PrepList'!$I$2:$I$1500,'1.PrepList'!$J$2:$J$1500,"")&amp;"",""))</f>
        <v/>
      </c>
      <c r="E6725" s="638" t="str">
        <f>IF($C6725="","",IFERROR(_xlfn.XLOOKUP($C6725,'1.PrepList'!$I$2:$I$1500,'1.PrepList'!$N$2:$N$1500,"")&amp;"",""))</f>
        <v/>
      </c>
      <c r="F6725" s="638" t="str">
        <f>IF($C6725="","",IFERROR(_xlfn.XLOOKUP($C6725,'1.PrepList'!$I$2:$I$1500,'1.PrepList'!$K$2:$K$1500,"")&amp;"",""))</f>
        <v/>
      </c>
      <c r="H6725" s="644" t="str">
        <f>IF($C6725="","",IFERROR(IF(_xlfn.XLOOKUP($C6725,tbl_StartedStatus[Bold ID],tbl_StartedStatus[Started])="Started","Yes",IF(_xlfn.XLOOKUP($C6725,tbl_StartedStatus[Bold ID],tbl_StartedStatus[Started])="No Show","No Show","")),""))</f>
        <v/>
      </c>
    </row>
    <row r="6726" spans="1:8" ht="15" customHeight="1" thickBot="1">
      <c r="A6726" s="38" t="str">
        <f>IF($C6726="","",IFERROR(_xlfn.XLOOKUP($C6726,'1.PrepList'!$I$2:$I$1500,'1.PrepList'!$G$2:$G$1500,"")&amp;"",""))</f>
        <v/>
      </c>
      <c r="B6726" s="638" t="str">
        <f>IF($C6726="","",IFERROR(_xlfn.XLOOKUP($C6726,'1.PrepList'!$I$2:$I$1500,'1.PrepList'!$H$2:$H$1500,"")&amp;"",""))</f>
        <v/>
      </c>
      <c r="D6726" s="638" t="str">
        <f>IF($C6726="","",IFERROR(_xlfn.XLOOKUP($C6726,'1.PrepList'!$I$2:$I$1500,'1.PrepList'!$J$2:$J$1500,"")&amp;"",""))</f>
        <v/>
      </c>
      <c r="E6726" s="638" t="str">
        <f>IF($C6726="","",IFERROR(_xlfn.XLOOKUP($C6726,'1.PrepList'!$I$2:$I$1500,'1.PrepList'!$N$2:$N$1500,"")&amp;"",""))</f>
        <v/>
      </c>
      <c r="F6726" s="638" t="str">
        <f>IF($C6726="","",IFERROR(_xlfn.XLOOKUP($C6726,'1.PrepList'!$I$2:$I$1500,'1.PrepList'!$K$2:$K$1500,"")&amp;"",""))</f>
        <v/>
      </c>
      <c r="H6726" s="644" t="str">
        <f>IF($C6726="","",IFERROR(IF(_xlfn.XLOOKUP($C6726,tbl_StartedStatus[Bold ID],tbl_StartedStatus[Started])="Started","Yes",IF(_xlfn.XLOOKUP($C6726,tbl_StartedStatus[Bold ID],tbl_StartedStatus[Started])="No Show","No Show","")),""))</f>
        <v/>
      </c>
    </row>
    <row r="6727" spans="1:8" ht="15" customHeight="1" thickBot="1">
      <c r="A6727" s="38" t="str">
        <f>IF($C6727="","",IFERROR(_xlfn.XLOOKUP($C6727,'1.PrepList'!$I$2:$I$1500,'1.PrepList'!$G$2:$G$1500,"")&amp;"",""))</f>
        <v/>
      </c>
      <c r="B6727" s="638" t="str">
        <f>IF($C6727="","",IFERROR(_xlfn.XLOOKUP($C6727,'1.PrepList'!$I$2:$I$1500,'1.PrepList'!$H$2:$H$1500,"")&amp;"",""))</f>
        <v/>
      </c>
      <c r="D6727" s="638" t="str">
        <f>IF($C6727="","",IFERROR(_xlfn.XLOOKUP($C6727,'1.PrepList'!$I$2:$I$1500,'1.PrepList'!$J$2:$J$1500,"")&amp;"",""))</f>
        <v/>
      </c>
      <c r="E6727" s="638" t="str">
        <f>IF($C6727="","",IFERROR(_xlfn.XLOOKUP($C6727,'1.PrepList'!$I$2:$I$1500,'1.PrepList'!$N$2:$N$1500,"")&amp;"",""))</f>
        <v/>
      </c>
      <c r="F6727" s="638" t="str">
        <f>IF($C6727="","",IFERROR(_xlfn.XLOOKUP($C6727,'1.PrepList'!$I$2:$I$1500,'1.PrepList'!$K$2:$K$1500,"")&amp;"",""))</f>
        <v/>
      </c>
      <c r="H6727" s="644" t="str">
        <f>IF($C6727="","",IFERROR(IF(_xlfn.XLOOKUP($C6727,tbl_StartedStatus[Bold ID],tbl_StartedStatus[Started])="Started","Yes",IF(_xlfn.XLOOKUP($C6727,tbl_StartedStatus[Bold ID],tbl_StartedStatus[Started])="No Show","No Show","")),""))</f>
        <v/>
      </c>
    </row>
    <row r="6728" spans="1:8" ht="15" customHeight="1" thickBot="1">
      <c r="A6728" s="38" t="str">
        <f>IF($C6728="","",IFERROR(_xlfn.XLOOKUP($C6728,'1.PrepList'!$I$2:$I$1500,'1.PrepList'!$G$2:$G$1500,"")&amp;"",""))</f>
        <v/>
      </c>
      <c r="B6728" s="638" t="str">
        <f>IF($C6728="","",IFERROR(_xlfn.XLOOKUP($C6728,'1.PrepList'!$I$2:$I$1500,'1.PrepList'!$H$2:$H$1500,"")&amp;"",""))</f>
        <v/>
      </c>
      <c r="D6728" s="638" t="str">
        <f>IF($C6728="","",IFERROR(_xlfn.XLOOKUP($C6728,'1.PrepList'!$I$2:$I$1500,'1.PrepList'!$J$2:$J$1500,"")&amp;"",""))</f>
        <v/>
      </c>
      <c r="E6728" s="638" t="str">
        <f>IF($C6728="","",IFERROR(_xlfn.XLOOKUP($C6728,'1.PrepList'!$I$2:$I$1500,'1.PrepList'!$N$2:$N$1500,"")&amp;"",""))</f>
        <v/>
      </c>
      <c r="F6728" s="638" t="str">
        <f>IF($C6728="","",IFERROR(_xlfn.XLOOKUP($C6728,'1.PrepList'!$I$2:$I$1500,'1.PrepList'!$K$2:$K$1500,"")&amp;"",""))</f>
        <v/>
      </c>
      <c r="H6728" s="644" t="str">
        <f>IF($C6728="","",IFERROR(IF(_xlfn.XLOOKUP($C6728,tbl_StartedStatus[Bold ID],tbl_StartedStatus[Started])="Started","Yes",IF(_xlfn.XLOOKUP($C6728,tbl_StartedStatus[Bold ID],tbl_StartedStatus[Started])="No Show","No Show","")),""))</f>
        <v/>
      </c>
    </row>
    <row r="6729" spans="1:8" ht="15" customHeight="1" thickBot="1">
      <c r="A6729" s="38" t="str">
        <f>IF($C6729="","",IFERROR(_xlfn.XLOOKUP($C6729,'1.PrepList'!$I$2:$I$1500,'1.PrepList'!$G$2:$G$1500,"")&amp;"",""))</f>
        <v/>
      </c>
      <c r="B6729" s="638" t="str">
        <f>IF($C6729="","",IFERROR(_xlfn.XLOOKUP($C6729,'1.PrepList'!$I$2:$I$1500,'1.PrepList'!$H$2:$H$1500,"")&amp;"",""))</f>
        <v/>
      </c>
      <c r="D6729" s="638" t="str">
        <f>IF($C6729="","",IFERROR(_xlfn.XLOOKUP($C6729,'1.PrepList'!$I$2:$I$1500,'1.PrepList'!$J$2:$J$1500,"")&amp;"",""))</f>
        <v/>
      </c>
      <c r="E6729" s="638" t="str">
        <f>IF($C6729="","",IFERROR(_xlfn.XLOOKUP($C6729,'1.PrepList'!$I$2:$I$1500,'1.PrepList'!$N$2:$N$1500,"")&amp;"",""))</f>
        <v/>
      </c>
      <c r="F6729" s="638" t="str">
        <f>IF($C6729="","",IFERROR(_xlfn.XLOOKUP($C6729,'1.PrepList'!$I$2:$I$1500,'1.PrepList'!$K$2:$K$1500,"")&amp;"",""))</f>
        <v/>
      </c>
      <c r="H6729" s="644" t="str">
        <f>IF($C6729="","",IFERROR(IF(_xlfn.XLOOKUP($C6729,tbl_StartedStatus[Bold ID],tbl_StartedStatus[Started])="Started","Yes",IF(_xlfn.XLOOKUP($C6729,tbl_StartedStatus[Bold ID],tbl_StartedStatus[Started])="No Show","No Show","")),""))</f>
        <v/>
      </c>
    </row>
    <row r="6730" spans="1:8" ht="15" customHeight="1" thickBot="1">
      <c r="A6730" s="38" t="str">
        <f>IF($C6730="","",IFERROR(_xlfn.XLOOKUP($C6730,'1.PrepList'!$I$2:$I$1500,'1.PrepList'!$G$2:$G$1500,"")&amp;"",""))</f>
        <v/>
      </c>
      <c r="B6730" s="638" t="str">
        <f>IF($C6730="","",IFERROR(_xlfn.XLOOKUP($C6730,'1.PrepList'!$I$2:$I$1500,'1.PrepList'!$H$2:$H$1500,"")&amp;"",""))</f>
        <v/>
      </c>
      <c r="D6730" s="638" t="str">
        <f>IF($C6730="","",IFERROR(_xlfn.XLOOKUP($C6730,'1.PrepList'!$I$2:$I$1500,'1.PrepList'!$J$2:$J$1500,"")&amp;"",""))</f>
        <v/>
      </c>
      <c r="E6730" s="638" t="str">
        <f>IF($C6730="","",IFERROR(_xlfn.XLOOKUP($C6730,'1.PrepList'!$I$2:$I$1500,'1.PrepList'!$N$2:$N$1500,"")&amp;"",""))</f>
        <v/>
      </c>
      <c r="F6730" s="638" t="str">
        <f>IF($C6730="","",IFERROR(_xlfn.XLOOKUP($C6730,'1.PrepList'!$I$2:$I$1500,'1.PrepList'!$K$2:$K$1500,"")&amp;"",""))</f>
        <v/>
      </c>
      <c r="H6730" s="644" t="str">
        <f>IF($C6730="","",IFERROR(IF(_xlfn.XLOOKUP($C6730,tbl_StartedStatus[Bold ID],tbl_StartedStatus[Started])="Started","Yes",IF(_xlfn.XLOOKUP($C6730,tbl_StartedStatus[Bold ID],tbl_StartedStatus[Started])="No Show","No Show","")),""))</f>
        <v/>
      </c>
    </row>
    <row r="6731" spans="1:8" ht="15" customHeight="1" thickBot="1">
      <c r="A6731" s="38" t="str">
        <f>IF($C6731="","",IFERROR(_xlfn.XLOOKUP($C6731,'1.PrepList'!$I$2:$I$1500,'1.PrepList'!$G$2:$G$1500,"")&amp;"",""))</f>
        <v/>
      </c>
      <c r="B6731" s="638" t="str">
        <f>IF($C6731="","",IFERROR(_xlfn.XLOOKUP($C6731,'1.PrepList'!$I$2:$I$1500,'1.PrepList'!$H$2:$H$1500,"")&amp;"",""))</f>
        <v/>
      </c>
      <c r="D6731" s="638" t="str">
        <f>IF($C6731="","",IFERROR(_xlfn.XLOOKUP($C6731,'1.PrepList'!$I$2:$I$1500,'1.PrepList'!$J$2:$J$1500,"")&amp;"",""))</f>
        <v/>
      </c>
      <c r="E6731" s="638" t="str">
        <f>IF($C6731="","",IFERROR(_xlfn.XLOOKUP($C6731,'1.PrepList'!$I$2:$I$1500,'1.PrepList'!$N$2:$N$1500,"")&amp;"",""))</f>
        <v/>
      </c>
      <c r="F6731" s="638" t="str">
        <f>IF($C6731="","",IFERROR(_xlfn.XLOOKUP($C6731,'1.PrepList'!$I$2:$I$1500,'1.PrepList'!$K$2:$K$1500,"")&amp;"",""))</f>
        <v/>
      </c>
      <c r="H6731" s="644" t="str">
        <f>IF($C6731="","",IFERROR(IF(_xlfn.XLOOKUP($C6731,tbl_StartedStatus[Bold ID],tbl_StartedStatus[Started])="Started","Yes",IF(_xlfn.XLOOKUP($C6731,tbl_StartedStatus[Bold ID],tbl_StartedStatus[Started])="No Show","No Show","")),""))</f>
        <v/>
      </c>
    </row>
    <row r="6732" spans="1:8" ht="15" customHeight="1" thickBot="1">
      <c r="A6732" s="38" t="str">
        <f>IF($C6732="","",IFERROR(_xlfn.XLOOKUP($C6732,'1.PrepList'!$I$2:$I$1500,'1.PrepList'!$G$2:$G$1500,"")&amp;"",""))</f>
        <v/>
      </c>
      <c r="B6732" s="638" t="str">
        <f>IF($C6732="","",IFERROR(_xlfn.XLOOKUP($C6732,'1.PrepList'!$I$2:$I$1500,'1.PrepList'!$H$2:$H$1500,"")&amp;"",""))</f>
        <v/>
      </c>
      <c r="D6732" s="638" t="str">
        <f>IF($C6732="","",IFERROR(_xlfn.XLOOKUP($C6732,'1.PrepList'!$I$2:$I$1500,'1.PrepList'!$J$2:$J$1500,"")&amp;"",""))</f>
        <v/>
      </c>
      <c r="E6732" s="638" t="str">
        <f>IF($C6732="","",IFERROR(_xlfn.XLOOKUP($C6732,'1.PrepList'!$I$2:$I$1500,'1.PrepList'!$N$2:$N$1500,"")&amp;"",""))</f>
        <v/>
      </c>
      <c r="F6732" s="638" t="str">
        <f>IF($C6732="","",IFERROR(_xlfn.XLOOKUP($C6732,'1.PrepList'!$I$2:$I$1500,'1.PrepList'!$K$2:$K$1500,"")&amp;"",""))</f>
        <v/>
      </c>
      <c r="H6732" s="644" t="str">
        <f>IF($C6732="","",IFERROR(IF(_xlfn.XLOOKUP($C6732,tbl_StartedStatus[Bold ID],tbl_StartedStatus[Started])="Started","Yes",IF(_xlfn.XLOOKUP($C6732,tbl_StartedStatus[Bold ID],tbl_StartedStatus[Started])="No Show","No Show","")),""))</f>
        <v/>
      </c>
    </row>
    <row r="6733" spans="1:8" ht="15" customHeight="1" thickBot="1">
      <c r="A6733" s="38" t="str">
        <f>IF($C6733="","",IFERROR(_xlfn.XLOOKUP($C6733,'1.PrepList'!$I$2:$I$1500,'1.PrepList'!$G$2:$G$1500,"")&amp;"",""))</f>
        <v/>
      </c>
      <c r="B6733" s="638" t="str">
        <f>IF($C6733="","",IFERROR(_xlfn.XLOOKUP($C6733,'1.PrepList'!$I$2:$I$1500,'1.PrepList'!$H$2:$H$1500,"")&amp;"",""))</f>
        <v/>
      </c>
      <c r="D6733" s="638" t="str">
        <f>IF($C6733="","",IFERROR(_xlfn.XLOOKUP($C6733,'1.PrepList'!$I$2:$I$1500,'1.PrepList'!$J$2:$J$1500,"")&amp;"",""))</f>
        <v/>
      </c>
      <c r="E6733" s="638" t="str">
        <f>IF($C6733="","",IFERROR(_xlfn.XLOOKUP($C6733,'1.PrepList'!$I$2:$I$1500,'1.PrepList'!$N$2:$N$1500,"")&amp;"",""))</f>
        <v/>
      </c>
      <c r="F6733" s="638" t="str">
        <f>IF($C6733="","",IFERROR(_xlfn.XLOOKUP($C6733,'1.PrepList'!$I$2:$I$1500,'1.PrepList'!$K$2:$K$1500,"")&amp;"",""))</f>
        <v/>
      </c>
      <c r="H6733" s="644" t="str">
        <f>IF($C6733="","",IFERROR(IF(_xlfn.XLOOKUP($C6733,tbl_StartedStatus[Bold ID],tbl_StartedStatus[Started])="Started","Yes",IF(_xlfn.XLOOKUP($C6733,tbl_StartedStatus[Bold ID],tbl_StartedStatus[Started])="No Show","No Show","")),""))</f>
        <v/>
      </c>
    </row>
    <row r="6734" spans="1:8" ht="15" customHeight="1" thickBot="1">
      <c r="A6734" s="38" t="str">
        <f>IF($C6734="","",IFERROR(_xlfn.XLOOKUP($C6734,'1.PrepList'!$I$2:$I$1500,'1.PrepList'!$G$2:$G$1500,"")&amp;"",""))</f>
        <v/>
      </c>
      <c r="B6734" s="638" t="str">
        <f>IF($C6734="","",IFERROR(_xlfn.XLOOKUP($C6734,'1.PrepList'!$I$2:$I$1500,'1.PrepList'!$H$2:$H$1500,"")&amp;"",""))</f>
        <v/>
      </c>
      <c r="D6734" s="638" t="str">
        <f>IF($C6734="","",IFERROR(_xlfn.XLOOKUP($C6734,'1.PrepList'!$I$2:$I$1500,'1.PrepList'!$J$2:$J$1500,"")&amp;"",""))</f>
        <v/>
      </c>
      <c r="E6734" s="638" t="str">
        <f>IF($C6734="","",IFERROR(_xlfn.XLOOKUP($C6734,'1.PrepList'!$I$2:$I$1500,'1.PrepList'!$N$2:$N$1500,"")&amp;"",""))</f>
        <v/>
      </c>
      <c r="F6734" s="638" t="str">
        <f>IF($C6734="","",IFERROR(_xlfn.XLOOKUP($C6734,'1.PrepList'!$I$2:$I$1500,'1.PrepList'!$K$2:$K$1500,"")&amp;"",""))</f>
        <v/>
      </c>
      <c r="H6734" s="644" t="str">
        <f>IF($C6734="","",IFERROR(IF(_xlfn.XLOOKUP($C6734,tbl_StartedStatus[Bold ID],tbl_StartedStatus[Started])="Started","Yes",IF(_xlfn.XLOOKUP($C6734,tbl_StartedStatus[Bold ID],tbl_StartedStatus[Started])="No Show","No Show","")),""))</f>
        <v/>
      </c>
    </row>
    <row r="6735" spans="1:8" ht="15" customHeight="1" thickBot="1">
      <c r="A6735" s="38" t="str">
        <f>IF($C6735="","",IFERROR(_xlfn.XLOOKUP($C6735,'1.PrepList'!$I$2:$I$1500,'1.PrepList'!$G$2:$G$1500,"")&amp;"",""))</f>
        <v/>
      </c>
      <c r="B6735" s="638" t="str">
        <f>IF($C6735="","",IFERROR(_xlfn.XLOOKUP($C6735,'1.PrepList'!$I$2:$I$1500,'1.PrepList'!$H$2:$H$1500,"")&amp;"",""))</f>
        <v/>
      </c>
      <c r="D6735" s="638" t="str">
        <f>IF($C6735="","",IFERROR(_xlfn.XLOOKUP($C6735,'1.PrepList'!$I$2:$I$1500,'1.PrepList'!$J$2:$J$1500,"")&amp;"",""))</f>
        <v/>
      </c>
      <c r="E6735" s="638" t="str">
        <f>IF($C6735="","",IFERROR(_xlfn.XLOOKUP($C6735,'1.PrepList'!$I$2:$I$1500,'1.PrepList'!$N$2:$N$1500,"")&amp;"",""))</f>
        <v/>
      </c>
      <c r="F6735" s="638" t="str">
        <f>IF($C6735="","",IFERROR(_xlfn.XLOOKUP($C6735,'1.PrepList'!$I$2:$I$1500,'1.PrepList'!$K$2:$K$1500,"")&amp;"",""))</f>
        <v/>
      </c>
      <c r="H6735" s="644" t="str">
        <f>IF($C6735="","",IFERROR(IF(_xlfn.XLOOKUP($C6735,tbl_StartedStatus[Bold ID],tbl_StartedStatus[Started])="Started","Yes",IF(_xlfn.XLOOKUP($C6735,tbl_StartedStatus[Bold ID],tbl_StartedStatus[Started])="No Show","No Show","")),""))</f>
        <v/>
      </c>
    </row>
    <row r="6736" spans="1:8" ht="15" customHeight="1" thickBot="1">
      <c r="A6736" s="38" t="str">
        <f>IF($C6736="","",IFERROR(_xlfn.XLOOKUP($C6736,'1.PrepList'!$I$2:$I$1500,'1.PrepList'!$G$2:$G$1500,"")&amp;"",""))</f>
        <v/>
      </c>
      <c r="B6736" s="638" t="str">
        <f>IF($C6736="","",IFERROR(_xlfn.XLOOKUP($C6736,'1.PrepList'!$I$2:$I$1500,'1.PrepList'!$H$2:$H$1500,"")&amp;"",""))</f>
        <v/>
      </c>
      <c r="D6736" s="638" t="str">
        <f>IF($C6736="","",IFERROR(_xlfn.XLOOKUP($C6736,'1.PrepList'!$I$2:$I$1500,'1.PrepList'!$J$2:$J$1500,"")&amp;"",""))</f>
        <v/>
      </c>
      <c r="E6736" s="638" t="str">
        <f>IF($C6736="","",IFERROR(_xlfn.XLOOKUP($C6736,'1.PrepList'!$I$2:$I$1500,'1.PrepList'!$N$2:$N$1500,"")&amp;"",""))</f>
        <v/>
      </c>
      <c r="F6736" s="638" t="str">
        <f>IF($C6736="","",IFERROR(_xlfn.XLOOKUP($C6736,'1.PrepList'!$I$2:$I$1500,'1.PrepList'!$K$2:$K$1500,"")&amp;"",""))</f>
        <v/>
      </c>
      <c r="H6736" s="644" t="str">
        <f>IF($C6736="","",IFERROR(IF(_xlfn.XLOOKUP($C6736,tbl_StartedStatus[Bold ID],tbl_StartedStatus[Started])="Started","Yes",IF(_xlfn.XLOOKUP($C6736,tbl_StartedStatus[Bold ID],tbl_StartedStatus[Started])="No Show","No Show","")),""))</f>
        <v/>
      </c>
    </row>
    <row r="6737" spans="1:8" ht="15" customHeight="1" thickBot="1">
      <c r="A6737" s="38" t="str">
        <f>IF($C6737="","",IFERROR(_xlfn.XLOOKUP($C6737,'1.PrepList'!$I$2:$I$1500,'1.PrepList'!$G$2:$G$1500,"")&amp;"",""))</f>
        <v/>
      </c>
      <c r="B6737" s="638" t="str">
        <f>IF($C6737="","",IFERROR(_xlfn.XLOOKUP($C6737,'1.PrepList'!$I$2:$I$1500,'1.PrepList'!$H$2:$H$1500,"")&amp;"",""))</f>
        <v/>
      </c>
      <c r="D6737" s="638" t="str">
        <f>IF($C6737="","",IFERROR(_xlfn.XLOOKUP($C6737,'1.PrepList'!$I$2:$I$1500,'1.PrepList'!$J$2:$J$1500,"")&amp;"",""))</f>
        <v/>
      </c>
      <c r="E6737" s="638" t="str">
        <f>IF($C6737="","",IFERROR(_xlfn.XLOOKUP($C6737,'1.PrepList'!$I$2:$I$1500,'1.PrepList'!$N$2:$N$1500,"")&amp;"",""))</f>
        <v/>
      </c>
      <c r="F6737" s="638" t="str">
        <f>IF($C6737="","",IFERROR(_xlfn.XLOOKUP($C6737,'1.PrepList'!$I$2:$I$1500,'1.PrepList'!$K$2:$K$1500,"")&amp;"",""))</f>
        <v/>
      </c>
      <c r="H6737" s="644" t="str">
        <f>IF($C6737="","",IFERROR(IF(_xlfn.XLOOKUP($C6737,tbl_StartedStatus[Bold ID],tbl_StartedStatus[Started])="Started","Yes",IF(_xlfn.XLOOKUP($C6737,tbl_StartedStatus[Bold ID],tbl_StartedStatus[Started])="No Show","No Show","")),""))</f>
        <v/>
      </c>
    </row>
    <row r="6738" spans="1:8" ht="15" customHeight="1" thickBot="1">
      <c r="A6738" s="38" t="str">
        <f>IF($C6738="","",IFERROR(_xlfn.XLOOKUP($C6738,'1.PrepList'!$I$2:$I$1500,'1.PrepList'!$G$2:$G$1500,"")&amp;"",""))</f>
        <v/>
      </c>
      <c r="B6738" s="638" t="str">
        <f>IF($C6738="","",IFERROR(_xlfn.XLOOKUP($C6738,'1.PrepList'!$I$2:$I$1500,'1.PrepList'!$H$2:$H$1500,"")&amp;"",""))</f>
        <v/>
      </c>
      <c r="D6738" s="638" t="str">
        <f>IF($C6738="","",IFERROR(_xlfn.XLOOKUP($C6738,'1.PrepList'!$I$2:$I$1500,'1.PrepList'!$J$2:$J$1500,"")&amp;"",""))</f>
        <v/>
      </c>
      <c r="E6738" s="638" t="str">
        <f>IF($C6738="","",IFERROR(_xlfn.XLOOKUP($C6738,'1.PrepList'!$I$2:$I$1500,'1.PrepList'!$N$2:$N$1500,"")&amp;"",""))</f>
        <v/>
      </c>
      <c r="F6738" s="638" t="str">
        <f>IF($C6738="","",IFERROR(_xlfn.XLOOKUP($C6738,'1.PrepList'!$I$2:$I$1500,'1.PrepList'!$K$2:$K$1500,"")&amp;"",""))</f>
        <v/>
      </c>
      <c r="H6738" s="644" t="str">
        <f>IF($C6738="","",IFERROR(IF(_xlfn.XLOOKUP($C6738,tbl_StartedStatus[Bold ID],tbl_StartedStatus[Started])="Started","Yes",IF(_xlfn.XLOOKUP($C6738,tbl_StartedStatus[Bold ID],tbl_StartedStatus[Started])="No Show","No Show","")),""))</f>
        <v/>
      </c>
    </row>
    <row r="6739" spans="1:8" ht="15" customHeight="1" thickBot="1">
      <c r="A6739" s="38" t="str">
        <f>IF($C6739="","",IFERROR(_xlfn.XLOOKUP($C6739,'1.PrepList'!$I$2:$I$1500,'1.PrepList'!$G$2:$G$1500,"")&amp;"",""))</f>
        <v/>
      </c>
      <c r="B6739" s="638" t="str">
        <f>IF($C6739="","",IFERROR(_xlfn.XLOOKUP($C6739,'1.PrepList'!$I$2:$I$1500,'1.PrepList'!$H$2:$H$1500,"")&amp;"",""))</f>
        <v/>
      </c>
      <c r="D6739" s="638" t="str">
        <f>IF($C6739="","",IFERROR(_xlfn.XLOOKUP($C6739,'1.PrepList'!$I$2:$I$1500,'1.PrepList'!$J$2:$J$1500,"")&amp;"",""))</f>
        <v/>
      </c>
      <c r="E6739" s="638" t="str">
        <f>IF($C6739="","",IFERROR(_xlfn.XLOOKUP($C6739,'1.PrepList'!$I$2:$I$1500,'1.PrepList'!$N$2:$N$1500,"")&amp;"",""))</f>
        <v/>
      </c>
      <c r="F6739" s="638" t="str">
        <f>IF($C6739="","",IFERROR(_xlfn.XLOOKUP($C6739,'1.PrepList'!$I$2:$I$1500,'1.PrepList'!$K$2:$K$1500,"")&amp;"",""))</f>
        <v/>
      </c>
      <c r="H6739" s="644" t="str">
        <f>IF($C6739="","",IFERROR(IF(_xlfn.XLOOKUP($C6739,tbl_StartedStatus[Bold ID],tbl_StartedStatus[Started])="Started","Yes",IF(_xlfn.XLOOKUP($C6739,tbl_StartedStatus[Bold ID],tbl_StartedStatus[Started])="No Show","No Show","")),""))</f>
        <v/>
      </c>
    </row>
    <row r="6740" spans="1:8" ht="15" customHeight="1" thickBot="1">
      <c r="A6740" s="38" t="str">
        <f>IF($C6740="","",IFERROR(_xlfn.XLOOKUP($C6740,'1.PrepList'!$I$2:$I$1500,'1.PrepList'!$G$2:$G$1500,"")&amp;"",""))</f>
        <v/>
      </c>
      <c r="B6740" s="638" t="str">
        <f>IF($C6740="","",IFERROR(_xlfn.XLOOKUP($C6740,'1.PrepList'!$I$2:$I$1500,'1.PrepList'!$H$2:$H$1500,"")&amp;"",""))</f>
        <v/>
      </c>
      <c r="D6740" s="638" t="str">
        <f>IF($C6740="","",IFERROR(_xlfn.XLOOKUP($C6740,'1.PrepList'!$I$2:$I$1500,'1.PrepList'!$J$2:$J$1500,"")&amp;"",""))</f>
        <v/>
      </c>
      <c r="E6740" s="638" t="str">
        <f>IF($C6740="","",IFERROR(_xlfn.XLOOKUP($C6740,'1.PrepList'!$I$2:$I$1500,'1.PrepList'!$N$2:$N$1500,"")&amp;"",""))</f>
        <v/>
      </c>
      <c r="F6740" s="638" t="str">
        <f>IF($C6740="","",IFERROR(_xlfn.XLOOKUP($C6740,'1.PrepList'!$I$2:$I$1500,'1.PrepList'!$K$2:$K$1500,"")&amp;"",""))</f>
        <v/>
      </c>
      <c r="H6740" s="644" t="str">
        <f>IF($C6740="","",IFERROR(IF(_xlfn.XLOOKUP($C6740,tbl_StartedStatus[Bold ID],tbl_StartedStatus[Started])="Started","Yes",IF(_xlfn.XLOOKUP($C6740,tbl_StartedStatus[Bold ID],tbl_StartedStatus[Started])="No Show","No Show","")),""))</f>
        <v/>
      </c>
    </row>
    <row r="6741" spans="1:8" ht="15" customHeight="1" thickBot="1">
      <c r="A6741" s="38" t="str">
        <f>IF($C6741="","",IFERROR(_xlfn.XLOOKUP($C6741,'1.PrepList'!$I$2:$I$1500,'1.PrepList'!$G$2:$G$1500,"")&amp;"",""))</f>
        <v/>
      </c>
      <c r="B6741" s="638" t="str">
        <f>IF($C6741="","",IFERROR(_xlfn.XLOOKUP($C6741,'1.PrepList'!$I$2:$I$1500,'1.PrepList'!$H$2:$H$1500,"")&amp;"",""))</f>
        <v/>
      </c>
      <c r="D6741" s="638" t="str">
        <f>IF($C6741="","",IFERROR(_xlfn.XLOOKUP($C6741,'1.PrepList'!$I$2:$I$1500,'1.PrepList'!$J$2:$J$1500,"")&amp;"",""))</f>
        <v/>
      </c>
      <c r="E6741" s="638" t="str">
        <f>IF($C6741="","",IFERROR(_xlfn.XLOOKUP($C6741,'1.PrepList'!$I$2:$I$1500,'1.PrepList'!$N$2:$N$1500,"")&amp;"",""))</f>
        <v/>
      </c>
      <c r="F6741" s="638" t="str">
        <f>IF($C6741="","",IFERROR(_xlfn.XLOOKUP($C6741,'1.PrepList'!$I$2:$I$1500,'1.PrepList'!$K$2:$K$1500,"")&amp;"",""))</f>
        <v/>
      </c>
      <c r="H6741" s="644" t="str">
        <f>IF($C6741="","",IFERROR(IF(_xlfn.XLOOKUP($C6741,tbl_StartedStatus[Bold ID],tbl_StartedStatus[Started])="Started","Yes",IF(_xlfn.XLOOKUP($C6741,tbl_StartedStatus[Bold ID],tbl_StartedStatus[Started])="No Show","No Show","")),""))</f>
        <v/>
      </c>
    </row>
    <row r="6742" spans="1:8" ht="15" customHeight="1" thickBot="1">
      <c r="A6742" s="38" t="str">
        <f>IF($C6742="","",IFERROR(_xlfn.XLOOKUP($C6742,'1.PrepList'!$I$2:$I$1500,'1.PrepList'!$G$2:$G$1500,"")&amp;"",""))</f>
        <v/>
      </c>
      <c r="B6742" s="638" t="str">
        <f>IF($C6742="","",IFERROR(_xlfn.XLOOKUP($C6742,'1.PrepList'!$I$2:$I$1500,'1.PrepList'!$H$2:$H$1500,"")&amp;"",""))</f>
        <v/>
      </c>
      <c r="D6742" s="638" t="str">
        <f>IF($C6742="","",IFERROR(_xlfn.XLOOKUP($C6742,'1.PrepList'!$I$2:$I$1500,'1.PrepList'!$J$2:$J$1500,"")&amp;"",""))</f>
        <v/>
      </c>
      <c r="E6742" s="638" t="str">
        <f>IF($C6742="","",IFERROR(_xlfn.XLOOKUP($C6742,'1.PrepList'!$I$2:$I$1500,'1.PrepList'!$N$2:$N$1500,"")&amp;"",""))</f>
        <v/>
      </c>
      <c r="F6742" s="638" t="str">
        <f>IF($C6742="","",IFERROR(_xlfn.XLOOKUP($C6742,'1.PrepList'!$I$2:$I$1500,'1.PrepList'!$K$2:$K$1500,"")&amp;"",""))</f>
        <v/>
      </c>
      <c r="H6742" s="644" t="str">
        <f>IF($C6742="","",IFERROR(IF(_xlfn.XLOOKUP($C6742,tbl_StartedStatus[Bold ID],tbl_StartedStatus[Started])="Started","Yes",IF(_xlfn.XLOOKUP($C6742,tbl_StartedStatus[Bold ID],tbl_StartedStatus[Started])="No Show","No Show","")),""))</f>
        <v/>
      </c>
    </row>
    <row r="6743" spans="1:8" ht="15" customHeight="1" thickBot="1">
      <c r="A6743" s="38" t="str">
        <f>IF($C6743="","",IFERROR(_xlfn.XLOOKUP($C6743,'1.PrepList'!$I$2:$I$1500,'1.PrepList'!$G$2:$G$1500,"")&amp;"",""))</f>
        <v/>
      </c>
      <c r="B6743" s="638" t="str">
        <f>IF($C6743="","",IFERROR(_xlfn.XLOOKUP($C6743,'1.PrepList'!$I$2:$I$1500,'1.PrepList'!$H$2:$H$1500,"")&amp;"",""))</f>
        <v/>
      </c>
      <c r="D6743" s="638" t="str">
        <f>IF($C6743="","",IFERROR(_xlfn.XLOOKUP($C6743,'1.PrepList'!$I$2:$I$1500,'1.PrepList'!$J$2:$J$1500,"")&amp;"",""))</f>
        <v/>
      </c>
      <c r="E6743" s="638" t="str">
        <f>IF($C6743="","",IFERROR(_xlfn.XLOOKUP($C6743,'1.PrepList'!$I$2:$I$1500,'1.PrepList'!$N$2:$N$1500,"")&amp;"",""))</f>
        <v/>
      </c>
      <c r="F6743" s="638" t="str">
        <f>IF($C6743="","",IFERROR(_xlfn.XLOOKUP($C6743,'1.PrepList'!$I$2:$I$1500,'1.PrepList'!$K$2:$K$1500,"")&amp;"",""))</f>
        <v/>
      </c>
      <c r="H6743" s="644" t="str">
        <f>IF($C6743="","",IFERROR(IF(_xlfn.XLOOKUP($C6743,tbl_StartedStatus[Bold ID],tbl_StartedStatus[Started])="Started","Yes",IF(_xlfn.XLOOKUP($C6743,tbl_StartedStatus[Bold ID],tbl_StartedStatus[Started])="No Show","No Show","")),""))</f>
        <v/>
      </c>
    </row>
    <row r="6744" spans="1:8" ht="15" customHeight="1" thickBot="1">
      <c r="A6744" s="38" t="str">
        <f>IF($C6744="","",IFERROR(_xlfn.XLOOKUP($C6744,'1.PrepList'!$I$2:$I$1500,'1.PrepList'!$G$2:$G$1500,"")&amp;"",""))</f>
        <v/>
      </c>
      <c r="B6744" s="638" t="str">
        <f>IF($C6744="","",IFERROR(_xlfn.XLOOKUP($C6744,'1.PrepList'!$I$2:$I$1500,'1.PrepList'!$H$2:$H$1500,"")&amp;"",""))</f>
        <v/>
      </c>
      <c r="D6744" s="638" t="str">
        <f>IF($C6744="","",IFERROR(_xlfn.XLOOKUP($C6744,'1.PrepList'!$I$2:$I$1500,'1.PrepList'!$J$2:$J$1500,"")&amp;"",""))</f>
        <v/>
      </c>
      <c r="E6744" s="638" t="str">
        <f>IF($C6744="","",IFERROR(_xlfn.XLOOKUP($C6744,'1.PrepList'!$I$2:$I$1500,'1.PrepList'!$N$2:$N$1500,"")&amp;"",""))</f>
        <v/>
      </c>
      <c r="F6744" s="638" t="str">
        <f>IF($C6744="","",IFERROR(_xlfn.XLOOKUP($C6744,'1.PrepList'!$I$2:$I$1500,'1.PrepList'!$K$2:$K$1500,"")&amp;"",""))</f>
        <v/>
      </c>
      <c r="H6744" s="644" t="str">
        <f>IF($C6744="","",IFERROR(IF(_xlfn.XLOOKUP($C6744,tbl_StartedStatus[Bold ID],tbl_StartedStatus[Started])="Started","Yes",IF(_xlfn.XLOOKUP($C6744,tbl_StartedStatus[Bold ID],tbl_StartedStatus[Started])="No Show","No Show","")),""))</f>
        <v/>
      </c>
    </row>
    <row r="6745" spans="1:8" ht="15" customHeight="1" thickBot="1">
      <c r="A6745" s="38" t="str">
        <f>IF($C6745="","",IFERROR(_xlfn.XLOOKUP($C6745,'1.PrepList'!$I$2:$I$1500,'1.PrepList'!$G$2:$G$1500,"")&amp;"",""))</f>
        <v/>
      </c>
      <c r="B6745" s="638" t="str">
        <f>IF($C6745="","",IFERROR(_xlfn.XLOOKUP($C6745,'1.PrepList'!$I$2:$I$1500,'1.PrepList'!$H$2:$H$1500,"")&amp;"",""))</f>
        <v/>
      </c>
      <c r="D6745" s="638" t="str">
        <f>IF($C6745="","",IFERROR(_xlfn.XLOOKUP($C6745,'1.PrepList'!$I$2:$I$1500,'1.PrepList'!$J$2:$J$1500,"")&amp;"",""))</f>
        <v/>
      </c>
      <c r="E6745" s="638" t="str">
        <f>IF($C6745="","",IFERROR(_xlfn.XLOOKUP($C6745,'1.PrepList'!$I$2:$I$1500,'1.PrepList'!$N$2:$N$1500,"")&amp;"",""))</f>
        <v/>
      </c>
      <c r="F6745" s="638" t="str">
        <f>IF($C6745="","",IFERROR(_xlfn.XLOOKUP($C6745,'1.PrepList'!$I$2:$I$1500,'1.PrepList'!$K$2:$K$1500,"")&amp;"",""))</f>
        <v/>
      </c>
      <c r="H6745" s="644" t="str">
        <f>IF($C6745="","",IFERROR(IF(_xlfn.XLOOKUP($C6745,tbl_StartedStatus[Bold ID],tbl_StartedStatus[Started])="Started","Yes",IF(_xlfn.XLOOKUP($C6745,tbl_StartedStatus[Bold ID],tbl_StartedStatus[Started])="No Show","No Show","")),""))</f>
        <v/>
      </c>
    </row>
    <row r="6746" spans="1:8" ht="15" customHeight="1" thickBot="1">
      <c r="A6746" s="38" t="str">
        <f>IF($C6746="","",IFERROR(_xlfn.XLOOKUP($C6746,'1.PrepList'!$I$2:$I$1500,'1.PrepList'!$G$2:$G$1500,"")&amp;"",""))</f>
        <v/>
      </c>
      <c r="B6746" s="638" t="str">
        <f>IF($C6746="","",IFERROR(_xlfn.XLOOKUP($C6746,'1.PrepList'!$I$2:$I$1500,'1.PrepList'!$H$2:$H$1500,"")&amp;"",""))</f>
        <v/>
      </c>
      <c r="D6746" s="638" t="str">
        <f>IF($C6746="","",IFERROR(_xlfn.XLOOKUP($C6746,'1.PrepList'!$I$2:$I$1500,'1.PrepList'!$J$2:$J$1500,"")&amp;"",""))</f>
        <v/>
      </c>
      <c r="E6746" s="638" t="str">
        <f>IF($C6746="","",IFERROR(_xlfn.XLOOKUP($C6746,'1.PrepList'!$I$2:$I$1500,'1.PrepList'!$N$2:$N$1500,"")&amp;"",""))</f>
        <v/>
      </c>
      <c r="F6746" s="638" t="str">
        <f>IF($C6746="","",IFERROR(_xlfn.XLOOKUP($C6746,'1.PrepList'!$I$2:$I$1500,'1.PrepList'!$K$2:$K$1500,"")&amp;"",""))</f>
        <v/>
      </c>
      <c r="H6746" s="644" t="str">
        <f>IF($C6746="","",IFERROR(IF(_xlfn.XLOOKUP($C6746,tbl_StartedStatus[Bold ID],tbl_StartedStatus[Started])="Started","Yes",IF(_xlfn.XLOOKUP($C6746,tbl_StartedStatus[Bold ID],tbl_StartedStatus[Started])="No Show","No Show","")),""))</f>
        <v/>
      </c>
    </row>
    <row r="6747" spans="1:8" ht="15" customHeight="1" thickBot="1">
      <c r="A6747" s="38" t="str">
        <f>IF($C6747="","",IFERROR(_xlfn.XLOOKUP($C6747,'1.PrepList'!$I$2:$I$1500,'1.PrepList'!$G$2:$G$1500,"")&amp;"",""))</f>
        <v/>
      </c>
      <c r="B6747" s="638" t="str">
        <f>IF($C6747="","",IFERROR(_xlfn.XLOOKUP($C6747,'1.PrepList'!$I$2:$I$1500,'1.PrepList'!$H$2:$H$1500,"")&amp;"",""))</f>
        <v/>
      </c>
      <c r="D6747" s="638" t="str">
        <f>IF($C6747="","",IFERROR(_xlfn.XLOOKUP($C6747,'1.PrepList'!$I$2:$I$1500,'1.PrepList'!$J$2:$J$1500,"")&amp;"",""))</f>
        <v/>
      </c>
      <c r="E6747" s="638" t="str">
        <f>IF($C6747="","",IFERROR(_xlfn.XLOOKUP($C6747,'1.PrepList'!$I$2:$I$1500,'1.PrepList'!$N$2:$N$1500,"")&amp;"",""))</f>
        <v/>
      </c>
      <c r="F6747" s="638" t="str">
        <f>IF($C6747="","",IFERROR(_xlfn.XLOOKUP($C6747,'1.PrepList'!$I$2:$I$1500,'1.PrepList'!$K$2:$K$1500,"")&amp;"",""))</f>
        <v/>
      </c>
      <c r="H6747" s="644" t="str">
        <f>IF($C6747="","",IFERROR(IF(_xlfn.XLOOKUP($C6747,tbl_StartedStatus[Bold ID],tbl_StartedStatus[Started])="Started","Yes",IF(_xlfn.XLOOKUP($C6747,tbl_StartedStatus[Bold ID],tbl_StartedStatus[Started])="No Show","No Show","")),""))</f>
        <v/>
      </c>
    </row>
    <row r="6748" spans="1:8" ht="15" customHeight="1" thickBot="1">
      <c r="A6748" s="38" t="str">
        <f>IF($C6748="","",IFERROR(_xlfn.XLOOKUP($C6748,'1.PrepList'!$I$2:$I$1500,'1.PrepList'!$G$2:$G$1500,"")&amp;"",""))</f>
        <v/>
      </c>
      <c r="B6748" s="638" t="str">
        <f>IF($C6748="","",IFERROR(_xlfn.XLOOKUP($C6748,'1.PrepList'!$I$2:$I$1500,'1.PrepList'!$H$2:$H$1500,"")&amp;"",""))</f>
        <v/>
      </c>
      <c r="D6748" s="638" t="str">
        <f>IF($C6748="","",IFERROR(_xlfn.XLOOKUP($C6748,'1.PrepList'!$I$2:$I$1500,'1.PrepList'!$J$2:$J$1500,"")&amp;"",""))</f>
        <v/>
      </c>
      <c r="E6748" s="638" t="str">
        <f>IF($C6748="","",IFERROR(_xlfn.XLOOKUP($C6748,'1.PrepList'!$I$2:$I$1500,'1.PrepList'!$N$2:$N$1500,"")&amp;"",""))</f>
        <v/>
      </c>
      <c r="F6748" s="638" t="str">
        <f>IF($C6748="","",IFERROR(_xlfn.XLOOKUP($C6748,'1.PrepList'!$I$2:$I$1500,'1.PrepList'!$K$2:$K$1500,"")&amp;"",""))</f>
        <v/>
      </c>
      <c r="H6748" s="644" t="str">
        <f>IF($C6748="","",IFERROR(IF(_xlfn.XLOOKUP($C6748,tbl_StartedStatus[Bold ID],tbl_StartedStatus[Started])="Started","Yes",IF(_xlfn.XLOOKUP($C6748,tbl_StartedStatus[Bold ID],tbl_StartedStatus[Started])="No Show","No Show","")),""))</f>
        <v/>
      </c>
    </row>
    <row r="6749" spans="1:8" ht="15" customHeight="1" thickBot="1">
      <c r="A6749" s="38" t="str">
        <f>IF($C6749="","",IFERROR(_xlfn.XLOOKUP($C6749,'1.PrepList'!$I$2:$I$1500,'1.PrepList'!$G$2:$G$1500,"")&amp;"",""))</f>
        <v/>
      </c>
      <c r="B6749" s="638" t="str">
        <f>IF($C6749="","",IFERROR(_xlfn.XLOOKUP($C6749,'1.PrepList'!$I$2:$I$1500,'1.PrepList'!$H$2:$H$1500,"")&amp;"",""))</f>
        <v/>
      </c>
      <c r="D6749" s="638" t="str">
        <f>IF($C6749="","",IFERROR(_xlfn.XLOOKUP($C6749,'1.PrepList'!$I$2:$I$1500,'1.PrepList'!$J$2:$J$1500,"")&amp;"",""))</f>
        <v/>
      </c>
      <c r="E6749" s="638" t="str">
        <f>IF($C6749="","",IFERROR(_xlfn.XLOOKUP($C6749,'1.PrepList'!$I$2:$I$1500,'1.PrepList'!$N$2:$N$1500,"")&amp;"",""))</f>
        <v/>
      </c>
      <c r="F6749" s="638" t="str">
        <f>IF($C6749="","",IFERROR(_xlfn.XLOOKUP($C6749,'1.PrepList'!$I$2:$I$1500,'1.PrepList'!$K$2:$K$1500,"")&amp;"",""))</f>
        <v/>
      </c>
      <c r="H6749" s="644" t="str">
        <f>IF($C6749="","",IFERROR(IF(_xlfn.XLOOKUP($C6749,tbl_StartedStatus[Bold ID],tbl_StartedStatus[Started])="Started","Yes",IF(_xlfn.XLOOKUP($C6749,tbl_StartedStatus[Bold ID],tbl_StartedStatus[Started])="No Show","No Show","")),""))</f>
        <v/>
      </c>
    </row>
    <row r="6750" spans="1:8" ht="15" customHeight="1" thickBot="1">
      <c r="A6750" s="38" t="str">
        <f>IF($C6750="","",IFERROR(_xlfn.XLOOKUP($C6750,'1.PrepList'!$I$2:$I$1500,'1.PrepList'!$G$2:$G$1500,"")&amp;"",""))</f>
        <v/>
      </c>
      <c r="B6750" s="638" t="str">
        <f>IF($C6750="","",IFERROR(_xlfn.XLOOKUP($C6750,'1.PrepList'!$I$2:$I$1500,'1.PrepList'!$H$2:$H$1500,"")&amp;"",""))</f>
        <v/>
      </c>
      <c r="D6750" s="638" t="str">
        <f>IF($C6750="","",IFERROR(_xlfn.XLOOKUP($C6750,'1.PrepList'!$I$2:$I$1500,'1.PrepList'!$J$2:$J$1500,"")&amp;"",""))</f>
        <v/>
      </c>
      <c r="E6750" s="638" t="str">
        <f>IF($C6750="","",IFERROR(_xlfn.XLOOKUP($C6750,'1.PrepList'!$I$2:$I$1500,'1.PrepList'!$N$2:$N$1500,"")&amp;"",""))</f>
        <v/>
      </c>
      <c r="F6750" s="638" t="str">
        <f>IF($C6750="","",IFERROR(_xlfn.XLOOKUP($C6750,'1.PrepList'!$I$2:$I$1500,'1.PrepList'!$K$2:$K$1500,"")&amp;"",""))</f>
        <v/>
      </c>
      <c r="H6750" s="644" t="str">
        <f>IF($C6750="","",IFERROR(IF(_xlfn.XLOOKUP($C6750,tbl_StartedStatus[Bold ID],tbl_StartedStatus[Started])="Started","Yes",IF(_xlfn.XLOOKUP($C6750,tbl_StartedStatus[Bold ID],tbl_StartedStatus[Started])="No Show","No Show","")),""))</f>
        <v/>
      </c>
    </row>
    <row r="6751" spans="1:8" ht="15" customHeight="1" thickBot="1">
      <c r="A6751" s="38" t="str">
        <f>IF($C6751="","",IFERROR(_xlfn.XLOOKUP($C6751,'1.PrepList'!$I$2:$I$1500,'1.PrepList'!$G$2:$G$1500,"")&amp;"",""))</f>
        <v/>
      </c>
      <c r="B6751" s="638" t="str">
        <f>IF($C6751="","",IFERROR(_xlfn.XLOOKUP($C6751,'1.PrepList'!$I$2:$I$1500,'1.PrepList'!$H$2:$H$1500,"")&amp;"",""))</f>
        <v/>
      </c>
      <c r="D6751" s="638" t="str">
        <f>IF($C6751="","",IFERROR(_xlfn.XLOOKUP($C6751,'1.PrepList'!$I$2:$I$1500,'1.PrepList'!$J$2:$J$1500,"")&amp;"",""))</f>
        <v/>
      </c>
      <c r="E6751" s="638" t="str">
        <f>IF($C6751="","",IFERROR(_xlfn.XLOOKUP($C6751,'1.PrepList'!$I$2:$I$1500,'1.PrepList'!$N$2:$N$1500,"")&amp;"",""))</f>
        <v/>
      </c>
      <c r="F6751" s="638" t="str">
        <f>IF($C6751="","",IFERROR(_xlfn.XLOOKUP($C6751,'1.PrepList'!$I$2:$I$1500,'1.PrepList'!$K$2:$K$1500,"")&amp;"",""))</f>
        <v/>
      </c>
      <c r="H6751" s="644" t="str">
        <f>IF($C6751="","",IFERROR(IF(_xlfn.XLOOKUP($C6751,tbl_StartedStatus[Bold ID],tbl_StartedStatus[Started])="Started","Yes",IF(_xlfn.XLOOKUP($C6751,tbl_StartedStatus[Bold ID],tbl_StartedStatus[Started])="No Show","No Show","")),""))</f>
        <v/>
      </c>
    </row>
    <row r="6752" spans="1:8" ht="15" customHeight="1" thickBot="1">
      <c r="A6752" s="38" t="str">
        <f>IF($C6752="","",IFERROR(_xlfn.XLOOKUP($C6752,'1.PrepList'!$I$2:$I$1500,'1.PrepList'!$G$2:$G$1500,"")&amp;"",""))</f>
        <v/>
      </c>
      <c r="B6752" s="638" t="str">
        <f>IF($C6752="","",IFERROR(_xlfn.XLOOKUP($C6752,'1.PrepList'!$I$2:$I$1500,'1.PrepList'!$H$2:$H$1500,"")&amp;"",""))</f>
        <v/>
      </c>
      <c r="D6752" s="638" t="str">
        <f>IF($C6752="","",IFERROR(_xlfn.XLOOKUP($C6752,'1.PrepList'!$I$2:$I$1500,'1.PrepList'!$J$2:$J$1500,"")&amp;"",""))</f>
        <v/>
      </c>
      <c r="E6752" s="638" t="str">
        <f>IF($C6752="","",IFERROR(_xlfn.XLOOKUP($C6752,'1.PrepList'!$I$2:$I$1500,'1.PrepList'!$N$2:$N$1500,"")&amp;"",""))</f>
        <v/>
      </c>
      <c r="F6752" s="638" t="str">
        <f>IF($C6752="","",IFERROR(_xlfn.XLOOKUP($C6752,'1.PrepList'!$I$2:$I$1500,'1.PrepList'!$K$2:$K$1500,"")&amp;"",""))</f>
        <v/>
      </c>
      <c r="H6752" s="644" t="str">
        <f>IF($C6752="","",IFERROR(IF(_xlfn.XLOOKUP($C6752,tbl_StartedStatus[Bold ID],tbl_StartedStatus[Started])="Started","Yes",IF(_xlfn.XLOOKUP($C6752,tbl_StartedStatus[Bold ID],tbl_StartedStatus[Started])="No Show","No Show","")),""))</f>
        <v/>
      </c>
    </row>
    <row r="6753" spans="1:8" ht="15" customHeight="1" thickBot="1">
      <c r="A6753" s="38" t="str">
        <f>IF($C6753="","",IFERROR(_xlfn.XLOOKUP($C6753,'1.PrepList'!$I$2:$I$1500,'1.PrepList'!$G$2:$G$1500,"")&amp;"",""))</f>
        <v/>
      </c>
      <c r="B6753" s="638" t="str">
        <f>IF($C6753="","",IFERROR(_xlfn.XLOOKUP($C6753,'1.PrepList'!$I$2:$I$1500,'1.PrepList'!$H$2:$H$1500,"")&amp;"",""))</f>
        <v/>
      </c>
      <c r="D6753" s="638" t="str">
        <f>IF($C6753="","",IFERROR(_xlfn.XLOOKUP($C6753,'1.PrepList'!$I$2:$I$1500,'1.PrepList'!$J$2:$J$1500,"")&amp;"",""))</f>
        <v/>
      </c>
      <c r="E6753" s="638" t="str">
        <f>IF($C6753="","",IFERROR(_xlfn.XLOOKUP($C6753,'1.PrepList'!$I$2:$I$1500,'1.PrepList'!$N$2:$N$1500,"")&amp;"",""))</f>
        <v/>
      </c>
      <c r="F6753" s="638" t="str">
        <f>IF($C6753="","",IFERROR(_xlfn.XLOOKUP($C6753,'1.PrepList'!$I$2:$I$1500,'1.PrepList'!$K$2:$K$1500,"")&amp;"",""))</f>
        <v/>
      </c>
      <c r="H6753" s="644" t="str">
        <f>IF($C6753="","",IFERROR(IF(_xlfn.XLOOKUP($C6753,tbl_StartedStatus[Bold ID],tbl_StartedStatus[Started])="Started","Yes",IF(_xlfn.XLOOKUP($C6753,tbl_StartedStatus[Bold ID],tbl_StartedStatus[Started])="No Show","No Show","")),""))</f>
        <v/>
      </c>
    </row>
    <row r="6754" spans="1:8" ht="15" customHeight="1" thickBot="1">
      <c r="A6754" s="38" t="str">
        <f>IF($C6754="","",IFERROR(_xlfn.XLOOKUP($C6754,'1.PrepList'!$I$2:$I$1500,'1.PrepList'!$G$2:$G$1500,"")&amp;"",""))</f>
        <v/>
      </c>
      <c r="B6754" s="638" t="str">
        <f>IF($C6754="","",IFERROR(_xlfn.XLOOKUP($C6754,'1.PrepList'!$I$2:$I$1500,'1.PrepList'!$H$2:$H$1500,"")&amp;"",""))</f>
        <v/>
      </c>
      <c r="D6754" s="638" t="str">
        <f>IF($C6754="","",IFERROR(_xlfn.XLOOKUP($C6754,'1.PrepList'!$I$2:$I$1500,'1.PrepList'!$J$2:$J$1500,"")&amp;"",""))</f>
        <v/>
      </c>
      <c r="E6754" s="638" t="str">
        <f>IF($C6754="","",IFERROR(_xlfn.XLOOKUP($C6754,'1.PrepList'!$I$2:$I$1500,'1.PrepList'!$N$2:$N$1500,"")&amp;"",""))</f>
        <v/>
      </c>
      <c r="F6754" s="638" t="str">
        <f>IF($C6754="","",IFERROR(_xlfn.XLOOKUP($C6754,'1.PrepList'!$I$2:$I$1500,'1.PrepList'!$K$2:$K$1500,"")&amp;"",""))</f>
        <v/>
      </c>
      <c r="H6754" s="644" t="str">
        <f>IF($C6754="","",IFERROR(IF(_xlfn.XLOOKUP($C6754,tbl_StartedStatus[Bold ID],tbl_StartedStatus[Started])="Started","Yes",IF(_xlfn.XLOOKUP($C6754,tbl_StartedStatus[Bold ID],tbl_StartedStatus[Started])="No Show","No Show","")),""))</f>
        <v/>
      </c>
    </row>
    <row r="6755" spans="1:8" ht="15" customHeight="1" thickBot="1">
      <c r="A6755" s="38" t="str">
        <f>IF($C6755="","",IFERROR(_xlfn.XLOOKUP($C6755,'1.PrepList'!$I$2:$I$1500,'1.PrepList'!$G$2:$G$1500,"")&amp;"",""))</f>
        <v/>
      </c>
      <c r="B6755" s="638" t="str">
        <f>IF($C6755="","",IFERROR(_xlfn.XLOOKUP($C6755,'1.PrepList'!$I$2:$I$1500,'1.PrepList'!$H$2:$H$1500,"")&amp;"",""))</f>
        <v/>
      </c>
      <c r="D6755" s="638" t="str">
        <f>IF($C6755="","",IFERROR(_xlfn.XLOOKUP($C6755,'1.PrepList'!$I$2:$I$1500,'1.PrepList'!$J$2:$J$1500,"")&amp;"",""))</f>
        <v/>
      </c>
      <c r="E6755" s="638" t="str">
        <f>IF($C6755="","",IFERROR(_xlfn.XLOOKUP($C6755,'1.PrepList'!$I$2:$I$1500,'1.PrepList'!$N$2:$N$1500,"")&amp;"",""))</f>
        <v/>
      </c>
      <c r="F6755" s="638" t="str">
        <f>IF($C6755="","",IFERROR(_xlfn.XLOOKUP($C6755,'1.PrepList'!$I$2:$I$1500,'1.PrepList'!$K$2:$K$1500,"")&amp;"",""))</f>
        <v/>
      </c>
      <c r="H6755" s="644" t="str">
        <f>IF($C6755="","",IFERROR(IF(_xlfn.XLOOKUP($C6755,tbl_StartedStatus[Bold ID],tbl_StartedStatus[Started])="Started","Yes",IF(_xlfn.XLOOKUP($C6755,tbl_StartedStatus[Bold ID],tbl_StartedStatus[Started])="No Show","No Show","")),""))</f>
        <v/>
      </c>
    </row>
    <row r="6756" spans="1:8" ht="15" customHeight="1" thickBot="1">
      <c r="A6756" s="38" t="str">
        <f>IF($C6756="","",IFERROR(_xlfn.XLOOKUP($C6756,'1.PrepList'!$I$2:$I$1500,'1.PrepList'!$G$2:$G$1500,"")&amp;"",""))</f>
        <v/>
      </c>
      <c r="B6756" s="638" t="str">
        <f>IF($C6756="","",IFERROR(_xlfn.XLOOKUP($C6756,'1.PrepList'!$I$2:$I$1500,'1.PrepList'!$H$2:$H$1500,"")&amp;"",""))</f>
        <v/>
      </c>
      <c r="D6756" s="638" t="str">
        <f>IF($C6756="","",IFERROR(_xlfn.XLOOKUP($C6756,'1.PrepList'!$I$2:$I$1500,'1.PrepList'!$J$2:$J$1500,"")&amp;"",""))</f>
        <v/>
      </c>
      <c r="E6756" s="638" t="str">
        <f>IF($C6756="","",IFERROR(_xlfn.XLOOKUP($C6756,'1.PrepList'!$I$2:$I$1500,'1.PrepList'!$N$2:$N$1500,"")&amp;"",""))</f>
        <v/>
      </c>
      <c r="F6756" s="638" t="str">
        <f>IF($C6756="","",IFERROR(_xlfn.XLOOKUP($C6756,'1.PrepList'!$I$2:$I$1500,'1.PrepList'!$K$2:$K$1500,"")&amp;"",""))</f>
        <v/>
      </c>
      <c r="H6756" s="644" t="str">
        <f>IF($C6756="","",IFERROR(IF(_xlfn.XLOOKUP($C6756,tbl_StartedStatus[Bold ID],tbl_StartedStatus[Started])="Started","Yes",IF(_xlfn.XLOOKUP($C6756,tbl_StartedStatus[Bold ID],tbl_StartedStatus[Started])="No Show","No Show","")),""))</f>
        <v/>
      </c>
    </row>
    <row r="6757" spans="1:8" ht="15" customHeight="1" thickBot="1">
      <c r="A6757" s="38" t="str">
        <f>IF($C6757="","",IFERROR(_xlfn.XLOOKUP($C6757,'1.PrepList'!$I$2:$I$1500,'1.PrepList'!$G$2:$G$1500,"")&amp;"",""))</f>
        <v/>
      </c>
      <c r="B6757" s="638" t="str">
        <f>IF($C6757="","",IFERROR(_xlfn.XLOOKUP($C6757,'1.PrepList'!$I$2:$I$1500,'1.PrepList'!$H$2:$H$1500,"")&amp;"",""))</f>
        <v/>
      </c>
      <c r="D6757" s="638" t="str">
        <f>IF($C6757="","",IFERROR(_xlfn.XLOOKUP($C6757,'1.PrepList'!$I$2:$I$1500,'1.PrepList'!$J$2:$J$1500,"")&amp;"",""))</f>
        <v/>
      </c>
      <c r="E6757" s="638" t="str">
        <f>IF($C6757="","",IFERROR(_xlfn.XLOOKUP($C6757,'1.PrepList'!$I$2:$I$1500,'1.PrepList'!$N$2:$N$1500,"")&amp;"",""))</f>
        <v/>
      </c>
      <c r="F6757" s="638" t="str">
        <f>IF($C6757="","",IFERROR(_xlfn.XLOOKUP($C6757,'1.PrepList'!$I$2:$I$1500,'1.PrepList'!$K$2:$K$1500,"")&amp;"",""))</f>
        <v/>
      </c>
      <c r="H6757" s="644" t="str">
        <f>IF($C6757="","",IFERROR(IF(_xlfn.XLOOKUP($C6757,tbl_StartedStatus[Bold ID],tbl_StartedStatus[Started])="Started","Yes",IF(_xlfn.XLOOKUP($C6757,tbl_StartedStatus[Bold ID],tbl_StartedStatus[Started])="No Show","No Show","")),""))</f>
        <v/>
      </c>
    </row>
    <row r="6758" spans="1:8" ht="15" customHeight="1" thickBot="1">
      <c r="A6758" s="38" t="str">
        <f>IF($C6758="","",IFERROR(_xlfn.XLOOKUP($C6758,'1.PrepList'!$I$2:$I$1500,'1.PrepList'!$G$2:$G$1500,"")&amp;"",""))</f>
        <v/>
      </c>
      <c r="B6758" s="638" t="str">
        <f>IF($C6758="","",IFERROR(_xlfn.XLOOKUP($C6758,'1.PrepList'!$I$2:$I$1500,'1.PrepList'!$H$2:$H$1500,"")&amp;"",""))</f>
        <v/>
      </c>
      <c r="D6758" s="638" t="str">
        <f>IF($C6758="","",IFERROR(_xlfn.XLOOKUP($C6758,'1.PrepList'!$I$2:$I$1500,'1.PrepList'!$J$2:$J$1500,"")&amp;"",""))</f>
        <v/>
      </c>
      <c r="E6758" s="638" t="str">
        <f>IF($C6758="","",IFERROR(_xlfn.XLOOKUP($C6758,'1.PrepList'!$I$2:$I$1500,'1.PrepList'!$N$2:$N$1500,"")&amp;"",""))</f>
        <v/>
      </c>
      <c r="F6758" s="638" t="str">
        <f>IF($C6758="","",IFERROR(_xlfn.XLOOKUP($C6758,'1.PrepList'!$I$2:$I$1500,'1.PrepList'!$K$2:$K$1500,"")&amp;"",""))</f>
        <v/>
      </c>
      <c r="H6758" s="644" t="str">
        <f>IF($C6758="","",IFERROR(IF(_xlfn.XLOOKUP($C6758,tbl_StartedStatus[Bold ID],tbl_StartedStatus[Started])="Started","Yes",IF(_xlfn.XLOOKUP($C6758,tbl_StartedStatus[Bold ID],tbl_StartedStatus[Started])="No Show","No Show","")),""))</f>
        <v/>
      </c>
    </row>
    <row r="6759" spans="1:8" ht="15" customHeight="1" thickBot="1">
      <c r="A6759" s="38" t="str">
        <f>IF($C6759="","",IFERROR(_xlfn.XLOOKUP($C6759,'1.PrepList'!$I$2:$I$1500,'1.PrepList'!$G$2:$G$1500,"")&amp;"",""))</f>
        <v/>
      </c>
      <c r="B6759" s="638" t="str">
        <f>IF($C6759="","",IFERROR(_xlfn.XLOOKUP($C6759,'1.PrepList'!$I$2:$I$1500,'1.PrepList'!$H$2:$H$1500,"")&amp;"",""))</f>
        <v/>
      </c>
      <c r="D6759" s="638" t="str">
        <f>IF($C6759="","",IFERROR(_xlfn.XLOOKUP($C6759,'1.PrepList'!$I$2:$I$1500,'1.PrepList'!$J$2:$J$1500,"")&amp;"",""))</f>
        <v/>
      </c>
      <c r="E6759" s="638" t="str">
        <f>IF($C6759="","",IFERROR(_xlfn.XLOOKUP($C6759,'1.PrepList'!$I$2:$I$1500,'1.PrepList'!$N$2:$N$1500,"")&amp;"",""))</f>
        <v/>
      </c>
      <c r="F6759" s="638" t="str">
        <f>IF($C6759="","",IFERROR(_xlfn.XLOOKUP($C6759,'1.PrepList'!$I$2:$I$1500,'1.PrepList'!$K$2:$K$1500,"")&amp;"",""))</f>
        <v/>
      </c>
      <c r="H6759" s="644" t="str">
        <f>IF($C6759="","",IFERROR(IF(_xlfn.XLOOKUP($C6759,tbl_StartedStatus[Bold ID],tbl_StartedStatus[Started])="Started","Yes",IF(_xlfn.XLOOKUP($C6759,tbl_StartedStatus[Bold ID],tbl_StartedStatus[Started])="No Show","No Show","")),""))</f>
        <v/>
      </c>
    </row>
    <row r="6760" spans="1:8" ht="15" customHeight="1" thickBot="1">
      <c r="A6760" s="38" t="str">
        <f>IF($C6760="","",IFERROR(_xlfn.XLOOKUP($C6760,'1.PrepList'!$I$2:$I$1500,'1.PrepList'!$G$2:$G$1500,"")&amp;"",""))</f>
        <v/>
      </c>
      <c r="B6760" s="638" t="str">
        <f>IF($C6760="","",IFERROR(_xlfn.XLOOKUP($C6760,'1.PrepList'!$I$2:$I$1500,'1.PrepList'!$H$2:$H$1500,"")&amp;"",""))</f>
        <v/>
      </c>
      <c r="D6760" s="638" t="str">
        <f>IF($C6760="","",IFERROR(_xlfn.XLOOKUP($C6760,'1.PrepList'!$I$2:$I$1500,'1.PrepList'!$J$2:$J$1500,"")&amp;"",""))</f>
        <v/>
      </c>
      <c r="E6760" s="638" t="str">
        <f>IF($C6760="","",IFERROR(_xlfn.XLOOKUP($C6760,'1.PrepList'!$I$2:$I$1500,'1.PrepList'!$N$2:$N$1500,"")&amp;"",""))</f>
        <v/>
      </c>
      <c r="F6760" s="638" t="str">
        <f>IF($C6760="","",IFERROR(_xlfn.XLOOKUP($C6760,'1.PrepList'!$I$2:$I$1500,'1.PrepList'!$K$2:$K$1500,"")&amp;"",""))</f>
        <v/>
      </c>
      <c r="H6760" s="644" t="str">
        <f>IF($C6760="","",IFERROR(IF(_xlfn.XLOOKUP($C6760,tbl_StartedStatus[Bold ID],tbl_StartedStatus[Started])="Started","Yes",IF(_xlfn.XLOOKUP($C6760,tbl_StartedStatus[Bold ID],tbl_StartedStatus[Started])="No Show","No Show","")),""))</f>
        <v/>
      </c>
    </row>
    <row r="6761" spans="1:8" ht="15" customHeight="1" thickBot="1">
      <c r="A6761" s="38" t="str">
        <f>IF($C6761="","",IFERROR(_xlfn.XLOOKUP($C6761,'1.PrepList'!$I$2:$I$1500,'1.PrepList'!$G$2:$G$1500,"")&amp;"",""))</f>
        <v/>
      </c>
      <c r="B6761" s="638" t="str">
        <f>IF($C6761="","",IFERROR(_xlfn.XLOOKUP($C6761,'1.PrepList'!$I$2:$I$1500,'1.PrepList'!$H$2:$H$1500,"")&amp;"",""))</f>
        <v/>
      </c>
      <c r="D6761" s="638" t="str">
        <f>IF($C6761="","",IFERROR(_xlfn.XLOOKUP($C6761,'1.PrepList'!$I$2:$I$1500,'1.PrepList'!$J$2:$J$1500,"")&amp;"",""))</f>
        <v/>
      </c>
      <c r="E6761" s="638" t="str">
        <f>IF($C6761="","",IFERROR(_xlfn.XLOOKUP($C6761,'1.PrepList'!$I$2:$I$1500,'1.PrepList'!$N$2:$N$1500,"")&amp;"",""))</f>
        <v/>
      </c>
      <c r="F6761" s="638" t="str">
        <f>IF($C6761="","",IFERROR(_xlfn.XLOOKUP($C6761,'1.PrepList'!$I$2:$I$1500,'1.PrepList'!$K$2:$K$1500,"")&amp;"",""))</f>
        <v/>
      </c>
      <c r="H6761" s="644" t="str">
        <f>IF($C6761="","",IFERROR(IF(_xlfn.XLOOKUP($C6761,tbl_StartedStatus[Bold ID],tbl_StartedStatus[Started])="Started","Yes",IF(_xlfn.XLOOKUP($C6761,tbl_StartedStatus[Bold ID],tbl_StartedStatus[Started])="No Show","No Show","")),""))</f>
        <v/>
      </c>
    </row>
    <row r="6762" spans="1:8" ht="15" customHeight="1" thickBot="1">
      <c r="A6762" s="38" t="str">
        <f>IF($C6762="","",IFERROR(_xlfn.XLOOKUP($C6762,'1.PrepList'!$I$2:$I$1500,'1.PrepList'!$G$2:$G$1500,"")&amp;"",""))</f>
        <v/>
      </c>
      <c r="B6762" s="638" t="str">
        <f>IF($C6762="","",IFERROR(_xlfn.XLOOKUP($C6762,'1.PrepList'!$I$2:$I$1500,'1.PrepList'!$H$2:$H$1500,"")&amp;"",""))</f>
        <v/>
      </c>
      <c r="D6762" s="638" t="str">
        <f>IF($C6762="","",IFERROR(_xlfn.XLOOKUP($C6762,'1.PrepList'!$I$2:$I$1500,'1.PrepList'!$J$2:$J$1500,"")&amp;"",""))</f>
        <v/>
      </c>
      <c r="E6762" s="638" t="str">
        <f>IF($C6762="","",IFERROR(_xlfn.XLOOKUP($C6762,'1.PrepList'!$I$2:$I$1500,'1.PrepList'!$N$2:$N$1500,"")&amp;"",""))</f>
        <v/>
      </c>
      <c r="F6762" s="638" t="str">
        <f>IF($C6762="","",IFERROR(_xlfn.XLOOKUP($C6762,'1.PrepList'!$I$2:$I$1500,'1.PrepList'!$K$2:$K$1500,"")&amp;"",""))</f>
        <v/>
      </c>
      <c r="H6762" s="644" t="str">
        <f>IF($C6762="","",IFERROR(IF(_xlfn.XLOOKUP($C6762,tbl_StartedStatus[Bold ID],tbl_StartedStatus[Started])="Started","Yes",IF(_xlfn.XLOOKUP($C6762,tbl_StartedStatus[Bold ID],tbl_StartedStatus[Started])="No Show","No Show","")),""))</f>
        <v/>
      </c>
    </row>
    <row r="6763" spans="1:8" ht="15" customHeight="1" thickBot="1">
      <c r="A6763" s="38" t="str">
        <f>IF($C6763="","",IFERROR(_xlfn.XLOOKUP($C6763,'1.PrepList'!$I$2:$I$1500,'1.PrepList'!$G$2:$G$1500,"")&amp;"",""))</f>
        <v/>
      </c>
      <c r="B6763" s="638" t="str">
        <f>IF($C6763="","",IFERROR(_xlfn.XLOOKUP($C6763,'1.PrepList'!$I$2:$I$1500,'1.PrepList'!$H$2:$H$1500,"")&amp;"",""))</f>
        <v/>
      </c>
      <c r="D6763" s="638" t="str">
        <f>IF($C6763="","",IFERROR(_xlfn.XLOOKUP($C6763,'1.PrepList'!$I$2:$I$1500,'1.PrepList'!$J$2:$J$1500,"")&amp;"",""))</f>
        <v/>
      </c>
      <c r="E6763" s="638" t="str">
        <f>IF($C6763="","",IFERROR(_xlfn.XLOOKUP($C6763,'1.PrepList'!$I$2:$I$1500,'1.PrepList'!$N$2:$N$1500,"")&amp;"",""))</f>
        <v/>
      </c>
      <c r="F6763" s="638" t="str">
        <f>IF($C6763="","",IFERROR(_xlfn.XLOOKUP($C6763,'1.PrepList'!$I$2:$I$1500,'1.PrepList'!$K$2:$K$1500,"")&amp;"",""))</f>
        <v/>
      </c>
      <c r="H6763" s="644" t="str">
        <f>IF($C6763="","",IFERROR(IF(_xlfn.XLOOKUP($C6763,tbl_StartedStatus[Bold ID],tbl_StartedStatus[Started])="Started","Yes",IF(_xlfn.XLOOKUP($C6763,tbl_StartedStatus[Bold ID],tbl_StartedStatus[Started])="No Show","No Show","")),""))</f>
        <v/>
      </c>
    </row>
    <row r="6764" spans="1:8" ht="15" customHeight="1" thickBot="1">
      <c r="A6764" s="38" t="str">
        <f>IF($C6764="","",IFERROR(_xlfn.XLOOKUP($C6764,'1.PrepList'!$I$2:$I$1500,'1.PrepList'!$G$2:$G$1500,"")&amp;"",""))</f>
        <v/>
      </c>
      <c r="B6764" s="638" t="str">
        <f>IF($C6764="","",IFERROR(_xlfn.XLOOKUP($C6764,'1.PrepList'!$I$2:$I$1500,'1.PrepList'!$H$2:$H$1500,"")&amp;"",""))</f>
        <v/>
      </c>
      <c r="D6764" s="638" t="str">
        <f>IF($C6764="","",IFERROR(_xlfn.XLOOKUP($C6764,'1.PrepList'!$I$2:$I$1500,'1.PrepList'!$J$2:$J$1500,"")&amp;"",""))</f>
        <v/>
      </c>
      <c r="E6764" s="638" t="str">
        <f>IF($C6764="","",IFERROR(_xlfn.XLOOKUP($C6764,'1.PrepList'!$I$2:$I$1500,'1.PrepList'!$N$2:$N$1500,"")&amp;"",""))</f>
        <v/>
      </c>
      <c r="F6764" s="638" t="str">
        <f>IF($C6764="","",IFERROR(_xlfn.XLOOKUP($C6764,'1.PrepList'!$I$2:$I$1500,'1.PrepList'!$K$2:$K$1500,"")&amp;"",""))</f>
        <v/>
      </c>
      <c r="H6764" s="644" t="str">
        <f>IF($C6764="","",IFERROR(IF(_xlfn.XLOOKUP($C6764,tbl_StartedStatus[Bold ID],tbl_StartedStatus[Started])="Started","Yes",IF(_xlfn.XLOOKUP($C6764,tbl_StartedStatus[Bold ID],tbl_StartedStatus[Started])="No Show","No Show","")),""))</f>
        <v/>
      </c>
    </row>
    <row r="6765" spans="1:8" ht="15" customHeight="1" thickBot="1">
      <c r="A6765" s="38" t="str">
        <f>IF($C6765="","",IFERROR(_xlfn.XLOOKUP($C6765,'1.PrepList'!$I$2:$I$1500,'1.PrepList'!$G$2:$G$1500,"")&amp;"",""))</f>
        <v/>
      </c>
      <c r="B6765" s="638" t="str">
        <f>IF($C6765="","",IFERROR(_xlfn.XLOOKUP($C6765,'1.PrepList'!$I$2:$I$1500,'1.PrepList'!$H$2:$H$1500,"")&amp;"",""))</f>
        <v/>
      </c>
      <c r="D6765" s="638" t="str">
        <f>IF($C6765="","",IFERROR(_xlfn.XLOOKUP($C6765,'1.PrepList'!$I$2:$I$1500,'1.PrepList'!$J$2:$J$1500,"")&amp;"",""))</f>
        <v/>
      </c>
      <c r="E6765" s="638" t="str">
        <f>IF($C6765="","",IFERROR(_xlfn.XLOOKUP($C6765,'1.PrepList'!$I$2:$I$1500,'1.PrepList'!$N$2:$N$1500,"")&amp;"",""))</f>
        <v/>
      </c>
      <c r="F6765" s="638" t="str">
        <f>IF($C6765="","",IFERROR(_xlfn.XLOOKUP($C6765,'1.PrepList'!$I$2:$I$1500,'1.PrepList'!$K$2:$K$1500,"")&amp;"",""))</f>
        <v/>
      </c>
      <c r="H6765" s="644" t="str">
        <f>IF($C6765="","",IFERROR(IF(_xlfn.XLOOKUP($C6765,tbl_StartedStatus[Bold ID],tbl_StartedStatus[Started])="Started","Yes",IF(_xlfn.XLOOKUP($C6765,tbl_StartedStatus[Bold ID],tbl_StartedStatus[Started])="No Show","No Show","")),""))</f>
        <v/>
      </c>
    </row>
    <row r="6766" spans="1:8" ht="15" customHeight="1" thickBot="1">
      <c r="A6766" s="38" t="str">
        <f>IF($C6766="","",IFERROR(_xlfn.XLOOKUP($C6766,'1.PrepList'!$I$2:$I$1500,'1.PrepList'!$G$2:$G$1500,"")&amp;"",""))</f>
        <v/>
      </c>
      <c r="B6766" s="638" t="str">
        <f>IF($C6766="","",IFERROR(_xlfn.XLOOKUP($C6766,'1.PrepList'!$I$2:$I$1500,'1.PrepList'!$H$2:$H$1500,"")&amp;"",""))</f>
        <v/>
      </c>
      <c r="D6766" s="638" t="str">
        <f>IF($C6766="","",IFERROR(_xlfn.XLOOKUP($C6766,'1.PrepList'!$I$2:$I$1500,'1.PrepList'!$J$2:$J$1500,"")&amp;"",""))</f>
        <v/>
      </c>
      <c r="E6766" s="638" t="str">
        <f>IF($C6766="","",IFERROR(_xlfn.XLOOKUP($C6766,'1.PrepList'!$I$2:$I$1500,'1.PrepList'!$N$2:$N$1500,"")&amp;"",""))</f>
        <v/>
      </c>
      <c r="F6766" s="638" t="str">
        <f>IF($C6766="","",IFERROR(_xlfn.XLOOKUP($C6766,'1.PrepList'!$I$2:$I$1500,'1.PrepList'!$K$2:$K$1500,"")&amp;"",""))</f>
        <v/>
      </c>
      <c r="H6766" s="644" t="str">
        <f>IF($C6766="","",IFERROR(IF(_xlfn.XLOOKUP($C6766,tbl_StartedStatus[Bold ID],tbl_StartedStatus[Started])="Started","Yes",IF(_xlfn.XLOOKUP($C6766,tbl_StartedStatus[Bold ID],tbl_StartedStatus[Started])="No Show","No Show","")),""))</f>
        <v/>
      </c>
    </row>
    <row r="6767" spans="1:8" ht="15" customHeight="1" thickBot="1">
      <c r="A6767" s="38" t="str">
        <f>IF($C6767="","",IFERROR(_xlfn.XLOOKUP($C6767,'1.PrepList'!$I$2:$I$1500,'1.PrepList'!$G$2:$G$1500,"")&amp;"",""))</f>
        <v/>
      </c>
      <c r="B6767" s="638" t="str">
        <f>IF($C6767="","",IFERROR(_xlfn.XLOOKUP($C6767,'1.PrepList'!$I$2:$I$1500,'1.PrepList'!$H$2:$H$1500,"")&amp;"",""))</f>
        <v/>
      </c>
      <c r="D6767" s="638" t="str">
        <f>IF($C6767="","",IFERROR(_xlfn.XLOOKUP($C6767,'1.PrepList'!$I$2:$I$1500,'1.PrepList'!$J$2:$J$1500,"")&amp;"",""))</f>
        <v/>
      </c>
      <c r="E6767" s="638" t="str">
        <f>IF($C6767="","",IFERROR(_xlfn.XLOOKUP($C6767,'1.PrepList'!$I$2:$I$1500,'1.PrepList'!$N$2:$N$1500,"")&amp;"",""))</f>
        <v/>
      </c>
      <c r="F6767" s="638" t="str">
        <f>IF($C6767="","",IFERROR(_xlfn.XLOOKUP($C6767,'1.PrepList'!$I$2:$I$1500,'1.PrepList'!$K$2:$K$1500,"")&amp;"",""))</f>
        <v/>
      </c>
      <c r="H6767" s="644" t="str">
        <f>IF($C6767="","",IFERROR(IF(_xlfn.XLOOKUP($C6767,tbl_StartedStatus[Bold ID],tbl_StartedStatus[Started])="Started","Yes",IF(_xlfn.XLOOKUP($C6767,tbl_StartedStatus[Bold ID],tbl_StartedStatus[Started])="No Show","No Show","")),""))</f>
        <v/>
      </c>
    </row>
    <row r="6768" spans="1:8" ht="15" customHeight="1" thickBot="1">
      <c r="A6768" s="38" t="str">
        <f>IF($C6768="","",IFERROR(_xlfn.XLOOKUP($C6768,'1.PrepList'!$I$2:$I$1500,'1.PrepList'!$G$2:$G$1500,"")&amp;"",""))</f>
        <v/>
      </c>
      <c r="B6768" s="638" t="str">
        <f>IF($C6768="","",IFERROR(_xlfn.XLOOKUP($C6768,'1.PrepList'!$I$2:$I$1500,'1.PrepList'!$H$2:$H$1500,"")&amp;"",""))</f>
        <v/>
      </c>
      <c r="D6768" s="638" t="str">
        <f>IF($C6768="","",IFERROR(_xlfn.XLOOKUP($C6768,'1.PrepList'!$I$2:$I$1500,'1.PrepList'!$J$2:$J$1500,"")&amp;"",""))</f>
        <v/>
      </c>
      <c r="E6768" s="638" t="str">
        <f>IF($C6768="","",IFERROR(_xlfn.XLOOKUP($C6768,'1.PrepList'!$I$2:$I$1500,'1.PrepList'!$N$2:$N$1500,"")&amp;"",""))</f>
        <v/>
      </c>
      <c r="F6768" s="638" t="str">
        <f>IF($C6768="","",IFERROR(_xlfn.XLOOKUP($C6768,'1.PrepList'!$I$2:$I$1500,'1.PrepList'!$K$2:$K$1500,"")&amp;"",""))</f>
        <v/>
      </c>
      <c r="H6768" s="644" t="str">
        <f>IF($C6768="","",IFERROR(IF(_xlfn.XLOOKUP($C6768,tbl_StartedStatus[Bold ID],tbl_StartedStatus[Started])="Started","Yes",IF(_xlfn.XLOOKUP($C6768,tbl_StartedStatus[Bold ID],tbl_StartedStatus[Started])="No Show","No Show","")),""))</f>
        <v/>
      </c>
    </row>
    <row r="6769" spans="1:8" ht="15" customHeight="1" thickBot="1">
      <c r="A6769" s="38" t="str">
        <f>IF($C6769="","",IFERROR(_xlfn.XLOOKUP($C6769,'1.PrepList'!$I$2:$I$1500,'1.PrepList'!$G$2:$G$1500,"")&amp;"",""))</f>
        <v/>
      </c>
      <c r="B6769" s="638" t="str">
        <f>IF($C6769="","",IFERROR(_xlfn.XLOOKUP($C6769,'1.PrepList'!$I$2:$I$1500,'1.PrepList'!$H$2:$H$1500,"")&amp;"",""))</f>
        <v/>
      </c>
      <c r="D6769" s="638" t="str">
        <f>IF($C6769="","",IFERROR(_xlfn.XLOOKUP($C6769,'1.PrepList'!$I$2:$I$1500,'1.PrepList'!$J$2:$J$1500,"")&amp;"",""))</f>
        <v/>
      </c>
      <c r="E6769" s="638" t="str">
        <f>IF($C6769="","",IFERROR(_xlfn.XLOOKUP($C6769,'1.PrepList'!$I$2:$I$1500,'1.PrepList'!$N$2:$N$1500,"")&amp;"",""))</f>
        <v/>
      </c>
      <c r="F6769" s="638" t="str">
        <f>IF($C6769="","",IFERROR(_xlfn.XLOOKUP($C6769,'1.PrepList'!$I$2:$I$1500,'1.PrepList'!$K$2:$K$1500,"")&amp;"",""))</f>
        <v/>
      </c>
      <c r="H6769" s="644" t="str">
        <f>IF($C6769="","",IFERROR(IF(_xlfn.XLOOKUP($C6769,tbl_StartedStatus[Bold ID],tbl_StartedStatus[Started])="Started","Yes",IF(_xlfn.XLOOKUP($C6769,tbl_StartedStatus[Bold ID],tbl_StartedStatus[Started])="No Show","No Show","")),""))</f>
        <v/>
      </c>
    </row>
    <row r="6770" spans="1:8" ht="15" customHeight="1" thickBot="1">
      <c r="A6770" s="38" t="str">
        <f>IF($C6770="","",IFERROR(_xlfn.XLOOKUP($C6770,'1.PrepList'!$I$2:$I$1500,'1.PrepList'!$G$2:$G$1500,"")&amp;"",""))</f>
        <v/>
      </c>
      <c r="B6770" s="638" t="str">
        <f>IF($C6770="","",IFERROR(_xlfn.XLOOKUP($C6770,'1.PrepList'!$I$2:$I$1500,'1.PrepList'!$H$2:$H$1500,"")&amp;"",""))</f>
        <v/>
      </c>
      <c r="D6770" s="638" t="str">
        <f>IF($C6770="","",IFERROR(_xlfn.XLOOKUP($C6770,'1.PrepList'!$I$2:$I$1500,'1.PrepList'!$J$2:$J$1500,"")&amp;"",""))</f>
        <v/>
      </c>
      <c r="E6770" s="638" t="str">
        <f>IF($C6770="","",IFERROR(_xlfn.XLOOKUP($C6770,'1.PrepList'!$I$2:$I$1500,'1.PrepList'!$N$2:$N$1500,"")&amp;"",""))</f>
        <v/>
      </c>
      <c r="F6770" s="638" t="str">
        <f>IF($C6770="","",IFERROR(_xlfn.XLOOKUP($C6770,'1.PrepList'!$I$2:$I$1500,'1.PrepList'!$K$2:$K$1500,"")&amp;"",""))</f>
        <v/>
      </c>
      <c r="H6770" s="644" t="str">
        <f>IF($C6770="","",IFERROR(IF(_xlfn.XLOOKUP($C6770,tbl_StartedStatus[Bold ID],tbl_StartedStatus[Started])="Started","Yes",IF(_xlfn.XLOOKUP($C6770,tbl_StartedStatus[Bold ID],tbl_StartedStatus[Started])="No Show","No Show","")),""))</f>
        <v/>
      </c>
    </row>
    <row r="6771" spans="1:8" ht="15" customHeight="1" thickBot="1">
      <c r="A6771" s="38" t="str">
        <f>IF($C6771="","",IFERROR(_xlfn.XLOOKUP($C6771,'1.PrepList'!$I$2:$I$1500,'1.PrepList'!$G$2:$G$1500,"")&amp;"",""))</f>
        <v/>
      </c>
      <c r="B6771" s="638" t="str">
        <f>IF($C6771="","",IFERROR(_xlfn.XLOOKUP($C6771,'1.PrepList'!$I$2:$I$1500,'1.PrepList'!$H$2:$H$1500,"")&amp;"",""))</f>
        <v/>
      </c>
      <c r="D6771" s="638" t="str">
        <f>IF($C6771="","",IFERROR(_xlfn.XLOOKUP($C6771,'1.PrepList'!$I$2:$I$1500,'1.PrepList'!$J$2:$J$1500,"")&amp;"",""))</f>
        <v/>
      </c>
      <c r="E6771" s="638" t="str">
        <f>IF($C6771="","",IFERROR(_xlfn.XLOOKUP($C6771,'1.PrepList'!$I$2:$I$1500,'1.PrepList'!$N$2:$N$1500,"")&amp;"",""))</f>
        <v/>
      </c>
      <c r="F6771" s="638" t="str">
        <f>IF($C6771="","",IFERROR(_xlfn.XLOOKUP($C6771,'1.PrepList'!$I$2:$I$1500,'1.PrepList'!$K$2:$K$1500,"")&amp;"",""))</f>
        <v/>
      </c>
      <c r="H6771" s="644" t="str">
        <f>IF($C6771="","",IFERROR(IF(_xlfn.XLOOKUP($C6771,tbl_StartedStatus[Bold ID],tbl_StartedStatus[Started])="Started","Yes",IF(_xlfn.XLOOKUP($C6771,tbl_StartedStatus[Bold ID],tbl_StartedStatus[Started])="No Show","No Show","")),""))</f>
        <v/>
      </c>
    </row>
    <row r="6772" spans="1:8" ht="15" customHeight="1" thickBot="1">
      <c r="A6772" s="38" t="str">
        <f>IF($C6772="","",IFERROR(_xlfn.XLOOKUP($C6772,'1.PrepList'!$I$2:$I$1500,'1.PrepList'!$G$2:$G$1500,"")&amp;"",""))</f>
        <v/>
      </c>
      <c r="B6772" s="638" t="str">
        <f>IF($C6772="","",IFERROR(_xlfn.XLOOKUP($C6772,'1.PrepList'!$I$2:$I$1500,'1.PrepList'!$H$2:$H$1500,"")&amp;"",""))</f>
        <v/>
      </c>
      <c r="D6772" s="638" t="str">
        <f>IF($C6772="","",IFERROR(_xlfn.XLOOKUP($C6772,'1.PrepList'!$I$2:$I$1500,'1.PrepList'!$J$2:$J$1500,"")&amp;"",""))</f>
        <v/>
      </c>
      <c r="E6772" s="638" t="str">
        <f>IF($C6772="","",IFERROR(_xlfn.XLOOKUP($C6772,'1.PrepList'!$I$2:$I$1500,'1.PrepList'!$N$2:$N$1500,"")&amp;"",""))</f>
        <v/>
      </c>
      <c r="F6772" s="638" t="str">
        <f>IF($C6772="","",IFERROR(_xlfn.XLOOKUP($C6772,'1.PrepList'!$I$2:$I$1500,'1.PrepList'!$K$2:$K$1500,"")&amp;"",""))</f>
        <v/>
      </c>
      <c r="H6772" s="644" t="str">
        <f>IF($C6772="","",IFERROR(IF(_xlfn.XLOOKUP($C6772,tbl_StartedStatus[Bold ID],tbl_StartedStatus[Started])="Started","Yes",IF(_xlfn.XLOOKUP($C6772,tbl_StartedStatus[Bold ID],tbl_StartedStatus[Started])="No Show","No Show","")),""))</f>
        <v/>
      </c>
    </row>
    <row r="6773" spans="1:8" ht="15" customHeight="1" thickBot="1">
      <c r="A6773" s="38" t="str">
        <f>IF($C6773="","",IFERROR(_xlfn.XLOOKUP($C6773,'1.PrepList'!$I$2:$I$1500,'1.PrepList'!$G$2:$G$1500,"")&amp;"",""))</f>
        <v/>
      </c>
      <c r="B6773" s="638" t="str">
        <f>IF($C6773="","",IFERROR(_xlfn.XLOOKUP($C6773,'1.PrepList'!$I$2:$I$1500,'1.PrepList'!$H$2:$H$1500,"")&amp;"",""))</f>
        <v/>
      </c>
      <c r="D6773" s="638" t="str">
        <f>IF($C6773="","",IFERROR(_xlfn.XLOOKUP($C6773,'1.PrepList'!$I$2:$I$1500,'1.PrepList'!$J$2:$J$1500,"")&amp;"",""))</f>
        <v/>
      </c>
      <c r="E6773" s="638" t="str">
        <f>IF($C6773="","",IFERROR(_xlfn.XLOOKUP($C6773,'1.PrepList'!$I$2:$I$1500,'1.PrepList'!$N$2:$N$1500,"")&amp;"",""))</f>
        <v/>
      </c>
      <c r="F6773" s="638" t="str">
        <f>IF($C6773="","",IFERROR(_xlfn.XLOOKUP($C6773,'1.PrepList'!$I$2:$I$1500,'1.PrepList'!$K$2:$K$1500,"")&amp;"",""))</f>
        <v/>
      </c>
      <c r="H6773" s="644" t="str">
        <f>IF($C6773="","",IFERROR(IF(_xlfn.XLOOKUP($C6773,tbl_StartedStatus[Bold ID],tbl_StartedStatus[Started])="Started","Yes",IF(_xlfn.XLOOKUP($C6773,tbl_StartedStatus[Bold ID],tbl_StartedStatus[Started])="No Show","No Show","")),""))</f>
        <v/>
      </c>
    </row>
    <row r="6774" spans="1:8" ht="15" customHeight="1" thickBot="1">
      <c r="A6774" s="38" t="str">
        <f>IF($C6774="","",IFERROR(_xlfn.XLOOKUP($C6774,'1.PrepList'!$I$2:$I$1500,'1.PrepList'!$G$2:$G$1500,"")&amp;"",""))</f>
        <v/>
      </c>
      <c r="B6774" s="638" t="str">
        <f>IF($C6774="","",IFERROR(_xlfn.XLOOKUP($C6774,'1.PrepList'!$I$2:$I$1500,'1.PrepList'!$H$2:$H$1500,"")&amp;"",""))</f>
        <v/>
      </c>
      <c r="D6774" s="638" t="str">
        <f>IF($C6774="","",IFERROR(_xlfn.XLOOKUP($C6774,'1.PrepList'!$I$2:$I$1500,'1.PrepList'!$J$2:$J$1500,"")&amp;"",""))</f>
        <v/>
      </c>
      <c r="E6774" s="638" t="str">
        <f>IF($C6774="","",IFERROR(_xlfn.XLOOKUP($C6774,'1.PrepList'!$I$2:$I$1500,'1.PrepList'!$N$2:$N$1500,"")&amp;"",""))</f>
        <v/>
      </c>
      <c r="F6774" s="638" t="str">
        <f>IF($C6774="","",IFERROR(_xlfn.XLOOKUP($C6774,'1.PrepList'!$I$2:$I$1500,'1.PrepList'!$K$2:$K$1500,"")&amp;"",""))</f>
        <v/>
      </c>
      <c r="H6774" s="644" t="str">
        <f>IF($C6774="","",IFERROR(IF(_xlfn.XLOOKUP($C6774,tbl_StartedStatus[Bold ID],tbl_StartedStatus[Started])="Started","Yes",IF(_xlfn.XLOOKUP($C6774,tbl_StartedStatus[Bold ID],tbl_StartedStatus[Started])="No Show","No Show","")),""))</f>
        <v/>
      </c>
    </row>
    <row r="6775" spans="1:8" ht="15" customHeight="1" thickBot="1">
      <c r="A6775" s="38" t="str">
        <f>IF($C6775="","",IFERROR(_xlfn.XLOOKUP($C6775,'1.PrepList'!$I$2:$I$1500,'1.PrepList'!$G$2:$G$1500,"")&amp;"",""))</f>
        <v/>
      </c>
      <c r="B6775" s="638" t="str">
        <f>IF($C6775="","",IFERROR(_xlfn.XLOOKUP($C6775,'1.PrepList'!$I$2:$I$1500,'1.PrepList'!$H$2:$H$1500,"")&amp;"",""))</f>
        <v/>
      </c>
      <c r="D6775" s="638" t="str">
        <f>IF($C6775="","",IFERROR(_xlfn.XLOOKUP($C6775,'1.PrepList'!$I$2:$I$1500,'1.PrepList'!$J$2:$J$1500,"")&amp;"",""))</f>
        <v/>
      </c>
      <c r="E6775" s="638" t="str">
        <f>IF($C6775="","",IFERROR(_xlfn.XLOOKUP($C6775,'1.PrepList'!$I$2:$I$1500,'1.PrepList'!$N$2:$N$1500,"")&amp;"",""))</f>
        <v/>
      </c>
      <c r="F6775" s="638" t="str">
        <f>IF($C6775="","",IFERROR(_xlfn.XLOOKUP($C6775,'1.PrepList'!$I$2:$I$1500,'1.PrepList'!$K$2:$K$1500,"")&amp;"",""))</f>
        <v/>
      </c>
      <c r="H6775" s="644" t="str">
        <f>IF($C6775="","",IFERROR(IF(_xlfn.XLOOKUP($C6775,tbl_StartedStatus[Bold ID],tbl_StartedStatus[Started])="Started","Yes",IF(_xlfn.XLOOKUP($C6775,tbl_StartedStatus[Bold ID],tbl_StartedStatus[Started])="No Show","No Show","")),""))</f>
        <v/>
      </c>
    </row>
    <row r="6776" spans="1:8" ht="15" customHeight="1" thickBot="1">
      <c r="A6776" s="38" t="str">
        <f>IF($C6776="","",IFERROR(_xlfn.XLOOKUP($C6776,'1.PrepList'!$I$2:$I$1500,'1.PrepList'!$G$2:$G$1500,"")&amp;"",""))</f>
        <v/>
      </c>
      <c r="B6776" s="638" t="str">
        <f>IF($C6776="","",IFERROR(_xlfn.XLOOKUP($C6776,'1.PrepList'!$I$2:$I$1500,'1.PrepList'!$H$2:$H$1500,"")&amp;"",""))</f>
        <v/>
      </c>
      <c r="D6776" s="638" t="str">
        <f>IF($C6776="","",IFERROR(_xlfn.XLOOKUP($C6776,'1.PrepList'!$I$2:$I$1500,'1.PrepList'!$J$2:$J$1500,"")&amp;"",""))</f>
        <v/>
      </c>
      <c r="E6776" s="638" t="str">
        <f>IF($C6776="","",IFERROR(_xlfn.XLOOKUP($C6776,'1.PrepList'!$I$2:$I$1500,'1.PrepList'!$N$2:$N$1500,"")&amp;"",""))</f>
        <v/>
      </c>
      <c r="F6776" s="638" t="str">
        <f>IF($C6776="","",IFERROR(_xlfn.XLOOKUP($C6776,'1.PrepList'!$I$2:$I$1500,'1.PrepList'!$K$2:$K$1500,"")&amp;"",""))</f>
        <v/>
      </c>
      <c r="H6776" s="644" t="str">
        <f>IF($C6776="","",IFERROR(IF(_xlfn.XLOOKUP($C6776,tbl_StartedStatus[Bold ID],tbl_StartedStatus[Started])="Started","Yes",IF(_xlfn.XLOOKUP($C6776,tbl_StartedStatus[Bold ID],tbl_StartedStatus[Started])="No Show","No Show","")),""))</f>
        <v/>
      </c>
    </row>
    <row r="6777" spans="1:8" ht="15" customHeight="1" thickBot="1">
      <c r="A6777" s="38" t="str">
        <f>IF($C6777="","",IFERROR(_xlfn.XLOOKUP($C6777,'1.PrepList'!$I$2:$I$1500,'1.PrepList'!$G$2:$G$1500,"")&amp;"",""))</f>
        <v/>
      </c>
      <c r="B6777" s="638" t="str">
        <f>IF($C6777="","",IFERROR(_xlfn.XLOOKUP($C6777,'1.PrepList'!$I$2:$I$1500,'1.PrepList'!$H$2:$H$1500,"")&amp;"",""))</f>
        <v/>
      </c>
      <c r="D6777" s="638" t="str">
        <f>IF($C6777="","",IFERROR(_xlfn.XLOOKUP($C6777,'1.PrepList'!$I$2:$I$1500,'1.PrepList'!$J$2:$J$1500,"")&amp;"",""))</f>
        <v/>
      </c>
      <c r="E6777" s="638" t="str">
        <f>IF($C6777="","",IFERROR(_xlfn.XLOOKUP($C6777,'1.PrepList'!$I$2:$I$1500,'1.PrepList'!$N$2:$N$1500,"")&amp;"",""))</f>
        <v/>
      </c>
      <c r="F6777" s="638" t="str">
        <f>IF($C6777="","",IFERROR(_xlfn.XLOOKUP($C6777,'1.PrepList'!$I$2:$I$1500,'1.PrepList'!$K$2:$K$1500,"")&amp;"",""))</f>
        <v/>
      </c>
      <c r="H6777" s="644" t="str">
        <f>IF($C6777="","",IFERROR(IF(_xlfn.XLOOKUP($C6777,tbl_StartedStatus[Bold ID],tbl_StartedStatus[Started])="Started","Yes",IF(_xlfn.XLOOKUP($C6777,tbl_StartedStatus[Bold ID],tbl_StartedStatus[Started])="No Show","No Show","")),""))</f>
        <v/>
      </c>
    </row>
    <row r="6778" spans="1:8" ht="15" customHeight="1" thickBot="1">
      <c r="A6778" s="38" t="str">
        <f>IF($C6778="","",IFERROR(_xlfn.XLOOKUP($C6778,'1.PrepList'!$I$2:$I$1500,'1.PrepList'!$G$2:$G$1500,"")&amp;"",""))</f>
        <v/>
      </c>
      <c r="B6778" s="638" t="str">
        <f>IF($C6778="","",IFERROR(_xlfn.XLOOKUP($C6778,'1.PrepList'!$I$2:$I$1500,'1.PrepList'!$H$2:$H$1500,"")&amp;"",""))</f>
        <v/>
      </c>
      <c r="D6778" s="638" t="str">
        <f>IF($C6778="","",IFERROR(_xlfn.XLOOKUP($C6778,'1.PrepList'!$I$2:$I$1500,'1.PrepList'!$J$2:$J$1500,"")&amp;"",""))</f>
        <v/>
      </c>
      <c r="E6778" s="638" t="str">
        <f>IF($C6778="","",IFERROR(_xlfn.XLOOKUP($C6778,'1.PrepList'!$I$2:$I$1500,'1.PrepList'!$N$2:$N$1500,"")&amp;"",""))</f>
        <v/>
      </c>
      <c r="F6778" s="638" t="str">
        <f>IF($C6778="","",IFERROR(_xlfn.XLOOKUP($C6778,'1.PrepList'!$I$2:$I$1500,'1.PrepList'!$K$2:$K$1500,"")&amp;"",""))</f>
        <v/>
      </c>
      <c r="H6778" s="644" t="str">
        <f>IF($C6778="","",IFERROR(IF(_xlfn.XLOOKUP($C6778,tbl_StartedStatus[Bold ID],tbl_StartedStatus[Started])="Started","Yes",IF(_xlfn.XLOOKUP($C6778,tbl_StartedStatus[Bold ID],tbl_StartedStatus[Started])="No Show","No Show","")),""))</f>
        <v/>
      </c>
    </row>
    <row r="6779" spans="1:8" ht="15" customHeight="1" thickBot="1">
      <c r="A6779" s="38" t="str">
        <f>IF($C6779="","",IFERROR(_xlfn.XLOOKUP($C6779,'1.PrepList'!$I$2:$I$1500,'1.PrepList'!$G$2:$G$1500,"")&amp;"",""))</f>
        <v/>
      </c>
      <c r="B6779" s="638" t="str">
        <f>IF($C6779="","",IFERROR(_xlfn.XLOOKUP($C6779,'1.PrepList'!$I$2:$I$1500,'1.PrepList'!$H$2:$H$1500,"")&amp;"",""))</f>
        <v/>
      </c>
      <c r="D6779" s="638" t="str">
        <f>IF($C6779="","",IFERROR(_xlfn.XLOOKUP($C6779,'1.PrepList'!$I$2:$I$1500,'1.PrepList'!$J$2:$J$1500,"")&amp;"",""))</f>
        <v/>
      </c>
      <c r="E6779" s="638" t="str">
        <f>IF($C6779="","",IFERROR(_xlfn.XLOOKUP($C6779,'1.PrepList'!$I$2:$I$1500,'1.PrepList'!$N$2:$N$1500,"")&amp;"",""))</f>
        <v/>
      </c>
      <c r="F6779" s="638" t="str">
        <f>IF($C6779="","",IFERROR(_xlfn.XLOOKUP($C6779,'1.PrepList'!$I$2:$I$1500,'1.PrepList'!$K$2:$K$1500,"")&amp;"",""))</f>
        <v/>
      </c>
      <c r="H6779" s="644" t="str">
        <f>IF($C6779="","",IFERROR(IF(_xlfn.XLOOKUP($C6779,tbl_StartedStatus[Bold ID],tbl_StartedStatus[Started])="Started","Yes",IF(_xlfn.XLOOKUP($C6779,tbl_StartedStatus[Bold ID],tbl_StartedStatus[Started])="No Show","No Show","")),""))</f>
        <v/>
      </c>
    </row>
    <row r="6780" spans="1:8" ht="15" customHeight="1" thickBot="1">
      <c r="A6780" s="38" t="str">
        <f>IF($C6780="","",IFERROR(_xlfn.XLOOKUP($C6780,'1.PrepList'!$I$2:$I$1500,'1.PrepList'!$G$2:$G$1500,"")&amp;"",""))</f>
        <v/>
      </c>
      <c r="B6780" s="638" t="str">
        <f>IF($C6780="","",IFERROR(_xlfn.XLOOKUP($C6780,'1.PrepList'!$I$2:$I$1500,'1.PrepList'!$H$2:$H$1500,"")&amp;"",""))</f>
        <v/>
      </c>
      <c r="D6780" s="638" t="str">
        <f>IF($C6780="","",IFERROR(_xlfn.XLOOKUP($C6780,'1.PrepList'!$I$2:$I$1500,'1.PrepList'!$J$2:$J$1500,"")&amp;"",""))</f>
        <v/>
      </c>
      <c r="E6780" s="638" t="str">
        <f>IF($C6780="","",IFERROR(_xlfn.XLOOKUP($C6780,'1.PrepList'!$I$2:$I$1500,'1.PrepList'!$N$2:$N$1500,"")&amp;"",""))</f>
        <v/>
      </c>
      <c r="F6780" s="638" t="str">
        <f>IF($C6780="","",IFERROR(_xlfn.XLOOKUP($C6780,'1.PrepList'!$I$2:$I$1500,'1.PrepList'!$K$2:$K$1500,"")&amp;"",""))</f>
        <v/>
      </c>
      <c r="H6780" s="644" t="str">
        <f>IF($C6780="","",IFERROR(IF(_xlfn.XLOOKUP($C6780,tbl_StartedStatus[Bold ID],tbl_StartedStatus[Started])="Started","Yes",IF(_xlfn.XLOOKUP($C6780,tbl_StartedStatus[Bold ID],tbl_StartedStatus[Started])="No Show","No Show","")),""))</f>
        <v/>
      </c>
    </row>
    <row r="6781" spans="1:8" ht="15" customHeight="1" thickBot="1">
      <c r="A6781" s="38" t="str">
        <f>IF($C6781="","",IFERROR(_xlfn.XLOOKUP($C6781,'1.PrepList'!$I$2:$I$1500,'1.PrepList'!$G$2:$G$1500,"")&amp;"",""))</f>
        <v/>
      </c>
      <c r="B6781" s="638" t="str">
        <f>IF($C6781="","",IFERROR(_xlfn.XLOOKUP($C6781,'1.PrepList'!$I$2:$I$1500,'1.PrepList'!$H$2:$H$1500,"")&amp;"",""))</f>
        <v/>
      </c>
      <c r="D6781" s="638" t="str">
        <f>IF($C6781="","",IFERROR(_xlfn.XLOOKUP($C6781,'1.PrepList'!$I$2:$I$1500,'1.PrepList'!$J$2:$J$1500,"")&amp;"",""))</f>
        <v/>
      </c>
      <c r="E6781" s="638" t="str">
        <f>IF($C6781="","",IFERROR(_xlfn.XLOOKUP($C6781,'1.PrepList'!$I$2:$I$1500,'1.PrepList'!$N$2:$N$1500,"")&amp;"",""))</f>
        <v/>
      </c>
      <c r="F6781" s="638" t="str">
        <f>IF($C6781="","",IFERROR(_xlfn.XLOOKUP($C6781,'1.PrepList'!$I$2:$I$1500,'1.PrepList'!$K$2:$K$1500,"")&amp;"",""))</f>
        <v/>
      </c>
      <c r="H6781" s="644" t="str">
        <f>IF($C6781="","",IFERROR(IF(_xlfn.XLOOKUP($C6781,tbl_StartedStatus[Bold ID],tbl_StartedStatus[Started])="Started","Yes",IF(_xlfn.XLOOKUP($C6781,tbl_StartedStatus[Bold ID],tbl_StartedStatus[Started])="No Show","No Show","")),""))</f>
        <v/>
      </c>
    </row>
    <row r="6782" spans="1:8" ht="15" customHeight="1" thickBot="1">
      <c r="A6782" s="38" t="str">
        <f>IF($C6782="","",IFERROR(_xlfn.XLOOKUP($C6782,'1.PrepList'!$I$2:$I$1500,'1.PrepList'!$G$2:$G$1500,"")&amp;"",""))</f>
        <v/>
      </c>
      <c r="B6782" s="638" t="str">
        <f>IF($C6782="","",IFERROR(_xlfn.XLOOKUP($C6782,'1.PrepList'!$I$2:$I$1500,'1.PrepList'!$H$2:$H$1500,"")&amp;"",""))</f>
        <v/>
      </c>
      <c r="D6782" s="638" t="str">
        <f>IF($C6782="","",IFERROR(_xlfn.XLOOKUP($C6782,'1.PrepList'!$I$2:$I$1500,'1.PrepList'!$J$2:$J$1500,"")&amp;"",""))</f>
        <v/>
      </c>
      <c r="E6782" s="638" t="str">
        <f>IF($C6782="","",IFERROR(_xlfn.XLOOKUP($C6782,'1.PrepList'!$I$2:$I$1500,'1.PrepList'!$N$2:$N$1500,"")&amp;"",""))</f>
        <v/>
      </c>
      <c r="F6782" s="638" t="str">
        <f>IF($C6782="","",IFERROR(_xlfn.XLOOKUP($C6782,'1.PrepList'!$I$2:$I$1500,'1.PrepList'!$K$2:$K$1500,"")&amp;"",""))</f>
        <v/>
      </c>
      <c r="H6782" s="644" t="str">
        <f>IF($C6782="","",IFERROR(IF(_xlfn.XLOOKUP($C6782,tbl_StartedStatus[Bold ID],tbl_StartedStatus[Started])="Started","Yes",IF(_xlfn.XLOOKUP($C6782,tbl_StartedStatus[Bold ID],tbl_StartedStatus[Started])="No Show","No Show","")),""))</f>
        <v/>
      </c>
    </row>
    <row r="6783" spans="1:8" ht="15" customHeight="1" thickBot="1">
      <c r="A6783" s="38" t="str">
        <f>IF($C6783="","",IFERROR(_xlfn.XLOOKUP($C6783,'1.PrepList'!$I$2:$I$1500,'1.PrepList'!$G$2:$G$1500,"")&amp;"",""))</f>
        <v/>
      </c>
      <c r="B6783" s="638" t="str">
        <f>IF($C6783="","",IFERROR(_xlfn.XLOOKUP($C6783,'1.PrepList'!$I$2:$I$1500,'1.PrepList'!$H$2:$H$1500,"")&amp;"",""))</f>
        <v/>
      </c>
      <c r="D6783" s="638" t="str">
        <f>IF($C6783="","",IFERROR(_xlfn.XLOOKUP($C6783,'1.PrepList'!$I$2:$I$1500,'1.PrepList'!$J$2:$J$1500,"")&amp;"",""))</f>
        <v/>
      </c>
      <c r="E6783" s="638" t="str">
        <f>IF($C6783="","",IFERROR(_xlfn.XLOOKUP($C6783,'1.PrepList'!$I$2:$I$1500,'1.PrepList'!$N$2:$N$1500,"")&amp;"",""))</f>
        <v/>
      </c>
      <c r="F6783" s="638" t="str">
        <f>IF($C6783="","",IFERROR(_xlfn.XLOOKUP($C6783,'1.PrepList'!$I$2:$I$1500,'1.PrepList'!$K$2:$K$1500,"")&amp;"",""))</f>
        <v/>
      </c>
      <c r="H6783" s="644" t="str">
        <f>IF($C6783="","",IFERROR(IF(_xlfn.XLOOKUP($C6783,tbl_StartedStatus[Bold ID],tbl_StartedStatus[Started])="Started","Yes",IF(_xlfn.XLOOKUP($C6783,tbl_StartedStatus[Bold ID],tbl_StartedStatus[Started])="No Show","No Show","")),""))</f>
        <v/>
      </c>
    </row>
    <row r="6784" spans="1:8" ht="15" customHeight="1" thickBot="1">
      <c r="A6784" s="38" t="str">
        <f>IF($C6784="","",IFERROR(_xlfn.XLOOKUP($C6784,'1.PrepList'!$I$2:$I$1500,'1.PrepList'!$G$2:$G$1500,"")&amp;"",""))</f>
        <v/>
      </c>
      <c r="B6784" s="638" t="str">
        <f>IF($C6784="","",IFERROR(_xlfn.XLOOKUP($C6784,'1.PrepList'!$I$2:$I$1500,'1.PrepList'!$H$2:$H$1500,"")&amp;"",""))</f>
        <v/>
      </c>
      <c r="D6784" s="638" t="str">
        <f>IF($C6784="","",IFERROR(_xlfn.XLOOKUP($C6784,'1.PrepList'!$I$2:$I$1500,'1.PrepList'!$J$2:$J$1500,"")&amp;"",""))</f>
        <v/>
      </c>
      <c r="E6784" s="638" t="str">
        <f>IF($C6784="","",IFERROR(_xlfn.XLOOKUP($C6784,'1.PrepList'!$I$2:$I$1500,'1.PrepList'!$N$2:$N$1500,"")&amp;"",""))</f>
        <v/>
      </c>
      <c r="F6784" s="638" t="str">
        <f>IF($C6784="","",IFERROR(_xlfn.XLOOKUP($C6784,'1.PrepList'!$I$2:$I$1500,'1.PrepList'!$K$2:$K$1500,"")&amp;"",""))</f>
        <v/>
      </c>
      <c r="H6784" s="644" t="str">
        <f>IF($C6784="","",IFERROR(IF(_xlfn.XLOOKUP($C6784,tbl_StartedStatus[Bold ID],tbl_StartedStatus[Started])="Started","Yes",IF(_xlfn.XLOOKUP($C6784,tbl_StartedStatus[Bold ID],tbl_StartedStatus[Started])="No Show","No Show","")),""))</f>
        <v/>
      </c>
    </row>
    <row r="6785" spans="1:8" ht="15" customHeight="1" thickBot="1">
      <c r="A6785" s="38" t="str">
        <f>IF($C6785="","",IFERROR(_xlfn.XLOOKUP($C6785,'1.PrepList'!$I$2:$I$1500,'1.PrepList'!$G$2:$G$1500,"")&amp;"",""))</f>
        <v/>
      </c>
      <c r="B6785" s="638" t="str">
        <f>IF($C6785="","",IFERROR(_xlfn.XLOOKUP($C6785,'1.PrepList'!$I$2:$I$1500,'1.PrepList'!$H$2:$H$1500,"")&amp;"",""))</f>
        <v/>
      </c>
      <c r="D6785" s="638" t="str">
        <f>IF($C6785="","",IFERROR(_xlfn.XLOOKUP($C6785,'1.PrepList'!$I$2:$I$1500,'1.PrepList'!$J$2:$J$1500,"")&amp;"",""))</f>
        <v/>
      </c>
      <c r="E6785" s="638" t="str">
        <f>IF($C6785="","",IFERROR(_xlfn.XLOOKUP($C6785,'1.PrepList'!$I$2:$I$1500,'1.PrepList'!$N$2:$N$1500,"")&amp;"",""))</f>
        <v/>
      </c>
      <c r="F6785" s="638" t="str">
        <f>IF($C6785="","",IFERROR(_xlfn.XLOOKUP($C6785,'1.PrepList'!$I$2:$I$1500,'1.PrepList'!$K$2:$K$1500,"")&amp;"",""))</f>
        <v/>
      </c>
      <c r="H6785" s="644" t="str">
        <f>IF($C6785="","",IFERROR(IF(_xlfn.XLOOKUP($C6785,tbl_StartedStatus[Bold ID],tbl_StartedStatus[Started])="Started","Yes",IF(_xlfn.XLOOKUP($C6785,tbl_StartedStatus[Bold ID],tbl_StartedStatus[Started])="No Show","No Show","")),""))</f>
        <v/>
      </c>
    </row>
    <row r="6786" spans="1:8" ht="15" customHeight="1" thickBot="1">
      <c r="A6786" s="38" t="str">
        <f>IF($C6786="","",IFERROR(_xlfn.XLOOKUP($C6786,'1.PrepList'!$I$2:$I$1500,'1.PrepList'!$G$2:$G$1500,"")&amp;"",""))</f>
        <v/>
      </c>
      <c r="B6786" s="638" t="str">
        <f>IF($C6786="","",IFERROR(_xlfn.XLOOKUP($C6786,'1.PrepList'!$I$2:$I$1500,'1.PrepList'!$H$2:$H$1500,"")&amp;"",""))</f>
        <v/>
      </c>
      <c r="D6786" s="638" t="str">
        <f>IF($C6786="","",IFERROR(_xlfn.XLOOKUP($C6786,'1.PrepList'!$I$2:$I$1500,'1.PrepList'!$J$2:$J$1500,"")&amp;"",""))</f>
        <v/>
      </c>
      <c r="E6786" s="638" t="str">
        <f>IF($C6786="","",IFERROR(_xlfn.XLOOKUP($C6786,'1.PrepList'!$I$2:$I$1500,'1.PrepList'!$N$2:$N$1500,"")&amp;"",""))</f>
        <v/>
      </c>
      <c r="F6786" s="638" t="str">
        <f>IF($C6786="","",IFERROR(_xlfn.XLOOKUP($C6786,'1.PrepList'!$I$2:$I$1500,'1.PrepList'!$K$2:$K$1500,"")&amp;"",""))</f>
        <v/>
      </c>
      <c r="H6786" s="644" t="str">
        <f>IF($C6786="","",IFERROR(IF(_xlfn.XLOOKUP($C6786,tbl_StartedStatus[Bold ID],tbl_StartedStatus[Started])="Started","Yes",IF(_xlfn.XLOOKUP($C6786,tbl_StartedStatus[Bold ID],tbl_StartedStatus[Started])="No Show","No Show","")),""))</f>
        <v/>
      </c>
    </row>
    <row r="6787" spans="1:8" ht="15" customHeight="1" thickBot="1">
      <c r="A6787" s="38" t="str">
        <f>IF($C6787="","",IFERROR(_xlfn.XLOOKUP($C6787,'1.PrepList'!$I$2:$I$1500,'1.PrepList'!$G$2:$G$1500,"")&amp;"",""))</f>
        <v/>
      </c>
      <c r="B6787" s="638" t="str">
        <f>IF($C6787="","",IFERROR(_xlfn.XLOOKUP($C6787,'1.PrepList'!$I$2:$I$1500,'1.PrepList'!$H$2:$H$1500,"")&amp;"",""))</f>
        <v/>
      </c>
      <c r="D6787" s="638" t="str">
        <f>IF($C6787="","",IFERROR(_xlfn.XLOOKUP($C6787,'1.PrepList'!$I$2:$I$1500,'1.PrepList'!$J$2:$J$1500,"")&amp;"",""))</f>
        <v/>
      </c>
      <c r="E6787" s="638" t="str">
        <f>IF($C6787="","",IFERROR(_xlfn.XLOOKUP($C6787,'1.PrepList'!$I$2:$I$1500,'1.PrepList'!$N$2:$N$1500,"")&amp;"",""))</f>
        <v/>
      </c>
      <c r="F6787" s="638" t="str">
        <f>IF($C6787="","",IFERROR(_xlfn.XLOOKUP($C6787,'1.PrepList'!$I$2:$I$1500,'1.PrepList'!$K$2:$K$1500,"")&amp;"",""))</f>
        <v/>
      </c>
      <c r="H6787" s="644" t="str">
        <f>IF($C6787="","",IFERROR(IF(_xlfn.XLOOKUP($C6787,tbl_StartedStatus[Bold ID],tbl_StartedStatus[Started])="Started","Yes",IF(_xlfn.XLOOKUP($C6787,tbl_StartedStatus[Bold ID],tbl_StartedStatus[Started])="No Show","No Show","")),""))</f>
        <v/>
      </c>
    </row>
    <row r="6788" spans="1:8" ht="15" customHeight="1" thickBot="1">
      <c r="A6788" s="38" t="str">
        <f>IF($C6788="","",IFERROR(_xlfn.XLOOKUP($C6788,'1.PrepList'!$I$2:$I$1500,'1.PrepList'!$G$2:$G$1500,"")&amp;"",""))</f>
        <v/>
      </c>
      <c r="B6788" s="638" t="str">
        <f>IF($C6788="","",IFERROR(_xlfn.XLOOKUP($C6788,'1.PrepList'!$I$2:$I$1500,'1.PrepList'!$H$2:$H$1500,"")&amp;"",""))</f>
        <v/>
      </c>
      <c r="D6788" s="638" t="str">
        <f>IF($C6788="","",IFERROR(_xlfn.XLOOKUP($C6788,'1.PrepList'!$I$2:$I$1500,'1.PrepList'!$J$2:$J$1500,"")&amp;"",""))</f>
        <v/>
      </c>
      <c r="E6788" s="638" t="str">
        <f>IF($C6788="","",IFERROR(_xlfn.XLOOKUP($C6788,'1.PrepList'!$I$2:$I$1500,'1.PrepList'!$N$2:$N$1500,"")&amp;"",""))</f>
        <v/>
      </c>
      <c r="F6788" s="638" t="str">
        <f>IF($C6788="","",IFERROR(_xlfn.XLOOKUP($C6788,'1.PrepList'!$I$2:$I$1500,'1.PrepList'!$K$2:$K$1500,"")&amp;"",""))</f>
        <v/>
      </c>
      <c r="H6788" s="644" t="str">
        <f>IF($C6788="","",IFERROR(IF(_xlfn.XLOOKUP($C6788,tbl_StartedStatus[Bold ID],tbl_StartedStatus[Started])="Started","Yes",IF(_xlfn.XLOOKUP($C6788,tbl_StartedStatus[Bold ID],tbl_StartedStatus[Started])="No Show","No Show","")),""))</f>
        <v/>
      </c>
    </row>
    <row r="6789" spans="1:8" ht="15" customHeight="1" thickBot="1">
      <c r="A6789" s="38" t="str">
        <f>IF($C6789="","",IFERROR(_xlfn.XLOOKUP($C6789,'1.PrepList'!$I$2:$I$1500,'1.PrepList'!$G$2:$G$1500,"")&amp;"",""))</f>
        <v/>
      </c>
      <c r="B6789" s="638" t="str">
        <f>IF($C6789="","",IFERROR(_xlfn.XLOOKUP($C6789,'1.PrepList'!$I$2:$I$1500,'1.PrepList'!$H$2:$H$1500,"")&amp;"",""))</f>
        <v/>
      </c>
      <c r="D6789" s="638" t="str">
        <f>IF($C6789="","",IFERROR(_xlfn.XLOOKUP($C6789,'1.PrepList'!$I$2:$I$1500,'1.PrepList'!$J$2:$J$1500,"")&amp;"",""))</f>
        <v/>
      </c>
      <c r="E6789" s="638" t="str">
        <f>IF($C6789="","",IFERROR(_xlfn.XLOOKUP($C6789,'1.PrepList'!$I$2:$I$1500,'1.PrepList'!$N$2:$N$1500,"")&amp;"",""))</f>
        <v/>
      </c>
      <c r="F6789" s="638" t="str">
        <f>IF($C6789="","",IFERROR(_xlfn.XLOOKUP($C6789,'1.PrepList'!$I$2:$I$1500,'1.PrepList'!$K$2:$K$1500,"")&amp;"",""))</f>
        <v/>
      </c>
      <c r="H6789" s="644" t="str">
        <f>IF($C6789="","",IFERROR(IF(_xlfn.XLOOKUP($C6789,tbl_StartedStatus[Bold ID],tbl_StartedStatus[Started])="Started","Yes",IF(_xlfn.XLOOKUP($C6789,tbl_StartedStatus[Bold ID],tbl_StartedStatus[Started])="No Show","No Show","")),""))</f>
        <v/>
      </c>
    </row>
    <row r="6790" spans="1:8" ht="15" customHeight="1" thickBot="1">
      <c r="A6790" s="38" t="str">
        <f>IF($C6790="","",IFERROR(_xlfn.XLOOKUP($C6790,'1.PrepList'!$I$2:$I$1500,'1.PrepList'!$G$2:$G$1500,"")&amp;"",""))</f>
        <v/>
      </c>
      <c r="B6790" s="638" t="str">
        <f>IF($C6790="","",IFERROR(_xlfn.XLOOKUP($C6790,'1.PrepList'!$I$2:$I$1500,'1.PrepList'!$H$2:$H$1500,"")&amp;"",""))</f>
        <v/>
      </c>
      <c r="D6790" s="638" t="str">
        <f>IF($C6790="","",IFERROR(_xlfn.XLOOKUP($C6790,'1.PrepList'!$I$2:$I$1500,'1.PrepList'!$J$2:$J$1500,"")&amp;"",""))</f>
        <v/>
      </c>
      <c r="E6790" s="638" t="str">
        <f>IF($C6790="","",IFERROR(_xlfn.XLOOKUP($C6790,'1.PrepList'!$I$2:$I$1500,'1.PrepList'!$N$2:$N$1500,"")&amp;"",""))</f>
        <v/>
      </c>
      <c r="F6790" s="638" t="str">
        <f>IF($C6790="","",IFERROR(_xlfn.XLOOKUP($C6790,'1.PrepList'!$I$2:$I$1500,'1.PrepList'!$K$2:$K$1500,"")&amp;"",""))</f>
        <v/>
      </c>
      <c r="H6790" s="644" t="str">
        <f>IF($C6790="","",IFERROR(IF(_xlfn.XLOOKUP($C6790,tbl_StartedStatus[Bold ID],tbl_StartedStatus[Started])="Started","Yes",IF(_xlfn.XLOOKUP($C6790,tbl_StartedStatus[Bold ID],tbl_StartedStatus[Started])="No Show","No Show","")),""))</f>
        <v/>
      </c>
    </row>
    <row r="6791" spans="1:8" ht="15" customHeight="1" thickBot="1">
      <c r="A6791" s="38" t="str">
        <f>IF($C6791="","",IFERROR(_xlfn.XLOOKUP($C6791,'1.PrepList'!$I$2:$I$1500,'1.PrepList'!$G$2:$G$1500,"")&amp;"",""))</f>
        <v/>
      </c>
      <c r="B6791" s="638" t="str">
        <f>IF($C6791="","",IFERROR(_xlfn.XLOOKUP($C6791,'1.PrepList'!$I$2:$I$1500,'1.PrepList'!$H$2:$H$1500,"")&amp;"",""))</f>
        <v/>
      </c>
      <c r="D6791" s="638" t="str">
        <f>IF($C6791="","",IFERROR(_xlfn.XLOOKUP($C6791,'1.PrepList'!$I$2:$I$1500,'1.PrepList'!$J$2:$J$1500,"")&amp;"",""))</f>
        <v/>
      </c>
      <c r="E6791" s="638" t="str">
        <f>IF($C6791="","",IFERROR(_xlfn.XLOOKUP($C6791,'1.PrepList'!$I$2:$I$1500,'1.PrepList'!$N$2:$N$1500,"")&amp;"",""))</f>
        <v/>
      </c>
      <c r="F6791" s="638" t="str">
        <f>IF($C6791="","",IFERROR(_xlfn.XLOOKUP($C6791,'1.PrepList'!$I$2:$I$1500,'1.PrepList'!$K$2:$K$1500,"")&amp;"",""))</f>
        <v/>
      </c>
      <c r="H6791" s="644" t="str">
        <f>IF($C6791="","",IFERROR(IF(_xlfn.XLOOKUP($C6791,tbl_StartedStatus[Bold ID],tbl_StartedStatus[Started])="Started","Yes",IF(_xlfn.XLOOKUP($C6791,tbl_StartedStatus[Bold ID],tbl_StartedStatus[Started])="No Show","No Show","")),""))</f>
        <v/>
      </c>
    </row>
    <row r="6792" spans="1:8" ht="15" customHeight="1" thickBot="1">
      <c r="A6792" s="38" t="str">
        <f>IF($C6792="","",IFERROR(_xlfn.XLOOKUP($C6792,'1.PrepList'!$I$2:$I$1500,'1.PrepList'!$G$2:$G$1500,"")&amp;"",""))</f>
        <v/>
      </c>
      <c r="B6792" s="638" t="str">
        <f>IF($C6792="","",IFERROR(_xlfn.XLOOKUP($C6792,'1.PrepList'!$I$2:$I$1500,'1.PrepList'!$H$2:$H$1500,"")&amp;"",""))</f>
        <v/>
      </c>
      <c r="D6792" s="638" t="str">
        <f>IF($C6792="","",IFERROR(_xlfn.XLOOKUP($C6792,'1.PrepList'!$I$2:$I$1500,'1.PrepList'!$J$2:$J$1500,"")&amp;"",""))</f>
        <v/>
      </c>
      <c r="E6792" s="638" t="str">
        <f>IF($C6792="","",IFERROR(_xlfn.XLOOKUP($C6792,'1.PrepList'!$I$2:$I$1500,'1.PrepList'!$N$2:$N$1500,"")&amp;"",""))</f>
        <v/>
      </c>
      <c r="F6792" s="638" t="str">
        <f>IF($C6792="","",IFERROR(_xlfn.XLOOKUP($C6792,'1.PrepList'!$I$2:$I$1500,'1.PrepList'!$K$2:$K$1500,"")&amp;"",""))</f>
        <v/>
      </c>
      <c r="H6792" s="644" t="str">
        <f>IF($C6792="","",IFERROR(IF(_xlfn.XLOOKUP($C6792,tbl_StartedStatus[Bold ID],tbl_StartedStatus[Started])="Started","Yes",IF(_xlfn.XLOOKUP($C6792,tbl_StartedStatus[Bold ID],tbl_StartedStatus[Started])="No Show","No Show","")),""))</f>
        <v/>
      </c>
    </row>
    <row r="6793" spans="1:8" ht="15" customHeight="1" thickBot="1">
      <c r="A6793" s="38" t="str">
        <f>IF($C6793="","",IFERROR(_xlfn.XLOOKUP($C6793,'1.PrepList'!$I$2:$I$1500,'1.PrepList'!$G$2:$G$1500,"")&amp;"",""))</f>
        <v/>
      </c>
      <c r="B6793" s="638" t="str">
        <f>IF($C6793="","",IFERROR(_xlfn.XLOOKUP($C6793,'1.PrepList'!$I$2:$I$1500,'1.PrepList'!$H$2:$H$1500,"")&amp;"",""))</f>
        <v/>
      </c>
      <c r="D6793" s="638" t="str">
        <f>IF($C6793="","",IFERROR(_xlfn.XLOOKUP($C6793,'1.PrepList'!$I$2:$I$1500,'1.PrepList'!$J$2:$J$1500,"")&amp;"",""))</f>
        <v/>
      </c>
      <c r="E6793" s="638" t="str">
        <f>IF($C6793="","",IFERROR(_xlfn.XLOOKUP($C6793,'1.PrepList'!$I$2:$I$1500,'1.PrepList'!$N$2:$N$1500,"")&amp;"",""))</f>
        <v/>
      </c>
      <c r="F6793" s="638" t="str">
        <f>IF($C6793="","",IFERROR(_xlfn.XLOOKUP($C6793,'1.PrepList'!$I$2:$I$1500,'1.PrepList'!$K$2:$K$1500,"")&amp;"",""))</f>
        <v/>
      </c>
      <c r="H6793" s="644" t="str">
        <f>IF($C6793="","",IFERROR(IF(_xlfn.XLOOKUP($C6793,tbl_StartedStatus[Bold ID],tbl_StartedStatus[Started])="Started","Yes",IF(_xlfn.XLOOKUP($C6793,tbl_StartedStatus[Bold ID],tbl_StartedStatus[Started])="No Show","No Show","")),""))</f>
        <v/>
      </c>
    </row>
    <row r="6794" spans="1:8" ht="15" customHeight="1" thickBot="1">
      <c r="A6794" s="38" t="str">
        <f>IF($C6794="","",IFERROR(_xlfn.XLOOKUP($C6794,'1.PrepList'!$I$2:$I$1500,'1.PrepList'!$G$2:$G$1500,"")&amp;"",""))</f>
        <v/>
      </c>
      <c r="B6794" s="638" t="str">
        <f>IF($C6794="","",IFERROR(_xlfn.XLOOKUP($C6794,'1.PrepList'!$I$2:$I$1500,'1.PrepList'!$H$2:$H$1500,"")&amp;"",""))</f>
        <v/>
      </c>
      <c r="D6794" s="638" t="str">
        <f>IF($C6794="","",IFERROR(_xlfn.XLOOKUP($C6794,'1.PrepList'!$I$2:$I$1500,'1.PrepList'!$J$2:$J$1500,"")&amp;"",""))</f>
        <v/>
      </c>
      <c r="E6794" s="638" t="str">
        <f>IF($C6794="","",IFERROR(_xlfn.XLOOKUP($C6794,'1.PrepList'!$I$2:$I$1500,'1.PrepList'!$N$2:$N$1500,"")&amp;"",""))</f>
        <v/>
      </c>
      <c r="F6794" s="638" t="str">
        <f>IF($C6794="","",IFERROR(_xlfn.XLOOKUP($C6794,'1.PrepList'!$I$2:$I$1500,'1.PrepList'!$K$2:$K$1500,"")&amp;"",""))</f>
        <v/>
      </c>
      <c r="H6794" s="644" t="str">
        <f>IF($C6794="","",IFERROR(IF(_xlfn.XLOOKUP($C6794,tbl_StartedStatus[Bold ID],tbl_StartedStatus[Started])="Started","Yes",IF(_xlfn.XLOOKUP($C6794,tbl_StartedStatus[Bold ID],tbl_StartedStatus[Started])="No Show","No Show","")),""))</f>
        <v/>
      </c>
    </row>
    <row r="6795" spans="1:8" ht="15" customHeight="1" thickBot="1">
      <c r="A6795" s="38" t="str">
        <f>IF($C6795="","",IFERROR(_xlfn.XLOOKUP($C6795,'1.PrepList'!$I$2:$I$1500,'1.PrepList'!$G$2:$G$1500,"")&amp;"",""))</f>
        <v/>
      </c>
      <c r="B6795" s="638" t="str">
        <f>IF($C6795="","",IFERROR(_xlfn.XLOOKUP($C6795,'1.PrepList'!$I$2:$I$1500,'1.PrepList'!$H$2:$H$1500,"")&amp;"",""))</f>
        <v/>
      </c>
      <c r="D6795" s="638" t="str">
        <f>IF($C6795="","",IFERROR(_xlfn.XLOOKUP($C6795,'1.PrepList'!$I$2:$I$1500,'1.PrepList'!$J$2:$J$1500,"")&amp;"",""))</f>
        <v/>
      </c>
      <c r="E6795" s="638" t="str">
        <f>IF($C6795="","",IFERROR(_xlfn.XLOOKUP($C6795,'1.PrepList'!$I$2:$I$1500,'1.PrepList'!$N$2:$N$1500,"")&amp;"",""))</f>
        <v/>
      </c>
      <c r="F6795" s="638" t="str">
        <f>IF($C6795="","",IFERROR(_xlfn.XLOOKUP($C6795,'1.PrepList'!$I$2:$I$1500,'1.PrepList'!$K$2:$K$1500,"")&amp;"",""))</f>
        <v/>
      </c>
      <c r="H6795" s="644" t="str">
        <f>IF($C6795="","",IFERROR(IF(_xlfn.XLOOKUP($C6795,tbl_StartedStatus[Bold ID],tbl_StartedStatus[Started])="Started","Yes",IF(_xlfn.XLOOKUP($C6795,tbl_StartedStatus[Bold ID],tbl_StartedStatus[Started])="No Show","No Show","")),""))</f>
        <v/>
      </c>
    </row>
    <row r="6796" spans="1:8" ht="15" customHeight="1" thickBot="1">
      <c r="A6796" s="38" t="str">
        <f>IF($C6796="","",IFERROR(_xlfn.XLOOKUP($C6796,'1.PrepList'!$I$2:$I$1500,'1.PrepList'!$G$2:$G$1500,"")&amp;"",""))</f>
        <v/>
      </c>
      <c r="B6796" s="638" t="str">
        <f>IF($C6796="","",IFERROR(_xlfn.XLOOKUP($C6796,'1.PrepList'!$I$2:$I$1500,'1.PrepList'!$H$2:$H$1500,"")&amp;"",""))</f>
        <v/>
      </c>
      <c r="D6796" s="638" t="str">
        <f>IF($C6796="","",IFERROR(_xlfn.XLOOKUP($C6796,'1.PrepList'!$I$2:$I$1500,'1.PrepList'!$J$2:$J$1500,"")&amp;"",""))</f>
        <v/>
      </c>
      <c r="E6796" s="638" t="str">
        <f>IF($C6796="","",IFERROR(_xlfn.XLOOKUP($C6796,'1.PrepList'!$I$2:$I$1500,'1.PrepList'!$N$2:$N$1500,"")&amp;"",""))</f>
        <v/>
      </c>
      <c r="F6796" s="638" t="str">
        <f>IF($C6796="","",IFERROR(_xlfn.XLOOKUP($C6796,'1.PrepList'!$I$2:$I$1500,'1.PrepList'!$K$2:$K$1500,"")&amp;"",""))</f>
        <v/>
      </c>
      <c r="H6796" s="644" t="str">
        <f>IF($C6796="","",IFERROR(IF(_xlfn.XLOOKUP($C6796,tbl_StartedStatus[Bold ID],tbl_StartedStatus[Started])="Started","Yes",IF(_xlfn.XLOOKUP($C6796,tbl_StartedStatus[Bold ID],tbl_StartedStatus[Started])="No Show","No Show","")),""))</f>
        <v/>
      </c>
    </row>
    <row r="6797" spans="1:8" ht="15" customHeight="1" thickBot="1">
      <c r="A6797" s="38" t="str">
        <f>IF($C6797="","",IFERROR(_xlfn.XLOOKUP($C6797,'1.PrepList'!$I$2:$I$1500,'1.PrepList'!$G$2:$G$1500,"")&amp;"",""))</f>
        <v/>
      </c>
      <c r="B6797" s="638" t="str">
        <f>IF($C6797="","",IFERROR(_xlfn.XLOOKUP($C6797,'1.PrepList'!$I$2:$I$1500,'1.PrepList'!$H$2:$H$1500,"")&amp;"",""))</f>
        <v/>
      </c>
      <c r="D6797" s="638" t="str">
        <f>IF($C6797="","",IFERROR(_xlfn.XLOOKUP($C6797,'1.PrepList'!$I$2:$I$1500,'1.PrepList'!$J$2:$J$1500,"")&amp;"",""))</f>
        <v/>
      </c>
      <c r="E6797" s="638" t="str">
        <f>IF($C6797="","",IFERROR(_xlfn.XLOOKUP($C6797,'1.PrepList'!$I$2:$I$1500,'1.PrepList'!$N$2:$N$1500,"")&amp;"",""))</f>
        <v/>
      </c>
      <c r="F6797" s="638" t="str">
        <f>IF($C6797="","",IFERROR(_xlfn.XLOOKUP($C6797,'1.PrepList'!$I$2:$I$1500,'1.PrepList'!$K$2:$K$1500,"")&amp;"",""))</f>
        <v/>
      </c>
      <c r="H6797" s="644" t="str">
        <f>IF($C6797="","",IFERROR(IF(_xlfn.XLOOKUP($C6797,tbl_StartedStatus[Bold ID],tbl_StartedStatus[Started])="Started","Yes",IF(_xlfn.XLOOKUP($C6797,tbl_StartedStatus[Bold ID],tbl_StartedStatus[Started])="No Show","No Show","")),""))</f>
        <v/>
      </c>
    </row>
    <row r="6798" spans="1:8" ht="15" customHeight="1" thickBot="1">
      <c r="A6798" s="38" t="str">
        <f>IF($C6798="","",IFERROR(_xlfn.XLOOKUP($C6798,'1.PrepList'!$I$2:$I$1500,'1.PrepList'!$G$2:$G$1500,"")&amp;"",""))</f>
        <v/>
      </c>
      <c r="B6798" s="638" t="str">
        <f>IF($C6798="","",IFERROR(_xlfn.XLOOKUP($C6798,'1.PrepList'!$I$2:$I$1500,'1.PrepList'!$H$2:$H$1500,"")&amp;"",""))</f>
        <v/>
      </c>
      <c r="D6798" s="638" t="str">
        <f>IF($C6798="","",IFERROR(_xlfn.XLOOKUP($C6798,'1.PrepList'!$I$2:$I$1500,'1.PrepList'!$J$2:$J$1500,"")&amp;"",""))</f>
        <v/>
      </c>
      <c r="E6798" s="638" t="str">
        <f>IF($C6798="","",IFERROR(_xlfn.XLOOKUP($C6798,'1.PrepList'!$I$2:$I$1500,'1.PrepList'!$N$2:$N$1500,"")&amp;"",""))</f>
        <v/>
      </c>
      <c r="F6798" s="638" t="str">
        <f>IF($C6798="","",IFERROR(_xlfn.XLOOKUP($C6798,'1.PrepList'!$I$2:$I$1500,'1.PrepList'!$K$2:$K$1500,"")&amp;"",""))</f>
        <v/>
      </c>
      <c r="H6798" s="644" t="str">
        <f>IF($C6798="","",IFERROR(IF(_xlfn.XLOOKUP($C6798,tbl_StartedStatus[Bold ID],tbl_StartedStatus[Started])="Started","Yes",IF(_xlfn.XLOOKUP($C6798,tbl_StartedStatus[Bold ID],tbl_StartedStatus[Started])="No Show","No Show","")),""))</f>
        <v/>
      </c>
    </row>
    <row r="6799" spans="1:8" ht="15" customHeight="1" thickBot="1">
      <c r="A6799" s="38" t="str">
        <f>IF($C6799="","",IFERROR(_xlfn.XLOOKUP($C6799,'1.PrepList'!$I$2:$I$1500,'1.PrepList'!$G$2:$G$1500,"")&amp;"",""))</f>
        <v/>
      </c>
      <c r="B6799" s="638" t="str">
        <f>IF($C6799="","",IFERROR(_xlfn.XLOOKUP($C6799,'1.PrepList'!$I$2:$I$1500,'1.PrepList'!$H$2:$H$1500,"")&amp;"",""))</f>
        <v/>
      </c>
      <c r="D6799" s="638" t="str">
        <f>IF($C6799="","",IFERROR(_xlfn.XLOOKUP($C6799,'1.PrepList'!$I$2:$I$1500,'1.PrepList'!$J$2:$J$1500,"")&amp;"",""))</f>
        <v/>
      </c>
      <c r="E6799" s="638" t="str">
        <f>IF($C6799="","",IFERROR(_xlfn.XLOOKUP($C6799,'1.PrepList'!$I$2:$I$1500,'1.PrepList'!$N$2:$N$1500,"")&amp;"",""))</f>
        <v/>
      </c>
      <c r="F6799" s="638" t="str">
        <f>IF($C6799="","",IFERROR(_xlfn.XLOOKUP($C6799,'1.PrepList'!$I$2:$I$1500,'1.PrepList'!$K$2:$K$1500,"")&amp;"",""))</f>
        <v/>
      </c>
      <c r="H6799" s="644" t="str">
        <f>IF($C6799="","",IFERROR(IF(_xlfn.XLOOKUP($C6799,tbl_StartedStatus[Bold ID],tbl_StartedStatus[Started])="Started","Yes",IF(_xlfn.XLOOKUP($C6799,tbl_StartedStatus[Bold ID],tbl_StartedStatus[Started])="No Show","No Show","")),""))</f>
        <v/>
      </c>
    </row>
    <row r="6800" spans="1:8" ht="15" customHeight="1" thickBot="1">
      <c r="A6800" s="38" t="str">
        <f>IF($C6800="","",IFERROR(_xlfn.XLOOKUP($C6800,'1.PrepList'!$I$2:$I$1500,'1.PrepList'!$G$2:$G$1500,"")&amp;"",""))</f>
        <v/>
      </c>
      <c r="B6800" s="638" t="str">
        <f>IF($C6800="","",IFERROR(_xlfn.XLOOKUP($C6800,'1.PrepList'!$I$2:$I$1500,'1.PrepList'!$H$2:$H$1500,"")&amp;"",""))</f>
        <v/>
      </c>
      <c r="D6800" s="638" t="str">
        <f>IF($C6800="","",IFERROR(_xlfn.XLOOKUP($C6800,'1.PrepList'!$I$2:$I$1500,'1.PrepList'!$J$2:$J$1500,"")&amp;"",""))</f>
        <v/>
      </c>
      <c r="E6800" s="638" t="str">
        <f>IF($C6800="","",IFERROR(_xlfn.XLOOKUP($C6800,'1.PrepList'!$I$2:$I$1500,'1.PrepList'!$N$2:$N$1500,"")&amp;"",""))</f>
        <v/>
      </c>
      <c r="F6800" s="638" t="str">
        <f>IF($C6800="","",IFERROR(_xlfn.XLOOKUP($C6800,'1.PrepList'!$I$2:$I$1500,'1.PrepList'!$K$2:$K$1500,"")&amp;"",""))</f>
        <v/>
      </c>
      <c r="H6800" s="644" t="str">
        <f>IF($C6800="","",IFERROR(IF(_xlfn.XLOOKUP($C6800,tbl_StartedStatus[Bold ID],tbl_StartedStatus[Started])="Started","Yes",IF(_xlfn.XLOOKUP($C6800,tbl_StartedStatus[Bold ID],tbl_StartedStatus[Started])="No Show","No Show","")),""))</f>
        <v/>
      </c>
    </row>
    <row r="6801" spans="1:8" ht="15" customHeight="1" thickBot="1">
      <c r="A6801" s="38" t="str">
        <f>IF($C6801="","",IFERROR(_xlfn.XLOOKUP($C6801,'1.PrepList'!$I$2:$I$1500,'1.PrepList'!$G$2:$G$1500,"")&amp;"",""))</f>
        <v/>
      </c>
      <c r="B6801" s="638" t="str">
        <f>IF($C6801="","",IFERROR(_xlfn.XLOOKUP($C6801,'1.PrepList'!$I$2:$I$1500,'1.PrepList'!$H$2:$H$1500,"")&amp;"",""))</f>
        <v/>
      </c>
      <c r="D6801" s="638" t="str">
        <f>IF($C6801="","",IFERROR(_xlfn.XLOOKUP($C6801,'1.PrepList'!$I$2:$I$1500,'1.PrepList'!$J$2:$J$1500,"")&amp;"",""))</f>
        <v/>
      </c>
      <c r="E6801" s="638" t="str">
        <f>IF($C6801="","",IFERROR(_xlfn.XLOOKUP($C6801,'1.PrepList'!$I$2:$I$1500,'1.PrepList'!$N$2:$N$1500,"")&amp;"",""))</f>
        <v/>
      </c>
      <c r="F6801" s="638" t="str">
        <f>IF($C6801="","",IFERROR(_xlfn.XLOOKUP($C6801,'1.PrepList'!$I$2:$I$1500,'1.PrepList'!$K$2:$K$1500,"")&amp;"",""))</f>
        <v/>
      </c>
      <c r="H6801" s="644" t="str">
        <f>IF($C6801="","",IFERROR(IF(_xlfn.XLOOKUP($C6801,tbl_StartedStatus[Bold ID],tbl_StartedStatus[Started])="Started","Yes",IF(_xlfn.XLOOKUP($C6801,tbl_StartedStatus[Bold ID],tbl_StartedStatus[Started])="No Show","No Show","")),""))</f>
        <v/>
      </c>
    </row>
    <row r="6802" spans="1:8" ht="15" customHeight="1" thickBot="1">
      <c r="A6802" s="38" t="str">
        <f>IF($C6802="","",IFERROR(_xlfn.XLOOKUP($C6802,'1.PrepList'!$I$2:$I$1500,'1.PrepList'!$G$2:$G$1500,"")&amp;"",""))</f>
        <v/>
      </c>
      <c r="B6802" s="638" t="str">
        <f>IF($C6802="","",IFERROR(_xlfn.XLOOKUP($C6802,'1.PrepList'!$I$2:$I$1500,'1.PrepList'!$H$2:$H$1500,"")&amp;"",""))</f>
        <v/>
      </c>
      <c r="D6802" s="638" t="str">
        <f>IF($C6802="","",IFERROR(_xlfn.XLOOKUP($C6802,'1.PrepList'!$I$2:$I$1500,'1.PrepList'!$J$2:$J$1500,"")&amp;"",""))</f>
        <v/>
      </c>
      <c r="E6802" s="638" t="str">
        <f>IF($C6802="","",IFERROR(_xlfn.XLOOKUP($C6802,'1.PrepList'!$I$2:$I$1500,'1.PrepList'!$N$2:$N$1500,"")&amp;"",""))</f>
        <v/>
      </c>
      <c r="F6802" s="638" t="str">
        <f>IF($C6802="","",IFERROR(_xlfn.XLOOKUP($C6802,'1.PrepList'!$I$2:$I$1500,'1.PrepList'!$K$2:$K$1500,"")&amp;"",""))</f>
        <v/>
      </c>
      <c r="H6802" s="644" t="str">
        <f>IF($C6802="","",IFERROR(IF(_xlfn.XLOOKUP($C6802,tbl_StartedStatus[Bold ID],tbl_StartedStatus[Started])="Started","Yes",IF(_xlfn.XLOOKUP($C6802,tbl_StartedStatus[Bold ID],tbl_StartedStatus[Started])="No Show","No Show","")),""))</f>
        <v/>
      </c>
    </row>
    <row r="6803" spans="1:8" ht="15" customHeight="1" thickBot="1">
      <c r="A6803" s="38" t="str">
        <f>IF($C6803="","",IFERROR(_xlfn.XLOOKUP($C6803,'1.PrepList'!$I$2:$I$1500,'1.PrepList'!$G$2:$G$1500,"")&amp;"",""))</f>
        <v/>
      </c>
      <c r="B6803" s="638" t="str">
        <f>IF($C6803="","",IFERROR(_xlfn.XLOOKUP($C6803,'1.PrepList'!$I$2:$I$1500,'1.PrepList'!$H$2:$H$1500,"")&amp;"",""))</f>
        <v/>
      </c>
      <c r="D6803" s="638" t="str">
        <f>IF($C6803="","",IFERROR(_xlfn.XLOOKUP($C6803,'1.PrepList'!$I$2:$I$1500,'1.PrepList'!$J$2:$J$1500,"")&amp;"",""))</f>
        <v/>
      </c>
      <c r="E6803" s="638" t="str">
        <f>IF($C6803="","",IFERROR(_xlfn.XLOOKUP($C6803,'1.PrepList'!$I$2:$I$1500,'1.PrepList'!$N$2:$N$1500,"")&amp;"",""))</f>
        <v/>
      </c>
      <c r="F6803" s="638" t="str">
        <f>IF($C6803="","",IFERROR(_xlfn.XLOOKUP($C6803,'1.PrepList'!$I$2:$I$1500,'1.PrepList'!$K$2:$K$1500,"")&amp;"",""))</f>
        <v/>
      </c>
      <c r="H6803" s="644" t="str">
        <f>IF($C6803="","",IFERROR(IF(_xlfn.XLOOKUP($C6803,tbl_StartedStatus[Bold ID],tbl_StartedStatus[Started])="Started","Yes",IF(_xlfn.XLOOKUP($C6803,tbl_StartedStatus[Bold ID],tbl_StartedStatus[Started])="No Show","No Show","")),""))</f>
        <v/>
      </c>
    </row>
    <row r="6804" spans="1:8" ht="15" customHeight="1" thickBot="1">
      <c r="A6804" s="38" t="str">
        <f>IF($C6804="","",IFERROR(_xlfn.XLOOKUP($C6804,'1.PrepList'!$I$2:$I$1500,'1.PrepList'!$G$2:$G$1500,"")&amp;"",""))</f>
        <v/>
      </c>
      <c r="B6804" s="638" t="str">
        <f>IF($C6804="","",IFERROR(_xlfn.XLOOKUP($C6804,'1.PrepList'!$I$2:$I$1500,'1.PrepList'!$H$2:$H$1500,"")&amp;"",""))</f>
        <v/>
      </c>
      <c r="D6804" s="638" t="str">
        <f>IF($C6804="","",IFERROR(_xlfn.XLOOKUP($C6804,'1.PrepList'!$I$2:$I$1500,'1.PrepList'!$J$2:$J$1500,"")&amp;"",""))</f>
        <v/>
      </c>
      <c r="E6804" s="638" t="str">
        <f>IF($C6804="","",IFERROR(_xlfn.XLOOKUP($C6804,'1.PrepList'!$I$2:$I$1500,'1.PrepList'!$N$2:$N$1500,"")&amp;"",""))</f>
        <v/>
      </c>
      <c r="F6804" s="638" t="str">
        <f>IF($C6804="","",IFERROR(_xlfn.XLOOKUP($C6804,'1.PrepList'!$I$2:$I$1500,'1.PrepList'!$K$2:$K$1500,"")&amp;"",""))</f>
        <v/>
      </c>
      <c r="H6804" s="644" t="str">
        <f>IF($C6804="","",IFERROR(IF(_xlfn.XLOOKUP($C6804,tbl_StartedStatus[Bold ID],tbl_StartedStatus[Started])="Started","Yes",IF(_xlfn.XLOOKUP($C6804,tbl_StartedStatus[Bold ID],tbl_StartedStatus[Started])="No Show","No Show","")),""))</f>
        <v/>
      </c>
    </row>
    <row r="6805" spans="1:8" ht="15" customHeight="1" thickBot="1">
      <c r="A6805" s="38" t="str">
        <f>IF($C6805="","",IFERROR(_xlfn.XLOOKUP($C6805,'1.PrepList'!$I$2:$I$1500,'1.PrepList'!$G$2:$G$1500,"")&amp;"",""))</f>
        <v/>
      </c>
      <c r="B6805" s="638" t="str">
        <f>IF($C6805="","",IFERROR(_xlfn.XLOOKUP($C6805,'1.PrepList'!$I$2:$I$1500,'1.PrepList'!$H$2:$H$1500,"")&amp;"",""))</f>
        <v/>
      </c>
      <c r="D6805" s="638" t="str">
        <f>IF($C6805="","",IFERROR(_xlfn.XLOOKUP($C6805,'1.PrepList'!$I$2:$I$1500,'1.PrepList'!$J$2:$J$1500,"")&amp;"",""))</f>
        <v/>
      </c>
      <c r="E6805" s="638" t="str">
        <f>IF($C6805="","",IFERROR(_xlfn.XLOOKUP($C6805,'1.PrepList'!$I$2:$I$1500,'1.PrepList'!$N$2:$N$1500,"")&amp;"",""))</f>
        <v/>
      </c>
      <c r="F6805" s="638" t="str">
        <f>IF($C6805="","",IFERROR(_xlfn.XLOOKUP($C6805,'1.PrepList'!$I$2:$I$1500,'1.PrepList'!$K$2:$K$1500,"")&amp;"",""))</f>
        <v/>
      </c>
      <c r="H6805" s="644" t="str">
        <f>IF($C6805="","",IFERROR(IF(_xlfn.XLOOKUP($C6805,tbl_StartedStatus[Bold ID],tbl_StartedStatus[Started])="Started","Yes",IF(_xlfn.XLOOKUP($C6805,tbl_StartedStatus[Bold ID],tbl_StartedStatus[Started])="No Show","No Show","")),""))</f>
        <v/>
      </c>
    </row>
    <row r="6806" spans="1:8" ht="15" customHeight="1" thickBot="1">
      <c r="A6806" s="38" t="str">
        <f>IF($C6806="","",IFERROR(_xlfn.XLOOKUP($C6806,'1.PrepList'!$I$2:$I$1500,'1.PrepList'!$G$2:$G$1500,"")&amp;"",""))</f>
        <v/>
      </c>
      <c r="B6806" s="638" t="str">
        <f>IF($C6806="","",IFERROR(_xlfn.XLOOKUP($C6806,'1.PrepList'!$I$2:$I$1500,'1.PrepList'!$H$2:$H$1500,"")&amp;"",""))</f>
        <v/>
      </c>
      <c r="D6806" s="638" t="str">
        <f>IF($C6806="","",IFERROR(_xlfn.XLOOKUP($C6806,'1.PrepList'!$I$2:$I$1500,'1.PrepList'!$J$2:$J$1500,"")&amp;"",""))</f>
        <v/>
      </c>
      <c r="E6806" s="638" t="str">
        <f>IF($C6806="","",IFERROR(_xlfn.XLOOKUP($C6806,'1.PrepList'!$I$2:$I$1500,'1.PrepList'!$N$2:$N$1500,"")&amp;"",""))</f>
        <v/>
      </c>
      <c r="F6806" s="638" t="str">
        <f>IF($C6806="","",IFERROR(_xlfn.XLOOKUP($C6806,'1.PrepList'!$I$2:$I$1500,'1.PrepList'!$K$2:$K$1500,"")&amp;"",""))</f>
        <v/>
      </c>
      <c r="H6806" s="644" t="str">
        <f>IF($C6806="","",IFERROR(IF(_xlfn.XLOOKUP($C6806,tbl_StartedStatus[Bold ID],tbl_StartedStatus[Started])="Started","Yes",IF(_xlfn.XLOOKUP($C6806,tbl_StartedStatus[Bold ID],tbl_StartedStatus[Started])="No Show","No Show","")),""))</f>
        <v/>
      </c>
    </row>
    <row r="6807" spans="1:8" ht="15" customHeight="1" thickBot="1">
      <c r="A6807" s="38" t="str">
        <f>IF($C6807="","",IFERROR(_xlfn.XLOOKUP($C6807,'1.PrepList'!$I$2:$I$1500,'1.PrepList'!$G$2:$G$1500,"")&amp;"",""))</f>
        <v/>
      </c>
      <c r="B6807" s="638" t="str">
        <f>IF($C6807="","",IFERROR(_xlfn.XLOOKUP($C6807,'1.PrepList'!$I$2:$I$1500,'1.PrepList'!$H$2:$H$1500,"")&amp;"",""))</f>
        <v/>
      </c>
      <c r="D6807" s="638" t="str">
        <f>IF($C6807="","",IFERROR(_xlfn.XLOOKUP($C6807,'1.PrepList'!$I$2:$I$1500,'1.PrepList'!$J$2:$J$1500,"")&amp;"",""))</f>
        <v/>
      </c>
      <c r="E6807" s="638" t="str">
        <f>IF($C6807="","",IFERROR(_xlfn.XLOOKUP($C6807,'1.PrepList'!$I$2:$I$1500,'1.PrepList'!$N$2:$N$1500,"")&amp;"",""))</f>
        <v/>
      </c>
      <c r="F6807" s="638" t="str">
        <f>IF($C6807="","",IFERROR(_xlfn.XLOOKUP($C6807,'1.PrepList'!$I$2:$I$1500,'1.PrepList'!$K$2:$K$1500,"")&amp;"",""))</f>
        <v/>
      </c>
      <c r="H6807" s="644" t="str">
        <f>IF($C6807="","",IFERROR(IF(_xlfn.XLOOKUP($C6807,tbl_StartedStatus[Bold ID],tbl_StartedStatus[Started])="Started","Yes",IF(_xlfn.XLOOKUP($C6807,tbl_StartedStatus[Bold ID],tbl_StartedStatus[Started])="No Show","No Show","")),""))</f>
        <v/>
      </c>
    </row>
    <row r="6808" spans="1:8" ht="15" customHeight="1" thickBot="1">
      <c r="A6808" s="38" t="str">
        <f>IF($C6808="","",IFERROR(_xlfn.XLOOKUP($C6808,'1.PrepList'!$I$2:$I$1500,'1.PrepList'!$G$2:$G$1500,"")&amp;"",""))</f>
        <v/>
      </c>
      <c r="B6808" s="638" t="str">
        <f>IF($C6808="","",IFERROR(_xlfn.XLOOKUP($C6808,'1.PrepList'!$I$2:$I$1500,'1.PrepList'!$H$2:$H$1500,"")&amp;"",""))</f>
        <v/>
      </c>
      <c r="D6808" s="638" t="str">
        <f>IF($C6808="","",IFERROR(_xlfn.XLOOKUP($C6808,'1.PrepList'!$I$2:$I$1500,'1.PrepList'!$J$2:$J$1500,"")&amp;"",""))</f>
        <v/>
      </c>
      <c r="E6808" s="638" t="str">
        <f>IF($C6808="","",IFERROR(_xlfn.XLOOKUP($C6808,'1.PrepList'!$I$2:$I$1500,'1.PrepList'!$N$2:$N$1500,"")&amp;"",""))</f>
        <v/>
      </c>
      <c r="F6808" s="638" t="str">
        <f>IF($C6808="","",IFERROR(_xlfn.XLOOKUP($C6808,'1.PrepList'!$I$2:$I$1500,'1.PrepList'!$K$2:$K$1500,"")&amp;"",""))</f>
        <v/>
      </c>
      <c r="H6808" s="644" t="str">
        <f>IF($C6808="","",IFERROR(IF(_xlfn.XLOOKUP($C6808,tbl_StartedStatus[Bold ID],tbl_StartedStatus[Started])="Started","Yes",IF(_xlfn.XLOOKUP($C6808,tbl_StartedStatus[Bold ID],tbl_StartedStatus[Started])="No Show","No Show","")),""))</f>
        <v/>
      </c>
    </row>
    <row r="6809" spans="1:8" ht="15" customHeight="1" thickBot="1">
      <c r="A6809" s="38" t="str">
        <f>IF($C6809="","",IFERROR(_xlfn.XLOOKUP($C6809,'1.PrepList'!$I$2:$I$1500,'1.PrepList'!$G$2:$G$1500,"")&amp;"",""))</f>
        <v/>
      </c>
      <c r="B6809" s="638" t="str">
        <f>IF($C6809="","",IFERROR(_xlfn.XLOOKUP($C6809,'1.PrepList'!$I$2:$I$1500,'1.PrepList'!$H$2:$H$1500,"")&amp;"",""))</f>
        <v/>
      </c>
      <c r="D6809" s="638" t="str">
        <f>IF($C6809="","",IFERROR(_xlfn.XLOOKUP($C6809,'1.PrepList'!$I$2:$I$1500,'1.PrepList'!$J$2:$J$1500,"")&amp;"",""))</f>
        <v/>
      </c>
      <c r="E6809" s="638" t="str">
        <f>IF($C6809="","",IFERROR(_xlfn.XLOOKUP($C6809,'1.PrepList'!$I$2:$I$1500,'1.PrepList'!$N$2:$N$1500,"")&amp;"",""))</f>
        <v/>
      </c>
      <c r="F6809" s="638" t="str">
        <f>IF($C6809="","",IFERROR(_xlfn.XLOOKUP($C6809,'1.PrepList'!$I$2:$I$1500,'1.PrepList'!$K$2:$K$1500,"")&amp;"",""))</f>
        <v/>
      </c>
      <c r="H6809" s="644" t="str">
        <f>IF($C6809="","",IFERROR(IF(_xlfn.XLOOKUP($C6809,tbl_StartedStatus[Bold ID],tbl_StartedStatus[Started])="Started","Yes",IF(_xlfn.XLOOKUP($C6809,tbl_StartedStatus[Bold ID],tbl_StartedStatus[Started])="No Show","No Show","")),""))</f>
        <v/>
      </c>
    </row>
    <row r="6810" spans="1:8" ht="15" customHeight="1" thickBot="1">
      <c r="A6810" s="38" t="str">
        <f>IF($C6810="","",IFERROR(_xlfn.XLOOKUP($C6810,'1.PrepList'!$I$2:$I$1500,'1.PrepList'!$G$2:$G$1500,"")&amp;"",""))</f>
        <v/>
      </c>
      <c r="B6810" s="638" t="str">
        <f>IF($C6810="","",IFERROR(_xlfn.XLOOKUP($C6810,'1.PrepList'!$I$2:$I$1500,'1.PrepList'!$H$2:$H$1500,"")&amp;"",""))</f>
        <v/>
      </c>
      <c r="D6810" s="638" t="str">
        <f>IF($C6810="","",IFERROR(_xlfn.XLOOKUP($C6810,'1.PrepList'!$I$2:$I$1500,'1.PrepList'!$J$2:$J$1500,"")&amp;"",""))</f>
        <v/>
      </c>
      <c r="E6810" s="638" t="str">
        <f>IF($C6810="","",IFERROR(_xlfn.XLOOKUP($C6810,'1.PrepList'!$I$2:$I$1500,'1.PrepList'!$N$2:$N$1500,"")&amp;"",""))</f>
        <v/>
      </c>
      <c r="F6810" s="638" t="str">
        <f>IF($C6810="","",IFERROR(_xlfn.XLOOKUP($C6810,'1.PrepList'!$I$2:$I$1500,'1.PrepList'!$K$2:$K$1500,"")&amp;"",""))</f>
        <v/>
      </c>
      <c r="H6810" s="644" t="str">
        <f>IF($C6810="","",IFERROR(IF(_xlfn.XLOOKUP($C6810,tbl_StartedStatus[Bold ID],tbl_StartedStatus[Started])="Started","Yes",IF(_xlfn.XLOOKUP($C6810,tbl_StartedStatus[Bold ID],tbl_StartedStatus[Started])="No Show","No Show","")),""))</f>
        <v/>
      </c>
    </row>
    <row r="6811" spans="1:8" ht="15" customHeight="1" thickBot="1">
      <c r="A6811" s="38" t="str">
        <f>IF($C6811="","",IFERROR(_xlfn.XLOOKUP($C6811,'1.PrepList'!$I$2:$I$1500,'1.PrepList'!$G$2:$G$1500,"")&amp;"",""))</f>
        <v/>
      </c>
      <c r="B6811" s="638" t="str">
        <f>IF($C6811="","",IFERROR(_xlfn.XLOOKUP($C6811,'1.PrepList'!$I$2:$I$1500,'1.PrepList'!$H$2:$H$1500,"")&amp;"",""))</f>
        <v/>
      </c>
      <c r="D6811" s="638" t="str">
        <f>IF($C6811="","",IFERROR(_xlfn.XLOOKUP($C6811,'1.PrepList'!$I$2:$I$1500,'1.PrepList'!$J$2:$J$1500,"")&amp;"",""))</f>
        <v/>
      </c>
      <c r="E6811" s="638" t="str">
        <f>IF($C6811="","",IFERROR(_xlfn.XLOOKUP($C6811,'1.PrepList'!$I$2:$I$1500,'1.PrepList'!$N$2:$N$1500,"")&amp;"",""))</f>
        <v/>
      </c>
      <c r="F6811" s="638" t="str">
        <f>IF($C6811="","",IFERROR(_xlfn.XLOOKUP($C6811,'1.PrepList'!$I$2:$I$1500,'1.PrepList'!$K$2:$K$1500,"")&amp;"",""))</f>
        <v/>
      </c>
      <c r="H6811" s="644" t="str">
        <f>IF($C6811="","",IFERROR(IF(_xlfn.XLOOKUP($C6811,tbl_StartedStatus[Bold ID],tbl_StartedStatus[Started])="Started","Yes",IF(_xlfn.XLOOKUP($C6811,tbl_StartedStatus[Bold ID],tbl_StartedStatus[Started])="No Show","No Show","")),""))</f>
        <v/>
      </c>
    </row>
    <row r="6812" spans="1:8" ht="15" customHeight="1" thickBot="1">
      <c r="A6812" s="38" t="str">
        <f>IF($C6812="","",IFERROR(_xlfn.XLOOKUP($C6812,'1.PrepList'!$I$2:$I$1500,'1.PrepList'!$G$2:$G$1500,"")&amp;"",""))</f>
        <v/>
      </c>
      <c r="B6812" s="638" t="str">
        <f>IF($C6812="","",IFERROR(_xlfn.XLOOKUP($C6812,'1.PrepList'!$I$2:$I$1500,'1.PrepList'!$H$2:$H$1500,"")&amp;"",""))</f>
        <v/>
      </c>
      <c r="D6812" s="638" t="str">
        <f>IF($C6812="","",IFERROR(_xlfn.XLOOKUP($C6812,'1.PrepList'!$I$2:$I$1500,'1.PrepList'!$J$2:$J$1500,"")&amp;"",""))</f>
        <v/>
      </c>
      <c r="E6812" s="638" t="str">
        <f>IF($C6812="","",IFERROR(_xlfn.XLOOKUP($C6812,'1.PrepList'!$I$2:$I$1500,'1.PrepList'!$N$2:$N$1500,"")&amp;"",""))</f>
        <v/>
      </c>
      <c r="F6812" s="638" t="str">
        <f>IF($C6812="","",IFERROR(_xlfn.XLOOKUP($C6812,'1.PrepList'!$I$2:$I$1500,'1.PrepList'!$K$2:$K$1500,"")&amp;"",""))</f>
        <v/>
      </c>
      <c r="H6812" s="644" t="str">
        <f>IF($C6812="","",IFERROR(IF(_xlfn.XLOOKUP($C6812,tbl_StartedStatus[Bold ID],tbl_StartedStatus[Started])="Started","Yes",IF(_xlfn.XLOOKUP($C6812,tbl_StartedStatus[Bold ID],tbl_StartedStatus[Started])="No Show","No Show","")),""))</f>
        <v/>
      </c>
    </row>
    <row r="6813" spans="1:8" ht="15" customHeight="1" thickBot="1">
      <c r="A6813" s="38" t="str">
        <f>IF($C6813="","",IFERROR(_xlfn.XLOOKUP($C6813,'1.PrepList'!$I$2:$I$1500,'1.PrepList'!$G$2:$G$1500,"")&amp;"",""))</f>
        <v/>
      </c>
      <c r="B6813" s="638" t="str">
        <f>IF($C6813="","",IFERROR(_xlfn.XLOOKUP($C6813,'1.PrepList'!$I$2:$I$1500,'1.PrepList'!$H$2:$H$1500,"")&amp;"",""))</f>
        <v/>
      </c>
      <c r="D6813" s="638" t="str">
        <f>IF($C6813="","",IFERROR(_xlfn.XLOOKUP($C6813,'1.PrepList'!$I$2:$I$1500,'1.PrepList'!$J$2:$J$1500,"")&amp;"",""))</f>
        <v/>
      </c>
      <c r="E6813" s="638" t="str">
        <f>IF($C6813="","",IFERROR(_xlfn.XLOOKUP($C6813,'1.PrepList'!$I$2:$I$1500,'1.PrepList'!$N$2:$N$1500,"")&amp;"",""))</f>
        <v/>
      </c>
      <c r="F6813" s="638" t="str">
        <f>IF($C6813="","",IFERROR(_xlfn.XLOOKUP($C6813,'1.PrepList'!$I$2:$I$1500,'1.PrepList'!$K$2:$K$1500,"")&amp;"",""))</f>
        <v/>
      </c>
      <c r="H6813" s="644" t="str">
        <f>IF($C6813="","",IFERROR(IF(_xlfn.XLOOKUP($C6813,tbl_StartedStatus[Bold ID],tbl_StartedStatus[Started])="Started","Yes",IF(_xlfn.XLOOKUP($C6813,tbl_StartedStatus[Bold ID],tbl_StartedStatus[Started])="No Show","No Show","")),""))</f>
        <v/>
      </c>
    </row>
    <row r="6814" spans="1:8" ht="15" customHeight="1" thickBot="1">
      <c r="A6814" s="38" t="str">
        <f>IF($C6814="","",IFERROR(_xlfn.XLOOKUP($C6814,'1.PrepList'!$I$2:$I$1500,'1.PrepList'!$G$2:$G$1500,"")&amp;"",""))</f>
        <v/>
      </c>
      <c r="B6814" s="638" t="str">
        <f>IF($C6814="","",IFERROR(_xlfn.XLOOKUP($C6814,'1.PrepList'!$I$2:$I$1500,'1.PrepList'!$H$2:$H$1500,"")&amp;"",""))</f>
        <v/>
      </c>
      <c r="D6814" s="638" t="str">
        <f>IF($C6814="","",IFERROR(_xlfn.XLOOKUP($C6814,'1.PrepList'!$I$2:$I$1500,'1.PrepList'!$J$2:$J$1500,"")&amp;"",""))</f>
        <v/>
      </c>
      <c r="E6814" s="638" t="str">
        <f>IF($C6814="","",IFERROR(_xlfn.XLOOKUP($C6814,'1.PrepList'!$I$2:$I$1500,'1.PrepList'!$N$2:$N$1500,"")&amp;"",""))</f>
        <v/>
      </c>
      <c r="F6814" s="638" t="str">
        <f>IF($C6814="","",IFERROR(_xlfn.XLOOKUP($C6814,'1.PrepList'!$I$2:$I$1500,'1.PrepList'!$K$2:$K$1500,"")&amp;"",""))</f>
        <v/>
      </c>
      <c r="H6814" s="644" t="str">
        <f>IF($C6814="","",IFERROR(IF(_xlfn.XLOOKUP($C6814,tbl_StartedStatus[Bold ID],tbl_StartedStatus[Started])="Started","Yes",IF(_xlfn.XLOOKUP($C6814,tbl_StartedStatus[Bold ID],tbl_StartedStatus[Started])="No Show","No Show","")),""))</f>
        <v/>
      </c>
    </row>
    <row r="6815" spans="1:8" ht="15" customHeight="1" thickBot="1">
      <c r="A6815" s="38" t="str">
        <f>IF($C6815="","",IFERROR(_xlfn.XLOOKUP($C6815,'1.PrepList'!$I$2:$I$1500,'1.PrepList'!$G$2:$G$1500,"")&amp;"",""))</f>
        <v/>
      </c>
      <c r="B6815" s="638" t="str">
        <f>IF($C6815="","",IFERROR(_xlfn.XLOOKUP($C6815,'1.PrepList'!$I$2:$I$1500,'1.PrepList'!$H$2:$H$1500,"")&amp;"",""))</f>
        <v/>
      </c>
      <c r="D6815" s="638" t="str">
        <f>IF($C6815="","",IFERROR(_xlfn.XLOOKUP($C6815,'1.PrepList'!$I$2:$I$1500,'1.PrepList'!$J$2:$J$1500,"")&amp;"",""))</f>
        <v/>
      </c>
      <c r="E6815" s="638" t="str">
        <f>IF($C6815="","",IFERROR(_xlfn.XLOOKUP($C6815,'1.PrepList'!$I$2:$I$1500,'1.PrepList'!$N$2:$N$1500,"")&amp;"",""))</f>
        <v/>
      </c>
      <c r="F6815" s="638" t="str">
        <f>IF($C6815="","",IFERROR(_xlfn.XLOOKUP($C6815,'1.PrepList'!$I$2:$I$1500,'1.PrepList'!$K$2:$K$1500,"")&amp;"",""))</f>
        <v/>
      </c>
      <c r="H6815" s="644" t="str">
        <f>IF($C6815="","",IFERROR(IF(_xlfn.XLOOKUP($C6815,tbl_StartedStatus[Bold ID],tbl_StartedStatus[Started])="Started","Yes",IF(_xlfn.XLOOKUP($C6815,tbl_StartedStatus[Bold ID],tbl_StartedStatus[Started])="No Show","No Show","")),""))</f>
        <v/>
      </c>
    </row>
    <row r="6816" spans="1:8" ht="15" customHeight="1" thickBot="1">
      <c r="A6816" s="38" t="str">
        <f>IF($C6816="","",IFERROR(_xlfn.XLOOKUP($C6816,'1.PrepList'!$I$2:$I$1500,'1.PrepList'!$G$2:$G$1500,"")&amp;"",""))</f>
        <v/>
      </c>
      <c r="B6816" s="638" t="str">
        <f>IF($C6816="","",IFERROR(_xlfn.XLOOKUP($C6816,'1.PrepList'!$I$2:$I$1500,'1.PrepList'!$H$2:$H$1500,"")&amp;"",""))</f>
        <v/>
      </c>
      <c r="D6816" s="638" t="str">
        <f>IF($C6816="","",IFERROR(_xlfn.XLOOKUP($C6816,'1.PrepList'!$I$2:$I$1500,'1.PrepList'!$J$2:$J$1500,"")&amp;"",""))</f>
        <v/>
      </c>
      <c r="E6816" s="638" t="str">
        <f>IF($C6816="","",IFERROR(_xlfn.XLOOKUP($C6816,'1.PrepList'!$I$2:$I$1500,'1.PrepList'!$N$2:$N$1500,"")&amp;"",""))</f>
        <v/>
      </c>
      <c r="F6816" s="638" t="str">
        <f>IF($C6816="","",IFERROR(_xlfn.XLOOKUP($C6816,'1.PrepList'!$I$2:$I$1500,'1.PrepList'!$K$2:$K$1500,"")&amp;"",""))</f>
        <v/>
      </c>
      <c r="H6816" s="644" t="str">
        <f>IF($C6816="","",IFERROR(IF(_xlfn.XLOOKUP($C6816,tbl_StartedStatus[Bold ID],tbl_StartedStatus[Started])="Started","Yes",IF(_xlfn.XLOOKUP($C6816,tbl_StartedStatus[Bold ID],tbl_StartedStatus[Started])="No Show","No Show","")),""))</f>
        <v/>
      </c>
    </row>
    <row r="6817" spans="1:8" ht="15" customHeight="1" thickBot="1">
      <c r="A6817" s="38" t="str">
        <f>IF($C6817="","",IFERROR(_xlfn.XLOOKUP($C6817,'1.PrepList'!$I$2:$I$1500,'1.PrepList'!$G$2:$G$1500,"")&amp;"",""))</f>
        <v/>
      </c>
      <c r="B6817" s="638" t="str">
        <f>IF($C6817="","",IFERROR(_xlfn.XLOOKUP($C6817,'1.PrepList'!$I$2:$I$1500,'1.PrepList'!$H$2:$H$1500,"")&amp;"",""))</f>
        <v/>
      </c>
      <c r="D6817" s="638" t="str">
        <f>IF($C6817="","",IFERROR(_xlfn.XLOOKUP($C6817,'1.PrepList'!$I$2:$I$1500,'1.PrepList'!$J$2:$J$1500,"")&amp;"",""))</f>
        <v/>
      </c>
      <c r="E6817" s="638" t="str">
        <f>IF($C6817="","",IFERROR(_xlfn.XLOOKUP($C6817,'1.PrepList'!$I$2:$I$1500,'1.PrepList'!$N$2:$N$1500,"")&amp;"",""))</f>
        <v/>
      </c>
      <c r="F6817" s="638" t="str">
        <f>IF($C6817="","",IFERROR(_xlfn.XLOOKUP($C6817,'1.PrepList'!$I$2:$I$1500,'1.PrepList'!$K$2:$K$1500,"")&amp;"",""))</f>
        <v/>
      </c>
      <c r="H6817" s="644" t="str">
        <f>IF($C6817="","",IFERROR(IF(_xlfn.XLOOKUP($C6817,tbl_StartedStatus[Bold ID],tbl_StartedStatus[Started])="Started","Yes",IF(_xlfn.XLOOKUP($C6817,tbl_StartedStatus[Bold ID],tbl_StartedStatus[Started])="No Show","No Show","")),""))</f>
        <v/>
      </c>
    </row>
    <row r="6818" spans="1:8" ht="15" customHeight="1" thickBot="1">
      <c r="A6818" s="38" t="str">
        <f>IF($C6818="","",IFERROR(_xlfn.XLOOKUP($C6818,'1.PrepList'!$I$2:$I$1500,'1.PrepList'!$G$2:$G$1500,"")&amp;"",""))</f>
        <v/>
      </c>
      <c r="B6818" s="638" t="str">
        <f>IF($C6818="","",IFERROR(_xlfn.XLOOKUP($C6818,'1.PrepList'!$I$2:$I$1500,'1.PrepList'!$H$2:$H$1500,"")&amp;"",""))</f>
        <v/>
      </c>
      <c r="D6818" s="638" t="str">
        <f>IF($C6818="","",IFERROR(_xlfn.XLOOKUP($C6818,'1.PrepList'!$I$2:$I$1500,'1.PrepList'!$J$2:$J$1500,"")&amp;"",""))</f>
        <v/>
      </c>
      <c r="E6818" s="638" t="str">
        <f>IF($C6818="","",IFERROR(_xlfn.XLOOKUP($C6818,'1.PrepList'!$I$2:$I$1500,'1.PrepList'!$N$2:$N$1500,"")&amp;"",""))</f>
        <v/>
      </c>
      <c r="F6818" s="638" t="str">
        <f>IF($C6818="","",IFERROR(_xlfn.XLOOKUP($C6818,'1.PrepList'!$I$2:$I$1500,'1.PrepList'!$K$2:$K$1500,"")&amp;"",""))</f>
        <v/>
      </c>
      <c r="H6818" s="644" t="str">
        <f>IF($C6818="","",IFERROR(IF(_xlfn.XLOOKUP($C6818,tbl_StartedStatus[Bold ID],tbl_StartedStatus[Started])="Started","Yes",IF(_xlfn.XLOOKUP($C6818,tbl_StartedStatus[Bold ID],tbl_StartedStatus[Started])="No Show","No Show","")),""))</f>
        <v/>
      </c>
    </row>
    <row r="6819" spans="1:8" ht="15" customHeight="1" thickBot="1">
      <c r="A6819" s="38" t="str">
        <f>IF($C6819="","",IFERROR(_xlfn.XLOOKUP($C6819,'1.PrepList'!$I$2:$I$1500,'1.PrepList'!$G$2:$G$1500,"")&amp;"",""))</f>
        <v/>
      </c>
      <c r="B6819" s="638" t="str">
        <f>IF($C6819="","",IFERROR(_xlfn.XLOOKUP($C6819,'1.PrepList'!$I$2:$I$1500,'1.PrepList'!$H$2:$H$1500,"")&amp;"",""))</f>
        <v/>
      </c>
      <c r="D6819" s="638" t="str">
        <f>IF($C6819="","",IFERROR(_xlfn.XLOOKUP($C6819,'1.PrepList'!$I$2:$I$1500,'1.PrepList'!$J$2:$J$1500,"")&amp;"",""))</f>
        <v/>
      </c>
      <c r="E6819" s="638" t="str">
        <f>IF($C6819="","",IFERROR(_xlfn.XLOOKUP($C6819,'1.PrepList'!$I$2:$I$1500,'1.PrepList'!$N$2:$N$1500,"")&amp;"",""))</f>
        <v/>
      </c>
      <c r="F6819" s="638" t="str">
        <f>IF($C6819="","",IFERROR(_xlfn.XLOOKUP($C6819,'1.PrepList'!$I$2:$I$1500,'1.PrepList'!$K$2:$K$1500,"")&amp;"",""))</f>
        <v/>
      </c>
      <c r="H6819" s="644" t="str">
        <f>IF($C6819="","",IFERROR(IF(_xlfn.XLOOKUP($C6819,tbl_StartedStatus[Bold ID],tbl_StartedStatus[Started])="Started","Yes",IF(_xlfn.XLOOKUP($C6819,tbl_StartedStatus[Bold ID],tbl_StartedStatus[Started])="No Show","No Show","")),""))</f>
        <v/>
      </c>
    </row>
    <row r="6820" spans="1:8" ht="15" customHeight="1" thickBot="1">
      <c r="A6820" s="38" t="str">
        <f>IF($C6820="","",IFERROR(_xlfn.XLOOKUP($C6820,'1.PrepList'!$I$2:$I$1500,'1.PrepList'!$G$2:$G$1500,"")&amp;"",""))</f>
        <v/>
      </c>
      <c r="B6820" s="638" t="str">
        <f>IF($C6820="","",IFERROR(_xlfn.XLOOKUP($C6820,'1.PrepList'!$I$2:$I$1500,'1.PrepList'!$H$2:$H$1500,"")&amp;"",""))</f>
        <v/>
      </c>
      <c r="D6820" s="638" t="str">
        <f>IF($C6820="","",IFERROR(_xlfn.XLOOKUP($C6820,'1.PrepList'!$I$2:$I$1500,'1.PrepList'!$J$2:$J$1500,"")&amp;"",""))</f>
        <v/>
      </c>
      <c r="E6820" s="638" t="str">
        <f>IF($C6820="","",IFERROR(_xlfn.XLOOKUP($C6820,'1.PrepList'!$I$2:$I$1500,'1.PrepList'!$N$2:$N$1500,"")&amp;"",""))</f>
        <v/>
      </c>
      <c r="F6820" s="638" t="str">
        <f>IF($C6820="","",IFERROR(_xlfn.XLOOKUP($C6820,'1.PrepList'!$I$2:$I$1500,'1.PrepList'!$K$2:$K$1500,"")&amp;"",""))</f>
        <v/>
      </c>
      <c r="H6820" s="644" t="str">
        <f>IF($C6820="","",IFERROR(IF(_xlfn.XLOOKUP($C6820,tbl_StartedStatus[Bold ID],tbl_StartedStatus[Started])="Started","Yes",IF(_xlfn.XLOOKUP($C6820,tbl_StartedStatus[Bold ID],tbl_StartedStatus[Started])="No Show","No Show","")),""))</f>
        <v/>
      </c>
    </row>
    <row r="6821" spans="1:8" ht="15" customHeight="1" thickBot="1">
      <c r="A6821" s="38" t="str">
        <f>IF($C6821="","",IFERROR(_xlfn.XLOOKUP($C6821,'1.PrepList'!$I$2:$I$1500,'1.PrepList'!$G$2:$G$1500,"")&amp;"",""))</f>
        <v/>
      </c>
      <c r="B6821" s="638" t="str">
        <f>IF($C6821="","",IFERROR(_xlfn.XLOOKUP($C6821,'1.PrepList'!$I$2:$I$1500,'1.PrepList'!$H$2:$H$1500,"")&amp;"",""))</f>
        <v/>
      </c>
      <c r="D6821" s="638" t="str">
        <f>IF($C6821="","",IFERROR(_xlfn.XLOOKUP($C6821,'1.PrepList'!$I$2:$I$1500,'1.PrepList'!$J$2:$J$1500,"")&amp;"",""))</f>
        <v/>
      </c>
      <c r="E6821" s="638" t="str">
        <f>IF($C6821="","",IFERROR(_xlfn.XLOOKUP($C6821,'1.PrepList'!$I$2:$I$1500,'1.PrepList'!$N$2:$N$1500,"")&amp;"",""))</f>
        <v/>
      </c>
      <c r="F6821" s="638" t="str">
        <f>IF($C6821="","",IFERROR(_xlfn.XLOOKUP($C6821,'1.PrepList'!$I$2:$I$1500,'1.PrepList'!$K$2:$K$1500,"")&amp;"",""))</f>
        <v/>
      </c>
      <c r="H6821" s="644" t="str">
        <f>IF($C6821="","",IFERROR(IF(_xlfn.XLOOKUP($C6821,tbl_StartedStatus[Bold ID],tbl_StartedStatus[Started])="Started","Yes",IF(_xlfn.XLOOKUP($C6821,tbl_StartedStatus[Bold ID],tbl_StartedStatus[Started])="No Show","No Show","")),""))</f>
        <v/>
      </c>
    </row>
    <row r="6822" spans="1:8" ht="15" customHeight="1" thickBot="1">
      <c r="A6822" s="38" t="str">
        <f>IF($C6822="","",IFERROR(_xlfn.XLOOKUP($C6822,'1.PrepList'!$I$2:$I$1500,'1.PrepList'!$G$2:$G$1500,"")&amp;"",""))</f>
        <v/>
      </c>
      <c r="B6822" s="638" t="str">
        <f>IF($C6822="","",IFERROR(_xlfn.XLOOKUP($C6822,'1.PrepList'!$I$2:$I$1500,'1.PrepList'!$H$2:$H$1500,"")&amp;"",""))</f>
        <v/>
      </c>
      <c r="D6822" s="638" t="str">
        <f>IF($C6822="","",IFERROR(_xlfn.XLOOKUP($C6822,'1.PrepList'!$I$2:$I$1500,'1.PrepList'!$J$2:$J$1500,"")&amp;"",""))</f>
        <v/>
      </c>
      <c r="E6822" s="638" t="str">
        <f>IF($C6822="","",IFERROR(_xlfn.XLOOKUP($C6822,'1.PrepList'!$I$2:$I$1500,'1.PrepList'!$N$2:$N$1500,"")&amp;"",""))</f>
        <v/>
      </c>
      <c r="F6822" s="638" t="str">
        <f>IF($C6822="","",IFERROR(_xlfn.XLOOKUP($C6822,'1.PrepList'!$I$2:$I$1500,'1.PrepList'!$K$2:$K$1500,"")&amp;"",""))</f>
        <v/>
      </c>
      <c r="H6822" s="644" t="str">
        <f>IF($C6822="","",IFERROR(IF(_xlfn.XLOOKUP($C6822,tbl_StartedStatus[Bold ID],tbl_StartedStatus[Started])="Started","Yes",IF(_xlfn.XLOOKUP($C6822,tbl_StartedStatus[Bold ID],tbl_StartedStatus[Started])="No Show","No Show","")),""))</f>
        <v/>
      </c>
    </row>
    <row r="6823" spans="1:8" ht="15" customHeight="1" thickBot="1">
      <c r="A6823" s="38" t="str">
        <f>IF($C6823="","",IFERROR(_xlfn.XLOOKUP($C6823,'1.PrepList'!$I$2:$I$1500,'1.PrepList'!$G$2:$G$1500,"")&amp;"",""))</f>
        <v/>
      </c>
      <c r="B6823" s="638" t="str">
        <f>IF($C6823="","",IFERROR(_xlfn.XLOOKUP($C6823,'1.PrepList'!$I$2:$I$1500,'1.PrepList'!$H$2:$H$1500,"")&amp;"",""))</f>
        <v/>
      </c>
      <c r="D6823" s="638" t="str">
        <f>IF($C6823="","",IFERROR(_xlfn.XLOOKUP($C6823,'1.PrepList'!$I$2:$I$1500,'1.PrepList'!$J$2:$J$1500,"")&amp;"",""))</f>
        <v/>
      </c>
      <c r="E6823" s="638" t="str">
        <f>IF($C6823="","",IFERROR(_xlfn.XLOOKUP($C6823,'1.PrepList'!$I$2:$I$1500,'1.PrepList'!$N$2:$N$1500,"")&amp;"",""))</f>
        <v/>
      </c>
      <c r="F6823" s="638" t="str">
        <f>IF($C6823="","",IFERROR(_xlfn.XLOOKUP($C6823,'1.PrepList'!$I$2:$I$1500,'1.PrepList'!$K$2:$K$1500,"")&amp;"",""))</f>
        <v/>
      </c>
      <c r="H6823" s="644" t="str">
        <f>IF($C6823="","",IFERROR(IF(_xlfn.XLOOKUP($C6823,tbl_StartedStatus[Bold ID],tbl_StartedStatus[Started])="Started","Yes",IF(_xlfn.XLOOKUP($C6823,tbl_StartedStatus[Bold ID],tbl_StartedStatus[Started])="No Show","No Show","")),""))</f>
        <v/>
      </c>
    </row>
    <row r="6824" spans="1:8" ht="15" customHeight="1" thickBot="1">
      <c r="A6824" s="38" t="str">
        <f>IF($C6824="","",IFERROR(_xlfn.XLOOKUP($C6824,'1.PrepList'!$I$2:$I$1500,'1.PrepList'!$G$2:$G$1500,"")&amp;"",""))</f>
        <v/>
      </c>
      <c r="B6824" s="638" t="str">
        <f>IF($C6824="","",IFERROR(_xlfn.XLOOKUP($C6824,'1.PrepList'!$I$2:$I$1500,'1.PrepList'!$H$2:$H$1500,"")&amp;"",""))</f>
        <v/>
      </c>
      <c r="D6824" s="638" t="str">
        <f>IF($C6824="","",IFERROR(_xlfn.XLOOKUP($C6824,'1.PrepList'!$I$2:$I$1500,'1.PrepList'!$J$2:$J$1500,"")&amp;"",""))</f>
        <v/>
      </c>
      <c r="E6824" s="638" t="str">
        <f>IF($C6824="","",IFERROR(_xlfn.XLOOKUP($C6824,'1.PrepList'!$I$2:$I$1500,'1.PrepList'!$N$2:$N$1500,"")&amp;"",""))</f>
        <v/>
      </c>
      <c r="F6824" s="638" t="str">
        <f>IF($C6824="","",IFERROR(_xlfn.XLOOKUP($C6824,'1.PrepList'!$I$2:$I$1500,'1.PrepList'!$K$2:$K$1500,"")&amp;"",""))</f>
        <v/>
      </c>
      <c r="H6824" s="644" t="str">
        <f>IF($C6824="","",IFERROR(IF(_xlfn.XLOOKUP($C6824,tbl_StartedStatus[Bold ID],tbl_StartedStatus[Started])="Started","Yes",IF(_xlfn.XLOOKUP($C6824,tbl_StartedStatus[Bold ID],tbl_StartedStatus[Started])="No Show","No Show","")),""))</f>
        <v/>
      </c>
    </row>
    <row r="6825" spans="1:8" ht="15" customHeight="1" thickBot="1">
      <c r="A6825" s="38" t="str">
        <f>IF($C6825="","",IFERROR(_xlfn.XLOOKUP($C6825,'1.PrepList'!$I$2:$I$1500,'1.PrepList'!$G$2:$G$1500,"")&amp;"",""))</f>
        <v/>
      </c>
      <c r="B6825" s="638" t="str">
        <f>IF($C6825="","",IFERROR(_xlfn.XLOOKUP($C6825,'1.PrepList'!$I$2:$I$1500,'1.PrepList'!$H$2:$H$1500,"")&amp;"",""))</f>
        <v/>
      </c>
      <c r="D6825" s="638" t="str">
        <f>IF($C6825="","",IFERROR(_xlfn.XLOOKUP($C6825,'1.PrepList'!$I$2:$I$1500,'1.PrepList'!$J$2:$J$1500,"")&amp;"",""))</f>
        <v/>
      </c>
      <c r="E6825" s="638" t="str">
        <f>IF($C6825="","",IFERROR(_xlfn.XLOOKUP($C6825,'1.PrepList'!$I$2:$I$1500,'1.PrepList'!$N$2:$N$1500,"")&amp;"",""))</f>
        <v/>
      </c>
      <c r="F6825" s="638" t="str">
        <f>IF($C6825="","",IFERROR(_xlfn.XLOOKUP($C6825,'1.PrepList'!$I$2:$I$1500,'1.PrepList'!$K$2:$K$1500,"")&amp;"",""))</f>
        <v/>
      </c>
      <c r="H6825" s="644" t="str">
        <f>IF($C6825="","",IFERROR(IF(_xlfn.XLOOKUP($C6825,tbl_StartedStatus[Bold ID],tbl_StartedStatus[Started])="Started","Yes",IF(_xlfn.XLOOKUP($C6825,tbl_StartedStatus[Bold ID],tbl_StartedStatus[Started])="No Show","No Show","")),""))</f>
        <v/>
      </c>
    </row>
    <row r="6826" spans="1:8" ht="15" customHeight="1" thickBot="1">
      <c r="A6826" s="38" t="str">
        <f>IF($C6826="","",IFERROR(_xlfn.XLOOKUP($C6826,'1.PrepList'!$I$2:$I$1500,'1.PrepList'!$G$2:$G$1500,"")&amp;"",""))</f>
        <v/>
      </c>
      <c r="B6826" s="638" t="str">
        <f>IF($C6826="","",IFERROR(_xlfn.XLOOKUP($C6826,'1.PrepList'!$I$2:$I$1500,'1.PrepList'!$H$2:$H$1500,"")&amp;"",""))</f>
        <v/>
      </c>
      <c r="D6826" s="638" t="str">
        <f>IF($C6826="","",IFERROR(_xlfn.XLOOKUP($C6826,'1.PrepList'!$I$2:$I$1500,'1.PrepList'!$J$2:$J$1500,"")&amp;"",""))</f>
        <v/>
      </c>
      <c r="E6826" s="638" t="str">
        <f>IF($C6826="","",IFERROR(_xlfn.XLOOKUP($C6826,'1.PrepList'!$I$2:$I$1500,'1.PrepList'!$N$2:$N$1500,"")&amp;"",""))</f>
        <v/>
      </c>
      <c r="F6826" s="638" t="str">
        <f>IF($C6826="","",IFERROR(_xlfn.XLOOKUP($C6826,'1.PrepList'!$I$2:$I$1500,'1.PrepList'!$K$2:$K$1500,"")&amp;"",""))</f>
        <v/>
      </c>
      <c r="H6826" s="644" t="str">
        <f>IF($C6826="","",IFERROR(IF(_xlfn.XLOOKUP($C6826,tbl_StartedStatus[Bold ID],tbl_StartedStatus[Started])="Started","Yes",IF(_xlfn.XLOOKUP($C6826,tbl_StartedStatus[Bold ID],tbl_StartedStatus[Started])="No Show","No Show","")),""))</f>
        <v/>
      </c>
    </row>
    <row r="6827" spans="1:8" ht="15" customHeight="1" thickBot="1">
      <c r="A6827" s="38" t="str">
        <f>IF($C6827="","",IFERROR(_xlfn.XLOOKUP($C6827,'1.PrepList'!$I$2:$I$1500,'1.PrepList'!$G$2:$G$1500,"")&amp;"",""))</f>
        <v/>
      </c>
      <c r="B6827" s="638" t="str">
        <f>IF($C6827="","",IFERROR(_xlfn.XLOOKUP($C6827,'1.PrepList'!$I$2:$I$1500,'1.PrepList'!$H$2:$H$1500,"")&amp;"",""))</f>
        <v/>
      </c>
      <c r="D6827" s="638" t="str">
        <f>IF($C6827="","",IFERROR(_xlfn.XLOOKUP($C6827,'1.PrepList'!$I$2:$I$1500,'1.PrepList'!$J$2:$J$1500,"")&amp;"",""))</f>
        <v/>
      </c>
      <c r="E6827" s="638" t="str">
        <f>IF($C6827="","",IFERROR(_xlfn.XLOOKUP($C6827,'1.PrepList'!$I$2:$I$1500,'1.PrepList'!$N$2:$N$1500,"")&amp;"",""))</f>
        <v/>
      </c>
      <c r="F6827" s="638" t="str">
        <f>IF($C6827="","",IFERROR(_xlfn.XLOOKUP($C6827,'1.PrepList'!$I$2:$I$1500,'1.PrepList'!$K$2:$K$1500,"")&amp;"",""))</f>
        <v/>
      </c>
      <c r="H6827" s="644" t="str">
        <f>IF($C6827="","",IFERROR(IF(_xlfn.XLOOKUP($C6827,tbl_StartedStatus[Bold ID],tbl_StartedStatus[Started])="Started","Yes",IF(_xlfn.XLOOKUP($C6827,tbl_StartedStatus[Bold ID],tbl_StartedStatus[Started])="No Show","No Show","")),""))</f>
        <v/>
      </c>
    </row>
    <row r="6828" spans="1:8" ht="15" customHeight="1" thickBot="1">
      <c r="A6828" s="38" t="str">
        <f>IF($C6828="","",IFERROR(_xlfn.XLOOKUP($C6828,'1.PrepList'!$I$2:$I$1500,'1.PrepList'!$G$2:$G$1500,"")&amp;"",""))</f>
        <v/>
      </c>
      <c r="B6828" s="638" t="str">
        <f>IF($C6828="","",IFERROR(_xlfn.XLOOKUP($C6828,'1.PrepList'!$I$2:$I$1500,'1.PrepList'!$H$2:$H$1500,"")&amp;"",""))</f>
        <v/>
      </c>
      <c r="D6828" s="638" t="str">
        <f>IF($C6828="","",IFERROR(_xlfn.XLOOKUP($C6828,'1.PrepList'!$I$2:$I$1500,'1.PrepList'!$J$2:$J$1500,"")&amp;"",""))</f>
        <v/>
      </c>
      <c r="E6828" s="638" t="str">
        <f>IF($C6828="","",IFERROR(_xlfn.XLOOKUP($C6828,'1.PrepList'!$I$2:$I$1500,'1.PrepList'!$N$2:$N$1500,"")&amp;"",""))</f>
        <v/>
      </c>
      <c r="F6828" s="638" t="str">
        <f>IF($C6828="","",IFERROR(_xlfn.XLOOKUP($C6828,'1.PrepList'!$I$2:$I$1500,'1.PrepList'!$K$2:$K$1500,"")&amp;"",""))</f>
        <v/>
      </c>
      <c r="H6828" s="644" t="str">
        <f>IF($C6828="","",IFERROR(IF(_xlfn.XLOOKUP($C6828,tbl_StartedStatus[Bold ID],tbl_StartedStatus[Started])="Started","Yes",IF(_xlfn.XLOOKUP($C6828,tbl_StartedStatus[Bold ID],tbl_StartedStatus[Started])="No Show","No Show","")),""))</f>
        <v/>
      </c>
    </row>
    <row r="6829" spans="1:8" ht="15" customHeight="1" thickBot="1">
      <c r="A6829" s="38" t="str">
        <f>IF($C6829="","",IFERROR(_xlfn.XLOOKUP($C6829,'1.PrepList'!$I$2:$I$1500,'1.PrepList'!$G$2:$G$1500,"")&amp;"",""))</f>
        <v/>
      </c>
      <c r="B6829" s="638" t="str">
        <f>IF($C6829="","",IFERROR(_xlfn.XLOOKUP($C6829,'1.PrepList'!$I$2:$I$1500,'1.PrepList'!$H$2:$H$1500,"")&amp;"",""))</f>
        <v/>
      </c>
      <c r="D6829" s="638" t="str">
        <f>IF($C6829="","",IFERROR(_xlfn.XLOOKUP($C6829,'1.PrepList'!$I$2:$I$1500,'1.PrepList'!$J$2:$J$1500,"")&amp;"",""))</f>
        <v/>
      </c>
      <c r="E6829" s="638" t="str">
        <f>IF($C6829="","",IFERROR(_xlfn.XLOOKUP($C6829,'1.PrepList'!$I$2:$I$1500,'1.PrepList'!$N$2:$N$1500,"")&amp;"",""))</f>
        <v/>
      </c>
      <c r="F6829" s="638" t="str">
        <f>IF($C6829="","",IFERROR(_xlfn.XLOOKUP($C6829,'1.PrepList'!$I$2:$I$1500,'1.PrepList'!$K$2:$K$1500,"")&amp;"",""))</f>
        <v/>
      </c>
      <c r="H6829" s="644" t="str">
        <f>IF($C6829="","",IFERROR(IF(_xlfn.XLOOKUP($C6829,tbl_StartedStatus[Bold ID],tbl_StartedStatus[Started])="Started","Yes",IF(_xlfn.XLOOKUP($C6829,tbl_StartedStatus[Bold ID],tbl_StartedStatus[Started])="No Show","No Show","")),""))</f>
        <v/>
      </c>
    </row>
    <row r="6830" spans="1:8" ht="15" customHeight="1" thickBot="1">
      <c r="A6830" s="38" t="str">
        <f>IF($C6830="","",IFERROR(_xlfn.XLOOKUP($C6830,'1.PrepList'!$I$2:$I$1500,'1.PrepList'!$G$2:$G$1500,"")&amp;"",""))</f>
        <v/>
      </c>
      <c r="B6830" s="638" t="str">
        <f>IF($C6830="","",IFERROR(_xlfn.XLOOKUP($C6830,'1.PrepList'!$I$2:$I$1500,'1.PrepList'!$H$2:$H$1500,"")&amp;"",""))</f>
        <v/>
      </c>
      <c r="D6830" s="638" t="str">
        <f>IF($C6830="","",IFERROR(_xlfn.XLOOKUP($C6830,'1.PrepList'!$I$2:$I$1500,'1.PrepList'!$J$2:$J$1500,"")&amp;"",""))</f>
        <v/>
      </c>
      <c r="E6830" s="638" t="str">
        <f>IF($C6830="","",IFERROR(_xlfn.XLOOKUP($C6830,'1.PrepList'!$I$2:$I$1500,'1.PrepList'!$N$2:$N$1500,"")&amp;"",""))</f>
        <v/>
      </c>
      <c r="F6830" s="638" t="str">
        <f>IF($C6830="","",IFERROR(_xlfn.XLOOKUP($C6830,'1.PrepList'!$I$2:$I$1500,'1.PrepList'!$K$2:$K$1500,"")&amp;"",""))</f>
        <v/>
      </c>
      <c r="H6830" s="644" t="str">
        <f>IF($C6830="","",IFERROR(IF(_xlfn.XLOOKUP($C6830,tbl_StartedStatus[Bold ID],tbl_StartedStatus[Started])="Started","Yes",IF(_xlfn.XLOOKUP($C6830,tbl_StartedStatus[Bold ID],tbl_StartedStatus[Started])="No Show","No Show","")),""))</f>
        <v/>
      </c>
    </row>
    <row r="6831" spans="1:8" ht="15" customHeight="1" thickBot="1">
      <c r="A6831" s="38" t="str">
        <f>IF($C6831="","",IFERROR(_xlfn.XLOOKUP($C6831,'1.PrepList'!$I$2:$I$1500,'1.PrepList'!$G$2:$G$1500,"")&amp;"",""))</f>
        <v/>
      </c>
      <c r="B6831" s="638" t="str">
        <f>IF($C6831="","",IFERROR(_xlfn.XLOOKUP($C6831,'1.PrepList'!$I$2:$I$1500,'1.PrepList'!$H$2:$H$1500,"")&amp;"",""))</f>
        <v/>
      </c>
      <c r="D6831" s="638" t="str">
        <f>IF($C6831="","",IFERROR(_xlfn.XLOOKUP($C6831,'1.PrepList'!$I$2:$I$1500,'1.PrepList'!$J$2:$J$1500,"")&amp;"",""))</f>
        <v/>
      </c>
      <c r="E6831" s="638" t="str">
        <f>IF($C6831="","",IFERROR(_xlfn.XLOOKUP($C6831,'1.PrepList'!$I$2:$I$1500,'1.PrepList'!$N$2:$N$1500,"")&amp;"",""))</f>
        <v/>
      </c>
      <c r="F6831" s="638" t="str">
        <f>IF($C6831="","",IFERROR(_xlfn.XLOOKUP($C6831,'1.PrepList'!$I$2:$I$1500,'1.PrepList'!$K$2:$K$1500,"")&amp;"",""))</f>
        <v/>
      </c>
      <c r="H6831" s="644" t="str">
        <f>IF($C6831="","",IFERROR(IF(_xlfn.XLOOKUP($C6831,tbl_StartedStatus[Bold ID],tbl_StartedStatus[Started])="Started","Yes",IF(_xlfn.XLOOKUP($C6831,tbl_StartedStatus[Bold ID],tbl_StartedStatus[Started])="No Show","No Show","")),""))</f>
        <v/>
      </c>
    </row>
    <row r="6832" spans="1:8" ht="15" customHeight="1" thickBot="1">
      <c r="A6832" s="38" t="str">
        <f>IF($C6832="","",IFERROR(_xlfn.XLOOKUP($C6832,'1.PrepList'!$I$2:$I$1500,'1.PrepList'!$G$2:$G$1500,"")&amp;"",""))</f>
        <v/>
      </c>
      <c r="B6832" s="638" t="str">
        <f>IF($C6832="","",IFERROR(_xlfn.XLOOKUP($C6832,'1.PrepList'!$I$2:$I$1500,'1.PrepList'!$H$2:$H$1500,"")&amp;"",""))</f>
        <v/>
      </c>
      <c r="D6832" s="638" t="str">
        <f>IF($C6832="","",IFERROR(_xlfn.XLOOKUP($C6832,'1.PrepList'!$I$2:$I$1500,'1.PrepList'!$J$2:$J$1500,"")&amp;"",""))</f>
        <v/>
      </c>
      <c r="E6832" s="638" t="str">
        <f>IF($C6832="","",IFERROR(_xlfn.XLOOKUP($C6832,'1.PrepList'!$I$2:$I$1500,'1.PrepList'!$N$2:$N$1500,"")&amp;"",""))</f>
        <v/>
      </c>
      <c r="F6832" s="638" t="str">
        <f>IF($C6832="","",IFERROR(_xlfn.XLOOKUP($C6832,'1.PrepList'!$I$2:$I$1500,'1.PrepList'!$K$2:$K$1500,"")&amp;"",""))</f>
        <v/>
      </c>
      <c r="H6832" s="644" t="str">
        <f>IF($C6832="","",IFERROR(IF(_xlfn.XLOOKUP($C6832,tbl_StartedStatus[Bold ID],tbl_StartedStatus[Started])="Started","Yes",IF(_xlfn.XLOOKUP($C6832,tbl_StartedStatus[Bold ID],tbl_StartedStatus[Started])="No Show","No Show","")),""))</f>
        <v/>
      </c>
    </row>
    <row r="6833" spans="1:8" ht="15" customHeight="1" thickBot="1">
      <c r="A6833" s="38" t="str">
        <f>IF($C6833="","",IFERROR(_xlfn.XLOOKUP($C6833,'1.PrepList'!$I$2:$I$1500,'1.PrepList'!$G$2:$G$1500,"")&amp;"",""))</f>
        <v/>
      </c>
      <c r="B6833" s="638" t="str">
        <f>IF($C6833="","",IFERROR(_xlfn.XLOOKUP($C6833,'1.PrepList'!$I$2:$I$1500,'1.PrepList'!$H$2:$H$1500,"")&amp;"",""))</f>
        <v/>
      </c>
      <c r="D6833" s="638" t="str">
        <f>IF($C6833="","",IFERROR(_xlfn.XLOOKUP($C6833,'1.PrepList'!$I$2:$I$1500,'1.PrepList'!$J$2:$J$1500,"")&amp;"",""))</f>
        <v/>
      </c>
      <c r="E6833" s="638" t="str">
        <f>IF($C6833="","",IFERROR(_xlfn.XLOOKUP($C6833,'1.PrepList'!$I$2:$I$1500,'1.PrepList'!$N$2:$N$1500,"")&amp;"",""))</f>
        <v/>
      </c>
      <c r="F6833" s="638" t="str">
        <f>IF($C6833="","",IFERROR(_xlfn.XLOOKUP($C6833,'1.PrepList'!$I$2:$I$1500,'1.PrepList'!$K$2:$K$1500,"")&amp;"",""))</f>
        <v/>
      </c>
      <c r="H6833" s="644" t="str">
        <f>IF($C6833="","",IFERROR(IF(_xlfn.XLOOKUP($C6833,tbl_StartedStatus[Bold ID],tbl_StartedStatus[Started])="Started","Yes",IF(_xlfn.XLOOKUP($C6833,tbl_StartedStatus[Bold ID],tbl_StartedStatus[Started])="No Show","No Show","")),""))</f>
        <v/>
      </c>
    </row>
    <row r="6834" spans="1:8" ht="15" customHeight="1" thickBot="1">
      <c r="A6834" s="38" t="str">
        <f>IF($C6834="","",IFERROR(_xlfn.XLOOKUP($C6834,'1.PrepList'!$I$2:$I$1500,'1.PrepList'!$G$2:$G$1500,"")&amp;"",""))</f>
        <v/>
      </c>
      <c r="B6834" s="638" t="str">
        <f>IF($C6834="","",IFERROR(_xlfn.XLOOKUP($C6834,'1.PrepList'!$I$2:$I$1500,'1.PrepList'!$H$2:$H$1500,"")&amp;"",""))</f>
        <v/>
      </c>
      <c r="D6834" s="638" t="str">
        <f>IF($C6834="","",IFERROR(_xlfn.XLOOKUP($C6834,'1.PrepList'!$I$2:$I$1500,'1.PrepList'!$J$2:$J$1500,"")&amp;"",""))</f>
        <v/>
      </c>
      <c r="E6834" s="638" t="str">
        <f>IF($C6834="","",IFERROR(_xlfn.XLOOKUP($C6834,'1.PrepList'!$I$2:$I$1500,'1.PrepList'!$N$2:$N$1500,"")&amp;"",""))</f>
        <v/>
      </c>
      <c r="F6834" s="638" t="str">
        <f>IF($C6834="","",IFERROR(_xlfn.XLOOKUP($C6834,'1.PrepList'!$I$2:$I$1500,'1.PrepList'!$K$2:$K$1500,"")&amp;"",""))</f>
        <v/>
      </c>
      <c r="H6834" s="644" t="str">
        <f>IF($C6834="","",IFERROR(IF(_xlfn.XLOOKUP($C6834,tbl_StartedStatus[Bold ID],tbl_StartedStatus[Started])="Started","Yes",IF(_xlfn.XLOOKUP($C6834,tbl_StartedStatus[Bold ID],tbl_StartedStatus[Started])="No Show","No Show","")),""))</f>
        <v/>
      </c>
    </row>
    <row r="6835" spans="1:8" ht="15" customHeight="1" thickBot="1">
      <c r="A6835" s="38" t="str">
        <f>IF($C6835="","",IFERROR(_xlfn.XLOOKUP($C6835,'1.PrepList'!$I$2:$I$1500,'1.PrepList'!$G$2:$G$1500,"")&amp;"",""))</f>
        <v/>
      </c>
      <c r="B6835" s="638" t="str">
        <f>IF($C6835="","",IFERROR(_xlfn.XLOOKUP($C6835,'1.PrepList'!$I$2:$I$1500,'1.PrepList'!$H$2:$H$1500,"")&amp;"",""))</f>
        <v/>
      </c>
      <c r="D6835" s="638" t="str">
        <f>IF($C6835="","",IFERROR(_xlfn.XLOOKUP($C6835,'1.PrepList'!$I$2:$I$1500,'1.PrepList'!$J$2:$J$1500,"")&amp;"",""))</f>
        <v/>
      </c>
      <c r="E6835" s="638" t="str">
        <f>IF($C6835="","",IFERROR(_xlfn.XLOOKUP($C6835,'1.PrepList'!$I$2:$I$1500,'1.PrepList'!$N$2:$N$1500,"")&amp;"",""))</f>
        <v/>
      </c>
      <c r="F6835" s="638" t="str">
        <f>IF($C6835="","",IFERROR(_xlfn.XLOOKUP($C6835,'1.PrepList'!$I$2:$I$1500,'1.PrepList'!$K$2:$K$1500,"")&amp;"",""))</f>
        <v/>
      </c>
      <c r="H6835" s="644" t="str">
        <f>IF($C6835="","",IFERROR(IF(_xlfn.XLOOKUP($C6835,tbl_StartedStatus[Bold ID],tbl_StartedStatus[Started])="Started","Yes",IF(_xlfn.XLOOKUP($C6835,tbl_StartedStatus[Bold ID],tbl_StartedStatus[Started])="No Show","No Show","")),""))</f>
        <v/>
      </c>
    </row>
    <row r="6836" spans="1:8" ht="15" customHeight="1" thickBot="1">
      <c r="A6836" s="38" t="str">
        <f>IF($C6836="","",IFERROR(_xlfn.XLOOKUP($C6836,'1.PrepList'!$I$2:$I$1500,'1.PrepList'!$G$2:$G$1500,"")&amp;"",""))</f>
        <v/>
      </c>
      <c r="B6836" s="638" t="str">
        <f>IF($C6836="","",IFERROR(_xlfn.XLOOKUP($C6836,'1.PrepList'!$I$2:$I$1500,'1.PrepList'!$H$2:$H$1500,"")&amp;"",""))</f>
        <v/>
      </c>
      <c r="D6836" s="638" t="str">
        <f>IF($C6836="","",IFERROR(_xlfn.XLOOKUP($C6836,'1.PrepList'!$I$2:$I$1500,'1.PrepList'!$J$2:$J$1500,"")&amp;"",""))</f>
        <v/>
      </c>
      <c r="E6836" s="638" t="str">
        <f>IF($C6836="","",IFERROR(_xlfn.XLOOKUP($C6836,'1.PrepList'!$I$2:$I$1500,'1.PrepList'!$N$2:$N$1500,"")&amp;"",""))</f>
        <v/>
      </c>
      <c r="F6836" s="638" t="str">
        <f>IF($C6836="","",IFERROR(_xlfn.XLOOKUP($C6836,'1.PrepList'!$I$2:$I$1500,'1.PrepList'!$K$2:$K$1500,"")&amp;"",""))</f>
        <v/>
      </c>
      <c r="H6836" s="644" t="str">
        <f>IF($C6836="","",IFERROR(IF(_xlfn.XLOOKUP($C6836,tbl_StartedStatus[Bold ID],tbl_StartedStatus[Started])="Started","Yes",IF(_xlfn.XLOOKUP($C6836,tbl_StartedStatus[Bold ID],tbl_StartedStatus[Started])="No Show","No Show","")),""))</f>
        <v/>
      </c>
    </row>
    <row r="6837" spans="1:8" ht="15" customHeight="1" thickBot="1">
      <c r="A6837" s="38" t="str">
        <f>IF($C6837="","",IFERROR(_xlfn.XLOOKUP($C6837,'1.PrepList'!$I$2:$I$1500,'1.PrepList'!$G$2:$G$1500,"")&amp;"",""))</f>
        <v/>
      </c>
      <c r="B6837" s="638" t="str">
        <f>IF($C6837="","",IFERROR(_xlfn.XLOOKUP($C6837,'1.PrepList'!$I$2:$I$1500,'1.PrepList'!$H$2:$H$1500,"")&amp;"",""))</f>
        <v/>
      </c>
      <c r="D6837" s="638" t="str">
        <f>IF($C6837="","",IFERROR(_xlfn.XLOOKUP($C6837,'1.PrepList'!$I$2:$I$1500,'1.PrepList'!$J$2:$J$1500,"")&amp;"",""))</f>
        <v/>
      </c>
      <c r="E6837" s="638" t="str">
        <f>IF($C6837="","",IFERROR(_xlfn.XLOOKUP($C6837,'1.PrepList'!$I$2:$I$1500,'1.PrepList'!$N$2:$N$1500,"")&amp;"",""))</f>
        <v/>
      </c>
      <c r="F6837" s="638" t="str">
        <f>IF($C6837="","",IFERROR(_xlfn.XLOOKUP($C6837,'1.PrepList'!$I$2:$I$1500,'1.PrepList'!$K$2:$K$1500,"")&amp;"",""))</f>
        <v/>
      </c>
      <c r="H6837" s="644" t="str">
        <f>IF($C6837="","",IFERROR(IF(_xlfn.XLOOKUP($C6837,tbl_StartedStatus[Bold ID],tbl_StartedStatus[Started])="Started","Yes",IF(_xlfn.XLOOKUP($C6837,tbl_StartedStatus[Bold ID],tbl_StartedStatus[Started])="No Show","No Show","")),""))</f>
        <v/>
      </c>
    </row>
    <row r="6838" spans="1:8" ht="15" customHeight="1" thickBot="1">
      <c r="A6838" s="38" t="str">
        <f>IF($C6838="","",IFERROR(_xlfn.XLOOKUP($C6838,'1.PrepList'!$I$2:$I$1500,'1.PrepList'!$G$2:$G$1500,"")&amp;"",""))</f>
        <v/>
      </c>
      <c r="B6838" s="638" t="str">
        <f>IF($C6838="","",IFERROR(_xlfn.XLOOKUP($C6838,'1.PrepList'!$I$2:$I$1500,'1.PrepList'!$H$2:$H$1500,"")&amp;"",""))</f>
        <v/>
      </c>
      <c r="D6838" s="638" t="str">
        <f>IF($C6838="","",IFERROR(_xlfn.XLOOKUP($C6838,'1.PrepList'!$I$2:$I$1500,'1.PrepList'!$J$2:$J$1500,"")&amp;"",""))</f>
        <v/>
      </c>
      <c r="E6838" s="638" t="str">
        <f>IF($C6838="","",IFERROR(_xlfn.XLOOKUP($C6838,'1.PrepList'!$I$2:$I$1500,'1.PrepList'!$N$2:$N$1500,"")&amp;"",""))</f>
        <v/>
      </c>
      <c r="F6838" s="638" t="str">
        <f>IF($C6838="","",IFERROR(_xlfn.XLOOKUP($C6838,'1.PrepList'!$I$2:$I$1500,'1.PrepList'!$K$2:$K$1500,"")&amp;"",""))</f>
        <v/>
      </c>
      <c r="H6838" s="644" t="str">
        <f>IF($C6838="","",IFERROR(IF(_xlfn.XLOOKUP($C6838,tbl_StartedStatus[Bold ID],tbl_StartedStatus[Started])="Started","Yes",IF(_xlfn.XLOOKUP($C6838,tbl_StartedStatus[Bold ID],tbl_StartedStatus[Started])="No Show","No Show","")),""))</f>
        <v/>
      </c>
    </row>
    <row r="6839" spans="1:8" ht="15" customHeight="1" thickBot="1">
      <c r="A6839" s="38" t="str">
        <f>IF($C6839="","",IFERROR(_xlfn.XLOOKUP($C6839,'1.PrepList'!$I$2:$I$1500,'1.PrepList'!$G$2:$G$1500,"")&amp;"",""))</f>
        <v/>
      </c>
      <c r="B6839" s="638" t="str">
        <f>IF($C6839="","",IFERROR(_xlfn.XLOOKUP($C6839,'1.PrepList'!$I$2:$I$1500,'1.PrepList'!$H$2:$H$1500,"")&amp;"",""))</f>
        <v/>
      </c>
      <c r="D6839" s="638" t="str">
        <f>IF($C6839="","",IFERROR(_xlfn.XLOOKUP($C6839,'1.PrepList'!$I$2:$I$1500,'1.PrepList'!$J$2:$J$1500,"")&amp;"",""))</f>
        <v/>
      </c>
      <c r="E6839" s="638" t="str">
        <f>IF($C6839="","",IFERROR(_xlfn.XLOOKUP($C6839,'1.PrepList'!$I$2:$I$1500,'1.PrepList'!$N$2:$N$1500,"")&amp;"",""))</f>
        <v/>
      </c>
      <c r="F6839" s="638" t="str">
        <f>IF($C6839="","",IFERROR(_xlfn.XLOOKUP($C6839,'1.PrepList'!$I$2:$I$1500,'1.PrepList'!$K$2:$K$1500,"")&amp;"",""))</f>
        <v/>
      </c>
      <c r="H6839" s="644" t="str">
        <f>IF($C6839="","",IFERROR(IF(_xlfn.XLOOKUP($C6839,tbl_StartedStatus[Bold ID],tbl_StartedStatus[Started])="Started","Yes",IF(_xlfn.XLOOKUP($C6839,tbl_StartedStatus[Bold ID],tbl_StartedStatus[Started])="No Show","No Show","")),""))</f>
        <v/>
      </c>
    </row>
    <row r="6840" spans="1:8" ht="15" customHeight="1" thickBot="1">
      <c r="A6840" s="38" t="str">
        <f>IF($C6840="","",IFERROR(_xlfn.XLOOKUP($C6840,'1.PrepList'!$I$2:$I$1500,'1.PrepList'!$G$2:$G$1500,"")&amp;"",""))</f>
        <v/>
      </c>
      <c r="B6840" s="638" t="str">
        <f>IF($C6840="","",IFERROR(_xlfn.XLOOKUP($C6840,'1.PrepList'!$I$2:$I$1500,'1.PrepList'!$H$2:$H$1500,"")&amp;"",""))</f>
        <v/>
      </c>
      <c r="D6840" s="638" t="str">
        <f>IF($C6840="","",IFERROR(_xlfn.XLOOKUP($C6840,'1.PrepList'!$I$2:$I$1500,'1.PrepList'!$J$2:$J$1500,"")&amp;"",""))</f>
        <v/>
      </c>
      <c r="E6840" s="638" t="str">
        <f>IF($C6840="","",IFERROR(_xlfn.XLOOKUP($C6840,'1.PrepList'!$I$2:$I$1500,'1.PrepList'!$N$2:$N$1500,"")&amp;"",""))</f>
        <v/>
      </c>
      <c r="F6840" s="638" t="str">
        <f>IF($C6840="","",IFERROR(_xlfn.XLOOKUP($C6840,'1.PrepList'!$I$2:$I$1500,'1.PrepList'!$K$2:$K$1500,"")&amp;"",""))</f>
        <v/>
      </c>
      <c r="H6840" s="644" t="str">
        <f>IF($C6840="","",IFERROR(IF(_xlfn.XLOOKUP($C6840,tbl_StartedStatus[Bold ID],tbl_StartedStatus[Started])="Started","Yes",IF(_xlfn.XLOOKUP($C6840,tbl_StartedStatus[Bold ID],tbl_StartedStatus[Started])="No Show","No Show","")),""))</f>
        <v/>
      </c>
    </row>
    <row r="6841" spans="1:8" ht="15" customHeight="1" thickBot="1">
      <c r="A6841" s="38" t="str">
        <f>IF($C6841="","",IFERROR(_xlfn.XLOOKUP($C6841,'1.PrepList'!$I$2:$I$1500,'1.PrepList'!$G$2:$G$1500,"")&amp;"",""))</f>
        <v/>
      </c>
      <c r="B6841" s="638" t="str">
        <f>IF($C6841="","",IFERROR(_xlfn.XLOOKUP($C6841,'1.PrepList'!$I$2:$I$1500,'1.PrepList'!$H$2:$H$1500,"")&amp;"",""))</f>
        <v/>
      </c>
      <c r="D6841" s="638" t="str">
        <f>IF($C6841="","",IFERROR(_xlfn.XLOOKUP($C6841,'1.PrepList'!$I$2:$I$1500,'1.PrepList'!$J$2:$J$1500,"")&amp;"",""))</f>
        <v/>
      </c>
      <c r="E6841" s="638" t="str">
        <f>IF($C6841="","",IFERROR(_xlfn.XLOOKUP($C6841,'1.PrepList'!$I$2:$I$1500,'1.PrepList'!$N$2:$N$1500,"")&amp;"",""))</f>
        <v/>
      </c>
      <c r="F6841" s="638" t="str">
        <f>IF($C6841="","",IFERROR(_xlfn.XLOOKUP($C6841,'1.PrepList'!$I$2:$I$1500,'1.PrepList'!$K$2:$K$1500,"")&amp;"",""))</f>
        <v/>
      </c>
      <c r="H6841" s="644" t="str">
        <f>IF($C6841="","",IFERROR(IF(_xlfn.XLOOKUP($C6841,tbl_StartedStatus[Bold ID],tbl_StartedStatus[Started])="Started","Yes",IF(_xlfn.XLOOKUP($C6841,tbl_StartedStatus[Bold ID],tbl_StartedStatus[Started])="No Show","No Show","")),""))</f>
        <v/>
      </c>
    </row>
    <row r="6842" spans="1:8" ht="15" customHeight="1" thickBot="1">
      <c r="A6842" s="38" t="str">
        <f>IF($C6842="","",IFERROR(_xlfn.XLOOKUP($C6842,'1.PrepList'!$I$2:$I$1500,'1.PrepList'!$G$2:$G$1500,"")&amp;"",""))</f>
        <v/>
      </c>
      <c r="B6842" s="638" t="str">
        <f>IF($C6842="","",IFERROR(_xlfn.XLOOKUP($C6842,'1.PrepList'!$I$2:$I$1500,'1.PrepList'!$H$2:$H$1500,"")&amp;"",""))</f>
        <v/>
      </c>
      <c r="D6842" s="638" t="str">
        <f>IF($C6842="","",IFERROR(_xlfn.XLOOKUP($C6842,'1.PrepList'!$I$2:$I$1500,'1.PrepList'!$J$2:$J$1500,"")&amp;"",""))</f>
        <v/>
      </c>
      <c r="E6842" s="638" t="str">
        <f>IF($C6842="","",IFERROR(_xlfn.XLOOKUP($C6842,'1.PrepList'!$I$2:$I$1500,'1.PrepList'!$N$2:$N$1500,"")&amp;"",""))</f>
        <v/>
      </c>
      <c r="F6842" s="638" t="str">
        <f>IF($C6842="","",IFERROR(_xlfn.XLOOKUP($C6842,'1.PrepList'!$I$2:$I$1500,'1.PrepList'!$K$2:$K$1500,"")&amp;"",""))</f>
        <v/>
      </c>
      <c r="H6842" s="644" t="str">
        <f>IF($C6842="","",IFERROR(IF(_xlfn.XLOOKUP($C6842,tbl_StartedStatus[Bold ID],tbl_StartedStatus[Started])="Started","Yes",IF(_xlfn.XLOOKUP($C6842,tbl_StartedStatus[Bold ID],tbl_StartedStatus[Started])="No Show","No Show","")),""))</f>
        <v/>
      </c>
    </row>
    <row r="6843" spans="1:8" ht="15" customHeight="1" thickBot="1">
      <c r="A6843" s="38" t="str">
        <f>IF($C6843="","",IFERROR(_xlfn.XLOOKUP($C6843,'1.PrepList'!$I$2:$I$1500,'1.PrepList'!$G$2:$G$1500,"")&amp;"",""))</f>
        <v/>
      </c>
      <c r="B6843" s="638" t="str">
        <f>IF($C6843="","",IFERROR(_xlfn.XLOOKUP($C6843,'1.PrepList'!$I$2:$I$1500,'1.PrepList'!$H$2:$H$1500,"")&amp;"",""))</f>
        <v/>
      </c>
      <c r="D6843" s="638" t="str">
        <f>IF($C6843="","",IFERROR(_xlfn.XLOOKUP($C6843,'1.PrepList'!$I$2:$I$1500,'1.PrepList'!$J$2:$J$1500,"")&amp;"",""))</f>
        <v/>
      </c>
      <c r="E6843" s="638" t="str">
        <f>IF($C6843="","",IFERROR(_xlfn.XLOOKUP($C6843,'1.PrepList'!$I$2:$I$1500,'1.PrepList'!$N$2:$N$1500,"")&amp;"",""))</f>
        <v/>
      </c>
      <c r="F6843" s="638" t="str">
        <f>IF($C6843="","",IFERROR(_xlfn.XLOOKUP($C6843,'1.PrepList'!$I$2:$I$1500,'1.PrepList'!$K$2:$K$1500,"")&amp;"",""))</f>
        <v/>
      </c>
      <c r="H6843" s="644" t="str">
        <f>IF($C6843="","",IFERROR(IF(_xlfn.XLOOKUP($C6843,tbl_StartedStatus[Bold ID],tbl_StartedStatus[Started])="Started","Yes",IF(_xlfn.XLOOKUP($C6843,tbl_StartedStatus[Bold ID],tbl_StartedStatus[Started])="No Show","No Show","")),""))</f>
        <v/>
      </c>
    </row>
    <row r="6844" spans="1:8" ht="15" customHeight="1" thickBot="1">
      <c r="A6844" s="38" t="str">
        <f>IF($C6844="","",IFERROR(_xlfn.XLOOKUP($C6844,'1.PrepList'!$I$2:$I$1500,'1.PrepList'!$G$2:$G$1500,"")&amp;"",""))</f>
        <v/>
      </c>
      <c r="B6844" s="638" t="str">
        <f>IF($C6844="","",IFERROR(_xlfn.XLOOKUP($C6844,'1.PrepList'!$I$2:$I$1500,'1.PrepList'!$H$2:$H$1500,"")&amp;"",""))</f>
        <v/>
      </c>
      <c r="D6844" s="638" t="str">
        <f>IF($C6844="","",IFERROR(_xlfn.XLOOKUP($C6844,'1.PrepList'!$I$2:$I$1500,'1.PrepList'!$J$2:$J$1500,"")&amp;"",""))</f>
        <v/>
      </c>
      <c r="E6844" s="638" t="str">
        <f>IF($C6844="","",IFERROR(_xlfn.XLOOKUP($C6844,'1.PrepList'!$I$2:$I$1500,'1.PrepList'!$N$2:$N$1500,"")&amp;"",""))</f>
        <v/>
      </c>
      <c r="F6844" s="638" t="str">
        <f>IF($C6844="","",IFERROR(_xlfn.XLOOKUP($C6844,'1.PrepList'!$I$2:$I$1500,'1.PrepList'!$K$2:$K$1500,"")&amp;"",""))</f>
        <v/>
      </c>
      <c r="H6844" s="644" t="str">
        <f>IF($C6844="","",IFERROR(IF(_xlfn.XLOOKUP($C6844,tbl_StartedStatus[Bold ID],tbl_StartedStatus[Started])="Started","Yes",IF(_xlfn.XLOOKUP($C6844,tbl_StartedStatus[Bold ID],tbl_StartedStatus[Started])="No Show","No Show","")),""))</f>
        <v/>
      </c>
    </row>
    <row r="6845" spans="1:8" ht="15" customHeight="1" thickBot="1">
      <c r="A6845" s="38" t="str">
        <f>IF($C6845="","",IFERROR(_xlfn.XLOOKUP($C6845,'1.PrepList'!$I$2:$I$1500,'1.PrepList'!$G$2:$G$1500,"")&amp;"",""))</f>
        <v/>
      </c>
      <c r="B6845" s="638" t="str">
        <f>IF($C6845="","",IFERROR(_xlfn.XLOOKUP($C6845,'1.PrepList'!$I$2:$I$1500,'1.PrepList'!$H$2:$H$1500,"")&amp;"",""))</f>
        <v/>
      </c>
      <c r="D6845" s="638" t="str">
        <f>IF($C6845="","",IFERROR(_xlfn.XLOOKUP($C6845,'1.PrepList'!$I$2:$I$1500,'1.PrepList'!$J$2:$J$1500,"")&amp;"",""))</f>
        <v/>
      </c>
      <c r="E6845" s="638" t="str">
        <f>IF($C6845="","",IFERROR(_xlfn.XLOOKUP($C6845,'1.PrepList'!$I$2:$I$1500,'1.PrepList'!$N$2:$N$1500,"")&amp;"",""))</f>
        <v/>
      </c>
      <c r="F6845" s="638" t="str">
        <f>IF($C6845="","",IFERROR(_xlfn.XLOOKUP($C6845,'1.PrepList'!$I$2:$I$1500,'1.PrepList'!$K$2:$K$1500,"")&amp;"",""))</f>
        <v/>
      </c>
      <c r="H6845" s="644" t="str">
        <f>IF($C6845="","",IFERROR(IF(_xlfn.XLOOKUP($C6845,tbl_StartedStatus[Bold ID],tbl_StartedStatus[Started])="Started","Yes",IF(_xlfn.XLOOKUP($C6845,tbl_StartedStatus[Bold ID],tbl_StartedStatus[Started])="No Show","No Show","")),""))</f>
        <v/>
      </c>
    </row>
    <row r="6846" spans="1:8" ht="15" customHeight="1" thickBot="1">
      <c r="A6846" s="38" t="str">
        <f>IF($C6846="","",IFERROR(_xlfn.XLOOKUP($C6846,'1.PrepList'!$I$2:$I$1500,'1.PrepList'!$G$2:$G$1500,"")&amp;"",""))</f>
        <v/>
      </c>
      <c r="B6846" s="638" t="str">
        <f>IF($C6846="","",IFERROR(_xlfn.XLOOKUP($C6846,'1.PrepList'!$I$2:$I$1500,'1.PrepList'!$H$2:$H$1500,"")&amp;"",""))</f>
        <v/>
      </c>
      <c r="D6846" s="638" t="str">
        <f>IF($C6846="","",IFERROR(_xlfn.XLOOKUP($C6846,'1.PrepList'!$I$2:$I$1500,'1.PrepList'!$J$2:$J$1500,"")&amp;"",""))</f>
        <v/>
      </c>
      <c r="E6846" s="638" t="str">
        <f>IF($C6846="","",IFERROR(_xlfn.XLOOKUP($C6846,'1.PrepList'!$I$2:$I$1500,'1.PrepList'!$N$2:$N$1500,"")&amp;"",""))</f>
        <v/>
      </c>
      <c r="F6846" s="638" t="str">
        <f>IF($C6846="","",IFERROR(_xlfn.XLOOKUP($C6846,'1.PrepList'!$I$2:$I$1500,'1.PrepList'!$K$2:$K$1500,"")&amp;"",""))</f>
        <v/>
      </c>
      <c r="H6846" s="644" t="str">
        <f>IF($C6846="","",IFERROR(IF(_xlfn.XLOOKUP($C6846,tbl_StartedStatus[Bold ID],tbl_StartedStatus[Started])="Started","Yes",IF(_xlfn.XLOOKUP($C6846,tbl_StartedStatus[Bold ID],tbl_StartedStatus[Started])="No Show","No Show","")),""))</f>
        <v/>
      </c>
    </row>
    <row r="6847" spans="1:8" ht="15" customHeight="1" thickBot="1">
      <c r="A6847" s="38" t="str">
        <f>IF($C6847="","",IFERROR(_xlfn.XLOOKUP($C6847,'1.PrepList'!$I$2:$I$1500,'1.PrepList'!$G$2:$G$1500,"")&amp;"",""))</f>
        <v/>
      </c>
      <c r="B6847" s="638" t="str">
        <f>IF($C6847="","",IFERROR(_xlfn.XLOOKUP($C6847,'1.PrepList'!$I$2:$I$1500,'1.PrepList'!$H$2:$H$1500,"")&amp;"",""))</f>
        <v/>
      </c>
      <c r="D6847" s="638" t="str">
        <f>IF($C6847="","",IFERROR(_xlfn.XLOOKUP($C6847,'1.PrepList'!$I$2:$I$1500,'1.PrepList'!$J$2:$J$1500,"")&amp;"",""))</f>
        <v/>
      </c>
      <c r="E6847" s="638" t="str">
        <f>IF($C6847="","",IFERROR(_xlfn.XLOOKUP($C6847,'1.PrepList'!$I$2:$I$1500,'1.PrepList'!$N$2:$N$1500,"")&amp;"",""))</f>
        <v/>
      </c>
      <c r="F6847" s="638" t="str">
        <f>IF($C6847="","",IFERROR(_xlfn.XLOOKUP($C6847,'1.PrepList'!$I$2:$I$1500,'1.PrepList'!$K$2:$K$1500,"")&amp;"",""))</f>
        <v/>
      </c>
      <c r="H6847" s="644" t="str">
        <f>IF($C6847="","",IFERROR(IF(_xlfn.XLOOKUP($C6847,tbl_StartedStatus[Bold ID],tbl_StartedStatus[Started])="Started","Yes",IF(_xlfn.XLOOKUP($C6847,tbl_StartedStatus[Bold ID],tbl_StartedStatus[Started])="No Show","No Show","")),""))</f>
        <v/>
      </c>
    </row>
    <row r="6848" spans="1:8" ht="15" customHeight="1" thickBot="1">
      <c r="A6848" s="38" t="str">
        <f>IF($C6848="","",IFERROR(_xlfn.XLOOKUP($C6848,'1.PrepList'!$I$2:$I$1500,'1.PrepList'!$G$2:$G$1500,"")&amp;"",""))</f>
        <v/>
      </c>
      <c r="B6848" s="638" t="str">
        <f>IF($C6848="","",IFERROR(_xlfn.XLOOKUP($C6848,'1.PrepList'!$I$2:$I$1500,'1.PrepList'!$H$2:$H$1500,"")&amp;"",""))</f>
        <v/>
      </c>
      <c r="D6848" s="638" t="str">
        <f>IF($C6848="","",IFERROR(_xlfn.XLOOKUP($C6848,'1.PrepList'!$I$2:$I$1500,'1.PrepList'!$J$2:$J$1500,"")&amp;"",""))</f>
        <v/>
      </c>
      <c r="E6848" s="638" t="str">
        <f>IF($C6848="","",IFERROR(_xlfn.XLOOKUP($C6848,'1.PrepList'!$I$2:$I$1500,'1.PrepList'!$N$2:$N$1500,"")&amp;"",""))</f>
        <v/>
      </c>
      <c r="F6848" s="638" t="str">
        <f>IF($C6848="","",IFERROR(_xlfn.XLOOKUP($C6848,'1.PrepList'!$I$2:$I$1500,'1.PrepList'!$K$2:$K$1500,"")&amp;"",""))</f>
        <v/>
      </c>
      <c r="H6848" s="644" t="str">
        <f>IF($C6848="","",IFERROR(IF(_xlfn.XLOOKUP($C6848,tbl_StartedStatus[Bold ID],tbl_StartedStatus[Started])="Started","Yes",IF(_xlfn.XLOOKUP($C6848,tbl_StartedStatus[Bold ID],tbl_StartedStatus[Started])="No Show","No Show","")),""))</f>
        <v/>
      </c>
    </row>
    <row r="6849" spans="1:8" ht="15" customHeight="1" thickBot="1">
      <c r="A6849" s="38" t="str">
        <f>IF($C6849="","",IFERROR(_xlfn.XLOOKUP($C6849,'1.PrepList'!$I$2:$I$1500,'1.PrepList'!$G$2:$G$1500,"")&amp;"",""))</f>
        <v/>
      </c>
      <c r="B6849" s="638" t="str">
        <f>IF($C6849="","",IFERROR(_xlfn.XLOOKUP($C6849,'1.PrepList'!$I$2:$I$1500,'1.PrepList'!$H$2:$H$1500,"")&amp;"",""))</f>
        <v/>
      </c>
      <c r="D6849" s="638" t="str">
        <f>IF($C6849="","",IFERROR(_xlfn.XLOOKUP($C6849,'1.PrepList'!$I$2:$I$1500,'1.PrepList'!$J$2:$J$1500,"")&amp;"",""))</f>
        <v/>
      </c>
      <c r="E6849" s="638" t="str">
        <f>IF($C6849="","",IFERROR(_xlfn.XLOOKUP($C6849,'1.PrepList'!$I$2:$I$1500,'1.PrepList'!$N$2:$N$1500,"")&amp;"",""))</f>
        <v/>
      </c>
      <c r="F6849" s="638" t="str">
        <f>IF($C6849="","",IFERROR(_xlfn.XLOOKUP($C6849,'1.PrepList'!$I$2:$I$1500,'1.PrepList'!$K$2:$K$1500,"")&amp;"",""))</f>
        <v/>
      </c>
      <c r="H6849" s="644" t="str">
        <f>IF($C6849="","",IFERROR(IF(_xlfn.XLOOKUP($C6849,tbl_StartedStatus[Bold ID],tbl_StartedStatus[Started])="Started","Yes",IF(_xlfn.XLOOKUP($C6849,tbl_StartedStatus[Bold ID],tbl_StartedStatus[Started])="No Show","No Show","")),""))</f>
        <v/>
      </c>
    </row>
    <row r="6850" spans="1:8" ht="15" customHeight="1" thickBot="1">
      <c r="A6850" s="38" t="str">
        <f>IF($C6850="","",IFERROR(_xlfn.XLOOKUP($C6850,'1.PrepList'!$I$2:$I$1500,'1.PrepList'!$G$2:$G$1500,"")&amp;"",""))</f>
        <v/>
      </c>
      <c r="B6850" s="638" t="str">
        <f>IF($C6850="","",IFERROR(_xlfn.XLOOKUP($C6850,'1.PrepList'!$I$2:$I$1500,'1.PrepList'!$H$2:$H$1500,"")&amp;"",""))</f>
        <v/>
      </c>
      <c r="D6850" s="638" t="str">
        <f>IF($C6850="","",IFERROR(_xlfn.XLOOKUP($C6850,'1.PrepList'!$I$2:$I$1500,'1.PrepList'!$J$2:$J$1500,"")&amp;"",""))</f>
        <v/>
      </c>
      <c r="E6850" s="638" t="str">
        <f>IF($C6850="","",IFERROR(_xlfn.XLOOKUP($C6850,'1.PrepList'!$I$2:$I$1500,'1.PrepList'!$N$2:$N$1500,"")&amp;"",""))</f>
        <v/>
      </c>
      <c r="F6850" s="638" t="str">
        <f>IF($C6850="","",IFERROR(_xlfn.XLOOKUP($C6850,'1.PrepList'!$I$2:$I$1500,'1.PrepList'!$K$2:$K$1500,"")&amp;"",""))</f>
        <v/>
      </c>
      <c r="H6850" s="644" t="str">
        <f>IF($C6850="","",IFERROR(IF(_xlfn.XLOOKUP($C6850,tbl_StartedStatus[Bold ID],tbl_StartedStatus[Started])="Started","Yes",IF(_xlfn.XLOOKUP($C6850,tbl_StartedStatus[Bold ID],tbl_StartedStatus[Started])="No Show","No Show","")),""))</f>
        <v/>
      </c>
    </row>
    <row r="6851" spans="1:8" ht="15" customHeight="1" thickBot="1">
      <c r="A6851" s="38" t="str">
        <f>IF($C6851="","",IFERROR(_xlfn.XLOOKUP($C6851,'1.PrepList'!$I$2:$I$1500,'1.PrepList'!$G$2:$G$1500,"")&amp;"",""))</f>
        <v/>
      </c>
      <c r="B6851" s="638" t="str">
        <f>IF($C6851="","",IFERROR(_xlfn.XLOOKUP($C6851,'1.PrepList'!$I$2:$I$1500,'1.PrepList'!$H$2:$H$1500,"")&amp;"",""))</f>
        <v/>
      </c>
      <c r="D6851" s="638" t="str">
        <f>IF($C6851="","",IFERROR(_xlfn.XLOOKUP($C6851,'1.PrepList'!$I$2:$I$1500,'1.PrepList'!$J$2:$J$1500,"")&amp;"",""))</f>
        <v/>
      </c>
      <c r="E6851" s="638" t="str">
        <f>IF($C6851="","",IFERROR(_xlfn.XLOOKUP($C6851,'1.PrepList'!$I$2:$I$1500,'1.PrepList'!$N$2:$N$1500,"")&amp;"",""))</f>
        <v/>
      </c>
      <c r="F6851" s="638" t="str">
        <f>IF($C6851="","",IFERROR(_xlfn.XLOOKUP($C6851,'1.PrepList'!$I$2:$I$1500,'1.PrepList'!$K$2:$K$1500,"")&amp;"",""))</f>
        <v/>
      </c>
      <c r="H6851" s="644" t="str">
        <f>IF($C6851="","",IFERROR(IF(_xlfn.XLOOKUP($C6851,tbl_StartedStatus[Bold ID],tbl_StartedStatus[Started])="Started","Yes",IF(_xlfn.XLOOKUP($C6851,tbl_StartedStatus[Bold ID],tbl_StartedStatus[Started])="No Show","No Show","")),""))</f>
        <v/>
      </c>
    </row>
    <row r="6852" spans="1:8" ht="15" customHeight="1" thickBot="1">
      <c r="A6852" s="38" t="str">
        <f>IF($C6852="","",IFERROR(_xlfn.XLOOKUP($C6852,'1.PrepList'!$I$2:$I$1500,'1.PrepList'!$G$2:$G$1500,"")&amp;"",""))</f>
        <v/>
      </c>
      <c r="B6852" s="638" t="str">
        <f>IF($C6852="","",IFERROR(_xlfn.XLOOKUP($C6852,'1.PrepList'!$I$2:$I$1500,'1.PrepList'!$H$2:$H$1500,"")&amp;"",""))</f>
        <v/>
      </c>
      <c r="D6852" s="638" t="str">
        <f>IF($C6852="","",IFERROR(_xlfn.XLOOKUP($C6852,'1.PrepList'!$I$2:$I$1500,'1.PrepList'!$J$2:$J$1500,"")&amp;"",""))</f>
        <v/>
      </c>
      <c r="E6852" s="638" t="str">
        <f>IF($C6852="","",IFERROR(_xlfn.XLOOKUP($C6852,'1.PrepList'!$I$2:$I$1500,'1.PrepList'!$N$2:$N$1500,"")&amp;"",""))</f>
        <v/>
      </c>
      <c r="F6852" s="638" t="str">
        <f>IF($C6852="","",IFERROR(_xlfn.XLOOKUP($C6852,'1.PrepList'!$I$2:$I$1500,'1.PrepList'!$K$2:$K$1500,"")&amp;"",""))</f>
        <v/>
      </c>
      <c r="H6852" s="644" t="str">
        <f>IF($C6852="","",IFERROR(IF(_xlfn.XLOOKUP($C6852,tbl_StartedStatus[Bold ID],tbl_StartedStatus[Started])="Started","Yes",IF(_xlfn.XLOOKUP($C6852,tbl_StartedStatus[Bold ID],tbl_StartedStatus[Started])="No Show","No Show","")),""))</f>
        <v/>
      </c>
    </row>
    <row r="6853" spans="1:8" ht="15" customHeight="1" thickBot="1">
      <c r="A6853" s="38" t="str">
        <f>IF($C6853="","",IFERROR(_xlfn.XLOOKUP($C6853,'1.PrepList'!$I$2:$I$1500,'1.PrepList'!$G$2:$G$1500,"")&amp;"",""))</f>
        <v/>
      </c>
      <c r="B6853" s="638" t="str">
        <f>IF($C6853="","",IFERROR(_xlfn.XLOOKUP($C6853,'1.PrepList'!$I$2:$I$1500,'1.PrepList'!$H$2:$H$1500,"")&amp;"",""))</f>
        <v/>
      </c>
      <c r="D6853" s="638" t="str">
        <f>IF($C6853="","",IFERROR(_xlfn.XLOOKUP($C6853,'1.PrepList'!$I$2:$I$1500,'1.PrepList'!$J$2:$J$1500,"")&amp;"",""))</f>
        <v/>
      </c>
      <c r="E6853" s="638" t="str">
        <f>IF($C6853="","",IFERROR(_xlfn.XLOOKUP($C6853,'1.PrepList'!$I$2:$I$1500,'1.PrepList'!$N$2:$N$1500,"")&amp;"",""))</f>
        <v/>
      </c>
      <c r="F6853" s="638" t="str">
        <f>IF($C6853="","",IFERROR(_xlfn.XLOOKUP($C6853,'1.PrepList'!$I$2:$I$1500,'1.PrepList'!$K$2:$K$1500,"")&amp;"",""))</f>
        <v/>
      </c>
      <c r="H6853" s="644" t="str">
        <f>IF($C6853="","",IFERROR(IF(_xlfn.XLOOKUP($C6853,tbl_StartedStatus[Bold ID],tbl_StartedStatus[Started])="Started","Yes",IF(_xlfn.XLOOKUP($C6853,tbl_StartedStatus[Bold ID],tbl_StartedStatus[Started])="No Show","No Show","")),""))</f>
        <v/>
      </c>
    </row>
    <row r="6854" spans="1:8" ht="15" customHeight="1" thickBot="1">
      <c r="A6854" s="38" t="str">
        <f>IF($C6854="","",IFERROR(_xlfn.XLOOKUP($C6854,'1.PrepList'!$I$2:$I$1500,'1.PrepList'!$G$2:$G$1500,"")&amp;"",""))</f>
        <v/>
      </c>
      <c r="B6854" s="638" t="str">
        <f>IF($C6854="","",IFERROR(_xlfn.XLOOKUP($C6854,'1.PrepList'!$I$2:$I$1500,'1.PrepList'!$H$2:$H$1500,"")&amp;"",""))</f>
        <v/>
      </c>
      <c r="D6854" s="638" t="str">
        <f>IF($C6854="","",IFERROR(_xlfn.XLOOKUP($C6854,'1.PrepList'!$I$2:$I$1500,'1.PrepList'!$J$2:$J$1500,"")&amp;"",""))</f>
        <v/>
      </c>
      <c r="E6854" s="638" t="str">
        <f>IF($C6854="","",IFERROR(_xlfn.XLOOKUP($C6854,'1.PrepList'!$I$2:$I$1500,'1.PrepList'!$N$2:$N$1500,"")&amp;"",""))</f>
        <v/>
      </c>
      <c r="F6854" s="638" t="str">
        <f>IF($C6854="","",IFERROR(_xlfn.XLOOKUP($C6854,'1.PrepList'!$I$2:$I$1500,'1.PrepList'!$K$2:$K$1500,"")&amp;"",""))</f>
        <v/>
      </c>
      <c r="H6854" s="644" t="str">
        <f>IF($C6854="","",IFERROR(IF(_xlfn.XLOOKUP($C6854,tbl_StartedStatus[Bold ID],tbl_StartedStatus[Started])="Started","Yes",IF(_xlfn.XLOOKUP($C6854,tbl_StartedStatus[Bold ID],tbl_StartedStatus[Started])="No Show","No Show","")),""))</f>
        <v/>
      </c>
    </row>
    <row r="6855" spans="1:8" ht="15" customHeight="1" thickBot="1">
      <c r="A6855" s="38" t="str">
        <f>IF($C6855="","",IFERROR(_xlfn.XLOOKUP($C6855,'1.PrepList'!$I$2:$I$1500,'1.PrepList'!$G$2:$G$1500,"")&amp;"",""))</f>
        <v/>
      </c>
      <c r="B6855" s="638" t="str">
        <f>IF($C6855="","",IFERROR(_xlfn.XLOOKUP($C6855,'1.PrepList'!$I$2:$I$1500,'1.PrepList'!$H$2:$H$1500,"")&amp;"",""))</f>
        <v/>
      </c>
      <c r="D6855" s="638" t="str">
        <f>IF($C6855="","",IFERROR(_xlfn.XLOOKUP($C6855,'1.PrepList'!$I$2:$I$1500,'1.PrepList'!$J$2:$J$1500,"")&amp;"",""))</f>
        <v/>
      </c>
      <c r="E6855" s="638" t="str">
        <f>IF($C6855="","",IFERROR(_xlfn.XLOOKUP($C6855,'1.PrepList'!$I$2:$I$1500,'1.PrepList'!$N$2:$N$1500,"")&amp;"",""))</f>
        <v/>
      </c>
      <c r="F6855" s="638" t="str">
        <f>IF($C6855="","",IFERROR(_xlfn.XLOOKUP($C6855,'1.PrepList'!$I$2:$I$1500,'1.PrepList'!$K$2:$K$1500,"")&amp;"",""))</f>
        <v/>
      </c>
      <c r="H6855" s="644" t="str">
        <f>IF($C6855="","",IFERROR(IF(_xlfn.XLOOKUP($C6855,tbl_StartedStatus[Bold ID],tbl_StartedStatus[Started])="Started","Yes",IF(_xlfn.XLOOKUP($C6855,tbl_StartedStatus[Bold ID],tbl_StartedStatus[Started])="No Show","No Show","")),""))</f>
        <v/>
      </c>
    </row>
    <row r="6856" spans="1:8" ht="15" customHeight="1" thickBot="1">
      <c r="A6856" s="38" t="str">
        <f>IF($C6856="","",IFERROR(_xlfn.XLOOKUP($C6856,'1.PrepList'!$I$2:$I$1500,'1.PrepList'!$G$2:$G$1500,"")&amp;"",""))</f>
        <v/>
      </c>
      <c r="B6856" s="638" t="str">
        <f>IF($C6856="","",IFERROR(_xlfn.XLOOKUP($C6856,'1.PrepList'!$I$2:$I$1500,'1.PrepList'!$H$2:$H$1500,"")&amp;"",""))</f>
        <v/>
      </c>
      <c r="D6856" s="638" t="str">
        <f>IF($C6856="","",IFERROR(_xlfn.XLOOKUP($C6856,'1.PrepList'!$I$2:$I$1500,'1.PrepList'!$J$2:$J$1500,"")&amp;"",""))</f>
        <v/>
      </c>
      <c r="E6856" s="638" t="str">
        <f>IF($C6856="","",IFERROR(_xlfn.XLOOKUP($C6856,'1.PrepList'!$I$2:$I$1500,'1.PrepList'!$N$2:$N$1500,"")&amp;"",""))</f>
        <v/>
      </c>
      <c r="F6856" s="638" t="str">
        <f>IF($C6856="","",IFERROR(_xlfn.XLOOKUP($C6856,'1.PrepList'!$I$2:$I$1500,'1.PrepList'!$K$2:$K$1500,"")&amp;"",""))</f>
        <v/>
      </c>
      <c r="H6856" s="644" t="str">
        <f>IF($C6856="","",IFERROR(IF(_xlfn.XLOOKUP($C6856,tbl_StartedStatus[Bold ID],tbl_StartedStatus[Started])="Started","Yes",IF(_xlfn.XLOOKUP($C6856,tbl_StartedStatus[Bold ID],tbl_StartedStatus[Started])="No Show","No Show","")),""))</f>
        <v/>
      </c>
    </row>
    <row r="6857" spans="1:8" ht="15" customHeight="1" thickBot="1">
      <c r="A6857" s="38" t="str">
        <f>IF($C6857="","",IFERROR(_xlfn.XLOOKUP($C6857,'1.PrepList'!$I$2:$I$1500,'1.PrepList'!$G$2:$G$1500,"")&amp;"",""))</f>
        <v/>
      </c>
      <c r="B6857" s="638" t="str">
        <f>IF($C6857="","",IFERROR(_xlfn.XLOOKUP($C6857,'1.PrepList'!$I$2:$I$1500,'1.PrepList'!$H$2:$H$1500,"")&amp;"",""))</f>
        <v/>
      </c>
      <c r="D6857" s="638" t="str">
        <f>IF($C6857="","",IFERROR(_xlfn.XLOOKUP($C6857,'1.PrepList'!$I$2:$I$1500,'1.PrepList'!$J$2:$J$1500,"")&amp;"",""))</f>
        <v/>
      </c>
      <c r="E6857" s="638" t="str">
        <f>IF($C6857="","",IFERROR(_xlfn.XLOOKUP($C6857,'1.PrepList'!$I$2:$I$1500,'1.PrepList'!$N$2:$N$1500,"")&amp;"",""))</f>
        <v/>
      </c>
      <c r="F6857" s="638" t="str">
        <f>IF($C6857="","",IFERROR(_xlfn.XLOOKUP($C6857,'1.PrepList'!$I$2:$I$1500,'1.PrepList'!$K$2:$K$1500,"")&amp;"",""))</f>
        <v/>
      </c>
      <c r="H6857" s="644" t="str">
        <f>IF($C6857="","",IFERROR(IF(_xlfn.XLOOKUP($C6857,tbl_StartedStatus[Bold ID],tbl_StartedStatus[Started])="Started","Yes",IF(_xlfn.XLOOKUP($C6857,tbl_StartedStatus[Bold ID],tbl_StartedStatus[Started])="No Show","No Show","")),""))</f>
        <v/>
      </c>
    </row>
    <row r="6858" spans="1:8" ht="15" customHeight="1" thickBot="1">
      <c r="A6858" s="38" t="str">
        <f>IF($C6858="","",IFERROR(_xlfn.XLOOKUP($C6858,'1.PrepList'!$I$2:$I$1500,'1.PrepList'!$G$2:$G$1500,"")&amp;"",""))</f>
        <v/>
      </c>
      <c r="B6858" s="638" t="str">
        <f>IF($C6858="","",IFERROR(_xlfn.XLOOKUP($C6858,'1.PrepList'!$I$2:$I$1500,'1.PrepList'!$H$2:$H$1500,"")&amp;"",""))</f>
        <v/>
      </c>
      <c r="D6858" s="638" t="str">
        <f>IF($C6858="","",IFERROR(_xlfn.XLOOKUP($C6858,'1.PrepList'!$I$2:$I$1500,'1.PrepList'!$J$2:$J$1500,"")&amp;"",""))</f>
        <v/>
      </c>
      <c r="E6858" s="638" t="str">
        <f>IF($C6858="","",IFERROR(_xlfn.XLOOKUP($C6858,'1.PrepList'!$I$2:$I$1500,'1.PrepList'!$N$2:$N$1500,"")&amp;"",""))</f>
        <v/>
      </c>
      <c r="F6858" s="638" t="str">
        <f>IF($C6858="","",IFERROR(_xlfn.XLOOKUP($C6858,'1.PrepList'!$I$2:$I$1500,'1.PrepList'!$K$2:$K$1500,"")&amp;"",""))</f>
        <v/>
      </c>
      <c r="H6858" s="644" t="str">
        <f>IF($C6858="","",IFERROR(IF(_xlfn.XLOOKUP($C6858,tbl_StartedStatus[Bold ID],tbl_StartedStatus[Started])="Started","Yes",IF(_xlfn.XLOOKUP($C6858,tbl_StartedStatus[Bold ID],tbl_StartedStatus[Started])="No Show","No Show","")),""))</f>
        <v/>
      </c>
    </row>
    <row r="6859" spans="1:8" ht="15" customHeight="1" thickBot="1">
      <c r="A6859" s="38" t="str">
        <f>IF($C6859="","",IFERROR(_xlfn.XLOOKUP($C6859,'1.PrepList'!$I$2:$I$1500,'1.PrepList'!$G$2:$G$1500,"")&amp;"",""))</f>
        <v/>
      </c>
      <c r="B6859" s="638" t="str">
        <f>IF($C6859="","",IFERROR(_xlfn.XLOOKUP($C6859,'1.PrepList'!$I$2:$I$1500,'1.PrepList'!$H$2:$H$1500,"")&amp;"",""))</f>
        <v/>
      </c>
      <c r="D6859" s="638" t="str">
        <f>IF($C6859="","",IFERROR(_xlfn.XLOOKUP($C6859,'1.PrepList'!$I$2:$I$1500,'1.PrepList'!$J$2:$J$1500,"")&amp;"",""))</f>
        <v/>
      </c>
      <c r="E6859" s="638" t="str">
        <f>IF($C6859="","",IFERROR(_xlfn.XLOOKUP($C6859,'1.PrepList'!$I$2:$I$1500,'1.PrepList'!$N$2:$N$1500,"")&amp;"",""))</f>
        <v/>
      </c>
      <c r="F6859" s="638" t="str">
        <f>IF($C6859="","",IFERROR(_xlfn.XLOOKUP($C6859,'1.PrepList'!$I$2:$I$1500,'1.PrepList'!$K$2:$K$1500,"")&amp;"",""))</f>
        <v/>
      </c>
      <c r="H6859" s="644" t="str">
        <f>IF($C6859="","",IFERROR(IF(_xlfn.XLOOKUP($C6859,tbl_StartedStatus[Bold ID],tbl_StartedStatus[Started])="Started","Yes",IF(_xlfn.XLOOKUP($C6859,tbl_StartedStatus[Bold ID],tbl_StartedStatus[Started])="No Show","No Show","")),""))</f>
        <v/>
      </c>
    </row>
    <row r="6860" spans="1:8" ht="15" customHeight="1" thickBot="1">
      <c r="A6860" s="38" t="str">
        <f>IF($C6860="","",IFERROR(_xlfn.XLOOKUP($C6860,'1.PrepList'!$I$2:$I$1500,'1.PrepList'!$G$2:$G$1500,"")&amp;"",""))</f>
        <v/>
      </c>
      <c r="B6860" s="638" t="str">
        <f>IF($C6860="","",IFERROR(_xlfn.XLOOKUP($C6860,'1.PrepList'!$I$2:$I$1500,'1.PrepList'!$H$2:$H$1500,"")&amp;"",""))</f>
        <v/>
      </c>
      <c r="D6860" s="638" t="str">
        <f>IF($C6860="","",IFERROR(_xlfn.XLOOKUP($C6860,'1.PrepList'!$I$2:$I$1500,'1.PrepList'!$J$2:$J$1500,"")&amp;"",""))</f>
        <v/>
      </c>
      <c r="E6860" s="638" t="str">
        <f>IF($C6860="","",IFERROR(_xlfn.XLOOKUP($C6860,'1.PrepList'!$I$2:$I$1500,'1.PrepList'!$N$2:$N$1500,"")&amp;"",""))</f>
        <v/>
      </c>
      <c r="F6860" s="638" t="str">
        <f>IF($C6860="","",IFERROR(_xlfn.XLOOKUP($C6860,'1.PrepList'!$I$2:$I$1500,'1.PrepList'!$K$2:$K$1500,"")&amp;"",""))</f>
        <v/>
      </c>
      <c r="H6860" s="644" t="str">
        <f>IF($C6860="","",IFERROR(IF(_xlfn.XLOOKUP($C6860,tbl_StartedStatus[Bold ID],tbl_StartedStatus[Started])="Started","Yes",IF(_xlfn.XLOOKUP($C6860,tbl_StartedStatus[Bold ID],tbl_StartedStatus[Started])="No Show","No Show","")),""))</f>
        <v/>
      </c>
    </row>
    <row r="6861" spans="1:8" ht="15" customHeight="1" thickBot="1">
      <c r="A6861" s="38" t="str">
        <f>IF($C6861="","",IFERROR(_xlfn.XLOOKUP($C6861,'1.PrepList'!$I$2:$I$1500,'1.PrepList'!$G$2:$G$1500,"")&amp;"",""))</f>
        <v/>
      </c>
      <c r="B6861" s="638" t="str">
        <f>IF($C6861="","",IFERROR(_xlfn.XLOOKUP($C6861,'1.PrepList'!$I$2:$I$1500,'1.PrepList'!$H$2:$H$1500,"")&amp;"",""))</f>
        <v/>
      </c>
      <c r="D6861" s="638" t="str">
        <f>IF($C6861="","",IFERROR(_xlfn.XLOOKUP($C6861,'1.PrepList'!$I$2:$I$1500,'1.PrepList'!$J$2:$J$1500,"")&amp;"",""))</f>
        <v/>
      </c>
      <c r="E6861" s="638" t="str">
        <f>IF($C6861="","",IFERROR(_xlfn.XLOOKUP($C6861,'1.PrepList'!$I$2:$I$1500,'1.PrepList'!$N$2:$N$1500,"")&amp;"",""))</f>
        <v/>
      </c>
      <c r="F6861" s="638" t="str">
        <f>IF($C6861="","",IFERROR(_xlfn.XLOOKUP($C6861,'1.PrepList'!$I$2:$I$1500,'1.PrepList'!$K$2:$K$1500,"")&amp;"",""))</f>
        <v/>
      </c>
      <c r="H6861" s="644" t="str">
        <f>IF($C6861="","",IFERROR(IF(_xlfn.XLOOKUP($C6861,tbl_StartedStatus[Bold ID],tbl_StartedStatus[Started])="Started","Yes",IF(_xlfn.XLOOKUP($C6861,tbl_StartedStatus[Bold ID],tbl_StartedStatus[Started])="No Show","No Show","")),""))</f>
        <v/>
      </c>
    </row>
    <row r="6862" spans="1:8" ht="15" customHeight="1" thickBot="1">
      <c r="A6862" s="38" t="str">
        <f>IF($C6862="","",IFERROR(_xlfn.XLOOKUP($C6862,'1.PrepList'!$I$2:$I$1500,'1.PrepList'!$G$2:$G$1500,"")&amp;"",""))</f>
        <v/>
      </c>
      <c r="B6862" s="638" t="str">
        <f>IF($C6862="","",IFERROR(_xlfn.XLOOKUP($C6862,'1.PrepList'!$I$2:$I$1500,'1.PrepList'!$H$2:$H$1500,"")&amp;"",""))</f>
        <v/>
      </c>
      <c r="D6862" s="638" t="str">
        <f>IF($C6862="","",IFERROR(_xlfn.XLOOKUP($C6862,'1.PrepList'!$I$2:$I$1500,'1.PrepList'!$J$2:$J$1500,"")&amp;"",""))</f>
        <v/>
      </c>
      <c r="E6862" s="638" t="str">
        <f>IF($C6862="","",IFERROR(_xlfn.XLOOKUP($C6862,'1.PrepList'!$I$2:$I$1500,'1.PrepList'!$N$2:$N$1500,"")&amp;"",""))</f>
        <v/>
      </c>
      <c r="F6862" s="638" t="str">
        <f>IF($C6862="","",IFERROR(_xlfn.XLOOKUP($C6862,'1.PrepList'!$I$2:$I$1500,'1.PrepList'!$K$2:$K$1500,"")&amp;"",""))</f>
        <v/>
      </c>
      <c r="H6862" s="644" t="str">
        <f>IF($C6862="","",IFERROR(IF(_xlfn.XLOOKUP($C6862,tbl_StartedStatus[Bold ID],tbl_StartedStatus[Started])="Started","Yes",IF(_xlfn.XLOOKUP($C6862,tbl_StartedStatus[Bold ID],tbl_StartedStatus[Started])="No Show","No Show","")),""))</f>
        <v/>
      </c>
    </row>
    <row r="6863" spans="1:8" ht="15" customHeight="1" thickBot="1">
      <c r="A6863" s="38" t="str">
        <f>IF($C6863="","",IFERROR(_xlfn.XLOOKUP($C6863,'1.PrepList'!$I$2:$I$1500,'1.PrepList'!$G$2:$G$1500,"")&amp;"",""))</f>
        <v/>
      </c>
      <c r="B6863" s="638" t="str">
        <f>IF($C6863="","",IFERROR(_xlfn.XLOOKUP($C6863,'1.PrepList'!$I$2:$I$1500,'1.PrepList'!$H$2:$H$1500,"")&amp;"",""))</f>
        <v/>
      </c>
      <c r="D6863" s="638" t="str">
        <f>IF($C6863="","",IFERROR(_xlfn.XLOOKUP($C6863,'1.PrepList'!$I$2:$I$1500,'1.PrepList'!$J$2:$J$1500,"")&amp;"",""))</f>
        <v/>
      </c>
      <c r="E6863" s="638" t="str">
        <f>IF($C6863="","",IFERROR(_xlfn.XLOOKUP($C6863,'1.PrepList'!$I$2:$I$1500,'1.PrepList'!$N$2:$N$1500,"")&amp;"",""))</f>
        <v/>
      </c>
      <c r="F6863" s="638" t="str">
        <f>IF($C6863="","",IFERROR(_xlfn.XLOOKUP($C6863,'1.PrepList'!$I$2:$I$1500,'1.PrepList'!$K$2:$K$1500,"")&amp;"",""))</f>
        <v/>
      </c>
      <c r="H6863" s="644" t="str">
        <f>IF($C6863="","",IFERROR(IF(_xlfn.XLOOKUP($C6863,tbl_StartedStatus[Bold ID],tbl_StartedStatus[Started])="Started","Yes",IF(_xlfn.XLOOKUP($C6863,tbl_StartedStatus[Bold ID],tbl_StartedStatus[Started])="No Show","No Show","")),""))</f>
        <v/>
      </c>
    </row>
    <row r="6864" spans="1:8" ht="15" customHeight="1" thickBot="1">
      <c r="A6864" s="38" t="str">
        <f>IF($C6864="","",IFERROR(_xlfn.XLOOKUP($C6864,'1.PrepList'!$I$2:$I$1500,'1.PrepList'!$G$2:$G$1500,"")&amp;"",""))</f>
        <v/>
      </c>
      <c r="B6864" s="638" t="str">
        <f>IF($C6864="","",IFERROR(_xlfn.XLOOKUP($C6864,'1.PrepList'!$I$2:$I$1500,'1.PrepList'!$H$2:$H$1500,"")&amp;"",""))</f>
        <v/>
      </c>
      <c r="D6864" s="638" t="str">
        <f>IF($C6864="","",IFERROR(_xlfn.XLOOKUP($C6864,'1.PrepList'!$I$2:$I$1500,'1.PrepList'!$J$2:$J$1500,"")&amp;"",""))</f>
        <v/>
      </c>
      <c r="E6864" s="638" t="str">
        <f>IF($C6864="","",IFERROR(_xlfn.XLOOKUP($C6864,'1.PrepList'!$I$2:$I$1500,'1.PrepList'!$N$2:$N$1500,"")&amp;"",""))</f>
        <v/>
      </c>
      <c r="F6864" s="638" t="str">
        <f>IF($C6864="","",IFERROR(_xlfn.XLOOKUP($C6864,'1.PrepList'!$I$2:$I$1500,'1.PrepList'!$K$2:$K$1500,"")&amp;"",""))</f>
        <v/>
      </c>
      <c r="H6864" s="644" t="str">
        <f>IF($C6864="","",IFERROR(IF(_xlfn.XLOOKUP($C6864,tbl_StartedStatus[Bold ID],tbl_StartedStatus[Started])="Started","Yes",IF(_xlfn.XLOOKUP($C6864,tbl_StartedStatus[Bold ID],tbl_StartedStatus[Started])="No Show","No Show","")),""))</f>
        <v/>
      </c>
    </row>
    <row r="6865" spans="1:8" ht="15" customHeight="1" thickBot="1">
      <c r="A6865" s="38" t="str">
        <f>IF($C6865="","",IFERROR(_xlfn.XLOOKUP($C6865,'1.PrepList'!$I$2:$I$1500,'1.PrepList'!$G$2:$G$1500,"")&amp;"",""))</f>
        <v/>
      </c>
      <c r="B6865" s="638" t="str">
        <f>IF($C6865="","",IFERROR(_xlfn.XLOOKUP($C6865,'1.PrepList'!$I$2:$I$1500,'1.PrepList'!$H$2:$H$1500,"")&amp;"",""))</f>
        <v/>
      </c>
      <c r="D6865" s="638" t="str">
        <f>IF($C6865="","",IFERROR(_xlfn.XLOOKUP($C6865,'1.PrepList'!$I$2:$I$1500,'1.PrepList'!$J$2:$J$1500,"")&amp;"",""))</f>
        <v/>
      </c>
      <c r="E6865" s="638" t="str">
        <f>IF($C6865="","",IFERROR(_xlfn.XLOOKUP($C6865,'1.PrepList'!$I$2:$I$1500,'1.PrepList'!$N$2:$N$1500,"")&amp;"",""))</f>
        <v/>
      </c>
      <c r="F6865" s="638" t="str">
        <f>IF($C6865="","",IFERROR(_xlfn.XLOOKUP($C6865,'1.PrepList'!$I$2:$I$1500,'1.PrepList'!$K$2:$K$1500,"")&amp;"",""))</f>
        <v/>
      </c>
      <c r="H6865" s="644" t="str">
        <f>IF($C6865="","",IFERROR(IF(_xlfn.XLOOKUP($C6865,tbl_StartedStatus[Bold ID],tbl_StartedStatus[Started])="Started","Yes",IF(_xlfn.XLOOKUP($C6865,tbl_StartedStatus[Bold ID],tbl_StartedStatus[Started])="No Show","No Show","")),""))</f>
        <v/>
      </c>
    </row>
    <row r="6866" spans="1:8" ht="15" customHeight="1" thickBot="1">
      <c r="A6866" s="38" t="str">
        <f>IF($C6866="","",IFERROR(_xlfn.XLOOKUP($C6866,'1.PrepList'!$I$2:$I$1500,'1.PrepList'!$G$2:$G$1500,"")&amp;"",""))</f>
        <v/>
      </c>
      <c r="B6866" s="638" t="str">
        <f>IF($C6866="","",IFERROR(_xlfn.XLOOKUP($C6866,'1.PrepList'!$I$2:$I$1500,'1.PrepList'!$H$2:$H$1500,"")&amp;"",""))</f>
        <v/>
      </c>
      <c r="D6866" s="638" t="str">
        <f>IF($C6866="","",IFERROR(_xlfn.XLOOKUP($C6866,'1.PrepList'!$I$2:$I$1500,'1.PrepList'!$J$2:$J$1500,"")&amp;"",""))</f>
        <v/>
      </c>
      <c r="E6866" s="638" t="str">
        <f>IF($C6866="","",IFERROR(_xlfn.XLOOKUP($C6866,'1.PrepList'!$I$2:$I$1500,'1.PrepList'!$N$2:$N$1500,"")&amp;"",""))</f>
        <v/>
      </c>
      <c r="F6866" s="638" t="str">
        <f>IF($C6866="","",IFERROR(_xlfn.XLOOKUP($C6866,'1.PrepList'!$I$2:$I$1500,'1.PrepList'!$K$2:$K$1500,"")&amp;"",""))</f>
        <v/>
      </c>
      <c r="H6866" s="644" t="str">
        <f>IF($C6866="","",IFERROR(IF(_xlfn.XLOOKUP($C6866,tbl_StartedStatus[Bold ID],tbl_StartedStatus[Started])="Started","Yes",IF(_xlfn.XLOOKUP($C6866,tbl_StartedStatus[Bold ID],tbl_StartedStatus[Started])="No Show","No Show","")),""))</f>
        <v/>
      </c>
    </row>
    <row r="6867" spans="1:8" ht="15" customHeight="1" thickBot="1">
      <c r="A6867" s="38" t="str">
        <f>IF($C6867="","",IFERROR(_xlfn.XLOOKUP($C6867,'1.PrepList'!$I$2:$I$1500,'1.PrepList'!$G$2:$G$1500,"")&amp;"",""))</f>
        <v/>
      </c>
      <c r="B6867" s="638" t="str">
        <f>IF($C6867="","",IFERROR(_xlfn.XLOOKUP($C6867,'1.PrepList'!$I$2:$I$1500,'1.PrepList'!$H$2:$H$1500,"")&amp;"",""))</f>
        <v/>
      </c>
      <c r="D6867" s="638" t="str">
        <f>IF($C6867="","",IFERROR(_xlfn.XLOOKUP($C6867,'1.PrepList'!$I$2:$I$1500,'1.PrepList'!$J$2:$J$1500,"")&amp;"",""))</f>
        <v/>
      </c>
      <c r="E6867" s="638" t="str">
        <f>IF($C6867="","",IFERROR(_xlfn.XLOOKUP($C6867,'1.PrepList'!$I$2:$I$1500,'1.PrepList'!$N$2:$N$1500,"")&amp;"",""))</f>
        <v/>
      </c>
      <c r="F6867" s="638" t="str">
        <f>IF($C6867="","",IFERROR(_xlfn.XLOOKUP($C6867,'1.PrepList'!$I$2:$I$1500,'1.PrepList'!$K$2:$K$1500,"")&amp;"",""))</f>
        <v/>
      </c>
      <c r="H6867" s="644" t="str">
        <f>IF($C6867="","",IFERROR(IF(_xlfn.XLOOKUP($C6867,tbl_StartedStatus[Bold ID],tbl_StartedStatus[Started])="Started","Yes",IF(_xlfn.XLOOKUP($C6867,tbl_StartedStatus[Bold ID],tbl_StartedStatus[Started])="No Show","No Show","")),""))</f>
        <v/>
      </c>
    </row>
    <row r="6868" spans="1:8" ht="15" customHeight="1" thickBot="1">
      <c r="A6868" s="38" t="str">
        <f>IF($C6868="","",IFERROR(_xlfn.XLOOKUP($C6868,'1.PrepList'!$I$2:$I$1500,'1.PrepList'!$G$2:$G$1500,"")&amp;"",""))</f>
        <v/>
      </c>
      <c r="B6868" s="638" t="str">
        <f>IF($C6868="","",IFERROR(_xlfn.XLOOKUP($C6868,'1.PrepList'!$I$2:$I$1500,'1.PrepList'!$H$2:$H$1500,"")&amp;"",""))</f>
        <v/>
      </c>
      <c r="D6868" s="638" t="str">
        <f>IF($C6868="","",IFERROR(_xlfn.XLOOKUP($C6868,'1.PrepList'!$I$2:$I$1500,'1.PrepList'!$J$2:$J$1500,"")&amp;"",""))</f>
        <v/>
      </c>
      <c r="E6868" s="638" t="str">
        <f>IF($C6868="","",IFERROR(_xlfn.XLOOKUP($C6868,'1.PrepList'!$I$2:$I$1500,'1.PrepList'!$N$2:$N$1500,"")&amp;"",""))</f>
        <v/>
      </c>
      <c r="F6868" s="638" t="str">
        <f>IF($C6868="","",IFERROR(_xlfn.XLOOKUP($C6868,'1.PrepList'!$I$2:$I$1500,'1.PrepList'!$K$2:$K$1500,"")&amp;"",""))</f>
        <v/>
      </c>
      <c r="H6868" s="644" t="str">
        <f>IF($C6868="","",IFERROR(IF(_xlfn.XLOOKUP($C6868,tbl_StartedStatus[Bold ID],tbl_StartedStatus[Started])="Started","Yes",IF(_xlfn.XLOOKUP($C6868,tbl_StartedStatus[Bold ID],tbl_StartedStatus[Started])="No Show","No Show","")),""))</f>
        <v/>
      </c>
    </row>
    <row r="6869" spans="1:8" ht="15" customHeight="1" thickBot="1">
      <c r="A6869" s="38" t="str">
        <f>IF($C6869="","",IFERROR(_xlfn.XLOOKUP($C6869,'1.PrepList'!$I$2:$I$1500,'1.PrepList'!$G$2:$G$1500,"")&amp;"",""))</f>
        <v/>
      </c>
      <c r="B6869" s="638" t="str">
        <f>IF($C6869="","",IFERROR(_xlfn.XLOOKUP($C6869,'1.PrepList'!$I$2:$I$1500,'1.PrepList'!$H$2:$H$1500,"")&amp;"",""))</f>
        <v/>
      </c>
      <c r="D6869" s="638" t="str">
        <f>IF($C6869="","",IFERROR(_xlfn.XLOOKUP($C6869,'1.PrepList'!$I$2:$I$1500,'1.PrepList'!$J$2:$J$1500,"")&amp;"",""))</f>
        <v/>
      </c>
      <c r="E6869" s="638" t="str">
        <f>IF($C6869="","",IFERROR(_xlfn.XLOOKUP($C6869,'1.PrepList'!$I$2:$I$1500,'1.PrepList'!$N$2:$N$1500,"")&amp;"",""))</f>
        <v/>
      </c>
      <c r="F6869" s="638" t="str">
        <f>IF($C6869="","",IFERROR(_xlfn.XLOOKUP($C6869,'1.PrepList'!$I$2:$I$1500,'1.PrepList'!$K$2:$K$1500,"")&amp;"",""))</f>
        <v/>
      </c>
      <c r="H6869" s="644" t="str">
        <f>IF($C6869="","",IFERROR(IF(_xlfn.XLOOKUP($C6869,tbl_StartedStatus[Bold ID],tbl_StartedStatus[Started])="Started","Yes",IF(_xlfn.XLOOKUP($C6869,tbl_StartedStatus[Bold ID],tbl_StartedStatus[Started])="No Show","No Show","")),""))</f>
        <v/>
      </c>
    </row>
    <row r="6870" spans="1:8" ht="15" customHeight="1" thickBot="1">
      <c r="A6870" s="38" t="str">
        <f>IF($C6870="","",IFERROR(_xlfn.XLOOKUP($C6870,'1.PrepList'!$I$2:$I$1500,'1.PrepList'!$G$2:$G$1500,"")&amp;"",""))</f>
        <v/>
      </c>
      <c r="B6870" s="638" t="str">
        <f>IF($C6870="","",IFERROR(_xlfn.XLOOKUP($C6870,'1.PrepList'!$I$2:$I$1500,'1.PrepList'!$H$2:$H$1500,"")&amp;"",""))</f>
        <v/>
      </c>
      <c r="D6870" s="638" t="str">
        <f>IF($C6870="","",IFERROR(_xlfn.XLOOKUP($C6870,'1.PrepList'!$I$2:$I$1500,'1.PrepList'!$J$2:$J$1500,"")&amp;"",""))</f>
        <v/>
      </c>
      <c r="E6870" s="638" t="str">
        <f>IF($C6870="","",IFERROR(_xlfn.XLOOKUP($C6870,'1.PrepList'!$I$2:$I$1500,'1.PrepList'!$N$2:$N$1500,"")&amp;"",""))</f>
        <v/>
      </c>
      <c r="F6870" s="638" t="str">
        <f>IF($C6870="","",IFERROR(_xlfn.XLOOKUP($C6870,'1.PrepList'!$I$2:$I$1500,'1.PrepList'!$K$2:$K$1500,"")&amp;"",""))</f>
        <v/>
      </c>
      <c r="H6870" s="644" t="str">
        <f>IF($C6870="","",IFERROR(IF(_xlfn.XLOOKUP($C6870,tbl_StartedStatus[Bold ID],tbl_StartedStatus[Started])="Started","Yes",IF(_xlfn.XLOOKUP($C6870,tbl_StartedStatus[Bold ID],tbl_StartedStatus[Started])="No Show","No Show","")),""))</f>
        <v/>
      </c>
    </row>
    <row r="6871" spans="1:8" ht="15" customHeight="1" thickBot="1">
      <c r="A6871" s="38" t="str">
        <f>IF($C6871="","",IFERROR(_xlfn.XLOOKUP($C6871,'1.PrepList'!$I$2:$I$1500,'1.PrepList'!$G$2:$G$1500,"")&amp;"",""))</f>
        <v/>
      </c>
      <c r="B6871" s="638" t="str">
        <f>IF($C6871="","",IFERROR(_xlfn.XLOOKUP($C6871,'1.PrepList'!$I$2:$I$1500,'1.PrepList'!$H$2:$H$1500,"")&amp;"",""))</f>
        <v/>
      </c>
      <c r="D6871" s="638" t="str">
        <f>IF($C6871="","",IFERROR(_xlfn.XLOOKUP($C6871,'1.PrepList'!$I$2:$I$1500,'1.PrepList'!$J$2:$J$1500,"")&amp;"",""))</f>
        <v/>
      </c>
      <c r="E6871" s="638" t="str">
        <f>IF($C6871="","",IFERROR(_xlfn.XLOOKUP($C6871,'1.PrepList'!$I$2:$I$1500,'1.PrepList'!$N$2:$N$1500,"")&amp;"",""))</f>
        <v/>
      </c>
      <c r="F6871" s="638" t="str">
        <f>IF($C6871="","",IFERROR(_xlfn.XLOOKUP($C6871,'1.PrepList'!$I$2:$I$1500,'1.PrepList'!$K$2:$K$1500,"")&amp;"",""))</f>
        <v/>
      </c>
      <c r="H6871" s="644" t="str">
        <f>IF($C6871="","",IFERROR(IF(_xlfn.XLOOKUP($C6871,tbl_StartedStatus[Bold ID],tbl_StartedStatus[Started])="Started","Yes",IF(_xlfn.XLOOKUP($C6871,tbl_StartedStatus[Bold ID],tbl_StartedStatus[Started])="No Show","No Show","")),""))</f>
        <v/>
      </c>
    </row>
    <row r="6872" spans="1:8" ht="15" customHeight="1" thickBot="1">
      <c r="A6872" s="38" t="str">
        <f>IF($C6872="","",IFERROR(_xlfn.XLOOKUP($C6872,'1.PrepList'!$I$2:$I$1500,'1.PrepList'!$G$2:$G$1500,"")&amp;"",""))</f>
        <v/>
      </c>
      <c r="B6872" s="638" t="str">
        <f>IF($C6872="","",IFERROR(_xlfn.XLOOKUP($C6872,'1.PrepList'!$I$2:$I$1500,'1.PrepList'!$H$2:$H$1500,"")&amp;"",""))</f>
        <v/>
      </c>
      <c r="D6872" s="638" t="str">
        <f>IF($C6872="","",IFERROR(_xlfn.XLOOKUP($C6872,'1.PrepList'!$I$2:$I$1500,'1.PrepList'!$J$2:$J$1500,"")&amp;"",""))</f>
        <v/>
      </c>
      <c r="E6872" s="638" t="str">
        <f>IF($C6872="","",IFERROR(_xlfn.XLOOKUP($C6872,'1.PrepList'!$I$2:$I$1500,'1.PrepList'!$N$2:$N$1500,"")&amp;"",""))</f>
        <v/>
      </c>
      <c r="F6872" s="638" t="str">
        <f>IF($C6872="","",IFERROR(_xlfn.XLOOKUP($C6872,'1.PrepList'!$I$2:$I$1500,'1.PrepList'!$K$2:$K$1500,"")&amp;"",""))</f>
        <v/>
      </c>
      <c r="H6872" s="644" t="str">
        <f>IF($C6872="","",IFERROR(IF(_xlfn.XLOOKUP($C6872,tbl_StartedStatus[Bold ID],tbl_StartedStatus[Started])="Started","Yes",IF(_xlfn.XLOOKUP($C6872,tbl_StartedStatus[Bold ID],tbl_StartedStatus[Started])="No Show","No Show","")),""))</f>
        <v/>
      </c>
    </row>
    <row r="6873" spans="1:8" ht="15" customHeight="1" thickBot="1">
      <c r="A6873" s="38" t="str">
        <f>IF($C6873="","",IFERROR(_xlfn.XLOOKUP($C6873,'1.PrepList'!$I$2:$I$1500,'1.PrepList'!$G$2:$G$1500,"")&amp;"",""))</f>
        <v/>
      </c>
      <c r="B6873" s="638" t="str">
        <f>IF($C6873="","",IFERROR(_xlfn.XLOOKUP($C6873,'1.PrepList'!$I$2:$I$1500,'1.PrepList'!$H$2:$H$1500,"")&amp;"",""))</f>
        <v/>
      </c>
      <c r="D6873" s="638" t="str">
        <f>IF($C6873="","",IFERROR(_xlfn.XLOOKUP($C6873,'1.PrepList'!$I$2:$I$1500,'1.PrepList'!$J$2:$J$1500,"")&amp;"",""))</f>
        <v/>
      </c>
      <c r="E6873" s="638" t="str">
        <f>IF($C6873="","",IFERROR(_xlfn.XLOOKUP($C6873,'1.PrepList'!$I$2:$I$1500,'1.PrepList'!$N$2:$N$1500,"")&amp;"",""))</f>
        <v/>
      </c>
      <c r="F6873" s="638" t="str">
        <f>IF($C6873="","",IFERROR(_xlfn.XLOOKUP($C6873,'1.PrepList'!$I$2:$I$1500,'1.PrepList'!$K$2:$K$1500,"")&amp;"",""))</f>
        <v/>
      </c>
      <c r="H6873" s="644" t="str">
        <f>IF($C6873="","",IFERROR(IF(_xlfn.XLOOKUP($C6873,tbl_StartedStatus[Bold ID],tbl_StartedStatus[Started])="Started","Yes",IF(_xlfn.XLOOKUP($C6873,tbl_StartedStatus[Bold ID],tbl_StartedStatus[Started])="No Show","No Show","")),""))</f>
        <v/>
      </c>
    </row>
    <row r="6874" spans="1:8" ht="15" customHeight="1" thickBot="1">
      <c r="A6874" s="38" t="str">
        <f>IF($C6874="","",IFERROR(_xlfn.XLOOKUP($C6874,'1.PrepList'!$I$2:$I$1500,'1.PrepList'!$G$2:$G$1500,"")&amp;"",""))</f>
        <v/>
      </c>
      <c r="B6874" s="638" t="str">
        <f>IF($C6874="","",IFERROR(_xlfn.XLOOKUP($C6874,'1.PrepList'!$I$2:$I$1500,'1.PrepList'!$H$2:$H$1500,"")&amp;"",""))</f>
        <v/>
      </c>
      <c r="D6874" s="638" t="str">
        <f>IF($C6874="","",IFERROR(_xlfn.XLOOKUP($C6874,'1.PrepList'!$I$2:$I$1500,'1.PrepList'!$J$2:$J$1500,"")&amp;"",""))</f>
        <v/>
      </c>
      <c r="E6874" s="638" t="str">
        <f>IF($C6874="","",IFERROR(_xlfn.XLOOKUP($C6874,'1.PrepList'!$I$2:$I$1500,'1.PrepList'!$N$2:$N$1500,"")&amp;"",""))</f>
        <v/>
      </c>
      <c r="F6874" s="638" t="str">
        <f>IF($C6874="","",IFERROR(_xlfn.XLOOKUP($C6874,'1.PrepList'!$I$2:$I$1500,'1.PrepList'!$K$2:$K$1500,"")&amp;"",""))</f>
        <v/>
      </c>
      <c r="H6874" s="644" t="str">
        <f>IF($C6874="","",IFERROR(IF(_xlfn.XLOOKUP($C6874,tbl_StartedStatus[Bold ID],tbl_StartedStatus[Started])="Started","Yes",IF(_xlfn.XLOOKUP($C6874,tbl_StartedStatus[Bold ID],tbl_StartedStatus[Started])="No Show","No Show","")),""))</f>
        <v/>
      </c>
    </row>
    <row r="6875" spans="1:8" ht="15" customHeight="1" thickBot="1">
      <c r="A6875" s="38" t="str">
        <f>IF($C6875="","",IFERROR(_xlfn.XLOOKUP($C6875,'1.PrepList'!$I$2:$I$1500,'1.PrepList'!$G$2:$G$1500,"")&amp;"",""))</f>
        <v/>
      </c>
      <c r="B6875" s="638" t="str">
        <f>IF($C6875="","",IFERROR(_xlfn.XLOOKUP($C6875,'1.PrepList'!$I$2:$I$1500,'1.PrepList'!$H$2:$H$1500,"")&amp;"",""))</f>
        <v/>
      </c>
      <c r="D6875" s="638" t="str">
        <f>IF($C6875="","",IFERROR(_xlfn.XLOOKUP($C6875,'1.PrepList'!$I$2:$I$1500,'1.PrepList'!$J$2:$J$1500,"")&amp;"",""))</f>
        <v/>
      </c>
      <c r="E6875" s="638" t="str">
        <f>IF($C6875="","",IFERROR(_xlfn.XLOOKUP($C6875,'1.PrepList'!$I$2:$I$1500,'1.PrepList'!$N$2:$N$1500,"")&amp;"",""))</f>
        <v/>
      </c>
      <c r="F6875" s="638" t="str">
        <f>IF($C6875="","",IFERROR(_xlfn.XLOOKUP($C6875,'1.PrepList'!$I$2:$I$1500,'1.PrepList'!$K$2:$K$1500,"")&amp;"",""))</f>
        <v/>
      </c>
      <c r="H6875" s="644" t="str">
        <f>IF($C6875="","",IFERROR(IF(_xlfn.XLOOKUP($C6875,tbl_StartedStatus[Bold ID],tbl_StartedStatus[Started])="Started","Yes",IF(_xlfn.XLOOKUP($C6875,tbl_StartedStatus[Bold ID],tbl_StartedStatus[Started])="No Show","No Show","")),""))</f>
        <v/>
      </c>
    </row>
    <row r="6876" spans="1:8" ht="15" customHeight="1" thickBot="1">
      <c r="A6876" s="38" t="str">
        <f>IF($C6876="","",IFERROR(_xlfn.XLOOKUP($C6876,'1.PrepList'!$I$2:$I$1500,'1.PrepList'!$G$2:$G$1500,"")&amp;"",""))</f>
        <v/>
      </c>
      <c r="B6876" s="638" t="str">
        <f>IF($C6876="","",IFERROR(_xlfn.XLOOKUP($C6876,'1.PrepList'!$I$2:$I$1500,'1.PrepList'!$H$2:$H$1500,"")&amp;"",""))</f>
        <v/>
      </c>
      <c r="D6876" s="638" t="str">
        <f>IF($C6876="","",IFERROR(_xlfn.XLOOKUP($C6876,'1.PrepList'!$I$2:$I$1500,'1.PrepList'!$J$2:$J$1500,"")&amp;"",""))</f>
        <v/>
      </c>
      <c r="E6876" s="638" t="str">
        <f>IF($C6876="","",IFERROR(_xlfn.XLOOKUP($C6876,'1.PrepList'!$I$2:$I$1500,'1.PrepList'!$N$2:$N$1500,"")&amp;"",""))</f>
        <v/>
      </c>
      <c r="F6876" s="638" t="str">
        <f>IF($C6876="","",IFERROR(_xlfn.XLOOKUP($C6876,'1.PrepList'!$I$2:$I$1500,'1.PrepList'!$K$2:$K$1500,"")&amp;"",""))</f>
        <v/>
      </c>
      <c r="H6876" s="644" t="str">
        <f>IF($C6876="","",IFERROR(IF(_xlfn.XLOOKUP($C6876,tbl_StartedStatus[Bold ID],tbl_StartedStatus[Started])="Started","Yes",IF(_xlfn.XLOOKUP($C6876,tbl_StartedStatus[Bold ID],tbl_StartedStatus[Started])="No Show","No Show","")),""))</f>
        <v/>
      </c>
    </row>
    <row r="6877" spans="1:8" ht="15" customHeight="1" thickBot="1">
      <c r="A6877" s="38" t="str">
        <f>IF($C6877="","",IFERROR(_xlfn.XLOOKUP($C6877,'1.PrepList'!$I$2:$I$1500,'1.PrepList'!$G$2:$G$1500,"")&amp;"",""))</f>
        <v/>
      </c>
      <c r="B6877" s="638" t="str">
        <f>IF($C6877="","",IFERROR(_xlfn.XLOOKUP($C6877,'1.PrepList'!$I$2:$I$1500,'1.PrepList'!$H$2:$H$1500,"")&amp;"",""))</f>
        <v/>
      </c>
      <c r="D6877" s="638" t="str">
        <f>IF($C6877="","",IFERROR(_xlfn.XLOOKUP($C6877,'1.PrepList'!$I$2:$I$1500,'1.PrepList'!$J$2:$J$1500,"")&amp;"",""))</f>
        <v/>
      </c>
      <c r="E6877" s="638" t="str">
        <f>IF($C6877="","",IFERROR(_xlfn.XLOOKUP($C6877,'1.PrepList'!$I$2:$I$1500,'1.PrepList'!$N$2:$N$1500,"")&amp;"",""))</f>
        <v/>
      </c>
      <c r="F6877" s="638" t="str">
        <f>IF($C6877="","",IFERROR(_xlfn.XLOOKUP($C6877,'1.PrepList'!$I$2:$I$1500,'1.PrepList'!$K$2:$K$1500,"")&amp;"",""))</f>
        <v/>
      </c>
      <c r="H6877" s="644" t="str">
        <f>IF($C6877="","",IFERROR(IF(_xlfn.XLOOKUP($C6877,tbl_StartedStatus[Bold ID],tbl_StartedStatus[Started])="Started","Yes",IF(_xlfn.XLOOKUP($C6877,tbl_StartedStatus[Bold ID],tbl_StartedStatus[Started])="No Show","No Show","")),""))</f>
        <v/>
      </c>
    </row>
    <row r="6878" spans="1:8" ht="15" customHeight="1" thickBot="1">
      <c r="A6878" s="38" t="str">
        <f>IF($C6878="","",IFERROR(_xlfn.XLOOKUP($C6878,'1.PrepList'!$I$2:$I$1500,'1.PrepList'!$G$2:$G$1500,"")&amp;"",""))</f>
        <v/>
      </c>
      <c r="B6878" s="638" t="str">
        <f>IF($C6878="","",IFERROR(_xlfn.XLOOKUP($C6878,'1.PrepList'!$I$2:$I$1500,'1.PrepList'!$H$2:$H$1500,"")&amp;"",""))</f>
        <v/>
      </c>
      <c r="D6878" s="638" t="str">
        <f>IF($C6878="","",IFERROR(_xlfn.XLOOKUP($C6878,'1.PrepList'!$I$2:$I$1500,'1.PrepList'!$J$2:$J$1500,"")&amp;"",""))</f>
        <v/>
      </c>
      <c r="E6878" s="638" t="str">
        <f>IF($C6878="","",IFERROR(_xlfn.XLOOKUP($C6878,'1.PrepList'!$I$2:$I$1500,'1.PrepList'!$N$2:$N$1500,"")&amp;"",""))</f>
        <v/>
      </c>
      <c r="F6878" s="638" t="str">
        <f>IF($C6878="","",IFERROR(_xlfn.XLOOKUP($C6878,'1.PrepList'!$I$2:$I$1500,'1.PrepList'!$K$2:$K$1500,"")&amp;"",""))</f>
        <v/>
      </c>
      <c r="H6878" s="644" t="str">
        <f>IF($C6878="","",IFERROR(IF(_xlfn.XLOOKUP($C6878,tbl_StartedStatus[Bold ID],tbl_StartedStatus[Started])="Started","Yes",IF(_xlfn.XLOOKUP($C6878,tbl_StartedStatus[Bold ID],tbl_StartedStatus[Started])="No Show","No Show","")),""))</f>
        <v/>
      </c>
    </row>
    <row r="6879" spans="1:8" ht="15" customHeight="1" thickBot="1">
      <c r="A6879" s="38" t="str">
        <f>IF($C6879="","",IFERROR(_xlfn.XLOOKUP($C6879,'1.PrepList'!$I$2:$I$1500,'1.PrepList'!$G$2:$G$1500,"")&amp;"",""))</f>
        <v/>
      </c>
      <c r="B6879" s="638" t="str">
        <f>IF($C6879="","",IFERROR(_xlfn.XLOOKUP($C6879,'1.PrepList'!$I$2:$I$1500,'1.PrepList'!$H$2:$H$1500,"")&amp;"",""))</f>
        <v/>
      </c>
      <c r="D6879" s="638" t="str">
        <f>IF($C6879="","",IFERROR(_xlfn.XLOOKUP($C6879,'1.PrepList'!$I$2:$I$1500,'1.PrepList'!$J$2:$J$1500,"")&amp;"",""))</f>
        <v/>
      </c>
      <c r="E6879" s="638" t="str">
        <f>IF($C6879="","",IFERROR(_xlfn.XLOOKUP($C6879,'1.PrepList'!$I$2:$I$1500,'1.PrepList'!$N$2:$N$1500,"")&amp;"",""))</f>
        <v/>
      </c>
      <c r="F6879" s="638" t="str">
        <f>IF($C6879="","",IFERROR(_xlfn.XLOOKUP($C6879,'1.PrepList'!$I$2:$I$1500,'1.PrepList'!$K$2:$K$1500,"")&amp;"",""))</f>
        <v/>
      </c>
      <c r="H6879" s="644" t="str">
        <f>IF($C6879="","",IFERROR(IF(_xlfn.XLOOKUP($C6879,tbl_StartedStatus[Bold ID],tbl_StartedStatus[Started])="Started","Yes",IF(_xlfn.XLOOKUP($C6879,tbl_StartedStatus[Bold ID],tbl_StartedStatus[Started])="No Show","No Show","")),""))</f>
        <v/>
      </c>
    </row>
    <row r="6880" spans="1:8" ht="15" customHeight="1" thickBot="1">
      <c r="A6880" s="38" t="str">
        <f>IF($C6880="","",IFERROR(_xlfn.XLOOKUP($C6880,'1.PrepList'!$I$2:$I$1500,'1.PrepList'!$G$2:$G$1500,"")&amp;"",""))</f>
        <v/>
      </c>
      <c r="B6880" s="638" t="str">
        <f>IF($C6880="","",IFERROR(_xlfn.XLOOKUP($C6880,'1.PrepList'!$I$2:$I$1500,'1.PrepList'!$H$2:$H$1500,"")&amp;"",""))</f>
        <v/>
      </c>
      <c r="D6880" s="638" t="str">
        <f>IF($C6880="","",IFERROR(_xlfn.XLOOKUP($C6880,'1.PrepList'!$I$2:$I$1500,'1.PrepList'!$J$2:$J$1500,"")&amp;"",""))</f>
        <v/>
      </c>
      <c r="E6880" s="638" t="str">
        <f>IF($C6880="","",IFERROR(_xlfn.XLOOKUP($C6880,'1.PrepList'!$I$2:$I$1500,'1.PrepList'!$N$2:$N$1500,"")&amp;"",""))</f>
        <v/>
      </c>
      <c r="F6880" s="638" t="str">
        <f>IF($C6880="","",IFERROR(_xlfn.XLOOKUP($C6880,'1.PrepList'!$I$2:$I$1500,'1.PrepList'!$K$2:$K$1500,"")&amp;"",""))</f>
        <v/>
      </c>
      <c r="H6880" s="644" t="str">
        <f>IF($C6880="","",IFERROR(IF(_xlfn.XLOOKUP($C6880,tbl_StartedStatus[Bold ID],tbl_StartedStatus[Started])="Started","Yes",IF(_xlfn.XLOOKUP($C6880,tbl_StartedStatus[Bold ID],tbl_StartedStatus[Started])="No Show","No Show","")),""))</f>
        <v/>
      </c>
    </row>
    <row r="6881" spans="1:8" ht="15" customHeight="1" thickBot="1">
      <c r="A6881" s="38" t="str">
        <f>IF($C6881="","",IFERROR(_xlfn.XLOOKUP($C6881,'1.PrepList'!$I$2:$I$1500,'1.PrepList'!$G$2:$G$1500,"")&amp;"",""))</f>
        <v/>
      </c>
      <c r="B6881" s="638" t="str">
        <f>IF($C6881="","",IFERROR(_xlfn.XLOOKUP($C6881,'1.PrepList'!$I$2:$I$1500,'1.PrepList'!$H$2:$H$1500,"")&amp;"",""))</f>
        <v/>
      </c>
      <c r="D6881" s="638" t="str">
        <f>IF($C6881="","",IFERROR(_xlfn.XLOOKUP($C6881,'1.PrepList'!$I$2:$I$1500,'1.PrepList'!$J$2:$J$1500,"")&amp;"",""))</f>
        <v/>
      </c>
      <c r="E6881" s="638" t="str">
        <f>IF($C6881="","",IFERROR(_xlfn.XLOOKUP($C6881,'1.PrepList'!$I$2:$I$1500,'1.PrepList'!$N$2:$N$1500,"")&amp;"",""))</f>
        <v/>
      </c>
      <c r="F6881" s="638" t="str">
        <f>IF($C6881="","",IFERROR(_xlfn.XLOOKUP($C6881,'1.PrepList'!$I$2:$I$1500,'1.PrepList'!$K$2:$K$1500,"")&amp;"",""))</f>
        <v/>
      </c>
      <c r="H6881" s="644" t="str">
        <f>IF($C6881="","",IFERROR(IF(_xlfn.XLOOKUP($C6881,tbl_StartedStatus[Bold ID],tbl_StartedStatus[Started])="Started","Yes",IF(_xlfn.XLOOKUP($C6881,tbl_StartedStatus[Bold ID],tbl_StartedStatus[Started])="No Show","No Show","")),""))</f>
        <v/>
      </c>
    </row>
    <row r="6882" spans="1:8" ht="15" customHeight="1" thickBot="1">
      <c r="A6882" s="38" t="str">
        <f>IF($C6882="","",IFERROR(_xlfn.XLOOKUP($C6882,'1.PrepList'!$I$2:$I$1500,'1.PrepList'!$G$2:$G$1500,"")&amp;"",""))</f>
        <v/>
      </c>
      <c r="B6882" s="638" t="str">
        <f>IF($C6882="","",IFERROR(_xlfn.XLOOKUP($C6882,'1.PrepList'!$I$2:$I$1500,'1.PrepList'!$H$2:$H$1500,"")&amp;"",""))</f>
        <v/>
      </c>
      <c r="D6882" s="638" t="str">
        <f>IF($C6882="","",IFERROR(_xlfn.XLOOKUP($C6882,'1.PrepList'!$I$2:$I$1500,'1.PrepList'!$J$2:$J$1500,"")&amp;"",""))</f>
        <v/>
      </c>
      <c r="E6882" s="638" t="str">
        <f>IF($C6882="","",IFERROR(_xlfn.XLOOKUP($C6882,'1.PrepList'!$I$2:$I$1500,'1.PrepList'!$N$2:$N$1500,"")&amp;"",""))</f>
        <v/>
      </c>
      <c r="F6882" s="638" t="str">
        <f>IF($C6882="","",IFERROR(_xlfn.XLOOKUP($C6882,'1.PrepList'!$I$2:$I$1500,'1.PrepList'!$K$2:$K$1500,"")&amp;"",""))</f>
        <v/>
      </c>
      <c r="H6882" s="644" t="str">
        <f>IF($C6882="","",IFERROR(IF(_xlfn.XLOOKUP($C6882,tbl_StartedStatus[Bold ID],tbl_StartedStatus[Started])="Started","Yes",IF(_xlfn.XLOOKUP($C6882,tbl_StartedStatus[Bold ID],tbl_StartedStatus[Started])="No Show","No Show","")),""))</f>
        <v/>
      </c>
    </row>
    <row r="6883" spans="1:8" ht="15" customHeight="1" thickBot="1">
      <c r="A6883" s="38" t="str">
        <f>IF($C6883="","",IFERROR(_xlfn.XLOOKUP($C6883,'1.PrepList'!$I$2:$I$1500,'1.PrepList'!$G$2:$G$1500,"")&amp;"",""))</f>
        <v/>
      </c>
      <c r="B6883" s="638" t="str">
        <f>IF($C6883="","",IFERROR(_xlfn.XLOOKUP($C6883,'1.PrepList'!$I$2:$I$1500,'1.PrepList'!$H$2:$H$1500,"")&amp;"",""))</f>
        <v/>
      </c>
      <c r="D6883" s="638" t="str">
        <f>IF($C6883="","",IFERROR(_xlfn.XLOOKUP($C6883,'1.PrepList'!$I$2:$I$1500,'1.PrepList'!$J$2:$J$1500,"")&amp;"",""))</f>
        <v/>
      </c>
      <c r="E6883" s="638" t="str">
        <f>IF($C6883="","",IFERROR(_xlfn.XLOOKUP($C6883,'1.PrepList'!$I$2:$I$1500,'1.PrepList'!$N$2:$N$1500,"")&amp;"",""))</f>
        <v/>
      </c>
      <c r="F6883" s="638" t="str">
        <f>IF($C6883="","",IFERROR(_xlfn.XLOOKUP($C6883,'1.PrepList'!$I$2:$I$1500,'1.PrepList'!$K$2:$K$1500,"")&amp;"",""))</f>
        <v/>
      </c>
      <c r="H6883" s="644" t="str">
        <f>IF($C6883="","",IFERROR(IF(_xlfn.XLOOKUP($C6883,tbl_StartedStatus[Bold ID],tbl_StartedStatus[Started])="Started","Yes",IF(_xlfn.XLOOKUP($C6883,tbl_StartedStatus[Bold ID],tbl_StartedStatus[Started])="No Show","No Show","")),""))</f>
        <v/>
      </c>
    </row>
    <row r="6884" spans="1:8" ht="15" customHeight="1" thickBot="1">
      <c r="A6884" s="38" t="str">
        <f>IF($C6884="","",IFERROR(_xlfn.XLOOKUP($C6884,'1.PrepList'!$I$2:$I$1500,'1.PrepList'!$G$2:$G$1500,"")&amp;"",""))</f>
        <v/>
      </c>
      <c r="B6884" s="638" t="str">
        <f>IF($C6884="","",IFERROR(_xlfn.XLOOKUP($C6884,'1.PrepList'!$I$2:$I$1500,'1.PrepList'!$H$2:$H$1500,"")&amp;"",""))</f>
        <v/>
      </c>
      <c r="D6884" s="638" t="str">
        <f>IF($C6884="","",IFERROR(_xlfn.XLOOKUP($C6884,'1.PrepList'!$I$2:$I$1500,'1.PrepList'!$J$2:$J$1500,"")&amp;"",""))</f>
        <v/>
      </c>
      <c r="E6884" s="638" t="str">
        <f>IF($C6884="","",IFERROR(_xlfn.XLOOKUP($C6884,'1.PrepList'!$I$2:$I$1500,'1.PrepList'!$N$2:$N$1500,"")&amp;"",""))</f>
        <v/>
      </c>
      <c r="F6884" s="638" t="str">
        <f>IF($C6884="","",IFERROR(_xlfn.XLOOKUP($C6884,'1.PrepList'!$I$2:$I$1500,'1.PrepList'!$K$2:$K$1500,"")&amp;"",""))</f>
        <v/>
      </c>
      <c r="H6884" s="644" t="str">
        <f>IF($C6884="","",IFERROR(IF(_xlfn.XLOOKUP($C6884,tbl_StartedStatus[Bold ID],tbl_StartedStatus[Started])="Started","Yes",IF(_xlfn.XLOOKUP($C6884,tbl_StartedStatus[Bold ID],tbl_StartedStatus[Started])="No Show","No Show","")),""))</f>
        <v/>
      </c>
    </row>
    <row r="6885" spans="1:8" ht="15" customHeight="1" thickBot="1">
      <c r="A6885" s="38" t="str">
        <f>IF($C6885="","",IFERROR(_xlfn.XLOOKUP($C6885,'1.PrepList'!$I$2:$I$1500,'1.PrepList'!$G$2:$G$1500,"")&amp;"",""))</f>
        <v/>
      </c>
      <c r="B6885" s="638" t="str">
        <f>IF($C6885="","",IFERROR(_xlfn.XLOOKUP($C6885,'1.PrepList'!$I$2:$I$1500,'1.PrepList'!$H$2:$H$1500,"")&amp;"",""))</f>
        <v/>
      </c>
      <c r="D6885" s="638" t="str">
        <f>IF($C6885="","",IFERROR(_xlfn.XLOOKUP($C6885,'1.PrepList'!$I$2:$I$1500,'1.PrepList'!$J$2:$J$1500,"")&amp;"",""))</f>
        <v/>
      </c>
      <c r="E6885" s="638" t="str">
        <f>IF($C6885="","",IFERROR(_xlfn.XLOOKUP($C6885,'1.PrepList'!$I$2:$I$1500,'1.PrepList'!$N$2:$N$1500,"")&amp;"",""))</f>
        <v/>
      </c>
      <c r="F6885" s="638" t="str">
        <f>IF($C6885="","",IFERROR(_xlfn.XLOOKUP($C6885,'1.PrepList'!$I$2:$I$1500,'1.PrepList'!$K$2:$K$1500,"")&amp;"",""))</f>
        <v/>
      </c>
      <c r="H6885" s="644" t="str">
        <f>IF($C6885="","",IFERROR(IF(_xlfn.XLOOKUP($C6885,tbl_StartedStatus[Bold ID],tbl_StartedStatus[Started])="Started","Yes",IF(_xlfn.XLOOKUP($C6885,tbl_StartedStatus[Bold ID],tbl_StartedStatus[Started])="No Show","No Show","")),""))</f>
        <v/>
      </c>
    </row>
    <row r="6886" spans="1:8" ht="15" customHeight="1" thickBot="1">
      <c r="A6886" s="38" t="str">
        <f>IF($C6886="","",IFERROR(_xlfn.XLOOKUP($C6886,'1.PrepList'!$I$2:$I$1500,'1.PrepList'!$G$2:$G$1500,"")&amp;"",""))</f>
        <v/>
      </c>
      <c r="B6886" s="638" t="str">
        <f>IF($C6886="","",IFERROR(_xlfn.XLOOKUP($C6886,'1.PrepList'!$I$2:$I$1500,'1.PrepList'!$H$2:$H$1500,"")&amp;"",""))</f>
        <v/>
      </c>
      <c r="D6886" s="638" t="str">
        <f>IF($C6886="","",IFERROR(_xlfn.XLOOKUP($C6886,'1.PrepList'!$I$2:$I$1500,'1.PrepList'!$J$2:$J$1500,"")&amp;"",""))</f>
        <v/>
      </c>
      <c r="E6886" s="638" t="str">
        <f>IF($C6886="","",IFERROR(_xlfn.XLOOKUP($C6886,'1.PrepList'!$I$2:$I$1500,'1.PrepList'!$N$2:$N$1500,"")&amp;"",""))</f>
        <v/>
      </c>
      <c r="F6886" s="638" t="str">
        <f>IF($C6886="","",IFERROR(_xlfn.XLOOKUP($C6886,'1.PrepList'!$I$2:$I$1500,'1.PrepList'!$K$2:$K$1500,"")&amp;"",""))</f>
        <v/>
      </c>
      <c r="H6886" s="644" t="str">
        <f>IF($C6886="","",IFERROR(IF(_xlfn.XLOOKUP($C6886,tbl_StartedStatus[Bold ID],tbl_StartedStatus[Started])="Started","Yes",IF(_xlfn.XLOOKUP($C6886,tbl_StartedStatus[Bold ID],tbl_StartedStatus[Started])="No Show","No Show","")),""))</f>
        <v/>
      </c>
    </row>
    <row r="6887" spans="1:8" ht="15" customHeight="1" thickBot="1">
      <c r="A6887" s="38" t="str">
        <f>IF($C6887="","",IFERROR(_xlfn.XLOOKUP($C6887,'1.PrepList'!$I$2:$I$1500,'1.PrepList'!$G$2:$G$1500,"")&amp;"",""))</f>
        <v/>
      </c>
      <c r="B6887" s="638" t="str">
        <f>IF($C6887="","",IFERROR(_xlfn.XLOOKUP($C6887,'1.PrepList'!$I$2:$I$1500,'1.PrepList'!$H$2:$H$1500,"")&amp;"",""))</f>
        <v/>
      </c>
      <c r="D6887" s="638" t="str">
        <f>IF($C6887="","",IFERROR(_xlfn.XLOOKUP($C6887,'1.PrepList'!$I$2:$I$1500,'1.PrepList'!$J$2:$J$1500,"")&amp;"",""))</f>
        <v/>
      </c>
      <c r="E6887" s="638" t="str">
        <f>IF($C6887="","",IFERROR(_xlfn.XLOOKUP($C6887,'1.PrepList'!$I$2:$I$1500,'1.PrepList'!$N$2:$N$1500,"")&amp;"",""))</f>
        <v/>
      </c>
      <c r="F6887" s="638" t="str">
        <f>IF($C6887="","",IFERROR(_xlfn.XLOOKUP($C6887,'1.PrepList'!$I$2:$I$1500,'1.PrepList'!$K$2:$K$1500,"")&amp;"",""))</f>
        <v/>
      </c>
      <c r="H6887" s="644" t="str">
        <f>IF($C6887="","",IFERROR(IF(_xlfn.XLOOKUP($C6887,tbl_StartedStatus[Bold ID],tbl_StartedStatus[Started])="Started","Yes",IF(_xlfn.XLOOKUP($C6887,tbl_StartedStatus[Bold ID],tbl_StartedStatus[Started])="No Show","No Show","")),""))</f>
        <v/>
      </c>
    </row>
    <row r="6888" spans="1:8" ht="15" customHeight="1" thickBot="1">
      <c r="A6888" s="38" t="str">
        <f>IF($C6888="","",IFERROR(_xlfn.XLOOKUP($C6888,'1.PrepList'!$I$2:$I$1500,'1.PrepList'!$G$2:$G$1500,"")&amp;"",""))</f>
        <v/>
      </c>
      <c r="B6888" s="638" t="str">
        <f>IF($C6888="","",IFERROR(_xlfn.XLOOKUP($C6888,'1.PrepList'!$I$2:$I$1500,'1.PrepList'!$H$2:$H$1500,"")&amp;"",""))</f>
        <v/>
      </c>
      <c r="D6888" s="638" t="str">
        <f>IF($C6888="","",IFERROR(_xlfn.XLOOKUP($C6888,'1.PrepList'!$I$2:$I$1500,'1.PrepList'!$J$2:$J$1500,"")&amp;"",""))</f>
        <v/>
      </c>
      <c r="E6888" s="638" t="str">
        <f>IF($C6888="","",IFERROR(_xlfn.XLOOKUP($C6888,'1.PrepList'!$I$2:$I$1500,'1.PrepList'!$N$2:$N$1500,"")&amp;"",""))</f>
        <v/>
      </c>
      <c r="F6888" s="638" t="str">
        <f>IF($C6888="","",IFERROR(_xlfn.XLOOKUP($C6888,'1.PrepList'!$I$2:$I$1500,'1.PrepList'!$K$2:$K$1500,"")&amp;"",""))</f>
        <v/>
      </c>
      <c r="H6888" s="644" t="str">
        <f>IF($C6888="","",IFERROR(IF(_xlfn.XLOOKUP($C6888,tbl_StartedStatus[Bold ID],tbl_StartedStatus[Started])="Started","Yes",IF(_xlfn.XLOOKUP($C6888,tbl_StartedStatus[Bold ID],tbl_StartedStatus[Started])="No Show","No Show","")),""))</f>
        <v/>
      </c>
    </row>
    <row r="6889" spans="1:8" ht="15" customHeight="1" thickBot="1">
      <c r="A6889" s="38" t="str">
        <f>IF($C6889="","",IFERROR(_xlfn.XLOOKUP($C6889,'1.PrepList'!$I$2:$I$1500,'1.PrepList'!$G$2:$G$1500,"")&amp;"",""))</f>
        <v/>
      </c>
      <c r="B6889" s="638" t="str">
        <f>IF($C6889="","",IFERROR(_xlfn.XLOOKUP($C6889,'1.PrepList'!$I$2:$I$1500,'1.PrepList'!$H$2:$H$1500,"")&amp;"",""))</f>
        <v/>
      </c>
      <c r="D6889" s="638" t="str">
        <f>IF($C6889="","",IFERROR(_xlfn.XLOOKUP($C6889,'1.PrepList'!$I$2:$I$1500,'1.PrepList'!$J$2:$J$1500,"")&amp;"",""))</f>
        <v/>
      </c>
      <c r="E6889" s="638" t="str">
        <f>IF($C6889="","",IFERROR(_xlfn.XLOOKUP($C6889,'1.PrepList'!$I$2:$I$1500,'1.PrepList'!$N$2:$N$1500,"")&amp;"",""))</f>
        <v/>
      </c>
      <c r="F6889" s="638" t="str">
        <f>IF($C6889="","",IFERROR(_xlfn.XLOOKUP($C6889,'1.PrepList'!$I$2:$I$1500,'1.PrepList'!$K$2:$K$1500,"")&amp;"",""))</f>
        <v/>
      </c>
      <c r="H6889" s="644" t="str">
        <f>IF($C6889="","",IFERROR(IF(_xlfn.XLOOKUP($C6889,tbl_StartedStatus[Bold ID],tbl_StartedStatus[Started])="Started","Yes",IF(_xlfn.XLOOKUP($C6889,tbl_StartedStatus[Bold ID],tbl_StartedStatus[Started])="No Show","No Show","")),""))</f>
        <v/>
      </c>
    </row>
    <row r="6890" spans="1:8" ht="15" customHeight="1" thickBot="1">
      <c r="A6890" s="38" t="str">
        <f>IF($C6890="","",IFERROR(_xlfn.XLOOKUP($C6890,'1.PrepList'!$I$2:$I$1500,'1.PrepList'!$G$2:$G$1500,"")&amp;"",""))</f>
        <v/>
      </c>
      <c r="B6890" s="638" t="str">
        <f>IF($C6890="","",IFERROR(_xlfn.XLOOKUP($C6890,'1.PrepList'!$I$2:$I$1500,'1.PrepList'!$H$2:$H$1500,"")&amp;"",""))</f>
        <v/>
      </c>
      <c r="D6890" s="638" t="str">
        <f>IF($C6890="","",IFERROR(_xlfn.XLOOKUP($C6890,'1.PrepList'!$I$2:$I$1500,'1.PrepList'!$J$2:$J$1500,"")&amp;"",""))</f>
        <v/>
      </c>
      <c r="E6890" s="638" t="str">
        <f>IF($C6890="","",IFERROR(_xlfn.XLOOKUP($C6890,'1.PrepList'!$I$2:$I$1500,'1.PrepList'!$N$2:$N$1500,"")&amp;"",""))</f>
        <v/>
      </c>
      <c r="F6890" s="638" t="str">
        <f>IF($C6890="","",IFERROR(_xlfn.XLOOKUP($C6890,'1.PrepList'!$I$2:$I$1500,'1.PrepList'!$K$2:$K$1500,"")&amp;"",""))</f>
        <v/>
      </c>
      <c r="H6890" s="644" t="str">
        <f>IF($C6890="","",IFERROR(IF(_xlfn.XLOOKUP($C6890,tbl_StartedStatus[Bold ID],tbl_StartedStatus[Started])="Started","Yes",IF(_xlfn.XLOOKUP($C6890,tbl_StartedStatus[Bold ID],tbl_StartedStatus[Started])="No Show","No Show","")),""))</f>
        <v/>
      </c>
    </row>
    <row r="6891" spans="1:8" ht="15" customHeight="1" thickBot="1">
      <c r="A6891" s="38" t="str">
        <f>IF($C6891="","",IFERROR(_xlfn.XLOOKUP($C6891,'1.PrepList'!$I$2:$I$1500,'1.PrepList'!$G$2:$G$1500,"")&amp;"",""))</f>
        <v/>
      </c>
      <c r="B6891" s="638" t="str">
        <f>IF($C6891="","",IFERROR(_xlfn.XLOOKUP($C6891,'1.PrepList'!$I$2:$I$1500,'1.PrepList'!$H$2:$H$1500,"")&amp;"",""))</f>
        <v/>
      </c>
      <c r="D6891" s="638" t="str">
        <f>IF($C6891="","",IFERROR(_xlfn.XLOOKUP($C6891,'1.PrepList'!$I$2:$I$1500,'1.PrepList'!$J$2:$J$1500,"")&amp;"",""))</f>
        <v/>
      </c>
      <c r="E6891" s="638" t="str">
        <f>IF($C6891="","",IFERROR(_xlfn.XLOOKUP($C6891,'1.PrepList'!$I$2:$I$1500,'1.PrepList'!$N$2:$N$1500,"")&amp;"",""))</f>
        <v/>
      </c>
      <c r="F6891" s="638" t="str">
        <f>IF($C6891="","",IFERROR(_xlfn.XLOOKUP($C6891,'1.PrepList'!$I$2:$I$1500,'1.PrepList'!$K$2:$K$1500,"")&amp;"",""))</f>
        <v/>
      </c>
      <c r="H6891" s="644" t="str">
        <f>IF($C6891="","",IFERROR(IF(_xlfn.XLOOKUP($C6891,tbl_StartedStatus[Bold ID],tbl_StartedStatus[Started])="Started","Yes",IF(_xlfn.XLOOKUP($C6891,tbl_StartedStatus[Bold ID],tbl_StartedStatus[Started])="No Show","No Show","")),""))</f>
        <v/>
      </c>
    </row>
    <row r="6892" spans="1:8" ht="15" customHeight="1" thickBot="1">
      <c r="A6892" s="38" t="str">
        <f>IF($C6892="","",IFERROR(_xlfn.XLOOKUP($C6892,'1.PrepList'!$I$2:$I$1500,'1.PrepList'!$G$2:$G$1500,"")&amp;"",""))</f>
        <v/>
      </c>
      <c r="B6892" s="638" t="str">
        <f>IF($C6892="","",IFERROR(_xlfn.XLOOKUP($C6892,'1.PrepList'!$I$2:$I$1500,'1.PrepList'!$H$2:$H$1500,"")&amp;"",""))</f>
        <v/>
      </c>
      <c r="D6892" s="638" t="str">
        <f>IF($C6892="","",IFERROR(_xlfn.XLOOKUP($C6892,'1.PrepList'!$I$2:$I$1500,'1.PrepList'!$J$2:$J$1500,"")&amp;"",""))</f>
        <v/>
      </c>
      <c r="E6892" s="638" t="str">
        <f>IF($C6892="","",IFERROR(_xlfn.XLOOKUP($C6892,'1.PrepList'!$I$2:$I$1500,'1.PrepList'!$N$2:$N$1500,"")&amp;"",""))</f>
        <v/>
      </c>
      <c r="F6892" s="638" t="str">
        <f>IF($C6892="","",IFERROR(_xlfn.XLOOKUP($C6892,'1.PrepList'!$I$2:$I$1500,'1.PrepList'!$K$2:$K$1500,"")&amp;"",""))</f>
        <v/>
      </c>
      <c r="H6892" s="644" t="str">
        <f>IF($C6892="","",IFERROR(IF(_xlfn.XLOOKUP($C6892,tbl_StartedStatus[Bold ID],tbl_StartedStatus[Started])="Started","Yes",IF(_xlfn.XLOOKUP($C6892,tbl_StartedStatus[Bold ID],tbl_StartedStatus[Started])="No Show","No Show","")),""))</f>
        <v/>
      </c>
    </row>
    <row r="6893" spans="1:8" ht="15" customHeight="1" thickBot="1">
      <c r="A6893" s="38" t="str">
        <f>IF($C6893="","",IFERROR(_xlfn.XLOOKUP($C6893,'1.PrepList'!$I$2:$I$1500,'1.PrepList'!$G$2:$G$1500,"")&amp;"",""))</f>
        <v/>
      </c>
      <c r="B6893" s="638" t="str">
        <f>IF($C6893="","",IFERROR(_xlfn.XLOOKUP($C6893,'1.PrepList'!$I$2:$I$1500,'1.PrepList'!$H$2:$H$1500,"")&amp;"",""))</f>
        <v/>
      </c>
      <c r="D6893" s="638" t="str">
        <f>IF($C6893="","",IFERROR(_xlfn.XLOOKUP($C6893,'1.PrepList'!$I$2:$I$1500,'1.PrepList'!$J$2:$J$1500,"")&amp;"",""))</f>
        <v/>
      </c>
      <c r="E6893" s="638" t="str">
        <f>IF($C6893="","",IFERROR(_xlfn.XLOOKUP($C6893,'1.PrepList'!$I$2:$I$1500,'1.PrepList'!$N$2:$N$1500,"")&amp;"",""))</f>
        <v/>
      </c>
      <c r="F6893" s="638" t="str">
        <f>IF($C6893="","",IFERROR(_xlfn.XLOOKUP($C6893,'1.PrepList'!$I$2:$I$1500,'1.PrepList'!$K$2:$K$1500,"")&amp;"",""))</f>
        <v/>
      </c>
      <c r="H6893" s="644" t="str">
        <f>IF($C6893="","",IFERROR(IF(_xlfn.XLOOKUP($C6893,tbl_StartedStatus[Bold ID],tbl_StartedStatus[Started])="Started","Yes",IF(_xlfn.XLOOKUP($C6893,tbl_StartedStatus[Bold ID],tbl_StartedStatus[Started])="No Show","No Show","")),""))</f>
        <v/>
      </c>
    </row>
    <row r="6894" spans="1:8" ht="15" customHeight="1" thickBot="1">
      <c r="A6894" s="38" t="str">
        <f>IF($C6894="","",IFERROR(_xlfn.XLOOKUP($C6894,'1.PrepList'!$I$2:$I$1500,'1.PrepList'!$G$2:$G$1500,"")&amp;"",""))</f>
        <v/>
      </c>
      <c r="B6894" s="638" t="str">
        <f>IF($C6894="","",IFERROR(_xlfn.XLOOKUP($C6894,'1.PrepList'!$I$2:$I$1500,'1.PrepList'!$H$2:$H$1500,"")&amp;"",""))</f>
        <v/>
      </c>
      <c r="D6894" s="638" t="str">
        <f>IF($C6894="","",IFERROR(_xlfn.XLOOKUP($C6894,'1.PrepList'!$I$2:$I$1500,'1.PrepList'!$J$2:$J$1500,"")&amp;"",""))</f>
        <v/>
      </c>
      <c r="E6894" s="638" t="str">
        <f>IF($C6894="","",IFERROR(_xlfn.XLOOKUP($C6894,'1.PrepList'!$I$2:$I$1500,'1.PrepList'!$N$2:$N$1500,"")&amp;"",""))</f>
        <v/>
      </c>
      <c r="F6894" s="638" t="str">
        <f>IF($C6894="","",IFERROR(_xlfn.XLOOKUP($C6894,'1.PrepList'!$I$2:$I$1500,'1.PrepList'!$K$2:$K$1500,"")&amp;"",""))</f>
        <v/>
      </c>
      <c r="H6894" s="644" t="str">
        <f>IF($C6894="","",IFERROR(IF(_xlfn.XLOOKUP($C6894,tbl_StartedStatus[Bold ID],tbl_StartedStatus[Started])="Started","Yes",IF(_xlfn.XLOOKUP($C6894,tbl_StartedStatus[Bold ID],tbl_StartedStatus[Started])="No Show","No Show","")),""))</f>
        <v/>
      </c>
    </row>
    <row r="6895" spans="1:8" ht="15" customHeight="1" thickBot="1">
      <c r="A6895" s="38" t="str">
        <f>IF($C6895="","",IFERROR(_xlfn.XLOOKUP($C6895,'1.PrepList'!$I$2:$I$1500,'1.PrepList'!$G$2:$G$1500,"")&amp;"",""))</f>
        <v/>
      </c>
      <c r="B6895" s="638" t="str">
        <f>IF($C6895="","",IFERROR(_xlfn.XLOOKUP($C6895,'1.PrepList'!$I$2:$I$1500,'1.PrepList'!$H$2:$H$1500,"")&amp;"",""))</f>
        <v/>
      </c>
      <c r="D6895" s="638" t="str">
        <f>IF($C6895="","",IFERROR(_xlfn.XLOOKUP($C6895,'1.PrepList'!$I$2:$I$1500,'1.PrepList'!$J$2:$J$1500,"")&amp;"",""))</f>
        <v/>
      </c>
      <c r="E6895" s="638" t="str">
        <f>IF($C6895="","",IFERROR(_xlfn.XLOOKUP($C6895,'1.PrepList'!$I$2:$I$1500,'1.PrepList'!$N$2:$N$1500,"")&amp;"",""))</f>
        <v/>
      </c>
      <c r="F6895" s="638" t="str">
        <f>IF($C6895="","",IFERROR(_xlfn.XLOOKUP($C6895,'1.PrepList'!$I$2:$I$1500,'1.PrepList'!$K$2:$K$1500,"")&amp;"",""))</f>
        <v/>
      </c>
      <c r="H6895" s="644" t="str">
        <f>IF($C6895="","",IFERROR(IF(_xlfn.XLOOKUP($C6895,tbl_StartedStatus[Bold ID],tbl_StartedStatus[Started])="Started","Yes",IF(_xlfn.XLOOKUP($C6895,tbl_StartedStatus[Bold ID],tbl_StartedStatus[Started])="No Show","No Show","")),""))</f>
        <v/>
      </c>
    </row>
    <row r="6896" spans="1:8" ht="15" customHeight="1" thickBot="1">
      <c r="A6896" s="38" t="str">
        <f>IF($C6896="","",IFERROR(_xlfn.XLOOKUP($C6896,'1.PrepList'!$I$2:$I$1500,'1.PrepList'!$G$2:$G$1500,"")&amp;"",""))</f>
        <v/>
      </c>
      <c r="B6896" s="638" t="str">
        <f>IF($C6896="","",IFERROR(_xlfn.XLOOKUP($C6896,'1.PrepList'!$I$2:$I$1500,'1.PrepList'!$H$2:$H$1500,"")&amp;"",""))</f>
        <v/>
      </c>
      <c r="D6896" s="638" t="str">
        <f>IF($C6896="","",IFERROR(_xlfn.XLOOKUP($C6896,'1.PrepList'!$I$2:$I$1500,'1.PrepList'!$J$2:$J$1500,"")&amp;"",""))</f>
        <v/>
      </c>
      <c r="E6896" s="638" t="str">
        <f>IF($C6896="","",IFERROR(_xlfn.XLOOKUP($C6896,'1.PrepList'!$I$2:$I$1500,'1.PrepList'!$N$2:$N$1500,"")&amp;"",""))</f>
        <v/>
      </c>
      <c r="F6896" s="638" t="str">
        <f>IF($C6896="","",IFERROR(_xlfn.XLOOKUP($C6896,'1.PrepList'!$I$2:$I$1500,'1.PrepList'!$K$2:$K$1500,"")&amp;"",""))</f>
        <v/>
      </c>
      <c r="H6896" s="644" t="str">
        <f>IF($C6896="","",IFERROR(IF(_xlfn.XLOOKUP($C6896,tbl_StartedStatus[Bold ID],tbl_StartedStatus[Started])="Started","Yes",IF(_xlfn.XLOOKUP($C6896,tbl_StartedStatus[Bold ID],tbl_StartedStatus[Started])="No Show","No Show","")),""))</f>
        <v/>
      </c>
    </row>
    <row r="6897" spans="1:8" ht="15" customHeight="1" thickBot="1">
      <c r="A6897" s="38" t="str">
        <f>IF($C6897="","",IFERROR(_xlfn.XLOOKUP($C6897,'1.PrepList'!$I$2:$I$1500,'1.PrepList'!$G$2:$G$1500,"")&amp;"",""))</f>
        <v/>
      </c>
      <c r="B6897" s="638" t="str">
        <f>IF($C6897="","",IFERROR(_xlfn.XLOOKUP($C6897,'1.PrepList'!$I$2:$I$1500,'1.PrepList'!$H$2:$H$1500,"")&amp;"",""))</f>
        <v/>
      </c>
      <c r="D6897" s="638" t="str">
        <f>IF($C6897="","",IFERROR(_xlfn.XLOOKUP($C6897,'1.PrepList'!$I$2:$I$1500,'1.PrepList'!$J$2:$J$1500,"")&amp;"",""))</f>
        <v/>
      </c>
      <c r="E6897" s="638" t="str">
        <f>IF($C6897="","",IFERROR(_xlfn.XLOOKUP($C6897,'1.PrepList'!$I$2:$I$1500,'1.PrepList'!$N$2:$N$1500,"")&amp;"",""))</f>
        <v/>
      </c>
      <c r="F6897" s="638" t="str">
        <f>IF($C6897="","",IFERROR(_xlfn.XLOOKUP($C6897,'1.PrepList'!$I$2:$I$1500,'1.PrepList'!$K$2:$K$1500,"")&amp;"",""))</f>
        <v/>
      </c>
      <c r="H6897" s="644" t="str">
        <f>IF($C6897="","",IFERROR(IF(_xlfn.XLOOKUP($C6897,tbl_StartedStatus[Bold ID],tbl_StartedStatus[Started])="Started","Yes",IF(_xlfn.XLOOKUP($C6897,tbl_StartedStatus[Bold ID],tbl_StartedStatus[Started])="No Show","No Show","")),""))</f>
        <v/>
      </c>
    </row>
    <row r="6898" spans="1:8" ht="15" customHeight="1" thickBot="1">
      <c r="A6898" s="38" t="str">
        <f>IF($C6898="","",IFERROR(_xlfn.XLOOKUP($C6898,'1.PrepList'!$I$2:$I$1500,'1.PrepList'!$G$2:$G$1500,"")&amp;"",""))</f>
        <v/>
      </c>
      <c r="B6898" s="638" t="str">
        <f>IF($C6898="","",IFERROR(_xlfn.XLOOKUP($C6898,'1.PrepList'!$I$2:$I$1500,'1.PrepList'!$H$2:$H$1500,"")&amp;"",""))</f>
        <v/>
      </c>
      <c r="D6898" s="638" t="str">
        <f>IF($C6898="","",IFERROR(_xlfn.XLOOKUP($C6898,'1.PrepList'!$I$2:$I$1500,'1.PrepList'!$J$2:$J$1500,"")&amp;"",""))</f>
        <v/>
      </c>
      <c r="E6898" s="638" t="str">
        <f>IF($C6898="","",IFERROR(_xlfn.XLOOKUP($C6898,'1.PrepList'!$I$2:$I$1500,'1.PrepList'!$N$2:$N$1500,"")&amp;"",""))</f>
        <v/>
      </c>
      <c r="F6898" s="638" t="str">
        <f>IF($C6898="","",IFERROR(_xlfn.XLOOKUP($C6898,'1.PrepList'!$I$2:$I$1500,'1.PrepList'!$K$2:$K$1500,"")&amp;"",""))</f>
        <v/>
      </c>
      <c r="H6898" s="644" t="str">
        <f>IF($C6898="","",IFERROR(IF(_xlfn.XLOOKUP($C6898,tbl_StartedStatus[Bold ID],tbl_StartedStatus[Started])="Started","Yes",IF(_xlfn.XLOOKUP($C6898,tbl_StartedStatus[Bold ID],tbl_StartedStatus[Started])="No Show","No Show","")),""))</f>
        <v/>
      </c>
    </row>
    <row r="6899" spans="1:8" ht="15" customHeight="1" thickBot="1">
      <c r="A6899" s="38" t="str">
        <f>IF($C6899="","",IFERROR(_xlfn.XLOOKUP($C6899,'1.PrepList'!$I$2:$I$1500,'1.PrepList'!$G$2:$G$1500,"")&amp;"",""))</f>
        <v/>
      </c>
      <c r="B6899" s="638" t="str">
        <f>IF($C6899="","",IFERROR(_xlfn.XLOOKUP($C6899,'1.PrepList'!$I$2:$I$1500,'1.PrepList'!$H$2:$H$1500,"")&amp;"",""))</f>
        <v/>
      </c>
      <c r="D6899" s="638" t="str">
        <f>IF($C6899="","",IFERROR(_xlfn.XLOOKUP($C6899,'1.PrepList'!$I$2:$I$1500,'1.PrepList'!$J$2:$J$1500,"")&amp;"",""))</f>
        <v/>
      </c>
      <c r="E6899" s="638" t="str">
        <f>IF($C6899="","",IFERROR(_xlfn.XLOOKUP($C6899,'1.PrepList'!$I$2:$I$1500,'1.PrepList'!$N$2:$N$1500,"")&amp;"",""))</f>
        <v/>
      </c>
      <c r="F6899" s="638" t="str">
        <f>IF($C6899="","",IFERROR(_xlfn.XLOOKUP($C6899,'1.PrepList'!$I$2:$I$1500,'1.PrepList'!$K$2:$K$1500,"")&amp;"",""))</f>
        <v/>
      </c>
      <c r="H6899" s="644" t="str">
        <f>IF($C6899="","",IFERROR(IF(_xlfn.XLOOKUP($C6899,tbl_StartedStatus[Bold ID],tbl_StartedStatus[Started])="Started","Yes",IF(_xlfn.XLOOKUP($C6899,tbl_StartedStatus[Bold ID],tbl_StartedStatus[Started])="No Show","No Show","")),""))</f>
        <v/>
      </c>
    </row>
    <row r="6900" spans="1:8" ht="15" customHeight="1" thickBot="1">
      <c r="A6900" s="38" t="str">
        <f>IF($C6900="","",IFERROR(_xlfn.XLOOKUP($C6900,'1.PrepList'!$I$2:$I$1500,'1.PrepList'!$G$2:$G$1500,"")&amp;"",""))</f>
        <v/>
      </c>
      <c r="B6900" s="638" t="str">
        <f>IF($C6900="","",IFERROR(_xlfn.XLOOKUP($C6900,'1.PrepList'!$I$2:$I$1500,'1.PrepList'!$H$2:$H$1500,"")&amp;"",""))</f>
        <v/>
      </c>
      <c r="D6900" s="638" t="str">
        <f>IF($C6900="","",IFERROR(_xlfn.XLOOKUP($C6900,'1.PrepList'!$I$2:$I$1500,'1.PrepList'!$J$2:$J$1500,"")&amp;"",""))</f>
        <v/>
      </c>
      <c r="E6900" s="638" t="str">
        <f>IF($C6900="","",IFERROR(_xlfn.XLOOKUP($C6900,'1.PrepList'!$I$2:$I$1500,'1.PrepList'!$N$2:$N$1500,"")&amp;"",""))</f>
        <v/>
      </c>
      <c r="F6900" s="638" t="str">
        <f>IF($C6900="","",IFERROR(_xlfn.XLOOKUP($C6900,'1.PrepList'!$I$2:$I$1500,'1.PrepList'!$K$2:$K$1500,"")&amp;"",""))</f>
        <v/>
      </c>
      <c r="H6900" s="644" t="str">
        <f>IF($C6900="","",IFERROR(IF(_xlfn.XLOOKUP($C6900,tbl_StartedStatus[Bold ID],tbl_StartedStatus[Started])="Started","Yes",IF(_xlfn.XLOOKUP($C6900,tbl_StartedStatus[Bold ID],tbl_StartedStatus[Started])="No Show","No Show","")),""))</f>
        <v/>
      </c>
    </row>
    <row r="6901" spans="1:8" ht="15" customHeight="1" thickBot="1">
      <c r="A6901" s="38" t="str">
        <f>IF($C6901="","",IFERROR(_xlfn.XLOOKUP($C6901,'1.PrepList'!$I$2:$I$1500,'1.PrepList'!$G$2:$G$1500,"")&amp;"",""))</f>
        <v/>
      </c>
      <c r="B6901" s="638" t="str">
        <f>IF($C6901="","",IFERROR(_xlfn.XLOOKUP($C6901,'1.PrepList'!$I$2:$I$1500,'1.PrepList'!$H$2:$H$1500,"")&amp;"",""))</f>
        <v/>
      </c>
      <c r="D6901" s="638" t="str">
        <f>IF($C6901="","",IFERROR(_xlfn.XLOOKUP($C6901,'1.PrepList'!$I$2:$I$1500,'1.PrepList'!$J$2:$J$1500,"")&amp;"",""))</f>
        <v/>
      </c>
      <c r="E6901" s="638" t="str">
        <f>IF($C6901="","",IFERROR(_xlfn.XLOOKUP($C6901,'1.PrepList'!$I$2:$I$1500,'1.PrepList'!$N$2:$N$1500,"")&amp;"",""))</f>
        <v/>
      </c>
      <c r="F6901" s="638" t="str">
        <f>IF($C6901="","",IFERROR(_xlfn.XLOOKUP($C6901,'1.PrepList'!$I$2:$I$1500,'1.PrepList'!$K$2:$K$1500,"")&amp;"",""))</f>
        <v/>
      </c>
      <c r="H6901" s="644" t="str">
        <f>IF($C6901="","",IFERROR(IF(_xlfn.XLOOKUP($C6901,tbl_StartedStatus[Bold ID],tbl_StartedStatus[Started])="Started","Yes",IF(_xlfn.XLOOKUP($C6901,tbl_StartedStatus[Bold ID],tbl_StartedStatus[Started])="No Show","No Show","")),""))</f>
        <v/>
      </c>
    </row>
    <row r="6902" spans="1:8" ht="15" customHeight="1" thickBot="1">
      <c r="A6902" s="38" t="str">
        <f>IF($C6902="","",IFERROR(_xlfn.XLOOKUP($C6902,'1.PrepList'!$I$2:$I$1500,'1.PrepList'!$G$2:$G$1500,"")&amp;"",""))</f>
        <v/>
      </c>
      <c r="B6902" s="638" t="str">
        <f>IF($C6902="","",IFERROR(_xlfn.XLOOKUP($C6902,'1.PrepList'!$I$2:$I$1500,'1.PrepList'!$H$2:$H$1500,"")&amp;"",""))</f>
        <v/>
      </c>
      <c r="D6902" s="638" t="str">
        <f>IF($C6902="","",IFERROR(_xlfn.XLOOKUP($C6902,'1.PrepList'!$I$2:$I$1500,'1.PrepList'!$J$2:$J$1500,"")&amp;"",""))</f>
        <v/>
      </c>
      <c r="E6902" s="638" t="str">
        <f>IF($C6902="","",IFERROR(_xlfn.XLOOKUP($C6902,'1.PrepList'!$I$2:$I$1500,'1.PrepList'!$N$2:$N$1500,"")&amp;"",""))</f>
        <v/>
      </c>
      <c r="F6902" s="638" t="str">
        <f>IF($C6902="","",IFERROR(_xlfn.XLOOKUP($C6902,'1.PrepList'!$I$2:$I$1500,'1.PrepList'!$K$2:$K$1500,"")&amp;"",""))</f>
        <v/>
      </c>
      <c r="H6902" s="644" t="str">
        <f>IF($C6902="","",IFERROR(IF(_xlfn.XLOOKUP($C6902,tbl_StartedStatus[Bold ID],tbl_StartedStatus[Started])="Started","Yes",IF(_xlfn.XLOOKUP($C6902,tbl_StartedStatus[Bold ID],tbl_StartedStatus[Started])="No Show","No Show","")),""))</f>
        <v/>
      </c>
    </row>
    <row r="6903" spans="1:8" ht="15" customHeight="1" thickBot="1">
      <c r="A6903" s="38" t="str">
        <f>IF($C6903="","",IFERROR(_xlfn.XLOOKUP($C6903,'1.PrepList'!$I$2:$I$1500,'1.PrepList'!$G$2:$G$1500,"")&amp;"",""))</f>
        <v/>
      </c>
      <c r="B6903" s="638" t="str">
        <f>IF($C6903="","",IFERROR(_xlfn.XLOOKUP($C6903,'1.PrepList'!$I$2:$I$1500,'1.PrepList'!$H$2:$H$1500,"")&amp;"",""))</f>
        <v/>
      </c>
      <c r="D6903" s="638" t="str">
        <f>IF($C6903="","",IFERROR(_xlfn.XLOOKUP($C6903,'1.PrepList'!$I$2:$I$1500,'1.PrepList'!$J$2:$J$1500,"")&amp;"",""))</f>
        <v/>
      </c>
      <c r="E6903" s="638" t="str">
        <f>IF($C6903="","",IFERROR(_xlfn.XLOOKUP($C6903,'1.PrepList'!$I$2:$I$1500,'1.PrepList'!$N$2:$N$1500,"")&amp;"",""))</f>
        <v/>
      </c>
      <c r="F6903" s="638" t="str">
        <f>IF($C6903="","",IFERROR(_xlfn.XLOOKUP($C6903,'1.PrepList'!$I$2:$I$1500,'1.PrepList'!$K$2:$K$1500,"")&amp;"",""))</f>
        <v/>
      </c>
      <c r="H6903" s="644" t="str">
        <f>IF($C6903="","",IFERROR(IF(_xlfn.XLOOKUP($C6903,tbl_StartedStatus[Bold ID],tbl_StartedStatus[Started])="Started","Yes",IF(_xlfn.XLOOKUP($C6903,tbl_StartedStatus[Bold ID],tbl_StartedStatus[Started])="No Show","No Show","")),""))</f>
        <v/>
      </c>
    </row>
    <row r="6904" spans="1:8" ht="15" customHeight="1" thickBot="1">
      <c r="A6904" s="38" t="str">
        <f>IF($C6904="","",IFERROR(_xlfn.XLOOKUP($C6904,'1.PrepList'!$I$2:$I$1500,'1.PrepList'!$G$2:$G$1500,"")&amp;"",""))</f>
        <v/>
      </c>
      <c r="B6904" s="638" t="str">
        <f>IF($C6904="","",IFERROR(_xlfn.XLOOKUP($C6904,'1.PrepList'!$I$2:$I$1500,'1.PrepList'!$H$2:$H$1500,"")&amp;"",""))</f>
        <v/>
      </c>
      <c r="D6904" s="638" t="str">
        <f>IF($C6904="","",IFERROR(_xlfn.XLOOKUP($C6904,'1.PrepList'!$I$2:$I$1500,'1.PrepList'!$J$2:$J$1500,"")&amp;"",""))</f>
        <v/>
      </c>
      <c r="E6904" s="638" t="str">
        <f>IF($C6904="","",IFERROR(_xlfn.XLOOKUP($C6904,'1.PrepList'!$I$2:$I$1500,'1.PrepList'!$N$2:$N$1500,"")&amp;"",""))</f>
        <v/>
      </c>
      <c r="F6904" s="638" t="str">
        <f>IF($C6904="","",IFERROR(_xlfn.XLOOKUP($C6904,'1.PrepList'!$I$2:$I$1500,'1.PrepList'!$K$2:$K$1500,"")&amp;"",""))</f>
        <v/>
      </c>
      <c r="H6904" s="644" t="str">
        <f>IF($C6904="","",IFERROR(IF(_xlfn.XLOOKUP($C6904,tbl_StartedStatus[Bold ID],tbl_StartedStatus[Started])="Started","Yes",IF(_xlfn.XLOOKUP($C6904,tbl_StartedStatus[Bold ID],tbl_StartedStatus[Started])="No Show","No Show","")),""))</f>
        <v/>
      </c>
    </row>
    <row r="6905" spans="1:8" ht="15" customHeight="1" thickBot="1">
      <c r="A6905" s="38" t="str">
        <f>IF($C6905="","",IFERROR(_xlfn.XLOOKUP($C6905,'1.PrepList'!$I$2:$I$1500,'1.PrepList'!$G$2:$G$1500,"")&amp;"",""))</f>
        <v/>
      </c>
      <c r="B6905" s="638" t="str">
        <f>IF($C6905="","",IFERROR(_xlfn.XLOOKUP($C6905,'1.PrepList'!$I$2:$I$1500,'1.PrepList'!$H$2:$H$1500,"")&amp;"",""))</f>
        <v/>
      </c>
      <c r="D6905" s="638" t="str">
        <f>IF($C6905="","",IFERROR(_xlfn.XLOOKUP($C6905,'1.PrepList'!$I$2:$I$1500,'1.PrepList'!$J$2:$J$1500,"")&amp;"",""))</f>
        <v/>
      </c>
      <c r="E6905" s="638" t="str">
        <f>IF($C6905="","",IFERROR(_xlfn.XLOOKUP($C6905,'1.PrepList'!$I$2:$I$1500,'1.PrepList'!$N$2:$N$1500,"")&amp;"",""))</f>
        <v/>
      </c>
      <c r="F6905" s="638" t="str">
        <f>IF($C6905="","",IFERROR(_xlfn.XLOOKUP($C6905,'1.PrepList'!$I$2:$I$1500,'1.PrepList'!$K$2:$K$1500,"")&amp;"",""))</f>
        <v/>
      </c>
      <c r="H6905" s="644" t="str">
        <f>IF($C6905="","",IFERROR(IF(_xlfn.XLOOKUP($C6905,tbl_StartedStatus[Bold ID],tbl_StartedStatus[Started])="Started","Yes",IF(_xlfn.XLOOKUP($C6905,tbl_StartedStatus[Bold ID],tbl_StartedStatus[Started])="No Show","No Show","")),""))</f>
        <v/>
      </c>
    </row>
    <row r="6906" spans="1:8" ht="15" customHeight="1" thickBot="1">
      <c r="A6906" s="38" t="str">
        <f>IF($C6906="","",IFERROR(_xlfn.XLOOKUP($C6906,'1.PrepList'!$I$2:$I$1500,'1.PrepList'!$G$2:$G$1500,"")&amp;"",""))</f>
        <v/>
      </c>
      <c r="B6906" s="638" t="str">
        <f>IF($C6906="","",IFERROR(_xlfn.XLOOKUP($C6906,'1.PrepList'!$I$2:$I$1500,'1.PrepList'!$H$2:$H$1500,"")&amp;"",""))</f>
        <v/>
      </c>
      <c r="D6906" s="638" t="str">
        <f>IF($C6906="","",IFERROR(_xlfn.XLOOKUP($C6906,'1.PrepList'!$I$2:$I$1500,'1.PrepList'!$J$2:$J$1500,"")&amp;"",""))</f>
        <v/>
      </c>
      <c r="E6906" s="638" t="str">
        <f>IF($C6906="","",IFERROR(_xlfn.XLOOKUP($C6906,'1.PrepList'!$I$2:$I$1500,'1.PrepList'!$N$2:$N$1500,"")&amp;"",""))</f>
        <v/>
      </c>
      <c r="F6906" s="638" t="str">
        <f>IF($C6906="","",IFERROR(_xlfn.XLOOKUP($C6906,'1.PrepList'!$I$2:$I$1500,'1.PrepList'!$K$2:$K$1500,"")&amp;"",""))</f>
        <v/>
      </c>
      <c r="H6906" s="644" t="str">
        <f>IF($C6906="","",IFERROR(IF(_xlfn.XLOOKUP($C6906,tbl_StartedStatus[Bold ID],tbl_StartedStatus[Started])="Started","Yes",IF(_xlfn.XLOOKUP($C6906,tbl_StartedStatus[Bold ID],tbl_StartedStatus[Started])="No Show","No Show","")),""))</f>
        <v/>
      </c>
    </row>
    <row r="6907" spans="1:8" ht="15" customHeight="1" thickBot="1">
      <c r="A6907" s="38" t="str">
        <f>IF($C6907="","",IFERROR(_xlfn.XLOOKUP($C6907,'1.PrepList'!$I$2:$I$1500,'1.PrepList'!$G$2:$G$1500,"")&amp;"",""))</f>
        <v/>
      </c>
      <c r="B6907" s="638" t="str">
        <f>IF($C6907="","",IFERROR(_xlfn.XLOOKUP($C6907,'1.PrepList'!$I$2:$I$1500,'1.PrepList'!$H$2:$H$1500,"")&amp;"",""))</f>
        <v/>
      </c>
      <c r="D6907" s="638" t="str">
        <f>IF($C6907="","",IFERROR(_xlfn.XLOOKUP($C6907,'1.PrepList'!$I$2:$I$1500,'1.PrepList'!$J$2:$J$1500,"")&amp;"",""))</f>
        <v/>
      </c>
      <c r="E6907" s="638" t="str">
        <f>IF($C6907="","",IFERROR(_xlfn.XLOOKUP($C6907,'1.PrepList'!$I$2:$I$1500,'1.PrepList'!$N$2:$N$1500,"")&amp;"",""))</f>
        <v/>
      </c>
      <c r="F6907" s="638" t="str">
        <f>IF($C6907="","",IFERROR(_xlfn.XLOOKUP($C6907,'1.PrepList'!$I$2:$I$1500,'1.PrepList'!$K$2:$K$1500,"")&amp;"",""))</f>
        <v/>
      </c>
      <c r="H6907" s="644" t="str">
        <f>IF($C6907="","",IFERROR(IF(_xlfn.XLOOKUP($C6907,tbl_StartedStatus[Bold ID],tbl_StartedStatus[Started])="Started","Yes",IF(_xlfn.XLOOKUP($C6907,tbl_StartedStatus[Bold ID],tbl_StartedStatus[Started])="No Show","No Show","")),""))</f>
        <v/>
      </c>
    </row>
    <row r="6908" spans="1:8" ht="15" customHeight="1" thickBot="1">
      <c r="A6908" s="38" t="str">
        <f>IF($C6908="","",IFERROR(_xlfn.XLOOKUP($C6908,'1.PrepList'!$I$2:$I$1500,'1.PrepList'!$G$2:$G$1500,"")&amp;"",""))</f>
        <v/>
      </c>
      <c r="B6908" s="638" t="str">
        <f>IF($C6908="","",IFERROR(_xlfn.XLOOKUP($C6908,'1.PrepList'!$I$2:$I$1500,'1.PrepList'!$H$2:$H$1500,"")&amp;"",""))</f>
        <v/>
      </c>
      <c r="D6908" s="638" t="str">
        <f>IF($C6908="","",IFERROR(_xlfn.XLOOKUP($C6908,'1.PrepList'!$I$2:$I$1500,'1.PrepList'!$J$2:$J$1500,"")&amp;"",""))</f>
        <v/>
      </c>
      <c r="E6908" s="638" t="str">
        <f>IF($C6908="","",IFERROR(_xlfn.XLOOKUP($C6908,'1.PrepList'!$I$2:$I$1500,'1.PrepList'!$N$2:$N$1500,"")&amp;"",""))</f>
        <v/>
      </c>
      <c r="F6908" s="638" t="str">
        <f>IF($C6908="","",IFERROR(_xlfn.XLOOKUP($C6908,'1.PrepList'!$I$2:$I$1500,'1.PrepList'!$K$2:$K$1500,"")&amp;"",""))</f>
        <v/>
      </c>
      <c r="H6908" s="644" t="str">
        <f>IF($C6908="","",IFERROR(IF(_xlfn.XLOOKUP($C6908,tbl_StartedStatus[Bold ID],tbl_StartedStatus[Started])="Started","Yes",IF(_xlfn.XLOOKUP($C6908,tbl_StartedStatus[Bold ID],tbl_StartedStatus[Started])="No Show","No Show","")),""))</f>
        <v/>
      </c>
    </row>
    <row r="6909" spans="1:8" ht="15" customHeight="1" thickBot="1">
      <c r="A6909" s="38" t="str">
        <f>IF($C6909="","",IFERROR(_xlfn.XLOOKUP($C6909,'1.PrepList'!$I$2:$I$1500,'1.PrepList'!$G$2:$G$1500,"")&amp;"",""))</f>
        <v/>
      </c>
      <c r="B6909" s="638" t="str">
        <f>IF($C6909="","",IFERROR(_xlfn.XLOOKUP($C6909,'1.PrepList'!$I$2:$I$1500,'1.PrepList'!$H$2:$H$1500,"")&amp;"",""))</f>
        <v/>
      </c>
      <c r="D6909" s="638" t="str">
        <f>IF($C6909="","",IFERROR(_xlfn.XLOOKUP($C6909,'1.PrepList'!$I$2:$I$1500,'1.PrepList'!$J$2:$J$1500,"")&amp;"",""))</f>
        <v/>
      </c>
      <c r="E6909" s="638" t="str">
        <f>IF($C6909="","",IFERROR(_xlfn.XLOOKUP($C6909,'1.PrepList'!$I$2:$I$1500,'1.PrepList'!$N$2:$N$1500,"")&amp;"",""))</f>
        <v/>
      </c>
      <c r="F6909" s="638" t="str">
        <f>IF($C6909="","",IFERROR(_xlfn.XLOOKUP($C6909,'1.PrepList'!$I$2:$I$1500,'1.PrepList'!$K$2:$K$1500,"")&amp;"",""))</f>
        <v/>
      </c>
      <c r="H6909" s="644" t="str">
        <f>IF($C6909="","",IFERROR(IF(_xlfn.XLOOKUP($C6909,tbl_StartedStatus[Bold ID],tbl_StartedStatus[Started])="Started","Yes",IF(_xlfn.XLOOKUP($C6909,tbl_StartedStatus[Bold ID],tbl_StartedStatus[Started])="No Show","No Show","")),""))</f>
        <v/>
      </c>
    </row>
    <row r="6910" spans="1:8" ht="15" customHeight="1" thickBot="1">
      <c r="A6910" s="38" t="str">
        <f>IF($C6910="","",IFERROR(_xlfn.XLOOKUP($C6910,'1.PrepList'!$I$2:$I$1500,'1.PrepList'!$G$2:$G$1500,"")&amp;"",""))</f>
        <v/>
      </c>
      <c r="B6910" s="638" t="str">
        <f>IF($C6910="","",IFERROR(_xlfn.XLOOKUP($C6910,'1.PrepList'!$I$2:$I$1500,'1.PrepList'!$H$2:$H$1500,"")&amp;"",""))</f>
        <v/>
      </c>
      <c r="D6910" s="638" t="str">
        <f>IF($C6910="","",IFERROR(_xlfn.XLOOKUP($C6910,'1.PrepList'!$I$2:$I$1500,'1.PrepList'!$J$2:$J$1500,"")&amp;"",""))</f>
        <v/>
      </c>
      <c r="E6910" s="638" t="str">
        <f>IF($C6910="","",IFERROR(_xlfn.XLOOKUP($C6910,'1.PrepList'!$I$2:$I$1500,'1.PrepList'!$N$2:$N$1500,"")&amp;"",""))</f>
        <v/>
      </c>
      <c r="F6910" s="638" t="str">
        <f>IF($C6910="","",IFERROR(_xlfn.XLOOKUP($C6910,'1.PrepList'!$I$2:$I$1500,'1.PrepList'!$K$2:$K$1500,"")&amp;"",""))</f>
        <v/>
      </c>
      <c r="H6910" s="644" t="str">
        <f>IF($C6910="","",IFERROR(IF(_xlfn.XLOOKUP($C6910,tbl_StartedStatus[Bold ID],tbl_StartedStatus[Started])="Started","Yes",IF(_xlfn.XLOOKUP($C6910,tbl_StartedStatus[Bold ID],tbl_StartedStatus[Started])="No Show","No Show","")),""))</f>
        <v/>
      </c>
    </row>
    <row r="6911" spans="1:8" ht="15" customHeight="1" thickBot="1">
      <c r="A6911" s="38" t="str">
        <f>IF($C6911="","",IFERROR(_xlfn.XLOOKUP($C6911,'1.PrepList'!$I$2:$I$1500,'1.PrepList'!$G$2:$G$1500,"")&amp;"",""))</f>
        <v/>
      </c>
      <c r="B6911" s="638" t="str">
        <f>IF($C6911="","",IFERROR(_xlfn.XLOOKUP($C6911,'1.PrepList'!$I$2:$I$1500,'1.PrepList'!$H$2:$H$1500,"")&amp;"",""))</f>
        <v/>
      </c>
      <c r="D6911" s="638" t="str">
        <f>IF($C6911="","",IFERROR(_xlfn.XLOOKUP($C6911,'1.PrepList'!$I$2:$I$1500,'1.PrepList'!$J$2:$J$1500,"")&amp;"",""))</f>
        <v/>
      </c>
      <c r="E6911" s="638" t="str">
        <f>IF($C6911="","",IFERROR(_xlfn.XLOOKUP($C6911,'1.PrepList'!$I$2:$I$1500,'1.PrepList'!$N$2:$N$1500,"")&amp;"",""))</f>
        <v/>
      </c>
      <c r="F6911" s="638" t="str">
        <f>IF($C6911="","",IFERROR(_xlfn.XLOOKUP($C6911,'1.PrepList'!$I$2:$I$1500,'1.PrepList'!$K$2:$K$1500,"")&amp;"",""))</f>
        <v/>
      </c>
      <c r="H6911" s="644" t="str">
        <f>IF($C6911="","",IFERROR(IF(_xlfn.XLOOKUP($C6911,tbl_StartedStatus[Bold ID],tbl_StartedStatus[Started])="Started","Yes",IF(_xlfn.XLOOKUP($C6911,tbl_StartedStatus[Bold ID],tbl_StartedStatus[Started])="No Show","No Show","")),""))</f>
        <v/>
      </c>
    </row>
    <row r="6912" spans="1:8" ht="15" customHeight="1" thickBot="1">
      <c r="A6912" s="38" t="str">
        <f>IF($C6912="","",IFERROR(_xlfn.XLOOKUP($C6912,'1.PrepList'!$I$2:$I$1500,'1.PrepList'!$G$2:$G$1500,"")&amp;"",""))</f>
        <v/>
      </c>
      <c r="B6912" s="638" t="str">
        <f>IF($C6912="","",IFERROR(_xlfn.XLOOKUP($C6912,'1.PrepList'!$I$2:$I$1500,'1.PrepList'!$H$2:$H$1500,"")&amp;"",""))</f>
        <v/>
      </c>
      <c r="D6912" s="638" t="str">
        <f>IF($C6912="","",IFERROR(_xlfn.XLOOKUP($C6912,'1.PrepList'!$I$2:$I$1500,'1.PrepList'!$J$2:$J$1500,"")&amp;"",""))</f>
        <v/>
      </c>
      <c r="E6912" s="638" t="str">
        <f>IF($C6912="","",IFERROR(_xlfn.XLOOKUP($C6912,'1.PrepList'!$I$2:$I$1500,'1.PrepList'!$N$2:$N$1500,"")&amp;"",""))</f>
        <v/>
      </c>
      <c r="F6912" s="638" t="str">
        <f>IF($C6912="","",IFERROR(_xlfn.XLOOKUP($C6912,'1.PrepList'!$I$2:$I$1500,'1.PrepList'!$K$2:$K$1500,"")&amp;"",""))</f>
        <v/>
      </c>
      <c r="H6912" s="644" t="str">
        <f>IF($C6912="","",IFERROR(IF(_xlfn.XLOOKUP($C6912,tbl_StartedStatus[Bold ID],tbl_StartedStatus[Started])="Started","Yes",IF(_xlfn.XLOOKUP($C6912,tbl_StartedStatus[Bold ID],tbl_StartedStatus[Started])="No Show","No Show","")),""))</f>
        <v/>
      </c>
    </row>
    <row r="6913" spans="1:8" ht="15" customHeight="1" thickBot="1">
      <c r="A6913" s="38" t="str">
        <f>IF($C6913="","",IFERROR(_xlfn.XLOOKUP($C6913,'1.PrepList'!$I$2:$I$1500,'1.PrepList'!$G$2:$G$1500,"")&amp;"",""))</f>
        <v/>
      </c>
      <c r="B6913" s="638" t="str">
        <f>IF($C6913="","",IFERROR(_xlfn.XLOOKUP($C6913,'1.PrepList'!$I$2:$I$1500,'1.PrepList'!$H$2:$H$1500,"")&amp;"",""))</f>
        <v/>
      </c>
      <c r="D6913" s="638" t="str">
        <f>IF($C6913="","",IFERROR(_xlfn.XLOOKUP($C6913,'1.PrepList'!$I$2:$I$1500,'1.PrepList'!$J$2:$J$1500,"")&amp;"",""))</f>
        <v/>
      </c>
      <c r="E6913" s="638" t="str">
        <f>IF($C6913="","",IFERROR(_xlfn.XLOOKUP($C6913,'1.PrepList'!$I$2:$I$1500,'1.PrepList'!$N$2:$N$1500,"")&amp;"",""))</f>
        <v/>
      </c>
      <c r="F6913" s="638" t="str">
        <f>IF($C6913="","",IFERROR(_xlfn.XLOOKUP($C6913,'1.PrepList'!$I$2:$I$1500,'1.PrepList'!$K$2:$K$1500,"")&amp;"",""))</f>
        <v/>
      </c>
      <c r="H6913" s="644" t="str">
        <f>IF($C6913="","",IFERROR(IF(_xlfn.XLOOKUP($C6913,tbl_StartedStatus[Bold ID],tbl_StartedStatus[Started])="Started","Yes",IF(_xlfn.XLOOKUP($C6913,tbl_StartedStatus[Bold ID],tbl_StartedStatus[Started])="No Show","No Show","")),""))</f>
        <v/>
      </c>
    </row>
    <row r="6914" spans="1:8" ht="15" customHeight="1" thickBot="1">
      <c r="A6914" s="38" t="str">
        <f>IF($C6914="","",IFERROR(_xlfn.XLOOKUP($C6914,'1.PrepList'!$I$2:$I$1500,'1.PrepList'!$G$2:$G$1500,"")&amp;"",""))</f>
        <v/>
      </c>
      <c r="B6914" s="638" t="str">
        <f>IF($C6914="","",IFERROR(_xlfn.XLOOKUP($C6914,'1.PrepList'!$I$2:$I$1500,'1.PrepList'!$H$2:$H$1500,"")&amp;"",""))</f>
        <v/>
      </c>
      <c r="D6914" s="638" t="str">
        <f>IF($C6914="","",IFERROR(_xlfn.XLOOKUP($C6914,'1.PrepList'!$I$2:$I$1500,'1.PrepList'!$J$2:$J$1500,"")&amp;"",""))</f>
        <v/>
      </c>
      <c r="E6914" s="638" t="str">
        <f>IF($C6914="","",IFERROR(_xlfn.XLOOKUP($C6914,'1.PrepList'!$I$2:$I$1500,'1.PrepList'!$N$2:$N$1500,"")&amp;"",""))</f>
        <v/>
      </c>
      <c r="F6914" s="638" t="str">
        <f>IF($C6914="","",IFERROR(_xlfn.XLOOKUP($C6914,'1.PrepList'!$I$2:$I$1500,'1.PrepList'!$K$2:$K$1500,"")&amp;"",""))</f>
        <v/>
      </c>
      <c r="H6914" s="644" t="str">
        <f>IF($C6914="","",IFERROR(IF(_xlfn.XLOOKUP($C6914,tbl_StartedStatus[Bold ID],tbl_StartedStatus[Started])="Started","Yes",IF(_xlfn.XLOOKUP($C6914,tbl_StartedStatus[Bold ID],tbl_StartedStatus[Started])="No Show","No Show","")),""))</f>
        <v/>
      </c>
    </row>
    <row r="6915" spans="1:8" ht="15" customHeight="1" thickBot="1">
      <c r="A6915" s="38" t="str">
        <f>IF($C6915="","",IFERROR(_xlfn.XLOOKUP($C6915,'1.PrepList'!$I$2:$I$1500,'1.PrepList'!$G$2:$G$1500,"")&amp;"",""))</f>
        <v/>
      </c>
      <c r="B6915" s="638" t="str">
        <f>IF($C6915="","",IFERROR(_xlfn.XLOOKUP($C6915,'1.PrepList'!$I$2:$I$1500,'1.PrepList'!$H$2:$H$1500,"")&amp;"",""))</f>
        <v/>
      </c>
      <c r="D6915" s="638" t="str">
        <f>IF($C6915="","",IFERROR(_xlfn.XLOOKUP($C6915,'1.PrepList'!$I$2:$I$1500,'1.PrepList'!$J$2:$J$1500,"")&amp;"",""))</f>
        <v/>
      </c>
      <c r="E6915" s="638" t="str">
        <f>IF($C6915="","",IFERROR(_xlfn.XLOOKUP($C6915,'1.PrepList'!$I$2:$I$1500,'1.PrepList'!$N$2:$N$1500,"")&amp;"",""))</f>
        <v/>
      </c>
      <c r="F6915" s="638" t="str">
        <f>IF($C6915="","",IFERROR(_xlfn.XLOOKUP($C6915,'1.PrepList'!$I$2:$I$1500,'1.PrepList'!$K$2:$K$1500,"")&amp;"",""))</f>
        <v/>
      </c>
      <c r="H6915" s="644" t="str">
        <f>IF($C6915="","",IFERROR(IF(_xlfn.XLOOKUP($C6915,tbl_StartedStatus[Bold ID],tbl_StartedStatus[Started])="Started","Yes",IF(_xlfn.XLOOKUP($C6915,tbl_StartedStatus[Bold ID],tbl_StartedStatus[Started])="No Show","No Show","")),""))</f>
        <v/>
      </c>
    </row>
    <row r="6916" spans="1:8" ht="15" customHeight="1" thickBot="1">
      <c r="A6916" s="38" t="str">
        <f>IF($C6916="","",IFERROR(_xlfn.XLOOKUP($C6916,'1.PrepList'!$I$2:$I$1500,'1.PrepList'!$G$2:$G$1500,"")&amp;"",""))</f>
        <v/>
      </c>
      <c r="B6916" s="638" t="str">
        <f>IF($C6916="","",IFERROR(_xlfn.XLOOKUP($C6916,'1.PrepList'!$I$2:$I$1500,'1.PrepList'!$H$2:$H$1500,"")&amp;"",""))</f>
        <v/>
      </c>
      <c r="D6916" s="638" t="str">
        <f>IF($C6916="","",IFERROR(_xlfn.XLOOKUP($C6916,'1.PrepList'!$I$2:$I$1500,'1.PrepList'!$J$2:$J$1500,"")&amp;"",""))</f>
        <v/>
      </c>
      <c r="E6916" s="638" t="str">
        <f>IF($C6916="","",IFERROR(_xlfn.XLOOKUP($C6916,'1.PrepList'!$I$2:$I$1500,'1.PrepList'!$N$2:$N$1500,"")&amp;"",""))</f>
        <v/>
      </c>
      <c r="F6916" s="638" t="str">
        <f>IF($C6916="","",IFERROR(_xlfn.XLOOKUP($C6916,'1.PrepList'!$I$2:$I$1500,'1.PrepList'!$K$2:$K$1500,"")&amp;"",""))</f>
        <v/>
      </c>
      <c r="H6916" s="644" t="str">
        <f>IF($C6916="","",IFERROR(IF(_xlfn.XLOOKUP($C6916,tbl_StartedStatus[Bold ID],tbl_StartedStatus[Started])="Started","Yes",IF(_xlfn.XLOOKUP($C6916,tbl_StartedStatus[Bold ID],tbl_StartedStatus[Started])="No Show","No Show","")),""))</f>
        <v/>
      </c>
    </row>
    <row r="6917" spans="1:8" ht="15" customHeight="1" thickBot="1">
      <c r="A6917" s="38" t="str">
        <f>IF($C6917="","",IFERROR(_xlfn.XLOOKUP($C6917,'1.PrepList'!$I$2:$I$1500,'1.PrepList'!$G$2:$G$1500,"")&amp;"",""))</f>
        <v/>
      </c>
      <c r="B6917" s="638" t="str">
        <f>IF($C6917="","",IFERROR(_xlfn.XLOOKUP($C6917,'1.PrepList'!$I$2:$I$1500,'1.PrepList'!$H$2:$H$1500,"")&amp;"",""))</f>
        <v/>
      </c>
      <c r="D6917" s="638" t="str">
        <f>IF($C6917="","",IFERROR(_xlfn.XLOOKUP($C6917,'1.PrepList'!$I$2:$I$1500,'1.PrepList'!$J$2:$J$1500,"")&amp;"",""))</f>
        <v/>
      </c>
      <c r="E6917" s="638" t="str">
        <f>IF($C6917="","",IFERROR(_xlfn.XLOOKUP($C6917,'1.PrepList'!$I$2:$I$1500,'1.PrepList'!$N$2:$N$1500,"")&amp;"",""))</f>
        <v/>
      </c>
      <c r="F6917" s="638" t="str">
        <f>IF($C6917="","",IFERROR(_xlfn.XLOOKUP($C6917,'1.PrepList'!$I$2:$I$1500,'1.PrepList'!$K$2:$K$1500,"")&amp;"",""))</f>
        <v/>
      </c>
      <c r="H6917" s="644" t="str">
        <f>IF($C6917="","",IFERROR(IF(_xlfn.XLOOKUP($C6917,tbl_StartedStatus[Bold ID],tbl_StartedStatus[Started])="Started","Yes",IF(_xlfn.XLOOKUP($C6917,tbl_StartedStatus[Bold ID],tbl_StartedStatus[Started])="No Show","No Show","")),""))</f>
        <v/>
      </c>
    </row>
    <row r="6918" spans="1:8" ht="15" customHeight="1" thickBot="1">
      <c r="A6918" s="38" t="str">
        <f>IF($C6918="","",IFERROR(_xlfn.XLOOKUP($C6918,'1.PrepList'!$I$2:$I$1500,'1.PrepList'!$G$2:$G$1500,"")&amp;"",""))</f>
        <v/>
      </c>
      <c r="B6918" s="638" t="str">
        <f>IF($C6918="","",IFERROR(_xlfn.XLOOKUP($C6918,'1.PrepList'!$I$2:$I$1500,'1.PrepList'!$H$2:$H$1500,"")&amp;"",""))</f>
        <v/>
      </c>
      <c r="D6918" s="638" t="str">
        <f>IF($C6918="","",IFERROR(_xlfn.XLOOKUP($C6918,'1.PrepList'!$I$2:$I$1500,'1.PrepList'!$J$2:$J$1500,"")&amp;"",""))</f>
        <v/>
      </c>
      <c r="E6918" s="638" t="str">
        <f>IF($C6918="","",IFERROR(_xlfn.XLOOKUP($C6918,'1.PrepList'!$I$2:$I$1500,'1.PrepList'!$N$2:$N$1500,"")&amp;"",""))</f>
        <v/>
      </c>
      <c r="F6918" s="638" t="str">
        <f>IF($C6918="","",IFERROR(_xlfn.XLOOKUP($C6918,'1.PrepList'!$I$2:$I$1500,'1.PrepList'!$K$2:$K$1500,"")&amp;"",""))</f>
        <v/>
      </c>
      <c r="H6918" s="644" t="str">
        <f>IF($C6918="","",IFERROR(IF(_xlfn.XLOOKUP($C6918,tbl_StartedStatus[Bold ID],tbl_StartedStatus[Started])="Started","Yes",IF(_xlfn.XLOOKUP($C6918,tbl_StartedStatus[Bold ID],tbl_StartedStatus[Started])="No Show","No Show","")),""))</f>
        <v/>
      </c>
    </row>
    <row r="6919" spans="1:8" ht="15" customHeight="1" thickBot="1">
      <c r="A6919" s="38" t="str">
        <f>IF($C6919="","",IFERROR(_xlfn.XLOOKUP($C6919,'1.PrepList'!$I$2:$I$1500,'1.PrepList'!$G$2:$G$1500,"")&amp;"",""))</f>
        <v/>
      </c>
      <c r="B6919" s="638" t="str">
        <f>IF($C6919="","",IFERROR(_xlfn.XLOOKUP($C6919,'1.PrepList'!$I$2:$I$1500,'1.PrepList'!$H$2:$H$1500,"")&amp;"",""))</f>
        <v/>
      </c>
      <c r="D6919" s="638" t="str">
        <f>IF($C6919="","",IFERROR(_xlfn.XLOOKUP($C6919,'1.PrepList'!$I$2:$I$1500,'1.PrepList'!$J$2:$J$1500,"")&amp;"",""))</f>
        <v/>
      </c>
      <c r="E6919" s="638" t="str">
        <f>IF($C6919="","",IFERROR(_xlfn.XLOOKUP($C6919,'1.PrepList'!$I$2:$I$1500,'1.PrepList'!$N$2:$N$1500,"")&amp;"",""))</f>
        <v/>
      </c>
      <c r="F6919" s="638" t="str">
        <f>IF($C6919="","",IFERROR(_xlfn.XLOOKUP($C6919,'1.PrepList'!$I$2:$I$1500,'1.PrepList'!$K$2:$K$1500,"")&amp;"",""))</f>
        <v/>
      </c>
      <c r="H6919" s="644" t="str">
        <f>IF($C6919="","",IFERROR(IF(_xlfn.XLOOKUP($C6919,tbl_StartedStatus[Bold ID],tbl_StartedStatus[Started])="Started","Yes",IF(_xlfn.XLOOKUP($C6919,tbl_StartedStatus[Bold ID],tbl_StartedStatus[Started])="No Show","No Show","")),""))</f>
        <v/>
      </c>
    </row>
    <row r="6920" spans="1:8" ht="15" customHeight="1" thickBot="1">
      <c r="A6920" s="38" t="str">
        <f>IF($C6920="","",IFERROR(_xlfn.XLOOKUP($C6920,'1.PrepList'!$I$2:$I$1500,'1.PrepList'!$G$2:$G$1500,"")&amp;"",""))</f>
        <v/>
      </c>
      <c r="B6920" s="638" t="str">
        <f>IF($C6920="","",IFERROR(_xlfn.XLOOKUP($C6920,'1.PrepList'!$I$2:$I$1500,'1.PrepList'!$H$2:$H$1500,"")&amp;"",""))</f>
        <v/>
      </c>
      <c r="D6920" s="638" t="str">
        <f>IF($C6920="","",IFERROR(_xlfn.XLOOKUP($C6920,'1.PrepList'!$I$2:$I$1500,'1.PrepList'!$J$2:$J$1500,"")&amp;"",""))</f>
        <v/>
      </c>
      <c r="E6920" s="638" t="str">
        <f>IF($C6920="","",IFERROR(_xlfn.XLOOKUP($C6920,'1.PrepList'!$I$2:$I$1500,'1.PrepList'!$N$2:$N$1500,"")&amp;"",""))</f>
        <v/>
      </c>
      <c r="F6920" s="638" t="str">
        <f>IF($C6920="","",IFERROR(_xlfn.XLOOKUP($C6920,'1.PrepList'!$I$2:$I$1500,'1.PrepList'!$K$2:$K$1500,"")&amp;"",""))</f>
        <v/>
      </c>
      <c r="H6920" s="644" t="str">
        <f>IF($C6920="","",IFERROR(IF(_xlfn.XLOOKUP($C6920,tbl_StartedStatus[Bold ID],tbl_StartedStatus[Started])="Started","Yes",IF(_xlfn.XLOOKUP($C6920,tbl_StartedStatus[Bold ID],tbl_StartedStatus[Started])="No Show","No Show","")),""))</f>
        <v/>
      </c>
    </row>
    <row r="6921" spans="1:8" ht="15" customHeight="1" thickBot="1">
      <c r="A6921" s="38" t="str">
        <f>IF($C6921="","",IFERROR(_xlfn.XLOOKUP($C6921,'1.PrepList'!$I$2:$I$1500,'1.PrepList'!$G$2:$G$1500,"")&amp;"",""))</f>
        <v/>
      </c>
      <c r="B6921" s="638" t="str">
        <f>IF($C6921="","",IFERROR(_xlfn.XLOOKUP($C6921,'1.PrepList'!$I$2:$I$1500,'1.PrepList'!$H$2:$H$1500,"")&amp;"",""))</f>
        <v/>
      </c>
      <c r="D6921" s="638" t="str">
        <f>IF($C6921="","",IFERROR(_xlfn.XLOOKUP($C6921,'1.PrepList'!$I$2:$I$1500,'1.PrepList'!$J$2:$J$1500,"")&amp;"",""))</f>
        <v/>
      </c>
      <c r="E6921" s="638" t="str">
        <f>IF($C6921="","",IFERROR(_xlfn.XLOOKUP($C6921,'1.PrepList'!$I$2:$I$1500,'1.PrepList'!$N$2:$N$1500,"")&amp;"",""))</f>
        <v/>
      </c>
      <c r="F6921" s="638" t="str">
        <f>IF($C6921="","",IFERROR(_xlfn.XLOOKUP($C6921,'1.PrepList'!$I$2:$I$1500,'1.PrepList'!$K$2:$K$1500,"")&amp;"",""))</f>
        <v/>
      </c>
      <c r="H6921" s="644" t="str">
        <f>IF($C6921="","",IFERROR(IF(_xlfn.XLOOKUP($C6921,tbl_StartedStatus[Bold ID],tbl_StartedStatus[Started])="Started","Yes",IF(_xlfn.XLOOKUP($C6921,tbl_StartedStatus[Bold ID],tbl_StartedStatus[Started])="No Show","No Show","")),""))</f>
        <v/>
      </c>
    </row>
    <row r="6922" spans="1:8" ht="15" customHeight="1" thickBot="1">
      <c r="A6922" s="38" t="str">
        <f>IF($C6922="","",IFERROR(_xlfn.XLOOKUP($C6922,'1.PrepList'!$I$2:$I$1500,'1.PrepList'!$G$2:$G$1500,"")&amp;"",""))</f>
        <v/>
      </c>
      <c r="B6922" s="638" t="str">
        <f>IF($C6922="","",IFERROR(_xlfn.XLOOKUP($C6922,'1.PrepList'!$I$2:$I$1500,'1.PrepList'!$H$2:$H$1500,"")&amp;"",""))</f>
        <v/>
      </c>
      <c r="D6922" s="638" t="str">
        <f>IF($C6922="","",IFERROR(_xlfn.XLOOKUP($C6922,'1.PrepList'!$I$2:$I$1500,'1.PrepList'!$J$2:$J$1500,"")&amp;"",""))</f>
        <v/>
      </c>
      <c r="E6922" s="638" t="str">
        <f>IF($C6922="","",IFERROR(_xlfn.XLOOKUP($C6922,'1.PrepList'!$I$2:$I$1500,'1.PrepList'!$N$2:$N$1500,"")&amp;"",""))</f>
        <v/>
      </c>
      <c r="F6922" s="638" t="str">
        <f>IF($C6922="","",IFERROR(_xlfn.XLOOKUP($C6922,'1.PrepList'!$I$2:$I$1500,'1.PrepList'!$K$2:$K$1500,"")&amp;"",""))</f>
        <v/>
      </c>
      <c r="H6922" s="644" t="str">
        <f>IF($C6922="","",IFERROR(IF(_xlfn.XLOOKUP($C6922,tbl_StartedStatus[Bold ID],tbl_StartedStatus[Started])="Started","Yes",IF(_xlfn.XLOOKUP($C6922,tbl_StartedStatus[Bold ID],tbl_StartedStatus[Started])="No Show","No Show","")),""))</f>
        <v/>
      </c>
    </row>
    <row r="6923" spans="1:8" ht="15" customHeight="1" thickBot="1">
      <c r="A6923" s="38" t="str">
        <f>IF($C6923="","",IFERROR(_xlfn.XLOOKUP($C6923,'1.PrepList'!$I$2:$I$1500,'1.PrepList'!$G$2:$G$1500,"")&amp;"",""))</f>
        <v/>
      </c>
      <c r="B6923" s="638" t="str">
        <f>IF($C6923="","",IFERROR(_xlfn.XLOOKUP($C6923,'1.PrepList'!$I$2:$I$1500,'1.PrepList'!$H$2:$H$1500,"")&amp;"",""))</f>
        <v/>
      </c>
      <c r="D6923" s="638" t="str">
        <f>IF($C6923="","",IFERROR(_xlfn.XLOOKUP($C6923,'1.PrepList'!$I$2:$I$1500,'1.PrepList'!$J$2:$J$1500,"")&amp;"",""))</f>
        <v/>
      </c>
      <c r="E6923" s="638" t="str">
        <f>IF($C6923="","",IFERROR(_xlfn.XLOOKUP($C6923,'1.PrepList'!$I$2:$I$1500,'1.PrepList'!$N$2:$N$1500,"")&amp;"",""))</f>
        <v/>
      </c>
      <c r="F6923" s="638" t="str">
        <f>IF($C6923="","",IFERROR(_xlfn.XLOOKUP($C6923,'1.PrepList'!$I$2:$I$1500,'1.PrepList'!$K$2:$K$1500,"")&amp;"",""))</f>
        <v/>
      </c>
      <c r="H6923" s="644" t="str">
        <f>IF($C6923="","",IFERROR(IF(_xlfn.XLOOKUP($C6923,tbl_StartedStatus[Bold ID],tbl_StartedStatus[Started])="Started","Yes",IF(_xlfn.XLOOKUP($C6923,tbl_StartedStatus[Bold ID],tbl_StartedStatus[Started])="No Show","No Show","")),""))</f>
        <v/>
      </c>
    </row>
    <row r="6924" spans="1:8" ht="15" customHeight="1" thickBot="1">
      <c r="A6924" s="38" t="str">
        <f>IF($C6924="","",IFERROR(_xlfn.XLOOKUP($C6924,'1.PrepList'!$I$2:$I$1500,'1.PrepList'!$G$2:$G$1500,"")&amp;"",""))</f>
        <v/>
      </c>
      <c r="B6924" s="638" t="str">
        <f>IF($C6924="","",IFERROR(_xlfn.XLOOKUP($C6924,'1.PrepList'!$I$2:$I$1500,'1.PrepList'!$H$2:$H$1500,"")&amp;"",""))</f>
        <v/>
      </c>
      <c r="D6924" s="638" t="str">
        <f>IF($C6924="","",IFERROR(_xlfn.XLOOKUP($C6924,'1.PrepList'!$I$2:$I$1500,'1.PrepList'!$J$2:$J$1500,"")&amp;"",""))</f>
        <v/>
      </c>
      <c r="E6924" s="638" t="str">
        <f>IF($C6924="","",IFERROR(_xlfn.XLOOKUP($C6924,'1.PrepList'!$I$2:$I$1500,'1.PrepList'!$N$2:$N$1500,"")&amp;"",""))</f>
        <v/>
      </c>
      <c r="F6924" s="638" t="str">
        <f>IF($C6924="","",IFERROR(_xlfn.XLOOKUP($C6924,'1.PrepList'!$I$2:$I$1500,'1.PrepList'!$K$2:$K$1500,"")&amp;"",""))</f>
        <v/>
      </c>
      <c r="H6924" s="644" t="str">
        <f>IF($C6924="","",IFERROR(IF(_xlfn.XLOOKUP($C6924,tbl_StartedStatus[Bold ID],tbl_StartedStatus[Started])="Started","Yes",IF(_xlfn.XLOOKUP($C6924,tbl_StartedStatus[Bold ID],tbl_StartedStatus[Started])="No Show","No Show","")),""))</f>
        <v/>
      </c>
    </row>
    <row r="6925" spans="1:8" ht="15" customHeight="1" thickBot="1">
      <c r="A6925" s="38" t="str">
        <f>IF($C6925="","",IFERROR(_xlfn.XLOOKUP($C6925,'1.PrepList'!$I$2:$I$1500,'1.PrepList'!$G$2:$G$1500,"")&amp;"",""))</f>
        <v/>
      </c>
      <c r="B6925" s="638" t="str">
        <f>IF($C6925="","",IFERROR(_xlfn.XLOOKUP($C6925,'1.PrepList'!$I$2:$I$1500,'1.PrepList'!$H$2:$H$1500,"")&amp;"",""))</f>
        <v/>
      </c>
      <c r="D6925" s="638" t="str">
        <f>IF($C6925="","",IFERROR(_xlfn.XLOOKUP($C6925,'1.PrepList'!$I$2:$I$1500,'1.PrepList'!$J$2:$J$1500,"")&amp;"",""))</f>
        <v/>
      </c>
      <c r="E6925" s="638" t="str">
        <f>IF($C6925="","",IFERROR(_xlfn.XLOOKUP($C6925,'1.PrepList'!$I$2:$I$1500,'1.PrepList'!$N$2:$N$1500,"")&amp;"",""))</f>
        <v/>
      </c>
      <c r="F6925" s="638" t="str">
        <f>IF($C6925="","",IFERROR(_xlfn.XLOOKUP($C6925,'1.PrepList'!$I$2:$I$1500,'1.PrepList'!$K$2:$K$1500,"")&amp;"",""))</f>
        <v/>
      </c>
      <c r="H6925" s="644" t="str">
        <f>IF($C6925="","",IFERROR(IF(_xlfn.XLOOKUP($C6925,tbl_StartedStatus[Bold ID],tbl_StartedStatus[Started])="Started","Yes",IF(_xlfn.XLOOKUP($C6925,tbl_StartedStatus[Bold ID],tbl_StartedStatus[Started])="No Show","No Show","")),""))</f>
        <v/>
      </c>
    </row>
    <row r="6926" spans="1:8" ht="15" customHeight="1" thickBot="1">
      <c r="A6926" s="38" t="str">
        <f>IF($C6926="","",IFERROR(_xlfn.XLOOKUP($C6926,'1.PrepList'!$I$2:$I$1500,'1.PrepList'!$G$2:$G$1500,"")&amp;"",""))</f>
        <v/>
      </c>
      <c r="B6926" s="638" t="str">
        <f>IF($C6926="","",IFERROR(_xlfn.XLOOKUP($C6926,'1.PrepList'!$I$2:$I$1500,'1.PrepList'!$H$2:$H$1500,"")&amp;"",""))</f>
        <v/>
      </c>
      <c r="D6926" s="638" t="str">
        <f>IF($C6926="","",IFERROR(_xlfn.XLOOKUP($C6926,'1.PrepList'!$I$2:$I$1500,'1.PrepList'!$J$2:$J$1500,"")&amp;"",""))</f>
        <v/>
      </c>
      <c r="E6926" s="638" t="str">
        <f>IF($C6926="","",IFERROR(_xlfn.XLOOKUP($C6926,'1.PrepList'!$I$2:$I$1500,'1.PrepList'!$N$2:$N$1500,"")&amp;"",""))</f>
        <v/>
      </c>
      <c r="F6926" s="638" t="str">
        <f>IF($C6926="","",IFERROR(_xlfn.XLOOKUP($C6926,'1.PrepList'!$I$2:$I$1500,'1.PrepList'!$K$2:$K$1500,"")&amp;"",""))</f>
        <v/>
      </c>
      <c r="H6926" s="644" t="str">
        <f>IF($C6926="","",IFERROR(IF(_xlfn.XLOOKUP($C6926,tbl_StartedStatus[Bold ID],tbl_StartedStatus[Started])="Started","Yes",IF(_xlfn.XLOOKUP($C6926,tbl_StartedStatus[Bold ID],tbl_StartedStatus[Started])="No Show","No Show","")),""))</f>
        <v/>
      </c>
    </row>
    <row r="6927" spans="1:8" ht="15" customHeight="1" thickBot="1">
      <c r="A6927" s="38" t="str">
        <f>IF($C6927="","",IFERROR(_xlfn.XLOOKUP($C6927,'1.PrepList'!$I$2:$I$1500,'1.PrepList'!$G$2:$G$1500,"")&amp;"",""))</f>
        <v/>
      </c>
      <c r="B6927" s="638" t="str">
        <f>IF($C6927="","",IFERROR(_xlfn.XLOOKUP($C6927,'1.PrepList'!$I$2:$I$1500,'1.PrepList'!$H$2:$H$1500,"")&amp;"",""))</f>
        <v/>
      </c>
      <c r="D6927" s="638" t="str">
        <f>IF($C6927="","",IFERROR(_xlfn.XLOOKUP($C6927,'1.PrepList'!$I$2:$I$1500,'1.PrepList'!$J$2:$J$1500,"")&amp;"",""))</f>
        <v/>
      </c>
      <c r="E6927" s="638" t="str">
        <f>IF($C6927="","",IFERROR(_xlfn.XLOOKUP($C6927,'1.PrepList'!$I$2:$I$1500,'1.PrepList'!$N$2:$N$1500,"")&amp;"",""))</f>
        <v/>
      </c>
      <c r="F6927" s="638" t="str">
        <f>IF($C6927="","",IFERROR(_xlfn.XLOOKUP($C6927,'1.PrepList'!$I$2:$I$1500,'1.PrepList'!$K$2:$K$1500,"")&amp;"",""))</f>
        <v/>
      </c>
      <c r="H6927" s="644" t="str">
        <f>IF($C6927="","",IFERROR(IF(_xlfn.XLOOKUP($C6927,tbl_StartedStatus[Bold ID],tbl_StartedStatus[Started])="Started","Yes",IF(_xlfn.XLOOKUP($C6927,tbl_StartedStatus[Bold ID],tbl_StartedStatus[Started])="No Show","No Show","")),""))</f>
        <v/>
      </c>
    </row>
    <row r="6928" spans="1:8" ht="15" customHeight="1" thickBot="1">
      <c r="A6928" s="38" t="str">
        <f>IF($C6928="","",IFERROR(_xlfn.XLOOKUP($C6928,'1.PrepList'!$I$2:$I$1500,'1.PrepList'!$G$2:$G$1500,"")&amp;"",""))</f>
        <v/>
      </c>
      <c r="B6928" s="638" t="str">
        <f>IF($C6928="","",IFERROR(_xlfn.XLOOKUP($C6928,'1.PrepList'!$I$2:$I$1500,'1.PrepList'!$H$2:$H$1500,"")&amp;"",""))</f>
        <v/>
      </c>
      <c r="D6928" s="638" t="str">
        <f>IF($C6928="","",IFERROR(_xlfn.XLOOKUP($C6928,'1.PrepList'!$I$2:$I$1500,'1.PrepList'!$J$2:$J$1500,"")&amp;"",""))</f>
        <v/>
      </c>
      <c r="E6928" s="638" t="str">
        <f>IF($C6928="","",IFERROR(_xlfn.XLOOKUP($C6928,'1.PrepList'!$I$2:$I$1500,'1.PrepList'!$N$2:$N$1500,"")&amp;"",""))</f>
        <v/>
      </c>
      <c r="F6928" s="638" t="str">
        <f>IF($C6928="","",IFERROR(_xlfn.XLOOKUP($C6928,'1.PrepList'!$I$2:$I$1500,'1.PrepList'!$K$2:$K$1500,"")&amp;"",""))</f>
        <v/>
      </c>
      <c r="H6928" s="644" t="str">
        <f>IF($C6928="","",IFERROR(IF(_xlfn.XLOOKUP($C6928,tbl_StartedStatus[Bold ID],tbl_StartedStatus[Started])="Started","Yes",IF(_xlfn.XLOOKUP($C6928,tbl_StartedStatus[Bold ID],tbl_StartedStatus[Started])="No Show","No Show","")),""))</f>
        <v/>
      </c>
    </row>
    <row r="6929" spans="1:8" ht="15" customHeight="1" thickBot="1">
      <c r="A6929" s="38" t="str">
        <f>IF($C6929="","",IFERROR(_xlfn.XLOOKUP($C6929,'1.PrepList'!$I$2:$I$1500,'1.PrepList'!$G$2:$G$1500,"")&amp;"",""))</f>
        <v/>
      </c>
      <c r="B6929" s="638" t="str">
        <f>IF($C6929="","",IFERROR(_xlfn.XLOOKUP($C6929,'1.PrepList'!$I$2:$I$1500,'1.PrepList'!$H$2:$H$1500,"")&amp;"",""))</f>
        <v/>
      </c>
      <c r="D6929" s="638" t="str">
        <f>IF($C6929="","",IFERROR(_xlfn.XLOOKUP($C6929,'1.PrepList'!$I$2:$I$1500,'1.PrepList'!$J$2:$J$1500,"")&amp;"",""))</f>
        <v/>
      </c>
      <c r="E6929" s="638" t="str">
        <f>IF($C6929="","",IFERROR(_xlfn.XLOOKUP($C6929,'1.PrepList'!$I$2:$I$1500,'1.PrepList'!$N$2:$N$1500,"")&amp;"",""))</f>
        <v/>
      </c>
      <c r="F6929" s="638" t="str">
        <f>IF($C6929="","",IFERROR(_xlfn.XLOOKUP($C6929,'1.PrepList'!$I$2:$I$1500,'1.PrepList'!$K$2:$K$1500,"")&amp;"",""))</f>
        <v/>
      </c>
      <c r="H6929" s="644" t="str">
        <f>IF($C6929="","",IFERROR(IF(_xlfn.XLOOKUP($C6929,tbl_StartedStatus[Bold ID],tbl_StartedStatus[Started])="Started","Yes",IF(_xlfn.XLOOKUP($C6929,tbl_StartedStatus[Bold ID],tbl_StartedStatus[Started])="No Show","No Show","")),""))</f>
        <v/>
      </c>
    </row>
    <row r="6930" spans="1:8" ht="15" customHeight="1" thickBot="1">
      <c r="A6930" s="38" t="str">
        <f>IF($C6930="","",IFERROR(_xlfn.XLOOKUP($C6930,'1.PrepList'!$I$2:$I$1500,'1.PrepList'!$G$2:$G$1500,"")&amp;"",""))</f>
        <v/>
      </c>
      <c r="B6930" s="638" t="str">
        <f>IF($C6930="","",IFERROR(_xlfn.XLOOKUP($C6930,'1.PrepList'!$I$2:$I$1500,'1.PrepList'!$H$2:$H$1500,"")&amp;"",""))</f>
        <v/>
      </c>
      <c r="D6930" s="638" t="str">
        <f>IF($C6930="","",IFERROR(_xlfn.XLOOKUP($C6930,'1.PrepList'!$I$2:$I$1500,'1.PrepList'!$J$2:$J$1500,"")&amp;"",""))</f>
        <v/>
      </c>
      <c r="E6930" s="638" t="str">
        <f>IF($C6930="","",IFERROR(_xlfn.XLOOKUP($C6930,'1.PrepList'!$I$2:$I$1500,'1.PrepList'!$N$2:$N$1500,"")&amp;"",""))</f>
        <v/>
      </c>
      <c r="F6930" s="638" t="str">
        <f>IF($C6930="","",IFERROR(_xlfn.XLOOKUP($C6930,'1.PrepList'!$I$2:$I$1500,'1.PrepList'!$K$2:$K$1500,"")&amp;"",""))</f>
        <v/>
      </c>
      <c r="H6930" s="644" t="str">
        <f>IF($C6930="","",IFERROR(IF(_xlfn.XLOOKUP($C6930,tbl_StartedStatus[Bold ID],tbl_StartedStatus[Started])="Started","Yes",IF(_xlfn.XLOOKUP($C6930,tbl_StartedStatus[Bold ID],tbl_StartedStatus[Started])="No Show","No Show","")),""))</f>
        <v/>
      </c>
    </row>
    <row r="6931" spans="1:8" ht="15" customHeight="1" thickBot="1">
      <c r="A6931" s="38" t="str">
        <f>IF($C6931="","",IFERROR(_xlfn.XLOOKUP($C6931,'1.PrepList'!$I$2:$I$1500,'1.PrepList'!$G$2:$G$1500,"")&amp;"",""))</f>
        <v/>
      </c>
      <c r="B6931" s="638" t="str">
        <f>IF($C6931="","",IFERROR(_xlfn.XLOOKUP($C6931,'1.PrepList'!$I$2:$I$1500,'1.PrepList'!$H$2:$H$1500,"")&amp;"",""))</f>
        <v/>
      </c>
      <c r="D6931" s="638" t="str">
        <f>IF($C6931="","",IFERROR(_xlfn.XLOOKUP($C6931,'1.PrepList'!$I$2:$I$1500,'1.PrepList'!$J$2:$J$1500,"")&amp;"",""))</f>
        <v/>
      </c>
      <c r="E6931" s="638" t="str">
        <f>IF($C6931="","",IFERROR(_xlfn.XLOOKUP($C6931,'1.PrepList'!$I$2:$I$1500,'1.PrepList'!$N$2:$N$1500,"")&amp;"",""))</f>
        <v/>
      </c>
      <c r="F6931" s="638" t="str">
        <f>IF($C6931="","",IFERROR(_xlfn.XLOOKUP($C6931,'1.PrepList'!$I$2:$I$1500,'1.PrepList'!$K$2:$K$1500,"")&amp;"",""))</f>
        <v/>
      </c>
      <c r="H6931" s="644" t="str">
        <f>IF($C6931="","",IFERROR(IF(_xlfn.XLOOKUP($C6931,tbl_StartedStatus[Bold ID],tbl_StartedStatus[Started])="Started","Yes",IF(_xlfn.XLOOKUP($C6931,tbl_StartedStatus[Bold ID],tbl_StartedStatus[Started])="No Show","No Show","")),""))</f>
        <v/>
      </c>
    </row>
    <row r="6932" spans="1:8" ht="15" customHeight="1" thickBot="1">
      <c r="A6932" s="38" t="str">
        <f>IF($C6932="","",IFERROR(_xlfn.XLOOKUP($C6932,'1.PrepList'!$I$2:$I$1500,'1.PrepList'!$G$2:$G$1500,"")&amp;"",""))</f>
        <v/>
      </c>
      <c r="B6932" s="638" t="str">
        <f>IF($C6932="","",IFERROR(_xlfn.XLOOKUP($C6932,'1.PrepList'!$I$2:$I$1500,'1.PrepList'!$H$2:$H$1500,"")&amp;"",""))</f>
        <v/>
      </c>
      <c r="D6932" s="638" t="str">
        <f>IF($C6932="","",IFERROR(_xlfn.XLOOKUP($C6932,'1.PrepList'!$I$2:$I$1500,'1.PrepList'!$J$2:$J$1500,"")&amp;"",""))</f>
        <v/>
      </c>
      <c r="E6932" s="638" t="str">
        <f>IF($C6932="","",IFERROR(_xlfn.XLOOKUP($C6932,'1.PrepList'!$I$2:$I$1500,'1.PrepList'!$N$2:$N$1500,"")&amp;"",""))</f>
        <v/>
      </c>
      <c r="F6932" s="638" t="str">
        <f>IF($C6932="","",IFERROR(_xlfn.XLOOKUP($C6932,'1.PrepList'!$I$2:$I$1500,'1.PrepList'!$K$2:$K$1500,"")&amp;"",""))</f>
        <v/>
      </c>
      <c r="H6932" s="644" t="str">
        <f>IF($C6932="","",IFERROR(IF(_xlfn.XLOOKUP($C6932,tbl_StartedStatus[Bold ID],tbl_StartedStatus[Started])="Started","Yes",IF(_xlfn.XLOOKUP($C6932,tbl_StartedStatus[Bold ID],tbl_StartedStatus[Started])="No Show","No Show","")),""))</f>
        <v/>
      </c>
    </row>
    <row r="6933" spans="1:8" ht="15" customHeight="1" thickBot="1">
      <c r="A6933" s="38" t="str">
        <f>IF($C6933="","",IFERROR(_xlfn.XLOOKUP($C6933,'1.PrepList'!$I$2:$I$1500,'1.PrepList'!$G$2:$G$1500,"")&amp;"",""))</f>
        <v/>
      </c>
      <c r="B6933" s="638" t="str">
        <f>IF($C6933="","",IFERROR(_xlfn.XLOOKUP($C6933,'1.PrepList'!$I$2:$I$1500,'1.PrepList'!$H$2:$H$1500,"")&amp;"",""))</f>
        <v/>
      </c>
      <c r="D6933" s="638" t="str">
        <f>IF($C6933="","",IFERROR(_xlfn.XLOOKUP($C6933,'1.PrepList'!$I$2:$I$1500,'1.PrepList'!$J$2:$J$1500,"")&amp;"",""))</f>
        <v/>
      </c>
      <c r="E6933" s="638" t="str">
        <f>IF($C6933="","",IFERROR(_xlfn.XLOOKUP($C6933,'1.PrepList'!$I$2:$I$1500,'1.PrepList'!$N$2:$N$1500,"")&amp;"",""))</f>
        <v/>
      </c>
      <c r="F6933" s="638" t="str">
        <f>IF($C6933="","",IFERROR(_xlfn.XLOOKUP($C6933,'1.PrepList'!$I$2:$I$1500,'1.PrepList'!$K$2:$K$1500,"")&amp;"",""))</f>
        <v/>
      </c>
      <c r="H6933" s="644" t="str">
        <f>IF($C6933="","",IFERROR(IF(_xlfn.XLOOKUP($C6933,tbl_StartedStatus[Bold ID],tbl_StartedStatus[Started])="Started","Yes",IF(_xlfn.XLOOKUP($C6933,tbl_StartedStatus[Bold ID],tbl_StartedStatus[Started])="No Show","No Show","")),""))</f>
        <v/>
      </c>
    </row>
    <row r="6934" spans="1:8" ht="15" customHeight="1" thickBot="1">
      <c r="A6934" s="38" t="str">
        <f>IF($C6934="","",IFERROR(_xlfn.XLOOKUP($C6934,'1.PrepList'!$I$2:$I$1500,'1.PrepList'!$G$2:$G$1500,"")&amp;"",""))</f>
        <v/>
      </c>
      <c r="B6934" s="638" t="str">
        <f>IF($C6934="","",IFERROR(_xlfn.XLOOKUP($C6934,'1.PrepList'!$I$2:$I$1500,'1.PrepList'!$H$2:$H$1500,"")&amp;"",""))</f>
        <v/>
      </c>
      <c r="D6934" s="638" t="str">
        <f>IF($C6934="","",IFERROR(_xlfn.XLOOKUP($C6934,'1.PrepList'!$I$2:$I$1500,'1.PrepList'!$J$2:$J$1500,"")&amp;"",""))</f>
        <v/>
      </c>
      <c r="E6934" s="638" t="str">
        <f>IF($C6934="","",IFERROR(_xlfn.XLOOKUP($C6934,'1.PrepList'!$I$2:$I$1500,'1.PrepList'!$N$2:$N$1500,"")&amp;"",""))</f>
        <v/>
      </c>
      <c r="F6934" s="638" t="str">
        <f>IF($C6934="","",IFERROR(_xlfn.XLOOKUP($C6934,'1.PrepList'!$I$2:$I$1500,'1.PrepList'!$K$2:$K$1500,"")&amp;"",""))</f>
        <v/>
      </c>
      <c r="H6934" s="644" t="str">
        <f>IF($C6934="","",IFERROR(IF(_xlfn.XLOOKUP($C6934,tbl_StartedStatus[Bold ID],tbl_StartedStatus[Started])="Started","Yes",IF(_xlfn.XLOOKUP($C6934,tbl_StartedStatus[Bold ID],tbl_StartedStatus[Started])="No Show","No Show","")),""))</f>
        <v/>
      </c>
    </row>
    <row r="6935" spans="1:8" ht="15" customHeight="1" thickBot="1">
      <c r="A6935" s="38" t="str">
        <f>IF($C6935="","",IFERROR(_xlfn.XLOOKUP($C6935,'1.PrepList'!$I$2:$I$1500,'1.PrepList'!$G$2:$G$1500,"")&amp;"",""))</f>
        <v/>
      </c>
      <c r="B6935" s="638" t="str">
        <f>IF($C6935="","",IFERROR(_xlfn.XLOOKUP($C6935,'1.PrepList'!$I$2:$I$1500,'1.PrepList'!$H$2:$H$1500,"")&amp;"",""))</f>
        <v/>
      </c>
      <c r="D6935" s="638" t="str">
        <f>IF($C6935="","",IFERROR(_xlfn.XLOOKUP($C6935,'1.PrepList'!$I$2:$I$1500,'1.PrepList'!$J$2:$J$1500,"")&amp;"",""))</f>
        <v/>
      </c>
      <c r="E6935" s="638" t="str">
        <f>IF($C6935="","",IFERROR(_xlfn.XLOOKUP($C6935,'1.PrepList'!$I$2:$I$1500,'1.PrepList'!$N$2:$N$1500,"")&amp;"",""))</f>
        <v/>
      </c>
      <c r="F6935" s="638" t="str">
        <f>IF($C6935="","",IFERROR(_xlfn.XLOOKUP($C6935,'1.PrepList'!$I$2:$I$1500,'1.PrepList'!$K$2:$K$1500,"")&amp;"",""))</f>
        <v/>
      </c>
      <c r="H6935" s="644" t="str">
        <f>IF($C6935="","",IFERROR(IF(_xlfn.XLOOKUP($C6935,tbl_StartedStatus[Bold ID],tbl_StartedStatus[Started])="Started","Yes",IF(_xlfn.XLOOKUP($C6935,tbl_StartedStatus[Bold ID],tbl_StartedStatus[Started])="No Show","No Show","")),""))</f>
        <v/>
      </c>
    </row>
    <row r="6936" spans="1:8" ht="15" customHeight="1" thickBot="1">
      <c r="A6936" s="38" t="str">
        <f>IF($C6936="","",IFERROR(_xlfn.XLOOKUP($C6936,'1.PrepList'!$I$2:$I$1500,'1.PrepList'!$G$2:$G$1500,"")&amp;"",""))</f>
        <v/>
      </c>
      <c r="B6936" s="638" t="str">
        <f>IF($C6936="","",IFERROR(_xlfn.XLOOKUP($C6936,'1.PrepList'!$I$2:$I$1500,'1.PrepList'!$H$2:$H$1500,"")&amp;"",""))</f>
        <v/>
      </c>
      <c r="D6936" s="638" t="str">
        <f>IF($C6936="","",IFERROR(_xlfn.XLOOKUP($C6936,'1.PrepList'!$I$2:$I$1500,'1.PrepList'!$J$2:$J$1500,"")&amp;"",""))</f>
        <v/>
      </c>
      <c r="E6936" s="638" t="str">
        <f>IF($C6936="","",IFERROR(_xlfn.XLOOKUP($C6936,'1.PrepList'!$I$2:$I$1500,'1.PrepList'!$N$2:$N$1500,"")&amp;"",""))</f>
        <v/>
      </c>
      <c r="F6936" s="638" t="str">
        <f>IF($C6936="","",IFERROR(_xlfn.XLOOKUP($C6936,'1.PrepList'!$I$2:$I$1500,'1.PrepList'!$K$2:$K$1500,"")&amp;"",""))</f>
        <v/>
      </c>
      <c r="H6936" s="644" t="str">
        <f>IF($C6936="","",IFERROR(IF(_xlfn.XLOOKUP($C6936,tbl_StartedStatus[Bold ID],tbl_StartedStatus[Started])="Started","Yes",IF(_xlfn.XLOOKUP($C6936,tbl_StartedStatus[Bold ID],tbl_StartedStatus[Started])="No Show","No Show","")),""))</f>
        <v/>
      </c>
    </row>
    <row r="6937" spans="1:8" ht="15" customHeight="1" thickBot="1">
      <c r="A6937" s="38" t="str">
        <f>IF($C6937="","",IFERROR(_xlfn.XLOOKUP($C6937,'1.PrepList'!$I$2:$I$1500,'1.PrepList'!$G$2:$G$1500,"")&amp;"",""))</f>
        <v/>
      </c>
      <c r="B6937" s="638" t="str">
        <f>IF($C6937="","",IFERROR(_xlfn.XLOOKUP($C6937,'1.PrepList'!$I$2:$I$1500,'1.PrepList'!$H$2:$H$1500,"")&amp;"",""))</f>
        <v/>
      </c>
      <c r="D6937" s="638" t="str">
        <f>IF($C6937="","",IFERROR(_xlfn.XLOOKUP($C6937,'1.PrepList'!$I$2:$I$1500,'1.PrepList'!$J$2:$J$1500,"")&amp;"",""))</f>
        <v/>
      </c>
      <c r="E6937" s="638" t="str">
        <f>IF($C6937="","",IFERROR(_xlfn.XLOOKUP($C6937,'1.PrepList'!$I$2:$I$1500,'1.PrepList'!$N$2:$N$1500,"")&amp;"",""))</f>
        <v/>
      </c>
      <c r="F6937" s="638" t="str">
        <f>IF($C6937="","",IFERROR(_xlfn.XLOOKUP($C6937,'1.PrepList'!$I$2:$I$1500,'1.PrepList'!$K$2:$K$1500,"")&amp;"",""))</f>
        <v/>
      </c>
      <c r="H6937" s="644" t="str">
        <f>IF($C6937="","",IFERROR(IF(_xlfn.XLOOKUP($C6937,tbl_StartedStatus[Bold ID],tbl_StartedStatus[Started])="Started","Yes",IF(_xlfn.XLOOKUP($C6937,tbl_StartedStatus[Bold ID],tbl_StartedStatus[Started])="No Show","No Show","")),""))</f>
        <v/>
      </c>
    </row>
    <row r="6938" spans="1:8" ht="15" customHeight="1" thickBot="1">
      <c r="A6938" s="38" t="str">
        <f>IF($C6938="","",IFERROR(_xlfn.XLOOKUP($C6938,'1.PrepList'!$I$2:$I$1500,'1.PrepList'!$G$2:$G$1500,"")&amp;"",""))</f>
        <v/>
      </c>
      <c r="B6938" s="638" t="str">
        <f>IF($C6938="","",IFERROR(_xlfn.XLOOKUP($C6938,'1.PrepList'!$I$2:$I$1500,'1.PrepList'!$H$2:$H$1500,"")&amp;"",""))</f>
        <v/>
      </c>
      <c r="D6938" s="638" t="str">
        <f>IF($C6938="","",IFERROR(_xlfn.XLOOKUP($C6938,'1.PrepList'!$I$2:$I$1500,'1.PrepList'!$J$2:$J$1500,"")&amp;"",""))</f>
        <v/>
      </c>
      <c r="E6938" s="638" t="str">
        <f>IF($C6938="","",IFERROR(_xlfn.XLOOKUP($C6938,'1.PrepList'!$I$2:$I$1500,'1.PrepList'!$N$2:$N$1500,"")&amp;"",""))</f>
        <v/>
      </c>
      <c r="F6938" s="638" t="str">
        <f>IF($C6938="","",IFERROR(_xlfn.XLOOKUP($C6938,'1.PrepList'!$I$2:$I$1500,'1.PrepList'!$K$2:$K$1500,"")&amp;"",""))</f>
        <v/>
      </c>
      <c r="H6938" s="644" t="str">
        <f>IF($C6938="","",IFERROR(IF(_xlfn.XLOOKUP($C6938,tbl_StartedStatus[Bold ID],tbl_StartedStatus[Started])="Started","Yes",IF(_xlfn.XLOOKUP($C6938,tbl_StartedStatus[Bold ID],tbl_StartedStatus[Started])="No Show","No Show","")),""))</f>
        <v/>
      </c>
    </row>
    <row r="6939" spans="1:8" ht="15" customHeight="1" thickBot="1">
      <c r="A6939" s="38" t="str">
        <f>IF($C6939="","",IFERROR(_xlfn.XLOOKUP($C6939,'1.PrepList'!$I$2:$I$1500,'1.PrepList'!$G$2:$G$1500,"")&amp;"",""))</f>
        <v/>
      </c>
      <c r="B6939" s="638" t="str">
        <f>IF($C6939="","",IFERROR(_xlfn.XLOOKUP($C6939,'1.PrepList'!$I$2:$I$1500,'1.PrepList'!$H$2:$H$1500,"")&amp;"",""))</f>
        <v/>
      </c>
      <c r="D6939" s="638" t="str">
        <f>IF($C6939="","",IFERROR(_xlfn.XLOOKUP($C6939,'1.PrepList'!$I$2:$I$1500,'1.PrepList'!$J$2:$J$1500,"")&amp;"",""))</f>
        <v/>
      </c>
      <c r="E6939" s="638" t="str">
        <f>IF($C6939="","",IFERROR(_xlfn.XLOOKUP($C6939,'1.PrepList'!$I$2:$I$1500,'1.PrepList'!$N$2:$N$1500,"")&amp;"",""))</f>
        <v/>
      </c>
      <c r="F6939" s="638" t="str">
        <f>IF($C6939="","",IFERROR(_xlfn.XLOOKUP($C6939,'1.PrepList'!$I$2:$I$1500,'1.PrepList'!$K$2:$K$1500,"")&amp;"",""))</f>
        <v/>
      </c>
      <c r="H6939" s="644" t="str">
        <f>IF($C6939="","",IFERROR(IF(_xlfn.XLOOKUP($C6939,tbl_StartedStatus[Bold ID],tbl_StartedStatus[Started])="Started","Yes",IF(_xlfn.XLOOKUP($C6939,tbl_StartedStatus[Bold ID],tbl_StartedStatus[Started])="No Show","No Show","")),""))</f>
        <v/>
      </c>
    </row>
    <row r="6940" spans="1:8" ht="15" customHeight="1" thickBot="1">
      <c r="A6940" s="38" t="str">
        <f>IF($C6940="","",IFERROR(_xlfn.XLOOKUP($C6940,'1.PrepList'!$I$2:$I$1500,'1.PrepList'!$G$2:$G$1500,"")&amp;"",""))</f>
        <v/>
      </c>
      <c r="B6940" s="638" t="str">
        <f>IF($C6940="","",IFERROR(_xlfn.XLOOKUP($C6940,'1.PrepList'!$I$2:$I$1500,'1.PrepList'!$H$2:$H$1500,"")&amp;"",""))</f>
        <v/>
      </c>
      <c r="D6940" s="638" t="str">
        <f>IF($C6940="","",IFERROR(_xlfn.XLOOKUP($C6940,'1.PrepList'!$I$2:$I$1500,'1.PrepList'!$J$2:$J$1500,"")&amp;"",""))</f>
        <v/>
      </c>
      <c r="E6940" s="638" t="str">
        <f>IF($C6940="","",IFERROR(_xlfn.XLOOKUP($C6940,'1.PrepList'!$I$2:$I$1500,'1.PrepList'!$N$2:$N$1500,"")&amp;"",""))</f>
        <v/>
      </c>
      <c r="F6940" s="638" t="str">
        <f>IF($C6940="","",IFERROR(_xlfn.XLOOKUP($C6940,'1.PrepList'!$I$2:$I$1500,'1.PrepList'!$K$2:$K$1500,"")&amp;"",""))</f>
        <v/>
      </c>
      <c r="H6940" s="644" t="str">
        <f>IF($C6940="","",IFERROR(IF(_xlfn.XLOOKUP($C6940,tbl_StartedStatus[Bold ID],tbl_StartedStatus[Started])="Started","Yes",IF(_xlfn.XLOOKUP($C6940,tbl_StartedStatus[Bold ID],tbl_StartedStatus[Started])="No Show","No Show","")),""))</f>
        <v/>
      </c>
    </row>
    <row r="6941" spans="1:8" ht="15" customHeight="1" thickBot="1">
      <c r="A6941" s="38" t="str">
        <f>IF($C6941="","",IFERROR(_xlfn.XLOOKUP($C6941,'1.PrepList'!$I$2:$I$1500,'1.PrepList'!$G$2:$G$1500,"")&amp;"",""))</f>
        <v/>
      </c>
      <c r="B6941" s="638" t="str">
        <f>IF($C6941="","",IFERROR(_xlfn.XLOOKUP($C6941,'1.PrepList'!$I$2:$I$1500,'1.PrepList'!$H$2:$H$1500,"")&amp;"",""))</f>
        <v/>
      </c>
      <c r="D6941" s="638" t="str">
        <f>IF($C6941="","",IFERROR(_xlfn.XLOOKUP($C6941,'1.PrepList'!$I$2:$I$1500,'1.PrepList'!$J$2:$J$1500,"")&amp;"",""))</f>
        <v/>
      </c>
      <c r="E6941" s="638" t="str">
        <f>IF($C6941="","",IFERROR(_xlfn.XLOOKUP($C6941,'1.PrepList'!$I$2:$I$1500,'1.PrepList'!$N$2:$N$1500,"")&amp;"",""))</f>
        <v/>
      </c>
      <c r="F6941" s="638" t="str">
        <f>IF($C6941="","",IFERROR(_xlfn.XLOOKUP($C6941,'1.PrepList'!$I$2:$I$1500,'1.PrepList'!$K$2:$K$1500,"")&amp;"",""))</f>
        <v/>
      </c>
      <c r="H6941" s="644" t="str">
        <f>IF($C6941="","",IFERROR(IF(_xlfn.XLOOKUP($C6941,tbl_StartedStatus[Bold ID],tbl_StartedStatus[Started])="Started","Yes",IF(_xlfn.XLOOKUP($C6941,tbl_StartedStatus[Bold ID],tbl_StartedStatus[Started])="No Show","No Show","")),""))</f>
        <v/>
      </c>
    </row>
    <row r="6942" spans="1:8" ht="15" customHeight="1" thickBot="1">
      <c r="A6942" s="38" t="str">
        <f>IF($C6942="","",IFERROR(_xlfn.XLOOKUP($C6942,'1.PrepList'!$I$2:$I$1500,'1.PrepList'!$G$2:$G$1500,"")&amp;"",""))</f>
        <v/>
      </c>
      <c r="B6942" s="638" t="str">
        <f>IF($C6942="","",IFERROR(_xlfn.XLOOKUP($C6942,'1.PrepList'!$I$2:$I$1500,'1.PrepList'!$H$2:$H$1500,"")&amp;"",""))</f>
        <v/>
      </c>
      <c r="D6942" s="638" t="str">
        <f>IF($C6942="","",IFERROR(_xlfn.XLOOKUP($C6942,'1.PrepList'!$I$2:$I$1500,'1.PrepList'!$J$2:$J$1500,"")&amp;"",""))</f>
        <v/>
      </c>
      <c r="E6942" s="638" t="str">
        <f>IF($C6942="","",IFERROR(_xlfn.XLOOKUP($C6942,'1.PrepList'!$I$2:$I$1500,'1.PrepList'!$N$2:$N$1500,"")&amp;"",""))</f>
        <v/>
      </c>
      <c r="F6942" s="638" t="str">
        <f>IF($C6942="","",IFERROR(_xlfn.XLOOKUP($C6942,'1.PrepList'!$I$2:$I$1500,'1.PrepList'!$K$2:$K$1500,"")&amp;"",""))</f>
        <v/>
      </c>
      <c r="H6942" s="644" t="str">
        <f>IF($C6942="","",IFERROR(IF(_xlfn.XLOOKUP($C6942,tbl_StartedStatus[Bold ID],tbl_StartedStatus[Started])="Started","Yes",IF(_xlfn.XLOOKUP($C6942,tbl_StartedStatus[Bold ID],tbl_StartedStatus[Started])="No Show","No Show","")),""))</f>
        <v/>
      </c>
    </row>
    <row r="6943" spans="1:8" ht="15" customHeight="1" thickBot="1">
      <c r="A6943" s="38" t="str">
        <f>IF($C6943="","",IFERROR(_xlfn.XLOOKUP($C6943,'1.PrepList'!$I$2:$I$1500,'1.PrepList'!$G$2:$G$1500,"")&amp;"",""))</f>
        <v/>
      </c>
      <c r="B6943" s="638" t="str">
        <f>IF($C6943="","",IFERROR(_xlfn.XLOOKUP($C6943,'1.PrepList'!$I$2:$I$1500,'1.PrepList'!$H$2:$H$1500,"")&amp;"",""))</f>
        <v/>
      </c>
      <c r="D6943" s="638" t="str">
        <f>IF($C6943="","",IFERROR(_xlfn.XLOOKUP($C6943,'1.PrepList'!$I$2:$I$1500,'1.PrepList'!$J$2:$J$1500,"")&amp;"",""))</f>
        <v/>
      </c>
      <c r="E6943" s="638" t="str">
        <f>IF($C6943="","",IFERROR(_xlfn.XLOOKUP($C6943,'1.PrepList'!$I$2:$I$1500,'1.PrepList'!$N$2:$N$1500,"")&amp;"",""))</f>
        <v/>
      </c>
      <c r="F6943" s="638" t="str">
        <f>IF($C6943="","",IFERROR(_xlfn.XLOOKUP($C6943,'1.PrepList'!$I$2:$I$1500,'1.PrepList'!$K$2:$K$1500,"")&amp;"",""))</f>
        <v/>
      </c>
      <c r="H6943" s="644" t="str">
        <f>IF($C6943="","",IFERROR(IF(_xlfn.XLOOKUP($C6943,tbl_StartedStatus[Bold ID],tbl_StartedStatus[Started])="Started","Yes",IF(_xlfn.XLOOKUP($C6943,tbl_StartedStatus[Bold ID],tbl_StartedStatus[Started])="No Show","No Show","")),""))</f>
        <v/>
      </c>
    </row>
    <row r="6944" spans="1:8" ht="15" customHeight="1" thickBot="1">
      <c r="A6944" s="38" t="str">
        <f>IF($C6944="","",IFERROR(_xlfn.XLOOKUP($C6944,'1.PrepList'!$I$2:$I$1500,'1.PrepList'!$G$2:$G$1500,"")&amp;"",""))</f>
        <v/>
      </c>
      <c r="B6944" s="638" t="str">
        <f>IF($C6944="","",IFERROR(_xlfn.XLOOKUP($C6944,'1.PrepList'!$I$2:$I$1500,'1.PrepList'!$H$2:$H$1500,"")&amp;"",""))</f>
        <v/>
      </c>
      <c r="D6944" s="638" t="str">
        <f>IF($C6944="","",IFERROR(_xlfn.XLOOKUP($C6944,'1.PrepList'!$I$2:$I$1500,'1.PrepList'!$J$2:$J$1500,"")&amp;"",""))</f>
        <v/>
      </c>
      <c r="E6944" s="638" t="str">
        <f>IF($C6944="","",IFERROR(_xlfn.XLOOKUP($C6944,'1.PrepList'!$I$2:$I$1500,'1.PrepList'!$N$2:$N$1500,"")&amp;"",""))</f>
        <v/>
      </c>
      <c r="F6944" s="638" t="str">
        <f>IF($C6944="","",IFERROR(_xlfn.XLOOKUP($C6944,'1.PrepList'!$I$2:$I$1500,'1.PrepList'!$K$2:$K$1500,"")&amp;"",""))</f>
        <v/>
      </c>
      <c r="H6944" s="644" t="str">
        <f>IF($C6944="","",IFERROR(IF(_xlfn.XLOOKUP($C6944,tbl_StartedStatus[Bold ID],tbl_StartedStatus[Started])="Started","Yes",IF(_xlfn.XLOOKUP($C6944,tbl_StartedStatus[Bold ID],tbl_StartedStatus[Started])="No Show","No Show","")),""))</f>
        <v/>
      </c>
    </row>
    <row r="6945" spans="1:8" ht="15" customHeight="1" thickBot="1">
      <c r="A6945" s="38" t="str">
        <f>IF($C6945="","",IFERROR(_xlfn.XLOOKUP($C6945,'1.PrepList'!$I$2:$I$1500,'1.PrepList'!$G$2:$G$1500,"")&amp;"",""))</f>
        <v/>
      </c>
      <c r="B6945" s="638" t="str">
        <f>IF($C6945="","",IFERROR(_xlfn.XLOOKUP($C6945,'1.PrepList'!$I$2:$I$1500,'1.PrepList'!$H$2:$H$1500,"")&amp;"",""))</f>
        <v/>
      </c>
      <c r="D6945" s="638" t="str">
        <f>IF($C6945="","",IFERROR(_xlfn.XLOOKUP($C6945,'1.PrepList'!$I$2:$I$1500,'1.PrepList'!$J$2:$J$1500,"")&amp;"",""))</f>
        <v/>
      </c>
      <c r="E6945" s="638" t="str">
        <f>IF($C6945="","",IFERROR(_xlfn.XLOOKUP($C6945,'1.PrepList'!$I$2:$I$1500,'1.PrepList'!$N$2:$N$1500,"")&amp;"",""))</f>
        <v/>
      </c>
      <c r="F6945" s="638" t="str">
        <f>IF($C6945="","",IFERROR(_xlfn.XLOOKUP($C6945,'1.PrepList'!$I$2:$I$1500,'1.PrepList'!$K$2:$K$1500,"")&amp;"",""))</f>
        <v/>
      </c>
      <c r="H6945" s="644" t="str">
        <f>IF($C6945="","",IFERROR(IF(_xlfn.XLOOKUP($C6945,tbl_StartedStatus[Bold ID],tbl_StartedStatus[Started])="Started","Yes",IF(_xlfn.XLOOKUP($C6945,tbl_StartedStatus[Bold ID],tbl_StartedStatus[Started])="No Show","No Show","")),""))</f>
        <v/>
      </c>
    </row>
    <row r="6946" spans="1:8" ht="15" customHeight="1" thickBot="1">
      <c r="A6946" s="38" t="str">
        <f>IF($C6946="","",IFERROR(_xlfn.XLOOKUP($C6946,'1.PrepList'!$I$2:$I$1500,'1.PrepList'!$G$2:$G$1500,"")&amp;"",""))</f>
        <v/>
      </c>
      <c r="B6946" s="638" t="str">
        <f>IF($C6946="","",IFERROR(_xlfn.XLOOKUP($C6946,'1.PrepList'!$I$2:$I$1500,'1.PrepList'!$H$2:$H$1500,"")&amp;"",""))</f>
        <v/>
      </c>
      <c r="D6946" s="638" t="str">
        <f>IF($C6946="","",IFERROR(_xlfn.XLOOKUP($C6946,'1.PrepList'!$I$2:$I$1500,'1.PrepList'!$J$2:$J$1500,"")&amp;"",""))</f>
        <v/>
      </c>
      <c r="E6946" s="638" t="str">
        <f>IF($C6946="","",IFERROR(_xlfn.XLOOKUP($C6946,'1.PrepList'!$I$2:$I$1500,'1.PrepList'!$N$2:$N$1500,"")&amp;"",""))</f>
        <v/>
      </c>
      <c r="F6946" s="638" t="str">
        <f>IF($C6946="","",IFERROR(_xlfn.XLOOKUP($C6946,'1.PrepList'!$I$2:$I$1500,'1.PrepList'!$K$2:$K$1500,"")&amp;"",""))</f>
        <v/>
      </c>
      <c r="H6946" s="644" t="str">
        <f>IF($C6946="","",IFERROR(IF(_xlfn.XLOOKUP($C6946,tbl_StartedStatus[Bold ID],tbl_StartedStatus[Started])="Started","Yes",IF(_xlfn.XLOOKUP($C6946,tbl_StartedStatus[Bold ID],tbl_StartedStatus[Started])="No Show","No Show","")),""))</f>
        <v/>
      </c>
    </row>
    <row r="6947" spans="1:8" ht="15" customHeight="1" thickBot="1">
      <c r="A6947" s="38" t="str">
        <f>IF($C6947="","",IFERROR(_xlfn.XLOOKUP($C6947,'1.PrepList'!$I$2:$I$1500,'1.PrepList'!$G$2:$G$1500,"")&amp;"",""))</f>
        <v/>
      </c>
      <c r="B6947" s="638" t="str">
        <f>IF($C6947="","",IFERROR(_xlfn.XLOOKUP($C6947,'1.PrepList'!$I$2:$I$1500,'1.PrepList'!$H$2:$H$1500,"")&amp;"",""))</f>
        <v/>
      </c>
      <c r="D6947" s="638" t="str">
        <f>IF($C6947="","",IFERROR(_xlfn.XLOOKUP($C6947,'1.PrepList'!$I$2:$I$1500,'1.PrepList'!$J$2:$J$1500,"")&amp;"",""))</f>
        <v/>
      </c>
      <c r="E6947" s="638" t="str">
        <f>IF($C6947="","",IFERROR(_xlfn.XLOOKUP($C6947,'1.PrepList'!$I$2:$I$1500,'1.PrepList'!$N$2:$N$1500,"")&amp;"",""))</f>
        <v/>
      </c>
      <c r="F6947" s="638" t="str">
        <f>IF($C6947="","",IFERROR(_xlfn.XLOOKUP($C6947,'1.PrepList'!$I$2:$I$1500,'1.PrepList'!$K$2:$K$1500,"")&amp;"",""))</f>
        <v/>
      </c>
      <c r="H6947" s="644" t="str">
        <f>IF($C6947="","",IFERROR(IF(_xlfn.XLOOKUP($C6947,tbl_StartedStatus[Bold ID],tbl_StartedStatus[Started])="Started","Yes",IF(_xlfn.XLOOKUP($C6947,tbl_StartedStatus[Bold ID],tbl_StartedStatus[Started])="No Show","No Show","")),""))</f>
        <v/>
      </c>
    </row>
    <row r="6948" spans="1:8" ht="15" customHeight="1" thickBot="1">
      <c r="A6948" s="38" t="str">
        <f>IF($C6948="","",IFERROR(_xlfn.XLOOKUP($C6948,'1.PrepList'!$I$2:$I$1500,'1.PrepList'!$G$2:$G$1500,"")&amp;"",""))</f>
        <v/>
      </c>
      <c r="B6948" s="638" t="str">
        <f>IF($C6948="","",IFERROR(_xlfn.XLOOKUP($C6948,'1.PrepList'!$I$2:$I$1500,'1.PrepList'!$H$2:$H$1500,"")&amp;"",""))</f>
        <v/>
      </c>
      <c r="D6948" s="638" t="str">
        <f>IF($C6948="","",IFERROR(_xlfn.XLOOKUP($C6948,'1.PrepList'!$I$2:$I$1500,'1.PrepList'!$J$2:$J$1500,"")&amp;"",""))</f>
        <v/>
      </c>
      <c r="E6948" s="638" t="str">
        <f>IF($C6948="","",IFERROR(_xlfn.XLOOKUP($C6948,'1.PrepList'!$I$2:$I$1500,'1.PrepList'!$N$2:$N$1500,"")&amp;"",""))</f>
        <v/>
      </c>
      <c r="F6948" s="638" t="str">
        <f>IF($C6948="","",IFERROR(_xlfn.XLOOKUP($C6948,'1.PrepList'!$I$2:$I$1500,'1.PrepList'!$K$2:$K$1500,"")&amp;"",""))</f>
        <v/>
      </c>
      <c r="H6948" s="644" t="str">
        <f>IF($C6948="","",IFERROR(IF(_xlfn.XLOOKUP($C6948,tbl_StartedStatus[Bold ID],tbl_StartedStatus[Started])="Started","Yes",IF(_xlfn.XLOOKUP($C6948,tbl_StartedStatus[Bold ID],tbl_StartedStatus[Started])="No Show","No Show","")),""))</f>
        <v/>
      </c>
    </row>
    <row r="6949" spans="1:8" ht="15" customHeight="1" thickBot="1">
      <c r="A6949" s="38" t="str">
        <f>IF($C6949="","",IFERROR(_xlfn.XLOOKUP($C6949,'1.PrepList'!$I$2:$I$1500,'1.PrepList'!$G$2:$G$1500,"")&amp;"",""))</f>
        <v/>
      </c>
      <c r="B6949" s="638" t="str">
        <f>IF($C6949="","",IFERROR(_xlfn.XLOOKUP($C6949,'1.PrepList'!$I$2:$I$1500,'1.PrepList'!$H$2:$H$1500,"")&amp;"",""))</f>
        <v/>
      </c>
      <c r="D6949" s="638" t="str">
        <f>IF($C6949="","",IFERROR(_xlfn.XLOOKUP($C6949,'1.PrepList'!$I$2:$I$1500,'1.PrepList'!$J$2:$J$1500,"")&amp;"",""))</f>
        <v/>
      </c>
      <c r="E6949" s="638" t="str">
        <f>IF($C6949="","",IFERROR(_xlfn.XLOOKUP($C6949,'1.PrepList'!$I$2:$I$1500,'1.PrepList'!$N$2:$N$1500,"")&amp;"",""))</f>
        <v/>
      </c>
      <c r="F6949" s="638" t="str">
        <f>IF($C6949="","",IFERROR(_xlfn.XLOOKUP($C6949,'1.PrepList'!$I$2:$I$1500,'1.PrepList'!$K$2:$K$1500,"")&amp;"",""))</f>
        <v/>
      </c>
      <c r="H6949" s="644" t="str">
        <f>IF($C6949="","",IFERROR(IF(_xlfn.XLOOKUP($C6949,tbl_StartedStatus[Bold ID],tbl_StartedStatus[Started])="Started","Yes",IF(_xlfn.XLOOKUP($C6949,tbl_StartedStatus[Bold ID],tbl_StartedStatus[Started])="No Show","No Show","")),""))</f>
        <v/>
      </c>
    </row>
    <row r="6950" spans="1:8" ht="15" customHeight="1" thickBot="1">
      <c r="A6950" s="38" t="str">
        <f>IF($C6950="","",IFERROR(_xlfn.XLOOKUP($C6950,'1.PrepList'!$I$2:$I$1500,'1.PrepList'!$G$2:$G$1500,"")&amp;"",""))</f>
        <v/>
      </c>
      <c r="B6950" s="638" t="str">
        <f>IF($C6950="","",IFERROR(_xlfn.XLOOKUP($C6950,'1.PrepList'!$I$2:$I$1500,'1.PrepList'!$H$2:$H$1500,"")&amp;"",""))</f>
        <v/>
      </c>
      <c r="D6950" s="638" t="str">
        <f>IF($C6950="","",IFERROR(_xlfn.XLOOKUP($C6950,'1.PrepList'!$I$2:$I$1500,'1.PrepList'!$J$2:$J$1500,"")&amp;"",""))</f>
        <v/>
      </c>
      <c r="E6950" s="638" t="str">
        <f>IF($C6950="","",IFERROR(_xlfn.XLOOKUP($C6950,'1.PrepList'!$I$2:$I$1500,'1.PrepList'!$N$2:$N$1500,"")&amp;"",""))</f>
        <v/>
      </c>
      <c r="F6950" s="638" t="str">
        <f>IF($C6950="","",IFERROR(_xlfn.XLOOKUP($C6950,'1.PrepList'!$I$2:$I$1500,'1.PrepList'!$K$2:$K$1500,"")&amp;"",""))</f>
        <v/>
      </c>
      <c r="H6950" s="644" t="str">
        <f>IF($C6950="","",IFERROR(IF(_xlfn.XLOOKUP($C6950,tbl_StartedStatus[Bold ID],tbl_StartedStatus[Started])="Started","Yes",IF(_xlfn.XLOOKUP($C6950,tbl_StartedStatus[Bold ID],tbl_StartedStatus[Started])="No Show","No Show","")),""))</f>
        <v/>
      </c>
    </row>
    <row r="6951" spans="1:8" ht="15" customHeight="1" thickBot="1">
      <c r="A6951" s="38" t="str">
        <f>IF($C6951="","",IFERROR(_xlfn.XLOOKUP($C6951,'1.PrepList'!$I$2:$I$1500,'1.PrepList'!$G$2:$G$1500,"")&amp;"",""))</f>
        <v/>
      </c>
      <c r="B6951" s="638" t="str">
        <f>IF($C6951="","",IFERROR(_xlfn.XLOOKUP($C6951,'1.PrepList'!$I$2:$I$1500,'1.PrepList'!$H$2:$H$1500,"")&amp;"",""))</f>
        <v/>
      </c>
      <c r="D6951" s="638" t="str">
        <f>IF($C6951="","",IFERROR(_xlfn.XLOOKUP($C6951,'1.PrepList'!$I$2:$I$1500,'1.PrepList'!$J$2:$J$1500,"")&amp;"",""))</f>
        <v/>
      </c>
      <c r="E6951" s="638" t="str">
        <f>IF($C6951="","",IFERROR(_xlfn.XLOOKUP($C6951,'1.PrepList'!$I$2:$I$1500,'1.PrepList'!$N$2:$N$1500,"")&amp;"",""))</f>
        <v/>
      </c>
      <c r="F6951" s="638" t="str">
        <f>IF($C6951="","",IFERROR(_xlfn.XLOOKUP($C6951,'1.PrepList'!$I$2:$I$1500,'1.PrepList'!$K$2:$K$1500,"")&amp;"",""))</f>
        <v/>
      </c>
      <c r="H6951" s="644" t="str">
        <f>IF($C6951="","",IFERROR(IF(_xlfn.XLOOKUP($C6951,tbl_StartedStatus[Bold ID],tbl_StartedStatus[Started])="Started","Yes",IF(_xlfn.XLOOKUP($C6951,tbl_StartedStatus[Bold ID],tbl_StartedStatus[Started])="No Show","No Show","")),""))</f>
        <v/>
      </c>
    </row>
    <row r="6952" spans="1:8" ht="15" customHeight="1" thickBot="1">
      <c r="A6952" s="38" t="str">
        <f>IF($C6952="","",IFERROR(_xlfn.XLOOKUP($C6952,'1.PrepList'!$I$2:$I$1500,'1.PrepList'!$G$2:$G$1500,"")&amp;"",""))</f>
        <v/>
      </c>
      <c r="B6952" s="638" t="str">
        <f>IF($C6952="","",IFERROR(_xlfn.XLOOKUP($C6952,'1.PrepList'!$I$2:$I$1500,'1.PrepList'!$H$2:$H$1500,"")&amp;"",""))</f>
        <v/>
      </c>
      <c r="D6952" s="638" t="str">
        <f>IF($C6952="","",IFERROR(_xlfn.XLOOKUP($C6952,'1.PrepList'!$I$2:$I$1500,'1.PrepList'!$J$2:$J$1500,"")&amp;"",""))</f>
        <v/>
      </c>
      <c r="E6952" s="638" t="str">
        <f>IF($C6952="","",IFERROR(_xlfn.XLOOKUP($C6952,'1.PrepList'!$I$2:$I$1500,'1.PrepList'!$N$2:$N$1500,"")&amp;"",""))</f>
        <v/>
      </c>
      <c r="F6952" s="638" t="str">
        <f>IF($C6952="","",IFERROR(_xlfn.XLOOKUP($C6952,'1.PrepList'!$I$2:$I$1500,'1.PrepList'!$K$2:$K$1500,"")&amp;"",""))</f>
        <v/>
      </c>
      <c r="H6952" s="644" t="str">
        <f>IF($C6952="","",IFERROR(IF(_xlfn.XLOOKUP($C6952,tbl_StartedStatus[Bold ID],tbl_StartedStatus[Started])="Started","Yes",IF(_xlfn.XLOOKUP($C6952,tbl_StartedStatus[Bold ID],tbl_StartedStatus[Started])="No Show","No Show","")),""))</f>
        <v/>
      </c>
    </row>
    <row r="6953" spans="1:8" ht="15" customHeight="1" thickBot="1">
      <c r="A6953" s="38" t="str">
        <f>IF($C6953="","",IFERROR(_xlfn.XLOOKUP($C6953,'1.PrepList'!$I$2:$I$1500,'1.PrepList'!$G$2:$G$1500,"")&amp;"",""))</f>
        <v/>
      </c>
      <c r="B6953" s="638" t="str">
        <f>IF($C6953="","",IFERROR(_xlfn.XLOOKUP($C6953,'1.PrepList'!$I$2:$I$1500,'1.PrepList'!$H$2:$H$1500,"")&amp;"",""))</f>
        <v/>
      </c>
      <c r="D6953" s="638" t="str">
        <f>IF($C6953="","",IFERROR(_xlfn.XLOOKUP($C6953,'1.PrepList'!$I$2:$I$1500,'1.PrepList'!$J$2:$J$1500,"")&amp;"",""))</f>
        <v/>
      </c>
      <c r="E6953" s="638" t="str">
        <f>IF($C6953="","",IFERROR(_xlfn.XLOOKUP($C6953,'1.PrepList'!$I$2:$I$1500,'1.PrepList'!$N$2:$N$1500,"")&amp;"",""))</f>
        <v/>
      </c>
      <c r="F6953" s="638" t="str">
        <f>IF($C6953="","",IFERROR(_xlfn.XLOOKUP($C6953,'1.PrepList'!$I$2:$I$1500,'1.PrepList'!$K$2:$K$1500,"")&amp;"",""))</f>
        <v/>
      </c>
      <c r="H6953" s="644" t="str">
        <f>IF($C6953="","",IFERROR(IF(_xlfn.XLOOKUP($C6953,tbl_StartedStatus[Bold ID],tbl_StartedStatus[Started])="Started","Yes",IF(_xlfn.XLOOKUP($C6953,tbl_StartedStatus[Bold ID],tbl_StartedStatus[Started])="No Show","No Show","")),""))</f>
        <v/>
      </c>
    </row>
    <row r="6954" spans="1:8" ht="15" customHeight="1" thickBot="1">
      <c r="A6954" s="38" t="str">
        <f>IF($C6954="","",IFERROR(_xlfn.XLOOKUP($C6954,'1.PrepList'!$I$2:$I$1500,'1.PrepList'!$G$2:$G$1500,"")&amp;"",""))</f>
        <v/>
      </c>
      <c r="B6954" s="638" t="str">
        <f>IF($C6954="","",IFERROR(_xlfn.XLOOKUP($C6954,'1.PrepList'!$I$2:$I$1500,'1.PrepList'!$H$2:$H$1500,"")&amp;"",""))</f>
        <v/>
      </c>
      <c r="D6954" s="638" t="str">
        <f>IF($C6954="","",IFERROR(_xlfn.XLOOKUP($C6954,'1.PrepList'!$I$2:$I$1500,'1.PrepList'!$J$2:$J$1500,"")&amp;"",""))</f>
        <v/>
      </c>
      <c r="E6954" s="638" t="str">
        <f>IF($C6954="","",IFERROR(_xlfn.XLOOKUP($C6954,'1.PrepList'!$I$2:$I$1500,'1.PrepList'!$N$2:$N$1500,"")&amp;"",""))</f>
        <v/>
      </c>
      <c r="F6954" s="638" t="str">
        <f>IF($C6954="","",IFERROR(_xlfn.XLOOKUP($C6954,'1.PrepList'!$I$2:$I$1500,'1.PrepList'!$K$2:$K$1500,"")&amp;"",""))</f>
        <v/>
      </c>
      <c r="H6954" s="644" t="str">
        <f>IF($C6954="","",IFERROR(IF(_xlfn.XLOOKUP($C6954,tbl_StartedStatus[Bold ID],tbl_StartedStatus[Started])="Started","Yes",IF(_xlfn.XLOOKUP($C6954,tbl_StartedStatus[Bold ID],tbl_StartedStatus[Started])="No Show","No Show","")),""))</f>
        <v/>
      </c>
    </row>
    <row r="6955" spans="1:8" ht="15" customHeight="1" thickBot="1">
      <c r="A6955" s="38" t="str">
        <f>IF($C6955="","",IFERROR(_xlfn.XLOOKUP($C6955,'1.PrepList'!$I$2:$I$1500,'1.PrepList'!$G$2:$G$1500,"")&amp;"",""))</f>
        <v/>
      </c>
      <c r="B6955" s="638" t="str">
        <f>IF($C6955="","",IFERROR(_xlfn.XLOOKUP($C6955,'1.PrepList'!$I$2:$I$1500,'1.PrepList'!$H$2:$H$1500,"")&amp;"",""))</f>
        <v/>
      </c>
      <c r="D6955" s="638" t="str">
        <f>IF($C6955="","",IFERROR(_xlfn.XLOOKUP($C6955,'1.PrepList'!$I$2:$I$1500,'1.PrepList'!$J$2:$J$1500,"")&amp;"",""))</f>
        <v/>
      </c>
      <c r="E6955" s="638" t="str">
        <f>IF($C6955="","",IFERROR(_xlfn.XLOOKUP($C6955,'1.PrepList'!$I$2:$I$1500,'1.PrepList'!$N$2:$N$1500,"")&amp;"",""))</f>
        <v/>
      </c>
      <c r="F6955" s="638" t="str">
        <f>IF($C6955="","",IFERROR(_xlfn.XLOOKUP($C6955,'1.PrepList'!$I$2:$I$1500,'1.PrepList'!$K$2:$K$1500,"")&amp;"",""))</f>
        <v/>
      </c>
      <c r="H6955" s="644" t="str">
        <f>IF($C6955="","",IFERROR(IF(_xlfn.XLOOKUP($C6955,tbl_StartedStatus[Bold ID],tbl_StartedStatus[Started])="Started","Yes",IF(_xlfn.XLOOKUP($C6955,tbl_StartedStatus[Bold ID],tbl_StartedStatus[Started])="No Show","No Show","")),""))</f>
        <v/>
      </c>
    </row>
    <row r="6956" spans="1:8" ht="15" customHeight="1" thickBot="1">
      <c r="A6956" s="38" t="str">
        <f>IF($C6956="","",IFERROR(_xlfn.XLOOKUP($C6956,'1.PrepList'!$I$2:$I$1500,'1.PrepList'!$G$2:$G$1500,"")&amp;"",""))</f>
        <v/>
      </c>
      <c r="B6956" s="638" t="str">
        <f>IF($C6956="","",IFERROR(_xlfn.XLOOKUP($C6956,'1.PrepList'!$I$2:$I$1500,'1.PrepList'!$H$2:$H$1500,"")&amp;"",""))</f>
        <v/>
      </c>
      <c r="D6956" s="638" t="str">
        <f>IF($C6956="","",IFERROR(_xlfn.XLOOKUP($C6956,'1.PrepList'!$I$2:$I$1500,'1.PrepList'!$J$2:$J$1500,"")&amp;"",""))</f>
        <v/>
      </c>
      <c r="E6956" s="638" t="str">
        <f>IF($C6956="","",IFERROR(_xlfn.XLOOKUP($C6956,'1.PrepList'!$I$2:$I$1500,'1.PrepList'!$N$2:$N$1500,"")&amp;"",""))</f>
        <v/>
      </c>
      <c r="F6956" s="638" t="str">
        <f>IF($C6956="","",IFERROR(_xlfn.XLOOKUP($C6956,'1.PrepList'!$I$2:$I$1500,'1.PrepList'!$K$2:$K$1500,"")&amp;"",""))</f>
        <v/>
      </c>
      <c r="H6956" s="644" t="str">
        <f>IF($C6956="","",IFERROR(IF(_xlfn.XLOOKUP($C6956,tbl_StartedStatus[Bold ID],tbl_StartedStatus[Started])="Started","Yes",IF(_xlfn.XLOOKUP($C6956,tbl_StartedStatus[Bold ID],tbl_StartedStatus[Started])="No Show","No Show","")),""))</f>
        <v/>
      </c>
    </row>
    <row r="6957" spans="1:8" ht="15" customHeight="1" thickBot="1">
      <c r="A6957" s="38" t="str">
        <f>IF($C6957="","",IFERROR(_xlfn.XLOOKUP($C6957,'1.PrepList'!$I$2:$I$1500,'1.PrepList'!$G$2:$G$1500,"")&amp;"",""))</f>
        <v/>
      </c>
      <c r="B6957" s="638" t="str">
        <f>IF($C6957="","",IFERROR(_xlfn.XLOOKUP($C6957,'1.PrepList'!$I$2:$I$1500,'1.PrepList'!$H$2:$H$1500,"")&amp;"",""))</f>
        <v/>
      </c>
      <c r="D6957" s="638" t="str">
        <f>IF($C6957="","",IFERROR(_xlfn.XLOOKUP($C6957,'1.PrepList'!$I$2:$I$1500,'1.PrepList'!$J$2:$J$1500,"")&amp;"",""))</f>
        <v/>
      </c>
      <c r="E6957" s="638" t="str">
        <f>IF($C6957="","",IFERROR(_xlfn.XLOOKUP($C6957,'1.PrepList'!$I$2:$I$1500,'1.PrepList'!$N$2:$N$1500,"")&amp;"",""))</f>
        <v/>
      </c>
      <c r="F6957" s="638" t="str">
        <f>IF($C6957="","",IFERROR(_xlfn.XLOOKUP($C6957,'1.PrepList'!$I$2:$I$1500,'1.PrepList'!$K$2:$K$1500,"")&amp;"",""))</f>
        <v/>
      </c>
      <c r="H6957" s="644" t="str">
        <f>IF($C6957="","",IFERROR(IF(_xlfn.XLOOKUP($C6957,tbl_StartedStatus[Bold ID],tbl_StartedStatus[Started])="Started","Yes",IF(_xlfn.XLOOKUP($C6957,tbl_StartedStatus[Bold ID],tbl_StartedStatus[Started])="No Show","No Show","")),""))</f>
        <v/>
      </c>
    </row>
    <row r="6958" spans="1:8" ht="15" customHeight="1" thickBot="1">
      <c r="A6958" s="38" t="str">
        <f>IF($C6958="","",IFERROR(_xlfn.XLOOKUP($C6958,'1.PrepList'!$I$2:$I$1500,'1.PrepList'!$G$2:$G$1500,"")&amp;"",""))</f>
        <v/>
      </c>
      <c r="B6958" s="638" t="str">
        <f>IF($C6958="","",IFERROR(_xlfn.XLOOKUP($C6958,'1.PrepList'!$I$2:$I$1500,'1.PrepList'!$H$2:$H$1500,"")&amp;"",""))</f>
        <v/>
      </c>
      <c r="D6958" s="638" t="str">
        <f>IF($C6958="","",IFERROR(_xlfn.XLOOKUP($C6958,'1.PrepList'!$I$2:$I$1500,'1.PrepList'!$J$2:$J$1500,"")&amp;"",""))</f>
        <v/>
      </c>
      <c r="E6958" s="638" t="str">
        <f>IF($C6958="","",IFERROR(_xlfn.XLOOKUP($C6958,'1.PrepList'!$I$2:$I$1500,'1.PrepList'!$N$2:$N$1500,"")&amp;"",""))</f>
        <v/>
      </c>
      <c r="F6958" s="638" t="str">
        <f>IF($C6958="","",IFERROR(_xlfn.XLOOKUP($C6958,'1.PrepList'!$I$2:$I$1500,'1.PrepList'!$K$2:$K$1500,"")&amp;"",""))</f>
        <v/>
      </c>
      <c r="H6958" s="644" t="str">
        <f>IF($C6958="","",IFERROR(IF(_xlfn.XLOOKUP($C6958,tbl_StartedStatus[Bold ID],tbl_StartedStatus[Started])="Started","Yes",IF(_xlfn.XLOOKUP($C6958,tbl_StartedStatus[Bold ID],tbl_StartedStatus[Started])="No Show","No Show","")),""))</f>
        <v/>
      </c>
    </row>
    <row r="6959" spans="1:8" ht="15" customHeight="1" thickBot="1">
      <c r="A6959" s="38" t="str">
        <f>IF($C6959="","",IFERROR(_xlfn.XLOOKUP($C6959,'1.PrepList'!$I$2:$I$1500,'1.PrepList'!$G$2:$G$1500,"")&amp;"",""))</f>
        <v/>
      </c>
      <c r="B6959" s="638" t="str">
        <f>IF($C6959="","",IFERROR(_xlfn.XLOOKUP($C6959,'1.PrepList'!$I$2:$I$1500,'1.PrepList'!$H$2:$H$1500,"")&amp;"",""))</f>
        <v/>
      </c>
      <c r="D6959" s="638" t="str">
        <f>IF($C6959="","",IFERROR(_xlfn.XLOOKUP($C6959,'1.PrepList'!$I$2:$I$1500,'1.PrepList'!$J$2:$J$1500,"")&amp;"",""))</f>
        <v/>
      </c>
      <c r="E6959" s="638" t="str">
        <f>IF($C6959="","",IFERROR(_xlfn.XLOOKUP($C6959,'1.PrepList'!$I$2:$I$1500,'1.PrepList'!$N$2:$N$1500,"")&amp;"",""))</f>
        <v/>
      </c>
      <c r="F6959" s="638" t="str">
        <f>IF($C6959="","",IFERROR(_xlfn.XLOOKUP($C6959,'1.PrepList'!$I$2:$I$1500,'1.PrepList'!$K$2:$K$1500,"")&amp;"",""))</f>
        <v/>
      </c>
      <c r="H6959" s="644" t="str">
        <f>IF($C6959="","",IFERROR(IF(_xlfn.XLOOKUP($C6959,tbl_StartedStatus[Bold ID],tbl_StartedStatus[Started])="Started","Yes",IF(_xlfn.XLOOKUP($C6959,tbl_StartedStatus[Bold ID],tbl_StartedStatus[Started])="No Show","No Show","")),""))</f>
        <v/>
      </c>
    </row>
    <row r="6960" spans="1:8" ht="15" customHeight="1" thickBot="1">
      <c r="A6960" s="38" t="str">
        <f>IF($C6960="","",IFERROR(_xlfn.XLOOKUP($C6960,'1.PrepList'!$I$2:$I$1500,'1.PrepList'!$G$2:$G$1500,"")&amp;"",""))</f>
        <v/>
      </c>
      <c r="B6960" s="638" t="str">
        <f>IF($C6960="","",IFERROR(_xlfn.XLOOKUP($C6960,'1.PrepList'!$I$2:$I$1500,'1.PrepList'!$H$2:$H$1500,"")&amp;"",""))</f>
        <v/>
      </c>
      <c r="D6960" s="638" t="str">
        <f>IF($C6960="","",IFERROR(_xlfn.XLOOKUP($C6960,'1.PrepList'!$I$2:$I$1500,'1.PrepList'!$J$2:$J$1500,"")&amp;"",""))</f>
        <v/>
      </c>
      <c r="E6960" s="638" t="str">
        <f>IF($C6960="","",IFERROR(_xlfn.XLOOKUP($C6960,'1.PrepList'!$I$2:$I$1500,'1.PrepList'!$N$2:$N$1500,"")&amp;"",""))</f>
        <v/>
      </c>
      <c r="F6960" s="638" t="str">
        <f>IF($C6960="","",IFERROR(_xlfn.XLOOKUP($C6960,'1.PrepList'!$I$2:$I$1500,'1.PrepList'!$K$2:$K$1500,"")&amp;"",""))</f>
        <v/>
      </c>
      <c r="H6960" s="644" t="str">
        <f>IF($C6960="","",IFERROR(IF(_xlfn.XLOOKUP($C6960,tbl_StartedStatus[Bold ID],tbl_StartedStatus[Started])="Started","Yes",IF(_xlfn.XLOOKUP($C6960,tbl_StartedStatus[Bold ID],tbl_StartedStatus[Started])="No Show","No Show","")),""))</f>
        <v/>
      </c>
    </row>
    <row r="6961" spans="1:8" ht="15" customHeight="1" thickBot="1">
      <c r="A6961" s="38" t="str">
        <f>IF($C6961="","",IFERROR(_xlfn.XLOOKUP($C6961,'1.PrepList'!$I$2:$I$1500,'1.PrepList'!$G$2:$G$1500,"")&amp;"",""))</f>
        <v/>
      </c>
      <c r="B6961" s="638" t="str">
        <f>IF($C6961="","",IFERROR(_xlfn.XLOOKUP($C6961,'1.PrepList'!$I$2:$I$1500,'1.PrepList'!$H$2:$H$1500,"")&amp;"",""))</f>
        <v/>
      </c>
      <c r="D6961" s="638" t="str">
        <f>IF($C6961="","",IFERROR(_xlfn.XLOOKUP($C6961,'1.PrepList'!$I$2:$I$1500,'1.PrepList'!$J$2:$J$1500,"")&amp;"",""))</f>
        <v/>
      </c>
      <c r="E6961" s="638" t="str">
        <f>IF($C6961="","",IFERROR(_xlfn.XLOOKUP($C6961,'1.PrepList'!$I$2:$I$1500,'1.PrepList'!$N$2:$N$1500,"")&amp;"",""))</f>
        <v/>
      </c>
      <c r="F6961" s="638" t="str">
        <f>IF($C6961="","",IFERROR(_xlfn.XLOOKUP($C6961,'1.PrepList'!$I$2:$I$1500,'1.PrepList'!$K$2:$K$1500,"")&amp;"",""))</f>
        <v/>
      </c>
      <c r="H6961" s="644" t="str">
        <f>IF($C6961="","",IFERROR(IF(_xlfn.XLOOKUP($C6961,tbl_StartedStatus[Bold ID],tbl_StartedStatus[Started])="Started","Yes",IF(_xlfn.XLOOKUP($C6961,tbl_StartedStatus[Bold ID],tbl_StartedStatus[Started])="No Show","No Show","")),""))</f>
        <v/>
      </c>
    </row>
    <row r="6962" spans="1:8" ht="15" customHeight="1" thickBot="1">
      <c r="A6962" s="38" t="str">
        <f>IF($C6962="","",IFERROR(_xlfn.XLOOKUP($C6962,'1.PrepList'!$I$2:$I$1500,'1.PrepList'!$G$2:$G$1500,"")&amp;"",""))</f>
        <v/>
      </c>
      <c r="B6962" s="638" t="str">
        <f>IF($C6962="","",IFERROR(_xlfn.XLOOKUP($C6962,'1.PrepList'!$I$2:$I$1500,'1.PrepList'!$H$2:$H$1500,"")&amp;"",""))</f>
        <v/>
      </c>
      <c r="D6962" s="638" t="str">
        <f>IF($C6962="","",IFERROR(_xlfn.XLOOKUP($C6962,'1.PrepList'!$I$2:$I$1500,'1.PrepList'!$J$2:$J$1500,"")&amp;"",""))</f>
        <v/>
      </c>
      <c r="E6962" s="638" t="str">
        <f>IF($C6962="","",IFERROR(_xlfn.XLOOKUP($C6962,'1.PrepList'!$I$2:$I$1500,'1.PrepList'!$N$2:$N$1500,"")&amp;"",""))</f>
        <v/>
      </c>
      <c r="F6962" s="638" t="str">
        <f>IF($C6962="","",IFERROR(_xlfn.XLOOKUP($C6962,'1.PrepList'!$I$2:$I$1500,'1.PrepList'!$K$2:$K$1500,"")&amp;"",""))</f>
        <v/>
      </c>
      <c r="H6962" s="644" t="str">
        <f>IF($C6962="","",IFERROR(IF(_xlfn.XLOOKUP($C6962,tbl_StartedStatus[Bold ID],tbl_StartedStatus[Started])="Started","Yes",IF(_xlfn.XLOOKUP($C6962,tbl_StartedStatus[Bold ID],tbl_StartedStatus[Started])="No Show","No Show","")),""))</f>
        <v/>
      </c>
    </row>
    <row r="6963" spans="1:8" ht="15" customHeight="1" thickBot="1">
      <c r="A6963" s="38" t="str">
        <f>IF($C6963="","",IFERROR(_xlfn.XLOOKUP($C6963,'1.PrepList'!$I$2:$I$1500,'1.PrepList'!$G$2:$G$1500,"")&amp;"",""))</f>
        <v/>
      </c>
      <c r="B6963" s="638" t="str">
        <f>IF($C6963="","",IFERROR(_xlfn.XLOOKUP($C6963,'1.PrepList'!$I$2:$I$1500,'1.PrepList'!$H$2:$H$1500,"")&amp;"",""))</f>
        <v/>
      </c>
      <c r="D6963" s="638" t="str">
        <f>IF($C6963="","",IFERROR(_xlfn.XLOOKUP($C6963,'1.PrepList'!$I$2:$I$1500,'1.PrepList'!$J$2:$J$1500,"")&amp;"",""))</f>
        <v/>
      </c>
      <c r="E6963" s="638" t="str">
        <f>IF($C6963="","",IFERROR(_xlfn.XLOOKUP($C6963,'1.PrepList'!$I$2:$I$1500,'1.PrepList'!$N$2:$N$1500,"")&amp;"",""))</f>
        <v/>
      </c>
      <c r="F6963" s="638" t="str">
        <f>IF($C6963="","",IFERROR(_xlfn.XLOOKUP($C6963,'1.PrepList'!$I$2:$I$1500,'1.PrepList'!$K$2:$K$1500,"")&amp;"",""))</f>
        <v/>
      </c>
      <c r="H6963" s="644" t="str">
        <f>IF($C6963="","",IFERROR(IF(_xlfn.XLOOKUP($C6963,tbl_StartedStatus[Bold ID],tbl_StartedStatus[Started])="Started","Yes",IF(_xlfn.XLOOKUP($C6963,tbl_StartedStatus[Bold ID],tbl_StartedStatus[Started])="No Show","No Show","")),""))</f>
        <v/>
      </c>
    </row>
    <row r="6964" spans="1:8" ht="15" customHeight="1" thickBot="1">
      <c r="A6964" s="38" t="str">
        <f>IF($C6964="","",IFERROR(_xlfn.XLOOKUP($C6964,'1.PrepList'!$I$2:$I$1500,'1.PrepList'!$G$2:$G$1500,"")&amp;"",""))</f>
        <v/>
      </c>
      <c r="B6964" s="638" t="str">
        <f>IF($C6964="","",IFERROR(_xlfn.XLOOKUP($C6964,'1.PrepList'!$I$2:$I$1500,'1.PrepList'!$H$2:$H$1500,"")&amp;"",""))</f>
        <v/>
      </c>
      <c r="D6964" s="638" t="str">
        <f>IF($C6964="","",IFERROR(_xlfn.XLOOKUP($C6964,'1.PrepList'!$I$2:$I$1500,'1.PrepList'!$J$2:$J$1500,"")&amp;"",""))</f>
        <v/>
      </c>
      <c r="E6964" s="638" t="str">
        <f>IF($C6964="","",IFERROR(_xlfn.XLOOKUP($C6964,'1.PrepList'!$I$2:$I$1500,'1.PrepList'!$N$2:$N$1500,"")&amp;"",""))</f>
        <v/>
      </c>
      <c r="F6964" s="638" t="str">
        <f>IF($C6964="","",IFERROR(_xlfn.XLOOKUP($C6964,'1.PrepList'!$I$2:$I$1500,'1.PrepList'!$K$2:$K$1500,"")&amp;"",""))</f>
        <v/>
      </c>
      <c r="H6964" s="644" t="str">
        <f>IF($C6964="","",IFERROR(IF(_xlfn.XLOOKUP($C6964,tbl_StartedStatus[Bold ID],tbl_StartedStatus[Started])="Started","Yes",IF(_xlfn.XLOOKUP($C6964,tbl_StartedStatus[Bold ID],tbl_StartedStatus[Started])="No Show","No Show","")),""))</f>
        <v/>
      </c>
    </row>
    <row r="6965" spans="1:8" ht="15" customHeight="1" thickBot="1">
      <c r="A6965" s="38" t="str">
        <f>IF($C6965="","",IFERROR(_xlfn.XLOOKUP($C6965,'1.PrepList'!$I$2:$I$1500,'1.PrepList'!$G$2:$G$1500,"")&amp;"",""))</f>
        <v/>
      </c>
      <c r="B6965" s="638" t="str">
        <f>IF($C6965="","",IFERROR(_xlfn.XLOOKUP($C6965,'1.PrepList'!$I$2:$I$1500,'1.PrepList'!$H$2:$H$1500,"")&amp;"",""))</f>
        <v/>
      </c>
      <c r="D6965" s="638" t="str">
        <f>IF($C6965="","",IFERROR(_xlfn.XLOOKUP($C6965,'1.PrepList'!$I$2:$I$1500,'1.PrepList'!$J$2:$J$1500,"")&amp;"",""))</f>
        <v/>
      </c>
      <c r="E6965" s="638" t="str">
        <f>IF($C6965="","",IFERROR(_xlfn.XLOOKUP($C6965,'1.PrepList'!$I$2:$I$1500,'1.PrepList'!$N$2:$N$1500,"")&amp;"",""))</f>
        <v/>
      </c>
      <c r="F6965" s="638" t="str">
        <f>IF($C6965="","",IFERROR(_xlfn.XLOOKUP($C6965,'1.PrepList'!$I$2:$I$1500,'1.PrepList'!$K$2:$K$1500,"")&amp;"",""))</f>
        <v/>
      </c>
      <c r="H6965" s="644" t="str">
        <f>IF($C6965="","",IFERROR(IF(_xlfn.XLOOKUP($C6965,tbl_StartedStatus[Bold ID],tbl_StartedStatus[Started])="Started","Yes",IF(_xlfn.XLOOKUP($C6965,tbl_StartedStatus[Bold ID],tbl_StartedStatus[Started])="No Show","No Show","")),""))</f>
        <v/>
      </c>
    </row>
    <row r="6966" spans="1:8" ht="15" customHeight="1" thickBot="1">
      <c r="A6966" s="38" t="str">
        <f>IF($C6966="","",IFERROR(_xlfn.XLOOKUP($C6966,'1.PrepList'!$I$2:$I$1500,'1.PrepList'!$G$2:$G$1500,"")&amp;"",""))</f>
        <v/>
      </c>
      <c r="B6966" s="638" t="str">
        <f>IF($C6966="","",IFERROR(_xlfn.XLOOKUP($C6966,'1.PrepList'!$I$2:$I$1500,'1.PrepList'!$H$2:$H$1500,"")&amp;"",""))</f>
        <v/>
      </c>
      <c r="D6966" s="638" t="str">
        <f>IF($C6966="","",IFERROR(_xlfn.XLOOKUP($C6966,'1.PrepList'!$I$2:$I$1500,'1.PrepList'!$J$2:$J$1500,"")&amp;"",""))</f>
        <v/>
      </c>
      <c r="E6966" s="638" t="str">
        <f>IF($C6966="","",IFERROR(_xlfn.XLOOKUP($C6966,'1.PrepList'!$I$2:$I$1500,'1.PrepList'!$N$2:$N$1500,"")&amp;"",""))</f>
        <v/>
      </c>
      <c r="F6966" s="638" t="str">
        <f>IF($C6966="","",IFERROR(_xlfn.XLOOKUP($C6966,'1.PrepList'!$I$2:$I$1500,'1.PrepList'!$K$2:$K$1500,"")&amp;"",""))</f>
        <v/>
      </c>
      <c r="H6966" s="644" t="str">
        <f>IF($C6966="","",IFERROR(IF(_xlfn.XLOOKUP($C6966,tbl_StartedStatus[Bold ID],tbl_StartedStatus[Started])="Started","Yes",IF(_xlfn.XLOOKUP($C6966,tbl_StartedStatus[Bold ID],tbl_StartedStatus[Started])="No Show","No Show","")),""))</f>
        <v/>
      </c>
    </row>
    <row r="6967" spans="1:8" ht="15" customHeight="1" thickBot="1">
      <c r="A6967" s="38" t="str">
        <f>IF($C6967="","",IFERROR(_xlfn.XLOOKUP($C6967,'1.PrepList'!$I$2:$I$1500,'1.PrepList'!$G$2:$G$1500,"")&amp;"",""))</f>
        <v/>
      </c>
      <c r="B6967" s="638" t="str">
        <f>IF($C6967="","",IFERROR(_xlfn.XLOOKUP($C6967,'1.PrepList'!$I$2:$I$1500,'1.PrepList'!$H$2:$H$1500,"")&amp;"",""))</f>
        <v/>
      </c>
      <c r="D6967" s="638" t="str">
        <f>IF($C6967="","",IFERROR(_xlfn.XLOOKUP($C6967,'1.PrepList'!$I$2:$I$1500,'1.PrepList'!$J$2:$J$1500,"")&amp;"",""))</f>
        <v/>
      </c>
      <c r="E6967" s="638" t="str">
        <f>IF($C6967="","",IFERROR(_xlfn.XLOOKUP($C6967,'1.PrepList'!$I$2:$I$1500,'1.PrepList'!$N$2:$N$1500,"")&amp;"",""))</f>
        <v/>
      </c>
      <c r="F6967" s="638" t="str">
        <f>IF($C6967="","",IFERROR(_xlfn.XLOOKUP($C6967,'1.PrepList'!$I$2:$I$1500,'1.PrepList'!$K$2:$K$1500,"")&amp;"",""))</f>
        <v/>
      </c>
      <c r="H6967" s="644" t="str">
        <f>IF($C6967="","",IFERROR(IF(_xlfn.XLOOKUP($C6967,tbl_StartedStatus[Bold ID],tbl_StartedStatus[Started])="Started","Yes",IF(_xlfn.XLOOKUP($C6967,tbl_StartedStatus[Bold ID],tbl_StartedStatus[Started])="No Show","No Show","")),""))</f>
        <v/>
      </c>
    </row>
    <row r="6968" spans="1:8" ht="15" customHeight="1" thickBot="1">
      <c r="A6968" s="38" t="str">
        <f>IF($C6968="","",IFERROR(_xlfn.XLOOKUP($C6968,'1.PrepList'!$I$2:$I$1500,'1.PrepList'!$G$2:$G$1500,"")&amp;"",""))</f>
        <v/>
      </c>
      <c r="B6968" s="638" t="str">
        <f>IF($C6968="","",IFERROR(_xlfn.XLOOKUP($C6968,'1.PrepList'!$I$2:$I$1500,'1.PrepList'!$H$2:$H$1500,"")&amp;"",""))</f>
        <v/>
      </c>
      <c r="D6968" s="638" t="str">
        <f>IF($C6968="","",IFERROR(_xlfn.XLOOKUP($C6968,'1.PrepList'!$I$2:$I$1500,'1.PrepList'!$J$2:$J$1500,"")&amp;"",""))</f>
        <v/>
      </c>
      <c r="E6968" s="638" t="str">
        <f>IF($C6968="","",IFERROR(_xlfn.XLOOKUP($C6968,'1.PrepList'!$I$2:$I$1500,'1.PrepList'!$N$2:$N$1500,"")&amp;"",""))</f>
        <v/>
      </c>
      <c r="F6968" s="638" t="str">
        <f>IF($C6968="","",IFERROR(_xlfn.XLOOKUP($C6968,'1.PrepList'!$I$2:$I$1500,'1.PrepList'!$K$2:$K$1500,"")&amp;"",""))</f>
        <v/>
      </c>
      <c r="H6968" s="644" t="str">
        <f>IF($C6968="","",IFERROR(IF(_xlfn.XLOOKUP($C6968,tbl_StartedStatus[Bold ID],tbl_StartedStatus[Started])="Started","Yes",IF(_xlfn.XLOOKUP($C6968,tbl_StartedStatus[Bold ID],tbl_StartedStatus[Started])="No Show","No Show","")),""))</f>
        <v/>
      </c>
    </row>
    <row r="6969" spans="1:8" ht="15" customHeight="1" thickBot="1">
      <c r="A6969" s="38" t="str">
        <f>IF($C6969="","",IFERROR(_xlfn.XLOOKUP($C6969,'1.PrepList'!$I$2:$I$1500,'1.PrepList'!$G$2:$G$1500,"")&amp;"",""))</f>
        <v/>
      </c>
      <c r="B6969" s="638" t="str">
        <f>IF($C6969="","",IFERROR(_xlfn.XLOOKUP($C6969,'1.PrepList'!$I$2:$I$1500,'1.PrepList'!$H$2:$H$1500,"")&amp;"",""))</f>
        <v/>
      </c>
      <c r="D6969" s="638" t="str">
        <f>IF($C6969="","",IFERROR(_xlfn.XLOOKUP($C6969,'1.PrepList'!$I$2:$I$1500,'1.PrepList'!$J$2:$J$1500,"")&amp;"",""))</f>
        <v/>
      </c>
      <c r="E6969" s="638" t="str">
        <f>IF($C6969="","",IFERROR(_xlfn.XLOOKUP($C6969,'1.PrepList'!$I$2:$I$1500,'1.PrepList'!$N$2:$N$1500,"")&amp;"",""))</f>
        <v/>
      </c>
      <c r="F6969" s="638" t="str">
        <f>IF($C6969="","",IFERROR(_xlfn.XLOOKUP($C6969,'1.PrepList'!$I$2:$I$1500,'1.PrepList'!$K$2:$K$1500,"")&amp;"",""))</f>
        <v/>
      </c>
      <c r="H6969" s="644" t="str">
        <f>IF($C6969="","",IFERROR(IF(_xlfn.XLOOKUP($C6969,tbl_StartedStatus[Bold ID],tbl_StartedStatus[Started])="Started","Yes",IF(_xlfn.XLOOKUP($C6969,tbl_StartedStatus[Bold ID],tbl_StartedStatus[Started])="No Show","No Show","")),""))</f>
        <v/>
      </c>
    </row>
    <row r="6970" spans="1:8" ht="15" customHeight="1" thickBot="1">
      <c r="A6970" s="38" t="str">
        <f>IF($C6970="","",IFERROR(_xlfn.XLOOKUP($C6970,'1.PrepList'!$I$2:$I$1500,'1.PrepList'!$G$2:$G$1500,"")&amp;"",""))</f>
        <v/>
      </c>
      <c r="B6970" s="638" t="str">
        <f>IF($C6970="","",IFERROR(_xlfn.XLOOKUP($C6970,'1.PrepList'!$I$2:$I$1500,'1.PrepList'!$H$2:$H$1500,"")&amp;"",""))</f>
        <v/>
      </c>
      <c r="D6970" s="638" t="str">
        <f>IF($C6970="","",IFERROR(_xlfn.XLOOKUP($C6970,'1.PrepList'!$I$2:$I$1500,'1.PrepList'!$J$2:$J$1500,"")&amp;"",""))</f>
        <v/>
      </c>
      <c r="E6970" s="638" t="str">
        <f>IF($C6970="","",IFERROR(_xlfn.XLOOKUP($C6970,'1.PrepList'!$I$2:$I$1500,'1.PrepList'!$N$2:$N$1500,"")&amp;"",""))</f>
        <v/>
      </c>
      <c r="F6970" s="638" t="str">
        <f>IF($C6970="","",IFERROR(_xlfn.XLOOKUP($C6970,'1.PrepList'!$I$2:$I$1500,'1.PrepList'!$K$2:$K$1500,"")&amp;"",""))</f>
        <v/>
      </c>
      <c r="H6970" s="644" t="str">
        <f>IF($C6970="","",IFERROR(IF(_xlfn.XLOOKUP($C6970,tbl_StartedStatus[Bold ID],tbl_StartedStatus[Started])="Started","Yes",IF(_xlfn.XLOOKUP($C6970,tbl_StartedStatus[Bold ID],tbl_StartedStatus[Started])="No Show","No Show","")),""))</f>
        <v/>
      </c>
    </row>
    <row r="6971" spans="1:8" ht="15" customHeight="1" thickBot="1">
      <c r="A6971" s="38" t="str">
        <f>IF($C6971="","",IFERROR(_xlfn.XLOOKUP($C6971,'1.PrepList'!$I$2:$I$1500,'1.PrepList'!$G$2:$G$1500,"")&amp;"",""))</f>
        <v/>
      </c>
      <c r="B6971" s="638" t="str">
        <f>IF($C6971="","",IFERROR(_xlfn.XLOOKUP($C6971,'1.PrepList'!$I$2:$I$1500,'1.PrepList'!$H$2:$H$1500,"")&amp;"",""))</f>
        <v/>
      </c>
      <c r="D6971" s="638" t="str">
        <f>IF($C6971="","",IFERROR(_xlfn.XLOOKUP($C6971,'1.PrepList'!$I$2:$I$1500,'1.PrepList'!$J$2:$J$1500,"")&amp;"",""))</f>
        <v/>
      </c>
      <c r="E6971" s="638" t="str">
        <f>IF($C6971="","",IFERROR(_xlfn.XLOOKUP($C6971,'1.PrepList'!$I$2:$I$1500,'1.PrepList'!$N$2:$N$1500,"")&amp;"",""))</f>
        <v/>
      </c>
      <c r="F6971" s="638" t="str">
        <f>IF($C6971="","",IFERROR(_xlfn.XLOOKUP($C6971,'1.PrepList'!$I$2:$I$1500,'1.PrepList'!$K$2:$K$1500,"")&amp;"",""))</f>
        <v/>
      </c>
      <c r="H6971" s="644" t="str">
        <f>IF($C6971="","",IFERROR(IF(_xlfn.XLOOKUP($C6971,tbl_StartedStatus[Bold ID],tbl_StartedStatus[Started])="Started","Yes",IF(_xlfn.XLOOKUP($C6971,tbl_StartedStatus[Bold ID],tbl_StartedStatus[Started])="No Show","No Show","")),""))</f>
        <v/>
      </c>
    </row>
    <row r="6972" spans="1:8" ht="15" customHeight="1" thickBot="1">
      <c r="A6972" s="38" t="str">
        <f>IF($C6972="","",IFERROR(_xlfn.XLOOKUP($C6972,'1.PrepList'!$I$2:$I$1500,'1.PrepList'!$G$2:$G$1500,"")&amp;"",""))</f>
        <v/>
      </c>
      <c r="B6972" s="638" t="str">
        <f>IF($C6972="","",IFERROR(_xlfn.XLOOKUP($C6972,'1.PrepList'!$I$2:$I$1500,'1.PrepList'!$H$2:$H$1500,"")&amp;"",""))</f>
        <v/>
      </c>
      <c r="D6972" s="638" t="str">
        <f>IF($C6972="","",IFERROR(_xlfn.XLOOKUP($C6972,'1.PrepList'!$I$2:$I$1500,'1.PrepList'!$J$2:$J$1500,"")&amp;"",""))</f>
        <v/>
      </c>
      <c r="E6972" s="638" t="str">
        <f>IF($C6972="","",IFERROR(_xlfn.XLOOKUP($C6972,'1.PrepList'!$I$2:$I$1500,'1.PrepList'!$N$2:$N$1500,"")&amp;"",""))</f>
        <v/>
      </c>
      <c r="F6972" s="638" t="str">
        <f>IF($C6972="","",IFERROR(_xlfn.XLOOKUP($C6972,'1.PrepList'!$I$2:$I$1500,'1.PrepList'!$K$2:$K$1500,"")&amp;"",""))</f>
        <v/>
      </c>
      <c r="H6972" s="644" t="str">
        <f>IF($C6972="","",IFERROR(IF(_xlfn.XLOOKUP($C6972,tbl_StartedStatus[Bold ID],tbl_StartedStatus[Started])="Started","Yes",IF(_xlfn.XLOOKUP($C6972,tbl_StartedStatus[Bold ID],tbl_StartedStatus[Started])="No Show","No Show","")),""))</f>
        <v/>
      </c>
    </row>
    <row r="6973" spans="1:8" ht="15" customHeight="1" thickBot="1">
      <c r="A6973" s="38" t="str">
        <f>IF($C6973="","",IFERROR(_xlfn.XLOOKUP($C6973,'1.PrepList'!$I$2:$I$1500,'1.PrepList'!$G$2:$G$1500,"")&amp;"",""))</f>
        <v/>
      </c>
      <c r="B6973" s="638" t="str">
        <f>IF($C6973="","",IFERROR(_xlfn.XLOOKUP($C6973,'1.PrepList'!$I$2:$I$1500,'1.PrepList'!$H$2:$H$1500,"")&amp;"",""))</f>
        <v/>
      </c>
      <c r="D6973" s="638" t="str">
        <f>IF($C6973="","",IFERROR(_xlfn.XLOOKUP($C6973,'1.PrepList'!$I$2:$I$1500,'1.PrepList'!$J$2:$J$1500,"")&amp;"",""))</f>
        <v/>
      </c>
      <c r="E6973" s="638" t="str">
        <f>IF($C6973="","",IFERROR(_xlfn.XLOOKUP($C6973,'1.PrepList'!$I$2:$I$1500,'1.PrepList'!$N$2:$N$1500,"")&amp;"",""))</f>
        <v/>
      </c>
      <c r="F6973" s="638" t="str">
        <f>IF($C6973="","",IFERROR(_xlfn.XLOOKUP($C6973,'1.PrepList'!$I$2:$I$1500,'1.PrepList'!$K$2:$K$1500,"")&amp;"",""))</f>
        <v/>
      </c>
      <c r="H6973" s="644" t="str">
        <f>IF($C6973="","",IFERROR(IF(_xlfn.XLOOKUP($C6973,tbl_StartedStatus[Bold ID],tbl_StartedStatus[Started])="Started","Yes",IF(_xlfn.XLOOKUP($C6973,tbl_StartedStatus[Bold ID],tbl_StartedStatus[Started])="No Show","No Show","")),""))</f>
        <v/>
      </c>
    </row>
    <row r="6974" spans="1:8" ht="15" customHeight="1" thickBot="1">
      <c r="A6974" s="38" t="str">
        <f>IF($C6974="","",IFERROR(_xlfn.XLOOKUP($C6974,'1.PrepList'!$I$2:$I$1500,'1.PrepList'!$G$2:$G$1500,"")&amp;"",""))</f>
        <v/>
      </c>
      <c r="B6974" s="638" t="str">
        <f>IF($C6974="","",IFERROR(_xlfn.XLOOKUP($C6974,'1.PrepList'!$I$2:$I$1500,'1.PrepList'!$H$2:$H$1500,"")&amp;"",""))</f>
        <v/>
      </c>
      <c r="D6974" s="638" t="str">
        <f>IF($C6974="","",IFERROR(_xlfn.XLOOKUP($C6974,'1.PrepList'!$I$2:$I$1500,'1.PrepList'!$J$2:$J$1500,"")&amp;"",""))</f>
        <v/>
      </c>
      <c r="E6974" s="638" t="str">
        <f>IF($C6974="","",IFERROR(_xlfn.XLOOKUP($C6974,'1.PrepList'!$I$2:$I$1500,'1.PrepList'!$N$2:$N$1500,"")&amp;"",""))</f>
        <v/>
      </c>
      <c r="F6974" s="638" t="str">
        <f>IF($C6974="","",IFERROR(_xlfn.XLOOKUP($C6974,'1.PrepList'!$I$2:$I$1500,'1.PrepList'!$K$2:$K$1500,"")&amp;"",""))</f>
        <v/>
      </c>
      <c r="H6974" s="644" t="str">
        <f>IF($C6974="","",IFERROR(IF(_xlfn.XLOOKUP($C6974,tbl_StartedStatus[Bold ID],tbl_StartedStatus[Started])="Started","Yes",IF(_xlfn.XLOOKUP($C6974,tbl_StartedStatus[Bold ID],tbl_StartedStatus[Started])="No Show","No Show","")),""))</f>
        <v/>
      </c>
    </row>
    <row r="6975" spans="1:8" ht="15" customHeight="1" thickBot="1">
      <c r="A6975" s="38" t="str">
        <f>IF($C6975="","",IFERROR(_xlfn.XLOOKUP($C6975,'1.PrepList'!$I$2:$I$1500,'1.PrepList'!$G$2:$G$1500,"")&amp;"",""))</f>
        <v/>
      </c>
      <c r="B6975" s="638" t="str">
        <f>IF($C6975="","",IFERROR(_xlfn.XLOOKUP($C6975,'1.PrepList'!$I$2:$I$1500,'1.PrepList'!$H$2:$H$1500,"")&amp;"",""))</f>
        <v/>
      </c>
      <c r="D6975" s="638" t="str">
        <f>IF($C6975="","",IFERROR(_xlfn.XLOOKUP($C6975,'1.PrepList'!$I$2:$I$1500,'1.PrepList'!$J$2:$J$1500,"")&amp;"",""))</f>
        <v/>
      </c>
      <c r="E6975" s="638" t="str">
        <f>IF($C6975="","",IFERROR(_xlfn.XLOOKUP($C6975,'1.PrepList'!$I$2:$I$1500,'1.PrepList'!$N$2:$N$1500,"")&amp;"",""))</f>
        <v/>
      </c>
      <c r="F6975" s="638" t="str">
        <f>IF($C6975="","",IFERROR(_xlfn.XLOOKUP($C6975,'1.PrepList'!$I$2:$I$1500,'1.PrepList'!$K$2:$K$1500,"")&amp;"",""))</f>
        <v/>
      </c>
      <c r="H6975" s="644" t="str">
        <f>IF($C6975="","",IFERROR(IF(_xlfn.XLOOKUP($C6975,tbl_StartedStatus[Bold ID],tbl_StartedStatus[Started])="Started","Yes",IF(_xlfn.XLOOKUP($C6975,tbl_StartedStatus[Bold ID],tbl_StartedStatus[Started])="No Show","No Show","")),""))</f>
        <v/>
      </c>
    </row>
    <row r="6976" spans="1:8" ht="15" customHeight="1" thickBot="1">
      <c r="A6976" s="38" t="str">
        <f>IF($C6976="","",IFERROR(_xlfn.XLOOKUP($C6976,'1.PrepList'!$I$2:$I$1500,'1.PrepList'!$G$2:$G$1500,"")&amp;"",""))</f>
        <v/>
      </c>
      <c r="B6976" s="638" t="str">
        <f>IF($C6976="","",IFERROR(_xlfn.XLOOKUP($C6976,'1.PrepList'!$I$2:$I$1500,'1.PrepList'!$H$2:$H$1500,"")&amp;"",""))</f>
        <v/>
      </c>
      <c r="D6976" s="638" t="str">
        <f>IF($C6976="","",IFERROR(_xlfn.XLOOKUP($C6976,'1.PrepList'!$I$2:$I$1500,'1.PrepList'!$J$2:$J$1500,"")&amp;"",""))</f>
        <v/>
      </c>
      <c r="E6976" s="638" t="str">
        <f>IF($C6976="","",IFERROR(_xlfn.XLOOKUP($C6976,'1.PrepList'!$I$2:$I$1500,'1.PrepList'!$N$2:$N$1500,"")&amp;"",""))</f>
        <v/>
      </c>
      <c r="F6976" s="638" t="str">
        <f>IF($C6976="","",IFERROR(_xlfn.XLOOKUP($C6976,'1.PrepList'!$I$2:$I$1500,'1.PrepList'!$K$2:$K$1500,"")&amp;"",""))</f>
        <v/>
      </c>
      <c r="H6976" s="644" t="str">
        <f>IF($C6976="","",IFERROR(IF(_xlfn.XLOOKUP($C6976,tbl_StartedStatus[Bold ID],tbl_StartedStatus[Started])="Started","Yes",IF(_xlfn.XLOOKUP($C6976,tbl_StartedStatus[Bold ID],tbl_StartedStatus[Started])="No Show","No Show","")),""))</f>
        <v/>
      </c>
    </row>
    <row r="6977" spans="1:8" ht="15" customHeight="1" thickBot="1">
      <c r="A6977" s="38" t="str">
        <f>IF($C6977="","",IFERROR(_xlfn.XLOOKUP($C6977,'1.PrepList'!$I$2:$I$1500,'1.PrepList'!$G$2:$G$1500,"")&amp;"",""))</f>
        <v/>
      </c>
      <c r="B6977" s="638" t="str">
        <f>IF($C6977="","",IFERROR(_xlfn.XLOOKUP($C6977,'1.PrepList'!$I$2:$I$1500,'1.PrepList'!$H$2:$H$1500,"")&amp;"",""))</f>
        <v/>
      </c>
      <c r="D6977" s="638" t="str">
        <f>IF($C6977="","",IFERROR(_xlfn.XLOOKUP($C6977,'1.PrepList'!$I$2:$I$1500,'1.PrepList'!$J$2:$J$1500,"")&amp;"",""))</f>
        <v/>
      </c>
      <c r="E6977" s="638" t="str">
        <f>IF($C6977="","",IFERROR(_xlfn.XLOOKUP($C6977,'1.PrepList'!$I$2:$I$1500,'1.PrepList'!$N$2:$N$1500,"")&amp;"",""))</f>
        <v/>
      </c>
      <c r="F6977" s="638" t="str">
        <f>IF($C6977="","",IFERROR(_xlfn.XLOOKUP($C6977,'1.PrepList'!$I$2:$I$1500,'1.PrepList'!$K$2:$K$1500,"")&amp;"",""))</f>
        <v/>
      </c>
      <c r="H6977" s="644" t="str">
        <f>IF($C6977="","",IFERROR(IF(_xlfn.XLOOKUP($C6977,tbl_StartedStatus[Bold ID],tbl_StartedStatus[Started])="Started","Yes",IF(_xlfn.XLOOKUP($C6977,tbl_StartedStatus[Bold ID],tbl_StartedStatus[Started])="No Show","No Show","")),""))</f>
        <v/>
      </c>
    </row>
    <row r="6978" spans="1:8" ht="15" customHeight="1" thickBot="1">
      <c r="A6978" s="38" t="str">
        <f>IF($C6978="","",IFERROR(_xlfn.XLOOKUP($C6978,'1.PrepList'!$I$2:$I$1500,'1.PrepList'!$G$2:$G$1500,"")&amp;"",""))</f>
        <v/>
      </c>
      <c r="B6978" s="638" t="str">
        <f>IF($C6978="","",IFERROR(_xlfn.XLOOKUP($C6978,'1.PrepList'!$I$2:$I$1500,'1.PrepList'!$H$2:$H$1500,"")&amp;"",""))</f>
        <v/>
      </c>
      <c r="D6978" s="638" t="str">
        <f>IF($C6978="","",IFERROR(_xlfn.XLOOKUP($C6978,'1.PrepList'!$I$2:$I$1500,'1.PrepList'!$J$2:$J$1500,"")&amp;"",""))</f>
        <v/>
      </c>
      <c r="E6978" s="638" t="str">
        <f>IF($C6978="","",IFERROR(_xlfn.XLOOKUP($C6978,'1.PrepList'!$I$2:$I$1500,'1.PrepList'!$N$2:$N$1500,"")&amp;"",""))</f>
        <v/>
      </c>
      <c r="F6978" s="638" t="str">
        <f>IF($C6978="","",IFERROR(_xlfn.XLOOKUP($C6978,'1.PrepList'!$I$2:$I$1500,'1.PrepList'!$K$2:$K$1500,"")&amp;"",""))</f>
        <v/>
      </c>
      <c r="H6978" s="644" t="str">
        <f>IF($C6978="","",IFERROR(IF(_xlfn.XLOOKUP($C6978,tbl_StartedStatus[Bold ID],tbl_StartedStatus[Started])="Started","Yes",IF(_xlfn.XLOOKUP($C6978,tbl_StartedStatus[Bold ID],tbl_StartedStatus[Started])="No Show","No Show","")),""))</f>
        <v/>
      </c>
    </row>
    <row r="6979" spans="1:8" ht="15" customHeight="1" thickBot="1">
      <c r="A6979" s="38" t="str">
        <f>IF($C6979="","",IFERROR(_xlfn.XLOOKUP($C6979,'1.PrepList'!$I$2:$I$1500,'1.PrepList'!$G$2:$G$1500,"")&amp;"",""))</f>
        <v/>
      </c>
      <c r="B6979" s="638" t="str">
        <f>IF($C6979="","",IFERROR(_xlfn.XLOOKUP($C6979,'1.PrepList'!$I$2:$I$1500,'1.PrepList'!$H$2:$H$1500,"")&amp;"",""))</f>
        <v/>
      </c>
      <c r="D6979" s="638" t="str">
        <f>IF($C6979="","",IFERROR(_xlfn.XLOOKUP($C6979,'1.PrepList'!$I$2:$I$1500,'1.PrepList'!$J$2:$J$1500,"")&amp;"",""))</f>
        <v/>
      </c>
      <c r="E6979" s="638" t="str">
        <f>IF($C6979="","",IFERROR(_xlfn.XLOOKUP($C6979,'1.PrepList'!$I$2:$I$1500,'1.PrepList'!$N$2:$N$1500,"")&amp;"",""))</f>
        <v/>
      </c>
      <c r="F6979" s="638" t="str">
        <f>IF($C6979="","",IFERROR(_xlfn.XLOOKUP($C6979,'1.PrepList'!$I$2:$I$1500,'1.PrepList'!$K$2:$K$1500,"")&amp;"",""))</f>
        <v/>
      </c>
      <c r="H6979" s="644" t="str">
        <f>IF($C6979="","",IFERROR(IF(_xlfn.XLOOKUP($C6979,tbl_StartedStatus[Bold ID],tbl_StartedStatus[Started])="Started","Yes",IF(_xlfn.XLOOKUP($C6979,tbl_StartedStatus[Bold ID],tbl_StartedStatus[Started])="No Show","No Show","")),""))</f>
        <v/>
      </c>
    </row>
    <row r="6980" spans="1:8" ht="15" customHeight="1" thickBot="1">
      <c r="A6980" s="38" t="str">
        <f>IF($C6980="","",IFERROR(_xlfn.XLOOKUP($C6980,'1.PrepList'!$I$2:$I$1500,'1.PrepList'!$G$2:$G$1500,"")&amp;"",""))</f>
        <v/>
      </c>
      <c r="B6980" s="638" t="str">
        <f>IF($C6980="","",IFERROR(_xlfn.XLOOKUP($C6980,'1.PrepList'!$I$2:$I$1500,'1.PrepList'!$H$2:$H$1500,"")&amp;"",""))</f>
        <v/>
      </c>
      <c r="D6980" s="638" t="str">
        <f>IF($C6980="","",IFERROR(_xlfn.XLOOKUP($C6980,'1.PrepList'!$I$2:$I$1500,'1.PrepList'!$J$2:$J$1500,"")&amp;"",""))</f>
        <v/>
      </c>
      <c r="E6980" s="638" t="str">
        <f>IF($C6980="","",IFERROR(_xlfn.XLOOKUP($C6980,'1.PrepList'!$I$2:$I$1500,'1.PrepList'!$N$2:$N$1500,"")&amp;"",""))</f>
        <v/>
      </c>
      <c r="F6980" s="638" t="str">
        <f>IF($C6980="","",IFERROR(_xlfn.XLOOKUP($C6980,'1.PrepList'!$I$2:$I$1500,'1.PrepList'!$K$2:$K$1500,"")&amp;"",""))</f>
        <v/>
      </c>
      <c r="H6980" s="644" t="str">
        <f>IF($C6980="","",IFERROR(IF(_xlfn.XLOOKUP($C6980,tbl_StartedStatus[Bold ID],tbl_StartedStatus[Started])="Started","Yes",IF(_xlfn.XLOOKUP($C6980,tbl_StartedStatus[Bold ID],tbl_StartedStatus[Started])="No Show","No Show","")),""))</f>
        <v/>
      </c>
    </row>
    <row r="6981" spans="1:8" ht="15" customHeight="1" thickBot="1">
      <c r="A6981" s="38" t="str">
        <f>IF($C6981="","",IFERROR(_xlfn.XLOOKUP($C6981,'1.PrepList'!$I$2:$I$1500,'1.PrepList'!$G$2:$G$1500,"")&amp;"",""))</f>
        <v/>
      </c>
      <c r="B6981" s="638" t="str">
        <f>IF($C6981="","",IFERROR(_xlfn.XLOOKUP($C6981,'1.PrepList'!$I$2:$I$1500,'1.PrepList'!$H$2:$H$1500,"")&amp;"",""))</f>
        <v/>
      </c>
      <c r="D6981" s="638" t="str">
        <f>IF($C6981="","",IFERROR(_xlfn.XLOOKUP($C6981,'1.PrepList'!$I$2:$I$1500,'1.PrepList'!$J$2:$J$1500,"")&amp;"",""))</f>
        <v/>
      </c>
      <c r="E6981" s="638" t="str">
        <f>IF($C6981="","",IFERROR(_xlfn.XLOOKUP($C6981,'1.PrepList'!$I$2:$I$1500,'1.PrepList'!$N$2:$N$1500,"")&amp;"",""))</f>
        <v/>
      </c>
      <c r="F6981" s="638" t="str">
        <f>IF($C6981="","",IFERROR(_xlfn.XLOOKUP($C6981,'1.PrepList'!$I$2:$I$1500,'1.PrepList'!$K$2:$K$1500,"")&amp;"",""))</f>
        <v/>
      </c>
      <c r="H6981" s="644" t="str">
        <f>IF($C6981="","",IFERROR(IF(_xlfn.XLOOKUP($C6981,tbl_StartedStatus[Bold ID],tbl_StartedStatus[Started])="Started","Yes",IF(_xlfn.XLOOKUP($C6981,tbl_StartedStatus[Bold ID],tbl_StartedStatus[Started])="No Show","No Show","")),""))</f>
        <v/>
      </c>
    </row>
    <row r="6982" spans="1:8" ht="15" customHeight="1" thickBot="1">
      <c r="A6982" s="38" t="str">
        <f>IF($C6982="","",IFERROR(_xlfn.XLOOKUP($C6982,'1.PrepList'!$I$2:$I$1500,'1.PrepList'!$G$2:$G$1500,"")&amp;"",""))</f>
        <v/>
      </c>
      <c r="B6982" s="638" t="str">
        <f>IF($C6982="","",IFERROR(_xlfn.XLOOKUP($C6982,'1.PrepList'!$I$2:$I$1500,'1.PrepList'!$H$2:$H$1500,"")&amp;"",""))</f>
        <v/>
      </c>
      <c r="D6982" s="638" t="str">
        <f>IF($C6982="","",IFERROR(_xlfn.XLOOKUP($C6982,'1.PrepList'!$I$2:$I$1500,'1.PrepList'!$J$2:$J$1500,"")&amp;"",""))</f>
        <v/>
      </c>
      <c r="E6982" s="638" t="str">
        <f>IF($C6982="","",IFERROR(_xlfn.XLOOKUP($C6982,'1.PrepList'!$I$2:$I$1500,'1.PrepList'!$N$2:$N$1500,"")&amp;"",""))</f>
        <v/>
      </c>
      <c r="F6982" s="638" t="str">
        <f>IF($C6982="","",IFERROR(_xlfn.XLOOKUP($C6982,'1.PrepList'!$I$2:$I$1500,'1.PrepList'!$K$2:$K$1500,"")&amp;"",""))</f>
        <v/>
      </c>
      <c r="H6982" s="644" t="str">
        <f>IF($C6982="","",IFERROR(IF(_xlfn.XLOOKUP($C6982,tbl_StartedStatus[Bold ID],tbl_StartedStatus[Started])="Started","Yes",IF(_xlfn.XLOOKUP($C6982,tbl_StartedStatus[Bold ID],tbl_StartedStatus[Started])="No Show","No Show","")),""))</f>
        <v/>
      </c>
    </row>
    <row r="6983" spans="1:8" ht="15" customHeight="1" thickBot="1">
      <c r="A6983" s="38" t="str">
        <f>IF($C6983="","",IFERROR(_xlfn.XLOOKUP($C6983,'1.PrepList'!$I$2:$I$1500,'1.PrepList'!$G$2:$G$1500,"")&amp;"",""))</f>
        <v/>
      </c>
      <c r="B6983" s="638" t="str">
        <f>IF($C6983="","",IFERROR(_xlfn.XLOOKUP($C6983,'1.PrepList'!$I$2:$I$1500,'1.PrepList'!$H$2:$H$1500,"")&amp;"",""))</f>
        <v/>
      </c>
      <c r="D6983" s="638" t="str">
        <f>IF($C6983="","",IFERROR(_xlfn.XLOOKUP($C6983,'1.PrepList'!$I$2:$I$1500,'1.PrepList'!$J$2:$J$1500,"")&amp;"",""))</f>
        <v/>
      </c>
      <c r="E6983" s="638" t="str">
        <f>IF($C6983="","",IFERROR(_xlfn.XLOOKUP($C6983,'1.PrepList'!$I$2:$I$1500,'1.PrepList'!$N$2:$N$1500,"")&amp;"",""))</f>
        <v/>
      </c>
      <c r="F6983" s="638" t="str">
        <f>IF($C6983="","",IFERROR(_xlfn.XLOOKUP($C6983,'1.PrepList'!$I$2:$I$1500,'1.PrepList'!$K$2:$K$1500,"")&amp;"",""))</f>
        <v/>
      </c>
      <c r="H6983" s="644" t="str">
        <f>IF($C6983="","",IFERROR(IF(_xlfn.XLOOKUP($C6983,tbl_StartedStatus[Bold ID],tbl_StartedStatus[Started])="Started","Yes",IF(_xlfn.XLOOKUP($C6983,tbl_StartedStatus[Bold ID],tbl_StartedStatus[Started])="No Show","No Show","")),""))</f>
        <v/>
      </c>
    </row>
    <row r="6984" spans="1:8" ht="15" customHeight="1" thickBot="1">
      <c r="A6984" s="38" t="str">
        <f>IF($C6984="","",IFERROR(_xlfn.XLOOKUP($C6984,'1.PrepList'!$I$2:$I$1500,'1.PrepList'!$G$2:$G$1500,"")&amp;"",""))</f>
        <v/>
      </c>
      <c r="B6984" s="638" t="str">
        <f>IF($C6984="","",IFERROR(_xlfn.XLOOKUP($C6984,'1.PrepList'!$I$2:$I$1500,'1.PrepList'!$H$2:$H$1500,"")&amp;"",""))</f>
        <v/>
      </c>
      <c r="D6984" s="638" t="str">
        <f>IF($C6984="","",IFERROR(_xlfn.XLOOKUP($C6984,'1.PrepList'!$I$2:$I$1500,'1.PrepList'!$J$2:$J$1500,"")&amp;"",""))</f>
        <v/>
      </c>
      <c r="E6984" s="638" t="str">
        <f>IF($C6984="","",IFERROR(_xlfn.XLOOKUP($C6984,'1.PrepList'!$I$2:$I$1500,'1.PrepList'!$N$2:$N$1500,"")&amp;"",""))</f>
        <v/>
      </c>
      <c r="F6984" s="638" t="str">
        <f>IF($C6984="","",IFERROR(_xlfn.XLOOKUP($C6984,'1.PrepList'!$I$2:$I$1500,'1.PrepList'!$K$2:$K$1500,"")&amp;"",""))</f>
        <v/>
      </c>
      <c r="H6984" s="644" t="str">
        <f>IF($C6984="","",IFERROR(IF(_xlfn.XLOOKUP($C6984,tbl_StartedStatus[Bold ID],tbl_StartedStatus[Started])="Started","Yes",IF(_xlfn.XLOOKUP($C6984,tbl_StartedStatus[Bold ID],tbl_StartedStatus[Started])="No Show","No Show","")),""))</f>
        <v/>
      </c>
    </row>
    <row r="6985" spans="1:8" ht="15" customHeight="1" thickBot="1">
      <c r="A6985" s="38" t="str">
        <f>IF($C6985="","",IFERROR(_xlfn.XLOOKUP($C6985,'1.PrepList'!$I$2:$I$1500,'1.PrepList'!$G$2:$G$1500,"")&amp;"",""))</f>
        <v/>
      </c>
      <c r="B6985" s="638" t="str">
        <f>IF($C6985="","",IFERROR(_xlfn.XLOOKUP($C6985,'1.PrepList'!$I$2:$I$1500,'1.PrepList'!$H$2:$H$1500,"")&amp;"",""))</f>
        <v/>
      </c>
      <c r="D6985" s="638" t="str">
        <f>IF($C6985="","",IFERROR(_xlfn.XLOOKUP($C6985,'1.PrepList'!$I$2:$I$1500,'1.PrepList'!$J$2:$J$1500,"")&amp;"",""))</f>
        <v/>
      </c>
      <c r="E6985" s="638" t="str">
        <f>IF($C6985="","",IFERROR(_xlfn.XLOOKUP($C6985,'1.PrepList'!$I$2:$I$1500,'1.PrepList'!$N$2:$N$1500,"")&amp;"",""))</f>
        <v/>
      </c>
      <c r="F6985" s="638" t="str">
        <f>IF($C6985="","",IFERROR(_xlfn.XLOOKUP($C6985,'1.PrepList'!$I$2:$I$1500,'1.PrepList'!$K$2:$K$1500,"")&amp;"",""))</f>
        <v/>
      </c>
      <c r="H6985" s="644" t="str">
        <f>IF($C6985="","",IFERROR(IF(_xlfn.XLOOKUP($C6985,tbl_StartedStatus[Bold ID],tbl_StartedStatus[Started])="Started","Yes",IF(_xlfn.XLOOKUP($C6985,tbl_StartedStatus[Bold ID],tbl_StartedStatus[Started])="No Show","No Show","")),""))</f>
        <v/>
      </c>
    </row>
    <row r="6986" spans="1:8" ht="15" customHeight="1" thickBot="1">
      <c r="A6986" s="38" t="str">
        <f>IF($C6986="","",IFERROR(_xlfn.XLOOKUP($C6986,'1.PrepList'!$I$2:$I$1500,'1.PrepList'!$G$2:$G$1500,"")&amp;"",""))</f>
        <v/>
      </c>
      <c r="B6986" s="638" t="str">
        <f>IF($C6986="","",IFERROR(_xlfn.XLOOKUP($C6986,'1.PrepList'!$I$2:$I$1500,'1.PrepList'!$H$2:$H$1500,"")&amp;"",""))</f>
        <v/>
      </c>
      <c r="D6986" s="638" t="str">
        <f>IF($C6986="","",IFERROR(_xlfn.XLOOKUP($C6986,'1.PrepList'!$I$2:$I$1500,'1.PrepList'!$J$2:$J$1500,"")&amp;"",""))</f>
        <v/>
      </c>
      <c r="E6986" s="638" t="str">
        <f>IF($C6986="","",IFERROR(_xlfn.XLOOKUP($C6986,'1.PrepList'!$I$2:$I$1500,'1.PrepList'!$N$2:$N$1500,"")&amp;"",""))</f>
        <v/>
      </c>
      <c r="F6986" s="638" t="str">
        <f>IF($C6986="","",IFERROR(_xlfn.XLOOKUP($C6986,'1.PrepList'!$I$2:$I$1500,'1.PrepList'!$K$2:$K$1500,"")&amp;"",""))</f>
        <v/>
      </c>
      <c r="H6986" s="644" t="str">
        <f>IF($C6986="","",IFERROR(IF(_xlfn.XLOOKUP($C6986,tbl_StartedStatus[Bold ID],tbl_StartedStatus[Started])="Started","Yes",IF(_xlfn.XLOOKUP($C6986,tbl_StartedStatus[Bold ID],tbl_StartedStatus[Started])="No Show","No Show","")),""))</f>
        <v/>
      </c>
    </row>
    <row r="6987" spans="1:8" ht="15" customHeight="1" thickBot="1">
      <c r="A6987" s="38" t="str">
        <f>IF($C6987="","",IFERROR(_xlfn.XLOOKUP($C6987,'1.PrepList'!$I$2:$I$1500,'1.PrepList'!$G$2:$G$1500,"")&amp;"",""))</f>
        <v/>
      </c>
      <c r="B6987" s="638" t="str">
        <f>IF($C6987="","",IFERROR(_xlfn.XLOOKUP($C6987,'1.PrepList'!$I$2:$I$1500,'1.PrepList'!$H$2:$H$1500,"")&amp;"",""))</f>
        <v/>
      </c>
      <c r="D6987" s="638" t="str">
        <f>IF($C6987="","",IFERROR(_xlfn.XLOOKUP($C6987,'1.PrepList'!$I$2:$I$1500,'1.PrepList'!$J$2:$J$1500,"")&amp;"",""))</f>
        <v/>
      </c>
      <c r="E6987" s="638" t="str">
        <f>IF($C6987="","",IFERROR(_xlfn.XLOOKUP($C6987,'1.PrepList'!$I$2:$I$1500,'1.PrepList'!$N$2:$N$1500,"")&amp;"",""))</f>
        <v/>
      </c>
      <c r="F6987" s="638" t="str">
        <f>IF($C6987="","",IFERROR(_xlfn.XLOOKUP($C6987,'1.PrepList'!$I$2:$I$1500,'1.PrepList'!$K$2:$K$1500,"")&amp;"",""))</f>
        <v/>
      </c>
      <c r="H6987" s="644" t="str">
        <f>IF($C6987="","",IFERROR(IF(_xlfn.XLOOKUP($C6987,tbl_StartedStatus[Bold ID],tbl_StartedStatus[Started])="Started","Yes",IF(_xlfn.XLOOKUP($C6987,tbl_StartedStatus[Bold ID],tbl_StartedStatus[Started])="No Show","No Show","")),""))</f>
        <v/>
      </c>
    </row>
    <row r="6988" spans="1:8" ht="15" customHeight="1" thickBot="1">
      <c r="A6988" s="38" t="str">
        <f>IF($C6988="","",IFERROR(_xlfn.XLOOKUP($C6988,'1.PrepList'!$I$2:$I$1500,'1.PrepList'!$G$2:$G$1500,"")&amp;"",""))</f>
        <v/>
      </c>
      <c r="B6988" s="638" t="str">
        <f>IF($C6988="","",IFERROR(_xlfn.XLOOKUP($C6988,'1.PrepList'!$I$2:$I$1500,'1.PrepList'!$H$2:$H$1500,"")&amp;"",""))</f>
        <v/>
      </c>
      <c r="D6988" s="638" t="str">
        <f>IF($C6988="","",IFERROR(_xlfn.XLOOKUP($C6988,'1.PrepList'!$I$2:$I$1500,'1.PrepList'!$J$2:$J$1500,"")&amp;"",""))</f>
        <v/>
      </c>
      <c r="E6988" s="638" t="str">
        <f>IF($C6988="","",IFERROR(_xlfn.XLOOKUP($C6988,'1.PrepList'!$I$2:$I$1500,'1.PrepList'!$N$2:$N$1500,"")&amp;"",""))</f>
        <v/>
      </c>
      <c r="F6988" s="638" t="str">
        <f>IF($C6988="","",IFERROR(_xlfn.XLOOKUP($C6988,'1.PrepList'!$I$2:$I$1500,'1.PrepList'!$K$2:$K$1500,"")&amp;"",""))</f>
        <v/>
      </c>
      <c r="H6988" s="644" t="str">
        <f>IF($C6988="","",IFERROR(IF(_xlfn.XLOOKUP($C6988,tbl_StartedStatus[Bold ID],tbl_StartedStatus[Started])="Started","Yes",IF(_xlfn.XLOOKUP($C6988,tbl_StartedStatus[Bold ID],tbl_StartedStatus[Started])="No Show","No Show","")),""))</f>
        <v/>
      </c>
    </row>
    <row r="6989" spans="1:8" ht="15" customHeight="1" thickBot="1">
      <c r="A6989" s="38" t="str">
        <f>IF($C6989="","",IFERROR(_xlfn.XLOOKUP($C6989,'1.PrepList'!$I$2:$I$1500,'1.PrepList'!$G$2:$G$1500,"")&amp;"",""))</f>
        <v/>
      </c>
      <c r="B6989" s="638" t="str">
        <f>IF($C6989="","",IFERROR(_xlfn.XLOOKUP($C6989,'1.PrepList'!$I$2:$I$1500,'1.PrepList'!$H$2:$H$1500,"")&amp;"",""))</f>
        <v/>
      </c>
      <c r="D6989" s="638" t="str">
        <f>IF($C6989="","",IFERROR(_xlfn.XLOOKUP($C6989,'1.PrepList'!$I$2:$I$1500,'1.PrepList'!$J$2:$J$1500,"")&amp;"",""))</f>
        <v/>
      </c>
      <c r="E6989" s="638" t="str">
        <f>IF($C6989="","",IFERROR(_xlfn.XLOOKUP($C6989,'1.PrepList'!$I$2:$I$1500,'1.PrepList'!$N$2:$N$1500,"")&amp;"",""))</f>
        <v/>
      </c>
      <c r="F6989" s="638" t="str">
        <f>IF($C6989="","",IFERROR(_xlfn.XLOOKUP($C6989,'1.PrepList'!$I$2:$I$1500,'1.PrepList'!$K$2:$K$1500,"")&amp;"",""))</f>
        <v/>
      </c>
      <c r="H6989" s="644" t="str">
        <f>IF($C6989="","",IFERROR(IF(_xlfn.XLOOKUP($C6989,tbl_StartedStatus[Bold ID],tbl_StartedStatus[Started])="Started","Yes",IF(_xlfn.XLOOKUP($C6989,tbl_StartedStatus[Bold ID],tbl_StartedStatus[Started])="No Show","No Show","")),""))</f>
        <v/>
      </c>
    </row>
    <row r="6990" spans="1:8" ht="15" customHeight="1" thickBot="1">
      <c r="A6990" s="38" t="str">
        <f>IF($C6990="","",IFERROR(_xlfn.XLOOKUP($C6990,'1.PrepList'!$I$2:$I$1500,'1.PrepList'!$G$2:$G$1500,"")&amp;"",""))</f>
        <v/>
      </c>
      <c r="B6990" s="638" t="str">
        <f>IF($C6990="","",IFERROR(_xlfn.XLOOKUP($C6990,'1.PrepList'!$I$2:$I$1500,'1.PrepList'!$H$2:$H$1500,"")&amp;"",""))</f>
        <v/>
      </c>
      <c r="D6990" s="638" t="str">
        <f>IF($C6990="","",IFERROR(_xlfn.XLOOKUP($C6990,'1.PrepList'!$I$2:$I$1500,'1.PrepList'!$J$2:$J$1500,"")&amp;"",""))</f>
        <v/>
      </c>
      <c r="E6990" s="638" t="str">
        <f>IF($C6990="","",IFERROR(_xlfn.XLOOKUP($C6990,'1.PrepList'!$I$2:$I$1500,'1.PrepList'!$N$2:$N$1500,"")&amp;"",""))</f>
        <v/>
      </c>
      <c r="F6990" s="638" t="str">
        <f>IF($C6990="","",IFERROR(_xlfn.XLOOKUP($C6990,'1.PrepList'!$I$2:$I$1500,'1.PrepList'!$K$2:$K$1500,"")&amp;"",""))</f>
        <v/>
      </c>
      <c r="H6990" s="644" t="str">
        <f>IF($C6990="","",IFERROR(IF(_xlfn.XLOOKUP($C6990,tbl_StartedStatus[Bold ID],tbl_StartedStatus[Started])="Started","Yes",IF(_xlfn.XLOOKUP($C6990,tbl_StartedStatus[Bold ID],tbl_StartedStatus[Started])="No Show","No Show","")),""))</f>
        <v/>
      </c>
    </row>
    <row r="6991" spans="1:8" ht="15" customHeight="1" thickBot="1">
      <c r="A6991" s="38" t="str">
        <f>IF($C6991="","",IFERROR(_xlfn.XLOOKUP($C6991,'1.PrepList'!$I$2:$I$1500,'1.PrepList'!$G$2:$G$1500,"")&amp;"",""))</f>
        <v/>
      </c>
      <c r="B6991" s="638" t="str">
        <f>IF($C6991="","",IFERROR(_xlfn.XLOOKUP($C6991,'1.PrepList'!$I$2:$I$1500,'1.PrepList'!$H$2:$H$1500,"")&amp;"",""))</f>
        <v/>
      </c>
      <c r="D6991" s="638" t="str">
        <f>IF($C6991="","",IFERROR(_xlfn.XLOOKUP($C6991,'1.PrepList'!$I$2:$I$1500,'1.PrepList'!$J$2:$J$1500,"")&amp;"",""))</f>
        <v/>
      </c>
      <c r="E6991" s="638" t="str">
        <f>IF($C6991="","",IFERROR(_xlfn.XLOOKUP($C6991,'1.PrepList'!$I$2:$I$1500,'1.PrepList'!$N$2:$N$1500,"")&amp;"",""))</f>
        <v/>
      </c>
      <c r="F6991" s="638" t="str">
        <f>IF($C6991="","",IFERROR(_xlfn.XLOOKUP($C6991,'1.PrepList'!$I$2:$I$1500,'1.PrepList'!$K$2:$K$1500,"")&amp;"",""))</f>
        <v/>
      </c>
      <c r="H6991" s="644" t="str">
        <f>IF($C6991="","",IFERROR(IF(_xlfn.XLOOKUP($C6991,tbl_StartedStatus[Bold ID],tbl_StartedStatus[Started])="Started","Yes",IF(_xlfn.XLOOKUP($C6991,tbl_StartedStatus[Bold ID],tbl_StartedStatus[Started])="No Show","No Show","")),""))</f>
        <v/>
      </c>
    </row>
    <row r="6992" spans="1:8" ht="15" customHeight="1" thickBot="1">
      <c r="A6992" s="38" t="str">
        <f>IF($C6992="","",IFERROR(_xlfn.XLOOKUP($C6992,'1.PrepList'!$I$2:$I$1500,'1.PrepList'!$G$2:$G$1500,"")&amp;"",""))</f>
        <v/>
      </c>
      <c r="B6992" s="638" t="str">
        <f>IF($C6992="","",IFERROR(_xlfn.XLOOKUP($C6992,'1.PrepList'!$I$2:$I$1500,'1.PrepList'!$H$2:$H$1500,"")&amp;"",""))</f>
        <v/>
      </c>
      <c r="D6992" s="638" t="str">
        <f>IF($C6992="","",IFERROR(_xlfn.XLOOKUP($C6992,'1.PrepList'!$I$2:$I$1500,'1.PrepList'!$J$2:$J$1500,"")&amp;"",""))</f>
        <v/>
      </c>
      <c r="E6992" s="638" t="str">
        <f>IF($C6992="","",IFERROR(_xlfn.XLOOKUP($C6992,'1.PrepList'!$I$2:$I$1500,'1.PrepList'!$N$2:$N$1500,"")&amp;"",""))</f>
        <v/>
      </c>
      <c r="F6992" s="638" t="str">
        <f>IF($C6992="","",IFERROR(_xlfn.XLOOKUP($C6992,'1.PrepList'!$I$2:$I$1500,'1.PrepList'!$K$2:$K$1500,"")&amp;"",""))</f>
        <v/>
      </c>
      <c r="H6992" s="644" t="str">
        <f>IF($C6992="","",IFERROR(IF(_xlfn.XLOOKUP($C6992,tbl_StartedStatus[Bold ID],tbl_StartedStatus[Started])="Started","Yes",IF(_xlfn.XLOOKUP($C6992,tbl_StartedStatus[Bold ID],tbl_StartedStatus[Started])="No Show","No Show","")),""))</f>
        <v/>
      </c>
    </row>
    <row r="6993" spans="1:8" ht="15" customHeight="1" thickBot="1">
      <c r="A6993" s="38" t="str">
        <f>IF($C6993="","",IFERROR(_xlfn.XLOOKUP($C6993,'1.PrepList'!$I$2:$I$1500,'1.PrepList'!$G$2:$G$1500,"")&amp;"",""))</f>
        <v/>
      </c>
      <c r="B6993" s="638" t="str">
        <f>IF($C6993="","",IFERROR(_xlfn.XLOOKUP($C6993,'1.PrepList'!$I$2:$I$1500,'1.PrepList'!$H$2:$H$1500,"")&amp;"",""))</f>
        <v/>
      </c>
      <c r="D6993" s="638" t="str">
        <f>IF($C6993="","",IFERROR(_xlfn.XLOOKUP($C6993,'1.PrepList'!$I$2:$I$1500,'1.PrepList'!$J$2:$J$1500,"")&amp;"",""))</f>
        <v/>
      </c>
      <c r="E6993" s="638" t="str">
        <f>IF($C6993="","",IFERROR(_xlfn.XLOOKUP($C6993,'1.PrepList'!$I$2:$I$1500,'1.PrepList'!$N$2:$N$1500,"")&amp;"",""))</f>
        <v/>
      </c>
      <c r="F6993" s="638" t="str">
        <f>IF($C6993="","",IFERROR(_xlfn.XLOOKUP($C6993,'1.PrepList'!$I$2:$I$1500,'1.PrepList'!$K$2:$K$1500,"")&amp;"",""))</f>
        <v/>
      </c>
      <c r="H6993" s="644" t="str">
        <f>IF($C6993="","",IFERROR(IF(_xlfn.XLOOKUP($C6993,tbl_StartedStatus[Bold ID],tbl_StartedStatus[Started])="Started","Yes",IF(_xlfn.XLOOKUP($C6993,tbl_StartedStatus[Bold ID],tbl_StartedStatus[Started])="No Show","No Show","")),""))</f>
        <v/>
      </c>
    </row>
    <row r="6994" spans="1:8" ht="15" customHeight="1" thickBot="1">
      <c r="A6994" s="38" t="str">
        <f>IF($C6994="","",IFERROR(_xlfn.XLOOKUP($C6994,'1.PrepList'!$I$2:$I$1500,'1.PrepList'!$G$2:$G$1500,"")&amp;"",""))</f>
        <v/>
      </c>
      <c r="B6994" s="638" t="str">
        <f>IF($C6994="","",IFERROR(_xlfn.XLOOKUP($C6994,'1.PrepList'!$I$2:$I$1500,'1.PrepList'!$H$2:$H$1500,"")&amp;"",""))</f>
        <v/>
      </c>
      <c r="D6994" s="638" t="str">
        <f>IF($C6994="","",IFERROR(_xlfn.XLOOKUP($C6994,'1.PrepList'!$I$2:$I$1500,'1.PrepList'!$J$2:$J$1500,"")&amp;"",""))</f>
        <v/>
      </c>
      <c r="E6994" s="638" t="str">
        <f>IF($C6994="","",IFERROR(_xlfn.XLOOKUP($C6994,'1.PrepList'!$I$2:$I$1500,'1.PrepList'!$N$2:$N$1500,"")&amp;"",""))</f>
        <v/>
      </c>
      <c r="F6994" s="638" t="str">
        <f>IF($C6994="","",IFERROR(_xlfn.XLOOKUP($C6994,'1.PrepList'!$I$2:$I$1500,'1.PrepList'!$K$2:$K$1500,"")&amp;"",""))</f>
        <v/>
      </c>
      <c r="H6994" s="644" t="str">
        <f>IF($C6994="","",IFERROR(IF(_xlfn.XLOOKUP($C6994,tbl_StartedStatus[Bold ID],tbl_StartedStatus[Started])="Started","Yes",IF(_xlfn.XLOOKUP($C6994,tbl_StartedStatus[Bold ID],tbl_StartedStatus[Started])="No Show","No Show","")),""))</f>
        <v/>
      </c>
    </row>
    <row r="6995" spans="1:8" ht="15" customHeight="1" thickBot="1">
      <c r="A6995" s="38" t="str">
        <f>IF($C6995="","",IFERROR(_xlfn.XLOOKUP($C6995,'1.PrepList'!$I$2:$I$1500,'1.PrepList'!$G$2:$G$1500,"")&amp;"",""))</f>
        <v/>
      </c>
      <c r="B6995" s="638" t="str">
        <f>IF($C6995="","",IFERROR(_xlfn.XLOOKUP($C6995,'1.PrepList'!$I$2:$I$1500,'1.PrepList'!$H$2:$H$1500,"")&amp;"",""))</f>
        <v/>
      </c>
      <c r="D6995" s="638" t="str">
        <f>IF($C6995="","",IFERROR(_xlfn.XLOOKUP($C6995,'1.PrepList'!$I$2:$I$1500,'1.PrepList'!$J$2:$J$1500,"")&amp;"",""))</f>
        <v/>
      </c>
      <c r="E6995" s="638" t="str">
        <f>IF($C6995="","",IFERROR(_xlfn.XLOOKUP($C6995,'1.PrepList'!$I$2:$I$1500,'1.PrepList'!$N$2:$N$1500,"")&amp;"",""))</f>
        <v/>
      </c>
      <c r="F6995" s="638" t="str">
        <f>IF($C6995="","",IFERROR(_xlfn.XLOOKUP($C6995,'1.PrepList'!$I$2:$I$1500,'1.PrepList'!$K$2:$K$1500,"")&amp;"",""))</f>
        <v/>
      </c>
      <c r="H6995" s="644" t="str">
        <f>IF($C6995="","",IFERROR(IF(_xlfn.XLOOKUP($C6995,tbl_StartedStatus[Bold ID],tbl_StartedStatus[Started])="Started","Yes",IF(_xlfn.XLOOKUP($C6995,tbl_StartedStatus[Bold ID],tbl_StartedStatus[Started])="No Show","No Show","")),""))</f>
        <v/>
      </c>
    </row>
    <row r="6996" spans="1:8" ht="15" customHeight="1" thickBot="1">
      <c r="A6996" s="38" t="str">
        <f>IF($C6996="","",IFERROR(_xlfn.XLOOKUP($C6996,'1.PrepList'!$I$2:$I$1500,'1.PrepList'!$G$2:$G$1500,"")&amp;"",""))</f>
        <v/>
      </c>
      <c r="B6996" s="638" t="str">
        <f>IF($C6996="","",IFERROR(_xlfn.XLOOKUP($C6996,'1.PrepList'!$I$2:$I$1500,'1.PrepList'!$H$2:$H$1500,"")&amp;"",""))</f>
        <v/>
      </c>
      <c r="D6996" s="638" t="str">
        <f>IF($C6996="","",IFERROR(_xlfn.XLOOKUP($C6996,'1.PrepList'!$I$2:$I$1500,'1.PrepList'!$J$2:$J$1500,"")&amp;"",""))</f>
        <v/>
      </c>
      <c r="E6996" s="638" t="str">
        <f>IF($C6996="","",IFERROR(_xlfn.XLOOKUP($C6996,'1.PrepList'!$I$2:$I$1500,'1.PrepList'!$N$2:$N$1500,"")&amp;"",""))</f>
        <v/>
      </c>
      <c r="F6996" s="638" t="str">
        <f>IF($C6996="","",IFERROR(_xlfn.XLOOKUP($C6996,'1.PrepList'!$I$2:$I$1500,'1.PrepList'!$K$2:$K$1500,"")&amp;"",""))</f>
        <v/>
      </c>
      <c r="H6996" s="644" t="str">
        <f>IF($C6996="","",IFERROR(IF(_xlfn.XLOOKUP($C6996,tbl_StartedStatus[Bold ID],tbl_StartedStatus[Started])="Started","Yes",IF(_xlfn.XLOOKUP($C6996,tbl_StartedStatus[Bold ID],tbl_StartedStatus[Started])="No Show","No Show","")),""))</f>
        <v/>
      </c>
    </row>
    <row r="6997" spans="1:8" ht="15" customHeight="1" thickBot="1">
      <c r="A6997" s="38" t="str">
        <f>IF($C6997="","",IFERROR(_xlfn.XLOOKUP($C6997,'1.PrepList'!$I$2:$I$1500,'1.PrepList'!$G$2:$G$1500,"")&amp;"",""))</f>
        <v/>
      </c>
      <c r="B6997" s="638" t="str">
        <f>IF($C6997="","",IFERROR(_xlfn.XLOOKUP($C6997,'1.PrepList'!$I$2:$I$1500,'1.PrepList'!$H$2:$H$1500,"")&amp;"",""))</f>
        <v/>
      </c>
      <c r="D6997" s="638" t="str">
        <f>IF($C6997="","",IFERROR(_xlfn.XLOOKUP($C6997,'1.PrepList'!$I$2:$I$1500,'1.PrepList'!$J$2:$J$1500,"")&amp;"",""))</f>
        <v/>
      </c>
      <c r="E6997" s="638" t="str">
        <f>IF($C6997="","",IFERROR(_xlfn.XLOOKUP($C6997,'1.PrepList'!$I$2:$I$1500,'1.PrepList'!$N$2:$N$1500,"")&amp;"",""))</f>
        <v/>
      </c>
      <c r="F6997" s="638" t="str">
        <f>IF($C6997="","",IFERROR(_xlfn.XLOOKUP($C6997,'1.PrepList'!$I$2:$I$1500,'1.PrepList'!$K$2:$K$1500,"")&amp;"",""))</f>
        <v/>
      </c>
      <c r="H6997" s="644" t="str">
        <f>IF($C6997="","",IFERROR(IF(_xlfn.XLOOKUP($C6997,tbl_StartedStatus[Bold ID],tbl_StartedStatus[Started])="Started","Yes",IF(_xlfn.XLOOKUP($C6997,tbl_StartedStatus[Bold ID],tbl_StartedStatus[Started])="No Show","No Show","")),""))</f>
        <v/>
      </c>
    </row>
    <row r="6998" spans="1:8" ht="15" customHeight="1" thickBot="1">
      <c r="A6998" s="38" t="str">
        <f>IF($C6998="","",IFERROR(_xlfn.XLOOKUP($C6998,'1.PrepList'!$I$2:$I$1500,'1.PrepList'!$G$2:$G$1500,"")&amp;"",""))</f>
        <v/>
      </c>
      <c r="B6998" s="638" t="str">
        <f>IF($C6998="","",IFERROR(_xlfn.XLOOKUP($C6998,'1.PrepList'!$I$2:$I$1500,'1.PrepList'!$H$2:$H$1500,"")&amp;"",""))</f>
        <v/>
      </c>
      <c r="D6998" s="638" t="str">
        <f>IF($C6998="","",IFERROR(_xlfn.XLOOKUP($C6998,'1.PrepList'!$I$2:$I$1500,'1.PrepList'!$J$2:$J$1500,"")&amp;"",""))</f>
        <v/>
      </c>
      <c r="E6998" s="638" t="str">
        <f>IF($C6998="","",IFERROR(_xlfn.XLOOKUP($C6998,'1.PrepList'!$I$2:$I$1500,'1.PrepList'!$N$2:$N$1500,"")&amp;"",""))</f>
        <v/>
      </c>
      <c r="F6998" s="638" t="str">
        <f>IF($C6998="","",IFERROR(_xlfn.XLOOKUP($C6998,'1.PrepList'!$I$2:$I$1500,'1.PrepList'!$K$2:$K$1500,"")&amp;"",""))</f>
        <v/>
      </c>
      <c r="H6998" s="644" t="str">
        <f>IF($C6998="","",IFERROR(IF(_xlfn.XLOOKUP($C6998,tbl_StartedStatus[Bold ID],tbl_StartedStatus[Started])="Started","Yes",IF(_xlfn.XLOOKUP($C6998,tbl_StartedStatus[Bold ID],tbl_StartedStatus[Started])="No Show","No Show","")),""))</f>
        <v/>
      </c>
    </row>
    <row r="6999" spans="1:8" ht="15" customHeight="1" thickBot="1">
      <c r="A6999" s="38" t="str">
        <f>IF($C6999="","",IFERROR(_xlfn.XLOOKUP($C6999,'1.PrepList'!$I$2:$I$1500,'1.PrepList'!$G$2:$G$1500,"")&amp;"",""))</f>
        <v/>
      </c>
      <c r="B6999" s="638" t="str">
        <f>IF($C6999="","",IFERROR(_xlfn.XLOOKUP($C6999,'1.PrepList'!$I$2:$I$1500,'1.PrepList'!$H$2:$H$1500,"")&amp;"",""))</f>
        <v/>
      </c>
      <c r="D6999" s="638" t="str">
        <f>IF($C6999="","",IFERROR(_xlfn.XLOOKUP($C6999,'1.PrepList'!$I$2:$I$1500,'1.PrepList'!$J$2:$J$1500,"")&amp;"",""))</f>
        <v/>
      </c>
      <c r="E6999" s="638" t="str">
        <f>IF($C6999="","",IFERROR(_xlfn.XLOOKUP($C6999,'1.PrepList'!$I$2:$I$1500,'1.PrepList'!$N$2:$N$1500,"")&amp;"",""))</f>
        <v/>
      </c>
      <c r="F6999" s="638" t="str">
        <f>IF($C6999="","",IFERROR(_xlfn.XLOOKUP($C6999,'1.PrepList'!$I$2:$I$1500,'1.PrepList'!$K$2:$K$1500,"")&amp;"",""))</f>
        <v/>
      </c>
      <c r="H6999" s="644" t="str">
        <f>IF($C6999="","",IFERROR(IF(_xlfn.XLOOKUP($C6999,tbl_StartedStatus[Bold ID],tbl_StartedStatus[Started])="Started","Yes",IF(_xlfn.XLOOKUP($C6999,tbl_StartedStatus[Bold ID],tbl_StartedStatus[Started])="No Show","No Show","")),""))</f>
        <v/>
      </c>
    </row>
    <row r="7000" spans="1:8" ht="15" customHeight="1" thickBot="1">
      <c r="A7000" s="38" t="str">
        <f>IF($C7000="","",IFERROR(_xlfn.XLOOKUP($C7000,'1.PrepList'!$I$2:$I$1500,'1.PrepList'!$G$2:$G$1500,"")&amp;"",""))</f>
        <v/>
      </c>
      <c r="B7000" s="638" t="str">
        <f>IF($C7000="","",IFERROR(_xlfn.XLOOKUP($C7000,'1.PrepList'!$I$2:$I$1500,'1.PrepList'!$H$2:$H$1500,"")&amp;"",""))</f>
        <v/>
      </c>
      <c r="D7000" s="638" t="str">
        <f>IF($C7000="","",IFERROR(_xlfn.XLOOKUP($C7000,'1.PrepList'!$I$2:$I$1500,'1.PrepList'!$J$2:$J$1500,"")&amp;"",""))</f>
        <v/>
      </c>
      <c r="E7000" s="638" t="str">
        <f>IF($C7000="","",IFERROR(_xlfn.XLOOKUP($C7000,'1.PrepList'!$I$2:$I$1500,'1.PrepList'!$N$2:$N$1500,"")&amp;"",""))</f>
        <v/>
      </c>
      <c r="F7000" s="638" t="str">
        <f>IF($C7000="","",IFERROR(_xlfn.XLOOKUP($C7000,'1.PrepList'!$I$2:$I$1500,'1.PrepList'!$K$2:$K$1500,"")&amp;"",""))</f>
        <v/>
      </c>
      <c r="H7000" s="644" t="str">
        <f>IF($C7000="","",IFERROR(IF(_xlfn.XLOOKUP($C7000,tbl_StartedStatus[Bold ID],tbl_StartedStatus[Started])="Started","Yes",IF(_xlfn.XLOOKUP($C7000,tbl_StartedStatus[Bold ID],tbl_StartedStatus[Started])="No Show","No Show","")),""))</f>
        <v/>
      </c>
    </row>
    <row r="7001" spans="1:8" ht="15" customHeight="1" thickBot="1">
      <c r="A7001" s="38" t="str">
        <f>IF($C7001="","",IFERROR(_xlfn.XLOOKUP($C7001,'1.PrepList'!$I$2:$I$1500,'1.PrepList'!$G$2:$G$1500,"")&amp;"",""))</f>
        <v/>
      </c>
      <c r="B7001" s="638" t="str">
        <f>IF($C7001="","",IFERROR(_xlfn.XLOOKUP($C7001,'1.PrepList'!$I$2:$I$1500,'1.PrepList'!$H$2:$H$1500,"")&amp;"",""))</f>
        <v/>
      </c>
      <c r="D7001" s="638" t="str">
        <f>IF($C7001="","",IFERROR(_xlfn.XLOOKUP($C7001,'1.PrepList'!$I$2:$I$1500,'1.PrepList'!$J$2:$J$1500,"")&amp;"",""))</f>
        <v/>
      </c>
      <c r="E7001" s="638" t="str">
        <f>IF($C7001="","",IFERROR(_xlfn.XLOOKUP($C7001,'1.PrepList'!$I$2:$I$1500,'1.PrepList'!$N$2:$N$1500,"")&amp;"",""))</f>
        <v/>
      </c>
      <c r="F7001" s="638" t="str">
        <f>IF($C7001="","",IFERROR(_xlfn.XLOOKUP($C7001,'1.PrepList'!$I$2:$I$1500,'1.PrepList'!$K$2:$K$1500,"")&amp;"",""))</f>
        <v/>
      </c>
      <c r="H7001" s="644" t="str">
        <f>IF($C7001="","",IFERROR(IF(_xlfn.XLOOKUP($C7001,tbl_StartedStatus[Bold ID],tbl_StartedStatus[Started])="Started","Yes",IF(_xlfn.XLOOKUP($C7001,tbl_StartedStatus[Bold ID],tbl_StartedStatus[Started])="No Show","No Show","")),""))</f>
        <v/>
      </c>
    </row>
    <row r="7002" spans="1:8" ht="15" customHeight="1" thickBot="1">
      <c r="A7002" s="38" t="str">
        <f>IF($C7002="","",IFERROR(_xlfn.XLOOKUP($C7002,'1.PrepList'!$I$2:$I$1500,'1.PrepList'!$G$2:$G$1500,"")&amp;"",""))</f>
        <v/>
      </c>
      <c r="B7002" s="638" t="str">
        <f>IF($C7002="","",IFERROR(_xlfn.XLOOKUP($C7002,'1.PrepList'!$I$2:$I$1500,'1.PrepList'!$H$2:$H$1500,"")&amp;"",""))</f>
        <v/>
      </c>
      <c r="D7002" s="638" t="str">
        <f>IF($C7002="","",IFERROR(_xlfn.XLOOKUP($C7002,'1.PrepList'!$I$2:$I$1500,'1.PrepList'!$J$2:$J$1500,"")&amp;"",""))</f>
        <v/>
      </c>
      <c r="E7002" s="638" t="str">
        <f>IF($C7002="","",IFERROR(_xlfn.XLOOKUP($C7002,'1.PrepList'!$I$2:$I$1500,'1.PrepList'!$N$2:$N$1500,"")&amp;"",""))</f>
        <v/>
      </c>
      <c r="F7002" s="638" t="str">
        <f>IF($C7002="","",IFERROR(_xlfn.XLOOKUP($C7002,'1.PrepList'!$I$2:$I$1500,'1.PrepList'!$K$2:$K$1500,"")&amp;"",""))</f>
        <v/>
      </c>
      <c r="H7002" s="644" t="str">
        <f>IF($C7002="","",IFERROR(IF(_xlfn.XLOOKUP($C7002,tbl_StartedStatus[Bold ID],tbl_StartedStatus[Started])="Started","Yes",IF(_xlfn.XLOOKUP($C7002,tbl_StartedStatus[Bold ID],tbl_StartedStatus[Started])="No Show","No Show","")),""))</f>
        <v/>
      </c>
    </row>
    <row r="7003" spans="1:8" ht="15" customHeight="1" thickBot="1">
      <c r="A7003" s="38" t="str">
        <f>IF($C7003="","",IFERROR(_xlfn.XLOOKUP($C7003,'1.PrepList'!$I$2:$I$1500,'1.PrepList'!$G$2:$G$1500,"")&amp;"",""))</f>
        <v/>
      </c>
      <c r="B7003" s="638" t="str">
        <f>IF($C7003="","",IFERROR(_xlfn.XLOOKUP($C7003,'1.PrepList'!$I$2:$I$1500,'1.PrepList'!$H$2:$H$1500,"")&amp;"",""))</f>
        <v/>
      </c>
      <c r="D7003" s="638" t="str">
        <f>IF($C7003="","",IFERROR(_xlfn.XLOOKUP($C7003,'1.PrepList'!$I$2:$I$1500,'1.PrepList'!$J$2:$J$1500,"")&amp;"",""))</f>
        <v/>
      </c>
      <c r="E7003" s="638" t="str">
        <f>IF($C7003="","",IFERROR(_xlfn.XLOOKUP($C7003,'1.PrepList'!$I$2:$I$1500,'1.PrepList'!$N$2:$N$1500,"")&amp;"",""))</f>
        <v/>
      </c>
      <c r="F7003" s="638" t="str">
        <f>IF($C7003="","",IFERROR(_xlfn.XLOOKUP($C7003,'1.PrepList'!$I$2:$I$1500,'1.PrepList'!$K$2:$K$1500,"")&amp;"",""))</f>
        <v/>
      </c>
      <c r="H7003" s="644" t="str">
        <f>IF($C7003="","",IFERROR(IF(_xlfn.XLOOKUP($C7003,tbl_StartedStatus[Bold ID],tbl_StartedStatus[Started])="Started","Yes",IF(_xlfn.XLOOKUP($C7003,tbl_StartedStatus[Bold ID],tbl_StartedStatus[Started])="No Show","No Show","")),""))</f>
        <v/>
      </c>
    </row>
    <row r="7004" spans="1:8" ht="15" customHeight="1" thickBot="1">
      <c r="A7004" s="38" t="str">
        <f>IF($C7004="","",IFERROR(_xlfn.XLOOKUP($C7004,'1.PrepList'!$I$2:$I$1500,'1.PrepList'!$G$2:$G$1500,"")&amp;"",""))</f>
        <v/>
      </c>
      <c r="B7004" s="638" t="str">
        <f>IF($C7004="","",IFERROR(_xlfn.XLOOKUP($C7004,'1.PrepList'!$I$2:$I$1500,'1.PrepList'!$H$2:$H$1500,"")&amp;"",""))</f>
        <v/>
      </c>
      <c r="D7004" s="638" t="str">
        <f>IF($C7004="","",IFERROR(_xlfn.XLOOKUP($C7004,'1.PrepList'!$I$2:$I$1500,'1.PrepList'!$J$2:$J$1500,"")&amp;"",""))</f>
        <v/>
      </c>
      <c r="E7004" s="638" t="str">
        <f>IF($C7004="","",IFERROR(_xlfn.XLOOKUP($C7004,'1.PrepList'!$I$2:$I$1500,'1.PrepList'!$N$2:$N$1500,"")&amp;"",""))</f>
        <v/>
      </c>
      <c r="F7004" s="638" t="str">
        <f>IF($C7004="","",IFERROR(_xlfn.XLOOKUP($C7004,'1.PrepList'!$I$2:$I$1500,'1.PrepList'!$K$2:$K$1500,"")&amp;"",""))</f>
        <v/>
      </c>
      <c r="H7004" s="644" t="str">
        <f>IF($C7004="","",IFERROR(IF(_xlfn.XLOOKUP($C7004,tbl_StartedStatus[Bold ID],tbl_StartedStatus[Started])="Started","Yes",IF(_xlfn.XLOOKUP($C7004,tbl_StartedStatus[Bold ID],tbl_StartedStatus[Started])="No Show","No Show","")),""))</f>
        <v/>
      </c>
    </row>
    <row r="7005" spans="1:8" ht="15" customHeight="1" thickBot="1">
      <c r="A7005" s="38" t="str">
        <f>IF($C7005="","",IFERROR(_xlfn.XLOOKUP($C7005,'1.PrepList'!$I$2:$I$1500,'1.PrepList'!$G$2:$G$1500,"")&amp;"",""))</f>
        <v/>
      </c>
      <c r="B7005" s="638" t="str">
        <f>IF($C7005="","",IFERROR(_xlfn.XLOOKUP($C7005,'1.PrepList'!$I$2:$I$1500,'1.PrepList'!$H$2:$H$1500,"")&amp;"",""))</f>
        <v/>
      </c>
      <c r="D7005" s="638" t="str">
        <f>IF($C7005="","",IFERROR(_xlfn.XLOOKUP($C7005,'1.PrepList'!$I$2:$I$1500,'1.PrepList'!$J$2:$J$1500,"")&amp;"",""))</f>
        <v/>
      </c>
      <c r="E7005" s="638" t="str">
        <f>IF($C7005="","",IFERROR(_xlfn.XLOOKUP($C7005,'1.PrepList'!$I$2:$I$1500,'1.PrepList'!$N$2:$N$1500,"")&amp;"",""))</f>
        <v/>
      </c>
      <c r="F7005" s="638" t="str">
        <f>IF($C7005="","",IFERROR(_xlfn.XLOOKUP($C7005,'1.PrepList'!$I$2:$I$1500,'1.PrepList'!$K$2:$K$1500,"")&amp;"",""))</f>
        <v/>
      </c>
      <c r="H7005" s="644" t="str">
        <f>IF($C7005="","",IFERROR(IF(_xlfn.XLOOKUP($C7005,tbl_StartedStatus[Bold ID],tbl_StartedStatus[Started])="Started","Yes",IF(_xlfn.XLOOKUP($C7005,tbl_StartedStatus[Bold ID],tbl_StartedStatus[Started])="No Show","No Show","")),""))</f>
        <v/>
      </c>
    </row>
    <row r="7006" spans="1:8" ht="15" customHeight="1" thickBot="1">
      <c r="A7006" s="38" t="str">
        <f>IF($C7006="","",IFERROR(_xlfn.XLOOKUP($C7006,'1.PrepList'!$I$2:$I$1500,'1.PrepList'!$G$2:$G$1500,"")&amp;"",""))</f>
        <v/>
      </c>
      <c r="B7006" s="638" t="str">
        <f>IF($C7006="","",IFERROR(_xlfn.XLOOKUP($C7006,'1.PrepList'!$I$2:$I$1500,'1.PrepList'!$H$2:$H$1500,"")&amp;"",""))</f>
        <v/>
      </c>
      <c r="D7006" s="638" t="str">
        <f>IF($C7006="","",IFERROR(_xlfn.XLOOKUP($C7006,'1.PrepList'!$I$2:$I$1500,'1.PrepList'!$J$2:$J$1500,"")&amp;"",""))</f>
        <v/>
      </c>
      <c r="E7006" s="638" t="str">
        <f>IF($C7006="","",IFERROR(_xlfn.XLOOKUP($C7006,'1.PrepList'!$I$2:$I$1500,'1.PrepList'!$N$2:$N$1500,"")&amp;"",""))</f>
        <v/>
      </c>
      <c r="F7006" s="638" t="str">
        <f>IF($C7006="","",IFERROR(_xlfn.XLOOKUP($C7006,'1.PrepList'!$I$2:$I$1500,'1.PrepList'!$K$2:$K$1500,"")&amp;"",""))</f>
        <v/>
      </c>
      <c r="H7006" s="644" t="str">
        <f>IF($C7006="","",IFERROR(IF(_xlfn.XLOOKUP($C7006,tbl_StartedStatus[Bold ID],tbl_StartedStatus[Started])="Started","Yes",IF(_xlfn.XLOOKUP($C7006,tbl_StartedStatus[Bold ID],tbl_StartedStatus[Started])="No Show","No Show","")),""))</f>
        <v/>
      </c>
    </row>
    <row r="7007" spans="1:8" ht="15" customHeight="1" thickBot="1">
      <c r="A7007" s="38" t="str">
        <f>IF($C7007="","",IFERROR(_xlfn.XLOOKUP($C7007,'1.PrepList'!$I$2:$I$1500,'1.PrepList'!$G$2:$G$1500,"")&amp;"",""))</f>
        <v/>
      </c>
      <c r="B7007" s="638" t="str">
        <f>IF($C7007="","",IFERROR(_xlfn.XLOOKUP($C7007,'1.PrepList'!$I$2:$I$1500,'1.PrepList'!$H$2:$H$1500,"")&amp;"",""))</f>
        <v/>
      </c>
      <c r="D7007" s="638" t="str">
        <f>IF($C7007="","",IFERROR(_xlfn.XLOOKUP($C7007,'1.PrepList'!$I$2:$I$1500,'1.PrepList'!$J$2:$J$1500,"")&amp;"",""))</f>
        <v/>
      </c>
      <c r="E7007" s="638" t="str">
        <f>IF($C7007="","",IFERROR(_xlfn.XLOOKUP($C7007,'1.PrepList'!$I$2:$I$1500,'1.PrepList'!$N$2:$N$1500,"")&amp;"",""))</f>
        <v/>
      </c>
      <c r="F7007" s="638" t="str">
        <f>IF($C7007="","",IFERROR(_xlfn.XLOOKUP($C7007,'1.PrepList'!$I$2:$I$1500,'1.PrepList'!$K$2:$K$1500,"")&amp;"",""))</f>
        <v/>
      </c>
      <c r="H7007" s="644" t="str">
        <f>IF($C7007="","",IFERROR(IF(_xlfn.XLOOKUP($C7007,tbl_StartedStatus[Bold ID],tbl_StartedStatus[Started])="Started","Yes",IF(_xlfn.XLOOKUP($C7007,tbl_StartedStatus[Bold ID],tbl_StartedStatus[Started])="No Show","No Show","")),""))</f>
        <v/>
      </c>
    </row>
    <row r="7008" spans="1:8" ht="15" customHeight="1" thickBot="1">
      <c r="A7008" s="38" t="str">
        <f>IF($C7008="","",IFERROR(_xlfn.XLOOKUP($C7008,'1.PrepList'!$I$2:$I$1500,'1.PrepList'!$G$2:$G$1500,"")&amp;"",""))</f>
        <v/>
      </c>
      <c r="B7008" s="638" t="str">
        <f>IF($C7008="","",IFERROR(_xlfn.XLOOKUP($C7008,'1.PrepList'!$I$2:$I$1500,'1.PrepList'!$H$2:$H$1500,"")&amp;"",""))</f>
        <v/>
      </c>
      <c r="D7008" s="638" t="str">
        <f>IF($C7008="","",IFERROR(_xlfn.XLOOKUP($C7008,'1.PrepList'!$I$2:$I$1500,'1.PrepList'!$J$2:$J$1500,"")&amp;"",""))</f>
        <v/>
      </c>
      <c r="E7008" s="638" t="str">
        <f>IF($C7008="","",IFERROR(_xlfn.XLOOKUP($C7008,'1.PrepList'!$I$2:$I$1500,'1.PrepList'!$N$2:$N$1500,"")&amp;"",""))</f>
        <v/>
      </c>
      <c r="F7008" s="638" t="str">
        <f>IF($C7008="","",IFERROR(_xlfn.XLOOKUP($C7008,'1.PrepList'!$I$2:$I$1500,'1.PrepList'!$K$2:$K$1500,"")&amp;"",""))</f>
        <v/>
      </c>
      <c r="H7008" s="644" t="str">
        <f>IF($C7008="","",IFERROR(IF(_xlfn.XLOOKUP($C7008,tbl_StartedStatus[Bold ID],tbl_StartedStatus[Started])="Started","Yes",IF(_xlfn.XLOOKUP($C7008,tbl_StartedStatus[Bold ID],tbl_StartedStatus[Started])="No Show","No Show","")),""))</f>
        <v/>
      </c>
    </row>
    <row r="7009" spans="1:8" ht="15" customHeight="1" thickBot="1">
      <c r="A7009" s="38" t="str">
        <f>IF($C7009="","",IFERROR(_xlfn.XLOOKUP($C7009,'1.PrepList'!$I$2:$I$1500,'1.PrepList'!$G$2:$G$1500,"")&amp;"",""))</f>
        <v/>
      </c>
      <c r="B7009" s="638" t="str">
        <f>IF($C7009="","",IFERROR(_xlfn.XLOOKUP($C7009,'1.PrepList'!$I$2:$I$1500,'1.PrepList'!$H$2:$H$1500,"")&amp;"",""))</f>
        <v/>
      </c>
      <c r="D7009" s="638" t="str">
        <f>IF($C7009="","",IFERROR(_xlfn.XLOOKUP($C7009,'1.PrepList'!$I$2:$I$1500,'1.PrepList'!$J$2:$J$1500,"")&amp;"",""))</f>
        <v/>
      </c>
      <c r="E7009" s="638" t="str">
        <f>IF($C7009="","",IFERROR(_xlfn.XLOOKUP($C7009,'1.PrepList'!$I$2:$I$1500,'1.PrepList'!$N$2:$N$1500,"")&amp;"",""))</f>
        <v/>
      </c>
      <c r="F7009" s="638" t="str">
        <f>IF($C7009="","",IFERROR(_xlfn.XLOOKUP($C7009,'1.PrepList'!$I$2:$I$1500,'1.PrepList'!$K$2:$K$1500,"")&amp;"",""))</f>
        <v/>
      </c>
      <c r="H7009" s="644" t="str">
        <f>IF($C7009="","",IFERROR(IF(_xlfn.XLOOKUP($C7009,tbl_StartedStatus[Bold ID],tbl_StartedStatus[Started])="Started","Yes",IF(_xlfn.XLOOKUP($C7009,tbl_StartedStatus[Bold ID],tbl_StartedStatus[Started])="No Show","No Show","")),""))</f>
        <v/>
      </c>
    </row>
    <row r="7010" spans="1:8" ht="15" customHeight="1" thickBot="1">
      <c r="A7010" s="38" t="str">
        <f>IF($C7010="","",IFERROR(_xlfn.XLOOKUP($C7010,'1.PrepList'!$I$2:$I$1500,'1.PrepList'!$G$2:$G$1500,"")&amp;"",""))</f>
        <v/>
      </c>
      <c r="B7010" s="638" t="str">
        <f>IF($C7010="","",IFERROR(_xlfn.XLOOKUP($C7010,'1.PrepList'!$I$2:$I$1500,'1.PrepList'!$H$2:$H$1500,"")&amp;"",""))</f>
        <v/>
      </c>
      <c r="D7010" s="638" t="str">
        <f>IF($C7010="","",IFERROR(_xlfn.XLOOKUP($C7010,'1.PrepList'!$I$2:$I$1500,'1.PrepList'!$J$2:$J$1500,"")&amp;"",""))</f>
        <v/>
      </c>
      <c r="E7010" s="638" t="str">
        <f>IF($C7010="","",IFERROR(_xlfn.XLOOKUP($C7010,'1.PrepList'!$I$2:$I$1500,'1.PrepList'!$N$2:$N$1500,"")&amp;"",""))</f>
        <v/>
      </c>
      <c r="F7010" s="638" t="str">
        <f>IF($C7010="","",IFERROR(_xlfn.XLOOKUP($C7010,'1.PrepList'!$I$2:$I$1500,'1.PrepList'!$K$2:$K$1500,"")&amp;"",""))</f>
        <v/>
      </c>
      <c r="H7010" s="644" t="str">
        <f>IF($C7010="","",IFERROR(IF(_xlfn.XLOOKUP($C7010,tbl_StartedStatus[Bold ID],tbl_StartedStatus[Started])="Started","Yes",IF(_xlfn.XLOOKUP($C7010,tbl_StartedStatus[Bold ID],tbl_StartedStatus[Started])="No Show","No Show","")),""))</f>
        <v/>
      </c>
    </row>
    <row r="7011" spans="1:8" ht="15" customHeight="1" thickBot="1">
      <c r="A7011" s="38" t="str">
        <f>IF($C7011="","",IFERROR(_xlfn.XLOOKUP($C7011,'1.PrepList'!$I$2:$I$1500,'1.PrepList'!$G$2:$G$1500,"")&amp;"",""))</f>
        <v/>
      </c>
      <c r="B7011" s="638" t="str">
        <f>IF($C7011="","",IFERROR(_xlfn.XLOOKUP($C7011,'1.PrepList'!$I$2:$I$1500,'1.PrepList'!$H$2:$H$1500,"")&amp;"",""))</f>
        <v/>
      </c>
      <c r="D7011" s="638" t="str">
        <f>IF($C7011="","",IFERROR(_xlfn.XLOOKUP($C7011,'1.PrepList'!$I$2:$I$1500,'1.PrepList'!$J$2:$J$1500,"")&amp;"",""))</f>
        <v/>
      </c>
      <c r="E7011" s="638" t="str">
        <f>IF($C7011="","",IFERROR(_xlfn.XLOOKUP($C7011,'1.PrepList'!$I$2:$I$1500,'1.PrepList'!$N$2:$N$1500,"")&amp;"",""))</f>
        <v/>
      </c>
      <c r="F7011" s="638" t="str">
        <f>IF($C7011="","",IFERROR(_xlfn.XLOOKUP($C7011,'1.PrepList'!$I$2:$I$1500,'1.PrepList'!$K$2:$K$1500,"")&amp;"",""))</f>
        <v/>
      </c>
      <c r="H7011" s="644" t="str">
        <f>IF($C7011="","",IFERROR(IF(_xlfn.XLOOKUP($C7011,tbl_StartedStatus[Bold ID],tbl_StartedStatus[Started])="Started","Yes",IF(_xlfn.XLOOKUP($C7011,tbl_StartedStatus[Bold ID],tbl_StartedStatus[Started])="No Show","No Show","")),""))</f>
        <v/>
      </c>
    </row>
    <row r="7012" spans="1:8" ht="15" customHeight="1" thickBot="1">
      <c r="A7012" s="38" t="str">
        <f>IF($C7012="","",IFERROR(_xlfn.XLOOKUP($C7012,'1.PrepList'!$I$2:$I$1500,'1.PrepList'!$G$2:$G$1500,"")&amp;"",""))</f>
        <v/>
      </c>
      <c r="B7012" s="638" t="str">
        <f>IF($C7012="","",IFERROR(_xlfn.XLOOKUP($C7012,'1.PrepList'!$I$2:$I$1500,'1.PrepList'!$H$2:$H$1500,"")&amp;"",""))</f>
        <v/>
      </c>
      <c r="D7012" s="638" t="str">
        <f>IF($C7012="","",IFERROR(_xlfn.XLOOKUP($C7012,'1.PrepList'!$I$2:$I$1500,'1.PrepList'!$J$2:$J$1500,"")&amp;"",""))</f>
        <v/>
      </c>
      <c r="E7012" s="638" t="str">
        <f>IF($C7012="","",IFERROR(_xlfn.XLOOKUP($C7012,'1.PrepList'!$I$2:$I$1500,'1.PrepList'!$N$2:$N$1500,"")&amp;"",""))</f>
        <v/>
      </c>
      <c r="F7012" s="638" t="str">
        <f>IF($C7012="","",IFERROR(_xlfn.XLOOKUP($C7012,'1.PrepList'!$I$2:$I$1500,'1.PrepList'!$K$2:$K$1500,"")&amp;"",""))</f>
        <v/>
      </c>
      <c r="H7012" s="644" t="str">
        <f>IF($C7012="","",IFERROR(IF(_xlfn.XLOOKUP($C7012,tbl_StartedStatus[Bold ID],tbl_StartedStatus[Started])="Started","Yes",IF(_xlfn.XLOOKUP($C7012,tbl_StartedStatus[Bold ID],tbl_StartedStatus[Started])="No Show","No Show","")),""))</f>
        <v/>
      </c>
    </row>
    <row r="7013" spans="1:8" ht="15" customHeight="1" thickBot="1">
      <c r="A7013" s="38" t="str">
        <f>IF($C7013="","",IFERROR(_xlfn.XLOOKUP($C7013,'1.PrepList'!$I$2:$I$1500,'1.PrepList'!$G$2:$G$1500,"")&amp;"",""))</f>
        <v/>
      </c>
      <c r="B7013" s="638" t="str">
        <f>IF($C7013="","",IFERROR(_xlfn.XLOOKUP($C7013,'1.PrepList'!$I$2:$I$1500,'1.PrepList'!$H$2:$H$1500,"")&amp;"",""))</f>
        <v/>
      </c>
      <c r="D7013" s="638" t="str">
        <f>IF($C7013="","",IFERROR(_xlfn.XLOOKUP($C7013,'1.PrepList'!$I$2:$I$1500,'1.PrepList'!$J$2:$J$1500,"")&amp;"",""))</f>
        <v/>
      </c>
      <c r="E7013" s="638" t="str">
        <f>IF($C7013="","",IFERROR(_xlfn.XLOOKUP($C7013,'1.PrepList'!$I$2:$I$1500,'1.PrepList'!$N$2:$N$1500,"")&amp;"",""))</f>
        <v/>
      </c>
      <c r="F7013" s="638" t="str">
        <f>IF($C7013="","",IFERROR(_xlfn.XLOOKUP($C7013,'1.PrepList'!$I$2:$I$1500,'1.PrepList'!$K$2:$K$1500,"")&amp;"",""))</f>
        <v/>
      </c>
      <c r="H7013" s="644" t="str">
        <f>IF($C7013="","",IFERROR(IF(_xlfn.XLOOKUP($C7013,tbl_StartedStatus[Bold ID],tbl_StartedStatus[Started])="Started","Yes",IF(_xlfn.XLOOKUP($C7013,tbl_StartedStatus[Bold ID],tbl_StartedStatus[Started])="No Show","No Show","")),""))</f>
        <v/>
      </c>
    </row>
    <row r="7014" spans="1:8" ht="15" customHeight="1" thickBot="1">
      <c r="A7014" s="38" t="str">
        <f>IF($C7014="","",IFERROR(_xlfn.XLOOKUP($C7014,'1.PrepList'!$I$2:$I$1500,'1.PrepList'!$G$2:$G$1500,"")&amp;"",""))</f>
        <v/>
      </c>
      <c r="B7014" s="638" t="str">
        <f>IF($C7014="","",IFERROR(_xlfn.XLOOKUP($C7014,'1.PrepList'!$I$2:$I$1500,'1.PrepList'!$H$2:$H$1500,"")&amp;"",""))</f>
        <v/>
      </c>
      <c r="D7014" s="638" t="str">
        <f>IF($C7014="","",IFERROR(_xlfn.XLOOKUP($C7014,'1.PrepList'!$I$2:$I$1500,'1.PrepList'!$J$2:$J$1500,"")&amp;"",""))</f>
        <v/>
      </c>
      <c r="E7014" s="638" t="str">
        <f>IF($C7014="","",IFERROR(_xlfn.XLOOKUP($C7014,'1.PrepList'!$I$2:$I$1500,'1.PrepList'!$N$2:$N$1500,"")&amp;"",""))</f>
        <v/>
      </c>
      <c r="F7014" s="638" t="str">
        <f>IF($C7014="","",IFERROR(_xlfn.XLOOKUP($C7014,'1.PrepList'!$I$2:$I$1500,'1.PrepList'!$K$2:$K$1500,"")&amp;"",""))</f>
        <v/>
      </c>
      <c r="H7014" s="644" t="str">
        <f>IF($C7014="","",IFERROR(IF(_xlfn.XLOOKUP($C7014,tbl_StartedStatus[Bold ID],tbl_StartedStatus[Started])="Started","Yes",IF(_xlfn.XLOOKUP($C7014,tbl_StartedStatus[Bold ID],tbl_StartedStatus[Started])="No Show","No Show","")),""))</f>
        <v/>
      </c>
    </row>
    <row r="7015" spans="1:8" ht="15" customHeight="1" thickBot="1">
      <c r="A7015" s="38" t="str">
        <f>IF($C7015="","",IFERROR(_xlfn.XLOOKUP($C7015,'1.PrepList'!$I$2:$I$1500,'1.PrepList'!$G$2:$G$1500,"")&amp;"",""))</f>
        <v/>
      </c>
      <c r="B7015" s="638" t="str">
        <f>IF($C7015="","",IFERROR(_xlfn.XLOOKUP($C7015,'1.PrepList'!$I$2:$I$1500,'1.PrepList'!$H$2:$H$1500,"")&amp;"",""))</f>
        <v/>
      </c>
      <c r="D7015" s="638" t="str">
        <f>IF($C7015="","",IFERROR(_xlfn.XLOOKUP($C7015,'1.PrepList'!$I$2:$I$1500,'1.PrepList'!$J$2:$J$1500,"")&amp;"",""))</f>
        <v/>
      </c>
      <c r="E7015" s="638" t="str">
        <f>IF($C7015="","",IFERROR(_xlfn.XLOOKUP($C7015,'1.PrepList'!$I$2:$I$1500,'1.PrepList'!$N$2:$N$1500,"")&amp;"",""))</f>
        <v/>
      </c>
      <c r="F7015" s="638" t="str">
        <f>IF($C7015="","",IFERROR(_xlfn.XLOOKUP($C7015,'1.PrepList'!$I$2:$I$1500,'1.PrepList'!$K$2:$K$1500,"")&amp;"",""))</f>
        <v/>
      </c>
      <c r="H7015" s="644" t="str">
        <f>IF($C7015="","",IFERROR(IF(_xlfn.XLOOKUP($C7015,tbl_StartedStatus[Bold ID],tbl_StartedStatus[Started])="Started","Yes",IF(_xlfn.XLOOKUP($C7015,tbl_StartedStatus[Bold ID],tbl_StartedStatus[Started])="No Show","No Show","")),""))</f>
        <v/>
      </c>
    </row>
    <row r="7016" spans="1:8" ht="15" customHeight="1" thickBot="1">
      <c r="A7016" s="38" t="str">
        <f>IF($C7016="","",IFERROR(_xlfn.XLOOKUP($C7016,'1.PrepList'!$I$2:$I$1500,'1.PrepList'!$G$2:$G$1500,"")&amp;"",""))</f>
        <v/>
      </c>
      <c r="B7016" s="638" t="str">
        <f>IF($C7016="","",IFERROR(_xlfn.XLOOKUP($C7016,'1.PrepList'!$I$2:$I$1500,'1.PrepList'!$H$2:$H$1500,"")&amp;"",""))</f>
        <v/>
      </c>
      <c r="D7016" s="638" t="str">
        <f>IF($C7016="","",IFERROR(_xlfn.XLOOKUP($C7016,'1.PrepList'!$I$2:$I$1500,'1.PrepList'!$J$2:$J$1500,"")&amp;"",""))</f>
        <v/>
      </c>
      <c r="E7016" s="638" t="str">
        <f>IF($C7016="","",IFERROR(_xlfn.XLOOKUP($C7016,'1.PrepList'!$I$2:$I$1500,'1.PrepList'!$N$2:$N$1500,"")&amp;"",""))</f>
        <v/>
      </c>
      <c r="F7016" s="638" t="str">
        <f>IF($C7016="","",IFERROR(_xlfn.XLOOKUP($C7016,'1.PrepList'!$I$2:$I$1500,'1.PrepList'!$K$2:$K$1500,"")&amp;"",""))</f>
        <v/>
      </c>
      <c r="H7016" s="644" t="str">
        <f>IF($C7016="","",IFERROR(IF(_xlfn.XLOOKUP($C7016,tbl_StartedStatus[Bold ID],tbl_StartedStatus[Started])="Started","Yes",IF(_xlfn.XLOOKUP($C7016,tbl_StartedStatus[Bold ID],tbl_StartedStatus[Started])="No Show","No Show","")),""))</f>
        <v/>
      </c>
    </row>
    <row r="7017" spans="1:8" ht="15" customHeight="1" thickBot="1">
      <c r="A7017" s="38" t="str">
        <f>IF($C7017="","",IFERROR(_xlfn.XLOOKUP($C7017,'1.PrepList'!$I$2:$I$1500,'1.PrepList'!$G$2:$G$1500,"")&amp;"",""))</f>
        <v/>
      </c>
      <c r="B7017" s="638" t="str">
        <f>IF($C7017="","",IFERROR(_xlfn.XLOOKUP($C7017,'1.PrepList'!$I$2:$I$1500,'1.PrepList'!$H$2:$H$1500,"")&amp;"",""))</f>
        <v/>
      </c>
      <c r="D7017" s="638" t="str">
        <f>IF($C7017="","",IFERROR(_xlfn.XLOOKUP($C7017,'1.PrepList'!$I$2:$I$1500,'1.PrepList'!$J$2:$J$1500,"")&amp;"",""))</f>
        <v/>
      </c>
      <c r="E7017" s="638" t="str">
        <f>IF($C7017="","",IFERROR(_xlfn.XLOOKUP($C7017,'1.PrepList'!$I$2:$I$1500,'1.PrepList'!$N$2:$N$1500,"")&amp;"",""))</f>
        <v/>
      </c>
      <c r="F7017" s="638" t="str">
        <f>IF($C7017="","",IFERROR(_xlfn.XLOOKUP($C7017,'1.PrepList'!$I$2:$I$1500,'1.PrepList'!$K$2:$K$1500,"")&amp;"",""))</f>
        <v/>
      </c>
      <c r="H7017" s="644" t="str">
        <f>IF($C7017="","",IFERROR(IF(_xlfn.XLOOKUP($C7017,tbl_StartedStatus[Bold ID],tbl_StartedStatus[Started])="Started","Yes",IF(_xlfn.XLOOKUP($C7017,tbl_StartedStatus[Bold ID],tbl_StartedStatus[Started])="No Show","No Show","")),""))</f>
        <v/>
      </c>
    </row>
    <row r="7018" spans="1:8" ht="15" customHeight="1" thickBot="1">
      <c r="A7018" s="38" t="str">
        <f>IF($C7018="","",IFERROR(_xlfn.XLOOKUP($C7018,'1.PrepList'!$I$2:$I$1500,'1.PrepList'!$G$2:$G$1500,"")&amp;"",""))</f>
        <v/>
      </c>
      <c r="B7018" s="638" t="str">
        <f>IF($C7018="","",IFERROR(_xlfn.XLOOKUP($C7018,'1.PrepList'!$I$2:$I$1500,'1.PrepList'!$H$2:$H$1500,"")&amp;"",""))</f>
        <v/>
      </c>
      <c r="D7018" s="638" t="str">
        <f>IF($C7018="","",IFERROR(_xlfn.XLOOKUP($C7018,'1.PrepList'!$I$2:$I$1500,'1.PrepList'!$J$2:$J$1500,"")&amp;"",""))</f>
        <v/>
      </c>
      <c r="E7018" s="638" t="str">
        <f>IF($C7018="","",IFERROR(_xlfn.XLOOKUP($C7018,'1.PrepList'!$I$2:$I$1500,'1.PrepList'!$N$2:$N$1500,"")&amp;"",""))</f>
        <v/>
      </c>
      <c r="F7018" s="638" t="str">
        <f>IF($C7018="","",IFERROR(_xlfn.XLOOKUP($C7018,'1.PrepList'!$I$2:$I$1500,'1.PrepList'!$K$2:$K$1500,"")&amp;"",""))</f>
        <v/>
      </c>
      <c r="H7018" s="644" t="str">
        <f>IF($C7018="","",IFERROR(IF(_xlfn.XLOOKUP($C7018,tbl_StartedStatus[Bold ID],tbl_StartedStatus[Started])="Started","Yes",IF(_xlfn.XLOOKUP($C7018,tbl_StartedStatus[Bold ID],tbl_StartedStatus[Started])="No Show","No Show","")),""))</f>
        <v/>
      </c>
    </row>
    <row r="7019" spans="1:8" ht="15" customHeight="1" thickBot="1">
      <c r="A7019" s="38" t="str">
        <f>IF($C7019="","",IFERROR(_xlfn.XLOOKUP($C7019,'1.PrepList'!$I$2:$I$1500,'1.PrepList'!$G$2:$G$1500,"")&amp;"",""))</f>
        <v/>
      </c>
      <c r="B7019" s="638" t="str">
        <f>IF($C7019="","",IFERROR(_xlfn.XLOOKUP($C7019,'1.PrepList'!$I$2:$I$1500,'1.PrepList'!$H$2:$H$1500,"")&amp;"",""))</f>
        <v/>
      </c>
      <c r="D7019" s="638" t="str">
        <f>IF($C7019="","",IFERROR(_xlfn.XLOOKUP($C7019,'1.PrepList'!$I$2:$I$1500,'1.PrepList'!$J$2:$J$1500,"")&amp;"",""))</f>
        <v/>
      </c>
      <c r="E7019" s="638" t="str">
        <f>IF($C7019="","",IFERROR(_xlfn.XLOOKUP($C7019,'1.PrepList'!$I$2:$I$1500,'1.PrepList'!$N$2:$N$1500,"")&amp;"",""))</f>
        <v/>
      </c>
      <c r="F7019" s="638" t="str">
        <f>IF($C7019="","",IFERROR(_xlfn.XLOOKUP($C7019,'1.PrepList'!$I$2:$I$1500,'1.PrepList'!$K$2:$K$1500,"")&amp;"",""))</f>
        <v/>
      </c>
      <c r="H7019" s="644" t="str">
        <f>IF($C7019="","",IFERROR(IF(_xlfn.XLOOKUP($C7019,tbl_StartedStatus[Bold ID],tbl_StartedStatus[Started])="Started","Yes",IF(_xlfn.XLOOKUP($C7019,tbl_StartedStatus[Bold ID],tbl_StartedStatus[Started])="No Show","No Show","")),""))</f>
        <v/>
      </c>
    </row>
    <row r="7020" spans="1:8" ht="15" customHeight="1" thickBot="1">
      <c r="A7020" s="38" t="str">
        <f>IF($C7020="","",IFERROR(_xlfn.XLOOKUP($C7020,'1.PrepList'!$I$2:$I$1500,'1.PrepList'!$G$2:$G$1500,"")&amp;"",""))</f>
        <v/>
      </c>
      <c r="B7020" s="638" t="str">
        <f>IF($C7020="","",IFERROR(_xlfn.XLOOKUP($C7020,'1.PrepList'!$I$2:$I$1500,'1.PrepList'!$H$2:$H$1500,"")&amp;"",""))</f>
        <v/>
      </c>
      <c r="D7020" s="638" t="str">
        <f>IF($C7020="","",IFERROR(_xlfn.XLOOKUP($C7020,'1.PrepList'!$I$2:$I$1500,'1.PrepList'!$J$2:$J$1500,"")&amp;"",""))</f>
        <v/>
      </c>
      <c r="E7020" s="638" t="str">
        <f>IF($C7020="","",IFERROR(_xlfn.XLOOKUP($C7020,'1.PrepList'!$I$2:$I$1500,'1.PrepList'!$N$2:$N$1500,"")&amp;"",""))</f>
        <v/>
      </c>
      <c r="F7020" s="638" t="str">
        <f>IF($C7020="","",IFERROR(_xlfn.XLOOKUP($C7020,'1.PrepList'!$I$2:$I$1500,'1.PrepList'!$K$2:$K$1500,"")&amp;"",""))</f>
        <v/>
      </c>
      <c r="H7020" s="644" t="str">
        <f>IF($C7020="","",IFERROR(IF(_xlfn.XLOOKUP($C7020,tbl_StartedStatus[Bold ID],tbl_StartedStatus[Started])="Started","Yes",IF(_xlfn.XLOOKUP($C7020,tbl_StartedStatus[Bold ID],tbl_StartedStatus[Started])="No Show","No Show","")),""))</f>
        <v/>
      </c>
    </row>
    <row r="7021" spans="1:8" ht="15" customHeight="1" thickBot="1">
      <c r="A7021" s="38" t="str">
        <f>IF($C7021="","",IFERROR(_xlfn.XLOOKUP($C7021,'1.PrepList'!$I$2:$I$1500,'1.PrepList'!$G$2:$G$1500,"")&amp;"",""))</f>
        <v/>
      </c>
      <c r="B7021" s="638" t="str">
        <f>IF($C7021="","",IFERROR(_xlfn.XLOOKUP($C7021,'1.PrepList'!$I$2:$I$1500,'1.PrepList'!$H$2:$H$1500,"")&amp;"",""))</f>
        <v/>
      </c>
      <c r="D7021" s="638" t="str">
        <f>IF($C7021="","",IFERROR(_xlfn.XLOOKUP($C7021,'1.PrepList'!$I$2:$I$1500,'1.PrepList'!$J$2:$J$1500,"")&amp;"",""))</f>
        <v/>
      </c>
      <c r="E7021" s="638" t="str">
        <f>IF($C7021="","",IFERROR(_xlfn.XLOOKUP($C7021,'1.PrepList'!$I$2:$I$1500,'1.PrepList'!$N$2:$N$1500,"")&amp;"",""))</f>
        <v/>
      </c>
      <c r="F7021" s="638" t="str">
        <f>IF($C7021="","",IFERROR(_xlfn.XLOOKUP($C7021,'1.PrepList'!$I$2:$I$1500,'1.PrepList'!$K$2:$K$1500,"")&amp;"",""))</f>
        <v/>
      </c>
      <c r="H7021" s="644" t="str">
        <f>IF($C7021="","",IFERROR(IF(_xlfn.XLOOKUP($C7021,tbl_StartedStatus[Bold ID],tbl_StartedStatus[Started])="Started","Yes",IF(_xlfn.XLOOKUP($C7021,tbl_StartedStatus[Bold ID],tbl_StartedStatus[Started])="No Show","No Show","")),""))</f>
        <v/>
      </c>
    </row>
    <row r="7022" spans="1:8" ht="15" customHeight="1" thickBot="1">
      <c r="A7022" s="38" t="str">
        <f>IF($C7022="","",IFERROR(_xlfn.XLOOKUP($C7022,'1.PrepList'!$I$2:$I$1500,'1.PrepList'!$G$2:$G$1500,"")&amp;"",""))</f>
        <v/>
      </c>
      <c r="B7022" s="638" t="str">
        <f>IF($C7022="","",IFERROR(_xlfn.XLOOKUP($C7022,'1.PrepList'!$I$2:$I$1500,'1.PrepList'!$H$2:$H$1500,"")&amp;"",""))</f>
        <v/>
      </c>
      <c r="D7022" s="638" t="str">
        <f>IF($C7022="","",IFERROR(_xlfn.XLOOKUP($C7022,'1.PrepList'!$I$2:$I$1500,'1.PrepList'!$J$2:$J$1500,"")&amp;"",""))</f>
        <v/>
      </c>
      <c r="E7022" s="638" t="str">
        <f>IF($C7022="","",IFERROR(_xlfn.XLOOKUP($C7022,'1.PrepList'!$I$2:$I$1500,'1.PrepList'!$N$2:$N$1500,"")&amp;"",""))</f>
        <v/>
      </c>
      <c r="F7022" s="638" t="str">
        <f>IF($C7022="","",IFERROR(_xlfn.XLOOKUP($C7022,'1.PrepList'!$I$2:$I$1500,'1.PrepList'!$K$2:$K$1500,"")&amp;"",""))</f>
        <v/>
      </c>
      <c r="H7022" s="644" t="str">
        <f>IF($C7022="","",IFERROR(IF(_xlfn.XLOOKUP($C7022,tbl_StartedStatus[Bold ID],tbl_StartedStatus[Started])="Started","Yes",IF(_xlfn.XLOOKUP($C7022,tbl_StartedStatus[Bold ID],tbl_StartedStatus[Started])="No Show","No Show","")),""))</f>
        <v/>
      </c>
    </row>
    <row r="7023" spans="1:8" ht="15" customHeight="1" thickBot="1">
      <c r="A7023" s="38" t="str">
        <f>IF($C7023="","",IFERROR(_xlfn.XLOOKUP($C7023,'1.PrepList'!$I$2:$I$1500,'1.PrepList'!$G$2:$G$1500,"")&amp;"",""))</f>
        <v/>
      </c>
      <c r="B7023" s="638" t="str">
        <f>IF($C7023="","",IFERROR(_xlfn.XLOOKUP($C7023,'1.PrepList'!$I$2:$I$1500,'1.PrepList'!$H$2:$H$1500,"")&amp;"",""))</f>
        <v/>
      </c>
      <c r="D7023" s="638" t="str">
        <f>IF($C7023="","",IFERROR(_xlfn.XLOOKUP($C7023,'1.PrepList'!$I$2:$I$1500,'1.PrepList'!$J$2:$J$1500,"")&amp;"",""))</f>
        <v/>
      </c>
      <c r="E7023" s="638" t="str">
        <f>IF($C7023="","",IFERROR(_xlfn.XLOOKUP($C7023,'1.PrepList'!$I$2:$I$1500,'1.PrepList'!$N$2:$N$1500,"")&amp;"",""))</f>
        <v/>
      </c>
      <c r="F7023" s="638" t="str">
        <f>IF($C7023="","",IFERROR(_xlfn.XLOOKUP($C7023,'1.PrepList'!$I$2:$I$1500,'1.PrepList'!$K$2:$K$1500,"")&amp;"",""))</f>
        <v/>
      </c>
      <c r="H7023" s="644" t="str">
        <f>IF($C7023="","",IFERROR(IF(_xlfn.XLOOKUP($C7023,tbl_StartedStatus[Bold ID],tbl_StartedStatus[Started])="Started","Yes",IF(_xlfn.XLOOKUP($C7023,tbl_StartedStatus[Bold ID],tbl_StartedStatus[Started])="No Show","No Show","")),""))</f>
        <v/>
      </c>
    </row>
    <row r="7024" spans="1:8" ht="15" customHeight="1" thickBot="1">
      <c r="A7024" s="38" t="str">
        <f>IF($C7024="","",IFERROR(_xlfn.XLOOKUP($C7024,'1.PrepList'!$I$2:$I$1500,'1.PrepList'!$G$2:$G$1500,"")&amp;"",""))</f>
        <v/>
      </c>
      <c r="B7024" s="638" t="str">
        <f>IF($C7024="","",IFERROR(_xlfn.XLOOKUP($C7024,'1.PrepList'!$I$2:$I$1500,'1.PrepList'!$H$2:$H$1500,"")&amp;"",""))</f>
        <v/>
      </c>
      <c r="D7024" s="638" t="str">
        <f>IF($C7024="","",IFERROR(_xlfn.XLOOKUP($C7024,'1.PrepList'!$I$2:$I$1500,'1.PrepList'!$J$2:$J$1500,"")&amp;"",""))</f>
        <v/>
      </c>
      <c r="E7024" s="638" t="str">
        <f>IF($C7024="","",IFERROR(_xlfn.XLOOKUP($C7024,'1.PrepList'!$I$2:$I$1500,'1.PrepList'!$N$2:$N$1500,"")&amp;"",""))</f>
        <v/>
      </c>
      <c r="F7024" s="638" t="str">
        <f>IF($C7024="","",IFERROR(_xlfn.XLOOKUP($C7024,'1.PrepList'!$I$2:$I$1500,'1.PrepList'!$K$2:$K$1500,"")&amp;"",""))</f>
        <v/>
      </c>
      <c r="H7024" s="644" t="str">
        <f>IF($C7024="","",IFERROR(IF(_xlfn.XLOOKUP($C7024,tbl_StartedStatus[Bold ID],tbl_StartedStatus[Started])="Started","Yes",IF(_xlfn.XLOOKUP($C7024,tbl_StartedStatus[Bold ID],tbl_StartedStatus[Started])="No Show","No Show","")),""))</f>
        <v/>
      </c>
    </row>
    <row r="7025" spans="1:8" ht="15" customHeight="1" thickBot="1">
      <c r="A7025" s="38" t="str">
        <f>IF($C7025="","",IFERROR(_xlfn.XLOOKUP($C7025,'1.PrepList'!$I$2:$I$1500,'1.PrepList'!$G$2:$G$1500,"")&amp;"",""))</f>
        <v/>
      </c>
      <c r="B7025" s="638" t="str">
        <f>IF($C7025="","",IFERROR(_xlfn.XLOOKUP($C7025,'1.PrepList'!$I$2:$I$1500,'1.PrepList'!$H$2:$H$1500,"")&amp;"",""))</f>
        <v/>
      </c>
      <c r="D7025" s="638" t="str">
        <f>IF($C7025="","",IFERROR(_xlfn.XLOOKUP($C7025,'1.PrepList'!$I$2:$I$1500,'1.PrepList'!$J$2:$J$1500,"")&amp;"",""))</f>
        <v/>
      </c>
      <c r="E7025" s="638" t="str">
        <f>IF($C7025="","",IFERROR(_xlfn.XLOOKUP($C7025,'1.PrepList'!$I$2:$I$1500,'1.PrepList'!$N$2:$N$1500,"")&amp;"",""))</f>
        <v/>
      </c>
      <c r="F7025" s="638" t="str">
        <f>IF($C7025="","",IFERROR(_xlfn.XLOOKUP($C7025,'1.PrepList'!$I$2:$I$1500,'1.PrepList'!$K$2:$K$1500,"")&amp;"",""))</f>
        <v/>
      </c>
      <c r="H7025" s="644" t="str">
        <f>IF($C7025="","",IFERROR(IF(_xlfn.XLOOKUP($C7025,tbl_StartedStatus[Bold ID],tbl_StartedStatus[Started])="Started","Yes",IF(_xlfn.XLOOKUP($C7025,tbl_StartedStatus[Bold ID],tbl_StartedStatus[Started])="No Show","No Show","")),""))</f>
        <v/>
      </c>
    </row>
    <row r="7026" spans="1:8" ht="15" customHeight="1" thickBot="1">
      <c r="A7026" s="38" t="str">
        <f>IF($C7026="","",IFERROR(_xlfn.XLOOKUP($C7026,'1.PrepList'!$I$2:$I$1500,'1.PrepList'!$G$2:$G$1500,"")&amp;"",""))</f>
        <v/>
      </c>
      <c r="B7026" s="638" t="str">
        <f>IF($C7026="","",IFERROR(_xlfn.XLOOKUP($C7026,'1.PrepList'!$I$2:$I$1500,'1.PrepList'!$H$2:$H$1500,"")&amp;"",""))</f>
        <v/>
      </c>
      <c r="D7026" s="638" t="str">
        <f>IF($C7026="","",IFERROR(_xlfn.XLOOKUP($C7026,'1.PrepList'!$I$2:$I$1500,'1.PrepList'!$J$2:$J$1500,"")&amp;"",""))</f>
        <v/>
      </c>
      <c r="E7026" s="638" t="str">
        <f>IF($C7026="","",IFERROR(_xlfn.XLOOKUP($C7026,'1.PrepList'!$I$2:$I$1500,'1.PrepList'!$N$2:$N$1500,"")&amp;"",""))</f>
        <v/>
      </c>
      <c r="F7026" s="638" t="str">
        <f>IF($C7026="","",IFERROR(_xlfn.XLOOKUP($C7026,'1.PrepList'!$I$2:$I$1500,'1.PrepList'!$K$2:$K$1500,"")&amp;"",""))</f>
        <v/>
      </c>
      <c r="H7026" s="644" t="str">
        <f>IF($C7026="","",IFERROR(IF(_xlfn.XLOOKUP($C7026,tbl_StartedStatus[Bold ID],tbl_StartedStatus[Started])="Started","Yes",IF(_xlfn.XLOOKUP($C7026,tbl_StartedStatus[Bold ID],tbl_StartedStatus[Started])="No Show","No Show","")),""))</f>
        <v/>
      </c>
    </row>
    <row r="7027" spans="1:8" ht="15" customHeight="1" thickBot="1">
      <c r="A7027" s="38" t="str">
        <f>IF($C7027="","",IFERROR(_xlfn.XLOOKUP($C7027,'1.PrepList'!$I$2:$I$1500,'1.PrepList'!$G$2:$G$1500,"")&amp;"",""))</f>
        <v/>
      </c>
      <c r="B7027" s="638" t="str">
        <f>IF($C7027="","",IFERROR(_xlfn.XLOOKUP($C7027,'1.PrepList'!$I$2:$I$1500,'1.PrepList'!$H$2:$H$1500,"")&amp;"",""))</f>
        <v/>
      </c>
      <c r="D7027" s="638" t="str">
        <f>IF($C7027="","",IFERROR(_xlfn.XLOOKUP($C7027,'1.PrepList'!$I$2:$I$1500,'1.PrepList'!$J$2:$J$1500,"")&amp;"",""))</f>
        <v/>
      </c>
      <c r="E7027" s="638" t="str">
        <f>IF($C7027="","",IFERROR(_xlfn.XLOOKUP($C7027,'1.PrepList'!$I$2:$I$1500,'1.PrepList'!$N$2:$N$1500,"")&amp;"",""))</f>
        <v/>
      </c>
      <c r="F7027" s="638" t="str">
        <f>IF($C7027="","",IFERROR(_xlfn.XLOOKUP($C7027,'1.PrepList'!$I$2:$I$1500,'1.PrepList'!$K$2:$K$1500,"")&amp;"",""))</f>
        <v/>
      </c>
      <c r="H7027" s="644" t="str">
        <f>IF($C7027="","",IFERROR(IF(_xlfn.XLOOKUP($C7027,tbl_StartedStatus[Bold ID],tbl_StartedStatus[Started])="Started","Yes",IF(_xlfn.XLOOKUP($C7027,tbl_StartedStatus[Bold ID],tbl_StartedStatus[Started])="No Show","No Show","")),""))</f>
        <v/>
      </c>
    </row>
    <row r="7028" spans="1:8" ht="15" customHeight="1" thickBot="1">
      <c r="A7028" s="38" t="str">
        <f>IF($C7028="","",IFERROR(_xlfn.XLOOKUP($C7028,'1.PrepList'!$I$2:$I$1500,'1.PrepList'!$G$2:$G$1500,"")&amp;"",""))</f>
        <v/>
      </c>
      <c r="B7028" s="638" t="str">
        <f>IF($C7028="","",IFERROR(_xlfn.XLOOKUP($C7028,'1.PrepList'!$I$2:$I$1500,'1.PrepList'!$H$2:$H$1500,"")&amp;"",""))</f>
        <v/>
      </c>
      <c r="D7028" s="638" t="str">
        <f>IF($C7028="","",IFERROR(_xlfn.XLOOKUP($C7028,'1.PrepList'!$I$2:$I$1500,'1.PrepList'!$J$2:$J$1500,"")&amp;"",""))</f>
        <v/>
      </c>
      <c r="E7028" s="638" t="str">
        <f>IF($C7028="","",IFERROR(_xlfn.XLOOKUP($C7028,'1.PrepList'!$I$2:$I$1500,'1.PrepList'!$N$2:$N$1500,"")&amp;"",""))</f>
        <v/>
      </c>
      <c r="F7028" s="638" t="str">
        <f>IF($C7028="","",IFERROR(_xlfn.XLOOKUP($C7028,'1.PrepList'!$I$2:$I$1500,'1.PrepList'!$K$2:$K$1500,"")&amp;"",""))</f>
        <v/>
      </c>
      <c r="H7028" s="644" t="str">
        <f>IF($C7028="","",IFERROR(IF(_xlfn.XLOOKUP($C7028,tbl_StartedStatus[Bold ID],tbl_StartedStatus[Started])="Started","Yes",IF(_xlfn.XLOOKUP($C7028,tbl_StartedStatus[Bold ID],tbl_StartedStatus[Started])="No Show","No Show","")),""))</f>
        <v/>
      </c>
    </row>
    <row r="7029" spans="1:8" ht="15" customHeight="1" thickBot="1">
      <c r="A7029" s="38" t="str">
        <f>IF($C7029="","",IFERROR(_xlfn.XLOOKUP($C7029,'1.PrepList'!$I$2:$I$1500,'1.PrepList'!$G$2:$G$1500,"")&amp;"",""))</f>
        <v/>
      </c>
      <c r="B7029" s="638" t="str">
        <f>IF($C7029="","",IFERROR(_xlfn.XLOOKUP($C7029,'1.PrepList'!$I$2:$I$1500,'1.PrepList'!$H$2:$H$1500,"")&amp;"",""))</f>
        <v/>
      </c>
      <c r="D7029" s="638" t="str">
        <f>IF($C7029="","",IFERROR(_xlfn.XLOOKUP($C7029,'1.PrepList'!$I$2:$I$1500,'1.PrepList'!$J$2:$J$1500,"")&amp;"",""))</f>
        <v/>
      </c>
      <c r="E7029" s="638" t="str">
        <f>IF($C7029="","",IFERROR(_xlfn.XLOOKUP($C7029,'1.PrepList'!$I$2:$I$1500,'1.PrepList'!$N$2:$N$1500,"")&amp;"",""))</f>
        <v/>
      </c>
      <c r="F7029" s="638" t="str">
        <f>IF($C7029="","",IFERROR(_xlfn.XLOOKUP($C7029,'1.PrepList'!$I$2:$I$1500,'1.PrepList'!$K$2:$K$1500,"")&amp;"",""))</f>
        <v/>
      </c>
      <c r="H7029" s="644" t="str">
        <f>IF($C7029="","",IFERROR(IF(_xlfn.XLOOKUP($C7029,tbl_StartedStatus[Bold ID],tbl_StartedStatus[Started])="Started","Yes",IF(_xlfn.XLOOKUP($C7029,tbl_StartedStatus[Bold ID],tbl_StartedStatus[Started])="No Show","No Show","")),""))</f>
        <v/>
      </c>
    </row>
    <row r="7030" spans="1:8" ht="15" customHeight="1" thickBot="1">
      <c r="A7030" s="38" t="str">
        <f>IF($C7030="","",IFERROR(_xlfn.XLOOKUP($C7030,'1.PrepList'!$I$2:$I$1500,'1.PrepList'!$G$2:$G$1500,"")&amp;"",""))</f>
        <v/>
      </c>
      <c r="B7030" s="638" t="str">
        <f>IF($C7030="","",IFERROR(_xlfn.XLOOKUP($C7030,'1.PrepList'!$I$2:$I$1500,'1.PrepList'!$H$2:$H$1500,"")&amp;"",""))</f>
        <v/>
      </c>
      <c r="D7030" s="638" t="str">
        <f>IF($C7030="","",IFERROR(_xlfn.XLOOKUP($C7030,'1.PrepList'!$I$2:$I$1500,'1.PrepList'!$J$2:$J$1500,"")&amp;"",""))</f>
        <v/>
      </c>
      <c r="E7030" s="638" t="str">
        <f>IF($C7030="","",IFERROR(_xlfn.XLOOKUP($C7030,'1.PrepList'!$I$2:$I$1500,'1.PrepList'!$N$2:$N$1500,"")&amp;"",""))</f>
        <v/>
      </c>
      <c r="F7030" s="638" t="str">
        <f>IF($C7030="","",IFERROR(_xlfn.XLOOKUP($C7030,'1.PrepList'!$I$2:$I$1500,'1.PrepList'!$K$2:$K$1500,"")&amp;"",""))</f>
        <v/>
      </c>
      <c r="H7030" s="644" t="str">
        <f>IF($C7030="","",IFERROR(IF(_xlfn.XLOOKUP($C7030,tbl_StartedStatus[Bold ID],tbl_StartedStatus[Started])="Started","Yes",IF(_xlfn.XLOOKUP($C7030,tbl_StartedStatus[Bold ID],tbl_StartedStatus[Started])="No Show","No Show","")),""))</f>
        <v/>
      </c>
    </row>
    <row r="7031" spans="1:8" ht="15" customHeight="1" thickBot="1">
      <c r="A7031" s="38" t="str">
        <f>IF($C7031="","",IFERROR(_xlfn.XLOOKUP($C7031,'1.PrepList'!$I$2:$I$1500,'1.PrepList'!$G$2:$G$1500,"")&amp;"",""))</f>
        <v/>
      </c>
      <c r="B7031" s="638" t="str">
        <f>IF($C7031="","",IFERROR(_xlfn.XLOOKUP($C7031,'1.PrepList'!$I$2:$I$1500,'1.PrepList'!$H$2:$H$1500,"")&amp;"",""))</f>
        <v/>
      </c>
      <c r="D7031" s="638" t="str">
        <f>IF($C7031="","",IFERROR(_xlfn.XLOOKUP($C7031,'1.PrepList'!$I$2:$I$1500,'1.PrepList'!$J$2:$J$1500,"")&amp;"",""))</f>
        <v/>
      </c>
      <c r="E7031" s="638" t="str">
        <f>IF($C7031="","",IFERROR(_xlfn.XLOOKUP($C7031,'1.PrepList'!$I$2:$I$1500,'1.PrepList'!$N$2:$N$1500,"")&amp;"",""))</f>
        <v/>
      </c>
      <c r="F7031" s="638" t="str">
        <f>IF($C7031="","",IFERROR(_xlfn.XLOOKUP($C7031,'1.PrepList'!$I$2:$I$1500,'1.PrepList'!$K$2:$K$1500,"")&amp;"",""))</f>
        <v/>
      </c>
      <c r="H7031" s="644" t="str">
        <f>IF($C7031="","",IFERROR(IF(_xlfn.XLOOKUP($C7031,tbl_StartedStatus[Bold ID],tbl_StartedStatus[Started])="Started","Yes",IF(_xlfn.XLOOKUP($C7031,tbl_StartedStatus[Bold ID],tbl_StartedStatus[Started])="No Show","No Show","")),""))</f>
        <v/>
      </c>
    </row>
    <row r="7032" spans="1:8" ht="15" customHeight="1" thickBot="1">
      <c r="A7032" s="38" t="str">
        <f>IF($C7032="","",IFERROR(_xlfn.XLOOKUP($C7032,'1.PrepList'!$I$2:$I$1500,'1.PrepList'!$G$2:$G$1500,"")&amp;"",""))</f>
        <v/>
      </c>
      <c r="B7032" s="638" t="str">
        <f>IF($C7032="","",IFERROR(_xlfn.XLOOKUP($C7032,'1.PrepList'!$I$2:$I$1500,'1.PrepList'!$H$2:$H$1500,"")&amp;"",""))</f>
        <v/>
      </c>
      <c r="D7032" s="638" t="str">
        <f>IF($C7032="","",IFERROR(_xlfn.XLOOKUP($C7032,'1.PrepList'!$I$2:$I$1500,'1.PrepList'!$J$2:$J$1500,"")&amp;"",""))</f>
        <v/>
      </c>
      <c r="E7032" s="638" t="str">
        <f>IF($C7032="","",IFERROR(_xlfn.XLOOKUP($C7032,'1.PrepList'!$I$2:$I$1500,'1.PrepList'!$N$2:$N$1500,"")&amp;"",""))</f>
        <v/>
      </c>
      <c r="F7032" s="638" t="str">
        <f>IF($C7032="","",IFERROR(_xlfn.XLOOKUP($C7032,'1.PrepList'!$I$2:$I$1500,'1.PrepList'!$K$2:$K$1500,"")&amp;"",""))</f>
        <v/>
      </c>
      <c r="H7032" s="644" t="str">
        <f>IF($C7032="","",IFERROR(IF(_xlfn.XLOOKUP($C7032,tbl_StartedStatus[Bold ID],tbl_StartedStatus[Started])="Started","Yes",IF(_xlfn.XLOOKUP($C7032,tbl_StartedStatus[Bold ID],tbl_StartedStatus[Started])="No Show","No Show","")),""))</f>
        <v/>
      </c>
    </row>
    <row r="7033" spans="1:8" ht="15" customHeight="1" thickBot="1">
      <c r="A7033" s="38" t="str">
        <f>IF($C7033="","",IFERROR(_xlfn.XLOOKUP($C7033,'1.PrepList'!$I$2:$I$1500,'1.PrepList'!$G$2:$G$1500,"")&amp;"",""))</f>
        <v/>
      </c>
      <c r="B7033" s="638" t="str">
        <f>IF($C7033="","",IFERROR(_xlfn.XLOOKUP($C7033,'1.PrepList'!$I$2:$I$1500,'1.PrepList'!$H$2:$H$1500,"")&amp;"",""))</f>
        <v/>
      </c>
      <c r="D7033" s="638" t="str">
        <f>IF($C7033="","",IFERROR(_xlfn.XLOOKUP($C7033,'1.PrepList'!$I$2:$I$1500,'1.PrepList'!$J$2:$J$1500,"")&amp;"",""))</f>
        <v/>
      </c>
      <c r="E7033" s="638" t="str">
        <f>IF($C7033="","",IFERROR(_xlfn.XLOOKUP($C7033,'1.PrepList'!$I$2:$I$1500,'1.PrepList'!$N$2:$N$1500,"")&amp;"",""))</f>
        <v/>
      </c>
      <c r="F7033" s="638" t="str">
        <f>IF($C7033="","",IFERROR(_xlfn.XLOOKUP($C7033,'1.PrepList'!$I$2:$I$1500,'1.PrepList'!$K$2:$K$1500,"")&amp;"",""))</f>
        <v/>
      </c>
      <c r="H7033" s="644" t="str">
        <f>IF($C7033="","",IFERROR(IF(_xlfn.XLOOKUP($C7033,tbl_StartedStatus[Bold ID],tbl_StartedStatus[Started])="Started","Yes",IF(_xlfn.XLOOKUP($C7033,tbl_StartedStatus[Bold ID],tbl_StartedStatus[Started])="No Show","No Show","")),""))</f>
        <v/>
      </c>
    </row>
    <row r="7034" spans="1:8" ht="15" customHeight="1" thickBot="1">
      <c r="A7034" s="38" t="str">
        <f>IF($C7034="","",IFERROR(_xlfn.XLOOKUP($C7034,'1.PrepList'!$I$2:$I$1500,'1.PrepList'!$G$2:$G$1500,"")&amp;"",""))</f>
        <v/>
      </c>
      <c r="B7034" s="638" t="str">
        <f>IF($C7034="","",IFERROR(_xlfn.XLOOKUP($C7034,'1.PrepList'!$I$2:$I$1500,'1.PrepList'!$H$2:$H$1500,"")&amp;"",""))</f>
        <v/>
      </c>
      <c r="D7034" s="638" t="str">
        <f>IF($C7034="","",IFERROR(_xlfn.XLOOKUP($C7034,'1.PrepList'!$I$2:$I$1500,'1.PrepList'!$J$2:$J$1500,"")&amp;"",""))</f>
        <v/>
      </c>
      <c r="E7034" s="638" t="str">
        <f>IF($C7034="","",IFERROR(_xlfn.XLOOKUP($C7034,'1.PrepList'!$I$2:$I$1500,'1.PrepList'!$N$2:$N$1500,"")&amp;"",""))</f>
        <v/>
      </c>
      <c r="F7034" s="638" t="str">
        <f>IF($C7034="","",IFERROR(_xlfn.XLOOKUP($C7034,'1.PrepList'!$I$2:$I$1500,'1.PrepList'!$K$2:$K$1500,"")&amp;"",""))</f>
        <v/>
      </c>
      <c r="H7034" s="644" t="str">
        <f>IF($C7034="","",IFERROR(IF(_xlfn.XLOOKUP($C7034,tbl_StartedStatus[Bold ID],tbl_StartedStatus[Started])="Started","Yes",IF(_xlfn.XLOOKUP($C7034,tbl_StartedStatus[Bold ID],tbl_StartedStatus[Started])="No Show","No Show","")),""))</f>
        <v/>
      </c>
    </row>
    <row r="7035" spans="1:8" ht="15" customHeight="1" thickBot="1">
      <c r="A7035" s="38" t="str">
        <f>IF($C7035="","",IFERROR(_xlfn.XLOOKUP($C7035,'1.PrepList'!$I$2:$I$1500,'1.PrepList'!$G$2:$G$1500,"")&amp;"",""))</f>
        <v/>
      </c>
      <c r="B7035" s="638" t="str">
        <f>IF($C7035="","",IFERROR(_xlfn.XLOOKUP($C7035,'1.PrepList'!$I$2:$I$1500,'1.PrepList'!$H$2:$H$1500,"")&amp;"",""))</f>
        <v/>
      </c>
      <c r="D7035" s="638" t="str">
        <f>IF($C7035="","",IFERROR(_xlfn.XLOOKUP($C7035,'1.PrepList'!$I$2:$I$1500,'1.PrepList'!$J$2:$J$1500,"")&amp;"",""))</f>
        <v/>
      </c>
      <c r="E7035" s="638" t="str">
        <f>IF($C7035="","",IFERROR(_xlfn.XLOOKUP($C7035,'1.PrepList'!$I$2:$I$1500,'1.PrepList'!$N$2:$N$1500,"")&amp;"",""))</f>
        <v/>
      </c>
      <c r="F7035" s="638" t="str">
        <f>IF($C7035="","",IFERROR(_xlfn.XLOOKUP($C7035,'1.PrepList'!$I$2:$I$1500,'1.PrepList'!$K$2:$K$1500,"")&amp;"",""))</f>
        <v/>
      </c>
      <c r="H7035" s="644" t="str">
        <f>IF($C7035="","",IFERROR(IF(_xlfn.XLOOKUP($C7035,tbl_StartedStatus[Bold ID],tbl_StartedStatus[Started])="Started","Yes",IF(_xlfn.XLOOKUP($C7035,tbl_StartedStatus[Bold ID],tbl_StartedStatus[Started])="No Show","No Show","")),""))</f>
        <v/>
      </c>
    </row>
    <row r="7036" spans="1:8" ht="15" customHeight="1" thickBot="1">
      <c r="A7036" s="38" t="str">
        <f>IF($C7036="","",IFERROR(_xlfn.XLOOKUP($C7036,'1.PrepList'!$I$2:$I$1500,'1.PrepList'!$G$2:$G$1500,"")&amp;"",""))</f>
        <v/>
      </c>
      <c r="B7036" s="638" t="str">
        <f>IF($C7036="","",IFERROR(_xlfn.XLOOKUP($C7036,'1.PrepList'!$I$2:$I$1500,'1.PrepList'!$H$2:$H$1500,"")&amp;"",""))</f>
        <v/>
      </c>
      <c r="D7036" s="638" t="str">
        <f>IF($C7036="","",IFERROR(_xlfn.XLOOKUP($C7036,'1.PrepList'!$I$2:$I$1500,'1.PrepList'!$J$2:$J$1500,"")&amp;"",""))</f>
        <v/>
      </c>
      <c r="E7036" s="638" t="str">
        <f>IF($C7036="","",IFERROR(_xlfn.XLOOKUP($C7036,'1.PrepList'!$I$2:$I$1500,'1.PrepList'!$N$2:$N$1500,"")&amp;"",""))</f>
        <v/>
      </c>
      <c r="F7036" s="638" t="str">
        <f>IF($C7036="","",IFERROR(_xlfn.XLOOKUP($C7036,'1.PrepList'!$I$2:$I$1500,'1.PrepList'!$K$2:$K$1500,"")&amp;"",""))</f>
        <v/>
      </c>
      <c r="H7036" s="644" t="str">
        <f>IF($C7036="","",IFERROR(IF(_xlfn.XLOOKUP($C7036,tbl_StartedStatus[Bold ID],tbl_StartedStatus[Started])="Started","Yes",IF(_xlfn.XLOOKUP($C7036,tbl_StartedStatus[Bold ID],tbl_StartedStatus[Started])="No Show","No Show","")),""))</f>
        <v/>
      </c>
    </row>
    <row r="7037" spans="1:8" ht="15" customHeight="1" thickBot="1">
      <c r="A7037" s="38" t="str">
        <f>IF($C7037="","",IFERROR(_xlfn.XLOOKUP($C7037,'1.PrepList'!$I$2:$I$1500,'1.PrepList'!$G$2:$G$1500,"")&amp;"",""))</f>
        <v/>
      </c>
      <c r="B7037" s="638" t="str">
        <f>IF($C7037="","",IFERROR(_xlfn.XLOOKUP($C7037,'1.PrepList'!$I$2:$I$1500,'1.PrepList'!$H$2:$H$1500,"")&amp;"",""))</f>
        <v/>
      </c>
      <c r="D7037" s="638" t="str">
        <f>IF($C7037="","",IFERROR(_xlfn.XLOOKUP($C7037,'1.PrepList'!$I$2:$I$1500,'1.PrepList'!$J$2:$J$1500,"")&amp;"",""))</f>
        <v/>
      </c>
      <c r="E7037" s="638" t="str">
        <f>IF($C7037="","",IFERROR(_xlfn.XLOOKUP($C7037,'1.PrepList'!$I$2:$I$1500,'1.PrepList'!$N$2:$N$1500,"")&amp;"",""))</f>
        <v/>
      </c>
      <c r="F7037" s="638" t="str">
        <f>IF($C7037="","",IFERROR(_xlfn.XLOOKUP($C7037,'1.PrepList'!$I$2:$I$1500,'1.PrepList'!$K$2:$K$1500,"")&amp;"",""))</f>
        <v/>
      </c>
      <c r="H7037" s="644" t="str">
        <f>IF($C7037="","",IFERROR(IF(_xlfn.XLOOKUP($C7037,tbl_StartedStatus[Bold ID],tbl_StartedStatus[Started])="Started","Yes",IF(_xlfn.XLOOKUP($C7037,tbl_StartedStatus[Bold ID],tbl_StartedStatus[Started])="No Show","No Show","")),""))</f>
        <v/>
      </c>
    </row>
    <row r="7038" spans="1:8" ht="15" customHeight="1" thickBot="1">
      <c r="A7038" s="38" t="str">
        <f>IF($C7038="","",IFERROR(_xlfn.XLOOKUP($C7038,'1.PrepList'!$I$2:$I$1500,'1.PrepList'!$G$2:$G$1500,"")&amp;"",""))</f>
        <v/>
      </c>
      <c r="B7038" s="638" t="str">
        <f>IF($C7038="","",IFERROR(_xlfn.XLOOKUP($C7038,'1.PrepList'!$I$2:$I$1500,'1.PrepList'!$H$2:$H$1500,"")&amp;"",""))</f>
        <v/>
      </c>
      <c r="D7038" s="638" t="str">
        <f>IF($C7038="","",IFERROR(_xlfn.XLOOKUP($C7038,'1.PrepList'!$I$2:$I$1500,'1.PrepList'!$J$2:$J$1500,"")&amp;"",""))</f>
        <v/>
      </c>
      <c r="E7038" s="638" t="str">
        <f>IF($C7038="","",IFERROR(_xlfn.XLOOKUP($C7038,'1.PrepList'!$I$2:$I$1500,'1.PrepList'!$N$2:$N$1500,"")&amp;"",""))</f>
        <v/>
      </c>
      <c r="F7038" s="638" t="str">
        <f>IF($C7038="","",IFERROR(_xlfn.XLOOKUP($C7038,'1.PrepList'!$I$2:$I$1500,'1.PrepList'!$K$2:$K$1500,"")&amp;"",""))</f>
        <v/>
      </c>
      <c r="H7038" s="644" t="str">
        <f>IF($C7038="","",IFERROR(IF(_xlfn.XLOOKUP($C7038,tbl_StartedStatus[Bold ID],tbl_StartedStatus[Started])="Started","Yes",IF(_xlfn.XLOOKUP($C7038,tbl_StartedStatus[Bold ID],tbl_StartedStatus[Started])="No Show","No Show","")),""))</f>
        <v/>
      </c>
    </row>
    <row r="7039" spans="1:8" ht="15" customHeight="1" thickBot="1">
      <c r="A7039" s="38" t="str">
        <f>IF($C7039="","",IFERROR(_xlfn.XLOOKUP($C7039,'1.PrepList'!$I$2:$I$1500,'1.PrepList'!$G$2:$G$1500,"")&amp;"",""))</f>
        <v/>
      </c>
      <c r="B7039" s="638" t="str">
        <f>IF($C7039="","",IFERROR(_xlfn.XLOOKUP($C7039,'1.PrepList'!$I$2:$I$1500,'1.PrepList'!$H$2:$H$1500,"")&amp;"",""))</f>
        <v/>
      </c>
      <c r="D7039" s="638" t="str">
        <f>IF($C7039="","",IFERROR(_xlfn.XLOOKUP($C7039,'1.PrepList'!$I$2:$I$1500,'1.PrepList'!$J$2:$J$1500,"")&amp;"",""))</f>
        <v/>
      </c>
      <c r="E7039" s="638" t="str">
        <f>IF($C7039="","",IFERROR(_xlfn.XLOOKUP($C7039,'1.PrepList'!$I$2:$I$1500,'1.PrepList'!$N$2:$N$1500,"")&amp;"",""))</f>
        <v/>
      </c>
      <c r="F7039" s="638" t="str">
        <f>IF($C7039="","",IFERROR(_xlfn.XLOOKUP($C7039,'1.PrepList'!$I$2:$I$1500,'1.PrepList'!$K$2:$K$1500,"")&amp;"",""))</f>
        <v/>
      </c>
      <c r="H7039" s="644" t="str">
        <f>IF($C7039="","",IFERROR(IF(_xlfn.XLOOKUP($C7039,tbl_StartedStatus[Bold ID],tbl_StartedStatus[Started])="Started","Yes",IF(_xlfn.XLOOKUP($C7039,tbl_StartedStatus[Bold ID],tbl_StartedStatus[Started])="No Show","No Show","")),""))</f>
        <v/>
      </c>
    </row>
    <row r="7040" spans="1:8" ht="15" customHeight="1" thickBot="1">
      <c r="A7040" s="38" t="str">
        <f>IF($C7040="","",IFERROR(_xlfn.XLOOKUP($C7040,'1.PrepList'!$I$2:$I$1500,'1.PrepList'!$G$2:$G$1500,"")&amp;"",""))</f>
        <v/>
      </c>
      <c r="B7040" s="638" t="str">
        <f>IF($C7040="","",IFERROR(_xlfn.XLOOKUP($C7040,'1.PrepList'!$I$2:$I$1500,'1.PrepList'!$H$2:$H$1500,"")&amp;"",""))</f>
        <v/>
      </c>
      <c r="D7040" s="638" t="str">
        <f>IF($C7040="","",IFERROR(_xlfn.XLOOKUP($C7040,'1.PrepList'!$I$2:$I$1500,'1.PrepList'!$J$2:$J$1500,"")&amp;"",""))</f>
        <v/>
      </c>
      <c r="E7040" s="638" t="str">
        <f>IF($C7040="","",IFERROR(_xlfn.XLOOKUP($C7040,'1.PrepList'!$I$2:$I$1500,'1.PrepList'!$N$2:$N$1500,"")&amp;"",""))</f>
        <v/>
      </c>
      <c r="F7040" s="638" t="str">
        <f>IF($C7040="","",IFERROR(_xlfn.XLOOKUP($C7040,'1.PrepList'!$I$2:$I$1500,'1.PrepList'!$K$2:$K$1500,"")&amp;"",""))</f>
        <v/>
      </c>
      <c r="H7040" s="644" t="str">
        <f>IF($C7040="","",IFERROR(IF(_xlfn.XLOOKUP($C7040,tbl_StartedStatus[Bold ID],tbl_StartedStatus[Started])="Started","Yes",IF(_xlfn.XLOOKUP($C7040,tbl_StartedStatus[Bold ID],tbl_StartedStatus[Started])="No Show","No Show","")),""))</f>
        <v/>
      </c>
    </row>
    <row r="7041" spans="1:8" ht="15" customHeight="1" thickBot="1">
      <c r="A7041" s="38" t="str">
        <f>IF($C7041="","",IFERROR(_xlfn.XLOOKUP($C7041,'1.PrepList'!$I$2:$I$1500,'1.PrepList'!$G$2:$G$1500,"")&amp;"",""))</f>
        <v/>
      </c>
      <c r="B7041" s="638" t="str">
        <f>IF($C7041="","",IFERROR(_xlfn.XLOOKUP($C7041,'1.PrepList'!$I$2:$I$1500,'1.PrepList'!$H$2:$H$1500,"")&amp;"",""))</f>
        <v/>
      </c>
      <c r="D7041" s="638" t="str">
        <f>IF($C7041="","",IFERROR(_xlfn.XLOOKUP($C7041,'1.PrepList'!$I$2:$I$1500,'1.PrepList'!$J$2:$J$1500,"")&amp;"",""))</f>
        <v/>
      </c>
      <c r="E7041" s="638" t="str">
        <f>IF($C7041="","",IFERROR(_xlfn.XLOOKUP($C7041,'1.PrepList'!$I$2:$I$1500,'1.PrepList'!$N$2:$N$1500,"")&amp;"",""))</f>
        <v/>
      </c>
      <c r="F7041" s="638" t="str">
        <f>IF($C7041="","",IFERROR(_xlfn.XLOOKUP($C7041,'1.PrepList'!$I$2:$I$1500,'1.PrepList'!$K$2:$K$1500,"")&amp;"",""))</f>
        <v/>
      </c>
      <c r="H7041" s="644" t="str">
        <f>IF($C7041="","",IFERROR(IF(_xlfn.XLOOKUP($C7041,tbl_StartedStatus[Bold ID],tbl_StartedStatus[Started])="Started","Yes",IF(_xlfn.XLOOKUP($C7041,tbl_StartedStatus[Bold ID],tbl_StartedStatus[Started])="No Show","No Show","")),""))</f>
        <v/>
      </c>
    </row>
    <row r="7042" spans="1:8" ht="15" customHeight="1" thickBot="1">
      <c r="A7042" s="38" t="str">
        <f>IF($C7042="","",IFERROR(_xlfn.XLOOKUP($C7042,'1.PrepList'!$I$2:$I$1500,'1.PrepList'!$G$2:$G$1500,"")&amp;"",""))</f>
        <v/>
      </c>
      <c r="B7042" s="638" t="str">
        <f>IF($C7042="","",IFERROR(_xlfn.XLOOKUP($C7042,'1.PrepList'!$I$2:$I$1500,'1.PrepList'!$H$2:$H$1500,"")&amp;"",""))</f>
        <v/>
      </c>
      <c r="D7042" s="638" t="str">
        <f>IF($C7042="","",IFERROR(_xlfn.XLOOKUP($C7042,'1.PrepList'!$I$2:$I$1500,'1.PrepList'!$J$2:$J$1500,"")&amp;"",""))</f>
        <v/>
      </c>
      <c r="E7042" s="638" t="str">
        <f>IF($C7042="","",IFERROR(_xlfn.XLOOKUP($C7042,'1.PrepList'!$I$2:$I$1500,'1.PrepList'!$N$2:$N$1500,"")&amp;"",""))</f>
        <v/>
      </c>
      <c r="F7042" s="638" t="str">
        <f>IF($C7042="","",IFERROR(_xlfn.XLOOKUP($C7042,'1.PrepList'!$I$2:$I$1500,'1.PrepList'!$K$2:$K$1500,"")&amp;"",""))</f>
        <v/>
      </c>
      <c r="H7042" s="644" t="str">
        <f>IF($C7042="","",IFERROR(IF(_xlfn.XLOOKUP($C7042,tbl_StartedStatus[Bold ID],tbl_StartedStatus[Started])="Started","Yes",IF(_xlfn.XLOOKUP($C7042,tbl_StartedStatus[Bold ID],tbl_StartedStatus[Started])="No Show","No Show","")),""))</f>
        <v/>
      </c>
    </row>
    <row r="7043" spans="1:8" ht="15" customHeight="1" thickBot="1">
      <c r="A7043" s="38" t="str">
        <f>IF($C7043="","",IFERROR(_xlfn.XLOOKUP($C7043,'1.PrepList'!$I$2:$I$1500,'1.PrepList'!$G$2:$G$1500,"")&amp;"",""))</f>
        <v/>
      </c>
      <c r="B7043" s="638" t="str">
        <f>IF($C7043="","",IFERROR(_xlfn.XLOOKUP($C7043,'1.PrepList'!$I$2:$I$1500,'1.PrepList'!$H$2:$H$1500,"")&amp;"",""))</f>
        <v/>
      </c>
      <c r="D7043" s="638" t="str">
        <f>IF($C7043="","",IFERROR(_xlfn.XLOOKUP($C7043,'1.PrepList'!$I$2:$I$1500,'1.PrepList'!$J$2:$J$1500,"")&amp;"",""))</f>
        <v/>
      </c>
      <c r="E7043" s="638" t="str">
        <f>IF($C7043="","",IFERROR(_xlfn.XLOOKUP($C7043,'1.PrepList'!$I$2:$I$1500,'1.PrepList'!$N$2:$N$1500,"")&amp;"",""))</f>
        <v/>
      </c>
      <c r="F7043" s="638" t="str">
        <f>IF($C7043="","",IFERROR(_xlfn.XLOOKUP($C7043,'1.PrepList'!$I$2:$I$1500,'1.PrepList'!$K$2:$K$1500,"")&amp;"",""))</f>
        <v/>
      </c>
      <c r="H7043" s="644" t="str">
        <f>IF($C7043="","",IFERROR(IF(_xlfn.XLOOKUP($C7043,tbl_StartedStatus[Bold ID],tbl_StartedStatus[Started])="Started","Yes",IF(_xlfn.XLOOKUP($C7043,tbl_StartedStatus[Bold ID],tbl_StartedStatus[Started])="No Show","No Show","")),""))</f>
        <v/>
      </c>
    </row>
    <row r="7044" spans="1:8" ht="15" customHeight="1" thickBot="1">
      <c r="A7044" s="38" t="str">
        <f>IF($C7044="","",IFERROR(_xlfn.XLOOKUP($C7044,'1.PrepList'!$I$2:$I$1500,'1.PrepList'!$G$2:$G$1500,"")&amp;"",""))</f>
        <v/>
      </c>
      <c r="B7044" s="638" t="str">
        <f>IF($C7044="","",IFERROR(_xlfn.XLOOKUP($C7044,'1.PrepList'!$I$2:$I$1500,'1.PrepList'!$H$2:$H$1500,"")&amp;"",""))</f>
        <v/>
      </c>
      <c r="D7044" s="638" t="str">
        <f>IF($C7044="","",IFERROR(_xlfn.XLOOKUP($C7044,'1.PrepList'!$I$2:$I$1500,'1.PrepList'!$J$2:$J$1500,"")&amp;"",""))</f>
        <v/>
      </c>
      <c r="E7044" s="638" t="str">
        <f>IF($C7044="","",IFERROR(_xlfn.XLOOKUP($C7044,'1.PrepList'!$I$2:$I$1500,'1.PrepList'!$N$2:$N$1500,"")&amp;"",""))</f>
        <v/>
      </c>
      <c r="F7044" s="638" t="str">
        <f>IF($C7044="","",IFERROR(_xlfn.XLOOKUP($C7044,'1.PrepList'!$I$2:$I$1500,'1.PrepList'!$K$2:$K$1500,"")&amp;"",""))</f>
        <v/>
      </c>
      <c r="H7044" s="644" t="str">
        <f>IF($C7044="","",IFERROR(IF(_xlfn.XLOOKUP($C7044,tbl_StartedStatus[Bold ID],tbl_StartedStatus[Started])="Started","Yes",IF(_xlfn.XLOOKUP($C7044,tbl_StartedStatus[Bold ID],tbl_StartedStatus[Started])="No Show","No Show","")),""))</f>
        <v/>
      </c>
    </row>
    <row r="7045" spans="1:8" ht="15" customHeight="1" thickBot="1">
      <c r="A7045" s="38" t="str">
        <f>IF($C7045="","",IFERROR(_xlfn.XLOOKUP($C7045,'1.PrepList'!$I$2:$I$1500,'1.PrepList'!$G$2:$G$1500,"")&amp;"",""))</f>
        <v/>
      </c>
      <c r="B7045" s="638" t="str">
        <f>IF($C7045="","",IFERROR(_xlfn.XLOOKUP($C7045,'1.PrepList'!$I$2:$I$1500,'1.PrepList'!$H$2:$H$1500,"")&amp;"",""))</f>
        <v/>
      </c>
      <c r="D7045" s="638" t="str">
        <f>IF($C7045="","",IFERROR(_xlfn.XLOOKUP($C7045,'1.PrepList'!$I$2:$I$1500,'1.PrepList'!$J$2:$J$1500,"")&amp;"",""))</f>
        <v/>
      </c>
      <c r="E7045" s="638" t="str">
        <f>IF($C7045="","",IFERROR(_xlfn.XLOOKUP($C7045,'1.PrepList'!$I$2:$I$1500,'1.PrepList'!$N$2:$N$1500,"")&amp;"",""))</f>
        <v/>
      </c>
      <c r="F7045" s="638" t="str">
        <f>IF($C7045="","",IFERROR(_xlfn.XLOOKUP($C7045,'1.PrepList'!$I$2:$I$1500,'1.PrepList'!$K$2:$K$1500,"")&amp;"",""))</f>
        <v/>
      </c>
      <c r="H7045" s="644" t="str">
        <f>IF($C7045="","",IFERROR(IF(_xlfn.XLOOKUP($C7045,tbl_StartedStatus[Bold ID],tbl_StartedStatus[Started])="Started","Yes",IF(_xlfn.XLOOKUP($C7045,tbl_StartedStatus[Bold ID],tbl_StartedStatus[Started])="No Show","No Show","")),""))</f>
        <v/>
      </c>
    </row>
    <row r="7046" spans="1:8" ht="15" customHeight="1" thickBot="1">
      <c r="A7046" s="38" t="str">
        <f>IF($C7046="","",IFERROR(_xlfn.XLOOKUP($C7046,'1.PrepList'!$I$2:$I$1500,'1.PrepList'!$G$2:$G$1500,"")&amp;"",""))</f>
        <v/>
      </c>
      <c r="B7046" s="638" t="str">
        <f>IF($C7046="","",IFERROR(_xlfn.XLOOKUP($C7046,'1.PrepList'!$I$2:$I$1500,'1.PrepList'!$H$2:$H$1500,"")&amp;"",""))</f>
        <v/>
      </c>
      <c r="D7046" s="638" t="str">
        <f>IF($C7046="","",IFERROR(_xlfn.XLOOKUP($C7046,'1.PrepList'!$I$2:$I$1500,'1.PrepList'!$J$2:$J$1500,"")&amp;"",""))</f>
        <v/>
      </c>
      <c r="E7046" s="638" t="str">
        <f>IF($C7046="","",IFERROR(_xlfn.XLOOKUP($C7046,'1.PrepList'!$I$2:$I$1500,'1.PrepList'!$N$2:$N$1500,"")&amp;"",""))</f>
        <v/>
      </c>
      <c r="F7046" s="638" t="str">
        <f>IF($C7046="","",IFERROR(_xlfn.XLOOKUP($C7046,'1.PrepList'!$I$2:$I$1500,'1.PrepList'!$K$2:$K$1500,"")&amp;"",""))</f>
        <v/>
      </c>
      <c r="H7046" s="644" t="str">
        <f>IF($C7046="","",IFERROR(IF(_xlfn.XLOOKUP($C7046,tbl_StartedStatus[Bold ID],tbl_StartedStatus[Started])="Started","Yes",IF(_xlfn.XLOOKUP($C7046,tbl_StartedStatus[Bold ID],tbl_StartedStatus[Started])="No Show","No Show","")),""))</f>
        <v/>
      </c>
    </row>
    <row r="7047" spans="1:8" ht="15" customHeight="1" thickBot="1">
      <c r="A7047" s="38" t="str">
        <f>IF($C7047="","",IFERROR(_xlfn.XLOOKUP($C7047,'1.PrepList'!$I$2:$I$1500,'1.PrepList'!$G$2:$G$1500,"")&amp;"",""))</f>
        <v/>
      </c>
      <c r="B7047" s="638" t="str">
        <f>IF($C7047="","",IFERROR(_xlfn.XLOOKUP($C7047,'1.PrepList'!$I$2:$I$1500,'1.PrepList'!$H$2:$H$1500,"")&amp;"",""))</f>
        <v/>
      </c>
      <c r="D7047" s="638" t="str">
        <f>IF($C7047="","",IFERROR(_xlfn.XLOOKUP($C7047,'1.PrepList'!$I$2:$I$1500,'1.PrepList'!$J$2:$J$1500,"")&amp;"",""))</f>
        <v/>
      </c>
      <c r="E7047" s="638" t="str">
        <f>IF($C7047="","",IFERROR(_xlfn.XLOOKUP($C7047,'1.PrepList'!$I$2:$I$1500,'1.PrepList'!$N$2:$N$1500,"")&amp;"",""))</f>
        <v/>
      </c>
      <c r="F7047" s="638" t="str">
        <f>IF($C7047="","",IFERROR(_xlfn.XLOOKUP($C7047,'1.PrepList'!$I$2:$I$1500,'1.PrepList'!$K$2:$K$1500,"")&amp;"",""))</f>
        <v/>
      </c>
      <c r="H7047" s="644" t="str">
        <f>IF($C7047="","",IFERROR(IF(_xlfn.XLOOKUP($C7047,tbl_StartedStatus[Bold ID],tbl_StartedStatus[Started])="Started","Yes",IF(_xlfn.XLOOKUP($C7047,tbl_StartedStatus[Bold ID],tbl_StartedStatus[Started])="No Show","No Show","")),""))</f>
        <v/>
      </c>
    </row>
    <row r="7048" spans="1:8" ht="15" customHeight="1" thickBot="1">
      <c r="A7048" s="38" t="str">
        <f>IF($C7048="","",IFERROR(_xlfn.XLOOKUP($C7048,'1.PrepList'!$I$2:$I$1500,'1.PrepList'!$G$2:$G$1500,"")&amp;"",""))</f>
        <v/>
      </c>
      <c r="B7048" s="638" t="str">
        <f>IF($C7048="","",IFERROR(_xlfn.XLOOKUP($C7048,'1.PrepList'!$I$2:$I$1500,'1.PrepList'!$H$2:$H$1500,"")&amp;"",""))</f>
        <v/>
      </c>
      <c r="D7048" s="638" t="str">
        <f>IF($C7048="","",IFERROR(_xlfn.XLOOKUP($C7048,'1.PrepList'!$I$2:$I$1500,'1.PrepList'!$J$2:$J$1500,"")&amp;"",""))</f>
        <v/>
      </c>
      <c r="E7048" s="638" t="str">
        <f>IF($C7048="","",IFERROR(_xlfn.XLOOKUP($C7048,'1.PrepList'!$I$2:$I$1500,'1.PrepList'!$N$2:$N$1500,"")&amp;"",""))</f>
        <v/>
      </c>
      <c r="F7048" s="638" t="str">
        <f>IF($C7048="","",IFERROR(_xlfn.XLOOKUP($C7048,'1.PrepList'!$I$2:$I$1500,'1.PrepList'!$K$2:$K$1500,"")&amp;"",""))</f>
        <v/>
      </c>
      <c r="H7048" s="644" t="str">
        <f>IF($C7048="","",IFERROR(IF(_xlfn.XLOOKUP($C7048,tbl_StartedStatus[Bold ID],tbl_StartedStatus[Started])="Started","Yes",IF(_xlfn.XLOOKUP($C7048,tbl_StartedStatus[Bold ID],tbl_StartedStatus[Started])="No Show","No Show","")),""))</f>
        <v/>
      </c>
    </row>
    <row r="7049" spans="1:8" ht="15" customHeight="1" thickBot="1">
      <c r="A7049" s="38" t="str">
        <f>IF($C7049="","",IFERROR(_xlfn.XLOOKUP($C7049,'1.PrepList'!$I$2:$I$1500,'1.PrepList'!$G$2:$G$1500,"")&amp;"",""))</f>
        <v/>
      </c>
      <c r="B7049" s="638" t="str">
        <f>IF($C7049="","",IFERROR(_xlfn.XLOOKUP($C7049,'1.PrepList'!$I$2:$I$1500,'1.PrepList'!$H$2:$H$1500,"")&amp;"",""))</f>
        <v/>
      </c>
      <c r="D7049" s="638" t="str">
        <f>IF($C7049="","",IFERROR(_xlfn.XLOOKUP($C7049,'1.PrepList'!$I$2:$I$1500,'1.PrepList'!$J$2:$J$1500,"")&amp;"",""))</f>
        <v/>
      </c>
      <c r="E7049" s="638" t="str">
        <f>IF($C7049="","",IFERROR(_xlfn.XLOOKUP($C7049,'1.PrepList'!$I$2:$I$1500,'1.PrepList'!$N$2:$N$1500,"")&amp;"",""))</f>
        <v/>
      </c>
      <c r="F7049" s="638" t="str">
        <f>IF($C7049="","",IFERROR(_xlfn.XLOOKUP($C7049,'1.PrepList'!$I$2:$I$1500,'1.PrepList'!$K$2:$K$1500,"")&amp;"",""))</f>
        <v/>
      </c>
      <c r="H7049" s="644" t="str">
        <f>IF($C7049="","",IFERROR(IF(_xlfn.XLOOKUP($C7049,tbl_StartedStatus[Bold ID],tbl_StartedStatus[Started])="Started","Yes",IF(_xlfn.XLOOKUP($C7049,tbl_StartedStatus[Bold ID],tbl_StartedStatus[Started])="No Show","No Show","")),""))</f>
        <v/>
      </c>
    </row>
    <row r="7050" spans="1:8" ht="15" customHeight="1" thickBot="1">
      <c r="A7050" s="38" t="str">
        <f>IF($C7050="","",IFERROR(_xlfn.XLOOKUP($C7050,'1.PrepList'!$I$2:$I$1500,'1.PrepList'!$G$2:$G$1500,"")&amp;"",""))</f>
        <v/>
      </c>
      <c r="B7050" s="638" t="str">
        <f>IF($C7050="","",IFERROR(_xlfn.XLOOKUP($C7050,'1.PrepList'!$I$2:$I$1500,'1.PrepList'!$H$2:$H$1500,"")&amp;"",""))</f>
        <v/>
      </c>
      <c r="D7050" s="638" t="str">
        <f>IF($C7050="","",IFERROR(_xlfn.XLOOKUP($C7050,'1.PrepList'!$I$2:$I$1500,'1.PrepList'!$J$2:$J$1500,"")&amp;"",""))</f>
        <v/>
      </c>
      <c r="E7050" s="638" t="str">
        <f>IF($C7050="","",IFERROR(_xlfn.XLOOKUP($C7050,'1.PrepList'!$I$2:$I$1500,'1.PrepList'!$N$2:$N$1500,"")&amp;"",""))</f>
        <v/>
      </c>
      <c r="F7050" s="638" t="str">
        <f>IF($C7050="","",IFERROR(_xlfn.XLOOKUP($C7050,'1.PrepList'!$I$2:$I$1500,'1.PrepList'!$K$2:$K$1500,"")&amp;"",""))</f>
        <v/>
      </c>
      <c r="H7050" s="644" t="str">
        <f>IF($C7050="","",IFERROR(IF(_xlfn.XLOOKUP($C7050,tbl_StartedStatus[Bold ID],tbl_StartedStatus[Started])="Started","Yes",IF(_xlfn.XLOOKUP($C7050,tbl_StartedStatus[Bold ID],tbl_StartedStatus[Started])="No Show","No Show","")),""))</f>
        <v/>
      </c>
    </row>
    <row r="7051" spans="1:8" ht="15" customHeight="1" thickBot="1">
      <c r="A7051" s="38" t="str">
        <f>IF($C7051="","",IFERROR(_xlfn.XLOOKUP($C7051,'1.PrepList'!$I$2:$I$1500,'1.PrepList'!$G$2:$G$1500,"")&amp;"",""))</f>
        <v/>
      </c>
      <c r="B7051" s="638" t="str">
        <f>IF($C7051="","",IFERROR(_xlfn.XLOOKUP($C7051,'1.PrepList'!$I$2:$I$1500,'1.PrepList'!$H$2:$H$1500,"")&amp;"",""))</f>
        <v/>
      </c>
      <c r="D7051" s="638" t="str">
        <f>IF($C7051="","",IFERROR(_xlfn.XLOOKUP($C7051,'1.PrepList'!$I$2:$I$1500,'1.PrepList'!$J$2:$J$1500,"")&amp;"",""))</f>
        <v/>
      </c>
      <c r="E7051" s="638" t="str">
        <f>IF($C7051="","",IFERROR(_xlfn.XLOOKUP($C7051,'1.PrepList'!$I$2:$I$1500,'1.PrepList'!$N$2:$N$1500,"")&amp;"",""))</f>
        <v/>
      </c>
      <c r="F7051" s="638" t="str">
        <f>IF($C7051="","",IFERROR(_xlfn.XLOOKUP($C7051,'1.PrepList'!$I$2:$I$1500,'1.PrepList'!$K$2:$K$1500,"")&amp;"",""))</f>
        <v/>
      </c>
      <c r="H7051" s="644" t="str">
        <f>IF($C7051="","",IFERROR(IF(_xlfn.XLOOKUP($C7051,tbl_StartedStatus[Bold ID],tbl_StartedStatus[Started])="Started","Yes",IF(_xlfn.XLOOKUP($C7051,tbl_StartedStatus[Bold ID],tbl_StartedStatus[Started])="No Show","No Show","")),""))</f>
        <v/>
      </c>
    </row>
    <row r="7052" spans="1:8" ht="15" customHeight="1" thickBot="1">
      <c r="A7052" s="38" t="str">
        <f>IF($C7052="","",IFERROR(_xlfn.XLOOKUP($C7052,'1.PrepList'!$I$2:$I$1500,'1.PrepList'!$G$2:$G$1500,"")&amp;"",""))</f>
        <v/>
      </c>
      <c r="B7052" s="638" t="str">
        <f>IF($C7052="","",IFERROR(_xlfn.XLOOKUP($C7052,'1.PrepList'!$I$2:$I$1500,'1.PrepList'!$H$2:$H$1500,"")&amp;"",""))</f>
        <v/>
      </c>
      <c r="D7052" s="638" t="str">
        <f>IF($C7052="","",IFERROR(_xlfn.XLOOKUP($C7052,'1.PrepList'!$I$2:$I$1500,'1.PrepList'!$J$2:$J$1500,"")&amp;"",""))</f>
        <v/>
      </c>
      <c r="E7052" s="638" t="str">
        <f>IF($C7052="","",IFERROR(_xlfn.XLOOKUP($C7052,'1.PrepList'!$I$2:$I$1500,'1.PrepList'!$N$2:$N$1500,"")&amp;"",""))</f>
        <v/>
      </c>
      <c r="F7052" s="638" t="str">
        <f>IF($C7052="","",IFERROR(_xlfn.XLOOKUP($C7052,'1.PrepList'!$I$2:$I$1500,'1.PrepList'!$K$2:$K$1500,"")&amp;"",""))</f>
        <v/>
      </c>
      <c r="H7052" s="644" t="str">
        <f>IF($C7052="","",IFERROR(IF(_xlfn.XLOOKUP($C7052,tbl_StartedStatus[Bold ID],tbl_StartedStatus[Started])="Started","Yes",IF(_xlfn.XLOOKUP($C7052,tbl_StartedStatus[Bold ID],tbl_StartedStatus[Started])="No Show","No Show","")),""))</f>
        <v/>
      </c>
    </row>
    <row r="7053" spans="1:8" ht="15" customHeight="1" thickBot="1">
      <c r="A7053" s="38" t="str">
        <f>IF($C7053="","",IFERROR(_xlfn.XLOOKUP($C7053,'1.PrepList'!$I$2:$I$1500,'1.PrepList'!$G$2:$G$1500,"")&amp;"",""))</f>
        <v/>
      </c>
      <c r="B7053" s="638" t="str">
        <f>IF($C7053="","",IFERROR(_xlfn.XLOOKUP($C7053,'1.PrepList'!$I$2:$I$1500,'1.PrepList'!$H$2:$H$1500,"")&amp;"",""))</f>
        <v/>
      </c>
      <c r="D7053" s="638" t="str">
        <f>IF($C7053="","",IFERROR(_xlfn.XLOOKUP($C7053,'1.PrepList'!$I$2:$I$1500,'1.PrepList'!$J$2:$J$1500,"")&amp;"",""))</f>
        <v/>
      </c>
      <c r="E7053" s="638" t="str">
        <f>IF($C7053="","",IFERROR(_xlfn.XLOOKUP($C7053,'1.PrepList'!$I$2:$I$1500,'1.PrepList'!$N$2:$N$1500,"")&amp;"",""))</f>
        <v/>
      </c>
      <c r="F7053" s="638" t="str">
        <f>IF($C7053="","",IFERROR(_xlfn.XLOOKUP($C7053,'1.PrepList'!$I$2:$I$1500,'1.PrepList'!$K$2:$K$1500,"")&amp;"",""))</f>
        <v/>
      </c>
      <c r="H7053" s="644" t="str">
        <f>IF($C7053="","",IFERROR(IF(_xlfn.XLOOKUP($C7053,tbl_StartedStatus[Bold ID],tbl_StartedStatus[Started])="Started","Yes",IF(_xlfn.XLOOKUP($C7053,tbl_StartedStatus[Bold ID],tbl_StartedStatus[Started])="No Show","No Show","")),""))</f>
        <v/>
      </c>
    </row>
    <row r="7054" spans="1:8" ht="15" customHeight="1" thickBot="1">
      <c r="A7054" s="38" t="str">
        <f>IF($C7054="","",IFERROR(_xlfn.XLOOKUP($C7054,'1.PrepList'!$I$2:$I$1500,'1.PrepList'!$G$2:$G$1500,"")&amp;"",""))</f>
        <v/>
      </c>
      <c r="B7054" s="638" t="str">
        <f>IF($C7054="","",IFERROR(_xlfn.XLOOKUP($C7054,'1.PrepList'!$I$2:$I$1500,'1.PrepList'!$H$2:$H$1500,"")&amp;"",""))</f>
        <v/>
      </c>
      <c r="D7054" s="638" t="str">
        <f>IF($C7054="","",IFERROR(_xlfn.XLOOKUP($C7054,'1.PrepList'!$I$2:$I$1500,'1.PrepList'!$J$2:$J$1500,"")&amp;"",""))</f>
        <v/>
      </c>
      <c r="E7054" s="638" t="str">
        <f>IF($C7054="","",IFERROR(_xlfn.XLOOKUP($C7054,'1.PrepList'!$I$2:$I$1500,'1.PrepList'!$N$2:$N$1500,"")&amp;"",""))</f>
        <v/>
      </c>
      <c r="F7054" s="638" t="str">
        <f>IF($C7054="","",IFERROR(_xlfn.XLOOKUP($C7054,'1.PrepList'!$I$2:$I$1500,'1.PrepList'!$K$2:$K$1500,"")&amp;"",""))</f>
        <v/>
      </c>
      <c r="H7054" s="644" t="str">
        <f>IF($C7054="","",IFERROR(IF(_xlfn.XLOOKUP($C7054,tbl_StartedStatus[Bold ID],tbl_StartedStatus[Started])="Started","Yes",IF(_xlfn.XLOOKUP($C7054,tbl_StartedStatus[Bold ID],tbl_StartedStatus[Started])="No Show","No Show","")),""))</f>
        <v/>
      </c>
    </row>
    <row r="7055" spans="1:8" ht="15" customHeight="1" thickBot="1">
      <c r="A7055" s="38" t="str">
        <f>IF($C7055="","",IFERROR(_xlfn.XLOOKUP($C7055,'1.PrepList'!$I$2:$I$1500,'1.PrepList'!$G$2:$G$1500,"")&amp;"",""))</f>
        <v/>
      </c>
      <c r="B7055" s="638" t="str">
        <f>IF($C7055="","",IFERROR(_xlfn.XLOOKUP($C7055,'1.PrepList'!$I$2:$I$1500,'1.PrepList'!$H$2:$H$1500,"")&amp;"",""))</f>
        <v/>
      </c>
      <c r="D7055" s="638" t="str">
        <f>IF($C7055="","",IFERROR(_xlfn.XLOOKUP($C7055,'1.PrepList'!$I$2:$I$1500,'1.PrepList'!$J$2:$J$1500,"")&amp;"",""))</f>
        <v/>
      </c>
      <c r="E7055" s="638" t="str">
        <f>IF($C7055="","",IFERROR(_xlfn.XLOOKUP($C7055,'1.PrepList'!$I$2:$I$1500,'1.PrepList'!$N$2:$N$1500,"")&amp;"",""))</f>
        <v/>
      </c>
      <c r="F7055" s="638" t="str">
        <f>IF($C7055="","",IFERROR(_xlfn.XLOOKUP($C7055,'1.PrepList'!$I$2:$I$1500,'1.PrepList'!$K$2:$K$1500,"")&amp;"",""))</f>
        <v/>
      </c>
      <c r="H7055" s="644" t="str">
        <f>IF($C7055="","",IFERROR(IF(_xlfn.XLOOKUP($C7055,tbl_StartedStatus[Bold ID],tbl_StartedStatus[Started])="Started","Yes",IF(_xlfn.XLOOKUP($C7055,tbl_StartedStatus[Bold ID],tbl_StartedStatus[Started])="No Show","No Show","")),""))</f>
        <v/>
      </c>
    </row>
    <row r="7056" spans="1:8" ht="15" customHeight="1" thickBot="1">
      <c r="A7056" s="38" t="str">
        <f>IF($C7056="","",IFERROR(_xlfn.XLOOKUP($C7056,'1.PrepList'!$I$2:$I$1500,'1.PrepList'!$G$2:$G$1500,"")&amp;"",""))</f>
        <v/>
      </c>
      <c r="B7056" s="638" t="str">
        <f>IF($C7056="","",IFERROR(_xlfn.XLOOKUP($C7056,'1.PrepList'!$I$2:$I$1500,'1.PrepList'!$H$2:$H$1500,"")&amp;"",""))</f>
        <v/>
      </c>
      <c r="D7056" s="638" t="str">
        <f>IF($C7056="","",IFERROR(_xlfn.XLOOKUP($C7056,'1.PrepList'!$I$2:$I$1500,'1.PrepList'!$J$2:$J$1500,"")&amp;"",""))</f>
        <v/>
      </c>
      <c r="E7056" s="638" t="str">
        <f>IF($C7056="","",IFERROR(_xlfn.XLOOKUP($C7056,'1.PrepList'!$I$2:$I$1500,'1.PrepList'!$N$2:$N$1500,"")&amp;"",""))</f>
        <v/>
      </c>
      <c r="F7056" s="638" t="str">
        <f>IF($C7056="","",IFERROR(_xlfn.XLOOKUP($C7056,'1.PrepList'!$I$2:$I$1500,'1.PrepList'!$K$2:$K$1500,"")&amp;"",""))</f>
        <v/>
      </c>
      <c r="H7056" s="644" t="str">
        <f>IF($C7056="","",IFERROR(IF(_xlfn.XLOOKUP($C7056,tbl_StartedStatus[Bold ID],tbl_StartedStatus[Started])="Started","Yes",IF(_xlfn.XLOOKUP($C7056,tbl_StartedStatus[Bold ID],tbl_StartedStatus[Started])="No Show","No Show","")),""))</f>
        <v/>
      </c>
    </row>
    <row r="7057" spans="1:8" ht="15" customHeight="1" thickBot="1">
      <c r="A7057" s="38" t="str">
        <f>IF($C7057="","",IFERROR(_xlfn.XLOOKUP($C7057,'1.PrepList'!$I$2:$I$1500,'1.PrepList'!$G$2:$G$1500,"")&amp;"",""))</f>
        <v/>
      </c>
      <c r="B7057" s="638" t="str">
        <f>IF($C7057="","",IFERROR(_xlfn.XLOOKUP($C7057,'1.PrepList'!$I$2:$I$1500,'1.PrepList'!$H$2:$H$1500,"")&amp;"",""))</f>
        <v/>
      </c>
      <c r="D7057" s="638" t="str">
        <f>IF($C7057="","",IFERROR(_xlfn.XLOOKUP($C7057,'1.PrepList'!$I$2:$I$1500,'1.PrepList'!$J$2:$J$1500,"")&amp;"",""))</f>
        <v/>
      </c>
      <c r="E7057" s="638" t="str">
        <f>IF($C7057="","",IFERROR(_xlfn.XLOOKUP($C7057,'1.PrepList'!$I$2:$I$1500,'1.PrepList'!$N$2:$N$1500,"")&amp;"",""))</f>
        <v/>
      </c>
      <c r="F7057" s="638" t="str">
        <f>IF($C7057="","",IFERROR(_xlfn.XLOOKUP($C7057,'1.PrepList'!$I$2:$I$1500,'1.PrepList'!$K$2:$K$1500,"")&amp;"",""))</f>
        <v/>
      </c>
      <c r="H7057" s="644" t="str">
        <f>IF($C7057="","",IFERROR(IF(_xlfn.XLOOKUP($C7057,tbl_StartedStatus[Bold ID],tbl_StartedStatus[Started])="Started","Yes",IF(_xlfn.XLOOKUP($C7057,tbl_StartedStatus[Bold ID],tbl_StartedStatus[Started])="No Show","No Show","")),""))</f>
        <v/>
      </c>
    </row>
    <row r="7058" spans="1:8" ht="15" customHeight="1" thickBot="1">
      <c r="A7058" s="38" t="str">
        <f>IF($C7058="","",IFERROR(_xlfn.XLOOKUP($C7058,'1.PrepList'!$I$2:$I$1500,'1.PrepList'!$G$2:$G$1500,"")&amp;"",""))</f>
        <v/>
      </c>
      <c r="B7058" s="638" t="str">
        <f>IF($C7058="","",IFERROR(_xlfn.XLOOKUP($C7058,'1.PrepList'!$I$2:$I$1500,'1.PrepList'!$H$2:$H$1500,"")&amp;"",""))</f>
        <v/>
      </c>
      <c r="D7058" s="638" t="str">
        <f>IF($C7058="","",IFERROR(_xlfn.XLOOKUP($C7058,'1.PrepList'!$I$2:$I$1500,'1.PrepList'!$J$2:$J$1500,"")&amp;"",""))</f>
        <v/>
      </c>
      <c r="E7058" s="638" t="str">
        <f>IF($C7058="","",IFERROR(_xlfn.XLOOKUP($C7058,'1.PrepList'!$I$2:$I$1500,'1.PrepList'!$N$2:$N$1500,"")&amp;"",""))</f>
        <v/>
      </c>
      <c r="F7058" s="638" t="str">
        <f>IF($C7058="","",IFERROR(_xlfn.XLOOKUP($C7058,'1.PrepList'!$I$2:$I$1500,'1.PrepList'!$K$2:$K$1500,"")&amp;"",""))</f>
        <v/>
      </c>
      <c r="H7058" s="644" t="str">
        <f>IF($C7058="","",IFERROR(IF(_xlfn.XLOOKUP($C7058,tbl_StartedStatus[Bold ID],tbl_StartedStatus[Started])="Started","Yes",IF(_xlfn.XLOOKUP($C7058,tbl_StartedStatus[Bold ID],tbl_StartedStatus[Started])="No Show","No Show","")),""))</f>
        <v/>
      </c>
    </row>
    <row r="7059" spans="1:8" ht="15" customHeight="1" thickBot="1">
      <c r="A7059" s="38" t="str">
        <f>IF($C7059="","",IFERROR(_xlfn.XLOOKUP($C7059,'1.PrepList'!$I$2:$I$1500,'1.PrepList'!$G$2:$G$1500,"")&amp;"",""))</f>
        <v/>
      </c>
      <c r="B7059" s="638" t="str">
        <f>IF($C7059="","",IFERROR(_xlfn.XLOOKUP($C7059,'1.PrepList'!$I$2:$I$1500,'1.PrepList'!$H$2:$H$1500,"")&amp;"",""))</f>
        <v/>
      </c>
      <c r="D7059" s="638" t="str">
        <f>IF($C7059="","",IFERROR(_xlfn.XLOOKUP($C7059,'1.PrepList'!$I$2:$I$1500,'1.PrepList'!$J$2:$J$1500,"")&amp;"",""))</f>
        <v/>
      </c>
      <c r="E7059" s="638" t="str">
        <f>IF($C7059="","",IFERROR(_xlfn.XLOOKUP($C7059,'1.PrepList'!$I$2:$I$1500,'1.PrepList'!$N$2:$N$1500,"")&amp;"",""))</f>
        <v/>
      </c>
      <c r="F7059" s="638" t="str">
        <f>IF($C7059="","",IFERROR(_xlfn.XLOOKUP($C7059,'1.PrepList'!$I$2:$I$1500,'1.PrepList'!$K$2:$K$1500,"")&amp;"",""))</f>
        <v/>
      </c>
      <c r="H7059" s="644" t="str">
        <f>IF($C7059="","",IFERROR(IF(_xlfn.XLOOKUP($C7059,tbl_StartedStatus[Bold ID],tbl_StartedStatus[Started])="Started","Yes",IF(_xlfn.XLOOKUP($C7059,tbl_StartedStatus[Bold ID],tbl_StartedStatus[Started])="No Show","No Show","")),""))</f>
        <v/>
      </c>
    </row>
    <row r="7060" spans="1:8" ht="15" customHeight="1" thickBot="1">
      <c r="A7060" s="38" t="str">
        <f>IF($C7060="","",IFERROR(_xlfn.XLOOKUP($C7060,'1.PrepList'!$I$2:$I$1500,'1.PrepList'!$G$2:$G$1500,"")&amp;"",""))</f>
        <v/>
      </c>
      <c r="B7060" s="638" t="str">
        <f>IF($C7060="","",IFERROR(_xlfn.XLOOKUP($C7060,'1.PrepList'!$I$2:$I$1500,'1.PrepList'!$H$2:$H$1500,"")&amp;"",""))</f>
        <v/>
      </c>
      <c r="D7060" s="638" t="str">
        <f>IF($C7060="","",IFERROR(_xlfn.XLOOKUP($C7060,'1.PrepList'!$I$2:$I$1500,'1.PrepList'!$J$2:$J$1500,"")&amp;"",""))</f>
        <v/>
      </c>
      <c r="E7060" s="638" t="str">
        <f>IF($C7060="","",IFERROR(_xlfn.XLOOKUP($C7060,'1.PrepList'!$I$2:$I$1500,'1.PrepList'!$N$2:$N$1500,"")&amp;"",""))</f>
        <v/>
      </c>
      <c r="F7060" s="638" t="str">
        <f>IF($C7060="","",IFERROR(_xlfn.XLOOKUP($C7060,'1.PrepList'!$I$2:$I$1500,'1.PrepList'!$K$2:$K$1500,"")&amp;"",""))</f>
        <v/>
      </c>
      <c r="H7060" s="644" t="str">
        <f>IF($C7060="","",IFERROR(IF(_xlfn.XLOOKUP($C7060,tbl_StartedStatus[Bold ID],tbl_StartedStatus[Started])="Started","Yes",IF(_xlfn.XLOOKUP($C7060,tbl_StartedStatus[Bold ID],tbl_StartedStatus[Started])="No Show","No Show","")),""))</f>
        <v/>
      </c>
    </row>
    <row r="7061" spans="1:8" ht="15" customHeight="1" thickBot="1">
      <c r="A7061" s="38" t="str">
        <f>IF($C7061="","",IFERROR(_xlfn.XLOOKUP($C7061,'1.PrepList'!$I$2:$I$1500,'1.PrepList'!$G$2:$G$1500,"")&amp;"",""))</f>
        <v/>
      </c>
      <c r="B7061" s="638" t="str">
        <f>IF($C7061="","",IFERROR(_xlfn.XLOOKUP($C7061,'1.PrepList'!$I$2:$I$1500,'1.PrepList'!$H$2:$H$1500,"")&amp;"",""))</f>
        <v/>
      </c>
      <c r="D7061" s="638" t="str">
        <f>IF($C7061="","",IFERROR(_xlfn.XLOOKUP($C7061,'1.PrepList'!$I$2:$I$1500,'1.PrepList'!$J$2:$J$1500,"")&amp;"",""))</f>
        <v/>
      </c>
      <c r="E7061" s="638" t="str">
        <f>IF($C7061="","",IFERROR(_xlfn.XLOOKUP($C7061,'1.PrepList'!$I$2:$I$1500,'1.PrepList'!$N$2:$N$1500,"")&amp;"",""))</f>
        <v/>
      </c>
      <c r="F7061" s="638" t="str">
        <f>IF($C7061="","",IFERROR(_xlfn.XLOOKUP($C7061,'1.PrepList'!$I$2:$I$1500,'1.PrepList'!$K$2:$K$1500,"")&amp;"",""))</f>
        <v/>
      </c>
      <c r="H7061" s="644" t="str">
        <f>IF($C7061="","",IFERROR(IF(_xlfn.XLOOKUP($C7061,tbl_StartedStatus[Bold ID],tbl_StartedStatus[Started])="Started","Yes",IF(_xlfn.XLOOKUP($C7061,tbl_StartedStatus[Bold ID],tbl_StartedStatus[Started])="No Show","No Show","")),""))</f>
        <v/>
      </c>
    </row>
    <row r="7062" spans="1:8" ht="15" customHeight="1" thickBot="1">
      <c r="A7062" s="38" t="str">
        <f>IF($C7062="","",IFERROR(_xlfn.XLOOKUP($C7062,'1.PrepList'!$I$2:$I$1500,'1.PrepList'!$G$2:$G$1500,"")&amp;"",""))</f>
        <v/>
      </c>
      <c r="B7062" s="638" t="str">
        <f>IF($C7062="","",IFERROR(_xlfn.XLOOKUP($C7062,'1.PrepList'!$I$2:$I$1500,'1.PrepList'!$H$2:$H$1500,"")&amp;"",""))</f>
        <v/>
      </c>
      <c r="D7062" s="638" t="str">
        <f>IF($C7062="","",IFERROR(_xlfn.XLOOKUP($C7062,'1.PrepList'!$I$2:$I$1500,'1.PrepList'!$J$2:$J$1500,"")&amp;"",""))</f>
        <v/>
      </c>
      <c r="E7062" s="638" t="str">
        <f>IF($C7062="","",IFERROR(_xlfn.XLOOKUP($C7062,'1.PrepList'!$I$2:$I$1500,'1.PrepList'!$N$2:$N$1500,"")&amp;"",""))</f>
        <v/>
      </c>
      <c r="F7062" s="638" t="str">
        <f>IF($C7062="","",IFERROR(_xlfn.XLOOKUP($C7062,'1.PrepList'!$I$2:$I$1500,'1.PrepList'!$K$2:$K$1500,"")&amp;"",""))</f>
        <v/>
      </c>
      <c r="H7062" s="644" t="str">
        <f>IF($C7062="","",IFERROR(IF(_xlfn.XLOOKUP($C7062,tbl_StartedStatus[Bold ID],tbl_StartedStatus[Started])="Started","Yes",IF(_xlfn.XLOOKUP($C7062,tbl_StartedStatus[Bold ID],tbl_StartedStatus[Started])="No Show","No Show","")),""))</f>
        <v/>
      </c>
    </row>
    <row r="7063" spans="1:8" ht="15" customHeight="1" thickBot="1">
      <c r="A7063" s="38" t="str">
        <f>IF($C7063="","",IFERROR(_xlfn.XLOOKUP($C7063,'1.PrepList'!$I$2:$I$1500,'1.PrepList'!$G$2:$G$1500,"")&amp;"",""))</f>
        <v/>
      </c>
      <c r="B7063" s="638" t="str">
        <f>IF($C7063="","",IFERROR(_xlfn.XLOOKUP($C7063,'1.PrepList'!$I$2:$I$1500,'1.PrepList'!$H$2:$H$1500,"")&amp;"",""))</f>
        <v/>
      </c>
      <c r="D7063" s="638" t="str">
        <f>IF($C7063="","",IFERROR(_xlfn.XLOOKUP($C7063,'1.PrepList'!$I$2:$I$1500,'1.PrepList'!$J$2:$J$1500,"")&amp;"",""))</f>
        <v/>
      </c>
      <c r="E7063" s="638" t="str">
        <f>IF($C7063="","",IFERROR(_xlfn.XLOOKUP($C7063,'1.PrepList'!$I$2:$I$1500,'1.PrepList'!$N$2:$N$1500,"")&amp;"",""))</f>
        <v/>
      </c>
      <c r="F7063" s="638" t="str">
        <f>IF($C7063="","",IFERROR(_xlfn.XLOOKUP($C7063,'1.PrepList'!$I$2:$I$1500,'1.PrepList'!$K$2:$K$1500,"")&amp;"",""))</f>
        <v/>
      </c>
      <c r="H7063" s="644" t="str">
        <f>IF($C7063="","",IFERROR(IF(_xlfn.XLOOKUP($C7063,tbl_StartedStatus[Bold ID],tbl_StartedStatus[Started])="Started","Yes",IF(_xlfn.XLOOKUP($C7063,tbl_StartedStatus[Bold ID],tbl_StartedStatus[Started])="No Show","No Show","")),""))</f>
        <v/>
      </c>
    </row>
    <row r="7064" spans="1:8" ht="15" customHeight="1" thickBot="1">
      <c r="A7064" s="38" t="str">
        <f>IF($C7064="","",IFERROR(_xlfn.XLOOKUP($C7064,'1.PrepList'!$I$2:$I$1500,'1.PrepList'!$G$2:$G$1500,"")&amp;"",""))</f>
        <v/>
      </c>
      <c r="B7064" s="638" t="str">
        <f>IF($C7064="","",IFERROR(_xlfn.XLOOKUP($C7064,'1.PrepList'!$I$2:$I$1500,'1.PrepList'!$H$2:$H$1500,"")&amp;"",""))</f>
        <v/>
      </c>
      <c r="D7064" s="638" t="str">
        <f>IF($C7064="","",IFERROR(_xlfn.XLOOKUP($C7064,'1.PrepList'!$I$2:$I$1500,'1.PrepList'!$J$2:$J$1500,"")&amp;"",""))</f>
        <v/>
      </c>
      <c r="E7064" s="638" t="str">
        <f>IF($C7064="","",IFERROR(_xlfn.XLOOKUP($C7064,'1.PrepList'!$I$2:$I$1500,'1.PrepList'!$N$2:$N$1500,"")&amp;"",""))</f>
        <v/>
      </c>
      <c r="F7064" s="638" t="str">
        <f>IF($C7064="","",IFERROR(_xlfn.XLOOKUP($C7064,'1.PrepList'!$I$2:$I$1500,'1.PrepList'!$K$2:$K$1500,"")&amp;"",""))</f>
        <v/>
      </c>
      <c r="H7064" s="644" t="str">
        <f>IF($C7064="","",IFERROR(IF(_xlfn.XLOOKUP($C7064,tbl_StartedStatus[Bold ID],tbl_StartedStatus[Started])="Started","Yes",IF(_xlfn.XLOOKUP($C7064,tbl_StartedStatus[Bold ID],tbl_StartedStatus[Started])="No Show","No Show","")),""))</f>
        <v/>
      </c>
    </row>
    <row r="7065" spans="1:8" ht="15" customHeight="1" thickBot="1">
      <c r="A7065" s="38" t="str">
        <f>IF($C7065="","",IFERROR(_xlfn.XLOOKUP($C7065,'1.PrepList'!$I$2:$I$1500,'1.PrepList'!$G$2:$G$1500,"")&amp;"",""))</f>
        <v/>
      </c>
      <c r="B7065" s="638" t="str">
        <f>IF($C7065="","",IFERROR(_xlfn.XLOOKUP($C7065,'1.PrepList'!$I$2:$I$1500,'1.PrepList'!$H$2:$H$1500,"")&amp;"",""))</f>
        <v/>
      </c>
      <c r="D7065" s="638" t="str">
        <f>IF($C7065="","",IFERROR(_xlfn.XLOOKUP($C7065,'1.PrepList'!$I$2:$I$1500,'1.PrepList'!$J$2:$J$1500,"")&amp;"",""))</f>
        <v/>
      </c>
      <c r="E7065" s="638" t="str">
        <f>IF($C7065="","",IFERROR(_xlfn.XLOOKUP($C7065,'1.PrepList'!$I$2:$I$1500,'1.PrepList'!$N$2:$N$1500,"")&amp;"",""))</f>
        <v/>
      </c>
      <c r="F7065" s="638" t="str">
        <f>IF($C7065="","",IFERROR(_xlfn.XLOOKUP($C7065,'1.PrepList'!$I$2:$I$1500,'1.PrepList'!$K$2:$K$1500,"")&amp;"",""))</f>
        <v/>
      </c>
      <c r="H7065" s="644" t="str">
        <f>IF($C7065="","",IFERROR(IF(_xlfn.XLOOKUP($C7065,tbl_StartedStatus[Bold ID],tbl_StartedStatus[Started])="Started","Yes",IF(_xlfn.XLOOKUP($C7065,tbl_StartedStatus[Bold ID],tbl_StartedStatus[Started])="No Show","No Show","")),""))</f>
        <v/>
      </c>
    </row>
    <row r="7066" spans="1:8" ht="15" customHeight="1" thickBot="1">
      <c r="A7066" s="38" t="str">
        <f>IF($C7066="","",IFERROR(_xlfn.XLOOKUP($C7066,'1.PrepList'!$I$2:$I$1500,'1.PrepList'!$G$2:$G$1500,"")&amp;"",""))</f>
        <v/>
      </c>
      <c r="B7066" s="638" t="str">
        <f>IF($C7066="","",IFERROR(_xlfn.XLOOKUP($C7066,'1.PrepList'!$I$2:$I$1500,'1.PrepList'!$H$2:$H$1500,"")&amp;"",""))</f>
        <v/>
      </c>
      <c r="D7066" s="638" t="str">
        <f>IF($C7066="","",IFERROR(_xlfn.XLOOKUP($C7066,'1.PrepList'!$I$2:$I$1500,'1.PrepList'!$J$2:$J$1500,"")&amp;"",""))</f>
        <v/>
      </c>
      <c r="E7066" s="638" t="str">
        <f>IF($C7066="","",IFERROR(_xlfn.XLOOKUP($C7066,'1.PrepList'!$I$2:$I$1500,'1.PrepList'!$N$2:$N$1500,"")&amp;"",""))</f>
        <v/>
      </c>
      <c r="F7066" s="638" t="str">
        <f>IF($C7066="","",IFERROR(_xlfn.XLOOKUP($C7066,'1.PrepList'!$I$2:$I$1500,'1.PrepList'!$K$2:$K$1500,"")&amp;"",""))</f>
        <v/>
      </c>
      <c r="H7066" s="644" t="str">
        <f>IF($C7066="","",IFERROR(IF(_xlfn.XLOOKUP($C7066,tbl_StartedStatus[Bold ID],tbl_StartedStatus[Started])="Started","Yes",IF(_xlfn.XLOOKUP($C7066,tbl_StartedStatus[Bold ID],tbl_StartedStatus[Started])="No Show","No Show","")),""))</f>
        <v/>
      </c>
    </row>
    <row r="7067" spans="1:8" ht="15" customHeight="1" thickBot="1">
      <c r="A7067" s="38" t="str">
        <f>IF($C7067="","",IFERROR(_xlfn.XLOOKUP($C7067,'1.PrepList'!$I$2:$I$1500,'1.PrepList'!$G$2:$G$1500,"")&amp;"",""))</f>
        <v/>
      </c>
      <c r="B7067" s="638" t="str">
        <f>IF($C7067="","",IFERROR(_xlfn.XLOOKUP($C7067,'1.PrepList'!$I$2:$I$1500,'1.PrepList'!$H$2:$H$1500,"")&amp;"",""))</f>
        <v/>
      </c>
      <c r="D7067" s="638" t="str">
        <f>IF($C7067="","",IFERROR(_xlfn.XLOOKUP($C7067,'1.PrepList'!$I$2:$I$1500,'1.PrepList'!$J$2:$J$1500,"")&amp;"",""))</f>
        <v/>
      </c>
      <c r="E7067" s="638" t="str">
        <f>IF($C7067="","",IFERROR(_xlfn.XLOOKUP($C7067,'1.PrepList'!$I$2:$I$1500,'1.PrepList'!$N$2:$N$1500,"")&amp;"",""))</f>
        <v/>
      </c>
      <c r="F7067" s="638" t="str">
        <f>IF($C7067="","",IFERROR(_xlfn.XLOOKUP($C7067,'1.PrepList'!$I$2:$I$1500,'1.PrepList'!$K$2:$K$1500,"")&amp;"",""))</f>
        <v/>
      </c>
      <c r="H7067" s="644" t="str">
        <f>IF($C7067="","",IFERROR(IF(_xlfn.XLOOKUP($C7067,tbl_StartedStatus[Bold ID],tbl_StartedStatus[Started])="Started","Yes",IF(_xlfn.XLOOKUP($C7067,tbl_StartedStatus[Bold ID],tbl_StartedStatus[Started])="No Show","No Show","")),""))</f>
        <v/>
      </c>
    </row>
    <row r="7068" spans="1:8" ht="15" customHeight="1" thickBot="1">
      <c r="A7068" s="38" t="str">
        <f>IF($C7068="","",IFERROR(_xlfn.XLOOKUP($C7068,'1.PrepList'!$I$2:$I$1500,'1.PrepList'!$G$2:$G$1500,"")&amp;"",""))</f>
        <v/>
      </c>
      <c r="B7068" s="638" t="str">
        <f>IF($C7068="","",IFERROR(_xlfn.XLOOKUP($C7068,'1.PrepList'!$I$2:$I$1500,'1.PrepList'!$H$2:$H$1500,"")&amp;"",""))</f>
        <v/>
      </c>
      <c r="D7068" s="638" t="str">
        <f>IF($C7068="","",IFERROR(_xlfn.XLOOKUP($C7068,'1.PrepList'!$I$2:$I$1500,'1.PrepList'!$J$2:$J$1500,"")&amp;"",""))</f>
        <v/>
      </c>
      <c r="E7068" s="638" t="str">
        <f>IF($C7068="","",IFERROR(_xlfn.XLOOKUP($C7068,'1.PrepList'!$I$2:$I$1500,'1.PrepList'!$N$2:$N$1500,"")&amp;"",""))</f>
        <v/>
      </c>
      <c r="F7068" s="638" t="str">
        <f>IF($C7068="","",IFERROR(_xlfn.XLOOKUP($C7068,'1.PrepList'!$I$2:$I$1500,'1.PrepList'!$K$2:$K$1500,"")&amp;"",""))</f>
        <v/>
      </c>
      <c r="H7068" s="644" t="str">
        <f>IF($C7068="","",IFERROR(IF(_xlfn.XLOOKUP($C7068,tbl_StartedStatus[Bold ID],tbl_StartedStatus[Started])="Started","Yes",IF(_xlfn.XLOOKUP($C7068,tbl_StartedStatus[Bold ID],tbl_StartedStatus[Started])="No Show","No Show","")),""))</f>
        <v/>
      </c>
    </row>
    <row r="7069" spans="1:8" ht="15" customHeight="1" thickBot="1">
      <c r="A7069" s="38" t="str">
        <f>IF($C7069="","",IFERROR(_xlfn.XLOOKUP($C7069,'1.PrepList'!$I$2:$I$1500,'1.PrepList'!$G$2:$G$1500,"")&amp;"",""))</f>
        <v/>
      </c>
      <c r="B7069" s="638" t="str">
        <f>IF($C7069="","",IFERROR(_xlfn.XLOOKUP($C7069,'1.PrepList'!$I$2:$I$1500,'1.PrepList'!$H$2:$H$1500,"")&amp;"",""))</f>
        <v/>
      </c>
      <c r="D7069" s="638" t="str">
        <f>IF($C7069="","",IFERROR(_xlfn.XLOOKUP($C7069,'1.PrepList'!$I$2:$I$1500,'1.PrepList'!$J$2:$J$1500,"")&amp;"",""))</f>
        <v/>
      </c>
      <c r="E7069" s="638" t="str">
        <f>IF($C7069="","",IFERROR(_xlfn.XLOOKUP($C7069,'1.PrepList'!$I$2:$I$1500,'1.PrepList'!$N$2:$N$1500,"")&amp;"",""))</f>
        <v/>
      </c>
      <c r="F7069" s="638" t="str">
        <f>IF($C7069="","",IFERROR(_xlfn.XLOOKUP($C7069,'1.PrepList'!$I$2:$I$1500,'1.PrepList'!$K$2:$K$1500,"")&amp;"",""))</f>
        <v/>
      </c>
      <c r="H7069" s="644" t="str">
        <f>IF($C7069="","",IFERROR(IF(_xlfn.XLOOKUP($C7069,tbl_StartedStatus[Bold ID],tbl_StartedStatus[Started])="Started","Yes",IF(_xlfn.XLOOKUP($C7069,tbl_StartedStatus[Bold ID],tbl_StartedStatus[Started])="No Show","No Show","")),""))</f>
        <v/>
      </c>
    </row>
    <row r="7070" spans="1:8" ht="15" customHeight="1" thickBot="1">
      <c r="A7070" s="38" t="str">
        <f>IF($C7070="","",IFERROR(_xlfn.XLOOKUP($C7070,'1.PrepList'!$I$2:$I$1500,'1.PrepList'!$G$2:$G$1500,"")&amp;"",""))</f>
        <v/>
      </c>
      <c r="B7070" s="638" t="str">
        <f>IF($C7070="","",IFERROR(_xlfn.XLOOKUP($C7070,'1.PrepList'!$I$2:$I$1500,'1.PrepList'!$H$2:$H$1500,"")&amp;"",""))</f>
        <v/>
      </c>
      <c r="D7070" s="638" t="str">
        <f>IF($C7070="","",IFERROR(_xlfn.XLOOKUP($C7070,'1.PrepList'!$I$2:$I$1500,'1.PrepList'!$J$2:$J$1500,"")&amp;"",""))</f>
        <v/>
      </c>
      <c r="E7070" s="638" t="str">
        <f>IF($C7070="","",IFERROR(_xlfn.XLOOKUP($C7070,'1.PrepList'!$I$2:$I$1500,'1.PrepList'!$N$2:$N$1500,"")&amp;"",""))</f>
        <v/>
      </c>
      <c r="F7070" s="638" t="str">
        <f>IF($C7070="","",IFERROR(_xlfn.XLOOKUP($C7070,'1.PrepList'!$I$2:$I$1500,'1.PrepList'!$K$2:$K$1500,"")&amp;"",""))</f>
        <v/>
      </c>
      <c r="H7070" s="644" t="str">
        <f>IF($C7070="","",IFERROR(IF(_xlfn.XLOOKUP($C7070,tbl_StartedStatus[Bold ID],tbl_StartedStatus[Started])="Started","Yes",IF(_xlfn.XLOOKUP($C7070,tbl_StartedStatus[Bold ID],tbl_StartedStatus[Started])="No Show","No Show","")),""))</f>
        <v/>
      </c>
    </row>
    <row r="7071" spans="1:8" ht="15" customHeight="1" thickBot="1">
      <c r="A7071" s="38" t="str">
        <f>IF($C7071="","",IFERROR(_xlfn.XLOOKUP($C7071,'1.PrepList'!$I$2:$I$1500,'1.PrepList'!$G$2:$G$1500,"")&amp;"",""))</f>
        <v/>
      </c>
      <c r="B7071" s="638" t="str">
        <f>IF($C7071="","",IFERROR(_xlfn.XLOOKUP($C7071,'1.PrepList'!$I$2:$I$1500,'1.PrepList'!$H$2:$H$1500,"")&amp;"",""))</f>
        <v/>
      </c>
      <c r="D7071" s="638" t="str">
        <f>IF($C7071="","",IFERROR(_xlfn.XLOOKUP($C7071,'1.PrepList'!$I$2:$I$1500,'1.PrepList'!$J$2:$J$1500,"")&amp;"",""))</f>
        <v/>
      </c>
      <c r="E7071" s="638" t="str">
        <f>IF($C7071="","",IFERROR(_xlfn.XLOOKUP($C7071,'1.PrepList'!$I$2:$I$1500,'1.PrepList'!$N$2:$N$1500,"")&amp;"",""))</f>
        <v/>
      </c>
      <c r="F7071" s="638" t="str">
        <f>IF($C7071="","",IFERROR(_xlfn.XLOOKUP($C7071,'1.PrepList'!$I$2:$I$1500,'1.PrepList'!$K$2:$K$1500,"")&amp;"",""))</f>
        <v/>
      </c>
      <c r="H7071" s="644" t="str">
        <f>IF($C7071="","",IFERROR(IF(_xlfn.XLOOKUP($C7071,tbl_StartedStatus[Bold ID],tbl_StartedStatus[Started])="Started","Yes",IF(_xlfn.XLOOKUP($C7071,tbl_StartedStatus[Bold ID],tbl_StartedStatus[Started])="No Show","No Show","")),""))</f>
        <v/>
      </c>
    </row>
    <row r="7072" spans="1:8" ht="15" customHeight="1" thickBot="1">
      <c r="A7072" s="38" t="str">
        <f>IF($C7072="","",IFERROR(_xlfn.XLOOKUP($C7072,'1.PrepList'!$I$2:$I$1500,'1.PrepList'!$G$2:$G$1500,"")&amp;"",""))</f>
        <v/>
      </c>
      <c r="B7072" s="638" t="str">
        <f>IF($C7072="","",IFERROR(_xlfn.XLOOKUP($C7072,'1.PrepList'!$I$2:$I$1500,'1.PrepList'!$H$2:$H$1500,"")&amp;"",""))</f>
        <v/>
      </c>
      <c r="D7072" s="638" t="str">
        <f>IF($C7072="","",IFERROR(_xlfn.XLOOKUP($C7072,'1.PrepList'!$I$2:$I$1500,'1.PrepList'!$J$2:$J$1500,"")&amp;"",""))</f>
        <v/>
      </c>
      <c r="E7072" s="638" t="str">
        <f>IF($C7072="","",IFERROR(_xlfn.XLOOKUP($C7072,'1.PrepList'!$I$2:$I$1500,'1.PrepList'!$N$2:$N$1500,"")&amp;"",""))</f>
        <v/>
      </c>
      <c r="F7072" s="638" t="str">
        <f>IF($C7072="","",IFERROR(_xlfn.XLOOKUP($C7072,'1.PrepList'!$I$2:$I$1500,'1.PrepList'!$K$2:$K$1500,"")&amp;"",""))</f>
        <v/>
      </c>
      <c r="H7072" s="644" t="str">
        <f>IF($C7072="","",IFERROR(IF(_xlfn.XLOOKUP($C7072,tbl_StartedStatus[Bold ID],tbl_StartedStatus[Started])="Started","Yes",IF(_xlfn.XLOOKUP($C7072,tbl_StartedStatus[Bold ID],tbl_StartedStatus[Started])="No Show","No Show","")),""))</f>
        <v/>
      </c>
    </row>
    <row r="7073" spans="1:8" ht="15" customHeight="1" thickBot="1">
      <c r="A7073" s="38" t="str">
        <f>IF($C7073="","",IFERROR(_xlfn.XLOOKUP($C7073,'1.PrepList'!$I$2:$I$1500,'1.PrepList'!$G$2:$G$1500,"")&amp;"",""))</f>
        <v/>
      </c>
      <c r="B7073" s="638" t="str">
        <f>IF($C7073="","",IFERROR(_xlfn.XLOOKUP($C7073,'1.PrepList'!$I$2:$I$1500,'1.PrepList'!$H$2:$H$1500,"")&amp;"",""))</f>
        <v/>
      </c>
      <c r="D7073" s="638" t="str">
        <f>IF($C7073="","",IFERROR(_xlfn.XLOOKUP($C7073,'1.PrepList'!$I$2:$I$1500,'1.PrepList'!$J$2:$J$1500,"")&amp;"",""))</f>
        <v/>
      </c>
      <c r="E7073" s="638" t="str">
        <f>IF($C7073="","",IFERROR(_xlfn.XLOOKUP($C7073,'1.PrepList'!$I$2:$I$1500,'1.PrepList'!$N$2:$N$1500,"")&amp;"",""))</f>
        <v/>
      </c>
      <c r="F7073" s="638" t="str">
        <f>IF($C7073="","",IFERROR(_xlfn.XLOOKUP($C7073,'1.PrepList'!$I$2:$I$1500,'1.PrepList'!$K$2:$K$1500,"")&amp;"",""))</f>
        <v/>
      </c>
      <c r="H7073" s="644" t="str">
        <f>IF($C7073="","",IFERROR(IF(_xlfn.XLOOKUP($C7073,tbl_StartedStatus[Bold ID],tbl_StartedStatus[Started])="Started","Yes",IF(_xlfn.XLOOKUP($C7073,tbl_StartedStatus[Bold ID],tbl_StartedStatus[Started])="No Show","No Show","")),""))</f>
        <v/>
      </c>
    </row>
    <row r="7074" spans="1:8" ht="15" customHeight="1" thickBot="1">
      <c r="A7074" s="38" t="str">
        <f>IF($C7074="","",IFERROR(_xlfn.XLOOKUP($C7074,'1.PrepList'!$I$2:$I$1500,'1.PrepList'!$G$2:$G$1500,"")&amp;"",""))</f>
        <v/>
      </c>
      <c r="B7074" s="638" t="str">
        <f>IF($C7074="","",IFERROR(_xlfn.XLOOKUP($C7074,'1.PrepList'!$I$2:$I$1500,'1.PrepList'!$H$2:$H$1500,"")&amp;"",""))</f>
        <v/>
      </c>
      <c r="D7074" s="638" t="str">
        <f>IF($C7074="","",IFERROR(_xlfn.XLOOKUP($C7074,'1.PrepList'!$I$2:$I$1500,'1.PrepList'!$J$2:$J$1500,"")&amp;"",""))</f>
        <v/>
      </c>
      <c r="E7074" s="638" t="str">
        <f>IF($C7074="","",IFERROR(_xlfn.XLOOKUP($C7074,'1.PrepList'!$I$2:$I$1500,'1.PrepList'!$N$2:$N$1500,"")&amp;"",""))</f>
        <v/>
      </c>
      <c r="F7074" s="638" t="str">
        <f>IF($C7074="","",IFERROR(_xlfn.XLOOKUP($C7074,'1.PrepList'!$I$2:$I$1500,'1.PrepList'!$K$2:$K$1500,"")&amp;"",""))</f>
        <v/>
      </c>
      <c r="H7074" s="644" t="str">
        <f>IF($C7074="","",IFERROR(IF(_xlfn.XLOOKUP($C7074,tbl_StartedStatus[Bold ID],tbl_StartedStatus[Started])="Started","Yes",IF(_xlfn.XLOOKUP($C7074,tbl_StartedStatus[Bold ID],tbl_StartedStatus[Started])="No Show","No Show","")),""))</f>
        <v/>
      </c>
    </row>
    <row r="7075" spans="1:8" ht="15" customHeight="1" thickBot="1">
      <c r="A7075" s="38" t="str">
        <f>IF($C7075="","",IFERROR(_xlfn.XLOOKUP($C7075,'1.PrepList'!$I$2:$I$1500,'1.PrepList'!$G$2:$G$1500,"")&amp;"",""))</f>
        <v/>
      </c>
      <c r="B7075" s="638" t="str">
        <f>IF($C7075="","",IFERROR(_xlfn.XLOOKUP($C7075,'1.PrepList'!$I$2:$I$1500,'1.PrepList'!$H$2:$H$1500,"")&amp;"",""))</f>
        <v/>
      </c>
      <c r="D7075" s="638" t="str">
        <f>IF($C7075="","",IFERROR(_xlfn.XLOOKUP($C7075,'1.PrepList'!$I$2:$I$1500,'1.PrepList'!$J$2:$J$1500,"")&amp;"",""))</f>
        <v/>
      </c>
      <c r="E7075" s="638" t="str">
        <f>IF($C7075="","",IFERROR(_xlfn.XLOOKUP($C7075,'1.PrepList'!$I$2:$I$1500,'1.PrepList'!$N$2:$N$1500,"")&amp;"",""))</f>
        <v/>
      </c>
      <c r="F7075" s="638" t="str">
        <f>IF($C7075="","",IFERROR(_xlfn.XLOOKUP($C7075,'1.PrepList'!$I$2:$I$1500,'1.PrepList'!$K$2:$K$1500,"")&amp;"",""))</f>
        <v/>
      </c>
      <c r="H7075" s="644" t="str">
        <f>IF($C7075="","",IFERROR(IF(_xlfn.XLOOKUP($C7075,tbl_StartedStatus[Bold ID],tbl_StartedStatus[Started])="Started","Yes",IF(_xlfn.XLOOKUP($C7075,tbl_StartedStatus[Bold ID],tbl_StartedStatus[Started])="No Show","No Show","")),""))</f>
        <v/>
      </c>
    </row>
    <row r="7076" spans="1:8" ht="15" customHeight="1" thickBot="1">
      <c r="A7076" s="38" t="str">
        <f>IF($C7076="","",IFERROR(_xlfn.XLOOKUP($C7076,'1.PrepList'!$I$2:$I$1500,'1.PrepList'!$G$2:$G$1500,"")&amp;"",""))</f>
        <v/>
      </c>
      <c r="B7076" s="638" t="str">
        <f>IF($C7076="","",IFERROR(_xlfn.XLOOKUP($C7076,'1.PrepList'!$I$2:$I$1500,'1.PrepList'!$H$2:$H$1500,"")&amp;"",""))</f>
        <v/>
      </c>
      <c r="D7076" s="638" t="str">
        <f>IF($C7076="","",IFERROR(_xlfn.XLOOKUP($C7076,'1.PrepList'!$I$2:$I$1500,'1.PrepList'!$J$2:$J$1500,"")&amp;"",""))</f>
        <v/>
      </c>
      <c r="E7076" s="638" t="str">
        <f>IF($C7076="","",IFERROR(_xlfn.XLOOKUP($C7076,'1.PrepList'!$I$2:$I$1500,'1.PrepList'!$N$2:$N$1500,"")&amp;"",""))</f>
        <v/>
      </c>
      <c r="F7076" s="638" t="str">
        <f>IF($C7076="","",IFERROR(_xlfn.XLOOKUP($C7076,'1.PrepList'!$I$2:$I$1500,'1.PrepList'!$K$2:$K$1500,"")&amp;"",""))</f>
        <v/>
      </c>
      <c r="H7076" s="644" t="str">
        <f>IF($C7076="","",IFERROR(IF(_xlfn.XLOOKUP($C7076,tbl_StartedStatus[Bold ID],tbl_StartedStatus[Started])="Started","Yes",IF(_xlfn.XLOOKUP($C7076,tbl_StartedStatus[Bold ID],tbl_StartedStatus[Started])="No Show","No Show","")),""))</f>
        <v/>
      </c>
    </row>
    <row r="7077" spans="1:8" ht="15" customHeight="1" thickBot="1">
      <c r="A7077" s="38" t="str">
        <f>IF($C7077="","",IFERROR(_xlfn.XLOOKUP($C7077,'1.PrepList'!$I$2:$I$1500,'1.PrepList'!$G$2:$G$1500,"")&amp;"",""))</f>
        <v/>
      </c>
      <c r="B7077" s="638" t="str">
        <f>IF($C7077="","",IFERROR(_xlfn.XLOOKUP($C7077,'1.PrepList'!$I$2:$I$1500,'1.PrepList'!$H$2:$H$1500,"")&amp;"",""))</f>
        <v/>
      </c>
      <c r="D7077" s="638" t="str">
        <f>IF($C7077="","",IFERROR(_xlfn.XLOOKUP($C7077,'1.PrepList'!$I$2:$I$1500,'1.PrepList'!$J$2:$J$1500,"")&amp;"",""))</f>
        <v/>
      </c>
      <c r="E7077" s="638" t="str">
        <f>IF($C7077="","",IFERROR(_xlfn.XLOOKUP($C7077,'1.PrepList'!$I$2:$I$1500,'1.PrepList'!$N$2:$N$1500,"")&amp;"",""))</f>
        <v/>
      </c>
      <c r="F7077" s="638" t="str">
        <f>IF($C7077="","",IFERROR(_xlfn.XLOOKUP($C7077,'1.PrepList'!$I$2:$I$1500,'1.PrepList'!$K$2:$K$1500,"")&amp;"",""))</f>
        <v/>
      </c>
      <c r="H7077" s="644" t="str">
        <f>IF($C7077="","",IFERROR(IF(_xlfn.XLOOKUP($C7077,tbl_StartedStatus[Bold ID],tbl_StartedStatus[Started])="Started","Yes",IF(_xlfn.XLOOKUP($C7077,tbl_StartedStatus[Bold ID],tbl_StartedStatus[Started])="No Show","No Show","")),""))</f>
        <v/>
      </c>
    </row>
    <row r="7078" spans="1:8" ht="15" customHeight="1" thickBot="1">
      <c r="A7078" s="38" t="str">
        <f>IF($C7078="","",IFERROR(_xlfn.XLOOKUP($C7078,'1.PrepList'!$I$2:$I$1500,'1.PrepList'!$G$2:$G$1500,"")&amp;"",""))</f>
        <v/>
      </c>
      <c r="B7078" s="638" t="str">
        <f>IF($C7078="","",IFERROR(_xlfn.XLOOKUP($C7078,'1.PrepList'!$I$2:$I$1500,'1.PrepList'!$H$2:$H$1500,"")&amp;"",""))</f>
        <v/>
      </c>
      <c r="D7078" s="638" t="str">
        <f>IF($C7078="","",IFERROR(_xlfn.XLOOKUP($C7078,'1.PrepList'!$I$2:$I$1500,'1.PrepList'!$J$2:$J$1500,"")&amp;"",""))</f>
        <v/>
      </c>
      <c r="E7078" s="638" t="str">
        <f>IF($C7078="","",IFERROR(_xlfn.XLOOKUP($C7078,'1.PrepList'!$I$2:$I$1500,'1.PrepList'!$N$2:$N$1500,"")&amp;"",""))</f>
        <v/>
      </c>
      <c r="F7078" s="638" t="str">
        <f>IF($C7078="","",IFERROR(_xlfn.XLOOKUP($C7078,'1.PrepList'!$I$2:$I$1500,'1.PrepList'!$K$2:$K$1500,"")&amp;"",""))</f>
        <v/>
      </c>
      <c r="H7078" s="644" t="str">
        <f>IF($C7078="","",IFERROR(IF(_xlfn.XLOOKUP($C7078,tbl_StartedStatus[Bold ID],tbl_StartedStatus[Started])="Started","Yes",IF(_xlfn.XLOOKUP($C7078,tbl_StartedStatus[Bold ID],tbl_StartedStatus[Started])="No Show","No Show","")),""))</f>
        <v/>
      </c>
    </row>
    <row r="7079" spans="1:8" ht="15" customHeight="1" thickBot="1">
      <c r="A7079" s="38" t="str">
        <f>IF($C7079="","",IFERROR(_xlfn.XLOOKUP($C7079,'1.PrepList'!$I$2:$I$1500,'1.PrepList'!$G$2:$G$1500,"")&amp;"",""))</f>
        <v/>
      </c>
      <c r="B7079" s="638" t="str">
        <f>IF($C7079="","",IFERROR(_xlfn.XLOOKUP($C7079,'1.PrepList'!$I$2:$I$1500,'1.PrepList'!$H$2:$H$1500,"")&amp;"",""))</f>
        <v/>
      </c>
      <c r="D7079" s="638" t="str">
        <f>IF($C7079="","",IFERROR(_xlfn.XLOOKUP($C7079,'1.PrepList'!$I$2:$I$1500,'1.PrepList'!$J$2:$J$1500,"")&amp;"",""))</f>
        <v/>
      </c>
      <c r="E7079" s="638" t="str">
        <f>IF($C7079="","",IFERROR(_xlfn.XLOOKUP($C7079,'1.PrepList'!$I$2:$I$1500,'1.PrepList'!$N$2:$N$1500,"")&amp;"",""))</f>
        <v/>
      </c>
      <c r="F7079" s="638" t="str">
        <f>IF($C7079="","",IFERROR(_xlfn.XLOOKUP($C7079,'1.PrepList'!$I$2:$I$1500,'1.PrepList'!$K$2:$K$1500,"")&amp;"",""))</f>
        <v/>
      </c>
      <c r="H7079" s="644" t="str">
        <f>IF($C7079="","",IFERROR(IF(_xlfn.XLOOKUP($C7079,tbl_StartedStatus[Bold ID],tbl_StartedStatus[Started])="Started","Yes",IF(_xlfn.XLOOKUP($C7079,tbl_StartedStatus[Bold ID],tbl_StartedStatus[Started])="No Show","No Show","")),""))</f>
        <v/>
      </c>
    </row>
    <row r="7080" spans="1:8" ht="15" customHeight="1" thickBot="1">
      <c r="A7080" s="38" t="str">
        <f>IF($C7080="","",IFERROR(_xlfn.XLOOKUP($C7080,'1.PrepList'!$I$2:$I$1500,'1.PrepList'!$G$2:$G$1500,"")&amp;"",""))</f>
        <v/>
      </c>
      <c r="B7080" s="638" t="str">
        <f>IF($C7080="","",IFERROR(_xlfn.XLOOKUP($C7080,'1.PrepList'!$I$2:$I$1500,'1.PrepList'!$H$2:$H$1500,"")&amp;"",""))</f>
        <v/>
      </c>
      <c r="D7080" s="638" t="str">
        <f>IF($C7080="","",IFERROR(_xlfn.XLOOKUP($C7080,'1.PrepList'!$I$2:$I$1500,'1.PrepList'!$J$2:$J$1500,"")&amp;"",""))</f>
        <v/>
      </c>
      <c r="E7080" s="638" t="str">
        <f>IF($C7080="","",IFERROR(_xlfn.XLOOKUP($C7080,'1.PrepList'!$I$2:$I$1500,'1.PrepList'!$N$2:$N$1500,"")&amp;"",""))</f>
        <v/>
      </c>
      <c r="F7080" s="638" t="str">
        <f>IF($C7080="","",IFERROR(_xlfn.XLOOKUP($C7080,'1.PrepList'!$I$2:$I$1500,'1.PrepList'!$K$2:$K$1500,"")&amp;"",""))</f>
        <v/>
      </c>
      <c r="H7080" s="644" t="str">
        <f>IF($C7080="","",IFERROR(IF(_xlfn.XLOOKUP($C7080,tbl_StartedStatus[Bold ID],tbl_StartedStatus[Started])="Started","Yes",IF(_xlfn.XLOOKUP($C7080,tbl_StartedStatus[Bold ID],tbl_StartedStatus[Started])="No Show","No Show","")),""))</f>
        <v/>
      </c>
    </row>
    <row r="7081" spans="1:8" ht="15" customHeight="1" thickBot="1">
      <c r="A7081" s="38" t="str">
        <f>IF($C7081="","",IFERROR(_xlfn.XLOOKUP($C7081,'1.PrepList'!$I$2:$I$1500,'1.PrepList'!$G$2:$G$1500,"")&amp;"",""))</f>
        <v/>
      </c>
      <c r="B7081" s="638" t="str">
        <f>IF($C7081="","",IFERROR(_xlfn.XLOOKUP($C7081,'1.PrepList'!$I$2:$I$1500,'1.PrepList'!$H$2:$H$1500,"")&amp;"",""))</f>
        <v/>
      </c>
      <c r="D7081" s="638" t="str">
        <f>IF($C7081="","",IFERROR(_xlfn.XLOOKUP($C7081,'1.PrepList'!$I$2:$I$1500,'1.PrepList'!$J$2:$J$1500,"")&amp;"",""))</f>
        <v/>
      </c>
      <c r="E7081" s="638" t="str">
        <f>IF($C7081="","",IFERROR(_xlfn.XLOOKUP($C7081,'1.PrepList'!$I$2:$I$1500,'1.PrepList'!$N$2:$N$1500,"")&amp;"",""))</f>
        <v/>
      </c>
      <c r="F7081" s="638" t="str">
        <f>IF($C7081="","",IFERROR(_xlfn.XLOOKUP($C7081,'1.PrepList'!$I$2:$I$1500,'1.PrepList'!$K$2:$K$1500,"")&amp;"",""))</f>
        <v/>
      </c>
      <c r="H7081" s="644" t="str">
        <f>IF($C7081="","",IFERROR(IF(_xlfn.XLOOKUP($C7081,tbl_StartedStatus[Bold ID],tbl_StartedStatus[Started])="Started","Yes",IF(_xlfn.XLOOKUP($C7081,tbl_StartedStatus[Bold ID],tbl_StartedStatus[Started])="No Show","No Show","")),""))</f>
        <v/>
      </c>
    </row>
    <row r="7082" spans="1:8" ht="15" customHeight="1" thickBot="1">
      <c r="A7082" s="38" t="str">
        <f>IF($C7082="","",IFERROR(_xlfn.XLOOKUP($C7082,'1.PrepList'!$I$2:$I$1500,'1.PrepList'!$G$2:$G$1500,"")&amp;"",""))</f>
        <v/>
      </c>
      <c r="B7082" s="638" t="str">
        <f>IF($C7082="","",IFERROR(_xlfn.XLOOKUP($C7082,'1.PrepList'!$I$2:$I$1500,'1.PrepList'!$H$2:$H$1500,"")&amp;"",""))</f>
        <v/>
      </c>
      <c r="D7082" s="638" t="str">
        <f>IF($C7082="","",IFERROR(_xlfn.XLOOKUP($C7082,'1.PrepList'!$I$2:$I$1500,'1.PrepList'!$J$2:$J$1500,"")&amp;"",""))</f>
        <v/>
      </c>
      <c r="E7082" s="638" t="str">
        <f>IF($C7082="","",IFERROR(_xlfn.XLOOKUP($C7082,'1.PrepList'!$I$2:$I$1500,'1.PrepList'!$N$2:$N$1500,"")&amp;"",""))</f>
        <v/>
      </c>
      <c r="F7082" s="638" t="str">
        <f>IF($C7082="","",IFERROR(_xlfn.XLOOKUP($C7082,'1.PrepList'!$I$2:$I$1500,'1.PrepList'!$K$2:$K$1500,"")&amp;"",""))</f>
        <v/>
      </c>
      <c r="H7082" s="644" t="str">
        <f>IF($C7082="","",IFERROR(IF(_xlfn.XLOOKUP($C7082,tbl_StartedStatus[Bold ID],tbl_StartedStatus[Started])="Started","Yes",IF(_xlfn.XLOOKUP($C7082,tbl_StartedStatus[Bold ID],tbl_StartedStatus[Started])="No Show","No Show","")),""))</f>
        <v/>
      </c>
    </row>
    <row r="7083" spans="1:8" ht="15" customHeight="1" thickBot="1">
      <c r="A7083" s="38" t="str">
        <f>IF($C7083="","",IFERROR(_xlfn.XLOOKUP($C7083,'1.PrepList'!$I$2:$I$1500,'1.PrepList'!$G$2:$G$1500,"")&amp;"",""))</f>
        <v/>
      </c>
      <c r="B7083" s="638" t="str">
        <f>IF($C7083="","",IFERROR(_xlfn.XLOOKUP($C7083,'1.PrepList'!$I$2:$I$1500,'1.PrepList'!$H$2:$H$1500,"")&amp;"",""))</f>
        <v/>
      </c>
      <c r="D7083" s="638" t="str">
        <f>IF($C7083="","",IFERROR(_xlfn.XLOOKUP($C7083,'1.PrepList'!$I$2:$I$1500,'1.PrepList'!$J$2:$J$1500,"")&amp;"",""))</f>
        <v/>
      </c>
      <c r="E7083" s="638" t="str">
        <f>IF($C7083="","",IFERROR(_xlfn.XLOOKUP($C7083,'1.PrepList'!$I$2:$I$1500,'1.PrepList'!$N$2:$N$1500,"")&amp;"",""))</f>
        <v/>
      </c>
      <c r="F7083" s="638" t="str">
        <f>IF($C7083="","",IFERROR(_xlfn.XLOOKUP($C7083,'1.PrepList'!$I$2:$I$1500,'1.PrepList'!$K$2:$K$1500,"")&amp;"",""))</f>
        <v/>
      </c>
      <c r="H7083" s="644" t="str">
        <f>IF($C7083="","",IFERROR(IF(_xlfn.XLOOKUP($C7083,tbl_StartedStatus[Bold ID],tbl_StartedStatus[Started])="Started","Yes",IF(_xlfn.XLOOKUP($C7083,tbl_StartedStatus[Bold ID],tbl_StartedStatus[Started])="No Show","No Show","")),""))</f>
        <v/>
      </c>
    </row>
    <row r="7084" spans="1:8" ht="15" customHeight="1" thickBot="1">
      <c r="A7084" s="38" t="str">
        <f>IF($C7084="","",IFERROR(_xlfn.XLOOKUP($C7084,'1.PrepList'!$I$2:$I$1500,'1.PrepList'!$G$2:$G$1500,"")&amp;"",""))</f>
        <v/>
      </c>
      <c r="B7084" s="638" t="str">
        <f>IF($C7084="","",IFERROR(_xlfn.XLOOKUP($C7084,'1.PrepList'!$I$2:$I$1500,'1.PrepList'!$H$2:$H$1500,"")&amp;"",""))</f>
        <v/>
      </c>
      <c r="D7084" s="638" t="str">
        <f>IF($C7084="","",IFERROR(_xlfn.XLOOKUP($C7084,'1.PrepList'!$I$2:$I$1500,'1.PrepList'!$J$2:$J$1500,"")&amp;"",""))</f>
        <v/>
      </c>
      <c r="E7084" s="638" t="str">
        <f>IF($C7084="","",IFERROR(_xlfn.XLOOKUP($C7084,'1.PrepList'!$I$2:$I$1500,'1.PrepList'!$N$2:$N$1500,"")&amp;"",""))</f>
        <v/>
      </c>
      <c r="F7084" s="638" t="str">
        <f>IF($C7084="","",IFERROR(_xlfn.XLOOKUP($C7084,'1.PrepList'!$I$2:$I$1500,'1.PrepList'!$K$2:$K$1500,"")&amp;"",""))</f>
        <v/>
      </c>
      <c r="H7084" s="644" t="str">
        <f>IF($C7084="","",IFERROR(IF(_xlfn.XLOOKUP($C7084,tbl_StartedStatus[Bold ID],tbl_StartedStatus[Started])="Started","Yes",IF(_xlfn.XLOOKUP($C7084,tbl_StartedStatus[Bold ID],tbl_StartedStatus[Started])="No Show","No Show","")),""))</f>
        <v/>
      </c>
    </row>
    <row r="7085" spans="1:8" ht="15" customHeight="1" thickBot="1">
      <c r="A7085" s="38" t="str">
        <f>IF($C7085="","",IFERROR(_xlfn.XLOOKUP($C7085,'1.PrepList'!$I$2:$I$1500,'1.PrepList'!$G$2:$G$1500,"")&amp;"",""))</f>
        <v/>
      </c>
      <c r="B7085" s="638" t="str">
        <f>IF($C7085="","",IFERROR(_xlfn.XLOOKUP($C7085,'1.PrepList'!$I$2:$I$1500,'1.PrepList'!$H$2:$H$1500,"")&amp;"",""))</f>
        <v/>
      </c>
      <c r="D7085" s="638" t="str">
        <f>IF($C7085="","",IFERROR(_xlfn.XLOOKUP($C7085,'1.PrepList'!$I$2:$I$1500,'1.PrepList'!$J$2:$J$1500,"")&amp;"",""))</f>
        <v/>
      </c>
      <c r="E7085" s="638" t="str">
        <f>IF($C7085="","",IFERROR(_xlfn.XLOOKUP($C7085,'1.PrepList'!$I$2:$I$1500,'1.PrepList'!$N$2:$N$1500,"")&amp;"",""))</f>
        <v/>
      </c>
      <c r="F7085" s="638" t="str">
        <f>IF($C7085="","",IFERROR(_xlfn.XLOOKUP($C7085,'1.PrepList'!$I$2:$I$1500,'1.PrepList'!$K$2:$K$1500,"")&amp;"",""))</f>
        <v/>
      </c>
      <c r="H7085" s="644" t="str">
        <f>IF($C7085="","",IFERROR(IF(_xlfn.XLOOKUP($C7085,tbl_StartedStatus[Bold ID],tbl_StartedStatus[Started])="Started","Yes",IF(_xlfn.XLOOKUP($C7085,tbl_StartedStatus[Bold ID],tbl_StartedStatus[Started])="No Show","No Show","")),""))</f>
        <v/>
      </c>
    </row>
    <row r="7086" spans="1:8" ht="15" customHeight="1" thickBot="1">
      <c r="A7086" s="38" t="str">
        <f>IF($C7086="","",IFERROR(_xlfn.XLOOKUP($C7086,'1.PrepList'!$I$2:$I$1500,'1.PrepList'!$G$2:$G$1500,"")&amp;"",""))</f>
        <v/>
      </c>
      <c r="B7086" s="638" t="str">
        <f>IF($C7086="","",IFERROR(_xlfn.XLOOKUP($C7086,'1.PrepList'!$I$2:$I$1500,'1.PrepList'!$H$2:$H$1500,"")&amp;"",""))</f>
        <v/>
      </c>
      <c r="D7086" s="638" t="str">
        <f>IF($C7086="","",IFERROR(_xlfn.XLOOKUP($C7086,'1.PrepList'!$I$2:$I$1500,'1.PrepList'!$J$2:$J$1500,"")&amp;"",""))</f>
        <v/>
      </c>
      <c r="E7086" s="638" t="str">
        <f>IF($C7086="","",IFERROR(_xlfn.XLOOKUP($C7086,'1.PrepList'!$I$2:$I$1500,'1.PrepList'!$N$2:$N$1500,"")&amp;"",""))</f>
        <v/>
      </c>
      <c r="F7086" s="638" t="str">
        <f>IF($C7086="","",IFERROR(_xlfn.XLOOKUP($C7086,'1.PrepList'!$I$2:$I$1500,'1.PrepList'!$K$2:$K$1500,"")&amp;"",""))</f>
        <v/>
      </c>
      <c r="H7086" s="644" t="str">
        <f>IF($C7086="","",IFERROR(IF(_xlfn.XLOOKUP($C7086,tbl_StartedStatus[Bold ID],tbl_StartedStatus[Started])="Started","Yes",IF(_xlfn.XLOOKUP($C7086,tbl_StartedStatus[Bold ID],tbl_StartedStatus[Started])="No Show","No Show","")),""))</f>
        <v/>
      </c>
    </row>
    <row r="7087" spans="1:8" ht="15" customHeight="1" thickBot="1">
      <c r="A7087" s="38" t="str">
        <f>IF($C7087="","",IFERROR(_xlfn.XLOOKUP($C7087,'1.PrepList'!$I$2:$I$1500,'1.PrepList'!$G$2:$G$1500,"")&amp;"",""))</f>
        <v/>
      </c>
      <c r="B7087" s="638" t="str">
        <f>IF($C7087="","",IFERROR(_xlfn.XLOOKUP($C7087,'1.PrepList'!$I$2:$I$1500,'1.PrepList'!$H$2:$H$1500,"")&amp;"",""))</f>
        <v/>
      </c>
      <c r="D7087" s="638" t="str">
        <f>IF($C7087="","",IFERROR(_xlfn.XLOOKUP($C7087,'1.PrepList'!$I$2:$I$1500,'1.PrepList'!$J$2:$J$1500,"")&amp;"",""))</f>
        <v/>
      </c>
      <c r="E7087" s="638" t="str">
        <f>IF($C7087="","",IFERROR(_xlfn.XLOOKUP($C7087,'1.PrepList'!$I$2:$I$1500,'1.PrepList'!$N$2:$N$1500,"")&amp;"",""))</f>
        <v/>
      </c>
      <c r="F7087" s="638" t="str">
        <f>IF($C7087="","",IFERROR(_xlfn.XLOOKUP($C7087,'1.PrepList'!$I$2:$I$1500,'1.PrepList'!$K$2:$K$1500,"")&amp;"",""))</f>
        <v/>
      </c>
      <c r="H7087" s="644" t="str">
        <f>IF($C7087="","",IFERROR(IF(_xlfn.XLOOKUP($C7087,tbl_StartedStatus[Bold ID],tbl_StartedStatus[Started])="Started","Yes",IF(_xlfn.XLOOKUP($C7087,tbl_StartedStatus[Bold ID],tbl_StartedStatus[Started])="No Show","No Show","")),""))</f>
        <v/>
      </c>
    </row>
    <row r="7088" spans="1:8" ht="15" customHeight="1" thickBot="1">
      <c r="A7088" s="38" t="str">
        <f>IF($C7088="","",IFERROR(_xlfn.XLOOKUP($C7088,'1.PrepList'!$I$2:$I$1500,'1.PrepList'!$G$2:$G$1500,"")&amp;"",""))</f>
        <v/>
      </c>
      <c r="B7088" s="638" t="str">
        <f>IF($C7088="","",IFERROR(_xlfn.XLOOKUP($C7088,'1.PrepList'!$I$2:$I$1500,'1.PrepList'!$H$2:$H$1500,"")&amp;"",""))</f>
        <v/>
      </c>
      <c r="D7088" s="638" t="str">
        <f>IF($C7088="","",IFERROR(_xlfn.XLOOKUP($C7088,'1.PrepList'!$I$2:$I$1500,'1.PrepList'!$J$2:$J$1500,"")&amp;"",""))</f>
        <v/>
      </c>
      <c r="E7088" s="638" t="str">
        <f>IF($C7088="","",IFERROR(_xlfn.XLOOKUP($C7088,'1.PrepList'!$I$2:$I$1500,'1.PrepList'!$N$2:$N$1500,"")&amp;"",""))</f>
        <v/>
      </c>
      <c r="F7088" s="638" t="str">
        <f>IF($C7088="","",IFERROR(_xlfn.XLOOKUP($C7088,'1.PrepList'!$I$2:$I$1500,'1.PrepList'!$K$2:$K$1500,"")&amp;"",""))</f>
        <v/>
      </c>
      <c r="H7088" s="644" t="str">
        <f>IF($C7088="","",IFERROR(IF(_xlfn.XLOOKUP($C7088,tbl_StartedStatus[Bold ID],tbl_StartedStatus[Started])="Started","Yes",IF(_xlfn.XLOOKUP($C7088,tbl_StartedStatus[Bold ID],tbl_StartedStatus[Started])="No Show","No Show","")),""))</f>
        <v/>
      </c>
    </row>
    <row r="7089" spans="1:8" ht="15" customHeight="1" thickBot="1">
      <c r="A7089" s="38" t="str">
        <f>IF($C7089="","",IFERROR(_xlfn.XLOOKUP($C7089,'1.PrepList'!$I$2:$I$1500,'1.PrepList'!$G$2:$G$1500,"")&amp;"",""))</f>
        <v/>
      </c>
      <c r="B7089" s="638" t="str">
        <f>IF($C7089="","",IFERROR(_xlfn.XLOOKUP($C7089,'1.PrepList'!$I$2:$I$1500,'1.PrepList'!$H$2:$H$1500,"")&amp;"",""))</f>
        <v/>
      </c>
      <c r="D7089" s="638" t="str">
        <f>IF($C7089="","",IFERROR(_xlfn.XLOOKUP($C7089,'1.PrepList'!$I$2:$I$1500,'1.PrepList'!$J$2:$J$1500,"")&amp;"",""))</f>
        <v/>
      </c>
      <c r="E7089" s="638" t="str">
        <f>IF($C7089="","",IFERROR(_xlfn.XLOOKUP($C7089,'1.PrepList'!$I$2:$I$1500,'1.PrepList'!$N$2:$N$1500,"")&amp;"",""))</f>
        <v/>
      </c>
      <c r="F7089" s="638" t="str">
        <f>IF($C7089="","",IFERROR(_xlfn.XLOOKUP($C7089,'1.PrepList'!$I$2:$I$1500,'1.PrepList'!$K$2:$K$1500,"")&amp;"",""))</f>
        <v/>
      </c>
      <c r="H7089" s="644" t="str">
        <f>IF($C7089="","",IFERROR(IF(_xlfn.XLOOKUP($C7089,tbl_StartedStatus[Bold ID],tbl_StartedStatus[Started])="Started","Yes",IF(_xlfn.XLOOKUP($C7089,tbl_StartedStatus[Bold ID],tbl_StartedStatus[Started])="No Show","No Show","")),""))</f>
        <v/>
      </c>
    </row>
    <row r="7090" spans="1:8" ht="15" customHeight="1" thickBot="1">
      <c r="A7090" s="38" t="str">
        <f>IF($C7090="","",IFERROR(_xlfn.XLOOKUP($C7090,'1.PrepList'!$I$2:$I$1500,'1.PrepList'!$G$2:$G$1500,"")&amp;"",""))</f>
        <v/>
      </c>
      <c r="B7090" s="638" t="str">
        <f>IF($C7090="","",IFERROR(_xlfn.XLOOKUP($C7090,'1.PrepList'!$I$2:$I$1500,'1.PrepList'!$H$2:$H$1500,"")&amp;"",""))</f>
        <v/>
      </c>
      <c r="D7090" s="638" t="str">
        <f>IF($C7090="","",IFERROR(_xlfn.XLOOKUP($C7090,'1.PrepList'!$I$2:$I$1500,'1.PrepList'!$J$2:$J$1500,"")&amp;"",""))</f>
        <v/>
      </c>
      <c r="E7090" s="638" t="str">
        <f>IF($C7090="","",IFERROR(_xlfn.XLOOKUP($C7090,'1.PrepList'!$I$2:$I$1500,'1.PrepList'!$N$2:$N$1500,"")&amp;"",""))</f>
        <v/>
      </c>
      <c r="F7090" s="638" t="str">
        <f>IF($C7090="","",IFERROR(_xlfn.XLOOKUP($C7090,'1.PrepList'!$I$2:$I$1500,'1.PrepList'!$K$2:$K$1500,"")&amp;"",""))</f>
        <v/>
      </c>
      <c r="H7090" s="644" t="str">
        <f>IF($C7090="","",IFERROR(IF(_xlfn.XLOOKUP($C7090,tbl_StartedStatus[Bold ID],tbl_StartedStatus[Started])="Started","Yes",IF(_xlfn.XLOOKUP($C7090,tbl_StartedStatus[Bold ID],tbl_StartedStatus[Started])="No Show","No Show","")),""))</f>
        <v/>
      </c>
    </row>
    <row r="7091" spans="1:8" ht="15" customHeight="1" thickBot="1">
      <c r="A7091" s="38" t="str">
        <f>IF($C7091="","",IFERROR(_xlfn.XLOOKUP($C7091,'1.PrepList'!$I$2:$I$1500,'1.PrepList'!$G$2:$G$1500,"")&amp;"",""))</f>
        <v/>
      </c>
      <c r="B7091" s="638" t="str">
        <f>IF($C7091="","",IFERROR(_xlfn.XLOOKUP($C7091,'1.PrepList'!$I$2:$I$1500,'1.PrepList'!$H$2:$H$1500,"")&amp;"",""))</f>
        <v/>
      </c>
      <c r="D7091" s="638" t="str">
        <f>IF($C7091="","",IFERROR(_xlfn.XLOOKUP($C7091,'1.PrepList'!$I$2:$I$1500,'1.PrepList'!$J$2:$J$1500,"")&amp;"",""))</f>
        <v/>
      </c>
      <c r="E7091" s="638" t="str">
        <f>IF($C7091="","",IFERROR(_xlfn.XLOOKUP($C7091,'1.PrepList'!$I$2:$I$1500,'1.PrepList'!$N$2:$N$1500,"")&amp;"",""))</f>
        <v/>
      </c>
      <c r="F7091" s="638" t="str">
        <f>IF($C7091="","",IFERROR(_xlfn.XLOOKUP($C7091,'1.PrepList'!$I$2:$I$1500,'1.PrepList'!$K$2:$K$1500,"")&amp;"",""))</f>
        <v/>
      </c>
      <c r="H7091" s="644" t="str">
        <f>IF($C7091="","",IFERROR(IF(_xlfn.XLOOKUP($C7091,tbl_StartedStatus[Bold ID],tbl_StartedStatus[Started])="Started","Yes",IF(_xlfn.XLOOKUP($C7091,tbl_StartedStatus[Bold ID],tbl_StartedStatus[Started])="No Show","No Show","")),""))</f>
        <v/>
      </c>
    </row>
    <row r="7092" spans="1:8" ht="15" customHeight="1" thickBot="1">
      <c r="A7092" s="38" t="str">
        <f>IF($C7092="","",IFERROR(_xlfn.XLOOKUP($C7092,'1.PrepList'!$I$2:$I$1500,'1.PrepList'!$G$2:$G$1500,"")&amp;"",""))</f>
        <v/>
      </c>
      <c r="B7092" s="638" t="str">
        <f>IF($C7092="","",IFERROR(_xlfn.XLOOKUP($C7092,'1.PrepList'!$I$2:$I$1500,'1.PrepList'!$H$2:$H$1500,"")&amp;"",""))</f>
        <v/>
      </c>
      <c r="D7092" s="638" t="str">
        <f>IF($C7092="","",IFERROR(_xlfn.XLOOKUP($C7092,'1.PrepList'!$I$2:$I$1500,'1.PrepList'!$J$2:$J$1500,"")&amp;"",""))</f>
        <v/>
      </c>
      <c r="E7092" s="638" t="str">
        <f>IF($C7092="","",IFERROR(_xlfn.XLOOKUP($C7092,'1.PrepList'!$I$2:$I$1500,'1.PrepList'!$N$2:$N$1500,"")&amp;"",""))</f>
        <v/>
      </c>
      <c r="F7092" s="638" t="str">
        <f>IF($C7092="","",IFERROR(_xlfn.XLOOKUP($C7092,'1.PrepList'!$I$2:$I$1500,'1.PrepList'!$K$2:$K$1500,"")&amp;"",""))</f>
        <v/>
      </c>
      <c r="H7092" s="644" t="str">
        <f>IF($C7092="","",IFERROR(IF(_xlfn.XLOOKUP($C7092,tbl_StartedStatus[Bold ID],tbl_StartedStatus[Started])="Started","Yes",IF(_xlfn.XLOOKUP($C7092,tbl_StartedStatus[Bold ID],tbl_StartedStatus[Started])="No Show","No Show","")),""))</f>
        <v/>
      </c>
    </row>
    <row r="7093" spans="1:8" ht="15" customHeight="1" thickBot="1">
      <c r="A7093" s="38" t="str">
        <f>IF($C7093="","",IFERROR(_xlfn.XLOOKUP($C7093,'1.PrepList'!$I$2:$I$1500,'1.PrepList'!$G$2:$G$1500,"")&amp;"",""))</f>
        <v/>
      </c>
      <c r="B7093" s="638" t="str">
        <f>IF($C7093="","",IFERROR(_xlfn.XLOOKUP($C7093,'1.PrepList'!$I$2:$I$1500,'1.PrepList'!$H$2:$H$1500,"")&amp;"",""))</f>
        <v/>
      </c>
      <c r="D7093" s="638" t="str">
        <f>IF($C7093="","",IFERROR(_xlfn.XLOOKUP($C7093,'1.PrepList'!$I$2:$I$1500,'1.PrepList'!$J$2:$J$1500,"")&amp;"",""))</f>
        <v/>
      </c>
      <c r="E7093" s="638" t="str">
        <f>IF($C7093="","",IFERROR(_xlfn.XLOOKUP($C7093,'1.PrepList'!$I$2:$I$1500,'1.PrepList'!$N$2:$N$1500,"")&amp;"",""))</f>
        <v/>
      </c>
      <c r="F7093" s="638" t="str">
        <f>IF($C7093="","",IFERROR(_xlfn.XLOOKUP($C7093,'1.PrepList'!$I$2:$I$1500,'1.PrepList'!$K$2:$K$1500,"")&amp;"",""))</f>
        <v/>
      </c>
      <c r="H7093" s="644" t="str">
        <f>IF($C7093="","",IFERROR(IF(_xlfn.XLOOKUP($C7093,tbl_StartedStatus[Bold ID],tbl_StartedStatus[Started])="Started","Yes",IF(_xlfn.XLOOKUP($C7093,tbl_StartedStatus[Bold ID],tbl_StartedStatus[Started])="No Show","No Show","")),""))</f>
        <v/>
      </c>
    </row>
    <row r="7094" spans="1:8" ht="15" customHeight="1" thickBot="1">
      <c r="A7094" s="38" t="str">
        <f>IF($C7094="","",IFERROR(_xlfn.XLOOKUP($C7094,'1.PrepList'!$I$2:$I$1500,'1.PrepList'!$G$2:$G$1500,"")&amp;"",""))</f>
        <v/>
      </c>
      <c r="B7094" s="638" t="str">
        <f>IF($C7094="","",IFERROR(_xlfn.XLOOKUP($C7094,'1.PrepList'!$I$2:$I$1500,'1.PrepList'!$H$2:$H$1500,"")&amp;"",""))</f>
        <v/>
      </c>
      <c r="D7094" s="638" t="str">
        <f>IF($C7094="","",IFERROR(_xlfn.XLOOKUP($C7094,'1.PrepList'!$I$2:$I$1500,'1.PrepList'!$J$2:$J$1500,"")&amp;"",""))</f>
        <v/>
      </c>
      <c r="E7094" s="638" t="str">
        <f>IF($C7094="","",IFERROR(_xlfn.XLOOKUP($C7094,'1.PrepList'!$I$2:$I$1500,'1.PrepList'!$N$2:$N$1500,"")&amp;"",""))</f>
        <v/>
      </c>
      <c r="F7094" s="638" t="str">
        <f>IF($C7094="","",IFERROR(_xlfn.XLOOKUP($C7094,'1.PrepList'!$I$2:$I$1500,'1.PrepList'!$K$2:$K$1500,"")&amp;"",""))</f>
        <v/>
      </c>
      <c r="H7094" s="644" t="str">
        <f>IF($C7094="","",IFERROR(IF(_xlfn.XLOOKUP($C7094,tbl_StartedStatus[Bold ID],tbl_StartedStatus[Started])="Started","Yes",IF(_xlfn.XLOOKUP($C7094,tbl_StartedStatus[Bold ID],tbl_StartedStatus[Started])="No Show","No Show","")),""))</f>
        <v/>
      </c>
    </row>
    <row r="7095" spans="1:8" ht="15" customHeight="1" thickBot="1">
      <c r="A7095" s="38" t="str">
        <f>IF($C7095="","",IFERROR(_xlfn.XLOOKUP($C7095,'1.PrepList'!$I$2:$I$1500,'1.PrepList'!$G$2:$G$1500,"")&amp;"",""))</f>
        <v/>
      </c>
      <c r="B7095" s="638" t="str">
        <f>IF($C7095="","",IFERROR(_xlfn.XLOOKUP($C7095,'1.PrepList'!$I$2:$I$1500,'1.PrepList'!$H$2:$H$1500,"")&amp;"",""))</f>
        <v/>
      </c>
      <c r="D7095" s="638" t="str">
        <f>IF($C7095="","",IFERROR(_xlfn.XLOOKUP($C7095,'1.PrepList'!$I$2:$I$1500,'1.PrepList'!$J$2:$J$1500,"")&amp;"",""))</f>
        <v/>
      </c>
      <c r="E7095" s="638" t="str">
        <f>IF($C7095="","",IFERROR(_xlfn.XLOOKUP($C7095,'1.PrepList'!$I$2:$I$1500,'1.PrepList'!$N$2:$N$1500,"")&amp;"",""))</f>
        <v/>
      </c>
      <c r="F7095" s="638" t="str">
        <f>IF($C7095="","",IFERROR(_xlfn.XLOOKUP($C7095,'1.PrepList'!$I$2:$I$1500,'1.PrepList'!$K$2:$K$1500,"")&amp;"",""))</f>
        <v/>
      </c>
      <c r="H7095" s="644" t="str">
        <f>IF($C7095="","",IFERROR(IF(_xlfn.XLOOKUP($C7095,tbl_StartedStatus[Bold ID],tbl_StartedStatus[Started])="Started","Yes",IF(_xlfn.XLOOKUP($C7095,tbl_StartedStatus[Bold ID],tbl_StartedStatus[Started])="No Show","No Show","")),""))</f>
        <v/>
      </c>
    </row>
    <row r="7096" spans="1:8" ht="15" customHeight="1" thickBot="1">
      <c r="A7096" s="38" t="str">
        <f>IF($C7096="","",IFERROR(_xlfn.XLOOKUP($C7096,'1.PrepList'!$I$2:$I$1500,'1.PrepList'!$G$2:$G$1500,"")&amp;"",""))</f>
        <v/>
      </c>
      <c r="B7096" s="638" t="str">
        <f>IF($C7096="","",IFERROR(_xlfn.XLOOKUP($C7096,'1.PrepList'!$I$2:$I$1500,'1.PrepList'!$H$2:$H$1500,"")&amp;"",""))</f>
        <v/>
      </c>
      <c r="D7096" s="638" t="str">
        <f>IF($C7096="","",IFERROR(_xlfn.XLOOKUP($C7096,'1.PrepList'!$I$2:$I$1500,'1.PrepList'!$J$2:$J$1500,"")&amp;"",""))</f>
        <v/>
      </c>
      <c r="E7096" s="638" t="str">
        <f>IF($C7096="","",IFERROR(_xlfn.XLOOKUP($C7096,'1.PrepList'!$I$2:$I$1500,'1.PrepList'!$N$2:$N$1500,"")&amp;"",""))</f>
        <v/>
      </c>
      <c r="F7096" s="638" t="str">
        <f>IF($C7096="","",IFERROR(_xlfn.XLOOKUP($C7096,'1.PrepList'!$I$2:$I$1500,'1.PrepList'!$K$2:$K$1500,"")&amp;"",""))</f>
        <v/>
      </c>
      <c r="H7096" s="644" t="str">
        <f>IF($C7096="","",IFERROR(IF(_xlfn.XLOOKUP($C7096,tbl_StartedStatus[Bold ID],tbl_StartedStatus[Started])="Started","Yes",IF(_xlfn.XLOOKUP($C7096,tbl_StartedStatus[Bold ID],tbl_StartedStatus[Started])="No Show","No Show","")),""))</f>
        <v/>
      </c>
    </row>
    <row r="7097" spans="1:8" ht="15" customHeight="1" thickBot="1">
      <c r="A7097" s="38" t="str">
        <f>IF($C7097="","",IFERROR(_xlfn.XLOOKUP($C7097,'1.PrepList'!$I$2:$I$1500,'1.PrepList'!$G$2:$G$1500,"")&amp;"",""))</f>
        <v/>
      </c>
      <c r="B7097" s="638" t="str">
        <f>IF($C7097="","",IFERROR(_xlfn.XLOOKUP($C7097,'1.PrepList'!$I$2:$I$1500,'1.PrepList'!$H$2:$H$1500,"")&amp;"",""))</f>
        <v/>
      </c>
      <c r="D7097" s="638" t="str">
        <f>IF($C7097="","",IFERROR(_xlfn.XLOOKUP($C7097,'1.PrepList'!$I$2:$I$1500,'1.PrepList'!$J$2:$J$1500,"")&amp;"",""))</f>
        <v/>
      </c>
      <c r="E7097" s="638" t="str">
        <f>IF($C7097="","",IFERROR(_xlfn.XLOOKUP($C7097,'1.PrepList'!$I$2:$I$1500,'1.PrepList'!$N$2:$N$1500,"")&amp;"",""))</f>
        <v/>
      </c>
      <c r="F7097" s="638" t="str">
        <f>IF($C7097="","",IFERROR(_xlfn.XLOOKUP($C7097,'1.PrepList'!$I$2:$I$1500,'1.PrepList'!$K$2:$K$1500,"")&amp;"",""))</f>
        <v/>
      </c>
      <c r="H7097" s="644" t="str">
        <f>IF($C7097="","",IFERROR(IF(_xlfn.XLOOKUP($C7097,tbl_StartedStatus[Bold ID],tbl_StartedStatus[Started])="Started","Yes",IF(_xlfn.XLOOKUP($C7097,tbl_StartedStatus[Bold ID],tbl_StartedStatus[Started])="No Show","No Show","")),""))</f>
        <v/>
      </c>
    </row>
    <row r="7098" spans="1:8" ht="15" customHeight="1" thickBot="1">
      <c r="A7098" s="38" t="str">
        <f>IF($C7098="","",IFERROR(_xlfn.XLOOKUP($C7098,'1.PrepList'!$I$2:$I$1500,'1.PrepList'!$G$2:$G$1500,"")&amp;"",""))</f>
        <v/>
      </c>
      <c r="B7098" s="638" t="str">
        <f>IF($C7098="","",IFERROR(_xlfn.XLOOKUP($C7098,'1.PrepList'!$I$2:$I$1500,'1.PrepList'!$H$2:$H$1500,"")&amp;"",""))</f>
        <v/>
      </c>
      <c r="D7098" s="638" t="str">
        <f>IF($C7098="","",IFERROR(_xlfn.XLOOKUP($C7098,'1.PrepList'!$I$2:$I$1500,'1.PrepList'!$J$2:$J$1500,"")&amp;"",""))</f>
        <v/>
      </c>
      <c r="E7098" s="638" t="str">
        <f>IF($C7098="","",IFERROR(_xlfn.XLOOKUP($C7098,'1.PrepList'!$I$2:$I$1500,'1.PrepList'!$N$2:$N$1500,"")&amp;"",""))</f>
        <v/>
      </c>
      <c r="F7098" s="638" t="str">
        <f>IF($C7098="","",IFERROR(_xlfn.XLOOKUP($C7098,'1.PrepList'!$I$2:$I$1500,'1.PrepList'!$K$2:$K$1500,"")&amp;"",""))</f>
        <v/>
      </c>
      <c r="H7098" s="644" t="str">
        <f>IF($C7098="","",IFERROR(IF(_xlfn.XLOOKUP($C7098,tbl_StartedStatus[Bold ID],tbl_StartedStatus[Started])="Started","Yes",IF(_xlfn.XLOOKUP($C7098,tbl_StartedStatus[Bold ID],tbl_StartedStatus[Started])="No Show","No Show","")),""))</f>
        <v/>
      </c>
    </row>
    <row r="7099" spans="1:8" ht="15" customHeight="1" thickBot="1">
      <c r="A7099" s="38" t="str">
        <f>IF($C7099="","",IFERROR(_xlfn.XLOOKUP($C7099,'1.PrepList'!$I$2:$I$1500,'1.PrepList'!$G$2:$G$1500,"")&amp;"",""))</f>
        <v/>
      </c>
      <c r="B7099" s="638" t="str">
        <f>IF($C7099="","",IFERROR(_xlfn.XLOOKUP($C7099,'1.PrepList'!$I$2:$I$1500,'1.PrepList'!$H$2:$H$1500,"")&amp;"",""))</f>
        <v/>
      </c>
      <c r="D7099" s="638" t="str">
        <f>IF($C7099="","",IFERROR(_xlfn.XLOOKUP($C7099,'1.PrepList'!$I$2:$I$1500,'1.PrepList'!$J$2:$J$1500,"")&amp;"",""))</f>
        <v/>
      </c>
      <c r="E7099" s="638" t="str">
        <f>IF($C7099="","",IFERROR(_xlfn.XLOOKUP($C7099,'1.PrepList'!$I$2:$I$1500,'1.PrepList'!$N$2:$N$1500,"")&amp;"",""))</f>
        <v/>
      </c>
      <c r="F7099" s="638" t="str">
        <f>IF($C7099="","",IFERROR(_xlfn.XLOOKUP($C7099,'1.PrepList'!$I$2:$I$1500,'1.PrepList'!$K$2:$K$1500,"")&amp;"",""))</f>
        <v/>
      </c>
      <c r="H7099" s="644" t="str">
        <f>IF($C7099="","",IFERROR(IF(_xlfn.XLOOKUP($C7099,tbl_StartedStatus[Bold ID],tbl_StartedStatus[Started])="Started","Yes",IF(_xlfn.XLOOKUP($C7099,tbl_StartedStatus[Bold ID],tbl_StartedStatus[Started])="No Show","No Show","")),""))</f>
        <v/>
      </c>
    </row>
    <row r="7100" spans="1:8" ht="15" customHeight="1" thickBot="1">
      <c r="A7100" s="38" t="str">
        <f>IF($C7100="","",IFERROR(_xlfn.XLOOKUP($C7100,'1.PrepList'!$I$2:$I$1500,'1.PrepList'!$G$2:$G$1500,"")&amp;"",""))</f>
        <v/>
      </c>
      <c r="B7100" s="638" t="str">
        <f>IF($C7100="","",IFERROR(_xlfn.XLOOKUP($C7100,'1.PrepList'!$I$2:$I$1500,'1.PrepList'!$H$2:$H$1500,"")&amp;"",""))</f>
        <v/>
      </c>
      <c r="D7100" s="638" t="str">
        <f>IF($C7100="","",IFERROR(_xlfn.XLOOKUP($C7100,'1.PrepList'!$I$2:$I$1500,'1.PrepList'!$J$2:$J$1500,"")&amp;"",""))</f>
        <v/>
      </c>
      <c r="E7100" s="638" t="str">
        <f>IF($C7100="","",IFERROR(_xlfn.XLOOKUP($C7100,'1.PrepList'!$I$2:$I$1500,'1.PrepList'!$N$2:$N$1500,"")&amp;"",""))</f>
        <v/>
      </c>
      <c r="F7100" s="638" t="str">
        <f>IF($C7100="","",IFERROR(_xlfn.XLOOKUP($C7100,'1.PrepList'!$I$2:$I$1500,'1.PrepList'!$K$2:$K$1500,"")&amp;"",""))</f>
        <v/>
      </c>
      <c r="H7100" s="644" t="str">
        <f>IF($C7100="","",IFERROR(IF(_xlfn.XLOOKUP($C7100,tbl_StartedStatus[Bold ID],tbl_StartedStatus[Started])="Started","Yes",IF(_xlfn.XLOOKUP($C7100,tbl_StartedStatus[Bold ID],tbl_StartedStatus[Started])="No Show","No Show","")),""))</f>
        <v/>
      </c>
    </row>
    <row r="7101" spans="1:8" ht="15" customHeight="1" thickBot="1">
      <c r="A7101" s="38" t="str">
        <f>IF($C7101="","",IFERROR(_xlfn.XLOOKUP($C7101,'1.PrepList'!$I$2:$I$1500,'1.PrepList'!$G$2:$G$1500,"")&amp;"",""))</f>
        <v/>
      </c>
      <c r="B7101" s="638" t="str">
        <f>IF($C7101="","",IFERROR(_xlfn.XLOOKUP($C7101,'1.PrepList'!$I$2:$I$1500,'1.PrepList'!$H$2:$H$1500,"")&amp;"",""))</f>
        <v/>
      </c>
      <c r="D7101" s="638" t="str">
        <f>IF($C7101="","",IFERROR(_xlfn.XLOOKUP($C7101,'1.PrepList'!$I$2:$I$1500,'1.PrepList'!$J$2:$J$1500,"")&amp;"",""))</f>
        <v/>
      </c>
      <c r="E7101" s="638" t="str">
        <f>IF($C7101="","",IFERROR(_xlfn.XLOOKUP($C7101,'1.PrepList'!$I$2:$I$1500,'1.PrepList'!$N$2:$N$1500,"")&amp;"",""))</f>
        <v/>
      </c>
      <c r="F7101" s="638" t="str">
        <f>IF($C7101="","",IFERROR(_xlfn.XLOOKUP($C7101,'1.PrepList'!$I$2:$I$1500,'1.PrepList'!$K$2:$K$1500,"")&amp;"",""))</f>
        <v/>
      </c>
      <c r="H7101" s="644" t="str">
        <f>IF($C7101="","",IFERROR(IF(_xlfn.XLOOKUP($C7101,tbl_StartedStatus[Bold ID],tbl_StartedStatus[Started])="Started","Yes",IF(_xlfn.XLOOKUP($C7101,tbl_StartedStatus[Bold ID],tbl_StartedStatus[Started])="No Show","No Show","")),""))</f>
        <v/>
      </c>
    </row>
    <row r="7102" spans="1:8" ht="15" customHeight="1" thickBot="1">
      <c r="A7102" s="38" t="str">
        <f>IF($C7102="","",IFERROR(_xlfn.XLOOKUP($C7102,'1.PrepList'!$I$2:$I$1500,'1.PrepList'!$G$2:$G$1500,"")&amp;"",""))</f>
        <v/>
      </c>
      <c r="B7102" s="638" t="str">
        <f>IF($C7102="","",IFERROR(_xlfn.XLOOKUP($C7102,'1.PrepList'!$I$2:$I$1500,'1.PrepList'!$H$2:$H$1500,"")&amp;"",""))</f>
        <v/>
      </c>
      <c r="D7102" s="638" t="str">
        <f>IF($C7102="","",IFERROR(_xlfn.XLOOKUP($C7102,'1.PrepList'!$I$2:$I$1500,'1.PrepList'!$J$2:$J$1500,"")&amp;"",""))</f>
        <v/>
      </c>
      <c r="E7102" s="638" t="str">
        <f>IF($C7102="","",IFERROR(_xlfn.XLOOKUP($C7102,'1.PrepList'!$I$2:$I$1500,'1.PrepList'!$N$2:$N$1500,"")&amp;"",""))</f>
        <v/>
      </c>
      <c r="F7102" s="638" t="str">
        <f>IF($C7102="","",IFERROR(_xlfn.XLOOKUP($C7102,'1.PrepList'!$I$2:$I$1500,'1.PrepList'!$K$2:$K$1500,"")&amp;"",""))</f>
        <v/>
      </c>
      <c r="H7102" s="644" t="str">
        <f>IF($C7102="","",IFERROR(IF(_xlfn.XLOOKUP($C7102,tbl_StartedStatus[Bold ID],tbl_StartedStatus[Started])="Started","Yes",IF(_xlfn.XLOOKUP($C7102,tbl_StartedStatus[Bold ID],tbl_StartedStatus[Started])="No Show","No Show","")),""))</f>
        <v/>
      </c>
    </row>
    <row r="7103" spans="1:8" ht="15" customHeight="1" thickBot="1">
      <c r="A7103" s="38" t="str">
        <f>IF($C7103="","",IFERROR(_xlfn.XLOOKUP($C7103,'1.PrepList'!$I$2:$I$1500,'1.PrepList'!$G$2:$G$1500,"")&amp;"",""))</f>
        <v/>
      </c>
      <c r="B7103" s="638" t="str">
        <f>IF($C7103="","",IFERROR(_xlfn.XLOOKUP($C7103,'1.PrepList'!$I$2:$I$1500,'1.PrepList'!$H$2:$H$1500,"")&amp;"",""))</f>
        <v/>
      </c>
      <c r="D7103" s="638" t="str">
        <f>IF($C7103="","",IFERROR(_xlfn.XLOOKUP($C7103,'1.PrepList'!$I$2:$I$1500,'1.PrepList'!$J$2:$J$1500,"")&amp;"",""))</f>
        <v/>
      </c>
      <c r="E7103" s="638" t="str">
        <f>IF($C7103="","",IFERROR(_xlfn.XLOOKUP($C7103,'1.PrepList'!$I$2:$I$1500,'1.PrepList'!$N$2:$N$1500,"")&amp;"",""))</f>
        <v/>
      </c>
      <c r="F7103" s="638" t="str">
        <f>IF($C7103="","",IFERROR(_xlfn.XLOOKUP($C7103,'1.PrepList'!$I$2:$I$1500,'1.PrepList'!$K$2:$K$1500,"")&amp;"",""))</f>
        <v/>
      </c>
      <c r="H7103" s="644" t="str">
        <f>IF($C7103="","",IFERROR(IF(_xlfn.XLOOKUP($C7103,tbl_StartedStatus[Bold ID],tbl_StartedStatus[Started])="Started","Yes",IF(_xlfn.XLOOKUP($C7103,tbl_StartedStatus[Bold ID],tbl_StartedStatus[Started])="No Show","No Show","")),""))</f>
        <v/>
      </c>
    </row>
    <row r="7104" spans="1:8" ht="15" customHeight="1" thickBot="1">
      <c r="A7104" s="38" t="str">
        <f>IF($C7104="","",IFERROR(_xlfn.XLOOKUP($C7104,'1.PrepList'!$I$2:$I$1500,'1.PrepList'!$G$2:$G$1500,"")&amp;"",""))</f>
        <v/>
      </c>
      <c r="B7104" s="638" t="str">
        <f>IF($C7104="","",IFERROR(_xlfn.XLOOKUP($C7104,'1.PrepList'!$I$2:$I$1500,'1.PrepList'!$H$2:$H$1500,"")&amp;"",""))</f>
        <v/>
      </c>
      <c r="D7104" s="638" t="str">
        <f>IF($C7104="","",IFERROR(_xlfn.XLOOKUP($C7104,'1.PrepList'!$I$2:$I$1500,'1.PrepList'!$J$2:$J$1500,"")&amp;"",""))</f>
        <v/>
      </c>
      <c r="E7104" s="638" t="str">
        <f>IF($C7104="","",IFERROR(_xlfn.XLOOKUP($C7104,'1.PrepList'!$I$2:$I$1500,'1.PrepList'!$N$2:$N$1500,"")&amp;"",""))</f>
        <v/>
      </c>
      <c r="F7104" s="638" t="str">
        <f>IF($C7104="","",IFERROR(_xlfn.XLOOKUP($C7104,'1.PrepList'!$I$2:$I$1500,'1.PrepList'!$K$2:$K$1500,"")&amp;"",""))</f>
        <v/>
      </c>
      <c r="H7104" s="644" t="str">
        <f>IF($C7104="","",IFERROR(IF(_xlfn.XLOOKUP($C7104,tbl_StartedStatus[Bold ID],tbl_StartedStatus[Started])="Started","Yes",IF(_xlfn.XLOOKUP($C7104,tbl_StartedStatus[Bold ID],tbl_StartedStatus[Started])="No Show","No Show","")),""))</f>
        <v/>
      </c>
    </row>
    <row r="7105" spans="1:8" ht="15" customHeight="1" thickBot="1">
      <c r="A7105" s="38" t="str">
        <f>IF($C7105="","",IFERROR(_xlfn.XLOOKUP($C7105,'1.PrepList'!$I$2:$I$1500,'1.PrepList'!$G$2:$G$1500,"")&amp;"",""))</f>
        <v/>
      </c>
      <c r="B7105" s="638" t="str">
        <f>IF($C7105="","",IFERROR(_xlfn.XLOOKUP($C7105,'1.PrepList'!$I$2:$I$1500,'1.PrepList'!$H$2:$H$1500,"")&amp;"",""))</f>
        <v/>
      </c>
      <c r="D7105" s="638" t="str">
        <f>IF($C7105="","",IFERROR(_xlfn.XLOOKUP($C7105,'1.PrepList'!$I$2:$I$1500,'1.PrepList'!$J$2:$J$1500,"")&amp;"",""))</f>
        <v/>
      </c>
      <c r="E7105" s="638" t="str">
        <f>IF($C7105="","",IFERROR(_xlfn.XLOOKUP($C7105,'1.PrepList'!$I$2:$I$1500,'1.PrepList'!$N$2:$N$1500,"")&amp;"",""))</f>
        <v/>
      </c>
      <c r="F7105" s="638" t="str">
        <f>IF($C7105="","",IFERROR(_xlfn.XLOOKUP($C7105,'1.PrepList'!$I$2:$I$1500,'1.PrepList'!$K$2:$K$1500,"")&amp;"",""))</f>
        <v/>
      </c>
      <c r="H7105" s="644" t="str">
        <f>IF($C7105="","",IFERROR(IF(_xlfn.XLOOKUP($C7105,tbl_StartedStatus[Bold ID],tbl_StartedStatus[Started])="Started","Yes",IF(_xlfn.XLOOKUP($C7105,tbl_StartedStatus[Bold ID],tbl_StartedStatus[Started])="No Show","No Show","")),""))</f>
        <v/>
      </c>
    </row>
    <row r="7106" spans="1:8" ht="15" customHeight="1" thickBot="1">
      <c r="A7106" s="38" t="str">
        <f>IF($C7106="","",IFERROR(_xlfn.XLOOKUP($C7106,'1.PrepList'!$I$2:$I$1500,'1.PrepList'!$G$2:$G$1500,"")&amp;"",""))</f>
        <v/>
      </c>
      <c r="B7106" s="638" t="str">
        <f>IF($C7106="","",IFERROR(_xlfn.XLOOKUP($C7106,'1.PrepList'!$I$2:$I$1500,'1.PrepList'!$H$2:$H$1500,"")&amp;"",""))</f>
        <v/>
      </c>
      <c r="D7106" s="638" t="str">
        <f>IF($C7106="","",IFERROR(_xlfn.XLOOKUP($C7106,'1.PrepList'!$I$2:$I$1500,'1.PrepList'!$J$2:$J$1500,"")&amp;"",""))</f>
        <v/>
      </c>
      <c r="E7106" s="638" t="str">
        <f>IF($C7106="","",IFERROR(_xlfn.XLOOKUP($C7106,'1.PrepList'!$I$2:$I$1500,'1.PrepList'!$N$2:$N$1500,"")&amp;"",""))</f>
        <v/>
      </c>
      <c r="F7106" s="638" t="str">
        <f>IF($C7106="","",IFERROR(_xlfn.XLOOKUP($C7106,'1.PrepList'!$I$2:$I$1500,'1.PrepList'!$K$2:$K$1500,"")&amp;"",""))</f>
        <v/>
      </c>
      <c r="H7106" s="644" t="str">
        <f>IF($C7106="","",IFERROR(IF(_xlfn.XLOOKUP($C7106,tbl_StartedStatus[Bold ID],tbl_StartedStatus[Started])="Started","Yes",IF(_xlfn.XLOOKUP($C7106,tbl_StartedStatus[Bold ID],tbl_StartedStatus[Started])="No Show","No Show","")),""))</f>
        <v/>
      </c>
    </row>
    <row r="7107" spans="1:8" ht="15" customHeight="1" thickBot="1">
      <c r="A7107" s="38" t="str">
        <f>IF($C7107="","",IFERROR(_xlfn.XLOOKUP($C7107,'1.PrepList'!$I$2:$I$1500,'1.PrepList'!$G$2:$G$1500,"")&amp;"",""))</f>
        <v/>
      </c>
      <c r="B7107" s="638" t="str">
        <f>IF($C7107="","",IFERROR(_xlfn.XLOOKUP($C7107,'1.PrepList'!$I$2:$I$1500,'1.PrepList'!$H$2:$H$1500,"")&amp;"",""))</f>
        <v/>
      </c>
      <c r="D7107" s="638" t="str">
        <f>IF($C7107="","",IFERROR(_xlfn.XLOOKUP($C7107,'1.PrepList'!$I$2:$I$1500,'1.PrepList'!$J$2:$J$1500,"")&amp;"",""))</f>
        <v/>
      </c>
      <c r="E7107" s="638" t="str">
        <f>IF($C7107="","",IFERROR(_xlfn.XLOOKUP($C7107,'1.PrepList'!$I$2:$I$1500,'1.PrepList'!$N$2:$N$1500,"")&amp;"",""))</f>
        <v/>
      </c>
      <c r="F7107" s="638" t="str">
        <f>IF($C7107="","",IFERROR(_xlfn.XLOOKUP($C7107,'1.PrepList'!$I$2:$I$1500,'1.PrepList'!$K$2:$K$1500,"")&amp;"",""))</f>
        <v/>
      </c>
      <c r="H7107" s="644" t="str">
        <f>IF($C7107="","",IFERROR(IF(_xlfn.XLOOKUP($C7107,tbl_StartedStatus[Bold ID],tbl_StartedStatus[Started])="Started","Yes",IF(_xlfn.XLOOKUP($C7107,tbl_StartedStatus[Bold ID],tbl_StartedStatus[Started])="No Show","No Show","")),""))</f>
        <v/>
      </c>
    </row>
    <row r="7108" spans="1:8" ht="15" customHeight="1" thickBot="1">
      <c r="A7108" s="38" t="str">
        <f>IF($C7108="","",IFERROR(_xlfn.XLOOKUP($C7108,'1.PrepList'!$I$2:$I$1500,'1.PrepList'!$G$2:$G$1500,"")&amp;"",""))</f>
        <v/>
      </c>
      <c r="B7108" s="638" t="str">
        <f>IF($C7108="","",IFERROR(_xlfn.XLOOKUP($C7108,'1.PrepList'!$I$2:$I$1500,'1.PrepList'!$H$2:$H$1500,"")&amp;"",""))</f>
        <v/>
      </c>
      <c r="D7108" s="638" t="str">
        <f>IF($C7108="","",IFERROR(_xlfn.XLOOKUP($C7108,'1.PrepList'!$I$2:$I$1500,'1.PrepList'!$J$2:$J$1500,"")&amp;"",""))</f>
        <v/>
      </c>
      <c r="E7108" s="638" t="str">
        <f>IF($C7108="","",IFERROR(_xlfn.XLOOKUP($C7108,'1.PrepList'!$I$2:$I$1500,'1.PrepList'!$N$2:$N$1500,"")&amp;"",""))</f>
        <v/>
      </c>
      <c r="F7108" s="638" t="str">
        <f>IF($C7108="","",IFERROR(_xlfn.XLOOKUP($C7108,'1.PrepList'!$I$2:$I$1500,'1.PrepList'!$K$2:$K$1500,"")&amp;"",""))</f>
        <v/>
      </c>
      <c r="H7108" s="644" t="str">
        <f>IF($C7108="","",IFERROR(IF(_xlfn.XLOOKUP($C7108,tbl_StartedStatus[Bold ID],tbl_StartedStatus[Started])="Started","Yes",IF(_xlfn.XLOOKUP($C7108,tbl_StartedStatus[Bold ID],tbl_StartedStatus[Started])="No Show","No Show","")),""))</f>
        <v/>
      </c>
    </row>
    <row r="7109" spans="1:8" ht="15" customHeight="1" thickBot="1">
      <c r="A7109" s="38" t="str">
        <f>IF($C7109="","",IFERROR(_xlfn.XLOOKUP($C7109,'1.PrepList'!$I$2:$I$1500,'1.PrepList'!$G$2:$G$1500,"")&amp;"",""))</f>
        <v/>
      </c>
      <c r="B7109" s="638" t="str">
        <f>IF($C7109="","",IFERROR(_xlfn.XLOOKUP($C7109,'1.PrepList'!$I$2:$I$1500,'1.PrepList'!$H$2:$H$1500,"")&amp;"",""))</f>
        <v/>
      </c>
      <c r="D7109" s="638" t="str">
        <f>IF($C7109="","",IFERROR(_xlfn.XLOOKUP($C7109,'1.PrepList'!$I$2:$I$1500,'1.PrepList'!$J$2:$J$1500,"")&amp;"",""))</f>
        <v/>
      </c>
      <c r="E7109" s="638" t="str">
        <f>IF($C7109="","",IFERROR(_xlfn.XLOOKUP($C7109,'1.PrepList'!$I$2:$I$1500,'1.PrepList'!$N$2:$N$1500,"")&amp;"",""))</f>
        <v/>
      </c>
      <c r="F7109" s="638" t="str">
        <f>IF($C7109="","",IFERROR(_xlfn.XLOOKUP($C7109,'1.PrepList'!$I$2:$I$1500,'1.PrepList'!$K$2:$K$1500,"")&amp;"",""))</f>
        <v/>
      </c>
      <c r="H7109" s="644" t="str">
        <f>IF($C7109="","",IFERROR(IF(_xlfn.XLOOKUP($C7109,tbl_StartedStatus[Bold ID],tbl_StartedStatus[Started])="Started","Yes",IF(_xlfn.XLOOKUP($C7109,tbl_StartedStatus[Bold ID],tbl_StartedStatus[Started])="No Show","No Show","")),""))</f>
        <v/>
      </c>
    </row>
    <row r="7110" spans="1:8" ht="15" customHeight="1" thickBot="1">
      <c r="A7110" s="38" t="str">
        <f>IF($C7110="","",IFERROR(_xlfn.XLOOKUP($C7110,'1.PrepList'!$I$2:$I$1500,'1.PrepList'!$G$2:$G$1500,"")&amp;"",""))</f>
        <v/>
      </c>
      <c r="B7110" s="638" t="str">
        <f>IF($C7110="","",IFERROR(_xlfn.XLOOKUP($C7110,'1.PrepList'!$I$2:$I$1500,'1.PrepList'!$H$2:$H$1500,"")&amp;"",""))</f>
        <v/>
      </c>
      <c r="D7110" s="638" t="str">
        <f>IF($C7110="","",IFERROR(_xlfn.XLOOKUP($C7110,'1.PrepList'!$I$2:$I$1500,'1.PrepList'!$J$2:$J$1500,"")&amp;"",""))</f>
        <v/>
      </c>
      <c r="E7110" s="638" t="str">
        <f>IF($C7110="","",IFERROR(_xlfn.XLOOKUP($C7110,'1.PrepList'!$I$2:$I$1500,'1.PrepList'!$N$2:$N$1500,"")&amp;"",""))</f>
        <v/>
      </c>
      <c r="F7110" s="638" t="str">
        <f>IF($C7110="","",IFERROR(_xlfn.XLOOKUP($C7110,'1.PrepList'!$I$2:$I$1500,'1.PrepList'!$K$2:$K$1500,"")&amp;"",""))</f>
        <v/>
      </c>
      <c r="H7110" s="644" t="str">
        <f>IF($C7110="","",IFERROR(IF(_xlfn.XLOOKUP($C7110,tbl_StartedStatus[Bold ID],tbl_StartedStatus[Started])="Started","Yes",IF(_xlfn.XLOOKUP($C7110,tbl_StartedStatus[Bold ID],tbl_StartedStatus[Started])="No Show","No Show","")),""))</f>
        <v/>
      </c>
    </row>
    <row r="7111" spans="1:8" ht="15" customHeight="1" thickBot="1">
      <c r="A7111" s="38" t="str">
        <f>IF($C7111="","",IFERROR(_xlfn.XLOOKUP($C7111,'1.PrepList'!$I$2:$I$1500,'1.PrepList'!$G$2:$G$1500,"")&amp;"",""))</f>
        <v/>
      </c>
      <c r="B7111" s="638" t="str">
        <f>IF($C7111="","",IFERROR(_xlfn.XLOOKUP($C7111,'1.PrepList'!$I$2:$I$1500,'1.PrepList'!$H$2:$H$1500,"")&amp;"",""))</f>
        <v/>
      </c>
      <c r="D7111" s="638" t="str">
        <f>IF($C7111="","",IFERROR(_xlfn.XLOOKUP($C7111,'1.PrepList'!$I$2:$I$1500,'1.PrepList'!$J$2:$J$1500,"")&amp;"",""))</f>
        <v/>
      </c>
      <c r="E7111" s="638" t="str">
        <f>IF($C7111="","",IFERROR(_xlfn.XLOOKUP($C7111,'1.PrepList'!$I$2:$I$1500,'1.PrepList'!$N$2:$N$1500,"")&amp;"",""))</f>
        <v/>
      </c>
      <c r="F7111" s="638" t="str">
        <f>IF($C7111="","",IFERROR(_xlfn.XLOOKUP($C7111,'1.PrepList'!$I$2:$I$1500,'1.PrepList'!$K$2:$K$1500,"")&amp;"",""))</f>
        <v/>
      </c>
      <c r="H7111" s="644" t="str">
        <f>IF($C7111="","",IFERROR(IF(_xlfn.XLOOKUP($C7111,tbl_StartedStatus[Bold ID],tbl_StartedStatus[Started])="Started","Yes",IF(_xlfn.XLOOKUP($C7111,tbl_StartedStatus[Bold ID],tbl_StartedStatus[Started])="No Show","No Show","")),""))</f>
        <v/>
      </c>
    </row>
    <row r="7112" spans="1:8" ht="15" customHeight="1" thickBot="1">
      <c r="A7112" s="38" t="str">
        <f>IF($C7112="","",IFERROR(_xlfn.XLOOKUP($C7112,'1.PrepList'!$I$2:$I$1500,'1.PrepList'!$G$2:$G$1500,"")&amp;"",""))</f>
        <v/>
      </c>
      <c r="B7112" s="638" t="str">
        <f>IF($C7112="","",IFERROR(_xlfn.XLOOKUP($C7112,'1.PrepList'!$I$2:$I$1500,'1.PrepList'!$H$2:$H$1500,"")&amp;"",""))</f>
        <v/>
      </c>
      <c r="D7112" s="638" t="str">
        <f>IF($C7112="","",IFERROR(_xlfn.XLOOKUP($C7112,'1.PrepList'!$I$2:$I$1500,'1.PrepList'!$J$2:$J$1500,"")&amp;"",""))</f>
        <v/>
      </c>
      <c r="E7112" s="638" t="str">
        <f>IF($C7112="","",IFERROR(_xlfn.XLOOKUP($C7112,'1.PrepList'!$I$2:$I$1500,'1.PrepList'!$N$2:$N$1500,"")&amp;"",""))</f>
        <v/>
      </c>
      <c r="F7112" s="638" t="str">
        <f>IF($C7112="","",IFERROR(_xlfn.XLOOKUP($C7112,'1.PrepList'!$I$2:$I$1500,'1.PrepList'!$K$2:$K$1500,"")&amp;"",""))</f>
        <v/>
      </c>
      <c r="H7112" s="644" t="str">
        <f>IF($C7112="","",IFERROR(IF(_xlfn.XLOOKUP($C7112,tbl_StartedStatus[Bold ID],tbl_StartedStatus[Started])="Started","Yes",IF(_xlfn.XLOOKUP($C7112,tbl_StartedStatus[Bold ID],tbl_StartedStatus[Started])="No Show","No Show","")),""))</f>
        <v/>
      </c>
    </row>
    <row r="7113" spans="1:8" ht="15" customHeight="1" thickBot="1">
      <c r="A7113" s="38" t="str">
        <f>IF($C7113="","",IFERROR(_xlfn.XLOOKUP($C7113,'1.PrepList'!$I$2:$I$1500,'1.PrepList'!$G$2:$G$1500,"")&amp;"",""))</f>
        <v/>
      </c>
      <c r="B7113" s="638" t="str">
        <f>IF($C7113="","",IFERROR(_xlfn.XLOOKUP($C7113,'1.PrepList'!$I$2:$I$1500,'1.PrepList'!$H$2:$H$1500,"")&amp;"",""))</f>
        <v/>
      </c>
      <c r="D7113" s="638" t="str">
        <f>IF($C7113="","",IFERROR(_xlfn.XLOOKUP($C7113,'1.PrepList'!$I$2:$I$1500,'1.PrepList'!$J$2:$J$1500,"")&amp;"",""))</f>
        <v/>
      </c>
      <c r="E7113" s="638" t="str">
        <f>IF($C7113="","",IFERROR(_xlfn.XLOOKUP($C7113,'1.PrepList'!$I$2:$I$1500,'1.PrepList'!$N$2:$N$1500,"")&amp;"",""))</f>
        <v/>
      </c>
      <c r="F7113" s="638" t="str">
        <f>IF($C7113="","",IFERROR(_xlfn.XLOOKUP($C7113,'1.PrepList'!$I$2:$I$1500,'1.PrepList'!$K$2:$K$1500,"")&amp;"",""))</f>
        <v/>
      </c>
      <c r="H7113" s="644" t="str">
        <f>IF($C7113="","",IFERROR(IF(_xlfn.XLOOKUP($C7113,tbl_StartedStatus[Bold ID],tbl_StartedStatus[Started])="Started","Yes",IF(_xlfn.XLOOKUP($C7113,tbl_StartedStatus[Bold ID],tbl_StartedStatus[Started])="No Show","No Show","")),""))</f>
        <v/>
      </c>
    </row>
    <row r="7114" spans="1:8" ht="15" customHeight="1" thickBot="1">
      <c r="A7114" s="38" t="str">
        <f>IF($C7114="","",IFERROR(_xlfn.XLOOKUP($C7114,'1.PrepList'!$I$2:$I$1500,'1.PrepList'!$G$2:$G$1500,"")&amp;"",""))</f>
        <v/>
      </c>
      <c r="B7114" s="638" t="str">
        <f>IF($C7114="","",IFERROR(_xlfn.XLOOKUP($C7114,'1.PrepList'!$I$2:$I$1500,'1.PrepList'!$H$2:$H$1500,"")&amp;"",""))</f>
        <v/>
      </c>
      <c r="D7114" s="638" t="str">
        <f>IF($C7114="","",IFERROR(_xlfn.XLOOKUP($C7114,'1.PrepList'!$I$2:$I$1500,'1.PrepList'!$J$2:$J$1500,"")&amp;"",""))</f>
        <v/>
      </c>
      <c r="E7114" s="638" t="str">
        <f>IF($C7114="","",IFERROR(_xlfn.XLOOKUP($C7114,'1.PrepList'!$I$2:$I$1500,'1.PrepList'!$N$2:$N$1500,"")&amp;"",""))</f>
        <v/>
      </c>
      <c r="F7114" s="638" t="str">
        <f>IF($C7114="","",IFERROR(_xlfn.XLOOKUP($C7114,'1.PrepList'!$I$2:$I$1500,'1.PrepList'!$K$2:$K$1500,"")&amp;"",""))</f>
        <v/>
      </c>
      <c r="H7114" s="644" t="str">
        <f>IF($C7114="","",IFERROR(IF(_xlfn.XLOOKUP($C7114,tbl_StartedStatus[Bold ID],tbl_StartedStatus[Started])="Started","Yes",IF(_xlfn.XLOOKUP($C7114,tbl_StartedStatus[Bold ID],tbl_StartedStatus[Started])="No Show","No Show","")),""))</f>
        <v/>
      </c>
    </row>
    <row r="7115" spans="1:8" ht="15" customHeight="1" thickBot="1">
      <c r="A7115" s="38" t="str">
        <f>IF($C7115="","",IFERROR(_xlfn.XLOOKUP($C7115,'1.PrepList'!$I$2:$I$1500,'1.PrepList'!$G$2:$G$1500,"")&amp;"",""))</f>
        <v/>
      </c>
      <c r="B7115" s="638" t="str">
        <f>IF($C7115="","",IFERROR(_xlfn.XLOOKUP($C7115,'1.PrepList'!$I$2:$I$1500,'1.PrepList'!$H$2:$H$1500,"")&amp;"",""))</f>
        <v/>
      </c>
      <c r="D7115" s="638" t="str">
        <f>IF($C7115="","",IFERROR(_xlfn.XLOOKUP($C7115,'1.PrepList'!$I$2:$I$1500,'1.PrepList'!$J$2:$J$1500,"")&amp;"",""))</f>
        <v/>
      </c>
      <c r="E7115" s="638" t="str">
        <f>IF($C7115="","",IFERROR(_xlfn.XLOOKUP($C7115,'1.PrepList'!$I$2:$I$1500,'1.PrepList'!$N$2:$N$1500,"")&amp;"",""))</f>
        <v/>
      </c>
      <c r="F7115" s="638" t="str">
        <f>IF($C7115="","",IFERROR(_xlfn.XLOOKUP($C7115,'1.PrepList'!$I$2:$I$1500,'1.PrepList'!$K$2:$K$1500,"")&amp;"",""))</f>
        <v/>
      </c>
      <c r="H7115" s="644" t="str">
        <f>IF($C7115="","",IFERROR(IF(_xlfn.XLOOKUP($C7115,tbl_StartedStatus[Bold ID],tbl_StartedStatus[Started])="Started","Yes",IF(_xlfn.XLOOKUP($C7115,tbl_StartedStatus[Bold ID],tbl_StartedStatus[Started])="No Show","No Show","")),""))</f>
        <v/>
      </c>
    </row>
    <row r="7116" spans="1:8" ht="15" customHeight="1" thickBot="1">
      <c r="A7116" s="38" t="str">
        <f>IF($C7116="","",IFERROR(_xlfn.XLOOKUP($C7116,'1.PrepList'!$I$2:$I$1500,'1.PrepList'!$G$2:$G$1500,"")&amp;"",""))</f>
        <v/>
      </c>
      <c r="B7116" s="638" t="str">
        <f>IF($C7116="","",IFERROR(_xlfn.XLOOKUP($C7116,'1.PrepList'!$I$2:$I$1500,'1.PrepList'!$H$2:$H$1500,"")&amp;"",""))</f>
        <v/>
      </c>
      <c r="D7116" s="638" t="str">
        <f>IF($C7116="","",IFERROR(_xlfn.XLOOKUP($C7116,'1.PrepList'!$I$2:$I$1500,'1.PrepList'!$J$2:$J$1500,"")&amp;"",""))</f>
        <v/>
      </c>
      <c r="E7116" s="638" t="str">
        <f>IF($C7116="","",IFERROR(_xlfn.XLOOKUP($C7116,'1.PrepList'!$I$2:$I$1500,'1.PrepList'!$N$2:$N$1500,"")&amp;"",""))</f>
        <v/>
      </c>
      <c r="F7116" s="638" t="str">
        <f>IF($C7116="","",IFERROR(_xlfn.XLOOKUP($C7116,'1.PrepList'!$I$2:$I$1500,'1.PrepList'!$K$2:$K$1500,"")&amp;"",""))</f>
        <v/>
      </c>
      <c r="H7116" s="644" t="str">
        <f>IF($C7116="","",IFERROR(IF(_xlfn.XLOOKUP($C7116,tbl_StartedStatus[Bold ID],tbl_StartedStatus[Started])="Started","Yes",IF(_xlfn.XLOOKUP($C7116,tbl_StartedStatus[Bold ID],tbl_StartedStatus[Started])="No Show","No Show","")),""))</f>
        <v/>
      </c>
    </row>
    <row r="7117" spans="1:8" ht="15" customHeight="1" thickBot="1">
      <c r="A7117" s="38" t="str">
        <f>IF($C7117="","",IFERROR(_xlfn.XLOOKUP($C7117,'1.PrepList'!$I$2:$I$1500,'1.PrepList'!$G$2:$G$1500,"")&amp;"",""))</f>
        <v/>
      </c>
      <c r="B7117" s="638" t="str">
        <f>IF($C7117="","",IFERROR(_xlfn.XLOOKUP($C7117,'1.PrepList'!$I$2:$I$1500,'1.PrepList'!$H$2:$H$1500,"")&amp;"",""))</f>
        <v/>
      </c>
      <c r="D7117" s="638" t="str">
        <f>IF($C7117="","",IFERROR(_xlfn.XLOOKUP($C7117,'1.PrepList'!$I$2:$I$1500,'1.PrepList'!$J$2:$J$1500,"")&amp;"",""))</f>
        <v/>
      </c>
      <c r="E7117" s="638" t="str">
        <f>IF($C7117="","",IFERROR(_xlfn.XLOOKUP($C7117,'1.PrepList'!$I$2:$I$1500,'1.PrepList'!$N$2:$N$1500,"")&amp;"",""))</f>
        <v/>
      </c>
      <c r="F7117" s="638" t="str">
        <f>IF($C7117="","",IFERROR(_xlfn.XLOOKUP($C7117,'1.PrepList'!$I$2:$I$1500,'1.PrepList'!$K$2:$K$1500,"")&amp;"",""))</f>
        <v/>
      </c>
      <c r="H7117" s="644" t="str">
        <f>IF($C7117="","",IFERROR(IF(_xlfn.XLOOKUP($C7117,tbl_StartedStatus[Bold ID],tbl_StartedStatus[Started])="Started","Yes",IF(_xlfn.XLOOKUP($C7117,tbl_StartedStatus[Bold ID],tbl_StartedStatus[Started])="No Show","No Show","")),""))</f>
        <v/>
      </c>
    </row>
    <row r="7118" spans="1:8" ht="15" customHeight="1" thickBot="1">
      <c r="A7118" s="38" t="str">
        <f>IF($C7118="","",IFERROR(_xlfn.XLOOKUP($C7118,'1.PrepList'!$I$2:$I$1500,'1.PrepList'!$G$2:$G$1500,"")&amp;"",""))</f>
        <v/>
      </c>
      <c r="B7118" s="638" t="str">
        <f>IF($C7118="","",IFERROR(_xlfn.XLOOKUP($C7118,'1.PrepList'!$I$2:$I$1500,'1.PrepList'!$H$2:$H$1500,"")&amp;"",""))</f>
        <v/>
      </c>
      <c r="D7118" s="638" t="str">
        <f>IF($C7118="","",IFERROR(_xlfn.XLOOKUP($C7118,'1.PrepList'!$I$2:$I$1500,'1.PrepList'!$J$2:$J$1500,"")&amp;"",""))</f>
        <v/>
      </c>
      <c r="E7118" s="638" t="str">
        <f>IF($C7118="","",IFERROR(_xlfn.XLOOKUP($C7118,'1.PrepList'!$I$2:$I$1500,'1.PrepList'!$N$2:$N$1500,"")&amp;"",""))</f>
        <v/>
      </c>
      <c r="F7118" s="638" t="str">
        <f>IF($C7118="","",IFERROR(_xlfn.XLOOKUP($C7118,'1.PrepList'!$I$2:$I$1500,'1.PrepList'!$K$2:$K$1500,"")&amp;"",""))</f>
        <v/>
      </c>
      <c r="H7118" s="644" t="str">
        <f>IF($C7118="","",IFERROR(IF(_xlfn.XLOOKUP($C7118,tbl_StartedStatus[Bold ID],tbl_StartedStatus[Started])="Started","Yes",IF(_xlfn.XLOOKUP($C7118,tbl_StartedStatus[Bold ID],tbl_StartedStatus[Started])="No Show","No Show","")),""))</f>
        <v/>
      </c>
    </row>
    <row r="7119" spans="1:8" ht="15" customHeight="1" thickBot="1">
      <c r="A7119" s="38" t="str">
        <f>IF($C7119="","",IFERROR(_xlfn.XLOOKUP($C7119,'1.PrepList'!$I$2:$I$1500,'1.PrepList'!$G$2:$G$1500,"")&amp;"",""))</f>
        <v/>
      </c>
      <c r="B7119" s="638" t="str">
        <f>IF($C7119="","",IFERROR(_xlfn.XLOOKUP($C7119,'1.PrepList'!$I$2:$I$1500,'1.PrepList'!$H$2:$H$1500,"")&amp;"",""))</f>
        <v/>
      </c>
      <c r="D7119" s="638" t="str">
        <f>IF($C7119="","",IFERROR(_xlfn.XLOOKUP($C7119,'1.PrepList'!$I$2:$I$1500,'1.PrepList'!$J$2:$J$1500,"")&amp;"",""))</f>
        <v/>
      </c>
      <c r="E7119" s="638" t="str">
        <f>IF($C7119="","",IFERROR(_xlfn.XLOOKUP($C7119,'1.PrepList'!$I$2:$I$1500,'1.PrepList'!$N$2:$N$1500,"")&amp;"",""))</f>
        <v/>
      </c>
      <c r="F7119" s="638" t="str">
        <f>IF($C7119="","",IFERROR(_xlfn.XLOOKUP($C7119,'1.PrepList'!$I$2:$I$1500,'1.PrepList'!$K$2:$K$1500,"")&amp;"",""))</f>
        <v/>
      </c>
      <c r="H7119" s="644" t="str">
        <f>IF($C7119="","",IFERROR(IF(_xlfn.XLOOKUP($C7119,tbl_StartedStatus[Bold ID],tbl_StartedStatus[Started])="Started","Yes",IF(_xlfn.XLOOKUP($C7119,tbl_StartedStatus[Bold ID],tbl_StartedStatus[Started])="No Show","No Show","")),""))</f>
        <v/>
      </c>
    </row>
    <row r="7120" spans="1:8" ht="15" customHeight="1" thickBot="1">
      <c r="A7120" s="38" t="str">
        <f>IF($C7120="","",IFERROR(_xlfn.XLOOKUP($C7120,'1.PrepList'!$I$2:$I$1500,'1.PrepList'!$G$2:$G$1500,"")&amp;"",""))</f>
        <v/>
      </c>
      <c r="B7120" s="638" t="str">
        <f>IF($C7120="","",IFERROR(_xlfn.XLOOKUP($C7120,'1.PrepList'!$I$2:$I$1500,'1.PrepList'!$H$2:$H$1500,"")&amp;"",""))</f>
        <v/>
      </c>
      <c r="D7120" s="638" t="str">
        <f>IF($C7120="","",IFERROR(_xlfn.XLOOKUP($C7120,'1.PrepList'!$I$2:$I$1500,'1.PrepList'!$J$2:$J$1500,"")&amp;"",""))</f>
        <v/>
      </c>
      <c r="E7120" s="638" t="str">
        <f>IF($C7120="","",IFERROR(_xlfn.XLOOKUP($C7120,'1.PrepList'!$I$2:$I$1500,'1.PrepList'!$N$2:$N$1500,"")&amp;"",""))</f>
        <v/>
      </c>
      <c r="F7120" s="638" t="str">
        <f>IF($C7120="","",IFERROR(_xlfn.XLOOKUP($C7120,'1.PrepList'!$I$2:$I$1500,'1.PrepList'!$K$2:$K$1500,"")&amp;"",""))</f>
        <v/>
      </c>
      <c r="H7120" s="644" t="str">
        <f>IF($C7120="","",IFERROR(IF(_xlfn.XLOOKUP($C7120,tbl_StartedStatus[Bold ID],tbl_StartedStatus[Started])="Started","Yes",IF(_xlfn.XLOOKUP($C7120,tbl_StartedStatus[Bold ID],tbl_StartedStatus[Started])="No Show","No Show","")),""))</f>
        <v/>
      </c>
    </row>
    <row r="7121" spans="1:8" ht="15" customHeight="1" thickBot="1">
      <c r="A7121" s="38" t="str">
        <f>IF($C7121="","",IFERROR(_xlfn.XLOOKUP($C7121,'1.PrepList'!$I$2:$I$1500,'1.PrepList'!$G$2:$G$1500,"")&amp;"",""))</f>
        <v/>
      </c>
      <c r="B7121" s="638" t="str">
        <f>IF($C7121="","",IFERROR(_xlfn.XLOOKUP($C7121,'1.PrepList'!$I$2:$I$1500,'1.PrepList'!$H$2:$H$1500,"")&amp;"",""))</f>
        <v/>
      </c>
      <c r="D7121" s="638" t="str">
        <f>IF($C7121="","",IFERROR(_xlfn.XLOOKUP($C7121,'1.PrepList'!$I$2:$I$1500,'1.PrepList'!$J$2:$J$1500,"")&amp;"",""))</f>
        <v/>
      </c>
      <c r="E7121" s="638" t="str">
        <f>IF($C7121="","",IFERROR(_xlfn.XLOOKUP($C7121,'1.PrepList'!$I$2:$I$1500,'1.PrepList'!$N$2:$N$1500,"")&amp;"",""))</f>
        <v/>
      </c>
      <c r="F7121" s="638" t="str">
        <f>IF($C7121="","",IFERROR(_xlfn.XLOOKUP($C7121,'1.PrepList'!$I$2:$I$1500,'1.PrepList'!$K$2:$K$1500,"")&amp;"",""))</f>
        <v/>
      </c>
      <c r="H7121" s="644" t="str">
        <f>IF($C7121="","",IFERROR(IF(_xlfn.XLOOKUP($C7121,tbl_StartedStatus[Bold ID],tbl_StartedStatus[Started])="Started","Yes",IF(_xlfn.XLOOKUP($C7121,tbl_StartedStatus[Bold ID],tbl_StartedStatus[Started])="No Show","No Show","")),""))</f>
        <v/>
      </c>
    </row>
    <row r="7122" spans="1:8" ht="15" customHeight="1" thickBot="1">
      <c r="A7122" s="38" t="str">
        <f>IF($C7122="","",IFERROR(_xlfn.XLOOKUP($C7122,'1.PrepList'!$I$2:$I$1500,'1.PrepList'!$G$2:$G$1500,"")&amp;"",""))</f>
        <v/>
      </c>
      <c r="B7122" s="638" t="str">
        <f>IF($C7122="","",IFERROR(_xlfn.XLOOKUP($C7122,'1.PrepList'!$I$2:$I$1500,'1.PrepList'!$H$2:$H$1500,"")&amp;"",""))</f>
        <v/>
      </c>
      <c r="D7122" s="638" t="str">
        <f>IF($C7122="","",IFERROR(_xlfn.XLOOKUP($C7122,'1.PrepList'!$I$2:$I$1500,'1.PrepList'!$J$2:$J$1500,"")&amp;"",""))</f>
        <v/>
      </c>
      <c r="E7122" s="638" t="str">
        <f>IF($C7122="","",IFERROR(_xlfn.XLOOKUP($C7122,'1.PrepList'!$I$2:$I$1500,'1.PrepList'!$N$2:$N$1500,"")&amp;"",""))</f>
        <v/>
      </c>
      <c r="F7122" s="638" t="str">
        <f>IF($C7122="","",IFERROR(_xlfn.XLOOKUP($C7122,'1.PrepList'!$I$2:$I$1500,'1.PrepList'!$K$2:$K$1500,"")&amp;"",""))</f>
        <v/>
      </c>
      <c r="H7122" s="644" t="str">
        <f>IF($C7122="","",IFERROR(IF(_xlfn.XLOOKUP($C7122,tbl_StartedStatus[Bold ID],tbl_StartedStatus[Started])="Started","Yes",IF(_xlfn.XLOOKUP($C7122,tbl_StartedStatus[Bold ID],tbl_StartedStatus[Started])="No Show","No Show","")),""))</f>
        <v/>
      </c>
    </row>
    <row r="7123" spans="1:8" ht="15" customHeight="1" thickBot="1">
      <c r="A7123" s="38" t="str">
        <f>IF($C7123="","",IFERROR(_xlfn.XLOOKUP($C7123,'1.PrepList'!$I$2:$I$1500,'1.PrepList'!$G$2:$G$1500,"")&amp;"",""))</f>
        <v/>
      </c>
      <c r="B7123" s="638" t="str">
        <f>IF($C7123="","",IFERROR(_xlfn.XLOOKUP($C7123,'1.PrepList'!$I$2:$I$1500,'1.PrepList'!$H$2:$H$1500,"")&amp;"",""))</f>
        <v/>
      </c>
      <c r="D7123" s="638" t="str">
        <f>IF($C7123="","",IFERROR(_xlfn.XLOOKUP($C7123,'1.PrepList'!$I$2:$I$1500,'1.PrepList'!$J$2:$J$1500,"")&amp;"",""))</f>
        <v/>
      </c>
      <c r="E7123" s="638" t="str">
        <f>IF($C7123="","",IFERROR(_xlfn.XLOOKUP($C7123,'1.PrepList'!$I$2:$I$1500,'1.PrepList'!$N$2:$N$1500,"")&amp;"",""))</f>
        <v/>
      </c>
      <c r="F7123" s="638" t="str">
        <f>IF($C7123="","",IFERROR(_xlfn.XLOOKUP($C7123,'1.PrepList'!$I$2:$I$1500,'1.PrepList'!$K$2:$K$1500,"")&amp;"",""))</f>
        <v/>
      </c>
      <c r="H7123" s="644" t="str">
        <f>IF($C7123="","",IFERROR(IF(_xlfn.XLOOKUP($C7123,tbl_StartedStatus[Bold ID],tbl_StartedStatus[Started])="Started","Yes",IF(_xlfn.XLOOKUP($C7123,tbl_StartedStatus[Bold ID],tbl_StartedStatus[Started])="No Show","No Show","")),""))</f>
        <v/>
      </c>
    </row>
    <row r="7124" spans="1:8" ht="15" customHeight="1" thickBot="1">
      <c r="A7124" s="38" t="str">
        <f>IF($C7124="","",IFERROR(_xlfn.XLOOKUP($C7124,'1.PrepList'!$I$2:$I$1500,'1.PrepList'!$G$2:$G$1500,"")&amp;"",""))</f>
        <v/>
      </c>
      <c r="B7124" s="638" t="str">
        <f>IF($C7124="","",IFERROR(_xlfn.XLOOKUP($C7124,'1.PrepList'!$I$2:$I$1500,'1.PrepList'!$H$2:$H$1500,"")&amp;"",""))</f>
        <v/>
      </c>
      <c r="D7124" s="638" t="str">
        <f>IF($C7124="","",IFERROR(_xlfn.XLOOKUP($C7124,'1.PrepList'!$I$2:$I$1500,'1.PrepList'!$J$2:$J$1500,"")&amp;"",""))</f>
        <v/>
      </c>
      <c r="E7124" s="638" t="str">
        <f>IF($C7124="","",IFERROR(_xlfn.XLOOKUP($C7124,'1.PrepList'!$I$2:$I$1500,'1.PrepList'!$N$2:$N$1500,"")&amp;"",""))</f>
        <v/>
      </c>
      <c r="F7124" s="638" t="str">
        <f>IF($C7124="","",IFERROR(_xlfn.XLOOKUP($C7124,'1.PrepList'!$I$2:$I$1500,'1.PrepList'!$K$2:$K$1500,"")&amp;"",""))</f>
        <v/>
      </c>
      <c r="H7124" s="644" t="str">
        <f>IF($C7124="","",IFERROR(IF(_xlfn.XLOOKUP($C7124,tbl_StartedStatus[Bold ID],tbl_StartedStatus[Started])="Started","Yes",IF(_xlfn.XLOOKUP($C7124,tbl_StartedStatus[Bold ID],tbl_StartedStatus[Started])="No Show","No Show","")),""))</f>
        <v/>
      </c>
    </row>
    <row r="7125" spans="1:8" ht="15" customHeight="1" thickBot="1">
      <c r="A7125" s="38" t="str">
        <f>IF($C7125="","",IFERROR(_xlfn.XLOOKUP($C7125,'1.PrepList'!$I$2:$I$1500,'1.PrepList'!$G$2:$G$1500,"")&amp;"",""))</f>
        <v/>
      </c>
      <c r="B7125" s="638" t="str">
        <f>IF($C7125="","",IFERROR(_xlfn.XLOOKUP($C7125,'1.PrepList'!$I$2:$I$1500,'1.PrepList'!$H$2:$H$1500,"")&amp;"",""))</f>
        <v/>
      </c>
      <c r="D7125" s="638" t="str">
        <f>IF($C7125="","",IFERROR(_xlfn.XLOOKUP($C7125,'1.PrepList'!$I$2:$I$1500,'1.PrepList'!$J$2:$J$1500,"")&amp;"",""))</f>
        <v/>
      </c>
      <c r="E7125" s="638" t="str">
        <f>IF($C7125="","",IFERROR(_xlfn.XLOOKUP($C7125,'1.PrepList'!$I$2:$I$1500,'1.PrepList'!$N$2:$N$1500,"")&amp;"",""))</f>
        <v/>
      </c>
      <c r="F7125" s="638" t="str">
        <f>IF($C7125="","",IFERROR(_xlfn.XLOOKUP($C7125,'1.PrepList'!$I$2:$I$1500,'1.PrepList'!$K$2:$K$1500,"")&amp;"",""))</f>
        <v/>
      </c>
      <c r="H7125" s="644" t="str">
        <f>IF($C7125="","",IFERROR(IF(_xlfn.XLOOKUP($C7125,tbl_StartedStatus[Bold ID],tbl_StartedStatus[Started])="Started","Yes",IF(_xlfn.XLOOKUP($C7125,tbl_StartedStatus[Bold ID],tbl_StartedStatus[Started])="No Show","No Show","")),""))</f>
        <v/>
      </c>
    </row>
    <row r="7126" spans="1:8" ht="15" customHeight="1" thickBot="1">
      <c r="A7126" s="38" t="str">
        <f>IF($C7126="","",IFERROR(_xlfn.XLOOKUP($C7126,'1.PrepList'!$I$2:$I$1500,'1.PrepList'!$G$2:$G$1500,"")&amp;"",""))</f>
        <v/>
      </c>
      <c r="B7126" s="638" t="str">
        <f>IF($C7126="","",IFERROR(_xlfn.XLOOKUP($C7126,'1.PrepList'!$I$2:$I$1500,'1.PrepList'!$H$2:$H$1500,"")&amp;"",""))</f>
        <v/>
      </c>
      <c r="D7126" s="638" t="str">
        <f>IF($C7126="","",IFERROR(_xlfn.XLOOKUP($C7126,'1.PrepList'!$I$2:$I$1500,'1.PrepList'!$J$2:$J$1500,"")&amp;"",""))</f>
        <v/>
      </c>
      <c r="E7126" s="638" t="str">
        <f>IF($C7126="","",IFERROR(_xlfn.XLOOKUP($C7126,'1.PrepList'!$I$2:$I$1500,'1.PrepList'!$N$2:$N$1500,"")&amp;"",""))</f>
        <v/>
      </c>
      <c r="F7126" s="638" t="str">
        <f>IF($C7126="","",IFERROR(_xlfn.XLOOKUP($C7126,'1.PrepList'!$I$2:$I$1500,'1.PrepList'!$K$2:$K$1500,"")&amp;"",""))</f>
        <v/>
      </c>
      <c r="H7126" s="644" t="str">
        <f>IF($C7126="","",IFERROR(IF(_xlfn.XLOOKUP($C7126,tbl_StartedStatus[Bold ID],tbl_StartedStatus[Started])="Started","Yes",IF(_xlfn.XLOOKUP($C7126,tbl_StartedStatus[Bold ID],tbl_StartedStatus[Started])="No Show","No Show","")),""))</f>
        <v/>
      </c>
    </row>
    <row r="7127" spans="1:8" ht="15" customHeight="1" thickBot="1">
      <c r="A7127" s="38" t="str">
        <f>IF($C7127="","",IFERROR(_xlfn.XLOOKUP($C7127,'1.PrepList'!$I$2:$I$1500,'1.PrepList'!$G$2:$G$1500,"")&amp;"",""))</f>
        <v/>
      </c>
      <c r="B7127" s="638" t="str">
        <f>IF($C7127="","",IFERROR(_xlfn.XLOOKUP($C7127,'1.PrepList'!$I$2:$I$1500,'1.PrepList'!$H$2:$H$1500,"")&amp;"",""))</f>
        <v/>
      </c>
      <c r="D7127" s="638" t="str">
        <f>IF($C7127="","",IFERROR(_xlfn.XLOOKUP($C7127,'1.PrepList'!$I$2:$I$1500,'1.PrepList'!$J$2:$J$1500,"")&amp;"",""))</f>
        <v/>
      </c>
      <c r="E7127" s="638" t="str">
        <f>IF($C7127="","",IFERROR(_xlfn.XLOOKUP($C7127,'1.PrepList'!$I$2:$I$1500,'1.PrepList'!$N$2:$N$1500,"")&amp;"",""))</f>
        <v/>
      </c>
      <c r="F7127" s="638" t="str">
        <f>IF($C7127="","",IFERROR(_xlfn.XLOOKUP($C7127,'1.PrepList'!$I$2:$I$1500,'1.PrepList'!$K$2:$K$1500,"")&amp;"",""))</f>
        <v/>
      </c>
      <c r="H7127" s="644" t="str">
        <f>IF($C7127="","",IFERROR(IF(_xlfn.XLOOKUP($C7127,tbl_StartedStatus[Bold ID],tbl_StartedStatus[Started])="Started","Yes",IF(_xlfn.XLOOKUP($C7127,tbl_StartedStatus[Bold ID],tbl_StartedStatus[Started])="No Show","No Show","")),""))</f>
        <v/>
      </c>
    </row>
    <row r="7128" spans="1:8" ht="15" customHeight="1" thickBot="1">
      <c r="A7128" s="38" t="str">
        <f>IF($C7128="","",IFERROR(_xlfn.XLOOKUP($C7128,'1.PrepList'!$I$2:$I$1500,'1.PrepList'!$G$2:$G$1500,"")&amp;"",""))</f>
        <v/>
      </c>
      <c r="B7128" s="638" t="str">
        <f>IF($C7128="","",IFERROR(_xlfn.XLOOKUP($C7128,'1.PrepList'!$I$2:$I$1500,'1.PrepList'!$H$2:$H$1500,"")&amp;"",""))</f>
        <v/>
      </c>
      <c r="D7128" s="638" t="str">
        <f>IF($C7128="","",IFERROR(_xlfn.XLOOKUP($C7128,'1.PrepList'!$I$2:$I$1500,'1.PrepList'!$J$2:$J$1500,"")&amp;"",""))</f>
        <v/>
      </c>
      <c r="E7128" s="638" t="str">
        <f>IF($C7128="","",IFERROR(_xlfn.XLOOKUP($C7128,'1.PrepList'!$I$2:$I$1500,'1.PrepList'!$N$2:$N$1500,"")&amp;"",""))</f>
        <v/>
      </c>
      <c r="F7128" s="638" t="str">
        <f>IF($C7128="","",IFERROR(_xlfn.XLOOKUP($C7128,'1.PrepList'!$I$2:$I$1500,'1.PrepList'!$K$2:$K$1500,"")&amp;"",""))</f>
        <v/>
      </c>
      <c r="H7128" s="644" t="str">
        <f>IF($C7128="","",IFERROR(IF(_xlfn.XLOOKUP($C7128,tbl_StartedStatus[Bold ID],tbl_StartedStatus[Started])="Started","Yes",IF(_xlfn.XLOOKUP($C7128,tbl_StartedStatus[Bold ID],tbl_StartedStatus[Started])="No Show","No Show","")),""))</f>
        <v/>
      </c>
    </row>
    <row r="7129" spans="1:8" ht="15" customHeight="1" thickBot="1">
      <c r="A7129" s="38" t="str">
        <f>IF($C7129="","",IFERROR(_xlfn.XLOOKUP($C7129,'1.PrepList'!$I$2:$I$1500,'1.PrepList'!$G$2:$G$1500,"")&amp;"",""))</f>
        <v/>
      </c>
      <c r="B7129" s="638" t="str">
        <f>IF($C7129="","",IFERROR(_xlfn.XLOOKUP($C7129,'1.PrepList'!$I$2:$I$1500,'1.PrepList'!$H$2:$H$1500,"")&amp;"",""))</f>
        <v/>
      </c>
      <c r="D7129" s="638" t="str">
        <f>IF($C7129="","",IFERROR(_xlfn.XLOOKUP($C7129,'1.PrepList'!$I$2:$I$1500,'1.PrepList'!$J$2:$J$1500,"")&amp;"",""))</f>
        <v/>
      </c>
      <c r="E7129" s="638" t="str">
        <f>IF($C7129="","",IFERROR(_xlfn.XLOOKUP($C7129,'1.PrepList'!$I$2:$I$1500,'1.PrepList'!$N$2:$N$1500,"")&amp;"",""))</f>
        <v/>
      </c>
      <c r="F7129" s="638" t="str">
        <f>IF($C7129="","",IFERROR(_xlfn.XLOOKUP($C7129,'1.PrepList'!$I$2:$I$1500,'1.PrepList'!$K$2:$K$1500,"")&amp;"",""))</f>
        <v/>
      </c>
      <c r="H7129" s="644" t="str">
        <f>IF($C7129="","",IFERROR(IF(_xlfn.XLOOKUP($C7129,tbl_StartedStatus[Bold ID],tbl_StartedStatus[Started])="Started","Yes",IF(_xlfn.XLOOKUP($C7129,tbl_StartedStatus[Bold ID],tbl_StartedStatus[Started])="No Show","No Show","")),""))</f>
        <v/>
      </c>
    </row>
    <row r="7130" spans="1:8" ht="15" customHeight="1" thickBot="1">
      <c r="A7130" s="38" t="str">
        <f>IF($C7130="","",IFERROR(_xlfn.XLOOKUP($C7130,'1.PrepList'!$I$2:$I$1500,'1.PrepList'!$G$2:$G$1500,"")&amp;"",""))</f>
        <v/>
      </c>
      <c r="B7130" s="638" t="str">
        <f>IF($C7130="","",IFERROR(_xlfn.XLOOKUP($C7130,'1.PrepList'!$I$2:$I$1500,'1.PrepList'!$H$2:$H$1500,"")&amp;"",""))</f>
        <v/>
      </c>
      <c r="D7130" s="638" t="str">
        <f>IF($C7130="","",IFERROR(_xlfn.XLOOKUP($C7130,'1.PrepList'!$I$2:$I$1500,'1.PrepList'!$J$2:$J$1500,"")&amp;"",""))</f>
        <v/>
      </c>
      <c r="E7130" s="638" t="str">
        <f>IF($C7130="","",IFERROR(_xlfn.XLOOKUP($C7130,'1.PrepList'!$I$2:$I$1500,'1.PrepList'!$N$2:$N$1500,"")&amp;"",""))</f>
        <v/>
      </c>
      <c r="F7130" s="638" t="str">
        <f>IF($C7130="","",IFERROR(_xlfn.XLOOKUP($C7130,'1.PrepList'!$I$2:$I$1500,'1.PrepList'!$K$2:$K$1500,"")&amp;"",""))</f>
        <v/>
      </c>
      <c r="H7130" s="644" t="str">
        <f>IF($C7130="","",IFERROR(IF(_xlfn.XLOOKUP($C7130,tbl_StartedStatus[Bold ID],tbl_StartedStatus[Started])="Started","Yes",IF(_xlfn.XLOOKUP($C7130,tbl_StartedStatus[Bold ID],tbl_StartedStatus[Started])="No Show","No Show","")),""))</f>
        <v/>
      </c>
    </row>
    <row r="7131" spans="1:8" ht="15" customHeight="1" thickBot="1">
      <c r="A7131" s="38" t="str">
        <f>IF($C7131="","",IFERROR(_xlfn.XLOOKUP($C7131,'1.PrepList'!$I$2:$I$1500,'1.PrepList'!$G$2:$G$1500,"")&amp;"",""))</f>
        <v/>
      </c>
      <c r="B7131" s="638" t="str">
        <f>IF($C7131="","",IFERROR(_xlfn.XLOOKUP($C7131,'1.PrepList'!$I$2:$I$1500,'1.PrepList'!$H$2:$H$1500,"")&amp;"",""))</f>
        <v/>
      </c>
      <c r="D7131" s="638" t="str">
        <f>IF($C7131="","",IFERROR(_xlfn.XLOOKUP($C7131,'1.PrepList'!$I$2:$I$1500,'1.PrepList'!$J$2:$J$1500,"")&amp;"",""))</f>
        <v/>
      </c>
      <c r="E7131" s="638" t="str">
        <f>IF($C7131="","",IFERROR(_xlfn.XLOOKUP($C7131,'1.PrepList'!$I$2:$I$1500,'1.PrepList'!$N$2:$N$1500,"")&amp;"",""))</f>
        <v/>
      </c>
      <c r="F7131" s="638" t="str">
        <f>IF($C7131="","",IFERROR(_xlfn.XLOOKUP($C7131,'1.PrepList'!$I$2:$I$1500,'1.PrepList'!$K$2:$K$1500,"")&amp;"",""))</f>
        <v/>
      </c>
      <c r="H7131" s="644" t="str">
        <f>IF($C7131="","",IFERROR(IF(_xlfn.XLOOKUP($C7131,tbl_StartedStatus[Bold ID],tbl_StartedStatus[Started])="Started","Yes",IF(_xlfn.XLOOKUP($C7131,tbl_StartedStatus[Bold ID],tbl_StartedStatus[Started])="No Show","No Show","")),""))</f>
        <v/>
      </c>
    </row>
    <row r="7132" spans="1:8" ht="15" customHeight="1" thickBot="1">
      <c r="A7132" s="38" t="str">
        <f>IF($C7132="","",IFERROR(_xlfn.XLOOKUP($C7132,'1.PrepList'!$I$2:$I$1500,'1.PrepList'!$G$2:$G$1500,"")&amp;"",""))</f>
        <v/>
      </c>
      <c r="B7132" s="638" t="str">
        <f>IF($C7132="","",IFERROR(_xlfn.XLOOKUP($C7132,'1.PrepList'!$I$2:$I$1500,'1.PrepList'!$H$2:$H$1500,"")&amp;"",""))</f>
        <v/>
      </c>
      <c r="D7132" s="638" t="str">
        <f>IF($C7132="","",IFERROR(_xlfn.XLOOKUP($C7132,'1.PrepList'!$I$2:$I$1500,'1.PrepList'!$J$2:$J$1500,"")&amp;"",""))</f>
        <v/>
      </c>
      <c r="E7132" s="638" t="str">
        <f>IF($C7132="","",IFERROR(_xlfn.XLOOKUP($C7132,'1.PrepList'!$I$2:$I$1500,'1.PrepList'!$N$2:$N$1500,"")&amp;"",""))</f>
        <v/>
      </c>
      <c r="F7132" s="638" t="str">
        <f>IF($C7132="","",IFERROR(_xlfn.XLOOKUP($C7132,'1.PrepList'!$I$2:$I$1500,'1.PrepList'!$K$2:$K$1500,"")&amp;"",""))</f>
        <v/>
      </c>
      <c r="H7132" s="644" t="str">
        <f>IF($C7132="","",IFERROR(IF(_xlfn.XLOOKUP($C7132,tbl_StartedStatus[Bold ID],tbl_StartedStatus[Started])="Started","Yes",IF(_xlfn.XLOOKUP($C7132,tbl_StartedStatus[Bold ID],tbl_StartedStatus[Started])="No Show","No Show","")),""))</f>
        <v/>
      </c>
    </row>
    <row r="7133" spans="1:8" ht="15" customHeight="1" thickBot="1">
      <c r="A7133" s="38" t="str">
        <f>IF($C7133="","",IFERROR(_xlfn.XLOOKUP($C7133,'1.PrepList'!$I$2:$I$1500,'1.PrepList'!$G$2:$G$1500,"")&amp;"",""))</f>
        <v/>
      </c>
      <c r="B7133" s="638" t="str">
        <f>IF($C7133="","",IFERROR(_xlfn.XLOOKUP($C7133,'1.PrepList'!$I$2:$I$1500,'1.PrepList'!$H$2:$H$1500,"")&amp;"",""))</f>
        <v/>
      </c>
      <c r="D7133" s="638" t="str">
        <f>IF($C7133="","",IFERROR(_xlfn.XLOOKUP($C7133,'1.PrepList'!$I$2:$I$1500,'1.PrepList'!$J$2:$J$1500,"")&amp;"",""))</f>
        <v/>
      </c>
      <c r="E7133" s="638" t="str">
        <f>IF($C7133="","",IFERROR(_xlfn.XLOOKUP($C7133,'1.PrepList'!$I$2:$I$1500,'1.PrepList'!$N$2:$N$1500,"")&amp;"",""))</f>
        <v/>
      </c>
      <c r="F7133" s="638" t="str">
        <f>IF($C7133="","",IFERROR(_xlfn.XLOOKUP($C7133,'1.PrepList'!$I$2:$I$1500,'1.PrepList'!$K$2:$K$1500,"")&amp;"",""))</f>
        <v/>
      </c>
      <c r="H7133" s="644" t="str">
        <f>IF($C7133="","",IFERROR(IF(_xlfn.XLOOKUP($C7133,tbl_StartedStatus[Bold ID],tbl_StartedStatus[Started])="Started","Yes",IF(_xlfn.XLOOKUP($C7133,tbl_StartedStatus[Bold ID],tbl_StartedStatus[Started])="No Show","No Show","")),""))</f>
        <v/>
      </c>
    </row>
    <row r="7134" spans="1:8" ht="15" customHeight="1" thickBot="1">
      <c r="A7134" s="38" t="str">
        <f>IF($C7134="","",IFERROR(_xlfn.XLOOKUP($C7134,'1.PrepList'!$I$2:$I$1500,'1.PrepList'!$G$2:$G$1500,"")&amp;"",""))</f>
        <v/>
      </c>
      <c r="B7134" s="638" t="str">
        <f>IF($C7134="","",IFERROR(_xlfn.XLOOKUP($C7134,'1.PrepList'!$I$2:$I$1500,'1.PrepList'!$H$2:$H$1500,"")&amp;"",""))</f>
        <v/>
      </c>
      <c r="D7134" s="638" t="str">
        <f>IF($C7134="","",IFERROR(_xlfn.XLOOKUP($C7134,'1.PrepList'!$I$2:$I$1500,'1.PrepList'!$J$2:$J$1500,"")&amp;"",""))</f>
        <v/>
      </c>
      <c r="E7134" s="638" t="str">
        <f>IF($C7134="","",IFERROR(_xlfn.XLOOKUP($C7134,'1.PrepList'!$I$2:$I$1500,'1.PrepList'!$N$2:$N$1500,"")&amp;"",""))</f>
        <v/>
      </c>
      <c r="F7134" s="638" t="str">
        <f>IF($C7134="","",IFERROR(_xlfn.XLOOKUP($C7134,'1.PrepList'!$I$2:$I$1500,'1.PrepList'!$K$2:$K$1500,"")&amp;"",""))</f>
        <v/>
      </c>
      <c r="H7134" s="644" t="str">
        <f>IF($C7134="","",IFERROR(IF(_xlfn.XLOOKUP($C7134,tbl_StartedStatus[Bold ID],tbl_StartedStatus[Started])="Started","Yes",IF(_xlfn.XLOOKUP($C7134,tbl_StartedStatus[Bold ID],tbl_StartedStatus[Started])="No Show","No Show","")),""))</f>
        <v/>
      </c>
    </row>
    <row r="7135" spans="1:8" ht="15" customHeight="1" thickBot="1">
      <c r="A7135" s="38" t="str">
        <f>IF($C7135="","",IFERROR(_xlfn.XLOOKUP($C7135,'1.PrepList'!$I$2:$I$1500,'1.PrepList'!$G$2:$G$1500,"")&amp;"",""))</f>
        <v/>
      </c>
      <c r="B7135" s="638" t="str">
        <f>IF($C7135="","",IFERROR(_xlfn.XLOOKUP($C7135,'1.PrepList'!$I$2:$I$1500,'1.PrepList'!$H$2:$H$1500,"")&amp;"",""))</f>
        <v/>
      </c>
      <c r="D7135" s="638" t="str">
        <f>IF($C7135="","",IFERROR(_xlfn.XLOOKUP($C7135,'1.PrepList'!$I$2:$I$1500,'1.PrepList'!$J$2:$J$1500,"")&amp;"",""))</f>
        <v/>
      </c>
      <c r="E7135" s="638" t="str">
        <f>IF($C7135="","",IFERROR(_xlfn.XLOOKUP($C7135,'1.PrepList'!$I$2:$I$1500,'1.PrepList'!$N$2:$N$1500,"")&amp;"",""))</f>
        <v/>
      </c>
      <c r="F7135" s="638" t="str">
        <f>IF($C7135="","",IFERROR(_xlfn.XLOOKUP($C7135,'1.PrepList'!$I$2:$I$1500,'1.PrepList'!$K$2:$K$1500,"")&amp;"",""))</f>
        <v/>
      </c>
      <c r="H7135" s="644" t="str">
        <f>IF($C7135="","",IFERROR(IF(_xlfn.XLOOKUP($C7135,tbl_StartedStatus[Bold ID],tbl_StartedStatus[Started])="Started","Yes",IF(_xlfn.XLOOKUP($C7135,tbl_StartedStatus[Bold ID],tbl_StartedStatus[Started])="No Show","No Show","")),""))</f>
        <v/>
      </c>
    </row>
    <row r="7136" spans="1:8" ht="15" customHeight="1" thickBot="1">
      <c r="A7136" s="38" t="str">
        <f>IF($C7136="","",IFERROR(_xlfn.XLOOKUP($C7136,'1.PrepList'!$I$2:$I$1500,'1.PrepList'!$G$2:$G$1500,"")&amp;"",""))</f>
        <v/>
      </c>
      <c r="B7136" s="638" t="str">
        <f>IF($C7136="","",IFERROR(_xlfn.XLOOKUP($C7136,'1.PrepList'!$I$2:$I$1500,'1.PrepList'!$H$2:$H$1500,"")&amp;"",""))</f>
        <v/>
      </c>
      <c r="D7136" s="638" t="str">
        <f>IF($C7136="","",IFERROR(_xlfn.XLOOKUP($C7136,'1.PrepList'!$I$2:$I$1500,'1.PrepList'!$J$2:$J$1500,"")&amp;"",""))</f>
        <v/>
      </c>
      <c r="E7136" s="638" t="str">
        <f>IF($C7136="","",IFERROR(_xlfn.XLOOKUP($C7136,'1.PrepList'!$I$2:$I$1500,'1.PrepList'!$N$2:$N$1500,"")&amp;"",""))</f>
        <v/>
      </c>
      <c r="F7136" s="638" t="str">
        <f>IF($C7136="","",IFERROR(_xlfn.XLOOKUP($C7136,'1.PrepList'!$I$2:$I$1500,'1.PrepList'!$K$2:$K$1500,"")&amp;"",""))</f>
        <v/>
      </c>
      <c r="H7136" s="644" t="str">
        <f>IF($C7136="","",IFERROR(IF(_xlfn.XLOOKUP($C7136,tbl_StartedStatus[Bold ID],tbl_StartedStatus[Started])="Started","Yes",IF(_xlfn.XLOOKUP($C7136,tbl_StartedStatus[Bold ID],tbl_StartedStatus[Started])="No Show","No Show","")),""))</f>
        <v/>
      </c>
    </row>
    <row r="7137" spans="1:8" ht="15" customHeight="1" thickBot="1">
      <c r="A7137" s="38" t="str">
        <f>IF($C7137="","",IFERROR(_xlfn.XLOOKUP($C7137,'1.PrepList'!$I$2:$I$1500,'1.PrepList'!$G$2:$G$1500,"")&amp;"",""))</f>
        <v/>
      </c>
      <c r="B7137" s="638" t="str">
        <f>IF($C7137="","",IFERROR(_xlfn.XLOOKUP($C7137,'1.PrepList'!$I$2:$I$1500,'1.PrepList'!$H$2:$H$1500,"")&amp;"",""))</f>
        <v/>
      </c>
      <c r="D7137" s="638" t="str">
        <f>IF($C7137="","",IFERROR(_xlfn.XLOOKUP($C7137,'1.PrepList'!$I$2:$I$1500,'1.PrepList'!$J$2:$J$1500,"")&amp;"",""))</f>
        <v/>
      </c>
      <c r="E7137" s="638" t="str">
        <f>IF($C7137="","",IFERROR(_xlfn.XLOOKUP($C7137,'1.PrepList'!$I$2:$I$1500,'1.PrepList'!$N$2:$N$1500,"")&amp;"",""))</f>
        <v/>
      </c>
      <c r="F7137" s="638" t="str">
        <f>IF($C7137="","",IFERROR(_xlfn.XLOOKUP($C7137,'1.PrepList'!$I$2:$I$1500,'1.PrepList'!$K$2:$K$1500,"")&amp;"",""))</f>
        <v/>
      </c>
      <c r="H7137" s="644" t="str">
        <f>IF($C7137="","",IFERROR(IF(_xlfn.XLOOKUP($C7137,tbl_StartedStatus[Bold ID],tbl_StartedStatus[Started])="Started","Yes",IF(_xlfn.XLOOKUP($C7137,tbl_StartedStatus[Bold ID],tbl_StartedStatus[Started])="No Show","No Show","")),""))</f>
        <v/>
      </c>
    </row>
    <row r="7138" spans="1:8" ht="15" customHeight="1" thickBot="1">
      <c r="A7138" s="38" t="str">
        <f>IF($C7138="","",IFERROR(_xlfn.XLOOKUP($C7138,'1.PrepList'!$I$2:$I$1500,'1.PrepList'!$G$2:$G$1500,"")&amp;"",""))</f>
        <v/>
      </c>
      <c r="B7138" s="638" t="str">
        <f>IF($C7138="","",IFERROR(_xlfn.XLOOKUP($C7138,'1.PrepList'!$I$2:$I$1500,'1.PrepList'!$H$2:$H$1500,"")&amp;"",""))</f>
        <v/>
      </c>
      <c r="D7138" s="638" t="str">
        <f>IF($C7138="","",IFERROR(_xlfn.XLOOKUP($C7138,'1.PrepList'!$I$2:$I$1500,'1.PrepList'!$J$2:$J$1500,"")&amp;"",""))</f>
        <v/>
      </c>
      <c r="E7138" s="638" t="str">
        <f>IF($C7138="","",IFERROR(_xlfn.XLOOKUP($C7138,'1.PrepList'!$I$2:$I$1500,'1.PrepList'!$N$2:$N$1500,"")&amp;"",""))</f>
        <v/>
      </c>
      <c r="F7138" s="638" t="str">
        <f>IF($C7138="","",IFERROR(_xlfn.XLOOKUP($C7138,'1.PrepList'!$I$2:$I$1500,'1.PrepList'!$K$2:$K$1500,"")&amp;"",""))</f>
        <v/>
      </c>
      <c r="H7138" s="644" t="str">
        <f>IF($C7138="","",IFERROR(IF(_xlfn.XLOOKUP($C7138,tbl_StartedStatus[Bold ID],tbl_StartedStatus[Started])="Started","Yes",IF(_xlfn.XLOOKUP($C7138,tbl_StartedStatus[Bold ID],tbl_StartedStatus[Started])="No Show","No Show","")),""))</f>
        <v/>
      </c>
    </row>
    <row r="7139" spans="1:8" ht="15" customHeight="1" thickBot="1">
      <c r="A7139" s="38" t="str">
        <f>IF($C7139="","",IFERROR(_xlfn.XLOOKUP($C7139,'1.PrepList'!$I$2:$I$1500,'1.PrepList'!$G$2:$G$1500,"")&amp;"",""))</f>
        <v/>
      </c>
      <c r="B7139" s="638" t="str">
        <f>IF($C7139="","",IFERROR(_xlfn.XLOOKUP($C7139,'1.PrepList'!$I$2:$I$1500,'1.PrepList'!$H$2:$H$1500,"")&amp;"",""))</f>
        <v/>
      </c>
      <c r="D7139" s="638" t="str">
        <f>IF($C7139="","",IFERROR(_xlfn.XLOOKUP($C7139,'1.PrepList'!$I$2:$I$1500,'1.PrepList'!$J$2:$J$1500,"")&amp;"",""))</f>
        <v/>
      </c>
      <c r="E7139" s="638" t="str">
        <f>IF($C7139="","",IFERROR(_xlfn.XLOOKUP($C7139,'1.PrepList'!$I$2:$I$1500,'1.PrepList'!$N$2:$N$1500,"")&amp;"",""))</f>
        <v/>
      </c>
      <c r="F7139" s="638" t="str">
        <f>IF($C7139="","",IFERROR(_xlfn.XLOOKUP($C7139,'1.PrepList'!$I$2:$I$1500,'1.PrepList'!$K$2:$K$1500,"")&amp;"",""))</f>
        <v/>
      </c>
      <c r="H7139" s="644" t="str">
        <f>IF($C7139="","",IFERROR(IF(_xlfn.XLOOKUP($C7139,tbl_StartedStatus[Bold ID],tbl_StartedStatus[Started])="Started","Yes",IF(_xlfn.XLOOKUP($C7139,tbl_StartedStatus[Bold ID],tbl_StartedStatus[Started])="No Show","No Show","")),""))</f>
        <v/>
      </c>
    </row>
    <row r="7140" spans="1:8" ht="15" customHeight="1" thickBot="1">
      <c r="A7140" s="38" t="str">
        <f>IF($C7140="","",IFERROR(_xlfn.XLOOKUP($C7140,'1.PrepList'!$I$2:$I$1500,'1.PrepList'!$G$2:$G$1500,"")&amp;"",""))</f>
        <v/>
      </c>
      <c r="B7140" s="638" t="str">
        <f>IF($C7140="","",IFERROR(_xlfn.XLOOKUP($C7140,'1.PrepList'!$I$2:$I$1500,'1.PrepList'!$H$2:$H$1500,"")&amp;"",""))</f>
        <v/>
      </c>
      <c r="D7140" s="638" t="str">
        <f>IF($C7140="","",IFERROR(_xlfn.XLOOKUP($C7140,'1.PrepList'!$I$2:$I$1500,'1.PrepList'!$J$2:$J$1500,"")&amp;"",""))</f>
        <v/>
      </c>
      <c r="E7140" s="638" t="str">
        <f>IF($C7140="","",IFERROR(_xlfn.XLOOKUP($C7140,'1.PrepList'!$I$2:$I$1500,'1.PrepList'!$N$2:$N$1500,"")&amp;"",""))</f>
        <v/>
      </c>
      <c r="F7140" s="638" t="str">
        <f>IF($C7140="","",IFERROR(_xlfn.XLOOKUP($C7140,'1.PrepList'!$I$2:$I$1500,'1.PrepList'!$K$2:$K$1500,"")&amp;"",""))</f>
        <v/>
      </c>
      <c r="H7140" s="644" t="str">
        <f>IF($C7140="","",IFERROR(IF(_xlfn.XLOOKUP($C7140,tbl_StartedStatus[Bold ID],tbl_StartedStatus[Started])="Started","Yes",IF(_xlfn.XLOOKUP($C7140,tbl_StartedStatus[Bold ID],tbl_StartedStatus[Started])="No Show","No Show","")),""))</f>
        <v/>
      </c>
    </row>
    <row r="7141" spans="1:8" ht="15" customHeight="1" thickBot="1">
      <c r="A7141" s="38" t="str">
        <f>IF($C7141="","",IFERROR(_xlfn.XLOOKUP($C7141,'1.PrepList'!$I$2:$I$1500,'1.PrepList'!$G$2:$G$1500,"")&amp;"",""))</f>
        <v/>
      </c>
      <c r="B7141" s="638" t="str">
        <f>IF($C7141="","",IFERROR(_xlfn.XLOOKUP($C7141,'1.PrepList'!$I$2:$I$1500,'1.PrepList'!$H$2:$H$1500,"")&amp;"",""))</f>
        <v/>
      </c>
      <c r="D7141" s="638" t="str">
        <f>IF($C7141="","",IFERROR(_xlfn.XLOOKUP($C7141,'1.PrepList'!$I$2:$I$1500,'1.PrepList'!$J$2:$J$1500,"")&amp;"",""))</f>
        <v/>
      </c>
      <c r="E7141" s="638" t="str">
        <f>IF($C7141="","",IFERROR(_xlfn.XLOOKUP($C7141,'1.PrepList'!$I$2:$I$1500,'1.PrepList'!$N$2:$N$1500,"")&amp;"",""))</f>
        <v/>
      </c>
      <c r="F7141" s="638" t="str">
        <f>IF($C7141="","",IFERROR(_xlfn.XLOOKUP($C7141,'1.PrepList'!$I$2:$I$1500,'1.PrepList'!$K$2:$K$1500,"")&amp;"",""))</f>
        <v/>
      </c>
      <c r="H7141" s="644" t="str">
        <f>IF($C7141="","",IFERROR(IF(_xlfn.XLOOKUP($C7141,tbl_StartedStatus[Bold ID],tbl_StartedStatus[Started])="Started","Yes",IF(_xlfn.XLOOKUP($C7141,tbl_StartedStatus[Bold ID],tbl_StartedStatus[Started])="No Show","No Show","")),""))</f>
        <v/>
      </c>
    </row>
    <row r="7142" spans="1:8" ht="15" customHeight="1" thickBot="1">
      <c r="A7142" s="38" t="str">
        <f>IF($C7142="","",IFERROR(_xlfn.XLOOKUP($C7142,'1.PrepList'!$I$2:$I$1500,'1.PrepList'!$G$2:$G$1500,"")&amp;"",""))</f>
        <v/>
      </c>
      <c r="B7142" s="638" t="str">
        <f>IF($C7142="","",IFERROR(_xlfn.XLOOKUP($C7142,'1.PrepList'!$I$2:$I$1500,'1.PrepList'!$H$2:$H$1500,"")&amp;"",""))</f>
        <v/>
      </c>
      <c r="D7142" s="638" t="str">
        <f>IF($C7142="","",IFERROR(_xlfn.XLOOKUP($C7142,'1.PrepList'!$I$2:$I$1500,'1.PrepList'!$J$2:$J$1500,"")&amp;"",""))</f>
        <v/>
      </c>
      <c r="E7142" s="638" t="str">
        <f>IF($C7142="","",IFERROR(_xlfn.XLOOKUP($C7142,'1.PrepList'!$I$2:$I$1500,'1.PrepList'!$N$2:$N$1500,"")&amp;"",""))</f>
        <v/>
      </c>
      <c r="F7142" s="638" t="str">
        <f>IF($C7142="","",IFERROR(_xlfn.XLOOKUP($C7142,'1.PrepList'!$I$2:$I$1500,'1.PrepList'!$K$2:$K$1500,"")&amp;"",""))</f>
        <v/>
      </c>
      <c r="H7142" s="644" t="str">
        <f>IF($C7142="","",IFERROR(IF(_xlfn.XLOOKUP($C7142,tbl_StartedStatus[Bold ID],tbl_StartedStatus[Started])="Started","Yes",IF(_xlfn.XLOOKUP($C7142,tbl_StartedStatus[Bold ID],tbl_StartedStatus[Started])="No Show","No Show","")),""))</f>
        <v/>
      </c>
    </row>
    <row r="7143" spans="1:8" ht="15" customHeight="1" thickBot="1">
      <c r="A7143" s="38" t="str">
        <f>IF($C7143="","",IFERROR(_xlfn.XLOOKUP($C7143,'1.PrepList'!$I$2:$I$1500,'1.PrepList'!$G$2:$G$1500,"")&amp;"",""))</f>
        <v/>
      </c>
      <c r="B7143" s="638" t="str">
        <f>IF($C7143="","",IFERROR(_xlfn.XLOOKUP($C7143,'1.PrepList'!$I$2:$I$1500,'1.PrepList'!$H$2:$H$1500,"")&amp;"",""))</f>
        <v/>
      </c>
      <c r="D7143" s="638" t="str">
        <f>IF($C7143="","",IFERROR(_xlfn.XLOOKUP($C7143,'1.PrepList'!$I$2:$I$1500,'1.PrepList'!$J$2:$J$1500,"")&amp;"",""))</f>
        <v/>
      </c>
      <c r="E7143" s="638" t="str">
        <f>IF($C7143="","",IFERROR(_xlfn.XLOOKUP($C7143,'1.PrepList'!$I$2:$I$1500,'1.PrepList'!$N$2:$N$1500,"")&amp;"",""))</f>
        <v/>
      </c>
      <c r="F7143" s="638" t="str">
        <f>IF($C7143="","",IFERROR(_xlfn.XLOOKUP($C7143,'1.PrepList'!$I$2:$I$1500,'1.PrepList'!$K$2:$K$1500,"")&amp;"",""))</f>
        <v/>
      </c>
      <c r="H7143" s="644" t="str">
        <f>IF($C7143="","",IFERROR(IF(_xlfn.XLOOKUP($C7143,tbl_StartedStatus[Bold ID],tbl_StartedStatus[Started])="Started","Yes",IF(_xlfn.XLOOKUP($C7143,tbl_StartedStatus[Bold ID],tbl_StartedStatus[Started])="No Show","No Show","")),""))</f>
        <v/>
      </c>
    </row>
    <row r="7144" spans="1:8" ht="15" customHeight="1" thickBot="1">
      <c r="A7144" s="38" t="str">
        <f>IF($C7144="","",IFERROR(_xlfn.XLOOKUP($C7144,'1.PrepList'!$I$2:$I$1500,'1.PrepList'!$G$2:$G$1500,"")&amp;"",""))</f>
        <v/>
      </c>
      <c r="B7144" s="638" t="str">
        <f>IF($C7144="","",IFERROR(_xlfn.XLOOKUP($C7144,'1.PrepList'!$I$2:$I$1500,'1.PrepList'!$H$2:$H$1500,"")&amp;"",""))</f>
        <v/>
      </c>
      <c r="D7144" s="638" t="str">
        <f>IF($C7144="","",IFERROR(_xlfn.XLOOKUP($C7144,'1.PrepList'!$I$2:$I$1500,'1.PrepList'!$J$2:$J$1500,"")&amp;"",""))</f>
        <v/>
      </c>
      <c r="E7144" s="638" t="str">
        <f>IF($C7144="","",IFERROR(_xlfn.XLOOKUP($C7144,'1.PrepList'!$I$2:$I$1500,'1.PrepList'!$N$2:$N$1500,"")&amp;"",""))</f>
        <v/>
      </c>
      <c r="F7144" s="638" t="str">
        <f>IF($C7144="","",IFERROR(_xlfn.XLOOKUP($C7144,'1.PrepList'!$I$2:$I$1500,'1.PrepList'!$K$2:$K$1500,"")&amp;"",""))</f>
        <v/>
      </c>
      <c r="H7144" s="644" t="str">
        <f>IF($C7144="","",IFERROR(IF(_xlfn.XLOOKUP($C7144,tbl_StartedStatus[Bold ID],tbl_StartedStatus[Started])="Started","Yes",IF(_xlfn.XLOOKUP($C7144,tbl_StartedStatus[Bold ID],tbl_StartedStatus[Started])="No Show","No Show","")),""))</f>
        <v/>
      </c>
    </row>
    <row r="7145" spans="1:8" ht="15" customHeight="1" thickBot="1">
      <c r="A7145" s="38" t="str">
        <f>IF($C7145="","",IFERROR(_xlfn.XLOOKUP($C7145,'1.PrepList'!$I$2:$I$1500,'1.PrepList'!$G$2:$G$1500,"")&amp;"",""))</f>
        <v/>
      </c>
      <c r="B7145" s="638" t="str">
        <f>IF($C7145="","",IFERROR(_xlfn.XLOOKUP($C7145,'1.PrepList'!$I$2:$I$1500,'1.PrepList'!$H$2:$H$1500,"")&amp;"",""))</f>
        <v/>
      </c>
      <c r="D7145" s="638" t="str">
        <f>IF($C7145="","",IFERROR(_xlfn.XLOOKUP($C7145,'1.PrepList'!$I$2:$I$1500,'1.PrepList'!$J$2:$J$1500,"")&amp;"",""))</f>
        <v/>
      </c>
      <c r="E7145" s="638" t="str">
        <f>IF($C7145="","",IFERROR(_xlfn.XLOOKUP($C7145,'1.PrepList'!$I$2:$I$1500,'1.PrepList'!$N$2:$N$1500,"")&amp;"",""))</f>
        <v/>
      </c>
      <c r="F7145" s="638" t="str">
        <f>IF($C7145="","",IFERROR(_xlfn.XLOOKUP($C7145,'1.PrepList'!$I$2:$I$1500,'1.PrepList'!$K$2:$K$1500,"")&amp;"",""))</f>
        <v/>
      </c>
      <c r="H7145" s="644" t="str">
        <f>IF($C7145="","",IFERROR(IF(_xlfn.XLOOKUP($C7145,tbl_StartedStatus[Bold ID],tbl_StartedStatus[Started])="Started","Yes",IF(_xlfn.XLOOKUP($C7145,tbl_StartedStatus[Bold ID],tbl_StartedStatus[Started])="No Show","No Show","")),""))</f>
        <v/>
      </c>
    </row>
    <row r="7146" spans="1:8" ht="15" customHeight="1" thickBot="1">
      <c r="A7146" s="38" t="str">
        <f>IF($C7146="","",IFERROR(_xlfn.XLOOKUP($C7146,'1.PrepList'!$I$2:$I$1500,'1.PrepList'!$G$2:$G$1500,"")&amp;"",""))</f>
        <v/>
      </c>
      <c r="B7146" s="638" t="str">
        <f>IF($C7146="","",IFERROR(_xlfn.XLOOKUP($C7146,'1.PrepList'!$I$2:$I$1500,'1.PrepList'!$H$2:$H$1500,"")&amp;"",""))</f>
        <v/>
      </c>
      <c r="D7146" s="638" t="str">
        <f>IF($C7146="","",IFERROR(_xlfn.XLOOKUP($C7146,'1.PrepList'!$I$2:$I$1500,'1.PrepList'!$J$2:$J$1500,"")&amp;"",""))</f>
        <v/>
      </c>
      <c r="E7146" s="638" t="str">
        <f>IF($C7146="","",IFERROR(_xlfn.XLOOKUP($C7146,'1.PrepList'!$I$2:$I$1500,'1.PrepList'!$N$2:$N$1500,"")&amp;"",""))</f>
        <v/>
      </c>
      <c r="F7146" s="638" t="str">
        <f>IF($C7146="","",IFERROR(_xlfn.XLOOKUP($C7146,'1.PrepList'!$I$2:$I$1500,'1.PrepList'!$K$2:$K$1500,"")&amp;"",""))</f>
        <v/>
      </c>
      <c r="H7146" s="644" t="str">
        <f>IF($C7146="","",IFERROR(IF(_xlfn.XLOOKUP($C7146,tbl_StartedStatus[Bold ID],tbl_StartedStatus[Started])="Started","Yes",IF(_xlfn.XLOOKUP($C7146,tbl_StartedStatus[Bold ID],tbl_StartedStatus[Started])="No Show","No Show","")),""))</f>
        <v/>
      </c>
    </row>
    <row r="7147" spans="1:8" ht="15" customHeight="1" thickBot="1">
      <c r="A7147" s="38" t="str">
        <f>IF($C7147="","",IFERROR(_xlfn.XLOOKUP($C7147,'1.PrepList'!$I$2:$I$1500,'1.PrepList'!$G$2:$G$1500,"")&amp;"",""))</f>
        <v/>
      </c>
      <c r="B7147" s="638" t="str">
        <f>IF($C7147="","",IFERROR(_xlfn.XLOOKUP($C7147,'1.PrepList'!$I$2:$I$1500,'1.PrepList'!$H$2:$H$1500,"")&amp;"",""))</f>
        <v/>
      </c>
      <c r="D7147" s="638" t="str">
        <f>IF($C7147="","",IFERROR(_xlfn.XLOOKUP($C7147,'1.PrepList'!$I$2:$I$1500,'1.PrepList'!$J$2:$J$1500,"")&amp;"",""))</f>
        <v/>
      </c>
      <c r="E7147" s="638" t="str">
        <f>IF($C7147="","",IFERROR(_xlfn.XLOOKUP($C7147,'1.PrepList'!$I$2:$I$1500,'1.PrepList'!$N$2:$N$1500,"")&amp;"",""))</f>
        <v/>
      </c>
      <c r="F7147" s="638" t="str">
        <f>IF($C7147="","",IFERROR(_xlfn.XLOOKUP($C7147,'1.PrepList'!$I$2:$I$1500,'1.PrepList'!$K$2:$K$1500,"")&amp;"",""))</f>
        <v/>
      </c>
      <c r="H7147" s="644" t="str">
        <f>IF($C7147="","",IFERROR(IF(_xlfn.XLOOKUP($C7147,tbl_StartedStatus[Bold ID],tbl_StartedStatus[Started])="Started","Yes",IF(_xlfn.XLOOKUP($C7147,tbl_StartedStatus[Bold ID],tbl_StartedStatus[Started])="No Show","No Show","")),""))</f>
        <v/>
      </c>
    </row>
    <row r="7148" spans="1:8" ht="15" customHeight="1" thickBot="1">
      <c r="A7148" s="38" t="str">
        <f>IF($C7148="","",IFERROR(_xlfn.XLOOKUP($C7148,'1.PrepList'!$I$2:$I$1500,'1.PrepList'!$G$2:$G$1500,"")&amp;"",""))</f>
        <v/>
      </c>
      <c r="B7148" s="638" t="str">
        <f>IF($C7148="","",IFERROR(_xlfn.XLOOKUP($C7148,'1.PrepList'!$I$2:$I$1500,'1.PrepList'!$H$2:$H$1500,"")&amp;"",""))</f>
        <v/>
      </c>
      <c r="D7148" s="638" t="str">
        <f>IF($C7148="","",IFERROR(_xlfn.XLOOKUP($C7148,'1.PrepList'!$I$2:$I$1500,'1.PrepList'!$J$2:$J$1500,"")&amp;"",""))</f>
        <v/>
      </c>
      <c r="E7148" s="638" t="str">
        <f>IF($C7148="","",IFERROR(_xlfn.XLOOKUP($C7148,'1.PrepList'!$I$2:$I$1500,'1.PrepList'!$N$2:$N$1500,"")&amp;"",""))</f>
        <v/>
      </c>
      <c r="F7148" s="638" t="str">
        <f>IF($C7148="","",IFERROR(_xlfn.XLOOKUP($C7148,'1.PrepList'!$I$2:$I$1500,'1.PrepList'!$K$2:$K$1500,"")&amp;"",""))</f>
        <v/>
      </c>
      <c r="H7148" s="644" t="str">
        <f>IF($C7148="","",IFERROR(IF(_xlfn.XLOOKUP($C7148,tbl_StartedStatus[Bold ID],tbl_StartedStatus[Started])="Started","Yes",IF(_xlfn.XLOOKUP($C7148,tbl_StartedStatus[Bold ID],tbl_StartedStatus[Started])="No Show","No Show","")),""))</f>
        <v/>
      </c>
    </row>
    <row r="7149" spans="1:8" ht="15" customHeight="1" thickBot="1">
      <c r="A7149" s="38" t="str">
        <f>IF($C7149="","",IFERROR(_xlfn.XLOOKUP($C7149,'1.PrepList'!$I$2:$I$1500,'1.PrepList'!$G$2:$G$1500,"")&amp;"",""))</f>
        <v/>
      </c>
      <c r="B7149" s="638" t="str">
        <f>IF($C7149="","",IFERROR(_xlfn.XLOOKUP($C7149,'1.PrepList'!$I$2:$I$1500,'1.PrepList'!$H$2:$H$1500,"")&amp;"",""))</f>
        <v/>
      </c>
      <c r="D7149" s="638" t="str">
        <f>IF($C7149="","",IFERROR(_xlfn.XLOOKUP($C7149,'1.PrepList'!$I$2:$I$1500,'1.PrepList'!$J$2:$J$1500,"")&amp;"",""))</f>
        <v/>
      </c>
      <c r="E7149" s="638" t="str">
        <f>IF($C7149="","",IFERROR(_xlfn.XLOOKUP($C7149,'1.PrepList'!$I$2:$I$1500,'1.PrepList'!$N$2:$N$1500,"")&amp;"",""))</f>
        <v/>
      </c>
      <c r="F7149" s="638" t="str">
        <f>IF($C7149="","",IFERROR(_xlfn.XLOOKUP($C7149,'1.PrepList'!$I$2:$I$1500,'1.PrepList'!$K$2:$K$1500,"")&amp;"",""))</f>
        <v/>
      </c>
      <c r="H7149" s="644" t="str">
        <f>IF($C7149="","",IFERROR(IF(_xlfn.XLOOKUP($C7149,tbl_StartedStatus[Bold ID],tbl_StartedStatus[Started])="Started","Yes",IF(_xlfn.XLOOKUP($C7149,tbl_StartedStatus[Bold ID],tbl_StartedStatus[Started])="No Show","No Show","")),""))</f>
        <v/>
      </c>
    </row>
    <row r="7150" spans="1:8" ht="15" customHeight="1" thickBot="1">
      <c r="A7150" s="38" t="str">
        <f>IF($C7150="","",IFERROR(_xlfn.XLOOKUP($C7150,'1.PrepList'!$I$2:$I$1500,'1.PrepList'!$G$2:$G$1500,"")&amp;"",""))</f>
        <v/>
      </c>
      <c r="B7150" s="638" t="str">
        <f>IF($C7150="","",IFERROR(_xlfn.XLOOKUP($C7150,'1.PrepList'!$I$2:$I$1500,'1.PrepList'!$H$2:$H$1500,"")&amp;"",""))</f>
        <v/>
      </c>
      <c r="D7150" s="638" t="str">
        <f>IF($C7150="","",IFERROR(_xlfn.XLOOKUP($C7150,'1.PrepList'!$I$2:$I$1500,'1.PrepList'!$J$2:$J$1500,"")&amp;"",""))</f>
        <v/>
      </c>
      <c r="E7150" s="638" t="str">
        <f>IF($C7150="","",IFERROR(_xlfn.XLOOKUP($C7150,'1.PrepList'!$I$2:$I$1500,'1.PrepList'!$N$2:$N$1500,"")&amp;"",""))</f>
        <v/>
      </c>
      <c r="F7150" s="638" t="str">
        <f>IF($C7150="","",IFERROR(_xlfn.XLOOKUP($C7150,'1.PrepList'!$I$2:$I$1500,'1.PrepList'!$K$2:$K$1500,"")&amp;"",""))</f>
        <v/>
      </c>
      <c r="H7150" s="644" t="str">
        <f>IF($C7150="","",IFERROR(IF(_xlfn.XLOOKUP($C7150,tbl_StartedStatus[Bold ID],tbl_StartedStatus[Started])="Started","Yes",IF(_xlfn.XLOOKUP($C7150,tbl_StartedStatus[Bold ID],tbl_StartedStatus[Started])="No Show","No Show","")),""))</f>
        <v/>
      </c>
    </row>
    <row r="7151" spans="1:8" ht="15" customHeight="1" thickBot="1">
      <c r="A7151" s="38" t="str">
        <f>IF($C7151="","",IFERROR(_xlfn.XLOOKUP($C7151,'1.PrepList'!$I$2:$I$1500,'1.PrepList'!$G$2:$G$1500,"")&amp;"",""))</f>
        <v/>
      </c>
      <c r="B7151" s="638" t="str">
        <f>IF($C7151="","",IFERROR(_xlfn.XLOOKUP($C7151,'1.PrepList'!$I$2:$I$1500,'1.PrepList'!$H$2:$H$1500,"")&amp;"",""))</f>
        <v/>
      </c>
      <c r="D7151" s="638" t="str">
        <f>IF($C7151="","",IFERROR(_xlfn.XLOOKUP($C7151,'1.PrepList'!$I$2:$I$1500,'1.PrepList'!$J$2:$J$1500,"")&amp;"",""))</f>
        <v/>
      </c>
      <c r="E7151" s="638" t="str">
        <f>IF($C7151="","",IFERROR(_xlfn.XLOOKUP($C7151,'1.PrepList'!$I$2:$I$1500,'1.PrepList'!$N$2:$N$1500,"")&amp;"",""))</f>
        <v/>
      </c>
      <c r="F7151" s="638" t="str">
        <f>IF($C7151="","",IFERROR(_xlfn.XLOOKUP($C7151,'1.PrepList'!$I$2:$I$1500,'1.PrepList'!$K$2:$K$1500,"")&amp;"",""))</f>
        <v/>
      </c>
      <c r="H7151" s="644" t="str">
        <f>IF($C7151="","",IFERROR(IF(_xlfn.XLOOKUP($C7151,tbl_StartedStatus[Bold ID],tbl_StartedStatus[Started])="Started","Yes",IF(_xlfn.XLOOKUP($C7151,tbl_StartedStatus[Bold ID],tbl_StartedStatus[Started])="No Show","No Show","")),""))</f>
        <v/>
      </c>
    </row>
    <row r="7152" spans="1:8" ht="15" customHeight="1" thickBot="1">
      <c r="A7152" s="38" t="str">
        <f>IF($C7152="","",IFERROR(_xlfn.XLOOKUP($C7152,'1.PrepList'!$I$2:$I$1500,'1.PrepList'!$G$2:$G$1500,"")&amp;"",""))</f>
        <v/>
      </c>
      <c r="B7152" s="638" t="str">
        <f>IF($C7152="","",IFERROR(_xlfn.XLOOKUP($C7152,'1.PrepList'!$I$2:$I$1500,'1.PrepList'!$H$2:$H$1500,"")&amp;"",""))</f>
        <v/>
      </c>
      <c r="D7152" s="638" t="str">
        <f>IF($C7152="","",IFERROR(_xlfn.XLOOKUP($C7152,'1.PrepList'!$I$2:$I$1500,'1.PrepList'!$J$2:$J$1500,"")&amp;"",""))</f>
        <v/>
      </c>
      <c r="E7152" s="638" t="str">
        <f>IF($C7152="","",IFERROR(_xlfn.XLOOKUP($C7152,'1.PrepList'!$I$2:$I$1500,'1.PrepList'!$N$2:$N$1500,"")&amp;"",""))</f>
        <v/>
      </c>
      <c r="F7152" s="638" t="str">
        <f>IF($C7152="","",IFERROR(_xlfn.XLOOKUP($C7152,'1.PrepList'!$I$2:$I$1500,'1.PrepList'!$K$2:$K$1500,"")&amp;"",""))</f>
        <v/>
      </c>
      <c r="H7152" s="644" t="str">
        <f>IF($C7152="","",IFERROR(IF(_xlfn.XLOOKUP($C7152,tbl_StartedStatus[Bold ID],tbl_StartedStatus[Started])="Started","Yes",IF(_xlfn.XLOOKUP($C7152,tbl_StartedStatus[Bold ID],tbl_StartedStatus[Started])="No Show","No Show","")),""))</f>
        <v/>
      </c>
    </row>
    <row r="7153" spans="1:8" ht="15" customHeight="1" thickBot="1">
      <c r="A7153" s="38" t="str">
        <f>IF($C7153="","",IFERROR(_xlfn.XLOOKUP($C7153,'1.PrepList'!$I$2:$I$1500,'1.PrepList'!$G$2:$G$1500,"")&amp;"",""))</f>
        <v/>
      </c>
      <c r="B7153" s="638" t="str">
        <f>IF($C7153="","",IFERROR(_xlfn.XLOOKUP($C7153,'1.PrepList'!$I$2:$I$1500,'1.PrepList'!$H$2:$H$1500,"")&amp;"",""))</f>
        <v/>
      </c>
      <c r="D7153" s="638" t="str">
        <f>IF($C7153="","",IFERROR(_xlfn.XLOOKUP($C7153,'1.PrepList'!$I$2:$I$1500,'1.PrepList'!$J$2:$J$1500,"")&amp;"",""))</f>
        <v/>
      </c>
      <c r="E7153" s="638" t="str">
        <f>IF($C7153="","",IFERROR(_xlfn.XLOOKUP($C7153,'1.PrepList'!$I$2:$I$1500,'1.PrepList'!$N$2:$N$1500,"")&amp;"",""))</f>
        <v/>
      </c>
      <c r="F7153" s="638" t="str">
        <f>IF($C7153="","",IFERROR(_xlfn.XLOOKUP($C7153,'1.PrepList'!$I$2:$I$1500,'1.PrepList'!$K$2:$K$1500,"")&amp;"",""))</f>
        <v/>
      </c>
      <c r="H7153" s="644" t="str">
        <f>IF($C7153="","",IFERROR(IF(_xlfn.XLOOKUP($C7153,tbl_StartedStatus[Bold ID],tbl_StartedStatus[Started])="Started","Yes",IF(_xlfn.XLOOKUP($C7153,tbl_StartedStatus[Bold ID],tbl_StartedStatus[Started])="No Show","No Show","")),""))</f>
        <v/>
      </c>
    </row>
    <row r="7154" spans="1:8" ht="15" customHeight="1" thickBot="1">
      <c r="A7154" s="38" t="str">
        <f>IF($C7154="","",IFERROR(_xlfn.XLOOKUP($C7154,'1.PrepList'!$I$2:$I$1500,'1.PrepList'!$G$2:$G$1500,"")&amp;"",""))</f>
        <v/>
      </c>
      <c r="B7154" s="638" t="str">
        <f>IF($C7154="","",IFERROR(_xlfn.XLOOKUP($C7154,'1.PrepList'!$I$2:$I$1500,'1.PrepList'!$H$2:$H$1500,"")&amp;"",""))</f>
        <v/>
      </c>
      <c r="D7154" s="638" t="str">
        <f>IF($C7154="","",IFERROR(_xlfn.XLOOKUP($C7154,'1.PrepList'!$I$2:$I$1500,'1.PrepList'!$J$2:$J$1500,"")&amp;"",""))</f>
        <v/>
      </c>
      <c r="E7154" s="638" t="str">
        <f>IF($C7154="","",IFERROR(_xlfn.XLOOKUP($C7154,'1.PrepList'!$I$2:$I$1500,'1.PrepList'!$N$2:$N$1500,"")&amp;"",""))</f>
        <v/>
      </c>
      <c r="F7154" s="638" t="str">
        <f>IF($C7154="","",IFERROR(_xlfn.XLOOKUP($C7154,'1.PrepList'!$I$2:$I$1500,'1.PrepList'!$K$2:$K$1500,"")&amp;"",""))</f>
        <v/>
      </c>
      <c r="H7154" s="644" t="str">
        <f>IF($C7154="","",IFERROR(IF(_xlfn.XLOOKUP($C7154,tbl_StartedStatus[Bold ID],tbl_StartedStatus[Started])="Started","Yes",IF(_xlfn.XLOOKUP($C7154,tbl_StartedStatus[Bold ID],tbl_StartedStatus[Started])="No Show","No Show","")),""))</f>
        <v/>
      </c>
    </row>
    <row r="7155" spans="1:8" ht="15" customHeight="1" thickBot="1">
      <c r="A7155" s="38" t="str">
        <f>IF($C7155="","",IFERROR(_xlfn.XLOOKUP($C7155,'1.PrepList'!$I$2:$I$1500,'1.PrepList'!$G$2:$G$1500,"")&amp;"",""))</f>
        <v/>
      </c>
      <c r="B7155" s="638" t="str">
        <f>IF($C7155="","",IFERROR(_xlfn.XLOOKUP($C7155,'1.PrepList'!$I$2:$I$1500,'1.PrepList'!$H$2:$H$1500,"")&amp;"",""))</f>
        <v/>
      </c>
      <c r="D7155" s="638" t="str">
        <f>IF($C7155="","",IFERROR(_xlfn.XLOOKUP($C7155,'1.PrepList'!$I$2:$I$1500,'1.PrepList'!$J$2:$J$1500,"")&amp;"",""))</f>
        <v/>
      </c>
      <c r="E7155" s="638" t="str">
        <f>IF($C7155="","",IFERROR(_xlfn.XLOOKUP($C7155,'1.PrepList'!$I$2:$I$1500,'1.PrepList'!$N$2:$N$1500,"")&amp;"",""))</f>
        <v/>
      </c>
      <c r="F7155" s="638" t="str">
        <f>IF($C7155="","",IFERROR(_xlfn.XLOOKUP($C7155,'1.PrepList'!$I$2:$I$1500,'1.PrepList'!$K$2:$K$1500,"")&amp;"",""))</f>
        <v/>
      </c>
      <c r="H7155" s="644" t="str">
        <f>IF($C7155="","",IFERROR(IF(_xlfn.XLOOKUP($C7155,tbl_StartedStatus[Bold ID],tbl_StartedStatus[Started])="Started","Yes",IF(_xlfn.XLOOKUP($C7155,tbl_StartedStatus[Bold ID],tbl_StartedStatus[Started])="No Show","No Show","")),""))</f>
        <v/>
      </c>
    </row>
    <row r="7156" spans="1:8" ht="15" customHeight="1" thickBot="1">
      <c r="A7156" s="38" t="str">
        <f>IF($C7156="","",IFERROR(_xlfn.XLOOKUP($C7156,'1.PrepList'!$I$2:$I$1500,'1.PrepList'!$G$2:$G$1500,"")&amp;"",""))</f>
        <v/>
      </c>
      <c r="B7156" s="638" t="str">
        <f>IF($C7156="","",IFERROR(_xlfn.XLOOKUP($C7156,'1.PrepList'!$I$2:$I$1500,'1.PrepList'!$H$2:$H$1500,"")&amp;"",""))</f>
        <v/>
      </c>
      <c r="D7156" s="638" t="str">
        <f>IF($C7156="","",IFERROR(_xlfn.XLOOKUP($C7156,'1.PrepList'!$I$2:$I$1500,'1.PrepList'!$J$2:$J$1500,"")&amp;"",""))</f>
        <v/>
      </c>
      <c r="E7156" s="638" t="str">
        <f>IF($C7156="","",IFERROR(_xlfn.XLOOKUP($C7156,'1.PrepList'!$I$2:$I$1500,'1.PrepList'!$N$2:$N$1500,"")&amp;"",""))</f>
        <v/>
      </c>
      <c r="F7156" s="638" t="str">
        <f>IF($C7156="","",IFERROR(_xlfn.XLOOKUP($C7156,'1.PrepList'!$I$2:$I$1500,'1.PrepList'!$K$2:$K$1500,"")&amp;"",""))</f>
        <v/>
      </c>
      <c r="H7156" s="644" t="str">
        <f>IF($C7156="","",IFERROR(IF(_xlfn.XLOOKUP($C7156,tbl_StartedStatus[Bold ID],tbl_StartedStatus[Started])="Started","Yes",IF(_xlfn.XLOOKUP($C7156,tbl_StartedStatus[Bold ID],tbl_StartedStatus[Started])="No Show","No Show","")),""))</f>
        <v/>
      </c>
    </row>
    <row r="7157" spans="1:8" ht="15" customHeight="1" thickBot="1">
      <c r="A7157" s="38" t="str">
        <f>IF($C7157="","",IFERROR(_xlfn.XLOOKUP($C7157,'1.PrepList'!$I$2:$I$1500,'1.PrepList'!$G$2:$G$1500,"")&amp;"",""))</f>
        <v/>
      </c>
      <c r="B7157" s="638" t="str">
        <f>IF($C7157="","",IFERROR(_xlfn.XLOOKUP($C7157,'1.PrepList'!$I$2:$I$1500,'1.PrepList'!$H$2:$H$1500,"")&amp;"",""))</f>
        <v/>
      </c>
      <c r="D7157" s="638" t="str">
        <f>IF($C7157="","",IFERROR(_xlfn.XLOOKUP($C7157,'1.PrepList'!$I$2:$I$1500,'1.PrepList'!$J$2:$J$1500,"")&amp;"",""))</f>
        <v/>
      </c>
      <c r="E7157" s="638" t="str">
        <f>IF($C7157="","",IFERROR(_xlfn.XLOOKUP($C7157,'1.PrepList'!$I$2:$I$1500,'1.PrepList'!$N$2:$N$1500,"")&amp;"",""))</f>
        <v/>
      </c>
      <c r="F7157" s="638" t="str">
        <f>IF($C7157="","",IFERROR(_xlfn.XLOOKUP($C7157,'1.PrepList'!$I$2:$I$1500,'1.PrepList'!$K$2:$K$1500,"")&amp;"",""))</f>
        <v/>
      </c>
      <c r="H7157" s="644" t="str">
        <f>IF($C7157="","",IFERROR(IF(_xlfn.XLOOKUP($C7157,tbl_StartedStatus[Bold ID],tbl_StartedStatus[Started])="Started","Yes",IF(_xlfn.XLOOKUP($C7157,tbl_StartedStatus[Bold ID],tbl_StartedStatus[Started])="No Show","No Show","")),""))</f>
        <v/>
      </c>
    </row>
    <row r="7158" spans="1:8" ht="15" customHeight="1" thickBot="1">
      <c r="A7158" s="38" t="str">
        <f>IF($C7158="","",IFERROR(_xlfn.XLOOKUP($C7158,'1.PrepList'!$I$2:$I$1500,'1.PrepList'!$G$2:$G$1500,"")&amp;"",""))</f>
        <v/>
      </c>
      <c r="B7158" s="638" t="str">
        <f>IF($C7158="","",IFERROR(_xlfn.XLOOKUP($C7158,'1.PrepList'!$I$2:$I$1500,'1.PrepList'!$H$2:$H$1500,"")&amp;"",""))</f>
        <v/>
      </c>
      <c r="D7158" s="638" t="str">
        <f>IF($C7158="","",IFERROR(_xlfn.XLOOKUP($C7158,'1.PrepList'!$I$2:$I$1500,'1.PrepList'!$J$2:$J$1500,"")&amp;"",""))</f>
        <v/>
      </c>
      <c r="E7158" s="638" t="str">
        <f>IF($C7158="","",IFERROR(_xlfn.XLOOKUP($C7158,'1.PrepList'!$I$2:$I$1500,'1.PrepList'!$N$2:$N$1500,"")&amp;"",""))</f>
        <v/>
      </c>
      <c r="F7158" s="638" t="str">
        <f>IF($C7158="","",IFERROR(_xlfn.XLOOKUP($C7158,'1.PrepList'!$I$2:$I$1500,'1.PrepList'!$K$2:$K$1500,"")&amp;"",""))</f>
        <v/>
      </c>
      <c r="H7158" s="644" t="str">
        <f>IF($C7158="","",IFERROR(IF(_xlfn.XLOOKUP($C7158,tbl_StartedStatus[Bold ID],tbl_StartedStatus[Started])="Started","Yes",IF(_xlfn.XLOOKUP($C7158,tbl_StartedStatus[Bold ID],tbl_StartedStatus[Started])="No Show","No Show","")),""))</f>
        <v/>
      </c>
    </row>
    <row r="7159" spans="1:8" ht="15" customHeight="1" thickBot="1">
      <c r="A7159" s="38" t="str">
        <f>IF($C7159="","",IFERROR(_xlfn.XLOOKUP($C7159,'1.PrepList'!$I$2:$I$1500,'1.PrepList'!$G$2:$G$1500,"")&amp;"",""))</f>
        <v/>
      </c>
      <c r="B7159" s="638" t="str">
        <f>IF($C7159="","",IFERROR(_xlfn.XLOOKUP($C7159,'1.PrepList'!$I$2:$I$1500,'1.PrepList'!$H$2:$H$1500,"")&amp;"",""))</f>
        <v/>
      </c>
      <c r="D7159" s="638" t="str">
        <f>IF($C7159="","",IFERROR(_xlfn.XLOOKUP($C7159,'1.PrepList'!$I$2:$I$1500,'1.PrepList'!$J$2:$J$1500,"")&amp;"",""))</f>
        <v/>
      </c>
      <c r="E7159" s="638" t="str">
        <f>IF($C7159="","",IFERROR(_xlfn.XLOOKUP($C7159,'1.PrepList'!$I$2:$I$1500,'1.PrepList'!$N$2:$N$1500,"")&amp;"",""))</f>
        <v/>
      </c>
      <c r="F7159" s="638" t="str">
        <f>IF($C7159="","",IFERROR(_xlfn.XLOOKUP($C7159,'1.PrepList'!$I$2:$I$1500,'1.PrepList'!$K$2:$K$1500,"")&amp;"",""))</f>
        <v/>
      </c>
      <c r="H7159" s="644" t="str">
        <f>IF($C7159="","",IFERROR(IF(_xlfn.XLOOKUP($C7159,tbl_StartedStatus[Bold ID],tbl_StartedStatus[Started])="Started","Yes",IF(_xlfn.XLOOKUP($C7159,tbl_StartedStatus[Bold ID],tbl_StartedStatus[Started])="No Show","No Show","")),""))</f>
        <v/>
      </c>
    </row>
    <row r="7160" spans="1:8" ht="15" customHeight="1" thickBot="1">
      <c r="A7160" s="38" t="str">
        <f>IF($C7160="","",IFERROR(_xlfn.XLOOKUP($C7160,'1.PrepList'!$I$2:$I$1500,'1.PrepList'!$G$2:$G$1500,"")&amp;"",""))</f>
        <v/>
      </c>
      <c r="B7160" s="638" t="str">
        <f>IF($C7160="","",IFERROR(_xlfn.XLOOKUP($C7160,'1.PrepList'!$I$2:$I$1500,'1.PrepList'!$H$2:$H$1500,"")&amp;"",""))</f>
        <v/>
      </c>
      <c r="D7160" s="638" t="str">
        <f>IF($C7160="","",IFERROR(_xlfn.XLOOKUP($C7160,'1.PrepList'!$I$2:$I$1500,'1.PrepList'!$J$2:$J$1500,"")&amp;"",""))</f>
        <v/>
      </c>
      <c r="E7160" s="638" t="str">
        <f>IF($C7160="","",IFERROR(_xlfn.XLOOKUP($C7160,'1.PrepList'!$I$2:$I$1500,'1.PrepList'!$N$2:$N$1500,"")&amp;"",""))</f>
        <v/>
      </c>
      <c r="F7160" s="638" t="str">
        <f>IF($C7160="","",IFERROR(_xlfn.XLOOKUP($C7160,'1.PrepList'!$I$2:$I$1500,'1.PrepList'!$K$2:$K$1500,"")&amp;"",""))</f>
        <v/>
      </c>
      <c r="H7160" s="644" t="str">
        <f>IF($C7160="","",IFERROR(IF(_xlfn.XLOOKUP($C7160,tbl_StartedStatus[Bold ID],tbl_StartedStatus[Started])="Started","Yes",IF(_xlfn.XLOOKUP($C7160,tbl_StartedStatus[Bold ID],tbl_StartedStatus[Started])="No Show","No Show","")),""))</f>
        <v/>
      </c>
    </row>
    <row r="7161" spans="1:8" ht="15" customHeight="1" thickBot="1">
      <c r="A7161" s="38" t="str">
        <f>IF($C7161="","",IFERROR(_xlfn.XLOOKUP($C7161,'1.PrepList'!$I$2:$I$1500,'1.PrepList'!$G$2:$G$1500,"")&amp;"",""))</f>
        <v/>
      </c>
      <c r="B7161" s="638" t="str">
        <f>IF($C7161="","",IFERROR(_xlfn.XLOOKUP($C7161,'1.PrepList'!$I$2:$I$1500,'1.PrepList'!$H$2:$H$1500,"")&amp;"",""))</f>
        <v/>
      </c>
      <c r="D7161" s="638" t="str">
        <f>IF($C7161="","",IFERROR(_xlfn.XLOOKUP($C7161,'1.PrepList'!$I$2:$I$1500,'1.PrepList'!$J$2:$J$1500,"")&amp;"",""))</f>
        <v/>
      </c>
      <c r="E7161" s="638" t="str">
        <f>IF($C7161="","",IFERROR(_xlfn.XLOOKUP($C7161,'1.PrepList'!$I$2:$I$1500,'1.PrepList'!$N$2:$N$1500,"")&amp;"",""))</f>
        <v/>
      </c>
      <c r="F7161" s="638" t="str">
        <f>IF($C7161="","",IFERROR(_xlfn.XLOOKUP($C7161,'1.PrepList'!$I$2:$I$1500,'1.PrepList'!$K$2:$K$1500,"")&amp;"",""))</f>
        <v/>
      </c>
      <c r="H7161" s="644" t="str">
        <f>IF($C7161="","",IFERROR(IF(_xlfn.XLOOKUP($C7161,tbl_StartedStatus[Bold ID],tbl_StartedStatus[Started])="Started","Yes",IF(_xlfn.XLOOKUP($C7161,tbl_StartedStatus[Bold ID],tbl_StartedStatus[Started])="No Show","No Show","")),""))</f>
        <v/>
      </c>
    </row>
    <row r="7162" spans="1:8" ht="15" customHeight="1" thickBot="1">
      <c r="A7162" s="38" t="str">
        <f>IF($C7162="","",IFERROR(_xlfn.XLOOKUP($C7162,'1.PrepList'!$I$2:$I$1500,'1.PrepList'!$G$2:$G$1500,"")&amp;"",""))</f>
        <v/>
      </c>
      <c r="B7162" s="638" t="str">
        <f>IF($C7162="","",IFERROR(_xlfn.XLOOKUP($C7162,'1.PrepList'!$I$2:$I$1500,'1.PrepList'!$H$2:$H$1500,"")&amp;"",""))</f>
        <v/>
      </c>
      <c r="D7162" s="638" t="str">
        <f>IF($C7162="","",IFERROR(_xlfn.XLOOKUP($C7162,'1.PrepList'!$I$2:$I$1500,'1.PrepList'!$J$2:$J$1500,"")&amp;"",""))</f>
        <v/>
      </c>
      <c r="E7162" s="638" t="str">
        <f>IF($C7162="","",IFERROR(_xlfn.XLOOKUP($C7162,'1.PrepList'!$I$2:$I$1500,'1.PrepList'!$N$2:$N$1500,"")&amp;"",""))</f>
        <v/>
      </c>
      <c r="F7162" s="638" t="str">
        <f>IF($C7162="","",IFERROR(_xlfn.XLOOKUP($C7162,'1.PrepList'!$I$2:$I$1500,'1.PrepList'!$K$2:$K$1500,"")&amp;"",""))</f>
        <v/>
      </c>
      <c r="H7162" s="644" t="str">
        <f>IF($C7162="","",IFERROR(IF(_xlfn.XLOOKUP($C7162,tbl_StartedStatus[Bold ID],tbl_StartedStatus[Started])="Started","Yes",IF(_xlfn.XLOOKUP($C7162,tbl_StartedStatus[Bold ID],tbl_StartedStatus[Started])="No Show","No Show","")),""))</f>
        <v/>
      </c>
    </row>
    <row r="7163" spans="1:8" ht="15" customHeight="1" thickBot="1">
      <c r="A7163" s="38" t="str">
        <f>IF($C7163="","",IFERROR(_xlfn.XLOOKUP($C7163,'1.PrepList'!$I$2:$I$1500,'1.PrepList'!$G$2:$G$1500,"")&amp;"",""))</f>
        <v/>
      </c>
      <c r="B7163" s="638" t="str">
        <f>IF($C7163="","",IFERROR(_xlfn.XLOOKUP($C7163,'1.PrepList'!$I$2:$I$1500,'1.PrepList'!$H$2:$H$1500,"")&amp;"",""))</f>
        <v/>
      </c>
      <c r="D7163" s="638" t="str">
        <f>IF($C7163="","",IFERROR(_xlfn.XLOOKUP($C7163,'1.PrepList'!$I$2:$I$1500,'1.PrepList'!$J$2:$J$1500,"")&amp;"",""))</f>
        <v/>
      </c>
      <c r="E7163" s="638" t="str">
        <f>IF($C7163="","",IFERROR(_xlfn.XLOOKUP($C7163,'1.PrepList'!$I$2:$I$1500,'1.PrepList'!$N$2:$N$1500,"")&amp;"",""))</f>
        <v/>
      </c>
      <c r="F7163" s="638" t="str">
        <f>IF($C7163="","",IFERROR(_xlfn.XLOOKUP($C7163,'1.PrepList'!$I$2:$I$1500,'1.PrepList'!$K$2:$K$1500,"")&amp;"",""))</f>
        <v/>
      </c>
      <c r="H7163" s="644" t="str">
        <f>IF($C7163="","",IFERROR(IF(_xlfn.XLOOKUP($C7163,tbl_StartedStatus[Bold ID],tbl_StartedStatus[Started])="Started","Yes",IF(_xlfn.XLOOKUP($C7163,tbl_StartedStatus[Bold ID],tbl_StartedStatus[Started])="No Show","No Show","")),""))</f>
        <v/>
      </c>
    </row>
    <row r="7164" spans="1:8" ht="15" customHeight="1" thickBot="1">
      <c r="A7164" s="38" t="str">
        <f>IF($C7164="","",IFERROR(_xlfn.XLOOKUP($C7164,'1.PrepList'!$I$2:$I$1500,'1.PrepList'!$G$2:$G$1500,"")&amp;"",""))</f>
        <v/>
      </c>
      <c r="B7164" s="638" t="str">
        <f>IF($C7164="","",IFERROR(_xlfn.XLOOKUP($C7164,'1.PrepList'!$I$2:$I$1500,'1.PrepList'!$H$2:$H$1500,"")&amp;"",""))</f>
        <v/>
      </c>
      <c r="D7164" s="638" t="str">
        <f>IF($C7164="","",IFERROR(_xlfn.XLOOKUP($C7164,'1.PrepList'!$I$2:$I$1500,'1.PrepList'!$J$2:$J$1500,"")&amp;"",""))</f>
        <v/>
      </c>
      <c r="E7164" s="638" t="str">
        <f>IF($C7164="","",IFERROR(_xlfn.XLOOKUP($C7164,'1.PrepList'!$I$2:$I$1500,'1.PrepList'!$N$2:$N$1500,"")&amp;"",""))</f>
        <v/>
      </c>
      <c r="F7164" s="638" t="str">
        <f>IF($C7164="","",IFERROR(_xlfn.XLOOKUP($C7164,'1.PrepList'!$I$2:$I$1500,'1.PrepList'!$K$2:$K$1500,"")&amp;"",""))</f>
        <v/>
      </c>
      <c r="H7164" s="644" t="str">
        <f>IF($C7164="","",IFERROR(IF(_xlfn.XLOOKUP($C7164,tbl_StartedStatus[Bold ID],tbl_StartedStatus[Started])="Started","Yes",IF(_xlfn.XLOOKUP($C7164,tbl_StartedStatus[Bold ID],tbl_StartedStatus[Started])="No Show","No Show","")),""))</f>
        <v/>
      </c>
    </row>
    <row r="7165" spans="1:8" ht="15" customHeight="1" thickBot="1">
      <c r="A7165" s="38" t="str">
        <f>IF($C7165="","",IFERROR(_xlfn.XLOOKUP($C7165,'1.PrepList'!$I$2:$I$1500,'1.PrepList'!$G$2:$G$1500,"")&amp;"",""))</f>
        <v/>
      </c>
      <c r="B7165" s="638" t="str">
        <f>IF($C7165="","",IFERROR(_xlfn.XLOOKUP($C7165,'1.PrepList'!$I$2:$I$1500,'1.PrepList'!$H$2:$H$1500,"")&amp;"",""))</f>
        <v/>
      </c>
      <c r="D7165" s="638" t="str">
        <f>IF($C7165="","",IFERROR(_xlfn.XLOOKUP($C7165,'1.PrepList'!$I$2:$I$1500,'1.PrepList'!$J$2:$J$1500,"")&amp;"",""))</f>
        <v/>
      </c>
      <c r="E7165" s="638" t="str">
        <f>IF($C7165="","",IFERROR(_xlfn.XLOOKUP($C7165,'1.PrepList'!$I$2:$I$1500,'1.PrepList'!$N$2:$N$1500,"")&amp;"",""))</f>
        <v/>
      </c>
      <c r="F7165" s="638" t="str">
        <f>IF($C7165="","",IFERROR(_xlfn.XLOOKUP($C7165,'1.PrepList'!$I$2:$I$1500,'1.PrepList'!$K$2:$K$1500,"")&amp;"",""))</f>
        <v/>
      </c>
      <c r="H7165" s="644" t="str">
        <f>IF($C7165="","",IFERROR(IF(_xlfn.XLOOKUP($C7165,tbl_StartedStatus[Bold ID],tbl_StartedStatus[Started])="Started","Yes",IF(_xlfn.XLOOKUP($C7165,tbl_StartedStatus[Bold ID],tbl_StartedStatus[Started])="No Show","No Show","")),""))</f>
        <v/>
      </c>
    </row>
    <row r="7166" spans="1:8" ht="15" customHeight="1" thickBot="1">
      <c r="A7166" s="38" t="str">
        <f>IF($C7166="","",IFERROR(_xlfn.XLOOKUP($C7166,'1.PrepList'!$I$2:$I$1500,'1.PrepList'!$G$2:$G$1500,"")&amp;"",""))</f>
        <v/>
      </c>
      <c r="B7166" s="638" t="str">
        <f>IF($C7166="","",IFERROR(_xlfn.XLOOKUP($C7166,'1.PrepList'!$I$2:$I$1500,'1.PrepList'!$H$2:$H$1500,"")&amp;"",""))</f>
        <v/>
      </c>
      <c r="D7166" s="638" t="str">
        <f>IF($C7166="","",IFERROR(_xlfn.XLOOKUP($C7166,'1.PrepList'!$I$2:$I$1500,'1.PrepList'!$J$2:$J$1500,"")&amp;"",""))</f>
        <v/>
      </c>
      <c r="E7166" s="638" t="str">
        <f>IF($C7166="","",IFERROR(_xlfn.XLOOKUP($C7166,'1.PrepList'!$I$2:$I$1500,'1.PrepList'!$N$2:$N$1500,"")&amp;"",""))</f>
        <v/>
      </c>
      <c r="F7166" s="638" t="str">
        <f>IF($C7166="","",IFERROR(_xlfn.XLOOKUP($C7166,'1.PrepList'!$I$2:$I$1500,'1.PrepList'!$K$2:$K$1500,"")&amp;"",""))</f>
        <v/>
      </c>
      <c r="H7166" s="644" t="str">
        <f>IF($C7166="","",IFERROR(IF(_xlfn.XLOOKUP($C7166,tbl_StartedStatus[Bold ID],tbl_StartedStatus[Started])="Started","Yes",IF(_xlfn.XLOOKUP($C7166,tbl_StartedStatus[Bold ID],tbl_StartedStatus[Started])="No Show","No Show","")),""))</f>
        <v/>
      </c>
    </row>
    <row r="7167" spans="1:8" ht="15" customHeight="1" thickBot="1">
      <c r="A7167" s="38" t="str">
        <f>IF($C7167="","",IFERROR(_xlfn.XLOOKUP($C7167,'1.PrepList'!$I$2:$I$1500,'1.PrepList'!$G$2:$G$1500,"")&amp;"",""))</f>
        <v/>
      </c>
      <c r="B7167" s="638" t="str">
        <f>IF($C7167="","",IFERROR(_xlfn.XLOOKUP($C7167,'1.PrepList'!$I$2:$I$1500,'1.PrepList'!$H$2:$H$1500,"")&amp;"",""))</f>
        <v/>
      </c>
      <c r="D7167" s="638" t="str">
        <f>IF($C7167="","",IFERROR(_xlfn.XLOOKUP($C7167,'1.PrepList'!$I$2:$I$1500,'1.PrepList'!$J$2:$J$1500,"")&amp;"",""))</f>
        <v/>
      </c>
      <c r="E7167" s="638" t="str">
        <f>IF($C7167="","",IFERROR(_xlfn.XLOOKUP($C7167,'1.PrepList'!$I$2:$I$1500,'1.PrepList'!$N$2:$N$1500,"")&amp;"",""))</f>
        <v/>
      </c>
      <c r="F7167" s="638" t="str">
        <f>IF($C7167="","",IFERROR(_xlfn.XLOOKUP($C7167,'1.PrepList'!$I$2:$I$1500,'1.PrepList'!$K$2:$K$1500,"")&amp;"",""))</f>
        <v/>
      </c>
      <c r="H7167" s="644" t="str">
        <f>IF($C7167="","",IFERROR(IF(_xlfn.XLOOKUP($C7167,tbl_StartedStatus[Bold ID],tbl_StartedStatus[Started])="Started","Yes",IF(_xlfn.XLOOKUP($C7167,tbl_StartedStatus[Bold ID],tbl_StartedStatus[Started])="No Show","No Show","")),""))</f>
        <v/>
      </c>
    </row>
    <row r="7168" spans="1:8" ht="15" customHeight="1" thickBot="1">
      <c r="A7168" s="38" t="str">
        <f>IF($C7168="","",IFERROR(_xlfn.XLOOKUP($C7168,'1.PrepList'!$I$2:$I$1500,'1.PrepList'!$G$2:$G$1500,"")&amp;"",""))</f>
        <v/>
      </c>
      <c r="B7168" s="638" t="str">
        <f>IF($C7168="","",IFERROR(_xlfn.XLOOKUP($C7168,'1.PrepList'!$I$2:$I$1500,'1.PrepList'!$H$2:$H$1500,"")&amp;"",""))</f>
        <v/>
      </c>
      <c r="D7168" s="638" t="str">
        <f>IF($C7168="","",IFERROR(_xlfn.XLOOKUP($C7168,'1.PrepList'!$I$2:$I$1500,'1.PrepList'!$J$2:$J$1500,"")&amp;"",""))</f>
        <v/>
      </c>
      <c r="E7168" s="638" t="str">
        <f>IF($C7168="","",IFERROR(_xlfn.XLOOKUP($C7168,'1.PrepList'!$I$2:$I$1500,'1.PrepList'!$N$2:$N$1500,"")&amp;"",""))</f>
        <v/>
      </c>
      <c r="F7168" s="638" t="str">
        <f>IF($C7168="","",IFERROR(_xlfn.XLOOKUP($C7168,'1.PrepList'!$I$2:$I$1500,'1.PrepList'!$K$2:$K$1500,"")&amp;"",""))</f>
        <v/>
      </c>
      <c r="H7168" s="644" t="str">
        <f>IF($C7168="","",IFERROR(IF(_xlfn.XLOOKUP($C7168,tbl_StartedStatus[Bold ID],tbl_StartedStatus[Started])="Started","Yes",IF(_xlfn.XLOOKUP($C7168,tbl_StartedStatus[Bold ID],tbl_StartedStatus[Started])="No Show","No Show","")),""))</f>
        <v/>
      </c>
    </row>
    <row r="7169" spans="1:8" ht="15" customHeight="1" thickBot="1">
      <c r="A7169" s="38" t="str">
        <f>IF($C7169="","",IFERROR(_xlfn.XLOOKUP($C7169,'1.PrepList'!$I$2:$I$1500,'1.PrepList'!$G$2:$G$1500,"")&amp;"",""))</f>
        <v/>
      </c>
      <c r="B7169" s="638" t="str">
        <f>IF($C7169="","",IFERROR(_xlfn.XLOOKUP($C7169,'1.PrepList'!$I$2:$I$1500,'1.PrepList'!$H$2:$H$1500,"")&amp;"",""))</f>
        <v/>
      </c>
      <c r="D7169" s="638" t="str">
        <f>IF($C7169="","",IFERROR(_xlfn.XLOOKUP($C7169,'1.PrepList'!$I$2:$I$1500,'1.PrepList'!$J$2:$J$1500,"")&amp;"",""))</f>
        <v/>
      </c>
      <c r="E7169" s="638" t="str">
        <f>IF($C7169="","",IFERROR(_xlfn.XLOOKUP($C7169,'1.PrepList'!$I$2:$I$1500,'1.PrepList'!$N$2:$N$1500,"")&amp;"",""))</f>
        <v/>
      </c>
      <c r="F7169" s="638" t="str">
        <f>IF($C7169="","",IFERROR(_xlfn.XLOOKUP($C7169,'1.PrepList'!$I$2:$I$1500,'1.PrepList'!$K$2:$K$1500,"")&amp;"",""))</f>
        <v/>
      </c>
      <c r="H7169" s="644" t="str">
        <f>IF($C7169="","",IFERROR(IF(_xlfn.XLOOKUP($C7169,tbl_StartedStatus[Bold ID],tbl_StartedStatus[Started])="Started","Yes",IF(_xlfn.XLOOKUP($C7169,tbl_StartedStatus[Bold ID],tbl_StartedStatus[Started])="No Show","No Show","")),""))</f>
        <v/>
      </c>
    </row>
    <row r="7170" spans="1:8" ht="15" customHeight="1" thickBot="1">
      <c r="A7170" s="38" t="str">
        <f>IF($C7170="","",IFERROR(_xlfn.XLOOKUP($C7170,'1.PrepList'!$I$2:$I$1500,'1.PrepList'!$G$2:$G$1500,"")&amp;"",""))</f>
        <v/>
      </c>
      <c r="B7170" s="638" t="str">
        <f>IF($C7170="","",IFERROR(_xlfn.XLOOKUP($C7170,'1.PrepList'!$I$2:$I$1500,'1.PrepList'!$H$2:$H$1500,"")&amp;"",""))</f>
        <v/>
      </c>
      <c r="D7170" s="638" t="str">
        <f>IF($C7170="","",IFERROR(_xlfn.XLOOKUP($C7170,'1.PrepList'!$I$2:$I$1500,'1.PrepList'!$J$2:$J$1500,"")&amp;"",""))</f>
        <v/>
      </c>
      <c r="E7170" s="638" t="str">
        <f>IF($C7170="","",IFERROR(_xlfn.XLOOKUP($C7170,'1.PrepList'!$I$2:$I$1500,'1.PrepList'!$N$2:$N$1500,"")&amp;"",""))</f>
        <v/>
      </c>
      <c r="F7170" s="638" t="str">
        <f>IF($C7170="","",IFERROR(_xlfn.XLOOKUP($C7170,'1.PrepList'!$I$2:$I$1500,'1.PrepList'!$K$2:$K$1500,"")&amp;"",""))</f>
        <v/>
      </c>
      <c r="H7170" s="644" t="str">
        <f>IF($C7170="","",IFERROR(IF(_xlfn.XLOOKUP($C7170,tbl_StartedStatus[Bold ID],tbl_StartedStatus[Started])="Started","Yes",IF(_xlfn.XLOOKUP($C7170,tbl_StartedStatus[Bold ID],tbl_StartedStatus[Started])="No Show","No Show","")),""))</f>
        <v/>
      </c>
    </row>
    <row r="7171" spans="1:8" ht="15" customHeight="1" thickBot="1">
      <c r="A7171" s="38" t="str">
        <f>IF($C7171="","",IFERROR(_xlfn.XLOOKUP($C7171,'1.PrepList'!$I$2:$I$1500,'1.PrepList'!$G$2:$G$1500,"")&amp;"",""))</f>
        <v/>
      </c>
      <c r="B7171" s="638" t="str">
        <f>IF($C7171="","",IFERROR(_xlfn.XLOOKUP($C7171,'1.PrepList'!$I$2:$I$1500,'1.PrepList'!$H$2:$H$1500,"")&amp;"",""))</f>
        <v/>
      </c>
      <c r="D7171" s="638" t="str">
        <f>IF($C7171="","",IFERROR(_xlfn.XLOOKUP($C7171,'1.PrepList'!$I$2:$I$1500,'1.PrepList'!$J$2:$J$1500,"")&amp;"",""))</f>
        <v/>
      </c>
      <c r="E7171" s="638" t="str">
        <f>IF($C7171="","",IFERROR(_xlfn.XLOOKUP($C7171,'1.PrepList'!$I$2:$I$1500,'1.PrepList'!$N$2:$N$1500,"")&amp;"",""))</f>
        <v/>
      </c>
      <c r="F7171" s="638" t="str">
        <f>IF($C7171="","",IFERROR(_xlfn.XLOOKUP($C7171,'1.PrepList'!$I$2:$I$1500,'1.PrepList'!$K$2:$K$1500,"")&amp;"",""))</f>
        <v/>
      </c>
      <c r="H7171" s="644" t="str">
        <f>IF($C7171="","",IFERROR(IF(_xlfn.XLOOKUP($C7171,tbl_StartedStatus[Bold ID],tbl_StartedStatus[Started])="Started","Yes",IF(_xlfn.XLOOKUP($C7171,tbl_StartedStatus[Bold ID],tbl_StartedStatus[Started])="No Show","No Show","")),""))</f>
        <v/>
      </c>
    </row>
    <row r="7172" spans="1:8" ht="15" customHeight="1" thickBot="1">
      <c r="A7172" s="38" t="str">
        <f>IF($C7172="","",IFERROR(_xlfn.XLOOKUP($C7172,'1.PrepList'!$I$2:$I$1500,'1.PrepList'!$G$2:$G$1500,"")&amp;"",""))</f>
        <v/>
      </c>
      <c r="B7172" s="638" t="str">
        <f>IF($C7172="","",IFERROR(_xlfn.XLOOKUP($C7172,'1.PrepList'!$I$2:$I$1500,'1.PrepList'!$H$2:$H$1500,"")&amp;"",""))</f>
        <v/>
      </c>
      <c r="D7172" s="638" t="str">
        <f>IF($C7172="","",IFERROR(_xlfn.XLOOKUP($C7172,'1.PrepList'!$I$2:$I$1500,'1.PrepList'!$J$2:$J$1500,"")&amp;"",""))</f>
        <v/>
      </c>
      <c r="E7172" s="638" t="str">
        <f>IF($C7172="","",IFERROR(_xlfn.XLOOKUP($C7172,'1.PrepList'!$I$2:$I$1500,'1.PrepList'!$N$2:$N$1500,"")&amp;"",""))</f>
        <v/>
      </c>
      <c r="F7172" s="638" t="str">
        <f>IF($C7172="","",IFERROR(_xlfn.XLOOKUP($C7172,'1.PrepList'!$I$2:$I$1500,'1.PrepList'!$K$2:$K$1500,"")&amp;"",""))</f>
        <v/>
      </c>
      <c r="H7172" s="644" t="str">
        <f>IF($C7172="","",IFERROR(IF(_xlfn.XLOOKUP($C7172,tbl_StartedStatus[Bold ID],tbl_StartedStatus[Started])="Started","Yes",IF(_xlfn.XLOOKUP($C7172,tbl_StartedStatus[Bold ID],tbl_StartedStatus[Started])="No Show","No Show","")),""))</f>
        <v/>
      </c>
    </row>
    <row r="7173" spans="1:8" ht="15" customHeight="1" thickBot="1">
      <c r="A7173" s="38" t="str">
        <f>IF($C7173="","",IFERROR(_xlfn.XLOOKUP($C7173,'1.PrepList'!$I$2:$I$1500,'1.PrepList'!$G$2:$G$1500,"")&amp;"",""))</f>
        <v/>
      </c>
      <c r="B7173" s="638" t="str">
        <f>IF($C7173="","",IFERROR(_xlfn.XLOOKUP($C7173,'1.PrepList'!$I$2:$I$1500,'1.PrepList'!$H$2:$H$1500,"")&amp;"",""))</f>
        <v/>
      </c>
      <c r="D7173" s="638" t="str">
        <f>IF($C7173="","",IFERROR(_xlfn.XLOOKUP($C7173,'1.PrepList'!$I$2:$I$1500,'1.PrepList'!$J$2:$J$1500,"")&amp;"",""))</f>
        <v/>
      </c>
      <c r="E7173" s="638" t="str">
        <f>IF($C7173="","",IFERROR(_xlfn.XLOOKUP($C7173,'1.PrepList'!$I$2:$I$1500,'1.PrepList'!$N$2:$N$1500,"")&amp;"",""))</f>
        <v/>
      </c>
      <c r="F7173" s="638" t="str">
        <f>IF($C7173="","",IFERROR(_xlfn.XLOOKUP($C7173,'1.PrepList'!$I$2:$I$1500,'1.PrepList'!$K$2:$K$1500,"")&amp;"",""))</f>
        <v/>
      </c>
      <c r="H7173" s="644" t="str">
        <f>IF($C7173="","",IFERROR(IF(_xlfn.XLOOKUP($C7173,tbl_StartedStatus[Bold ID],tbl_StartedStatus[Started])="Started","Yes",IF(_xlfn.XLOOKUP($C7173,tbl_StartedStatus[Bold ID],tbl_StartedStatus[Started])="No Show","No Show","")),""))</f>
        <v/>
      </c>
    </row>
    <row r="7174" spans="1:8" ht="15" customHeight="1" thickBot="1">
      <c r="A7174" s="38" t="str">
        <f>IF($C7174="","",IFERROR(_xlfn.XLOOKUP($C7174,'1.PrepList'!$I$2:$I$1500,'1.PrepList'!$G$2:$G$1500,"")&amp;"",""))</f>
        <v/>
      </c>
      <c r="B7174" s="638" t="str">
        <f>IF($C7174="","",IFERROR(_xlfn.XLOOKUP($C7174,'1.PrepList'!$I$2:$I$1500,'1.PrepList'!$H$2:$H$1500,"")&amp;"",""))</f>
        <v/>
      </c>
      <c r="D7174" s="638" t="str">
        <f>IF($C7174="","",IFERROR(_xlfn.XLOOKUP($C7174,'1.PrepList'!$I$2:$I$1500,'1.PrepList'!$J$2:$J$1500,"")&amp;"",""))</f>
        <v/>
      </c>
      <c r="E7174" s="638" t="str">
        <f>IF($C7174="","",IFERROR(_xlfn.XLOOKUP($C7174,'1.PrepList'!$I$2:$I$1500,'1.PrepList'!$N$2:$N$1500,"")&amp;"",""))</f>
        <v/>
      </c>
      <c r="F7174" s="638" t="str">
        <f>IF($C7174="","",IFERROR(_xlfn.XLOOKUP($C7174,'1.PrepList'!$I$2:$I$1500,'1.PrepList'!$K$2:$K$1500,"")&amp;"",""))</f>
        <v/>
      </c>
      <c r="H7174" s="644" t="str">
        <f>IF($C7174="","",IFERROR(IF(_xlfn.XLOOKUP($C7174,tbl_StartedStatus[Bold ID],tbl_StartedStatus[Started])="Started","Yes",IF(_xlfn.XLOOKUP($C7174,tbl_StartedStatus[Bold ID],tbl_StartedStatus[Started])="No Show","No Show","")),""))</f>
        <v/>
      </c>
    </row>
    <row r="7175" spans="1:8" ht="15" customHeight="1" thickBot="1">
      <c r="A7175" s="38" t="str">
        <f>IF($C7175="","",IFERROR(_xlfn.XLOOKUP($C7175,'1.PrepList'!$I$2:$I$1500,'1.PrepList'!$G$2:$G$1500,"")&amp;"",""))</f>
        <v/>
      </c>
      <c r="B7175" s="638" t="str">
        <f>IF($C7175="","",IFERROR(_xlfn.XLOOKUP($C7175,'1.PrepList'!$I$2:$I$1500,'1.PrepList'!$H$2:$H$1500,"")&amp;"",""))</f>
        <v/>
      </c>
      <c r="D7175" s="638" t="str">
        <f>IF($C7175="","",IFERROR(_xlfn.XLOOKUP($C7175,'1.PrepList'!$I$2:$I$1500,'1.PrepList'!$J$2:$J$1500,"")&amp;"",""))</f>
        <v/>
      </c>
      <c r="E7175" s="638" t="str">
        <f>IF($C7175="","",IFERROR(_xlfn.XLOOKUP($C7175,'1.PrepList'!$I$2:$I$1500,'1.PrepList'!$N$2:$N$1500,"")&amp;"",""))</f>
        <v/>
      </c>
      <c r="F7175" s="638" t="str">
        <f>IF($C7175="","",IFERROR(_xlfn.XLOOKUP($C7175,'1.PrepList'!$I$2:$I$1500,'1.PrepList'!$K$2:$K$1500,"")&amp;"",""))</f>
        <v/>
      </c>
      <c r="H7175" s="644" t="str">
        <f>IF($C7175="","",IFERROR(IF(_xlfn.XLOOKUP($C7175,tbl_StartedStatus[Bold ID],tbl_StartedStatus[Started])="Started","Yes",IF(_xlfn.XLOOKUP($C7175,tbl_StartedStatus[Bold ID],tbl_StartedStatus[Started])="No Show","No Show","")),""))</f>
        <v/>
      </c>
    </row>
    <row r="7176" spans="1:8" ht="15" customHeight="1" thickBot="1">
      <c r="A7176" s="38" t="str">
        <f>IF($C7176="","",IFERROR(_xlfn.XLOOKUP($C7176,'1.PrepList'!$I$2:$I$1500,'1.PrepList'!$G$2:$G$1500,"")&amp;"",""))</f>
        <v/>
      </c>
      <c r="B7176" s="638" t="str">
        <f>IF($C7176="","",IFERROR(_xlfn.XLOOKUP($C7176,'1.PrepList'!$I$2:$I$1500,'1.PrepList'!$H$2:$H$1500,"")&amp;"",""))</f>
        <v/>
      </c>
      <c r="D7176" s="638" t="str">
        <f>IF($C7176="","",IFERROR(_xlfn.XLOOKUP($C7176,'1.PrepList'!$I$2:$I$1500,'1.PrepList'!$J$2:$J$1500,"")&amp;"",""))</f>
        <v/>
      </c>
      <c r="E7176" s="638" t="str">
        <f>IF($C7176="","",IFERROR(_xlfn.XLOOKUP($C7176,'1.PrepList'!$I$2:$I$1500,'1.PrepList'!$N$2:$N$1500,"")&amp;"",""))</f>
        <v/>
      </c>
      <c r="F7176" s="638" t="str">
        <f>IF($C7176="","",IFERROR(_xlfn.XLOOKUP($C7176,'1.PrepList'!$I$2:$I$1500,'1.PrepList'!$K$2:$K$1500,"")&amp;"",""))</f>
        <v/>
      </c>
      <c r="H7176" s="644" t="str">
        <f>IF($C7176="","",IFERROR(IF(_xlfn.XLOOKUP($C7176,tbl_StartedStatus[Bold ID],tbl_StartedStatus[Started])="Started","Yes",IF(_xlfn.XLOOKUP($C7176,tbl_StartedStatus[Bold ID],tbl_StartedStatus[Started])="No Show","No Show","")),""))</f>
        <v/>
      </c>
    </row>
    <row r="7177" spans="1:8" ht="15" customHeight="1" thickBot="1">
      <c r="A7177" s="38" t="str">
        <f>IF($C7177="","",IFERROR(_xlfn.XLOOKUP($C7177,'1.PrepList'!$I$2:$I$1500,'1.PrepList'!$G$2:$G$1500,"")&amp;"",""))</f>
        <v/>
      </c>
      <c r="B7177" s="638" t="str">
        <f>IF($C7177="","",IFERROR(_xlfn.XLOOKUP($C7177,'1.PrepList'!$I$2:$I$1500,'1.PrepList'!$H$2:$H$1500,"")&amp;"",""))</f>
        <v/>
      </c>
      <c r="D7177" s="638" t="str">
        <f>IF($C7177="","",IFERROR(_xlfn.XLOOKUP($C7177,'1.PrepList'!$I$2:$I$1500,'1.PrepList'!$J$2:$J$1500,"")&amp;"",""))</f>
        <v/>
      </c>
      <c r="E7177" s="638" t="str">
        <f>IF($C7177="","",IFERROR(_xlfn.XLOOKUP($C7177,'1.PrepList'!$I$2:$I$1500,'1.PrepList'!$N$2:$N$1500,"")&amp;"",""))</f>
        <v/>
      </c>
      <c r="F7177" s="638" t="str">
        <f>IF($C7177="","",IFERROR(_xlfn.XLOOKUP($C7177,'1.PrepList'!$I$2:$I$1500,'1.PrepList'!$K$2:$K$1500,"")&amp;"",""))</f>
        <v/>
      </c>
      <c r="H7177" s="644" t="str">
        <f>IF($C7177="","",IFERROR(IF(_xlfn.XLOOKUP($C7177,tbl_StartedStatus[Bold ID],tbl_StartedStatus[Started])="Started","Yes",IF(_xlfn.XLOOKUP($C7177,tbl_StartedStatus[Bold ID],tbl_StartedStatus[Started])="No Show","No Show","")),""))</f>
        <v/>
      </c>
    </row>
    <row r="7178" spans="1:8" ht="15" customHeight="1" thickBot="1">
      <c r="A7178" s="38" t="str">
        <f>IF($C7178="","",IFERROR(_xlfn.XLOOKUP($C7178,'1.PrepList'!$I$2:$I$1500,'1.PrepList'!$G$2:$G$1500,"")&amp;"",""))</f>
        <v/>
      </c>
      <c r="B7178" s="638" t="str">
        <f>IF($C7178="","",IFERROR(_xlfn.XLOOKUP($C7178,'1.PrepList'!$I$2:$I$1500,'1.PrepList'!$H$2:$H$1500,"")&amp;"",""))</f>
        <v/>
      </c>
      <c r="D7178" s="638" t="str">
        <f>IF($C7178="","",IFERROR(_xlfn.XLOOKUP($C7178,'1.PrepList'!$I$2:$I$1500,'1.PrepList'!$J$2:$J$1500,"")&amp;"",""))</f>
        <v/>
      </c>
      <c r="E7178" s="638" t="str">
        <f>IF($C7178="","",IFERROR(_xlfn.XLOOKUP($C7178,'1.PrepList'!$I$2:$I$1500,'1.PrepList'!$N$2:$N$1500,"")&amp;"",""))</f>
        <v/>
      </c>
      <c r="F7178" s="638" t="str">
        <f>IF($C7178="","",IFERROR(_xlfn.XLOOKUP($C7178,'1.PrepList'!$I$2:$I$1500,'1.PrepList'!$K$2:$K$1500,"")&amp;"",""))</f>
        <v/>
      </c>
      <c r="H7178" s="644" t="str">
        <f>IF($C7178="","",IFERROR(IF(_xlfn.XLOOKUP($C7178,tbl_StartedStatus[Bold ID],tbl_StartedStatus[Started])="Started","Yes",IF(_xlfn.XLOOKUP($C7178,tbl_StartedStatus[Bold ID],tbl_StartedStatus[Started])="No Show","No Show","")),""))</f>
        <v/>
      </c>
    </row>
    <row r="7179" spans="1:8" ht="15" customHeight="1" thickBot="1">
      <c r="A7179" s="38" t="str">
        <f>IF($C7179="","",IFERROR(_xlfn.XLOOKUP($C7179,'1.PrepList'!$I$2:$I$1500,'1.PrepList'!$G$2:$G$1500,"")&amp;"",""))</f>
        <v/>
      </c>
      <c r="B7179" s="638" t="str">
        <f>IF($C7179="","",IFERROR(_xlfn.XLOOKUP($C7179,'1.PrepList'!$I$2:$I$1500,'1.PrepList'!$H$2:$H$1500,"")&amp;"",""))</f>
        <v/>
      </c>
      <c r="D7179" s="638" t="str">
        <f>IF($C7179="","",IFERROR(_xlfn.XLOOKUP($C7179,'1.PrepList'!$I$2:$I$1500,'1.PrepList'!$J$2:$J$1500,"")&amp;"",""))</f>
        <v/>
      </c>
      <c r="E7179" s="638" t="str">
        <f>IF($C7179="","",IFERROR(_xlfn.XLOOKUP($C7179,'1.PrepList'!$I$2:$I$1500,'1.PrepList'!$N$2:$N$1500,"")&amp;"",""))</f>
        <v/>
      </c>
      <c r="F7179" s="638" t="str">
        <f>IF($C7179="","",IFERROR(_xlfn.XLOOKUP($C7179,'1.PrepList'!$I$2:$I$1500,'1.PrepList'!$K$2:$K$1500,"")&amp;"",""))</f>
        <v/>
      </c>
      <c r="H7179" s="644" t="str">
        <f>IF($C7179="","",IFERROR(IF(_xlfn.XLOOKUP($C7179,tbl_StartedStatus[Bold ID],tbl_StartedStatus[Started])="Started","Yes",IF(_xlfn.XLOOKUP($C7179,tbl_StartedStatus[Bold ID],tbl_StartedStatus[Started])="No Show","No Show","")),""))</f>
        <v/>
      </c>
    </row>
    <row r="7180" spans="1:8" ht="15" customHeight="1" thickBot="1">
      <c r="A7180" s="38" t="str">
        <f>IF($C7180="","",IFERROR(_xlfn.XLOOKUP($C7180,'1.PrepList'!$I$2:$I$1500,'1.PrepList'!$G$2:$G$1500,"")&amp;"",""))</f>
        <v/>
      </c>
      <c r="B7180" s="638" t="str">
        <f>IF($C7180="","",IFERROR(_xlfn.XLOOKUP($C7180,'1.PrepList'!$I$2:$I$1500,'1.PrepList'!$H$2:$H$1500,"")&amp;"",""))</f>
        <v/>
      </c>
      <c r="D7180" s="638" t="str">
        <f>IF($C7180="","",IFERROR(_xlfn.XLOOKUP($C7180,'1.PrepList'!$I$2:$I$1500,'1.PrepList'!$J$2:$J$1500,"")&amp;"",""))</f>
        <v/>
      </c>
      <c r="E7180" s="638" t="str">
        <f>IF($C7180="","",IFERROR(_xlfn.XLOOKUP($C7180,'1.PrepList'!$I$2:$I$1500,'1.PrepList'!$N$2:$N$1500,"")&amp;"",""))</f>
        <v/>
      </c>
      <c r="F7180" s="638" t="str">
        <f>IF($C7180="","",IFERROR(_xlfn.XLOOKUP($C7180,'1.PrepList'!$I$2:$I$1500,'1.PrepList'!$K$2:$K$1500,"")&amp;"",""))</f>
        <v/>
      </c>
      <c r="H7180" s="644" t="str">
        <f>IF($C7180="","",IFERROR(IF(_xlfn.XLOOKUP($C7180,tbl_StartedStatus[Bold ID],tbl_StartedStatus[Started])="Started","Yes",IF(_xlfn.XLOOKUP($C7180,tbl_StartedStatus[Bold ID],tbl_StartedStatus[Started])="No Show","No Show","")),""))</f>
        <v/>
      </c>
    </row>
    <row r="7181" spans="1:8" ht="15" customHeight="1" thickBot="1">
      <c r="A7181" s="38" t="str">
        <f>IF($C7181="","",IFERROR(_xlfn.XLOOKUP($C7181,'1.PrepList'!$I$2:$I$1500,'1.PrepList'!$G$2:$G$1500,"")&amp;"",""))</f>
        <v/>
      </c>
      <c r="B7181" s="638" t="str">
        <f>IF($C7181="","",IFERROR(_xlfn.XLOOKUP($C7181,'1.PrepList'!$I$2:$I$1500,'1.PrepList'!$H$2:$H$1500,"")&amp;"",""))</f>
        <v/>
      </c>
      <c r="D7181" s="638" t="str">
        <f>IF($C7181="","",IFERROR(_xlfn.XLOOKUP($C7181,'1.PrepList'!$I$2:$I$1500,'1.PrepList'!$J$2:$J$1500,"")&amp;"",""))</f>
        <v/>
      </c>
      <c r="E7181" s="638" t="str">
        <f>IF($C7181="","",IFERROR(_xlfn.XLOOKUP($C7181,'1.PrepList'!$I$2:$I$1500,'1.PrepList'!$N$2:$N$1500,"")&amp;"",""))</f>
        <v/>
      </c>
      <c r="F7181" s="638" t="str">
        <f>IF($C7181="","",IFERROR(_xlfn.XLOOKUP($C7181,'1.PrepList'!$I$2:$I$1500,'1.PrepList'!$K$2:$K$1500,"")&amp;"",""))</f>
        <v/>
      </c>
      <c r="H7181" s="644" t="str">
        <f>IF($C7181="","",IFERROR(IF(_xlfn.XLOOKUP($C7181,tbl_StartedStatus[Bold ID],tbl_StartedStatus[Started])="Started","Yes",IF(_xlfn.XLOOKUP($C7181,tbl_StartedStatus[Bold ID],tbl_StartedStatus[Started])="No Show","No Show","")),""))</f>
        <v/>
      </c>
    </row>
    <row r="7182" spans="1:8" ht="15" customHeight="1" thickBot="1">
      <c r="A7182" s="38" t="str">
        <f>IF($C7182="","",IFERROR(_xlfn.XLOOKUP($C7182,'1.PrepList'!$I$2:$I$1500,'1.PrepList'!$G$2:$G$1500,"")&amp;"",""))</f>
        <v/>
      </c>
      <c r="B7182" s="638" t="str">
        <f>IF($C7182="","",IFERROR(_xlfn.XLOOKUP($C7182,'1.PrepList'!$I$2:$I$1500,'1.PrepList'!$H$2:$H$1500,"")&amp;"",""))</f>
        <v/>
      </c>
      <c r="D7182" s="638" t="str">
        <f>IF($C7182="","",IFERROR(_xlfn.XLOOKUP($C7182,'1.PrepList'!$I$2:$I$1500,'1.PrepList'!$J$2:$J$1500,"")&amp;"",""))</f>
        <v/>
      </c>
      <c r="E7182" s="638" t="str">
        <f>IF($C7182="","",IFERROR(_xlfn.XLOOKUP($C7182,'1.PrepList'!$I$2:$I$1500,'1.PrepList'!$N$2:$N$1500,"")&amp;"",""))</f>
        <v/>
      </c>
      <c r="F7182" s="638" t="str">
        <f>IF($C7182="","",IFERROR(_xlfn.XLOOKUP($C7182,'1.PrepList'!$I$2:$I$1500,'1.PrepList'!$K$2:$K$1500,"")&amp;"",""))</f>
        <v/>
      </c>
      <c r="H7182" s="644" t="str">
        <f>IF($C7182="","",IFERROR(IF(_xlfn.XLOOKUP($C7182,tbl_StartedStatus[Bold ID],tbl_StartedStatus[Started])="Started","Yes",IF(_xlfn.XLOOKUP($C7182,tbl_StartedStatus[Bold ID],tbl_StartedStatus[Started])="No Show","No Show","")),""))</f>
        <v/>
      </c>
    </row>
    <row r="7183" spans="1:8" ht="15" customHeight="1" thickBot="1">
      <c r="A7183" s="38" t="str">
        <f>IF($C7183="","",IFERROR(_xlfn.XLOOKUP($C7183,'1.PrepList'!$I$2:$I$1500,'1.PrepList'!$G$2:$G$1500,"")&amp;"",""))</f>
        <v/>
      </c>
      <c r="B7183" s="638" t="str">
        <f>IF($C7183="","",IFERROR(_xlfn.XLOOKUP($C7183,'1.PrepList'!$I$2:$I$1500,'1.PrepList'!$H$2:$H$1500,"")&amp;"",""))</f>
        <v/>
      </c>
      <c r="D7183" s="638" t="str">
        <f>IF($C7183="","",IFERROR(_xlfn.XLOOKUP($C7183,'1.PrepList'!$I$2:$I$1500,'1.PrepList'!$J$2:$J$1500,"")&amp;"",""))</f>
        <v/>
      </c>
      <c r="E7183" s="638" t="str">
        <f>IF($C7183="","",IFERROR(_xlfn.XLOOKUP($C7183,'1.PrepList'!$I$2:$I$1500,'1.PrepList'!$N$2:$N$1500,"")&amp;"",""))</f>
        <v/>
      </c>
      <c r="F7183" s="638" t="str">
        <f>IF($C7183="","",IFERROR(_xlfn.XLOOKUP($C7183,'1.PrepList'!$I$2:$I$1500,'1.PrepList'!$K$2:$K$1500,"")&amp;"",""))</f>
        <v/>
      </c>
      <c r="H7183" s="644" t="str">
        <f>IF($C7183="","",IFERROR(IF(_xlfn.XLOOKUP($C7183,tbl_StartedStatus[Bold ID],tbl_StartedStatus[Started])="Started","Yes",IF(_xlfn.XLOOKUP($C7183,tbl_StartedStatus[Bold ID],tbl_StartedStatus[Started])="No Show","No Show","")),""))</f>
        <v/>
      </c>
    </row>
    <row r="7184" spans="1:8" ht="15" customHeight="1" thickBot="1">
      <c r="A7184" s="38" t="str">
        <f>IF($C7184="","",IFERROR(_xlfn.XLOOKUP($C7184,'1.PrepList'!$I$2:$I$1500,'1.PrepList'!$G$2:$G$1500,"")&amp;"",""))</f>
        <v/>
      </c>
      <c r="B7184" s="638" t="str">
        <f>IF($C7184="","",IFERROR(_xlfn.XLOOKUP($C7184,'1.PrepList'!$I$2:$I$1500,'1.PrepList'!$H$2:$H$1500,"")&amp;"",""))</f>
        <v/>
      </c>
      <c r="D7184" s="638" t="str">
        <f>IF($C7184="","",IFERROR(_xlfn.XLOOKUP($C7184,'1.PrepList'!$I$2:$I$1500,'1.PrepList'!$J$2:$J$1500,"")&amp;"",""))</f>
        <v/>
      </c>
      <c r="E7184" s="638" t="str">
        <f>IF($C7184="","",IFERROR(_xlfn.XLOOKUP($C7184,'1.PrepList'!$I$2:$I$1500,'1.PrepList'!$N$2:$N$1500,"")&amp;"",""))</f>
        <v/>
      </c>
      <c r="F7184" s="638" t="str">
        <f>IF($C7184="","",IFERROR(_xlfn.XLOOKUP($C7184,'1.PrepList'!$I$2:$I$1500,'1.PrepList'!$K$2:$K$1500,"")&amp;"",""))</f>
        <v/>
      </c>
      <c r="H7184" s="644" t="str">
        <f>IF($C7184="","",IFERROR(IF(_xlfn.XLOOKUP($C7184,tbl_StartedStatus[Bold ID],tbl_StartedStatus[Started])="Started","Yes",IF(_xlfn.XLOOKUP($C7184,tbl_StartedStatus[Bold ID],tbl_StartedStatus[Started])="No Show","No Show","")),""))</f>
        <v/>
      </c>
    </row>
    <row r="7185" spans="1:8" ht="15" customHeight="1" thickBot="1">
      <c r="A7185" s="38" t="str">
        <f>IF($C7185="","",IFERROR(_xlfn.XLOOKUP($C7185,'1.PrepList'!$I$2:$I$1500,'1.PrepList'!$G$2:$G$1500,"")&amp;"",""))</f>
        <v/>
      </c>
      <c r="B7185" s="638" t="str">
        <f>IF($C7185="","",IFERROR(_xlfn.XLOOKUP($C7185,'1.PrepList'!$I$2:$I$1500,'1.PrepList'!$H$2:$H$1500,"")&amp;"",""))</f>
        <v/>
      </c>
      <c r="D7185" s="638" t="str">
        <f>IF($C7185="","",IFERROR(_xlfn.XLOOKUP($C7185,'1.PrepList'!$I$2:$I$1500,'1.PrepList'!$J$2:$J$1500,"")&amp;"",""))</f>
        <v/>
      </c>
      <c r="E7185" s="638" t="str">
        <f>IF($C7185="","",IFERROR(_xlfn.XLOOKUP($C7185,'1.PrepList'!$I$2:$I$1500,'1.PrepList'!$N$2:$N$1500,"")&amp;"",""))</f>
        <v/>
      </c>
      <c r="F7185" s="638" t="str">
        <f>IF($C7185="","",IFERROR(_xlfn.XLOOKUP($C7185,'1.PrepList'!$I$2:$I$1500,'1.PrepList'!$K$2:$K$1500,"")&amp;"",""))</f>
        <v/>
      </c>
      <c r="H7185" s="644" t="str">
        <f>IF($C7185="","",IFERROR(IF(_xlfn.XLOOKUP($C7185,tbl_StartedStatus[Bold ID],tbl_StartedStatus[Started])="Started","Yes",IF(_xlfn.XLOOKUP($C7185,tbl_StartedStatus[Bold ID],tbl_StartedStatus[Started])="No Show","No Show","")),""))</f>
        <v/>
      </c>
    </row>
    <row r="7186" spans="1:8" ht="15" customHeight="1" thickBot="1">
      <c r="A7186" s="38" t="str">
        <f>IF($C7186="","",IFERROR(_xlfn.XLOOKUP($C7186,'1.PrepList'!$I$2:$I$1500,'1.PrepList'!$G$2:$G$1500,"")&amp;"",""))</f>
        <v/>
      </c>
      <c r="B7186" s="638" t="str">
        <f>IF($C7186="","",IFERROR(_xlfn.XLOOKUP($C7186,'1.PrepList'!$I$2:$I$1500,'1.PrepList'!$H$2:$H$1500,"")&amp;"",""))</f>
        <v/>
      </c>
      <c r="D7186" s="638" t="str">
        <f>IF($C7186="","",IFERROR(_xlfn.XLOOKUP($C7186,'1.PrepList'!$I$2:$I$1500,'1.PrepList'!$J$2:$J$1500,"")&amp;"",""))</f>
        <v/>
      </c>
      <c r="E7186" s="638" t="str">
        <f>IF($C7186="","",IFERROR(_xlfn.XLOOKUP($C7186,'1.PrepList'!$I$2:$I$1500,'1.PrepList'!$N$2:$N$1500,"")&amp;"",""))</f>
        <v/>
      </c>
      <c r="F7186" s="638" t="str">
        <f>IF($C7186="","",IFERROR(_xlfn.XLOOKUP($C7186,'1.PrepList'!$I$2:$I$1500,'1.PrepList'!$K$2:$K$1500,"")&amp;"",""))</f>
        <v/>
      </c>
      <c r="H7186" s="644" t="str">
        <f>IF($C7186="","",IFERROR(IF(_xlfn.XLOOKUP($C7186,tbl_StartedStatus[Bold ID],tbl_StartedStatus[Started])="Started","Yes",IF(_xlfn.XLOOKUP($C7186,tbl_StartedStatus[Bold ID],tbl_StartedStatus[Started])="No Show","No Show","")),""))</f>
        <v/>
      </c>
    </row>
    <row r="7187" spans="1:8" ht="15" customHeight="1" thickBot="1">
      <c r="A7187" s="38" t="str">
        <f>IF($C7187="","",IFERROR(_xlfn.XLOOKUP($C7187,'1.PrepList'!$I$2:$I$1500,'1.PrepList'!$G$2:$G$1500,"")&amp;"",""))</f>
        <v/>
      </c>
      <c r="B7187" s="638" t="str">
        <f>IF($C7187="","",IFERROR(_xlfn.XLOOKUP($C7187,'1.PrepList'!$I$2:$I$1500,'1.PrepList'!$H$2:$H$1500,"")&amp;"",""))</f>
        <v/>
      </c>
      <c r="D7187" s="638" t="str">
        <f>IF($C7187="","",IFERROR(_xlfn.XLOOKUP($C7187,'1.PrepList'!$I$2:$I$1500,'1.PrepList'!$J$2:$J$1500,"")&amp;"",""))</f>
        <v/>
      </c>
      <c r="E7187" s="638" t="str">
        <f>IF($C7187="","",IFERROR(_xlfn.XLOOKUP($C7187,'1.PrepList'!$I$2:$I$1500,'1.PrepList'!$N$2:$N$1500,"")&amp;"",""))</f>
        <v/>
      </c>
      <c r="F7187" s="638" t="str">
        <f>IF($C7187="","",IFERROR(_xlfn.XLOOKUP($C7187,'1.PrepList'!$I$2:$I$1500,'1.PrepList'!$K$2:$K$1500,"")&amp;"",""))</f>
        <v/>
      </c>
      <c r="H7187" s="644" t="str">
        <f>IF($C7187="","",IFERROR(IF(_xlfn.XLOOKUP($C7187,tbl_StartedStatus[Bold ID],tbl_StartedStatus[Started])="Started","Yes",IF(_xlfn.XLOOKUP($C7187,tbl_StartedStatus[Bold ID],tbl_StartedStatus[Started])="No Show","No Show","")),""))</f>
        <v/>
      </c>
    </row>
    <row r="7188" spans="1:8" ht="15" customHeight="1" thickBot="1">
      <c r="A7188" s="38" t="str">
        <f>IF($C7188="","",IFERROR(_xlfn.XLOOKUP($C7188,'1.PrepList'!$I$2:$I$1500,'1.PrepList'!$G$2:$G$1500,"")&amp;"",""))</f>
        <v/>
      </c>
      <c r="B7188" s="638" t="str">
        <f>IF($C7188="","",IFERROR(_xlfn.XLOOKUP($C7188,'1.PrepList'!$I$2:$I$1500,'1.PrepList'!$H$2:$H$1500,"")&amp;"",""))</f>
        <v/>
      </c>
      <c r="D7188" s="638" t="str">
        <f>IF($C7188="","",IFERROR(_xlfn.XLOOKUP($C7188,'1.PrepList'!$I$2:$I$1500,'1.PrepList'!$J$2:$J$1500,"")&amp;"",""))</f>
        <v/>
      </c>
      <c r="E7188" s="638" t="str">
        <f>IF($C7188="","",IFERROR(_xlfn.XLOOKUP($C7188,'1.PrepList'!$I$2:$I$1500,'1.PrepList'!$N$2:$N$1500,"")&amp;"",""))</f>
        <v/>
      </c>
      <c r="F7188" s="638" t="str">
        <f>IF($C7188="","",IFERROR(_xlfn.XLOOKUP($C7188,'1.PrepList'!$I$2:$I$1500,'1.PrepList'!$K$2:$K$1500,"")&amp;"",""))</f>
        <v/>
      </c>
      <c r="H7188" s="644" t="str">
        <f>IF($C7188="","",IFERROR(IF(_xlfn.XLOOKUP($C7188,tbl_StartedStatus[Bold ID],tbl_StartedStatus[Started])="Started","Yes",IF(_xlfn.XLOOKUP($C7188,tbl_StartedStatus[Bold ID],tbl_StartedStatus[Started])="No Show","No Show","")),""))</f>
        <v/>
      </c>
    </row>
    <row r="7189" spans="1:8" ht="15" customHeight="1" thickBot="1">
      <c r="A7189" s="38" t="str">
        <f>IF($C7189="","",IFERROR(_xlfn.XLOOKUP($C7189,'1.PrepList'!$I$2:$I$1500,'1.PrepList'!$G$2:$G$1500,"")&amp;"",""))</f>
        <v/>
      </c>
      <c r="B7189" s="638" t="str">
        <f>IF($C7189="","",IFERROR(_xlfn.XLOOKUP($C7189,'1.PrepList'!$I$2:$I$1500,'1.PrepList'!$H$2:$H$1500,"")&amp;"",""))</f>
        <v/>
      </c>
      <c r="D7189" s="638" t="str">
        <f>IF($C7189="","",IFERROR(_xlfn.XLOOKUP($C7189,'1.PrepList'!$I$2:$I$1500,'1.PrepList'!$J$2:$J$1500,"")&amp;"",""))</f>
        <v/>
      </c>
      <c r="E7189" s="638" t="str">
        <f>IF($C7189="","",IFERROR(_xlfn.XLOOKUP($C7189,'1.PrepList'!$I$2:$I$1500,'1.PrepList'!$N$2:$N$1500,"")&amp;"",""))</f>
        <v/>
      </c>
      <c r="F7189" s="638" t="str">
        <f>IF($C7189="","",IFERROR(_xlfn.XLOOKUP($C7189,'1.PrepList'!$I$2:$I$1500,'1.PrepList'!$K$2:$K$1500,"")&amp;"",""))</f>
        <v/>
      </c>
      <c r="H7189" s="644" t="str">
        <f>IF($C7189="","",IFERROR(IF(_xlfn.XLOOKUP($C7189,tbl_StartedStatus[Bold ID],tbl_StartedStatus[Started])="Started","Yes",IF(_xlfn.XLOOKUP($C7189,tbl_StartedStatus[Bold ID],tbl_StartedStatus[Started])="No Show","No Show","")),""))</f>
        <v/>
      </c>
    </row>
    <row r="7190" spans="1:8" ht="15" customHeight="1" thickBot="1">
      <c r="A7190" s="38" t="str">
        <f>IF($C7190="","",IFERROR(_xlfn.XLOOKUP($C7190,'1.PrepList'!$I$2:$I$1500,'1.PrepList'!$G$2:$G$1500,"")&amp;"",""))</f>
        <v/>
      </c>
      <c r="B7190" s="638" t="str">
        <f>IF($C7190="","",IFERROR(_xlfn.XLOOKUP($C7190,'1.PrepList'!$I$2:$I$1500,'1.PrepList'!$H$2:$H$1500,"")&amp;"",""))</f>
        <v/>
      </c>
      <c r="D7190" s="638" t="str">
        <f>IF($C7190="","",IFERROR(_xlfn.XLOOKUP($C7190,'1.PrepList'!$I$2:$I$1500,'1.PrepList'!$J$2:$J$1500,"")&amp;"",""))</f>
        <v/>
      </c>
      <c r="E7190" s="638" t="str">
        <f>IF($C7190="","",IFERROR(_xlfn.XLOOKUP($C7190,'1.PrepList'!$I$2:$I$1500,'1.PrepList'!$N$2:$N$1500,"")&amp;"",""))</f>
        <v/>
      </c>
      <c r="F7190" s="638" t="str">
        <f>IF($C7190="","",IFERROR(_xlfn.XLOOKUP($C7190,'1.PrepList'!$I$2:$I$1500,'1.PrepList'!$K$2:$K$1500,"")&amp;"",""))</f>
        <v/>
      </c>
      <c r="H7190" s="644" t="str">
        <f>IF($C7190="","",IFERROR(IF(_xlfn.XLOOKUP($C7190,tbl_StartedStatus[Bold ID],tbl_StartedStatus[Started])="Started","Yes",IF(_xlfn.XLOOKUP($C7190,tbl_StartedStatus[Bold ID],tbl_StartedStatus[Started])="No Show","No Show","")),""))</f>
        <v/>
      </c>
    </row>
    <row r="7191" spans="1:8" ht="15" customHeight="1" thickBot="1">
      <c r="A7191" s="38" t="str">
        <f>IF($C7191="","",IFERROR(_xlfn.XLOOKUP($C7191,'1.PrepList'!$I$2:$I$1500,'1.PrepList'!$G$2:$G$1500,"")&amp;"",""))</f>
        <v/>
      </c>
      <c r="B7191" s="638" t="str">
        <f>IF($C7191="","",IFERROR(_xlfn.XLOOKUP($C7191,'1.PrepList'!$I$2:$I$1500,'1.PrepList'!$H$2:$H$1500,"")&amp;"",""))</f>
        <v/>
      </c>
      <c r="D7191" s="638" t="str">
        <f>IF($C7191="","",IFERROR(_xlfn.XLOOKUP($C7191,'1.PrepList'!$I$2:$I$1500,'1.PrepList'!$J$2:$J$1500,"")&amp;"",""))</f>
        <v/>
      </c>
      <c r="E7191" s="638" t="str">
        <f>IF($C7191="","",IFERROR(_xlfn.XLOOKUP($C7191,'1.PrepList'!$I$2:$I$1500,'1.PrepList'!$N$2:$N$1500,"")&amp;"",""))</f>
        <v/>
      </c>
      <c r="F7191" s="638" t="str">
        <f>IF($C7191="","",IFERROR(_xlfn.XLOOKUP($C7191,'1.PrepList'!$I$2:$I$1500,'1.PrepList'!$K$2:$K$1500,"")&amp;"",""))</f>
        <v/>
      </c>
      <c r="H7191" s="644" t="str">
        <f>IF($C7191="","",IFERROR(IF(_xlfn.XLOOKUP($C7191,tbl_StartedStatus[Bold ID],tbl_StartedStatus[Started])="Started","Yes",IF(_xlfn.XLOOKUP($C7191,tbl_StartedStatus[Bold ID],tbl_StartedStatus[Started])="No Show","No Show","")),""))</f>
        <v/>
      </c>
    </row>
    <row r="7192" spans="1:8" ht="15" customHeight="1" thickBot="1">
      <c r="A7192" s="38" t="str">
        <f>IF($C7192="","",IFERROR(_xlfn.XLOOKUP($C7192,'1.PrepList'!$I$2:$I$1500,'1.PrepList'!$G$2:$G$1500,"")&amp;"",""))</f>
        <v/>
      </c>
      <c r="B7192" s="638" t="str">
        <f>IF($C7192="","",IFERROR(_xlfn.XLOOKUP($C7192,'1.PrepList'!$I$2:$I$1500,'1.PrepList'!$H$2:$H$1500,"")&amp;"",""))</f>
        <v/>
      </c>
      <c r="D7192" s="638" t="str">
        <f>IF($C7192="","",IFERROR(_xlfn.XLOOKUP($C7192,'1.PrepList'!$I$2:$I$1500,'1.PrepList'!$J$2:$J$1500,"")&amp;"",""))</f>
        <v/>
      </c>
      <c r="E7192" s="638" t="str">
        <f>IF($C7192="","",IFERROR(_xlfn.XLOOKUP($C7192,'1.PrepList'!$I$2:$I$1500,'1.PrepList'!$N$2:$N$1500,"")&amp;"",""))</f>
        <v/>
      </c>
      <c r="F7192" s="638" t="str">
        <f>IF($C7192="","",IFERROR(_xlfn.XLOOKUP($C7192,'1.PrepList'!$I$2:$I$1500,'1.PrepList'!$K$2:$K$1500,"")&amp;"",""))</f>
        <v/>
      </c>
      <c r="H7192" s="644" t="str">
        <f>IF($C7192="","",IFERROR(IF(_xlfn.XLOOKUP($C7192,tbl_StartedStatus[Bold ID],tbl_StartedStatus[Started])="Started","Yes",IF(_xlfn.XLOOKUP($C7192,tbl_StartedStatus[Bold ID],tbl_StartedStatus[Started])="No Show","No Show","")),""))</f>
        <v/>
      </c>
    </row>
    <row r="7193" spans="1:8" ht="15" customHeight="1" thickBot="1">
      <c r="A7193" s="38" t="str">
        <f>IF($C7193="","",IFERROR(_xlfn.XLOOKUP($C7193,'1.PrepList'!$I$2:$I$1500,'1.PrepList'!$G$2:$G$1500,"")&amp;"",""))</f>
        <v/>
      </c>
      <c r="B7193" s="638" t="str">
        <f>IF($C7193="","",IFERROR(_xlfn.XLOOKUP($C7193,'1.PrepList'!$I$2:$I$1500,'1.PrepList'!$H$2:$H$1500,"")&amp;"",""))</f>
        <v/>
      </c>
      <c r="D7193" s="638" t="str">
        <f>IF($C7193="","",IFERROR(_xlfn.XLOOKUP($C7193,'1.PrepList'!$I$2:$I$1500,'1.PrepList'!$J$2:$J$1500,"")&amp;"",""))</f>
        <v/>
      </c>
      <c r="E7193" s="638" t="str">
        <f>IF($C7193="","",IFERROR(_xlfn.XLOOKUP($C7193,'1.PrepList'!$I$2:$I$1500,'1.PrepList'!$N$2:$N$1500,"")&amp;"",""))</f>
        <v/>
      </c>
      <c r="F7193" s="638" t="str">
        <f>IF($C7193="","",IFERROR(_xlfn.XLOOKUP($C7193,'1.PrepList'!$I$2:$I$1500,'1.PrepList'!$K$2:$K$1500,"")&amp;"",""))</f>
        <v/>
      </c>
      <c r="H7193" s="644" t="str">
        <f>IF($C7193="","",IFERROR(IF(_xlfn.XLOOKUP($C7193,tbl_StartedStatus[Bold ID],tbl_StartedStatus[Started])="Started","Yes",IF(_xlfn.XLOOKUP($C7193,tbl_StartedStatus[Bold ID],tbl_StartedStatus[Started])="No Show","No Show","")),""))</f>
        <v/>
      </c>
    </row>
    <row r="7194" spans="1:8" ht="15" customHeight="1" thickBot="1">
      <c r="A7194" s="38" t="str">
        <f>IF($C7194="","",IFERROR(_xlfn.XLOOKUP($C7194,'1.PrepList'!$I$2:$I$1500,'1.PrepList'!$G$2:$G$1500,"")&amp;"",""))</f>
        <v/>
      </c>
      <c r="B7194" s="638" t="str">
        <f>IF($C7194="","",IFERROR(_xlfn.XLOOKUP($C7194,'1.PrepList'!$I$2:$I$1500,'1.PrepList'!$H$2:$H$1500,"")&amp;"",""))</f>
        <v/>
      </c>
      <c r="D7194" s="638" t="str">
        <f>IF($C7194="","",IFERROR(_xlfn.XLOOKUP($C7194,'1.PrepList'!$I$2:$I$1500,'1.PrepList'!$J$2:$J$1500,"")&amp;"",""))</f>
        <v/>
      </c>
      <c r="E7194" s="638" t="str">
        <f>IF($C7194="","",IFERROR(_xlfn.XLOOKUP($C7194,'1.PrepList'!$I$2:$I$1500,'1.PrepList'!$N$2:$N$1500,"")&amp;"",""))</f>
        <v/>
      </c>
      <c r="F7194" s="638" t="str">
        <f>IF($C7194="","",IFERROR(_xlfn.XLOOKUP($C7194,'1.PrepList'!$I$2:$I$1500,'1.PrepList'!$K$2:$K$1500,"")&amp;"",""))</f>
        <v/>
      </c>
      <c r="H7194" s="644" t="str">
        <f>IF($C7194="","",IFERROR(IF(_xlfn.XLOOKUP($C7194,tbl_StartedStatus[Bold ID],tbl_StartedStatus[Started])="Started","Yes",IF(_xlfn.XLOOKUP($C7194,tbl_StartedStatus[Bold ID],tbl_StartedStatus[Started])="No Show","No Show","")),""))</f>
        <v/>
      </c>
    </row>
    <row r="7195" spans="1:8" ht="15" customHeight="1" thickBot="1">
      <c r="A7195" s="38" t="str">
        <f>IF($C7195="","",IFERROR(_xlfn.XLOOKUP($C7195,'1.PrepList'!$I$2:$I$1500,'1.PrepList'!$G$2:$G$1500,"")&amp;"",""))</f>
        <v/>
      </c>
      <c r="B7195" s="638" t="str">
        <f>IF($C7195="","",IFERROR(_xlfn.XLOOKUP($C7195,'1.PrepList'!$I$2:$I$1500,'1.PrepList'!$H$2:$H$1500,"")&amp;"",""))</f>
        <v/>
      </c>
      <c r="D7195" s="638" t="str">
        <f>IF($C7195="","",IFERROR(_xlfn.XLOOKUP($C7195,'1.PrepList'!$I$2:$I$1500,'1.PrepList'!$J$2:$J$1500,"")&amp;"",""))</f>
        <v/>
      </c>
      <c r="E7195" s="638" t="str">
        <f>IF($C7195="","",IFERROR(_xlfn.XLOOKUP($C7195,'1.PrepList'!$I$2:$I$1500,'1.PrepList'!$N$2:$N$1500,"")&amp;"",""))</f>
        <v/>
      </c>
      <c r="F7195" s="638" t="str">
        <f>IF($C7195="","",IFERROR(_xlfn.XLOOKUP($C7195,'1.PrepList'!$I$2:$I$1500,'1.PrepList'!$K$2:$K$1500,"")&amp;"",""))</f>
        <v/>
      </c>
      <c r="H7195" s="644" t="str">
        <f>IF($C7195="","",IFERROR(IF(_xlfn.XLOOKUP($C7195,tbl_StartedStatus[Bold ID],tbl_StartedStatus[Started])="Started","Yes",IF(_xlfn.XLOOKUP($C7195,tbl_StartedStatus[Bold ID],tbl_StartedStatus[Started])="No Show","No Show","")),""))</f>
        <v/>
      </c>
    </row>
    <row r="7196" spans="1:8" ht="15" customHeight="1" thickBot="1">
      <c r="A7196" s="38" t="str">
        <f>IF($C7196="","",IFERROR(_xlfn.XLOOKUP($C7196,'1.PrepList'!$I$2:$I$1500,'1.PrepList'!$G$2:$G$1500,"")&amp;"",""))</f>
        <v/>
      </c>
      <c r="B7196" s="638" t="str">
        <f>IF($C7196="","",IFERROR(_xlfn.XLOOKUP($C7196,'1.PrepList'!$I$2:$I$1500,'1.PrepList'!$H$2:$H$1500,"")&amp;"",""))</f>
        <v/>
      </c>
      <c r="D7196" s="638" t="str">
        <f>IF($C7196="","",IFERROR(_xlfn.XLOOKUP($C7196,'1.PrepList'!$I$2:$I$1500,'1.PrepList'!$J$2:$J$1500,"")&amp;"",""))</f>
        <v/>
      </c>
      <c r="E7196" s="638" t="str">
        <f>IF($C7196="","",IFERROR(_xlfn.XLOOKUP($C7196,'1.PrepList'!$I$2:$I$1500,'1.PrepList'!$N$2:$N$1500,"")&amp;"",""))</f>
        <v/>
      </c>
      <c r="F7196" s="638" t="str">
        <f>IF($C7196="","",IFERROR(_xlfn.XLOOKUP($C7196,'1.PrepList'!$I$2:$I$1500,'1.PrepList'!$K$2:$K$1500,"")&amp;"",""))</f>
        <v/>
      </c>
      <c r="H7196" s="644" t="str">
        <f>IF($C7196="","",IFERROR(IF(_xlfn.XLOOKUP($C7196,tbl_StartedStatus[Bold ID],tbl_StartedStatus[Started])="Started","Yes",IF(_xlfn.XLOOKUP($C7196,tbl_StartedStatus[Bold ID],tbl_StartedStatus[Started])="No Show","No Show","")),""))</f>
        <v/>
      </c>
    </row>
    <row r="7197" spans="1:8" ht="15" customHeight="1" thickBot="1">
      <c r="A7197" s="38" t="str">
        <f>IF($C7197="","",IFERROR(_xlfn.XLOOKUP($C7197,'1.PrepList'!$I$2:$I$1500,'1.PrepList'!$G$2:$G$1500,"")&amp;"",""))</f>
        <v/>
      </c>
      <c r="B7197" s="638" t="str">
        <f>IF($C7197="","",IFERROR(_xlfn.XLOOKUP($C7197,'1.PrepList'!$I$2:$I$1500,'1.PrepList'!$H$2:$H$1500,"")&amp;"",""))</f>
        <v/>
      </c>
      <c r="D7197" s="638" t="str">
        <f>IF($C7197="","",IFERROR(_xlfn.XLOOKUP($C7197,'1.PrepList'!$I$2:$I$1500,'1.PrepList'!$J$2:$J$1500,"")&amp;"",""))</f>
        <v/>
      </c>
      <c r="E7197" s="638" t="str">
        <f>IF($C7197="","",IFERROR(_xlfn.XLOOKUP($C7197,'1.PrepList'!$I$2:$I$1500,'1.PrepList'!$N$2:$N$1500,"")&amp;"",""))</f>
        <v/>
      </c>
      <c r="F7197" s="638" t="str">
        <f>IF($C7197="","",IFERROR(_xlfn.XLOOKUP($C7197,'1.PrepList'!$I$2:$I$1500,'1.PrepList'!$K$2:$K$1500,"")&amp;"",""))</f>
        <v/>
      </c>
      <c r="H7197" s="644" t="str">
        <f>IF($C7197="","",IFERROR(IF(_xlfn.XLOOKUP($C7197,tbl_StartedStatus[Bold ID],tbl_StartedStatus[Started])="Started","Yes",IF(_xlfn.XLOOKUP($C7197,tbl_StartedStatus[Bold ID],tbl_StartedStatus[Started])="No Show","No Show","")),""))</f>
        <v/>
      </c>
    </row>
    <row r="7198" spans="1:8" ht="15" customHeight="1" thickBot="1">
      <c r="A7198" s="38" t="str">
        <f>IF($C7198="","",IFERROR(_xlfn.XLOOKUP($C7198,'1.PrepList'!$I$2:$I$1500,'1.PrepList'!$G$2:$G$1500,"")&amp;"",""))</f>
        <v/>
      </c>
      <c r="B7198" s="638" t="str">
        <f>IF($C7198="","",IFERROR(_xlfn.XLOOKUP($C7198,'1.PrepList'!$I$2:$I$1500,'1.PrepList'!$H$2:$H$1500,"")&amp;"",""))</f>
        <v/>
      </c>
      <c r="D7198" s="638" t="str">
        <f>IF($C7198="","",IFERROR(_xlfn.XLOOKUP($C7198,'1.PrepList'!$I$2:$I$1500,'1.PrepList'!$J$2:$J$1500,"")&amp;"",""))</f>
        <v/>
      </c>
      <c r="E7198" s="638" t="str">
        <f>IF($C7198="","",IFERROR(_xlfn.XLOOKUP($C7198,'1.PrepList'!$I$2:$I$1500,'1.PrepList'!$N$2:$N$1500,"")&amp;"",""))</f>
        <v/>
      </c>
      <c r="F7198" s="638" t="str">
        <f>IF($C7198="","",IFERROR(_xlfn.XLOOKUP($C7198,'1.PrepList'!$I$2:$I$1500,'1.PrepList'!$K$2:$K$1500,"")&amp;"",""))</f>
        <v/>
      </c>
      <c r="H7198" s="644" t="str">
        <f>IF($C7198="","",IFERROR(IF(_xlfn.XLOOKUP($C7198,tbl_StartedStatus[Bold ID],tbl_StartedStatus[Started])="Started","Yes",IF(_xlfn.XLOOKUP($C7198,tbl_StartedStatus[Bold ID],tbl_StartedStatus[Started])="No Show","No Show","")),""))</f>
        <v/>
      </c>
    </row>
    <row r="7199" spans="1:8" ht="15" customHeight="1" thickBot="1">
      <c r="A7199" s="38" t="str">
        <f>IF($C7199="","",IFERROR(_xlfn.XLOOKUP($C7199,'1.PrepList'!$I$2:$I$1500,'1.PrepList'!$G$2:$G$1500,"")&amp;"",""))</f>
        <v/>
      </c>
      <c r="B7199" s="638" t="str">
        <f>IF($C7199="","",IFERROR(_xlfn.XLOOKUP($C7199,'1.PrepList'!$I$2:$I$1500,'1.PrepList'!$H$2:$H$1500,"")&amp;"",""))</f>
        <v/>
      </c>
      <c r="D7199" s="638" t="str">
        <f>IF($C7199="","",IFERROR(_xlfn.XLOOKUP($C7199,'1.PrepList'!$I$2:$I$1500,'1.PrepList'!$J$2:$J$1500,"")&amp;"",""))</f>
        <v/>
      </c>
      <c r="E7199" s="638" t="str">
        <f>IF($C7199="","",IFERROR(_xlfn.XLOOKUP($C7199,'1.PrepList'!$I$2:$I$1500,'1.PrepList'!$N$2:$N$1500,"")&amp;"",""))</f>
        <v/>
      </c>
      <c r="F7199" s="638" t="str">
        <f>IF($C7199="","",IFERROR(_xlfn.XLOOKUP($C7199,'1.PrepList'!$I$2:$I$1500,'1.PrepList'!$K$2:$K$1500,"")&amp;"",""))</f>
        <v/>
      </c>
      <c r="H7199" s="644" t="str">
        <f>IF($C7199="","",IFERROR(IF(_xlfn.XLOOKUP($C7199,tbl_StartedStatus[Bold ID],tbl_StartedStatus[Started])="Started","Yes",IF(_xlfn.XLOOKUP($C7199,tbl_StartedStatus[Bold ID],tbl_StartedStatus[Started])="No Show","No Show","")),""))</f>
        <v/>
      </c>
    </row>
    <row r="7200" spans="1:8" ht="15" customHeight="1" thickBot="1">
      <c r="A7200" s="38" t="str">
        <f>IF($C7200="","",IFERROR(_xlfn.XLOOKUP($C7200,'1.PrepList'!$I$2:$I$1500,'1.PrepList'!$G$2:$G$1500,"")&amp;"",""))</f>
        <v/>
      </c>
      <c r="B7200" s="638" t="str">
        <f>IF($C7200="","",IFERROR(_xlfn.XLOOKUP($C7200,'1.PrepList'!$I$2:$I$1500,'1.PrepList'!$H$2:$H$1500,"")&amp;"",""))</f>
        <v/>
      </c>
      <c r="D7200" s="638" t="str">
        <f>IF($C7200="","",IFERROR(_xlfn.XLOOKUP($C7200,'1.PrepList'!$I$2:$I$1500,'1.PrepList'!$J$2:$J$1500,"")&amp;"",""))</f>
        <v/>
      </c>
      <c r="E7200" s="638" t="str">
        <f>IF($C7200="","",IFERROR(_xlfn.XLOOKUP($C7200,'1.PrepList'!$I$2:$I$1500,'1.PrepList'!$N$2:$N$1500,"")&amp;"",""))</f>
        <v/>
      </c>
      <c r="F7200" s="638" t="str">
        <f>IF($C7200="","",IFERROR(_xlfn.XLOOKUP($C7200,'1.PrepList'!$I$2:$I$1500,'1.PrepList'!$K$2:$K$1500,"")&amp;"",""))</f>
        <v/>
      </c>
      <c r="H7200" s="644" t="str">
        <f>IF($C7200="","",IFERROR(IF(_xlfn.XLOOKUP($C7200,tbl_StartedStatus[Bold ID],tbl_StartedStatus[Started])="Started","Yes",IF(_xlfn.XLOOKUP($C7200,tbl_StartedStatus[Bold ID],tbl_StartedStatus[Started])="No Show","No Show","")),""))</f>
        <v/>
      </c>
    </row>
    <row r="7201" spans="1:8" ht="15" customHeight="1" thickBot="1">
      <c r="A7201" s="38" t="str">
        <f>IF($C7201="","",IFERROR(_xlfn.XLOOKUP($C7201,'1.PrepList'!$I$2:$I$1500,'1.PrepList'!$G$2:$G$1500,"")&amp;"",""))</f>
        <v/>
      </c>
      <c r="B7201" s="638" t="str">
        <f>IF($C7201="","",IFERROR(_xlfn.XLOOKUP($C7201,'1.PrepList'!$I$2:$I$1500,'1.PrepList'!$H$2:$H$1500,"")&amp;"",""))</f>
        <v/>
      </c>
      <c r="D7201" s="638" t="str">
        <f>IF($C7201="","",IFERROR(_xlfn.XLOOKUP($C7201,'1.PrepList'!$I$2:$I$1500,'1.PrepList'!$J$2:$J$1500,"")&amp;"",""))</f>
        <v/>
      </c>
      <c r="E7201" s="638" t="str">
        <f>IF($C7201="","",IFERROR(_xlfn.XLOOKUP($C7201,'1.PrepList'!$I$2:$I$1500,'1.PrepList'!$N$2:$N$1500,"")&amp;"",""))</f>
        <v/>
      </c>
      <c r="F7201" s="638" t="str">
        <f>IF($C7201="","",IFERROR(_xlfn.XLOOKUP($C7201,'1.PrepList'!$I$2:$I$1500,'1.PrepList'!$K$2:$K$1500,"")&amp;"",""))</f>
        <v/>
      </c>
      <c r="H7201" s="644" t="str">
        <f>IF($C7201="","",IFERROR(IF(_xlfn.XLOOKUP($C7201,tbl_StartedStatus[Bold ID],tbl_StartedStatus[Started])="Started","Yes",IF(_xlfn.XLOOKUP($C7201,tbl_StartedStatus[Bold ID],tbl_StartedStatus[Started])="No Show","No Show","")),""))</f>
        <v/>
      </c>
    </row>
    <row r="7202" spans="1:8" ht="15" customHeight="1" thickBot="1">
      <c r="A7202" s="38" t="str">
        <f>IF($C7202="","",IFERROR(_xlfn.XLOOKUP($C7202,'1.PrepList'!$I$2:$I$1500,'1.PrepList'!$G$2:$G$1500,"")&amp;"",""))</f>
        <v/>
      </c>
      <c r="B7202" s="638" t="str">
        <f>IF($C7202="","",IFERROR(_xlfn.XLOOKUP($C7202,'1.PrepList'!$I$2:$I$1500,'1.PrepList'!$H$2:$H$1500,"")&amp;"",""))</f>
        <v/>
      </c>
      <c r="D7202" s="638" t="str">
        <f>IF($C7202="","",IFERROR(_xlfn.XLOOKUP($C7202,'1.PrepList'!$I$2:$I$1500,'1.PrepList'!$J$2:$J$1500,"")&amp;"",""))</f>
        <v/>
      </c>
      <c r="E7202" s="638" t="str">
        <f>IF($C7202="","",IFERROR(_xlfn.XLOOKUP($C7202,'1.PrepList'!$I$2:$I$1500,'1.PrepList'!$N$2:$N$1500,"")&amp;"",""))</f>
        <v/>
      </c>
      <c r="F7202" s="638" t="str">
        <f>IF($C7202="","",IFERROR(_xlfn.XLOOKUP($C7202,'1.PrepList'!$I$2:$I$1500,'1.PrepList'!$K$2:$K$1500,"")&amp;"",""))</f>
        <v/>
      </c>
      <c r="H7202" s="644" t="str">
        <f>IF($C7202="","",IFERROR(IF(_xlfn.XLOOKUP($C7202,tbl_StartedStatus[Bold ID],tbl_StartedStatus[Started])="Started","Yes",IF(_xlfn.XLOOKUP($C7202,tbl_StartedStatus[Bold ID],tbl_StartedStatus[Started])="No Show","No Show","")),""))</f>
        <v/>
      </c>
    </row>
    <row r="7203" spans="1:8" ht="15" customHeight="1" thickBot="1">
      <c r="A7203" s="38" t="str">
        <f>IF($C7203="","",IFERROR(_xlfn.XLOOKUP($C7203,'1.PrepList'!$I$2:$I$1500,'1.PrepList'!$G$2:$G$1500,"")&amp;"",""))</f>
        <v/>
      </c>
      <c r="B7203" s="638" t="str">
        <f>IF($C7203="","",IFERROR(_xlfn.XLOOKUP($C7203,'1.PrepList'!$I$2:$I$1500,'1.PrepList'!$H$2:$H$1500,"")&amp;"",""))</f>
        <v/>
      </c>
      <c r="D7203" s="638" t="str">
        <f>IF($C7203="","",IFERROR(_xlfn.XLOOKUP($C7203,'1.PrepList'!$I$2:$I$1500,'1.PrepList'!$J$2:$J$1500,"")&amp;"",""))</f>
        <v/>
      </c>
      <c r="E7203" s="638" t="str">
        <f>IF($C7203="","",IFERROR(_xlfn.XLOOKUP($C7203,'1.PrepList'!$I$2:$I$1500,'1.PrepList'!$N$2:$N$1500,"")&amp;"",""))</f>
        <v/>
      </c>
      <c r="F7203" s="638" t="str">
        <f>IF($C7203="","",IFERROR(_xlfn.XLOOKUP($C7203,'1.PrepList'!$I$2:$I$1500,'1.PrepList'!$K$2:$K$1500,"")&amp;"",""))</f>
        <v/>
      </c>
      <c r="H7203" s="644" t="str">
        <f>IF($C7203="","",IFERROR(IF(_xlfn.XLOOKUP($C7203,tbl_StartedStatus[Bold ID],tbl_StartedStatus[Started])="Started","Yes",IF(_xlfn.XLOOKUP($C7203,tbl_StartedStatus[Bold ID],tbl_StartedStatus[Started])="No Show","No Show","")),""))</f>
        <v/>
      </c>
    </row>
    <row r="7204" spans="1:8" ht="15" customHeight="1" thickBot="1">
      <c r="A7204" s="38" t="str">
        <f>IF($C7204="","",IFERROR(_xlfn.XLOOKUP($C7204,'1.PrepList'!$I$2:$I$1500,'1.PrepList'!$G$2:$G$1500,"")&amp;"",""))</f>
        <v/>
      </c>
      <c r="B7204" s="638" t="str">
        <f>IF($C7204="","",IFERROR(_xlfn.XLOOKUP($C7204,'1.PrepList'!$I$2:$I$1500,'1.PrepList'!$H$2:$H$1500,"")&amp;"",""))</f>
        <v/>
      </c>
      <c r="D7204" s="638" t="str">
        <f>IF($C7204="","",IFERROR(_xlfn.XLOOKUP($C7204,'1.PrepList'!$I$2:$I$1500,'1.PrepList'!$J$2:$J$1500,"")&amp;"",""))</f>
        <v/>
      </c>
      <c r="E7204" s="638" t="str">
        <f>IF($C7204="","",IFERROR(_xlfn.XLOOKUP($C7204,'1.PrepList'!$I$2:$I$1500,'1.PrepList'!$N$2:$N$1500,"")&amp;"",""))</f>
        <v/>
      </c>
      <c r="F7204" s="638" t="str">
        <f>IF($C7204="","",IFERROR(_xlfn.XLOOKUP($C7204,'1.PrepList'!$I$2:$I$1500,'1.PrepList'!$K$2:$K$1500,"")&amp;"",""))</f>
        <v/>
      </c>
      <c r="H7204" s="644" t="str">
        <f>IF($C7204="","",IFERROR(IF(_xlfn.XLOOKUP($C7204,tbl_StartedStatus[Bold ID],tbl_StartedStatus[Started])="Started","Yes",IF(_xlfn.XLOOKUP($C7204,tbl_StartedStatus[Bold ID],tbl_StartedStatus[Started])="No Show","No Show","")),""))</f>
        <v/>
      </c>
    </row>
    <row r="7205" spans="1:8" ht="15" customHeight="1" thickBot="1">
      <c r="A7205" s="38" t="str">
        <f>IF($C7205="","",IFERROR(_xlfn.XLOOKUP($C7205,'1.PrepList'!$I$2:$I$1500,'1.PrepList'!$G$2:$G$1500,"")&amp;"",""))</f>
        <v/>
      </c>
      <c r="B7205" s="638" t="str">
        <f>IF($C7205="","",IFERROR(_xlfn.XLOOKUP($C7205,'1.PrepList'!$I$2:$I$1500,'1.PrepList'!$H$2:$H$1500,"")&amp;"",""))</f>
        <v/>
      </c>
      <c r="D7205" s="638" t="str">
        <f>IF($C7205="","",IFERROR(_xlfn.XLOOKUP($C7205,'1.PrepList'!$I$2:$I$1500,'1.PrepList'!$J$2:$J$1500,"")&amp;"",""))</f>
        <v/>
      </c>
      <c r="E7205" s="638" t="str">
        <f>IF($C7205="","",IFERROR(_xlfn.XLOOKUP($C7205,'1.PrepList'!$I$2:$I$1500,'1.PrepList'!$N$2:$N$1500,"")&amp;"",""))</f>
        <v/>
      </c>
      <c r="F7205" s="638" t="str">
        <f>IF($C7205="","",IFERROR(_xlfn.XLOOKUP($C7205,'1.PrepList'!$I$2:$I$1500,'1.PrepList'!$K$2:$K$1500,"")&amp;"",""))</f>
        <v/>
      </c>
      <c r="H7205" s="644" t="str">
        <f>IF($C7205="","",IFERROR(IF(_xlfn.XLOOKUP($C7205,tbl_StartedStatus[Bold ID],tbl_StartedStatus[Started])="Started","Yes",IF(_xlfn.XLOOKUP($C7205,tbl_StartedStatus[Bold ID],tbl_StartedStatus[Started])="No Show","No Show","")),""))</f>
        <v/>
      </c>
    </row>
    <row r="7206" spans="1:8" ht="15" customHeight="1" thickBot="1">
      <c r="A7206" s="38" t="str">
        <f>IF($C7206="","",IFERROR(_xlfn.XLOOKUP($C7206,'1.PrepList'!$I$2:$I$1500,'1.PrepList'!$G$2:$G$1500,"")&amp;"",""))</f>
        <v/>
      </c>
      <c r="B7206" s="638" t="str">
        <f>IF($C7206="","",IFERROR(_xlfn.XLOOKUP($C7206,'1.PrepList'!$I$2:$I$1500,'1.PrepList'!$H$2:$H$1500,"")&amp;"",""))</f>
        <v/>
      </c>
      <c r="D7206" s="638" t="str">
        <f>IF($C7206="","",IFERROR(_xlfn.XLOOKUP($C7206,'1.PrepList'!$I$2:$I$1500,'1.PrepList'!$J$2:$J$1500,"")&amp;"",""))</f>
        <v/>
      </c>
      <c r="E7206" s="638" t="str">
        <f>IF($C7206="","",IFERROR(_xlfn.XLOOKUP($C7206,'1.PrepList'!$I$2:$I$1500,'1.PrepList'!$N$2:$N$1500,"")&amp;"",""))</f>
        <v/>
      </c>
      <c r="F7206" s="638" t="str">
        <f>IF($C7206="","",IFERROR(_xlfn.XLOOKUP($C7206,'1.PrepList'!$I$2:$I$1500,'1.PrepList'!$K$2:$K$1500,"")&amp;"",""))</f>
        <v/>
      </c>
      <c r="H7206" s="644" t="str">
        <f>IF($C7206="","",IFERROR(IF(_xlfn.XLOOKUP($C7206,tbl_StartedStatus[Bold ID],tbl_StartedStatus[Started])="Started","Yes",IF(_xlfn.XLOOKUP($C7206,tbl_StartedStatus[Bold ID],tbl_StartedStatus[Started])="No Show","No Show","")),""))</f>
        <v/>
      </c>
    </row>
    <row r="7207" spans="1:8" ht="15" customHeight="1" thickBot="1">
      <c r="A7207" s="38" t="str">
        <f>IF($C7207="","",IFERROR(_xlfn.XLOOKUP($C7207,'1.PrepList'!$I$2:$I$1500,'1.PrepList'!$G$2:$G$1500,"")&amp;"",""))</f>
        <v/>
      </c>
      <c r="B7207" s="638" t="str">
        <f>IF($C7207="","",IFERROR(_xlfn.XLOOKUP($C7207,'1.PrepList'!$I$2:$I$1500,'1.PrepList'!$H$2:$H$1500,"")&amp;"",""))</f>
        <v/>
      </c>
      <c r="D7207" s="638" t="str">
        <f>IF($C7207="","",IFERROR(_xlfn.XLOOKUP($C7207,'1.PrepList'!$I$2:$I$1500,'1.PrepList'!$J$2:$J$1500,"")&amp;"",""))</f>
        <v/>
      </c>
      <c r="E7207" s="638" t="str">
        <f>IF($C7207="","",IFERROR(_xlfn.XLOOKUP($C7207,'1.PrepList'!$I$2:$I$1500,'1.PrepList'!$N$2:$N$1500,"")&amp;"",""))</f>
        <v/>
      </c>
      <c r="F7207" s="638" t="str">
        <f>IF($C7207="","",IFERROR(_xlfn.XLOOKUP($C7207,'1.PrepList'!$I$2:$I$1500,'1.PrepList'!$K$2:$K$1500,"")&amp;"",""))</f>
        <v/>
      </c>
      <c r="H7207" s="644" t="str">
        <f>IF($C7207="","",IFERROR(IF(_xlfn.XLOOKUP($C7207,tbl_StartedStatus[Bold ID],tbl_StartedStatus[Started])="Started","Yes",IF(_xlfn.XLOOKUP($C7207,tbl_StartedStatus[Bold ID],tbl_StartedStatus[Started])="No Show","No Show","")),""))</f>
        <v/>
      </c>
    </row>
    <row r="7208" spans="1:8" ht="15" customHeight="1" thickBot="1">
      <c r="A7208" s="38" t="str">
        <f>IF($C7208="","",IFERROR(_xlfn.XLOOKUP($C7208,'1.PrepList'!$I$2:$I$1500,'1.PrepList'!$G$2:$G$1500,"")&amp;"",""))</f>
        <v/>
      </c>
      <c r="B7208" s="638" t="str">
        <f>IF($C7208="","",IFERROR(_xlfn.XLOOKUP($C7208,'1.PrepList'!$I$2:$I$1500,'1.PrepList'!$H$2:$H$1500,"")&amp;"",""))</f>
        <v/>
      </c>
      <c r="D7208" s="638" t="str">
        <f>IF($C7208="","",IFERROR(_xlfn.XLOOKUP($C7208,'1.PrepList'!$I$2:$I$1500,'1.PrepList'!$J$2:$J$1500,"")&amp;"",""))</f>
        <v/>
      </c>
      <c r="E7208" s="638" t="str">
        <f>IF($C7208="","",IFERROR(_xlfn.XLOOKUP($C7208,'1.PrepList'!$I$2:$I$1500,'1.PrepList'!$N$2:$N$1500,"")&amp;"",""))</f>
        <v/>
      </c>
      <c r="F7208" s="638" t="str">
        <f>IF($C7208="","",IFERROR(_xlfn.XLOOKUP($C7208,'1.PrepList'!$I$2:$I$1500,'1.PrepList'!$K$2:$K$1500,"")&amp;"",""))</f>
        <v/>
      </c>
      <c r="H7208" s="644" t="str">
        <f>IF($C7208="","",IFERROR(IF(_xlfn.XLOOKUP($C7208,tbl_StartedStatus[Bold ID],tbl_StartedStatus[Started])="Started","Yes",IF(_xlfn.XLOOKUP($C7208,tbl_StartedStatus[Bold ID],tbl_StartedStatus[Started])="No Show","No Show","")),""))</f>
        <v/>
      </c>
    </row>
    <row r="7209" spans="1:8" ht="15" customHeight="1" thickBot="1">
      <c r="A7209" s="38" t="str">
        <f>IF($C7209="","",IFERROR(_xlfn.XLOOKUP($C7209,'1.PrepList'!$I$2:$I$1500,'1.PrepList'!$G$2:$G$1500,"")&amp;"",""))</f>
        <v/>
      </c>
      <c r="B7209" s="638" t="str">
        <f>IF($C7209="","",IFERROR(_xlfn.XLOOKUP($C7209,'1.PrepList'!$I$2:$I$1500,'1.PrepList'!$H$2:$H$1500,"")&amp;"",""))</f>
        <v/>
      </c>
      <c r="D7209" s="638" t="str">
        <f>IF($C7209="","",IFERROR(_xlfn.XLOOKUP($C7209,'1.PrepList'!$I$2:$I$1500,'1.PrepList'!$J$2:$J$1500,"")&amp;"",""))</f>
        <v/>
      </c>
      <c r="E7209" s="638" t="str">
        <f>IF($C7209="","",IFERROR(_xlfn.XLOOKUP($C7209,'1.PrepList'!$I$2:$I$1500,'1.PrepList'!$N$2:$N$1500,"")&amp;"",""))</f>
        <v/>
      </c>
      <c r="F7209" s="638" t="str">
        <f>IF($C7209="","",IFERROR(_xlfn.XLOOKUP($C7209,'1.PrepList'!$I$2:$I$1500,'1.PrepList'!$K$2:$K$1500,"")&amp;"",""))</f>
        <v/>
      </c>
      <c r="H7209" s="644" t="str">
        <f>IF($C7209="","",IFERROR(IF(_xlfn.XLOOKUP($C7209,tbl_StartedStatus[Bold ID],tbl_StartedStatus[Started])="Started","Yes",IF(_xlfn.XLOOKUP($C7209,tbl_StartedStatus[Bold ID],tbl_StartedStatus[Started])="No Show","No Show","")),""))</f>
        <v/>
      </c>
    </row>
    <row r="7210" spans="1:8" ht="15" customHeight="1" thickBot="1">
      <c r="A7210" s="38" t="str">
        <f>IF($C7210="","",IFERROR(_xlfn.XLOOKUP($C7210,'1.PrepList'!$I$2:$I$1500,'1.PrepList'!$G$2:$G$1500,"")&amp;"",""))</f>
        <v/>
      </c>
      <c r="B7210" s="638" t="str">
        <f>IF($C7210="","",IFERROR(_xlfn.XLOOKUP($C7210,'1.PrepList'!$I$2:$I$1500,'1.PrepList'!$H$2:$H$1500,"")&amp;"",""))</f>
        <v/>
      </c>
      <c r="D7210" s="638" t="str">
        <f>IF($C7210="","",IFERROR(_xlfn.XLOOKUP($C7210,'1.PrepList'!$I$2:$I$1500,'1.PrepList'!$J$2:$J$1500,"")&amp;"",""))</f>
        <v/>
      </c>
      <c r="E7210" s="638" t="str">
        <f>IF($C7210="","",IFERROR(_xlfn.XLOOKUP($C7210,'1.PrepList'!$I$2:$I$1500,'1.PrepList'!$N$2:$N$1500,"")&amp;"",""))</f>
        <v/>
      </c>
      <c r="F7210" s="638" t="str">
        <f>IF($C7210="","",IFERROR(_xlfn.XLOOKUP($C7210,'1.PrepList'!$I$2:$I$1500,'1.PrepList'!$K$2:$K$1500,"")&amp;"",""))</f>
        <v/>
      </c>
      <c r="H7210" s="644" t="str">
        <f>IF($C7210="","",IFERROR(IF(_xlfn.XLOOKUP($C7210,tbl_StartedStatus[Bold ID],tbl_StartedStatus[Started])="Started","Yes",IF(_xlfn.XLOOKUP($C7210,tbl_StartedStatus[Bold ID],tbl_StartedStatus[Started])="No Show","No Show","")),""))</f>
        <v/>
      </c>
    </row>
    <row r="7211" spans="1:8" ht="15" customHeight="1" thickBot="1">
      <c r="A7211" s="38" t="str">
        <f>IF($C7211="","",IFERROR(_xlfn.XLOOKUP($C7211,'1.PrepList'!$I$2:$I$1500,'1.PrepList'!$G$2:$G$1500,"")&amp;"",""))</f>
        <v/>
      </c>
      <c r="B7211" s="638" t="str">
        <f>IF($C7211="","",IFERROR(_xlfn.XLOOKUP($C7211,'1.PrepList'!$I$2:$I$1500,'1.PrepList'!$H$2:$H$1500,"")&amp;"",""))</f>
        <v/>
      </c>
      <c r="D7211" s="638" t="str">
        <f>IF($C7211="","",IFERROR(_xlfn.XLOOKUP($C7211,'1.PrepList'!$I$2:$I$1500,'1.PrepList'!$J$2:$J$1500,"")&amp;"",""))</f>
        <v/>
      </c>
      <c r="E7211" s="638" t="str">
        <f>IF($C7211="","",IFERROR(_xlfn.XLOOKUP($C7211,'1.PrepList'!$I$2:$I$1500,'1.PrepList'!$N$2:$N$1500,"")&amp;"",""))</f>
        <v/>
      </c>
      <c r="F7211" s="638" t="str">
        <f>IF($C7211="","",IFERROR(_xlfn.XLOOKUP($C7211,'1.PrepList'!$I$2:$I$1500,'1.PrepList'!$K$2:$K$1500,"")&amp;"",""))</f>
        <v/>
      </c>
      <c r="H7211" s="644" t="str">
        <f>IF($C7211="","",IFERROR(IF(_xlfn.XLOOKUP($C7211,tbl_StartedStatus[Bold ID],tbl_StartedStatus[Started])="Started","Yes",IF(_xlfn.XLOOKUP($C7211,tbl_StartedStatus[Bold ID],tbl_StartedStatus[Started])="No Show","No Show","")),""))</f>
        <v/>
      </c>
    </row>
    <row r="7212" spans="1:8" ht="15" customHeight="1" thickBot="1">
      <c r="A7212" s="38" t="str">
        <f>IF($C7212="","",IFERROR(_xlfn.XLOOKUP($C7212,'1.PrepList'!$I$2:$I$1500,'1.PrepList'!$G$2:$G$1500,"")&amp;"",""))</f>
        <v/>
      </c>
      <c r="B7212" s="638" t="str">
        <f>IF($C7212="","",IFERROR(_xlfn.XLOOKUP($C7212,'1.PrepList'!$I$2:$I$1500,'1.PrepList'!$H$2:$H$1500,"")&amp;"",""))</f>
        <v/>
      </c>
      <c r="D7212" s="638" t="str">
        <f>IF($C7212="","",IFERROR(_xlfn.XLOOKUP($C7212,'1.PrepList'!$I$2:$I$1500,'1.PrepList'!$J$2:$J$1500,"")&amp;"",""))</f>
        <v/>
      </c>
      <c r="E7212" s="638" t="str">
        <f>IF($C7212="","",IFERROR(_xlfn.XLOOKUP($C7212,'1.PrepList'!$I$2:$I$1500,'1.PrepList'!$N$2:$N$1500,"")&amp;"",""))</f>
        <v/>
      </c>
      <c r="F7212" s="638" t="str">
        <f>IF($C7212="","",IFERROR(_xlfn.XLOOKUP($C7212,'1.PrepList'!$I$2:$I$1500,'1.PrepList'!$K$2:$K$1500,"")&amp;"",""))</f>
        <v/>
      </c>
      <c r="H7212" s="644" t="str">
        <f>IF($C7212="","",IFERROR(IF(_xlfn.XLOOKUP($C7212,tbl_StartedStatus[Bold ID],tbl_StartedStatus[Started])="Started","Yes",IF(_xlfn.XLOOKUP($C7212,tbl_StartedStatus[Bold ID],tbl_StartedStatus[Started])="No Show","No Show","")),""))</f>
        <v/>
      </c>
    </row>
    <row r="7213" spans="1:8" ht="15" customHeight="1" thickBot="1">
      <c r="A7213" s="38" t="str">
        <f>IF($C7213="","",IFERROR(_xlfn.XLOOKUP($C7213,'1.PrepList'!$I$2:$I$1500,'1.PrepList'!$G$2:$G$1500,"")&amp;"",""))</f>
        <v/>
      </c>
      <c r="B7213" s="638" t="str">
        <f>IF($C7213="","",IFERROR(_xlfn.XLOOKUP($C7213,'1.PrepList'!$I$2:$I$1500,'1.PrepList'!$H$2:$H$1500,"")&amp;"",""))</f>
        <v/>
      </c>
      <c r="D7213" s="638" t="str">
        <f>IF($C7213="","",IFERROR(_xlfn.XLOOKUP($C7213,'1.PrepList'!$I$2:$I$1500,'1.PrepList'!$J$2:$J$1500,"")&amp;"",""))</f>
        <v/>
      </c>
      <c r="E7213" s="638" t="str">
        <f>IF($C7213="","",IFERROR(_xlfn.XLOOKUP($C7213,'1.PrepList'!$I$2:$I$1500,'1.PrepList'!$N$2:$N$1500,"")&amp;"",""))</f>
        <v/>
      </c>
      <c r="F7213" s="638" t="str">
        <f>IF($C7213="","",IFERROR(_xlfn.XLOOKUP($C7213,'1.PrepList'!$I$2:$I$1500,'1.PrepList'!$K$2:$K$1500,"")&amp;"",""))</f>
        <v/>
      </c>
      <c r="H7213" s="644" t="str">
        <f>IF($C7213="","",IFERROR(IF(_xlfn.XLOOKUP($C7213,tbl_StartedStatus[Bold ID],tbl_StartedStatus[Started])="Started","Yes",IF(_xlfn.XLOOKUP($C7213,tbl_StartedStatus[Bold ID],tbl_StartedStatus[Started])="No Show","No Show","")),""))</f>
        <v/>
      </c>
    </row>
    <row r="7214" spans="1:8" ht="15" customHeight="1" thickBot="1">
      <c r="A7214" s="38" t="str">
        <f>IF($C7214="","",IFERROR(_xlfn.XLOOKUP($C7214,'1.PrepList'!$I$2:$I$1500,'1.PrepList'!$G$2:$G$1500,"")&amp;"",""))</f>
        <v/>
      </c>
      <c r="B7214" s="638" t="str">
        <f>IF($C7214="","",IFERROR(_xlfn.XLOOKUP($C7214,'1.PrepList'!$I$2:$I$1500,'1.PrepList'!$H$2:$H$1500,"")&amp;"",""))</f>
        <v/>
      </c>
      <c r="D7214" s="638" t="str">
        <f>IF($C7214="","",IFERROR(_xlfn.XLOOKUP($C7214,'1.PrepList'!$I$2:$I$1500,'1.PrepList'!$J$2:$J$1500,"")&amp;"",""))</f>
        <v/>
      </c>
      <c r="E7214" s="638" t="str">
        <f>IF($C7214="","",IFERROR(_xlfn.XLOOKUP($C7214,'1.PrepList'!$I$2:$I$1500,'1.PrepList'!$N$2:$N$1500,"")&amp;"",""))</f>
        <v/>
      </c>
      <c r="F7214" s="638" t="str">
        <f>IF($C7214="","",IFERROR(_xlfn.XLOOKUP($C7214,'1.PrepList'!$I$2:$I$1500,'1.PrepList'!$K$2:$K$1500,"")&amp;"",""))</f>
        <v/>
      </c>
      <c r="H7214" s="644" t="str">
        <f>IF($C7214="","",IFERROR(IF(_xlfn.XLOOKUP($C7214,tbl_StartedStatus[Bold ID],tbl_StartedStatus[Started])="Started","Yes",IF(_xlfn.XLOOKUP($C7214,tbl_StartedStatus[Bold ID],tbl_StartedStatus[Started])="No Show","No Show","")),""))</f>
        <v/>
      </c>
    </row>
    <row r="7215" spans="1:8" ht="15" customHeight="1" thickBot="1">
      <c r="A7215" s="38" t="str">
        <f>IF($C7215="","",IFERROR(_xlfn.XLOOKUP($C7215,'1.PrepList'!$I$2:$I$1500,'1.PrepList'!$G$2:$G$1500,"")&amp;"",""))</f>
        <v/>
      </c>
      <c r="B7215" s="638" t="str">
        <f>IF($C7215="","",IFERROR(_xlfn.XLOOKUP($C7215,'1.PrepList'!$I$2:$I$1500,'1.PrepList'!$H$2:$H$1500,"")&amp;"",""))</f>
        <v/>
      </c>
      <c r="D7215" s="638" t="str">
        <f>IF($C7215="","",IFERROR(_xlfn.XLOOKUP($C7215,'1.PrepList'!$I$2:$I$1500,'1.PrepList'!$J$2:$J$1500,"")&amp;"",""))</f>
        <v/>
      </c>
      <c r="E7215" s="638" t="str">
        <f>IF($C7215="","",IFERROR(_xlfn.XLOOKUP($C7215,'1.PrepList'!$I$2:$I$1500,'1.PrepList'!$N$2:$N$1500,"")&amp;"",""))</f>
        <v/>
      </c>
      <c r="F7215" s="638" t="str">
        <f>IF($C7215="","",IFERROR(_xlfn.XLOOKUP($C7215,'1.PrepList'!$I$2:$I$1500,'1.PrepList'!$K$2:$K$1500,"")&amp;"",""))</f>
        <v/>
      </c>
      <c r="H7215" s="644" t="str">
        <f>IF($C7215="","",IFERROR(IF(_xlfn.XLOOKUP($C7215,tbl_StartedStatus[Bold ID],tbl_StartedStatus[Started])="Started","Yes",IF(_xlfn.XLOOKUP($C7215,tbl_StartedStatus[Bold ID],tbl_StartedStatus[Started])="No Show","No Show","")),""))</f>
        <v/>
      </c>
    </row>
    <row r="7216" spans="1:8" ht="15" customHeight="1" thickBot="1">
      <c r="A7216" s="38" t="str">
        <f>IF($C7216="","",IFERROR(_xlfn.XLOOKUP($C7216,'1.PrepList'!$I$2:$I$1500,'1.PrepList'!$G$2:$G$1500,"")&amp;"",""))</f>
        <v/>
      </c>
      <c r="B7216" s="638" t="str">
        <f>IF($C7216="","",IFERROR(_xlfn.XLOOKUP($C7216,'1.PrepList'!$I$2:$I$1500,'1.PrepList'!$H$2:$H$1500,"")&amp;"",""))</f>
        <v/>
      </c>
      <c r="D7216" s="638" t="str">
        <f>IF($C7216="","",IFERROR(_xlfn.XLOOKUP($C7216,'1.PrepList'!$I$2:$I$1500,'1.PrepList'!$J$2:$J$1500,"")&amp;"",""))</f>
        <v/>
      </c>
      <c r="E7216" s="638" t="str">
        <f>IF($C7216="","",IFERROR(_xlfn.XLOOKUP($C7216,'1.PrepList'!$I$2:$I$1500,'1.PrepList'!$N$2:$N$1500,"")&amp;"",""))</f>
        <v/>
      </c>
      <c r="F7216" s="638" t="str">
        <f>IF($C7216="","",IFERROR(_xlfn.XLOOKUP($C7216,'1.PrepList'!$I$2:$I$1500,'1.PrepList'!$K$2:$K$1500,"")&amp;"",""))</f>
        <v/>
      </c>
      <c r="H7216" s="644" t="str">
        <f>IF($C7216="","",IFERROR(IF(_xlfn.XLOOKUP($C7216,tbl_StartedStatus[Bold ID],tbl_StartedStatus[Started])="Started","Yes",IF(_xlfn.XLOOKUP($C7216,tbl_StartedStatus[Bold ID],tbl_StartedStatus[Started])="No Show","No Show","")),""))</f>
        <v/>
      </c>
    </row>
    <row r="7217" spans="1:8" ht="15" customHeight="1" thickBot="1">
      <c r="A7217" s="38" t="str">
        <f>IF($C7217="","",IFERROR(_xlfn.XLOOKUP($C7217,'1.PrepList'!$I$2:$I$1500,'1.PrepList'!$G$2:$G$1500,"")&amp;"",""))</f>
        <v/>
      </c>
      <c r="B7217" s="638" t="str">
        <f>IF($C7217="","",IFERROR(_xlfn.XLOOKUP($C7217,'1.PrepList'!$I$2:$I$1500,'1.PrepList'!$H$2:$H$1500,"")&amp;"",""))</f>
        <v/>
      </c>
      <c r="D7217" s="638" t="str">
        <f>IF($C7217="","",IFERROR(_xlfn.XLOOKUP($C7217,'1.PrepList'!$I$2:$I$1500,'1.PrepList'!$J$2:$J$1500,"")&amp;"",""))</f>
        <v/>
      </c>
      <c r="E7217" s="638" t="str">
        <f>IF($C7217="","",IFERROR(_xlfn.XLOOKUP($C7217,'1.PrepList'!$I$2:$I$1500,'1.PrepList'!$N$2:$N$1500,"")&amp;"",""))</f>
        <v/>
      </c>
      <c r="F7217" s="638" t="str">
        <f>IF($C7217="","",IFERROR(_xlfn.XLOOKUP($C7217,'1.PrepList'!$I$2:$I$1500,'1.PrepList'!$K$2:$K$1500,"")&amp;"",""))</f>
        <v/>
      </c>
      <c r="H7217" s="644" t="str">
        <f>IF($C7217="","",IFERROR(IF(_xlfn.XLOOKUP($C7217,tbl_StartedStatus[Bold ID],tbl_StartedStatus[Started])="Started","Yes",IF(_xlfn.XLOOKUP($C7217,tbl_StartedStatus[Bold ID],tbl_StartedStatus[Started])="No Show","No Show","")),""))</f>
        <v/>
      </c>
    </row>
    <row r="7218" spans="1:8" ht="15" customHeight="1" thickBot="1">
      <c r="A7218" s="38" t="str">
        <f>IF($C7218="","",IFERROR(_xlfn.XLOOKUP($C7218,'1.PrepList'!$I$2:$I$1500,'1.PrepList'!$G$2:$G$1500,"")&amp;"",""))</f>
        <v/>
      </c>
      <c r="B7218" s="638" t="str">
        <f>IF($C7218="","",IFERROR(_xlfn.XLOOKUP($C7218,'1.PrepList'!$I$2:$I$1500,'1.PrepList'!$H$2:$H$1500,"")&amp;"",""))</f>
        <v/>
      </c>
      <c r="D7218" s="638" t="str">
        <f>IF($C7218="","",IFERROR(_xlfn.XLOOKUP($C7218,'1.PrepList'!$I$2:$I$1500,'1.PrepList'!$J$2:$J$1500,"")&amp;"",""))</f>
        <v/>
      </c>
      <c r="E7218" s="638" t="str">
        <f>IF($C7218="","",IFERROR(_xlfn.XLOOKUP($C7218,'1.PrepList'!$I$2:$I$1500,'1.PrepList'!$N$2:$N$1500,"")&amp;"",""))</f>
        <v/>
      </c>
      <c r="F7218" s="638" t="str">
        <f>IF($C7218="","",IFERROR(_xlfn.XLOOKUP($C7218,'1.PrepList'!$I$2:$I$1500,'1.PrepList'!$K$2:$K$1500,"")&amp;"",""))</f>
        <v/>
      </c>
      <c r="H7218" s="644" t="str">
        <f>IF($C7218="","",IFERROR(IF(_xlfn.XLOOKUP($C7218,tbl_StartedStatus[Bold ID],tbl_StartedStatus[Started])="Started","Yes",IF(_xlfn.XLOOKUP($C7218,tbl_StartedStatus[Bold ID],tbl_StartedStatus[Started])="No Show","No Show","")),""))</f>
        <v/>
      </c>
    </row>
    <row r="7219" spans="1:8" ht="15" customHeight="1" thickBot="1">
      <c r="A7219" s="38" t="str">
        <f>IF($C7219="","",IFERROR(_xlfn.XLOOKUP($C7219,'1.PrepList'!$I$2:$I$1500,'1.PrepList'!$G$2:$G$1500,"")&amp;"",""))</f>
        <v/>
      </c>
      <c r="B7219" s="638" t="str">
        <f>IF($C7219="","",IFERROR(_xlfn.XLOOKUP($C7219,'1.PrepList'!$I$2:$I$1500,'1.PrepList'!$H$2:$H$1500,"")&amp;"",""))</f>
        <v/>
      </c>
      <c r="D7219" s="638" t="str">
        <f>IF($C7219="","",IFERROR(_xlfn.XLOOKUP($C7219,'1.PrepList'!$I$2:$I$1500,'1.PrepList'!$J$2:$J$1500,"")&amp;"",""))</f>
        <v/>
      </c>
      <c r="E7219" s="638" t="str">
        <f>IF($C7219="","",IFERROR(_xlfn.XLOOKUP($C7219,'1.PrepList'!$I$2:$I$1500,'1.PrepList'!$N$2:$N$1500,"")&amp;"",""))</f>
        <v/>
      </c>
      <c r="F7219" s="638" t="str">
        <f>IF($C7219="","",IFERROR(_xlfn.XLOOKUP($C7219,'1.PrepList'!$I$2:$I$1500,'1.PrepList'!$K$2:$K$1500,"")&amp;"",""))</f>
        <v/>
      </c>
      <c r="H7219" s="644" t="str">
        <f>IF($C7219="","",IFERROR(IF(_xlfn.XLOOKUP($C7219,tbl_StartedStatus[Bold ID],tbl_StartedStatus[Started])="Started","Yes",IF(_xlfn.XLOOKUP($C7219,tbl_StartedStatus[Bold ID],tbl_StartedStatus[Started])="No Show","No Show","")),""))</f>
        <v/>
      </c>
    </row>
    <row r="7220" spans="1:8" ht="15" customHeight="1" thickBot="1">
      <c r="A7220" s="38" t="str">
        <f>IF($C7220="","",IFERROR(_xlfn.XLOOKUP($C7220,'1.PrepList'!$I$2:$I$1500,'1.PrepList'!$G$2:$G$1500,"")&amp;"",""))</f>
        <v/>
      </c>
      <c r="B7220" s="638" t="str">
        <f>IF($C7220="","",IFERROR(_xlfn.XLOOKUP($C7220,'1.PrepList'!$I$2:$I$1500,'1.PrepList'!$H$2:$H$1500,"")&amp;"",""))</f>
        <v/>
      </c>
      <c r="D7220" s="638" t="str">
        <f>IF($C7220="","",IFERROR(_xlfn.XLOOKUP($C7220,'1.PrepList'!$I$2:$I$1500,'1.PrepList'!$J$2:$J$1500,"")&amp;"",""))</f>
        <v/>
      </c>
      <c r="E7220" s="638" t="str">
        <f>IF($C7220="","",IFERROR(_xlfn.XLOOKUP($C7220,'1.PrepList'!$I$2:$I$1500,'1.PrepList'!$N$2:$N$1500,"")&amp;"",""))</f>
        <v/>
      </c>
      <c r="F7220" s="638" t="str">
        <f>IF($C7220="","",IFERROR(_xlfn.XLOOKUP($C7220,'1.PrepList'!$I$2:$I$1500,'1.PrepList'!$K$2:$K$1500,"")&amp;"",""))</f>
        <v/>
      </c>
      <c r="H7220" s="644" t="str">
        <f>IF($C7220="","",IFERROR(IF(_xlfn.XLOOKUP($C7220,tbl_StartedStatus[Bold ID],tbl_StartedStatus[Started])="Started","Yes",IF(_xlfn.XLOOKUP($C7220,tbl_StartedStatus[Bold ID],tbl_StartedStatus[Started])="No Show","No Show","")),""))</f>
        <v/>
      </c>
    </row>
    <row r="7221" spans="1:8" ht="15" customHeight="1" thickBot="1">
      <c r="A7221" s="38" t="str">
        <f>IF($C7221="","",IFERROR(_xlfn.XLOOKUP($C7221,'1.PrepList'!$I$2:$I$1500,'1.PrepList'!$G$2:$G$1500,"")&amp;"",""))</f>
        <v/>
      </c>
      <c r="B7221" s="638" t="str">
        <f>IF($C7221="","",IFERROR(_xlfn.XLOOKUP($C7221,'1.PrepList'!$I$2:$I$1500,'1.PrepList'!$H$2:$H$1500,"")&amp;"",""))</f>
        <v/>
      </c>
      <c r="D7221" s="638" t="str">
        <f>IF($C7221="","",IFERROR(_xlfn.XLOOKUP($C7221,'1.PrepList'!$I$2:$I$1500,'1.PrepList'!$J$2:$J$1500,"")&amp;"",""))</f>
        <v/>
      </c>
      <c r="E7221" s="638" t="str">
        <f>IF($C7221="","",IFERROR(_xlfn.XLOOKUP($C7221,'1.PrepList'!$I$2:$I$1500,'1.PrepList'!$N$2:$N$1500,"")&amp;"",""))</f>
        <v/>
      </c>
      <c r="F7221" s="638" t="str">
        <f>IF($C7221="","",IFERROR(_xlfn.XLOOKUP($C7221,'1.PrepList'!$I$2:$I$1500,'1.PrepList'!$K$2:$K$1500,"")&amp;"",""))</f>
        <v/>
      </c>
      <c r="H7221" s="644" t="str">
        <f>IF($C7221="","",IFERROR(IF(_xlfn.XLOOKUP($C7221,tbl_StartedStatus[Bold ID],tbl_StartedStatus[Started])="Started","Yes",IF(_xlfn.XLOOKUP($C7221,tbl_StartedStatus[Bold ID],tbl_StartedStatus[Started])="No Show","No Show","")),""))</f>
        <v/>
      </c>
    </row>
    <row r="7222" spans="1:8" ht="15" customHeight="1" thickBot="1">
      <c r="A7222" s="38" t="str">
        <f>IF($C7222="","",IFERROR(_xlfn.XLOOKUP($C7222,'1.PrepList'!$I$2:$I$1500,'1.PrepList'!$G$2:$G$1500,"")&amp;"",""))</f>
        <v/>
      </c>
      <c r="B7222" s="638" t="str">
        <f>IF($C7222="","",IFERROR(_xlfn.XLOOKUP($C7222,'1.PrepList'!$I$2:$I$1500,'1.PrepList'!$H$2:$H$1500,"")&amp;"",""))</f>
        <v/>
      </c>
      <c r="D7222" s="638" t="str">
        <f>IF($C7222="","",IFERROR(_xlfn.XLOOKUP($C7222,'1.PrepList'!$I$2:$I$1500,'1.PrepList'!$J$2:$J$1500,"")&amp;"",""))</f>
        <v/>
      </c>
      <c r="E7222" s="638" t="str">
        <f>IF($C7222="","",IFERROR(_xlfn.XLOOKUP($C7222,'1.PrepList'!$I$2:$I$1500,'1.PrepList'!$N$2:$N$1500,"")&amp;"",""))</f>
        <v/>
      </c>
      <c r="F7222" s="638" t="str">
        <f>IF($C7222="","",IFERROR(_xlfn.XLOOKUP($C7222,'1.PrepList'!$I$2:$I$1500,'1.PrepList'!$K$2:$K$1500,"")&amp;"",""))</f>
        <v/>
      </c>
      <c r="H7222" s="644" t="str">
        <f>IF($C7222="","",IFERROR(IF(_xlfn.XLOOKUP($C7222,tbl_StartedStatus[Bold ID],tbl_StartedStatus[Started])="Started","Yes",IF(_xlfn.XLOOKUP($C7222,tbl_StartedStatus[Bold ID],tbl_StartedStatus[Started])="No Show","No Show","")),""))</f>
        <v/>
      </c>
    </row>
    <row r="7223" spans="1:8" ht="15" customHeight="1" thickBot="1">
      <c r="A7223" s="38" t="str">
        <f>IF($C7223="","",IFERROR(_xlfn.XLOOKUP($C7223,'1.PrepList'!$I$2:$I$1500,'1.PrepList'!$G$2:$G$1500,"")&amp;"",""))</f>
        <v/>
      </c>
      <c r="B7223" s="638" t="str">
        <f>IF($C7223="","",IFERROR(_xlfn.XLOOKUP($C7223,'1.PrepList'!$I$2:$I$1500,'1.PrepList'!$H$2:$H$1500,"")&amp;"",""))</f>
        <v/>
      </c>
      <c r="D7223" s="638" t="str">
        <f>IF($C7223="","",IFERROR(_xlfn.XLOOKUP($C7223,'1.PrepList'!$I$2:$I$1500,'1.PrepList'!$J$2:$J$1500,"")&amp;"",""))</f>
        <v/>
      </c>
      <c r="E7223" s="638" t="str">
        <f>IF($C7223="","",IFERROR(_xlfn.XLOOKUP($C7223,'1.PrepList'!$I$2:$I$1500,'1.PrepList'!$N$2:$N$1500,"")&amp;"",""))</f>
        <v/>
      </c>
      <c r="F7223" s="638" t="str">
        <f>IF($C7223="","",IFERROR(_xlfn.XLOOKUP($C7223,'1.PrepList'!$I$2:$I$1500,'1.PrepList'!$K$2:$K$1500,"")&amp;"",""))</f>
        <v/>
      </c>
      <c r="H7223" s="644" t="str">
        <f>IF($C7223="","",IFERROR(IF(_xlfn.XLOOKUP($C7223,tbl_StartedStatus[Bold ID],tbl_StartedStatus[Started])="Started","Yes",IF(_xlfn.XLOOKUP($C7223,tbl_StartedStatus[Bold ID],tbl_StartedStatus[Started])="No Show","No Show","")),""))</f>
        <v/>
      </c>
    </row>
    <row r="7224" spans="1:8" ht="15" customHeight="1" thickBot="1">
      <c r="A7224" s="38" t="str">
        <f>IF($C7224="","",IFERROR(_xlfn.XLOOKUP($C7224,'1.PrepList'!$I$2:$I$1500,'1.PrepList'!$G$2:$G$1500,"")&amp;"",""))</f>
        <v/>
      </c>
      <c r="B7224" s="638" t="str">
        <f>IF($C7224="","",IFERROR(_xlfn.XLOOKUP($C7224,'1.PrepList'!$I$2:$I$1500,'1.PrepList'!$H$2:$H$1500,"")&amp;"",""))</f>
        <v/>
      </c>
      <c r="D7224" s="638" t="str">
        <f>IF($C7224="","",IFERROR(_xlfn.XLOOKUP($C7224,'1.PrepList'!$I$2:$I$1500,'1.PrepList'!$J$2:$J$1500,"")&amp;"",""))</f>
        <v/>
      </c>
      <c r="E7224" s="638" t="str">
        <f>IF($C7224="","",IFERROR(_xlfn.XLOOKUP($C7224,'1.PrepList'!$I$2:$I$1500,'1.PrepList'!$N$2:$N$1500,"")&amp;"",""))</f>
        <v/>
      </c>
      <c r="F7224" s="638" t="str">
        <f>IF($C7224="","",IFERROR(_xlfn.XLOOKUP($C7224,'1.PrepList'!$I$2:$I$1500,'1.PrepList'!$K$2:$K$1500,"")&amp;"",""))</f>
        <v/>
      </c>
      <c r="H7224" s="644" t="str">
        <f>IF($C7224="","",IFERROR(IF(_xlfn.XLOOKUP($C7224,tbl_StartedStatus[Bold ID],tbl_StartedStatus[Started])="Started","Yes",IF(_xlfn.XLOOKUP($C7224,tbl_StartedStatus[Bold ID],tbl_StartedStatus[Started])="No Show","No Show","")),""))</f>
        <v/>
      </c>
    </row>
    <row r="7225" spans="1:8" ht="15" customHeight="1" thickBot="1">
      <c r="A7225" s="38" t="str">
        <f>IF($C7225="","",IFERROR(_xlfn.XLOOKUP($C7225,'1.PrepList'!$I$2:$I$1500,'1.PrepList'!$G$2:$G$1500,"")&amp;"",""))</f>
        <v/>
      </c>
      <c r="B7225" s="638" t="str">
        <f>IF($C7225="","",IFERROR(_xlfn.XLOOKUP($C7225,'1.PrepList'!$I$2:$I$1500,'1.PrepList'!$H$2:$H$1500,"")&amp;"",""))</f>
        <v/>
      </c>
      <c r="D7225" s="638" t="str">
        <f>IF($C7225="","",IFERROR(_xlfn.XLOOKUP($C7225,'1.PrepList'!$I$2:$I$1500,'1.PrepList'!$J$2:$J$1500,"")&amp;"",""))</f>
        <v/>
      </c>
      <c r="E7225" s="638" t="str">
        <f>IF($C7225="","",IFERROR(_xlfn.XLOOKUP($C7225,'1.PrepList'!$I$2:$I$1500,'1.PrepList'!$N$2:$N$1500,"")&amp;"",""))</f>
        <v/>
      </c>
      <c r="F7225" s="638" t="str">
        <f>IF($C7225="","",IFERROR(_xlfn.XLOOKUP($C7225,'1.PrepList'!$I$2:$I$1500,'1.PrepList'!$K$2:$K$1500,"")&amp;"",""))</f>
        <v/>
      </c>
      <c r="H7225" s="644" t="str">
        <f>IF($C7225="","",IFERROR(IF(_xlfn.XLOOKUP($C7225,tbl_StartedStatus[Bold ID],tbl_StartedStatus[Started])="Started","Yes",IF(_xlfn.XLOOKUP($C7225,tbl_StartedStatus[Bold ID],tbl_StartedStatus[Started])="No Show","No Show","")),""))</f>
        <v/>
      </c>
    </row>
    <row r="7226" spans="1:8" ht="15" customHeight="1" thickBot="1">
      <c r="A7226" s="38" t="str">
        <f>IF($C7226="","",IFERROR(_xlfn.XLOOKUP($C7226,'1.PrepList'!$I$2:$I$1500,'1.PrepList'!$G$2:$G$1500,"")&amp;"",""))</f>
        <v/>
      </c>
      <c r="B7226" s="638" t="str">
        <f>IF($C7226="","",IFERROR(_xlfn.XLOOKUP($C7226,'1.PrepList'!$I$2:$I$1500,'1.PrepList'!$H$2:$H$1500,"")&amp;"",""))</f>
        <v/>
      </c>
      <c r="D7226" s="638" t="str">
        <f>IF($C7226="","",IFERROR(_xlfn.XLOOKUP($C7226,'1.PrepList'!$I$2:$I$1500,'1.PrepList'!$J$2:$J$1500,"")&amp;"",""))</f>
        <v/>
      </c>
      <c r="E7226" s="638" t="str">
        <f>IF($C7226="","",IFERROR(_xlfn.XLOOKUP($C7226,'1.PrepList'!$I$2:$I$1500,'1.PrepList'!$N$2:$N$1500,"")&amp;"",""))</f>
        <v/>
      </c>
      <c r="F7226" s="638" t="str">
        <f>IF($C7226="","",IFERROR(_xlfn.XLOOKUP($C7226,'1.PrepList'!$I$2:$I$1500,'1.PrepList'!$K$2:$K$1500,"")&amp;"",""))</f>
        <v/>
      </c>
      <c r="H7226" s="644" t="str">
        <f>IF($C7226="","",IFERROR(IF(_xlfn.XLOOKUP($C7226,tbl_StartedStatus[Bold ID],tbl_StartedStatus[Started])="Started","Yes",IF(_xlfn.XLOOKUP($C7226,tbl_StartedStatus[Bold ID],tbl_StartedStatus[Started])="No Show","No Show","")),""))</f>
        <v/>
      </c>
    </row>
    <row r="7227" spans="1:8" ht="15" customHeight="1" thickBot="1">
      <c r="A7227" s="38" t="str">
        <f>IF($C7227="","",IFERROR(_xlfn.XLOOKUP($C7227,'1.PrepList'!$I$2:$I$1500,'1.PrepList'!$G$2:$G$1500,"")&amp;"",""))</f>
        <v/>
      </c>
      <c r="B7227" s="638" t="str">
        <f>IF($C7227="","",IFERROR(_xlfn.XLOOKUP($C7227,'1.PrepList'!$I$2:$I$1500,'1.PrepList'!$H$2:$H$1500,"")&amp;"",""))</f>
        <v/>
      </c>
      <c r="D7227" s="638" t="str">
        <f>IF($C7227="","",IFERROR(_xlfn.XLOOKUP($C7227,'1.PrepList'!$I$2:$I$1500,'1.PrepList'!$J$2:$J$1500,"")&amp;"",""))</f>
        <v/>
      </c>
      <c r="E7227" s="638" t="str">
        <f>IF($C7227="","",IFERROR(_xlfn.XLOOKUP($C7227,'1.PrepList'!$I$2:$I$1500,'1.PrepList'!$N$2:$N$1500,"")&amp;"",""))</f>
        <v/>
      </c>
      <c r="F7227" s="638" t="str">
        <f>IF($C7227="","",IFERROR(_xlfn.XLOOKUP($C7227,'1.PrepList'!$I$2:$I$1500,'1.PrepList'!$K$2:$K$1500,"")&amp;"",""))</f>
        <v/>
      </c>
      <c r="H7227" s="644" t="str">
        <f>IF($C7227="","",IFERROR(IF(_xlfn.XLOOKUP($C7227,tbl_StartedStatus[Bold ID],tbl_StartedStatus[Started])="Started","Yes",IF(_xlfn.XLOOKUP($C7227,tbl_StartedStatus[Bold ID],tbl_StartedStatus[Started])="No Show","No Show","")),""))</f>
        <v/>
      </c>
    </row>
    <row r="7228" spans="1:8" ht="15" customHeight="1" thickBot="1">
      <c r="A7228" s="38" t="str">
        <f>IF($C7228="","",IFERROR(_xlfn.XLOOKUP($C7228,'1.PrepList'!$I$2:$I$1500,'1.PrepList'!$G$2:$G$1500,"")&amp;"",""))</f>
        <v/>
      </c>
      <c r="B7228" s="638" t="str">
        <f>IF($C7228="","",IFERROR(_xlfn.XLOOKUP($C7228,'1.PrepList'!$I$2:$I$1500,'1.PrepList'!$H$2:$H$1500,"")&amp;"",""))</f>
        <v/>
      </c>
      <c r="D7228" s="638" t="str">
        <f>IF($C7228="","",IFERROR(_xlfn.XLOOKUP($C7228,'1.PrepList'!$I$2:$I$1500,'1.PrepList'!$J$2:$J$1500,"")&amp;"",""))</f>
        <v/>
      </c>
      <c r="E7228" s="638" t="str">
        <f>IF($C7228="","",IFERROR(_xlfn.XLOOKUP($C7228,'1.PrepList'!$I$2:$I$1500,'1.PrepList'!$N$2:$N$1500,"")&amp;"",""))</f>
        <v/>
      </c>
      <c r="F7228" s="638" t="str">
        <f>IF($C7228="","",IFERROR(_xlfn.XLOOKUP($C7228,'1.PrepList'!$I$2:$I$1500,'1.PrepList'!$K$2:$K$1500,"")&amp;"",""))</f>
        <v/>
      </c>
      <c r="H7228" s="644" t="str">
        <f>IF($C7228="","",IFERROR(IF(_xlfn.XLOOKUP($C7228,tbl_StartedStatus[Bold ID],tbl_StartedStatus[Started])="Started","Yes",IF(_xlfn.XLOOKUP($C7228,tbl_StartedStatus[Bold ID],tbl_StartedStatus[Started])="No Show","No Show","")),""))</f>
        <v/>
      </c>
    </row>
    <row r="7229" spans="1:8" ht="15" customHeight="1" thickBot="1">
      <c r="A7229" s="38" t="str">
        <f>IF($C7229="","",IFERROR(_xlfn.XLOOKUP($C7229,'1.PrepList'!$I$2:$I$1500,'1.PrepList'!$G$2:$G$1500,"")&amp;"",""))</f>
        <v/>
      </c>
      <c r="B7229" s="638" t="str">
        <f>IF($C7229="","",IFERROR(_xlfn.XLOOKUP($C7229,'1.PrepList'!$I$2:$I$1500,'1.PrepList'!$H$2:$H$1500,"")&amp;"",""))</f>
        <v/>
      </c>
      <c r="D7229" s="638" t="str">
        <f>IF($C7229="","",IFERROR(_xlfn.XLOOKUP($C7229,'1.PrepList'!$I$2:$I$1500,'1.PrepList'!$J$2:$J$1500,"")&amp;"",""))</f>
        <v/>
      </c>
      <c r="E7229" s="638" t="str">
        <f>IF($C7229="","",IFERROR(_xlfn.XLOOKUP($C7229,'1.PrepList'!$I$2:$I$1500,'1.PrepList'!$N$2:$N$1500,"")&amp;"",""))</f>
        <v/>
      </c>
      <c r="F7229" s="638" t="str">
        <f>IF($C7229="","",IFERROR(_xlfn.XLOOKUP($C7229,'1.PrepList'!$I$2:$I$1500,'1.PrepList'!$K$2:$K$1500,"")&amp;"",""))</f>
        <v/>
      </c>
      <c r="H7229" s="644" t="str">
        <f>IF($C7229="","",IFERROR(IF(_xlfn.XLOOKUP($C7229,tbl_StartedStatus[Bold ID],tbl_StartedStatus[Started])="Started","Yes",IF(_xlfn.XLOOKUP($C7229,tbl_StartedStatus[Bold ID],tbl_StartedStatus[Started])="No Show","No Show","")),""))</f>
        <v/>
      </c>
    </row>
    <row r="7230" spans="1:8" ht="15" customHeight="1" thickBot="1">
      <c r="A7230" s="38" t="str">
        <f>IF($C7230="","",IFERROR(_xlfn.XLOOKUP($C7230,'1.PrepList'!$I$2:$I$1500,'1.PrepList'!$G$2:$G$1500,"")&amp;"",""))</f>
        <v/>
      </c>
      <c r="B7230" s="638" t="str">
        <f>IF($C7230="","",IFERROR(_xlfn.XLOOKUP($C7230,'1.PrepList'!$I$2:$I$1500,'1.PrepList'!$H$2:$H$1500,"")&amp;"",""))</f>
        <v/>
      </c>
      <c r="D7230" s="638" t="str">
        <f>IF($C7230="","",IFERROR(_xlfn.XLOOKUP($C7230,'1.PrepList'!$I$2:$I$1500,'1.PrepList'!$J$2:$J$1500,"")&amp;"",""))</f>
        <v/>
      </c>
      <c r="E7230" s="638" t="str">
        <f>IF($C7230="","",IFERROR(_xlfn.XLOOKUP($C7230,'1.PrepList'!$I$2:$I$1500,'1.PrepList'!$N$2:$N$1500,"")&amp;"",""))</f>
        <v/>
      </c>
      <c r="F7230" s="638" t="str">
        <f>IF($C7230="","",IFERROR(_xlfn.XLOOKUP($C7230,'1.PrepList'!$I$2:$I$1500,'1.PrepList'!$K$2:$K$1500,"")&amp;"",""))</f>
        <v/>
      </c>
      <c r="H7230" s="644" t="str">
        <f>IF($C7230="","",IFERROR(IF(_xlfn.XLOOKUP($C7230,tbl_StartedStatus[Bold ID],tbl_StartedStatus[Started])="Started","Yes",IF(_xlfn.XLOOKUP($C7230,tbl_StartedStatus[Bold ID],tbl_StartedStatus[Started])="No Show","No Show","")),""))</f>
        <v/>
      </c>
    </row>
    <row r="7231" spans="1:8" ht="15" customHeight="1" thickBot="1">
      <c r="A7231" s="38" t="str">
        <f>IF($C7231="","",IFERROR(_xlfn.XLOOKUP($C7231,'1.PrepList'!$I$2:$I$1500,'1.PrepList'!$G$2:$G$1500,"")&amp;"",""))</f>
        <v/>
      </c>
      <c r="B7231" s="638" t="str">
        <f>IF($C7231="","",IFERROR(_xlfn.XLOOKUP($C7231,'1.PrepList'!$I$2:$I$1500,'1.PrepList'!$H$2:$H$1500,"")&amp;"",""))</f>
        <v/>
      </c>
      <c r="D7231" s="638" t="str">
        <f>IF($C7231="","",IFERROR(_xlfn.XLOOKUP($C7231,'1.PrepList'!$I$2:$I$1500,'1.PrepList'!$J$2:$J$1500,"")&amp;"",""))</f>
        <v/>
      </c>
      <c r="E7231" s="638" t="str">
        <f>IF($C7231="","",IFERROR(_xlfn.XLOOKUP($C7231,'1.PrepList'!$I$2:$I$1500,'1.PrepList'!$N$2:$N$1500,"")&amp;"",""))</f>
        <v/>
      </c>
      <c r="F7231" s="638" t="str">
        <f>IF($C7231="","",IFERROR(_xlfn.XLOOKUP($C7231,'1.PrepList'!$I$2:$I$1500,'1.PrepList'!$K$2:$K$1500,"")&amp;"",""))</f>
        <v/>
      </c>
      <c r="H7231" s="644" t="str">
        <f>IF($C7231="","",IFERROR(IF(_xlfn.XLOOKUP($C7231,tbl_StartedStatus[Bold ID],tbl_StartedStatus[Started])="Started","Yes",IF(_xlfn.XLOOKUP($C7231,tbl_StartedStatus[Bold ID],tbl_StartedStatus[Started])="No Show","No Show","")),""))</f>
        <v/>
      </c>
    </row>
    <row r="7232" spans="1:8" ht="15" customHeight="1" thickBot="1">
      <c r="A7232" s="38" t="str">
        <f>IF($C7232="","",IFERROR(_xlfn.XLOOKUP($C7232,'1.PrepList'!$I$2:$I$1500,'1.PrepList'!$G$2:$G$1500,"")&amp;"",""))</f>
        <v/>
      </c>
      <c r="B7232" s="638" t="str">
        <f>IF($C7232="","",IFERROR(_xlfn.XLOOKUP($C7232,'1.PrepList'!$I$2:$I$1500,'1.PrepList'!$H$2:$H$1500,"")&amp;"",""))</f>
        <v/>
      </c>
      <c r="D7232" s="638" t="str">
        <f>IF($C7232="","",IFERROR(_xlfn.XLOOKUP($C7232,'1.PrepList'!$I$2:$I$1500,'1.PrepList'!$J$2:$J$1500,"")&amp;"",""))</f>
        <v/>
      </c>
      <c r="E7232" s="638" t="str">
        <f>IF($C7232="","",IFERROR(_xlfn.XLOOKUP($C7232,'1.PrepList'!$I$2:$I$1500,'1.PrepList'!$N$2:$N$1500,"")&amp;"",""))</f>
        <v/>
      </c>
      <c r="F7232" s="638" t="str">
        <f>IF($C7232="","",IFERROR(_xlfn.XLOOKUP($C7232,'1.PrepList'!$I$2:$I$1500,'1.PrepList'!$K$2:$K$1500,"")&amp;"",""))</f>
        <v/>
      </c>
      <c r="H7232" s="644" t="str">
        <f>IF($C7232="","",IFERROR(IF(_xlfn.XLOOKUP($C7232,tbl_StartedStatus[Bold ID],tbl_StartedStatus[Started])="Started","Yes",IF(_xlfn.XLOOKUP($C7232,tbl_StartedStatus[Bold ID],tbl_StartedStatus[Started])="No Show","No Show","")),""))</f>
        <v/>
      </c>
    </row>
    <row r="7233" spans="1:8" ht="15" customHeight="1" thickBot="1">
      <c r="A7233" s="38" t="str">
        <f>IF($C7233="","",IFERROR(_xlfn.XLOOKUP($C7233,'1.PrepList'!$I$2:$I$1500,'1.PrepList'!$G$2:$G$1500,"")&amp;"",""))</f>
        <v/>
      </c>
      <c r="B7233" s="638" t="str">
        <f>IF($C7233="","",IFERROR(_xlfn.XLOOKUP($C7233,'1.PrepList'!$I$2:$I$1500,'1.PrepList'!$H$2:$H$1500,"")&amp;"",""))</f>
        <v/>
      </c>
      <c r="D7233" s="638" t="str">
        <f>IF($C7233="","",IFERROR(_xlfn.XLOOKUP($C7233,'1.PrepList'!$I$2:$I$1500,'1.PrepList'!$J$2:$J$1500,"")&amp;"",""))</f>
        <v/>
      </c>
      <c r="E7233" s="638" t="str">
        <f>IF($C7233="","",IFERROR(_xlfn.XLOOKUP($C7233,'1.PrepList'!$I$2:$I$1500,'1.PrepList'!$N$2:$N$1500,"")&amp;"",""))</f>
        <v/>
      </c>
      <c r="F7233" s="638" t="str">
        <f>IF($C7233="","",IFERROR(_xlfn.XLOOKUP($C7233,'1.PrepList'!$I$2:$I$1500,'1.PrepList'!$K$2:$K$1500,"")&amp;"",""))</f>
        <v/>
      </c>
      <c r="H7233" s="644" t="str">
        <f>IF($C7233="","",IFERROR(IF(_xlfn.XLOOKUP($C7233,tbl_StartedStatus[Bold ID],tbl_StartedStatus[Started])="Started","Yes",IF(_xlfn.XLOOKUP($C7233,tbl_StartedStatus[Bold ID],tbl_StartedStatus[Started])="No Show","No Show","")),""))</f>
        <v/>
      </c>
    </row>
    <row r="7234" spans="1:8" ht="15" customHeight="1" thickBot="1">
      <c r="A7234" s="38" t="str">
        <f>IF($C7234="","",IFERROR(_xlfn.XLOOKUP($C7234,'1.PrepList'!$I$2:$I$1500,'1.PrepList'!$G$2:$G$1500,"")&amp;"",""))</f>
        <v/>
      </c>
      <c r="B7234" s="638" t="str">
        <f>IF($C7234="","",IFERROR(_xlfn.XLOOKUP($C7234,'1.PrepList'!$I$2:$I$1500,'1.PrepList'!$H$2:$H$1500,"")&amp;"",""))</f>
        <v/>
      </c>
      <c r="D7234" s="638" t="str">
        <f>IF($C7234="","",IFERROR(_xlfn.XLOOKUP($C7234,'1.PrepList'!$I$2:$I$1500,'1.PrepList'!$J$2:$J$1500,"")&amp;"",""))</f>
        <v/>
      </c>
      <c r="E7234" s="638" t="str">
        <f>IF($C7234="","",IFERROR(_xlfn.XLOOKUP($C7234,'1.PrepList'!$I$2:$I$1500,'1.PrepList'!$N$2:$N$1500,"")&amp;"",""))</f>
        <v/>
      </c>
      <c r="F7234" s="638" t="str">
        <f>IF($C7234="","",IFERROR(_xlfn.XLOOKUP($C7234,'1.PrepList'!$I$2:$I$1500,'1.PrepList'!$K$2:$K$1500,"")&amp;"",""))</f>
        <v/>
      </c>
      <c r="H7234" s="644" t="str">
        <f>IF($C7234="","",IFERROR(IF(_xlfn.XLOOKUP($C7234,tbl_StartedStatus[Bold ID],tbl_StartedStatus[Started])="Started","Yes",IF(_xlfn.XLOOKUP($C7234,tbl_StartedStatus[Bold ID],tbl_StartedStatus[Started])="No Show","No Show","")),""))</f>
        <v/>
      </c>
    </row>
    <row r="7235" spans="1:8" ht="15" customHeight="1" thickBot="1">
      <c r="A7235" s="38" t="str">
        <f>IF($C7235="","",IFERROR(_xlfn.XLOOKUP($C7235,'1.PrepList'!$I$2:$I$1500,'1.PrepList'!$G$2:$G$1500,"")&amp;"",""))</f>
        <v/>
      </c>
      <c r="B7235" s="638" t="str">
        <f>IF($C7235="","",IFERROR(_xlfn.XLOOKUP($C7235,'1.PrepList'!$I$2:$I$1500,'1.PrepList'!$H$2:$H$1500,"")&amp;"",""))</f>
        <v/>
      </c>
      <c r="D7235" s="638" t="str">
        <f>IF($C7235="","",IFERROR(_xlfn.XLOOKUP($C7235,'1.PrepList'!$I$2:$I$1500,'1.PrepList'!$J$2:$J$1500,"")&amp;"",""))</f>
        <v/>
      </c>
      <c r="E7235" s="638" t="str">
        <f>IF($C7235="","",IFERROR(_xlfn.XLOOKUP($C7235,'1.PrepList'!$I$2:$I$1500,'1.PrepList'!$N$2:$N$1500,"")&amp;"",""))</f>
        <v/>
      </c>
      <c r="F7235" s="638" t="str">
        <f>IF($C7235="","",IFERROR(_xlfn.XLOOKUP($C7235,'1.PrepList'!$I$2:$I$1500,'1.PrepList'!$K$2:$K$1500,"")&amp;"",""))</f>
        <v/>
      </c>
      <c r="H7235" s="644" t="str">
        <f>IF($C7235="","",IFERROR(IF(_xlfn.XLOOKUP($C7235,tbl_StartedStatus[Bold ID],tbl_StartedStatus[Started])="Started","Yes",IF(_xlfn.XLOOKUP($C7235,tbl_StartedStatus[Bold ID],tbl_StartedStatus[Started])="No Show","No Show","")),""))</f>
        <v/>
      </c>
    </row>
    <row r="7236" spans="1:8" ht="15" customHeight="1" thickBot="1">
      <c r="A7236" s="38" t="str">
        <f>IF($C7236="","",IFERROR(_xlfn.XLOOKUP($C7236,'1.PrepList'!$I$2:$I$1500,'1.PrepList'!$G$2:$G$1500,"")&amp;"",""))</f>
        <v/>
      </c>
      <c r="B7236" s="638" t="str">
        <f>IF($C7236="","",IFERROR(_xlfn.XLOOKUP($C7236,'1.PrepList'!$I$2:$I$1500,'1.PrepList'!$H$2:$H$1500,"")&amp;"",""))</f>
        <v/>
      </c>
      <c r="D7236" s="638" t="str">
        <f>IF($C7236="","",IFERROR(_xlfn.XLOOKUP($C7236,'1.PrepList'!$I$2:$I$1500,'1.PrepList'!$J$2:$J$1500,"")&amp;"",""))</f>
        <v/>
      </c>
      <c r="E7236" s="638" t="str">
        <f>IF($C7236="","",IFERROR(_xlfn.XLOOKUP($C7236,'1.PrepList'!$I$2:$I$1500,'1.PrepList'!$N$2:$N$1500,"")&amp;"",""))</f>
        <v/>
      </c>
      <c r="F7236" s="638" t="str">
        <f>IF($C7236="","",IFERROR(_xlfn.XLOOKUP($C7236,'1.PrepList'!$I$2:$I$1500,'1.PrepList'!$K$2:$K$1500,"")&amp;"",""))</f>
        <v/>
      </c>
      <c r="H7236" s="644" t="str">
        <f>IF($C7236="","",IFERROR(IF(_xlfn.XLOOKUP($C7236,tbl_StartedStatus[Bold ID],tbl_StartedStatus[Started])="Started","Yes",IF(_xlfn.XLOOKUP($C7236,tbl_StartedStatus[Bold ID],tbl_StartedStatus[Started])="No Show","No Show","")),""))</f>
        <v/>
      </c>
    </row>
    <row r="7237" spans="1:8" ht="15" customHeight="1" thickBot="1">
      <c r="A7237" s="38" t="str">
        <f>IF($C7237="","",IFERROR(_xlfn.XLOOKUP($C7237,'1.PrepList'!$I$2:$I$1500,'1.PrepList'!$G$2:$G$1500,"")&amp;"",""))</f>
        <v/>
      </c>
      <c r="B7237" s="638" t="str">
        <f>IF($C7237="","",IFERROR(_xlfn.XLOOKUP($C7237,'1.PrepList'!$I$2:$I$1500,'1.PrepList'!$H$2:$H$1500,"")&amp;"",""))</f>
        <v/>
      </c>
      <c r="D7237" s="638" t="str">
        <f>IF($C7237="","",IFERROR(_xlfn.XLOOKUP($C7237,'1.PrepList'!$I$2:$I$1500,'1.PrepList'!$J$2:$J$1500,"")&amp;"",""))</f>
        <v/>
      </c>
      <c r="E7237" s="638" t="str">
        <f>IF($C7237="","",IFERROR(_xlfn.XLOOKUP($C7237,'1.PrepList'!$I$2:$I$1500,'1.PrepList'!$N$2:$N$1500,"")&amp;"",""))</f>
        <v/>
      </c>
      <c r="F7237" s="638" t="str">
        <f>IF($C7237="","",IFERROR(_xlfn.XLOOKUP($C7237,'1.PrepList'!$I$2:$I$1500,'1.PrepList'!$K$2:$K$1500,"")&amp;"",""))</f>
        <v/>
      </c>
      <c r="H7237" s="644" t="str">
        <f>IF($C7237="","",IFERROR(IF(_xlfn.XLOOKUP($C7237,tbl_StartedStatus[Bold ID],tbl_StartedStatus[Started])="Started","Yes",IF(_xlfn.XLOOKUP($C7237,tbl_StartedStatus[Bold ID],tbl_StartedStatus[Started])="No Show","No Show","")),""))</f>
        <v/>
      </c>
    </row>
    <row r="7238" spans="1:8" ht="15" customHeight="1" thickBot="1">
      <c r="A7238" s="38" t="str">
        <f>IF($C7238="","",IFERROR(_xlfn.XLOOKUP($C7238,'1.PrepList'!$I$2:$I$1500,'1.PrepList'!$G$2:$G$1500,"")&amp;"",""))</f>
        <v/>
      </c>
      <c r="B7238" s="638" t="str">
        <f>IF($C7238="","",IFERROR(_xlfn.XLOOKUP($C7238,'1.PrepList'!$I$2:$I$1500,'1.PrepList'!$H$2:$H$1500,"")&amp;"",""))</f>
        <v/>
      </c>
      <c r="D7238" s="638" t="str">
        <f>IF($C7238="","",IFERROR(_xlfn.XLOOKUP($C7238,'1.PrepList'!$I$2:$I$1500,'1.PrepList'!$J$2:$J$1500,"")&amp;"",""))</f>
        <v/>
      </c>
      <c r="E7238" s="638" t="str">
        <f>IF($C7238="","",IFERROR(_xlfn.XLOOKUP($C7238,'1.PrepList'!$I$2:$I$1500,'1.PrepList'!$N$2:$N$1500,"")&amp;"",""))</f>
        <v/>
      </c>
      <c r="F7238" s="638" t="str">
        <f>IF($C7238="","",IFERROR(_xlfn.XLOOKUP($C7238,'1.PrepList'!$I$2:$I$1500,'1.PrepList'!$K$2:$K$1500,"")&amp;"",""))</f>
        <v/>
      </c>
      <c r="H7238" s="644" t="str">
        <f>IF($C7238="","",IFERROR(IF(_xlfn.XLOOKUP($C7238,tbl_StartedStatus[Bold ID],tbl_StartedStatus[Started])="Started","Yes",IF(_xlfn.XLOOKUP($C7238,tbl_StartedStatus[Bold ID],tbl_StartedStatus[Started])="No Show","No Show","")),""))</f>
        <v/>
      </c>
    </row>
    <row r="7239" spans="1:8" ht="15" customHeight="1" thickBot="1">
      <c r="A7239" s="38" t="str">
        <f>IF($C7239="","",IFERROR(_xlfn.XLOOKUP($C7239,'1.PrepList'!$I$2:$I$1500,'1.PrepList'!$G$2:$G$1500,"")&amp;"",""))</f>
        <v/>
      </c>
      <c r="B7239" s="638" t="str">
        <f>IF($C7239="","",IFERROR(_xlfn.XLOOKUP($C7239,'1.PrepList'!$I$2:$I$1500,'1.PrepList'!$H$2:$H$1500,"")&amp;"",""))</f>
        <v/>
      </c>
      <c r="D7239" s="638" t="str">
        <f>IF($C7239="","",IFERROR(_xlfn.XLOOKUP($C7239,'1.PrepList'!$I$2:$I$1500,'1.PrepList'!$J$2:$J$1500,"")&amp;"",""))</f>
        <v/>
      </c>
      <c r="E7239" s="638" t="str">
        <f>IF($C7239="","",IFERROR(_xlfn.XLOOKUP($C7239,'1.PrepList'!$I$2:$I$1500,'1.PrepList'!$N$2:$N$1500,"")&amp;"",""))</f>
        <v/>
      </c>
      <c r="F7239" s="638" t="str">
        <f>IF($C7239="","",IFERROR(_xlfn.XLOOKUP($C7239,'1.PrepList'!$I$2:$I$1500,'1.PrepList'!$K$2:$K$1500,"")&amp;"",""))</f>
        <v/>
      </c>
      <c r="H7239" s="644" t="str">
        <f>IF($C7239="","",IFERROR(IF(_xlfn.XLOOKUP($C7239,tbl_StartedStatus[Bold ID],tbl_StartedStatus[Started])="Started","Yes",IF(_xlfn.XLOOKUP($C7239,tbl_StartedStatus[Bold ID],tbl_StartedStatus[Started])="No Show","No Show","")),""))</f>
        <v/>
      </c>
    </row>
    <row r="7240" spans="1:8" ht="15" customHeight="1" thickBot="1">
      <c r="A7240" s="38" t="str">
        <f>IF($C7240="","",IFERROR(_xlfn.XLOOKUP($C7240,'1.PrepList'!$I$2:$I$1500,'1.PrepList'!$G$2:$G$1500,"")&amp;"",""))</f>
        <v/>
      </c>
      <c r="B7240" s="638" t="str">
        <f>IF($C7240="","",IFERROR(_xlfn.XLOOKUP($C7240,'1.PrepList'!$I$2:$I$1500,'1.PrepList'!$H$2:$H$1500,"")&amp;"",""))</f>
        <v/>
      </c>
      <c r="D7240" s="638" t="str">
        <f>IF($C7240="","",IFERROR(_xlfn.XLOOKUP($C7240,'1.PrepList'!$I$2:$I$1500,'1.PrepList'!$J$2:$J$1500,"")&amp;"",""))</f>
        <v/>
      </c>
      <c r="E7240" s="638" t="str">
        <f>IF($C7240="","",IFERROR(_xlfn.XLOOKUP($C7240,'1.PrepList'!$I$2:$I$1500,'1.PrepList'!$N$2:$N$1500,"")&amp;"",""))</f>
        <v/>
      </c>
      <c r="F7240" s="638" t="str">
        <f>IF($C7240="","",IFERROR(_xlfn.XLOOKUP($C7240,'1.PrepList'!$I$2:$I$1500,'1.PrepList'!$K$2:$K$1500,"")&amp;"",""))</f>
        <v/>
      </c>
      <c r="H7240" s="644" t="str">
        <f>IF($C7240="","",IFERROR(IF(_xlfn.XLOOKUP($C7240,tbl_StartedStatus[Bold ID],tbl_StartedStatus[Started])="Started","Yes",IF(_xlfn.XLOOKUP($C7240,tbl_StartedStatus[Bold ID],tbl_StartedStatus[Started])="No Show","No Show","")),""))</f>
        <v/>
      </c>
    </row>
    <row r="7241" spans="1:8" ht="15" customHeight="1" thickBot="1">
      <c r="A7241" s="38" t="str">
        <f>IF($C7241="","",IFERROR(_xlfn.XLOOKUP($C7241,'1.PrepList'!$I$2:$I$1500,'1.PrepList'!$G$2:$G$1500,"")&amp;"",""))</f>
        <v/>
      </c>
      <c r="B7241" s="638" t="str">
        <f>IF($C7241="","",IFERROR(_xlfn.XLOOKUP($C7241,'1.PrepList'!$I$2:$I$1500,'1.PrepList'!$H$2:$H$1500,"")&amp;"",""))</f>
        <v/>
      </c>
      <c r="D7241" s="638" t="str">
        <f>IF($C7241="","",IFERROR(_xlfn.XLOOKUP($C7241,'1.PrepList'!$I$2:$I$1500,'1.PrepList'!$J$2:$J$1500,"")&amp;"",""))</f>
        <v/>
      </c>
      <c r="E7241" s="638" t="str">
        <f>IF($C7241="","",IFERROR(_xlfn.XLOOKUP($C7241,'1.PrepList'!$I$2:$I$1500,'1.PrepList'!$N$2:$N$1500,"")&amp;"",""))</f>
        <v/>
      </c>
      <c r="F7241" s="638" t="str">
        <f>IF($C7241="","",IFERROR(_xlfn.XLOOKUP($C7241,'1.PrepList'!$I$2:$I$1500,'1.PrepList'!$K$2:$K$1500,"")&amp;"",""))</f>
        <v/>
      </c>
      <c r="H7241" s="644" t="str">
        <f>IF($C7241="","",IFERROR(IF(_xlfn.XLOOKUP($C7241,tbl_StartedStatus[Bold ID],tbl_StartedStatus[Started])="Started","Yes",IF(_xlfn.XLOOKUP($C7241,tbl_StartedStatus[Bold ID],tbl_StartedStatus[Started])="No Show","No Show","")),""))</f>
        <v/>
      </c>
    </row>
    <row r="7242" spans="1:8" ht="15" customHeight="1" thickBot="1">
      <c r="A7242" s="38" t="str">
        <f>IF($C7242="","",IFERROR(_xlfn.XLOOKUP($C7242,'1.PrepList'!$I$2:$I$1500,'1.PrepList'!$G$2:$G$1500,"")&amp;"",""))</f>
        <v/>
      </c>
      <c r="B7242" s="638" t="str">
        <f>IF($C7242="","",IFERROR(_xlfn.XLOOKUP($C7242,'1.PrepList'!$I$2:$I$1500,'1.PrepList'!$H$2:$H$1500,"")&amp;"",""))</f>
        <v/>
      </c>
      <c r="D7242" s="638" t="str">
        <f>IF($C7242="","",IFERROR(_xlfn.XLOOKUP($C7242,'1.PrepList'!$I$2:$I$1500,'1.PrepList'!$J$2:$J$1500,"")&amp;"",""))</f>
        <v/>
      </c>
      <c r="E7242" s="638" t="str">
        <f>IF($C7242="","",IFERROR(_xlfn.XLOOKUP($C7242,'1.PrepList'!$I$2:$I$1500,'1.PrepList'!$N$2:$N$1500,"")&amp;"",""))</f>
        <v/>
      </c>
      <c r="F7242" s="638" t="str">
        <f>IF($C7242="","",IFERROR(_xlfn.XLOOKUP($C7242,'1.PrepList'!$I$2:$I$1500,'1.PrepList'!$K$2:$K$1500,"")&amp;"",""))</f>
        <v/>
      </c>
      <c r="H7242" s="644" t="str">
        <f>IF($C7242="","",IFERROR(IF(_xlfn.XLOOKUP($C7242,tbl_StartedStatus[Bold ID],tbl_StartedStatus[Started])="Started","Yes",IF(_xlfn.XLOOKUP($C7242,tbl_StartedStatus[Bold ID],tbl_StartedStatus[Started])="No Show","No Show","")),""))</f>
        <v/>
      </c>
    </row>
    <row r="7243" spans="1:8" ht="15" customHeight="1" thickBot="1">
      <c r="A7243" s="38" t="str">
        <f>IF($C7243="","",IFERROR(_xlfn.XLOOKUP($C7243,'1.PrepList'!$I$2:$I$1500,'1.PrepList'!$G$2:$G$1500,"")&amp;"",""))</f>
        <v/>
      </c>
      <c r="B7243" s="638" t="str">
        <f>IF($C7243="","",IFERROR(_xlfn.XLOOKUP($C7243,'1.PrepList'!$I$2:$I$1500,'1.PrepList'!$H$2:$H$1500,"")&amp;"",""))</f>
        <v/>
      </c>
      <c r="D7243" s="638" t="str">
        <f>IF($C7243="","",IFERROR(_xlfn.XLOOKUP($C7243,'1.PrepList'!$I$2:$I$1500,'1.PrepList'!$J$2:$J$1500,"")&amp;"",""))</f>
        <v/>
      </c>
      <c r="E7243" s="638" t="str">
        <f>IF($C7243="","",IFERROR(_xlfn.XLOOKUP($C7243,'1.PrepList'!$I$2:$I$1500,'1.PrepList'!$N$2:$N$1500,"")&amp;"",""))</f>
        <v/>
      </c>
      <c r="F7243" s="638" t="str">
        <f>IF($C7243="","",IFERROR(_xlfn.XLOOKUP($C7243,'1.PrepList'!$I$2:$I$1500,'1.PrepList'!$K$2:$K$1500,"")&amp;"",""))</f>
        <v/>
      </c>
      <c r="H7243" s="644" t="str">
        <f>IF($C7243="","",IFERROR(IF(_xlfn.XLOOKUP($C7243,tbl_StartedStatus[Bold ID],tbl_StartedStatus[Started])="Started","Yes",IF(_xlfn.XLOOKUP($C7243,tbl_StartedStatus[Bold ID],tbl_StartedStatus[Started])="No Show","No Show","")),""))</f>
        <v/>
      </c>
    </row>
    <row r="7244" spans="1:8" ht="15" customHeight="1" thickBot="1">
      <c r="A7244" s="38" t="str">
        <f>IF($C7244="","",IFERROR(_xlfn.XLOOKUP($C7244,'1.PrepList'!$I$2:$I$1500,'1.PrepList'!$G$2:$G$1500,"")&amp;"",""))</f>
        <v/>
      </c>
      <c r="B7244" s="638" t="str">
        <f>IF($C7244="","",IFERROR(_xlfn.XLOOKUP($C7244,'1.PrepList'!$I$2:$I$1500,'1.PrepList'!$H$2:$H$1500,"")&amp;"",""))</f>
        <v/>
      </c>
      <c r="D7244" s="638" t="str">
        <f>IF($C7244="","",IFERROR(_xlfn.XLOOKUP($C7244,'1.PrepList'!$I$2:$I$1500,'1.PrepList'!$J$2:$J$1500,"")&amp;"",""))</f>
        <v/>
      </c>
      <c r="E7244" s="638" t="str">
        <f>IF($C7244="","",IFERROR(_xlfn.XLOOKUP($C7244,'1.PrepList'!$I$2:$I$1500,'1.PrepList'!$N$2:$N$1500,"")&amp;"",""))</f>
        <v/>
      </c>
      <c r="F7244" s="638" t="str">
        <f>IF($C7244="","",IFERROR(_xlfn.XLOOKUP($C7244,'1.PrepList'!$I$2:$I$1500,'1.PrepList'!$K$2:$K$1500,"")&amp;"",""))</f>
        <v/>
      </c>
      <c r="H7244" s="644" t="str">
        <f>IF($C7244="","",IFERROR(IF(_xlfn.XLOOKUP($C7244,tbl_StartedStatus[Bold ID],tbl_StartedStatus[Started])="Started","Yes",IF(_xlfn.XLOOKUP($C7244,tbl_StartedStatus[Bold ID],tbl_StartedStatus[Started])="No Show","No Show","")),""))</f>
        <v/>
      </c>
    </row>
    <row r="7245" spans="1:8" ht="15" customHeight="1" thickBot="1">
      <c r="A7245" s="38" t="str">
        <f>IF($C7245="","",IFERROR(_xlfn.XLOOKUP($C7245,'1.PrepList'!$I$2:$I$1500,'1.PrepList'!$G$2:$G$1500,"")&amp;"",""))</f>
        <v/>
      </c>
      <c r="B7245" s="638" t="str">
        <f>IF($C7245="","",IFERROR(_xlfn.XLOOKUP($C7245,'1.PrepList'!$I$2:$I$1500,'1.PrepList'!$H$2:$H$1500,"")&amp;"",""))</f>
        <v/>
      </c>
      <c r="D7245" s="638" t="str">
        <f>IF($C7245="","",IFERROR(_xlfn.XLOOKUP($C7245,'1.PrepList'!$I$2:$I$1500,'1.PrepList'!$J$2:$J$1500,"")&amp;"",""))</f>
        <v/>
      </c>
      <c r="E7245" s="638" t="str">
        <f>IF($C7245="","",IFERROR(_xlfn.XLOOKUP($C7245,'1.PrepList'!$I$2:$I$1500,'1.PrepList'!$N$2:$N$1500,"")&amp;"",""))</f>
        <v/>
      </c>
      <c r="F7245" s="638" t="str">
        <f>IF($C7245="","",IFERROR(_xlfn.XLOOKUP($C7245,'1.PrepList'!$I$2:$I$1500,'1.PrepList'!$K$2:$K$1500,"")&amp;"",""))</f>
        <v/>
      </c>
      <c r="H7245" s="644" t="str">
        <f>IF($C7245="","",IFERROR(IF(_xlfn.XLOOKUP($C7245,tbl_StartedStatus[Bold ID],tbl_StartedStatus[Started])="Started","Yes",IF(_xlfn.XLOOKUP($C7245,tbl_StartedStatus[Bold ID],tbl_StartedStatus[Started])="No Show","No Show","")),""))</f>
        <v/>
      </c>
    </row>
    <row r="7246" spans="1:8" ht="15" customHeight="1" thickBot="1">
      <c r="A7246" s="38" t="str">
        <f>IF($C7246="","",IFERROR(_xlfn.XLOOKUP($C7246,'1.PrepList'!$I$2:$I$1500,'1.PrepList'!$G$2:$G$1500,"")&amp;"",""))</f>
        <v/>
      </c>
      <c r="B7246" s="638" t="str">
        <f>IF($C7246="","",IFERROR(_xlfn.XLOOKUP($C7246,'1.PrepList'!$I$2:$I$1500,'1.PrepList'!$H$2:$H$1500,"")&amp;"",""))</f>
        <v/>
      </c>
      <c r="D7246" s="638" t="str">
        <f>IF($C7246="","",IFERROR(_xlfn.XLOOKUP($C7246,'1.PrepList'!$I$2:$I$1500,'1.PrepList'!$J$2:$J$1500,"")&amp;"",""))</f>
        <v/>
      </c>
      <c r="E7246" s="638" t="str">
        <f>IF($C7246="","",IFERROR(_xlfn.XLOOKUP($C7246,'1.PrepList'!$I$2:$I$1500,'1.PrepList'!$N$2:$N$1500,"")&amp;"",""))</f>
        <v/>
      </c>
      <c r="F7246" s="638" t="str">
        <f>IF($C7246="","",IFERROR(_xlfn.XLOOKUP($C7246,'1.PrepList'!$I$2:$I$1500,'1.PrepList'!$K$2:$K$1500,"")&amp;"",""))</f>
        <v/>
      </c>
      <c r="H7246" s="644" t="str">
        <f>IF($C7246="","",IFERROR(IF(_xlfn.XLOOKUP($C7246,tbl_StartedStatus[Bold ID],tbl_StartedStatus[Started])="Started","Yes",IF(_xlfn.XLOOKUP($C7246,tbl_StartedStatus[Bold ID],tbl_StartedStatus[Started])="No Show","No Show","")),""))</f>
        <v/>
      </c>
    </row>
    <row r="7247" spans="1:8" ht="15" customHeight="1" thickBot="1">
      <c r="A7247" s="38" t="str">
        <f>IF($C7247="","",IFERROR(_xlfn.XLOOKUP($C7247,'1.PrepList'!$I$2:$I$1500,'1.PrepList'!$G$2:$G$1500,"")&amp;"",""))</f>
        <v/>
      </c>
      <c r="B7247" s="638" t="str">
        <f>IF($C7247="","",IFERROR(_xlfn.XLOOKUP($C7247,'1.PrepList'!$I$2:$I$1500,'1.PrepList'!$H$2:$H$1500,"")&amp;"",""))</f>
        <v/>
      </c>
      <c r="D7247" s="638" t="str">
        <f>IF($C7247="","",IFERROR(_xlfn.XLOOKUP($C7247,'1.PrepList'!$I$2:$I$1500,'1.PrepList'!$J$2:$J$1500,"")&amp;"",""))</f>
        <v/>
      </c>
      <c r="E7247" s="638" t="str">
        <f>IF($C7247="","",IFERROR(_xlfn.XLOOKUP($C7247,'1.PrepList'!$I$2:$I$1500,'1.PrepList'!$N$2:$N$1500,"")&amp;"",""))</f>
        <v/>
      </c>
      <c r="F7247" s="638" t="str">
        <f>IF($C7247="","",IFERROR(_xlfn.XLOOKUP($C7247,'1.PrepList'!$I$2:$I$1500,'1.PrepList'!$K$2:$K$1500,"")&amp;"",""))</f>
        <v/>
      </c>
      <c r="H7247" s="644" t="str">
        <f>IF($C7247="","",IFERROR(IF(_xlfn.XLOOKUP($C7247,tbl_StartedStatus[Bold ID],tbl_StartedStatus[Started])="Started","Yes",IF(_xlfn.XLOOKUP($C7247,tbl_StartedStatus[Bold ID],tbl_StartedStatus[Started])="No Show","No Show","")),""))</f>
        <v/>
      </c>
    </row>
    <row r="7248" spans="1:8" ht="15" customHeight="1" thickBot="1">
      <c r="A7248" s="38" t="str">
        <f>IF($C7248="","",IFERROR(_xlfn.XLOOKUP($C7248,'1.PrepList'!$I$2:$I$1500,'1.PrepList'!$G$2:$G$1500,"")&amp;"",""))</f>
        <v/>
      </c>
      <c r="B7248" s="638" t="str">
        <f>IF($C7248="","",IFERROR(_xlfn.XLOOKUP($C7248,'1.PrepList'!$I$2:$I$1500,'1.PrepList'!$H$2:$H$1500,"")&amp;"",""))</f>
        <v/>
      </c>
      <c r="D7248" s="638" t="str">
        <f>IF($C7248="","",IFERROR(_xlfn.XLOOKUP($C7248,'1.PrepList'!$I$2:$I$1500,'1.PrepList'!$J$2:$J$1500,"")&amp;"",""))</f>
        <v/>
      </c>
      <c r="E7248" s="638" t="str">
        <f>IF($C7248="","",IFERROR(_xlfn.XLOOKUP($C7248,'1.PrepList'!$I$2:$I$1500,'1.PrepList'!$N$2:$N$1500,"")&amp;"",""))</f>
        <v/>
      </c>
      <c r="F7248" s="638" t="str">
        <f>IF($C7248="","",IFERROR(_xlfn.XLOOKUP($C7248,'1.PrepList'!$I$2:$I$1500,'1.PrepList'!$K$2:$K$1500,"")&amp;"",""))</f>
        <v/>
      </c>
      <c r="H7248" s="644" t="str">
        <f>IF($C7248="","",IFERROR(IF(_xlfn.XLOOKUP($C7248,tbl_StartedStatus[Bold ID],tbl_StartedStatus[Started])="Started","Yes",IF(_xlfn.XLOOKUP($C7248,tbl_StartedStatus[Bold ID],tbl_StartedStatus[Started])="No Show","No Show","")),""))</f>
        <v/>
      </c>
    </row>
    <row r="7249" spans="1:8" ht="15" customHeight="1" thickBot="1">
      <c r="A7249" s="38" t="str">
        <f>IF($C7249="","",IFERROR(_xlfn.XLOOKUP($C7249,'1.PrepList'!$I$2:$I$1500,'1.PrepList'!$G$2:$G$1500,"")&amp;"",""))</f>
        <v/>
      </c>
      <c r="B7249" s="638" t="str">
        <f>IF($C7249="","",IFERROR(_xlfn.XLOOKUP($C7249,'1.PrepList'!$I$2:$I$1500,'1.PrepList'!$H$2:$H$1500,"")&amp;"",""))</f>
        <v/>
      </c>
      <c r="D7249" s="638" t="str">
        <f>IF($C7249="","",IFERROR(_xlfn.XLOOKUP($C7249,'1.PrepList'!$I$2:$I$1500,'1.PrepList'!$J$2:$J$1500,"")&amp;"",""))</f>
        <v/>
      </c>
      <c r="E7249" s="638" t="str">
        <f>IF($C7249="","",IFERROR(_xlfn.XLOOKUP($C7249,'1.PrepList'!$I$2:$I$1500,'1.PrepList'!$N$2:$N$1500,"")&amp;"",""))</f>
        <v/>
      </c>
      <c r="F7249" s="638" t="str">
        <f>IF($C7249="","",IFERROR(_xlfn.XLOOKUP($C7249,'1.PrepList'!$I$2:$I$1500,'1.PrepList'!$K$2:$K$1500,"")&amp;"",""))</f>
        <v/>
      </c>
      <c r="H7249" s="644" t="str">
        <f>IF($C7249="","",IFERROR(IF(_xlfn.XLOOKUP($C7249,tbl_StartedStatus[Bold ID],tbl_StartedStatus[Started])="Started","Yes",IF(_xlfn.XLOOKUP($C7249,tbl_StartedStatus[Bold ID],tbl_StartedStatus[Started])="No Show","No Show","")),""))</f>
        <v/>
      </c>
    </row>
    <row r="7250" spans="1:8" ht="15" customHeight="1" thickBot="1">
      <c r="A7250" s="38" t="str">
        <f>IF($C7250="","",IFERROR(_xlfn.XLOOKUP($C7250,'1.PrepList'!$I$2:$I$1500,'1.PrepList'!$G$2:$G$1500,"")&amp;"",""))</f>
        <v/>
      </c>
      <c r="B7250" s="638" t="str">
        <f>IF($C7250="","",IFERROR(_xlfn.XLOOKUP($C7250,'1.PrepList'!$I$2:$I$1500,'1.PrepList'!$H$2:$H$1500,"")&amp;"",""))</f>
        <v/>
      </c>
      <c r="D7250" s="638" t="str">
        <f>IF($C7250="","",IFERROR(_xlfn.XLOOKUP($C7250,'1.PrepList'!$I$2:$I$1500,'1.PrepList'!$J$2:$J$1500,"")&amp;"",""))</f>
        <v/>
      </c>
      <c r="E7250" s="638" t="str">
        <f>IF($C7250="","",IFERROR(_xlfn.XLOOKUP($C7250,'1.PrepList'!$I$2:$I$1500,'1.PrepList'!$N$2:$N$1500,"")&amp;"",""))</f>
        <v/>
      </c>
      <c r="F7250" s="638" t="str">
        <f>IF($C7250="","",IFERROR(_xlfn.XLOOKUP($C7250,'1.PrepList'!$I$2:$I$1500,'1.PrepList'!$K$2:$K$1500,"")&amp;"",""))</f>
        <v/>
      </c>
      <c r="H7250" s="644" t="str">
        <f>IF($C7250="","",IFERROR(IF(_xlfn.XLOOKUP($C7250,tbl_StartedStatus[Bold ID],tbl_StartedStatus[Started])="Started","Yes",IF(_xlfn.XLOOKUP($C7250,tbl_StartedStatus[Bold ID],tbl_StartedStatus[Started])="No Show","No Show","")),""))</f>
        <v/>
      </c>
    </row>
    <row r="7251" spans="1:8" ht="15" customHeight="1" thickBot="1">
      <c r="A7251" s="38" t="str">
        <f>IF($C7251="","",IFERROR(_xlfn.XLOOKUP($C7251,'1.PrepList'!$I$2:$I$1500,'1.PrepList'!$G$2:$G$1500,"")&amp;"",""))</f>
        <v/>
      </c>
      <c r="B7251" s="638" t="str">
        <f>IF($C7251="","",IFERROR(_xlfn.XLOOKUP($C7251,'1.PrepList'!$I$2:$I$1500,'1.PrepList'!$H$2:$H$1500,"")&amp;"",""))</f>
        <v/>
      </c>
      <c r="D7251" s="638" t="str">
        <f>IF($C7251="","",IFERROR(_xlfn.XLOOKUP($C7251,'1.PrepList'!$I$2:$I$1500,'1.PrepList'!$J$2:$J$1500,"")&amp;"",""))</f>
        <v/>
      </c>
      <c r="E7251" s="638" t="str">
        <f>IF($C7251="","",IFERROR(_xlfn.XLOOKUP($C7251,'1.PrepList'!$I$2:$I$1500,'1.PrepList'!$N$2:$N$1500,"")&amp;"",""))</f>
        <v/>
      </c>
      <c r="F7251" s="638" t="str">
        <f>IF($C7251="","",IFERROR(_xlfn.XLOOKUP($C7251,'1.PrepList'!$I$2:$I$1500,'1.PrepList'!$K$2:$K$1500,"")&amp;"",""))</f>
        <v/>
      </c>
      <c r="H7251" s="644" t="str">
        <f>IF($C7251="","",IFERROR(IF(_xlfn.XLOOKUP($C7251,tbl_StartedStatus[Bold ID],tbl_StartedStatus[Started])="Started","Yes",IF(_xlfn.XLOOKUP($C7251,tbl_StartedStatus[Bold ID],tbl_StartedStatus[Started])="No Show","No Show","")),""))</f>
        <v/>
      </c>
    </row>
    <row r="7252" spans="1:8" ht="15" customHeight="1" thickBot="1">
      <c r="A7252" s="38" t="str">
        <f>IF($C7252="","",IFERROR(_xlfn.XLOOKUP($C7252,'1.PrepList'!$I$2:$I$1500,'1.PrepList'!$G$2:$G$1500,"")&amp;"",""))</f>
        <v/>
      </c>
      <c r="B7252" s="638" t="str">
        <f>IF($C7252="","",IFERROR(_xlfn.XLOOKUP($C7252,'1.PrepList'!$I$2:$I$1500,'1.PrepList'!$H$2:$H$1500,"")&amp;"",""))</f>
        <v/>
      </c>
      <c r="D7252" s="638" t="str">
        <f>IF($C7252="","",IFERROR(_xlfn.XLOOKUP($C7252,'1.PrepList'!$I$2:$I$1500,'1.PrepList'!$J$2:$J$1500,"")&amp;"",""))</f>
        <v/>
      </c>
      <c r="E7252" s="638" t="str">
        <f>IF($C7252="","",IFERROR(_xlfn.XLOOKUP($C7252,'1.PrepList'!$I$2:$I$1500,'1.PrepList'!$N$2:$N$1500,"")&amp;"",""))</f>
        <v/>
      </c>
      <c r="F7252" s="638" t="str">
        <f>IF($C7252="","",IFERROR(_xlfn.XLOOKUP($C7252,'1.PrepList'!$I$2:$I$1500,'1.PrepList'!$K$2:$K$1500,"")&amp;"",""))</f>
        <v/>
      </c>
      <c r="H7252" s="644" t="str">
        <f>IF($C7252="","",IFERROR(IF(_xlfn.XLOOKUP($C7252,tbl_StartedStatus[Bold ID],tbl_StartedStatus[Started])="Started","Yes",IF(_xlfn.XLOOKUP($C7252,tbl_StartedStatus[Bold ID],tbl_StartedStatus[Started])="No Show","No Show","")),""))</f>
        <v/>
      </c>
    </row>
    <row r="7253" spans="1:8" ht="15" customHeight="1" thickBot="1">
      <c r="A7253" s="38" t="str">
        <f>IF($C7253="","",IFERROR(_xlfn.XLOOKUP($C7253,'1.PrepList'!$I$2:$I$1500,'1.PrepList'!$G$2:$G$1500,"")&amp;"",""))</f>
        <v/>
      </c>
      <c r="B7253" s="638" t="str">
        <f>IF($C7253="","",IFERROR(_xlfn.XLOOKUP($C7253,'1.PrepList'!$I$2:$I$1500,'1.PrepList'!$H$2:$H$1500,"")&amp;"",""))</f>
        <v/>
      </c>
      <c r="D7253" s="638" t="str">
        <f>IF($C7253="","",IFERROR(_xlfn.XLOOKUP($C7253,'1.PrepList'!$I$2:$I$1500,'1.PrepList'!$J$2:$J$1500,"")&amp;"",""))</f>
        <v/>
      </c>
      <c r="E7253" s="638" t="str">
        <f>IF($C7253="","",IFERROR(_xlfn.XLOOKUP($C7253,'1.PrepList'!$I$2:$I$1500,'1.PrepList'!$N$2:$N$1500,"")&amp;"",""))</f>
        <v/>
      </c>
      <c r="F7253" s="638" t="str">
        <f>IF($C7253="","",IFERROR(_xlfn.XLOOKUP($C7253,'1.PrepList'!$I$2:$I$1500,'1.PrepList'!$K$2:$K$1500,"")&amp;"",""))</f>
        <v/>
      </c>
      <c r="H7253" s="644" t="str">
        <f>IF($C7253="","",IFERROR(IF(_xlfn.XLOOKUP($C7253,tbl_StartedStatus[Bold ID],tbl_StartedStatus[Started])="Started","Yes",IF(_xlfn.XLOOKUP($C7253,tbl_StartedStatus[Bold ID],tbl_StartedStatus[Started])="No Show","No Show","")),""))</f>
        <v/>
      </c>
    </row>
    <row r="7254" spans="1:8" ht="15" customHeight="1" thickBot="1">
      <c r="A7254" s="38" t="str">
        <f>IF($C7254="","",IFERROR(_xlfn.XLOOKUP($C7254,'1.PrepList'!$I$2:$I$1500,'1.PrepList'!$G$2:$G$1500,"")&amp;"",""))</f>
        <v/>
      </c>
      <c r="B7254" s="638" t="str">
        <f>IF($C7254="","",IFERROR(_xlfn.XLOOKUP($C7254,'1.PrepList'!$I$2:$I$1500,'1.PrepList'!$H$2:$H$1500,"")&amp;"",""))</f>
        <v/>
      </c>
      <c r="D7254" s="638" t="str">
        <f>IF($C7254="","",IFERROR(_xlfn.XLOOKUP($C7254,'1.PrepList'!$I$2:$I$1500,'1.PrepList'!$J$2:$J$1500,"")&amp;"",""))</f>
        <v/>
      </c>
      <c r="E7254" s="638" t="str">
        <f>IF($C7254="","",IFERROR(_xlfn.XLOOKUP($C7254,'1.PrepList'!$I$2:$I$1500,'1.PrepList'!$N$2:$N$1500,"")&amp;"",""))</f>
        <v/>
      </c>
      <c r="F7254" s="638" t="str">
        <f>IF($C7254="","",IFERROR(_xlfn.XLOOKUP($C7254,'1.PrepList'!$I$2:$I$1500,'1.PrepList'!$K$2:$K$1500,"")&amp;"",""))</f>
        <v/>
      </c>
      <c r="H7254" s="644" t="str">
        <f>IF($C7254="","",IFERROR(IF(_xlfn.XLOOKUP($C7254,tbl_StartedStatus[Bold ID],tbl_StartedStatus[Started])="Started","Yes",IF(_xlfn.XLOOKUP($C7254,tbl_StartedStatus[Bold ID],tbl_StartedStatus[Started])="No Show","No Show","")),""))</f>
        <v/>
      </c>
    </row>
    <row r="7255" spans="1:8" ht="15" customHeight="1" thickBot="1">
      <c r="A7255" s="38" t="str">
        <f>IF($C7255="","",IFERROR(_xlfn.XLOOKUP($C7255,'1.PrepList'!$I$2:$I$1500,'1.PrepList'!$G$2:$G$1500,"")&amp;"",""))</f>
        <v/>
      </c>
      <c r="B7255" s="638" t="str">
        <f>IF($C7255="","",IFERROR(_xlfn.XLOOKUP($C7255,'1.PrepList'!$I$2:$I$1500,'1.PrepList'!$H$2:$H$1500,"")&amp;"",""))</f>
        <v/>
      </c>
      <c r="D7255" s="638" t="str">
        <f>IF($C7255="","",IFERROR(_xlfn.XLOOKUP($C7255,'1.PrepList'!$I$2:$I$1500,'1.PrepList'!$J$2:$J$1500,"")&amp;"",""))</f>
        <v/>
      </c>
      <c r="E7255" s="638" t="str">
        <f>IF($C7255="","",IFERROR(_xlfn.XLOOKUP($C7255,'1.PrepList'!$I$2:$I$1500,'1.PrepList'!$N$2:$N$1500,"")&amp;"",""))</f>
        <v/>
      </c>
      <c r="F7255" s="638" t="str">
        <f>IF($C7255="","",IFERROR(_xlfn.XLOOKUP($C7255,'1.PrepList'!$I$2:$I$1500,'1.PrepList'!$K$2:$K$1500,"")&amp;"",""))</f>
        <v/>
      </c>
      <c r="H7255" s="644" t="str">
        <f>IF($C7255="","",IFERROR(IF(_xlfn.XLOOKUP($C7255,tbl_StartedStatus[Bold ID],tbl_StartedStatus[Started])="Started","Yes",IF(_xlfn.XLOOKUP($C7255,tbl_StartedStatus[Bold ID],tbl_StartedStatus[Started])="No Show","No Show","")),""))</f>
        <v/>
      </c>
    </row>
    <row r="7256" spans="1:8" ht="15" customHeight="1" thickBot="1">
      <c r="A7256" s="38" t="str">
        <f>IF($C7256="","",IFERROR(_xlfn.XLOOKUP($C7256,'1.PrepList'!$I$2:$I$1500,'1.PrepList'!$G$2:$G$1500,"")&amp;"",""))</f>
        <v/>
      </c>
      <c r="B7256" s="638" t="str">
        <f>IF($C7256="","",IFERROR(_xlfn.XLOOKUP($C7256,'1.PrepList'!$I$2:$I$1500,'1.PrepList'!$H$2:$H$1500,"")&amp;"",""))</f>
        <v/>
      </c>
      <c r="D7256" s="638" t="str">
        <f>IF($C7256="","",IFERROR(_xlfn.XLOOKUP($C7256,'1.PrepList'!$I$2:$I$1500,'1.PrepList'!$J$2:$J$1500,"")&amp;"",""))</f>
        <v/>
      </c>
      <c r="E7256" s="638" t="str">
        <f>IF($C7256="","",IFERROR(_xlfn.XLOOKUP($C7256,'1.PrepList'!$I$2:$I$1500,'1.PrepList'!$N$2:$N$1500,"")&amp;"",""))</f>
        <v/>
      </c>
      <c r="F7256" s="638" t="str">
        <f>IF($C7256="","",IFERROR(_xlfn.XLOOKUP($C7256,'1.PrepList'!$I$2:$I$1500,'1.PrepList'!$K$2:$K$1500,"")&amp;"",""))</f>
        <v/>
      </c>
      <c r="H7256" s="644" t="str">
        <f>IF($C7256="","",IFERROR(IF(_xlfn.XLOOKUP($C7256,tbl_StartedStatus[Bold ID],tbl_StartedStatus[Started])="Started","Yes",IF(_xlfn.XLOOKUP($C7256,tbl_StartedStatus[Bold ID],tbl_StartedStatus[Started])="No Show","No Show","")),""))</f>
        <v/>
      </c>
    </row>
    <row r="7257" spans="1:8" ht="15" customHeight="1" thickBot="1">
      <c r="A7257" s="38" t="str">
        <f>IF($C7257="","",IFERROR(_xlfn.XLOOKUP($C7257,'1.PrepList'!$I$2:$I$1500,'1.PrepList'!$G$2:$G$1500,"")&amp;"",""))</f>
        <v/>
      </c>
      <c r="B7257" s="638" t="str">
        <f>IF($C7257="","",IFERROR(_xlfn.XLOOKUP($C7257,'1.PrepList'!$I$2:$I$1500,'1.PrepList'!$H$2:$H$1500,"")&amp;"",""))</f>
        <v/>
      </c>
      <c r="D7257" s="638" t="str">
        <f>IF($C7257="","",IFERROR(_xlfn.XLOOKUP($C7257,'1.PrepList'!$I$2:$I$1500,'1.PrepList'!$J$2:$J$1500,"")&amp;"",""))</f>
        <v/>
      </c>
      <c r="E7257" s="638" t="str">
        <f>IF($C7257="","",IFERROR(_xlfn.XLOOKUP($C7257,'1.PrepList'!$I$2:$I$1500,'1.PrepList'!$N$2:$N$1500,"")&amp;"",""))</f>
        <v/>
      </c>
      <c r="F7257" s="638" t="str">
        <f>IF($C7257="","",IFERROR(_xlfn.XLOOKUP($C7257,'1.PrepList'!$I$2:$I$1500,'1.PrepList'!$K$2:$K$1500,"")&amp;"",""))</f>
        <v/>
      </c>
      <c r="H7257" s="644" t="str">
        <f>IF($C7257="","",IFERROR(IF(_xlfn.XLOOKUP($C7257,tbl_StartedStatus[Bold ID],tbl_StartedStatus[Started])="Started","Yes",IF(_xlfn.XLOOKUP($C7257,tbl_StartedStatus[Bold ID],tbl_StartedStatus[Started])="No Show","No Show","")),""))</f>
        <v/>
      </c>
    </row>
    <row r="7258" spans="1:8" ht="15" customHeight="1" thickBot="1">
      <c r="A7258" s="38" t="str">
        <f>IF($C7258="","",IFERROR(_xlfn.XLOOKUP($C7258,'1.PrepList'!$I$2:$I$1500,'1.PrepList'!$G$2:$G$1500,"")&amp;"",""))</f>
        <v/>
      </c>
      <c r="B7258" s="638" t="str">
        <f>IF($C7258="","",IFERROR(_xlfn.XLOOKUP($C7258,'1.PrepList'!$I$2:$I$1500,'1.PrepList'!$H$2:$H$1500,"")&amp;"",""))</f>
        <v/>
      </c>
      <c r="D7258" s="638" t="str">
        <f>IF($C7258="","",IFERROR(_xlfn.XLOOKUP($C7258,'1.PrepList'!$I$2:$I$1500,'1.PrepList'!$J$2:$J$1500,"")&amp;"",""))</f>
        <v/>
      </c>
      <c r="E7258" s="638" t="str">
        <f>IF($C7258="","",IFERROR(_xlfn.XLOOKUP($C7258,'1.PrepList'!$I$2:$I$1500,'1.PrepList'!$N$2:$N$1500,"")&amp;"",""))</f>
        <v/>
      </c>
      <c r="F7258" s="638" t="str">
        <f>IF($C7258="","",IFERROR(_xlfn.XLOOKUP($C7258,'1.PrepList'!$I$2:$I$1500,'1.PrepList'!$K$2:$K$1500,"")&amp;"",""))</f>
        <v/>
      </c>
      <c r="H7258" s="644" t="str">
        <f>IF($C7258="","",IFERROR(IF(_xlfn.XLOOKUP($C7258,tbl_StartedStatus[Bold ID],tbl_StartedStatus[Started])="Started","Yes",IF(_xlfn.XLOOKUP($C7258,tbl_StartedStatus[Bold ID],tbl_StartedStatus[Started])="No Show","No Show","")),""))</f>
        <v/>
      </c>
    </row>
    <row r="7259" spans="1:8" ht="15" customHeight="1" thickBot="1">
      <c r="A7259" s="38" t="str">
        <f>IF($C7259="","",IFERROR(_xlfn.XLOOKUP($C7259,'1.PrepList'!$I$2:$I$1500,'1.PrepList'!$G$2:$G$1500,"")&amp;"",""))</f>
        <v/>
      </c>
      <c r="B7259" s="638" t="str">
        <f>IF($C7259="","",IFERROR(_xlfn.XLOOKUP($C7259,'1.PrepList'!$I$2:$I$1500,'1.PrepList'!$H$2:$H$1500,"")&amp;"",""))</f>
        <v/>
      </c>
      <c r="D7259" s="638" t="str">
        <f>IF($C7259="","",IFERROR(_xlfn.XLOOKUP($C7259,'1.PrepList'!$I$2:$I$1500,'1.PrepList'!$J$2:$J$1500,"")&amp;"",""))</f>
        <v/>
      </c>
      <c r="E7259" s="638" t="str">
        <f>IF($C7259="","",IFERROR(_xlfn.XLOOKUP($C7259,'1.PrepList'!$I$2:$I$1500,'1.PrepList'!$N$2:$N$1500,"")&amp;"",""))</f>
        <v/>
      </c>
      <c r="F7259" s="638" t="str">
        <f>IF($C7259="","",IFERROR(_xlfn.XLOOKUP($C7259,'1.PrepList'!$I$2:$I$1500,'1.PrepList'!$K$2:$K$1500,"")&amp;"",""))</f>
        <v/>
      </c>
      <c r="H7259" s="644" t="str">
        <f>IF($C7259="","",IFERROR(IF(_xlfn.XLOOKUP($C7259,tbl_StartedStatus[Bold ID],tbl_StartedStatus[Started])="Started","Yes",IF(_xlfn.XLOOKUP($C7259,tbl_StartedStatus[Bold ID],tbl_StartedStatus[Started])="No Show","No Show","")),""))</f>
        <v/>
      </c>
    </row>
    <row r="7260" spans="1:8" ht="15" customHeight="1" thickBot="1">
      <c r="A7260" s="38" t="str">
        <f>IF($C7260="","",IFERROR(_xlfn.XLOOKUP($C7260,'1.PrepList'!$I$2:$I$1500,'1.PrepList'!$G$2:$G$1500,"")&amp;"",""))</f>
        <v/>
      </c>
      <c r="B7260" s="638" t="str">
        <f>IF($C7260="","",IFERROR(_xlfn.XLOOKUP($C7260,'1.PrepList'!$I$2:$I$1500,'1.PrepList'!$H$2:$H$1500,"")&amp;"",""))</f>
        <v/>
      </c>
      <c r="D7260" s="638" t="str">
        <f>IF($C7260="","",IFERROR(_xlfn.XLOOKUP($C7260,'1.PrepList'!$I$2:$I$1500,'1.PrepList'!$J$2:$J$1500,"")&amp;"",""))</f>
        <v/>
      </c>
      <c r="E7260" s="638" t="str">
        <f>IF($C7260="","",IFERROR(_xlfn.XLOOKUP($C7260,'1.PrepList'!$I$2:$I$1500,'1.PrepList'!$N$2:$N$1500,"")&amp;"",""))</f>
        <v/>
      </c>
      <c r="F7260" s="638" t="str">
        <f>IF($C7260="","",IFERROR(_xlfn.XLOOKUP($C7260,'1.PrepList'!$I$2:$I$1500,'1.PrepList'!$K$2:$K$1500,"")&amp;"",""))</f>
        <v/>
      </c>
      <c r="H7260" s="644" t="str">
        <f>IF($C7260="","",IFERROR(IF(_xlfn.XLOOKUP($C7260,tbl_StartedStatus[Bold ID],tbl_StartedStatus[Started])="Started","Yes",IF(_xlfn.XLOOKUP($C7260,tbl_StartedStatus[Bold ID],tbl_StartedStatus[Started])="No Show","No Show","")),""))</f>
        <v/>
      </c>
    </row>
    <row r="7261" spans="1:8" ht="15" customHeight="1" thickBot="1">
      <c r="A7261" s="38" t="str">
        <f>IF($C7261="","",IFERROR(_xlfn.XLOOKUP($C7261,'1.PrepList'!$I$2:$I$1500,'1.PrepList'!$G$2:$G$1500,"")&amp;"",""))</f>
        <v/>
      </c>
      <c r="B7261" s="638" t="str">
        <f>IF($C7261="","",IFERROR(_xlfn.XLOOKUP($C7261,'1.PrepList'!$I$2:$I$1500,'1.PrepList'!$H$2:$H$1500,"")&amp;"",""))</f>
        <v/>
      </c>
      <c r="D7261" s="638" t="str">
        <f>IF($C7261="","",IFERROR(_xlfn.XLOOKUP($C7261,'1.PrepList'!$I$2:$I$1500,'1.PrepList'!$J$2:$J$1500,"")&amp;"",""))</f>
        <v/>
      </c>
      <c r="E7261" s="638" t="str">
        <f>IF($C7261="","",IFERROR(_xlfn.XLOOKUP($C7261,'1.PrepList'!$I$2:$I$1500,'1.PrepList'!$N$2:$N$1500,"")&amp;"",""))</f>
        <v/>
      </c>
      <c r="F7261" s="638" t="str">
        <f>IF($C7261="","",IFERROR(_xlfn.XLOOKUP($C7261,'1.PrepList'!$I$2:$I$1500,'1.PrepList'!$K$2:$K$1500,"")&amp;"",""))</f>
        <v/>
      </c>
      <c r="H7261" s="644" t="str">
        <f>IF($C7261="","",IFERROR(IF(_xlfn.XLOOKUP($C7261,tbl_StartedStatus[Bold ID],tbl_StartedStatus[Started])="Started","Yes",IF(_xlfn.XLOOKUP($C7261,tbl_StartedStatus[Bold ID],tbl_StartedStatus[Started])="No Show","No Show","")),""))</f>
        <v/>
      </c>
    </row>
    <row r="7262" spans="1:8" ht="15" customHeight="1" thickBot="1">
      <c r="A7262" s="38" t="str">
        <f>IF($C7262="","",IFERROR(_xlfn.XLOOKUP($C7262,'1.PrepList'!$I$2:$I$1500,'1.PrepList'!$G$2:$G$1500,"")&amp;"",""))</f>
        <v/>
      </c>
      <c r="B7262" s="638" t="str">
        <f>IF($C7262="","",IFERROR(_xlfn.XLOOKUP($C7262,'1.PrepList'!$I$2:$I$1500,'1.PrepList'!$H$2:$H$1500,"")&amp;"",""))</f>
        <v/>
      </c>
      <c r="D7262" s="638" t="str">
        <f>IF($C7262="","",IFERROR(_xlfn.XLOOKUP($C7262,'1.PrepList'!$I$2:$I$1500,'1.PrepList'!$J$2:$J$1500,"")&amp;"",""))</f>
        <v/>
      </c>
      <c r="E7262" s="638" t="str">
        <f>IF($C7262="","",IFERROR(_xlfn.XLOOKUP($C7262,'1.PrepList'!$I$2:$I$1500,'1.PrepList'!$N$2:$N$1500,"")&amp;"",""))</f>
        <v/>
      </c>
      <c r="F7262" s="638" t="str">
        <f>IF($C7262="","",IFERROR(_xlfn.XLOOKUP($C7262,'1.PrepList'!$I$2:$I$1500,'1.PrepList'!$K$2:$K$1500,"")&amp;"",""))</f>
        <v/>
      </c>
      <c r="H7262" s="644" t="str">
        <f>IF($C7262="","",IFERROR(IF(_xlfn.XLOOKUP($C7262,tbl_StartedStatus[Bold ID],tbl_StartedStatus[Started])="Started","Yes",IF(_xlfn.XLOOKUP($C7262,tbl_StartedStatus[Bold ID],tbl_StartedStatus[Started])="No Show","No Show","")),""))</f>
        <v/>
      </c>
    </row>
    <row r="7263" spans="1:8" ht="15" customHeight="1" thickBot="1">
      <c r="A7263" s="38" t="str">
        <f>IF($C7263="","",IFERROR(_xlfn.XLOOKUP($C7263,'1.PrepList'!$I$2:$I$1500,'1.PrepList'!$G$2:$G$1500,"")&amp;"",""))</f>
        <v/>
      </c>
      <c r="B7263" s="638" t="str">
        <f>IF($C7263="","",IFERROR(_xlfn.XLOOKUP($C7263,'1.PrepList'!$I$2:$I$1500,'1.PrepList'!$H$2:$H$1500,"")&amp;"",""))</f>
        <v/>
      </c>
      <c r="D7263" s="638" t="str">
        <f>IF($C7263="","",IFERROR(_xlfn.XLOOKUP($C7263,'1.PrepList'!$I$2:$I$1500,'1.PrepList'!$J$2:$J$1500,"")&amp;"",""))</f>
        <v/>
      </c>
      <c r="E7263" s="638" t="str">
        <f>IF($C7263="","",IFERROR(_xlfn.XLOOKUP($C7263,'1.PrepList'!$I$2:$I$1500,'1.PrepList'!$N$2:$N$1500,"")&amp;"",""))</f>
        <v/>
      </c>
      <c r="F7263" s="638" t="str">
        <f>IF($C7263="","",IFERROR(_xlfn.XLOOKUP($C7263,'1.PrepList'!$I$2:$I$1500,'1.PrepList'!$K$2:$K$1500,"")&amp;"",""))</f>
        <v/>
      </c>
      <c r="H7263" s="644" t="str">
        <f>IF($C7263="","",IFERROR(IF(_xlfn.XLOOKUP($C7263,tbl_StartedStatus[Bold ID],tbl_StartedStatus[Started])="Started","Yes",IF(_xlfn.XLOOKUP($C7263,tbl_StartedStatus[Bold ID],tbl_StartedStatus[Started])="No Show","No Show","")),""))</f>
        <v/>
      </c>
    </row>
    <row r="7264" spans="1:8" ht="15" customHeight="1" thickBot="1">
      <c r="A7264" s="38" t="str">
        <f>IF($C7264="","",IFERROR(_xlfn.XLOOKUP($C7264,'1.PrepList'!$I$2:$I$1500,'1.PrepList'!$G$2:$G$1500,"")&amp;"",""))</f>
        <v/>
      </c>
      <c r="B7264" s="638" t="str">
        <f>IF($C7264="","",IFERROR(_xlfn.XLOOKUP($C7264,'1.PrepList'!$I$2:$I$1500,'1.PrepList'!$H$2:$H$1500,"")&amp;"",""))</f>
        <v/>
      </c>
      <c r="D7264" s="638" t="str">
        <f>IF($C7264="","",IFERROR(_xlfn.XLOOKUP($C7264,'1.PrepList'!$I$2:$I$1500,'1.PrepList'!$J$2:$J$1500,"")&amp;"",""))</f>
        <v/>
      </c>
      <c r="E7264" s="638" t="str">
        <f>IF($C7264="","",IFERROR(_xlfn.XLOOKUP($C7264,'1.PrepList'!$I$2:$I$1500,'1.PrepList'!$N$2:$N$1500,"")&amp;"",""))</f>
        <v/>
      </c>
      <c r="F7264" s="638" t="str">
        <f>IF($C7264="","",IFERROR(_xlfn.XLOOKUP($C7264,'1.PrepList'!$I$2:$I$1500,'1.PrepList'!$K$2:$K$1500,"")&amp;"",""))</f>
        <v/>
      </c>
      <c r="H7264" s="644" t="str">
        <f>IF($C7264="","",IFERROR(IF(_xlfn.XLOOKUP($C7264,tbl_StartedStatus[Bold ID],tbl_StartedStatus[Started])="Started","Yes",IF(_xlfn.XLOOKUP($C7264,tbl_StartedStatus[Bold ID],tbl_StartedStatus[Started])="No Show","No Show","")),""))</f>
        <v/>
      </c>
    </row>
    <row r="7265" spans="1:8" ht="15" customHeight="1" thickBot="1">
      <c r="A7265" s="38" t="str">
        <f>IF($C7265="","",IFERROR(_xlfn.XLOOKUP($C7265,'1.PrepList'!$I$2:$I$1500,'1.PrepList'!$G$2:$G$1500,"")&amp;"",""))</f>
        <v/>
      </c>
      <c r="B7265" s="638" t="str">
        <f>IF($C7265="","",IFERROR(_xlfn.XLOOKUP($C7265,'1.PrepList'!$I$2:$I$1500,'1.PrepList'!$H$2:$H$1500,"")&amp;"",""))</f>
        <v/>
      </c>
      <c r="D7265" s="638" t="str">
        <f>IF($C7265="","",IFERROR(_xlfn.XLOOKUP($C7265,'1.PrepList'!$I$2:$I$1500,'1.PrepList'!$J$2:$J$1500,"")&amp;"",""))</f>
        <v/>
      </c>
      <c r="E7265" s="638" t="str">
        <f>IF($C7265="","",IFERROR(_xlfn.XLOOKUP($C7265,'1.PrepList'!$I$2:$I$1500,'1.PrepList'!$N$2:$N$1500,"")&amp;"",""))</f>
        <v/>
      </c>
      <c r="F7265" s="638" t="str">
        <f>IF($C7265="","",IFERROR(_xlfn.XLOOKUP($C7265,'1.PrepList'!$I$2:$I$1500,'1.PrepList'!$K$2:$K$1500,"")&amp;"",""))</f>
        <v/>
      </c>
      <c r="H7265" s="644" t="str">
        <f>IF($C7265="","",IFERROR(IF(_xlfn.XLOOKUP($C7265,tbl_StartedStatus[Bold ID],tbl_StartedStatus[Started])="Started","Yes",IF(_xlfn.XLOOKUP($C7265,tbl_StartedStatus[Bold ID],tbl_StartedStatus[Started])="No Show","No Show","")),""))</f>
        <v/>
      </c>
    </row>
    <row r="7266" spans="1:8" ht="15" customHeight="1" thickBot="1">
      <c r="A7266" s="38" t="str">
        <f>IF($C7266="","",IFERROR(_xlfn.XLOOKUP($C7266,'1.PrepList'!$I$2:$I$1500,'1.PrepList'!$G$2:$G$1500,"")&amp;"",""))</f>
        <v/>
      </c>
      <c r="B7266" s="638" t="str">
        <f>IF($C7266="","",IFERROR(_xlfn.XLOOKUP($C7266,'1.PrepList'!$I$2:$I$1500,'1.PrepList'!$H$2:$H$1500,"")&amp;"",""))</f>
        <v/>
      </c>
      <c r="D7266" s="638" t="str">
        <f>IF($C7266="","",IFERROR(_xlfn.XLOOKUP($C7266,'1.PrepList'!$I$2:$I$1500,'1.PrepList'!$J$2:$J$1500,"")&amp;"",""))</f>
        <v/>
      </c>
      <c r="E7266" s="638" t="str">
        <f>IF($C7266="","",IFERROR(_xlfn.XLOOKUP($C7266,'1.PrepList'!$I$2:$I$1500,'1.PrepList'!$N$2:$N$1500,"")&amp;"",""))</f>
        <v/>
      </c>
      <c r="F7266" s="638" t="str">
        <f>IF($C7266="","",IFERROR(_xlfn.XLOOKUP($C7266,'1.PrepList'!$I$2:$I$1500,'1.PrepList'!$K$2:$K$1500,"")&amp;"",""))</f>
        <v/>
      </c>
      <c r="H7266" s="644" t="str">
        <f>IF($C7266="","",IFERROR(IF(_xlfn.XLOOKUP($C7266,tbl_StartedStatus[Bold ID],tbl_StartedStatus[Started])="Started","Yes",IF(_xlfn.XLOOKUP($C7266,tbl_StartedStatus[Bold ID],tbl_StartedStatus[Started])="No Show","No Show","")),""))</f>
        <v/>
      </c>
    </row>
    <row r="7267" spans="1:8" ht="15" customHeight="1" thickBot="1">
      <c r="A7267" s="38" t="str">
        <f>IF($C7267="","",IFERROR(_xlfn.XLOOKUP($C7267,'1.PrepList'!$I$2:$I$1500,'1.PrepList'!$G$2:$G$1500,"")&amp;"",""))</f>
        <v/>
      </c>
      <c r="B7267" s="638" t="str">
        <f>IF($C7267="","",IFERROR(_xlfn.XLOOKUP($C7267,'1.PrepList'!$I$2:$I$1500,'1.PrepList'!$H$2:$H$1500,"")&amp;"",""))</f>
        <v/>
      </c>
      <c r="D7267" s="638" t="str">
        <f>IF($C7267="","",IFERROR(_xlfn.XLOOKUP($C7267,'1.PrepList'!$I$2:$I$1500,'1.PrepList'!$J$2:$J$1500,"")&amp;"",""))</f>
        <v/>
      </c>
      <c r="E7267" s="638" t="str">
        <f>IF($C7267="","",IFERROR(_xlfn.XLOOKUP($C7267,'1.PrepList'!$I$2:$I$1500,'1.PrepList'!$N$2:$N$1500,"")&amp;"",""))</f>
        <v/>
      </c>
      <c r="F7267" s="638" t="str">
        <f>IF($C7267="","",IFERROR(_xlfn.XLOOKUP($C7267,'1.PrepList'!$I$2:$I$1500,'1.PrepList'!$K$2:$K$1500,"")&amp;"",""))</f>
        <v/>
      </c>
      <c r="H7267" s="644" t="str">
        <f>IF($C7267="","",IFERROR(IF(_xlfn.XLOOKUP($C7267,tbl_StartedStatus[Bold ID],tbl_StartedStatus[Started])="Started","Yes",IF(_xlfn.XLOOKUP($C7267,tbl_StartedStatus[Bold ID],tbl_StartedStatus[Started])="No Show","No Show","")),""))</f>
        <v/>
      </c>
    </row>
    <row r="7268" spans="1:8" ht="15" customHeight="1" thickBot="1">
      <c r="A7268" s="38" t="str">
        <f>IF($C7268="","",IFERROR(_xlfn.XLOOKUP($C7268,'1.PrepList'!$I$2:$I$1500,'1.PrepList'!$G$2:$G$1500,"")&amp;"",""))</f>
        <v/>
      </c>
      <c r="B7268" s="638" t="str">
        <f>IF($C7268="","",IFERROR(_xlfn.XLOOKUP($C7268,'1.PrepList'!$I$2:$I$1500,'1.PrepList'!$H$2:$H$1500,"")&amp;"",""))</f>
        <v/>
      </c>
      <c r="D7268" s="638" t="str">
        <f>IF($C7268="","",IFERROR(_xlfn.XLOOKUP($C7268,'1.PrepList'!$I$2:$I$1500,'1.PrepList'!$J$2:$J$1500,"")&amp;"",""))</f>
        <v/>
      </c>
      <c r="E7268" s="638" t="str">
        <f>IF($C7268="","",IFERROR(_xlfn.XLOOKUP($C7268,'1.PrepList'!$I$2:$I$1500,'1.PrepList'!$N$2:$N$1500,"")&amp;"",""))</f>
        <v/>
      </c>
      <c r="F7268" s="638" t="str">
        <f>IF($C7268="","",IFERROR(_xlfn.XLOOKUP($C7268,'1.PrepList'!$I$2:$I$1500,'1.PrepList'!$K$2:$K$1500,"")&amp;"",""))</f>
        <v/>
      </c>
      <c r="H7268" s="644" t="str">
        <f>IF($C7268="","",IFERROR(IF(_xlfn.XLOOKUP($C7268,tbl_StartedStatus[Bold ID],tbl_StartedStatus[Started])="Started","Yes",IF(_xlfn.XLOOKUP($C7268,tbl_StartedStatus[Bold ID],tbl_StartedStatus[Started])="No Show","No Show","")),""))</f>
        <v/>
      </c>
    </row>
    <row r="7269" spans="1:8" ht="15" customHeight="1" thickBot="1">
      <c r="A7269" s="38" t="str">
        <f>IF($C7269="","",IFERROR(_xlfn.XLOOKUP($C7269,'1.PrepList'!$I$2:$I$1500,'1.PrepList'!$G$2:$G$1500,"")&amp;"",""))</f>
        <v/>
      </c>
      <c r="B7269" s="638" t="str">
        <f>IF($C7269="","",IFERROR(_xlfn.XLOOKUP($C7269,'1.PrepList'!$I$2:$I$1500,'1.PrepList'!$H$2:$H$1500,"")&amp;"",""))</f>
        <v/>
      </c>
      <c r="D7269" s="638" t="str">
        <f>IF($C7269="","",IFERROR(_xlfn.XLOOKUP($C7269,'1.PrepList'!$I$2:$I$1500,'1.PrepList'!$J$2:$J$1500,"")&amp;"",""))</f>
        <v/>
      </c>
      <c r="E7269" s="638" t="str">
        <f>IF($C7269="","",IFERROR(_xlfn.XLOOKUP($C7269,'1.PrepList'!$I$2:$I$1500,'1.PrepList'!$N$2:$N$1500,"")&amp;"",""))</f>
        <v/>
      </c>
      <c r="F7269" s="638" t="str">
        <f>IF($C7269="","",IFERROR(_xlfn.XLOOKUP($C7269,'1.PrepList'!$I$2:$I$1500,'1.PrepList'!$K$2:$K$1500,"")&amp;"",""))</f>
        <v/>
      </c>
      <c r="H7269" s="644" t="str">
        <f>IF($C7269="","",IFERROR(IF(_xlfn.XLOOKUP($C7269,tbl_StartedStatus[Bold ID],tbl_StartedStatus[Started])="Started","Yes",IF(_xlfn.XLOOKUP($C7269,tbl_StartedStatus[Bold ID],tbl_StartedStatus[Started])="No Show","No Show","")),""))</f>
        <v/>
      </c>
    </row>
    <row r="7270" spans="1:8" ht="15" customHeight="1" thickBot="1">
      <c r="A7270" s="38" t="str">
        <f>IF($C7270="","",IFERROR(_xlfn.XLOOKUP($C7270,'1.PrepList'!$I$2:$I$1500,'1.PrepList'!$G$2:$G$1500,"")&amp;"",""))</f>
        <v/>
      </c>
      <c r="B7270" s="638" t="str">
        <f>IF($C7270="","",IFERROR(_xlfn.XLOOKUP($C7270,'1.PrepList'!$I$2:$I$1500,'1.PrepList'!$H$2:$H$1500,"")&amp;"",""))</f>
        <v/>
      </c>
      <c r="D7270" s="638" t="str">
        <f>IF($C7270="","",IFERROR(_xlfn.XLOOKUP($C7270,'1.PrepList'!$I$2:$I$1500,'1.PrepList'!$J$2:$J$1500,"")&amp;"",""))</f>
        <v/>
      </c>
      <c r="E7270" s="638" t="str">
        <f>IF($C7270="","",IFERROR(_xlfn.XLOOKUP($C7270,'1.PrepList'!$I$2:$I$1500,'1.PrepList'!$N$2:$N$1500,"")&amp;"",""))</f>
        <v/>
      </c>
      <c r="F7270" s="638" t="str">
        <f>IF($C7270="","",IFERROR(_xlfn.XLOOKUP($C7270,'1.PrepList'!$I$2:$I$1500,'1.PrepList'!$K$2:$K$1500,"")&amp;"",""))</f>
        <v/>
      </c>
      <c r="H7270" s="644" t="str">
        <f>IF($C7270="","",IFERROR(IF(_xlfn.XLOOKUP($C7270,tbl_StartedStatus[Bold ID],tbl_StartedStatus[Started])="Started","Yes",IF(_xlfn.XLOOKUP($C7270,tbl_StartedStatus[Bold ID],tbl_StartedStatus[Started])="No Show","No Show","")),""))</f>
        <v/>
      </c>
    </row>
    <row r="7271" spans="1:8" ht="15" customHeight="1" thickBot="1">
      <c r="A7271" s="38" t="str">
        <f>IF($C7271="","",IFERROR(_xlfn.XLOOKUP($C7271,'1.PrepList'!$I$2:$I$1500,'1.PrepList'!$G$2:$G$1500,"")&amp;"",""))</f>
        <v/>
      </c>
      <c r="B7271" s="638" t="str">
        <f>IF($C7271="","",IFERROR(_xlfn.XLOOKUP($C7271,'1.PrepList'!$I$2:$I$1500,'1.PrepList'!$H$2:$H$1500,"")&amp;"",""))</f>
        <v/>
      </c>
      <c r="D7271" s="638" t="str">
        <f>IF($C7271="","",IFERROR(_xlfn.XLOOKUP($C7271,'1.PrepList'!$I$2:$I$1500,'1.PrepList'!$J$2:$J$1500,"")&amp;"",""))</f>
        <v/>
      </c>
      <c r="E7271" s="638" t="str">
        <f>IF($C7271="","",IFERROR(_xlfn.XLOOKUP($C7271,'1.PrepList'!$I$2:$I$1500,'1.PrepList'!$N$2:$N$1500,"")&amp;"",""))</f>
        <v/>
      </c>
      <c r="F7271" s="638" t="str">
        <f>IF($C7271="","",IFERROR(_xlfn.XLOOKUP($C7271,'1.PrepList'!$I$2:$I$1500,'1.PrepList'!$K$2:$K$1500,"")&amp;"",""))</f>
        <v/>
      </c>
      <c r="H7271" s="644" t="str">
        <f>IF($C7271="","",IFERROR(IF(_xlfn.XLOOKUP($C7271,tbl_StartedStatus[Bold ID],tbl_StartedStatus[Started])="Started","Yes",IF(_xlfn.XLOOKUP($C7271,tbl_StartedStatus[Bold ID],tbl_StartedStatus[Started])="No Show","No Show","")),""))</f>
        <v/>
      </c>
    </row>
    <row r="7272" spans="1:8" ht="15" customHeight="1" thickBot="1">
      <c r="A7272" s="38" t="str">
        <f>IF($C7272="","",IFERROR(_xlfn.XLOOKUP($C7272,'1.PrepList'!$I$2:$I$1500,'1.PrepList'!$G$2:$G$1500,"")&amp;"",""))</f>
        <v/>
      </c>
      <c r="B7272" s="638" t="str">
        <f>IF($C7272="","",IFERROR(_xlfn.XLOOKUP($C7272,'1.PrepList'!$I$2:$I$1500,'1.PrepList'!$H$2:$H$1500,"")&amp;"",""))</f>
        <v/>
      </c>
      <c r="D7272" s="638" t="str">
        <f>IF($C7272="","",IFERROR(_xlfn.XLOOKUP($C7272,'1.PrepList'!$I$2:$I$1500,'1.PrepList'!$J$2:$J$1500,"")&amp;"",""))</f>
        <v/>
      </c>
      <c r="E7272" s="638" t="str">
        <f>IF($C7272="","",IFERROR(_xlfn.XLOOKUP($C7272,'1.PrepList'!$I$2:$I$1500,'1.PrepList'!$N$2:$N$1500,"")&amp;"",""))</f>
        <v/>
      </c>
      <c r="F7272" s="638" t="str">
        <f>IF($C7272="","",IFERROR(_xlfn.XLOOKUP($C7272,'1.PrepList'!$I$2:$I$1500,'1.PrepList'!$K$2:$K$1500,"")&amp;"",""))</f>
        <v/>
      </c>
      <c r="H7272" s="644" t="str">
        <f>IF($C7272="","",IFERROR(IF(_xlfn.XLOOKUP($C7272,tbl_StartedStatus[Bold ID],tbl_StartedStatus[Started])="Started","Yes",IF(_xlfn.XLOOKUP($C7272,tbl_StartedStatus[Bold ID],tbl_StartedStatus[Started])="No Show","No Show","")),""))</f>
        <v/>
      </c>
    </row>
    <row r="7273" spans="1:8" ht="15" customHeight="1" thickBot="1">
      <c r="A7273" s="38" t="str">
        <f>IF($C7273="","",IFERROR(_xlfn.XLOOKUP($C7273,'1.PrepList'!$I$2:$I$1500,'1.PrepList'!$G$2:$G$1500,"")&amp;"",""))</f>
        <v/>
      </c>
      <c r="B7273" s="638" t="str">
        <f>IF($C7273="","",IFERROR(_xlfn.XLOOKUP($C7273,'1.PrepList'!$I$2:$I$1500,'1.PrepList'!$H$2:$H$1500,"")&amp;"",""))</f>
        <v/>
      </c>
      <c r="D7273" s="638" t="str">
        <f>IF($C7273="","",IFERROR(_xlfn.XLOOKUP($C7273,'1.PrepList'!$I$2:$I$1500,'1.PrepList'!$J$2:$J$1500,"")&amp;"",""))</f>
        <v/>
      </c>
      <c r="E7273" s="638" t="str">
        <f>IF($C7273="","",IFERROR(_xlfn.XLOOKUP($C7273,'1.PrepList'!$I$2:$I$1500,'1.PrepList'!$N$2:$N$1500,"")&amp;"",""))</f>
        <v/>
      </c>
      <c r="F7273" s="638" t="str">
        <f>IF($C7273="","",IFERROR(_xlfn.XLOOKUP($C7273,'1.PrepList'!$I$2:$I$1500,'1.PrepList'!$K$2:$K$1500,"")&amp;"",""))</f>
        <v/>
      </c>
      <c r="H7273" s="644" t="str">
        <f>IF($C7273="","",IFERROR(IF(_xlfn.XLOOKUP($C7273,tbl_StartedStatus[Bold ID],tbl_StartedStatus[Started])="Started","Yes",IF(_xlfn.XLOOKUP($C7273,tbl_StartedStatus[Bold ID],tbl_StartedStatus[Started])="No Show","No Show","")),""))</f>
        <v/>
      </c>
    </row>
    <row r="7274" spans="1:8" ht="15" customHeight="1" thickBot="1">
      <c r="A7274" s="38" t="str">
        <f>IF($C7274="","",IFERROR(_xlfn.XLOOKUP($C7274,'1.PrepList'!$I$2:$I$1500,'1.PrepList'!$G$2:$G$1500,"")&amp;"",""))</f>
        <v/>
      </c>
      <c r="B7274" s="638" t="str">
        <f>IF($C7274="","",IFERROR(_xlfn.XLOOKUP($C7274,'1.PrepList'!$I$2:$I$1500,'1.PrepList'!$H$2:$H$1500,"")&amp;"",""))</f>
        <v/>
      </c>
      <c r="D7274" s="638" t="str">
        <f>IF($C7274="","",IFERROR(_xlfn.XLOOKUP($C7274,'1.PrepList'!$I$2:$I$1500,'1.PrepList'!$J$2:$J$1500,"")&amp;"",""))</f>
        <v/>
      </c>
      <c r="E7274" s="638" t="str">
        <f>IF($C7274="","",IFERROR(_xlfn.XLOOKUP($C7274,'1.PrepList'!$I$2:$I$1500,'1.PrepList'!$N$2:$N$1500,"")&amp;"",""))</f>
        <v/>
      </c>
      <c r="F7274" s="638" t="str">
        <f>IF($C7274="","",IFERROR(_xlfn.XLOOKUP($C7274,'1.PrepList'!$I$2:$I$1500,'1.PrepList'!$K$2:$K$1500,"")&amp;"",""))</f>
        <v/>
      </c>
      <c r="H7274" s="644" t="str">
        <f>IF($C7274="","",IFERROR(IF(_xlfn.XLOOKUP($C7274,tbl_StartedStatus[Bold ID],tbl_StartedStatus[Started])="Started","Yes",IF(_xlfn.XLOOKUP($C7274,tbl_StartedStatus[Bold ID],tbl_StartedStatus[Started])="No Show","No Show","")),""))</f>
        <v/>
      </c>
    </row>
    <row r="7275" spans="1:8" ht="15" customHeight="1" thickBot="1">
      <c r="A7275" s="38" t="str">
        <f>IF($C7275="","",IFERROR(_xlfn.XLOOKUP($C7275,'1.PrepList'!$I$2:$I$1500,'1.PrepList'!$G$2:$G$1500,"")&amp;"",""))</f>
        <v/>
      </c>
      <c r="B7275" s="638" t="str">
        <f>IF($C7275="","",IFERROR(_xlfn.XLOOKUP($C7275,'1.PrepList'!$I$2:$I$1500,'1.PrepList'!$H$2:$H$1500,"")&amp;"",""))</f>
        <v/>
      </c>
      <c r="D7275" s="638" t="str">
        <f>IF($C7275="","",IFERROR(_xlfn.XLOOKUP($C7275,'1.PrepList'!$I$2:$I$1500,'1.PrepList'!$J$2:$J$1500,"")&amp;"",""))</f>
        <v/>
      </c>
      <c r="E7275" s="638" t="str">
        <f>IF($C7275="","",IFERROR(_xlfn.XLOOKUP($C7275,'1.PrepList'!$I$2:$I$1500,'1.PrepList'!$N$2:$N$1500,"")&amp;"",""))</f>
        <v/>
      </c>
      <c r="F7275" s="638" t="str">
        <f>IF($C7275="","",IFERROR(_xlfn.XLOOKUP($C7275,'1.PrepList'!$I$2:$I$1500,'1.PrepList'!$K$2:$K$1500,"")&amp;"",""))</f>
        <v/>
      </c>
      <c r="H7275" s="644" t="str">
        <f>IF($C7275="","",IFERROR(IF(_xlfn.XLOOKUP($C7275,tbl_StartedStatus[Bold ID],tbl_StartedStatus[Started])="Started","Yes",IF(_xlfn.XLOOKUP($C7275,tbl_StartedStatus[Bold ID],tbl_StartedStatus[Started])="No Show","No Show","")),""))</f>
        <v/>
      </c>
    </row>
    <row r="7276" spans="1:8" ht="15" customHeight="1" thickBot="1">
      <c r="A7276" s="38" t="str">
        <f>IF($C7276="","",IFERROR(_xlfn.XLOOKUP($C7276,'1.PrepList'!$I$2:$I$1500,'1.PrepList'!$G$2:$G$1500,"")&amp;"",""))</f>
        <v/>
      </c>
      <c r="B7276" s="638" t="str">
        <f>IF($C7276="","",IFERROR(_xlfn.XLOOKUP($C7276,'1.PrepList'!$I$2:$I$1500,'1.PrepList'!$H$2:$H$1500,"")&amp;"",""))</f>
        <v/>
      </c>
      <c r="D7276" s="638" t="str">
        <f>IF($C7276="","",IFERROR(_xlfn.XLOOKUP($C7276,'1.PrepList'!$I$2:$I$1500,'1.PrepList'!$J$2:$J$1500,"")&amp;"",""))</f>
        <v/>
      </c>
      <c r="E7276" s="638" t="str">
        <f>IF($C7276="","",IFERROR(_xlfn.XLOOKUP($C7276,'1.PrepList'!$I$2:$I$1500,'1.PrepList'!$N$2:$N$1500,"")&amp;"",""))</f>
        <v/>
      </c>
      <c r="F7276" s="638" t="str">
        <f>IF($C7276="","",IFERROR(_xlfn.XLOOKUP($C7276,'1.PrepList'!$I$2:$I$1500,'1.PrepList'!$K$2:$K$1500,"")&amp;"",""))</f>
        <v/>
      </c>
      <c r="H7276" s="644" t="str">
        <f>IF($C7276="","",IFERROR(IF(_xlfn.XLOOKUP($C7276,tbl_StartedStatus[Bold ID],tbl_StartedStatus[Started])="Started","Yes",IF(_xlfn.XLOOKUP($C7276,tbl_StartedStatus[Bold ID],tbl_StartedStatus[Started])="No Show","No Show","")),""))</f>
        <v/>
      </c>
    </row>
    <row r="7277" spans="1:8" ht="15" customHeight="1" thickBot="1">
      <c r="A7277" s="38" t="str">
        <f>IF($C7277="","",IFERROR(_xlfn.XLOOKUP($C7277,'1.PrepList'!$I$2:$I$1500,'1.PrepList'!$G$2:$G$1500,"")&amp;"",""))</f>
        <v/>
      </c>
      <c r="B7277" s="638" t="str">
        <f>IF($C7277="","",IFERROR(_xlfn.XLOOKUP($C7277,'1.PrepList'!$I$2:$I$1500,'1.PrepList'!$H$2:$H$1500,"")&amp;"",""))</f>
        <v/>
      </c>
      <c r="D7277" s="638" t="str">
        <f>IF($C7277="","",IFERROR(_xlfn.XLOOKUP($C7277,'1.PrepList'!$I$2:$I$1500,'1.PrepList'!$J$2:$J$1500,"")&amp;"",""))</f>
        <v/>
      </c>
      <c r="E7277" s="638" t="str">
        <f>IF($C7277="","",IFERROR(_xlfn.XLOOKUP($C7277,'1.PrepList'!$I$2:$I$1500,'1.PrepList'!$N$2:$N$1500,"")&amp;"",""))</f>
        <v/>
      </c>
      <c r="F7277" s="638" t="str">
        <f>IF($C7277="","",IFERROR(_xlfn.XLOOKUP($C7277,'1.PrepList'!$I$2:$I$1500,'1.PrepList'!$K$2:$K$1500,"")&amp;"",""))</f>
        <v/>
      </c>
      <c r="H7277" s="644" t="str">
        <f>IF($C7277="","",IFERROR(IF(_xlfn.XLOOKUP($C7277,tbl_StartedStatus[Bold ID],tbl_StartedStatus[Started])="Started","Yes",IF(_xlfn.XLOOKUP($C7277,tbl_StartedStatus[Bold ID],tbl_StartedStatus[Started])="No Show","No Show","")),""))</f>
        <v/>
      </c>
    </row>
    <row r="7278" spans="1:8" ht="15" customHeight="1" thickBot="1">
      <c r="A7278" s="38" t="str">
        <f>IF($C7278="","",IFERROR(_xlfn.XLOOKUP($C7278,'1.PrepList'!$I$2:$I$1500,'1.PrepList'!$G$2:$G$1500,"")&amp;"",""))</f>
        <v/>
      </c>
      <c r="B7278" s="638" t="str">
        <f>IF($C7278="","",IFERROR(_xlfn.XLOOKUP($C7278,'1.PrepList'!$I$2:$I$1500,'1.PrepList'!$H$2:$H$1500,"")&amp;"",""))</f>
        <v/>
      </c>
      <c r="D7278" s="638" t="str">
        <f>IF($C7278="","",IFERROR(_xlfn.XLOOKUP($C7278,'1.PrepList'!$I$2:$I$1500,'1.PrepList'!$J$2:$J$1500,"")&amp;"",""))</f>
        <v/>
      </c>
      <c r="E7278" s="638" t="str">
        <f>IF($C7278="","",IFERROR(_xlfn.XLOOKUP($C7278,'1.PrepList'!$I$2:$I$1500,'1.PrepList'!$N$2:$N$1500,"")&amp;"",""))</f>
        <v/>
      </c>
      <c r="F7278" s="638" t="str">
        <f>IF($C7278="","",IFERROR(_xlfn.XLOOKUP($C7278,'1.PrepList'!$I$2:$I$1500,'1.PrepList'!$K$2:$K$1500,"")&amp;"",""))</f>
        <v/>
      </c>
      <c r="H7278" s="644" t="str">
        <f>IF($C7278="","",IFERROR(IF(_xlfn.XLOOKUP($C7278,tbl_StartedStatus[Bold ID],tbl_StartedStatus[Started])="Started","Yes",IF(_xlfn.XLOOKUP($C7278,tbl_StartedStatus[Bold ID],tbl_StartedStatus[Started])="No Show","No Show","")),""))</f>
        <v/>
      </c>
    </row>
    <row r="7279" spans="1:8" ht="15" customHeight="1" thickBot="1">
      <c r="A7279" s="38" t="str">
        <f>IF($C7279="","",IFERROR(_xlfn.XLOOKUP($C7279,'1.PrepList'!$I$2:$I$1500,'1.PrepList'!$G$2:$G$1500,"")&amp;"",""))</f>
        <v/>
      </c>
      <c r="B7279" s="638" t="str">
        <f>IF($C7279="","",IFERROR(_xlfn.XLOOKUP($C7279,'1.PrepList'!$I$2:$I$1500,'1.PrepList'!$H$2:$H$1500,"")&amp;"",""))</f>
        <v/>
      </c>
      <c r="D7279" s="638" t="str">
        <f>IF($C7279="","",IFERROR(_xlfn.XLOOKUP($C7279,'1.PrepList'!$I$2:$I$1500,'1.PrepList'!$J$2:$J$1500,"")&amp;"",""))</f>
        <v/>
      </c>
      <c r="E7279" s="638" t="str">
        <f>IF($C7279="","",IFERROR(_xlfn.XLOOKUP($C7279,'1.PrepList'!$I$2:$I$1500,'1.PrepList'!$N$2:$N$1500,"")&amp;"",""))</f>
        <v/>
      </c>
      <c r="F7279" s="638" t="str">
        <f>IF($C7279="","",IFERROR(_xlfn.XLOOKUP($C7279,'1.PrepList'!$I$2:$I$1500,'1.PrepList'!$K$2:$K$1500,"")&amp;"",""))</f>
        <v/>
      </c>
      <c r="H7279" s="644" t="str">
        <f>IF($C7279="","",IFERROR(IF(_xlfn.XLOOKUP($C7279,tbl_StartedStatus[Bold ID],tbl_StartedStatus[Started])="Started","Yes",IF(_xlfn.XLOOKUP($C7279,tbl_StartedStatus[Bold ID],tbl_StartedStatus[Started])="No Show","No Show","")),""))</f>
        <v/>
      </c>
    </row>
    <row r="7280" spans="1:8" ht="15" customHeight="1" thickBot="1">
      <c r="A7280" s="38" t="str">
        <f>IF($C7280="","",IFERROR(_xlfn.XLOOKUP($C7280,'1.PrepList'!$I$2:$I$1500,'1.PrepList'!$G$2:$G$1500,"")&amp;"",""))</f>
        <v/>
      </c>
      <c r="B7280" s="638" t="str">
        <f>IF($C7280="","",IFERROR(_xlfn.XLOOKUP($C7280,'1.PrepList'!$I$2:$I$1500,'1.PrepList'!$H$2:$H$1500,"")&amp;"",""))</f>
        <v/>
      </c>
      <c r="D7280" s="638" t="str">
        <f>IF($C7280="","",IFERROR(_xlfn.XLOOKUP($C7280,'1.PrepList'!$I$2:$I$1500,'1.PrepList'!$J$2:$J$1500,"")&amp;"",""))</f>
        <v/>
      </c>
      <c r="E7280" s="638" t="str">
        <f>IF($C7280="","",IFERROR(_xlfn.XLOOKUP($C7280,'1.PrepList'!$I$2:$I$1500,'1.PrepList'!$N$2:$N$1500,"")&amp;"",""))</f>
        <v/>
      </c>
      <c r="F7280" s="638" t="str">
        <f>IF($C7280="","",IFERROR(_xlfn.XLOOKUP($C7280,'1.PrepList'!$I$2:$I$1500,'1.PrepList'!$K$2:$K$1500,"")&amp;"",""))</f>
        <v/>
      </c>
      <c r="H7280" s="644" t="str">
        <f>IF($C7280="","",IFERROR(IF(_xlfn.XLOOKUP($C7280,tbl_StartedStatus[Bold ID],tbl_StartedStatus[Started])="Started","Yes",IF(_xlfn.XLOOKUP($C7280,tbl_StartedStatus[Bold ID],tbl_StartedStatus[Started])="No Show","No Show","")),""))</f>
        <v/>
      </c>
    </row>
    <row r="7281" spans="1:8" ht="15" customHeight="1" thickBot="1">
      <c r="A7281" s="38" t="str">
        <f>IF($C7281="","",IFERROR(_xlfn.XLOOKUP($C7281,'1.PrepList'!$I$2:$I$1500,'1.PrepList'!$G$2:$G$1500,"")&amp;"",""))</f>
        <v/>
      </c>
      <c r="B7281" s="638" t="str">
        <f>IF($C7281="","",IFERROR(_xlfn.XLOOKUP($C7281,'1.PrepList'!$I$2:$I$1500,'1.PrepList'!$H$2:$H$1500,"")&amp;"",""))</f>
        <v/>
      </c>
      <c r="D7281" s="638" t="str">
        <f>IF($C7281="","",IFERROR(_xlfn.XLOOKUP($C7281,'1.PrepList'!$I$2:$I$1500,'1.PrepList'!$J$2:$J$1500,"")&amp;"",""))</f>
        <v/>
      </c>
      <c r="E7281" s="638" t="str">
        <f>IF($C7281="","",IFERROR(_xlfn.XLOOKUP($C7281,'1.PrepList'!$I$2:$I$1500,'1.PrepList'!$N$2:$N$1500,"")&amp;"",""))</f>
        <v/>
      </c>
      <c r="F7281" s="638" t="str">
        <f>IF($C7281="","",IFERROR(_xlfn.XLOOKUP($C7281,'1.PrepList'!$I$2:$I$1500,'1.PrepList'!$K$2:$K$1500,"")&amp;"",""))</f>
        <v/>
      </c>
      <c r="H7281" s="644" t="str">
        <f>IF($C7281="","",IFERROR(IF(_xlfn.XLOOKUP($C7281,tbl_StartedStatus[Bold ID],tbl_StartedStatus[Started])="Started","Yes",IF(_xlfn.XLOOKUP($C7281,tbl_StartedStatus[Bold ID],tbl_StartedStatus[Started])="No Show","No Show","")),""))</f>
        <v/>
      </c>
    </row>
    <row r="7282" spans="1:8" ht="15" customHeight="1" thickBot="1">
      <c r="A7282" s="38" t="str">
        <f>IF($C7282="","",IFERROR(_xlfn.XLOOKUP($C7282,'1.PrepList'!$I$2:$I$1500,'1.PrepList'!$G$2:$G$1500,"")&amp;"",""))</f>
        <v/>
      </c>
      <c r="B7282" s="638" t="str">
        <f>IF($C7282="","",IFERROR(_xlfn.XLOOKUP($C7282,'1.PrepList'!$I$2:$I$1500,'1.PrepList'!$H$2:$H$1500,"")&amp;"",""))</f>
        <v/>
      </c>
      <c r="D7282" s="638" t="str">
        <f>IF($C7282="","",IFERROR(_xlfn.XLOOKUP($C7282,'1.PrepList'!$I$2:$I$1500,'1.PrepList'!$J$2:$J$1500,"")&amp;"",""))</f>
        <v/>
      </c>
      <c r="E7282" s="638" t="str">
        <f>IF($C7282="","",IFERROR(_xlfn.XLOOKUP($C7282,'1.PrepList'!$I$2:$I$1500,'1.PrepList'!$N$2:$N$1500,"")&amp;"",""))</f>
        <v/>
      </c>
      <c r="F7282" s="638" t="str">
        <f>IF($C7282="","",IFERROR(_xlfn.XLOOKUP($C7282,'1.PrepList'!$I$2:$I$1500,'1.PrepList'!$K$2:$K$1500,"")&amp;"",""))</f>
        <v/>
      </c>
      <c r="H7282" s="644" t="str">
        <f>IF($C7282="","",IFERROR(IF(_xlfn.XLOOKUP($C7282,tbl_StartedStatus[Bold ID],tbl_StartedStatus[Started])="Started","Yes",IF(_xlfn.XLOOKUP($C7282,tbl_StartedStatus[Bold ID],tbl_StartedStatus[Started])="No Show","No Show","")),""))</f>
        <v/>
      </c>
    </row>
    <row r="7283" spans="1:8" ht="15" customHeight="1" thickBot="1">
      <c r="A7283" s="38" t="str">
        <f>IF($C7283="","",IFERROR(_xlfn.XLOOKUP($C7283,'1.PrepList'!$I$2:$I$1500,'1.PrepList'!$G$2:$G$1500,"")&amp;"",""))</f>
        <v/>
      </c>
      <c r="B7283" s="638" t="str">
        <f>IF($C7283="","",IFERROR(_xlfn.XLOOKUP($C7283,'1.PrepList'!$I$2:$I$1500,'1.PrepList'!$H$2:$H$1500,"")&amp;"",""))</f>
        <v/>
      </c>
      <c r="D7283" s="638" t="str">
        <f>IF($C7283="","",IFERROR(_xlfn.XLOOKUP($C7283,'1.PrepList'!$I$2:$I$1500,'1.PrepList'!$J$2:$J$1500,"")&amp;"",""))</f>
        <v/>
      </c>
      <c r="E7283" s="638" t="str">
        <f>IF($C7283="","",IFERROR(_xlfn.XLOOKUP($C7283,'1.PrepList'!$I$2:$I$1500,'1.PrepList'!$N$2:$N$1500,"")&amp;"",""))</f>
        <v/>
      </c>
      <c r="F7283" s="638" t="str">
        <f>IF($C7283="","",IFERROR(_xlfn.XLOOKUP($C7283,'1.PrepList'!$I$2:$I$1500,'1.PrepList'!$K$2:$K$1500,"")&amp;"",""))</f>
        <v/>
      </c>
      <c r="H7283" s="644" t="str">
        <f>IF($C7283="","",IFERROR(IF(_xlfn.XLOOKUP($C7283,tbl_StartedStatus[Bold ID],tbl_StartedStatus[Started])="Started","Yes",IF(_xlfn.XLOOKUP($C7283,tbl_StartedStatus[Bold ID],tbl_StartedStatus[Started])="No Show","No Show","")),""))</f>
        <v/>
      </c>
    </row>
    <row r="7284" spans="1:8" ht="15" customHeight="1" thickBot="1">
      <c r="A7284" s="38" t="str">
        <f>IF($C7284="","",IFERROR(_xlfn.XLOOKUP($C7284,'1.PrepList'!$I$2:$I$1500,'1.PrepList'!$G$2:$G$1500,"")&amp;"",""))</f>
        <v/>
      </c>
      <c r="B7284" s="638" t="str">
        <f>IF($C7284="","",IFERROR(_xlfn.XLOOKUP($C7284,'1.PrepList'!$I$2:$I$1500,'1.PrepList'!$H$2:$H$1500,"")&amp;"",""))</f>
        <v/>
      </c>
      <c r="D7284" s="638" t="str">
        <f>IF($C7284="","",IFERROR(_xlfn.XLOOKUP($C7284,'1.PrepList'!$I$2:$I$1500,'1.PrepList'!$J$2:$J$1500,"")&amp;"",""))</f>
        <v/>
      </c>
      <c r="E7284" s="638" t="str">
        <f>IF($C7284="","",IFERROR(_xlfn.XLOOKUP($C7284,'1.PrepList'!$I$2:$I$1500,'1.PrepList'!$N$2:$N$1500,"")&amp;"",""))</f>
        <v/>
      </c>
      <c r="F7284" s="638" t="str">
        <f>IF($C7284="","",IFERROR(_xlfn.XLOOKUP($C7284,'1.PrepList'!$I$2:$I$1500,'1.PrepList'!$K$2:$K$1500,"")&amp;"",""))</f>
        <v/>
      </c>
      <c r="H7284" s="644" t="str">
        <f>IF($C7284="","",IFERROR(IF(_xlfn.XLOOKUP($C7284,tbl_StartedStatus[Bold ID],tbl_StartedStatus[Started])="Started","Yes",IF(_xlfn.XLOOKUP($C7284,tbl_StartedStatus[Bold ID],tbl_StartedStatus[Started])="No Show","No Show","")),""))</f>
        <v/>
      </c>
    </row>
    <row r="7285" spans="1:8" ht="15" customHeight="1" thickBot="1">
      <c r="A7285" s="38" t="str">
        <f>IF($C7285="","",IFERROR(_xlfn.XLOOKUP($C7285,'1.PrepList'!$I$2:$I$1500,'1.PrepList'!$G$2:$G$1500,"")&amp;"",""))</f>
        <v/>
      </c>
      <c r="B7285" s="638" t="str">
        <f>IF($C7285="","",IFERROR(_xlfn.XLOOKUP($C7285,'1.PrepList'!$I$2:$I$1500,'1.PrepList'!$H$2:$H$1500,"")&amp;"",""))</f>
        <v/>
      </c>
      <c r="D7285" s="638" t="str">
        <f>IF($C7285="","",IFERROR(_xlfn.XLOOKUP($C7285,'1.PrepList'!$I$2:$I$1500,'1.PrepList'!$J$2:$J$1500,"")&amp;"",""))</f>
        <v/>
      </c>
      <c r="E7285" s="638" t="str">
        <f>IF($C7285="","",IFERROR(_xlfn.XLOOKUP($C7285,'1.PrepList'!$I$2:$I$1500,'1.PrepList'!$N$2:$N$1500,"")&amp;"",""))</f>
        <v/>
      </c>
      <c r="F7285" s="638" t="str">
        <f>IF($C7285="","",IFERROR(_xlfn.XLOOKUP($C7285,'1.PrepList'!$I$2:$I$1500,'1.PrepList'!$K$2:$K$1500,"")&amp;"",""))</f>
        <v/>
      </c>
      <c r="H7285" s="644" t="str">
        <f>IF($C7285="","",IFERROR(IF(_xlfn.XLOOKUP($C7285,tbl_StartedStatus[Bold ID],tbl_StartedStatus[Started])="Started","Yes",IF(_xlfn.XLOOKUP($C7285,tbl_StartedStatus[Bold ID],tbl_StartedStatus[Started])="No Show","No Show","")),""))</f>
        <v/>
      </c>
    </row>
    <row r="7286" spans="1:8" ht="15" customHeight="1" thickBot="1">
      <c r="A7286" s="38" t="str">
        <f>IF($C7286="","",IFERROR(_xlfn.XLOOKUP($C7286,'1.PrepList'!$I$2:$I$1500,'1.PrepList'!$G$2:$G$1500,"")&amp;"",""))</f>
        <v/>
      </c>
      <c r="B7286" s="638" t="str">
        <f>IF($C7286="","",IFERROR(_xlfn.XLOOKUP($C7286,'1.PrepList'!$I$2:$I$1500,'1.PrepList'!$H$2:$H$1500,"")&amp;"",""))</f>
        <v/>
      </c>
      <c r="D7286" s="638" t="str">
        <f>IF($C7286="","",IFERROR(_xlfn.XLOOKUP($C7286,'1.PrepList'!$I$2:$I$1500,'1.PrepList'!$J$2:$J$1500,"")&amp;"",""))</f>
        <v/>
      </c>
      <c r="E7286" s="638" t="str">
        <f>IF($C7286="","",IFERROR(_xlfn.XLOOKUP($C7286,'1.PrepList'!$I$2:$I$1500,'1.PrepList'!$N$2:$N$1500,"")&amp;"",""))</f>
        <v/>
      </c>
      <c r="F7286" s="638" t="str">
        <f>IF($C7286="","",IFERROR(_xlfn.XLOOKUP($C7286,'1.PrepList'!$I$2:$I$1500,'1.PrepList'!$K$2:$K$1500,"")&amp;"",""))</f>
        <v/>
      </c>
      <c r="H7286" s="644" t="str">
        <f>IF($C7286="","",IFERROR(IF(_xlfn.XLOOKUP($C7286,tbl_StartedStatus[Bold ID],tbl_StartedStatus[Started])="Started","Yes",IF(_xlfn.XLOOKUP($C7286,tbl_StartedStatus[Bold ID],tbl_StartedStatus[Started])="No Show","No Show","")),""))</f>
        <v/>
      </c>
    </row>
    <row r="7287" spans="1:8" ht="15" customHeight="1" thickBot="1">
      <c r="A7287" s="38" t="str">
        <f>IF($C7287="","",IFERROR(_xlfn.XLOOKUP($C7287,'1.PrepList'!$I$2:$I$1500,'1.PrepList'!$G$2:$G$1500,"")&amp;"",""))</f>
        <v/>
      </c>
      <c r="B7287" s="638" t="str">
        <f>IF($C7287="","",IFERROR(_xlfn.XLOOKUP($C7287,'1.PrepList'!$I$2:$I$1500,'1.PrepList'!$H$2:$H$1500,"")&amp;"",""))</f>
        <v/>
      </c>
      <c r="D7287" s="638" t="str">
        <f>IF($C7287="","",IFERROR(_xlfn.XLOOKUP($C7287,'1.PrepList'!$I$2:$I$1500,'1.PrepList'!$J$2:$J$1500,"")&amp;"",""))</f>
        <v/>
      </c>
      <c r="E7287" s="638" t="str">
        <f>IF($C7287="","",IFERROR(_xlfn.XLOOKUP($C7287,'1.PrepList'!$I$2:$I$1500,'1.PrepList'!$N$2:$N$1500,"")&amp;"",""))</f>
        <v/>
      </c>
      <c r="F7287" s="638" t="str">
        <f>IF($C7287="","",IFERROR(_xlfn.XLOOKUP($C7287,'1.PrepList'!$I$2:$I$1500,'1.PrepList'!$K$2:$K$1500,"")&amp;"",""))</f>
        <v/>
      </c>
      <c r="H7287" s="644" t="str">
        <f>IF($C7287="","",IFERROR(IF(_xlfn.XLOOKUP($C7287,tbl_StartedStatus[Bold ID],tbl_StartedStatus[Started])="Started","Yes",IF(_xlfn.XLOOKUP($C7287,tbl_StartedStatus[Bold ID],tbl_StartedStatus[Started])="No Show","No Show","")),""))</f>
        <v/>
      </c>
    </row>
    <row r="7288" spans="1:8" ht="15" customHeight="1" thickBot="1">
      <c r="A7288" s="38" t="str">
        <f>IF($C7288="","",IFERROR(_xlfn.XLOOKUP($C7288,'1.PrepList'!$I$2:$I$1500,'1.PrepList'!$G$2:$G$1500,"")&amp;"",""))</f>
        <v/>
      </c>
      <c r="B7288" s="638" t="str">
        <f>IF($C7288="","",IFERROR(_xlfn.XLOOKUP($C7288,'1.PrepList'!$I$2:$I$1500,'1.PrepList'!$H$2:$H$1500,"")&amp;"",""))</f>
        <v/>
      </c>
      <c r="D7288" s="638" t="str">
        <f>IF($C7288="","",IFERROR(_xlfn.XLOOKUP($C7288,'1.PrepList'!$I$2:$I$1500,'1.PrepList'!$J$2:$J$1500,"")&amp;"",""))</f>
        <v/>
      </c>
      <c r="E7288" s="638" t="str">
        <f>IF($C7288="","",IFERROR(_xlfn.XLOOKUP($C7288,'1.PrepList'!$I$2:$I$1500,'1.PrepList'!$N$2:$N$1500,"")&amp;"",""))</f>
        <v/>
      </c>
      <c r="F7288" s="638" t="str">
        <f>IF($C7288="","",IFERROR(_xlfn.XLOOKUP($C7288,'1.PrepList'!$I$2:$I$1500,'1.PrepList'!$K$2:$K$1500,"")&amp;"",""))</f>
        <v/>
      </c>
      <c r="H7288" s="644" t="str">
        <f>IF($C7288="","",IFERROR(IF(_xlfn.XLOOKUP($C7288,tbl_StartedStatus[Bold ID],tbl_StartedStatus[Started])="Started","Yes",IF(_xlfn.XLOOKUP($C7288,tbl_StartedStatus[Bold ID],tbl_StartedStatus[Started])="No Show","No Show","")),""))</f>
        <v/>
      </c>
    </row>
    <row r="7289" spans="1:8" ht="15" customHeight="1" thickBot="1">
      <c r="A7289" s="38" t="str">
        <f>IF($C7289="","",IFERROR(_xlfn.XLOOKUP($C7289,'1.PrepList'!$I$2:$I$1500,'1.PrepList'!$G$2:$G$1500,"")&amp;"",""))</f>
        <v/>
      </c>
      <c r="B7289" s="638" t="str">
        <f>IF($C7289="","",IFERROR(_xlfn.XLOOKUP($C7289,'1.PrepList'!$I$2:$I$1500,'1.PrepList'!$H$2:$H$1500,"")&amp;"",""))</f>
        <v/>
      </c>
      <c r="D7289" s="638" t="str">
        <f>IF($C7289="","",IFERROR(_xlfn.XLOOKUP($C7289,'1.PrepList'!$I$2:$I$1500,'1.PrepList'!$J$2:$J$1500,"")&amp;"",""))</f>
        <v/>
      </c>
      <c r="E7289" s="638" t="str">
        <f>IF($C7289="","",IFERROR(_xlfn.XLOOKUP($C7289,'1.PrepList'!$I$2:$I$1500,'1.PrepList'!$N$2:$N$1500,"")&amp;"",""))</f>
        <v/>
      </c>
      <c r="F7289" s="638" t="str">
        <f>IF($C7289="","",IFERROR(_xlfn.XLOOKUP($C7289,'1.PrepList'!$I$2:$I$1500,'1.PrepList'!$K$2:$K$1500,"")&amp;"",""))</f>
        <v/>
      </c>
      <c r="H7289" s="644" t="str">
        <f>IF($C7289="","",IFERROR(IF(_xlfn.XLOOKUP($C7289,tbl_StartedStatus[Bold ID],tbl_StartedStatus[Started])="Started","Yes",IF(_xlfn.XLOOKUP($C7289,tbl_StartedStatus[Bold ID],tbl_StartedStatus[Started])="No Show","No Show","")),""))</f>
        <v/>
      </c>
    </row>
    <row r="7290" spans="1:8" ht="15" customHeight="1" thickBot="1">
      <c r="A7290" s="38" t="str">
        <f>IF($C7290="","",IFERROR(_xlfn.XLOOKUP($C7290,'1.PrepList'!$I$2:$I$1500,'1.PrepList'!$G$2:$G$1500,"")&amp;"",""))</f>
        <v/>
      </c>
      <c r="B7290" s="638" t="str">
        <f>IF($C7290="","",IFERROR(_xlfn.XLOOKUP($C7290,'1.PrepList'!$I$2:$I$1500,'1.PrepList'!$H$2:$H$1500,"")&amp;"",""))</f>
        <v/>
      </c>
      <c r="D7290" s="638" t="str">
        <f>IF($C7290="","",IFERROR(_xlfn.XLOOKUP($C7290,'1.PrepList'!$I$2:$I$1500,'1.PrepList'!$J$2:$J$1500,"")&amp;"",""))</f>
        <v/>
      </c>
      <c r="E7290" s="638" t="str">
        <f>IF($C7290="","",IFERROR(_xlfn.XLOOKUP($C7290,'1.PrepList'!$I$2:$I$1500,'1.PrepList'!$N$2:$N$1500,"")&amp;"",""))</f>
        <v/>
      </c>
      <c r="F7290" s="638" t="str">
        <f>IF($C7290="","",IFERROR(_xlfn.XLOOKUP($C7290,'1.PrepList'!$I$2:$I$1500,'1.PrepList'!$K$2:$K$1500,"")&amp;"",""))</f>
        <v/>
      </c>
      <c r="H7290" s="644" t="str">
        <f>IF($C7290="","",IFERROR(IF(_xlfn.XLOOKUP($C7290,tbl_StartedStatus[Bold ID],tbl_StartedStatus[Started])="Started","Yes",IF(_xlfn.XLOOKUP($C7290,tbl_StartedStatus[Bold ID],tbl_StartedStatus[Started])="No Show","No Show","")),""))</f>
        <v/>
      </c>
    </row>
    <row r="7291" spans="1:8" ht="15" customHeight="1" thickBot="1">
      <c r="A7291" s="38" t="str">
        <f>IF($C7291="","",IFERROR(_xlfn.XLOOKUP($C7291,'1.PrepList'!$I$2:$I$1500,'1.PrepList'!$G$2:$G$1500,"")&amp;"",""))</f>
        <v/>
      </c>
      <c r="B7291" s="638" t="str">
        <f>IF($C7291="","",IFERROR(_xlfn.XLOOKUP($C7291,'1.PrepList'!$I$2:$I$1500,'1.PrepList'!$H$2:$H$1500,"")&amp;"",""))</f>
        <v/>
      </c>
      <c r="D7291" s="638" t="str">
        <f>IF($C7291="","",IFERROR(_xlfn.XLOOKUP($C7291,'1.PrepList'!$I$2:$I$1500,'1.PrepList'!$J$2:$J$1500,"")&amp;"",""))</f>
        <v/>
      </c>
      <c r="E7291" s="638" t="str">
        <f>IF($C7291="","",IFERROR(_xlfn.XLOOKUP($C7291,'1.PrepList'!$I$2:$I$1500,'1.PrepList'!$N$2:$N$1500,"")&amp;"",""))</f>
        <v/>
      </c>
      <c r="F7291" s="638" t="str">
        <f>IF($C7291="","",IFERROR(_xlfn.XLOOKUP($C7291,'1.PrepList'!$I$2:$I$1500,'1.PrepList'!$K$2:$K$1500,"")&amp;"",""))</f>
        <v/>
      </c>
      <c r="H7291" s="644" t="str">
        <f>IF($C7291="","",IFERROR(IF(_xlfn.XLOOKUP($C7291,tbl_StartedStatus[Bold ID],tbl_StartedStatus[Started])="Started","Yes",IF(_xlfn.XLOOKUP($C7291,tbl_StartedStatus[Bold ID],tbl_StartedStatus[Started])="No Show","No Show","")),""))</f>
        <v/>
      </c>
    </row>
    <row r="7292" spans="1:8" ht="15" customHeight="1" thickBot="1">
      <c r="A7292" s="38" t="str">
        <f>IF($C7292="","",IFERROR(_xlfn.XLOOKUP($C7292,'1.PrepList'!$I$2:$I$1500,'1.PrepList'!$G$2:$G$1500,"")&amp;"",""))</f>
        <v/>
      </c>
      <c r="B7292" s="638" t="str">
        <f>IF($C7292="","",IFERROR(_xlfn.XLOOKUP($C7292,'1.PrepList'!$I$2:$I$1500,'1.PrepList'!$H$2:$H$1500,"")&amp;"",""))</f>
        <v/>
      </c>
      <c r="D7292" s="638" t="str">
        <f>IF($C7292="","",IFERROR(_xlfn.XLOOKUP($C7292,'1.PrepList'!$I$2:$I$1500,'1.PrepList'!$J$2:$J$1500,"")&amp;"",""))</f>
        <v/>
      </c>
      <c r="E7292" s="638" t="str">
        <f>IF($C7292="","",IFERROR(_xlfn.XLOOKUP($C7292,'1.PrepList'!$I$2:$I$1500,'1.PrepList'!$N$2:$N$1500,"")&amp;"",""))</f>
        <v/>
      </c>
      <c r="F7292" s="638" t="str">
        <f>IF($C7292="","",IFERROR(_xlfn.XLOOKUP($C7292,'1.PrepList'!$I$2:$I$1500,'1.PrepList'!$K$2:$K$1500,"")&amp;"",""))</f>
        <v/>
      </c>
      <c r="H7292" s="644" t="str">
        <f>IF($C7292="","",IFERROR(IF(_xlfn.XLOOKUP($C7292,tbl_StartedStatus[Bold ID],tbl_StartedStatus[Started])="Started","Yes",IF(_xlfn.XLOOKUP($C7292,tbl_StartedStatus[Bold ID],tbl_StartedStatus[Started])="No Show","No Show","")),""))</f>
        <v/>
      </c>
    </row>
    <row r="7293" spans="1:8" ht="15" customHeight="1" thickBot="1">
      <c r="A7293" s="38" t="str">
        <f>IF($C7293="","",IFERROR(_xlfn.XLOOKUP($C7293,'1.PrepList'!$I$2:$I$1500,'1.PrepList'!$G$2:$G$1500,"")&amp;"",""))</f>
        <v/>
      </c>
      <c r="B7293" s="638" t="str">
        <f>IF($C7293="","",IFERROR(_xlfn.XLOOKUP($C7293,'1.PrepList'!$I$2:$I$1500,'1.PrepList'!$H$2:$H$1500,"")&amp;"",""))</f>
        <v/>
      </c>
      <c r="D7293" s="638" t="str">
        <f>IF($C7293="","",IFERROR(_xlfn.XLOOKUP($C7293,'1.PrepList'!$I$2:$I$1500,'1.PrepList'!$J$2:$J$1500,"")&amp;"",""))</f>
        <v/>
      </c>
      <c r="E7293" s="638" t="str">
        <f>IF($C7293="","",IFERROR(_xlfn.XLOOKUP($C7293,'1.PrepList'!$I$2:$I$1500,'1.PrepList'!$N$2:$N$1500,"")&amp;"",""))</f>
        <v/>
      </c>
      <c r="F7293" s="638" t="str">
        <f>IF($C7293="","",IFERROR(_xlfn.XLOOKUP($C7293,'1.PrepList'!$I$2:$I$1500,'1.PrepList'!$K$2:$K$1500,"")&amp;"",""))</f>
        <v/>
      </c>
      <c r="H7293" s="644" t="str">
        <f>IF($C7293="","",IFERROR(IF(_xlfn.XLOOKUP($C7293,tbl_StartedStatus[Bold ID],tbl_StartedStatus[Started])="Started","Yes",IF(_xlfn.XLOOKUP($C7293,tbl_StartedStatus[Bold ID],tbl_StartedStatus[Started])="No Show","No Show","")),""))</f>
        <v/>
      </c>
    </row>
    <row r="7294" spans="1:8" ht="15" customHeight="1" thickBot="1">
      <c r="A7294" s="38" t="str">
        <f>IF($C7294="","",IFERROR(_xlfn.XLOOKUP($C7294,'1.PrepList'!$I$2:$I$1500,'1.PrepList'!$G$2:$G$1500,"")&amp;"",""))</f>
        <v/>
      </c>
      <c r="B7294" s="638" t="str">
        <f>IF($C7294="","",IFERROR(_xlfn.XLOOKUP($C7294,'1.PrepList'!$I$2:$I$1500,'1.PrepList'!$H$2:$H$1500,"")&amp;"",""))</f>
        <v/>
      </c>
      <c r="D7294" s="638" t="str">
        <f>IF($C7294="","",IFERROR(_xlfn.XLOOKUP($C7294,'1.PrepList'!$I$2:$I$1500,'1.PrepList'!$J$2:$J$1500,"")&amp;"",""))</f>
        <v/>
      </c>
      <c r="E7294" s="638" t="str">
        <f>IF($C7294="","",IFERROR(_xlfn.XLOOKUP($C7294,'1.PrepList'!$I$2:$I$1500,'1.PrepList'!$N$2:$N$1500,"")&amp;"",""))</f>
        <v/>
      </c>
      <c r="F7294" s="638" t="str">
        <f>IF($C7294="","",IFERROR(_xlfn.XLOOKUP($C7294,'1.PrepList'!$I$2:$I$1500,'1.PrepList'!$K$2:$K$1500,"")&amp;"",""))</f>
        <v/>
      </c>
      <c r="H7294" s="644" t="str">
        <f>IF($C7294="","",IFERROR(IF(_xlfn.XLOOKUP($C7294,tbl_StartedStatus[Bold ID],tbl_StartedStatus[Started])="Started","Yes",IF(_xlfn.XLOOKUP($C7294,tbl_StartedStatus[Bold ID],tbl_StartedStatus[Started])="No Show","No Show","")),""))</f>
        <v/>
      </c>
    </row>
    <row r="7295" spans="1:8" ht="15" customHeight="1" thickBot="1">
      <c r="A7295" s="38" t="str">
        <f>IF($C7295="","",IFERROR(_xlfn.XLOOKUP($C7295,'1.PrepList'!$I$2:$I$1500,'1.PrepList'!$G$2:$G$1500,"")&amp;"",""))</f>
        <v/>
      </c>
      <c r="B7295" s="638" t="str">
        <f>IF($C7295="","",IFERROR(_xlfn.XLOOKUP($C7295,'1.PrepList'!$I$2:$I$1500,'1.PrepList'!$H$2:$H$1500,"")&amp;"",""))</f>
        <v/>
      </c>
      <c r="D7295" s="638" t="str">
        <f>IF($C7295="","",IFERROR(_xlfn.XLOOKUP($C7295,'1.PrepList'!$I$2:$I$1500,'1.PrepList'!$J$2:$J$1500,"")&amp;"",""))</f>
        <v/>
      </c>
      <c r="E7295" s="638" t="str">
        <f>IF($C7295="","",IFERROR(_xlfn.XLOOKUP($C7295,'1.PrepList'!$I$2:$I$1500,'1.PrepList'!$N$2:$N$1500,"")&amp;"",""))</f>
        <v/>
      </c>
      <c r="F7295" s="638" t="str">
        <f>IF($C7295="","",IFERROR(_xlfn.XLOOKUP($C7295,'1.PrepList'!$I$2:$I$1500,'1.PrepList'!$K$2:$K$1500,"")&amp;"",""))</f>
        <v/>
      </c>
      <c r="H7295" s="644" t="str">
        <f>IF($C7295="","",IFERROR(IF(_xlfn.XLOOKUP($C7295,tbl_StartedStatus[Bold ID],tbl_StartedStatus[Started])="Started","Yes",IF(_xlfn.XLOOKUP($C7295,tbl_StartedStatus[Bold ID],tbl_StartedStatus[Started])="No Show","No Show","")),""))</f>
        <v/>
      </c>
    </row>
    <row r="7296" spans="1:8" ht="15" customHeight="1" thickBot="1">
      <c r="A7296" s="38" t="str">
        <f>IF($C7296="","",IFERROR(_xlfn.XLOOKUP($C7296,'1.PrepList'!$I$2:$I$1500,'1.PrepList'!$G$2:$G$1500,"")&amp;"",""))</f>
        <v/>
      </c>
      <c r="B7296" s="638" t="str">
        <f>IF($C7296="","",IFERROR(_xlfn.XLOOKUP($C7296,'1.PrepList'!$I$2:$I$1500,'1.PrepList'!$H$2:$H$1500,"")&amp;"",""))</f>
        <v/>
      </c>
      <c r="D7296" s="638" t="str">
        <f>IF($C7296="","",IFERROR(_xlfn.XLOOKUP($C7296,'1.PrepList'!$I$2:$I$1500,'1.PrepList'!$J$2:$J$1500,"")&amp;"",""))</f>
        <v/>
      </c>
      <c r="E7296" s="638" t="str">
        <f>IF($C7296="","",IFERROR(_xlfn.XLOOKUP($C7296,'1.PrepList'!$I$2:$I$1500,'1.PrepList'!$N$2:$N$1500,"")&amp;"",""))</f>
        <v/>
      </c>
      <c r="F7296" s="638" t="str">
        <f>IF($C7296="","",IFERROR(_xlfn.XLOOKUP($C7296,'1.PrepList'!$I$2:$I$1500,'1.PrepList'!$K$2:$K$1500,"")&amp;"",""))</f>
        <v/>
      </c>
      <c r="H7296" s="644" t="str">
        <f>IF($C7296="","",IFERROR(IF(_xlfn.XLOOKUP($C7296,tbl_StartedStatus[Bold ID],tbl_StartedStatus[Started])="Started","Yes",IF(_xlfn.XLOOKUP($C7296,tbl_StartedStatus[Bold ID],tbl_StartedStatus[Started])="No Show","No Show","")),""))</f>
        <v/>
      </c>
    </row>
    <row r="7297" spans="1:8" ht="15" customHeight="1" thickBot="1">
      <c r="A7297" s="38" t="str">
        <f>IF($C7297="","",IFERROR(_xlfn.XLOOKUP($C7297,'1.PrepList'!$I$2:$I$1500,'1.PrepList'!$G$2:$G$1500,"")&amp;"",""))</f>
        <v/>
      </c>
      <c r="B7297" s="638" t="str">
        <f>IF($C7297="","",IFERROR(_xlfn.XLOOKUP($C7297,'1.PrepList'!$I$2:$I$1500,'1.PrepList'!$H$2:$H$1500,"")&amp;"",""))</f>
        <v/>
      </c>
      <c r="D7297" s="638" t="str">
        <f>IF($C7297="","",IFERROR(_xlfn.XLOOKUP($C7297,'1.PrepList'!$I$2:$I$1500,'1.PrepList'!$J$2:$J$1500,"")&amp;"",""))</f>
        <v/>
      </c>
      <c r="E7297" s="638" t="str">
        <f>IF($C7297="","",IFERROR(_xlfn.XLOOKUP($C7297,'1.PrepList'!$I$2:$I$1500,'1.PrepList'!$N$2:$N$1500,"")&amp;"",""))</f>
        <v/>
      </c>
      <c r="F7297" s="638" t="str">
        <f>IF($C7297="","",IFERROR(_xlfn.XLOOKUP($C7297,'1.PrepList'!$I$2:$I$1500,'1.PrepList'!$K$2:$K$1500,"")&amp;"",""))</f>
        <v/>
      </c>
      <c r="H7297" s="644" t="str">
        <f>IF($C7297="","",IFERROR(IF(_xlfn.XLOOKUP($C7297,tbl_StartedStatus[Bold ID],tbl_StartedStatus[Started])="Started","Yes",IF(_xlfn.XLOOKUP($C7297,tbl_StartedStatus[Bold ID],tbl_StartedStatus[Started])="No Show","No Show","")),""))</f>
        <v/>
      </c>
    </row>
    <row r="7298" spans="1:8" ht="15" customHeight="1" thickBot="1">
      <c r="A7298" s="38" t="str">
        <f>IF($C7298="","",IFERROR(_xlfn.XLOOKUP($C7298,'1.PrepList'!$I$2:$I$1500,'1.PrepList'!$G$2:$G$1500,"")&amp;"",""))</f>
        <v/>
      </c>
      <c r="B7298" s="638" t="str">
        <f>IF($C7298="","",IFERROR(_xlfn.XLOOKUP($C7298,'1.PrepList'!$I$2:$I$1500,'1.PrepList'!$H$2:$H$1500,"")&amp;"",""))</f>
        <v/>
      </c>
      <c r="D7298" s="638" t="str">
        <f>IF($C7298="","",IFERROR(_xlfn.XLOOKUP($C7298,'1.PrepList'!$I$2:$I$1500,'1.PrepList'!$J$2:$J$1500,"")&amp;"",""))</f>
        <v/>
      </c>
      <c r="E7298" s="638" t="str">
        <f>IF($C7298="","",IFERROR(_xlfn.XLOOKUP($C7298,'1.PrepList'!$I$2:$I$1500,'1.PrepList'!$N$2:$N$1500,"")&amp;"",""))</f>
        <v/>
      </c>
      <c r="F7298" s="638" t="str">
        <f>IF($C7298="","",IFERROR(_xlfn.XLOOKUP($C7298,'1.PrepList'!$I$2:$I$1500,'1.PrepList'!$K$2:$K$1500,"")&amp;"",""))</f>
        <v/>
      </c>
      <c r="H7298" s="644" t="str">
        <f>IF($C7298="","",IFERROR(IF(_xlfn.XLOOKUP($C7298,tbl_StartedStatus[Bold ID],tbl_StartedStatus[Started])="Started","Yes",IF(_xlfn.XLOOKUP($C7298,tbl_StartedStatus[Bold ID],tbl_StartedStatus[Started])="No Show","No Show","")),""))</f>
        <v/>
      </c>
    </row>
    <row r="7299" spans="1:8" ht="15" customHeight="1" thickBot="1">
      <c r="A7299" s="38" t="str">
        <f>IF($C7299="","",IFERROR(_xlfn.XLOOKUP($C7299,'1.PrepList'!$I$2:$I$1500,'1.PrepList'!$G$2:$G$1500,"")&amp;"",""))</f>
        <v/>
      </c>
      <c r="B7299" s="638" t="str">
        <f>IF($C7299="","",IFERROR(_xlfn.XLOOKUP($C7299,'1.PrepList'!$I$2:$I$1500,'1.PrepList'!$H$2:$H$1500,"")&amp;"",""))</f>
        <v/>
      </c>
      <c r="D7299" s="638" t="str">
        <f>IF($C7299="","",IFERROR(_xlfn.XLOOKUP($C7299,'1.PrepList'!$I$2:$I$1500,'1.PrepList'!$J$2:$J$1500,"")&amp;"",""))</f>
        <v/>
      </c>
      <c r="E7299" s="638" t="str">
        <f>IF($C7299="","",IFERROR(_xlfn.XLOOKUP($C7299,'1.PrepList'!$I$2:$I$1500,'1.PrepList'!$N$2:$N$1500,"")&amp;"",""))</f>
        <v/>
      </c>
      <c r="F7299" s="638" t="str">
        <f>IF($C7299="","",IFERROR(_xlfn.XLOOKUP($C7299,'1.PrepList'!$I$2:$I$1500,'1.PrepList'!$K$2:$K$1500,"")&amp;"",""))</f>
        <v/>
      </c>
      <c r="H7299" s="644" t="str">
        <f>IF($C7299="","",IFERROR(IF(_xlfn.XLOOKUP($C7299,tbl_StartedStatus[Bold ID],tbl_StartedStatus[Started])="Started","Yes",IF(_xlfn.XLOOKUP($C7299,tbl_StartedStatus[Bold ID],tbl_StartedStatus[Started])="No Show","No Show","")),""))</f>
        <v/>
      </c>
    </row>
    <row r="7300" spans="1:8" ht="15" customHeight="1" thickBot="1">
      <c r="A7300" s="38" t="str">
        <f>IF($C7300="","",IFERROR(_xlfn.XLOOKUP($C7300,'1.PrepList'!$I$2:$I$1500,'1.PrepList'!$G$2:$G$1500,"")&amp;"",""))</f>
        <v/>
      </c>
      <c r="B7300" s="638" t="str">
        <f>IF($C7300="","",IFERROR(_xlfn.XLOOKUP($C7300,'1.PrepList'!$I$2:$I$1500,'1.PrepList'!$H$2:$H$1500,"")&amp;"",""))</f>
        <v/>
      </c>
      <c r="D7300" s="638" t="str">
        <f>IF($C7300="","",IFERROR(_xlfn.XLOOKUP($C7300,'1.PrepList'!$I$2:$I$1500,'1.PrepList'!$J$2:$J$1500,"")&amp;"",""))</f>
        <v/>
      </c>
      <c r="E7300" s="638" t="str">
        <f>IF($C7300="","",IFERROR(_xlfn.XLOOKUP($C7300,'1.PrepList'!$I$2:$I$1500,'1.PrepList'!$N$2:$N$1500,"")&amp;"",""))</f>
        <v/>
      </c>
      <c r="F7300" s="638" t="str">
        <f>IF($C7300="","",IFERROR(_xlfn.XLOOKUP($C7300,'1.PrepList'!$I$2:$I$1500,'1.PrepList'!$K$2:$K$1500,"")&amp;"",""))</f>
        <v/>
      </c>
      <c r="H7300" s="644" t="str">
        <f>IF($C7300="","",IFERROR(IF(_xlfn.XLOOKUP($C7300,tbl_StartedStatus[Bold ID],tbl_StartedStatus[Started])="Started","Yes",IF(_xlfn.XLOOKUP($C7300,tbl_StartedStatus[Bold ID],tbl_StartedStatus[Started])="No Show","No Show","")),""))</f>
        <v/>
      </c>
    </row>
    <row r="7301" spans="1:8" ht="15" customHeight="1" thickBot="1">
      <c r="A7301" s="38" t="str">
        <f>IF($C7301="","",IFERROR(_xlfn.XLOOKUP($C7301,'1.PrepList'!$I$2:$I$1500,'1.PrepList'!$G$2:$G$1500,"")&amp;"",""))</f>
        <v/>
      </c>
      <c r="B7301" s="638" t="str">
        <f>IF($C7301="","",IFERROR(_xlfn.XLOOKUP($C7301,'1.PrepList'!$I$2:$I$1500,'1.PrepList'!$H$2:$H$1500,"")&amp;"",""))</f>
        <v/>
      </c>
      <c r="D7301" s="638" t="str">
        <f>IF($C7301="","",IFERROR(_xlfn.XLOOKUP($C7301,'1.PrepList'!$I$2:$I$1500,'1.PrepList'!$J$2:$J$1500,"")&amp;"",""))</f>
        <v/>
      </c>
      <c r="E7301" s="638" t="str">
        <f>IF($C7301="","",IFERROR(_xlfn.XLOOKUP($C7301,'1.PrepList'!$I$2:$I$1500,'1.PrepList'!$N$2:$N$1500,"")&amp;"",""))</f>
        <v/>
      </c>
      <c r="F7301" s="638" t="str">
        <f>IF($C7301="","",IFERROR(_xlfn.XLOOKUP($C7301,'1.PrepList'!$I$2:$I$1500,'1.PrepList'!$K$2:$K$1500,"")&amp;"",""))</f>
        <v/>
      </c>
      <c r="H7301" s="644" t="str">
        <f>IF($C7301="","",IFERROR(IF(_xlfn.XLOOKUP($C7301,tbl_StartedStatus[Bold ID],tbl_StartedStatus[Started])="Started","Yes",IF(_xlfn.XLOOKUP($C7301,tbl_StartedStatus[Bold ID],tbl_StartedStatus[Started])="No Show","No Show","")),""))</f>
        <v/>
      </c>
    </row>
    <row r="7302" spans="1:8" ht="15" customHeight="1" thickBot="1">
      <c r="A7302" s="38" t="str">
        <f>IF($C7302="","",IFERROR(_xlfn.XLOOKUP($C7302,'1.PrepList'!$I$2:$I$1500,'1.PrepList'!$G$2:$G$1500,"")&amp;"",""))</f>
        <v/>
      </c>
      <c r="B7302" s="638" t="str">
        <f>IF($C7302="","",IFERROR(_xlfn.XLOOKUP($C7302,'1.PrepList'!$I$2:$I$1500,'1.PrepList'!$H$2:$H$1500,"")&amp;"",""))</f>
        <v/>
      </c>
      <c r="D7302" s="638" t="str">
        <f>IF($C7302="","",IFERROR(_xlfn.XLOOKUP($C7302,'1.PrepList'!$I$2:$I$1500,'1.PrepList'!$J$2:$J$1500,"")&amp;"",""))</f>
        <v/>
      </c>
      <c r="E7302" s="638" t="str">
        <f>IF($C7302="","",IFERROR(_xlfn.XLOOKUP($C7302,'1.PrepList'!$I$2:$I$1500,'1.PrepList'!$N$2:$N$1500,"")&amp;"",""))</f>
        <v/>
      </c>
      <c r="F7302" s="638" t="str">
        <f>IF($C7302="","",IFERROR(_xlfn.XLOOKUP($C7302,'1.PrepList'!$I$2:$I$1500,'1.PrepList'!$K$2:$K$1500,"")&amp;"",""))</f>
        <v/>
      </c>
      <c r="H7302" s="644" t="str">
        <f>IF($C7302="","",IFERROR(IF(_xlfn.XLOOKUP($C7302,tbl_StartedStatus[Bold ID],tbl_StartedStatus[Started])="Started","Yes",IF(_xlfn.XLOOKUP($C7302,tbl_StartedStatus[Bold ID],tbl_StartedStatus[Started])="No Show","No Show","")),""))</f>
        <v/>
      </c>
    </row>
    <row r="7303" spans="1:8" ht="15" customHeight="1" thickBot="1">
      <c r="A7303" s="38" t="str">
        <f>IF($C7303="","",IFERROR(_xlfn.XLOOKUP($C7303,'1.PrepList'!$I$2:$I$1500,'1.PrepList'!$G$2:$G$1500,"")&amp;"",""))</f>
        <v/>
      </c>
      <c r="B7303" s="638" t="str">
        <f>IF($C7303="","",IFERROR(_xlfn.XLOOKUP($C7303,'1.PrepList'!$I$2:$I$1500,'1.PrepList'!$H$2:$H$1500,"")&amp;"",""))</f>
        <v/>
      </c>
      <c r="D7303" s="638" t="str">
        <f>IF($C7303="","",IFERROR(_xlfn.XLOOKUP($C7303,'1.PrepList'!$I$2:$I$1500,'1.PrepList'!$J$2:$J$1500,"")&amp;"",""))</f>
        <v/>
      </c>
      <c r="E7303" s="638" t="str">
        <f>IF($C7303="","",IFERROR(_xlfn.XLOOKUP($C7303,'1.PrepList'!$I$2:$I$1500,'1.PrepList'!$N$2:$N$1500,"")&amp;"",""))</f>
        <v/>
      </c>
      <c r="F7303" s="638" t="str">
        <f>IF($C7303="","",IFERROR(_xlfn.XLOOKUP($C7303,'1.PrepList'!$I$2:$I$1500,'1.PrepList'!$K$2:$K$1500,"")&amp;"",""))</f>
        <v/>
      </c>
      <c r="H7303" s="644" t="str">
        <f>IF($C7303="","",IFERROR(IF(_xlfn.XLOOKUP($C7303,tbl_StartedStatus[Bold ID],tbl_StartedStatus[Started])="Started","Yes",IF(_xlfn.XLOOKUP($C7303,tbl_StartedStatus[Bold ID],tbl_StartedStatus[Started])="No Show","No Show","")),""))</f>
        <v/>
      </c>
    </row>
    <row r="7304" spans="1:8" ht="15" customHeight="1" thickBot="1">
      <c r="A7304" s="38" t="str">
        <f>IF($C7304="","",IFERROR(_xlfn.XLOOKUP($C7304,'1.PrepList'!$I$2:$I$1500,'1.PrepList'!$G$2:$G$1500,"")&amp;"",""))</f>
        <v/>
      </c>
      <c r="B7304" s="638" t="str">
        <f>IF($C7304="","",IFERROR(_xlfn.XLOOKUP($C7304,'1.PrepList'!$I$2:$I$1500,'1.PrepList'!$H$2:$H$1500,"")&amp;"",""))</f>
        <v/>
      </c>
      <c r="D7304" s="638" t="str">
        <f>IF($C7304="","",IFERROR(_xlfn.XLOOKUP($C7304,'1.PrepList'!$I$2:$I$1500,'1.PrepList'!$J$2:$J$1500,"")&amp;"",""))</f>
        <v/>
      </c>
      <c r="E7304" s="638" t="str">
        <f>IF($C7304="","",IFERROR(_xlfn.XLOOKUP($C7304,'1.PrepList'!$I$2:$I$1500,'1.PrepList'!$N$2:$N$1500,"")&amp;"",""))</f>
        <v/>
      </c>
      <c r="F7304" s="638" t="str">
        <f>IF($C7304="","",IFERROR(_xlfn.XLOOKUP($C7304,'1.PrepList'!$I$2:$I$1500,'1.PrepList'!$K$2:$K$1500,"")&amp;"",""))</f>
        <v/>
      </c>
      <c r="H7304" s="644" t="str">
        <f>IF($C7304="","",IFERROR(IF(_xlfn.XLOOKUP($C7304,tbl_StartedStatus[Bold ID],tbl_StartedStatus[Started])="Started","Yes",IF(_xlfn.XLOOKUP($C7304,tbl_StartedStatus[Bold ID],tbl_StartedStatus[Started])="No Show","No Show","")),""))</f>
        <v/>
      </c>
    </row>
    <row r="7305" spans="1:8" ht="15" customHeight="1" thickBot="1">
      <c r="A7305" s="38" t="str">
        <f>IF($C7305="","",IFERROR(_xlfn.XLOOKUP($C7305,'1.PrepList'!$I$2:$I$1500,'1.PrepList'!$G$2:$G$1500,"")&amp;"",""))</f>
        <v/>
      </c>
      <c r="B7305" s="638" t="str">
        <f>IF($C7305="","",IFERROR(_xlfn.XLOOKUP($C7305,'1.PrepList'!$I$2:$I$1500,'1.PrepList'!$H$2:$H$1500,"")&amp;"",""))</f>
        <v/>
      </c>
      <c r="D7305" s="638" t="str">
        <f>IF($C7305="","",IFERROR(_xlfn.XLOOKUP($C7305,'1.PrepList'!$I$2:$I$1500,'1.PrepList'!$J$2:$J$1500,"")&amp;"",""))</f>
        <v/>
      </c>
      <c r="E7305" s="638" t="str">
        <f>IF($C7305="","",IFERROR(_xlfn.XLOOKUP($C7305,'1.PrepList'!$I$2:$I$1500,'1.PrepList'!$N$2:$N$1500,"")&amp;"",""))</f>
        <v/>
      </c>
      <c r="F7305" s="638" t="str">
        <f>IF($C7305="","",IFERROR(_xlfn.XLOOKUP($C7305,'1.PrepList'!$I$2:$I$1500,'1.PrepList'!$K$2:$K$1500,"")&amp;"",""))</f>
        <v/>
      </c>
      <c r="H7305" s="644" t="str">
        <f>IF($C7305="","",IFERROR(IF(_xlfn.XLOOKUP($C7305,tbl_StartedStatus[Bold ID],tbl_StartedStatus[Started])="Started","Yes",IF(_xlfn.XLOOKUP($C7305,tbl_StartedStatus[Bold ID],tbl_StartedStatus[Started])="No Show","No Show","")),""))</f>
        <v/>
      </c>
    </row>
    <row r="7306" spans="1:8" ht="15" customHeight="1" thickBot="1">
      <c r="A7306" s="38" t="str">
        <f>IF($C7306="","",IFERROR(_xlfn.XLOOKUP($C7306,'1.PrepList'!$I$2:$I$1500,'1.PrepList'!$G$2:$G$1500,"")&amp;"",""))</f>
        <v/>
      </c>
      <c r="B7306" s="638" t="str">
        <f>IF($C7306="","",IFERROR(_xlfn.XLOOKUP($C7306,'1.PrepList'!$I$2:$I$1500,'1.PrepList'!$H$2:$H$1500,"")&amp;"",""))</f>
        <v/>
      </c>
      <c r="D7306" s="638" t="str">
        <f>IF($C7306="","",IFERROR(_xlfn.XLOOKUP($C7306,'1.PrepList'!$I$2:$I$1500,'1.PrepList'!$J$2:$J$1500,"")&amp;"",""))</f>
        <v/>
      </c>
      <c r="E7306" s="638" t="str">
        <f>IF($C7306="","",IFERROR(_xlfn.XLOOKUP($C7306,'1.PrepList'!$I$2:$I$1500,'1.PrepList'!$N$2:$N$1500,"")&amp;"",""))</f>
        <v/>
      </c>
      <c r="F7306" s="638" t="str">
        <f>IF($C7306="","",IFERROR(_xlfn.XLOOKUP($C7306,'1.PrepList'!$I$2:$I$1500,'1.PrepList'!$K$2:$K$1500,"")&amp;"",""))</f>
        <v/>
      </c>
      <c r="H7306" s="644" t="str">
        <f>IF($C7306="","",IFERROR(IF(_xlfn.XLOOKUP($C7306,tbl_StartedStatus[Bold ID],tbl_StartedStatus[Started])="Started","Yes",IF(_xlfn.XLOOKUP($C7306,tbl_StartedStatus[Bold ID],tbl_StartedStatus[Started])="No Show","No Show","")),""))</f>
        <v/>
      </c>
    </row>
    <row r="7307" spans="1:8" ht="15" customHeight="1" thickBot="1">
      <c r="A7307" s="38" t="str">
        <f>IF($C7307="","",IFERROR(_xlfn.XLOOKUP($C7307,'1.PrepList'!$I$2:$I$1500,'1.PrepList'!$G$2:$G$1500,"")&amp;"",""))</f>
        <v/>
      </c>
      <c r="B7307" s="638" t="str">
        <f>IF($C7307="","",IFERROR(_xlfn.XLOOKUP($C7307,'1.PrepList'!$I$2:$I$1500,'1.PrepList'!$H$2:$H$1500,"")&amp;"",""))</f>
        <v/>
      </c>
      <c r="D7307" s="638" t="str">
        <f>IF($C7307="","",IFERROR(_xlfn.XLOOKUP($C7307,'1.PrepList'!$I$2:$I$1500,'1.PrepList'!$J$2:$J$1500,"")&amp;"",""))</f>
        <v/>
      </c>
      <c r="E7307" s="638" t="str">
        <f>IF($C7307="","",IFERROR(_xlfn.XLOOKUP($C7307,'1.PrepList'!$I$2:$I$1500,'1.PrepList'!$N$2:$N$1500,"")&amp;"",""))</f>
        <v/>
      </c>
      <c r="F7307" s="638" t="str">
        <f>IF($C7307="","",IFERROR(_xlfn.XLOOKUP($C7307,'1.PrepList'!$I$2:$I$1500,'1.PrepList'!$K$2:$K$1500,"")&amp;"",""))</f>
        <v/>
      </c>
      <c r="H7307" s="644" t="str">
        <f>IF($C7307="","",IFERROR(IF(_xlfn.XLOOKUP($C7307,tbl_StartedStatus[Bold ID],tbl_StartedStatus[Started])="Started","Yes",IF(_xlfn.XLOOKUP($C7307,tbl_StartedStatus[Bold ID],tbl_StartedStatus[Started])="No Show","No Show","")),""))</f>
        <v/>
      </c>
    </row>
    <row r="7308" spans="1:8" ht="15" customHeight="1" thickBot="1">
      <c r="A7308" s="38" t="str">
        <f>IF($C7308="","",IFERROR(_xlfn.XLOOKUP($C7308,'1.PrepList'!$I$2:$I$1500,'1.PrepList'!$G$2:$G$1500,"")&amp;"",""))</f>
        <v/>
      </c>
      <c r="B7308" s="638" t="str">
        <f>IF($C7308="","",IFERROR(_xlfn.XLOOKUP($C7308,'1.PrepList'!$I$2:$I$1500,'1.PrepList'!$H$2:$H$1500,"")&amp;"",""))</f>
        <v/>
      </c>
      <c r="D7308" s="638" t="str">
        <f>IF($C7308="","",IFERROR(_xlfn.XLOOKUP($C7308,'1.PrepList'!$I$2:$I$1500,'1.PrepList'!$J$2:$J$1500,"")&amp;"",""))</f>
        <v/>
      </c>
      <c r="E7308" s="638" t="str">
        <f>IF($C7308="","",IFERROR(_xlfn.XLOOKUP($C7308,'1.PrepList'!$I$2:$I$1500,'1.PrepList'!$N$2:$N$1500,"")&amp;"",""))</f>
        <v/>
      </c>
      <c r="F7308" s="638" t="str">
        <f>IF($C7308="","",IFERROR(_xlfn.XLOOKUP($C7308,'1.PrepList'!$I$2:$I$1500,'1.PrepList'!$K$2:$K$1500,"")&amp;"",""))</f>
        <v/>
      </c>
      <c r="H7308" s="644" t="str">
        <f>IF($C7308="","",IFERROR(IF(_xlfn.XLOOKUP($C7308,tbl_StartedStatus[Bold ID],tbl_StartedStatus[Started])="Started","Yes",IF(_xlfn.XLOOKUP($C7308,tbl_StartedStatus[Bold ID],tbl_StartedStatus[Started])="No Show","No Show","")),""))</f>
        <v/>
      </c>
    </row>
    <row r="7309" spans="1:8" ht="15" customHeight="1" thickBot="1">
      <c r="A7309" s="38" t="str">
        <f>IF($C7309="","",IFERROR(_xlfn.XLOOKUP($C7309,'1.PrepList'!$I$2:$I$1500,'1.PrepList'!$G$2:$G$1500,"")&amp;"",""))</f>
        <v/>
      </c>
      <c r="B7309" s="638" t="str">
        <f>IF($C7309="","",IFERROR(_xlfn.XLOOKUP($C7309,'1.PrepList'!$I$2:$I$1500,'1.PrepList'!$H$2:$H$1500,"")&amp;"",""))</f>
        <v/>
      </c>
      <c r="D7309" s="638" t="str">
        <f>IF($C7309="","",IFERROR(_xlfn.XLOOKUP($C7309,'1.PrepList'!$I$2:$I$1500,'1.PrepList'!$J$2:$J$1500,"")&amp;"",""))</f>
        <v/>
      </c>
      <c r="E7309" s="638" t="str">
        <f>IF($C7309="","",IFERROR(_xlfn.XLOOKUP($C7309,'1.PrepList'!$I$2:$I$1500,'1.PrepList'!$N$2:$N$1500,"")&amp;"",""))</f>
        <v/>
      </c>
      <c r="F7309" s="638" t="str">
        <f>IF($C7309="","",IFERROR(_xlfn.XLOOKUP($C7309,'1.PrepList'!$I$2:$I$1500,'1.PrepList'!$K$2:$K$1500,"")&amp;"",""))</f>
        <v/>
      </c>
      <c r="H7309" s="644" t="str">
        <f>IF($C7309="","",IFERROR(IF(_xlfn.XLOOKUP($C7309,tbl_StartedStatus[Bold ID],tbl_StartedStatus[Started])="Started","Yes",IF(_xlfn.XLOOKUP($C7309,tbl_StartedStatus[Bold ID],tbl_StartedStatus[Started])="No Show","No Show","")),""))</f>
        <v/>
      </c>
    </row>
    <row r="7310" spans="1:8" ht="15" customHeight="1" thickBot="1">
      <c r="A7310" s="38" t="str">
        <f>IF($C7310="","",IFERROR(_xlfn.XLOOKUP($C7310,'1.PrepList'!$I$2:$I$1500,'1.PrepList'!$G$2:$G$1500,"")&amp;"",""))</f>
        <v/>
      </c>
      <c r="B7310" s="638" t="str">
        <f>IF($C7310="","",IFERROR(_xlfn.XLOOKUP($C7310,'1.PrepList'!$I$2:$I$1500,'1.PrepList'!$H$2:$H$1500,"")&amp;"",""))</f>
        <v/>
      </c>
      <c r="D7310" s="638" t="str">
        <f>IF($C7310="","",IFERROR(_xlfn.XLOOKUP($C7310,'1.PrepList'!$I$2:$I$1500,'1.PrepList'!$J$2:$J$1500,"")&amp;"",""))</f>
        <v/>
      </c>
      <c r="E7310" s="638" t="str">
        <f>IF($C7310="","",IFERROR(_xlfn.XLOOKUP($C7310,'1.PrepList'!$I$2:$I$1500,'1.PrepList'!$N$2:$N$1500,"")&amp;"",""))</f>
        <v/>
      </c>
      <c r="F7310" s="638" t="str">
        <f>IF($C7310="","",IFERROR(_xlfn.XLOOKUP($C7310,'1.PrepList'!$I$2:$I$1500,'1.PrepList'!$K$2:$K$1500,"")&amp;"",""))</f>
        <v/>
      </c>
      <c r="H7310" s="644" t="str">
        <f>IF($C7310="","",IFERROR(IF(_xlfn.XLOOKUP($C7310,tbl_StartedStatus[Bold ID],tbl_StartedStatus[Started])="Started","Yes",IF(_xlfn.XLOOKUP($C7310,tbl_StartedStatus[Bold ID],tbl_StartedStatus[Started])="No Show","No Show","")),""))</f>
        <v/>
      </c>
    </row>
    <row r="7311" spans="1:8" ht="15" customHeight="1" thickBot="1">
      <c r="A7311" s="38" t="str">
        <f>IF($C7311="","",IFERROR(_xlfn.XLOOKUP($C7311,'1.PrepList'!$I$2:$I$1500,'1.PrepList'!$G$2:$G$1500,"")&amp;"",""))</f>
        <v/>
      </c>
      <c r="B7311" s="638" t="str">
        <f>IF($C7311="","",IFERROR(_xlfn.XLOOKUP($C7311,'1.PrepList'!$I$2:$I$1500,'1.PrepList'!$H$2:$H$1500,"")&amp;"",""))</f>
        <v/>
      </c>
      <c r="D7311" s="638" t="str">
        <f>IF($C7311="","",IFERROR(_xlfn.XLOOKUP($C7311,'1.PrepList'!$I$2:$I$1500,'1.PrepList'!$J$2:$J$1500,"")&amp;"",""))</f>
        <v/>
      </c>
      <c r="E7311" s="638" t="str">
        <f>IF($C7311="","",IFERROR(_xlfn.XLOOKUP($C7311,'1.PrepList'!$I$2:$I$1500,'1.PrepList'!$N$2:$N$1500,"")&amp;"",""))</f>
        <v/>
      </c>
      <c r="F7311" s="638" t="str">
        <f>IF($C7311="","",IFERROR(_xlfn.XLOOKUP($C7311,'1.PrepList'!$I$2:$I$1500,'1.PrepList'!$K$2:$K$1500,"")&amp;"",""))</f>
        <v/>
      </c>
      <c r="H7311" s="644" t="str">
        <f>IF($C7311="","",IFERROR(IF(_xlfn.XLOOKUP($C7311,tbl_StartedStatus[Bold ID],tbl_StartedStatus[Started])="Started","Yes",IF(_xlfn.XLOOKUP($C7311,tbl_StartedStatus[Bold ID],tbl_StartedStatus[Started])="No Show","No Show","")),""))</f>
        <v/>
      </c>
    </row>
    <row r="7312" spans="1:8" ht="15" customHeight="1" thickBot="1">
      <c r="A7312" s="38" t="str">
        <f>IF($C7312="","",IFERROR(_xlfn.XLOOKUP($C7312,'1.PrepList'!$I$2:$I$1500,'1.PrepList'!$G$2:$G$1500,"")&amp;"",""))</f>
        <v/>
      </c>
      <c r="B7312" s="638" t="str">
        <f>IF($C7312="","",IFERROR(_xlfn.XLOOKUP($C7312,'1.PrepList'!$I$2:$I$1500,'1.PrepList'!$H$2:$H$1500,"")&amp;"",""))</f>
        <v/>
      </c>
      <c r="D7312" s="638" t="str">
        <f>IF($C7312="","",IFERROR(_xlfn.XLOOKUP($C7312,'1.PrepList'!$I$2:$I$1500,'1.PrepList'!$J$2:$J$1500,"")&amp;"",""))</f>
        <v/>
      </c>
      <c r="E7312" s="638" t="str">
        <f>IF($C7312="","",IFERROR(_xlfn.XLOOKUP($C7312,'1.PrepList'!$I$2:$I$1500,'1.PrepList'!$N$2:$N$1500,"")&amp;"",""))</f>
        <v/>
      </c>
      <c r="F7312" s="638" t="str">
        <f>IF($C7312="","",IFERROR(_xlfn.XLOOKUP($C7312,'1.PrepList'!$I$2:$I$1500,'1.PrepList'!$K$2:$K$1500,"")&amp;"",""))</f>
        <v/>
      </c>
      <c r="H7312" s="644" t="str">
        <f>IF($C7312="","",IFERROR(IF(_xlfn.XLOOKUP($C7312,tbl_StartedStatus[Bold ID],tbl_StartedStatus[Started])="Started","Yes",IF(_xlfn.XLOOKUP($C7312,tbl_StartedStatus[Bold ID],tbl_StartedStatus[Started])="No Show","No Show","")),""))</f>
        <v/>
      </c>
    </row>
    <row r="7313" spans="1:8" ht="15" customHeight="1" thickBot="1">
      <c r="A7313" s="38" t="str">
        <f>IF($C7313="","",IFERROR(_xlfn.XLOOKUP($C7313,'1.PrepList'!$I$2:$I$1500,'1.PrepList'!$G$2:$G$1500,"")&amp;"",""))</f>
        <v/>
      </c>
      <c r="B7313" s="638" t="str">
        <f>IF($C7313="","",IFERROR(_xlfn.XLOOKUP($C7313,'1.PrepList'!$I$2:$I$1500,'1.PrepList'!$H$2:$H$1500,"")&amp;"",""))</f>
        <v/>
      </c>
      <c r="D7313" s="638" t="str">
        <f>IF($C7313="","",IFERROR(_xlfn.XLOOKUP($C7313,'1.PrepList'!$I$2:$I$1500,'1.PrepList'!$J$2:$J$1500,"")&amp;"",""))</f>
        <v/>
      </c>
      <c r="E7313" s="638" t="str">
        <f>IF($C7313="","",IFERROR(_xlfn.XLOOKUP($C7313,'1.PrepList'!$I$2:$I$1500,'1.PrepList'!$N$2:$N$1500,"")&amp;"",""))</f>
        <v/>
      </c>
      <c r="F7313" s="638" t="str">
        <f>IF($C7313="","",IFERROR(_xlfn.XLOOKUP($C7313,'1.PrepList'!$I$2:$I$1500,'1.PrepList'!$K$2:$K$1500,"")&amp;"",""))</f>
        <v/>
      </c>
      <c r="H7313" s="644" t="str">
        <f>IF($C7313="","",IFERROR(IF(_xlfn.XLOOKUP($C7313,tbl_StartedStatus[Bold ID],tbl_StartedStatus[Started])="Started","Yes",IF(_xlfn.XLOOKUP($C7313,tbl_StartedStatus[Bold ID],tbl_StartedStatus[Started])="No Show","No Show","")),""))</f>
        <v/>
      </c>
    </row>
    <row r="7314" spans="1:8" ht="15" customHeight="1" thickBot="1">
      <c r="A7314" s="38" t="str">
        <f>IF($C7314="","",IFERROR(_xlfn.XLOOKUP($C7314,'1.PrepList'!$I$2:$I$1500,'1.PrepList'!$G$2:$G$1500,"")&amp;"",""))</f>
        <v/>
      </c>
      <c r="B7314" s="638" t="str">
        <f>IF($C7314="","",IFERROR(_xlfn.XLOOKUP($C7314,'1.PrepList'!$I$2:$I$1500,'1.PrepList'!$H$2:$H$1500,"")&amp;"",""))</f>
        <v/>
      </c>
      <c r="D7314" s="638" t="str">
        <f>IF($C7314="","",IFERROR(_xlfn.XLOOKUP($C7314,'1.PrepList'!$I$2:$I$1500,'1.PrepList'!$J$2:$J$1500,"")&amp;"",""))</f>
        <v/>
      </c>
      <c r="E7314" s="638" t="str">
        <f>IF($C7314="","",IFERROR(_xlfn.XLOOKUP($C7314,'1.PrepList'!$I$2:$I$1500,'1.PrepList'!$N$2:$N$1500,"")&amp;"",""))</f>
        <v/>
      </c>
      <c r="F7314" s="638" t="str">
        <f>IF($C7314="","",IFERROR(_xlfn.XLOOKUP($C7314,'1.PrepList'!$I$2:$I$1500,'1.PrepList'!$K$2:$K$1500,"")&amp;"",""))</f>
        <v/>
      </c>
      <c r="H7314" s="644" t="str">
        <f>IF($C7314="","",IFERROR(IF(_xlfn.XLOOKUP($C7314,tbl_StartedStatus[Bold ID],tbl_StartedStatus[Started])="Started","Yes",IF(_xlfn.XLOOKUP($C7314,tbl_StartedStatus[Bold ID],tbl_StartedStatus[Started])="No Show","No Show","")),""))</f>
        <v/>
      </c>
    </row>
    <row r="7315" spans="1:8" ht="15" customHeight="1" thickBot="1">
      <c r="A7315" s="38" t="str">
        <f>IF($C7315="","",IFERROR(_xlfn.XLOOKUP($C7315,'1.PrepList'!$I$2:$I$1500,'1.PrepList'!$G$2:$G$1500,"")&amp;"",""))</f>
        <v/>
      </c>
      <c r="B7315" s="638" t="str">
        <f>IF($C7315="","",IFERROR(_xlfn.XLOOKUP($C7315,'1.PrepList'!$I$2:$I$1500,'1.PrepList'!$H$2:$H$1500,"")&amp;"",""))</f>
        <v/>
      </c>
      <c r="D7315" s="638" t="str">
        <f>IF($C7315="","",IFERROR(_xlfn.XLOOKUP($C7315,'1.PrepList'!$I$2:$I$1500,'1.PrepList'!$J$2:$J$1500,"")&amp;"",""))</f>
        <v/>
      </c>
      <c r="E7315" s="638" t="str">
        <f>IF($C7315="","",IFERROR(_xlfn.XLOOKUP($C7315,'1.PrepList'!$I$2:$I$1500,'1.PrepList'!$N$2:$N$1500,"")&amp;"",""))</f>
        <v/>
      </c>
      <c r="F7315" s="638" t="str">
        <f>IF($C7315="","",IFERROR(_xlfn.XLOOKUP($C7315,'1.PrepList'!$I$2:$I$1500,'1.PrepList'!$K$2:$K$1500,"")&amp;"",""))</f>
        <v/>
      </c>
      <c r="H7315" s="644" t="str">
        <f>IF($C7315="","",IFERROR(IF(_xlfn.XLOOKUP($C7315,tbl_StartedStatus[Bold ID],tbl_StartedStatus[Started])="Started","Yes",IF(_xlfn.XLOOKUP($C7315,tbl_StartedStatus[Bold ID],tbl_StartedStatus[Started])="No Show","No Show","")),""))</f>
        <v/>
      </c>
    </row>
    <row r="7316" spans="1:8" ht="15" customHeight="1" thickBot="1">
      <c r="A7316" s="38" t="str">
        <f>IF($C7316="","",IFERROR(_xlfn.XLOOKUP($C7316,'1.PrepList'!$I$2:$I$1500,'1.PrepList'!$G$2:$G$1500,"")&amp;"",""))</f>
        <v/>
      </c>
      <c r="B7316" s="638" t="str">
        <f>IF($C7316="","",IFERROR(_xlfn.XLOOKUP($C7316,'1.PrepList'!$I$2:$I$1500,'1.PrepList'!$H$2:$H$1500,"")&amp;"",""))</f>
        <v/>
      </c>
      <c r="D7316" s="638" t="str">
        <f>IF($C7316="","",IFERROR(_xlfn.XLOOKUP($C7316,'1.PrepList'!$I$2:$I$1500,'1.PrepList'!$J$2:$J$1500,"")&amp;"",""))</f>
        <v/>
      </c>
      <c r="E7316" s="638" t="str">
        <f>IF($C7316="","",IFERROR(_xlfn.XLOOKUP($C7316,'1.PrepList'!$I$2:$I$1500,'1.PrepList'!$N$2:$N$1500,"")&amp;"",""))</f>
        <v/>
      </c>
      <c r="F7316" s="638" t="str">
        <f>IF($C7316="","",IFERROR(_xlfn.XLOOKUP($C7316,'1.PrepList'!$I$2:$I$1500,'1.PrepList'!$K$2:$K$1500,"")&amp;"",""))</f>
        <v/>
      </c>
      <c r="H7316" s="644" t="str">
        <f>IF($C7316="","",IFERROR(IF(_xlfn.XLOOKUP($C7316,tbl_StartedStatus[Bold ID],tbl_StartedStatus[Started])="Started","Yes",IF(_xlfn.XLOOKUP($C7316,tbl_StartedStatus[Bold ID],tbl_StartedStatus[Started])="No Show","No Show","")),""))</f>
        <v/>
      </c>
    </row>
    <row r="7317" spans="1:8" ht="15" customHeight="1" thickBot="1">
      <c r="A7317" s="38" t="str">
        <f>IF($C7317="","",IFERROR(_xlfn.XLOOKUP($C7317,'1.PrepList'!$I$2:$I$1500,'1.PrepList'!$G$2:$G$1500,"")&amp;"",""))</f>
        <v/>
      </c>
      <c r="B7317" s="638" t="str">
        <f>IF($C7317="","",IFERROR(_xlfn.XLOOKUP($C7317,'1.PrepList'!$I$2:$I$1500,'1.PrepList'!$H$2:$H$1500,"")&amp;"",""))</f>
        <v/>
      </c>
      <c r="D7317" s="638" t="str">
        <f>IF($C7317="","",IFERROR(_xlfn.XLOOKUP($C7317,'1.PrepList'!$I$2:$I$1500,'1.PrepList'!$J$2:$J$1500,"")&amp;"",""))</f>
        <v/>
      </c>
      <c r="E7317" s="638" t="str">
        <f>IF($C7317="","",IFERROR(_xlfn.XLOOKUP($C7317,'1.PrepList'!$I$2:$I$1500,'1.PrepList'!$N$2:$N$1500,"")&amp;"",""))</f>
        <v/>
      </c>
      <c r="F7317" s="638" t="str">
        <f>IF($C7317="","",IFERROR(_xlfn.XLOOKUP($C7317,'1.PrepList'!$I$2:$I$1500,'1.PrepList'!$K$2:$K$1500,"")&amp;"",""))</f>
        <v/>
      </c>
      <c r="H7317" s="644" t="str">
        <f>IF($C7317="","",IFERROR(IF(_xlfn.XLOOKUP($C7317,tbl_StartedStatus[Bold ID],tbl_StartedStatus[Started])="Started","Yes",IF(_xlfn.XLOOKUP($C7317,tbl_StartedStatus[Bold ID],tbl_StartedStatus[Started])="No Show","No Show","")),""))</f>
        <v/>
      </c>
    </row>
    <row r="7318" spans="1:8" ht="15" customHeight="1" thickBot="1">
      <c r="A7318" s="38" t="str">
        <f>IF($C7318="","",IFERROR(_xlfn.XLOOKUP($C7318,'1.PrepList'!$I$2:$I$1500,'1.PrepList'!$G$2:$G$1500,"")&amp;"",""))</f>
        <v/>
      </c>
      <c r="B7318" s="638" t="str">
        <f>IF($C7318="","",IFERROR(_xlfn.XLOOKUP($C7318,'1.PrepList'!$I$2:$I$1500,'1.PrepList'!$H$2:$H$1500,"")&amp;"",""))</f>
        <v/>
      </c>
      <c r="D7318" s="638" t="str">
        <f>IF($C7318="","",IFERROR(_xlfn.XLOOKUP($C7318,'1.PrepList'!$I$2:$I$1500,'1.PrepList'!$J$2:$J$1500,"")&amp;"",""))</f>
        <v/>
      </c>
      <c r="E7318" s="638" t="str">
        <f>IF($C7318="","",IFERROR(_xlfn.XLOOKUP($C7318,'1.PrepList'!$I$2:$I$1500,'1.PrepList'!$N$2:$N$1500,"")&amp;"",""))</f>
        <v/>
      </c>
      <c r="F7318" s="638" t="str">
        <f>IF($C7318="","",IFERROR(_xlfn.XLOOKUP($C7318,'1.PrepList'!$I$2:$I$1500,'1.PrepList'!$K$2:$K$1500,"")&amp;"",""))</f>
        <v/>
      </c>
      <c r="H7318" s="644" t="str">
        <f>IF($C7318="","",IFERROR(IF(_xlfn.XLOOKUP($C7318,tbl_StartedStatus[Bold ID],tbl_StartedStatus[Started])="Started","Yes",IF(_xlfn.XLOOKUP($C7318,tbl_StartedStatus[Bold ID],tbl_StartedStatus[Started])="No Show","No Show","")),""))</f>
        <v/>
      </c>
    </row>
    <row r="7319" spans="1:8" ht="15" customHeight="1" thickBot="1">
      <c r="A7319" s="38" t="str">
        <f>IF($C7319="","",IFERROR(_xlfn.XLOOKUP($C7319,'1.PrepList'!$I$2:$I$1500,'1.PrepList'!$G$2:$G$1500,"")&amp;"",""))</f>
        <v/>
      </c>
      <c r="B7319" s="638" t="str">
        <f>IF($C7319="","",IFERROR(_xlfn.XLOOKUP($C7319,'1.PrepList'!$I$2:$I$1500,'1.PrepList'!$H$2:$H$1500,"")&amp;"",""))</f>
        <v/>
      </c>
      <c r="D7319" s="638" t="str">
        <f>IF($C7319="","",IFERROR(_xlfn.XLOOKUP($C7319,'1.PrepList'!$I$2:$I$1500,'1.PrepList'!$J$2:$J$1500,"")&amp;"",""))</f>
        <v/>
      </c>
      <c r="E7319" s="638" t="str">
        <f>IF($C7319="","",IFERROR(_xlfn.XLOOKUP($C7319,'1.PrepList'!$I$2:$I$1500,'1.PrepList'!$N$2:$N$1500,"")&amp;"",""))</f>
        <v/>
      </c>
      <c r="F7319" s="638" t="str">
        <f>IF($C7319="","",IFERROR(_xlfn.XLOOKUP($C7319,'1.PrepList'!$I$2:$I$1500,'1.PrepList'!$K$2:$K$1500,"")&amp;"",""))</f>
        <v/>
      </c>
      <c r="H7319" s="644" t="str">
        <f>IF($C7319="","",IFERROR(IF(_xlfn.XLOOKUP($C7319,tbl_StartedStatus[Bold ID],tbl_StartedStatus[Started])="Started","Yes",IF(_xlfn.XLOOKUP($C7319,tbl_StartedStatus[Bold ID],tbl_StartedStatus[Started])="No Show","No Show","")),""))</f>
        <v/>
      </c>
    </row>
    <row r="7320" spans="1:8" ht="15" customHeight="1" thickBot="1">
      <c r="A7320" s="38" t="str">
        <f>IF($C7320="","",IFERROR(_xlfn.XLOOKUP($C7320,'1.PrepList'!$I$2:$I$1500,'1.PrepList'!$G$2:$G$1500,"")&amp;"",""))</f>
        <v/>
      </c>
      <c r="B7320" s="638" t="str">
        <f>IF($C7320="","",IFERROR(_xlfn.XLOOKUP($C7320,'1.PrepList'!$I$2:$I$1500,'1.PrepList'!$H$2:$H$1500,"")&amp;"",""))</f>
        <v/>
      </c>
      <c r="D7320" s="638" t="str">
        <f>IF($C7320="","",IFERROR(_xlfn.XLOOKUP($C7320,'1.PrepList'!$I$2:$I$1500,'1.PrepList'!$J$2:$J$1500,"")&amp;"",""))</f>
        <v/>
      </c>
      <c r="E7320" s="638" t="str">
        <f>IF($C7320="","",IFERROR(_xlfn.XLOOKUP($C7320,'1.PrepList'!$I$2:$I$1500,'1.PrepList'!$N$2:$N$1500,"")&amp;"",""))</f>
        <v/>
      </c>
      <c r="F7320" s="638" t="str">
        <f>IF($C7320="","",IFERROR(_xlfn.XLOOKUP($C7320,'1.PrepList'!$I$2:$I$1500,'1.PrepList'!$K$2:$K$1500,"")&amp;"",""))</f>
        <v/>
      </c>
      <c r="H7320" s="644" t="str">
        <f>IF($C7320="","",IFERROR(IF(_xlfn.XLOOKUP($C7320,tbl_StartedStatus[Bold ID],tbl_StartedStatus[Started])="Started","Yes",IF(_xlfn.XLOOKUP($C7320,tbl_StartedStatus[Bold ID],tbl_StartedStatus[Started])="No Show","No Show","")),""))</f>
        <v/>
      </c>
    </row>
    <row r="7321" spans="1:8" ht="15" customHeight="1" thickBot="1">
      <c r="A7321" s="38" t="str">
        <f>IF($C7321="","",IFERROR(_xlfn.XLOOKUP($C7321,'1.PrepList'!$I$2:$I$1500,'1.PrepList'!$G$2:$G$1500,"")&amp;"",""))</f>
        <v/>
      </c>
      <c r="B7321" s="638" t="str">
        <f>IF($C7321="","",IFERROR(_xlfn.XLOOKUP($C7321,'1.PrepList'!$I$2:$I$1500,'1.PrepList'!$H$2:$H$1500,"")&amp;"",""))</f>
        <v/>
      </c>
      <c r="D7321" s="638" t="str">
        <f>IF($C7321="","",IFERROR(_xlfn.XLOOKUP($C7321,'1.PrepList'!$I$2:$I$1500,'1.PrepList'!$J$2:$J$1500,"")&amp;"",""))</f>
        <v/>
      </c>
      <c r="E7321" s="638" t="str">
        <f>IF($C7321="","",IFERROR(_xlfn.XLOOKUP($C7321,'1.PrepList'!$I$2:$I$1500,'1.PrepList'!$N$2:$N$1500,"")&amp;"",""))</f>
        <v/>
      </c>
      <c r="F7321" s="638" t="str">
        <f>IF($C7321="","",IFERROR(_xlfn.XLOOKUP($C7321,'1.PrepList'!$I$2:$I$1500,'1.PrepList'!$K$2:$K$1500,"")&amp;"",""))</f>
        <v/>
      </c>
      <c r="H7321" s="644" t="str">
        <f>IF($C7321="","",IFERROR(IF(_xlfn.XLOOKUP($C7321,tbl_StartedStatus[Bold ID],tbl_StartedStatus[Started])="Started","Yes",IF(_xlfn.XLOOKUP($C7321,tbl_StartedStatus[Bold ID],tbl_StartedStatus[Started])="No Show","No Show","")),""))</f>
        <v/>
      </c>
    </row>
    <row r="7322" spans="1:8" ht="15" customHeight="1" thickBot="1">
      <c r="A7322" s="38" t="str">
        <f>IF($C7322="","",IFERROR(_xlfn.XLOOKUP($C7322,'1.PrepList'!$I$2:$I$1500,'1.PrepList'!$G$2:$G$1500,"")&amp;"",""))</f>
        <v/>
      </c>
      <c r="B7322" s="638" t="str">
        <f>IF($C7322="","",IFERROR(_xlfn.XLOOKUP($C7322,'1.PrepList'!$I$2:$I$1500,'1.PrepList'!$H$2:$H$1500,"")&amp;"",""))</f>
        <v/>
      </c>
      <c r="D7322" s="638" t="str">
        <f>IF($C7322="","",IFERROR(_xlfn.XLOOKUP($C7322,'1.PrepList'!$I$2:$I$1500,'1.PrepList'!$J$2:$J$1500,"")&amp;"",""))</f>
        <v/>
      </c>
      <c r="E7322" s="638" t="str">
        <f>IF($C7322="","",IFERROR(_xlfn.XLOOKUP($C7322,'1.PrepList'!$I$2:$I$1500,'1.PrepList'!$N$2:$N$1500,"")&amp;"",""))</f>
        <v/>
      </c>
      <c r="F7322" s="638" t="str">
        <f>IF($C7322="","",IFERROR(_xlfn.XLOOKUP($C7322,'1.PrepList'!$I$2:$I$1500,'1.PrepList'!$K$2:$K$1500,"")&amp;"",""))</f>
        <v/>
      </c>
      <c r="H7322" s="644" t="str">
        <f>IF($C7322="","",IFERROR(IF(_xlfn.XLOOKUP($C7322,tbl_StartedStatus[Bold ID],tbl_StartedStatus[Started])="Started","Yes",IF(_xlfn.XLOOKUP($C7322,tbl_StartedStatus[Bold ID],tbl_StartedStatus[Started])="No Show","No Show","")),""))</f>
        <v/>
      </c>
    </row>
    <row r="7323" spans="1:8" ht="15" customHeight="1" thickBot="1">
      <c r="A7323" s="38" t="str">
        <f>IF($C7323="","",IFERROR(_xlfn.XLOOKUP($C7323,'1.PrepList'!$I$2:$I$1500,'1.PrepList'!$G$2:$G$1500,"")&amp;"",""))</f>
        <v/>
      </c>
      <c r="B7323" s="638" t="str">
        <f>IF($C7323="","",IFERROR(_xlfn.XLOOKUP($C7323,'1.PrepList'!$I$2:$I$1500,'1.PrepList'!$H$2:$H$1500,"")&amp;"",""))</f>
        <v/>
      </c>
      <c r="D7323" s="638" t="str">
        <f>IF($C7323="","",IFERROR(_xlfn.XLOOKUP($C7323,'1.PrepList'!$I$2:$I$1500,'1.PrepList'!$J$2:$J$1500,"")&amp;"",""))</f>
        <v/>
      </c>
      <c r="E7323" s="638" t="str">
        <f>IF($C7323="","",IFERROR(_xlfn.XLOOKUP($C7323,'1.PrepList'!$I$2:$I$1500,'1.PrepList'!$N$2:$N$1500,"")&amp;"",""))</f>
        <v/>
      </c>
      <c r="F7323" s="638" t="str">
        <f>IF($C7323="","",IFERROR(_xlfn.XLOOKUP($C7323,'1.PrepList'!$I$2:$I$1500,'1.PrepList'!$K$2:$K$1500,"")&amp;"",""))</f>
        <v/>
      </c>
      <c r="H7323" s="644" t="str">
        <f>IF($C7323="","",IFERROR(IF(_xlfn.XLOOKUP($C7323,tbl_StartedStatus[Bold ID],tbl_StartedStatus[Started])="Started","Yes",IF(_xlfn.XLOOKUP($C7323,tbl_StartedStatus[Bold ID],tbl_StartedStatus[Started])="No Show","No Show","")),""))</f>
        <v/>
      </c>
    </row>
    <row r="7324" spans="1:8" ht="15" customHeight="1" thickBot="1">
      <c r="A7324" s="38" t="str">
        <f>IF($C7324="","",IFERROR(_xlfn.XLOOKUP($C7324,'1.PrepList'!$I$2:$I$1500,'1.PrepList'!$G$2:$G$1500,"")&amp;"",""))</f>
        <v/>
      </c>
      <c r="B7324" s="638" t="str">
        <f>IF($C7324="","",IFERROR(_xlfn.XLOOKUP($C7324,'1.PrepList'!$I$2:$I$1500,'1.PrepList'!$H$2:$H$1500,"")&amp;"",""))</f>
        <v/>
      </c>
      <c r="D7324" s="638" t="str">
        <f>IF($C7324="","",IFERROR(_xlfn.XLOOKUP($C7324,'1.PrepList'!$I$2:$I$1500,'1.PrepList'!$J$2:$J$1500,"")&amp;"",""))</f>
        <v/>
      </c>
      <c r="E7324" s="638" t="str">
        <f>IF($C7324="","",IFERROR(_xlfn.XLOOKUP($C7324,'1.PrepList'!$I$2:$I$1500,'1.PrepList'!$N$2:$N$1500,"")&amp;"",""))</f>
        <v/>
      </c>
      <c r="F7324" s="638" t="str">
        <f>IF($C7324="","",IFERROR(_xlfn.XLOOKUP($C7324,'1.PrepList'!$I$2:$I$1500,'1.PrepList'!$K$2:$K$1500,"")&amp;"",""))</f>
        <v/>
      </c>
      <c r="H7324" s="644" t="str">
        <f>IF($C7324="","",IFERROR(IF(_xlfn.XLOOKUP($C7324,tbl_StartedStatus[Bold ID],tbl_StartedStatus[Started])="Started","Yes",IF(_xlfn.XLOOKUP($C7324,tbl_StartedStatus[Bold ID],tbl_StartedStatus[Started])="No Show","No Show","")),""))</f>
        <v/>
      </c>
    </row>
    <row r="7325" spans="1:8" ht="15" customHeight="1" thickBot="1">
      <c r="A7325" s="38" t="str">
        <f>IF($C7325="","",IFERROR(_xlfn.XLOOKUP($C7325,'1.PrepList'!$I$2:$I$1500,'1.PrepList'!$G$2:$G$1500,"")&amp;"",""))</f>
        <v/>
      </c>
      <c r="B7325" s="638" t="str">
        <f>IF($C7325="","",IFERROR(_xlfn.XLOOKUP($C7325,'1.PrepList'!$I$2:$I$1500,'1.PrepList'!$H$2:$H$1500,"")&amp;"",""))</f>
        <v/>
      </c>
      <c r="D7325" s="638" t="str">
        <f>IF($C7325="","",IFERROR(_xlfn.XLOOKUP($C7325,'1.PrepList'!$I$2:$I$1500,'1.PrepList'!$J$2:$J$1500,"")&amp;"",""))</f>
        <v/>
      </c>
      <c r="E7325" s="638" t="str">
        <f>IF($C7325="","",IFERROR(_xlfn.XLOOKUP($C7325,'1.PrepList'!$I$2:$I$1500,'1.PrepList'!$N$2:$N$1500,"")&amp;"",""))</f>
        <v/>
      </c>
      <c r="F7325" s="638" t="str">
        <f>IF($C7325="","",IFERROR(_xlfn.XLOOKUP($C7325,'1.PrepList'!$I$2:$I$1500,'1.PrepList'!$K$2:$K$1500,"")&amp;"",""))</f>
        <v/>
      </c>
      <c r="H7325" s="644" t="str">
        <f>IF($C7325="","",IFERROR(IF(_xlfn.XLOOKUP($C7325,tbl_StartedStatus[Bold ID],tbl_StartedStatus[Started])="Started","Yes",IF(_xlfn.XLOOKUP($C7325,tbl_StartedStatus[Bold ID],tbl_StartedStatus[Started])="No Show","No Show","")),""))</f>
        <v/>
      </c>
    </row>
    <row r="7326" spans="1:8" ht="15" customHeight="1" thickBot="1">
      <c r="A7326" s="38" t="str">
        <f>IF($C7326="","",IFERROR(_xlfn.XLOOKUP($C7326,'1.PrepList'!$I$2:$I$1500,'1.PrepList'!$G$2:$G$1500,"")&amp;"",""))</f>
        <v/>
      </c>
      <c r="B7326" s="638" t="str">
        <f>IF($C7326="","",IFERROR(_xlfn.XLOOKUP($C7326,'1.PrepList'!$I$2:$I$1500,'1.PrepList'!$H$2:$H$1500,"")&amp;"",""))</f>
        <v/>
      </c>
      <c r="D7326" s="638" t="str">
        <f>IF($C7326="","",IFERROR(_xlfn.XLOOKUP($C7326,'1.PrepList'!$I$2:$I$1500,'1.PrepList'!$J$2:$J$1500,"")&amp;"",""))</f>
        <v/>
      </c>
      <c r="E7326" s="638" t="str">
        <f>IF($C7326="","",IFERROR(_xlfn.XLOOKUP($C7326,'1.PrepList'!$I$2:$I$1500,'1.PrepList'!$N$2:$N$1500,"")&amp;"",""))</f>
        <v/>
      </c>
      <c r="F7326" s="638" t="str">
        <f>IF($C7326="","",IFERROR(_xlfn.XLOOKUP($C7326,'1.PrepList'!$I$2:$I$1500,'1.PrepList'!$K$2:$K$1500,"")&amp;"",""))</f>
        <v/>
      </c>
      <c r="H7326" s="644" t="str">
        <f>IF($C7326="","",IFERROR(IF(_xlfn.XLOOKUP($C7326,tbl_StartedStatus[Bold ID],tbl_StartedStatus[Started])="Started","Yes",IF(_xlfn.XLOOKUP($C7326,tbl_StartedStatus[Bold ID],tbl_StartedStatus[Started])="No Show","No Show","")),""))</f>
        <v/>
      </c>
    </row>
    <row r="7327" spans="1:8" ht="15" customHeight="1" thickBot="1">
      <c r="A7327" s="38" t="str">
        <f>IF($C7327="","",IFERROR(_xlfn.XLOOKUP($C7327,'1.PrepList'!$I$2:$I$1500,'1.PrepList'!$G$2:$G$1500,"")&amp;"",""))</f>
        <v/>
      </c>
      <c r="B7327" s="638" t="str">
        <f>IF($C7327="","",IFERROR(_xlfn.XLOOKUP($C7327,'1.PrepList'!$I$2:$I$1500,'1.PrepList'!$H$2:$H$1500,"")&amp;"",""))</f>
        <v/>
      </c>
      <c r="D7327" s="638" t="str">
        <f>IF($C7327="","",IFERROR(_xlfn.XLOOKUP($C7327,'1.PrepList'!$I$2:$I$1500,'1.PrepList'!$J$2:$J$1500,"")&amp;"",""))</f>
        <v/>
      </c>
      <c r="E7327" s="638" t="str">
        <f>IF($C7327="","",IFERROR(_xlfn.XLOOKUP($C7327,'1.PrepList'!$I$2:$I$1500,'1.PrepList'!$N$2:$N$1500,"")&amp;"",""))</f>
        <v/>
      </c>
      <c r="F7327" s="638" t="str">
        <f>IF($C7327="","",IFERROR(_xlfn.XLOOKUP($C7327,'1.PrepList'!$I$2:$I$1500,'1.PrepList'!$K$2:$K$1500,"")&amp;"",""))</f>
        <v/>
      </c>
      <c r="H7327" s="644" t="str">
        <f>IF($C7327="","",IFERROR(IF(_xlfn.XLOOKUP($C7327,tbl_StartedStatus[Bold ID],tbl_StartedStatus[Started])="Started","Yes",IF(_xlfn.XLOOKUP($C7327,tbl_StartedStatus[Bold ID],tbl_StartedStatus[Started])="No Show","No Show","")),""))</f>
        <v/>
      </c>
    </row>
    <row r="7328" spans="1:8" ht="15" customHeight="1" thickBot="1">
      <c r="A7328" s="38" t="str">
        <f>IF($C7328="","",IFERROR(_xlfn.XLOOKUP($C7328,'1.PrepList'!$I$2:$I$1500,'1.PrepList'!$G$2:$G$1500,"")&amp;"",""))</f>
        <v/>
      </c>
      <c r="B7328" s="638" t="str">
        <f>IF($C7328="","",IFERROR(_xlfn.XLOOKUP($C7328,'1.PrepList'!$I$2:$I$1500,'1.PrepList'!$H$2:$H$1500,"")&amp;"",""))</f>
        <v/>
      </c>
      <c r="D7328" s="638" t="str">
        <f>IF($C7328="","",IFERROR(_xlfn.XLOOKUP($C7328,'1.PrepList'!$I$2:$I$1500,'1.PrepList'!$J$2:$J$1500,"")&amp;"",""))</f>
        <v/>
      </c>
      <c r="E7328" s="638" t="str">
        <f>IF($C7328="","",IFERROR(_xlfn.XLOOKUP($C7328,'1.PrepList'!$I$2:$I$1500,'1.PrepList'!$N$2:$N$1500,"")&amp;"",""))</f>
        <v/>
      </c>
      <c r="F7328" s="638" t="str">
        <f>IF($C7328="","",IFERROR(_xlfn.XLOOKUP($C7328,'1.PrepList'!$I$2:$I$1500,'1.PrepList'!$K$2:$K$1500,"")&amp;"",""))</f>
        <v/>
      </c>
      <c r="H7328" s="644" t="str">
        <f>IF($C7328="","",IFERROR(IF(_xlfn.XLOOKUP($C7328,tbl_StartedStatus[Bold ID],tbl_StartedStatus[Started])="Started","Yes",IF(_xlfn.XLOOKUP($C7328,tbl_StartedStatus[Bold ID],tbl_StartedStatus[Started])="No Show","No Show","")),""))</f>
        <v/>
      </c>
    </row>
    <row r="7329" spans="1:8" ht="15" customHeight="1" thickBot="1">
      <c r="A7329" s="38" t="str">
        <f>IF($C7329="","",IFERROR(_xlfn.XLOOKUP($C7329,'1.PrepList'!$I$2:$I$1500,'1.PrepList'!$G$2:$G$1500,"")&amp;"",""))</f>
        <v/>
      </c>
      <c r="B7329" s="638" t="str">
        <f>IF($C7329="","",IFERROR(_xlfn.XLOOKUP($C7329,'1.PrepList'!$I$2:$I$1500,'1.PrepList'!$H$2:$H$1500,"")&amp;"",""))</f>
        <v/>
      </c>
      <c r="D7329" s="638" t="str">
        <f>IF($C7329="","",IFERROR(_xlfn.XLOOKUP($C7329,'1.PrepList'!$I$2:$I$1500,'1.PrepList'!$J$2:$J$1500,"")&amp;"",""))</f>
        <v/>
      </c>
      <c r="E7329" s="638" t="str">
        <f>IF($C7329="","",IFERROR(_xlfn.XLOOKUP($C7329,'1.PrepList'!$I$2:$I$1500,'1.PrepList'!$N$2:$N$1500,"")&amp;"",""))</f>
        <v/>
      </c>
      <c r="F7329" s="638" t="str">
        <f>IF($C7329="","",IFERROR(_xlfn.XLOOKUP($C7329,'1.PrepList'!$I$2:$I$1500,'1.PrepList'!$K$2:$K$1500,"")&amp;"",""))</f>
        <v/>
      </c>
      <c r="H7329" s="644" t="str">
        <f>IF($C7329="","",IFERROR(IF(_xlfn.XLOOKUP($C7329,tbl_StartedStatus[Bold ID],tbl_StartedStatus[Started])="Started","Yes",IF(_xlfn.XLOOKUP($C7329,tbl_StartedStatus[Bold ID],tbl_StartedStatus[Started])="No Show","No Show","")),""))</f>
        <v/>
      </c>
    </row>
    <row r="7330" spans="1:8" ht="15" customHeight="1" thickBot="1">
      <c r="A7330" s="38" t="str">
        <f>IF($C7330="","",IFERROR(_xlfn.XLOOKUP($C7330,'1.PrepList'!$I$2:$I$1500,'1.PrepList'!$G$2:$G$1500,"")&amp;"",""))</f>
        <v/>
      </c>
      <c r="B7330" s="638" t="str">
        <f>IF($C7330="","",IFERROR(_xlfn.XLOOKUP($C7330,'1.PrepList'!$I$2:$I$1500,'1.PrepList'!$H$2:$H$1500,"")&amp;"",""))</f>
        <v/>
      </c>
      <c r="D7330" s="638" t="str">
        <f>IF($C7330="","",IFERROR(_xlfn.XLOOKUP($C7330,'1.PrepList'!$I$2:$I$1500,'1.PrepList'!$J$2:$J$1500,"")&amp;"",""))</f>
        <v/>
      </c>
      <c r="E7330" s="638" t="str">
        <f>IF($C7330="","",IFERROR(_xlfn.XLOOKUP($C7330,'1.PrepList'!$I$2:$I$1500,'1.PrepList'!$N$2:$N$1500,"")&amp;"",""))</f>
        <v/>
      </c>
      <c r="F7330" s="638" t="str">
        <f>IF($C7330="","",IFERROR(_xlfn.XLOOKUP($C7330,'1.PrepList'!$I$2:$I$1500,'1.PrepList'!$K$2:$K$1500,"")&amp;"",""))</f>
        <v/>
      </c>
      <c r="H7330" s="644" t="str">
        <f>IF($C7330="","",IFERROR(IF(_xlfn.XLOOKUP($C7330,tbl_StartedStatus[Bold ID],tbl_StartedStatus[Started])="Started","Yes",IF(_xlfn.XLOOKUP($C7330,tbl_StartedStatus[Bold ID],tbl_StartedStatus[Started])="No Show","No Show","")),""))</f>
        <v/>
      </c>
    </row>
    <row r="7331" spans="1:8" ht="15" customHeight="1" thickBot="1">
      <c r="A7331" s="38" t="str">
        <f>IF($C7331="","",IFERROR(_xlfn.XLOOKUP($C7331,'1.PrepList'!$I$2:$I$1500,'1.PrepList'!$G$2:$G$1500,"")&amp;"",""))</f>
        <v/>
      </c>
      <c r="B7331" s="638" t="str">
        <f>IF($C7331="","",IFERROR(_xlfn.XLOOKUP($C7331,'1.PrepList'!$I$2:$I$1500,'1.PrepList'!$H$2:$H$1500,"")&amp;"",""))</f>
        <v/>
      </c>
      <c r="D7331" s="638" t="str">
        <f>IF($C7331="","",IFERROR(_xlfn.XLOOKUP($C7331,'1.PrepList'!$I$2:$I$1500,'1.PrepList'!$J$2:$J$1500,"")&amp;"",""))</f>
        <v/>
      </c>
      <c r="E7331" s="638" t="str">
        <f>IF($C7331="","",IFERROR(_xlfn.XLOOKUP($C7331,'1.PrepList'!$I$2:$I$1500,'1.PrepList'!$N$2:$N$1500,"")&amp;"",""))</f>
        <v/>
      </c>
      <c r="F7331" s="638" t="str">
        <f>IF($C7331="","",IFERROR(_xlfn.XLOOKUP($C7331,'1.PrepList'!$I$2:$I$1500,'1.PrepList'!$K$2:$K$1500,"")&amp;"",""))</f>
        <v/>
      </c>
      <c r="H7331" s="644" t="str">
        <f>IF($C7331="","",IFERROR(IF(_xlfn.XLOOKUP($C7331,tbl_StartedStatus[Bold ID],tbl_StartedStatus[Started])="Started","Yes",IF(_xlfn.XLOOKUP($C7331,tbl_StartedStatus[Bold ID],tbl_StartedStatus[Started])="No Show","No Show","")),""))</f>
        <v/>
      </c>
    </row>
    <row r="7332" spans="1:8" ht="15" customHeight="1" thickBot="1">
      <c r="A7332" s="38" t="str">
        <f>IF($C7332="","",IFERROR(_xlfn.XLOOKUP($C7332,'1.PrepList'!$I$2:$I$1500,'1.PrepList'!$G$2:$G$1500,"")&amp;"",""))</f>
        <v/>
      </c>
      <c r="B7332" s="638" t="str">
        <f>IF($C7332="","",IFERROR(_xlfn.XLOOKUP($C7332,'1.PrepList'!$I$2:$I$1500,'1.PrepList'!$H$2:$H$1500,"")&amp;"",""))</f>
        <v/>
      </c>
      <c r="D7332" s="638" t="str">
        <f>IF($C7332="","",IFERROR(_xlfn.XLOOKUP($C7332,'1.PrepList'!$I$2:$I$1500,'1.PrepList'!$J$2:$J$1500,"")&amp;"",""))</f>
        <v/>
      </c>
      <c r="E7332" s="638" t="str">
        <f>IF($C7332="","",IFERROR(_xlfn.XLOOKUP($C7332,'1.PrepList'!$I$2:$I$1500,'1.PrepList'!$N$2:$N$1500,"")&amp;"",""))</f>
        <v/>
      </c>
      <c r="F7332" s="638" t="str">
        <f>IF($C7332="","",IFERROR(_xlfn.XLOOKUP($C7332,'1.PrepList'!$I$2:$I$1500,'1.PrepList'!$K$2:$K$1500,"")&amp;"",""))</f>
        <v/>
      </c>
      <c r="H7332" s="644" t="str">
        <f>IF($C7332="","",IFERROR(IF(_xlfn.XLOOKUP($C7332,tbl_StartedStatus[Bold ID],tbl_StartedStatus[Started])="Started","Yes",IF(_xlfn.XLOOKUP($C7332,tbl_StartedStatus[Bold ID],tbl_StartedStatus[Started])="No Show","No Show","")),""))</f>
        <v/>
      </c>
    </row>
    <row r="7333" spans="1:8" ht="15" customHeight="1" thickBot="1">
      <c r="A7333" s="38" t="str">
        <f>IF($C7333="","",IFERROR(_xlfn.XLOOKUP($C7333,'1.PrepList'!$I$2:$I$1500,'1.PrepList'!$G$2:$G$1500,"")&amp;"",""))</f>
        <v/>
      </c>
      <c r="B7333" s="638" t="str">
        <f>IF($C7333="","",IFERROR(_xlfn.XLOOKUP($C7333,'1.PrepList'!$I$2:$I$1500,'1.PrepList'!$H$2:$H$1500,"")&amp;"",""))</f>
        <v/>
      </c>
      <c r="D7333" s="638" t="str">
        <f>IF($C7333="","",IFERROR(_xlfn.XLOOKUP($C7333,'1.PrepList'!$I$2:$I$1500,'1.PrepList'!$J$2:$J$1500,"")&amp;"",""))</f>
        <v/>
      </c>
      <c r="E7333" s="638" t="str">
        <f>IF($C7333="","",IFERROR(_xlfn.XLOOKUP($C7333,'1.PrepList'!$I$2:$I$1500,'1.PrepList'!$N$2:$N$1500,"")&amp;"",""))</f>
        <v/>
      </c>
      <c r="F7333" s="638" t="str">
        <f>IF($C7333="","",IFERROR(_xlfn.XLOOKUP($C7333,'1.PrepList'!$I$2:$I$1500,'1.PrepList'!$K$2:$K$1500,"")&amp;"",""))</f>
        <v/>
      </c>
      <c r="H7333" s="644" t="str">
        <f>IF($C7333="","",IFERROR(IF(_xlfn.XLOOKUP($C7333,tbl_StartedStatus[Bold ID],tbl_StartedStatus[Started])="Started","Yes",IF(_xlfn.XLOOKUP($C7333,tbl_StartedStatus[Bold ID],tbl_StartedStatus[Started])="No Show","No Show","")),""))</f>
        <v/>
      </c>
    </row>
    <row r="7334" spans="1:8" ht="15" customHeight="1" thickBot="1">
      <c r="A7334" s="38" t="str">
        <f>IF($C7334="","",IFERROR(_xlfn.XLOOKUP($C7334,'1.PrepList'!$I$2:$I$1500,'1.PrepList'!$G$2:$G$1500,"")&amp;"",""))</f>
        <v/>
      </c>
      <c r="B7334" s="638" t="str">
        <f>IF($C7334="","",IFERROR(_xlfn.XLOOKUP($C7334,'1.PrepList'!$I$2:$I$1500,'1.PrepList'!$H$2:$H$1500,"")&amp;"",""))</f>
        <v/>
      </c>
      <c r="D7334" s="638" t="str">
        <f>IF($C7334="","",IFERROR(_xlfn.XLOOKUP($C7334,'1.PrepList'!$I$2:$I$1500,'1.PrepList'!$J$2:$J$1500,"")&amp;"",""))</f>
        <v/>
      </c>
      <c r="E7334" s="638" t="str">
        <f>IF($C7334="","",IFERROR(_xlfn.XLOOKUP($C7334,'1.PrepList'!$I$2:$I$1500,'1.PrepList'!$N$2:$N$1500,"")&amp;"",""))</f>
        <v/>
      </c>
      <c r="F7334" s="638" t="str">
        <f>IF($C7334="","",IFERROR(_xlfn.XLOOKUP($C7334,'1.PrepList'!$I$2:$I$1500,'1.PrepList'!$K$2:$K$1500,"")&amp;"",""))</f>
        <v/>
      </c>
      <c r="H7334" s="644" t="str">
        <f>IF($C7334="","",IFERROR(IF(_xlfn.XLOOKUP($C7334,tbl_StartedStatus[Bold ID],tbl_StartedStatus[Started])="Started","Yes",IF(_xlfn.XLOOKUP($C7334,tbl_StartedStatus[Bold ID],tbl_StartedStatus[Started])="No Show","No Show","")),""))</f>
        <v/>
      </c>
    </row>
    <row r="7335" spans="1:8" ht="15" customHeight="1" thickBot="1">
      <c r="A7335" s="38" t="str">
        <f>IF($C7335="","",IFERROR(_xlfn.XLOOKUP($C7335,'1.PrepList'!$I$2:$I$1500,'1.PrepList'!$G$2:$G$1500,"")&amp;"",""))</f>
        <v/>
      </c>
      <c r="B7335" s="638" t="str">
        <f>IF($C7335="","",IFERROR(_xlfn.XLOOKUP($C7335,'1.PrepList'!$I$2:$I$1500,'1.PrepList'!$H$2:$H$1500,"")&amp;"",""))</f>
        <v/>
      </c>
      <c r="D7335" s="638" t="str">
        <f>IF($C7335="","",IFERROR(_xlfn.XLOOKUP($C7335,'1.PrepList'!$I$2:$I$1500,'1.PrepList'!$J$2:$J$1500,"")&amp;"",""))</f>
        <v/>
      </c>
      <c r="E7335" s="638" t="str">
        <f>IF($C7335="","",IFERROR(_xlfn.XLOOKUP($C7335,'1.PrepList'!$I$2:$I$1500,'1.PrepList'!$N$2:$N$1500,"")&amp;"",""))</f>
        <v/>
      </c>
      <c r="F7335" s="638" t="str">
        <f>IF($C7335="","",IFERROR(_xlfn.XLOOKUP($C7335,'1.PrepList'!$I$2:$I$1500,'1.PrepList'!$K$2:$K$1500,"")&amp;"",""))</f>
        <v/>
      </c>
      <c r="H7335" s="644" t="str">
        <f>IF($C7335="","",IFERROR(IF(_xlfn.XLOOKUP($C7335,tbl_StartedStatus[Bold ID],tbl_StartedStatus[Started])="Started","Yes",IF(_xlfn.XLOOKUP($C7335,tbl_StartedStatus[Bold ID],tbl_StartedStatus[Started])="No Show","No Show","")),""))</f>
        <v/>
      </c>
    </row>
    <row r="7336" spans="1:8" ht="15" customHeight="1" thickBot="1">
      <c r="A7336" s="38" t="str">
        <f>IF($C7336="","",IFERROR(_xlfn.XLOOKUP($C7336,'1.PrepList'!$I$2:$I$1500,'1.PrepList'!$G$2:$G$1500,"")&amp;"",""))</f>
        <v/>
      </c>
      <c r="B7336" s="638" t="str">
        <f>IF($C7336="","",IFERROR(_xlfn.XLOOKUP($C7336,'1.PrepList'!$I$2:$I$1500,'1.PrepList'!$H$2:$H$1500,"")&amp;"",""))</f>
        <v/>
      </c>
      <c r="D7336" s="638" t="str">
        <f>IF($C7336="","",IFERROR(_xlfn.XLOOKUP($C7336,'1.PrepList'!$I$2:$I$1500,'1.PrepList'!$J$2:$J$1500,"")&amp;"",""))</f>
        <v/>
      </c>
      <c r="E7336" s="638" t="str">
        <f>IF($C7336="","",IFERROR(_xlfn.XLOOKUP($C7336,'1.PrepList'!$I$2:$I$1500,'1.PrepList'!$N$2:$N$1500,"")&amp;"",""))</f>
        <v/>
      </c>
      <c r="F7336" s="638" t="str">
        <f>IF($C7336="","",IFERROR(_xlfn.XLOOKUP($C7336,'1.PrepList'!$I$2:$I$1500,'1.PrepList'!$K$2:$K$1500,"")&amp;"",""))</f>
        <v/>
      </c>
      <c r="H7336" s="644" t="str">
        <f>IF($C7336="","",IFERROR(IF(_xlfn.XLOOKUP($C7336,tbl_StartedStatus[Bold ID],tbl_StartedStatus[Started])="Started","Yes",IF(_xlfn.XLOOKUP($C7336,tbl_StartedStatus[Bold ID],tbl_StartedStatus[Started])="No Show","No Show","")),""))</f>
        <v/>
      </c>
    </row>
    <row r="7337" spans="1:8" ht="15" customHeight="1" thickBot="1">
      <c r="A7337" s="38" t="str">
        <f>IF($C7337="","",IFERROR(_xlfn.XLOOKUP($C7337,'1.PrepList'!$I$2:$I$1500,'1.PrepList'!$G$2:$G$1500,"")&amp;"",""))</f>
        <v/>
      </c>
      <c r="B7337" s="638" t="str">
        <f>IF($C7337="","",IFERROR(_xlfn.XLOOKUP($C7337,'1.PrepList'!$I$2:$I$1500,'1.PrepList'!$H$2:$H$1500,"")&amp;"",""))</f>
        <v/>
      </c>
      <c r="D7337" s="638" t="str">
        <f>IF($C7337="","",IFERROR(_xlfn.XLOOKUP($C7337,'1.PrepList'!$I$2:$I$1500,'1.PrepList'!$J$2:$J$1500,"")&amp;"",""))</f>
        <v/>
      </c>
      <c r="E7337" s="638" t="str">
        <f>IF($C7337="","",IFERROR(_xlfn.XLOOKUP($C7337,'1.PrepList'!$I$2:$I$1500,'1.PrepList'!$N$2:$N$1500,"")&amp;"",""))</f>
        <v/>
      </c>
      <c r="F7337" s="638" t="str">
        <f>IF($C7337="","",IFERROR(_xlfn.XLOOKUP($C7337,'1.PrepList'!$I$2:$I$1500,'1.PrepList'!$K$2:$K$1500,"")&amp;"",""))</f>
        <v/>
      </c>
      <c r="H7337" s="644" t="str">
        <f>IF($C7337="","",IFERROR(IF(_xlfn.XLOOKUP($C7337,tbl_StartedStatus[Bold ID],tbl_StartedStatus[Started])="Started","Yes",IF(_xlfn.XLOOKUP($C7337,tbl_StartedStatus[Bold ID],tbl_StartedStatus[Started])="No Show","No Show","")),""))</f>
        <v/>
      </c>
    </row>
    <row r="7338" spans="1:8" ht="15" customHeight="1" thickBot="1">
      <c r="A7338" s="38" t="str">
        <f>IF($C7338="","",IFERROR(_xlfn.XLOOKUP($C7338,'1.PrepList'!$I$2:$I$1500,'1.PrepList'!$G$2:$G$1500,"")&amp;"",""))</f>
        <v/>
      </c>
      <c r="B7338" s="638" t="str">
        <f>IF($C7338="","",IFERROR(_xlfn.XLOOKUP($C7338,'1.PrepList'!$I$2:$I$1500,'1.PrepList'!$H$2:$H$1500,"")&amp;"",""))</f>
        <v/>
      </c>
      <c r="D7338" s="638" t="str">
        <f>IF($C7338="","",IFERROR(_xlfn.XLOOKUP($C7338,'1.PrepList'!$I$2:$I$1500,'1.PrepList'!$J$2:$J$1500,"")&amp;"",""))</f>
        <v/>
      </c>
      <c r="E7338" s="638" t="str">
        <f>IF($C7338="","",IFERROR(_xlfn.XLOOKUP($C7338,'1.PrepList'!$I$2:$I$1500,'1.PrepList'!$N$2:$N$1500,"")&amp;"",""))</f>
        <v/>
      </c>
      <c r="F7338" s="638" t="str">
        <f>IF($C7338="","",IFERROR(_xlfn.XLOOKUP($C7338,'1.PrepList'!$I$2:$I$1500,'1.PrepList'!$K$2:$K$1500,"")&amp;"",""))</f>
        <v/>
      </c>
      <c r="H7338" s="644" t="str">
        <f>IF($C7338="","",IFERROR(IF(_xlfn.XLOOKUP($C7338,tbl_StartedStatus[Bold ID],tbl_StartedStatus[Started])="Started","Yes",IF(_xlfn.XLOOKUP($C7338,tbl_StartedStatus[Bold ID],tbl_StartedStatus[Started])="No Show","No Show","")),""))</f>
        <v/>
      </c>
    </row>
    <row r="7339" spans="1:8" ht="15" customHeight="1" thickBot="1">
      <c r="A7339" s="38" t="str">
        <f>IF($C7339="","",IFERROR(_xlfn.XLOOKUP($C7339,'1.PrepList'!$I$2:$I$1500,'1.PrepList'!$G$2:$G$1500,"")&amp;"",""))</f>
        <v/>
      </c>
      <c r="B7339" s="638" t="str">
        <f>IF($C7339="","",IFERROR(_xlfn.XLOOKUP($C7339,'1.PrepList'!$I$2:$I$1500,'1.PrepList'!$H$2:$H$1500,"")&amp;"",""))</f>
        <v/>
      </c>
      <c r="D7339" s="638" t="str">
        <f>IF($C7339="","",IFERROR(_xlfn.XLOOKUP($C7339,'1.PrepList'!$I$2:$I$1500,'1.PrepList'!$J$2:$J$1500,"")&amp;"",""))</f>
        <v/>
      </c>
      <c r="E7339" s="638" t="str">
        <f>IF($C7339="","",IFERROR(_xlfn.XLOOKUP($C7339,'1.PrepList'!$I$2:$I$1500,'1.PrepList'!$N$2:$N$1500,"")&amp;"",""))</f>
        <v/>
      </c>
      <c r="F7339" s="638" t="str">
        <f>IF($C7339="","",IFERROR(_xlfn.XLOOKUP($C7339,'1.PrepList'!$I$2:$I$1500,'1.PrepList'!$K$2:$K$1500,"")&amp;"",""))</f>
        <v/>
      </c>
      <c r="H7339" s="644" t="str">
        <f>IF($C7339="","",IFERROR(IF(_xlfn.XLOOKUP($C7339,tbl_StartedStatus[Bold ID],tbl_StartedStatus[Started])="Started","Yes",IF(_xlfn.XLOOKUP($C7339,tbl_StartedStatus[Bold ID],tbl_StartedStatus[Started])="No Show","No Show","")),""))</f>
        <v/>
      </c>
    </row>
    <row r="7340" spans="1:8" ht="15" customHeight="1" thickBot="1">
      <c r="A7340" s="38" t="str">
        <f>IF($C7340="","",IFERROR(_xlfn.XLOOKUP($C7340,'1.PrepList'!$I$2:$I$1500,'1.PrepList'!$G$2:$G$1500,"")&amp;"",""))</f>
        <v/>
      </c>
      <c r="B7340" s="638" t="str">
        <f>IF($C7340="","",IFERROR(_xlfn.XLOOKUP($C7340,'1.PrepList'!$I$2:$I$1500,'1.PrepList'!$H$2:$H$1500,"")&amp;"",""))</f>
        <v/>
      </c>
      <c r="D7340" s="638" t="str">
        <f>IF($C7340="","",IFERROR(_xlfn.XLOOKUP($C7340,'1.PrepList'!$I$2:$I$1500,'1.PrepList'!$J$2:$J$1500,"")&amp;"",""))</f>
        <v/>
      </c>
      <c r="E7340" s="638" t="str">
        <f>IF($C7340="","",IFERROR(_xlfn.XLOOKUP($C7340,'1.PrepList'!$I$2:$I$1500,'1.PrepList'!$N$2:$N$1500,"")&amp;"",""))</f>
        <v/>
      </c>
      <c r="F7340" s="638" t="str">
        <f>IF($C7340="","",IFERROR(_xlfn.XLOOKUP($C7340,'1.PrepList'!$I$2:$I$1500,'1.PrepList'!$K$2:$K$1500,"")&amp;"",""))</f>
        <v/>
      </c>
      <c r="H7340" s="644" t="str">
        <f>IF($C7340="","",IFERROR(IF(_xlfn.XLOOKUP($C7340,tbl_StartedStatus[Bold ID],tbl_StartedStatus[Started])="Started","Yes",IF(_xlfn.XLOOKUP($C7340,tbl_StartedStatus[Bold ID],tbl_StartedStatus[Started])="No Show","No Show","")),""))</f>
        <v/>
      </c>
    </row>
    <row r="7341" spans="1:8" ht="15" customHeight="1" thickBot="1">
      <c r="A7341" s="38" t="str">
        <f>IF($C7341="","",IFERROR(_xlfn.XLOOKUP($C7341,'1.PrepList'!$I$2:$I$1500,'1.PrepList'!$G$2:$G$1500,"")&amp;"",""))</f>
        <v/>
      </c>
      <c r="B7341" s="638" t="str">
        <f>IF($C7341="","",IFERROR(_xlfn.XLOOKUP($C7341,'1.PrepList'!$I$2:$I$1500,'1.PrepList'!$H$2:$H$1500,"")&amp;"",""))</f>
        <v/>
      </c>
      <c r="D7341" s="638" t="str">
        <f>IF($C7341="","",IFERROR(_xlfn.XLOOKUP($C7341,'1.PrepList'!$I$2:$I$1500,'1.PrepList'!$J$2:$J$1500,"")&amp;"",""))</f>
        <v/>
      </c>
      <c r="E7341" s="638" t="str">
        <f>IF($C7341="","",IFERROR(_xlfn.XLOOKUP($C7341,'1.PrepList'!$I$2:$I$1500,'1.PrepList'!$N$2:$N$1500,"")&amp;"",""))</f>
        <v/>
      </c>
      <c r="F7341" s="638" t="str">
        <f>IF($C7341="","",IFERROR(_xlfn.XLOOKUP($C7341,'1.PrepList'!$I$2:$I$1500,'1.PrepList'!$K$2:$K$1500,"")&amp;"",""))</f>
        <v/>
      </c>
      <c r="H7341" s="644" t="str">
        <f>IF($C7341="","",IFERROR(IF(_xlfn.XLOOKUP($C7341,tbl_StartedStatus[Bold ID],tbl_StartedStatus[Started])="Started","Yes",IF(_xlfn.XLOOKUP($C7341,tbl_StartedStatus[Bold ID],tbl_StartedStatus[Started])="No Show","No Show","")),""))</f>
        <v/>
      </c>
    </row>
    <row r="7342" spans="1:8" ht="15" customHeight="1" thickBot="1">
      <c r="A7342" s="38" t="str">
        <f>IF($C7342="","",IFERROR(_xlfn.XLOOKUP($C7342,'1.PrepList'!$I$2:$I$1500,'1.PrepList'!$G$2:$G$1500,"")&amp;"",""))</f>
        <v/>
      </c>
      <c r="B7342" s="638" t="str">
        <f>IF($C7342="","",IFERROR(_xlfn.XLOOKUP($C7342,'1.PrepList'!$I$2:$I$1500,'1.PrepList'!$H$2:$H$1500,"")&amp;"",""))</f>
        <v/>
      </c>
      <c r="D7342" s="638" t="str">
        <f>IF($C7342="","",IFERROR(_xlfn.XLOOKUP($C7342,'1.PrepList'!$I$2:$I$1500,'1.PrepList'!$J$2:$J$1500,"")&amp;"",""))</f>
        <v/>
      </c>
      <c r="E7342" s="638" t="str">
        <f>IF($C7342="","",IFERROR(_xlfn.XLOOKUP($C7342,'1.PrepList'!$I$2:$I$1500,'1.PrepList'!$N$2:$N$1500,"")&amp;"",""))</f>
        <v/>
      </c>
      <c r="F7342" s="638" t="str">
        <f>IF($C7342="","",IFERROR(_xlfn.XLOOKUP($C7342,'1.PrepList'!$I$2:$I$1500,'1.PrepList'!$K$2:$K$1500,"")&amp;"",""))</f>
        <v/>
      </c>
      <c r="H7342" s="644" t="str">
        <f>IF($C7342="","",IFERROR(IF(_xlfn.XLOOKUP($C7342,tbl_StartedStatus[Bold ID],tbl_StartedStatus[Started])="Started","Yes",IF(_xlfn.XLOOKUP($C7342,tbl_StartedStatus[Bold ID],tbl_StartedStatus[Started])="No Show","No Show","")),""))</f>
        <v/>
      </c>
    </row>
    <row r="7343" spans="1:8" ht="15" customHeight="1" thickBot="1">
      <c r="A7343" s="38" t="str">
        <f>IF($C7343="","",IFERROR(_xlfn.XLOOKUP($C7343,'1.PrepList'!$I$2:$I$1500,'1.PrepList'!$G$2:$G$1500,"")&amp;"",""))</f>
        <v/>
      </c>
      <c r="B7343" s="638" t="str">
        <f>IF($C7343="","",IFERROR(_xlfn.XLOOKUP($C7343,'1.PrepList'!$I$2:$I$1500,'1.PrepList'!$H$2:$H$1500,"")&amp;"",""))</f>
        <v/>
      </c>
      <c r="D7343" s="638" t="str">
        <f>IF($C7343="","",IFERROR(_xlfn.XLOOKUP($C7343,'1.PrepList'!$I$2:$I$1500,'1.PrepList'!$J$2:$J$1500,"")&amp;"",""))</f>
        <v/>
      </c>
      <c r="E7343" s="638" t="str">
        <f>IF($C7343="","",IFERROR(_xlfn.XLOOKUP($C7343,'1.PrepList'!$I$2:$I$1500,'1.PrepList'!$N$2:$N$1500,"")&amp;"",""))</f>
        <v/>
      </c>
      <c r="F7343" s="638" t="str">
        <f>IF($C7343="","",IFERROR(_xlfn.XLOOKUP($C7343,'1.PrepList'!$I$2:$I$1500,'1.PrepList'!$K$2:$K$1500,"")&amp;"",""))</f>
        <v/>
      </c>
      <c r="H7343" s="644" t="str">
        <f>IF($C7343="","",IFERROR(IF(_xlfn.XLOOKUP($C7343,tbl_StartedStatus[Bold ID],tbl_StartedStatus[Started])="Started","Yes",IF(_xlfn.XLOOKUP($C7343,tbl_StartedStatus[Bold ID],tbl_StartedStatus[Started])="No Show","No Show","")),""))</f>
        <v/>
      </c>
    </row>
    <row r="7344" spans="1:8" ht="15" customHeight="1" thickBot="1">
      <c r="A7344" s="38" t="str">
        <f>IF($C7344="","",IFERROR(_xlfn.XLOOKUP($C7344,'1.PrepList'!$I$2:$I$1500,'1.PrepList'!$G$2:$G$1500,"")&amp;"",""))</f>
        <v/>
      </c>
      <c r="B7344" s="638" t="str">
        <f>IF($C7344="","",IFERROR(_xlfn.XLOOKUP($C7344,'1.PrepList'!$I$2:$I$1500,'1.PrepList'!$H$2:$H$1500,"")&amp;"",""))</f>
        <v/>
      </c>
      <c r="D7344" s="638" t="str">
        <f>IF($C7344="","",IFERROR(_xlfn.XLOOKUP($C7344,'1.PrepList'!$I$2:$I$1500,'1.PrepList'!$J$2:$J$1500,"")&amp;"",""))</f>
        <v/>
      </c>
      <c r="E7344" s="638" t="str">
        <f>IF($C7344="","",IFERROR(_xlfn.XLOOKUP($C7344,'1.PrepList'!$I$2:$I$1500,'1.PrepList'!$N$2:$N$1500,"")&amp;"",""))</f>
        <v/>
      </c>
      <c r="F7344" s="638" t="str">
        <f>IF($C7344="","",IFERROR(_xlfn.XLOOKUP($C7344,'1.PrepList'!$I$2:$I$1500,'1.PrepList'!$K$2:$K$1500,"")&amp;"",""))</f>
        <v/>
      </c>
      <c r="H7344" s="644" t="str">
        <f>IF($C7344="","",IFERROR(IF(_xlfn.XLOOKUP($C7344,tbl_StartedStatus[Bold ID],tbl_StartedStatus[Started])="Started","Yes",IF(_xlfn.XLOOKUP($C7344,tbl_StartedStatus[Bold ID],tbl_StartedStatus[Started])="No Show","No Show","")),""))</f>
        <v/>
      </c>
    </row>
    <row r="7345" spans="1:8" ht="15" customHeight="1" thickBot="1">
      <c r="A7345" s="38" t="str">
        <f>IF($C7345="","",IFERROR(_xlfn.XLOOKUP($C7345,'1.PrepList'!$I$2:$I$1500,'1.PrepList'!$G$2:$G$1500,"")&amp;"",""))</f>
        <v/>
      </c>
      <c r="B7345" s="638" t="str">
        <f>IF($C7345="","",IFERROR(_xlfn.XLOOKUP($C7345,'1.PrepList'!$I$2:$I$1500,'1.PrepList'!$H$2:$H$1500,"")&amp;"",""))</f>
        <v/>
      </c>
      <c r="D7345" s="638" t="str">
        <f>IF($C7345="","",IFERROR(_xlfn.XLOOKUP($C7345,'1.PrepList'!$I$2:$I$1500,'1.PrepList'!$J$2:$J$1500,"")&amp;"",""))</f>
        <v/>
      </c>
      <c r="E7345" s="638" t="str">
        <f>IF($C7345="","",IFERROR(_xlfn.XLOOKUP($C7345,'1.PrepList'!$I$2:$I$1500,'1.PrepList'!$N$2:$N$1500,"")&amp;"",""))</f>
        <v/>
      </c>
      <c r="F7345" s="638" t="str">
        <f>IF($C7345="","",IFERROR(_xlfn.XLOOKUP($C7345,'1.PrepList'!$I$2:$I$1500,'1.PrepList'!$K$2:$K$1500,"")&amp;"",""))</f>
        <v/>
      </c>
      <c r="H7345" s="644" t="str">
        <f>IF($C7345="","",IFERROR(IF(_xlfn.XLOOKUP($C7345,tbl_StartedStatus[Bold ID],tbl_StartedStatus[Started])="Started","Yes",IF(_xlfn.XLOOKUP($C7345,tbl_StartedStatus[Bold ID],tbl_StartedStatus[Started])="No Show","No Show","")),""))</f>
        <v/>
      </c>
    </row>
    <row r="7346" spans="1:8" ht="15" customHeight="1" thickBot="1">
      <c r="A7346" s="38" t="str">
        <f>IF($C7346="","",IFERROR(_xlfn.XLOOKUP($C7346,'1.PrepList'!$I$2:$I$1500,'1.PrepList'!$G$2:$G$1500,"")&amp;"",""))</f>
        <v/>
      </c>
      <c r="B7346" s="638" t="str">
        <f>IF($C7346="","",IFERROR(_xlfn.XLOOKUP($C7346,'1.PrepList'!$I$2:$I$1500,'1.PrepList'!$H$2:$H$1500,"")&amp;"",""))</f>
        <v/>
      </c>
      <c r="D7346" s="638" t="str">
        <f>IF($C7346="","",IFERROR(_xlfn.XLOOKUP($C7346,'1.PrepList'!$I$2:$I$1500,'1.PrepList'!$J$2:$J$1500,"")&amp;"",""))</f>
        <v/>
      </c>
      <c r="E7346" s="638" t="str">
        <f>IF($C7346="","",IFERROR(_xlfn.XLOOKUP($C7346,'1.PrepList'!$I$2:$I$1500,'1.PrepList'!$N$2:$N$1500,"")&amp;"",""))</f>
        <v/>
      </c>
      <c r="F7346" s="638" t="str">
        <f>IF($C7346="","",IFERROR(_xlfn.XLOOKUP($C7346,'1.PrepList'!$I$2:$I$1500,'1.PrepList'!$K$2:$K$1500,"")&amp;"",""))</f>
        <v/>
      </c>
      <c r="H7346" s="644" t="str">
        <f>IF($C7346="","",IFERROR(IF(_xlfn.XLOOKUP($C7346,tbl_StartedStatus[Bold ID],tbl_StartedStatus[Started])="Started","Yes",IF(_xlfn.XLOOKUP($C7346,tbl_StartedStatus[Bold ID],tbl_StartedStatus[Started])="No Show","No Show","")),""))</f>
        <v/>
      </c>
    </row>
    <row r="7347" spans="1:8" ht="15" customHeight="1" thickBot="1">
      <c r="A7347" s="38" t="str">
        <f>IF($C7347="","",IFERROR(_xlfn.XLOOKUP($C7347,'1.PrepList'!$I$2:$I$1500,'1.PrepList'!$G$2:$G$1500,"")&amp;"",""))</f>
        <v/>
      </c>
      <c r="B7347" s="638" t="str">
        <f>IF($C7347="","",IFERROR(_xlfn.XLOOKUP($C7347,'1.PrepList'!$I$2:$I$1500,'1.PrepList'!$H$2:$H$1500,"")&amp;"",""))</f>
        <v/>
      </c>
      <c r="D7347" s="638" t="str">
        <f>IF($C7347="","",IFERROR(_xlfn.XLOOKUP($C7347,'1.PrepList'!$I$2:$I$1500,'1.PrepList'!$J$2:$J$1500,"")&amp;"",""))</f>
        <v/>
      </c>
      <c r="E7347" s="638" t="str">
        <f>IF($C7347="","",IFERROR(_xlfn.XLOOKUP($C7347,'1.PrepList'!$I$2:$I$1500,'1.PrepList'!$N$2:$N$1500,"")&amp;"",""))</f>
        <v/>
      </c>
      <c r="F7347" s="638" t="str">
        <f>IF($C7347="","",IFERROR(_xlfn.XLOOKUP($C7347,'1.PrepList'!$I$2:$I$1500,'1.PrepList'!$K$2:$K$1500,"")&amp;"",""))</f>
        <v/>
      </c>
      <c r="H7347" s="644" t="str">
        <f>IF($C7347="","",IFERROR(IF(_xlfn.XLOOKUP($C7347,tbl_StartedStatus[Bold ID],tbl_StartedStatus[Started])="Started","Yes",IF(_xlfn.XLOOKUP($C7347,tbl_StartedStatus[Bold ID],tbl_StartedStatus[Started])="No Show","No Show","")),""))</f>
        <v/>
      </c>
    </row>
    <row r="7348" spans="1:8" ht="15" customHeight="1" thickBot="1">
      <c r="A7348" s="38" t="str">
        <f>IF($C7348="","",IFERROR(_xlfn.XLOOKUP($C7348,'1.PrepList'!$I$2:$I$1500,'1.PrepList'!$G$2:$G$1500,"")&amp;"",""))</f>
        <v/>
      </c>
      <c r="B7348" s="638" t="str">
        <f>IF($C7348="","",IFERROR(_xlfn.XLOOKUP($C7348,'1.PrepList'!$I$2:$I$1500,'1.PrepList'!$H$2:$H$1500,"")&amp;"",""))</f>
        <v/>
      </c>
      <c r="D7348" s="638" t="str">
        <f>IF($C7348="","",IFERROR(_xlfn.XLOOKUP($C7348,'1.PrepList'!$I$2:$I$1500,'1.PrepList'!$J$2:$J$1500,"")&amp;"",""))</f>
        <v/>
      </c>
      <c r="E7348" s="638" t="str">
        <f>IF($C7348="","",IFERROR(_xlfn.XLOOKUP($C7348,'1.PrepList'!$I$2:$I$1500,'1.PrepList'!$N$2:$N$1500,"")&amp;"",""))</f>
        <v/>
      </c>
      <c r="F7348" s="638" t="str">
        <f>IF($C7348="","",IFERROR(_xlfn.XLOOKUP($C7348,'1.PrepList'!$I$2:$I$1500,'1.PrepList'!$K$2:$K$1500,"")&amp;"",""))</f>
        <v/>
      </c>
      <c r="H7348" s="644" t="str">
        <f>IF($C7348="","",IFERROR(IF(_xlfn.XLOOKUP($C7348,tbl_StartedStatus[Bold ID],tbl_StartedStatus[Started])="Started","Yes",IF(_xlfn.XLOOKUP($C7348,tbl_StartedStatus[Bold ID],tbl_StartedStatus[Started])="No Show","No Show","")),""))</f>
        <v/>
      </c>
    </row>
    <row r="7349" spans="1:8" ht="15" customHeight="1" thickBot="1">
      <c r="A7349" s="38" t="str">
        <f>IF($C7349="","",IFERROR(_xlfn.XLOOKUP($C7349,'1.PrepList'!$I$2:$I$1500,'1.PrepList'!$G$2:$G$1500,"")&amp;"",""))</f>
        <v/>
      </c>
      <c r="B7349" s="638" t="str">
        <f>IF($C7349="","",IFERROR(_xlfn.XLOOKUP($C7349,'1.PrepList'!$I$2:$I$1500,'1.PrepList'!$H$2:$H$1500,"")&amp;"",""))</f>
        <v/>
      </c>
      <c r="D7349" s="638" t="str">
        <f>IF($C7349="","",IFERROR(_xlfn.XLOOKUP($C7349,'1.PrepList'!$I$2:$I$1500,'1.PrepList'!$J$2:$J$1500,"")&amp;"",""))</f>
        <v/>
      </c>
      <c r="E7349" s="638" t="str">
        <f>IF($C7349="","",IFERROR(_xlfn.XLOOKUP($C7349,'1.PrepList'!$I$2:$I$1500,'1.PrepList'!$N$2:$N$1500,"")&amp;"",""))</f>
        <v/>
      </c>
      <c r="F7349" s="638" t="str">
        <f>IF($C7349="","",IFERROR(_xlfn.XLOOKUP($C7349,'1.PrepList'!$I$2:$I$1500,'1.PrepList'!$K$2:$K$1500,"")&amp;"",""))</f>
        <v/>
      </c>
      <c r="H7349" s="644" t="str">
        <f>IF($C7349="","",IFERROR(IF(_xlfn.XLOOKUP($C7349,tbl_StartedStatus[Bold ID],tbl_StartedStatus[Started])="Started","Yes",IF(_xlfn.XLOOKUP($C7349,tbl_StartedStatus[Bold ID],tbl_StartedStatus[Started])="No Show","No Show","")),""))</f>
        <v/>
      </c>
    </row>
    <row r="7350" spans="1:8" ht="15" customHeight="1" thickBot="1">
      <c r="A7350" s="38" t="str">
        <f>IF($C7350="","",IFERROR(_xlfn.XLOOKUP($C7350,'1.PrepList'!$I$2:$I$1500,'1.PrepList'!$G$2:$G$1500,"")&amp;"",""))</f>
        <v/>
      </c>
      <c r="B7350" s="638" t="str">
        <f>IF($C7350="","",IFERROR(_xlfn.XLOOKUP($C7350,'1.PrepList'!$I$2:$I$1500,'1.PrepList'!$H$2:$H$1500,"")&amp;"",""))</f>
        <v/>
      </c>
      <c r="D7350" s="638" t="str">
        <f>IF($C7350="","",IFERROR(_xlfn.XLOOKUP($C7350,'1.PrepList'!$I$2:$I$1500,'1.PrepList'!$J$2:$J$1500,"")&amp;"",""))</f>
        <v/>
      </c>
      <c r="E7350" s="638" t="str">
        <f>IF($C7350="","",IFERROR(_xlfn.XLOOKUP($C7350,'1.PrepList'!$I$2:$I$1500,'1.PrepList'!$N$2:$N$1500,"")&amp;"",""))</f>
        <v/>
      </c>
      <c r="F7350" s="638" t="str">
        <f>IF($C7350="","",IFERROR(_xlfn.XLOOKUP($C7350,'1.PrepList'!$I$2:$I$1500,'1.PrepList'!$K$2:$K$1500,"")&amp;"",""))</f>
        <v/>
      </c>
      <c r="H7350" s="644" t="str">
        <f>IF($C7350="","",IFERROR(IF(_xlfn.XLOOKUP($C7350,tbl_StartedStatus[Bold ID],tbl_StartedStatus[Started])="Started","Yes",IF(_xlfn.XLOOKUP($C7350,tbl_StartedStatus[Bold ID],tbl_StartedStatus[Started])="No Show","No Show","")),""))</f>
        <v/>
      </c>
    </row>
    <row r="7351" spans="1:8" ht="15" customHeight="1" thickBot="1">
      <c r="A7351" s="38" t="str">
        <f>IF($C7351="","",IFERROR(_xlfn.XLOOKUP($C7351,'1.PrepList'!$I$2:$I$1500,'1.PrepList'!$G$2:$G$1500,"")&amp;"",""))</f>
        <v/>
      </c>
      <c r="B7351" s="638" t="str">
        <f>IF($C7351="","",IFERROR(_xlfn.XLOOKUP($C7351,'1.PrepList'!$I$2:$I$1500,'1.PrepList'!$H$2:$H$1500,"")&amp;"",""))</f>
        <v/>
      </c>
      <c r="D7351" s="638" t="str">
        <f>IF($C7351="","",IFERROR(_xlfn.XLOOKUP($C7351,'1.PrepList'!$I$2:$I$1500,'1.PrepList'!$J$2:$J$1500,"")&amp;"",""))</f>
        <v/>
      </c>
      <c r="E7351" s="638" t="str">
        <f>IF($C7351="","",IFERROR(_xlfn.XLOOKUP($C7351,'1.PrepList'!$I$2:$I$1500,'1.PrepList'!$N$2:$N$1500,"")&amp;"",""))</f>
        <v/>
      </c>
      <c r="F7351" s="638" t="str">
        <f>IF($C7351="","",IFERROR(_xlfn.XLOOKUP($C7351,'1.PrepList'!$I$2:$I$1500,'1.PrepList'!$K$2:$K$1500,"")&amp;"",""))</f>
        <v/>
      </c>
      <c r="H7351" s="644" t="str">
        <f>IF($C7351="","",IFERROR(IF(_xlfn.XLOOKUP($C7351,tbl_StartedStatus[Bold ID],tbl_StartedStatus[Started])="Started","Yes",IF(_xlfn.XLOOKUP($C7351,tbl_StartedStatus[Bold ID],tbl_StartedStatus[Started])="No Show","No Show","")),""))</f>
        <v/>
      </c>
    </row>
    <row r="7352" spans="1:8" ht="15" customHeight="1" thickBot="1">
      <c r="A7352" s="38" t="str">
        <f>IF($C7352="","",IFERROR(_xlfn.XLOOKUP($C7352,'1.PrepList'!$I$2:$I$1500,'1.PrepList'!$G$2:$G$1500,"")&amp;"",""))</f>
        <v/>
      </c>
      <c r="B7352" s="638" t="str">
        <f>IF($C7352="","",IFERROR(_xlfn.XLOOKUP($C7352,'1.PrepList'!$I$2:$I$1500,'1.PrepList'!$H$2:$H$1500,"")&amp;"",""))</f>
        <v/>
      </c>
      <c r="D7352" s="638" t="str">
        <f>IF($C7352="","",IFERROR(_xlfn.XLOOKUP($C7352,'1.PrepList'!$I$2:$I$1500,'1.PrepList'!$J$2:$J$1500,"")&amp;"",""))</f>
        <v/>
      </c>
      <c r="E7352" s="638" t="str">
        <f>IF($C7352="","",IFERROR(_xlfn.XLOOKUP($C7352,'1.PrepList'!$I$2:$I$1500,'1.PrepList'!$N$2:$N$1500,"")&amp;"",""))</f>
        <v/>
      </c>
      <c r="F7352" s="638" t="str">
        <f>IF($C7352="","",IFERROR(_xlfn.XLOOKUP($C7352,'1.PrepList'!$I$2:$I$1500,'1.PrepList'!$K$2:$K$1500,"")&amp;"",""))</f>
        <v/>
      </c>
      <c r="H7352" s="644" t="str">
        <f>IF($C7352="","",IFERROR(IF(_xlfn.XLOOKUP($C7352,tbl_StartedStatus[Bold ID],tbl_StartedStatus[Started])="Started","Yes",IF(_xlfn.XLOOKUP($C7352,tbl_StartedStatus[Bold ID],tbl_StartedStatus[Started])="No Show","No Show","")),""))</f>
        <v/>
      </c>
    </row>
    <row r="7353" spans="1:8" ht="15" customHeight="1" thickBot="1">
      <c r="A7353" s="38" t="str">
        <f>IF($C7353="","",IFERROR(_xlfn.XLOOKUP($C7353,'1.PrepList'!$I$2:$I$1500,'1.PrepList'!$G$2:$G$1500,"")&amp;"",""))</f>
        <v/>
      </c>
      <c r="B7353" s="638" t="str">
        <f>IF($C7353="","",IFERROR(_xlfn.XLOOKUP($C7353,'1.PrepList'!$I$2:$I$1500,'1.PrepList'!$H$2:$H$1500,"")&amp;"",""))</f>
        <v/>
      </c>
      <c r="D7353" s="638" t="str">
        <f>IF($C7353="","",IFERROR(_xlfn.XLOOKUP($C7353,'1.PrepList'!$I$2:$I$1500,'1.PrepList'!$J$2:$J$1500,"")&amp;"",""))</f>
        <v/>
      </c>
      <c r="E7353" s="638" t="str">
        <f>IF($C7353="","",IFERROR(_xlfn.XLOOKUP($C7353,'1.PrepList'!$I$2:$I$1500,'1.PrepList'!$N$2:$N$1500,"")&amp;"",""))</f>
        <v/>
      </c>
      <c r="F7353" s="638" t="str">
        <f>IF($C7353="","",IFERROR(_xlfn.XLOOKUP($C7353,'1.PrepList'!$I$2:$I$1500,'1.PrepList'!$K$2:$K$1500,"")&amp;"",""))</f>
        <v/>
      </c>
      <c r="H7353" s="644" t="str">
        <f>IF($C7353="","",IFERROR(IF(_xlfn.XLOOKUP($C7353,tbl_StartedStatus[Bold ID],tbl_StartedStatus[Started])="Started","Yes",IF(_xlfn.XLOOKUP($C7353,tbl_StartedStatus[Bold ID],tbl_StartedStatus[Started])="No Show","No Show","")),""))</f>
        <v/>
      </c>
    </row>
    <row r="7354" spans="1:8" ht="15" customHeight="1" thickBot="1">
      <c r="A7354" s="38" t="str">
        <f>IF($C7354="","",IFERROR(_xlfn.XLOOKUP($C7354,'1.PrepList'!$I$2:$I$1500,'1.PrepList'!$G$2:$G$1500,"")&amp;"",""))</f>
        <v/>
      </c>
      <c r="B7354" s="638" t="str">
        <f>IF($C7354="","",IFERROR(_xlfn.XLOOKUP($C7354,'1.PrepList'!$I$2:$I$1500,'1.PrepList'!$H$2:$H$1500,"")&amp;"",""))</f>
        <v/>
      </c>
      <c r="D7354" s="638" t="str">
        <f>IF($C7354="","",IFERROR(_xlfn.XLOOKUP($C7354,'1.PrepList'!$I$2:$I$1500,'1.PrepList'!$J$2:$J$1500,"")&amp;"",""))</f>
        <v/>
      </c>
      <c r="E7354" s="638" t="str">
        <f>IF($C7354="","",IFERROR(_xlfn.XLOOKUP($C7354,'1.PrepList'!$I$2:$I$1500,'1.PrepList'!$N$2:$N$1500,"")&amp;"",""))</f>
        <v/>
      </c>
      <c r="F7354" s="638" t="str">
        <f>IF($C7354="","",IFERROR(_xlfn.XLOOKUP($C7354,'1.PrepList'!$I$2:$I$1500,'1.PrepList'!$K$2:$K$1500,"")&amp;"",""))</f>
        <v/>
      </c>
      <c r="H7354" s="644" t="str">
        <f>IF($C7354="","",IFERROR(IF(_xlfn.XLOOKUP($C7354,tbl_StartedStatus[Bold ID],tbl_StartedStatus[Started])="Started","Yes",IF(_xlfn.XLOOKUP($C7354,tbl_StartedStatus[Bold ID],tbl_StartedStatus[Started])="No Show","No Show","")),""))</f>
        <v/>
      </c>
    </row>
    <row r="7355" spans="1:8" ht="15" customHeight="1" thickBot="1">
      <c r="A7355" s="38" t="str">
        <f>IF($C7355="","",IFERROR(_xlfn.XLOOKUP($C7355,'1.PrepList'!$I$2:$I$1500,'1.PrepList'!$G$2:$G$1500,"")&amp;"",""))</f>
        <v/>
      </c>
      <c r="B7355" s="638" t="str">
        <f>IF($C7355="","",IFERROR(_xlfn.XLOOKUP($C7355,'1.PrepList'!$I$2:$I$1500,'1.PrepList'!$H$2:$H$1500,"")&amp;"",""))</f>
        <v/>
      </c>
      <c r="D7355" s="638" t="str">
        <f>IF($C7355="","",IFERROR(_xlfn.XLOOKUP($C7355,'1.PrepList'!$I$2:$I$1500,'1.PrepList'!$J$2:$J$1500,"")&amp;"",""))</f>
        <v/>
      </c>
      <c r="E7355" s="638" t="str">
        <f>IF($C7355="","",IFERROR(_xlfn.XLOOKUP($C7355,'1.PrepList'!$I$2:$I$1500,'1.PrepList'!$N$2:$N$1500,"")&amp;"",""))</f>
        <v/>
      </c>
      <c r="F7355" s="638" t="str">
        <f>IF($C7355="","",IFERROR(_xlfn.XLOOKUP($C7355,'1.PrepList'!$I$2:$I$1500,'1.PrepList'!$K$2:$K$1500,"")&amp;"",""))</f>
        <v/>
      </c>
      <c r="H7355" s="644" t="str">
        <f>IF($C7355="","",IFERROR(IF(_xlfn.XLOOKUP($C7355,tbl_StartedStatus[Bold ID],tbl_StartedStatus[Started])="Started","Yes",IF(_xlfn.XLOOKUP($C7355,tbl_StartedStatus[Bold ID],tbl_StartedStatus[Started])="No Show","No Show","")),""))</f>
        <v/>
      </c>
    </row>
    <row r="7356" spans="1:8" ht="15" customHeight="1" thickBot="1">
      <c r="A7356" s="38" t="str">
        <f>IF($C7356="","",IFERROR(_xlfn.XLOOKUP($C7356,'1.PrepList'!$I$2:$I$1500,'1.PrepList'!$G$2:$G$1500,"")&amp;"",""))</f>
        <v/>
      </c>
      <c r="B7356" s="638" t="str">
        <f>IF($C7356="","",IFERROR(_xlfn.XLOOKUP($C7356,'1.PrepList'!$I$2:$I$1500,'1.PrepList'!$H$2:$H$1500,"")&amp;"",""))</f>
        <v/>
      </c>
      <c r="D7356" s="638" t="str">
        <f>IF($C7356="","",IFERROR(_xlfn.XLOOKUP($C7356,'1.PrepList'!$I$2:$I$1500,'1.PrepList'!$J$2:$J$1500,"")&amp;"",""))</f>
        <v/>
      </c>
      <c r="E7356" s="638" t="str">
        <f>IF($C7356="","",IFERROR(_xlfn.XLOOKUP($C7356,'1.PrepList'!$I$2:$I$1500,'1.PrepList'!$N$2:$N$1500,"")&amp;"",""))</f>
        <v/>
      </c>
      <c r="F7356" s="638" t="str">
        <f>IF($C7356="","",IFERROR(_xlfn.XLOOKUP($C7356,'1.PrepList'!$I$2:$I$1500,'1.PrepList'!$K$2:$K$1500,"")&amp;"",""))</f>
        <v/>
      </c>
      <c r="H7356" s="644" t="str">
        <f>IF($C7356="","",IFERROR(IF(_xlfn.XLOOKUP($C7356,tbl_StartedStatus[Bold ID],tbl_StartedStatus[Started])="Started","Yes",IF(_xlfn.XLOOKUP($C7356,tbl_StartedStatus[Bold ID],tbl_StartedStatus[Started])="No Show","No Show","")),""))</f>
        <v/>
      </c>
    </row>
    <row r="7357" spans="1:8" ht="15" customHeight="1" thickBot="1">
      <c r="A7357" s="38" t="str">
        <f>IF($C7357="","",IFERROR(_xlfn.XLOOKUP($C7357,'1.PrepList'!$I$2:$I$1500,'1.PrepList'!$G$2:$G$1500,"")&amp;"",""))</f>
        <v/>
      </c>
      <c r="B7357" s="638" t="str">
        <f>IF($C7357="","",IFERROR(_xlfn.XLOOKUP($C7357,'1.PrepList'!$I$2:$I$1500,'1.PrepList'!$H$2:$H$1500,"")&amp;"",""))</f>
        <v/>
      </c>
      <c r="D7357" s="638" t="str">
        <f>IF($C7357="","",IFERROR(_xlfn.XLOOKUP($C7357,'1.PrepList'!$I$2:$I$1500,'1.PrepList'!$J$2:$J$1500,"")&amp;"",""))</f>
        <v/>
      </c>
      <c r="E7357" s="638" t="str">
        <f>IF($C7357="","",IFERROR(_xlfn.XLOOKUP($C7357,'1.PrepList'!$I$2:$I$1500,'1.PrepList'!$N$2:$N$1500,"")&amp;"",""))</f>
        <v/>
      </c>
      <c r="F7357" s="638" t="str">
        <f>IF($C7357="","",IFERROR(_xlfn.XLOOKUP($C7357,'1.PrepList'!$I$2:$I$1500,'1.PrepList'!$K$2:$K$1500,"")&amp;"",""))</f>
        <v/>
      </c>
      <c r="H7357" s="644" t="str">
        <f>IF($C7357="","",IFERROR(IF(_xlfn.XLOOKUP($C7357,tbl_StartedStatus[Bold ID],tbl_StartedStatus[Started])="Started","Yes",IF(_xlfn.XLOOKUP($C7357,tbl_StartedStatus[Bold ID],tbl_StartedStatus[Started])="No Show","No Show","")),""))</f>
        <v/>
      </c>
    </row>
    <row r="7358" spans="1:8" ht="15" customHeight="1" thickBot="1">
      <c r="A7358" s="38" t="str">
        <f>IF($C7358="","",IFERROR(_xlfn.XLOOKUP($C7358,'1.PrepList'!$I$2:$I$1500,'1.PrepList'!$G$2:$G$1500,"")&amp;"",""))</f>
        <v/>
      </c>
      <c r="B7358" s="638" t="str">
        <f>IF($C7358="","",IFERROR(_xlfn.XLOOKUP($C7358,'1.PrepList'!$I$2:$I$1500,'1.PrepList'!$H$2:$H$1500,"")&amp;"",""))</f>
        <v/>
      </c>
      <c r="D7358" s="638" t="str">
        <f>IF($C7358="","",IFERROR(_xlfn.XLOOKUP($C7358,'1.PrepList'!$I$2:$I$1500,'1.PrepList'!$J$2:$J$1500,"")&amp;"",""))</f>
        <v/>
      </c>
      <c r="E7358" s="638" t="str">
        <f>IF($C7358="","",IFERROR(_xlfn.XLOOKUP($C7358,'1.PrepList'!$I$2:$I$1500,'1.PrepList'!$N$2:$N$1500,"")&amp;"",""))</f>
        <v/>
      </c>
      <c r="F7358" s="638" t="str">
        <f>IF($C7358="","",IFERROR(_xlfn.XLOOKUP($C7358,'1.PrepList'!$I$2:$I$1500,'1.PrepList'!$K$2:$K$1500,"")&amp;"",""))</f>
        <v/>
      </c>
      <c r="H7358" s="644" t="str">
        <f>IF($C7358="","",IFERROR(IF(_xlfn.XLOOKUP($C7358,tbl_StartedStatus[Bold ID],tbl_StartedStatus[Started])="Started","Yes",IF(_xlfn.XLOOKUP($C7358,tbl_StartedStatus[Bold ID],tbl_StartedStatus[Started])="No Show","No Show","")),""))</f>
        <v/>
      </c>
    </row>
    <row r="7359" spans="1:8" ht="15" customHeight="1" thickBot="1">
      <c r="A7359" s="38" t="str">
        <f>IF($C7359="","",IFERROR(_xlfn.XLOOKUP($C7359,'1.PrepList'!$I$2:$I$1500,'1.PrepList'!$G$2:$G$1500,"")&amp;"",""))</f>
        <v/>
      </c>
      <c r="B7359" s="638" t="str">
        <f>IF($C7359="","",IFERROR(_xlfn.XLOOKUP($C7359,'1.PrepList'!$I$2:$I$1500,'1.PrepList'!$H$2:$H$1500,"")&amp;"",""))</f>
        <v/>
      </c>
      <c r="D7359" s="638" t="str">
        <f>IF($C7359="","",IFERROR(_xlfn.XLOOKUP($C7359,'1.PrepList'!$I$2:$I$1500,'1.PrepList'!$J$2:$J$1500,"")&amp;"",""))</f>
        <v/>
      </c>
      <c r="E7359" s="638" t="str">
        <f>IF($C7359="","",IFERROR(_xlfn.XLOOKUP($C7359,'1.PrepList'!$I$2:$I$1500,'1.PrepList'!$N$2:$N$1500,"")&amp;"",""))</f>
        <v/>
      </c>
      <c r="F7359" s="638" t="str">
        <f>IF($C7359="","",IFERROR(_xlfn.XLOOKUP($C7359,'1.PrepList'!$I$2:$I$1500,'1.PrepList'!$K$2:$K$1500,"")&amp;"",""))</f>
        <v/>
      </c>
      <c r="H7359" s="644" t="str">
        <f>IF($C7359="","",IFERROR(IF(_xlfn.XLOOKUP($C7359,tbl_StartedStatus[Bold ID],tbl_StartedStatus[Started])="Started","Yes",IF(_xlfn.XLOOKUP($C7359,tbl_StartedStatus[Bold ID],tbl_StartedStatus[Started])="No Show","No Show","")),""))</f>
        <v/>
      </c>
    </row>
    <row r="7360" spans="1:8" ht="15" customHeight="1" thickBot="1">
      <c r="A7360" s="38" t="str">
        <f>IF($C7360="","",IFERROR(_xlfn.XLOOKUP($C7360,'1.PrepList'!$I$2:$I$1500,'1.PrepList'!$G$2:$G$1500,"")&amp;"",""))</f>
        <v/>
      </c>
      <c r="B7360" s="638" t="str">
        <f>IF($C7360="","",IFERROR(_xlfn.XLOOKUP($C7360,'1.PrepList'!$I$2:$I$1500,'1.PrepList'!$H$2:$H$1500,"")&amp;"",""))</f>
        <v/>
      </c>
      <c r="D7360" s="638" t="str">
        <f>IF($C7360="","",IFERROR(_xlfn.XLOOKUP($C7360,'1.PrepList'!$I$2:$I$1500,'1.PrepList'!$J$2:$J$1500,"")&amp;"",""))</f>
        <v/>
      </c>
      <c r="E7360" s="638" t="str">
        <f>IF($C7360="","",IFERROR(_xlfn.XLOOKUP($C7360,'1.PrepList'!$I$2:$I$1500,'1.PrepList'!$N$2:$N$1500,"")&amp;"",""))</f>
        <v/>
      </c>
      <c r="F7360" s="638" t="str">
        <f>IF($C7360="","",IFERROR(_xlfn.XLOOKUP($C7360,'1.PrepList'!$I$2:$I$1500,'1.PrepList'!$K$2:$K$1500,"")&amp;"",""))</f>
        <v/>
      </c>
      <c r="H7360" s="644" t="str">
        <f>IF($C7360="","",IFERROR(IF(_xlfn.XLOOKUP($C7360,tbl_StartedStatus[Bold ID],tbl_StartedStatus[Started])="Started","Yes",IF(_xlfn.XLOOKUP($C7360,tbl_StartedStatus[Bold ID],tbl_StartedStatus[Started])="No Show","No Show","")),""))</f>
        <v/>
      </c>
    </row>
    <row r="7361" spans="1:8" ht="15" customHeight="1" thickBot="1">
      <c r="A7361" s="38" t="str">
        <f>IF($C7361="","",IFERROR(_xlfn.XLOOKUP($C7361,'1.PrepList'!$I$2:$I$1500,'1.PrepList'!$G$2:$G$1500,"")&amp;"",""))</f>
        <v/>
      </c>
      <c r="B7361" s="638" t="str">
        <f>IF($C7361="","",IFERROR(_xlfn.XLOOKUP($C7361,'1.PrepList'!$I$2:$I$1500,'1.PrepList'!$H$2:$H$1500,"")&amp;"",""))</f>
        <v/>
      </c>
      <c r="D7361" s="638" t="str">
        <f>IF($C7361="","",IFERROR(_xlfn.XLOOKUP($C7361,'1.PrepList'!$I$2:$I$1500,'1.PrepList'!$J$2:$J$1500,"")&amp;"",""))</f>
        <v/>
      </c>
      <c r="E7361" s="638" t="str">
        <f>IF($C7361="","",IFERROR(_xlfn.XLOOKUP($C7361,'1.PrepList'!$I$2:$I$1500,'1.PrepList'!$N$2:$N$1500,"")&amp;"",""))</f>
        <v/>
      </c>
      <c r="F7361" s="638" t="str">
        <f>IF($C7361="","",IFERROR(_xlfn.XLOOKUP($C7361,'1.PrepList'!$I$2:$I$1500,'1.PrepList'!$K$2:$K$1500,"")&amp;"",""))</f>
        <v/>
      </c>
      <c r="H7361" s="644" t="str">
        <f>IF($C7361="","",IFERROR(IF(_xlfn.XLOOKUP($C7361,tbl_StartedStatus[Bold ID],tbl_StartedStatus[Started])="Started","Yes",IF(_xlfn.XLOOKUP($C7361,tbl_StartedStatus[Bold ID],tbl_StartedStatus[Started])="No Show","No Show","")),""))</f>
        <v/>
      </c>
    </row>
    <row r="7362" spans="1:8" ht="15" customHeight="1" thickBot="1">
      <c r="A7362" s="38" t="str">
        <f>IF($C7362="","",IFERROR(_xlfn.XLOOKUP($C7362,'1.PrepList'!$I$2:$I$1500,'1.PrepList'!$G$2:$G$1500,"")&amp;"",""))</f>
        <v/>
      </c>
      <c r="B7362" s="638" t="str">
        <f>IF($C7362="","",IFERROR(_xlfn.XLOOKUP($C7362,'1.PrepList'!$I$2:$I$1500,'1.PrepList'!$H$2:$H$1500,"")&amp;"",""))</f>
        <v/>
      </c>
      <c r="D7362" s="638" t="str">
        <f>IF($C7362="","",IFERROR(_xlfn.XLOOKUP($C7362,'1.PrepList'!$I$2:$I$1500,'1.PrepList'!$J$2:$J$1500,"")&amp;"",""))</f>
        <v/>
      </c>
      <c r="E7362" s="638" t="str">
        <f>IF($C7362="","",IFERROR(_xlfn.XLOOKUP($C7362,'1.PrepList'!$I$2:$I$1500,'1.PrepList'!$N$2:$N$1500,"")&amp;"",""))</f>
        <v/>
      </c>
      <c r="F7362" s="638" t="str">
        <f>IF($C7362="","",IFERROR(_xlfn.XLOOKUP($C7362,'1.PrepList'!$I$2:$I$1500,'1.PrepList'!$K$2:$K$1500,"")&amp;"",""))</f>
        <v/>
      </c>
      <c r="H7362" s="644" t="str">
        <f>IF($C7362="","",IFERROR(IF(_xlfn.XLOOKUP($C7362,tbl_StartedStatus[Bold ID],tbl_StartedStatus[Started])="Started","Yes",IF(_xlfn.XLOOKUP($C7362,tbl_StartedStatus[Bold ID],tbl_StartedStatus[Started])="No Show","No Show","")),""))</f>
        <v/>
      </c>
    </row>
    <row r="7363" spans="1:8" ht="15" customHeight="1" thickBot="1">
      <c r="A7363" s="38" t="str">
        <f>IF($C7363="","",IFERROR(_xlfn.XLOOKUP($C7363,'1.PrepList'!$I$2:$I$1500,'1.PrepList'!$G$2:$G$1500,"")&amp;"",""))</f>
        <v/>
      </c>
      <c r="B7363" s="638" t="str">
        <f>IF($C7363="","",IFERROR(_xlfn.XLOOKUP($C7363,'1.PrepList'!$I$2:$I$1500,'1.PrepList'!$H$2:$H$1500,"")&amp;"",""))</f>
        <v/>
      </c>
      <c r="D7363" s="638" t="str">
        <f>IF($C7363="","",IFERROR(_xlfn.XLOOKUP($C7363,'1.PrepList'!$I$2:$I$1500,'1.PrepList'!$J$2:$J$1500,"")&amp;"",""))</f>
        <v/>
      </c>
      <c r="E7363" s="638" t="str">
        <f>IF($C7363="","",IFERROR(_xlfn.XLOOKUP($C7363,'1.PrepList'!$I$2:$I$1500,'1.PrepList'!$N$2:$N$1500,"")&amp;"",""))</f>
        <v/>
      </c>
      <c r="F7363" s="638" t="str">
        <f>IF($C7363="","",IFERROR(_xlfn.XLOOKUP($C7363,'1.PrepList'!$I$2:$I$1500,'1.PrepList'!$K$2:$K$1500,"")&amp;"",""))</f>
        <v/>
      </c>
      <c r="H7363" s="644" t="str">
        <f>IF($C7363="","",IFERROR(IF(_xlfn.XLOOKUP($C7363,tbl_StartedStatus[Bold ID],tbl_StartedStatus[Started])="Started","Yes",IF(_xlfn.XLOOKUP($C7363,tbl_StartedStatus[Bold ID],tbl_StartedStatus[Started])="No Show","No Show","")),""))</f>
        <v/>
      </c>
    </row>
    <row r="7364" spans="1:8" ht="15" customHeight="1" thickBot="1">
      <c r="A7364" s="38" t="str">
        <f>IF($C7364="","",IFERROR(_xlfn.XLOOKUP($C7364,'1.PrepList'!$I$2:$I$1500,'1.PrepList'!$G$2:$G$1500,"")&amp;"",""))</f>
        <v/>
      </c>
      <c r="B7364" s="638" t="str">
        <f>IF($C7364="","",IFERROR(_xlfn.XLOOKUP($C7364,'1.PrepList'!$I$2:$I$1500,'1.PrepList'!$H$2:$H$1500,"")&amp;"",""))</f>
        <v/>
      </c>
      <c r="D7364" s="638" t="str">
        <f>IF($C7364="","",IFERROR(_xlfn.XLOOKUP($C7364,'1.PrepList'!$I$2:$I$1500,'1.PrepList'!$J$2:$J$1500,"")&amp;"",""))</f>
        <v/>
      </c>
      <c r="E7364" s="638" t="str">
        <f>IF($C7364="","",IFERROR(_xlfn.XLOOKUP($C7364,'1.PrepList'!$I$2:$I$1500,'1.PrepList'!$N$2:$N$1500,"")&amp;"",""))</f>
        <v/>
      </c>
      <c r="F7364" s="638" t="str">
        <f>IF($C7364="","",IFERROR(_xlfn.XLOOKUP($C7364,'1.PrepList'!$I$2:$I$1500,'1.PrepList'!$K$2:$K$1500,"")&amp;"",""))</f>
        <v/>
      </c>
      <c r="H7364" s="644" t="str">
        <f>IF($C7364="","",IFERROR(IF(_xlfn.XLOOKUP($C7364,tbl_StartedStatus[Bold ID],tbl_StartedStatus[Started])="Started","Yes",IF(_xlfn.XLOOKUP($C7364,tbl_StartedStatus[Bold ID],tbl_StartedStatus[Started])="No Show","No Show","")),""))</f>
        <v/>
      </c>
    </row>
    <row r="7365" spans="1:8" ht="15" customHeight="1" thickBot="1">
      <c r="A7365" s="38" t="str">
        <f>IF($C7365="","",IFERROR(_xlfn.XLOOKUP($C7365,'1.PrepList'!$I$2:$I$1500,'1.PrepList'!$G$2:$G$1500,"")&amp;"",""))</f>
        <v/>
      </c>
      <c r="B7365" s="638" t="str">
        <f>IF($C7365="","",IFERROR(_xlfn.XLOOKUP($C7365,'1.PrepList'!$I$2:$I$1500,'1.PrepList'!$H$2:$H$1500,"")&amp;"",""))</f>
        <v/>
      </c>
      <c r="D7365" s="638" t="str">
        <f>IF($C7365="","",IFERROR(_xlfn.XLOOKUP($C7365,'1.PrepList'!$I$2:$I$1500,'1.PrepList'!$J$2:$J$1500,"")&amp;"",""))</f>
        <v/>
      </c>
      <c r="E7365" s="638" t="str">
        <f>IF($C7365="","",IFERROR(_xlfn.XLOOKUP($C7365,'1.PrepList'!$I$2:$I$1500,'1.PrepList'!$N$2:$N$1500,"")&amp;"",""))</f>
        <v/>
      </c>
      <c r="F7365" s="638" t="str">
        <f>IF($C7365="","",IFERROR(_xlfn.XLOOKUP($C7365,'1.PrepList'!$I$2:$I$1500,'1.PrepList'!$K$2:$K$1500,"")&amp;"",""))</f>
        <v/>
      </c>
      <c r="H7365" s="644" t="str">
        <f>IF($C7365="","",IFERROR(IF(_xlfn.XLOOKUP($C7365,tbl_StartedStatus[Bold ID],tbl_StartedStatus[Started])="Started","Yes",IF(_xlfn.XLOOKUP($C7365,tbl_StartedStatus[Bold ID],tbl_StartedStatus[Started])="No Show","No Show","")),""))</f>
        <v/>
      </c>
    </row>
    <row r="7366" spans="1:8" ht="15" customHeight="1" thickBot="1">
      <c r="A7366" s="38" t="str">
        <f>IF($C7366="","",IFERROR(_xlfn.XLOOKUP($C7366,'1.PrepList'!$I$2:$I$1500,'1.PrepList'!$G$2:$G$1500,"")&amp;"",""))</f>
        <v/>
      </c>
      <c r="B7366" s="638" t="str">
        <f>IF($C7366="","",IFERROR(_xlfn.XLOOKUP($C7366,'1.PrepList'!$I$2:$I$1500,'1.PrepList'!$H$2:$H$1500,"")&amp;"",""))</f>
        <v/>
      </c>
      <c r="D7366" s="638" t="str">
        <f>IF($C7366="","",IFERROR(_xlfn.XLOOKUP($C7366,'1.PrepList'!$I$2:$I$1500,'1.PrepList'!$J$2:$J$1500,"")&amp;"",""))</f>
        <v/>
      </c>
      <c r="E7366" s="638" t="str">
        <f>IF($C7366="","",IFERROR(_xlfn.XLOOKUP($C7366,'1.PrepList'!$I$2:$I$1500,'1.PrepList'!$N$2:$N$1500,"")&amp;"",""))</f>
        <v/>
      </c>
      <c r="F7366" s="638" t="str">
        <f>IF($C7366="","",IFERROR(_xlfn.XLOOKUP($C7366,'1.PrepList'!$I$2:$I$1500,'1.PrepList'!$K$2:$K$1500,"")&amp;"",""))</f>
        <v/>
      </c>
      <c r="H7366" s="644" t="str">
        <f>IF($C7366="","",IFERROR(IF(_xlfn.XLOOKUP($C7366,tbl_StartedStatus[Bold ID],tbl_StartedStatus[Started])="Started","Yes",IF(_xlfn.XLOOKUP($C7366,tbl_StartedStatus[Bold ID],tbl_StartedStatus[Started])="No Show","No Show","")),""))</f>
        <v/>
      </c>
    </row>
    <row r="7367" spans="1:8" ht="15" customHeight="1" thickBot="1">
      <c r="A7367" s="38" t="str">
        <f>IF($C7367="","",IFERROR(_xlfn.XLOOKUP($C7367,'1.PrepList'!$I$2:$I$1500,'1.PrepList'!$G$2:$G$1500,"")&amp;"",""))</f>
        <v/>
      </c>
      <c r="B7367" s="638" t="str">
        <f>IF($C7367="","",IFERROR(_xlfn.XLOOKUP($C7367,'1.PrepList'!$I$2:$I$1500,'1.PrepList'!$H$2:$H$1500,"")&amp;"",""))</f>
        <v/>
      </c>
      <c r="D7367" s="638" t="str">
        <f>IF($C7367="","",IFERROR(_xlfn.XLOOKUP($C7367,'1.PrepList'!$I$2:$I$1500,'1.PrepList'!$J$2:$J$1500,"")&amp;"",""))</f>
        <v/>
      </c>
      <c r="E7367" s="638" t="str">
        <f>IF($C7367="","",IFERROR(_xlfn.XLOOKUP($C7367,'1.PrepList'!$I$2:$I$1500,'1.PrepList'!$N$2:$N$1500,"")&amp;"",""))</f>
        <v/>
      </c>
      <c r="F7367" s="638" t="str">
        <f>IF($C7367="","",IFERROR(_xlfn.XLOOKUP($C7367,'1.PrepList'!$I$2:$I$1500,'1.PrepList'!$K$2:$K$1500,"")&amp;"",""))</f>
        <v/>
      </c>
      <c r="H7367" s="644" t="str">
        <f>IF($C7367="","",IFERROR(IF(_xlfn.XLOOKUP($C7367,tbl_StartedStatus[Bold ID],tbl_StartedStatus[Started])="Started","Yes",IF(_xlfn.XLOOKUP($C7367,tbl_StartedStatus[Bold ID],tbl_StartedStatus[Started])="No Show","No Show","")),""))</f>
        <v/>
      </c>
    </row>
    <row r="7368" spans="1:8" ht="15" customHeight="1" thickBot="1">
      <c r="A7368" s="38" t="str">
        <f>IF($C7368="","",IFERROR(_xlfn.XLOOKUP($C7368,'1.PrepList'!$I$2:$I$1500,'1.PrepList'!$G$2:$G$1500,"")&amp;"",""))</f>
        <v/>
      </c>
      <c r="B7368" s="638" t="str">
        <f>IF($C7368="","",IFERROR(_xlfn.XLOOKUP($C7368,'1.PrepList'!$I$2:$I$1500,'1.PrepList'!$H$2:$H$1500,"")&amp;"",""))</f>
        <v/>
      </c>
      <c r="D7368" s="638" t="str">
        <f>IF($C7368="","",IFERROR(_xlfn.XLOOKUP($C7368,'1.PrepList'!$I$2:$I$1500,'1.PrepList'!$J$2:$J$1500,"")&amp;"",""))</f>
        <v/>
      </c>
      <c r="E7368" s="638" t="str">
        <f>IF($C7368="","",IFERROR(_xlfn.XLOOKUP($C7368,'1.PrepList'!$I$2:$I$1500,'1.PrepList'!$N$2:$N$1500,"")&amp;"",""))</f>
        <v/>
      </c>
      <c r="F7368" s="638" t="str">
        <f>IF($C7368="","",IFERROR(_xlfn.XLOOKUP($C7368,'1.PrepList'!$I$2:$I$1500,'1.PrepList'!$K$2:$K$1500,"")&amp;"",""))</f>
        <v/>
      </c>
      <c r="H7368" s="644" t="str">
        <f>IF($C7368="","",IFERROR(IF(_xlfn.XLOOKUP($C7368,tbl_StartedStatus[Bold ID],tbl_StartedStatus[Started])="Started","Yes",IF(_xlfn.XLOOKUP($C7368,tbl_StartedStatus[Bold ID],tbl_StartedStatus[Started])="No Show","No Show","")),""))</f>
        <v/>
      </c>
    </row>
    <row r="7369" spans="1:8" ht="15" customHeight="1" thickBot="1">
      <c r="A7369" s="38" t="str">
        <f>IF($C7369="","",IFERROR(_xlfn.XLOOKUP($C7369,'1.PrepList'!$I$2:$I$1500,'1.PrepList'!$G$2:$G$1500,"")&amp;"",""))</f>
        <v/>
      </c>
      <c r="B7369" s="638" t="str">
        <f>IF($C7369="","",IFERROR(_xlfn.XLOOKUP($C7369,'1.PrepList'!$I$2:$I$1500,'1.PrepList'!$H$2:$H$1500,"")&amp;"",""))</f>
        <v/>
      </c>
      <c r="D7369" s="638" t="str">
        <f>IF($C7369="","",IFERROR(_xlfn.XLOOKUP($C7369,'1.PrepList'!$I$2:$I$1500,'1.PrepList'!$J$2:$J$1500,"")&amp;"",""))</f>
        <v/>
      </c>
      <c r="E7369" s="638" t="str">
        <f>IF($C7369="","",IFERROR(_xlfn.XLOOKUP($C7369,'1.PrepList'!$I$2:$I$1500,'1.PrepList'!$N$2:$N$1500,"")&amp;"",""))</f>
        <v/>
      </c>
      <c r="F7369" s="638" t="str">
        <f>IF($C7369="","",IFERROR(_xlfn.XLOOKUP($C7369,'1.PrepList'!$I$2:$I$1500,'1.PrepList'!$K$2:$K$1500,"")&amp;"",""))</f>
        <v/>
      </c>
      <c r="H7369" s="644" t="str">
        <f>IF($C7369="","",IFERROR(IF(_xlfn.XLOOKUP($C7369,tbl_StartedStatus[Bold ID],tbl_StartedStatus[Started])="Started","Yes",IF(_xlfn.XLOOKUP($C7369,tbl_StartedStatus[Bold ID],tbl_StartedStatus[Started])="No Show","No Show","")),""))</f>
        <v/>
      </c>
    </row>
    <row r="7370" spans="1:8" ht="15" customHeight="1" thickBot="1">
      <c r="A7370" s="38" t="str">
        <f>IF($C7370="","",IFERROR(_xlfn.XLOOKUP($C7370,'1.PrepList'!$I$2:$I$1500,'1.PrepList'!$G$2:$G$1500,"")&amp;"",""))</f>
        <v/>
      </c>
      <c r="B7370" s="638" t="str">
        <f>IF($C7370="","",IFERROR(_xlfn.XLOOKUP($C7370,'1.PrepList'!$I$2:$I$1500,'1.PrepList'!$H$2:$H$1500,"")&amp;"",""))</f>
        <v/>
      </c>
      <c r="D7370" s="638" t="str">
        <f>IF($C7370="","",IFERROR(_xlfn.XLOOKUP($C7370,'1.PrepList'!$I$2:$I$1500,'1.PrepList'!$J$2:$J$1500,"")&amp;"",""))</f>
        <v/>
      </c>
      <c r="E7370" s="638" t="str">
        <f>IF($C7370="","",IFERROR(_xlfn.XLOOKUP($C7370,'1.PrepList'!$I$2:$I$1500,'1.PrepList'!$N$2:$N$1500,"")&amp;"",""))</f>
        <v/>
      </c>
      <c r="F7370" s="638" t="str">
        <f>IF($C7370="","",IFERROR(_xlfn.XLOOKUP($C7370,'1.PrepList'!$I$2:$I$1500,'1.PrepList'!$K$2:$K$1500,"")&amp;"",""))</f>
        <v/>
      </c>
      <c r="H7370" s="644" t="str">
        <f>IF($C7370="","",IFERROR(IF(_xlfn.XLOOKUP($C7370,tbl_StartedStatus[Bold ID],tbl_StartedStatus[Started])="Started","Yes",IF(_xlfn.XLOOKUP($C7370,tbl_StartedStatus[Bold ID],tbl_StartedStatus[Started])="No Show","No Show","")),""))</f>
        <v/>
      </c>
    </row>
    <row r="7371" spans="1:8" ht="15" customHeight="1" thickBot="1">
      <c r="A7371" s="38" t="str">
        <f>IF($C7371="","",IFERROR(_xlfn.XLOOKUP($C7371,'1.PrepList'!$I$2:$I$1500,'1.PrepList'!$G$2:$G$1500,"")&amp;"",""))</f>
        <v/>
      </c>
      <c r="B7371" s="638" t="str">
        <f>IF($C7371="","",IFERROR(_xlfn.XLOOKUP($C7371,'1.PrepList'!$I$2:$I$1500,'1.PrepList'!$H$2:$H$1500,"")&amp;"",""))</f>
        <v/>
      </c>
      <c r="D7371" s="638" t="str">
        <f>IF($C7371="","",IFERROR(_xlfn.XLOOKUP($C7371,'1.PrepList'!$I$2:$I$1500,'1.PrepList'!$J$2:$J$1500,"")&amp;"",""))</f>
        <v/>
      </c>
      <c r="E7371" s="638" t="str">
        <f>IF($C7371="","",IFERROR(_xlfn.XLOOKUP($C7371,'1.PrepList'!$I$2:$I$1500,'1.PrepList'!$N$2:$N$1500,"")&amp;"",""))</f>
        <v/>
      </c>
      <c r="F7371" s="638" t="str">
        <f>IF($C7371="","",IFERROR(_xlfn.XLOOKUP($C7371,'1.PrepList'!$I$2:$I$1500,'1.PrepList'!$K$2:$K$1500,"")&amp;"",""))</f>
        <v/>
      </c>
      <c r="H7371" s="644" t="str">
        <f>IF($C7371="","",IFERROR(IF(_xlfn.XLOOKUP($C7371,tbl_StartedStatus[Bold ID],tbl_StartedStatus[Started])="Started","Yes",IF(_xlfn.XLOOKUP($C7371,tbl_StartedStatus[Bold ID],tbl_StartedStatus[Started])="No Show","No Show","")),""))</f>
        <v/>
      </c>
    </row>
    <row r="7372" spans="1:8" ht="15" customHeight="1" thickBot="1">
      <c r="A7372" s="38" t="str">
        <f>IF($C7372="","",IFERROR(_xlfn.XLOOKUP($C7372,'1.PrepList'!$I$2:$I$1500,'1.PrepList'!$G$2:$G$1500,"")&amp;"",""))</f>
        <v/>
      </c>
      <c r="B7372" s="638" t="str">
        <f>IF($C7372="","",IFERROR(_xlfn.XLOOKUP($C7372,'1.PrepList'!$I$2:$I$1500,'1.PrepList'!$H$2:$H$1500,"")&amp;"",""))</f>
        <v/>
      </c>
      <c r="D7372" s="638" t="str">
        <f>IF($C7372="","",IFERROR(_xlfn.XLOOKUP($C7372,'1.PrepList'!$I$2:$I$1500,'1.PrepList'!$J$2:$J$1500,"")&amp;"",""))</f>
        <v/>
      </c>
      <c r="E7372" s="638" t="str">
        <f>IF($C7372="","",IFERROR(_xlfn.XLOOKUP($C7372,'1.PrepList'!$I$2:$I$1500,'1.PrepList'!$N$2:$N$1500,"")&amp;"",""))</f>
        <v/>
      </c>
      <c r="F7372" s="638" t="str">
        <f>IF($C7372="","",IFERROR(_xlfn.XLOOKUP($C7372,'1.PrepList'!$I$2:$I$1500,'1.PrepList'!$K$2:$K$1500,"")&amp;"",""))</f>
        <v/>
      </c>
      <c r="H7372" s="644" t="str">
        <f>IF($C7372="","",IFERROR(IF(_xlfn.XLOOKUP($C7372,tbl_StartedStatus[Bold ID],tbl_StartedStatus[Started])="Started","Yes",IF(_xlfn.XLOOKUP($C7372,tbl_StartedStatus[Bold ID],tbl_StartedStatus[Started])="No Show","No Show","")),""))</f>
        <v/>
      </c>
    </row>
    <row r="7373" spans="1:8" ht="15" customHeight="1" thickBot="1">
      <c r="A7373" s="38" t="str">
        <f>IF($C7373="","",IFERROR(_xlfn.XLOOKUP($C7373,'1.PrepList'!$I$2:$I$1500,'1.PrepList'!$G$2:$G$1500,"")&amp;"",""))</f>
        <v/>
      </c>
      <c r="B7373" s="638" t="str">
        <f>IF($C7373="","",IFERROR(_xlfn.XLOOKUP($C7373,'1.PrepList'!$I$2:$I$1500,'1.PrepList'!$H$2:$H$1500,"")&amp;"",""))</f>
        <v/>
      </c>
      <c r="D7373" s="638" t="str">
        <f>IF($C7373="","",IFERROR(_xlfn.XLOOKUP($C7373,'1.PrepList'!$I$2:$I$1500,'1.PrepList'!$J$2:$J$1500,"")&amp;"",""))</f>
        <v/>
      </c>
      <c r="E7373" s="638" t="str">
        <f>IF($C7373="","",IFERROR(_xlfn.XLOOKUP($C7373,'1.PrepList'!$I$2:$I$1500,'1.PrepList'!$N$2:$N$1500,"")&amp;"",""))</f>
        <v/>
      </c>
      <c r="F7373" s="638" t="str">
        <f>IF($C7373="","",IFERROR(_xlfn.XLOOKUP($C7373,'1.PrepList'!$I$2:$I$1500,'1.PrepList'!$K$2:$K$1500,"")&amp;"",""))</f>
        <v/>
      </c>
      <c r="H7373" s="644" t="str">
        <f>IF($C7373="","",IFERROR(IF(_xlfn.XLOOKUP($C7373,tbl_StartedStatus[Bold ID],tbl_StartedStatus[Started])="Started","Yes",IF(_xlfn.XLOOKUP($C7373,tbl_StartedStatus[Bold ID],tbl_StartedStatus[Started])="No Show","No Show","")),""))</f>
        <v/>
      </c>
    </row>
    <row r="7374" spans="1:8" ht="15" customHeight="1" thickBot="1">
      <c r="A7374" s="38" t="str">
        <f>IF($C7374="","",IFERROR(_xlfn.XLOOKUP($C7374,'1.PrepList'!$I$2:$I$1500,'1.PrepList'!$G$2:$G$1500,"")&amp;"",""))</f>
        <v/>
      </c>
      <c r="B7374" s="638" t="str">
        <f>IF($C7374="","",IFERROR(_xlfn.XLOOKUP($C7374,'1.PrepList'!$I$2:$I$1500,'1.PrepList'!$H$2:$H$1500,"")&amp;"",""))</f>
        <v/>
      </c>
      <c r="D7374" s="638" t="str">
        <f>IF($C7374="","",IFERROR(_xlfn.XLOOKUP($C7374,'1.PrepList'!$I$2:$I$1500,'1.PrepList'!$J$2:$J$1500,"")&amp;"",""))</f>
        <v/>
      </c>
      <c r="E7374" s="638" t="str">
        <f>IF($C7374="","",IFERROR(_xlfn.XLOOKUP($C7374,'1.PrepList'!$I$2:$I$1500,'1.PrepList'!$N$2:$N$1500,"")&amp;"",""))</f>
        <v/>
      </c>
      <c r="F7374" s="638" t="str">
        <f>IF($C7374="","",IFERROR(_xlfn.XLOOKUP($C7374,'1.PrepList'!$I$2:$I$1500,'1.PrepList'!$K$2:$K$1500,"")&amp;"",""))</f>
        <v/>
      </c>
      <c r="H7374" s="644" t="str">
        <f>IF($C7374="","",IFERROR(IF(_xlfn.XLOOKUP($C7374,tbl_StartedStatus[Bold ID],tbl_StartedStatus[Started])="Started","Yes",IF(_xlfn.XLOOKUP($C7374,tbl_StartedStatus[Bold ID],tbl_StartedStatus[Started])="No Show","No Show","")),""))</f>
        <v/>
      </c>
    </row>
    <row r="7375" spans="1:8" ht="15" customHeight="1" thickBot="1">
      <c r="A7375" s="38" t="str">
        <f>IF($C7375="","",IFERROR(_xlfn.XLOOKUP($C7375,'1.PrepList'!$I$2:$I$1500,'1.PrepList'!$G$2:$G$1500,"")&amp;"",""))</f>
        <v/>
      </c>
      <c r="B7375" s="638" t="str">
        <f>IF($C7375="","",IFERROR(_xlfn.XLOOKUP($C7375,'1.PrepList'!$I$2:$I$1500,'1.PrepList'!$H$2:$H$1500,"")&amp;"",""))</f>
        <v/>
      </c>
      <c r="D7375" s="638" t="str">
        <f>IF($C7375="","",IFERROR(_xlfn.XLOOKUP($C7375,'1.PrepList'!$I$2:$I$1500,'1.PrepList'!$J$2:$J$1500,"")&amp;"",""))</f>
        <v/>
      </c>
      <c r="E7375" s="638" t="str">
        <f>IF($C7375="","",IFERROR(_xlfn.XLOOKUP($C7375,'1.PrepList'!$I$2:$I$1500,'1.PrepList'!$N$2:$N$1500,"")&amp;"",""))</f>
        <v/>
      </c>
      <c r="F7375" s="638" t="str">
        <f>IF($C7375="","",IFERROR(_xlfn.XLOOKUP($C7375,'1.PrepList'!$I$2:$I$1500,'1.PrepList'!$K$2:$K$1500,"")&amp;"",""))</f>
        <v/>
      </c>
      <c r="H7375" s="644" t="str">
        <f>IF($C7375="","",IFERROR(IF(_xlfn.XLOOKUP($C7375,tbl_StartedStatus[Bold ID],tbl_StartedStatus[Started])="Started","Yes",IF(_xlfn.XLOOKUP($C7375,tbl_StartedStatus[Bold ID],tbl_StartedStatus[Started])="No Show","No Show","")),""))</f>
        <v/>
      </c>
    </row>
    <row r="7376" spans="1:8" ht="15" customHeight="1" thickBot="1">
      <c r="A7376" s="38" t="str">
        <f>IF($C7376="","",IFERROR(_xlfn.XLOOKUP($C7376,'1.PrepList'!$I$2:$I$1500,'1.PrepList'!$G$2:$G$1500,"")&amp;"",""))</f>
        <v/>
      </c>
      <c r="B7376" s="638" t="str">
        <f>IF($C7376="","",IFERROR(_xlfn.XLOOKUP($C7376,'1.PrepList'!$I$2:$I$1500,'1.PrepList'!$H$2:$H$1500,"")&amp;"",""))</f>
        <v/>
      </c>
      <c r="D7376" s="638" t="str">
        <f>IF($C7376="","",IFERROR(_xlfn.XLOOKUP($C7376,'1.PrepList'!$I$2:$I$1500,'1.PrepList'!$J$2:$J$1500,"")&amp;"",""))</f>
        <v/>
      </c>
      <c r="E7376" s="638" t="str">
        <f>IF($C7376="","",IFERROR(_xlfn.XLOOKUP($C7376,'1.PrepList'!$I$2:$I$1500,'1.PrepList'!$N$2:$N$1500,"")&amp;"",""))</f>
        <v/>
      </c>
      <c r="F7376" s="638" t="str">
        <f>IF($C7376="","",IFERROR(_xlfn.XLOOKUP($C7376,'1.PrepList'!$I$2:$I$1500,'1.PrepList'!$K$2:$K$1500,"")&amp;"",""))</f>
        <v/>
      </c>
      <c r="H7376" s="644" t="str">
        <f>IF($C7376="","",IFERROR(IF(_xlfn.XLOOKUP($C7376,tbl_StartedStatus[Bold ID],tbl_StartedStatus[Started])="Started","Yes",IF(_xlfn.XLOOKUP($C7376,tbl_StartedStatus[Bold ID],tbl_StartedStatus[Started])="No Show","No Show","")),""))</f>
        <v/>
      </c>
    </row>
    <row r="7377" spans="1:8" ht="15" customHeight="1" thickBot="1">
      <c r="A7377" s="38" t="str">
        <f>IF($C7377="","",IFERROR(_xlfn.XLOOKUP($C7377,'1.PrepList'!$I$2:$I$1500,'1.PrepList'!$G$2:$G$1500,"")&amp;"",""))</f>
        <v/>
      </c>
      <c r="B7377" s="638" t="str">
        <f>IF($C7377="","",IFERROR(_xlfn.XLOOKUP($C7377,'1.PrepList'!$I$2:$I$1500,'1.PrepList'!$H$2:$H$1500,"")&amp;"",""))</f>
        <v/>
      </c>
      <c r="D7377" s="638" t="str">
        <f>IF($C7377="","",IFERROR(_xlfn.XLOOKUP($C7377,'1.PrepList'!$I$2:$I$1500,'1.PrepList'!$J$2:$J$1500,"")&amp;"",""))</f>
        <v/>
      </c>
      <c r="E7377" s="638" t="str">
        <f>IF($C7377="","",IFERROR(_xlfn.XLOOKUP($C7377,'1.PrepList'!$I$2:$I$1500,'1.PrepList'!$N$2:$N$1500,"")&amp;"",""))</f>
        <v/>
      </c>
      <c r="F7377" s="638" t="str">
        <f>IF($C7377="","",IFERROR(_xlfn.XLOOKUP($C7377,'1.PrepList'!$I$2:$I$1500,'1.PrepList'!$K$2:$K$1500,"")&amp;"",""))</f>
        <v/>
      </c>
      <c r="H7377" s="644" t="str">
        <f>IF($C7377="","",IFERROR(IF(_xlfn.XLOOKUP($C7377,tbl_StartedStatus[Bold ID],tbl_StartedStatus[Started])="Started","Yes",IF(_xlfn.XLOOKUP($C7377,tbl_StartedStatus[Bold ID],tbl_StartedStatus[Started])="No Show","No Show","")),""))</f>
        <v/>
      </c>
    </row>
    <row r="7378" spans="1:8" ht="15" customHeight="1" thickBot="1">
      <c r="A7378" s="38" t="str">
        <f>IF($C7378="","",IFERROR(_xlfn.XLOOKUP($C7378,'1.PrepList'!$I$2:$I$1500,'1.PrepList'!$G$2:$G$1500,"")&amp;"",""))</f>
        <v/>
      </c>
      <c r="B7378" s="638" t="str">
        <f>IF($C7378="","",IFERROR(_xlfn.XLOOKUP($C7378,'1.PrepList'!$I$2:$I$1500,'1.PrepList'!$H$2:$H$1500,"")&amp;"",""))</f>
        <v/>
      </c>
      <c r="D7378" s="638" t="str">
        <f>IF($C7378="","",IFERROR(_xlfn.XLOOKUP($C7378,'1.PrepList'!$I$2:$I$1500,'1.PrepList'!$J$2:$J$1500,"")&amp;"",""))</f>
        <v/>
      </c>
      <c r="E7378" s="638" t="str">
        <f>IF($C7378="","",IFERROR(_xlfn.XLOOKUP($C7378,'1.PrepList'!$I$2:$I$1500,'1.PrepList'!$N$2:$N$1500,"")&amp;"",""))</f>
        <v/>
      </c>
      <c r="F7378" s="638" t="str">
        <f>IF($C7378="","",IFERROR(_xlfn.XLOOKUP($C7378,'1.PrepList'!$I$2:$I$1500,'1.PrepList'!$K$2:$K$1500,"")&amp;"",""))</f>
        <v/>
      </c>
      <c r="H7378" s="644" t="str">
        <f>IF($C7378="","",IFERROR(IF(_xlfn.XLOOKUP($C7378,tbl_StartedStatus[Bold ID],tbl_StartedStatus[Started])="Started","Yes",IF(_xlfn.XLOOKUP($C7378,tbl_StartedStatus[Bold ID],tbl_StartedStatus[Started])="No Show","No Show","")),""))</f>
        <v/>
      </c>
    </row>
    <row r="7379" spans="1:8" ht="15" customHeight="1" thickBot="1">
      <c r="A7379" s="38" t="str">
        <f>IF($C7379="","",IFERROR(_xlfn.XLOOKUP($C7379,'1.PrepList'!$I$2:$I$1500,'1.PrepList'!$G$2:$G$1500,"")&amp;"",""))</f>
        <v/>
      </c>
      <c r="B7379" s="638" t="str">
        <f>IF($C7379="","",IFERROR(_xlfn.XLOOKUP($C7379,'1.PrepList'!$I$2:$I$1500,'1.PrepList'!$H$2:$H$1500,"")&amp;"",""))</f>
        <v/>
      </c>
      <c r="D7379" s="638" t="str">
        <f>IF($C7379="","",IFERROR(_xlfn.XLOOKUP($C7379,'1.PrepList'!$I$2:$I$1500,'1.PrepList'!$J$2:$J$1500,"")&amp;"",""))</f>
        <v/>
      </c>
      <c r="E7379" s="638" t="str">
        <f>IF($C7379="","",IFERROR(_xlfn.XLOOKUP($C7379,'1.PrepList'!$I$2:$I$1500,'1.PrepList'!$N$2:$N$1500,"")&amp;"",""))</f>
        <v/>
      </c>
      <c r="F7379" s="638" t="str">
        <f>IF($C7379="","",IFERROR(_xlfn.XLOOKUP($C7379,'1.PrepList'!$I$2:$I$1500,'1.PrepList'!$K$2:$K$1500,"")&amp;"",""))</f>
        <v/>
      </c>
      <c r="H7379" s="644" t="str">
        <f>IF($C7379="","",IFERROR(IF(_xlfn.XLOOKUP($C7379,tbl_StartedStatus[Bold ID],tbl_StartedStatus[Started])="Started","Yes",IF(_xlfn.XLOOKUP($C7379,tbl_StartedStatus[Bold ID],tbl_StartedStatus[Started])="No Show","No Show","")),""))</f>
        <v/>
      </c>
    </row>
    <row r="7380" spans="1:8" ht="15" customHeight="1" thickBot="1">
      <c r="A7380" s="38" t="str">
        <f>IF($C7380="","",IFERROR(_xlfn.XLOOKUP($C7380,'1.PrepList'!$I$2:$I$1500,'1.PrepList'!$G$2:$G$1500,"")&amp;"",""))</f>
        <v/>
      </c>
      <c r="B7380" s="638" t="str">
        <f>IF($C7380="","",IFERROR(_xlfn.XLOOKUP($C7380,'1.PrepList'!$I$2:$I$1500,'1.PrepList'!$H$2:$H$1500,"")&amp;"",""))</f>
        <v/>
      </c>
      <c r="D7380" s="638" t="str">
        <f>IF($C7380="","",IFERROR(_xlfn.XLOOKUP($C7380,'1.PrepList'!$I$2:$I$1500,'1.PrepList'!$J$2:$J$1500,"")&amp;"",""))</f>
        <v/>
      </c>
      <c r="E7380" s="638" t="str">
        <f>IF($C7380="","",IFERROR(_xlfn.XLOOKUP($C7380,'1.PrepList'!$I$2:$I$1500,'1.PrepList'!$N$2:$N$1500,"")&amp;"",""))</f>
        <v/>
      </c>
      <c r="F7380" s="638" t="str">
        <f>IF($C7380="","",IFERROR(_xlfn.XLOOKUP($C7380,'1.PrepList'!$I$2:$I$1500,'1.PrepList'!$K$2:$K$1500,"")&amp;"",""))</f>
        <v/>
      </c>
      <c r="H7380" s="644" t="str">
        <f>IF($C7380="","",IFERROR(IF(_xlfn.XLOOKUP($C7380,tbl_StartedStatus[Bold ID],tbl_StartedStatus[Started])="Started","Yes",IF(_xlfn.XLOOKUP($C7380,tbl_StartedStatus[Bold ID],tbl_StartedStatus[Started])="No Show","No Show","")),""))</f>
        <v/>
      </c>
    </row>
    <row r="7381" spans="1:8" ht="15" customHeight="1" thickBot="1">
      <c r="A7381" s="38" t="str">
        <f>IF($C7381="","",IFERROR(_xlfn.XLOOKUP($C7381,'1.PrepList'!$I$2:$I$1500,'1.PrepList'!$G$2:$G$1500,"")&amp;"",""))</f>
        <v/>
      </c>
      <c r="B7381" s="638" t="str">
        <f>IF($C7381="","",IFERROR(_xlfn.XLOOKUP($C7381,'1.PrepList'!$I$2:$I$1500,'1.PrepList'!$H$2:$H$1500,"")&amp;"",""))</f>
        <v/>
      </c>
      <c r="D7381" s="638" t="str">
        <f>IF($C7381="","",IFERROR(_xlfn.XLOOKUP($C7381,'1.PrepList'!$I$2:$I$1500,'1.PrepList'!$J$2:$J$1500,"")&amp;"",""))</f>
        <v/>
      </c>
      <c r="E7381" s="638" t="str">
        <f>IF($C7381="","",IFERROR(_xlfn.XLOOKUP($C7381,'1.PrepList'!$I$2:$I$1500,'1.PrepList'!$N$2:$N$1500,"")&amp;"",""))</f>
        <v/>
      </c>
      <c r="F7381" s="638" t="str">
        <f>IF($C7381="","",IFERROR(_xlfn.XLOOKUP($C7381,'1.PrepList'!$I$2:$I$1500,'1.PrepList'!$K$2:$K$1500,"")&amp;"",""))</f>
        <v/>
      </c>
      <c r="H7381" s="644" t="str">
        <f>IF($C7381="","",IFERROR(IF(_xlfn.XLOOKUP($C7381,tbl_StartedStatus[Bold ID],tbl_StartedStatus[Started])="Started","Yes",IF(_xlfn.XLOOKUP($C7381,tbl_StartedStatus[Bold ID],tbl_StartedStatus[Started])="No Show","No Show","")),""))</f>
        <v/>
      </c>
    </row>
    <row r="7382" spans="1:8" ht="15" customHeight="1" thickBot="1">
      <c r="A7382" s="38" t="str">
        <f>IF($C7382="","",IFERROR(_xlfn.XLOOKUP($C7382,'1.PrepList'!$I$2:$I$1500,'1.PrepList'!$G$2:$G$1500,"")&amp;"",""))</f>
        <v/>
      </c>
      <c r="B7382" s="638" t="str">
        <f>IF($C7382="","",IFERROR(_xlfn.XLOOKUP($C7382,'1.PrepList'!$I$2:$I$1500,'1.PrepList'!$H$2:$H$1500,"")&amp;"",""))</f>
        <v/>
      </c>
      <c r="D7382" s="638" t="str">
        <f>IF($C7382="","",IFERROR(_xlfn.XLOOKUP($C7382,'1.PrepList'!$I$2:$I$1500,'1.PrepList'!$J$2:$J$1500,"")&amp;"",""))</f>
        <v/>
      </c>
      <c r="E7382" s="638" t="str">
        <f>IF($C7382="","",IFERROR(_xlfn.XLOOKUP($C7382,'1.PrepList'!$I$2:$I$1500,'1.PrepList'!$N$2:$N$1500,"")&amp;"",""))</f>
        <v/>
      </c>
      <c r="F7382" s="638" t="str">
        <f>IF($C7382="","",IFERROR(_xlfn.XLOOKUP($C7382,'1.PrepList'!$I$2:$I$1500,'1.PrepList'!$K$2:$K$1500,"")&amp;"",""))</f>
        <v/>
      </c>
      <c r="H7382" s="644" t="str">
        <f>IF($C7382="","",IFERROR(IF(_xlfn.XLOOKUP($C7382,tbl_StartedStatus[Bold ID],tbl_StartedStatus[Started])="Started","Yes",IF(_xlfn.XLOOKUP($C7382,tbl_StartedStatus[Bold ID],tbl_StartedStatus[Started])="No Show","No Show","")),""))</f>
        <v/>
      </c>
    </row>
    <row r="7383" spans="1:8" ht="15" customHeight="1" thickBot="1">
      <c r="A7383" s="38" t="str">
        <f>IF($C7383="","",IFERROR(_xlfn.XLOOKUP($C7383,'1.PrepList'!$I$2:$I$1500,'1.PrepList'!$G$2:$G$1500,"")&amp;"",""))</f>
        <v/>
      </c>
      <c r="B7383" s="638" t="str">
        <f>IF($C7383="","",IFERROR(_xlfn.XLOOKUP($C7383,'1.PrepList'!$I$2:$I$1500,'1.PrepList'!$H$2:$H$1500,"")&amp;"",""))</f>
        <v/>
      </c>
      <c r="D7383" s="638" t="str">
        <f>IF($C7383="","",IFERROR(_xlfn.XLOOKUP($C7383,'1.PrepList'!$I$2:$I$1500,'1.PrepList'!$J$2:$J$1500,"")&amp;"",""))</f>
        <v/>
      </c>
      <c r="E7383" s="638" t="str">
        <f>IF($C7383="","",IFERROR(_xlfn.XLOOKUP($C7383,'1.PrepList'!$I$2:$I$1500,'1.PrepList'!$N$2:$N$1500,"")&amp;"",""))</f>
        <v/>
      </c>
      <c r="F7383" s="638" t="str">
        <f>IF($C7383="","",IFERROR(_xlfn.XLOOKUP($C7383,'1.PrepList'!$I$2:$I$1500,'1.PrepList'!$K$2:$K$1500,"")&amp;"",""))</f>
        <v/>
      </c>
      <c r="H7383" s="644" t="str">
        <f>IF($C7383="","",IFERROR(IF(_xlfn.XLOOKUP($C7383,tbl_StartedStatus[Bold ID],tbl_StartedStatus[Started])="Started","Yes",IF(_xlfn.XLOOKUP($C7383,tbl_StartedStatus[Bold ID],tbl_StartedStatus[Started])="No Show","No Show","")),""))</f>
        <v/>
      </c>
    </row>
    <row r="7384" spans="1:8" ht="15" customHeight="1" thickBot="1">
      <c r="A7384" s="38" t="str">
        <f>IF($C7384="","",IFERROR(_xlfn.XLOOKUP($C7384,'1.PrepList'!$I$2:$I$1500,'1.PrepList'!$G$2:$G$1500,"")&amp;"",""))</f>
        <v/>
      </c>
      <c r="B7384" s="638" t="str">
        <f>IF($C7384="","",IFERROR(_xlfn.XLOOKUP($C7384,'1.PrepList'!$I$2:$I$1500,'1.PrepList'!$H$2:$H$1500,"")&amp;"",""))</f>
        <v/>
      </c>
      <c r="D7384" s="638" t="str">
        <f>IF($C7384="","",IFERROR(_xlfn.XLOOKUP($C7384,'1.PrepList'!$I$2:$I$1500,'1.PrepList'!$J$2:$J$1500,"")&amp;"",""))</f>
        <v/>
      </c>
      <c r="E7384" s="638" t="str">
        <f>IF($C7384="","",IFERROR(_xlfn.XLOOKUP($C7384,'1.PrepList'!$I$2:$I$1500,'1.PrepList'!$N$2:$N$1500,"")&amp;"",""))</f>
        <v/>
      </c>
      <c r="F7384" s="638" t="str">
        <f>IF($C7384="","",IFERROR(_xlfn.XLOOKUP($C7384,'1.PrepList'!$I$2:$I$1500,'1.PrepList'!$K$2:$K$1500,"")&amp;"",""))</f>
        <v/>
      </c>
      <c r="H7384" s="644" t="str">
        <f>IF($C7384="","",IFERROR(IF(_xlfn.XLOOKUP($C7384,tbl_StartedStatus[Bold ID],tbl_StartedStatus[Started])="Started","Yes",IF(_xlfn.XLOOKUP($C7384,tbl_StartedStatus[Bold ID],tbl_StartedStatus[Started])="No Show","No Show","")),""))</f>
        <v/>
      </c>
    </row>
    <row r="7385" spans="1:8" ht="15" customHeight="1" thickBot="1">
      <c r="A7385" s="38" t="str">
        <f>IF($C7385="","",IFERROR(_xlfn.XLOOKUP($C7385,'1.PrepList'!$I$2:$I$1500,'1.PrepList'!$G$2:$G$1500,"")&amp;"",""))</f>
        <v/>
      </c>
      <c r="B7385" s="638" t="str">
        <f>IF($C7385="","",IFERROR(_xlfn.XLOOKUP($C7385,'1.PrepList'!$I$2:$I$1500,'1.PrepList'!$H$2:$H$1500,"")&amp;"",""))</f>
        <v/>
      </c>
      <c r="D7385" s="638" t="str">
        <f>IF($C7385="","",IFERROR(_xlfn.XLOOKUP($C7385,'1.PrepList'!$I$2:$I$1500,'1.PrepList'!$J$2:$J$1500,"")&amp;"",""))</f>
        <v/>
      </c>
      <c r="E7385" s="638" t="str">
        <f>IF($C7385="","",IFERROR(_xlfn.XLOOKUP($C7385,'1.PrepList'!$I$2:$I$1500,'1.PrepList'!$N$2:$N$1500,"")&amp;"",""))</f>
        <v/>
      </c>
      <c r="F7385" s="638" t="str">
        <f>IF($C7385="","",IFERROR(_xlfn.XLOOKUP($C7385,'1.PrepList'!$I$2:$I$1500,'1.PrepList'!$K$2:$K$1500,"")&amp;"",""))</f>
        <v/>
      </c>
      <c r="H7385" s="644" t="str">
        <f>IF($C7385="","",IFERROR(IF(_xlfn.XLOOKUP($C7385,tbl_StartedStatus[Bold ID],tbl_StartedStatus[Started])="Started","Yes",IF(_xlfn.XLOOKUP($C7385,tbl_StartedStatus[Bold ID],tbl_StartedStatus[Started])="No Show","No Show","")),""))</f>
        <v/>
      </c>
    </row>
    <row r="7386" spans="1:8" ht="15" customHeight="1" thickBot="1">
      <c r="A7386" s="38" t="str">
        <f>IF($C7386="","",IFERROR(_xlfn.XLOOKUP($C7386,'1.PrepList'!$I$2:$I$1500,'1.PrepList'!$G$2:$G$1500,"")&amp;"",""))</f>
        <v/>
      </c>
      <c r="B7386" s="638" t="str">
        <f>IF($C7386="","",IFERROR(_xlfn.XLOOKUP($C7386,'1.PrepList'!$I$2:$I$1500,'1.PrepList'!$H$2:$H$1500,"")&amp;"",""))</f>
        <v/>
      </c>
      <c r="D7386" s="638" t="str">
        <f>IF($C7386="","",IFERROR(_xlfn.XLOOKUP($C7386,'1.PrepList'!$I$2:$I$1500,'1.PrepList'!$J$2:$J$1500,"")&amp;"",""))</f>
        <v/>
      </c>
      <c r="E7386" s="638" t="str">
        <f>IF($C7386="","",IFERROR(_xlfn.XLOOKUP($C7386,'1.PrepList'!$I$2:$I$1500,'1.PrepList'!$N$2:$N$1500,"")&amp;"",""))</f>
        <v/>
      </c>
      <c r="F7386" s="638" t="str">
        <f>IF($C7386="","",IFERROR(_xlfn.XLOOKUP($C7386,'1.PrepList'!$I$2:$I$1500,'1.PrepList'!$K$2:$K$1500,"")&amp;"",""))</f>
        <v/>
      </c>
      <c r="H7386" s="644" t="str">
        <f>IF($C7386="","",IFERROR(IF(_xlfn.XLOOKUP($C7386,tbl_StartedStatus[Bold ID],tbl_StartedStatus[Started])="Started","Yes",IF(_xlfn.XLOOKUP($C7386,tbl_StartedStatus[Bold ID],tbl_StartedStatus[Started])="No Show","No Show","")),""))</f>
        <v/>
      </c>
    </row>
    <row r="7387" spans="1:8" ht="15" customHeight="1" thickBot="1">
      <c r="A7387" s="38" t="str">
        <f>IF($C7387="","",IFERROR(_xlfn.XLOOKUP($C7387,'1.PrepList'!$I$2:$I$1500,'1.PrepList'!$G$2:$G$1500,"")&amp;"",""))</f>
        <v/>
      </c>
      <c r="B7387" s="638" t="str">
        <f>IF($C7387="","",IFERROR(_xlfn.XLOOKUP($C7387,'1.PrepList'!$I$2:$I$1500,'1.PrepList'!$H$2:$H$1500,"")&amp;"",""))</f>
        <v/>
      </c>
      <c r="D7387" s="638" t="str">
        <f>IF($C7387="","",IFERROR(_xlfn.XLOOKUP($C7387,'1.PrepList'!$I$2:$I$1500,'1.PrepList'!$J$2:$J$1500,"")&amp;"",""))</f>
        <v/>
      </c>
      <c r="E7387" s="638" t="str">
        <f>IF($C7387="","",IFERROR(_xlfn.XLOOKUP($C7387,'1.PrepList'!$I$2:$I$1500,'1.PrepList'!$N$2:$N$1500,"")&amp;"",""))</f>
        <v/>
      </c>
      <c r="F7387" s="638" t="str">
        <f>IF($C7387="","",IFERROR(_xlfn.XLOOKUP($C7387,'1.PrepList'!$I$2:$I$1500,'1.PrepList'!$K$2:$K$1500,"")&amp;"",""))</f>
        <v/>
      </c>
      <c r="H7387" s="644" t="str">
        <f>IF($C7387="","",IFERROR(IF(_xlfn.XLOOKUP($C7387,tbl_StartedStatus[Bold ID],tbl_StartedStatus[Started])="Started","Yes",IF(_xlfn.XLOOKUP($C7387,tbl_StartedStatus[Bold ID],tbl_StartedStatus[Started])="No Show","No Show","")),""))</f>
        <v/>
      </c>
    </row>
    <row r="7388" spans="1:8" ht="15" customHeight="1" thickBot="1">
      <c r="A7388" s="38" t="str">
        <f>IF($C7388="","",IFERROR(_xlfn.XLOOKUP($C7388,'1.PrepList'!$I$2:$I$1500,'1.PrepList'!$G$2:$G$1500,"")&amp;"",""))</f>
        <v/>
      </c>
      <c r="B7388" s="638" t="str">
        <f>IF($C7388="","",IFERROR(_xlfn.XLOOKUP($C7388,'1.PrepList'!$I$2:$I$1500,'1.PrepList'!$H$2:$H$1500,"")&amp;"",""))</f>
        <v/>
      </c>
      <c r="D7388" s="638" t="str">
        <f>IF($C7388="","",IFERROR(_xlfn.XLOOKUP($C7388,'1.PrepList'!$I$2:$I$1500,'1.PrepList'!$J$2:$J$1500,"")&amp;"",""))</f>
        <v/>
      </c>
      <c r="E7388" s="638" t="str">
        <f>IF($C7388="","",IFERROR(_xlfn.XLOOKUP($C7388,'1.PrepList'!$I$2:$I$1500,'1.PrepList'!$N$2:$N$1500,"")&amp;"",""))</f>
        <v/>
      </c>
      <c r="F7388" s="638" t="str">
        <f>IF($C7388="","",IFERROR(_xlfn.XLOOKUP($C7388,'1.PrepList'!$I$2:$I$1500,'1.PrepList'!$K$2:$K$1500,"")&amp;"",""))</f>
        <v/>
      </c>
      <c r="H7388" s="644" t="str">
        <f>IF($C7388="","",IFERROR(IF(_xlfn.XLOOKUP($C7388,tbl_StartedStatus[Bold ID],tbl_StartedStatus[Started])="Started","Yes",IF(_xlfn.XLOOKUP($C7388,tbl_StartedStatus[Bold ID],tbl_StartedStatus[Started])="No Show","No Show","")),""))</f>
        <v/>
      </c>
    </row>
    <row r="7389" spans="1:8" ht="15" customHeight="1" thickBot="1">
      <c r="A7389" s="38" t="str">
        <f>IF($C7389="","",IFERROR(_xlfn.XLOOKUP($C7389,'1.PrepList'!$I$2:$I$1500,'1.PrepList'!$G$2:$G$1500,"")&amp;"",""))</f>
        <v/>
      </c>
      <c r="B7389" s="638" t="str">
        <f>IF($C7389="","",IFERROR(_xlfn.XLOOKUP($C7389,'1.PrepList'!$I$2:$I$1500,'1.PrepList'!$H$2:$H$1500,"")&amp;"",""))</f>
        <v/>
      </c>
      <c r="D7389" s="638" t="str">
        <f>IF($C7389="","",IFERROR(_xlfn.XLOOKUP($C7389,'1.PrepList'!$I$2:$I$1500,'1.PrepList'!$J$2:$J$1500,"")&amp;"",""))</f>
        <v/>
      </c>
      <c r="E7389" s="638" t="str">
        <f>IF($C7389="","",IFERROR(_xlfn.XLOOKUP($C7389,'1.PrepList'!$I$2:$I$1500,'1.PrepList'!$N$2:$N$1500,"")&amp;"",""))</f>
        <v/>
      </c>
      <c r="F7389" s="638" t="str">
        <f>IF($C7389="","",IFERROR(_xlfn.XLOOKUP($C7389,'1.PrepList'!$I$2:$I$1500,'1.PrepList'!$K$2:$K$1500,"")&amp;"",""))</f>
        <v/>
      </c>
      <c r="H7389" s="644" t="str">
        <f>IF($C7389="","",IFERROR(IF(_xlfn.XLOOKUP($C7389,tbl_StartedStatus[Bold ID],tbl_StartedStatus[Started])="Started","Yes",IF(_xlfn.XLOOKUP($C7389,tbl_StartedStatus[Bold ID],tbl_StartedStatus[Started])="No Show","No Show","")),""))</f>
        <v/>
      </c>
    </row>
    <row r="7390" spans="1:8" ht="15" customHeight="1" thickBot="1">
      <c r="A7390" s="38" t="str">
        <f>IF($C7390="","",IFERROR(_xlfn.XLOOKUP($C7390,'1.PrepList'!$I$2:$I$1500,'1.PrepList'!$G$2:$G$1500,"")&amp;"",""))</f>
        <v/>
      </c>
      <c r="B7390" s="638" t="str">
        <f>IF($C7390="","",IFERROR(_xlfn.XLOOKUP($C7390,'1.PrepList'!$I$2:$I$1500,'1.PrepList'!$H$2:$H$1500,"")&amp;"",""))</f>
        <v/>
      </c>
      <c r="D7390" s="638" t="str">
        <f>IF($C7390="","",IFERROR(_xlfn.XLOOKUP($C7390,'1.PrepList'!$I$2:$I$1500,'1.PrepList'!$J$2:$J$1500,"")&amp;"",""))</f>
        <v/>
      </c>
      <c r="E7390" s="638" t="str">
        <f>IF($C7390="","",IFERROR(_xlfn.XLOOKUP($C7390,'1.PrepList'!$I$2:$I$1500,'1.PrepList'!$N$2:$N$1500,"")&amp;"",""))</f>
        <v/>
      </c>
      <c r="F7390" s="638" t="str">
        <f>IF($C7390="","",IFERROR(_xlfn.XLOOKUP($C7390,'1.PrepList'!$I$2:$I$1500,'1.PrepList'!$K$2:$K$1500,"")&amp;"",""))</f>
        <v/>
      </c>
      <c r="H7390" s="644" t="str">
        <f>IF($C7390="","",IFERROR(IF(_xlfn.XLOOKUP($C7390,tbl_StartedStatus[Bold ID],tbl_StartedStatus[Started])="Started","Yes",IF(_xlfn.XLOOKUP($C7390,tbl_StartedStatus[Bold ID],tbl_StartedStatus[Started])="No Show","No Show","")),""))</f>
        <v/>
      </c>
    </row>
    <row r="7391" spans="1:8" ht="15" customHeight="1" thickBot="1">
      <c r="A7391" s="38" t="str">
        <f>IF($C7391="","",IFERROR(_xlfn.XLOOKUP($C7391,'1.PrepList'!$I$2:$I$1500,'1.PrepList'!$G$2:$G$1500,"")&amp;"",""))</f>
        <v/>
      </c>
      <c r="B7391" s="638" t="str">
        <f>IF($C7391="","",IFERROR(_xlfn.XLOOKUP($C7391,'1.PrepList'!$I$2:$I$1500,'1.PrepList'!$H$2:$H$1500,"")&amp;"",""))</f>
        <v/>
      </c>
      <c r="D7391" s="638" t="str">
        <f>IF($C7391="","",IFERROR(_xlfn.XLOOKUP($C7391,'1.PrepList'!$I$2:$I$1500,'1.PrepList'!$J$2:$J$1500,"")&amp;"",""))</f>
        <v/>
      </c>
      <c r="E7391" s="638" t="str">
        <f>IF($C7391="","",IFERROR(_xlfn.XLOOKUP($C7391,'1.PrepList'!$I$2:$I$1500,'1.PrepList'!$N$2:$N$1500,"")&amp;"",""))</f>
        <v/>
      </c>
      <c r="F7391" s="638" t="str">
        <f>IF($C7391="","",IFERROR(_xlfn.XLOOKUP($C7391,'1.PrepList'!$I$2:$I$1500,'1.PrepList'!$K$2:$K$1500,"")&amp;"",""))</f>
        <v/>
      </c>
      <c r="H7391" s="644" t="str">
        <f>IF($C7391="","",IFERROR(IF(_xlfn.XLOOKUP($C7391,tbl_StartedStatus[Bold ID],tbl_StartedStatus[Started])="Started","Yes",IF(_xlfn.XLOOKUP($C7391,tbl_StartedStatus[Bold ID],tbl_StartedStatus[Started])="No Show","No Show","")),""))</f>
        <v/>
      </c>
    </row>
    <row r="7392" spans="1:8" ht="15" customHeight="1" thickBot="1">
      <c r="A7392" s="38" t="str">
        <f>IF($C7392="","",IFERROR(_xlfn.XLOOKUP($C7392,'1.PrepList'!$I$2:$I$1500,'1.PrepList'!$G$2:$G$1500,"")&amp;"",""))</f>
        <v/>
      </c>
      <c r="B7392" s="638" t="str">
        <f>IF($C7392="","",IFERROR(_xlfn.XLOOKUP($C7392,'1.PrepList'!$I$2:$I$1500,'1.PrepList'!$H$2:$H$1500,"")&amp;"",""))</f>
        <v/>
      </c>
      <c r="D7392" s="638" t="str">
        <f>IF($C7392="","",IFERROR(_xlfn.XLOOKUP($C7392,'1.PrepList'!$I$2:$I$1500,'1.PrepList'!$J$2:$J$1500,"")&amp;"",""))</f>
        <v/>
      </c>
      <c r="E7392" s="638" t="str">
        <f>IF($C7392="","",IFERROR(_xlfn.XLOOKUP($C7392,'1.PrepList'!$I$2:$I$1500,'1.PrepList'!$N$2:$N$1500,"")&amp;"",""))</f>
        <v/>
      </c>
      <c r="F7392" s="638" t="str">
        <f>IF($C7392="","",IFERROR(_xlfn.XLOOKUP($C7392,'1.PrepList'!$I$2:$I$1500,'1.PrepList'!$K$2:$K$1500,"")&amp;"",""))</f>
        <v/>
      </c>
      <c r="H7392" s="644" t="str">
        <f>IF($C7392="","",IFERROR(IF(_xlfn.XLOOKUP($C7392,tbl_StartedStatus[Bold ID],tbl_StartedStatus[Started])="Started","Yes",IF(_xlfn.XLOOKUP($C7392,tbl_StartedStatus[Bold ID],tbl_StartedStatus[Started])="No Show","No Show","")),""))</f>
        <v/>
      </c>
    </row>
    <row r="7393" spans="1:8" ht="15" customHeight="1" thickBot="1">
      <c r="A7393" s="38" t="str">
        <f>IF($C7393="","",IFERROR(_xlfn.XLOOKUP($C7393,'1.PrepList'!$I$2:$I$1500,'1.PrepList'!$G$2:$G$1500,"")&amp;"",""))</f>
        <v/>
      </c>
      <c r="B7393" s="638" t="str">
        <f>IF($C7393="","",IFERROR(_xlfn.XLOOKUP($C7393,'1.PrepList'!$I$2:$I$1500,'1.PrepList'!$H$2:$H$1500,"")&amp;"",""))</f>
        <v/>
      </c>
      <c r="D7393" s="638" t="str">
        <f>IF($C7393="","",IFERROR(_xlfn.XLOOKUP($C7393,'1.PrepList'!$I$2:$I$1500,'1.PrepList'!$J$2:$J$1500,"")&amp;"",""))</f>
        <v/>
      </c>
      <c r="E7393" s="638" t="str">
        <f>IF($C7393="","",IFERROR(_xlfn.XLOOKUP($C7393,'1.PrepList'!$I$2:$I$1500,'1.PrepList'!$N$2:$N$1500,"")&amp;"",""))</f>
        <v/>
      </c>
      <c r="F7393" s="638" t="str">
        <f>IF($C7393="","",IFERROR(_xlfn.XLOOKUP($C7393,'1.PrepList'!$I$2:$I$1500,'1.PrepList'!$K$2:$K$1500,"")&amp;"",""))</f>
        <v/>
      </c>
      <c r="H7393" s="644" t="str">
        <f>IF($C7393="","",IFERROR(IF(_xlfn.XLOOKUP($C7393,tbl_StartedStatus[Bold ID],tbl_StartedStatus[Started])="Started","Yes",IF(_xlfn.XLOOKUP($C7393,tbl_StartedStatus[Bold ID],tbl_StartedStatus[Started])="No Show","No Show","")),""))</f>
        <v/>
      </c>
    </row>
    <row r="7394" spans="1:8" ht="15" customHeight="1" thickBot="1">
      <c r="A7394" s="38" t="str">
        <f>IF($C7394="","",IFERROR(_xlfn.XLOOKUP($C7394,'1.PrepList'!$I$2:$I$1500,'1.PrepList'!$G$2:$G$1500,"")&amp;"",""))</f>
        <v/>
      </c>
      <c r="B7394" s="638" t="str">
        <f>IF($C7394="","",IFERROR(_xlfn.XLOOKUP($C7394,'1.PrepList'!$I$2:$I$1500,'1.PrepList'!$H$2:$H$1500,"")&amp;"",""))</f>
        <v/>
      </c>
      <c r="D7394" s="638" t="str">
        <f>IF($C7394="","",IFERROR(_xlfn.XLOOKUP($C7394,'1.PrepList'!$I$2:$I$1500,'1.PrepList'!$J$2:$J$1500,"")&amp;"",""))</f>
        <v/>
      </c>
      <c r="E7394" s="638" t="str">
        <f>IF($C7394="","",IFERROR(_xlfn.XLOOKUP($C7394,'1.PrepList'!$I$2:$I$1500,'1.PrepList'!$N$2:$N$1500,"")&amp;"",""))</f>
        <v/>
      </c>
      <c r="F7394" s="638" t="str">
        <f>IF($C7394="","",IFERROR(_xlfn.XLOOKUP($C7394,'1.PrepList'!$I$2:$I$1500,'1.PrepList'!$K$2:$K$1500,"")&amp;"",""))</f>
        <v/>
      </c>
      <c r="H7394" s="644" t="str">
        <f>IF($C7394="","",IFERROR(IF(_xlfn.XLOOKUP($C7394,tbl_StartedStatus[Bold ID],tbl_StartedStatus[Started])="Started","Yes",IF(_xlfn.XLOOKUP($C7394,tbl_StartedStatus[Bold ID],tbl_StartedStatus[Started])="No Show","No Show","")),""))</f>
        <v/>
      </c>
    </row>
    <row r="7395" spans="1:8" ht="15" customHeight="1" thickBot="1">
      <c r="A7395" s="38" t="str">
        <f>IF($C7395="","",IFERROR(_xlfn.XLOOKUP($C7395,'1.PrepList'!$I$2:$I$1500,'1.PrepList'!$G$2:$G$1500,"")&amp;"",""))</f>
        <v/>
      </c>
      <c r="B7395" s="638" t="str">
        <f>IF($C7395="","",IFERROR(_xlfn.XLOOKUP($C7395,'1.PrepList'!$I$2:$I$1500,'1.PrepList'!$H$2:$H$1500,"")&amp;"",""))</f>
        <v/>
      </c>
      <c r="D7395" s="638" t="str">
        <f>IF($C7395="","",IFERROR(_xlfn.XLOOKUP($C7395,'1.PrepList'!$I$2:$I$1500,'1.PrepList'!$J$2:$J$1500,"")&amp;"",""))</f>
        <v/>
      </c>
      <c r="E7395" s="638" t="str">
        <f>IF($C7395="","",IFERROR(_xlfn.XLOOKUP($C7395,'1.PrepList'!$I$2:$I$1500,'1.PrepList'!$N$2:$N$1500,"")&amp;"",""))</f>
        <v/>
      </c>
      <c r="F7395" s="638" t="str">
        <f>IF($C7395="","",IFERROR(_xlfn.XLOOKUP($C7395,'1.PrepList'!$I$2:$I$1500,'1.PrepList'!$K$2:$K$1500,"")&amp;"",""))</f>
        <v/>
      </c>
      <c r="H7395" s="644" t="str">
        <f>IF($C7395="","",IFERROR(IF(_xlfn.XLOOKUP($C7395,tbl_StartedStatus[Bold ID],tbl_StartedStatus[Started])="Started","Yes",IF(_xlfn.XLOOKUP($C7395,tbl_StartedStatus[Bold ID],tbl_StartedStatus[Started])="No Show","No Show","")),""))</f>
        <v/>
      </c>
    </row>
    <row r="7396" spans="1:8" ht="15" customHeight="1" thickBot="1">
      <c r="A7396" s="38" t="str">
        <f>IF($C7396="","",IFERROR(_xlfn.XLOOKUP($C7396,'1.PrepList'!$I$2:$I$1500,'1.PrepList'!$G$2:$G$1500,"")&amp;"",""))</f>
        <v/>
      </c>
      <c r="B7396" s="638" t="str">
        <f>IF($C7396="","",IFERROR(_xlfn.XLOOKUP($C7396,'1.PrepList'!$I$2:$I$1500,'1.PrepList'!$H$2:$H$1500,"")&amp;"",""))</f>
        <v/>
      </c>
      <c r="D7396" s="638" t="str">
        <f>IF($C7396="","",IFERROR(_xlfn.XLOOKUP($C7396,'1.PrepList'!$I$2:$I$1500,'1.PrepList'!$J$2:$J$1500,"")&amp;"",""))</f>
        <v/>
      </c>
      <c r="E7396" s="638" t="str">
        <f>IF($C7396="","",IFERROR(_xlfn.XLOOKUP($C7396,'1.PrepList'!$I$2:$I$1500,'1.PrepList'!$N$2:$N$1500,"")&amp;"",""))</f>
        <v/>
      </c>
      <c r="F7396" s="638" t="str">
        <f>IF($C7396="","",IFERROR(_xlfn.XLOOKUP($C7396,'1.PrepList'!$I$2:$I$1500,'1.PrepList'!$K$2:$K$1500,"")&amp;"",""))</f>
        <v/>
      </c>
      <c r="H7396" s="644" t="str">
        <f>IF($C7396="","",IFERROR(IF(_xlfn.XLOOKUP($C7396,tbl_StartedStatus[Bold ID],tbl_StartedStatus[Started])="Started","Yes",IF(_xlfn.XLOOKUP($C7396,tbl_StartedStatus[Bold ID],tbl_StartedStatus[Started])="No Show","No Show","")),""))</f>
        <v/>
      </c>
    </row>
    <row r="7397" spans="1:8" ht="15" customHeight="1" thickBot="1">
      <c r="A7397" s="38" t="str">
        <f>IF($C7397="","",IFERROR(_xlfn.XLOOKUP($C7397,'1.PrepList'!$I$2:$I$1500,'1.PrepList'!$G$2:$G$1500,"")&amp;"",""))</f>
        <v/>
      </c>
      <c r="B7397" s="638" t="str">
        <f>IF($C7397="","",IFERROR(_xlfn.XLOOKUP($C7397,'1.PrepList'!$I$2:$I$1500,'1.PrepList'!$H$2:$H$1500,"")&amp;"",""))</f>
        <v/>
      </c>
      <c r="D7397" s="638" t="str">
        <f>IF($C7397="","",IFERROR(_xlfn.XLOOKUP($C7397,'1.PrepList'!$I$2:$I$1500,'1.PrepList'!$J$2:$J$1500,"")&amp;"",""))</f>
        <v/>
      </c>
      <c r="E7397" s="638" t="str">
        <f>IF($C7397="","",IFERROR(_xlfn.XLOOKUP($C7397,'1.PrepList'!$I$2:$I$1500,'1.PrepList'!$N$2:$N$1500,"")&amp;"",""))</f>
        <v/>
      </c>
      <c r="F7397" s="638" t="str">
        <f>IF($C7397="","",IFERROR(_xlfn.XLOOKUP($C7397,'1.PrepList'!$I$2:$I$1500,'1.PrepList'!$K$2:$K$1500,"")&amp;"",""))</f>
        <v/>
      </c>
      <c r="H7397" s="644" t="str">
        <f>IF($C7397="","",IFERROR(IF(_xlfn.XLOOKUP($C7397,tbl_StartedStatus[Bold ID],tbl_StartedStatus[Started])="Started","Yes",IF(_xlfn.XLOOKUP($C7397,tbl_StartedStatus[Bold ID],tbl_StartedStatus[Started])="No Show","No Show","")),""))</f>
        <v/>
      </c>
    </row>
    <row r="7398" spans="1:8" ht="15" customHeight="1" thickBot="1">
      <c r="A7398" s="38" t="str">
        <f>IF($C7398="","",IFERROR(_xlfn.XLOOKUP($C7398,'1.PrepList'!$I$2:$I$1500,'1.PrepList'!$G$2:$G$1500,"")&amp;"",""))</f>
        <v/>
      </c>
      <c r="B7398" s="638" t="str">
        <f>IF($C7398="","",IFERROR(_xlfn.XLOOKUP($C7398,'1.PrepList'!$I$2:$I$1500,'1.PrepList'!$H$2:$H$1500,"")&amp;"",""))</f>
        <v/>
      </c>
      <c r="D7398" s="638" t="str">
        <f>IF($C7398="","",IFERROR(_xlfn.XLOOKUP($C7398,'1.PrepList'!$I$2:$I$1500,'1.PrepList'!$J$2:$J$1500,"")&amp;"",""))</f>
        <v/>
      </c>
      <c r="E7398" s="638" t="str">
        <f>IF($C7398="","",IFERROR(_xlfn.XLOOKUP($C7398,'1.PrepList'!$I$2:$I$1500,'1.PrepList'!$N$2:$N$1500,"")&amp;"",""))</f>
        <v/>
      </c>
      <c r="F7398" s="638" t="str">
        <f>IF($C7398="","",IFERROR(_xlfn.XLOOKUP($C7398,'1.PrepList'!$I$2:$I$1500,'1.PrepList'!$K$2:$K$1500,"")&amp;"",""))</f>
        <v/>
      </c>
      <c r="H7398" s="644" t="str">
        <f>IF($C7398="","",IFERROR(IF(_xlfn.XLOOKUP($C7398,tbl_StartedStatus[Bold ID],tbl_StartedStatus[Started])="Started","Yes",IF(_xlfn.XLOOKUP($C7398,tbl_StartedStatus[Bold ID],tbl_StartedStatus[Started])="No Show","No Show","")),""))</f>
        <v/>
      </c>
    </row>
    <row r="7399" spans="1:8" ht="15" customHeight="1" thickBot="1">
      <c r="A7399" s="38" t="str">
        <f>IF($C7399="","",IFERROR(_xlfn.XLOOKUP($C7399,'1.PrepList'!$I$2:$I$1500,'1.PrepList'!$G$2:$G$1500,"")&amp;"",""))</f>
        <v/>
      </c>
      <c r="B7399" s="638" t="str">
        <f>IF($C7399="","",IFERROR(_xlfn.XLOOKUP($C7399,'1.PrepList'!$I$2:$I$1500,'1.PrepList'!$H$2:$H$1500,"")&amp;"",""))</f>
        <v/>
      </c>
      <c r="D7399" s="638" t="str">
        <f>IF($C7399="","",IFERROR(_xlfn.XLOOKUP($C7399,'1.PrepList'!$I$2:$I$1500,'1.PrepList'!$J$2:$J$1500,"")&amp;"",""))</f>
        <v/>
      </c>
      <c r="E7399" s="638" t="str">
        <f>IF($C7399="","",IFERROR(_xlfn.XLOOKUP($C7399,'1.PrepList'!$I$2:$I$1500,'1.PrepList'!$N$2:$N$1500,"")&amp;"",""))</f>
        <v/>
      </c>
      <c r="F7399" s="638" t="str">
        <f>IF($C7399="","",IFERROR(_xlfn.XLOOKUP($C7399,'1.PrepList'!$I$2:$I$1500,'1.PrepList'!$K$2:$K$1500,"")&amp;"",""))</f>
        <v/>
      </c>
      <c r="H7399" s="644" t="str">
        <f>IF($C7399="","",IFERROR(IF(_xlfn.XLOOKUP($C7399,tbl_StartedStatus[Bold ID],tbl_StartedStatus[Started])="Started","Yes",IF(_xlfn.XLOOKUP($C7399,tbl_StartedStatus[Bold ID],tbl_StartedStatus[Started])="No Show","No Show","")),""))</f>
        <v/>
      </c>
    </row>
    <row r="7400" spans="1:8" ht="15" customHeight="1" thickBot="1">
      <c r="A7400" s="38" t="str">
        <f>IF($C7400="","",IFERROR(_xlfn.XLOOKUP($C7400,'1.PrepList'!$I$2:$I$1500,'1.PrepList'!$G$2:$G$1500,"")&amp;"",""))</f>
        <v/>
      </c>
      <c r="B7400" s="638" t="str">
        <f>IF($C7400="","",IFERROR(_xlfn.XLOOKUP($C7400,'1.PrepList'!$I$2:$I$1500,'1.PrepList'!$H$2:$H$1500,"")&amp;"",""))</f>
        <v/>
      </c>
      <c r="D7400" s="638" t="str">
        <f>IF($C7400="","",IFERROR(_xlfn.XLOOKUP($C7400,'1.PrepList'!$I$2:$I$1500,'1.PrepList'!$J$2:$J$1500,"")&amp;"",""))</f>
        <v/>
      </c>
      <c r="E7400" s="638" t="str">
        <f>IF($C7400="","",IFERROR(_xlfn.XLOOKUP($C7400,'1.PrepList'!$I$2:$I$1500,'1.PrepList'!$N$2:$N$1500,"")&amp;"",""))</f>
        <v/>
      </c>
      <c r="F7400" s="638" t="str">
        <f>IF($C7400="","",IFERROR(_xlfn.XLOOKUP($C7400,'1.PrepList'!$I$2:$I$1500,'1.PrepList'!$K$2:$K$1500,"")&amp;"",""))</f>
        <v/>
      </c>
      <c r="H7400" s="644" t="str">
        <f>IF($C7400="","",IFERROR(IF(_xlfn.XLOOKUP($C7400,tbl_StartedStatus[Bold ID],tbl_StartedStatus[Started])="Started","Yes",IF(_xlfn.XLOOKUP($C7400,tbl_StartedStatus[Bold ID],tbl_StartedStatus[Started])="No Show","No Show","")),""))</f>
        <v/>
      </c>
    </row>
    <row r="7401" spans="1:8" ht="15" customHeight="1" thickBot="1">
      <c r="A7401" s="38" t="str">
        <f>IF($C7401="","",IFERROR(_xlfn.XLOOKUP($C7401,'1.PrepList'!$I$2:$I$1500,'1.PrepList'!$G$2:$G$1500,"")&amp;"",""))</f>
        <v/>
      </c>
      <c r="B7401" s="638" t="str">
        <f>IF($C7401="","",IFERROR(_xlfn.XLOOKUP($C7401,'1.PrepList'!$I$2:$I$1500,'1.PrepList'!$H$2:$H$1500,"")&amp;"",""))</f>
        <v/>
      </c>
      <c r="D7401" s="638" t="str">
        <f>IF($C7401="","",IFERROR(_xlfn.XLOOKUP($C7401,'1.PrepList'!$I$2:$I$1500,'1.PrepList'!$J$2:$J$1500,"")&amp;"",""))</f>
        <v/>
      </c>
      <c r="E7401" s="638" t="str">
        <f>IF($C7401="","",IFERROR(_xlfn.XLOOKUP($C7401,'1.PrepList'!$I$2:$I$1500,'1.PrepList'!$N$2:$N$1500,"")&amp;"",""))</f>
        <v/>
      </c>
      <c r="F7401" s="638" t="str">
        <f>IF($C7401="","",IFERROR(_xlfn.XLOOKUP($C7401,'1.PrepList'!$I$2:$I$1500,'1.PrepList'!$K$2:$K$1500,"")&amp;"",""))</f>
        <v/>
      </c>
      <c r="H7401" s="644" t="str">
        <f>IF($C7401="","",IFERROR(IF(_xlfn.XLOOKUP($C7401,tbl_StartedStatus[Bold ID],tbl_StartedStatus[Started])="Started","Yes",IF(_xlfn.XLOOKUP($C7401,tbl_StartedStatus[Bold ID],tbl_StartedStatus[Started])="No Show","No Show","")),""))</f>
        <v/>
      </c>
    </row>
    <row r="7402" spans="1:8" ht="15" customHeight="1" thickBot="1">
      <c r="A7402" s="38" t="str">
        <f>IF($C7402="","",IFERROR(_xlfn.XLOOKUP($C7402,'1.PrepList'!$I$2:$I$1500,'1.PrepList'!$G$2:$G$1500,"")&amp;"",""))</f>
        <v/>
      </c>
      <c r="B7402" s="638" t="str">
        <f>IF($C7402="","",IFERROR(_xlfn.XLOOKUP($C7402,'1.PrepList'!$I$2:$I$1500,'1.PrepList'!$H$2:$H$1500,"")&amp;"",""))</f>
        <v/>
      </c>
      <c r="D7402" s="638" t="str">
        <f>IF($C7402="","",IFERROR(_xlfn.XLOOKUP($C7402,'1.PrepList'!$I$2:$I$1500,'1.PrepList'!$J$2:$J$1500,"")&amp;"",""))</f>
        <v/>
      </c>
      <c r="E7402" s="638" t="str">
        <f>IF($C7402="","",IFERROR(_xlfn.XLOOKUP($C7402,'1.PrepList'!$I$2:$I$1500,'1.PrepList'!$N$2:$N$1500,"")&amp;"",""))</f>
        <v/>
      </c>
      <c r="F7402" s="638" t="str">
        <f>IF($C7402="","",IFERROR(_xlfn.XLOOKUP($C7402,'1.PrepList'!$I$2:$I$1500,'1.PrepList'!$K$2:$K$1500,"")&amp;"",""))</f>
        <v/>
      </c>
      <c r="H7402" s="644" t="str">
        <f>IF($C7402="","",IFERROR(IF(_xlfn.XLOOKUP($C7402,tbl_StartedStatus[Bold ID],tbl_StartedStatus[Started])="Started","Yes",IF(_xlfn.XLOOKUP($C7402,tbl_StartedStatus[Bold ID],tbl_StartedStatus[Started])="No Show","No Show","")),""))</f>
        <v/>
      </c>
    </row>
    <row r="7403" spans="1:8" ht="15" customHeight="1" thickBot="1">
      <c r="A7403" s="38" t="str">
        <f>IF($C7403="","",IFERROR(_xlfn.XLOOKUP($C7403,'1.PrepList'!$I$2:$I$1500,'1.PrepList'!$G$2:$G$1500,"")&amp;"",""))</f>
        <v/>
      </c>
      <c r="B7403" s="638" t="str">
        <f>IF($C7403="","",IFERROR(_xlfn.XLOOKUP($C7403,'1.PrepList'!$I$2:$I$1500,'1.PrepList'!$H$2:$H$1500,"")&amp;"",""))</f>
        <v/>
      </c>
      <c r="D7403" s="638" t="str">
        <f>IF($C7403="","",IFERROR(_xlfn.XLOOKUP($C7403,'1.PrepList'!$I$2:$I$1500,'1.PrepList'!$J$2:$J$1500,"")&amp;"",""))</f>
        <v/>
      </c>
      <c r="E7403" s="638" t="str">
        <f>IF($C7403="","",IFERROR(_xlfn.XLOOKUP($C7403,'1.PrepList'!$I$2:$I$1500,'1.PrepList'!$N$2:$N$1500,"")&amp;"",""))</f>
        <v/>
      </c>
      <c r="F7403" s="638" t="str">
        <f>IF($C7403="","",IFERROR(_xlfn.XLOOKUP($C7403,'1.PrepList'!$I$2:$I$1500,'1.PrepList'!$K$2:$K$1500,"")&amp;"",""))</f>
        <v/>
      </c>
      <c r="H7403" s="644" t="str">
        <f>IF($C7403="","",IFERROR(IF(_xlfn.XLOOKUP($C7403,tbl_StartedStatus[Bold ID],tbl_StartedStatus[Started])="Started","Yes",IF(_xlfn.XLOOKUP($C7403,tbl_StartedStatus[Bold ID],tbl_StartedStatus[Started])="No Show","No Show","")),""))</f>
        <v/>
      </c>
    </row>
    <row r="7404" spans="1:8" ht="15" customHeight="1" thickBot="1">
      <c r="A7404" s="38" t="str">
        <f>IF($C7404="","",IFERROR(_xlfn.XLOOKUP($C7404,'1.PrepList'!$I$2:$I$1500,'1.PrepList'!$G$2:$G$1500,"")&amp;"",""))</f>
        <v/>
      </c>
      <c r="B7404" s="638" t="str">
        <f>IF($C7404="","",IFERROR(_xlfn.XLOOKUP($C7404,'1.PrepList'!$I$2:$I$1500,'1.PrepList'!$H$2:$H$1500,"")&amp;"",""))</f>
        <v/>
      </c>
      <c r="D7404" s="638" t="str">
        <f>IF($C7404="","",IFERROR(_xlfn.XLOOKUP($C7404,'1.PrepList'!$I$2:$I$1500,'1.PrepList'!$J$2:$J$1500,"")&amp;"",""))</f>
        <v/>
      </c>
      <c r="E7404" s="638" t="str">
        <f>IF($C7404="","",IFERROR(_xlfn.XLOOKUP($C7404,'1.PrepList'!$I$2:$I$1500,'1.PrepList'!$N$2:$N$1500,"")&amp;"",""))</f>
        <v/>
      </c>
      <c r="F7404" s="638" t="str">
        <f>IF($C7404="","",IFERROR(_xlfn.XLOOKUP($C7404,'1.PrepList'!$I$2:$I$1500,'1.PrepList'!$K$2:$K$1500,"")&amp;"",""))</f>
        <v/>
      </c>
      <c r="H7404" s="644" t="str">
        <f>IF($C7404="","",IFERROR(IF(_xlfn.XLOOKUP($C7404,tbl_StartedStatus[Bold ID],tbl_StartedStatus[Started])="Started","Yes",IF(_xlfn.XLOOKUP($C7404,tbl_StartedStatus[Bold ID],tbl_StartedStatus[Started])="No Show","No Show","")),""))</f>
        <v/>
      </c>
    </row>
    <row r="7405" spans="1:8" ht="15" customHeight="1" thickBot="1">
      <c r="A7405" s="38" t="str">
        <f>IF($C7405="","",IFERROR(_xlfn.XLOOKUP($C7405,'1.PrepList'!$I$2:$I$1500,'1.PrepList'!$G$2:$G$1500,"")&amp;"",""))</f>
        <v/>
      </c>
      <c r="B7405" s="638" t="str">
        <f>IF($C7405="","",IFERROR(_xlfn.XLOOKUP($C7405,'1.PrepList'!$I$2:$I$1500,'1.PrepList'!$H$2:$H$1500,"")&amp;"",""))</f>
        <v/>
      </c>
      <c r="D7405" s="638" t="str">
        <f>IF($C7405="","",IFERROR(_xlfn.XLOOKUP($C7405,'1.PrepList'!$I$2:$I$1500,'1.PrepList'!$J$2:$J$1500,"")&amp;"",""))</f>
        <v/>
      </c>
      <c r="E7405" s="638" t="str">
        <f>IF($C7405="","",IFERROR(_xlfn.XLOOKUP($C7405,'1.PrepList'!$I$2:$I$1500,'1.PrepList'!$N$2:$N$1500,"")&amp;"",""))</f>
        <v/>
      </c>
      <c r="F7405" s="638" t="str">
        <f>IF($C7405="","",IFERROR(_xlfn.XLOOKUP($C7405,'1.PrepList'!$I$2:$I$1500,'1.PrepList'!$K$2:$K$1500,"")&amp;"",""))</f>
        <v/>
      </c>
      <c r="H7405" s="644" t="str">
        <f>IF($C7405="","",IFERROR(IF(_xlfn.XLOOKUP($C7405,tbl_StartedStatus[Bold ID],tbl_StartedStatus[Started])="Started","Yes",IF(_xlfn.XLOOKUP($C7405,tbl_StartedStatus[Bold ID],tbl_StartedStatus[Started])="No Show","No Show","")),""))</f>
        <v/>
      </c>
    </row>
    <row r="7406" spans="1:8" ht="15" customHeight="1" thickBot="1">
      <c r="A7406" s="38" t="str">
        <f>IF($C7406="","",IFERROR(_xlfn.XLOOKUP($C7406,'1.PrepList'!$I$2:$I$1500,'1.PrepList'!$G$2:$G$1500,"")&amp;"",""))</f>
        <v/>
      </c>
      <c r="B7406" s="638" t="str">
        <f>IF($C7406="","",IFERROR(_xlfn.XLOOKUP($C7406,'1.PrepList'!$I$2:$I$1500,'1.PrepList'!$H$2:$H$1500,"")&amp;"",""))</f>
        <v/>
      </c>
      <c r="D7406" s="638" t="str">
        <f>IF($C7406="","",IFERROR(_xlfn.XLOOKUP($C7406,'1.PrepList'!$I$2:$I$1500,'1.PrepList'!$J$2:$J$1500,"")&amp;"",""))</f>
        <v/>
      </c>
      <c r="E7406" s="638" t="str">
        <f>IF($C7406="","",IFERROR(_xlfn.XLOOKUP($C7406,'1.PrepList'!$I$2:$I$1500,'1.PrepList'!$N$2:$N$1500,"")&amp;"",""))</f>
        <v/>
      </c>
      <c r="F7406" s="638" t="str">
        <f>IF($C7406="","",IFERROR(_xlfn.XLOOKUP($C7406,'1.PrepList'!$I$2:$I$1500,'1.PrepList'!$K$2:$K$1500,"")&amp;"",""))</f>
        <v/>
      </c>
      <c r="H7406" s="644" t="str">
        <f>IF($C7406="","",IFERROR(IF(_xlfn.XLOOKUP($C7406,tbl_StartedStatus[Bold ID],tbl_StartedStatus[Started])="Started","Yes",IF(_xlfn.XLOOKUP($C7406,tbl_StartedStatus[Bold ID],tbl_StartedStatus[Started])="No Show","No Show","")),""))</f>
        <v/>
      </c>
    </row>
    <row r="7407" spans="1:8" ht="15" customHeight="1" thickBot="1">
      <c r="A7407" s="38" t="str">
        <f>IF($C7407="","",IFERROR(_xlfn.XLOOKUP($C7407,'1.PrepList'!$I$2:$I$1500,'1.PrepList'!$G$2:$G$1500,"")&amp;"",""))</f>
        <v/>
      </c>
      <c r="B7407" s="638" t="str">
        <f>IF($C7407="","",IFERROR(_xlfn.XLOOKUP($C7407,'1.PrepList'!$I$2:$I$1500,'1.PrepList'!$H$2:$H$1500,"")&amp;"",""))</f>
        <v/>
      </c>
      <c r="D7407" s="638" t="str">
        <f>IF($C7407="","",IFERROR(_xlfn.XLOOKUP($C7407,'1.PrepList'!$I$2:$I$1500,'1.PrepList'!$J$2:$J$1500,"")&amp;"",""))</f>
        <v/>
      </c>
      <c r="E7407" s="638" t="str">
        <f>IF($C7407="","",IFERROR(_xlfn.XLOOKUP($C7407,'1.PrepList'!$I$2:$I$1500,'1.PrepList'!$N$2:$N$1500,"")&amp;"",""))</f>
        <v/>
      </c>
      <c r="F7407" s="638" t="str">
        <f>IF($C7407="","",IFERROR(_xlfn.XLOOKUP($C7407,'1.PrepList'!$I$2:$I$1500,'1.PrepList'!$K$2:$K$1500,"")&amp;"",""))</f>
        <v/>
      </c>
      <c r="H7407" s="644" t="str">
        <f>IF($C7407="","",IFERROR(IF(_xlfn.XLOOKUP($C7407,tbl_StartedStatus[Bold ID],tbl_StartedStatus[Started])="Started","Yes",IF(_xlfn.XLOOKUP($C7407,tbl_StartedStatus[Bold ID],tbl_StartedStatus[Started])="No Show","No Show","")),""))</f>
        <v/>
      </c>
    </row>
    <row r="7408" spans="1:8" ht="15" customHeight="1" thickBot="1">
      <c r="A7408" s="38" t="str">
        <f>IF($C7408="","",IFERROR(_xlfn.XLOOKUP($C7408,'1.PrepList'!$I$2:$I$1500,'1.PrepList'!$G$2:$G$1500,"")&amp;"",""))</f>
        <v/>
      </c>
      <c r="B7408" s="638" t="str">
        <f>IF($C7408="","",IFERROR(_xlfn.XLOOKUP($C7408,'1.PrepList'!$I$2:$I$1500,'1.PrepList'!$H$2:$H$1500,"")&amp;"",""))</f>
        <v/>
      </c>
      <c r="D7408" s="638" t="str">
        <f>IF($C7408="","",IFERROR(_xlfn.XLOOKUP($C7408,'1.PrepList'!$I$2:$I$1500,'1.PrepList'!$J$2:$J$1500,"")&amp;"",""))</f>
        <v/>
      </c>
      <c r="E7408" s="638" t="str">
        <f>IF($C7408="","",IFERROR(_xlfn.XLOOKUP($C7408,'1.PrepList'!$I$2:$I$1500,'1.PrepList'!$N$2:$N$1500,"")&amp;"",""))</f>
        <v/>
      </c>
      <c r="F7408" s="638" t="str">
        <f>IF($C7408="","",IFERROR(_xlfn.XLOOKUP($C7408,'1.PrepList'!$I$2:$I$1500,'1.PrepList'!$K$2:$K$1500,"")&amp;"",""))</f>
        <v/>
      </c>
      <c r="H7408" s="644" t="str">
        <f>IF($C7408="","",IFERROR(IF(_xlfn.XLOOKUP($C7408,tbl_StartedStatus[Bold ID],tbl_StartedStatus[Started])="Started","Yes",IF(_xlfn.XLOOKUP($C7408,tbl_StartedStatus[Bold ID],tbl_StartedStatus[Started])="No Show","No Show","")),""))</f>
        <v/>
      </c>
    </row>
    <row r="7409" spans="1:8" ht="15" customHeight="1" thickBot="1">
      <c r="A7409" s="38" t="str">
        <f>IF($C7409="","",IFERROR(_xlfn.XLOOKUP($C7409,'1.PrepList'!$I$2:$I$1500,'1.PrepList'!$G$2:$G$1500,"")&amp;"",""))</f>
        <v/>
      </c>
      <c r="B7409" s="638" t="str">
        <f>IF($C7409="","",IFERROR(_xlfn.XLOOKUP($C7409,'1.PrepList'!$I$2:$I$1500,'1.PrepList'!$H$2:$H$1500,"")&amp;"",""))</f>
        <v/>
      </c>
      <c r="D7409" s="638" t="str">
        <f>IF($C7409="","",IFERROR(_xlfn.XLOOKUP($C7409,'1.PrepList'!$I$2:$I$1500,'1.PrepList'!$J$2:$J$1500,"")&amp;"",""))</f>
        <v/>
      </c>
      <c r="E7409" s="638" t="str">
        <f>IF($C7409="","",IFERROR(_xlfn.XLOOKUP($C7409,'1.PrepList'!$I$2:$I$1500,'1.PrepList'!$N$2:$N$1500,"")&amp;"",""))</f>
        <v/>
      </c>
      <c r="F7409" s="638" t="str">
        <f>IF($C7409="","",IFERROR(_xlfn.XLOOKUP($C7409,'1.PrepList'!$I$2:$I$1500,'1.PrepList'!$K$2:$K$1500,"")&amp;"",""))</f>
        <v/>
      </c>
      <c r="H7409" s="644" t="str">
        <f>IF($C7409="","",IFERROR(IF(_xlfn.XLOOKUP($C7409,tbl_StartedStatus[Bold ID],tbl_StartedStatus[Started])="Started","Yes",IF(_xlfn.XLOOKUP($C7409,tbl_StartedStatus[Bold ID],tbl_StartedStatus[Started])="No Show","No Show","")),""))</f>
        <v/>
      </c>
    </row>
    <row r="7410" spans="1:8" ht="15" customHeight="1" thickBot="1">
      <c r="A7410" s="38" t="str">
        <f>IF($C7410="","",IFERROR(_xlfn.XLOOKUP($C7410,'1.PrepList'!$I$2:$I$1500,'1.PrepList'!$G$2:$G$1500,"")&amp;"",""))</f>
        <v/>
      </c>
      <c r="B7410" s="638" t="str">
        <f>IF($C7410="","",IFERROR(_xlfn.XLOOKUP($C7410,'1.PrepList'!$I$2:$I$1500,'1.PrepList'!$H$2:$H$1500,"")&amp;"",""))</f>
        <v/>
      </c>
      <c r="D7410" s="638" t="str">
        <f>IF($C7410="","",IFERROR(_xlfn.XLOOKUP($C7410,'1.PrepList'!$I$2:$I$1500,'1.PrepList'!$J$2:$J$1500,"")&amp;"",""))</f>
        <v/>
      </c>
      <c r="E7410" s="638" t="str">
        <f>IF($C7410="","",IFERROR(_xlfn.XLOOKUP($C7410,'1.PrepList'!$I$2:$I$1500,'1.PrepList'!$N$2:$N$1500,"")&amp;"",""))</f>
        <v/>
      </c>
      <c r="F7410" s="638" t="str">
        <f>IF($C7410="","",IFERROR(_xlfn.XLOOKUP($C7410,'1.PrepList'!$I$2:$I$1500,'1.PrepList'!$K$2:$K$1500,"")&amp;"",""))</f>
        <v/>
      </c>
      <c r="H7410" s="644" t="str">
        <f>IF($C7410="","",IFERROR(IF(_xlfn.XLOOKUP($C7410,tbl_StartedStatus[Bold ID],tbl_StartedStatus[Started])="Started","Yes",IF(_xlfn.XLOOKUP($C7410,tbl_StartedStatus[Bold ID],tbl_StartedStatus[Started])="No Show","No Show","")),""))</f>
        <v/>
      </c>
    </row>
    <row r="7411" spans="1:8" ht="15" customHeight="1" thickBot="1">
      <c r="A7411" s="38" t="str">
        <f>IF($C7411="","",IFERROR(_xlfn.XLOOKUP($C7411,'1.PrepList'!$I$2:$I$1500,'1.PrepList'!$G$2:$G$1500,"")&amp;"",""))</f>
        <v/>
      </c>
      <c r="B7411" s="638" t="str">
        <f>IF($C7411="","",IFERROR(_xlfn.XLOOKUP($C7411,'1.PrepList'!$I$2:$I$1500,'1.PrepList'!$H$2:$H$1500,"")&amp;"",""))</f>
        <v/>
      </c>
      <c r="D7411" s="638" t="str">
        <f>IF($C7411="","",IFERROR(_xlfn.XLOOKUP($C7411,'1.PrepList'!$I$2:$I$1500,'1.PrepList'!$J$2:$J$1500,"")&amp;"",""))</f>
        <v/>
      </c>
      <c r="E7411" s="638" t="str">
        <f>IF($C7411="","",IFERROR(_xlfn.XLOOKUP($C7411,'1.PrepList'!$I$2:$I$1500,'1.PrepList'!$N$2:$N$1500,"")&amp;"",""))</f>
        <v/>
      </c>
      <c r="F7411" s="638" t="str">
        <f>IF($C7411="","",IFERROR(_xlfn.XLOOKUP($C7411,'1.PrepList'!$I$2:$I$1500,'1.PrepList'!$K$2:$K$1500,"")&amp;"",""))</f>
        <v/>
      </c>
      <c r="H7411" s="644" t="str">
        <f>IF($C7411="","",IFERROR(IF(_xlfn.XLOOKUP($C7411,tbl_StartedStatus[Bold ID],tbl_StartedStatus[Started])="Started","Yes",IF(_xlfn.XLOOKUP($C7411,tbl_StartedStatus[Bold ID],tbl_StartedStatus[Started])="No Show","No Show","")),""))</f>
        <v/>
      </c>
    </row>
    <row r="7412" spans="1:8" ht="15" customHeight="1" thickBot="1">
      <c r="A7412" s="38" t="str">
        <f>IF($C7412="","",IFERROR(_xlfn.XLOOKUP($C7412,'1.PrepList'!$I$2:$I$1500,'1.PrepList'!$G$2:$G$1500,"")&amp;"",""))</f>
        <v/>
      </c>
      <c r="B7412" s="638" t="str">
        <f>IF($C7412="","",IFERROR(_xlfn.XLOOKUP($C7412,'1.PrepList'!$I$2:$I$1500,'1.PrepList'!$H$2:$H$1500,"")&amp;"",""))</f>
        <v/>
      </c>
      <c r="D7412" s="638" t="str">
        <f>IF($C7412="","",IFERROR(_xlfn.XLOOKUP($C7412,'1.PrepList'!$I$2:$I$1500,'1.PrepList'!$J$2:$J$1500,"")&amp;"",""))</f>
        <v/>
      </c>
      <c r="E7412" s="638" t="str">
        <f>IF($C7412="","",IFERROR(_xlfn.XLOOKUP($C7412,'1.PrepList'!$I$2:$I$1500,'1.PrepList'!$N$2:$N$1500,"")&amp;"",""))</f>
        <v/>
      </c>
      <c r="F7412" s="638" t="str">
        <f>IF($C7412="","",IFERROR(_xlfn.XLOOKUP($C7412,'1.PrepList'!$I$2:$I$1500,'1.PrepList'!$K$2:$K$1500,"")&amp;"",""))</f>
        <v/>
      </c>
      <c r="H7412" s="644" t="str">
        <f>IF($C7412="","",IFERROR(IF(_xlfn.XLOOKUP($C7412,tbl_StartedStatus[Bold ID],tbl_StartedStatus[Started])="Started","Yes",IF(_xlfn.XLOOKUP($C7412,tbl_StartedStatus[Bold ID],tbl_StartedStatus[Started])="No Show","No Show","")),""))</f>
        <v/>
      </c>
    </row>
    <row r="7413" spans="1:8" ht="15" customHeight="1" thickBot="1">
      <c r="A7413" s="38" t="str">
        <f>IF($C7413="","",IFERROR(_xlfn.XLOOKUP($C7413,'1.PrepList'!$I$2:$I$1500,'1.PrepList'!$G$2:$G$1500,"")&amp;"",""))</f>
        <v/>
      </c>
      <c r="B7413" s="638" t="str">
        <f>IF($C7413="","",IFERROR(_xlfn.XLOOKUP($C7413,'1.PrepList'!$I$2:$I$1500,'1.PrepList'!$H$2:$H$1500,"")&amp;"",""))</f>
        <v/>
      </c>
      <c r="D7413" s="638" t="str">
        <f>IF($C7413="","",IFERROR(_xlfn.XLOOKUP($C7413,'1.PrepList'!$I$2:$I$1500,'1.PrepList'!$J$2:$J$1500,"")&amp;"",""))</f>
        <v/>
      </c>
      <c r="E7413" s="638" t="str">
        <f>IF($C7413="","",IFERROR(_xlfn.XLOOKUP($C7413,'1.PrepList'!$I$2:$I$1500,'1.PrepList'!$N$2:$N$1500,"")&amp;"",""))</f>
        <v/>
      </c>
      <c r="F7413" s="638" t="str">
        <f>IF($C7413="","",IFERROR(_xlfn.XLOOKUP($C7413,'1.PrepList'!$I$2:$I$1500,'1.PrepList'!$K$2:$K$1500,"")&amp;"",""))</f>
        <v/>
      </c>
      <c r="H7413" s="644" t="str">
        <f>IF($C7413="","",IFERROR(IF(_xlfn.XLOOKUP($C7413,tbl_StartedStatus[Bold ID],tbl_StartedStatus[Started])="Started","Yes",IF(_xlfn.XLOOKUP($C7413,tbl_StartedStatus[Bold ID],tbl_StartedStatus[Started])="No Show","No Show","")),""))</f>
        <v/>
      </c>
    </row>
    <row r="7414" spans="1:8" ht="15" customHeight="1" thickBot="1">
      <c r="A7414" s="38" t="str">
        <f>IF($C7414="","",IFERROR(_xlfn.XLOOKUP($C7414,'1.PrepList'!$I$2:$I$1500,'1.PrepList'!$G$2:$G$1500,"")&amp;"",""))</f>
        <v/>
      </c>
      <c r="B7414" s="638" t="str">
        <f>IF($C7414="","",IFERROR(_xlfn.XLOOKUP($C7414,'1.PrepList'!$I$2:$I$1500,'1.PrepList'!$H$2:$H$1500,"")&amp;"",""))</f>
        <v/>
      </c>
      <c r="D7414" s="638" t="str">
        <f>IF($C7414="","",IFERROR(_xlfn.XLOOKUP($C7414,'1.PrepList'!$I$2:$I$1500,'1.PrepList'!$J$2:$J$1500,"")&amp;"",""))</f>
        <v/>
      </c>
      <c r="E7414" s="638" t="str">
        <f>IF($C7414="","",IFERROR(_xlfn.XLOOKUP($C7414,'1.PrepList'!$I$2:$I$1500,'1.PrepList'!$N$2:$N$1500,"")&amp;"",""))</f>
        <v/>
      </c>
      <c r="F7414" s="638" t="str">
        <f>IF($C7414="","",IFERROR(_xlfn.XLOOKUP($C7414,'1.PrepList'!$I$2:$I$1500,'1.PrepList'!$K$2:$K$1500,"")&amp;"",""))</f>
        <v/>
      </c>
      <c r="H7414" s="644" t="str">
        <f>IF($C7414="","",IFERROR(IF(_xlfn.XLOOKUP($C7414,tbl_StartedStatus[Bold ID],tbl_StartedStatus[Started])="Started","Yes",IF(_xlfn.XLOOKUP($C7414,tbl_StartedStatus[Bold ID],tbl_StartedStatus[Started])="No Show","No Show","")),""))</f>
        <v/>
      </c>
    </row>
    <row r="7415" spans="1:8" ht="15" customHeight="1" thickBot="1">
      <c r="A7415" s="38" t="str">
        <f>IF($C7415="","",IFERROR(_xlfn.XLOOKUP($C7415,'1.PrepList'!$I$2:$I$1500,'1.PrepList'!$G$2:$G$1500,"")&amp;"",""))</f>
        <v/>
      </c>
      <c r="B7415" s="638" t="str">
        <f>IF($C7415="","",IFERROR(_xlfn.XLOOKUP($C7415,'1.PrepList'!$I$2:$I$1500,'1.PrepList'!$H$2:$H$1500,"")&amp;"",""))</f>
        <v/>
      </c>
      <c r="D7415" s="638" t="str">
        <f>IF($C7415="","",IFERROR(_xlfn.XLOOKUP($C7415,'1.PrepList'!$I$2:$I$1500,'1.PrepList'!$J$2:$J$1500,"")&amp;"",""))</f>
        <v/>
      </c>
      <c r="E7415" s="638" t="str">
        <f>IF($C7415="","",IFERROR(_xlfn.XLOOKUP($C7415,'1.PrepList'!$I$2:$I$1500,'1.PrepList'!$N$2:$N$1500,"")&amp;"",""))</f>
        <v/>
      </c>
      <c r="F7415" s="638" t="str">
        <f>IF($C7415="","",IFERROR(_xlfn.XLOOKUP($C7415,'1.PrepList'!$I$2:$I$1500,'1.PrepList'!$K$2:$K$1500,"")&amp;"",""))</f>
        <v/>
      </c>
      <c r="H7415" s="644" t="str">
        <f>IF($C7415="","",IFERROR(IF(_xlfn.XLOOKUP($C7415,tbl_StartedStatus[Bold ID],tbl_StartedStatus[Started])="Started","Yes",IF(_xlfn.XLOOKUP($C7415,tbl_StartedStatus[Bold ID],tbl_StartedStatus[Started])="No Show","No Show","")),""))</f>
        <v/>
      </c>
    </row>
    <row r="7416" spans="1:8" ht="15" customHeight="1" thickBot="1">
      <c r="A7416" s="38" t="str">
        <f>IF($C7416="","",IFERROR(_xlfn.XLOOKUP($C7416,'1.PrepList'!$I$2:$I$1500,'1.PrepList'!$G$2:$G$1500,"")&amp;"",""))</f>
        <v/>
      </c>
      <c r="B7416" s="638" t="str">
        <f>IF($C7416="","",IFERROR(_xlfn.XLOOKUP($C7416,'1.PrepList'!$I$2:$I$1500,'1.PrepList'!$H$2:$H$1500,"")&amp;"",""))</f>
        <v/>
      </c>
      <c r="D7416" s="638" t="str">
        <f>IF($C7416="","",IFERROR(_xlfn.XLOOKUP($C7416,'1.PrepList'!$I$2:$I$1500,'1.PrepList'!$J$2:$J$1500,"")&amp;"",""))</f>
        <v/>
      </c>
      <c r="E7416" s="638" t="str">
        <f>IF($C7416="","",IFERROR(_xlfn.XLOOKUP($C7416,'1.PrepList'!$I$2:$I$1500,'1.PrepList'!$N$2:$N$1500,"")&amp;"",""))</f>
        <v/>
      </c>
      <c r="F7416" s="638" t="str">
        <f>IF($C7416="","",IFERROR(_xlfn.XLOOKUP($C7416,'1.PrepList'!$I$2:$I$1500,'1.PrepList'!$K$2:$K$1500,"")&amp;"",""))</f>
        <v/>
      </c>
      <c r="H7416" s="644" t="str">
        <f>IF($C7416="","",IFERROR(IF(_xlfn.XLOOKUP($C7416,tbl_StartedStatus[Bold ID],tbl_StartedStatus[Started])="Started","Yes",IF(_xlfn.XLOOKUP($C7416,tbl_StartedStatus[Bold ID],tbl_StartedStatus[Started])="No Show","No Show","")),""))</f>
        <v/>
      </c>
    </row>
    <row r="7417" spans="1:8" ht="15" customHeight="1" thickBot="1">
      <c r="A7417" s="38" t="str">
        <f>IF($C7417="","",IFERROR(_xlfn.XLOOKUP($C7417,'1.PrepList'!$I$2:$I$1500,'1.PrepList'!$G$2:$G$1500,"")&amp;"",""))</f>
        <v/>
      </c>
      <c r="B7417" s="638" t="str">
        <f>IF($C7417="","",IFERROR(_xlfn.XLOOKUP($C7417,'1.PrepList'!$I$2:$I$1500,'1.PrepList'!$H$2:$H$1500,"")&amp;"",""))</f>
        <v/>
      </c>
      <c r="D7417" s="638" t="str">
        <f>IF($C7417="","",IFERROR(_xlfn.XLOOKUP($C7417,'1.PrepList'!$I$2:$I$1500,'1.PrepList'!$J$2:$J$1500,"")&amp;"",""))</f>
        <v/>
      </c>
      <c r="E7417" s="638" t="str">
        <f>IF($C7417="","",IFERROR(_xlfn.XLOOKUP($C7417,'1.PrepList'!$I$2:$I$1500,'1.PrepList'!$N$2:$N$1500,"")&amp;"",""))</f>
        <v/>
      </c>
      <c r="F7417" s="638" t="str">
        <f>IF($C7417="","",IFERROR(_xlfn.XLOOKUP($C7417,'1.PrepList'!$I$2:$I$1500,'1.PrepList'!$K$2:$K$1500,"")&amp;"",""))</f>
        <v/>
      </c>
      <c r="H7417" s="644" t="str">
        <f>IF($C7417="","",IFERROR(IF(_xlfn.XLOOKUP($C7417,tbl_StartedStatus[Bold ID],tbl_StartedStatus[Started])="Started","Yes",IF(_xlfn.XLOOKUP($C7417,tbl_StartedStatus[Bold ID],tbl_StartedStatus[Started])="No Show","No Show","")),""))</f>
        <v/>
      </c>
    </row>
    <row r="7418" spans="1:8" ht="15" customHeight="1" thickBot="1">
      <c r="A7418" s="38" t="str">
        <f>IF($C7418="","",IFERROR(_xlfn.XLOOKUP($C7418,'1.PrepList'!$I$2:$I$1500,'1.PrepList'!$G$2:$G$1500,"")&amp;"",""))</f>
        <v/>
      </c>
      <c r="B7418" s="638" t="str">
        <f>IF($C7418="","",IFERROR(_xlfn.XLOOKUP($C7418,'1.PrepList'!$I$2:$I$1500,'1.PrepList'!$H$2:$H$1500,"")&amp;"",""))</f>
        <v/>
      </c>
      <c r="D7418" s="638" t="str">
        <f>IF($C7418="","",IFERROR(_xlfn.XLOOKUP($C7418,'1.PrepList'!$I$2:$I$1500,'1.PrepList'!$J$2:$J$1500,"")&amp;"",""))</f>
        <v/>
      </c>
      <c r="E7418" s="638" t="str">
        <f>IF($C7418="","",IFERROR(_xlfn.XLOOKUP($C7418,'1.PrepList'!$I$2:$I$1500,'1.PrepList'!$N$2:$N$1500,"")&amp;"",""))</f>
        <v/>
      </c>
      <c r="F7418" s="638" t="str">
        <f>IF($C7418="","",IFERROR(_xlfn.XLOOKUP($C7418,'1.PrepList'!$I$2:$I$1500,'1.PrepList'!$K$2:$K$1500,"")&amp;"",""))</f>
        <v/>
      </c>
      <c r="H7418" s="644" t="str">
        <f>IF($C7418="","",IFERROR(IF(_xlfn.XLOOKUP($C7418,tbl_StartedStatus[Bold ID],tbl_StartedStatus[Started])="Started","Yes",IF(_xlfn.XLOOKUP($C7418,tbl_StartedStatus[Bold ID],tbl_StartedStatus[Started])="No Show","No Show","")),""))</f>
        <v/>
      </c>
    </row>
    <row r="7419" spans="1:8" ht="15" customHeight="1" thickBot="1">
      <c r="A7419" s="38" t="str">
        <f>IF($C7419="","",IFERROR(_xlfn.XLOOKUP($C7419,'1.PrepList'!$I$2:$I$1500,'1.PrepList'!$G$2:$G$1500,"")&amp;"",""))</f>
        <v/>
      </c>
      <c r="B7419" s="638" t="str">
        <f>IF($C7419="","",IFERROR(_xlfn.XLOOKUP($C7419,'1.PrepList'!$I$2:$I$1500,'1.PrepList'!$H$2:$H$1500,"")&amp;"",""))</f>
        <v/>
      </c>
      <c r="D7419" s="638" t="str">
        <f>IF($C7419="","",IFERROR(_xlfn.XLOOKUP($C7419,'1.PrepList'!$I$2:$I$1500,'1.PrepList'!$J$2:$J$1500,"")&amp;"",""))</f>
        <v/>
      </c>
      <c r="E7419" s="638" t="str">
        <f>IF($C7419="","",IFERROR(_xlfn.XLOOKUP($C7419,'1.PrepList'!$I$2:$I$1500,'1.PrepList'!$N$2:$N$1500,"")&amp;"",""))</f>
        <v/>
      </c>
      <c r="F7419" s="638" t="str">
        <f>IF($C7419="","",IFERROR(_xlfn.XLOOKUP($C7419,'1.PrepList'!$I$2:$I$1500,'1.PrepList'!$K$2:$K$1500,"")&amp;"",""))</f>
        <v/>
      </c>
      <c r="H7419" s="644" t="str">
        <f>IF($C7419="","",IFERROR(IF(_xlfn.XLOOKUP($C7419,tbl_StartedStatus[Bold ID],tbl_StartedStatus[Started])="Started","Yes",IF(_xlfn.XLOOKUP($C7419,tbl_StartedStatus[Bold ID],tbl_StartedStatus[Started])="No Show","No Show","")),""))</f>
        <v/>
      </c>
    </row>
    <row r="7420" spans="1:8" ht="15" customHeight="1" thickBot="1">
      <c r="A7420" s="38" t="str">
        <f>IF($C7420="","",IFERROR(_xlfn.XLOOKUP($C7420,'1.PrepList'!$I$2:$I$1500,'1.PrepList'!$G$2:$G$1500,"")&amp;"",""))</f>
        <v/>
      </c>
      <c r="B7420" s="638" t="str">
        <f>IF($C7420="","",IFERROR(_xlfn.XLOOKUP($C7420,'1.PrepList'!$I$2:$I$1500,'1.PrepList'!$H$2:$H$1500,"")&amp;"",""))</f>
        <v/>
      </c>
      <c r="D7420" s="638" t="str">
        <f>IF($C7420="","",IFERROR(_xlfn.XLOOKUP($C7420,'1.PrepList'!$I$2:$I$1500,'1.PrepList'!$J$2:$J$1500,"")&amp;"",""))</f>
        <v/>
      </c>
      <c r="E7420" s="638" t="str">
        <f>IF($C7420="","",IFERROR(_xlfn.XLOOKUP($C7420,'1.PrepList'!$I$2:$I$1500,'1.PrepList'!$N$2:$N$1500,"")&amp;"",""))</f>
        <v/>
      </c>
      <c r="F7420" s="638" t="str">
        <f>IF($C7420="","",IFERROR(_xlfn.XLOOKUP($C7420,'1.PrepList'!$I$2:$I$1500,'1.PrepList'!$K$2:$K$1500,"")&amp;"",""))</f>
        <v/>
      </c>
      <c r="H7420" s="644" t="str">
        <f>IF($C7420="","",IFERROR(IF(_xlfn.XLOOKUP($C7420,tbl_StartedStatus[Bold ID],tbl_StartedStatus[Started])="Started","Yes",IF(_xlfn.XLOOKUP($C7420,tbl_StartedStatus[Bold ID],tbl_StartedStatus[Started])="No Show","No Show","")),""))</f>
        <v/>
      </c>
    </row>
    <row r="7421" spans="1:8" ht="15" customHeight="1" thickBot="1">
      <c r="A7421" s="38" t="str">
        <f>IF($C7421="","",IFERROR(_xlfn.XLOOKUP($C7421,'1.PrepList'!$I$2:$I$1500,'1.PrepList'!$G$2:$G$1500,"")&amp;"",""))</f>
        <v/>
      </c>
      <c r="B7421" s="638" t="str">
        <f>IF($C7421="","",IFERROR(_xlfn.XLOOKUP($C7421,'1.PrepList'!$I$2:$I$1500,'1.PrepList'!$H$2:$H$1500,"")&amp;"",""))</f>
        <v/>
      </c>
      <c r="D7421" s="638" t="str">
        <f>IF($C7421="","",IFERROR(_xlfn.XLOOKUP($C7421,'1.PrepList'!$I$2:$I$1500,'1.PrepList'!$J$2:$J$1500,"")&amp;"",""))</f>
        <v/>
      </c>
      <c r="E7421" s="638" t="str">
        <f>IF($C7421="","",IFERROR(_xlfn.XLOOKUP($C7421,'1.PrepList'!$I$2:$I$1500,'1.PrepList'!$N$2:$N$1500,"")&amp;"",""))</f>
        <v/>
      </c>
      <c r="F7421" s="638" t="str">
        <f>IF($C7421="","",IFERROR(_xlfn.XLOOKUP($C7421,'1.PrepList'!$I$2:$I$1500,'1.PrepList'!$K$2:$K$1500,"")&amp;"",""))</f>
        <v/>
      </c>
      <c r="H7421" s="644" t="str">
        <f>IF($C7421="","",IFERROR(IF(_xlfn.XLOOKUP($C7421,tbl_StartedStatus[Bold ID],tbl_StartedStatus[Started])="Started","Yes",IF(_xlfn.XLOOKUP($C7421,tbl_StartedStatus[Bold ID],tbl_StartedStatus[Started])="No Show","No Show","")),""))</f>
        <v/>
      </c>
    </row>
    <row r="7422" spans="1:8" ht="15" customHeight="1" thickBot="1">
      <c r="A7422" s="38" t="str">
        <f>IF($C7422="","",IFERROR(_xlfn.XLOOKUP($C7422,'1.PrepList'!$I$2:$I$1500,'1.PrepList'!$G$2:$G$1500,"")&amp;"",""))</f>
        <v/>
      </c>
      <c r="B7422" s="638" t="str">
        <f>IF($C7422="","",IFERROR(_xlfn.XLOOKUP($C7422,'1.PrepList'!$I$2:$I$1500,'1.PrepList'!$H$2:$H$1500,"")&amp;"",""))</f>
        <v/>
      </c>
      <c r="D7422" s="638" t="str">
        <f>IF($C7422="","",IFERROR(_xlfn.XLOOKUP($C7422,'1.PrepList'!$I$2:$I$1500,'1.PrepList'!$J$2:$J$1500,"")&amp;"",""))</f>
        <v/>
      </c>
      <c r="E7422" s="638" t="str">
        <f>IF($C7422="","",IFERROR(_xlfn.XLOOKUP($C7422,'1.PrepList'!$I$2:$I$1500,'1.PrepList'!$N$2:$N$1500,"")&amp;"",""))</f>
        <v/>
      </c>
      <c r="F7422" s="638" t="str">
        <f>IF($C7422="","",IFERROR(_xlfn.XLOOKUP($C7422,'1.PrepList'!$I$2:$I$1500,'1.PrepList'!$K$2:$K$1500,"")&amp;"",""))</f>
        <v/>
      </c>
      <c r="H7422" s="644" t="str">
        <f>IF($C7422="","",IFERROR(IF(_xlfn.XLOOKUP($C7422,tbl_StartedStatus[Bold ID],tbl_StartedStatus[Started])="Started","Yes",IF(_xlfn.XLOOKUP($C7422,tbl_StartedStatus[Bold ID],tbl_StartedStatus[Started])="No Show","No Show","")),""))</f>
        <v/>
      </c>
    </row>
    <row r="7423" spans="1:8" ht="15" customHeight="1" thickBot="1">
      <c r="A7423" s="38" t="str">
        <f>IF($C7423="","",IFERROR(_xlfn.XLOOKUP($C7423,'1.PrepList'!$I$2:$I$1500,'1.PrepList'!$G$2:$G$1500,"")&amp;"",""))</f>
        <v/>
      </c>
      <c r="B7423" s="638" t="str">
        <f>IF($C7423="","",IFERROR(_xlfn.XLOOKUP($C7423,'1.PrepList'!$I$2:$I$1500,'1.PrepList'!$H$2:$H$1500,"")&amp;"",""))</f>
        <v/>
      </c>
      <c r="D7423" s="638" t="str">
        <f>IF($C7423="","",IFERROR(_xlfn.XLOOKUP($C7423,'1.PrepList'!$I$2:$I$1500,'1.PrepList'!$J$2:$J$1500,"")&amp;"",""))</f>
        <v/>
      </c>
      <c r="E7423" s="638" t="str">
        <f>IF($C7423="","",IFERROR(_xlfn.XLOOKUP($C7423,'1.PrepList'!$I$2:$I$1500,'1.PrepList'!$N$2:$N$1500,"")&amp;"",""))</f>
        <v/>
      </c>
      <c r="F7423" s="638" t="str">
        <f>IF($C7423="","",IFERROR(_xlfn.XLOOKUP($C7423,'1.PrepList'!$I$2:$I$1500,'1.PrepList'!$K$2:$K$1500,"")&amp;"",""))</f>
        <v/>
      </c>
      <c r="H7423" s="644" t="str">
        <f>IF($C7423="","",IFERROR(IF(_xlfn.XLOOKUP($C7423,tbl_StartedStatus[Bold ID],tbl_StartedStatus[Started])="Started","Yes",IF(_xlfn.XLOOKUP($C7423,tbl_StartedStatus[Bold ID],tbl_StartedStatus[Started])="No Show","No Show","")),""))</f>
        <v/>
      </c>
    </row>
    <row r="7424" spans="1:8" ht="15" customHeight="1" thickBot="1">
      <c r="A7424" s="38" t="str">
        <f>IF($C7424="","",IFERROR(_xlfn.XLOOKUP($C7424,'1.PrepList'!$I$2:$I$1500,'1.PrepList'!$G$2:$G$1500,"")&amp;"",""))</f>
        <v/>
      </c>
      <c r="B7424" s="638" t="str">
        <f>IF($C7424="","",IFERROR(_xlfn.XLOOKUP($C7424,'1.PrepList'!$I$2:$I$1500,'1.PrepList'!$H$2:$H$1500,"")&amp;"",""))</f>
        <v/>
      </c>
      <c r="D7424" s="638" t="str">
        <f>IF($C7424="","",IFERROR(_xlfn.XLOOKUP($C7424,'1.PrepList'!$I$2:$I$1500,'1.PrepList'!$J$2:$J$1500,"")&amp;"",""))</f>
        <v/>
      </c>
      <c r="E7424" s="638" t="str">
        <f>IF($C7424="","",IFERROR(_xlfn.XLOOKUP($C7424,'1.PrepList'!$I$2:$I$1500,'1.PrepList'!$N$2:$N$1500,"")&amp;"",""))</f>
        <v/>
      </c>
      <c r="F7424" s="638" t="str">
        <f>IF($C7424="","",IFERROR(_xlfn.XLOOKUP($C7424,'1.PrepList'!$I$2:$I$1500,'1.PrepList'!$K$2:$K$1500,"")&amp;"",""))</f>
        <v/>
      </c>
      <c r="H7424" s="644" t="str">
        <f>IF($C7424="","",IFERROR(IF(_xlfn.XLOOKUP($C7424,tbl_StartedStatus[Bold ID],tbl_StartedStatus[Started])="Started","Yes",IF(_xlfn.XLOOKUP($C7424,tbl_StartedStatus[Bold ID],tbl_StartedStatus[Started])="No Show","No Show","")),""))</f>
        <v/>
      </c>
    </row>
    <row r="7425" spans="1:8" ht="15" customHeight="1" thickBot="1">
      <c r="A7425" s="38" t="str">
        <f>IF($C7425="","",IFERROR(_xlfn.XLOOKUP($C7425,'1.PrepList'!$I$2:$I$1500,'1.PrepList'!$G$2:$G$1500,"")&amp;"",""))</f>
        <v/>
      </c>
      <c r="B7425" s="638" t="str">
        <f>IF($C7425="","",IFERROR(_xlfn.XLOOKUP($C7425,'1.PrepList'!$I$2:$I$1500,'1.PrepList'!$H$2:$H$1500,"")&amp;"",""))</f>
        <v/>
      </c>
      <c r="D7425" s="638" t="str">
        <f>IF($C7425="","",IFERROR(_xlfn.XLOOKUP($C7425,'1.PrepList'!$I$2:$I$1500,'1.PrepList'!$J$2:$J$1500,"")&amp;"",""))</f>
        <v/>
      </c>
      <c r="E7425" s="638" t="str">
        <f>IF($C7425="","",IFERROR(_xlfn.XLOOKUP($C7425,'1.PrepList'!$I$2:$I$1500,'1.PrepList'!$N$2:$N$1500,"")&amp;"",""))</f>
        <v/>
      </c>
      <c r="F7425" s="638" t="str">
        <f>IF($C7425="","",IFERROR(_xlfn.XLOOKUP($C7425,'1.PrepList'!$I$2:$I$1500,'1.PrepList'!$K$2:$K$1500,"")&amp;"",""))</f>
        <v/>
      </c>
      <c r="H7425" s="644" t="str">
        <f>IF($C7425="","",IFERROR(IF(_xlfn.XLOOKUP($C7425,tbl_StartedStatus[Bold ID],tbl_StartedStatus[Started])="Started","Yes",IF(_xlfn.XLOOKUP($C7425,tbl_StartedStatus[Bold ID],tbl_StartedStatus[Started])="No Show","No Show","")),""))</f>
        <v/>
      </c>
    </row>
    <row r="7426" spans="1:8" ht="15" customHeight="1" thickBot="1">
      <c r="A7426" s="38" t="str">
        <f>IF($C7426="","",IFERROR(_xlfn.XLOOKUP($C7426,'1.PrepList'!$I$2:$I$1500,'1.PrepList'!$G$2:$G$1500,"")&amp;"",""))</f>
        <v/>
      </c>
      <c r="B7426" s="638" t="str">
        <f>IF($C7426="","",IFERROR(_xlfn.XLOOKUP($C7426,'1.PrepList'!$I$2:$I$1500,'1.PrepList'!$H$2:$H$1500,"")&amp;"",""))</f>
        <v/>
      </c>
      <c r="D7426" s="638" t="str">
        <f>IF($C7426="","",IFERROR(_xlfn.XLOOKUP($C7426,'1.PrepList'!$I$2:$I$1500,'1.PrepList'!$J$2:$J$1500,"")&amp;"",""))</f>
        <v/>
      </c>
      <c r="E7426" s="638" t="str">
        <f>IF($C7426="","",IFERROR(_xlfn.XLOOKUP($C7426,'1.PrepList'!$I$2:$I$1500,'1.PrepList'!$N$2:$N$1500,"")&amp;"",""))</f>
        <v/>
      </c>
      <c r="F7426" s="638" t="str">
        <f>IF($C7426="","",IFERROR(_xlfn.XLOOKUP($C7426,'1.PrepList'!$I$2:$I$1500,'1.PrepList'!$K$2:$K$1500,"")&amp;"",""))</f>
        <v/>
      </c>
      <c r="H7426" s="644" t="str">
        <f>IF($C7426="","",IFERROR(IF(_xlfn.XLOOKUP($C7426,tbl_StartedStatus[Bold ID],tbl_StartedStatus[Started])="Started","Yes",IF(_xlfn.XLOOKUP($C7426,tbl_StartedStatus[Bold ID],tbl_StartedStatus[Started])="No Show","No Show","")),""))</f>
        <v/>
      </c>
    </row>
    <row r="7427" spans="1:8" ht="15" customHeight="1" thickBot="1">
      <c r="A7427" s="38" t="str">
        <f>IF($C7427="","",IFERROR(_xlfn.XLOOKUP($C7427,'1.PrepList'!$I$2:$I$1500,'1.PrepList'!$G$2:$G$1500,"")&amp;"",""))</f>
        <v/>
      </c>
      <c r="B7427" s="638" t="str">
        <f>IF($C7427="","",IFERROR(_xlfn.XLOOKUP($C7427,'1.PrepList'!$I$2:$I$1500,'1.PrepList'!$H$2:$H$1500,"")&amp;"",""))</f>
        <v/>
      </c>
      <c r="D7427" s="638" t="str">
        <f>IF($C7427="","",IFERROR(_xlfn.XLOOKUP($C7427,'1.PrepList'!$I$2:$I$1500,'1.PrepList'!$J$2:$J$1500,"")&amp;"",""))</f>
        <v/>
      </c>
      <c r="E7427" s="638" t="str">
        <f>IF($C7427="","",IFERROR(_xlfn.XLOOKUP($C7427,'1.PrepList'!$I$2:$I$1500,'1.PrepList'!$N$2:$N$1500,"")&amp;"",""))</f>
        <v/>
      </c>
      <c r="F7427" s="638" t="str">
        <f>IF($C7427="","",IFERROR(_xlfn.XLOOKUP($C7427,'1.PrepList'!$I$2:$I$1500,'1.PrepList'!$K$2:$K$1500,"")&amp;"",""))</f>
        <v/>
      </c>
      <c r="H7427" s="644" t="str">
        <f>IF($C7427="","",IFERROR(IF(_xlfn.XLOOKUP($C7427,tbl_StartedStatus[Bold ID],tbl_StartedStatus[Started])="Started","Yes",IF(_xlfn.XLOOKUP($C7427,tbl_StartedStatus[Bold ID],tbl_StartedStatus[Started])="No Show","No Show","")),""))</f>
        <v/>
      </c>
    </row>
    <row r="7428" spans="1:8" ht="15" customHeight="1" thickBot="1">
      <c r="A7428" s="38" t="str">
        <f>IF($C7428="","",IFERROR(_xlfn.XLOOKUP($C7428,'1.PrepList'!$I$2:$I$1500,'1.PrepList'!$G$2:$G$1500,"")&amp;"",""))</f>
        <v/>
      </c>
      <c r="B7428" s="638" t="str">
        <f>IF($C7428="","",IFERROR(_xlfn.XLOOKUP($C7428,'1.PrepList'!$I$2:$I$1500,'1.PrepList'!$H$2:$H$1500,"")&amp;"",""))</f>
        <v/>
      </c>
      <c r="D7428" s="638" t="str">
        <f>IF($C7428="","",IFERROR(_xlfn.XLOOKUP($C7428,'1.PrepList'!$I$2:$I$1500,'1.PrepList'!$J$2:$J$1500,"")&amp;"",""))</f>
        <v/>
      </c>
      <c r="E7428" s="638" t="str">
        <f>IF($C7428="","",IFERROR(_xlfn.XLOOKUP($C7428,'1.PrepList'!$I$2:$I$1500,'1.PrepList'!$N$2:$N$1500,"")&amp;"",""))</f>
        <v/>
      </c>
      <c r="F7428" s="638" t="str">
        <f>IF($C7428="","",IFERROR(_xlfn.XLOOKUP($C7428,'1.PrepList'!$I$2:$I$1500,'1.PrepList'!$K$2:$K$1500,"")&amp;"",""))</f>
        <v/>
      </c>
      <c r="H7428" s="644" t="str">
        <f>IF($C7428="","",IFERROR(IF(_xlfn.XLOOKUP($C7428,tbl_StartedStatus[Bold ID],tbl_StartedStatus[Started])="Started","Yes",IF(_xlfn.XLOOKUP($C7428,tbl_StartedStatus[Bold ID],tbl_StartedStatus[Started])="No Show","No Show","")),""))</f>
        <v/>
      </c>
    </row>
    <row r="7429" spans="1:8" ht="15" customHeight="1" thickBot="1">
      <c r="A7429" s="38" t="str">
        <f>IF($C7429="","",IFERROR(_xlfn.XLOOKUP($C7429,'1.PrepList'!$I$2:$I$1500,'1.PrepList'!$G$2:$G$1500,"")&amp;"",""))</f>
        <v/>
      </c>
      <c r="B7429" s="638" t="str">
        <f>IF($C7429="","",IFERROR(_xlfn.XLOOKUP($C7429,'1.PrepList'!$I$2:$I$1500,'1.PrepList'!$H$2:$H$1500,"")&amp;"",""))</f>
        <v/>
      </c>
      <c r="D7429" s="638" t="str">
        <f>IF($C7429="","",IFERROR(_xlfn.XLOOKUP($C7429,'1.PrepList'!$I$2:$I$1500,'1.PrepList'!$J$2:$J$1500,"")&amp;"",""))</f>
        <v/>
      </c>
      <c r="E7429" s="638" t="str">
        <f>IF($C7429="","",IFERROR(_xlfn.XLOOKUP($C7429,'1.PrepList'!$I$2:$I$1500,'1.PrepList'!$N$2:$N$1500,"")&amp;"",""))</f>
        <v/>
      </c>
      <c r="F7429" s="638" t="str">
        <f>IF($C7429="","",IFERROR(_xlfn.XLOOKUP($C7429,'1.PrepList'!$I$2:$I$1500,'1.PrepList'!$K$2:$K$1500,"")&amp;"",""))</f>
        <v/>
      </c>
      <c r="H7429" s="644" t="str">
        <f>IF($C7429="","",IFERROR(IF(_xlfn.XLOOKUP($C7429,tbl_StartedStatus[Bold ID],tbl_StartedStatus[Started])="Started","Yes",IF(_xlfn.XLOOKUP($C7429,tbl_StartedStatus[Bold ID],tbl_StartedStatus[Started])="No Show","No Show","")),""))</f>
        <v/>
      </c>
    </row>
    <row r="7430" spans="1:8" ht="15" customHeight="1" thickBot="1">
      <c r="A7430" s="38" t="str">
        <f>IF($C7430="","",IFERROR(_xlfn.XLOOKUP($C7430,'1.PrepList'!$I$2:$I$1500,'1.PrepList'!$G$2:$G$1500,"")&amp;"",""))</f>
        <v/>
      </c>
      <c r="B7430" s="638" t="str">
        <f>IF($C7430="","",IFERROR(_xlfn.XLOOKUP($C7430,'1.PrepList'!$I$2:$I$1500,'1.PrepList'!$H$2:$H$1500,"")&amp;"",""))</f>
        <v/>
      </c>
      <c r="D7430" s="638" t="str">
        <f>IF($C7430="","",IFERROR(_xlfn.XLOOKUP($C7430,'1.PrepList'!$I$2:$I$1500,'1.PrepList'!$J$2:$J$1500,"")&amp;"",""))</f>
        <v/>
      </c>
      <c r="E7430" s="638" t="str">
        <f>IF($C7430="","",IFERROR(_xlfn.XLOOKUP($C7430,'1.PrepList'!$I$2:$I$1500,'1.PrepList'!$N$2:$N$1500,"")&amp;"",""))</f>
        <v/>
      </c>
      <c r="F7430" s="638" t="str">
        <f>IF($C7430="","",IFERROR(_xlfn.XLOOKUP($C7430,'1.PrepList'!$I$2:$I$1500,'1.PrepList'!$K$2:$K$1500,"")&amp;"",""))</f>
        <v/>
      </c>
      <c r="H7430" s="644" t="str">
        <f>IF($C7430="","",IFERROR(IF(_xlfn.XLOOKUP($C7430,tbl_StartedStatus[Bold ID],tbl_StartedStatus[Started])="Started","Yes",IF(_xlfn.XLOOKUP($C7430,tbl_StartedStatus[Bold ID],tbl_StartedStatus[Started])="No Show","No Show","")),""))</f>
        <v/>
      </c>
    </row>
    <row r="7431" spans="1:8" ht="15" customHeight="1" thickBot="1">
      <c r="A7431" s="38" t="str">
        <f>IF($C7431="","",IFERROR(_xlfn.XLOOKUP($C7431,'1.PrepList'!$I$2:$I$1500,'1.PrepList'!$G$2:$G$1500,"")&amp;"",""))</f>
        <v/>
      </c>
      <c r="B7431" s="638" t="str">
        <f>IF($C7431="","",IFERROR(_xlfn.XLOOKUP($C7431,'1.PrepList'!$I$2:$I$1500,'1.PrepList'!$H$2:$H$1500,"")&amp;"",""))</f>
        <v/>
      </c>
      <c r="D7431" s="638" t="str">
        <f>IF($C7431="","",IFERROR(_xlfn.XLOOKUP($C7431,'1.PrepList'!$I$2:$I$1500,'1.PrepList'!$J$2:$J$1500,"")&amp;"",""))</f>
        <v/>
      </c>
      <c r="E7431" s="638" t="str">
        <f>IF($C7431="","",IFERROR(_xlfn.XLOOKUP($C7431,'1.PrepList'!$I$2:$I$1500,'1.PrepList'!$N$2:$N$1500,"")&amp;"",""))</f>
        <v/>
      </c>
      <c r="F7431" s="638" t="str">
        <f>IF($C7431="","",IFERROR(_xlfn.XLOOKUP($C7431,'1.PrepList'!$I$2:$I$1500,'1.PrepList'!$K$2:$K$1500,"")&amp;"",""))</f>
        <v/>
      </c>
      <c r="H7431" s="644" t="str">
        <f>IF($C7431="","",IFERROR(IF(_xlfn.XLOOKUP($C7431,tbl_StartedStatus[Bold ID],tbl_StartedStatus[Started])="Started","Yes",IF(_xlfn.XLOOKUP($C7431,tbl_StartedStatus[Bold ID],tbl_StartedStatus[Started])="No Show","No Show","")),""))</f>
        <v/>
      </c>
    </row>
    <row r="7432" spans="1:8" ht="15" customHeight="1" thickBot="1">
      <c r="A7432" s="38" t="str">
        <f>IF($C7432="","",IFERROR(_xlfn.XLOOKUP($C7432,'1.PrepList'!$I$2:$I$1500,'1.PrepList'!$G$2:$G$1500,"")&amp;"",""))</f>
        <v/>
      </c>
      <c r="B7432" s="638" t="str">
        <f>IF($C7432="","",IFERROR(_xlfn.XLOOKUP($C7432,'1.PrepList'!$I$2:$I$1500,'1.PrepList'!$H$2:$H$1500,"")&amp;"",""))</f>
        <v/>
      </c>
      <c r="D7432" s="638" t="str">
        <f>IF($C7432="","",IFERROR(_xlfn.XLOOKUP($C7432,'1.PrepList'!$I$2:$I$1500,'1.PrepList'!$J$2:$J$1500,"")&amp;"",""))</f>
        <v/>
      </c>
      <c r="E7432" s="638" t="str">
        <f>IF($C7432="","",IFERROR(_xlfn.XLOOKUP($C7432,'1.PrepList'!$I$2:$I$1500,'1.PrepList'!$N$2:$N$1500,"")&amp;"",""))</f>
        <v/>
      </c>
      <c r="F7432" s="638" t="str">
        <f>IF($C7432="","",IFERROR(_xlfn.XLOOKUP($C7432,'1.PrepList'!$I$2:$I$1500,'1.PrepList'!$K$2:$K$1500,"")&amp;"",""))</f>
        <v/>
      </c>
      <c r="H7432" s="644" t="str">
        <f>IF($C7432="","",IFERROR(IF(_xlfn.XLOOKUP($C7432,tbl_StartedStatus[Bold ID],tbl_StartedStatus[Started])="Started","Yes",IF(_xlfn.XLOOKUP($C7432,tbl_StartedStatus[Bold ID],tbl_StartedStatus[Started])="No Show","No Show","")),""))</f>
        <v/>
      </c>
    </row>
    <row r="7433" spans="1:8" ht="15" customHeight="1" thickBot="1">
      <c r="A7433" s="38" t="str">
        <f>IF($C7433="","",IFERROR(_xlfn.XLOOKUP($C7433,'1.PrepList'!$I$2:$I$1500,'1.PrepList'!$G$2:$G$1500,"")&amp;"",""))</f>
        <v/>
      </c>
      <c r="B7433" s="638" t="str">
        <f>IF($C7433="","",IFERROR(_xlfn.XLOOKUP($C7433,'1.PrepList'!$I$2:$I$1500,'1.PrepList'!$H$2:$H$1500,"")&amp;"",""))</f>
        <v/>
      </c>
      <c r="D7433" s="638" t="str">
        <f>IF($C7433="","",IFERROR(_xlfn.XLOOKUP($C7433,'1.PrepList'!$I$2:$I$1500,'1.PrepList'!$J$2:$J$1500,"")&amp;"",""))</f>
        <v/>
      </c>
      <c r="E7433" s="638" t="str">
        <f>IF($C7433="","",IFERROR(_xlfn.XLOOKUP($C7433,'1.PrepList'!$I$2:$I$1500,'1.PrepList'!$N$2:$N$1500,"")&amp;"",""))</f>
        <v/>
      </c>
      <c r="F7433" s="638" t="str">
        <f>IF($C7433="","",IFERROR(_xlfn.XLOOKUP($C7433,'1.PrepList'!$I$2:$I$1500,'1.PrepList'!$K$2:$K$1500,"")&amp;"",""))</f>
        <v/>
      </c>
      <c r="H7433" s="644" t="str">
        <f>IF($C7433="","",IFERROR(IF(_xlfn.XLOOKUP($C7433,tbl_StartedStatus[Bold ID],tbl_StartedStatus[Started])="Started","Yes",IF(_xlfn.XLOOKUP($C7433,tbl_StartedStatus[Bold ID],tbl_StartedStatus[Started])="No Show","No Show","")),""))</f>
        <v/>
      </c>
    </row>
    <row r="7434" spans="1:8" ht="15" customHeight="1" thickBot="1">
      <c r="A7434" s="38" t="str">
        <f>IF($C7434="","",IFERROR(_xlfn.XLOOKUP($C7434,'1.PrepList'!$I$2:$I$1500,'1.PrepList'!$G$2:$G$1500,"")&amp;"",""))</f>
        <v/>
      </c>
      <c r="B7434" s="638" t="str">
        <f>IF($C7434="","",IFERROR(_xlfn.XLOOKUP($C7434,'1.PrepList'!$I$2:$I$1500,'1.PrepList'!$H$2:$H$1500,"")&amp;"",""))</f>
        <v/>
      </c>
      <c r="D7434" s="638" t="str">
        <f>IF($C7434="","",IFERROR(_xlfn.XLOOKUP($C7434,'1.PrepList'!$I$2:$I$1500,'1.PrepList'!$J$2:$J$1500,"")&amp;"",""))</f>
        <v/>
      </c>
      <c r="E7434" s="638" t="str">
        <f>IF($C7434="","",IFERROR(_xlfn.XLOOKUP($C7434,'1.PrepList'!$I$2:$I$1500,'1.PrepList'!$N$2:$N$1500,"")&amp;"",""))</f>
        <v/>
      </c>
      <c r="F7434" s="638" t="str">
        <f>IF($C7434="","",IFERROR(_xlfn.XLOOKUP($C7434,'1.PrepList'!$I$2:$I$1500,'1.PrepList'!$K$2:$K$1500,"")&amp;"",""))</f>
        <v/>
      </c>
      <c r="H7434" s="644" t="str">
        <f>IF($C7434="","",IFERROR(IF(_xlfn.XLOOKUP($C7434,tbl_StartedStatus[Bold ID],tbl_StartedStatus[Started])="Started","Yes",IF(_xlfn.XLOOKUP($C7434,tbl_StartedStatus[Bold ID],tbl_StartedStatus[Started])="No Show","No Show","")),""))</f>
        <v/>
      </c>
    </row>
    <row r="7435" spans="1:8" ht="15" customHeight="1" thickBot="1">
      <c r="A7435" s="38" t="str">
        <f>IF($C7435="","",IFERROR(_xlfn.XLOOKUP($C7435,'1.PrepList'!$I$2:$I$1500,'1.PrepList'!$G$2:$G$1500,"")&amp;"",""))</f>
        <v/>
      </c>
      <c r="B7435" s="638" t="str">
        <f>IF($C7435="","",IFERROR(_xlfn.XLOOKUP($C7435,'1.PrepList'!$I$2:$I$1500,'1.PrepList'!$H$2:$H$1500,"")&amp;"",""))</f>
        <v/>
      </c>
      <c r="D7435" s="638" t="str">
        <f>IF($C7435="","",IFERROR(_xlfn.XLOOKUP($C7435,'1.PrepList'!$I$2:$I$1500,'1.PrepList'!$J$2:$J$1500,"")&amp;"",""))</f>
        <v/>
      </c>
      <c r="E7435" s="638" t="str">
        <f>IF($C7435="","",IFERROR(_xlfn.XLOOKUP($C7435,'1.PrepList'!$I$2:$I$1500,'1.PrepList'!$N$2:$N$1500,"")&amp;"",""))</f>
        <v/>
      </c>
      <c r="F7435" s="638" t="str">
        <f>IF($C7435="","",IFERROR(_xlfn.XLOOKUP($C7435,'1.PrepList'!$I$2:$I$1500,'1.PrepList'!$K$2:$K$1500,"")&amp;"",""))</f>
        <v/>
      </c>
      <c r="H7435" s="644" t="str">
        <f>IF($C7435="","",IFERROR(IF(_xlfn.XLOOKUP($C7435,tbl_StartedStatus[Bold ID],tbl_StartedStatus[Started])="Started","Yes",IF(_xlfn.XLOOKUP($C7435,tbl_StartedStatus[Bold ID],tbl_StartedStatus[Started])="No Show","No Show","")),""))</f>
        <v/>
      </c>
    </row>
    <row r="7436" spans="1:8" ht="15" customHeight="1" thickBot="1">
      <c r="A7436" s="38" t="str">
        <f>IF($C7436="","",IFERROR(_xlfn.XLOOKUP($C7436,'1.PrepList'!$I$2:$I$1500,'1.PrepList'!$G$2:$G$1500,"")&amp;"",""))</f>
        <v/>
      </c>
      <c r="B7436" s="638" t="str">
        <f>IF($C7436="","",IFERROR(_xlfn.XLOOKUP($C7436,'1.PrepList'!$I$2:$I$1500,'1.PrepList'!$H$2:$H$1500,"")&amp;"",""))</f>
        <v/>
      </c>
      <c r="D7436" s="638" t="str">
        <f>IF($C7436="","",IFERROR(_xlfn.XLOOKUP($C7436,'1.PrepList'!$I$2:$I$1500,'1.PrepList'!$J$2:$J$1500,"")&amp;"",""))</f>
        <v/>
      </c>
      <c r="E7436" s="638" t="str">
        <f>IF($C7436="","",IFERROR(_xlfn.XLOOKUP($C7436,'1.PrepList'!$I$2:$I$1500,'1.PrepList'!$N$2:$N$1500,"")&amp;"",""))</f>
        <v/>
      </c>
      <c r="F7436" s="638" t="str">
        <f>IF($C7436="","",IFERROR(_xlfn.XLOOKUP($C7436,'1.PrepList'!$I$2:$I$1500,'1.PrepList'!$K$2:$K$1500,"")&amp;"",""))</f>
        <v/>
      </c>
      <c r="H7436" s="644" t="str">
        <f>IF($C7436="","",IFERROR(IF(_xlfn.XLOOKUP($C7436,tbl_StartedStatus[Bold ID],tbl_StartedStatus[Started])="Started","Yes",IF(_xlfn.XLOOKUP($C7436,tbl_StartedStatus[Bold ID],tbl_StartedStatus[Started])="No Show","No Show","")),""))</f>
        <v/>
      </c>
    </row>
    <row r="7437" spans="1:8" ht="15" customHeight="1" thickBot="1">
      <c r="A7437" s="38" t="str">
        <f>IF($C7437="","",IFERROR(_xlfn.XLOOKUP($C7437,'1.PrepList'!$I$2:$I$1500,'1.PrepList'!$G$2:$G$1500,"")&amp;"",""))</f>
        <v/>
      </c>
      <c r="B7437" s="638" t="str">
        <f>IF($C7437="","",IFERROR(_xlfn.XLOOKUP($C7437,'1.PrepList'!$I$2:$I$1500,'1.PrepList'!$H$2:$H$1500,"")&amp;"",""))</f>
        <v/>
      </c>
      <c r="D7437" s="638" t="str">
        <f>IF($C7437="","",IFERROR(_xlfn.XLOOKUP($C7437,'1.PrepList'!$I$2:$I$1500,'1.PrepList'!$J$2:$J$1500,"")&amp;"",""))</f>
        <v/>
      </c>
      <c r="E7437" s="638" t="str">
        <f>IF($C7437="","",IFERROR(_xlfn.XLOOKUP($C7437,'1.PrepList'!$I$2:$I$1500,'1.PrepList'!$N$2:$N$1500,"")&amp;"",""))</f>
        <v/>
      </c>
      <c r="F7437" s="638" t="str">
        <f>IF($C7437="","",IFERROR(_xlfn.XLOOKUP($C7437,'1.PrepList'!$I$2:$I$1500,'1.PrepList'!$K$2:$K$1500,"")&amp;"",""))</f>
        <v/>
      </c>
      <c r="H7437" s="644" t="str">
        <f>IF($C7437="","",IFERROR(IF(_xlfn.XLOOKUP($C7437,tbl_StartedStatus[Bold ID],tbl_StartedStatus[Started])="Started","Yes",IF(_xlfn.XLOOKUP($C7437,tbl_StartedStatus[Bold ID],tbl_StartedStatus[Started])="No Show","No Show","")),""))</f>
        <v/>
      </c>
    </row>
    <row r="7438" spans="1:8" ht="15" customHeight="1" thickBot="1">
      <c r="A7438" s="38" t="str">
        <f>IF($C7438="","",IFERROR(_xlfn.XLOOKUP($C7438,'1.PrepList'!$I$2:$I$1500,'1.PrepList'!$G$2:$G$1500,"")&amp;"",""))</f>
        <v/>
      </c>
      <c r="B7438" s="638" t="str">
        <f>IF($C7438="","",IFERROR(_xlfn.XLOOKUP($C7438,'1.PrepList'!$I$2:$I$1500,'1.PrepList'!$H$2:$H$1500,"")&amp;"",""))</f>
        <v/>
      </c>
      <c r="D7438" s="638" t="str">
        <f>IF($C7438="","",IFERROR(_xlfn.XLOOKUP($C7438,'1.PrepList'!$I$2:$I$1500,'1.PrepList'!$J$2:$J$1500,"")&amp;"",""))</f>
        <v/>
      </c>
      <c r="E7438" s="638" t="str">
        <f>IF($C7438="","",IFERROR(_xlfn.XLOOKUP($C7438,'1.PrepList'!$I$2:$I$1500,'1.PrepList'!$N$2:$N$1500,"")&amp;"",""))</f>
        <v/>
      </c>
      <c r="F7438" s="638" t="str">
        <f>IF($C7438="","",IFERROR(_xlfn.XLOOKUP($C7438,'1.PrepList'!$I$2:$I$1500,'1.PrepList'!$K$2:$K$1500,"")&amp;"",""))</f>
        <v/>
      </c>
      <c r="H7438" s="644" t="str">
        <f>IF($C7438="","",IFERROR(IF(_xlfn.XLOOKUP($C7438,tbl_StartedStatus[Bold ID],tbl_StartedStatus[Started])="Started","Yes",IF(_xlfn.XLOOKUP($C7438,tbl_StartedStatus[Bold ID],tbl_StartedStatus[Started])="No Show","No Show","")),""))</f>
        <v/>
      </c>
    </row>
    <row r="7439" spans="1:8" ht="15" customHeight="1" thickBot="1">
      <c r="A7439" s="38" t="str">
        <f>IF($C7439="","",IFERROR(_xlfn.XLOOKUP($C7439,'1.PrepList'!$I$2:$I$1500,'1.PrepList'!$G$2:$G$1500,"")&amp;"",""))</f>
        <v/>
      </c>
      <c r="B7439" s="638" t="str">
        <f>IF($C7439="","",IFERROR(_xlfn.XLOOKUP($C7439,'1.PrepList'!$I$2:$I$1500,'1.PrepList'!$H$2:$H$1500,"")&amp;"",""))</f>
        <v/>
      </c>
      <c r="D7439" s="638" t="str">
        <f>IF($C7439="","",IFERROR(_xlfn.XLOOKUP($C7439,'1.PrepList'!$I$2:$I$1500,'1.PrepList'!$J$2:$J$1500,"")&amp;"",""))</f>
        <v/>
      </c>
      <c r="E7439" s="638" t="str">
        <f>IF($C7439="","",IFERROR(_xlfn.XLOOKUP($C7439,'1.PrepList'!$I$2:$I$1500,'1.PrepList'!$N$2:$N$1500,"")&amp;"",""))</f>
        <v/>
      </c>
      <c r="F7439" s="638" t="str">
        <f>IF($C7439="","",IFERROR(_xlfn.XLOOKUP($C7439,'1.PrepList'!$I$2:$I$1500,'1.PrepList'!$K$2:$K$1500,"")&amp;"",""))</f>
        <v/>
      </c>
      <c r="H7439" s="644" t="str">
        <f>IF($C7439="","",IFERROR(IF(_xlfn.XLOOKUP($C7439,tbl_StartedStatus[Bold ID],tbl_StartedStatus[Started])="Started","Yes",IF(_xlfn.XLOOKUP($C7439,tbl_StartedStatus[Bold ID],tbl_StartedStatus[Started])="No Show","No Show","")),""))</f>
        <v/>
      </c>
    </row>
    <row r="7440" spans="1:8" ht="15" customHeight="1" thickBot="1">
      <c r="A7440" s="38" t="str">
        <f>IF($C7440="","",IFERROR(_xlfn.XLOOKUP($C7440,'1.PrepList'!$I$2:$I$1500,'1.PrepList'!$G$2:$G$1500,"")&amp;"",""))</f>
        <v/>
      </c>
      <c r="B7440" s="638" t="str">
        <f>IF($C7440="","",IFERROR(_xlfn.XLOOKUP($C7440,'1.PrepList'!$I$2:$I$1500,'1.PrepList'!$H$2:$H$1500,"")&amp;"",""))</f>
        <v/>
      </c>
      <c r="D7440" s="638" t="str">
        <f>IF($C7440="","",IFERROR(_xlfn.XLOOKUP($C7440,'1.PrepList'!$I$2:$I$1500,'1.PrepList'!$J$2:$J$1500,"")&amp;"",""))</f>
        <v/>
      </c>
      <c r="E7440" s="638" t="str">
        <f>IF($C7440="","",IFERROR(_xlfn.XLOOKUP($C7440,'1.PrepList'!$I$2:$I$1500,'1.PrepList'!$N$2:$N$1500,"")&amp;"",""))</f>
        <v/>
      </c>
      <c r="F7440" s="638" t="str">
        <f>IF($C7440="","",IFERROR(_xlfn.XLOOKUP($C7440,'1.PrepList'!$I$2:$I$1500,'1.PrepList'!$K$2:$K$1500,"")&amp;"",""))</f>
        <v/>
      </c>
      <c r="H7440" s="644" t="str">
        <f>IF($C7440="","",IFERROR(IF(_xlfn.XLOOKUP($C7440,tbl_StartedStatus[Bold ID],tbl_StartedStatus[Started])="Started","Yes",IF(_xlfn.XLOOKUP($C7440,tbl_StartedStatus[Bold ID],tbl_StartedStatus[Started])="No Show","No Show","")),""))</f>
        <v/>
      </c>
    </row>
    <row r="7441" spans="1:8" ht="15" customHeight="1" thickBot="1">
      <c r="A7441" s="38" t="str">
        <f>IF($C7441="","",IFERROR(_xlfn.XLOOKUP($C7441,'1.PrepList'!$I$2:$I$1500,'1.PrepList'!$G$2:$G$1500,"")&amp;"",""))</f>
        <v/>
      </c>
      <c r="B7441" s="638" t="str">
        <f>IF($C7441="","",IFERROR(_xlfn.XLOOKUP($C7441,'1.PrepList'!$I$2:$I$1500,'1.PrepList'!$H$2:$H$1500,"")&amp;"",""))</f>
        <v/>
      </c>
      <c r="D7441" s="638" t="str">
        <f>IF($C7441="","",IFERROR(_xlfn.XLOOKUP($C7441,'1.PrepList'!$I$2:$I$1500,'1.PrepList'!$J$2:$J$1500,"")&amp;"",""))</f>
        <v/>
      </c>
      <c r="E7441" s="638" t="str">
        <f>IF($C7441="","",IFERROR(_xlfn.XLOOKUP($C7441,'1.PrepList'!$I$2:$I$1500,'1.PrepList'!$N$2:$N$1500,"")&amp;"",""))</f>
        <v/>
      </c>
      <c r="F7441" s="638" t="str">
        <f>IF($C7441="","",IFERROR(_xlfn.XLOOKUP($C7441,'1.PrepList'!$I$2:$I$1500,'1.PrepList'!$K$2:$K$1500,"")&amp;"",""))</f>
        <v/>
      </c>
      <c r="H7441" s="644" t="str">
        <f>IF($C7441="","",IFERROR(IF(_xlfn.XLOOKUP($C7441,tbl_StartedStatus[Bold ID],tbl_StartedStatus[Started])="Started","Yes",IF(_xlfn.XLOOKUP($C7441,tbl_StartedStatus[Bold ID],tbl_StartedStatus[Started])="No Show","No Show","")),""))</f>
        <v/>
      </c>
    </row>
    <row r="7442" spans="1:8" ht="15" customHeight="1" thickBot="1">
      <c r="A7442" s="38" t="str">
        <f>IF($C7442="","",IFERROR(_xlfn.XLOOKUP($C7442,'1.PrepList'!$I$2:$I$1500,'1.PrepList'!$G$2:$G$1500,"")&amp;"",""))</f>
        <v/>
      </c>
      <c r="B7442" s="638" t="str">
        <f>IF($C7442="","",IFERROR(_xlfn.XLOOKUP($C7442,'1.PrepList'!$I$2:$I$1500,'1.PrepList'!$H$2:$H$1500,"")&amp;"",""))</f>
        <v/>
      </c>
      <c r="D7442" s="638" t="str">
        <f>IF($C7442="","",IFERROR(_xlfn.XLOOKUP($C7442,'1.PrepList'!$I$2:$I$1500,'1.PrepList'!$J$2:$J$1500,"")&amp;"",""))</f>
        <v/>
      </c>
      <c r="E7442" s="638" t="str">
        <f>IF($C7442="","",IFERROR(_xlfn.XLOOKUP($C7442,'1.PrepList'!$I$2:$I$1500,'1.PrepList'!$N$2:$N$1500,"")&amp;"",""))</f>
        <v/>
      </c>
      <c r="F7442" s="638" t="str">
        <f>IF($C7442="","",IFERROR(_xlfn.XLOOKUP($C7442,'1.PrepList'!$I$2:$I$1500,'1.PrepList'!$K$2:$K$1500,"")&amp;"",""))</f>
        <v/>
      </c>
      <c r="H7442" s="644" t="str">
        <f>IF($C7442="","",IFERROR(IF(_xlfn.XLOOKUP($C7442,tbl_StartedStatus[Bold ID],tbl_StartedStatus[Started])="Started","Yes",IF(_xlfn.XLOOKUP($C7442,tbl_StartedStatus[Bold ID],tbl_StartedStatus[Started])="No Show","No Show","")),""))</f>
        <v/>
      </c>
    </row>
    <row r="7443" spans="1:8" ht="15" customHeight="1" thickBot="1">
      <c r="A7443" s="38" t="str">
        <f>IF($C7443="","",IFERROR(_xlfn.XLOOKUP($C7443,'1.PrepList'!$I$2:$I$1500,'1.PrepList'!$G$2:$G$1500,"")&amp;"",""))</f>
        <v/>
      </c>
      <c r="B7443" s="638" t="str">
        <f>IF($C7443="","",IFERROR(_xlfn.XLOOKUP($C7443,'1.PrepList'!$I$2:$I$1500,'1.PrepList'!$H$2:$H$1500,"")&amp;"",""))</f>
        <v/>
      </c>
      <c r="D7443" s="638" t="str">
        <f>IF($C7443="","",IFERROR(_xlfn.XLOOKUP($C7443,'1.PrepList'!$I$2:$I$1500,'1.PrepList'!$J$2:$J$1500,"")&amp;"",""))</f>
        <v/>
      </c>
      <c r="E7443" s="638" t="str">
        <f>IF($C7443="","",IFERROR(_xlfn.XLOOKUP($C7443,'1.PrepList'!$I$2:$I$1500,'1.PrepList'!$N$2:$N$1500,"")&amp;"",""))</f>
        <v/>
      </c>
      <c r="F7443" s="638" t="str">
        <f>IF($C7443="","",IFERROR(_xlfn.XLOOKUP($C7443,'1.PrepList'!$I$2:$I$1500,'1.PrepList'!$K$2:$K$1500,"")&amp;"",""))</f>
        <v/>
      </c>
      <c r="H7443" s="644" t="str">
        <f>IF($C7443="","",IFERROR(IF(_xlfn.XLOOKUP($C7443,tbl_StartedStatus[Bold ID],tbl_StartedStatus[Started])="Started","Yes",IF(_xlfn.XLOOKUP($C7443,tbl_StartedStatus[Bold ID],tbl_StartedStatus[Started])="No Show","No Show","")),""))</f>
        <v/>
      </c>
    </row>
    <row r="7444" spans="1:8" ht="15" customHeight="1" thickBot="1">
      <c r="A7444" s="38" t="str">
        <f>IF($C7444="","",IFERROR(_xlfn.XLOOKUP($C7444,'1.PrepList'!$I$2:$I$1500,'1.PrepList'!$G$2:$G$1500,"")&amp;"",""))</f>
        <v/>
      </c>
      <c r="B7444" s="638" t="str">
        <f>IF($C7444="","",IFERROR(_xlfn.XLOOKUP($C7444,'1.PrepList'!$I$2:$I$1500,'1.PrepList'!$H$2:$H$1500,"")&amp;"",""))</f>
        <v/>
      </c>
      <c r="D7444" s="638" t="str">
        <f>IF($C7444="","",IFERROR(_xlfn.XLOOKUP($C7444,'1.PrepList'!$I$2:$I$1500,'1.PrepList'!$J$2:$J$1500,"")&amp;"",""))</f>
        <v/>
      </c>
      <c r="E7444" s="638" t="str">
        <f>IF($C7444="","",IFERROR(_xlfn.XLOOKUP($C7444,'1.PrepList'!$I$2:$I$1500,'1.PrepList'!$N$2:$N$1500,"")&amp;"",""))</f>
        <v/>
      </c>
      <c r="F7444" s="638" t="str">
        <f>IF($C7444="","",IFERROR(_xlfn.XLOOKUP($C7444,'1.PrepList'!$I$2:$I$1500,'1.PrepList'!$K$2:$K$1500,"")&amp;"",""))</f>
        <v/>
      </c>
      <c r="H7444" s="644" t="str">
        <f>IF($C7444="","",IFERROR(IF(_xlfn.XLOOKUP($C7444,tbl_StartedStatus[Bold ID],tbl_StartedStatus[Started])="Started","Yes",IF(_xlfn.XLOOKUP($C7444,tbl_StartedStatus[Bold ID],tbl_StartedStatus[Started])="No Show","No Show","")),""))</f>
        <v/>
      </c>
    </row>
    <row r="7445" spans="1:8" ht="15" customHeight="1" thickBot="1">
      <c r="A7445" s="38" t="str">
        <f>IF($C7445="","",IFERROR(_xlfn.XLOOKUP($C7445,'1.PrepList'!$I$2:$I$1500,'1.PrepList'!$G$2:$G$1500,"")&amp;"",""))</f>
        <v/>
      </c>
      <c r="B7445" s="638" t="str">
        <f>IF($C7445="","",IFERROR(_xlfn.XLOOKUP($C7445,'1.PrepList'!$I$2:$I$1500,'1.PrepList'!$H$2:$H$1500,"")&amp;"",""))</f>
        <v/>
      </c>
      <c r="D7445" s="638" t="str">
        <f>IF($C7445="","",IFERROR(_xlfn.XLOOKUP($C7445,'1.PrepList'!$I$2:$I$1500,'1.PrepList'!$J$2:$J$1500,"")&amp;"",""))</f>
        <v/>
      </c>
      <c r="E7445" s="638" t="str">
        <f>IF($C7445="","",IFERROR(_xlfn.XLOOKUP($C7445,'1.PrepList'!$I$2:$I$1500,'1.PrepList'!$N$2:$N$1500,"")&amp;"",""))</f>
        <v/>
      </c>
      <c r="F7445" s="638" t="str">
        <f>IF($C7445="","",IFERROR(_xlfn.XLOOKUP($C7445,'1.PrepList'!$I$2:$I$1500,'1.PrepList'!$K$2:$K$1500,"")&amp;"",""))</f>
        <v/>
      </c>
      <c r="H7445" s="644" t="str">
        <f>IF($C7445="","",IFERROR(IF(_xlfn.XLOOKUP($C7445,tbl_StartedStatus[Bold ID],tbl_StartedStatus[Started])="Started","Yes",IF(_xlfn.XLOOKUP($C7445,tbl_StartedStatus[Bold ID],tbl_StartedStatus[Started])="No Show","No Show","")),""))</f>
        <v/>
      </c>
    </row>
    <row r="7446" spans="1:8" ht="15" customHeight="1" thickBot="1">
      <c r="A7446" s="38" t="str">
        <f>IF($C7446="","",IFERROR(_xlfn.XLOOKUP($C7446,'1.PrepList'!$I$2:$I$1500,'1.PrepList'!$G$2:$G$1500,"")&amp;"",""))</f>
        <v/>
      </c>
      <c r="B7446" s="638" t="str">
        <f>IF($C7446="","",IFERROR(_xlfn.XLOOKUP($C7446,'1.PrepList'!$I$2:$I$1500,'1.PrepList'!$H$2:$H$1500,"")&amp;"",""))</f>
        <v/>
      </c>
      <c r="D7446" s="638" t="str">
        <f>IF($C7446="","",IFERROR(_xlfn.XLOOKUP($C7446,'1.PrepList'!$I$2:$I$1500,'1.PrepList'!$J$2:$J$1500,"")&amp;"",""))</f>
        <v/>
      </c>
      <c r="E7446" s="638" t="str">
        <f>IF($C7446="","",IFERROR(_xlfn.XLOOKUP($C7446,'1.PrepList'!$I$2:$I$1500,'1.PrepList'!$N$2:$N$1500,"")&amp;"",""))</f>
        <v/>
      </c>
      <c r="F7446" s="638" t="str">
        <f>IF($C7446="","",IFERROR(_xlfn.XLOOKUP($C7446,'1.PrepList'!$I$2:$I$1500,'1.PrepList'!$K$2:$K$1500,"")&amp;"",""))</f>
        <v/>
      </c>
      <c r="H7446" s="644" t="str">
        <f>IF($C7446="","",IFERROR(IF(_xlfn.XLOOKUP($C7446,tbl_StartedStatus[Bold ID],tbl_StartedStatus[Started])="Started","Yes",IF(_xlfn.XLOOKUP($C7446,tbl_StartedStatus[Bold ID],tbl_StartedStatus[Started])="No Show","No Show","")),""))</f>
        <v/>
      </c>
    </row>
    <row r="7447" spans="1:8" ht="15" customHeight="1" thickBot="1">
      <c r="A7447" s="38" t="str">
        <f>IF($C7447="","",IFERROR(_xlfn.XLOOKUP($C7447,'1.PrepList'!$I$2:$I$1500,'1.PrepList'!$G$2:$G$1500,"")&amp;"",""))</f>
        <v/>
      </c>
      <c r="B7447" s="638" t="str">
        <f>IF($C7447="","",IFERROR(_xlfn.XLOOKUP($C7447,'1.PrepList'!$I$2:$I$1500,'1.PrepList'!$H$2:$H$1500,"")&amp;"",""))</f>
        <v/>
      </c>
      <c r="D7447" s="638" t="str">
        <f>IF($C7447="","",IFERROR(_xlfn.XLOOKUP($C7447,'1.PrepList'!$I$2:$I$1500,'1.PrepList'!$J$2:$J$1500,"")&amp;"",""))</f>
        <v/>
      </c>
      <c r="E7447" s="638" t="str">
        <f>IF($C7447="","",IFERROR(_xlfn.XLOOKUP($C7447,'1.PrepList'!$I$2:$I$1500,'1.PrepList'!$N$2:$N$1500,"")&amp;"",""))</f>
        <v/>
      </c>
      <c r="F7447" s="638" t="str">
        <f>IF($C7447="","",IFERROR(_xlfn.XLOOKUP($C7447,'1.PrepList'!$I$2:$I$1500,'1.PrepList'!$K$2:$K$1500,"")&amp;"",""))</f>
        <v/>
      </c>
      <c r="H7447" s="644" t="str">
        <f>IF($C7447="","",IFERROR(IF(_xlfn.XLOOKUP($C7447,tbl_StartedStatus[Bold ID],tbl_StartedStatus[Started])="Started","Yes",IF(_xlfn.XLOOKUP($C7447,tbl_StartedStatus[Bold ID],tbl_StartedStatus[Started])="No Show","No Show","")),""))</f>
        <v/>
      </c>
    </row>
    <row r="7448" spans="1:8" ht="15" customHeight="1" thickBot="1">
      <c r="A7448" s="38" t="str">
        <f>IF($C7448="","",IFERROR(_xlfn.XLOOKUP($C7448,'1.PrepList'!$I$2:$I$1500,'1.PrepList'!$G$2:$G$1500,"")&amp;"",""))</f>
        <v/>
      </c>
      <c r="B7448" s="638" t="str">
        <f>IF($C7448="","",IFERROR(_xlfn.XLOOKUP($C7448,'1.PrepList'!$I$2:$I$1500,'1.PrepList'!$H$2:$H$1500,"")&amp;"",""))</f>
        <v/>
      </c>
      <c r="D7448" s="638" t="str">
        <f>IF($C7448="","",IFERROR(_xlfn.XLOOKUP($C7448,'1.PrepList'!$I$2:$I$1500,'1.PrepList'!$J$2:$J$1500,"")&amp;"",""))</f>
        <v/>
      </c>
      <c r="E7448" s="638" t="str">
        <f>IF($C7448="","",IFERROR(_xlfn.XLOOKUP($C7448,'1.PrepList'!$I$2:$I$1500,'1.PrepList'!$N$2:$N$1500,"")&amp;"",""))</f>
        <v/>
      </c>
      <c r="F7448" s="638" t="str">
        <f>IF($C7448="","",IFERROR(_xlfn.XLOOKUP($C7448,'1.PrepList'!$I$2:$I$1500,'1.PrepList'!$K$2:$K$1500,"")&amp;"",""))</f>
        <v/>
      </c>
      <c r="H7448" s="644" t="str">
        <f>IF($C7448="","",IFERROR(IF(_xlfn.XLOOKUP($C7448,tbl_StartedStatus[Bold ID],tbl_StartedStatus[Started])="Started","Yes",IF(_xlfn.XLOOKUP($C7448,tbl_StartedStatus[Bold ID],tbl_StartedStatus[Started])="No Show","No Show","")),""))</f>
        <v/>
      </c>
    </row>
    <row r="7449" spans="1:8" ht="15" customHeight="1" thickBot="1">
      <c r="A7449" s="38" t="str">
        <f>IF($C7449="","",IFERROR(_xlfn.XLOOKUP($C7449,'1.PrepList'!$I$2:$I$1500,'1.PrepList'!$G$2:$G$1500,"")&amp;"",""))</f>
        <v/>
      </c>
      <c r="B7449" s="638" t="str">
        <f>IF($C7449="","",IFERROR(_xlfn.XLOOKUP($C7449,'1.PrepList'!$I$2:$I$1500,'1.PrepList'!$H$2:$H$1500,"")&amp;"",""))</f>
        <v/>
      </c>
      <c r="D7449" s="638" t="str">
        <f>IF($C7449="","",IFERROR(_xlfn.XLOOKUP($C7449,'1.PrepList'!$I$2:$I$1500,'1.PrepList'!$J$2:$J$1500,"")&amp;"",""))</f>
        <v/>
      </c>
      <c r="E7449" s="638" t="str">
        <f>IF($C7449="","",IFERROR(_xlfn.XLOOKUP($C7449,'1.PrepList'!$I$2:$I$1500,'1.PrepList'!$N$2:$N$1500,"")&amp;"",""))</f>
        <v/>
      </c>
      <c r="F7449" s="638" t="str">
        <f>IF($C7449="","",IFERROR(_xlfn.XLOOKUP($C7449,'1.PrepList'!$I$2:$I$1500,'1.PrepList'!$K$2:$K$1500,"")&amp;"",""))</f>
        <v/>
      </c>
      <c r="H7449" s="644" t="str">
        <f>IF($C7449="","",IFERROR(IF(_xlfn.XLOOKUP($C7449,tbl_StartedStatus[Bold ID],tbl_StartedStatus[Started])="Started","Yes",IF(_xlfn.XLOOKUP($C7449,tbl_StartedStatus[Bold ID],tbl_StartedStatus[Started])="No Show","No Show","")),""))</f>
        <v/>
      </c>
    </row>
    <row r="7450" spans="1:8" ht="15" customHeight="1" thickBot="1">
      <c r="A7450" s="38" t="str">
        <f>IF($C7450="","",IFERROR(_xlfn.XLOOKUP($C7450,'1.PrepList'!$I$2:$I$1500,'1.PrepList'!$G$2:$G$1500,"")&amp;"",""))</f>
        <v/>
      </c>
      <c r="B7450" s="638" t="str">
        <f>IF($C7450="","",IFERROR(_xlfn.XLOOKUP($C7450,'1.PrepList'!$I$2:$I$1500,'1.PrepList'!$H$2:$H$1500,"")&amp;"",""))</f>
        <v/>
      </c>
      <c r="D7450" s="638" t="str">
        <f>IF($C7450="","",IFERROR(_xlfn.XLOOKUP($C7450,'1.PrepList'!$I$2:$I$1500,'1.PrepList'!$J$2:$J$1500,"")&amp;"",""))</f>
        <v/>
      </c>
      <c r="E7450" s="638" t="str">
        <f>IF($C7450="","",IFERROR(_xlfn.XLOOKUP($C7450,'1.PrepList'!$I$2:$I$1500,'1.PrepList'!$N$2:$N$1500,"")&amp;"",""))</f>
        <v/>
      </c>
      <c r="F7450" s="638" t="str">
        <f>IF($C7450="","",IFERROR(_xlfn.XLOOKUP($C7450,'1.PrepList'!$I$2:$I$1500,'1.PrepList'!$K$2:$K$1500,"")&amp;"",""))</f>
        <v/>
      </c>
      <c r="H7450" s="644" t="str">
        <f>IF($C7450="","",IFERROR(IF(_xlfn.XLOOKUP($C7450,tbl_StartedStatus[Bold ID],tbl_StartedStatus[Started])="Started","Yes",IF(_xlfn.XLOOKUP($C7450,tbl_StartedStatus[Bold ID],tbl_StartedStatus[Started])="No Show","No Show","")),""))</f>
        <v/>
      </c>
    </row>
    <row r="7451" spans="1:8" ht="15" customHeight="1" thickBot="1">
      <c r="A7451" s="38" t="str">
        <f>IF($C7451="","",IFERROR(_xlfn.XLOOKUP($C7451,'1.PrepList'!$I$2:$I$1500,'1.PrepList'!$G$2:$G$1500,"")&amp;"",""))</f>
        <v/>
      </c>
      <c r="B7451" s="638" t="str">
        <f>IF($C7451="","",IFERROR(_xlfn.XLOOKUP($C7451,'1.PrepList'!$I$2:$I$1500,'1.PrepList'!$H$2:$H$1500,"")&amp;"",""))</f>
        <v/>
      </c>
      <c r="D7451" s="638" t="str">
        <f>IF($C7451="","",IFERROR(_xlfn.XLOOKUP($C7451,'1.PrepList'!$I$2:$I$1500,'1.PrepList'!$J$2:$J$1500,"")&amp;"",""))</f>
        <v/>
      </c>
      <c r="E7451" s="638" t="str">
        <f>IF($C7451="","",IFERROR(_xlfn.XLOOKUP($C7451,'1.PrepList'!$I$2:$I$1500,'1.PrepList'!$N$2:$N$1500,"")&amp;"",""))</f>
        <v/>
      </c>
      <c r="F7451" s="638" t="str">
        <f>IF($C7451="","",IFERROR(_xlfn.XLOOKUP($C7451,'1.PrepList'!$I$2:$I$1500,'1.PrepList'!$K$2:$K$1500,"")&amp;"",""))</f>
        <v/>
      </c>
      <c r="H7451" s="644" t="str">
        <f>IF($C7451="","",IFERROR(IF(_xlfn.XLOOKUP($C7451,tbl_StartedStatus[Bold ID],tbl_StartedStatus[Started])="Started","Yes",IF(_xlfn.XLOOKUP($C7451,tbl_StartedStatus[Bold ID],tbl_StartedStatus[Started])="No Show","No Show","")),""))</f>
        <v/>
      </c>
    </row>
    <row r="7452" spans="1:8" ht="15" customHeight="1" thickBot="1">
      <c r="A7452" s="38" t="str">
        <f>IF($C7452="","",IFERROR(_xlfn.XLOOKUP($C7452,'1.PrepList'!$I$2:$I$1500,'1.PrepList'!$G$2:$G$1500,"")&amp;"",""))</f>
        <v/>
      </c>
      <c r="B7452" s="638" t="str">
        <f>IF($C7452="","",IFERROR(_xlfn.XLOOKUP($C7452,'1.PrepList'!$I$2:$I$1500,'1.PrepList'!$H$2:$H$1500,"")&amp;"",""))</f>
        <v/>
      </c>
      <c r="D7452" s="638" t="str">
        <f>IF($C7452="","",IFERROR(_xlfn.XLOOKUP($C7452,'1.PrepList'!$I$2:$I$1500,'1.PrepList'!$J$2:$J$1500,"")&amp;"",""))</f>
        <v/>
      </c>
      <c r="E7452" s="638" t="str">
        <f>IF($C7452="","",IFERROR(_xlfn.XLOOKUP($C7452,'1.PrepList'!$I$2:$I$1500,'1.PrepList'!$N$2:$N$1500,"")&amp;"",""))</f>
        <v/>
      </c>
      <c r="F7452" s="638" t="str">
        <f>IF($C7452="","",IFERROR(_xlfn.XLOOKUP($C7452,'1.PrepList'!$I$2:$I$1500,'1.PrepList'!$K$2:$K$1500,"")&amp;"",""))</f>
        <v/>
      </c>
      <c r="H7452" s="644" t="str">
        <f>IF($C7452="","",IFERROR(IF(_xlfn.XLOOKUP($C7452,tbl_StartedStatus[Bold ID],tbl_StartedStatus[Started])="Started","Yes",IF(_xlfn.XLOOKUP($C7452,tbl_StartedStatus[Bold ID],tbl_StartedStatus[Started])="No Show","No Show","")),""))</f>
        <v/>
      </c>
    </row>
    <row r="7453" spans="1:8" ht="15" customHeight="1" thickBot="1">
      <c r="A7453" s="38" t="str">
        <f>IF($C7453="","",IFERROR(_xlfn.XLOOKUP($C7453,'1.PrepList'!$I$2:$I$1500,'1.PrepList'!$G$2:$G$1500,"")&amp;"",""))</f>
        <v/>
      </c>
      <c r="B7453" s="638" t="str">
        <f>IF($C7453="","",IFERROR(_xlfn.XLOOKUP($C7453,'1.PrepList'!$I$2:$I$1500,'1.PrepList'!$H$2:$H$1500,"")&amp;"",""))</f>
        <v/>
      </c>
      <c r="D7453" s="638" t="str">
        <f>IF($C7453="","",IFERROR(_xlfn.XLOOKUP($C7453,'1.PrepList'!$I$2:$I$1500,'1.PrepList'!$J$2:$J$1500,"")&amp;"",""))</f>
        <v/>
      </c>
      <c r="E7453" s="638" t="str">
        <f>IF($C7453="","",IFERROR(_xlfn.XLOOKUP($C7453,'1.PrepList'!$I$2:$I$1500,'1.PrepList'!$N$2:$N$1500,"")&amp;"",""))</f>
        <v/>
      </c>
      <c r="F7453" s="638" t="str">
        <f>IF($C7453="","",IFERROR(_xlfn.XLOOKUP($C7453,'1.PrepList'!$I$2:$I$1500,'1.PrepList'!$K$2:$K$1500,"")&amp;"",""))</f>
        <v/>
      </c>
      <c r="H7453" s="644" t="str">
        <f>IF($C7453="","",IFERROR(IF(_xlfn.XLOOKUP($C7453,tbl_StartedStatus[Bold ID],tbl_StartedStatus[Started])="Started","Yes",IF(_xlfn.XLOOKUP($C7453,tbl_StartedStatus[Bold ID],tbl_StartedStatus[Started])="No Show","No Show","")),""))</f>
        <v/>
      </c>
    </row>
    <row r="7454" spans="1:8" ht="15" customHeight="1" thickBot="1">
      <c r="A7454" s="38" t="str">
        <f>IF($C7454="","",IFERROR(_xlfn.XLOOKUP($C7454,'1.PrepList'!$I$2:$I$1500,'1.PrepList'!$G$2:$G$1500,"")&amp;"",""))</f>
        <v/>
      </c>
      <c r="B7454" s="638" t="str">
        <f>IF($C7454="","",IFERROR(_xlfn.XLOOKUP($C7454,'1.PrepList'!$I$2:$I$1500,'1.PrepList'!$H$2:$H$1500,"")&amp;"",""))</f>
        <v/>
      </c>
      <c r="D7454" s="638" t="str">
        <f>IF($C7454="","",IFERROR(_xlfn.XLOOKUP($C7454,'1.PrepList'!$I$2:$I$1500,'1.PrepList'!$J$2:$J$1500,"")&amp;"",""))</f>
        <v/>
      </c>
      <c r="E7454" s="638" t="str">
        <f>IF($C7454="","",IFERROR(_xlfn.XLOOKUP($C7454,'1.PrepList'!$I$2:$I$1500,'1.PrepList'!$N$2:$N$1500,"")&amp;"",""))</f>
        <v/>
      </c>
      <c r="F7454" s="638" t="str">
        <f>IF($C7454="","",IFERROR(_xlfn.XLOOKUP($C7454,'1.PrepList'!$I$2:$I$1500,'1.PrepList'!$K$2:$K$1500,"")&amp;"",""))</f>
        <v/>
      </c>
      <c r="H7454" s="644" t="str">
        <f>IF($C7454="","",IFERROR(IF(_xlfn.XLOOKUP($C7454,tbl_StartedStatus[Bold ID],tbl_StartedStatus[Started])="Started","Yes",IF(_xlfn.XLOOKUP($C7454,tbl_StartedStatus[Bold ID],tbl_StartedStatus[Started])="No Show","No Show","")),""))</f>
        <v/>
      </c>
    </row>
    <row r="7455" spans="1:8" ht="15" customHeight="1" thickBot="1">
      <c r="A7455" s="38" t="str">
        <f>IF($C7455="","",IFERROR(_xlfn.XLOOKUP($C7455,'1.PrepList'!$I$2:$I$1500,'1.PrepList'!$G$2:$G$1500,"")&amp;"",""))</f>
        <v/>
      </c>
      <c r="B7455" s="638" t="str">
        <f>IF($C7455="","",IFERROR(_xlfn.XLOOKUP($C7455,'1.PrepList'!$I$2:$I$1500,'1.PrepList'!$H$2:$H$1500,"")&amp;"",""))</f>
        <v/>
      </c>
      <c r="D7455" s="638" t="str">
        <f>IF($C7455="","",IFERROR(_xlfn.XLOOKUP($C7455,'1.PrepList'!$I$2:$I$1500,'1.PrepList'!$J$2:$J$1500,"")&amp;"",""))</f>
        <v/>
      </c>
      <c r="E7455" s="638" t="str">
        <f>IF($C7455="","",IFERROR(_xlfn.XLOOKUP($C7455,'1.PrepList'!$I$2:$I$1500,'1.PrepList'!$N$2:$N$1500,"")&amp;"",""))</f>
        <v/>
      </c>
      <c r="F7455" s="638" t="str">
        <f>IF($C7455="","",IFERROR(_xlfn.XLOOKUP($C7455,'1.PrepList'!$I$2:$I$1500,'1.PrepList'!$K$2:$K$1500,"")&amp;"",""))</f>
        <v/>
      </c>
      <c r="H7455" s="644" t="str">
        <f>IF($C7455="","",IFERROR(IF(_xlfn.XLOOKUP($C7455,tbl_StartedStatus[Bold ID],tbl_StartedStatus[Started])="Started","Yes",IF(_xlfn.XLOOKUP($C7455,tbl_StartedStatus[Bold ID],tbl_StartedStatus[Started])="No Show","No Show","")),""))</f>
        <v/>
      </c>
    </row>
    <row r="7456" spans="1:8" ht="15" customHeight="1" thickBot="1">
      <c r="A7456" s="38" t="str">
        <f>IF($C7456="","",IFERROR(_xlfn.XLOOKUP($C7456,'1.PrepList'!$I$2:$I$1500,'1.PrepList'!$G$2:$G$1500,"")&amp;"",""))</f>
        <v/>
      </c>
      <c r="B7456" s="638" t="str">
        <f>IF($C7456="","",IFERROR(_xlfn.XLOOKUP($C7456,'1.PrepList'!$I$2:$I$1500,'1.PrepList'!$H$2:$H$1500,"")&amp;"",""))</f>
        <v/>
      </c>
      <c r="D7456" s="638" t="str">
        <f>IF($C7456="","",IFERROR(_xlfn.XLOOKUP($C7456,'1.PrepList'!$I$2:$I$1500,'1.PrepList'!$J$2:$J$1500,"")&amp;"",""))</f>
        <v/>
      </c>
      <c r="E7456" s="638" t="str">
        <f>IF($C7456="","",IFERROR(_xlfn.XLOOKUP($C7456,'1.PrepList'!$I$2:$I$1500,'1.PrepList'!$N$2:$N$1500,"")&amp;"",""))</f>
        <v/>
      </c>
      <c r="F7456" s="638" t="str">
        <f>IF($C7456="","",IFERROR(_xlfn.XLOOKUP($C7456,'1.PrepList'!$I$2:$I$1500,'1.PrepList'!$K$2:$K$1500,"")&amp;"",""))</f>
        <v/>
      </c>
      <c r="H7456" s="644" t="str">
        <f>IF($C7456="","",IFERROR(IF(_xlfn.XLOOKUP($C7456,tbl_StartedStatus[Bold ID],tbl_StartedStatus[Started])="Started","Yes",IF(_xlfn.XLOOKUP($C7456,tbl_StartedStatus[Bold ID],tbl_StartedStatus[Started])="No Show","No Show","")),""))</f>
        <v/>
      </c>
    </row>
    <row r="7457" spans="1:8" ht="15" customHeight="1" thickBot="1">
      <c r="A7457" s="38" t="str">
        <f>IF($C7457="","",IFERROR(_xlfn.XLOOKUP($C7457,'1.PrepList'!$I$2:$I$1500,'1.PrepList'!$G$2:$G$1500,"")&amp;"",""))</f>
        <v/>
      </c>
      <c r="B7457" s="638" t="str">
        <f>IF($C7457="","",IFERROR(_xlfn.XLOOKUP($C7457,'1.PrepList'!$I$2:$I$1500,'1.PrepList'!$H$2:$H$1500,"")&amp;"",""))</f>
        <v/>
      </c>
      <c r="D7457" s="638" t="str">
        <f>IF($C7457="","",IFERROR(_xlfn.XLOOKUP($C7457,'1.PrepList'!$I$2:$I$1500,'1.PrepList'!$J$2:$J$1500,"")&amp;"",""))</f>
        <v/>
      </c>
      <c r="E7457" s="638" t="str">
        <f>IF($C7457="","",IFERROR(_xlfn.XLOOKUP($C7457,'1.PrepList'!$I$2:$I$1500,'1.PrepList'!$N$2:$N$1500,"")&amp;"",""))</f>
        <v/>
      </c>
      <c r="F7457" s="638" t="str">
        <f>IF($C7457="","",IFERROR(_xlfn.XLOOKUP($C7457,'1.PrepList'!$I$2:$I$1500,'1.PrepList'!$K$2:$K$1500,"")&amp;"",""))</f>
        <v/>
      </c>
      <c r="H7457" s="644" t="str">
        <f>IF($C7457="","",IFERROR(IF(_xlfn.XLOOKUP($C7457,tbl_StartedStatus[Bold ID],tbl_StartedStatus[Started])="Started","Yes",IF(_xlfn.XLOOKUP($C7457,tbl_StartedStatus[Bold ID],tbl_StartedStatus[Started])="No Show","No Show","")),""))</f>
        <v/>
      </c>
    </row>
    <row r="7458" spans="1:8" ht="15" customHeight="1" thickBot="1">
      <c r="A7458" s="38" t="str">
        <f>IF($C7458="","",IFERROR(_xlfn.XLOOKUP($C7458,'1.PrepList'!$I$2:$I$1500,'1.PrepList'!$G$2:$G$1500,"")&amp;"",""))</f>
        <v/>
      </c>
      <c r="B7458" s="638" t="str">
        <f>IF($C7458="","",IFERROR(_xlfn.XLOOKUP($C7458,'1.PrepList'!$I$2:$I$1500,'1.PrepList'!$H$2:$H$1500,"")&amp;"",""))</f>
        <v/>
      </c>
      <c r="D7458" s="638" t="str">
        <f>IF($C7458="","",IFERROR(_xlfn.XLOOKUP($C7458,'1.PrepList'!$I$2:$I$1500,'1.PrepList'!$J$2:$J$1500,"")&amp;"",""))</f>
        <v/>
      </c>
      <c r="E7458" s="638" t="str">
        <f>IF($C7458="","",IFERROR(_xlfn.XLOOKUP($C7458,'1.PrepList'!$I$2:$I$1500,'1.PrepList'!$N$2:$N$1500,"")&amp;"",""))</f>
        <v/>
      </c>
      <c r="F7458" s="638" t="str">
        <f>IF($C7458="","",IFERROR(_xlfn.XLOOKUP($C7458,'1.PrepList'!$I$2:$I$1500,'1.PrepList'!$K$2:$K$1500,"")&amp;"",""))</f>
        <v/>
      </c>
      <c r="H7458" s="644" t="str">
        <f>IF($C7458="","",IFERROR(IF(_xlfn.XLOOKUP($C7458,tbl_StartedStatus[Bold ID],tbl_StartedStatus[Started])="Started","Yes",IF(_xlfn.XLOOKUP($C7458,tbl_StartedStatus[Bold ID],tbl_StartedStatus[Started])="No Show","No Show","")),""))</f>
        <v/>
      </c>
    </row>
    <row r="7459" spans="1:8" ht="15" customHeight="1" thickBot="1">
      <c r="A7459" s="38" t="str">
        <f>IF($C7459="","",IFERROR(_xlfn.XLOOKUP($C7459,'1.PrepList'!$I$2:$I$1500,'1.PrepList'!$G$2:$G$1500,"")&amp;"",""))</f>
        <v/>
      </c>
      <c r="B7459" s="638" t="str">
        <f>IF($C7459="","",IFERROR(_xlfn.XLOOKUP($C7459,'1.PrepList'!$I$2:$I$1500,'1.PrepList'!$H$2:$H$1500,"")&amp;"",""))</f>
        <v/>
      </c>
      <c r="D7459" s="638" t="str">
        <f>IF($C7459="","",IFERROR(_xlfn.XLOOKUP($C7459,'1.PrepList'!$I$2:$I$1500,'1.PrepList'!$J$2:$J$1500,"")&amp;"",""))</f>
        <v/>
      </c>
      <c r="E7459" s="638" t="str">
        <f>IF($C7459="","",IFERROR(_xlfn.XLOOKUP($C7459,'1.PrepList'!$I$2:$I$1500,'1.PrepList'!$N$2:$N$1500,"")&amp;"",""))</f>
        <v/>
      </c>
      <c r="F7459" s="638" t="str">
        <f>IF($C7459="","",IFERROR(_xlfn.XLOOKUP($C7459,'1.PrepList'!$I$2:$I$1500,'1.PrepList'!$K$2:$K$1500,"")&amp;"",""))</f>
        <v/>
      </c>
      <c r="H7459" s="644" t="str">
        <f>IF($C7459="","",IFERROR(IF(_xlfn.XLOOKUP($C7459,tbl_StartedStatus[Bold ID],tbl_StartedStatus[Started])="Started","Yes",IF(_xlfn.XLOOKUP($C7459,tbl_StartedStatus[Bold ID],tbl_StartedStatus[Started])="No Show","No Show","")),""))</f>
        <v/>
      </c>
    </row>
    <row r="7460" spans="1:8" ht="15" customHeight="1" thickBot="1">
      <c r="A7460" s="38" t="str">
        <f>IF($C7460="","",IFERROR(_xlfn.XLOOKUP($C7460,'1.PrepList'!$I$2:$I$1500,'1.PrepList'!$G$2:$G$1500,"")&amp;"",""))</f>
        <v/>
      </c>
      <c r="B7460" s="638" t="str">
        <f>IF($C7460="","",IFERROR(_xlfn.XLOOKUP($C7460,'1.PrepList'!$I$2:$I$1500,'1.PrepList'!$H$2:$H$1500,"")&amp;"",""))</f>
        <v/>
      </c>
      <c r="D7460" s="638" t="str">
        <f>IF($C7460="","",IFERROR(_xlfn.XLOOKUP($C7460,'1.PrepList'!$I$2:$I$1500,'1.PrepList'!$J$2:$J$1500,"")&amp;"",""))</f>
        <v/>
      </c>
      <c r="E7460" s="638" t="str">
        <f>IF($C7460="","",IFERROR(_xlfn.XLOOKUP($C7460,'1.PrepList'!$I$2:$I$1500,'1.PrepList'!$N$2:$N$1500,"")&amp;"",""))</f>
        <v/>
      </c>
      <c r="F7460" s="638" t="str">
        <f>IF($C7460="","",IFERROR(_xlfn.XLOOKUP($C7460,'1.PrepList'!$I$2:$I$1500,'1.PrepList'!$K$2:$K$1500,"")&amp;"",""))</f>
        <v/>
      </c>
      <c r="H7460" s="644" t="str">
        <f>IF($C7460="","",IFERROR(IF(_xlfn.XLOOKUP($C7460,tbl_StartedStatus[Bold ID],tbl_StartedStatus[Started])="Started","Yes",IF(_xlfn.XLOOKUP($C7460,tbl_StartedStatus[Bold ID],tbl_StartedStatus[Started])="No Show","No Show","")),""))</f>
        <v/>
      </c>
    </row>
    <row r="7461" spans="1:8" ht="15" customHeight="1" thickBot="1">
      <c r="A7461" s="38" t="str">
        <f>IF($C7461="","",IFERROR(_xlfn.XLOOKUP($C7461,'1.PrepList'!$I$2:$I$1500,'1.PrepList'!$G$2:$G$1500,"")&amp;"",""))</f>
        <v/>
      </c>
      <c r="B7461" s="638" t="str">
        <f>IF($C7461="","",IFERROR(_xlfn.XLOOKUP($C7461,'1.PrepList'!$I$2:$I$1500,'1.PrepList'!$H$2:$H$1500,"")&amp;"",""))</f>
        <v/>
      </c>
      <c r="D7461" s="638" t="str">
        <f>IF($C7461="","",IFERROR(_xlfn.XLOOKUP($C7461,'1.PrepList'!$I$2:$I$1500,'1.PrepList'!$J$2:$J$1500,"")&amp;"",""))</f>
        <v/>
      </c>
      <c r="E7461" s="638" t="str">
        <f>IF($C7461="","",IFERROR(_xlfn.XLOOKUP($C7461,'1.PrepList'!$I$2:$I$1500,'1.PrepList'!$N$2:$N$1500,"")&amp;"",""))</f>
        <v/>
      </c>
      <c r="F7461" s="638" t="str">
        <f>IF($C7461="","",IFERROR(_xlfn.XLOOKUP($C7461,'1.PrepList'!$I$2:$I$1500,'1.PrepList'!$K$2:$K$1500,"")&amp;"",""))</f>
        <v/>
      </c>
      <c r="H7461" s="644" t="str">
        <f>IF($C7461="","",IFERROR(IF(_xlfn.XLOOKUP($C7461,tbl_StartedStatus[Bold ID],tbl_StartedStatus[Started])="Started","Yes",IF(_xlfn.XLOOKUP($C7461,tbl_StartedStatus[Bold ID],tbl_StartedStatus[Started])="No Show","No Show","")),""))</f>
        <v/>
      </c>
    </row>
    <row r="7462" spans="1:8" ht="15" customHeight="1" thickBot="1">
      <c r="A7462" s="38" t="str">
        <f>IF($C7462="","",IFERROR(_xlfn.XLOOKUP($C7462,'1.PrepList'!$I$2:$I$1500,'1.PrepList'!$G$2:$G$1500,"")&amp;"",""))</f>
        <v/>
      </c>
      <c r="B7462" s="638" t="str">
        <f>IF($C7462="","",IFERROR(_xlfn.XLOOKUP($C7462,'1.PrepList'!$I$2:$I$1500,'1.PrepList'!$H$2:$H$1500,"")&amp;"",""))</f>
        <v/>
      </c>
      <c r="D7462" s="638" t="str">
        <f>IF($C7462="","",IFERROR(_xlfn.XLOOKUP($C7462,'1.PrepList'!$I$2:$I$1500,'1.PrepList'!$J$2:$J$1500,"")&amp;"",""))</f>
        <v/>
      </c>
      <c r="E7462" s="638" t="str">
        <f>IF($C7462="","",IFERROR(_xlfn.XLOOKUP($C7462,'1.PrepList'!$I$2:$I$1500,'1.PrepList'!$N$2:$N$1500,"")&amp;"",""))</f>
        <v/>
      </c>
      <c r="F7462" s="638" t="str">
        <f>IF($C7462="","",IFERROR(_xlfn.XLOOKUP($C7462,'1.PrepList'!$I$2:$I$1500,'1.PrepList'!$K$2:$K$1500,"")&amp;"",""))</f>
        <v/>
      </c>
      <c r="H7462" s="644" t="str">
        <f>IF($C7462="","",IFERROR(IF(_xlfn.XLOOKUP($C7462,tbl_StartedStatus[Bold ID],tbl_StartedStatus[Started])="Started","Yes",IF(_xlfn.XLOOKUP($C7462,tbl_StartedStatus[Bold ID],tbl_StartedStatus[Started])="No Show","No Show","")),""))</f>
        <v/>
      </c>
    </row>
    <row r="7463" spans="1:8" ht="15" customHeight="1" thickBot="1">
      <c r="A7463" s="38" t="str">
        <f>IF($C7463="","",IFERROR(_xlfn.XLOOKUP($C7463,'1.PrepList'!$I$2:$I$1500,'1.PrepList'!$G$2:$G$1500,"")&amp;"",""))</f>
        <v/>
      </c>
      <c r="B7463" s="638" t="str">
        <f>IF($C7463="","",IFERROR(_xlfn.XLOOKUP($C7463,'1.PrepList'!$I$2:$I$1500,'1.PrepList'!$H$2:$H$1500,"")&amp;"",""))</f>
        <v/>
      </c>
      <c r="D7463" s="638" t="str">
        <f>IF($C7463="","",IFERROR(_xlfn.XLOOKUP($C7463,'1.PrepList'!$I$2:$I$1500,'1.PrepList'!$J$2:$J$1500,"")&amp;"",""))</f>
        <v/>
      </c>
      <c r="E7463" s="638" t="str">
        <f>IF($C7463="","",IFERROR(_xlfn.XLOOKUP($C7463,'1.PrepList'!$I$2:$I$1500,'1.PrepList'!$N$2:$N$1500,"")&amp;"",""))</f>
        <v/>
      </c>
      <c r="F7463" s="638" t="str">
        <f>IF($C7463="","",IFERROR(_xlfn.XLOOKUP($C7463,'1.PrepList'!$I$2:$I$1500,'1.PrepList'!$K$2:$K$1500,"")&amp;"",""))</f>
        <v/>
      </c>
      <c r="H7463" s="644" t="str">
        <f>IF($C7463="","",IFERROR(IF(_xlfn.XLOOKUP($C7463,tbl_StartedStatus[Bold ID],tbl_StartedStatus[Started])="Started","Yes",IF(_xlfn.XLOOKUP($C7463,tbl_StartedStatus[Bold ID],tbl_StartedStatus[Started])="No Show","No Show","")),""))</f>
        <v/>
      </c>
    </row>
    <row r="7464" spans="1:8" ht="15" customHeight="1" thickBot="1">
      <c r="A7464" s="38" t="str">
        <f>IF($C7464="","",IFERROR(_xlfn.XLOOKUP($C7464,'1.PrepList'!$I$2:$I$1500,'1.PrepList'!$G$2:$G$1500,"")&amp;"",""))</f>
        <v/>
      </c>
      <c r="B7464" s="638" t="str">
        <f>IF($C7464="","",IFERROR(_xlfn.XLOOKUP($C7464,'1.PrepList'!$I$2:$I$1500,'1.PrepList'!$H$2:$H$1500,"")&amp;"",""))</f>
        <v/>
      </c>
      <c r="D7464" s="638" t="str">
        <f>IF($C7464="","",IFERROR(_xlfn.XLOOKUP($C7464,'1.PrepList'!$I$2:$I$1500,'1.PrepList'!$J$2:$J$1500,"")&amp;"",""))</f>
        <v/>
      </c>
      <c r="E7464" s="638" t="str">
        <f>IF($C7464="","",IFERROR(_xlfn.XLOOKUP($C7464,'1.PrepList'!$I$2:$I$1500,'1.PrepList'!$N$2:$N$1500,"")&amp;"",""))</f>
        <v/>
      </c>
      <c r="F7464" s="638" t="str">
        <f>IF($C7464="","",IFERROR(_xlfn.XLOOKUP($C7464,'1.PrepList'!$I$2:$I$1500,'1.PrepList'!$K$2:$K$1500,"")&amp;"",""))</f>
        <v/>
      </c>
      <c r="H7464" s="644" t="str">
        <f>IF($C7464="","",IFERROR(IF(_xlfn.XLOOKUP($C7464,tbl_StartedStatus[Bold ID],tbl_StartedStatus[Started])="Started","Yes",IF(_xlfn.XLOOKUP($C7464,tbl_StartedStatus[Bold ID],tbl_StartedStatus[Started])="No Show","No Show","")),""))</f>
        <v/>
      </c>
    </row>
    <row r="7465" spans="1:8" ht="15" customHeight="1" thickBot="1">
      <c r="A7465" s="38" t="str">
        <f>IF($C7465="","",IFERROR(_xlfn.XLOOKUP($C7465,'1.PrepList'!$I$2:$I$1500,'1.PrepList'!$G$2:$G$1500,"")&amp;"",""))</f>
        <v/>
      </c>
      <c r="B7465" s="638" t="str">
        <f>IF($C7465="","",IFERROR(_xlfn.XLOOKUP($C7465,'1.PrepList'!$I$2:$I$1500,'1.PrepList'!$H$2:$H$1500,"")&amp;"",""))</f>
        <v/>
      </c>
      <c r="D7465" s="638" t="str">
        <f>IF($C7465="","",IFERROR(_xlfn.XLOOKUP($C7465,'1.PrepList'!$I$2:$I$1500,'1.PrepList'!$J$2:$J$1500,"")&amp;"",""))</f>
        <v/>
      </c>
      <c r="E7465" s="638" t="str">
        <f>IF($C7465="","",IFERROR(_xlfn.XLOOKUP($C7465,'1.PrepList'!$I$2:$I$1500,'1.PrepList'!$N$2:$N$1500,"")&amp;"",""))</f>
        <v/>
      </c>
      <c r="F7465" s="638" t="str">
        <f>IF($C7465="","",IFERROR(_xlfn.XLOOKUP($C7465,'1.PrepList'!$I$2:$I$1500,'1.PrepList'!$K$2:$K$1500,"")&amp;"",""))</f>
        <v/>
      </c>
      <c r="H7465" s="644" t="str">
        <f>IF($C7465="","",IFERROR(IF(_xlfn.XLOOKUP($C7465,tbl_StartedStatus[Bold ID],tbl_StartedStatus[Started])="Started","Yes",IF(_xlfn.XLOOKUP($C7465,tbl_StartedStatus[Bold ID],tbl_StartedStatus[Started])="No Show","No Show","")),""))</f>
        <v/>
      </c>
    </row>
    <row r="7466" spans="1:8" ht="15" customHeight="1" thickBot="1">
      <c r="A7466" s="38" t="str">
        <f>IF($C7466="","",IFERROR(_xlfn.XLOOKUP($C7466,'1.PrepList'!$I$2:$I$1500,'1.PrepList'!$G$2:$G$1500,"")&amp;"",""))</f>
        <v/>
      </c>
      <c r="B7466" s="638" t="str">
        <f>IF($C7466="","",IFERROR(_xlfn.XLOOKUP($C7466,'1.PrepList'!$I$2:$I$1500,'1.PrepList'!$H$2:$H$1500,"")&amp;"",""))</f>
        <v/>
      </c>
      <c r="D7466" s="638" t="str">
        <f>IF($C7466="","",IFERROR(_xlfn.XLOOKUP($C7466,'1.PrepList'!$I$2:$I$1500,'1.PrepList'!$J$2:$J$1500,"")&amp;"",""))</f>
        <v/>
      </c>
      <c r="E7466" s="638" t="str">
        <f>IF($C7466="","",IFERROR(_xlfn.XLOOKUP($C7466,'1.PrepList'!$I$2:$I$1500,'1.PrepList'!$N$2:$N$1500,"")&amp;"",""))</f>
        <v/>
      </c>
      <c r="F7466" s="638" t="str">
        <f>IF($C7466="","",IFERROR(_xlfn.XLOOKUP($C7466,'1.PrepList'!$I$2:$I$1500,'1.PrepList'!$K$2:$K$1500,"")&amp;"",""))</f>
        <v/>
      </c>
      <c r="H7466" s="644" t="str">
        <f>IF($C7466="","",IFERROR(IF(_xlfn.XLOOKUP($C7466,tbl_StartedStatus[Bold ID],tbl_StartedStatus[Started])="Started","Yes",IF(_xlfn.XLOOKUP($C7466,tbl_StartedStatus[Bold ID],tbl_StartedStatus[Started])="No Show","No Show","")),""))</f>
        <v/>
      </c>
    </row>
    <row r="7467" spans="1:8" ht="15" customHeight="1" thickBot="1">
      <c r="A7467" s="38" t="str">
        <f>IF($C7467="","",IFERROR(_xlfn.XLOOKUP($C7467,'1.PrepList'!$I$2:$I$1500,'1.PrepList'!$G$2:$G$1500,"")&amp;"",""))</f>
        <v/>
      </c>
      <c r="B7467" s="638" t="str">
        <f>IF($C7467="","",IFERROR(_xlfn.XLOOKUP($C7467,'1.PrepList'!$I$2:$I$1500,'1.PrepList'!$H$2:$H$1500,"")&amp;"",""))</f>
        <v/>
      </c>
      <c r="D7467" s="638" t="str">
        <f>IF($C7467="","",IFERROR(_xlfn.XLOOKUP($C7467,'1.PrepList'!$I$2:$I$1500,'1.PrepList'!$J$2:$J$1500,"")&amp;"",""))</f>
        <v/>
      </c>
      <c r="E7467" s="638" t="str">
        <f>IF($C7467="","",IFERROR(_xlfn.XLOOKUP($C7467,'1.PrepList'!$I$2:$I$1500,'1.PrepList'!$N$2:$N$1500,"")&amp;"",""))</f>
        <v/>
      </c>
      <c r="F7467" s="638" t="str">
        <f>IF($C7467="","",IFERROR(_xlfn.XLOOKUP($C7467,'1.PrepList'!$I$2:$I$1500,'1.PrepList'!$K$2:$K$1500,"")&amp;"",""))</f>
        <v/>
      </c>
      <c r="H7467" s="644" t="str">
        <f>IF($C7467="","",IFERROR(IF(_xlfn.XLOOKUP($C7467,tbl_StartedStatus[Bold ID],tbl_StartedStatus[Started])="Started","Yes",IF(_xlfn.XLOOKUP($C7467,tbl_StartedStatus[Bold ID],tbl_StartedStatus[Started])="No Show","No Show","")),""))</f>
        <v/>
      </c>
    </row>
    <row r="7468" spans="1:8" ht="15" customHeight="1" thickBot="1">
      <c r="A7468" s="38" t="str">
        <f>IF($C7468="","",IFERROR(_xlfn.XLOOKUP($C7468,'1.PrepList'!$I$2:$I$1500,'1.PrepList'!$G$2:$G$1500,"")&amp;"",""))</f>
        <v/>
      </c>
      <c r="B7468" s="638" t="str">
        <f>IF($C7468="","",IFERROR(_xlfn.XLOOKUP($C7468,'1.PrepList'!$I$2:$I$1500,'1.PrepList'!$H$2:$H$1500,"")&amp;"",""))</f>
        <v/>
      </c>
      <c r="D7468" s="638" t="str">
        <f>IF($C7468="","",IFERROR(_xlfn.XLOOKUP($C7468,'1.PrepList'!$I$2:$I$1500,'1.PrepList'!$J$2:$J$1500,"")&amp;"",""))</f>
        <v/>
      </c>
      <c r="E7468" s="638" t="str">
        <f>IF($C7468="","",IFERROR(_xlfn.XLOOKUP($C7468,'1.PrepList'!$I$2:$I$1500,'1.PrepList'!$N$2:$N$1500,"")&amp;"",""))</f>
        <v/>
      </c>
      <c r="F7468" s="638" t="str">
        <f>IF($C7468="","",IFERROR(_xlfn.XLOOKUP($C7468,'1.PrepList'!$I$2:$I$1500,'1.PrepList'!$K$2:$K$1500,"")&amp;"",""))</f>
        <v/>
      </c>
      <c r="H7468" s="644" t="str">
        <f>IF($C7468="","",IFERROR(IF(_xlfn.XLOOKUP($C7468,tbl_StartedStatus[Bold ID],tbl_StartedStatus[Started])="Started","Yes",IF(_xlfn.XLOOKUP($C7468,tbl_StartedStatus[Bold ID],tbl_StartedStatus[Started])="No Show","No Show","")),""))</f>
        <v/>
      </c>
    </row>
    <row r="7469" spans="1:8" ht="15" customHeight="1" thickBot="1">
      <c r="A7469" s="38" t="str">
        <f>IF($C7469="","",IFERROR(_xlfn.XLOOKUP($C7469,'1.PrepList'!$I$2:$I$1500,'1.PrepList'!$G$2:$G$1500,"")&amp;"",""))</f>
        <v/>
      </c>
      <c r="B7469" s="638" t="str">
        <f>IF($C7469="","",IFERROR(_xlfn.XLOOKUP($C7469,'1.PrepList'!$I$2:$I$1500,'1.PrepList'!$H$2:$H$1500,"")&amp;"",""))</f>
        <v/>
      </c>
      <c r="D7469" s="638" t="str">
        <f>IF($C7469="","",IFERROR(_xlfn.XLOOKUP($C7469,'1.PrepList'!$I$2:$I$1500,'1.PrepList'!$J$2:$J$1500,"")&amp;"",""))</f>
        <v/>
      </c>
      <c r="E7469" s="638" t="str">
        <f>IF($C7469="","",IFERROR(_xlfn.XLOOKUP($C7469,'1.PrepList'!$I$2:$I$1500,'1.PrepList'!$N$2:$N$1500,"")&amp;"",""))</f>
        <v/>
      </c>
      <c r="F7469" s="638" t="str">
        <f>IF($C7469="","",IFERROR(_xlfn.XLOOKUP($C7469,'1.PrepList'!$I$2:$I$1500,'1.PrepList'!$K$2:$K$1500,"")&amp;"",""))</f>
        <v/>
      </c>
      <c r="H7469" s="644" t="str">
        <f>IF($C7469="","",IFERROR(IF(_xlfn.XLOOKUP($C7469,tbl_StartedStatus[Bold ID],tbl_StartedStatus[Started])="Started","Yes",IF(_xlfn.XLOOKUP($C7469,tbl_StartedStatus[Bold ID],tbl_StartedStatus[Started])="No Show","No Show","")),""))</f>
        <v/>
      </c>
    </row>
    <row r="7470" spans="1:8" ht="15" customHeight="1" thickBot="1">
      <c r="A7470" s="38" t="str">
        <f>IF($C7470="","",IFERROR(_xlfn.XLOOKUP($C7470,'1.PrepList'!$I$2:$I$1500,'1.PrepList'!$G$2:$G$1500,"")&amp;"",""))</f>
        <v/>
      </c>
      <c r="B7470" s="638" t="str">
        <f>IF($C7470="","",IFERROR(_xlfn.XLOOKUP($C7470,'1.PrepList'!$I$2:$I$1500,'1.PrepList'!$H$2:$H$1500,"")&amp;"",""))</f>
        <v/>
      </c>
      <c r="D7470" s="638" t="str">
        <f>IF($C7470="","",IFERROR(_xlfn.XLOOKUP($C7470,'1.PrepList'!$I$2:$I$1500,'1.PrepList'!$J$2:$J$1500,"")&amp;"",""))</f>
        <v/>
      </c>
      <c r="E7470" s="638" t="str">
        <f>IF($C7470="","",IFERROR(_xlfn.XLOOKUP($C7470,'1.PrepList'!$I$2:$I$1500,'1.PrepList'!$N$2:$N$1500,"")&amp;"",""))</f>
        <v/>
      </c>
      <c r="F7470" s="638" t="str">
        <f>IF($C7470="","",IFERROR(_xlfn.XLOOKUP($C7470,'1.PrepList'!$I$2:$I$1500,'1.PrepList'!$K$2:$K$1500,"")&amp;"",""))</f>
        <v/>
      </c>
      <c r="H7470" s="644" t="str">
        <f>IF($C7470="","",IFERROR(IF(_xlfn.XLOOKUP($C7470,tbl_StartedStatus[Bold ID],tbl_StartedStatus[Started])="Started","Yes",IF(_xlfn.XLOOKUP($C7470,tbl_StartedStatus[Bold ID],tbl_StartedStatus[Started])="No Show","No Show","")),""))</f>
        <v/>
      </c>
    </row>
    <row r="7471" spans="1:8" ht="15" customHeight="1" thickBot="1">
      <c r="A7471" s="38" t="str">
        <f>IF($C7471="","",IFERROR(_xlfn.XLOOKUP($C7471,'1.PrepList'!$I$2:$I$1500,'1.PrepList'!$G$2:$G$1500,"")&amp;"",""))</f>
        <v/>
      </c>
      <c r="B7471" s="638" t="str">
        <f>IF($C7471="","",IFERROR(_xlfn.XLOOKUP($C7471,'1.PrepList'!$I$2:$I$1500,'1.PrepList'!$H$2:$H$1500,"")&amp;"",""))</f>
        <v/>
      </c>
      <c r="D7471" s="638" t="str">
        <f>IF($C7471="","",IFERROR(_xlfn.XLOOKUP($C7471,'1.PrepList'!$I$2:$I$1500,'1.PrepList'!$J$2:$J$1500,"")&amp;"",""))</f>
        <v/>
      </c>
      <c r="E7471" s="638" t="str">
        <f>IF($C7471="","",IFERROR(_xlfn.XLOOKUP($C7471,'1.PrepList'!$I$2:$I$1500,'1.PrepList'!$N$2:$N$1500,"")&amp;"",""))</f>
        <v/>
      </c>
      <c r="F7471" s="638" t="str">
        <f>IF($C7471="","",IFERROR(_xlfn.XLOOKUP($C7471,'1.PrepList'!$I$2:$I$1500,'1.PrepList'!$K$2:$K$1500,"")&amp;"",""))</f>
        <v/>
      </c>
      <c r="H7471" s="644" t="str">
        <f>IF($C7471="","",IFERROR(IF(_xlfn.XLOOKUP($C7471,tbl_StartedStatus[Bold ID],tbl_StartedStatus[Started])="Started","Yes",IF(_xlfn.XLOOKUP($C7471,tbl_StartedStatus[Bold ID],tbl_StartedStatus[Started])="No Show","No Show","")),""))</f>
        <v/>
      </c>
    </row>
    <row r="7472" spans="1:8" ht="15" customHeight="1" thickBot="1">
      <c r="A7472" s="38" t="str">
        <f>IF($C7472="","",IFERROR(_xlfn.XLOOKUP($C7472,'1.PrepList'!$I$2:$I$1500,'1.PrepList'!$G$2:$G$1500,"")&amp;"",""))</f>
        <v/>
      </c>
      <c r="B7472" s="638" t="str">
        <f>IF($C7472="","",IFERROR(_xlfn.XLOOKUP($C7472,'1.PrepList'!$I$2:$I$1500,'1.PrepList'!$H$2:$H$1500,"")&amp;"",""))</f>
        <v/>
      </c>
      <c r="D7472" s="638" t="str">
        <f>IF($C7472="","",IFERROR(_xlfn.XLOOKUP($C7472,'1.PrepList'!$I$2:$I$1500,'1.PrepList'!$J$2:$J$1500,"")&amp;"",""))</f>
        <v/>
      </c>
      <c r="E7472" s="638" t="str">
        <f>IF($C7472="","",IFERROR(_xlfn.XLOOKUP($C7472,'1.PrepList'!$I$2:$I$1500,'1.PrepList'!$N$2:$N$1500,"")&amp;"",""))</f>
        <v/>
      </c>
      <c r="F7472" s="638" t="str">
        <f>IF($C7472="","",IFERROR(_xlfn.XLOOKUP($C7472,'1.PrepList'!$I$2:$I$1500,'1.PrepList'!$K$2:$K$1500,"")&amp;"",""))</f>
        <v/>
      </c>
      <c r="H7472" s="644" t="str">
        <f>IF($C7472="","",IFERROR(IF(_xlfn.XLOOKUP($C7472,tbl_StartedStatus[Bold ID],tbl_StartedStatus[Started])="Started","Yes",IF(_xlfn.XLOOKUP($C7472,tbl_StartedStatus[Bold ID],tbl_StartedStatus[Started])="No Show","No Show","")),""))</f>
        <v/>
      </c>
    </row>
    <row r="7473" spans="1:8" ht="15" customHeight="1" thickBot="1">
      <c r="A7473" s="38" t="str">
        <f>IF($C7473="","",IFERROR(_xlfn.XLOOKUP($C7473,'1.PrepList'!$I$2:$I$1500,'1.PrepList'!$G$2:$G$1500,"")&amp;"",""))</f>
        <v/>
      </c>
      <c r="B7473" s="638" t="str">
        <f>IF($C7473="","",IFERROR(_xlfn.XLOOKUP($C7473,'1.PrepList'!$I$2:$I$1500,'1.PrepList'!$H$2:$H$1500,"")&amp;"",""))</f>
        <v/>
      </c>
      <c r="D7473" s="638" t="str">
        <f>IF($C7473="","",IFERROR(_xlfn.XLOOKUP($C7473,'1.PrepList'!$I$2:$I$1500,'1.PrepList'!$J$2:$J$1500,"")&amp;"",""))</f>
        <v/>
      </c>
      <c r="E7473" s="638" t="str">
        <f>IF($C7473="","",IFERROR(_xlfn.XLOOKUP($C7473,'1.PrepList'!$I$2:$I$1500,'1.PrepList'!$N$2:$N$1500,"")&amp;"",""))</f>
        <v/>
      </c>
      <c r="F7473" s="638" t="str">
        <f>IF($C7473="","",IFERROR(_xlfn.XLOOKUP($C7473,'1.PrepList'!$I$2:$I$1500,'1.PrepList'!$K$2:$K$1500,"")&amp;"",""))</f>
        <v/>
      </c>
      <c r="H7473" s="644" t="str">
        <f>IF($C7473="","",IFERROR(IF(_xlfn.XLOOKUP($C7473,tbl_StartedStatus[Bold ID],tbl_StartedStatus[Started])="Started","Yes",IF(_xlfn.XLOOKUP($C7473,tbl_StartedStatus[Bold ID],tbl_StartedStatus[Started])="No Show","No Show","")),""))</f>
        <v/>
      </c>
    </row>
    <row r="7474" spans="1:8" ht="15" customHeight="1" thickBot="1">
      <c r="A7474" s="38" t="str">
        <f>IF($C7474="","",IFERROR(_xlfn.XLOOKUP($C7474,'1.PrepList'!$I$2:$I$1500,'1.PrepList'!$G$2:$G$1500,"")&amp;"",""))</f>
        <v/>
      </c>
      <c r="B7474" s="638" t="str">
        <f>IF($C7474="","",IFERROR(_xlfn.XLOOKUP($C7474,'1.PrepList'!$I$2:$I$1500,'1.PrepList'!$H$2:$H$1500,"")&amp;"",""))</f>
        <v/>
      </c>
      <c r="D7474" s="638" t="str">
        <f>IF($C7474="","",IFERROR(_xlfn.XLOOKUP($C7474,'1.PrepList'!$I$2:$I$1500,'1.PrepList'!$J$2:$J$1500,"")&amp;"",""))</f>
        <v/>
      </c>
      <c r="E7474" s="638" t="str">
        <f>IF($C7474="","",IFERROR(_xlfn.XLOOKUP($C7474,'1.PrepList'!$I$2:$I$1500,'1.PrepList'!$N$2:$N$1500,"")&amp;"",""))</f>
        <v/>
      </c>
      <c r="F7474" s="638" t="str">
        <f>IF($C7474="","",IFERROR(_xlfn.XLOOKUP($C7474,'1.PrepList'!$I$2:$I$1500,'1.PrepList'!$K$2:$K$1500,"")&amp;"",""))</f>
        <v/>
      </c>
      <c r="H7474" s="644" t="str">
        <f>IF($C7474="","",IFERROR(IF(_xlfn.XLOOKUP($C7474,tbl_StartedStatus[Bold ID],tbl_StartedStatus[Started])="Started","Yes",IF(_xlfn.XLOOKUP($C7474,tbl_StartedStatus[Bold ID],tbl_StartedStatus[Started])="No Show","No Show","")),""))</f>
        <v/>
      </c>
    </row>
    <row r="7475" spans="1:8" ht="15" customHeight="1" thickBot="1">
      <c r="A7475" s="38" t="str">
        <f>IF($C7475="","",IFERROR(_xlfn.XLOOKUP($C7475,'1.PrepList'!$I$2:$I$1500,'1.PrepList'!$G$2:$G$1500,"")&amp;"",""))</f>
        <v/>
      </c>
      <c r="B7475" s="638" t="str">
        <f>IF($C7475="","",IFERROR(_xlfn.XLOOKUP($C7475,'1.PrepList'!$I$2:$I$1500,'1.PrepList'!$H$2:$H$1500,"")&amp;"",""))</f>
        <v/>
      </c>
      <c r="D7475" s="638" t="str">
        <f>IF($C7475="","",IFERROR(_xlfn.XLOOKUP($C7475,'1.PrepList'!$I$2:$I$1500,'1.PrepList'!$J$2:$J$1500,"")&amp;"",""))</f>
        <v/>
      </c>
      <c r="E7475" s="638" t="str">
        <f>IF($C7475="","",IFERROR(_xlfn.XLOOKUP($C7475,'1.PrepList'!$I$2:$I$1500,'1.PrepList'!$N$2:$N$1500,"")&amp;"",""))</f>
        <v/>
      </c>
      <c r="F7475" s="638" t="str">
        <f>IF($C7475="","",IFERROR(_xlfn.XLOOKUP($C7475,'1.PrepList'!$I$2:$I$1500,'1.PrepList'!$K$2:$K$1500,"")&amp;"",""))</f>
        <v/>
      </c>
      <c r="H7475" s="644" t="str">
        <f>IF($C7475="","",IFERROR(IF(_xlfn.XLOOKUP($C7475,tbl_StartedStatus[Bold ID],tbl_StartedStatus[Started])="Started","Yes",IF(_xlfn.XLOOKUP($C7475,tbl_StartedStatus[Bold ID],tbl_StartedStatus[Started])="No Show","No Show","")),""))</f>
        <v/>
      </c>
    </row>
    <row r="7476" spans="1:8" ht="15" customHeight="1" thickBot="1">
      <c r="A7476" s="38" t="str">
        <f>IF($C7476="","",IFERROR(_xlfn.XLOOKUP($C7476,'1.PrepList'!$I$2:$I$1500,'1.PrepList'!$G$2:$G$1500,"")&amp;"",""))</f>
        <v/>
      </c>
      <c r="B7476" s="638" t="str">
        <f>IF($C7476="","",IFERROR(_xlfn.XLOOKUP($C7476,'1.PrepList'!$I$2:$I$1500,'1.PrepList'!$H$2:$H$1500,"")&amp;"",""))</f>
        <v/>
      </c>
      <c r="D7476" s="638" t="str">
        <f>IF($C7476="","",IFERROR(_xlfn.XLOOKUP($C7476,'1.PrepList'!$I$2:$I$1500,'1.PrepList'!$J$2:$J$1500,"")&amp;"",""))</f>
        <v/>
      </c>
      <c r="E7476" s="638" t="str">
        <f>IF($C7476="","",IFERROR(_xlfn.XLOOKUP($C7476,'1.PrepList'!$I$2:$I$1500,'1.PrepList'!$N$2:$N$1500,"")&amp;"",""))</f>
        <v/>
      </c>
      <c r="F7476" s="638" t="str">
        <f>IF($C7476="","",IFERROR(_xlfn.XLOOKUP($C7476,'1.PrepList'!$I$2:$I$1500,'1.PrepList'!$K$2:$K$1500,"")&amp;"",""))</f>
        <v/>
      </c>
      <c r="H7476" s="644" t="str">
        <f>IF($C7476="","",IFERROR(IF(_xlfn.XLOOKUP($C7476,tbl_StartedStatus[Bold ID],tbl_StartedStatus[Started])="Started","Yes",IF(_xlfn.XLOOKUP($C7476,tbl_StartedStatus[Bold ID],tbl_StartedStatus[Started])="No Show","No Show","")),""))</f>
        <v/>
      </c>
    </row>
    <row r="7477" spans="1:8" ht="15" customHeight="1" thickBot="1">
      <c r="A7477" s="38" t="str">
        <f>IF($C7477="","",IFERROR(_xlfn.XLOOKUP($C7477,'1.PrepList'!$I$2:$I$1500,'1.PrepList'!$G$2:$G$1500,"")&amp;"",""))</f>
        <v/>
      </c>
      <c r="B7477" s="638" t="str">
        <f>IF($C7477="","",IFERROR(_xlfn.XLOOKUP($C7477,'1.PrepList'!$I$2:$I$1500,'1.PrepList'!$H$2:$H$1500,"")&amp;"",""))</f>
        <v/>
      </c>
      <c r="D7477" s="638" t="str">
        <f>IF($C7477="","",IFERROR(_xlfn.XLOOKUP($C7477,'1.PrepList'!$I$2:$I$1500,'1.PrepList'!$J$2:$J$1500,"")&amp;"",""))</f>
        <v/>
      </c>
      <c r="E7477" s="638" t="str">
        <f>IF($C7477="","",IFERROR(_xlfn.XLOOKUP($C7477,'1.PrepList'!$I$2:$I$1500,'1.PrepList'!$N$2:$N$1500,"")&amp;"",""))</f>
        <v/>
      </c>
      <c r="F7477" s="638" t="str">
        <f>IF($C7477="","",IFERROR(_xlfn.XLOOKUP($C7477,'1.PrepList'!$I$2:$I$1500,'1.PrepList'!$K$2:$K$1500,"")&amp;"",""))</f>
        <v/>
      </c>
      <c r="H7477" s="644" t="str">
        <f>IF($C7477="","",IFERROR(IF(_xlfn.XLOOKUP($C7477,tbl_StartedStatus[Bold ID],tbl_StartedStatus[Started])="Started","Yes",IF(_xlfn.XLOOKUP($C7477,tbl_StartedStatus[Bold ID],tbl_StartedStatus[Started])="No Show","No Show","")),""))</f>
        <v/>
      </c>
    </row>
    <row r="7478" spans="1:8" ht="15" customHeight="1" thickBot="1">
      <c r="A7478" s="38" t="str">
        <f>IF($C7478="","",IFERROR(_xlfn.XLOOKUP($C7478,'1.PrepList'!$I$2:$I$1500,'1.PrepList'!$G$2:$G$1500,"")&amp;"",""))</f>
        <v/>
      </c>
      <c r="B7478" s="638" t="str">
        <f>IF($C7478="","",IFERROR(_xlfn.XLOOKUP($C7478,'1.PrepList'!$I$2:$I$1500,'1.PrepList'!$H$2:$H$1500,"")&amp;"",""))</f>
        <v/>
      </c>
      <c r="D7478" s="638" t="str">
        <f>IF($C7478="","",IFERROR(_xlfn.XLOOKUP($C7478,'1.PrepList'!$I$2:$I$1500,'1.PrepList'!$J$2:$J$1500,"")&amp;"",""))</f>
        <v/>
      </c>
      <c r="E7478" s="638" t="str">
        <f>IF($C7478="","",IFERROR(_xlfn.XLOOKUP($C7478,'1.PrepList'!$I$2:$I$1500,'1.PrepList'!$N$2:$N$1500,"")&amp;"",""))</f>
        <v/>
      </c>
      <c r="F7478" s="638" t="str">
        <f>IF($C7478="","",IFERROR(_xlfn.XLOOKUP($C7478,'1.PrepList'!$I$2:$I$1500,'1.PrepList'!$K$2:$K$1500,"")&amp;"",""))</f>
        <v/>
      </c>
      <c r="H7478" s="644" t="str">
        <f>IF($C7478="","",IFERROR(IF(_xlfn.XLOOKUP($C7478,tbl_StartedStatus[Bold ID],tbl_StartedStatus[Started])="Started","Yes",IF(_xlfn.XLOOKUP($C7478,tbl_StartedStatus[Bold ID],tbl_StartedStatus[Started])="No Show","No Show","")),""))</f>
        <v/>
      </c>
    </row>
    <row r="7479" spans="1:8" ht="15" customHeight="1" thickBot="1">
      <c r="A7479" s="38" t="str">
        <f>IF($C7479="","",IFERROR(_xlfn.XLOOKUP($C7479,'1.PrepList'!$I$2:$I$1500,'1.PrepList'!$G$2:$G$1500,"")&amp;"",""))</f>
        <v/>
      </c>
      <c r="B7479" s="638" t="str">
        <f>IF($C7479="","",IFERROR(_xlfn.XLOOKUP($C7479,'1.PrepList'!$I$2:$I$1500,'1.PrepList'!$H$2:$H$1500,"")&amp;"",""))</f>
        <v/>
      </c>
      <c r="D7479" s="638" t="str">
        <f>IF($C7479="","",IFERROR(_xlfn.XLOOKUP($C7479,'1.PrepList'!$I$2:$I$1500,'1.PrepList'!$J$2:$J$1500,"")&amp;"",""))</f>
        <v/>
      </c>
      <c r="E7479" s="638" t="str">
        <f>IF($C7479="","",IFERROR(_xlfn.XLOOKUP($C7479,'1.PrepList'!$I$2:$I$1500,'1.PrepList'!$N$2:$N$1500,"")&amp;"",""))</f>
        <v/>
      </c>
      <c r="F7479" s="638" t="str">
        <f>IF($C7479="","",IFERROR(_xlfn.XLOOKUP($C7479,'1.PrepList'!$I$2:$I$1500,'1.PrepList'!$K$2:$K$1500,"")&amp;"",""))</f>
        <v/>
      </c>
      <c r="H7479" s="644" t="str">
        <f>IF($C7479="","",IFERROR(IF(_xlfn.XLOOKUP($C7479,tbl_StartedStatus[Bold ID],tbl_StartedStatus[Started])="Started","Yes",IF(_xlfn.XLOOKUP($C7479,tbl_StartedStatus[Bold ID],tbl_StartedStatus[Started])="No Show","No Show","")),""))</f>
        <v/>
      </c>
    </row>
    <row r="7480" spans="1:8" ht="15" customHeight="1" thickBot="1">
      <c r="A7480" s="38" t="str">
        <f>IF($C7480="","",IFERROR(_xlfn.XLOOKUP($C7480,'1.PrepList'!$I$2:$I$1500,'1.PrepList'!$G$2:$G$1500,"")&amp;"",""))</f>
        <v/>
      </c>
      <c r="B7480" s="638" t="str">
        <f>IF($C7480="","",IFERROR(_xlfn.XLOOKUP($C7480,'1.PrepList'!$I$2:$I$1500,'1.PrepList'!$H$2:$H$1500,"")&amp;"",""))</f>
        <v/>
      </c>
      <c r="D7480" s="638" t="str">
        <f>IF($C7480="","",IFERROR(_xlfn.XLOOKUP($C7480,'1.PrepList'!$I$2:$I$1500,'1.PrepList'!$J$2:$J$1500,"")&amp;"",""))</f>
        <v/>
      </c>
      <c r="E7480" s="638" t="str">
        <f>IF($C7480="","",IFERROR(_xlfn.XLOOKUP($C7480,'1.PrepList'!$I$2:$I$1500,'1.PrepList'!$N$2:$N$1500,"")&amp;"",""))</f>
        <v/>
      </c>
      <c r="F7480" s="638" t="str">
        <f>IF($C7480="","",IFERROR(_xlfn.XLOOKUP($C7480,'1.PrepList'!$I$2:$I$1500,'1.PrepList'!$K$2:$K$1500,"")&amp;"",""))</f>
        <v/>
      </c>
      <c r="H7480" s="644" t="str">
        <f>IF($C7480="","",IFERROR(IF(_xlfn.XLOOKUP($C7480,tbl_StartedStatus[Bold ID],tbl_StartedStatus[Started])="Started","Yes",IF(_xlfn.XLOOKUP($C7480,tbl_StartedStatus[Bold ID],tbl_StartedStatus[Started])="No Show","No Show","")),""))</f>
        <v/>
      </c>
    </row>
    <row r="7481" spans="1:8" ht="15" customHeight="1" thickBot="1">
      <c r="A7481" s="38" t="str">
        <f>IF($C7481="","",IFERROR(_xlfn.XLOOKUP($C7481,'1.PrepList'!$I$2:$I$1500,'1.PrepList'!$G$2:$G$1500,"")&amp;"",""))</f>
        <v/>
      </c>
      <c r="B7481" s="638" t="str">
        <f>IF($C7481="","",IFERROR(_xlfn.XLOOKUP($C7481,'1.PrepList'!$I$2:$I$1500,'1.PrepList'!$H$2:$H$1500,"")&amp;"",""))</f>
        <v/>
      </c>
      <c r="D7481" s="638" t="str">
        <f>IF($C7481="","",IFERROR(_xlfn.XLOOKUP($C7481,'1.PrepList'!$I$2:$I$1500,'1.PrepList'!$J$2:$J$1500,"")&amp;"",""))</f>
        <v/>
      </c>
      <c r="E7481" s="638" t="str">
        <f>IF($C7481="","",IFERROR(_xlfn.XLOOKUP($C7481,'1.PrepList'!$I$2:$I$1500,'1.PrepList'!$N$2:$N$1500,"")&amp;"",""))</f>
        <v/>
      </c>
      <c r="F7481" s="638" t="str">
        <f>IF($C7481="","",IFERROR(_xlfn.XLOOKUP($C7481,'1.PrepList'!$I$2:$I$1500,'1.PrepList'!$K$2:$K$1500,"")&amp;"",""))</f>
        <v/>
      </c>
      <c r="H7481" s="644" t="str">
        <f>IF($C7481="","",IFERROR(IF(_xlfn.XLOOKUP($C7481,tbl_StartedStatus[Bold ID],tbl_StartedStatus[Started])="Started","Yes",IF(_xlfn.XLOOKUP($C7481,tbl_StartedStatus[Bold ID],tbl_StartedStatus[Started])="No Show","No Show","")),""))</f>
        <v/>
      </c>
    </row>
    <row r="7482" spans="1:8" ht="15" customHeight="1" thickBot="1">
      <c r="A7482" s="38" t="str">
        <f>IF($C7482="","",IFERROR(_xlfn.XLOOKUP($C7482,'1.PrepList'!$I$2:$I$1500,'1.PrepList'!$G$2:$G$1500,"")&amp;"",""))</f>
        <v/>
      </c>
      <c r="B7482" s="638" t="str">
        <f>IF($C7482="","",IFERROR(_xlfn.XLOOKUP($C7482,'1.PrepList'!$I$2:$I$1500,'1.PrepList'!$H$2:$H$1500,"")&amp;"",""))</f>
        <v/>
      </c>
      <c r="D7482" s="638" t="str">
        <f>IF($C7482="","",IFERROR(_xlfn.XLOOKUP($C7482,'1.PrepList'!$I$2:$I$1500,'1.PrepList'!$J$2:$J$1500,"")&amp;"",""))</f>
        <v/>
      </c>
      <c r="E7482" s="638" t="str">
        <f>IF($C7482="","",IFERROR(_xlfn.XLOOKUP($C7482,'1.PrepList'!$I$2:$I$1500,'1.PrepList'!$N$2:$N$1500,"")&amp;"",""))</f>
        <v/>
      </c>
      <c r="F7482" s="638" t="str">
        <f>IF($C7482="","",IFERROR(_xlfn.XLOOKUP($C7482,'1.PrepList'!$I$2:$I$1500,'1.PrepList'!$K$2:$K$1500,"")&amp;"",""))</f>
        <v/>
      </c>
      <c r="H7482" s="644" t="str">
        <f>IF($C7482="","",IFERROR(IF(_xlfn.XLOOKUP($C7482,tbl_StartedStatus[Bold ID],tbl_StartedStatus[Started])="Started","Yes",IF(_xlfn.XLOOKUP($C7482,tbl_StartedStatus[Bold ID],tbl_StartedStatus[Started])="No Show","No Show","")),""))</f>
        <v/>
      </c>
    </row>
    <row r="7483" spans="1:8" ht="15" customHeight="1" thickBot="1">
      <c r="A7483" s="38" t="str">
        <f>IF($C7483="","",IFERROR(_xlfn.XLOOKUP($C7483,'1.PrepList'!$I$2:$I$1500,'1.PrepList'!$G$2:$G$1500,"")&amp;"",""))</f>
        <v/>
      </c>
      <c r="B7483" s="638" t="str">
        <f>IF($C7483="","",IFERROR(_xlfn.XLOOKUP($C7483,'1.PrepList'!$I$2:$I$1500,'1.PrepList'!$H$2:$H$1500,"")&amp;"",""))</f>
        <v/>
      </c>
      <c r="D7483" s="638" t="str">
        <f>IF($C7483="","",IFERROR(_xlfn.XLOOKUP($C7483,'1.PrepList'!$I$2:$I$1500,'1.PrepList'!$J$2:$J$1500,"")&amp;"",""))</f>
        <v/>
      </c>
      <c r="E7483" s="638" t="str">
        <f>IF($C7483="","",IFERROR(_xlfn.XLOOKUP($C7483,'1.PrepList'!$I$2:$I$1500,'1.PrepList'!$N$2:$N$1500,"")&amp;"",""))</f>
        <v/>
      </c>
      <c r="F7483" s="638" t="str">
        <f>IF($C7483="","",IFERROR(_xlfn.XLOOKUP($C7483,'1.PrepList'!$I$2:$I$1500,'1.PrepList'!$K$2:$K$1500,"")&amp;"",""))</f>
        <v/>
      </c>
      <c r="H7483" s="644" t="str">
        <f>IF($C7483="","",IFERROR(IF(_xlfn.XLOOKUP($C7483,tbl_StartedStatus[Bold ID],tbl_StartedStatus[Started])="Started","Yes",IF(_xlfn.XLOOKUP($C7483,tbl_StartedStatus[Bold ID],tbl_StartedStatus[Started])="No Show","No Show","")),""))</f>
        <v/>
      </c>
    </row>
    <row r="7484" spans="1:8" ht="15" customHeight="1" thickBot="1">
      <c r="A7484" s="38" t="str">
        <f>IF($C7484="","",IFERROR(_xlfn.XLOOKUP($C7484,'1.PrepList'!$I$2:$I$1500,'1.PrepList'!$G$2:$G$1500,"")&amp;"",""))</f>
        <v/>
      </c>
      <c r="B7484" s="638" t="str">
        <f>IF($C7484="","",IFERROR(_xlfn.XLOOKUP($C7484,'1.PrepList'!$I$2:$I$1500,'1.PrepList'!$H$2:$H$1500,"")&amp;"",""))</f>
        <v/>
      </c>
      <c r="D7484" s="638" t="str">
        <f>IF($C7484="","",IFERROR(_xlfn.XLOOKUP($C7484,'1.PrepList'!$I$2:$I$1500,'1.PrepList'!$J$2:$J$1500,"")&amp;"",""))</f>
        <v/>
      </c>
      <c r="E7484" s="638" t="str">
        <f>IF($C7484="","",IFERROR(_xlfn.XLOOKUP($C7484,'1.PrepList'!$I$2:$I$1500,'1.PrepList'!$N$2:$N$1500,"")&amp;"",""))</f>
        <v/>
      </c>
      <c r="F7484" s="638" t="str">
        <f>IF($C7484="","",IFERROR(_xlfn.XLOOKUP($C7484,'1.PrepList'!$I$2:$I$1500,'1.PrepList'!$K$2:$K$1500,"")&amp;"",""))</f>
        <v/>
      </c>
      <c r="H7484" s="644" t="str">
        <f>IF($C7484="","",IFERROR(IF(_xlfn.XLOOKUP($C7484,tbl_StartedStatus[Bold ID],tbl_StartedStatus[Started])="Started","Yes",IF(_xlfn.XLOOKUP($C7484,tbl_StartedStatus[Bold ID],tbl_StartedStatus[Started])="No Show","No Show","")),""))</f>
        <v/>
      </c>
    </row>
    <row r="7485" spans="1:8" ht="15" customHeight="1" thickBot="1">
      <c r="A7485" s="38" t="str">
        <f>IF($C7485="","",IFERROR(_xlfn.XLOOKUP($C7485,'1.PrepList'!$I$2:$I$1500,'1.PrepList'!$G$2:$G$1500,"")&amp;"",""))</f>
        <v/>
      </c>
      <c r="B7485" s="638" t="str">
        <f>IF($C7485="","",IFERROR(_xlfn.XLOOKUP($C7485,'1.PrepList'!$I$2:$I$1500,'1.PrepList'!$H$2:$H$1500,"")&amp;"",""))</f>
        <v/>
      </c>
      <c r="D7485" s="638" t="str">
        <f>IF($C7485="","",IFERROR(_xlfn.XLOOKUP($C7485,'1.PrepList'!$I$2:$I$1500,'1.PrepList'!$J$2:$J$1500,"")&amp;"",""))</f>
        <v/>
      </c>
      <c r="E7485" s="638" t="str">
        <f>IF($C7485="","",IFERROR(_xlfn.XLOOKUP($C7485,'1.PrepList'!$I$2:$I$1500,'1.PrepList'!$N$2:$N$1500,"")&amp;"",""))</f>
        <v/>
      </c>
      <c r="F7485" s="638" t="str">
        <f>IF($C7485="","",IFERROR(_xlfn.XLOOKUP($C7485,'1.PrepList'!$I$2:$I$1500,'1.PrepList'!$K$2:$K$1500,"")&amp;"",""))</f>
        <v/>
      </c>
      <c r="H7485" s="644" t="str">
        <f>IF($C7485="","",IFERROR(IF(_xlfn.XLOOKUP($C7485,tbl_StartedStatus[Bold ID],tbl_StartedStatus[Started])="Started","Yes",IF(_xlfn.XLOOKUP($C7485,tbl_StartedStatus[Bold ID],tbl_StartedStatus[Started])="No Show","No Show","")),""))</f>
        <v/>
      </c>
    </row>
    <row r="7486" spans="1:8" ht="15" customHeight="1" thickBot="1">
      <c r="A7486" s="38" t="str">
        <f>IF($C7486="","",IFERROR(_xlfn.XLOOKUP($C7486,'1.PrepList'!$I$2:$I$1500,'1.PrepList'!$G$2:$G$1500,"")&amp;"",""))</f>
        <v/>
      </c>
      <c r="B7486" s="638" t="str">
        <f>IF($C7486="","",IFERROR(_xlfn.XLOOKUP($C7486,'1.PrepList'!$I$2:$I$1500,'1.PrepList'!$H$2:$H$1500,"")&amp;"",""))</f>
        <v/>
      </c>
      <c r="D7486" s="638" t="str">
        <f>IF($C7486="","",IFERROR(_xlfn.XLOOKUP($C7486,'1.PrepList'!$I$2:$I$1500,'1.PrepList'!$J$2:$J$1500,"")&amp;"",""))</f>
        <v/>
      </c>
      <c r="E7486" s="638" t="str">
        <f>IF($C7486="","",IFERROR(_xlfn.XLOOKUP($C7486,'1.PrepList'!$I$2:$I$1500,'1.PrepList'!$N$2:$N$1500,"")&amp;"",""))</f>
        <v/>
      </c>
      <c r="F7486" s="638" t="str">
        <f>IF($C7486="","",IFERROR(_xlfn.XLOOKUP($C7486,'1.PrepList'!$I$2:$I$1500,'1.PrepList'!$K$2:$K$1500,"")&amp;"",""))</f>
        <v/>
      </c>
      <c r="H7486" s="644" t="str">
        <f>IF($C7486="","",IFERROR(IF(_xlfn.XLOOKUP($C7486,tbl_StartedStatus[Bold ID],tbl_StartedStatus[Started])="Started","Yes",IF(_xlfn.XLOOKUP($C7486,tbl_StartedStatus[Bold ID],tbl_StartedStatus[Started])="No Show","No Show","")),""))</f>
        <v/>
      </c>
    </row>
    <row r="7487" spans="1:8" ht="15" customHeight="1" thickBot="1">
      <c r="A7487" s="38" t="str">
        <f>IF($C7487="","",IFERROR(_xlfn.XLOOKUP($C7487,'1.PrepList'!$I$2:$I$1500,'1.PrepList'!$G$2:$G$1500,"")&amp;"",""))</f>
        <v/>
      </c>
      <c r="B7487" s="638" t="str">
        <f>IF($C7487="","",IFERROR(_xlfn.XLOOKUP($C7487,'1.PrepList'!$I$2:$I$1500,'1.PrepList'!$H$2:$H$1500,"")&amp;"",""))</f>
        <v/>
      </c>
      <c r="D7487" s="638" t="str">
        <f>IF($C7487="","",IFERROR(_xlfn.XLOOKUP($C7487,'1.PrepList'!$I$2:$I$1500,'1.PrepList'!$J$2:$J$1500,"")&amp;"",""))</f>
        <v/>
      </c>
      <c r="E7487" s="638" t="str">
        <f>IF($C7487="","",IFERROR(_xlfn.XLOOKUP($C7487,'1.PrepList'!$I$2:$I$1500,'1.PrepList'!$N$2:$N$1500,"")&amp;"",""))</f>
        <v/>
      </c>
      <c r="F7487" s="638" t="str">
        <f>IF($C7487="","",IFERROR(_xlfn.XLOOKUP($C7487,'1.PrepList'!$I$2:$I$1500,'1.PrepList'!$K$2:$K$1500,"")&amp;"",""))</f>
        <v/>
      </c>
      <c r="H7487" s="644" t="str">
        <f>IF($C7487="","",IFERROR(IF(_xlfn.XLOOKUP($C7487,tbl_StartedStatus[Bold ID],tbl_StartedStatus[Started])="Started","Yes",IF(_xlfn.XLOOKUP($C7487,tbl_StartedStatus[Bold ID],tbl_StartedStatus[Started])="No Show","No Show","")),""))</f>
        <v/>
      </c>
    </row>
    <row r="7488" spans="1:8" ht="15" customHeight="1" thickBot="1">
      <c r="A7488" s="38" t="str">
        <f>IF($C7488="","",IFERROR(_xlfn.XLOOKUP($C7488,'1.PrepList'!$I$2:$I$1500,'1.PrepList'!$G$2:$G$1500,"")&amp;"",""))</f>
        <v/>
      </c>
      <c r="B7488" s="638" t="str">
        <f>IF($C7488="","",IFERROR(_xlfn.XLOOKUP($C7488,'1.PrepList'!$I$2:$I$1500,'1.PrepList'!$H$2:$H$1500,"")&amp;"",""))</f>
        <v/>
      </c>
      <c r="D7488" s="638" t="str">
        <f>IF($C7488="","",IFERROR(_xlfn.XLOOKUP($C7488,'1.PrepList'!$I$2:$I$1500,'1.PrepList'!$J$2:$J$1500,"")&amp;"",""))</f>
        <v/>
      </c>
      <c r="E7488" s="638" t="str">
        <f>IF($C7488="","",IFERROR(_xlfn.XLOOKUP($C7488,'1.PrepList'!$I$2:$I$1500,'1.PrepList'!$N$2:$N$1500,"")&amp;"",""))</f>
        <v/>
      </c>
      <c r="F7488" s="638" t="str">
        <f>IF($C7488="","",IFERROR(_xlfn.XLOOKUP($C7488,'1.PrepList'!$I$2:$I$1500,'1.PrepList'!$K$2:$K$1500,"")&amp;"",""))</f>
        <v/>
      </c>
      <c r="H7488" s="644" t="str">
        <f>IF($C7488="","",IFERROR(IF(_xlfn.XLOOKUP($C7488,tbl_StartedStatus[Bold ID],tbl_StartedStatus[Started])="Started","Yes",IF(_xlfn.XLOOKUP($C7488,tbl_StartedStatus[Bold ID],tbl_StartedStatus[Started])="No Show","No Show","")),""))</f>
        <v/>
      </c>
    </row>
    <row r="7489" spans="1:8" ht="15" customHeight="1" thickBot="1">
      <c r="A7489" s="38" t="str">
        <f>IF($C7489="","",IFERROR(_xlfn.XLOOKUP($C7489,'1.PrepList'!$I$2:$I$1500,'1.PrepList'!$G$2:$G$1500,"")&amp;"",""))</f>
        <v/>
      </c>
      <c r="B7489" s="638" t="str">
        <f>IF($C7489="","",IFERROR(_xlfn.XLOOKUP($C7489,'1.PrepList'!$I$2:$I$1500,'1.PrepList'!$H$2:$H$1500,"")&amp;"",""))</f>
        <v/>
      </c>
      <c r="D7489" s="638" t="str">
        <f>IF($C7489="","",IFERROR(_xlfn.XLOOKUP($C7489,'1.PrepList'!$I$2:$I$1500,'1.PrepList'!$J$2:$J$1500,"")&amp;"",""))</f>
        <v/>
      </c>
      <c r="E7489" s="638" t="str">
        <f>IF($C7489="","",IFERROR(_xlfn.XLOOKUP($C7489,'1.PrepList'!$I$2:$I$1500,'1.PrepList'!$N$2:$N$1500,"")&amp;"",""))</f>
        <v/>
      </c>
      <c r="F7489" s="638" t="str">
        <f>IF($C7489="","",IFERROR(_xlfn.XLOOKUP($C7489,'1.PrepList'!$I$2:$I$1500,'1.PrepList'!$K$2:$K$1500,"")&amp;"",""))</f>
        <v/>
      </c>
      <c r="H7489" s="644" t="str">
        <f>IF($C7489="","",IFERROR(IF(_xlfn.XLOOKUP($C7489,tbl_StartedStatus[Bold ID],tbl_StartedStatus[Started])="Started","Yes",IF(_xlfn.XLOOKUP($C7489,tbl_StartedStatus[Bold ID],tbl_StartedStatus[Started])="No Show","No Show","")),""))</f>
        <v/>
      </c>
    </row>
    <row r="7490" spans="1:8" ht="15" customHeight="1" thickBot="1">
      <c r="A7490" s="38" t="str">
        <f>IF($C7490="","",IFERROR(_xlfn.XLOOKUP($C7490,'1.PrepList'!$I$2:$I$1500,'1.PrepList'!$G$2:$G$1500,"")&amp;"",""))</f>
        <v/>
      </c>
      <c r="B7490" s="638" t="str">
        <f>IF($C7490="","",IFERROR(_xlfn.XLOOKUP($C7490,'1.PrepList'!$I$2:$I$1500,'1.PrepList'!$H$2:$H$1500,"")&amp;"",""))</f>
        <v/>
      </c>
      <c r="D7490" s="638" t="str">
        <f>IF($C7490="","",IFERROR(_xlfn.XLOOKUP($C7490,'1.PrepList'!$I$2:$I$1500,'1.PrepList'!$J$2:$J$1500,"")&amp;"",""))</f>
        <v/>
      </c>
      <c r="E7490" s="638" t="str">
        <f>IF($C7490="","",IFERROR(_xlfn.XLOOKUP($C7490,'1.PrepList'!$I$2:$I$1500,'1.PrepList'!$N$2:$N$1500,"")&amp;"",""))</f>
        <v/>
      </c>
      <c r="F7490" s="638" t="str">
        <f>IF($C7490="","",IFERROR(_xlfn.XLOOKUP($C7490,'1.PrepList'!$I$2:$I$1500,'1.PrepList'!$K$2:$K$1500,"")&amp;"",""))</f>
        <v/>
      </c>
      <c r="H7490" s="644" t="str">
        <f>IF($C7490="","",IFERROR(IF(_xlfn.XLOOKUP($C7490,tbl_StartedStatus[Bold ID],tbl_StartedStatus[Started])="Started","Yes",IF(_xlfn.XLOOKUP($C7490,tbl_StartedStatus[Bold ID],tbl_StartedStatus[Started])="No Show","No Show","")),""))</f>
        <v/>
      </c>
    </row>
    <row r="7491" spans="1:8" ht="15" customHeight="1" thickBot="1">
      <c r="A7491" s="38" t="str">
        <f>IF($C7491="","",IFERROR(_xlfn.XLOOKUP($C7491,'1.PrepList'!$I$2:$I$1500,'1.PrepList'!$G$2:$G$1500,"")&amp;"",""))</f>
        <v/>
      </c>
      <c r="B7491" s="638" t="str">
        <f>IF($C7491="","",IFERROR(_xlfn.XLOOKUP($C7491,'1.PrepList'!$I$2:$I$1500,'1.PrepList'!$H$2:$H$1500,"")&amp;"",""))</f>
        <v/>
      </c>
      <c r="D7491" s="638" t="str">
        <f>IF($C7491="","",IFERROR(_xlfn.XLOOKUP($C7491,'1.PrepList'!$I$2:$I$1500,'1.PrepList'!$J$2:$J$1500,"")&amp;"",""))</f>
        <v/>
      </c>
      <c r="E7491" s="638" t="str">
        <f>IF($C7491="","",IFERROR(_xlfn.XLOOKUP($C7491,'1.PrepList'!$I$2:$I$1500,'1.PrepList'!$N$2:$N$1500,"")&amp;"",""))</f>
        <v/>
      </c>
      <c r="F7491" s="638" t="str">
        <f>IF($C7491="","",IFERROR(_xlfn.XLOOKUP($C7491,'1.PrepList'!$I$2:$I$1500,'1.PrepList'!$K$2:$K$1500,"")&amp;"",""))</f>
        <v/>
      </c>
      <c r="H7491" s="644" t="str">
        <f>IF($C7491="","",IFERROR(IF(_xlfn.XLOOKUP($C7491,tbl_StartedStatus[Bold ID],tbl_StartedStatus[Started])="Started","Yes",IF(_xlfn.XLOOKUP($C7491,tbl_StartedStatus[Bold ID],tbl_StartedStatus[Started])="No Show","No Show","")),""))</f>
        <v/>
      </c>
    </row>
    <row r="7492" spans="1:8" ht="15" customHeight="1" thickBot="1">
      <c r="A7492" s="38" t="str">
        <f>IF($C7492="","",IFERROR(_xlfn.XLOOKUP($C7492,'1.PrepList'!$I$2:$I$1500,'1.PrepList'!$G$2:$G$1500,"")&amp;"",""))</f>
        <v/>
      </c>
      <c r="B7492" s="638" t="str">
        <f>IF($C7492="","",IFERROR(_xlfn.XLOOKUP($C7492,'1.PrepList'!$I$2:$I$1500,'1.PrepList'!$H$2:$H$1500,"")&amp;"",""))</f>
        <v/>
      </c>
      <c r="D7492" s="638" t="str">
        <f>IF($C7492="","",IFERROR(_xlfn.XLOOKUP($C7492,'1.PrepList'!$I$2:$I$1500,'1.PrepList'!$J$2:$J$1500,"")&amp;"",""))</f>
        <v/>
      </c>
      <c r="E7492" s="638" t="str">
        <f>IF($C7492="","",IFERROR(_xlfn.XLOOKUP($C7492,'1.PrepList'!$I$2:$I$1500,'1.PrepList'!$N$2:$N$1500,"")&amp;"",""))</f>
        <v/>
      </c>
      <c r="F7492" s="638" t="str">
        <f>IF($C7492="","",IFERROR(_xlfn.XLOOKUP($C7492,'1.PrepList'!$I$2:$I$1500,'1.PrepList'!$K$2:$K$1500,"")&amp;"",""))</f>
        <v/>
      </c>
      <c r="H7492" s="644" t="str">
        <f>IF($C7492="","",IFERROR(IF(_xlfn.XLOOKUP($C7492,tbl_StartedStatus[Bold ID],tbl_StartedStatus[Started])="Started","Yes",IF(_xlfn.XLOOKUP($C7492,tbl_StartedStatus[Bold ID],tbl_StartedStatus[Started])="No Show","No Show","")),""))</f>
        <v/>
      </c>
    </row>
    <row r="7493" spans="1:8" ht="15" customHeight="1" thickBot="1">
      <c r="A7493" s="38" t="str">
        <f>IF($C7493="","",IFERROR(_xlfn.XLOOKUP($C7493,'1.PrepList'!$I$2:$I$1500,'1.PrepList'!$G$2:$G$1500,"")&amp;"",""))</f>
        <v/>
      </c>
      <c r="B7493" s="638" t="str">
        <f>IF($C7493="","",IFERROR(_xlfn.XLOOKUP($C7493,'1.PrepList'!$I$2:$I$1500,'1.PrepList'!$H$2:$H$1500,"")&amp;"",""))</f>
        <v/>
      </c>
      <c r="D7493" s="638" t="str">
        <f>IF($C7493="","",IFERROR(_xlfn.XLOOKUP($C7493,'1.PrepList'!$I$2:$I$1500,'1.PrepList'!$J$2:$J$1500,"")&amp;"",""))</f>
        <v/>
      </c>
      <c r="E7493" s="638" t="str">
        <f>IF($C7493="","",IFERROR(_xlfn.XLOOKUP($C7493,'1.PrepList'!$I$2:$I$1500,'1.PrepList'!$N$2:$N$1500,"")&amp;"",""))</f>
        <v/>
      </c>
      <c r="F7493" s="638" t="str">
        <f>IF($C7493="","",IFERROR(_xlfn.XLOOKUP($C7493,'1.PrepList'!$I$2:$I$1500,'1.PrepList'!$K$2:$K$1500,"")&amp;"",""))</f>
        <v/>
      </c>
      <c r="H7493" s="644" t="str">
        <f>IF($C7493="","",IFERROR(IF(_xlfn.XLOOKUP($C7493,tbl_StartedStatus[Bold ID],tbl_StartedStatus[Started])="Started","Yes",IF(_xlfn.XLOOKUP($C7493,tbl_StartedStatus[Bold ID],tbl_StartedStatus[Started])="No Show","No Show","")),""))</f>
        <v/>
      </c>
    </row>
    <row r="7494" spans="1:8" ht="15" customHeight="1" thickBot="1">
      <c r="A7494" s="38" t="str">
        <f>IF($C7494="","",IFERROR(_xlfn.XLOOKUP($C7494,'1.PrepList'!$I$2:$I$1500,'1.PrepList'!$G$2:$G$1500,"")&amp;"",""))</f>
        <v/>
      </c>
      <c r="B7494" s="638" t="str">
        <f>IF($C7494="","",IFERROR(_xlfn.XLOOKUP($C7494,'1.PrepList'!$I$2:$I$1500,'1.PrepList'!$H$2:$H$1500,"")&amp;"",""))</f>
        <v/>
      </c>
      <c r="D7494" s="638" t="str">
        <f>IF($C7494="","",IFERROR(_xlfn.XLOOKUP($C7494,'1.PrepList'!$I$2:$I$1500,'1.PrepList'!$J$2:$J$1500,"")&amp;"",""))</f>
        <v/>
      </c>
      <c r="E7494" s="638" t="str">
        <f>IF($C7494="","",IFERROR(_xlfn.XLOOKUP($C7494,'1.PrepList'!$I$2:$I$1500,'1.PrepList'!$N$2:$N$1500,"")&amp;"",""))</f>
        <v/>
      </c>
      <c r="F7494" s="638" t="str">
        <f>IF($C7494="","",IFERROR(_xlfn.XLOOKUP($C7494,'1.PrepList'!$I$2:$I$1500,'1.PrepList'!$K$2:$K$1500,"")&amp;"",""))</f>
        <v/>
      </c>
      <c r="H7494" s="644" t="str">
        <f>IF($C7494="","",IFERROR(IF(_xlfn.XLOOKUP($C7494,tbl_StartedStatus[Bold ID],tbl_StartedStatus[Started])="Started","Yes",IF(_xlfn.XLOOKUP($C7494,tbl_StartedStatus[Bold ID],tbl_StartedStatus[Started])="No Show","No Show","")),""))</f>
        <v/>
      </c>
    </row>
    <row r="7495" spans="1:8" ht="15" customHeight="1" thickBot="1">
      <c r="A7495" s="38" t="str">
        <f>IF($C7495="","",IFERROR(_xlfn.XLOOKUP($C7495,'1.PrepList'!$I$2:$I$1500,'1.PrepList'!$G$2:$G$1500,"")&amp;"",""))</f>
        <v/>
      </c>
      <c r="B7495" s="638" t="str">
        <f>IF($C7495="","",IFERROR(_xlfn.XLOOKUP($C7495,'1.PrepList'!$I$2:$I$1500,'1.PrepList'!$H$2:$H$1500,"")&amp;"",""))</f>
        <v/>
      </c>
      <c r="D7495" s="638" t="str">
        <f>IF($C7495="","",IFERROR(_xlfn.XLOOKUP($C7495,'1.PrepList'!$I$2:$I$1500,'1.PrepList'!$J$2:$J$1500,"")&amp;"",""))</f>
        <v/>
      </c>
      <c r="E7495" s="638" t="str">
        <f>IF($C7495="","",IFERROR(_xlfn.XLOOKUP($C7495,'1.PrepList'!$I$2:$I$1500,'1.PrepList'!$N$2:$N$1500,"")&amp;"",""))</f>
        <v/>
      </c>
      <c r="F7495" s="638" t="str">
        <f>IF($C7495="","",IFERROR(_xlfn.XLOOKUP($C7495,'1.PrepList'!$I$2:$I$1500,'1.PrepList'!$K$2:$K$1500,"")&amp;"",""))</f>
        <v/>
      </c>
      <c r="H7495" s="644" t="str">
        <f>IF($C7495="","",IFERROR(IF(_xlfn.XLOOKUP($C7495,tbl_StartedStatus[Bold ID],tbl_StartedStatus[Started])="Started","Yes",IF(_xlfn.XLOOKUP($C7495,tbl_StartedStatus[Bold ID],tbl_StartedStatus[Started])="No Show","No Show","")),""))</f>
        <v/>
      </c>
    </row>
    <row r="7496" spans="1:8" ht="15" customHeight="1" thickBot="1">
      <c r="A7496" s="38" t="str">
        <f>IF($C7496="","",IFERROR(_xlfn.XLOOKUP($C7496,'1.PrepList'!$I$2:$I$1500,'1.PrepList'!$G$2:$G$1500,"")&amp;"",""))</f>
        <v/>
      </c>
      <c r="B7496" s="638" t="str">
        <f>IF($C7496="","",IFERROR(_xlfn.XLOOKUP($C7496,'1.PrepList'!$I$2:$I$1500,'1.PrepList'!$H$2:$H$1500,"")&amp;"",""))</f>
        <v/>
      </c>
      <c r="D7496" s="638" t="str">
        <f>IF($C7496="","",IFERROR(_xlfn.XLOOKUP($C7496,'1.PrepList'!$I$2:$I$1500,'1.PrepList'!$J$2:$J$1500,"")&amp;"",""))</f>
        <v/>
      </c>
      <c r="E7496" s="638" t="str">
        <f>IF($C7496="","",IFERROR(_xlfn.XLOOKUP($C7496,'1.PrepList'!$I$2:$I$1500,'1.PrepList'!$N$2:$N$1500,"")&amp;"",""))</f>
        <v/>
      </c>
      <c r="F7496" s="638" t="str">
        <f>IF($C7496="","",IFERROR(_xlfn.XLOOKUP($C7496,'1.PrepList'!$I$2:$I$1500,'1.PrepList'!$K$2:$K$1500,"")&amp;"",""))</f>
        <v/>
      </c>
      <c r="H7496" s="644" t="str">
        <f>IF($C7496="","",IFERROR(IF(_xlfn.XLOOKUP($C7496,tbl_StartedStatus[Bold ID],tbl_StartedStatus[Started])="Started","Yes",IF(_xlfn.XLOOKUP($C7496,tbl_StartedStatus[Bold ID],tbl_StartedStatus[Started])="No Show","No Show","")),""))</f>
        <v/>
      </c>
    </row>
    <row r="7497" spans="1:8" ht="15" customHeight="1" thickBot="1">
      <c r="A7497" s="38" t="str">
        <f>IF($C7497="","",IFERROR(_xlfn.XLOOKUP($C7497,'1.PrepList'!$I$2:$I$1500,'1.PrepList'!$G$2:$G$1500,"")&amp;"",""))</f>
        <v/>
      </c>
      <c r="B7497" s="638" t="str">
        <f>IF($C7497="","",IFERROR(_xlfn.XLOOKUP($C7497,'1.PrepList'!$I$2:$I$1500,'1.PrepList'!$H$2:$H$1500,"")&amp;"",""))</f>
        <v/>
      </c>
      <c r="D7497" s="638" t="str">
        <f>IF($C7497="","",IFERROR(_xlfn.XLOOKUP($C7497,'1.PrepList'!$I$2:$I$1500,'1.PrepList'!$J$2:$J$1500,"")&amp;"",""))</f>
        <v/>
      </c>
      <c r="E7497" s="638" t="str">
        <f>IF($C7497="","",IFERROR(_xlfn.XLOOKUP($C7497,'1.PrepList'!$I$2:$I$1500,'1.PrepList'!$N$2:$N$1500,"")&amp;"",""))</f>
        <v/>
      </c>
      <c r="F7497" s="638" t="str">
        <f>IF($C7497="","",IFERROR(_xlfn.XLOOKUP($C7497,'1.PrepList'!$I$2:$I$1500,'1.PrepList'!$K$2:$K$1500,"")&amp;"",""))</f>
        <v/>
      </c>
      <c r="H7497" s="644" t="str">
        <f>IF($C7497="","",IFERROR(IF(_xlfn.XLOOKUP($C7497,tbl_StartedStatus[Bold ID],tbl_StartedStatus[Started])="Started","Yes",IF(_xlfn.XLOOKUP($C7497,tbl_StartedStatus[Bold ID],tbl_StartedStatus[Started])="No Show","No Show","")),""))</f>
        <v/>
      </c>
    </row>
    <row r="7498" spans="1:8" ht="15" customHeight="1" thickBot="1">
      <c r="A7498" s="38" t="str">
        <f>IF($C7498="","",IFERROR(_xlfn.XLOOKUP($C7498,'1.PrepList'!$I$2:$I$1500,'1.PrepList'!$G$2:$G$1500,"")&amp;"",""))</f>
        <v/>
      </c>
      <c r="B7498" s="638" t="str">
        <f>IF($C7498="","",IFERROR(_xlfn.XLOOKUP($C7498,'1.PrepList'!$I$2:$I$1500,'1.PrepList'!$H$2:$H$1500,"")&amp;"",""))</f>
        <v/>
      </c>
      <c r="D7498" s="638" t="str">
        <f>IF($C7498="","",IFERROR(_xlfn.XLOOKUP($C7498,'1.PrepList'!$I$2:$I$1500,'1.PrepList'!$J$2:$J$1500,"")&amp;"",""))</f>
        <v/>
      </c>
      <c r="E7498" s="638" t="str">
        <f>IF($C7498="","",IFERROR(_xlfn.XLOOKUP($C7498,'1.PrepList'!$I$2:$I$1500,'1.PrepList'!$N$2:$N$1500,"")&amp;"",""))</f>
        <v/>
      </c>
      <c r="F7498" s="638" t="str">
        <f>IF($C7498="","",IFERROR(_xlfn.XLOOKUP($C7498,'1.PrepList'!$I$2:$I$1500,'1.PrepList'!$K$2:$K$1500,"")&amp;"",""))</f>
        <v/>
      </c>
      <c r="H7498" s="644" t="str">
        <f>IF($C7498="","",IFERROR(IF(_xlfn.XLOOKUP($C7498,tbl_StartedStatus[Bold ID],tbl_StartedStatus[Started])="Started","Yes",IF(_xlfn.XLOOKUP($C7498,tbl_StartedStatus[Bold ID],tbl_StartedStatus[Started])="No Show","No Show","")),""))</f>
        <v/>
      </c>
    </row>
    <row r="7499" spans="1:8" ht="15" customHeight="1" thickBot="1">
      <c r="A7499" s="38" t="str">
        <f>IF($C7499="","",IFERROR(_xlfn.XLOOKUP($C7499,'1.PrepList'!$I$2:$I$1500,'1.PrepList'!$G$2:$G$1500,"")&amp;"",""))</f>
        <v/>
      </c>
      <c r="B7499" s="638" t="str">
        <f>IF($C7499="","",IFERROR(_xlfn.XLOOKUP($C7499,'1.PrepList'!$I$2:$I$1500,'1.PrepList'!$H$2:$H$1500,"")&amp;"",""))</f>
        <v/>
      </c>
      <c r="D7499" s="638" t="str">
        <f>IF($C7499="","",IFERROR(_xlfn.XLOOKUP($C7499,'1.PrepList'!$I$2:$I$1500,'1.PrepList'!$J$2:$J$1500,"")&amp;"",""))</f>
        <v/>
      </c>
      <c r="E7499" s="638" t="str">
        <f>IF($C7499="","",IFERROR(_xlfn.XLOOKUP($C7499,'1.PrepList'!$I$2:$I$1500,'1.PrepList'!$N$2:$N$1500,"")&amp;"",""))</f>
        <v/>
      </c>
      <c r="F7499" s="638" t="str">
        <f>IF($C7499="","",IFERROR(_xlfn.XLOOKUP($C7499,'1.PrepList'!$I$2:$I$1500,'1.PrepList'!$K$2:$K$1500,"")&amp;"",""))</f>
        <v/>
      </c>
      <c r="H7499" s="644" t="str">
        <f>IF($C7499="","",IFERROR(IF(_xlfn.XLOOKUP($C7499,tbl_StartedStatus[Bold ID],tbl_StartedStatus[Started])="Started","Yes",IF(_xlfn.XLOOKUP($C7499,tbl_StartedStatus[Bold ID],tbl_StartedStatus[Started])="No Show","No Show","")),""))</f>
        <v/>
      </c>
    </row>
    <row r="7500" spans="1:8" ht="15" customHeight="1" thickBot="1">
      <c r="A7500" s="38" t="str">
        <f>IF($C7500="","",IFERROR(_xlfn.XLOOKUP($C7500,'1.PrepList'!$I$2:$I$1500,'1.PrepList'!$G$2:$G$1500,"")&amp;"",""))</f>
        <v/>
      </c>
      <c r="B7500" s="638" t="str">
        <f>IF($C7500="","",IFERROR(_xlfn.XLOOKUP($C7500,'1.PrepList'!$I$2:$I$1500,'1.PrepList'!$H$2:$H$1500,"")&amp;"",""))</f>
        <v/>
      </c>
      <c r="D7500" s="638" t="str">
        <f>IF($C7500="","",IFERROR(_xlfn.XLOOKUP($C7500,'1.PrepList'!$I$2:$I$1500,'1.PrepList'!$J$2:$J$1500,"")&amp;"",""))</f>
        <v/>
      </c>
      <c r="E7500" s="638" t="str">
        <f>IF($C7500="","",IFERROR(_xlfn.XLOOKUP($C7500,'1.PrepList'!$I$2:$I$1500,'1.PrepList'!$N$2:$N$1500,"")&amp;"",""))</f>
        <v/>
      </c>
      <c r="F7500" s="638" t="str">
        <f>IF($C7500="","",IFERROR(_xlfn.XLOOKUP($C7500,'1.PrepList'!$I$2:$I$1500,'1.PrepList'!$K$2:$K$1500,"")&amp;"",""))</f>
        <v/>
      </c>
      <c r="H7500" s="644" t="str">
        <f>IF($C7500="","",IFERROR(IF(_xlfn.XLOOKUP($C7500,tbl_StartedStatus[Bold ID],tbl_StartedStatus[Started])="Started","Yes",IF(_xlfn.XLOOKUP($C7500,tbl_StartedStatus[Bold ID],tbl_StartedStatus[Started])="No Show","No Show","")),""))</f>
        <v/>
      </c>
    </row>
    <row r="7501" spans="1:8" ht="15" customHeight="1" thickBot="1">
      <c r="A7501" s="38" t="str">
        <f>IF($C7501="","",IFERROR(_xlfn.XLOOKUP($C7501,'1.PrepList'!$I$2:$I$1500,'1.PrepList'!$G$2:$G$1500,"")&amp;"",""))</f>
        <v/>
      </c>
      <c r="B7501" s="638" t="str">
        <f>IF($C7501="","",IFERROR(_xlfn.XLOOKUP($C7501,'1.PrepList'!$I$2:$I$1500,'1.PrepList'!$H$2:$H$1500,"")&amp;"",""))</f>
        <v/>
      </c>
      <c r="D7501" s="638" t="str">
        <f>IF($C7501="","",IFERROR(_xlfn.XLOOKUP($C7501,'1.PrepList'!$I$2:$I$1500,'1.PrepList'!$J$2:$J$1500,"")&amp;"",""))</f>
        <v/>
      </c>
      <c r="E7501" s="638" t="str">
        <f>IF($C7501="","",IFERROR(_xlfn.XLOOKUP($C7501,'1.PrepList'!$I$2:$I$1500,'1.PrepList'!$N$2:$N$1500,"")&amp;"",""))</f>
        <v/>
      </c>
      <c r="F7501" s="638" t="str">
        <f>IF($C7501="","",IFERROR(_xlfn.XLOOKUP($C7501,'1.PrepList'!$I$2:$I$1500,'1.PrepList'!$K$2:$K$1500,"")&amp;"",""))</f>
        <v/>
      </c>
      <c r="H7501" s="644" t="str">
        <f>IF($C7501="","",IFERROR(IF(_xlfn.XLOOKUP($C7501,tbl_StartedStatus[Bold ID],tbl_StartedStatus[Started])="Started","Yes",IF(_xlfn.XLOOKUP($C7501,tbl_StartedStatus[Bold ID],tbl_StartedStatus[Started])="No Show","No Show","")),""))</f>
        <v/>
      </c>
    </row>
    <row r="7502" spans="1:8" ht="15" customHeight="1" thickBot="1">
      <c r="A7502" s="38" t="str">
        <f>IF($C7502="","",IFERROR(_xlfn.XLOOKUP($C7502,'1.PrepList'!$I$2:$I$1500,'1.PrepList'!$G$2:$G$1500,"")&amp;"",""))</f>
        <v/>
      </c>
      <c r="B7502" s="638" t="str">
        <f>IF($C7502="","",IFERROR(_xlfn.XLOOKUP($C7502,'1.PrepList'!$I$2:$I$1500,'1.PrepList'!$H$2:$H$1500,"")&amp;"",""))</f>
        <v/>
      </c>
      <c r="D7502" s="638" t="str">
        <f>IF($C7502="","",IFERROR(_xlfn.XLOOKUP($C7502,'1.PrepList'!$I$2:$I$1500,'1.PrepList'!$J$2:$J$1500,"")&amp;"",""))</f>
        <v/>
      </c>
      <c r="E7502" s="638" t="str">
        <f>IF($C7502="","",IFERROR(_xlfn.XLOOKUP($C7502,'1.PrepList'!$I$2:$I$1500,'1.PrepList'!$N$2:$N$1500,"")&amp;"",""))</f>
        <v/>
      </c>
      <c r="F7502" s="638" t="str">
        <f>IF($C7502="","",IFERROR(_xlfn.XLOOKUP($C7502,'1.PrepList'!$I$2:$I$1500,'1.PrepList'!$K$2:$K$1500,"")&amp;"",""))</f>
        <v/>
      </c>
      <c r="H7502" s="644" t="str">
        <f>IF($C7502="","",IFERROR(IF(_xlfn.XLOOKUP($C7502,tbl_StartedStatus[Bold ID],tbl_StartedStatus[Started])="Started","Yes",IF(_xlfn.XLOOKUP($C7502,tbl_StartedStatus[Bold ID],tbl_StartedStatus[Started])="No Show","No Show","")),""))</f>
        <v/>
      </c>
    </row>
    <row r="7503" spans="1:8" ht="15" customHeight="1" thickBot="1">
      <c r="A7503" s="38" t="str">
        <f>IF($C7503="","",IFERROR(_xlfn.XLOOKUP($C7503,'1.PrepList'!$I$2:$I$1500,'1.PrepList'!$G$2:$G$1500,"")&amp;"",""))</f>
        <v/>
      </c>
      <c r="B7503" s="638" t="str">
        <f>IF($C7503="","",IFERROR(_xlfn.XLOOKUP($C7503,'1.PrepList'!$I$2:$I$1500,'1.PrepList'!$H$2:$H$1500,"")&amp;"",""))</f>
        <v/>
      </c>
      <c r="D7503" s="638" t="str">
        <f>IF($C7503="","",IFERROR(_xlfn.XLOOKUP($C7503,'1.PrepList'!$I$2:$I$1500,'1.PrepList'!$J$2:$J$1500,"")&amp;"",""))</f>
        <v/>
      </c>
      <c r="E7503" s="638" t="str">
        <f>IF($C7503="","",IFERROR(_xlfn.XLOOKUP($C7503,'1.PrepList'!$I$2:$I$1500,'1.PrepList'!$N$2:$N$1500,"")&amp;"",""))</f>
        <v/>
      </c>
      <c r="F7503" s="638" t="str">
        <f>IF($C7503="","",IFERROR(_xlfn.XLOOKUP($C7503,'1.PrepList'!$I$2:$I$1500,'1.PrepList'!$K$2:$K$1500,"")&amp;"",""))</f>
        <v/>
      </c>
      <c r="H7503" s="644" t="str">
        <f>IF($C7503="","",IFERROR(IF(_xlfn.XLOOKUP($C7503,tbl_StartedStatus[Bold ID],tbl_StartedStatus[Started])="Started","Yes",IF(_xlfn.XLOOKUP($C7503,tbl_StartedStatus[Bold ID],tbl_StartedStatus[Started])="No Show","No Show","")),""))</f>
        <v/>
      </c>
    </row>
    <row r="7504" spans="1:8" ht="15" customHeight="1" thickBot="1">
      <c r="A7504" s="38" t="str">
        <f>IF($C7504="","",IFERROR(_xlfn.XLOOKUP($C7504,'1.PrepList'!$I$2:$I$1500,'1.PrepList'!$G$2:$G$1500,"")&amp;"",""))</f>
        <v/>
      </c>
      <c r="B7504" s="638" t="str">
        <f>IF($C7504="","",IFERROR(_xlfn.XLOOKUP($C7504,'1.PrepList'!$I$2:$I$1500,'1.PrepList'!$H$2:$H$1500,"")&amp;"",""))</f>
        <v/>
      </c>
      <c r="D7504" s="638" t="str">
        <f>IF($C7504="","",IFERROR(_xlfn.XLOOKUP($C7504,'1.PrepList'!$I$2:$I$1500,'1.PrepList'!$J$2:$J$1500,"")&amp;"",""))</f>
        <v/>
      </c>
      <c r="E7504" s="638" t="str">
        <f>IF($C7504="","",IFERROR(_xlfn.XLOOKUP($C7504,'1.PrepList'!$I$2:$I$1500,'1.PrepList'!$N$2:$N$1500,"")&amp;"",""))</f>
        <v/>
      </c>
      <c r="F7504" s="638" t="str">
        <f>IF($C7504="","",IFERROR(_xlfn.XLOOKUP($C7504,'1.PrepList'!$I$2:$I$1500,'1.PrepList'!$K$2:$K$1500,"")&amp;"",""))</f>
        <v/>
      </c>
      <c r="H7504" s="644" t="str">
        <f>IF($C7504="","",IFERROR(IF(_xlfn.XLOOKUP($C7504,tbl_StartedStatus[Bold ID],tbl_StartedStatus[Started])="Started","Yes",IF(_xlfn.XLOOKUP($C7504,tbl_StartedStatus[Bold ID],tbl_StartedStatus[Started])="No Show","No Show","")),""))</f>
        <v/>
      </c>
    </row>
    <row r="7505" spans="1:8" ht="15" customHeight="1" thickBot="1">
      <c r="A7505" s="38" t="str">
        <f>IF($C7505="","",IFERROR(_xlfn.XLOOKUP($C7505,'1.PrepList'!$I$2:$I$1500,'1.PrepList'!$G$2:$G$1500,"")&amp;"",""))</f>
        <v/>
      </c>
      <c r="B7505" s="638" t="str">
        <f>IF($C7505="","",IFERROR(_xlfn.XLOOKUP($C7505,'1.PrepList'!$I$2:$I$1500,'1.PrepList'!$H$2:$H$1500,"")&amp;"",""))</f>
        <v/>
      </c>
      <c r="D7505" s="638" t="str">
        <f>IF($C7505="","",IFERROR(_xlfn.XLOOKUP($C7505,'1.PrepList'!$I$2:$I$1500,'1.PrepList'!$J$2:$J$1500,"")&amp;"",""))</f>
        <v/>
      </c>
      <c r="E7505" s="638" t="str">
        <f>IF($C7505="","",IFERROR(_xlfn.XLOOKUP($C7505,'1.PrepList'!$I$2:$I$1500,'1.PrepList'!$N$2:$N$1500,"")&amp;"",""))</f>
        <v/>
      </c>
      <c r="F7505" s="638" t="str">
        <f>IF($C7505="","",IFERROR(_xlfn.XLOOKUP($C7505,'1.PrepList'!$I$2:$I$1500,'1.PrepList'!$K$2:$K$1500,"")&amp;"",""))</f>
        <v/>
      </c>
      <c r="H7505" s="644" t="str">
        <f>IF($C7505="","",IFERROR(IF(_xlfn.XLOOKUP($C7505,tbl_StartedStatus[Bold ID],tbl_StartedStatus[Started])="Started","Yes",IF(_xlfn.XLOOKUP($C7505,tbl_StartedStatus[Bold ID],tbl_StartedStatus[Started])="No Show","No Show","")),""))</f>
        <v/>
      </c>
    </row>
    <row r="7506" spans="1:8" ht="15" customHeight="1" thickBot="1">
      <c r="A7506" s="38" t="str">
        <f>IF($C7506="","",IFERROR(_xlfn.XLOOKUP($C7506,'1.PrepList'!$I$2:$I$1500,'1.PrepList'!$G$2:$G$1500,"")&amp;"",""))</f>
        <v/>
      </c>
      <c r="B7506" s="638" t="str">
        <f>IF($C7506="","",IFERROR(_xlfn.XLOOKUP($C7506,'1.PrepList'!$I$2:$I$1500,'1.PrepList'!$H$2:$H$1500,"")&amp;"",""))</f>
        <v/>
      </c>
      <c r="D7506" s="638" t="str">
        <f>IF($C7506="","",IFERROR(_xlfn.XLOOKUP($C7506,'1.PrepList'!$I$2:$I$1500,'1.PrepList'!$J$2:$J$1500,"")&amp;"",""))</f>
        <v/>
      </c>
      <c r="E7506" s="638" t="str">
        <f>IF($C7506="","",IFERROR(_xlfn.XLOOKUP($C7506,'1.PrepList'!$I$2:$I$1500,'1.PrepList'!$N$2:$N$1500,"")&amp;"",""))</f>
        <v/>
      </c>
      <c r="F7506" s="638" t="str">
        <f>IF($C7506="","",IFERROR(_xlfn.XLOOKUP($C7506,'1.PrepList'!$I$2:$I$1500,'1.PrepList'!$K$2:$K$1500,"")&amp;"",""))</f>
        <v/>
      </c>
      <c r="H7506" s="644" t="str">
        <f>IF($C7506="","",IFERROR(IF(_xlfn.XLOOKUP($C7506,tbl_StartedStatus[Bold ID],tbl_StartedStatus[Started])="Started","Yes",IF(_xlfn.XLOOKUP($C7506,tbl_StartedStatus[Bold ID],tbl_StartedStatus[Started])="No Show","No Show","")),""))</f>
        <v/>
      </c>
    </row>
    <row r="7507" spans="1:8" ht="15" customHeight="1" thickBot="1">
      <c r="A7507" s="38" t="str">
        <f>IF($C7507="","",IFERROR(_xlfn.XLOOKUP($C7507,'1.PrepList'!$I$2:$I$1500,'1.PrepList'!$G$2:$G$1500,"")&amp;"",""))</f>
        <v/>
      </c>
      <c r="B7507" s="638" t="str">
        <f>IF($C7507="","",IFERROR(_xlfn.XLOOKUP($C7507,'1.PrepList'!$I$2:$I$1500,'1.PrepList'!$H$2:$H$1500,"")&amp;"",""))</f>
        <v/>
      </c>
      <c r="D7507" s="638" t="str">
        <f>IF($C7507="","",IFERROR(_xlfn.XLOOKUP($C7507,'1.PrepList'!$I$2:$I$1500,'1.PrepList'!$J$2:$J$1500,"")&amp;"",""))</f>
        <v/>
      </c>
      <c r="E7507" s="638" t="str">
        <f>IF($C7507="","",IFERROR(_xlfn.XLOOKUP($C7507,'1.PrepList'!$I$2:$I$1500,'1.PrepList'!$N$2:$N$1500,"")&amp;"",""))</f>
        <v/>
      </c>
      <c r="F7507" s="638" t="str">
        <f>IF($C7507="","",IFERROR(_xlfn.XLOOKUP($C7507,'1.PrepList'!$I$2:$I$1500,'1.PrepList'!$K$2:$K$1500,"")&amp;"",""))</f>
        <v/>
      </c>
      <c r="H7507" s="644" t="str">
        <f>IF($C7507="","",IFERROR(IF(_xlfn.XLOOKUP($C7507,tbl_StartedStatus[Bold ID],tbl_StartedStatus[Started])="Started","Yes",IF(_xlfn.XLOOKUP($C7507,tbl_StartedStatus[Bold ID],tbl_StartedStatus[Started])="No Show","No Show","")),""))</f>
        <v/>
      </c>
    </row>
    <row r="7508" spans="1:8" ht="15" customHeight="1" thickBot="1">
      <c r="A7508" s="38" t="str">
        <f>IF($C7508="","",IFERROR(_xlfn.XLOOKUP($C7508,'1.PrepList'!$I$2:$I$1500,'1.PrepList'!$G$2:$G$1500,"")&amp;"",""))</f>
        <v/>
      </c>
      <c r="B7508" s="638" t="str">
        <f>IF($C7508="","",IFERROR(_xlfn.XLOOKUP($C7508,'1.PrepList'!$I$2:$I$1500,'1.PrepList'!$H$2:$H$1500,"")&amp;"",""))</f>
        <v/>
      </c>
      <c r="D7508" s="638" t="str">
        <f>IF($C7508="","",IFERROR(_xlfn.XLOOKUP($C7508,'1.PrepList'!$I$2:$I$1500,'1.PrepList'!$J$2:$J$1500,"")&amp;"",""))</f>
        <v/>
      </c>
      <c r="E7508" s="638" t="str">
        <f>IF($C7508="","",IFERROR(_xlfn.XLOOKUP($C7508,'1.PrepList'!$I$2:$I$1500,'1.PrepList'!$N$2:$N$1500,"")&amp;"",""))</f>
        <v/>
      </c>
      <c r="F7508" s="638" t="str">
        <f>IF($C7508="","",IFERROR(_xlfn.XLOOKUP($C7508,'1.PrepList'!$I$2:$I$1500,'1.PrepList'!$K$2:$K$1500,"")&amp;"",""))</f>
        <v/>
      </c>
      <c r="H7508" s="644" t="str">
        <f>IF($C7508="","",IFERROR(IF(_xlfn.XLOOKUP($C7508,tbl_StartedStatus[Bold ID],tbl_StartedStatus[Started])="Started","Yes",IF(_xlfn.XLOOKUP($C7508,tbl_StartedStatus[Bold ID],tbl_StartedStatus[Started])="No Show","No Show","")),""))</f>
        <v/>
      </c>
    </row>
    <row r="7509" spans="1:8" ht="15" customHeight="1" thickBot="1">
      <c r="A7509" s="38" t="str">
        <f>IF($C7509="","",IFERROR(_xlfn.XLOOKUP($C7509,'1.PrepList'!$I$2:$I$1500,'1.PrepList'!$G$2:$G$1500,"")&amp;"",""))</f>
        <v/>
      </c>
      <c r="B7509" s="638" t="str">
        <f>IF($C7509="","",IFERROR(_xlfn.XLOOKUP($C7509,'1.PrepList'!$I$2:$I$1500,'1.PrepList'!$H$2:$H$1500,"")&amp;"",""))</f>
        <v/>
      </c>
      <c r="D7509" s="638" t="str">
        <f>IF($C7509="","",IFERROR(_xlfn.XLOOKUP($C7509,'1.PrepList'!$I$2:$I$1500,'1.PrepList'!$J$2:$J$1500,"")&amp;"",""))</f>
        <v/>
      </c>
      <c r="E7509" s="638" t="str">
        <f>IF($C7509="","",IFERROR(_xlfn.XLOOKUP($C7509,'1.PrepList'!$I$2:$I$1500,'1.PrepList'!$N$2:$N$1500,"")&amp;"",""))</f>
        <v/>
      </c>
      <c r="F7509" s="638" t="str">
        <f>IF($C7509="","",IFERROR(_xlfn.XLOOKUP($C7509,'1.PrepList'!$I$2:$I$1500,'1.PrepList'!$K$2:$K$1500,"")&amp;"",""))</f>
        <v/>
      </c>
      <c r="H7509" s="644" t="str">
        <f>IF($C7509="","",IFERROR(IF(_xlfn.XLOOKUP($C7509,tbl_StartedStatus[Bold ID],tbl_StartedStatus[Started])="Started","Yes",IF(_xlfn.XLOOKUP($C7509,tbl_StartedStatus[Bold ID],tbl_StartedStatus[Started])="No Show","No Show","")),""))</f>
        <v/>
      </c>
    </row>
    <row r="7510" spans="1:8" ht="15" customHeight="1" thickBot="1">
      <c r="A7510" s="38" t="str">
        <f>IF($C7510="","",IFERROR(_xlfn.XLOOKUP($C7510,'1.PrepList'!$I$2:$I$1500,'1.PrepList'!$G$2:$G$1500,"")&amp;"",""))</f>
        <v/>
      </c>
      <c r="B7510" s="638" t="str">
        <f>IF($C7510="","",IFERROR(_xlfn.XLOOKUP($C7510,'1.PrepList'!$I$2:$I$1500,'1.PrepList'!$H$2:$H$1500,"")&amp;"",""))</f>
        <v/>
      </c>
      <c r="D7510" s="638" t="str">
        <f>IF($C7510="","",IFERROR(_xlfn.XLOOKUP($C7510,'1.PrepList'!$I$2:$I$1500,'1.PrepList'!$J$2:$J$1500,"")&amp;"",""))</f>
        <v/>
      </c>
      <c r="E7510" s="638" t="str">
        <f>IF($C7510="","",IFERROR(_xlfn.XLOOKUP($C7510,'1.PrepList'!$I$2:$I$1500,'1.PrepList'!$N$2:$N$1500,"")&amp;"",""))</f>
        <v/>
      </c>
      <c r="F7510" s="638" t="str">
        <f>IF($C7510="","",IFERROR(_xlfn.XLOOKUP($C7510,'1.PrepList'!$I$2:$I$1500,'1.PrepList'!$K$2:$K$1500,"")&amp;"",""))</f>
        <v/>
      </c>
      <c r="H7510" s="644" t="str">
        <f>IF($C7510="","",IFERROR(IF(_xlfn.XLOOKUP($C7510,tbl_StartedStatus[Bold ID],tbl_StartedStatus[Started])="Started","Yes",IF(_xlfn.XLOOKUP($C7510,tbl_StartedStatus[Bold ID],tbl_StartedStatus[Started])="No Show","No Show","")),""))</f>
        <v/>
      </c>
    </row>
    <row r="7511" spans="1:8" ht="15" customHeight="1" thickBot="1">
      <c r="A7511" s="38" t="str">
        <f>IF($C7511="","",IFERROR(_xlfn.XLOOKUP($C7511,'1.PrepList'!$I$2:$I$1500,'1.PrepList'!$G$2:$G$1500,"")&amp;"",""))</f>
        <v/>
      </c>
      <c r="B7511" s="638" t="str">
        <f>IF($C7511="","",IFERROR(_xlfn.XLOOKUP($C7511,'1.PrepList'!$I$2:$I$1500,'1.PrepList'!$H$2:$H$1500,"")&amp;"",""))</f>
        <v/>
      </c>
      <c r="D7511" s="638" t="str">
        <f>IF($C7511="","",IFERROR(_xlfn.XLOOKUP($C7511,'1.PrepList'!$I$2:$I$1500,'1.PrepList'!$J$2:$J$1500,"")&amp;"",""))</f>
        <v/>
      </c>
      <c r="E7511" s="638" t="str">
        <f>IF($C7511="","",IFERROR(_xlfn.XLOOKUP($C7511,'1.PrepList'!$I$2:$I$1500,'1.PrepList'!$N$2:$N$1500,"")&amp;"",""))</f>
        <v/>
      </c>
      <c r="F7511" s="638" t="str">
        <f>IF($C7511="","",IFERROR(_xlfn.XLOOKUP($C7511,'1.PrepList'!$I$2:$I$1500,'1.PrepList'!$K$2:$K$1500,"")&amp;"",""))</f>
        <v/>
      </c>
      <c r="H7511" s="644" t="str">
        <f>IF($C7511="","",IFERROR(IF(_xlfn.XLOOKUP($C7511,tbl_StartedStatus[Bold ID],tbl_StartedStatus[Started])="Started","Yes",IF(_xlfn.XLOOKUP($C7511,tbl_StartedStatus[Bold ID],tbl_StartedStatus[Started])="No Show","No Show","")),""))</f>
        <v/>
      </c>
    </row>
    <row r="7512" spans="1:8" ht="15" customHeight="1" thickBot="1">
      <c r="A7512" s="38" t="str">
        <f>IF($C7512="","",IFERROR(_xlfn.XLOOKUP($C7512,'1.PrepList'!$I$2:$I$1500,'1.PrepList'!$G$2:$G$1500,"")&amp;"",""))</f>
        <v/>
      </c>
      <c r="B7512" s="638" t="str">
        <f>IF($C7512="","",IFERROR(_xlfn.XLOOKUP($C7512,'1.PrepList'!$I$2:$I$1500,'1.PrepList'!$H$2:$H$1500,"")&amp;"",""))</f>
        <v/>
      </c>
      <c r="D7512" s="638" t="str">
        <f>IF($C7512="","",IFERROR(_xlfn.XLOOKUP($C7512,'1.PrepList'!$I$2:$I$1500,'1.PrepList'!$J$2:$J$1500,"")&amp;"",""))</f>
        <v/>
      </c>
      <c r="E7512" s="638" t="str">
        <f>IF($C7512="","",IFERROR(_xlfn.XLOOKUP($C7512,'1.PrepList'!$I$2:$I$1500,'1.PrepList'!$N$2:$N$1500,"")&amp;"",""))</f>
        <v/>
      </c>
      <c r="F7512" s="638" t="str">
        <f>IF($C7512="","",IFERROR(_xlfn.XLOOKUP($C7512,'1.PrepList'!$I$2:$I$1500,'1.PrepList'!$K$2:$K$1500,"")&amp;"",""))</f>
        <v/>
      </c>
      <c r="H7512" s="644" t="str">
        <f>IF($C7512="","",IFERROR(IF(_xlfn.XLOOKUP($C7512,tbl_StartedStatus[Bold ID],tbl_StartedStatus[Started])="Started","Yes",IF(_xlfn.XLOOKUP($C7512,tbl_StartedStatus[Bold ID],tbl_StartedStatus[Started])="No Show","No Show","")),""))</f>
        <v/>
      </c>
    </row>
    <row r="7513" spans="1:8" ht="15" customHeight="1" thickBot="1">
      <c r="A7513" s="38" t="str">
        <f>IF($C7513="","",IFERROR(_xlfn.XLOOKUP($C7513,'1.PrepList'!$I$2:$I$1500,'1.PrepList'!$G$2:$G$1500,"")&amp;"",""))</f>
        <v/>
      </c>
      <c r="B7513" s="638" t="str">
        <f>IF($C7513="","",IFERROR(_xlfn.XLOOKUP($C7513,'1.PrepList'!$I$2:$I$1500,'1.PrepList'!$H$2:$H$1500,"")&amp;"",""))</f>
        <v/>
      </c>
      <c r="D7513" s="638" t="str">
        <f>IF($C7513="","",IFERROR(_xlfn.XLOOKUP($C7513,'1.PrepList'!$I$2:$I$1500,'1.PrepList'!$J$2:$J$1500,"")&amp;"",""))</f>
        <v/>
      </c>
      <c r="E7513" s="638" t="str">
        <f>IF($C7513="","",IFERROR(_xlfn.XLOOKUP($C7513,'1.PrepList'!$I$2:$I$1500,'1.PrepList'!$N$2:$N$1500,"")&amp;"",""))</f>
        <v/>
      </c>
      <c r="F7513" s="638" t="str">
        <f>IF($C7513="","",IFERROR(_xlfn.XLOOKUP($C7513,'1.PrepList'!$I$2:$I$1500,'1.PrepList'!$K$2:$K$1500,"")&amp;"",""))</f>
        <v/>
      </c>
      <c r="H7513" s="644" t="str">
        <f>IF($C7513="","",IFERROR(IF(_xlfn.XLOOKUP($C7513,tbl_StartedStatus[Bold ID],tbl_StartedStatus[Started])="Started","Yes",IF(_xlfn.XLOOKUP($C7513,tbl_StartedStatus[Bold ID],tbl_StartedStatus[Started])="No Show","No Show","")),""))</f>
        <v/>
      </c>
    </row>
    <row r="7514" spans="1:8" ht="15" customHeight="1" thickBot="1">
      <c r="A7514" s="38" t="str">
        <f>IF($C7514="","",IFERROR(_xlfn.XLOOKUP($C7514,'1.PrepList'!$I$2:$I$1500,'1.PrepList'!$G$2:$G$1500,"")&amp;"",""))</f>
        <v/>
      </c>
      <c r="B7514" s="638" t="str">
        <f>IF($C7514="","",IFERROR(_xlfn.XLOOKUP($C7514,'1.PrepList'!$I$2:$I$1500,'1.PrepList'!$H$2:$H$1500,"")&amp;"",""))</f>
        <v/>
      </c>
      <c r="D7514" s="638" t="str">
        <f>IF($C7514="","",IFERROR(_xlfn.XLOOKUP($C7514,'1.PrepList'!$I$2:$I$1500,'1.PrepList'!$J$2:$J$1500,"")&amp;"",""))</f>
        <v/>
      </c>
      <c r="E7514" s="638" t="str">
        <f>IF($C7514="","",IFERROR(_xlfn.XLOOKUP($C7514,'1.PrepList'!$I$2:$I$1500,'1.PrepList'!$N$2:$N$1500,"")&amp;"",""))</f>
        <v/>
      </c>
      <c r="F7514" s="638" t="str">
        <f>IF($C7514="","",IFERROR(_xlfn.XLOOKUP($C7514,'1.PrepList'!$I$2:$I$1500,'1.PrepList'!$K$2:$K$1500,"")&amp;"",""))</f>
        <v/>
      </c>
      <c r="H7514" s="644" t="str">
        <f>IF($C7514="","",IFERROR(IF(_xlfn.XLOOKUP($C7514,tbl_StartedStatus[Bold ID],tbl_StartedStatus[Started])="Started","Yes",IF(_xlfn.XLOOKUP($C7514,tbl_StartedStatus[Bold ID],tbl_StartedStatus[Started])="No Show","No Show","")),""))</f>
        <v/>
      </c>
    </row>
    <row r="7515" spans="1:8" ht="15" customHeight="1" thickBot="1">
      <c r="A7515" s="38" t="str">
        <f>IF($C7515="","",IFERROR(_xlfn.XLOOKUP($C7515,'1.PrepList'!$I$2:$I$1500,'1.PrepList'!$G$2:$G$1500,"")&amp;"",""))</f>
        <v/>
      </c>
      <c r="B7515" s="638" t="str">
        <f>IF($C7515="","",IFERROR(_xlfn.XLOOKUP($C7515,'1.PrepList'!$I$2:$I$1500,'1.PrepList'!$H$2:$H$1500,"")&amp;"",""))</f>
        <v/>
      </c>
      <c r="D7515" s="638" t="str">
        <f>IF($C7515="","",IFERROR(_xlfn.XLOOKUP($C7515,'1.PrepList'!$I$2:$I$1500,'1.PrepList'!$J$2:$J$1500,"")&amp;"",""))</f>
        <v/>
      </c>
      <c r="E7515" s="638" t="str">
        <f>IF($C7515="","",IFERROR(_xlfn.XLOOKUP($C7515,'1.PrepList'!$I$2:$I$1500,'1.PrepList'!$N$2:$N$1500,"")&amp;"",""))</f>
        <v/>
      </c>
      <c r="F7515" s="638" t="str">
        <f>IF($C7515="","",IFERROR(_xlfn.XLOOKUP($C7515,'1.PrepList'!$I$2:$I$1500,'1.PrepList'!$K$2:$K$1500,"")&amp;"",""))</f>
        <v/>
      </c>
      <c r="H7515" s="644" t="str">
        <f>IF($C7515="","",IFERROR(IF(_xlfn.XLOOKUP($C7515,tbl_StartedStatus[Bold ID],tbl_StartedStatus[Started])="Started","Yes",IF(_xlfn.XLOOKUP($C7515,tbl_StartedStatus[Bold ID],tbl_StartedStatus[Started])="No Show","No Show","")),""))</f>
        <v/>
      </c>
    </row>
    <row r="7516" spans="1:8" ht="15" customHeight="1" thickBot="1">
      <c r="A7516" s="38" t="str">
        <f>IF($C7516="","",IFERROR(_xlfn.XLOOKUP($C7516,'1.PrepList'!$I$2:$I$1500,'1.PrepList'!$G$2:$G$1500,"")&amp;"",""))</f>
        <v/>
      </c>
      <c r="B7516" s="638" t="str">
        <f>IF($C7516="","",IFERROR(_xlfn.XLOOKUP($C7516,'1.PrepList'!$I$2:$I$1500,'1.PrepList'!$H$2:$H$1500,"")&amp;"",""))</f>
        <v/>
      </c>
      <c r="D7516" s="638" t="str">
        <f>IF($C7516="","",IFERROR(_xlfn.XLOOKUP($C7516,'1.PrepList'!$I$2:$I$1500,'1.PrepList'!$J$2:$J$1500,"")&amp;"",""))</f>
        <v/>
      </c>
      <c r="E7516" s="638" t="str">
        <f>IF($C7516="","",IFERROR(_xlfn.XLOOKUP($C7516,'1.PrepList'!$I$2:$I$1500,'1.PrepList'!$N$2:$N$1500,"")&amp;"",""))</f>
        <v/>
      </c>
      <c r="F7516" s="638" t="str">
        <f>IF($C7516="","",IFERROR(_xlfn.XLOOKUP($C7516,'1.PrepList'!$I$2:$I$1500,'1.PrepList'!$K$2:$K$1500,"")&amp;"",""))</f>
        <v/>
      </c>
      <c r="H7516" s="644" t="str">
        <f>IF($C7516="","",IFERROR(IF(_xlfn.XLOOKUP($C7516,tbl_StartedStatus[Bold ID],tbl_StartedStatus[Started])="Started","Yes",IF(_xlfn.XLOOKUP($C7516,tbl_StartedStatus[Bold ID],tbl_StartedStatus[Started])="No Show","No Show","")),""))</f>
        <v/>
      </c>
    </row>
    <row r="7517" spans="1:8" ht="15" customHeight="1" thickBot="1">
      <c r="A7517" s="38" t="str">
        <f>IF($C7517="","",IFERROR(_xlfn.XLOOKUP($C7517,'1.PrepList'!$I$2:$I$1500,'1.PrepList'!$G$2:$G$1500,"")&amp;"",""))</f>
        <v/>
      </c>
      <c r="B7517" s="638" t="str">
        <f>IF($C7517="","",IFERROR(_xlfn.XLOOKUP($C7517,'1.PrepList'!$I$2:$I$1500,'1.PrepList'!$H$2:$H$1500,"")&amp;"",""))</f>
        <v/>
      </c>
      <c r="D7517" s="638" t="str">
        <f>IF($C7517="","",IFERROR(_xlfn.XLOOKUP($C7517,'1.PrepList'!$I$2:$I$1500,'1.PrepList'!$J$2:$J$1500,"")&amp;"",""))</f>
        <v/>
      </c>
      <c r="E7517" s="638" t="str">
        <f>IF($C7517="","",IFERROR(_xlfn.XLOOKUP($C7517,'1.PrepList'!$I$2:$I$1500,'1.PrepList'!$N$2:$N$1500,"")&amp;"",""))</f>
        <v/>
      </c>
      <c r="F7517" s="638" t="str">
        <f>IF($C7517="","",IFERROR(_xlfn.XLOOKUP($C7517,'1.PrepList'!$I$2:$I$1500,'1.PrepList'!$K$2:$K$1500,"")&amp;"",""))</f>
        <v/>
      </c>
      <c r="H7517" s="644" t="str">
        <f>IF($C7517="","",IFERROR(IF(_xlfn.XLOOKUP($C7517,tbl_StartedStatus[Bold ID],tbl_StartedStatus[Started])="Started","Yes",IF(_xlfn.XLOOKUP($C7517,tbl_StartedStatus[Bold ID],tbl_StartedStatus[Started])="No Show","No Show","")),""))</f>
        <v/>
      </c>
    </row>
    <row r="7518" spans="1:8" ht="15" customHeight="1" thickBot="1">
      <c r="A7518" s="38" t="str">
        <f>IF($C7518="","",IFERROR(_xlfn.XLOOKUP($C7518,'1.PrepList'!$I$2:$I$1500,'1.PrepList'!$G$2:$G$1500,"")&amp;"",""))</f>
        <v/>
      </c>
      <c r="B7518" s="638" t="str">
        <f>IF($C7518="","",IFERROR(_xlfn.XLOOKUP($C7518,'1.PrepList'!$I$2:$I$1500,'1.PrepList'!$H$2:$H$1500,"")&amp;"",""))</f>
        <v/>
      </c>
      <c r="D7518" s="638" t="str">
        <f>IF($C7518="","",IFERROR(_xlfn.XLOOKUP($C7518,'1.PrepList'!$I$2:$I$1500,'1.PrepList'!$J$2:$J$1500,"")&amp;"",""))</f>
        <v/>
      </c>
      <c r="E7518" s="638" t="str">
        <f>IF($C7518="","",IFERROR(_xlfn.XLOOKUP($C7518,'1.PrepList'!$I$2:$I$1500,'1.PrepList'!$N$2:$N$1500,"")&amp;"",""))</f>
        <v/>
      </c>
      <c r="F7518" s="638" t="str">
        <f>IF($C7518="","",IFERROR(_xlfn.XLOOKUP($C7518,'1.PrepList'!$I$2:$I$1500,'1.PrepList'!$K$2:$K$1500,"")&amp;"",""))</f>
        <v/>
      </c>
      <c r="H7518" s="644" t="str">
        <f>IF($C7518="","",IFERROR(IF(_xlfn.XLOOKUP($C7518,tbl_StartedStatus[Bold ID],tbl_StartedStatus[Started])="Started","Yes",IF(_xlfn.XLOOKUP($C7518,tbl_StartedStatus[Bold ID],tbl_StartedStatus[Started])="No Show","No Show","")),""))</f>
        <v/>
      </c>
    </row>
    <row r="7519" spans="1:8" ht="15" customHeight="1" thickBot="1">
      <c r="A7519" s="38" t="str">
        <f>IF($C7519="","",IFERROR(_xlfn.XLOOKUP($C7519,'1.PrepList'!$I$2:$I$1500,'1.PrepList'!$G$2:$G$1500,"")&amp;"",""))</f>
        <v/>
      </c>
      <c r="B7519" s="638" t="str">
        <f>IF($C7519="","",IFERROR(_xlfn.XLOOKUP($C7519,'1.PrepList'!$I$2:$I$1500,'1.PrepList'!$H$2:$H$1500,"")&amp;"",""))</f>
        <v/>
      </c>
      <c r="D7519" s="638" t="str">
        <f>IF($C7519="","",IFERROR(_xlfn.XLOOKUP($C7519,'1.PrepList'!$I$2:$I$1500,'1.PrepList'!$J$2:$J$1500,"")&amp;"",""))</f>
        <v/>
      </c>
      <c r="E7519" s="638" t="str">
        <f>IF($C7519="","",IFERROR(_xlfn.XLOOKUP($C7519,'1.PrepList'!$I$2:$I$1500,'1.PrepList'!$N$2:$N$1500,"")&amp;"",""))</f>
        <v/>
      </c>
      <c r="F7519" s="638" t="str">
        <f>IF($C7519="","",IFERROR(_xlfn.XLOOKUP($C7519,'1.PrepList'!$I$2:$I$1500,'1.PrepList'!$K$2:$K$1500,"")&amp;"",""))</f>
        <v/>
      </c>
      <c r="H7519" s="644" t="str">
        <f>IF($C7519="","",IFERROR(IF(_xlfn.XLOOKUP($C7519,tbl_StartedStatus[Bold ID],tbl_StartedStatus[Started])="Started","Yes",IF(_xlfn.XLOOKUP($C7519,tbl_StartedStatus[Bold ID],tbl_StartedStatus[Started])="No Show","No Show","")),""))</f>
        <v/>
      </c>
    </row>
    <row r="7520" spans="1:8" ht="15" customHeight="1" thickBot="1">
      <c r="A7520" s="38" t="str">
        <f>IF($C7520="","",IFERROR(_xlfn.XLOOKUP($C7520,'1.PrepList'!$I$2:$I$1500,'1.PrepList'!$G$2:$G$1500,"")&amp;"",""))</f>
        <v/>
      </c>
      <c r="B7520" s="638" t="str">
        <f>IF($C7520="","",IFERROR(_xlfn.XLOOKUP($C7520,'1.PrepList'!$I$2:$I$1500,'1.PrepList'!$H$2:$H$1500,"")&amp;"",""))</f>
        <v/>
      </c>
      <c r="D7520" s="638" t="str">
        <f>IF($C7520="","",IFERROR(_xlfn.XLOOKUP($C7520,'1.PrepList'!$I$2:$I$1500,'1.PrepList'!$J$2:$J$1500,"")&amp;"",""))</f>
        <v/>
      </c>
      <c r="E7520" s="638" t="str">
        <f>IF($C7520="","",IFERROR(_xlfn.XLOOKUP($C7520,'1.PrepList'!$I$2:$I$1500,'1.PrepList'!$N$2:$N$1500,"")&amp;"",""))</f>
        <v/>
      </c>
      <c r="F7520" s="638" t="str">
        <f>IF($C7520="","",IFERROR(_xlfn.XLOOKUP($C7520,'1.PrepList'!$I$2:$I$1500,'1.PrepList'!$K$2:$K$1500,"")&amp;"",""))</f>
        <v/>
      </c>
      <c r="H7520" s="644" t="str">
        <f>IF($C7520="","",IFERROR(IF(_xlfn.XLOOKUP($C7520,tbl_StartedStatus[Bold ID],tbl_StartedStatus[Started])="Started","Yes",IF(_xlfn.XLOOKUP($C7520,tbl_StartedStatus[Bold ID],tbl_StartedStatus[Started])="No Show","No Show","")),""))</f>
        <v/>
      </c>
    </row>
    <row r="7521" spans="1:8" ht="15" customHeight="1" thickBot="1">
      <c r="A7521" s="38" t="str">
        <f>IF($C7521="","",IFERROR(_xlfn.XLOOKUP($C7521,'1.PrepList'!$I$2:$I$1500,'1.PrepList'!$G$2:$G$1500,"")&amp;"",""))</f>
        <v/>
      </c>
      <c r="B7521" s="638" t="str">
        <f>IF($C7521="","",IFERROR(_xlfn.XLOOKUP($C7521,'1.PrepList'!$I$2:$I$1500,'1.PrepList'!$H$2:$H$1500,"")&amp;"",""))</f>
        <v/>
      </c>
      <c r="D7521" s="638" t="str">
        <f>IF($C7521="","",IFERROR(_xlfn.XLOOKUP($C7521,'1.PrepList'!$I$2:$I$1500,'1.PrepList'!$J$2:$J$1500,"")&amp;"",""))</f>
        <v/>
      </c>
      <c r="E7521" s="638" t="str">
        <f>IF($C7521="","",IFERROR(_xlfn.XLOOKUP($C7521,'1.PrepList'!$I$2:$I$1500,'1.PrepList'!$N$2:$N$1500,"")&amp;"",""))</f>
        <v/>
      </c>
      <c r="F7521" s="638" t="str">
        <f>IF($C7521="","",IFERROR(_xlfn.XLOOKUP($C7521,'1.PrepList'!$I$2:$I$1500,'1.PrepList'!$K$2:$K$1500,"")&amp;"",""))</f>
        <v/>
      </c>
      <c r="H7521" s="644" t="str">
        <f>IF($C7521="","",IFERROR(IF(_xlfn.XLOOKUP($C7521,tbl_StartedStatus[Bold ID],tbl_StartedStatus[Started])="Started","Yes",IF(_xlfn.XLOOKUP($C7521,tbl_StartedStatus[Bold ID],tbl_StartedStatus[Started])="No Show","No Show","")),""))</f>
        <v/>
      </c>
    </row>
    <row r="7522" spans="1:8" ht="15" customHeight="1" thickBot="1">
      <c r="A7522" s="38" t="str">
        <f>IF($C7522="","",IFERROR(_xlfn.XLOOKUP($C7522,'1.PrepList'!$I$2:$I$1500,'1.PrepList'!$G$2:$G$1500,"")&amp;"",""))</f>
        <v/>
      </c>
      <c r="B7522" s="638" t="str">
        <f>IF($C7522="","",IFERROR(_xlfn.XLOOKUP($C7522,'1.PrepList'!$I$2:$I$1500,'1.PrepList'!$H$2:$H$1500,"")&amp;"",""))</f>
        <v/>
      </c>
      <c r="D7522" s="638" t="str">
        <f>IF($C7522="","",IFERROR(_xlfn.XLOOKUP($C7522,'1.PrepList'!$I$2:$I$1500,'1.PrepList'!$J$2:$J$1500,"")&amp;"",""))</f>
        <v/>
      </c>
      <c r="E7522" s="638" t="str">
        <f>IF($C7522="","",IFERROR(_xlfn.XLOOKUP($C7522,'1.PrepList'!$I$2:$I$1500,'1.PrepList'!$N$2:$N$1500,"")&amp;"",""))</f>
        <v/>
      </c>
      <c r="F7522" s="638" t="str">
        <f>IF($C7522="","",IFERROR(_xlfn.XLOOKUP($C7522,'1.PrepList'!$I$2:$I$1500,'1.PrepList'!$K$2:$K$1500,"")&amp;"",""))</f>
        <v/>
      </c>
      <c r="H7522" s="644" t="str">
        <f>IF($C7522="","",IFERROR(IF(_xlfn.XLOOKUP($C7522,tbl_StartedStatus[Bold ID],tbl_StartedStatus[Started])="Started","Yes",IF(_xlfn.XLOOKUP($C7522,tbl_StartedStatus[Bold ID],tbl_StartedStatus[Started])="No Show","No Show","")),""))</f>
        <v/>
      </c>
    </row>
    <row r="7523" spans="1:8" ht="15" customHeight="1" thickBot="1">
      <c r="A7523" s="38" t="str">
        <f>IF($C7523="","",IFERROR(_xlfn.XLOOKUP($C7523,'1.PrepList'!$I$2:$I$1500,'1.PrepList'!$G$2:$G$1500,"")&amp;"",""))</f>
        <v/>
      </c>
      <c r="B7523" s="638" t="str">
        <f>IF($C7523="","",IFERROR(_xlfn.XLOOKUP($C7523,'1.PrepList'!$I$2:$I$1500,'1.PrepList'!$H$2:$H$1500,"")&amp;"",""))</f>
        <v/>
      </c>
      <c r="D7523" s="638" t="str">
        <f>IF($C7523="","",IFERROR(_xlfn.XLOOKUP($C7523,'1.PrepList'!$I$2:$I$1500,'1.PrepList'!$J$2:$J$1500,"")&amp;"",""))</f>
        <v/>
      </c>
      <c r="E7523" s="638" t="str">
        <f>IF($C7523="","",IFERROR(_xlfn.XLOOKUP($C7523,'1.PrepList'!$I$2:$I$1500,'1.PrepList'!$N$2:$N$1500,"")&amp;"",""))</f>
        <v/>
      </c>
      <c r="F7523" s="638" t="str">
        <f>IF($C7523="","",IFERROR(_xlfn.XLOOKUP($C7523,'1.PrepList'!$I$2:$I$1500,'1.PrepList'!$K$2:$K$1500,"")&amp;"",""))</f>
        <v/>
      </c>
      <c r="H7523" s="644" t="str">
        <f>IF($C7523="","",IFERROR(IF(_xlfn.XLOOKUP($C7523,tbl_StartedStatus[Bold ID],tbl_StartedStatus[Started])="Started","Yes",IF(_xlfn.XLOOKUP($C7523,tbl_StartedStatus[Bold ID],tbl_StartedStatus[Started])="No Show","No Show","")),""))</f>
        <v/>
      </c>
    </row>
    <row r="7524" spans="1:8" ht="15" customHeight="1" thickBot="1">
      <c r="A7524" s="38" t="str">
        <f>IF($C7524="","",IFERROR(_xlfn.XLOOKUP($C7524,'1.PrepList'!$I$2:$I$1500,'1.PrepList'!$G$2:$G$1500,"")&amp;"",""))</f>
        <v/>
      </c>
      <c r="B7524" s="638" t="str">
        <f>IF($C7524="","",IFERROR(_xlfn.XLOOKUP($C7524,'1.PrepList'!$I$2:$I$1500,'1.PrepList'!$H$2:$H$1500,"")&amp;"",""))</f>
        <v/>
      </c>
      <c r="D7524" s="638" t="str">
        <f>IF($C7524="","",IFERROR(_xlfn.XLOOKUP($C7524,'1.PrepList'!$I$2:$I$1500,'1.PrepList'!$J$2:$J$1500,"")&amp;"",""))</f>
        <v/>
      </c>
      <c r="E7524" s="638" t="str">
        <f>IF($C7524="","",IFERROR(_xlfn.XLOOKUP($C7524,'1.PrepList'!$I$2:$I$1500,'1.PrepList'!$N$2:$N$1500,"")&amp;"",""))</f>
        <v/>
      </c>
      <c r="F7524" s="638" t="str">
        <f>IF($C7524="","",IFERROR(_xlfn.XLOOKUP($C7524,'1.PrepList'!$I$2:$I$1500,'1.PrepList'!$K$2:$K$1500,"")&amp;"",""))</f>
        <v/>
      </c>
      <c r="H7524" s="644" t="str">
        <f>IF($C7524="","",IFERROR(IF(_xlfn.XLOOKUP($C7524,tbl_StartedStatus[Bold ID],tbl_StartedStatus[Started])="Started","Yes",IF(_xlfn.XLOOKUP($C7524,tbl_StartedStatus[Bold ID],tbl_StartedStatus[Started])="No Show","No Show","")),""))</f>
        <v/>
      </c>
    </row>
    <row r="7525" spans="1:8" ht="15" customHeight="1" thickBot="1">
      <c r="A7525" s="38" t="str">
        <f>IF($C7525="","",IFERROR(_xlfn.XLOOKUP($C7525,'1.PrepList'!$I$2:$I$1500,'1.PrepList'!$G$2:$G$1500,"")&amp;"",""))</f>
        <v/>
      </c>
      <c r="B7525" s="638" t="str">
        <f>IF($C7525="","",IFERROR(_xlfn.XLOOKUP($C7525,'1.PrepList'!$I$2:$I$1500,'1.PrepList'!$H$2:$H$1500,"")&amp;"",""))</f>
        <v/>
      </c>
      <c r="D7525" s="638" t="str">
        <f>IF($C7525="","",IFERROR(_xlfn.XLOOKUP($C7525,'1.PrepList'!$I$2:$I$1500,'1.PrepList'!$J$2:$J$1500,"")&amp;"",""))</f>
        <v/>
      </c>
      <c r="E7525" s="638" t="str">
        <f>IF($C7525="","",IFERROR(_xlfn.XLOOKUP($C7525,'1.PrepList'!$I$2:$I$1500,'1.PrepList'!$N$2:$N$1500,"")&amp;"",""))</f>
        <v/>
      </c>
      <c r="F7525" s="638" t="str">
        <f>IF($C7525="","",IFERROR(_xlfn.XLOOKUP($C7525,'1.PrepList'!$I$2:$I$1500,'1.PrepList'!$K$2:$K$1500,"")&amp;"",""))</f>
        <v/>
      </c>
      <c r="H7525" s="644" t="str">
        <f>IF($C7525="","",IFERROR(IF(_xlfn.XLOOKUP($C7525,tbl_StartedStatus[Bold ID],tbl_StartedStatus[Started])="Started","Yes",IF(_xlfn.XLOOKUP($C7525,tbl_StartedStatus[Bold ID],tbl_StartedStatus[Started])="No Show","No Show","")),""))</f>
        <v/>
      </c>
    </row>
    <row r="7526" spans="1:8" ht="15" customHeight="1" thickBot="1">
      <c r="A7526" s="38" t="str">
        <f>IF($C7526="","",IFERROR(_xlfn.XLOOKUP($C7526,'1.PrepList'!$I$2:$I$1500,'1.PrepList'!$G$2:$G$1500,"")&amp;"",""))</f>
        <v/>
      </c>
      <c r="B7526" s="638" t="str">
        <f>IF($C7526="","",IFERROR(_xlfn.XLOOKUP($C7526,'1.PrepList'!$I$2:$I$1500,'1.PrepList'!$H$2:$H$1500,"")&amp;"",""))</f>
        <v/>
      </c>
      <c r="D7526" s="638" t="str">
        <f>IF($C7526="","",IFERROR(_xlfn.XLOOKUP($C7526,'1.PrepList'!$I$2:$I$1500,'1.PrepList'!$J$2:$J$1500,"")&amp;"",""))</f>
        <v/>
      </c>
      <c r="E7526" s="638" t="str">
        <f>IF($C7526="","",IFERROR(_xlfn.XLOOKUP($C7526,'1.PrepList'!$I$2:$I$1500,'1.PrepList'!$N$2:$N$1500,"")&amp;"",""))</f>
        <v/>
      </c>
      <c r="F7526" s="638" t="str">
        <f>IF($C7526="","",IFERROR(_xlfn.XLOOKUP($C7526,'1.PrepList'!$I$2:$I$1500,'1.PrepList'!$K$2:$K$1500,"")&amp;"",""))</f>
        <v/>
      </c>
      <c r="H7526" s="644" t="str">
        <f>IF($C7526="","",IFERROR(IF(_xlfn.XLOOKUP($C7526,tbl_StartedStatus[Bold ID],tbl_StartedStatus[Started])="Started","Yes",IF(_xlfn.XLOOKUP($C7526,tbl_StartedStatus[Bold ID],tbl_StartedStatus[Started])="No Show","No Show","")),""))</f>
        <v/>
      </c>
    </row>
    <row r="7527" spans="1:8" ht="15" customHeight="1" thickBot="1">
      <c r="A7527" s="38" t="str">
        <f>IF($C7527="","",IFERROR(_xlfn.XLOOKUP($C7527,'1.PrepList'!$I$2:$I$1500,'1.PrepList'!$G$2:$G$1500,"")&amp;"",""))</f>
        <v/>
      </c>
      <c r="B7527" s="638" t="str">
        <f>IF($C7527="","",IFERROR(_xlfn.XLOOKUP($C7527,'1.PrepList'!$I$2:$I$1500,'1.PrepList'!$H$2:$H$1500,"")&amp;"",""))</f>
        <v/>
      </c>
      <c r="D7527" s="638" t="str">
        <f>IF($C7527="","",IFERROR(_xlfn.XLOOKUP($C7527,'1.PrepList'!$I$2:$I$1500,'1.PrepList'!$J$2:$J$1500,"")&amp;"",""))</f>
        <v/>
      </c>
      <c r="E7527" s="638" t="str">
        <f>IF($C7527="","",IFERROR(_xlfn.XLOOKUP($C7527,'1.PrepList'!$I$2:$I$1500,'1.PrepList'!$N$2:$N$1500,"")&amp;"",""))</f>
        <v/>
      </c>
      <c r="F7527" s="638" t="str">
        <f>IF($C7527="","",IFERROR(_xlfn.XLOOKUP($C7527,'1.PrepList'!$I$2:$I$1500,'1.PrepList'!$K$2:$K$1500,"")&amp;"",""))</f>
        <v/>
      </c>
      <c r="H7527" s="644" t="str">
        <f>IF($C7527="","",IFERROR(IF(_xlfn.XLOOKUP($C7527,tbl_StartedStatus[Bold ID],tbl_StartedStatus[Started])="Started","Yes",IF(_xlfn.XLOOKUP($C7527,tbl_StartedStatus[Bold ID],tbl_StartedStatus[Started])="No Show","No Show","")),""))</f>
        <v/>
      </c>
    </row>
    <row r="7528" spans="1:8" ht="15" customHeight="1" thickBot="1">
      <c r="A7528" s="38" t="str">
        <f>IF($C7528="","",IFERROR(_xlfn.XLOOKUP($C7528,'1.PrepList'!$I$2:$I$1500,'1.PrepList'!$G$2:$G$1500,"")&amp;"",""))</f>
        <v/>
      </c>
      <c r="B7528" s="638" t="str">
        <f>IF($C7528="","",IFERROR(_xlfn.XLOOKUP($C7528,'1.PrepList'!$I$2:$I$1500,'1.PrepList'!$H$2:$H$1500,"")&amp;"",""))</f>
        <v/>
      </c>
      <c r="D7528" s="638" t="str">
        <f>IF($C7528="","",IFERROR(_xlfn.XLOOKUP($C7528,'1.PrepList'!$I$2:$I$1500,'1.PrepList'!$J$2:$J$1500,"")&amp;"",""))</f>
        <v/>
      </c>
      <c r="E7528" s="638" t="str">
        <f>IF($C7528="","",IFERROR(_xlfn.XLOOKUP($C7528,'1.PrepList'!$I$2:$I$1500,'1.PrepList'!$N$2:$N$1500,"")&amp;"",""))</f>
        <v/>
      </c>
      <c r="F7528" s="638" t="str">
        <f>IF($C7528="","",IFERROR(_xlfn.XLOOKUP($C7528,'1.PrepList'!$I$2:$I$1500,'1.PrepList'!$K$2:$K$1500,"")&amp;"",""))</f>
        <v/>
      </c>
      <c r="H7528" s="644" t="str">
        <f>IF($C7528="","",IFERROR(IF(_xlfn.XLOOKUP($C7528,tbl_StartedStatus[Bold ID],tbl_StartedStatus[Started])="Started","Yes",IF(_xlfn.XLOOKUP($C7528,tbl_StartedStatus[Bold ID],tbl_StartedStatus[Started])="No Show","No Show","")),""))</f>
        <v/>
      </c>
    </row>
    <row r="7529" spans="1:8" ht="15" customHeight="1" thickBot="1">
      <c r="A7529" s="38" t="str">
        <f>IF($C7529="","",IFERROR(_xlfn.XLOOKUP($C7529,'1.PrepList'!$I$2:$I$1500,'1.PrepList'!$G$2:$G$1500,"")&amp;"",""))</f>
        <v/>
      </c>
      <c r="B7529" s="638" t="str">
        <f>IF($C7529="","",IFERROR(_xlfn.XLOOKUP($C7529,'1.PrepList'!$I$2:$I$1500,'1.PrepList'!$H$2:$H$1500,"")&amp;"",""))</f>
        <v/>
      </c>
      <c r="D7529" s="638" t="str">
        <f>IF($C7529="","",IFERROR(_xlfn.XLOOKUP($C7529,'1.PrepList'!$I$2:$I$1500,'1.PrepList'!$J$2:$J$1500,"")&amp;"",""))</f>
        <v/>
      </c>
      <c r="E7529" s="638" t="str">
        <f>IF($C7529="","",IFERROR(_xlfn.XLOOKUP($C7529,'1.PrepList'!$I$2:$I$1500,'1.PrepList'!$N$2:$N$1500,"")&amp;"",""))</f>
        <v/>
      </c>
      <c r="F7529" s="638" t="str">
        <f>IF($C7529="","",IFERROR(_xlfn.XLOOKUP($C7529,'1.PrepList'!$I$2:$I$1500,'1.PrepList'!$K$2:$K$1500,"")&amp;"",""))</f>
        <v/>
      </c>
      <c r="H7529" s="644" t="str">
        <f>IF($C7529="","",IFERROR(IF(_xlfn.XLOOKUP($C7529,tbl_StartedStatus[Bold ID],tbl_StartedStatus[Started])="Started","Yes",IF(_xlfn.XLOOKUP($C7529,tbl_StartedStatus[Bold ID],tbl_StartedStatus[Started])="No Show","No Show","")),""))</f>
        <v/>
      </c>
    </row>
    <row r="7530" spans="1:8" ht="15" customHeight="1" thickBot="1">
      <c r="A7530" s="38" t="str">
        <f>IF($C7530="","",IFERROR(_xlfn.XLOOKUP($C7530,'1.PrepList'!$I$2:$I$1500,'1.PrepList'!$G$2:$G$1500,"")&amp;"",""))</f>
        <v/>
      </c>
      <c r="B7530" s="638" t="str">
        <f>IF($C7530="","",IFERROR(_xlfn.XLOOKUP($C7530,'1.PrepList'!$I$2:$I$1500,'1.PrepList'!$H$2:$H$1500,"")&amp;"",""))</f>
        <v/>
      </c>
      <c r="D7530" s="638" t="str">
        <f>IF($C7530="","",IFERROR(_xlfn.XLOOKUP($C7530,'1.PrepList'!$I$2:$I$1500,'1.PrepList'!$J$2:$J$1500,"")&amp;"",""))</f>
        <v/>
      </c>
      <c r="E7530" s="638" t="str">
        <f>IF($C7530="","",IFERROR(_xlfn.XLOOKUP($C7530,'1.PrepList'!$I$2:$I$1500,'1.PrepList'!$N$2:$N$1500,"")&amp;"",""))</f>
        <v/>
      </c>
      <c r="F7530" s="638" t="str">
        <f>IF($C7530="","",IFERROR(_xlfn.XLOOKUP($C7530,'1.PrepList'!$I$2:$I$1500,'1.PrepList'!$K$2:$K$1500,"")&amp;"",""))</f>
        <v/>
      </c>
      <c r="H7530" s="644" t="str">
        <f>IF($C7530="","",IFERROR(IF(_xlfn.XLOOKUP($C7530,tbl_StartedStatus[Bold ID],tbl_StartedStatus[Started])="Started","Yes",IF(_xlfn.XLOOKUP($C7530,tbl_StartedStatus[Bold ID],tbl_StartedStatus[Started])="No Show","No Show","")),""))</f>
        <v/>
      </c>
    </row>
    <row r="7531" spans="1:8" ht="15" customHeight="1" thickBot="1">
      <c r="A7531" s="38" t="str">
        <f>IF($C7531="","",IFERROR(_xlfn.XLOOKUP($C7531,'1.PrepList'!$I$2:$I$1500,'1.PrepList'!$G$2:$G$1500,"")&amp;"",""))</f>
        <v/>
      </c>
      <c r="B7531" s="638" t="str">
        <f>IF($C7531="","",IFERROR(_xlfn.XLOOKUP($C7531,'1.PrepList'!$I$2:$I$1500,'1.PrepList'!$H$2:$H$1500,"")&amp;"",""))</f>
        <v/>
      </c>
      <c r="D7531" s="638" t="str">
        <f>IF($C7531="","",IFERROR(_xlfn.XLOOKUP($C7531,'1.PrepList'!$I$2:$I$1500,'1.PrepList'!$J$2:$J$1500,"")&amp;"",""))</f>
        <v/>
      </c>
      <c r="E7531" s="638" t="str">
        <f>IF($C7531="","",IFERROR(_xlfn.XLOOKUP($C7531,'1.PrepList'!$I$2:$I$1500,'1.PrepList'!$N$2:$N$1500,"")&amp;"",""))</f>
        <v/>
      </c>
      <c r="F7531" s="638" t="str">
        <f>IF($C7531="","",IFERROR(_xlfn.XLOOKUP($C7531,'1.PrepList'!$I$2:$I$1500,'1.PrepList'!$K$2:$K$1500,"")&amp;"",""))</f>
        <v/>
      </c>
      <c r="H7531" s="644" t="str">
        <f>IF($C7531="","",IFERROR(IF(_xlfn.XLOOKUP($C7531,tbl_StartedStatus[Bold ID],tbl_StartedStatus[Started])="Started","Yes",IF(_xlfn.XLOOKUP($C7531,tbl_StartedStatus[Bold ID],tbl_StartedStatus[Started])="No Show","No Show","")),""))</f>
        <v/>
      </c>
    </row>
    <row r="7532" spans="1:8" ht="15" customHeight="1" thickBot="1">
      <c r="A7532" s="38" t="str">
        <f>IF($C7532="","",IFERROR(_xlfn.XLOOKUP($C7532,'1.PrepList'!$I$2:$I$1500,'1.PrepList'!$G$2:$G$1500,"")&amp;"",""))</f>
        <v/>
      </c>
      <c r="B7532" s="638" t="str">
        <f>IF($C7532="","",IFERROR(_xlfn.XLOOKUP($C7532,'1.PrepList'!$I$2:$I$1500,'1.PrepList'!$H$2:$H$1500,"")&amp;"",""))</f>
        <v/>
      </c>
      <c r="D7532" s="638" t="str">
        <f>IF($C7532="","",IFERROR(_xlfn.XLOOKUP($C7532,'1.PrepList'!$I$2:$I$1500,'1.PrepList'!$J$2:$J$1500,"")&amp;"",""))</f>
        <v/>
      </c>
      <c r="E7532" s="638" t="str">
        <f>IF($C7532="","",IFERROR(_xlfn.XLOOKUP($C7532,'1.PrepList'!$I$2:$I$1500,'1.PrepList'!$N$2:$N$1500,"")&amp;"",""))</f>
        <v/>
      </c>
      <c r="F7532" s="638" t="str">
        <f>IF($C7532="","",IFERROR(_xlfn.XLOOKUP($C7532,'1.PrepList'!$I$2:$I$1500,'1.PrepList'!$K$2:$K$1500,"")&amp;"",""))</f>
        <v/>
      </c>
      <c r="H7532" s="644" t="str">
        <f>IF($C7532="","",IFERROR(IF(_xlfn.XLOOKUP($C7532,tbl_StartedStatus[Bold ID],tbl_StartedStatus[Started])="Started","Yes",IF(_xlfn.XLOOKUP($C7532,tbl_StartedStatus[Bold ID],tbl_StartedStatus[Started])="No Show","No Show","")),""))</f>
        <v/>
      </c>
    </row>
    <row r="7533" spans="1:8" ht="15" customHeight="1" thickBot="1">
      <c r="A7533" s="38" t="str">
        <f>IF($C7533="","",IFERROR(_xlfn.XLOOKUP($C7533,'1.PrepList'!$I$2:$I$1500,'1.PrepList'!$G$2:$G$1500,"")&amp;"",""))</f>
        <v/>
      </c>
      <c r="B7533" s="638" t="str">
        <f>IF($C7533="","",IFERROR(_xlfn.XLOOKUP($C7533,'1.PrepList'!$I$2:$I$1500,'1.PrepList'!$H$2:$H$1500,"")&amp;"",""))</f>
        <v/>
      </c>
      <c r="D7533" s="638" t="str">
        <f>IF($C7533="","",IFERROR(_xlfn.XLOOKUP($C7533,'1.PrepList'!$I$2:$I$1500,'1.PrepList'!$J$2:$J$1500,"")&amp;"",""))</f>
        <v/>
      </c>
      <c r="E7533" s="638" t="str">
        <f>IF($C7533="","",IFERROR(_xlfn.XLOOKUP($C7533,'1.PrepList'!$I$2:$I$1500,'1.PrepList'!$N$2:$N$1500,"")&amp;"",""))</f>
        <v/>
      </c>
      <c r="F7533" s="638" t="str">
        <f>IF($C7533="","",IFERROR(_xlfn.XLOOKUP($C7533,'1.PrepList'!$I$2:$I$1500,'1.PrepList'!$K$2:$K$1500,"")&amp;"",""))</f>
        <v/>
      </c>
      <c r="H7533" s="644" t="str">
        <f>IF($C7533="","",IFERROR(IF(_xlfn.XLOOKUP($C7533,tbl_StartedStatus[Bold ID],tbl_StartedStatus[Started])="Started","Yes",IF(_xlfn.XLOOKUP($C7533,tbl_StartedStatus[Bold ID],tbl_StartedStatus[Started])="No Show","No Show","")),""))</f>
        <v/>
      </c>
    </row>
    <row r="7534" spans="1:8" ht="15" customHeight="1" thickBot="1">
      <c r="A7534" s="38" t="str">
        <f>IF($C7534="","",IFERROR(_xlfn.XLOOKUP($C7534,'1.PrepList'!$I$2:$I$1500,'1.PrepList'!$G$2:$G$1500,"")&amp;"",""))</f>
        <v/>
      </c>
      <c r="B7534" s="638" t="str">
        <f>IF($C7534="","",IFERROR(_xlfn.XLOOKUP($C7534,'1.PrepList'!$I$2:$I$1500,'1.PrepList'!$H$2:$H$1500,"")&amp;"",""))</f>
        <v/>
      </c>
      <c r="D7534" s="638" t="str">
        <f>IF($C7534="","",IFERROR(_xlfn.XLOOKUP($C7534,'1.PrepList'!$I$2:$I$1500,'1.PrepList'!$J$2:$J$1500,"")&amp;"",""))</f>
        <v/>
      </c>
      <c r="E7534" s="638" t="str">
        <f>IF($C7534="","",IFERROR(_xlfn.XLOOKUP($C7534,'1.PrepList'!$I$2:$I$1500,'1.PrepList'!$N$2:$N$1500,"")&amp;"",""))</f>
        <v/>
      </c>
      <c r="F7534" s="638" t="str">
        <f>IF($C7534="","",IFERROR(_xlfn.XLOOKUP($C7534,'1.PrepList'!$I$2:$I$1500,'1.PrepList'!$K$2:$K$1500,"")&amp;"",""))</f>
        <v/>
      </c>
      <c r="H7534" s="644" t="str">
        <f>IF($C7534="","",IFERROR(IF(_xlfn.XLOOKUP($C7534,tbl_StartedStatus[Bold ID],tbl_StartedStatus[Started])="Started","Yes",IF(_xlfn.XLOOKUP($C7534,tbl_StartedStatus[Bold ID],tbl_StartedStatus[Started])="No Show","No Show","")),""))</f>
        <v/>
      </c>
    </row>
    <row r="7535" spans="1:8" ht="15" customHeight="1" thickBot="1">
      <c r="A7535" s="38" t="str">
        <f>IF($C7535="","",IFERROR(_xlfn.XLOOKUP($C7535,'1.PrepList'!$I$2:$I$1500,'1.PrepList'!$G$2:$G$1500,"")&amp;"",""))</f>
        <v/>
      </c>
      <c r="B7535" s="638" t="str">
        <f>IF($C7535="","",IFERROR(_xlfn.XLOOKUP($C7535,'1.PrepList'!$I$2:$I$1500,'1.PrepList'!$H$2:$H$1500,"")&amp;"",""))</f>
        <v/>
      </c>
      <c r="D7535" s="638" t="str">
        <f>IF($C7535="","",IFERROR(_xlfn.XLOOKUP($C7535,'1.PrepList'!$I$2:$I$1500,'1.PrepList'!$J$2:$J$1500,"")&amp;"",""))</f>
        <v/>
      </c>
      <c r="E7535" s="638" t="str">
        <f>IF($C7535="","",IFERROR(_xlfn.XLOOKUP($C7535,'1.PrepList'!$I$2:$I$1500,'1.PrepList'!$N$2:$N$1500,"")&amp;"",""))</f>
        <v/>
      </c>
      <c r="F7535" s="638" t="str">
        <f>IF($C7535="","",IFERROR(_xlfn.XLOOKUP($C7535,'1.PrepList'!$I$2:$I$1500,'1.PrepList'!$K$2:$K$1500,"")&amp;"",""))</f>
        <v/>
      </c>
      <c r="H7535" s="644" t="str">
        <f>IF($C7535="","",IFERROR(IF(_xlfn.XLOOKUP($C7535,tbl_StartedStatus[Bold ID],tbl_StartedStatus[Started])="Started","Yes",IF(_xlfn.XLOOKUP($C7535,tbl_StartedStatus[Bold ID],tbl_StartedStatus[Started])="No Show","No Show","")),""))</f>
        <v/>
      </c>
    </row>
    <row r="7536" spans="1:8" ht="15" customHeight="1" thickBot="1">
      <c r="A7536" s="38" t="str">
        <f>IF($C7536="","",IFERROR(_xlfn.XLOOKUP($C7536,'1.PrepList'!$I$2:$I$1500,'1.PrepList'!$G$2:$G$1500,"")&amp;"",""))</f>
        <v/>
      </c>
      <c r="B7536" s="638" t="str">
        <f>IF($C7536="","",IFERROR(_xlfn.XLOOKUP($C7536,'1.PrepList'!$I$2:$I$1500,'1.PrepList'!$H$2:$H$1500,"")&amp;"",""))</f>
        <v/>
      </c>
      <c r="D7536" s="638" t="str">
        <f>IF($C7536="","",IFERROR(_xlfn.XLOOKUP($C7536,'1.PrepList'!$I$2:$I$1500,'1.PrepList'!$J$2:$J$1500,"")&amp;"",""))</f>
        <v/>
      </c>
      <c r="E7536" s="638" t="str">
        <f>IF($C7536="","",IFERROR(_xlfn.XLOOKUP($C7536,'1.PrepList'!$I$2:$I$1500,'1.PrepList'!$N$2:$N$1500,"")&amp;"",""))</f>
        <v/>
      </c>
      <c r="F7536" s="638" t="str">
        <f>IF($C7536="","",IFERROR(_xlfn.XLOOKUP($C7536,'1.PrepList'!$I$2:$I$1500,'1.PrepList'!$K$2:$K$1500,"")&amp;"",""))</f>
        <v/>
      </c>
      <c r="H7536" s="644" t="str">
        <f>IF($C7536="","",IFERROR(IF(_xlfn.XLOOKUP($C7536,tbl_StartedStatus[Bold ID],tbl_StartedStatus[Started])="Started","Yes",IF(_xlfn.XLOOKUP($C7536,tbl_StartedStatus[Bold ID],tbl_StartedStatus[Started])="No Show","No Show","")),""))</f>
        <v/>
      </c>
    </row>
    <row r="7537" spans="1:8" ht="15" customHeight="1" thickBot="1">
      <c r="A7537" s="38" t="str">
        <f>IF($C7537="","",IFERROR(_xlfn.XLOOKUP($C7537,'1.PrepList'!$I$2:$I$1500,'1.PrepList'!$G$2:$G$1500,"")&amp;"",""))</f>
        <v/>
      </c>
      <c r="B7537" s="638" t="str">
        <f>IF($C7537="","",IFERROR(_xlfn.XLOOKUP($C7537,'1.PrepList'!$I$2:$I$1500,'1.PrepList'!$H$2:$H$1500,"")&amp;"",""))</f>
        <v/>
      </c>
      <c r="D7537" s="638" t="str">
        <f>IF($C7537="","",IFERROR(_xlfn.XLOOKUP($C7537,'1.PrepList'!$I$2:$I$1500,'1.PrepList'!$J$2:$J$1500,"")&amp;"",""))</f>
        <v/>
      </c>
      <c r="E7537" s="638" t="str">
        <f>IF($C7537="","",IFERROR(_xlfn.XLOOKUP($C7537,'1.PrepList'!$I$2:$I$1500,'1.PrepList'!$N$2:$N$1500,"")&amp;"",""))</f>
        <v/>
      </c>
      <c r="F7537" s="638" t="str">
        <f>IF($C7537="","",IFERROR(_xlfn.XLOOKUP($C7537,'1.PrepList'!$I$2:$I$1500,'1.PrepList'!$K$2:$K$1500,"")&amp;"",""))</f>
        <v/>
      </c>
      <c r="H7537" s="644" t="str">
        <f>IF($C7537="","",IFERROR(IF(_xlfn.XLOOKUP($C7537,tbl_StartedStatus[Bold ID],tbl_StartedStatus[Started])="Started","Yes",IF(_xlfn.XLOOKUP($C7537,tbl_StartedStatus[Bold ID],tbl_StartedStatus[Started])="No Show","No Show","")),""))</f>
        <v/>
      </c>
    </row>
    <row r="7538" spans="1:8" ht="15" customHeight="1" thickBot="1">
      <c r="A7538" s="38" t="str">
        <f>IF($C7538="","",IFERROR(_xlfn.XLOOKUP($C7538,'1.PrepList'!$I$2:$I$1500,'1.PrepList'!$G$2:$G$1500,"")&amp;"",""))</f>
        <v/>
      </c>
      <c r="B7538" s="638" t="str">
        <f>IF($C7538="","",IFERROR(_xlfn.XLOOKUP($C7538,'1.PrepList'!$I$2:$I$1500,'1.PrepList'!$H$2:$H$1500,"")&amp;"",""))</f>
        <v/>
      </c>
      <c r="D7538" s="638" t="str">
        <f>IF($C7538="","",IFERROR(_xlfn.XLOOKUP($C7538,'1.PrepList'!$I$2:$I$1500,'1.PrepList'!$J$2:$J$1500,"")&amp;"",""))</f>
        <v/>
      </c>
      <c r="E7538" s="638" t="str">
        <f>IF($C7538="","",IFERROR(_xlfn.XLOOKUP($C7538,'1.PrepList'!$I$2:$I$1500,'1.PrepList'!$N$2:$N$1500,"")&amp;"",""))</f>
        <v/>
      </c>
      <c r="F7538" s="638" t="str">
        <f>IF($C7538="","",IFERROR(_xlfn.XLOOKUP($C7538,'1.PrepList'!$I$2:$I$1500,'1.PrepList'!$K$2:$K$1500,"")&amp;"",""))</f>
        <v/>
      </c>
      <c r="H7538" s="644" t="str">
        <f>IF($C7538="","",IFERROR(IF(_xlfn.XLOOKUP($C7538,tbl_StartedStatus[Bold ID],tbl_StartedStatus[Started])="Started","Yes",IF(_xlfn.XLOOKUP($C7538,tbl_StartedStatus[Bold ID],tbl_StartedStatus[Started])="No Show","No Show","")),""))</f>
        <v/>
      </c>
    </row>
    <row r="7539" spans="1:8" ht="15" customHeight="1" thickBot="1">
      <c r="A7539" s="38" t="str">
        <f>IF($C7539="","",IFERROR(_xlfn.XLOOKUP($C7539,'1.PrepList'!$I$2:$I$1500,'1.PrepList'!$G$2:$G$1500,"")&amp;"",""))</f>
        <v/>
      </c>
      <c r="B7539" s="638" t="str">
        <f>IF($C7539="","",IFERROR(_xlfn.XLOOKUP($C7539,'1.PrepList'!$I$2:$I$1500,'1.PrepList'!$H$2:$H$1500,"")&amp;"",""))</f>
        <v/>
      </c>
      <c r="D7539" s="638" t="str">
        <f>IF($C7539="","",IFERROR(_xlfn.XLOOKUP($C7539,'1.PrepList'!$I$2:$I$1500,'1.PrepList'!$J$2:$J$1500,"")&amp;"",""))</f>
        <v/>
      </c>
      <c r="E7539" s="638" t="str">
        <f>IF($C7539="","",IFERROR(_xlfn.XLOOKUP($C7539,'1.PrepList'!$I$2:$I$1500,'1.PrepList'!$N$2:$N$1500,"")&amp;"",""))</f>
        <v/>
      </c>
      <c r="F7539" s="638" t="str">
        <f>IF($C7539="","",IFERROR(_xlfn.XLOOKUP($C7539,'1.PrepList'!$I$2:$I$1500,'1.PrepList'!$K$2:$K$1500,"")&amp;"",""))</f>
        <v/>
      </c>
      <c r="H7539" s="644" t="str">
        <f>IF($C7539="","",IFERROR(IF(_xlfn.XLOOKUP($C7539,tbl_StartedStatus[Bold ID],tbl_StartedStatus[Started])="Started","Yes",IF(_xlfn.XLOOKUP($C7539,tbl_StartedStatus[Bold ID],tbl_StartedStatus[Started])="No Show","No Show","")),""))</f>
        <v/>
      </c>
    </row>
    <row r="7540" spans="1:8" ht="15" customHeight="1" thickBot="1">
      <c r="A7540" s="38" t="str">
        <f>IF($C7540="","",IFERROR(_xlfn.XLOOKUP($C7540,'1.PrepList'!$I$2:$I$1500,'1.PrepList'!$G$2:$G$1500,"")&amp;"",""))</f>
        <v/>
      </c>
      <c r="B7540" s="638" t="str">
        <f>IF($C7540="","",IFERROR(_xlfn.XLOOKUP($C7540,'1.PrepList'!$I$2:$I$1500,'1.PrepList'!$H$2:$H$1500,"")&amp;"",""))</f>
        <v/>
      </c>
      <c r="D7540" s="638" t="str">
        <f>IF($C7540="","",IFERROR(_xlfn.XLOOKUP($C7540,'1.PrepList'!$I$2:$I$1500,'1.PrepList'!$J$2:$J$1500,"")&amp;"",""))</f>
        <v/>
      </c>
      <c r="E7540" s="638" t="str">
        <f>IF($C7540="","",IFERROR(_xlfn.XLOOKUP($C7540,'1.PrepList'!$I$2:$I$1500,'1.PrepList'!$N$2:$N$1500,"")&amp;"",""))</f>
        <v/>
      </c>
      <c r="F7540" s="638" t="str">
        <f>IF($C7540="","",IFERROR(_xlfn.XLOOKUP($C7540,'1.PrepList'!$I$2:$I$1500,'1.PrepList'!$K$2:$K$1500,"")&amp;"",""))</f>
        <v/>
      </c>
      <c r="H7540" s="644" t="str">
        <f>IF($C7540="","",IFERROR(IF(_xlfn.XLOOKUP($C7540,tbl_StartedStatus[Bold ID],tbl_StartedStatus[Started])="Started","Yes",IF(_xlfn.XLOOKUP($C7540,tbl_StartedStatus[Bold ID],tbl_StartedStatus[Started])="No Show","No Show","")),""))</f>
        <v/>
      </c>
    </row>
    <row r="7541" spans="1:8" ht="15" customHeight="1" thickBot="1">
      <c r="A7541" s="38" t="str">
        <f>IF($C7541="","",IFERROR(_xlfn.XLOOKUP($C7541,'1.PrepList'!$I$2:$I$1500,'1.PrepList'!$G$2:$G$1500,"")&amp;"",""))</f>
        <v/>
      </c>
      <c r="B7541" s="638" t="str">
        <f>IF($C7541="","",IFERROR(_xlfn.XLOOKUP($C7541,'1.PrepList'!$I$2:$I$1500,'1.PrepList'!$H$2:$H$1500,"")&amp;"",""))</f>
        <v/>
      </c>
      <c r="D7541" s="638" t="str">
        <f>IF($C7541="","",IFERROR(_xlfn.XLOOKUP($C7541,'1.PrepList'!$I$2:$I$1500,'1.PrepList'!$J$2:$J$1500,"")&amp;"",""))</f>
        <v/>
      </c>
      <c r="E7541" s="638" t="str">
        <f>IF($C7541="","",IFERROR(_xlfn.XLOOKUP($C7541,'1.PrepList'!$I$2:$I$1500,'1.PrepList'!$N$2:$N$1500,"")&amp;"",""))</f>
        <v/>
      </c>
      <c r="F7541" s="638" t="str">
        <f>IF($C7541="","",IFERROR(_xlfn.XLOOKUP($C7541,'1.PrepList'!$I$2:$I$1500,'1.PrepList'!$K$2:$K$1500,"")&amp;"",""))</f>
        <v/>
      </c>
      <c r="H7541" s="644" t="str">
        <f>IF($C7541="","",IFERROR(IF(_xlfn.XLOOKUP($C7541,tbl_StartedStatus[Bold ID],tbl_StartedStatus[Started])="Started","Yes",IF(_xlfn.XLOOKUP($C7541,tbl_StartedStatus[Bold ID],tbl_StartedStatus[Started])="No Show","No Show","")),""))</f>
        <v/>
      </c>
    </row>
    <row r="7542" spans="1:8" ht="15" customHeight="1" thickBot="1">
      <c r="A7542" s="38" t="str">
        <f>IF($C7542="","",IFERROR(_xlfn.XLOOKUP($C7542,'1.PrepList'!$I$2:$I$1500,'1.PrepList'!$G$2:$G$1500,"")&amp;"",""))</f>
        <v/>
      </c>
      <c r="B7542" s="638" t="str">
        <f>IF($C7542="","",IFERROR(_xlfn.XLOOKUP($C7542,'1.PrepList'!$I$2:$I$1500,'1.PrepList'!$H$2:$H$1500,"")&amp;"",""))</f>
        <v/>
      </c>
      <c r="D7542" s="638" t="str">
        <f>IF($C7542="","",IFERROR(_xlfn.XLOOKUP($C7542,'1.PrepList'!$I$2:$I$1500,'1.PrepList'!$J$2:$J$1500,"")&amp;"",""))</f>
        <v/>
      </c>
      <c r="E7542" s="638" t="str">
        <f>IF($C7542="","",IFERROR(_xlfn.XLOOKUP($C7542,'1.PrepList'!$I$2:$I$1500,'1.PrepList'!$N$2:$N$1500,"")&amp;"",""))</f>
        <v/>
      </c>
      <c r="F7542" s="638" t="str">
        <f>IF($C7542="","",IFERROR(_xlfn.XLOOKUP($C7542,'1.PrepList'!$I$2:$I$1500,'1.PrepList'!$K$2:$K$1500,"")&amp;"",""))</f>
        <v/>
      </c>
      <c r="H7542" s="644" t="str">
        <f>IF($C7542="","",IFERROR(IF(_xlfn.XLOOKUP($C7542,tbl_StartedStatus[Bold ID],tbl_StartedStatus[Started])="Started","Yes",IF(_xlfn.XLOOKUP($C7542,tbl_StartedStatus[Bold ID],tbl_StartedStatus[Started])="No Show","No Show","")),""))</f>
        <v/>
      </c>
    </row>
    <row r="7543" spans="1:8" ht="15" customHeight="1" thickBot="1">
      <c r="A7543" s="38" t="str">
        <f>IF($C7543="","",IFERROR(_xlfn.XLOOKUP($C7543,'1.PrepList'!$I$2:$I$1500,'1.PrepList'!$G$2:$G$1500,"")&amp;"",""))</f>
        <v/>
      </c>
      <c r="B7543" s="638" t="str">
        <f>IF($C7543="","",IFERROR(_xlfn.XLOOKUP($C7543,'1.PrepList'!$I$2:$I$1500,'1.PrepList'!$H$2:$H$1500,"")&amp;"",""))</f>
        <v/>
      </c>
      <c r="D7543" s="638" t="str">
        <f>IF($C7543="","",IFERROR(_xlfn.XLOOKUP($C7543,'1.PrepList'!$I$2:$I$1500,'1.PrepList'!$J$2:$J$1500,"")&amp;"",""))</f>
        <v/>
      </c>
      <c r="E7543" s="638" t="str">
        <f>IF($C7543="","",IFERROR(_xlfn.XLOOKUP($C7543,'1.PrepList'!$I$2:$I$1500,'1.PrepList'!$N$2:$N$1500,"")&amp;"",""))</f>
        <v/>
      </c>
      <c r="F7543" s="638" t="str">
        <f>IF($C7543="","",IFERROR(_xlfn.XLOOKUP($C7543,'1.PrepList'!$I$2:$I$1500,'1.PrepList'!$K$2:$K$1500,"")&amp;"",""))</f>
        <v/>
      </c>
      <c r="H7543" s="644" t="str">
        <f>IF($C7543="","",IFERROR(IF(_xlfn.XLOOKUP($C7543,tbl_StartedStatus[Bold ID],tbl_StartedStatus[Started])="Started","Yes",IF(_xlfn.XLOOKUP($C7543,tbl_StartedStatus[Bold ID],tbl_StartedStatus[Started])="No Show","No Show","")),""))</f>
        <v/>
      </c>
    </row>
    <row r="7544" spans="1:8" ht="15" customHeight="1" thickBot="1">
      <c r="A7544" s="38" t="str">
        <f>IF($C7544="","",IFERROR(_xlfn.XLOOKUP($C7544,'1.PrepList'!$I$2:$I$1500,'1.PrepList'!$G$2:$G$1500,"")&amp;"",""))</f>
        <v/>
      </c>
      <c r="B7544" s="638" t="str">
        <f>IF($C7544="","",IFERROR(_xlfn.XLOOKUP($C7544,'1.PrepList'!$I$2:$I$1500,'1.PrepList'!$H$2:$H$1500,"")&amp;"",""))</f>
        <v/>
      </c>
      <c r="D7544" s="638" t="str">
        <f>IF($C7544="","",IFERROR(_xlfn.XLOOKUP($C7544,'1.PrepList'!$I$2:$I$1500,'1.PrepList'!$J$2:$J$1500,"")&amp;"",""))</f>
        <v/>
      </c>
      <c r="E7544" s="638" t="str">
        <f>IF($C7544="","",IFERROR(_xlfn.XLOOKUP($C7544,'1.PrepList'!$I$2:$I$1500,'1.PrepList'!$N$2:$N$1500,"")&amp;"",""))</f>
        <v/>
      </c>
      <c r="F7544" s="638" t="str">
        <f>IF($C7544="","",IFERROR(_xlfn.XLOOKUP($C7544,'1.PrepList'!$I$2:$I$1500,'1.PrepList'!$K$2:$K$1500,"")&amp;"",""))</f>
        <v/>
      </c>
      <c r="H7544" s="644" t="str">
        <f>IF($C7544="","",IFERROR(IF(_xlfn.XLOOKUP($C7544,tbl_StartedStatus[Bold ID],tbl_StartedStatus[Started])="Started","Yes",IF(_xlfn.XLOOKUP($C7544,tbl_StartedStatus[Bold ID],tbl_StartedStatus[Started])="No Show","No Show","")),""))</f>
        <v/>
      </c>
    </row>
    <row r="7545" spans="1:8" ht="15" customHeight="1" thickBot="1">
      <c r="A7545" s="38" t="str">
        <f>IF($C7545="","",IFERROR(_xlfn.XLOOKUP($C7545,'1.PrepList'!$I$2:$I$1500,'1.PrepList'!$G$2:$G$1500,"")&amp;"",""))</f>
        <v/>
      </c>
      <c r="B7545" s="638" t="str">
        <f>IF($C7545="","",IFERROR(_xlfn.XLOOKUP($C7545,'1.PrepList'!$I$2:$I$1500,'1.PrepList'!$H$2:$H$1500,"")&amp;"",""))</f>
        <v/>
      </c>
      <c r="D7545" s="638" t="str">
        <f>IF($C7545="","",IFERROR(_xlfn.XLOOKUP($C7545,'1.PrepList'!$I$2:$I$1500,'1.PrepList'!$J$2:$J$1500,"")&amp;"",""))</f>
        <v/>
      </c>
      <c r="E7545" s="638" t="str">
        <f>IF($C7545="","",IFERROR(_xlfn.XLOOKUP($C7545,'1.PrepList'!$I$2:$I$1500,'1.PrepList'!$N$2:$N$1500,"")&amp;"",""))</f>
        <v/>
      </c>
      <c r="F7545" s="638" t="str">
        <f>IF($C7545="","",IFERROR(_xlfn.XLOOKUP($C7545,'1.PrepList'!$I$2:$I$1500,'1.PrepList'!$K$2:$K$1500,"")&amp;"",""))</f>
        <v/>
      </c>
      <c r="H7545" s="644" t="str">
        <f>IF($C7545="","",IFERROR(IF(_xlfn.XLOOKUP($C7545,tbl_StartedStatus[Bold ID],tbl_StartedStatus[Started])="Started","Yes",IF(_xlfn.XLOOKUP($C7545,tbl_StartedStatus[Bold ID],tbl_StartedStatus[Started])="No Show","No Show","")),""))</f>
        <v/>
      </c>
    </row>
    <row r="7546" spans="1:8" ht="15" customHeight="1" thickBot="1">
      <c r="A7546" s="38" t="str">
        <f>IF($C7546="","",IFERROR(_xlfn.XLOOKUP($C7546,'1.PrepList'!$I$2:$I$1500,'1.PrepList'!$G$2:$G$1500,"")&amp;"",""))</f>
        <v/>
      </c>
      <c r="B7546" s="638" t="str">
        <f>IF($C7546="","",IFERROR(_xlfn.XLOOKUP($C7546,'1.PrepList'!$I$2:$I$1500,'1.PrepList'!$H$2:$H$1500,"")&amp;"",""))</f>
        <v/>
      </c>
      <c r="D7546" s="638" t="str">
        <f>IF($C7546="","",IFERROR(_xlfn.XLOOKUP($C7546,'1.PrepList'!$I$2:$I$1500,'1.PrepList'!$J$2:$J$1500,"")&amp;"",""))</f>
        <v/>
      </c>
      <c r="E7546" s="638" t="str">
        <f>IF($C7546="","",IFERROR(_xlfn.XLOOKUP($C7546,'1.PrepList'!$I$2:$I$1500,'1.PrepList'!$N$2:$N$1500,"")&amp;"",""))</f>
        <v/>
      </c>
      <c r="F7546" s="638" t="str">
        <f>IF($C7546="","",IFERROR(_xlfn.XLOOKUP($C7546,'1.PrepList'!$I$2:$I$1500,'1.PrepList'!$K$2:$K$1500,"")&amp;"",""))</f>
        <v/>
      </c>
      <c r="H7546" s="644" t="str">
        <f>IF($C7546="","",IFERROR(IF(_xlfn.XLOOKUP($C7546,tbl_StartedStatus[Bold ID],tbl_StartedStatus[Started])="Started","Yes",IF(_xlfn.XLOOKUP($C7546,tbl_StartedStatus[Bold ID],tbl_StartedStatus[Started])="No Show","No Show","")),""))</f>
        <v/>
      </c>
    </row>
    <row r="7547" spans="1:8" ht="15" customHeight="1" thickBot="1">
      <c r="A7547" s="38" t="str">
        <f>IF($C7547="","",IFERROR(_xlfn.XLOOKUP($C7547,'1.PrepList'!$I$2:$I$1500,'1.PrepList'!$G$2:$G$1500,"")&amp;"",""))</f>
        <v/>
      </c>
      <c r="B7547" s="638" t="str">
        <f>IF($C7547="","",IFERROR(_xlfn.XLOOKUP($C7547,'1.PrepList'!$I$2:$I$1500,'1.PrepList'!$H$2:$H$1500,"")&amp;"",""))</f>
        <v/>
      </c>
      <c r="D7547" s="638" t="str">
        <f>IF($C7547="","",IFERROR(_xlfn.XLOOKUP($C7547,'1.PrepList'!$I$2:$I$1500,'1.PrepList'!$J$2:$J$1500,"")&amp;"",""))</f>
        <v/>
      </c>
      <c r="E7547" s="638" t="str">
        <f>IF($C7547="","",IFERROR(_xlfn.XLOOKUP($C7547,'1.PrepList'!$I$2:$I$1500,'1.PrepList'!$N$2:$N$1500,"")&amp;"",""))</f>
        <v/>
      </c>
      <c r="F7547" s="638" t="str">
        <f>IF($C7547="","",IFERROR(_xlfn.XLOOKUP($C7547,'1.PrepList'!$I$2:$I$1500,'1.PrepList'!$K$2:$K$1500,"")&amp;"",""))</f>
        <v/>
      </c>
      <c r="H7547" s="644" t="str">
        <f>IF($C7547="","",IFERROR(IF(_xlfn.XLOOKUP($C7547,tbl_StartedStatus[Bold ID],tbl_StartedStatus[Started])="Started","Yes",IF(_xlfn.XLOOKUP($C7547,tbl_StartedStatus[Bold ID],tbl_StartedStatus[Started])="No Show","No Show","")),""))</f>
        <v/>
      </c>
    </row>
    <row r="7548" spans="1:8" ht="15" customHeight="1" thickBot="1">
      <c r="A7548" s="38" t="str">
        <f>IF($C7548="","",IFERROR(_xlfn.XLOOKUP($C7548,'1.PrepList'!$I$2:$I$1500,'1.PrepList'!$G$2:$G$1500,"")&amp;"",""))</f>
        <v/>
      </c>
      <c r="B7548" s="638" t="str">
        <f>IF($C7548="","",IFERROR(_xlfn.XLOOKUP($C7548,'1.PrepList'!$I$2:$I$1500,'1.PrepList'!$H$2:$H$1500,"")&amp;"",""))</f>
        <v/>
      </c>
      <c r="D7548" s="638" t="str">
        <f>IF($C7548="","",IFERROR(_xlfn.XLOOKUP($C7548,'1.PrepList'!$I$2:$I$1500,'1.PrepList'!$J$2:$J$1500,"")&amp;"",""))</f>
        <v/>
      </c>
      <c r="E7548" s="638" t="str">
        <f>IF($C7548="","",IFERROR(_xlfn.XLOOKUP($C7548,'1.PrepList'!$I$2:$I$1500,'1.PrepList'!$N$2:$N$1500,"")&amp;"",""))</f>
        <v/>
      </c>
      <c r="F7548" s="638" t="str">
        <f>IF($C7548="","",IFERROR(_xlfn.XLOOKUP($C7548,'1.PrepList'!$I$2:$I$1500,'1.PrepList'!$K$2:$K$1500,"")&amp;"",""))</f>
        <v/>
      </c>
      <c r="H7548" s="644" t="str">
        <f>IF($C7548="","",IFERROR(IF(_xlfn.XLOOKUP($C7548,tbl_StartedStatus[Bold ID],tbl_StartedStatus[Started])="Started","Yes",IF(_xlfn.XLOOKUP($C7548,tbl_StartedStatus[Bold ID],tbl_StartedStatus[Started])="No Show","No Show","")),""))</f>
        <v/>
      </c>
    </row>
    <row r="7549" spans="1:8" ht="15" customHeight="1" thickBot="1">
      <c r="A7549" s="38" t="str">
        <f>IF($C7549="","",IFERROR(_xlfn.XLOOKUP($C7549,'1.PrepList'!$I$2:$I$1500,'1.PrepList'!$G$2:$G$1500,"")&amp;"",""))</f>
        <v/>
      </c>
      <c r="B7549" s="638" t="str">
        <f>IF($C7549="","",IFERROR(_xlfn.XLOOKUP($C7549,'1.PrepList'!$I$2:$I$1500,'1.PrepList'!$H$2:$H$1500,"")&amp;"",""))</f>
        <v/>
      </c>
      <c r="D7549" s="638" t="str">
        <f>IF($C7549="","",IFERROR(_xlfn.XLOOKUP($C7549,'1.PrepList'!$I$2:$I$1500,'1.PrepList'!$J$2:$J$1500,"")&amp;"",""))</f>
        <v/>
      </c>
      <c r="E7549" s="638" t="str">
        <f>IF($C7549="","",IFERROR(_xlfn.XLOOKUP($C7549,'1.PrepList'!$I$2:$I$1500,'1.PrepList'!$N$2:$N$1500,"")&amp;"",""))</f>
        <v/>
      </c>
      <c r="F7549" s="638" t="str">
        <f>IF($C7549="","",IFERROR(_xlfn.XLOOKUP($C7549,'1.PrepList'!$I$2:$I$1500,'1.PrepList'!$K$2:$K$1500,"")&amp;"",""))</f>
        <v/>
      </c>
      <c r="H7549" s="644" t="str">
        <f>IF($C7549="","",IFERROR(IF(_xlfn.XLOOKUP($C7549,tbl_StartedStatus[Bold ID],tbl_StartedStatus[Started])="Started","Yes",IF(_xlfn.XLOOKUP($C7549,tbl_StartedStatus[Bold ID],tbl_StartedStatus[Started])="No Show","No Show","")),""))</f>
        <v/>
      </c>
    </row>
    <row r="7550" spans="1:8" ht="15" customHeight="1" thickBot="1">
      <c r="A7550" s="38" t="str">
        <f>IF($C7550="","",IFERROR(_xlfn.XLOOKUP($C7550,'1.PrepList'!$I$2:$I$1500,'1.PrepList'!$G$2:$G$1500,"")&amp;"",""))</f>
        <v/>
      </c>
      <c r="B7550" s="638" t="str">
        <f>IF($C7550="","",IFERROR(_xlfn.XLOOKUP($C7550,'1.PrepList'!$I$2:$I$1500,'1.PrepList'!$H$2:$H$1500,"")&amp;"",""))</f>
        <v/>
      </c>
      <c r="D7550" s="638" t="str">
        <f>IF($C7550="","",IFERROR(_xlfn.XLOOKUP($C7550,'1.PrepList'!$I$2:$I$1500,'1.PrepList'!$J$2:$J$1500,"")&amp;"",""))</f>
        <v/>
      </c>
      <c r="E7550" s="638" t="str">
        <f>IF($C7550="","",IFERROR(_xlfn.XLOOKUP($C7550,'1.PrepList'!$I$2:$I$1500,'1.PrepList'!$N$2:$N$1500,"")&amp;"",""))</f>
        <v/>
      </c>
      <c r="F7550" s="638" t="str">
        <f>IF($C7550="","",IFERROR(_xlfn.XLOOKUP($C7550,'1.PrepList'!$I$2:$I$1500,'1.PrepList'!$K$2:$K$1500,"")&amp;"",""))</f>
        <v/>
      </c>
      <c r="H7550" s="644" t="str">
        <f>IF($C7550="","",IFERROR(IF(_xlfn.XLOOKUP($C7550,tbl_StartedStatus[Bold ID],tbl_StartedStatus[Started])="Started","Yes",IF(_xlfn.XLOOKUP($C7550,tbl_StartedStatus[Bold ID],tbl_StartedStatus[Started])="No Show","No Show","")),""))</f>
        <v/>
      </c>
    </row>
    <row r="7551" spans="1:8" ht="15" customHeight="1" thickBot="1">
      <c r="A7551" s="38" t="str">
        <f>IF($C7551="","",IFERROR(_xlfn.XLOOKUP($C7551,'1.PrepList'!$I$2:$I$1500,'1.PrepList'!$G$2:$G$1500,"")&amp;"",""))</f>
        <v/>
      </c>
      <c r="B7551" s="638" t="str">
        <f>IF($C7551="","",IFERROR(_xlfn.XLOOKUP($C7551,'1.PrepList'!$I$2:$I$1500,'1.PrepList'!$H$2:$H$1500,"")&amp;"",""))</f>
        <v/>
      </c>
      <c r="D7551" s="638" t="str">
        <f>IF($C7551="","",IFERROR(_xlfn.XLOOKUP($C7551,'1.PrepList'!$I$2:$I$1500,'1.PrepList'!$J$2:$J$1500,"")&amp;"",""))</f>
        <v/>
      </c>
      <c r="E7551" s="638" t="str">
        <f>IF($C7551="","",IFERROR(_xlfn.XLOOKUP($C7551,'1.PrepList'!$I$2:$I$1500,'1.PrepList'!$N$2:$N$1500,"")&amp;"",""))</f>
        <v/>
      </c>
      <c r="F7551" s="638" t="str">
        <f>IF($C7551="","",IFERROR(_xlfn.XLOOKUP($C7551,'1.PrepList'!$I$2:$I$1500,'1.PrepList'!$K$2:$K$1500,"")&amp;"",""))</f>
        <v/>
      </c>
      <c r="H7551" s="644" t="str">
        <f>IF($C7551="","",IFERROR(IF(_xlfn.XLOOKUP($C7551,tbl_StartedStatus[Bold ID],tbl_StartedStatus[Started])="Started","Yes",IF(_xlfn.XLOOKUP($C7551,tbl_StartedStatus[Bold ID],tbl_StartedStatus[Started])="No Show","No Show","")),""))</f>
        <v/>
      </c>
    </row>
    <row r="7552" spans="1:8" ht="15" customHeight="1" thickBot="1">
      <c r="A7552" s="38" t="str">
        <f>IF($C7552="","",IFERROR(_xlfn.XLOOKUP($C7552,'1.PrepList'!$I$2:$I$1500,'1.PrepList'!$G$2:$G$1500,"")&amp;"",""))</f>
        <v/>
      </c>
      <c r="B7552" s="638" t="str">
        <f>IF($C7552="","",IFERROR(_xlfn.XLOOKUP($C7552,'1.PrepList'!$I$2:$I$1500,'1.PrepList'!$H$2:$H$1500,"")&amp;"",""))</f>
        <v/>
      </c>
      <c r="D7552" s="638" t="str">
        <f>IF($C7552="","",IFERROR(_xlfn.XLOOKUP($C7552,'1.PrepList'!$I$2:$I$1500,'1.PrepList'!$J$2:$J$1500,"")&amp;"",""))</f>
        <v/>
      </c>
      <c r="E7552" s="638" t="str">
        <f>IF($C7552="","",IFERROR(_xlfn.XLOOKUP($C7552,'1.PrepList'!$I$2:$I$1500,'1.PrepList'!$N$2:$N$1500,"")&amp;"",""))</f>
        <v/>
      </c>
      <c r="F7552" s="638" t="str">
        <f>IF($C7552="","",IFERROR(_xlfn.XLOOKUP($C7552,'1.PrepList'!$I$2:$I$1500,'1.PrepList'!$K$2:$K$1500,"")&amp;"",""))</f>
        <v/>
      </c>
      <c r="H7552" s="644" t="str">
        <f>IF($C7552="","",IFERROR(IF(_xlfn.XLOOKUP($C7552,tbl_StartedStatus[Bold ID],tbl_StartedStatus[Started])="Started","Yes",IF(_xlfn.XLOOKUP($C7552,tbl_StartedStatus[Bold ID],tbl_StartedStatus[Started])="No Show","No Show","")),""))</f>
        <v/>
      </c>
    </row>
    <row r="7553" spans="1:8" ht="15" customHeight="1" thickBot="1">
      <c r="A7553" s="38" t="str">
        <f>IF($C7553="","",IFERROR(_xlfn.XLOOKUP($C7553,'1.PrepList'!$I$2:$I$1500,'1.PrepList'!$G$2:$G$1500,"")&amp;"",""))</f>
        <v/>
      </c>
      <c r="B7553" s="638" t="str">
        <f>IF($C7553="","",IFERROR(_xlfn.XLOOKUP($C7553,'1.PrepList'!$I$2:$I$1500,'1.PrepList'!$H$2:$H$1500,"")&amp;"",""))</f>
        <v/>
      </c>
      <c r="D7553" s="638" t="str">
        <f>IF($C7553="","",IFERROR(_xlfn.XLOOKUP($C7553,'1.PrepList'!$I$2:$I$1500,'1.PrepList'!$J$2:$J$1500,"")&amp;"",""))</f>
        <v/>
      </c>
      <c r="E7553" s="638" t="str">
        <f>IF($C7553="","",IFERROR(_xlfn.XLOOKUP($C7553,'1.PrepList'!$I$2:$I$1500,'1.PrepList'!$N$2:$N$1500,"")&amp;"",""))</f>
        <v/>
      </c>
      <c r="F7553" s="638" t="str">
        <f>IF($C7553="","",IFERROR(_xlfn.XLOOKUP($C7553,'1.PrepList'!$I$2:$I$1500,'1.PrepList'!$K$2:$K$1500,"")&amp;"",""))</f>
        <v/>
      </c>
      <c r="H7553" s="644" t="str">
        <f>IF($C7553="","",IFERROR(IF(_xlfn.XLOOKUP($C7553,tbl_StartedStatus[Bold ID],tbl_StartedStatus[Started])="Started","Yes",IF(_xlfn.XLOOKUP($C7553,tbl_StartedStatus[Bold ID],tbl_StartedStatus[Started])="No Show","No Show","")),""))</f>
        <v/>
      </c>
    </row>
    <row r="7554" spans="1:8" ht="15" customHeight="1" thickBot="1">
      <c r="A7554" s="38" t="str">
        <f>IF($C7554="","",IFERROR(_xlfn.XLOOKUP($C7554,'1.PrepList'!$I$2:$I$1500,'1.PrepList'!$G$2:$G$1500,"")&amp;"",""))</f>
        <v/>
      </c>
      <c r="B7554" s="638" t="str">
        <f>IF($C7554="","",IFERROR(_xlfn.XLOOKUP($C7554,'1.PrepList'!$I$2:$I$1500,'1.PrepList'!$H$2:$H$1500,"")&amp;"",""))</f>
        <v/>
      </c>
      <c r="D7554" s="638" t="str">
        <f>IF($C7554="","",IFERROR(_xlfn.XLOOKUP($C7554,'1.PrepList'!$I$2:$I$1500,'1.PrepList'!$J$2:$J$1500,"")&amp;"",""))</f>
        <v/>
      </c>
      <c r="E7554" s="638" t="str">
        <f>IF($C7554="","",IFERROR(_xlfn.XLOOKUP($C7554,'1.PrepList'!$I$2:$I$1500,'1.PrepList'!$N$2:$N$1500,"")&amp;"",""))</f>
        <v/>
      </c>
      <c r="F7554" s="638" t="str">
        <f>IF($C7554="","",IFERROR(_xlfn.XLOOKUP($C7554,'1.PrepList'!$I$2:$I$1500,'1.PrepList'!$K$2:$K$1500,"")&amp;"",""))</f>
        <v/>
      </c>
      <c r="H7554" s="644" t="str">
        <f>IF($C7554="","",IFERROR(IF(_xlfn.XLOOKUP($C7554,tbl_StartedStatus[Bold ID],tbl_StartedStatus[Started])="Started","Yes",IF(_xlfn.XLOOKUP($C7554,tbl_StartedStatus[Bold ID],tbl_StartedStatus[Started])="No Show","No Show","")),""))</f>
        <v/>
      </c>
    </row>
    <row r="7555" spans="1:8" ht="15" customHeight="1" thickBot="1">
      <c r="A7555" s="38" t="str">
        <f>IF($C7555="","",IFERROR(_xlfn.XLOOKUP($C7555,'1.PrepList'!$I$2:$I$1500,'1.PrepList'!$G$2:$G$1500,"")&amp;"",""))</f>
        <v/>
      </c>
      <c r="B7555" s="638" t="str">
        <f>IF($C7555="","",IFERROR(_xlfn.XLOOKUP($C7555,'1.PrepList'!$I$2:$I$1500,'1.PrepList'!$H$2:$H$1500,"")&amp;"",""))</f>
        <v/>
      </c>
      <c r="D7555" s="638" t="str">
        <f>IF($C7555="","",IFERROR(_xlfn.XLOOKUP($C7555,'1.PrepList'!$I$2:$I$1500,'1.PrepList'!$J$2:$J$1500,"")&amp;"",""))</f>
        <v/>
      </c>
      <c r="E7555" s="638" t="str">
        <f>IF($C7555="","",IFERROR(_xlfn.XLOOKUP($C7555,'1.PrepList'!$I$2:$I$1500,'1.PrepList'!$N$2:$N$1500,"")&amp;"",""))</f>
        <v/>
      </c>
      <c r="F7555" s="638" t="str">
        <f>IF($C7555="","",IFERROR(_xlfn.XLOOKUP($C7555,'1.PrepList'!$I$2:$I$1500,'1.PrepList'!$K$2:$K$1500,"")&amp;"",""))</f>
        <v/>
      </c>
      <c r="H7555" s="644" t="str">
        <f>IF($C7555="","",IFERROR(IF(_xlfn.XLOOKUP($C7555,tbl_StartedStatus[Bold ID],tbl_StartedStatus[Started])="Started","Yes",IF(_xlfn.XLOOKUP($C7555,tbl_StartedStatus[Bold ID],tbl_StartedStatus[Started])="No Show","No Show","")),""))</f>
        <v/>
      </c>
    </row>
    <row r="7556" spans="1:8" ht="15" customHeight="1" thickBot="1">
      <c r="A7556" s="38" t="str">
        <f>IF($C7556="","",IFERROR(_xlfn.XLOOKUP($C7556,'1.PrepList'!$I$2:$I$1500,'1.PrepList'!$G$2:$G$1500,"")&amp;"",""))</f>
        <v/>
      </c>
      <c r="B7556" s="638" t="str">
        <f>IF($C7556="","",IFERROR(_xlfn.XLOOKUP($C7556,'1.PrepList'!$I$2:$I$1500,'1.PrepList'!$H$2:$H$1500,"")&amp;"",""))</f>
        <v/>
      </c>
      <c r="D7556" s="638" t="str">
        <f>IF($C7556="","",IFERROR(_xlfn.XLOOKUP($C7556,'1.PrepList'!$I$2:$I$1500,'1.PrepList'!$J$2:$J$1500,"")&amp;"",""))</f>
        <v/>
      </c>
      <c r="E7556" s="638" t="str">
        <f>IF($C7556="","",IFERROR(_xlfn.XLOOKUP($C7556,'1.PrepList'!$I$2:$I$1500,'1.PrepList'!$N$2:$N$1500,"")&amp;"",""))</f>
        <v/>
      </c>
      <c r="F7556" s="638" t="str">
        <f>IF($C7556="","",IFERROR(_xlfn.XLOOKUP($C7556,'1.PrepList'!$I$2:$I$1500,'1.PrepList'!$K$2:$K$1500,"")&amp;"",""))</f>
        <v/>
      </c>
      <c r="H7556" s="644" t="str">
        <f>IF($C7556="","",IFERROR(IF(_xlfn.XLOOKUP($C7556,tbl_StartedStatus[Bold ID],tbl_StartedStatus[Started])="Started","Yes",IF(_xlfn.XLOOKUP($C7556,tbl_StartedStatus[Bold ID],tbl_StartedStatus[Started])="No Show","No Show","")),""))</f>
        <v/>
      </c>
    </row>
    <row r="7557" spans="1:8" ht="15" customHeight="1" thickBot="1">
      <c r="A7557" s="38" t="str">
        <f>IF($C7557="","",IFERROR(_xlfn.XLOOKUP($C7557,'1.PrepList'!$I$2:$I$1500,'1.PrepList'!$G$2:$G$1500,"")&amp;"",""))</f>
        <v/>
      </c>
      <c r="B7557" s="638" t="str">
        <f>IF($C7557="","",IFERROR(_xlfn.XLOOKUP($C7557,'1.PrepList'!$I$2:$I$1500,'1.PrepList'!$H$2:$H$1500,"")&amp;"",""))</f>
        <v/>
      </c>
      <c r="D7557" s="638" t="str">
        <f>IF($C7557="","",IFERROR(_xlfn.XLOOKUP($C7557,'1.PrepList'!$I$2:$I$1500,'1.PrepList'!$J$2:$J$1500,"")&amp;"",""))</f>
        <v/>
      </c>
      <c r="E7557" s="638" t="str">
        <f>IF($C7557="","",IFERROR(_xlfn.XLOOKUP($C7557,'1.PrepList'!$I$2:$I$1500,'1.PrepList'!$N$2:$N$1500,"")&amp;"",""))</f>
        <v/>
      </c>
      <c r="F7557" s="638" t="str">
        <f>IF($C7557="","",IFERROR(_xlfn.XLOOKUP($C7557,'1.PrepList'!$I$2:$I$1500,'1.PrepList'!$K$2:$K$1500,"")&amp;"",""))</f>
        <v/>
      </c>
      <c r="H7557" s="644" t="str">
        <f>IF($C7557="","",IFERROR(IF(_xlfn.XLOOKUP($C7557,tbl_StartedStatus[Bold ID],tbl_StartedStatus[Started])="Started","Yes",IF(_xlfn.XLOOKUP($C7557,tbl_StartedStatus[Bold ID],tbl_StartedStatus[Started])="No Show","No Show","")),""))</f>
        <v/>
      </c>
    </row>
    <row r="7558" spans="1:8" ht="15" customHeight="1" thickBot="1">
      <c r="A7558" s="38" t="str">
        <f>IF($C7558="","",IFERROR(_xlfn.XLOOKUP($C7558,'1.PrepList'!$I$2:$I$1500,'1.PrepList'!$G$2:$G$1500,"")&amp;"",""))</f>
        <v/>
      </c>
      <c r="B7558" s="638" t="str">
        <f>IF($C7558="","",IFERROR(_xlfn.XLOOKUP($C7558,'1.PrepList'!$I$2:$I$1500,'1.PrepList'!$H$2:$H$1500,"")&amp;"",""))</f>
        <v/>
      </c>
      <c r="D7558" s="638" t="str">
        <f>IF($C7558="","",IFERROR(_xlfn.XLOOKUP($C7558,'1.PrepList'!$I$2:$I$1500,'1.PrepList'!$J$2:$J$1500,"")&amp;"",""))</f>
        <v/>
      </c>
      <c r="E7558" s="638" t="str">
        <f>IF($C7558="","",IFERROR(_xlfn.XLOOKUP($C7558,'1.PrepList'!$I$2:$I$1500,'1.PrepList'!$N$2:$N$1500,"")&amp;"",""))</f>
        <v/>
      </c>
      <c r="F7558" s="638" t="str">
        <f>IF($C7558="","",IFERROR(_xlfn.XLOOKUP($C7558,'1.PrepList'!$I$2:$I$1500,'1.PrepList'!$K$2:$K$1500,"")&amp;"",""))</f>
        <v/>
      </c>
      <c r="H7558" s="644" t="str">
        <f>IF($C7558="","",IFERROR(IF(_xlfn.XLOOKUP($C7558,tbl_StartedStatus[Bold ID],tbl_StartedStatus[Started])="Started","Yes",IF(_xlfn.XLOOKUP($C7558,tbl_StartedStatus[Bold ID],tbl_StartedStatus[Started])="No Show","No Show","")),""))</f>
        <v/>
      </c>
    </row>
    <row r="7559" spans="1:8" ht="15" customHeight="1" thickBot="1">
      <c r="A7559" s="38" t="str">
        <f>IF($C7559="","",IFERROR(_xlfn.XLOOKUP($C7559,'1.PrepList'!$I$2:$I$1500,'1.PrepList'!$G$2:$G$1500,"")&amp;"",""))</f>
        <v/>
      </c>
      <c r="B7559" s="638" t="str">
        <f>IF($C7559="","",IFERROR(_xlfn.XLOOKUP($C7559,'1.PrepList'!$I$2:$I$1500,'1.PrepList'!$H$2:$H$1500,"")&amp;"",""))</f>
        <v/>
      </c>
      <c r="D7559" s="638" t="str">
        <f>IF($C7559="","",IFERROR(_xlfn.XLOOKUP($C7559,'1.PrepList'!$I$2:$I$1500,'1.PrepList'!$J$2:$J$1500,"")&amp;"",""))</f>
        <v/>
      </c>
      <c r="E7559" s="638" t="str">
        <f>IF($C7559="","",IFERROR(_xlfn.XLOOKUP($C7559,'1.PrepList'!$I$2:$I$1500,'1.PrepList'!$N$2:$N$1500,"")&amp;"",""))</f>
        <v/>
      </c>
      <c r="F7559" s="638" t="str">
        <f>IF($C7559="","",IFERROR(_xlfn.XLOOKUP($C7559,'1.PrepList'!$I$2:$I$1500,'1.PrepList'!$K$2:$K$1500,"")&amp;"",""))</f>
        <v/>
      </c>
      <c r="H7559" s="644" t="str">
        <f>IF($C7559="","",IFERROR(IF(_xlfn.XLOOKUP($C7559,tbl_StartedStatus[Bold ID],tbl_StartedStatus[Started])="Started","Yes",IF(_xlfn.XLOOKUP($C7559,tbl_StartedStatus[Bold ID],tbl_StartedStatus[Started])="No Show","No Show","")),""))</f>
        <v/>
      </c>
    </row>
    <row r="7560" spans="1:8" ht="15" customHeight="1" thickBot="1">
      <c r="A7560" s="38" t="str">
        <f>IF($C7560="","",IFERROR(_xlfn.XLOOKUP($C7560,'1.PrepList'!$I$2:$I$1500,'1.PrepList'!$G$2:$G$1500,"")&amp;"",""))</f>
        <v/>
      </c>
      <c r="B7560" s="638" t="str">
        <f>IF($C7560="","",IFERROR(_xlfn.XLOOKUP($C7560,'1.PrepList'!$I$2:$I$1500,'1.PrepList'!$H$2:$H$1500,"")&amp;"",""))</f>
        <v/>
      </c>
      <c r="D7560" s="638" t="str">
        <f>IF($C7560="","",IFERROR(_xlfn.XLOOKUP($C7560,'1.PrepList'!$I$2:$I$1500,'1.PrepList'!$J$2:$J$1500,"")&amp;"",""))</f>
        <v/>
      </c>
      <c r="E7560" s="638" t="str">
        <f>IF($C7560="","",IFERROR(_xlfn.XLOOKUP($C7560,'1.PrepList'!$I$2:$I$1500,'1.PrepList'!$N$2:$N$1500,"")&amp;"",""))</f>
        <v/>
      </c>
      <c r="F7560" s="638" t="str">
        <f>IF($C7560="","",IFERROR(_xlfn.XLOOKUP($C7560,'1.PrepList'!$I$2:$I$1500,'1.PrepList'!$K$2:$K$1500,"")&amp;"",""))</f>
        <v/>
      </c>
      <c r="H7560" s="644" t="str">
        <f>IF($C7560="","",IFERROR(IF(_xlfn.XLOOKUP($C7560,tbl_StartedStatus[Bold ID],tbl_StartedStatus[Started])="Started","Yes",IF(_xlfn.XLOOKUP($C7560,tbl_StartedStatus[Bold ID],tbl_StartedStatus[Started])="No Show","No Show","")),""))</f>
        <v/>
      </c>
    </row>
    <row r="7561" spans="1:8" ht="15" customHeight="1" thickBot="1">
      <c r="A7561" s="38" t="str">
        <f>IF($C7561="","",IFERROR(_xlfn.XLOOKUP($C7561,'1.PrepList'!$I$2:$I$1500,'1.PrepList'!$G$2:$G$1500,"")&amp;"",""))</f>
        <v/>
      </c>
      <c r="B7561" s="638" t="str">
        <f>IF($C7561="","",IFERROR(_xlfn.XLOOKUP($C7561,'1.PrepList'!$I$2:$I$1500,'1.PrepList'!$H$2:$H$1500,"")&amp;"",""))</f>
        <v/>
      </c>
      <c r="D7561" s="638" t="str">
        <f>IF($C7561="","",IFERROR(_xlfn.XLOOKUP($C7561,'1.PrepList'!$I$2:$I$1500,'1.PrepList'!$J$2:$J$1500,"")&amp;"",""))</f>
        <v/>
      </c>
      <c r="E7561" s="638" t="str">
        <f>IF($C7561="","",IFERROR(_xlfn.XLOOKUP($C7561,'1.PrepList'!$I$2:$I$1500,'1.PrepList'!$N$2:$N$1500,"")&amp;"",""))</f>
        <v/>
      </c>
      <c r="F7561" s="638" t="str">
        <f>IF($C7561="","",IFERROR(_xlfn.XLOOKUP($C7561,'1.PrepList'!$I$2:$I$1500,'1.PrepList'!$K$2:$K$1500,"")&amp;"",""))</f>
        <v/>
      </c>
      <c r="H7561" s="644" t="str">
        <f>IF($C7561="","",IFERROR(IF(_xlfn.XLOOKUP($C7561,tbl_StartedStatus[Bold ID],tbl_StartedStatus[Started])="Started","Yes",IF(_xlfn.XLOOKUP($C7561,tbl_StartedStatus[Bold ID],tbl_StartedStatus[Started])="No Show","No Show","")),""))</f>
        <v/>
      </c>
    </row>
    <row r="7562" spans="1:8" ht="15" customHeight="1" thickBot="1">
      <c r="A7562" s="38" t="str">
        <f>IF($C7562="","",IFERROR(_xlfn.XLOOKUP($C7562,'1.PrepList'!$I$2:$I$1500,'1.PrepList'!$G$2:$G$1500,"")&amp;"",""))</f>
        <v/>
      </c>
      <c r="B7562" s="638" t="str">
        <f>IF($C7562="","",IFERROR(_xlfn.XLOOKUP($C7562,'1.PrepList'!$I$2:$I$1500,'1.PrepList'!$H$2:$H$1500,"")&amp;"",""))</f>
        <v/>
      </c>
      <c r="D7562" s="638" t="str">
        <f>IF($C7562="","",IFERROR(_xlfn.XLOOKUP($C7562,'1.PrepList'!$I$2:$I$1500,'1.PrepList'!$J$2:$J$1500,"")&amp;"",""))</f>
        <v/>
      </c>
      <c r="E7562" s="638" t="str">
        <f>IF($C7562="","",IFERROR(_xlfn.XLOOKUP($C7562,'1.PrepList'!$I$2:$I$1500,'1.PrepList'!$N$2:$N$1500,"")&amp;"",""))</f>
        <v/>
      </c>
      <c r="F7562" s="638" t="str">
        <f>IF($C7562="","",IFERROR(_xlfn.XLOOKUP($C7562,'1.PrepList'!$I$2:$I$1500,'1.PrepList'!$K$2:$K$1500,"")&amp;"",""))</f>
        <v/>
      </c>
      <c r="H7562" s="644" t="str">
        <f>IF($C7562="","",IFERROR(IF(_xlfn.XLOOKUP($C7562,tbl_StartedStatus[Bold ID],tbl_StartedStatus[Started])="Started","Yes",IF(_xlfn.XLOOKUP($C7562,tbl_StartedStatus[Bold ID],tbl_StartedStatus[Started])="No Show","No Show","")),""))</f>
        <v/>
      </c>
    </row>
    <row r="7563" spans="1:8" ht="15" customHeight="1" thickBot="1">
      <c r="A7563" s="38" t="str">
        <f>IF($C7563="","",IFERROR(_xlfn.XLOOKUP($C7563,'1.PrepList'!$I$2:$I$1500,'1.PrepList'!$G$2:$G$1500,"")&amp;"",""))</f>
        <v/>
      </c>
      <c r="B7563" s="638" t="str">
        <f>IF($C7563="","",IFERROR(_xlfn.XLOOKUP($C7563,'1.PrepList'!$I$2:$I$1500,'1.PrepList'!$H$2:$H$1500,"")&amp;"",""))</f>
        <v/>
      </c>
      <c r="D7563" s="638" t="str">
        <f>IF($C7563="","",IFERROR(_xlfn.XLOOKUP($C7563,'1.PrepList'!$I$2:$I$1500,'1.PrepList'!$J$2:$J$1500,"")&amp;"",""))</f>
        <v/>
      </c>
      <c r="E7563" s="638" t="str">
        <f>IF($C7563="","",IFERROR(_xlfn.XLOOKUP($C7563,'1.PrepList'!$I$2:$I$1500,'1.PrepList'!$N$2:$N$1500,"")&amp;"",""))</f>
        <v/>
      </c>
      <c r="F7563" s="638" t="str">
        <f>IF($C7563="","",IFERROR(_xlfn.XLOOKUP($C7563,'1.PrepList'!$I$2:$I$1500,'1.PrepList'!$K$2:$K$1500,"")&amp;"",""))</f>
        <v/>
      </c>
      <c r="H7563" s="644" t="str">
        <f>IF($C7563="","",IFERROR(IF(_xlfn.XLOOKUP($C7563,tbl_StartedStatus[Bold ID],tbl_StartedStatus[Started])="Started","Yes",IF(_xlfn.XLOOKUP($C7563,tbl_StartedStatus[Bold ID],tbl_StartedStatus[Started])="No Show","No Show","")),""))</f>
        <v/>
      </c>
    </row>
    <row r="7564" spans="1:8" ht="15" customHeight="1" thickBot="1">
      <c r="A7564" s="38" t="str">
        <f>IF($C7564="","",IFERROR(_xlfn.XLOOKUP($C7564,'1.PrepList'!$I$2:$I$1500,'1.PrepList'!$G$2:$G$1500,"")&amp;"",""))</f>
        <v/>
      </c>
      <c r="B7564" s="638" t="str">
        <f>IF($C7564="","",IFERROR(_xlfn.XLOOKUP($C7564,'1.PrepList'!$I$2:$I$1500,'1.PrepList'!$H$2:$H$1500,"")&amp;"",""))</f>
        <v/>
      </c>
      <c r="D7564" s="638" t="str">
        <f>IF($C7564="","",IFERROR(_xlfn.XLOOKUP($C7564,'1.PrepList'!$I$2:$I$1500,'1.PrepList'!$J$2:$J$1500,"")&amp;"",""))</f>
        <v/>
      </c>
      <c r="E7564" s="638" t="str">
        <f>IF($C7564="","",IFERROR(_xlfn.XLOOKUP($C7564,'1.PrepList'!$I$2:$I$1500,'1.PrepList'!$N$2:$N$1500,"")&amp;"",""))</f>
        <v/>
      </c>
      <c r="F7564" s="638" t="str">
        <f>IF($C7564="","",IFERROR(_xlfn.XLOOKUP($C7564,'1.PrepList'!$I$2:$I$1500,'1.PrepList'!$K$2:$K$1500,"")&amp;"",""))</f>
        <v/>
      </c>
      <c r="H7564" s="644" t="str">
        <f>IF($C7564="","",IFERROR(IF(_xlfn.XLOOKUP($C7564,tbl_StartedStatus[Bold ID],tbl_StartedStatus[Started])="Started","Yes",IF(_xlfn.XLOOKUP($C7564,tbl_StartedStatus[Bold ID],tbl_StartedStatus[Started])="No Show","No Show","")),""))</f>
        <v/>
      </c>
    </row>
    <row r="7565" spans="1:8" ht="15" customHeight="1" thickBot="1">
      <c r="A7565" s="38" t="str">
        <f>IF($C7565="","",IFERROR(_xlfn.XLOOKUP($C7565,'1.PrepList'!$I$2:$I$1500,'1.PrepList'!$G$2:$G$1500,"")&amp;"",""))</f>
        <v/>
      </c>
      <c r="B7565" s="638" t="str">
        <f>IF($C7565="","",IFERROR(_xlfn.XLOOKUP($C7565,'1.PrepList'!$I$2:$I$1500,'1.PrepList'!$H$2:$H$1500,"")&amp;"",""))</f>
        <v/>
      </c>
      <c r="D7565" s="638" t="str">
        <f>IF($C7565="","",IFERROR(_xlfn.XLOOKUP($C7565,'1.PrepList'!$I$2:$I$1500,'1.PrepList'!$J$2:$J$1500,"")&amp;"",""))</f>
        <v/>
      </c>
      <c r="E7565" s="638" t="str">
        <f>IF($C7565="","",IFERROR(_xlfn.XLOOKUP($C7565,'1.PrepList'!$I$2:$I$1500,'1.PrepList'!$N$2:$N$1500,"")&amp;"",""))</f>
        <v/>
      </c>
      <c r="F7565" s="638" t="str">
        <f>IF($C7565="","",IFERROR(_xlfn.XLOOKUP($C7565,'1.PrepList'!$I$2:$I$1500,'1.PrepList'!$K$2:$K$1500,"")&amp;"",""))</f>
        <v/>
      </c>
      <c r="H7565" s="644" t="str">
        <f>IF($C7565="","",IFERROR(IF(_xlfn.XLOOKUP($C7565,tbl_StartedStatus[Bold ID],tbl_StartedStatus[Started])="Started","Yes",IF(_xlfn.XLOOKUP($C7565,tbl_StartedStatus[Bold ID],tbl_StartedStatus[Started])="No Show","No Show","")),""))</f>
        <v/>
      </c>
    </row>
    <row r="7566" spans="1:8" ht="15" customHeight="1" thickBot="1">
      <c r="A7566" s="38" t="str">
        <f>IF($C7566="","",IFERROR(_xlfn.XLOOKUP($C7566,'1.PrepList'!$I$2:$I$1500,'1.PrepList'!$G$2:$G$1500,"")&amp;"",""))</f>
        <v/>
      </c>
      <c r="B7566" s="638" t="str">
        <f>IF($C7566="","",IFERROR(_xlfn.XLOOKUP($C7566,'1.PrepList'!$I$2:$I$1500,'1.PrepList'!$H$2:$H$1500,"")&amp;"",""))</f>
        <v/>
      </c>
      <c r="D7566" s="638" t="str">
        <f>IF($C7566="","",IFERROR(_xlfn.XLOOKUP($C7566,'1.PrepList'!$I$2:$I$1500,'1.PrepList'!$J$2:$J$1500,"")&amp;"",""))</f>
        <v/>
      </c>
      <c r="E7566" s="638" t="str">
        <f>IF($C7566="","",IFERROR(_xlfn.XLOOKUP($C7566,'1.PrepList'!$I$2:$I$1500,'1.PrepList'!$N$2:$N$1500,"")&amp;"",""))</f>
        <v/>
      </c>
      <c r="F7566" s="638" t="str">
        <f>IF($C7566="","",IFERROR(_xlfn.XLOOKUP($C7566,'1.PrepList'!$I$2:$I$1500,'1.PrepList'!$K$2:$K$1500,"")&amp;"",""))</f>
        <v/>
      </c>
      <c r="H7566" s="644" t="str">
        <f>IF($C7566="","",IFERROR(IF(_xlfn.XLOOKUP($C7566,tbl_StartedStatus[Bold ID],tbl_StartedStatus[Started])="Started","Yes",IF(_xlfn.XLOOKUP($C7566,tbl_StartedStatus[Bold ID],tbl_StartedStatus[Started])="No Show","No Show","")),""))</f>
        <v/>
      </c>
    </row>
    <row r="7567" spans="1:8" ht="15" customHeight="1" thickBot="1">
      <c r="A7567" s="38" t="str">
        <f>IF($C7567="","",IFERROR(_xlfn.XLOOKUP($C7567,'1.PrepList'!$I$2:$I$1500,'1.PrepList'!$G$2:$G$1500,"")&amp;"",""))</f>
        <v/>
      </c>
      <c r="B7567" s="638" t="str">
        <f>IF($C7567="","",IFERROR(_xlfn.XLOOKUP($C7567,'1.PrepList'!$I$2:$I$1500,'1.PrepList'!$H$2:$H$1500,"")&amp;"",""))</f>
        <v/>
      </c>
      <c r="D7567" s="638" t="str">
        <f>IF($C7567="","",IFERROR(_xlfn.XLOOKUP($C7567,'1.PrepList'!$I$2:$I$1500,'1.PrepList'!$J$2:$J$1500,"")&amp;"",""))</f>
        <v/>
      </c>
      <c r="E7567" s="638" t="str">
        <f>IF($C7567="","",IFERROR(_xlfn.XLOOKUP($C7567,'1.PrepList'!$I$2:$I$1500,'1.PrepList'!$N$2:$N$1500,"")&amp;"",""))</f>
        <v/>
      </c>
      <c r="F7567" s="638" t="str">
        <f>IF($C7567="","",IFERROR(_xlfn.XLOOKUP($C7567,'1.PrepList'!$I$2:$I$1500,'1.PrepList'!$K$2:$K$1500,"")&amp;"",""))</f>
        <v/>
      </c>
      <c r="H7567" s="644" t="str">
        <f>IF($C7567="","",IFERROR(IF(_xlfn.XLOOKUP($C7567,tbl_StartedStatus[Bold ID],tbl_StartedStatus[Started])="Started","Yes",IF(_xlfn.XLOOKUP($C7567,tbl_StartedStatus[Bold ID],tbl_StartedStatus[Started])="No Show","No Show","")),""))</f>
        <v/>
      </c>
    </row>
    <row r="7568" spans="1:8" ht="15" customHeight="1" thickBot="1">
      <c r="A7568" s="38" t="str">
        <f>IF($C7568="","",IFERROR(_xlfn.XLOOKUP($C7568,'1.PrepList'!$I$2:$I$1500,'1.PrepList'!$G$2:$G$1500,"")&amp;"",""))</f>
        <v/>
      </c>
      <c r="B7568" s="638" t="str">
        <f>IF($C7568="","",IFERROR(_xlfn.XLOOKUP($C7568,'1.PrepList'!$I$2:$I$1500,'1.PrepList'!$H$2:$H$1500,"")&amp;"",""))</f>
        <v/>
      </c>
      <c r="D7568" s="638" t="str">
        <f>IF($C7568="","",IFERROR(_xlfn.XLOOKUP($C7568,'1.PrepList'!$I$2:$I$1500,'1.PrepList'!$J$2:$J$1500,"")&amp;"",""))</f>
        <v/>
      </c>
      <c r="E7568" s="638" t="str">
        <f>IF($C7568="","",IFERROR(_xlfn.XLOOKUP($C7568,'1.PrepList'!$I$2:$I$1500,'1.PrepList'!$N$2:$N$1500,"")&amp;"",""))</f>
        <v/>
      </c>
      <c r="F7568" s="638" t="str">
        <f>IF($C7568="","",IFERROR(_xlfn.XLOOKUP($C7568,'1.PrepList'!$I$2:$I$1500,'1.PrepList'!$K$2:$K$1500,"")&amp;"",""))</f>
        <v/>
      </c>
      <c r="H7568" s="644" t="str">
        <f>IF($C7568="","",IFERROR(IF(_xlfn.XLOOKUP($C7568,tbl_StartedStatus[Bold ID],tbl_StartedStatus[Started])="Started","Yes",IF(_xlfn.XLOOKUP($C7568,tbl_StartedStatus[Bold ID],tbl_StartedStatus[Started])="No Show","No Show","")),""))</f>
        <v/>
      </c>
    </row>
    <row r="7569" spans="1:8" ht="15" customHeight="1" thickBot="1">
      <c r="A7569" s="38" t="str">
        <f>IF($C7569="","",IFERROR(_xlfn.XLOOKUP($C7569,'1.PrepList'!$I$2:$I$1500,'1.PrepList'!$G$2:$G$1500,"")&amp;"",""))</f>
        <v/>
      </c>
      <c r="B7569" s="638" t="str">
        <f>IF($C7569="","",IFERROR(_xlfn.XLOOKUP($C7569,'1.PrepList'!$I$2:$I$1500,'1.PrepList'!$H$2:$H$1500,"")&amp;"",""))</f>
        <v/>
      </c>
      <c r="D7569" s="638" t="str">
        <f>IF($C7569="","",IFERROR(_xlfn.XLOOKUP($C7569,'1.PrepList'!$I$2:$I$1500,'1.PrepList'!$J$2:$J$1500,"")&amp;"",""))</f>
        <v/>
      </c>
      <c r="E7569" s="638" t="str">
        <f>IF($C7569="","",IFERROR(_xlfn.XLOOKUP($C7569,'1.PrepList'!$I$2:$I$1500,'1.PrepList'!$N$2:$N$1500,"")&amp;"",""))</f>
        <v/>
      </c>
      <c r="F7569" s="638" t="str">
        <f>IF($C7569="","",IFERROR(_xlfn.XLOOKUP($C7569,'1.PrepList'!$I$2:$I$1500,'1.PrepList'!$K$2:$K$1500,"")&amp;"",""))</f>
        <v/>
      </c>
      <c r="H7569" s="644" t="str">
        <f>IF($C7569="","",IFERROR(IF(_xlfn.XLOOKUP($C7569,tbl_StartedStatus[Bold ID],tbl_StartedStatus[Started])="Started","Yes",IF(_xlfn.XLOOKUP($C7569,tbl_StartedStatus[Bold ID],tbl_StartedStatus[Started])="No Show","No Show","")),""))</f>
        <v/>
      </c>
    </row>
    <row r="7570" spans="1:8" ht="15" customHeight="1" thickBot="1">
      <c r="A7570" s="38" t="str">
        <f>IF($C7570="","",IFERROR(_xlfn.XLOOKUP($C7570,'1.PrepList'!$I$2:$I$1500,'1.PrepList'!$G$2:$G$1500,"")&amp;"",""))</f>
        <v/>
      </c>
      <c r="B7570" s="638" t="str">
        <f>IF($C7570="","",IFERROR(_xlfn.XLOOKUP($C7570,'1.PrepList'!$I$2:$I$1500,'1.PrepList'!$H$2:$H$1500,"")&amp;"",""))</f>
        <v/>
      </c>
      <c r="D7570" s="638" t="str">
        <f>IF($C7570="","",IFERROR(_xlfn.XLOOKUP($C7570,'1.PrepList'!$I$2:$I$1500,'1.PrepList'!$J$2:$J$1500,"")&amp;"",""))</f>
        <v/>
      </c>
      <c r="E7570" s="638" t="str">
        <f>IF($C7570="","",IFERROR(_xlfn.XLOOKUP($C7570,'1.PrepList'!$I$2:$I$1500,'1.PrepList'!$N$2:$N$1500,"")&amp;"",""))</f>
        <v/>
      </c>
      <c r="F7570" s="638" t="str">
        <f>IF($C7570="","",IFERROR(_xlfn.XLOOKUP($C7570,'1.PrepList'!$I$2:$I$1500,'1.PrepList'!$K$2:$K$1500,"")&amp;"",""))</f>
        <v/>
      </c>
      <c r="H7570" s="644" t="str">
        <f>IF($C7570="","",IFERROR(IF(_xlfn.XLOOKUP($C7570,tbl_StartedStatus[Bold ID],tbl_StartedStatus[Started])="Started","Yes",IF(_xlfn.XLOOKUP($C7570,tbl_StartedStatus[Bold ID],tbl_StartedStatus[Started])="No Show","No Show","")),""))</f>
        <v/>
      </c>
    </row>
    <row r="7571" spans="1:8" ht="15" customHeight="1" thickBot="1">
      <c r="A7571" s="38" t="str">
        <f>IF($C7571="","",IFERROR(_xlfn.XLOOKUP($C7571,'1.PrepList'!$I$2:$I$1500,'1.PrepList'!$G$2:$G$1500,"")&amp;"",""))</f>
        <v/>
      </c>
      <c r="B7571" s="638" t="str">
        <f>IF($C7571="","",IFERROR(_xlfn.XLOOKUP($C7571,'1.PrepList'!$I$2:$I$1500,'1.PrepList'!$H$2:$H$1500,"")&amp;"",""))</f>
        <v/>
      </c>
      <c r="D7571" s="638" t="str">
        <f>IF($C7571="","",IFERROR(_xlfn.XLOOKUP($C7571,'1.PrepList'!$I$2:$I$1500,'1.PrepList'!$J$2:$J$1500,"")&amp;"",""))</f>
        <v/>
      </c>
      <c r="E7571" s="638" t="str">
        <f>IF($C7571="","",IFERROR(_xlfn.XLOOKUP($C7571,'1.PrepList'!$I$2:$I$1500,'1.PrepList'!$N$2:$N$1500,"")&amp;"",""))</f>
        <v/>
      </c>
      <c r="F7571" s="638" t="str">
        <f>IF($C7571="","",IFERROR(_xlfn.XLOOKUP($C7571,'1.PrepList'!$I$2:$I$1500,'1.PrepList'!$K$2:$K$1500,"")&amp;"",""))</f>
        <v/>
      </c>
      <c r="H7571" s="644" t="str">
        <f>IF($C7571="","",IFERROR(IF(_xlfn.XLOOKUP($C7571,tbl_StartedStatus[Bold ID],tbl_StartedStatus[Started])="Started","Yes",IF(_xlfn.XLOOKUP($C7571,tbl_StartedStatus[Bold ID],tbl_StartedStatus[Started])="No Show","No Show","")),""))</f>
        <v/>
      </c>
    </row>
    <row r="7572" spans="1:8" ht="15" customHeight="1" thickBot="1">
      <c r="A7572" s="38" t="str">
        <f>IF($C7572="","",IFERROR(_xlfn.XLOOKUP($C7572,'1.PrepList'!$I$2:$I$1500,'1.PrepList'!$G$2:$G$1500,"")&amp;"",""))</f>
        <v/>
      </c>
      <c r="B7572" s="638" t="str">
        <f>IF($C7572="","",IFERROR(_xlfn.XLOOKUP($C7572,'1.PrepList'!$I$2:$I$1500,'1.PrepList'!$H$2:$H$1500,"")&amp;"",""))</f>
        <v/>
      </c>
      <c r="D7572" s="638" t="str">
        <f>IF($C7572="","",IFERROR(_xlfn.XLOOKUP($C7572,'1.PrepList'!$I$2:$I$1500,'1.PrepList'!$J$2:$J$1500,"")&amp;"",""))</f>
        <v/>
      </c>
      <c r="E7572" s="638" t="str">
        <f>IF($C7572="","",IFERROR(_xlfn.XLOOKUP($C7572,'1.PrepList'!$I$2:$I$1500,'1.PrepList'!$N$2:$N$1500,"")&amp;"",""))</f>
        <v/>
      </c>
      <c r="F7572" s="638" t="str">
        <f>IF($C7572="","",IFERROR(_xlfn.XLOOKUP($C7572,'1.PrepList'!$I$2:$I$1500,'1.PrepList'!$K$2:$K$1500,"")&amp;"",""))</f>
        <v/>
      </c>
      <c r="H7572" s="644" t="str">
        <f>IF($C7572="","",IFERROR(IF(_xlfn.XLOOKUP($C7572,tbl_StartedStatus[Bold ID],tbl_StartedStatus[Started])="Started","Yes",IF(_xlfn.XLOOKUP($C7572,tbl_StartedStatus[Bold ID],tbl_StartedStatus[Started])="No Show","No Show","")),""))</f>
        <v/>
      </c>
    </row>
    <row r="7573" spans="1:8" ht="15" customHeight="1" thickBot="1">
      <c r="A7573" s="38" t="str">
        <f>IF($C7573="","",IFERROR(_xlfn.XLOOKUP($C7573,'1.PrepList'!$I$2:$I$1500,'1.PrepList'!$G$2:$G$1500,"")&amp;"",""))</f>
        <v/>
      </c>
      <c r="B7573" s="638" t="str">
        <f>IF($C7573="","",IFERROR(_xlfn.XLOOKUP($C7573,'1.PrepList'!$I$2:$I$1500,'1.PrepList'!$H$2:$H$1500,"")&amp;"",""))</f>
        <v/>
      </c>
      <c r="D7573" s="638" t="str">
        <f>IF($C7573="","",IFERROR(_xlfn.XLOOKUP($C7573,'1.PrepList'!$I$2:$I$1500,'1.PrepList'!$J$2:$J$1500,"")&amp;"",""))</f>
        <v/>
      </c>
      <c r="E7573" s="638" t="str">
        <f>IF($C7573="","",IFERROR(_xlfn.XLOOKUP($C7573,'1.PrepList'!$I$2:$I$1500,'1.PrepList'!$N$2:$N$1500,"")&amp;"",""))</f>
        <v/>
      </c>
      <c r="F7573" s="638" t="str">
        <f>IF($C7573="","",IFERROR(_xlfn.XLOOKUP($C7573,'1.PrepList'!$I$2:$I$1500,'1.PrepList'!$K$2:$K$1500,"")&amp;"",""))</f>
        <v/>
      </c>
      <c r="H7573" s="644" t="str">
        <f>IF($C7573="","",IFERROR(IF(_xlfn.XLOOKUP($C7573,tbl_StartedStatus[Bold ID],tbl_StartedStatus[Started])="Started","Yes",IF(_xlfn.XLOOKUP($C7573,tbl_StartedStatus[Bold ID],tbl_StartedStatus[Started])="No Show","No Show","")),""))</f>
        <v/>
      </c>
    </row>
    <row r="7574" spans="1:8" ht="15" customHeight="1" thickBot="1">
      <c r="A7574" s="38" t="str">
        <f>IF($C7574="","",IFERROR(_xlfn.XLOOKUP($C7574,'1.PrepList'!$I$2:$I$1500,'1.PrepList'!$G$2:$G$1500,"")&amp;"",""))</f>
        <v/>
      </c>
      <c r="B7574" s="638" t="str">
        <f>IF($C7574="","",IFERROR(_xlfn.XLOOKUP($C7574,'1.PrepList'!$I$2:$I$1500,'1.PrepList'!$H$2:$H$1500,"")&amp;"",""))</f>
        <v/>
      </c>
      <c r="D7574" s="638" t="str">
        <f>IF($C7574="","",IFERROR(_xlfn.XLOOKUP($C7574,'1.PrepList'!$I$2:$I$1500,'1.PrepList'!$J$2:$J$1500,"")&amp;"",""))</f>
        <v/>
      </c>
      <c r="E7574" s="638" t="str">
        <f>IF($C7574="","",IFERROR(_xlfn.XLOOKUP($C7574,'1.PrepList'!$I$2:$I$1500,'1.PrepList'!$N$2:$N$1500,"")&amp;"",""))</f>
        <v/>
      </c>
      <c r="F7574" s="638" t="str">
        <f>IF($C7574="","",IFERROR(_xlfn.XLOOKUP($C7574,'1.PrepList'!$I$2:$I$1500,'1.PrepList'!$K$2:$K$1500,"")&amp;"",""))</f>
        <v/>
      </c>
      <c r="H7574" s="644" t="str">
        <f>IF($C7574="","",IFERROR(IF(_xlfn.XLOOKUP($C7574,tbl_StartedStatus[Bold ID],tbl_StartedStatus[Started])="Started","Yes",IF(_xlfn.XLOOKUP($C7574,tbl_StartedStatus[Bold ID],tbl_StartedStatus[Started])="No Show","No Show","")),""))</f>
        <v/>
      </c>
    </row>
    <row r="7575" spans="1:8" ht="15" customHeight="1" thickBot="1">
      <c r="A7575" s="38" t="str">
        <f>IF($C7575="","",IFERROR(_xlfn.XLOOKUP($C7575,'1.PrepList'!$I$2:$I$1500,'1.PrepList'!$G$2:$G$1500,"")&amp;"",""))</f>
        <v/>
      </c>
      <c r="B7575" s="638" t="str">
        <f>IF($C7575="","",IFERROR(_xlfn.XLOOKUP($C7575,'1.PrepList'!$I$2:$I$1500,'1.PrepList'!$H$2:$H$1500,"")&amp;"",""))</f>
        <v/>
      </c>
      <c r="D7575" s="638" t="str">
        <f>IF($C7575="","",IFERROR(_xlfn.XLOOKUP($C7575,'1.PrepList'!$I$2:$I$1500,'1.PrepList'!$J$2:$J$1500,"")&amp;"",""))</f>
        <v/>
      </c>
      <c r="E7575" s="638" t="str">
        <f>IF($C7575="","",IFERROR(_xlfn.XLOOKUP($C7575,'1.PrepList'!$I$2:$I$1500,'1.PrepList'!$N$2:$N$1500,"")&amp;"",""))</f>
        <v/>
      </c>
      <c r="F7575" s="638" t="str">
        <f>IF($C7575="","",IFERROR(_xlfn.XLOOKUP($C7575,'1.PrepList'!$I$2:$I$1500,'1.PrepList'!$K$2:$K$1500,"")&amp;"",""))</f>
        <v/>
      </c>
      <c r="H7575" s="644" t="str">
        <f>IF($C7575="","",IFERROR(IF(_xlfn.XLOOKUP($C7575,tbl_StartedStatus[Bold ID],tbl_StartedStatus[Started])="Started","Yes",IF(_xlfn.XLOOKUP($C7575,tbl_StartedStatus[Bold ID],tbl_StartedStatus[Started])="No Show","No Show","")),""))</f>
        <v/>
      </c>
    </row>
    <row r="7576" spans="1:8" ht="15" customHeight="1" thickBot="1">
      <c r="A7576" s="38" t="str">
        <f>IF($C7576="","",IFERROR(_xlfn.XLOOKUP($C7576,'1.PrepList'!$I$2:$I$1500,'1.PrepList'!$G$2:$G$1500,"")&amp;"",""))</f>
        <v/>
      </c>
      <c r="B7576" s="638" t="str">
        <f>IF($C7576="","",IFERROR(_xlfn.XLOOKUP($C7576,'1.PrepList'!$I$2:$I$1500,'1.PrepList'!$H$2:$H$1500,"")&amp;"",""))</f>
        <v/>
      </c>
      <c r="D7576" s="638" t="str">
        <f>IF($C7576="","",IFERROR(_xlfn.XLOOKUP($C7576,'1.PrepList'!$I$2:$I$1500,'1.PrepList'!$J$2:$J$1500,"")&amp;"",""))</f>
        <v/>
      </c>
      <c r="E7576" s="638" t="str">
        <f>IF($C7576="","",IFERROR(_xlfn.XLOOKUP($C7576,'1.PrepList'!$I$2:$I$1500,'1.PrepList'!$N$2:$N$1500,"")&amp;"",""))</f>
        <v/>
      </c>
      <c r="F7576" s="638" t="str">
        <f>IF($C7576="","",IFERROR(_xlfn.XLOOKUP($C7576,'1.PrepList'!$I$2:$I$1500,'1.PrepList'!$K$2:$K$1500,"")&amp;"",""))</f>
        <v/>
      </c>
      <c r="H7576" s="644" t="str">
        <f>IF($C7576="","",IFERROR(IF(_xlfn.XLOOKUP($C7576,tbl_StartedStatus[Bold ID],tbl_StartedStatus[Started])="Started","Yes",IF(_xlfn.XLOOKUP($C7576,tbl_StartedStatus[Bold ID],tbl_StartedStatus[Started])="No Show","No Show","")),""))</f>
        <v/>
      </c>
    </row>
    <row r="7577" spans="1:8" ht="15" customHeight="1" thickBot="1">
      <c r="A7577" s="38" t="str">
        <f>IF($C7577="","",IFERROR(_xlfn.XLOOKUP($C7577,'1.PrepList'!$I$2:$I$1500,'1.PrepList'!$G$2:$G$1500,"")&amp;"",""))</f>
        <v/>
      </c>
      <c r="B7577" s="638" t="str">
        <f>IF($C7577="","",IFERROR(_xlfn.XLOOKUP($C7577,'1.PrepList'!$I$2:$I$1500,'1.PrepList'!$H$2:$H$1500,"")&amp;"",""))</f>
        <v/>
      </c>
      <c r="D7577" s="638" t="str">
        <f>IF($C7577="","",IFERROR(_xlfn.XLOOKUP($C7577,'1.PrepList'!$I$2:$I$1500,'1.PrepList'!$J$2:$J$1500,"")&amp;"",""))</f>
        <v/>
      </c>
      <c r="E7577" s="638" t="str">
        <f>IF($C7577="","",IFERROR(_xlfn.XLOOKUP($C7577,'1.PrepList'!$I$2:$I$1500,'1.PrepList'!$N$2:$N$1500,"")&amp;"",""))</f>
        <v/>
      </c>
      <c r="F7577" s="638" t="str">
        <f>IF($C7577="","",IFERROR(_xlfn.XLOOKUP($C7577,'1.PrepList'!$I$2:$I$1500,'1.PrepList'!$K$2:$K$1500,"")&amp;"",""))</f>
        <v/>
      </c>
      <c r="H7577" s="644" t="str">
        <f>IF($C7577="","",IFERROR(IF(_xlfn.XLOOKUP($C7577,tbl_StartedStatus[Bold ID],tbl_StartedStatus[Started])="Started","Yes",IF(_xlfn.XLOOKUP($C7577,tbl_StartedStatus[Bold ID],tbl_StartedStatus[Started])="No Show","No Show","")),""))</f>
        <v/>
      </c>
    </row>
    <row r="7578" spans="1:8" ht="15" customHeight="1" thickBot="1">
      <c r="A7578" s="38" t="str">
        <f>IF($C7578="","",IFERROR(_xlfn.XLOOKUP($C7578,'1.PrepList'!$I$2:$I$1500,'1.PrepList'!$G$2:$G$1500,"")&amp;"",""))</f>
        <v/>
      </c>
      <c r="B7578" s="638" t="str">
        <f>IF($C7578="","",IFERROR(_xlfn.XLOOKUP($C7578,'1.PrepList'!$I$2:$I$1500,'1.PrepList'!$H$2:$H$1500,"")&amp;"",""))</f>
        <v/>
      </c>
      <c r="D7578" s="638" t="str">
        <f>IF($C7578="","",IFERROR(_xlfn.XLOOKUP($C7578,'1.PrepList'!$I$2:$I$1500,'1.PrepList'!$J$2:$J$1500,"")&amp;"",""))</f>
        <v/>
      </c>
      <c r="E7578" s="638" t="str">
        <f>IF($C7578="","",IFERROR(_xlfn.XLOOKUP($C7578,'1.PrepList'!$I$2:$I$1500,'1.PrepList'!$N$2:$N$1500,"")&amp;"",""))</f>
        <v/>
      </c>
      <c r="F7578" s="638" t="str">
        <f>IF($C7578="","",IFERROR(_xlfn.XLOOKUP($C7578,'1.PrepList'!$I$2:$I$1500,'1.PrepList'!$K$2:$K$1500,"")&amp;"",""))</f>
        <v/>
      </c>
      <c r="H7578" s="644" t="str">
        <f>IF($C7578="","",IFERROR(IF(_xlfn.XLOOKUP($C7578,tbl_StartedStatus[Bold ID],tbl_StartedStatus[Started])="Started","Yes",IF(_xlfn.XLOOKUP($C7578,tbl_StartedStatus[Bold ID],tbl_StartedStatus[Started])="No Show","No Show","")),""))</f>
        <v/>
      </c>
    </row>
    <row r="7579" spans="1:8" ht="15" customHeight="1" thickBot="1">
      <c r="A7579" s="38" t="str">
        <f>IF($C7579="","",IFERROR(_xlfn.XLOOKUP($C7579,'1.PrepList'!$I$2:$I$1500,'1.PrepList'!$G$2:$G$1500,"")&amp;"",""))</f>
        <v/>
      </c>
      <c r="B7579" s="638" t="str">
        <f>IF($C7579="","",IFERROR(_xlfn.XLOOKUP($C7579,'1.PrepList'!$I$2:$I$1500,'1.PrepList'!$H$2:$H$1500,"")&amp;"",""))</f>
        <v/>
      </c>
      <c r="D7579" s="638" t="str">
        <f>IF($C7579="","",IFERROR(_xlfn.XLOOKUP($C7579,'1.PrepList'!$I$2:$I$1500,'1.PrepList'!$J$2:$J$1500,"")&amp;"",""))</f>
        <v/>
      </c>
      <c r="E7579" s="638" t="str">
        <f>IF($C7579="","",IFERROR(_xlfn.XLOOKUP($C7579,'1.PrepList'!$I$2:$I$1500,'1.PrepList'!$N$2:$N$1500,"")&amp;"",""))</f>
        <v/>
      </c>
      <c r="F7579" s="638" t="str">
        <f>IF($C7579="","",IFERROR(_xlfn.XLOOKUP($C7579,'1.PrepList'!$I$2:$I$1500,'1.PrepList'!$K$2:$K$1500,"")&amp;"",""))</f>
        <v/>
      </c>
      <c r="H7579" s="644" t="str">
        <f>IF($C7579="","",IFERROR(IF(_xlfn.XLOOKUP($C7579,tbl_StartedStatus[Bold ID],tbl_StartedStatus[Started])="Started","Yes",IF(_xlfn.XLOOKUP($C7579,tbl_StartedStatus[Bold ID],tbl_StartedStatus[Started])="No Show","No Show","")),""))</f>
        <v/>
      </c>
    </row>
    <row r="7580" spans="1:8" ht="15" customHeight="1" thickBot="1">
      <c r="A7580" s="38" t="str">
        <f>IF($C7580="","",IFERROR(_xlfn.XLOOKUP($C7580,'1.PrepList'!$I$2:$I$1500,'1.PrepList'!$G$2:$G$1500,"")&amp;"",""))</f>
        <v/>
      </c>
      <c r="B7580" s="638" t="str">
        <f>IF($C7580="","",IFERROR(_xlfn.XLOOKUP($C7580,'1.PrepList'!$I$2:$I$1500,'1.PrepList'!$H$2:$H$1500,"")&amp;"",""))</f>
        <v/>
      </c>
      <c r="D7580" s="638" t="str">
        <f>IF($C7580="","",IFERROR(_xlfn.XLOOKUP($C7580,'1.PrepList'!$I$2:$I$1500,'1.PrepList'!$J$2:$J$1500,"")&amp;"",""))</f>
        <v/>
      </c>
      <c r="E7580" s="638" t="str">
        <f>IF($C7580="","",IFERROR(_xlfn.XLOOKUP($C7580,'1.PrepList'!$I$2:$I$1500,'1.PrepList'!$N$2:$N$1500,"")&amp;"",""))</f>
        <v/>
      </c>
      <c r="F7580" s="638" t="str">
        <f>IF($C7580="","",IFERROR(_xlfn.XLOOKUP($C7580,'1.PrepList'!$I$2:$I$1500,'1.PrepList'!$K$2:$K$1500,"")&amp;"",""))</f>
        <v/>
      </c>
      <c r="H7580" s="644" t="str">
        <f>IF($C7580="","",IFERROR(IF(_xlfn.XLOOKUP($C7580,tbl_StartedStatus[Bold ID],tbl_StartedStatus[Started])="Started","Yes",IF(_xlfn.XLOOKUP($C7580,tbl_StartedStatus[Bold ID],tbl_StartedStatus[Started])="No Show","No Show","")),""))</f>
        <v/>
      </c>
    </row>
    <row r="7581" spans="1:8" ht="15" customHeight="1" thickBot="1">
      <c r="A7581" s="38" t="str">
        <f>IF($C7581="","",IFERROR(_xlfn.XLOOKUP($C7581,'1.PrepList'!$I$2:$I$1500,'1.PrepList'!$G$2:$G$1500,"")&amp;"",""))</f>
        <v/>
      </c>
      <c r="B7581" s="638" t="str">
        <f>IF($C7581="","",IFERROR(_xlfn.XLOOKUP($C7581,'1.PrepList'!$I$2:$I$1500,'1.PrepList'!$H$2:$H$1500,"")&amp;"",""))</f>
        <v/>
      </c>
      <c r="D7581" s="638" t="str">
        <f>IF($C7581="","",IFERROR(_xlfn.XLOOKUP($C7581,'1.PrepList'!$I$2:$I$1500,'1.PrepList'!$J$2:$J$1500,"")&amp;"",""))</f>
        <v/>
      </c>
      <c r="E7581" s="638" t="str">
        <f>IF($C7581="","",IFERROR(_xlfn.XLOOKUP($C7581,'1.PrepList'!$I$2:$I$1500,'1.PrepList'!$N$2:$N$1500,"")&amp;"",""))</f>
        <v/>
      </c>
      <c r="F7581" s="638" t="str">
        <f>IF($C7581="","",IFERROR(_xlfn.XLOOKUP($C7581,'1.PrepList'!$I$2:$I$1500,'1.PrepList'!$K$2:$K$1500,"")&amp;"",""))</f>
        <v/>
      </c>
      <c r="H7581" s="644" t="str">
        <f>IF($C7581="","",IFERROR(IF(_xlfn.XLOOKUP($C7581,tbl_StartedStatus[Bold ID],tbl_StartedStatus[Started])="Started","Yes",IF(_xlfn.XLOOKUP($C7581,tbl_StartedStatus[Bold ID],tbl_StartedStatus[Started])="No Show","No Show","")),""))</f>
        <v/>
      </c>
    </row>
    <row r="7582" spans="1:8" ht="15" customHeight="1" thickBot="1">
      <c r="A7582" s="38" t="str">
        <f>IF($C7582="","",IFERROR(_xlfn.XLOOKUP($C7582,'1.PrepList'!$I$2:$I$1500,'1.PrepList'!$G$2:$G$1500,"")&amp;"",""))</f>
        <v/>
      </c>
      <c r="B7582" s="638" t="str">
        <f>IF($C7582="","",IFERROR(_xlfn.XLOOKUP($C7582,'1.PrepList'!$I$2:$I$1500,'1.PrepList'!$H$2:$H$1500,"")&amp;"",""))</f>
        <v/>
      </c>
      <c r="D7582" s="638" t="str">
        <f>IF($C7582="","",IFERROR(_xlfn.XLOOKUP($C7582,'1.PrepList'!$I$2:$I$1500,'1.PrepList'!$J$2:$J$1500,"")&amp;"",""))</f>
        <v/>
      </c>
      <c r="E7582" s="638" t="str">
        <f>IF($C7582="","",IFERROR(_xlfn.XLOOKUP($C7582,'1.PrepList'!$I$2:$I$1500,'1.PrepList'!$N$2:$N$1500,"")&amp;"",""))</f>
        <v/>
      </c>
      <c r="F7582" s="638" t="str">
        <f>IF($C7582="","",IFERROR(_xlfn.XLOOKUP($C7582,'1.PrepList'!$I$2:$I$1500,'1.PrepList'!$K$2:$K$1500,"")&amp;"",""))</f>
        <v/>
      </c>
      <c r="H7582" s="644" t="str">
        <f>IF($C7582="","",IFERROR(IF(_xlfn.XLOOKUP($C7582,tbl_StartedStatus[Bold ID],tbl_StartedStatus[Started])="Started","Yes",IF(_xlfn.XLOOKUP($C7582,tbl_StartedStatus[Bold ID],tbl_StartedStatus[Started])="No Show","No Show","")),""))</f>
        <v/>
      </c>
    </row>
    <row r="7583" spans="1:8" ht="15" customHeight="1" thickBot="1">
      <c r="A7583" s="38" t="str">
        <f>IF($C7583="","",IFERROR(_xlfn.XLOOKUP($C7583,'1.PrepList'!$I$2:$I$1500,'1.PrepList'!$G$2:$G$1500,"")&amp;"",""))</f>
        <v/>
      </c>
      <c r="B7583" s="638" t="str">
        <f>IF($C7583="","",IFERROR(_xlfn.XLOOKUP($C7583,'1.PrepList'!$I$2:$I$1500,'1.PrepList'!$H$2:$H$1500,"")&amp;"",""))</f>
        <v/>
      </c>
      <c r="D7583" s="638" t="str">
        <f>IF($C7583="","",IFERROR(_xlfn.XLOOKUP($C7583,'1.PrepList'!$I$2:$I$1500,'1.PrepList'!$J$2:$J$1500,"")&amp;"",""))</f>
        <v/>
      </c>
      <c r="E7583" s="638" t="str">
        <f>IF($C7583="","",IFERROR(_xlfn.XLOOKUP($C7583,'1.PrepList'!$I$2:$I$1500,'1.PrepList'!$N$2:$N$1500,"")&amp;"",""))</f>
        <v/>
      </c>
      <c r="F7583" s="638" t="str">
        <f>IF($C7583="","",IFERROR(_xlfn.XLOOKUP($C7583,'1.PrepList'!$I$2:$I$1500,'1.PrepList'!$K$2:$K$1500,"")&amp;"",""))</f>
        <v/>
      </c>
      <c r="H7583" s="644" t="str">
        <f>IF($C7583="","",IFERROR(IF(_xlfn.XLOOKUP($C7583,tbl_StartedStatus[Bold ID],tbl_StartedStatus[Started])="Started","Yes",IF(_xlfn.XLOOKUP($C7583,tbl_StartedStatus[Bold ID],tbl_StartedStatus[Started])="No Show","No Show","")),""))</f>
        <v/>
      </c>
    </row>
    <row r="7584" spans="1:8" ht="15" customHeight="1" thickBot="1">
      <c r="A7584" s="38" t="str">
        <f>IF($C7584="","",IFERROR(_xlfn.XLOOKUP($C7584,'1.PrepList'!$I$2:$I$1500,'1.PrepList'!$G$2:$G$1500,"")&amp;"",""))</f>
        <v/>
      </c>
      <c r="B7584" s="638" t="str">
        <f>IF($C7584="","",IFERROR(_xlfn.XLOOKUP($C7584,'1.PrepList'!$I$2:$I$1500,'1.PrepList'!$H$2:$H$1500,"")&amp;"",""))</f>
        <v/>
      </c>
      <c r="D7584" s="638" t="str">
        <f>IF($C7584="","",IFERROR(_xlfn.XLOOKUP($C7584,'1.PrepList'!$I$2:$I$1500,'1.PrepList'!$J$2:$J$1500,"")&amp;"",""))</f>
        <v/>
      </c>
      <c r="E7584" s="638" t="str">
        <f>IF($C7584="","",IFERROR(_xlfn.XLOOKUP($C7584,'1.PrepList'!$I$2:$I$1500,'1.PrepList'!$N$2:$N$1500,"")&amp;"",""))</f>
        <v/>
      </c>
      <c r="F7584" s="638" t="str">
        <f>IF($C7584="","",IFERROR(_xlfn.XLOOKUP($C7584,'1.PrepList'!$I$2:$I$1500,'1.PrepList'!$K$2:$K$1500,"")&amp;"",""))</f>
        <v/>
      </c>
      <c r="H7584" s="644" t="str">
        <f>IF($C7584="","",IFERROR(IF(_xlfn.XLOOKUP($C7584,tbl_StartedStatus[Bold ID],tbl_StartedStatus[Started])="Started","Yes",IF(_xlfn.XLOOKUP($C7584,tbl_StartedStatus[Bold ID],tbl_StartedStatus[Started])="No Show","No Show","")),""))</f>
        <v/>
      </c>
    </row>
    <row r="7585" spans="1:8" ht="15" customHeight="1" thickBot="1">
      <c r="A7585" s="38" t="str">
        <f>IF($C7585="","",IFERROR(_xlfn.XLOOKUP($C7585,'1.PrepList'!$I$2:$I$1500,'1.PrepList'!$G$2:$G$1500,"")&amp;"",""))</f>
        <v/>
      </c>
      <c r="B7585" s="638" t="str">
        <f>IF($C7585="","",IFERROR(_xlfn.XLOOKUP($C7585,'1.PrepList'!$I$2:$I$1500,'1.PrepList'!$H$2:$H$1500,"")&amp;"",""))</f>
        <v/>
      </c>
      <c r="D7585" s="638" t="str">
        <f>IF($C7585="","",IFERROR(_xlfn.XLOOKUP($C7585,'1.PrepList'!$I$2:$I$1500,'1.PrepList'!$J$2:$J$1500,"")&amp;"",""))</f>
        <v/>
      </c>
      <c r="E7585" s="638" t="str">
        <f>IF($C7585="","",IFERROR(_xlfn.XLOOKUP($C7585,'1.PrepList'!$I$2:$I$1500,'1.PrepList'!$N$2:$N$1500,"")&amp;"",""))</f>
        <v/>
      </c>
      <c r="F7585" s="638" t="str">
        <f>IF($C7585="","",IFERROR(_xlfn.XLOOKUP($C7585,'1.PrepList'!$I$2:$I$1500,'1.PrepList'!$K$2:$K$1500,"")&amp;"",""))</f>
        <v/>
      </c>
      <c r="H7585" s="644" t="str">
        <f>IF($C7585="","",IFERROR(IF(_xlfn.XLOOKUP($C7585,tbl_StartedStatus[Bold ID],tbl_StartedStatus[Started])="Started","Yes",IF(_xlfn.XLOOKUP($C7585,tbl_StartedStatus[Bold ID],tbl_StartedStatus[Started])="No Show","No Show","")),""))</f>
        <v/>
      </c>
    </row>
    <row r="7586" spans="1:8" ht="15" customHeight="1" thickBot="1">
      <c r="A7586" s="38" t="str">
        <f>IF($C7586="","",IFERROR(_xlfn.XLOOKUP($C7586,'1.PrepList'!$I$2:$I$1500,'1.PrepList'!$G$2:$G$1500,"")&amp;"",""))</f>
        <v/>
      </c>
      <c r="B7586" s="638" t="str">
        <f>IF($C7586="","",IFERROR(_xlfn.XLOOKUP($C7586,'1.PrepList'!$I$2:$I$1500,'1.PrepList'!$H$2:$H$1500,"")&amp;"",""))</f>
        <v/>
      </c>
      <c r="D7586" s="638" t="str">
        <f>IF($C7586="","",IFERROR(_xlfn.XLOOKUP($C7586,'1.PrepList'!$I$2:$I$1500,'1.PrepList'!$J$2:$J$1500,"")&amp;"",""))</f>
        <v/>
      </c>
      <c r="E7586" s="638" t="str">
        <f>IF($C7586="","",IFERROR(_xlfn.XLOOKUP($C7586,'1.PrepList'!$I$2:$I$1500,'1.PrepList'!$N$2:$N$1500,"")&amp;"",""))</f>
        <v/>
      </c>
      <c r="F7586" s="638" t="str">
        <f>IF($C7586="","",IFERROR(_xlfn.XLOOKUP($C7586,'1.PrepList'!$I$2:$I$1500,'1.PrepList'!$K$2:$K$1500,"")&amp;"",""))</f>
        <v/>
      </c>
      <c r="H7586" s="644" t="str">
        <f>IF($C7586="","",IFERROR(IF(_xlfn.XLOOKUP($C7586,tbl_StartedStatus[Bold ID],tbl_StartedStatus[Started])="Started","Yes",IF(_xlfn.XLOOKUP($C7586,tbl_StartedStatus[Bold ID],tbl_StartedStatus[Started])="No Show","No Show","")),""))</f>
        <v/>
      </c>
    </row>
    <row r="7587" spans="1:8" ht="15" customHeight="1" thickBot="1">
      <c r="A7587" s="38" t="str">
        <f>IF($C7587="","",IFERROR(_xlfn.XLOOKUP($C7587,'1.PrepList'!$I$2:$I$1500,'1.PrepList'!$G$2:$G$1500,"")&amp;"",""))</f>
        <v/>
      </c>
      <c r="B7587" s="638" t="str">
        <f>IF($C7587="","",IFERROR(_xlfn.XLOOKUP($C7587,'1.PrepList'!$I$2:$I$1500,'1.PrepList'!$H$2:$H$1500,"")&amp;"",""))</f>
        <v/>
      </c>
      <c r="D7587" s="638" t="str">
        <f>IF($C7587="","",IFERROR(_xlfn.XLOOKUP($C7587,'1.PrepList'!$I$2:$I$1500,'1.PrepList'!$J$2:$J$1500,"")&amp;"",""))</f>
        <v/>
      </c>
      <c r="E7587" s="638" t="str">
        <f>IF($C7587="","",IFERROR(_xlfn.XLOOKUP($C7587,'1.PrepList'!$I$2:$I$1500,'1.PrepList'!$N$2:$N$1500,"")&amp;"",""))</f>
        <v/>
      </c>
      <c r="F7587" s="638" t="str">
        <f>IF($C7587="","",IFERROR(_xlfn.XLOOKUP($C7587,'1.PrepList'!$I$2:$I$1500,'1.PrepList'!$K$2:$K$1500,"")&amp;"",""))</f>
        <v/>
      </c>
      <c r="H7587" s="644" t="str">
        <f>IF($C7587="","",IFERROR(IF(_xlfn.XLOOKUP($C7587,tbl_StartedStatus[Bold ID],tbl_StartedStatus[Started])="Started","Yes",IF(_xlfn.XLOOKUP($C7587,tbl_StartedStatus[Bold ID],tbl_StartedStatus[Started])="No Show","No Show","")),""))</f>
        <v/>
      </c>
    </row>
    <row r="7588" spans="1:8" ht="15" customHeight="1" thickBot="1">
      <c r="A7588" s="38" t="str">
        <f>IF($C7588="","",IFERROR(_xlfn.XLOOKUP($C7588,'1.PrepList'!$I$2:$I$1500,'1.PrepList'!$G$2:$G$1500,"")&amp;"",""))</f>
        <v/>
      </c>
      <c r="B7588" s="638" t="str">
        <f>IF($C7588="","",IFERROR(_xlfn.XLOOKUP($C7588,'1.PrepList'!$I$2:$I$1500,'1.PrepList'!$H$2:$H$1500,"")&amp;"",""))</f>
        <v/>
      </c>
      <c r="D7588" s="638" t="str">
        <f>IF($C7588="","",IFERROR(_xlfn.XLOOKUP($C7588,'1.PrepList'!$I$2:$I$1500,'1.PrepList'!$J$2:$J$1500,"")&amp;"",""))</f>
        <v/>
      </c>
      <c r="E7588" s="638" t="str">
        <f>IF($C7588="","",IFERROR(_xlfn.XLOOKUP($C7588,'1.PrepList'!$I$2:$I$1500,'1.PrepList'!$N$2:$N$1500,"")&amp;"",""))</f>
        <v/>
      </c>
      <c r="F7588" s="638" t="str">
        <f>IF($C7588="","",IFERROR(_xlfn.XLOOKUP($C7588,'1.PrepList'!$I$2:$I$1500,'1.PrepList'!$K$2:$K$1500,"")&amp;"",""))</f>
        <v/>
      </c>
      <c r="H7588" s="644" t="str">
        <f>IF($C7588="","",IFERROR(IF(_xlfn.XLOOKUP($C7588,tbl_StartedStatus[Bold ID],tbl_StartedStatus[Started])="Started","Yes",IF(_xlfn.XLOOKUP($C7588,tbl_StartedStatus[Bold ID],tbl_StartedStatus[Started])="No Show","No Show","")),""))</f>
        <v/>
      </c>
    </row>
    <row r="7589" spans="1:8" ht="15" customHeight="1" thickBot="1">
      <c r="A7589" s="38" t="str">
        <f>IF($C7589="","",IFERROR(_xlfn.XLOOKUP($C7589,'1.PrepList'!$I$2:$I$1500,'1.PrepList'!$G$2:$G$1500,"")&amp;"",""))</f>
        <v/>
      </c>
      <c r="B7589" s="638" t="str">
        <f>IF($C7589="","",IFERROR(_xlfn.XLOOKUP($C7589,'1.PrepList'!$I$2:$I$1500,'1.PrepList'!$H$2:$H$1500,"")&amp;"",""))</f>
        <v/>
      </c>
      <c r="D7589" s="638" t="str">
        <f>IF($C7589="","",IFERROR(_xlfn.XLOOKUP($C7589,'1.PrepList'!$I$2:$I$1500,'1.PrepList'!$J$2:$J$1500,"")&amp;"",""))</f>
        <v/>
      </c>
      <c r="E7589" s="638" t="str">
        <f>IF($C7589="","",IFERROR(_xlfn.XLOOKUP($C7589,'1.PrepList'!$I$2:$I$1500,'1.PrepList'!$N$2:$N$1500,"")&amp;"",""))</f>
        <v/>
      </c>
      <c r="F7589" s="638" t="str">
        <f>IF($C7589="","",IFERROR(_xlfn.XLOOKUP($C7589,'1.PrepList'!$I$2:$I$1500,'1.PrepList'!$K$2:$K$1500,"")&amp;"",""))</f>
        <v/>
      </c>
      <c r="H7589" s="644" t="str">
        <f>IF($C7589="","",IFERROR(IF(_xlfn.XLOOKUP($C7589,tbl_StartedStatus[Bold ID],tbl_StartedStatus[Started])="Started","Yes",IF(_xlfn.XLOOKUP($C7589,tbl_StartedStatus[Bold ID],tbl_StartedStatus[Started])="No Show","No Show","")),""))</f>
        <v/>
      </c>
    </row>
    <row r="7590" spans="1:8" ht="15" customHeight="1" thickBot="1">
      <c r="A7590" s="38" t="str">
        <f>IF($C7590="","",IFERROR(_xlfn.XLOOKUP($C7590,'1.PrepList'!$I$2:$I$1500,'1.PrepList'!$G$2:$G$1500,"")&amp;"",""))</f>
        <v/>
      </c>
      <c r="B7590" s="638" t="str">
        <f>IF($C7590="","",IFERROR(_xlfn.XLOOKUP($C7590,'1.PrepList'!$I$2:$I$1500,'1.PrepList'!$H$2:$H$1500,"")&amp;"",""))</f>
        <v/>
      </c>
      <c r="D7590" s="638" t="str">
        <f>IF($C7590="","",IFERROR(_xlfn.XLOOKUP($C7590,'1.PrepList'!$I$2:$I$1500,'1.PrepList'!$J$2:$J$1500,"")&amp;"",""))</f>
        <v/>
      </c>
      <c r="E7590" s="638" t="str">
        <f>IF($C7590="","",IFERROR(_xlfn.XLOOKUP($C7590,'1.PrepList'!$I$2:$I$1500,'1.PrepList'!$N$2:$N$1500,"")&amp;"",""))</f>
        <v/>
      </c>
      <c r="F7590" s="638" t="str">
        <f>IF($C7590="","",IFERROR(_xlfn.XLOOKUP($C7590,'1.PrepList'!$I$2:$I$1500,'1.PrepList'!$K$2:$K$1500,"")&amp;"",""))</f>
        <v/>
      </c>
      <c r="H7590" s="644" t="str">
        <f>IF($C7590="","",IFERROR(IF(_xlfn.XLOOKUP($C7590,tbl_StartedStatus[Bold ID],tbl_StartedStatus[Started])="Started","Yes",IF(_xlfn.XLOOKUP($C7590,tbl_StartedStatus[Bold ID],tbl_StartedStatus[Started])="No Show","No Show","")),""))</f>
        <v/>
      </c>
    </row>
    <row r="7591" spans="1:8" ht="15" customHeight="1" thickBot="1">
      <c r="A7591" s="38" t="str">
        <f>IF($C7591="","",IFERROR(_xlfn.XLOOKUP($C7591,'1.PrepList'!$I$2:$I$1500,'1.PrepList'!$G$2:$G$1500,"")&amp;"",""))</f>
        <v/>
      </c>
      <c r="B7591" s="638" t="str">
        <f>IF($C7591="","",IFERROR(_xlfn.XLOOKUP($C7591,'1.PrepList'!$I$2:$I$1500,'1.PrepList'!$H$2:$H$1500,"")&amp;"",""))</f>
        <v/>
      </c>
      <c r="D7591" s="638" t="str">
        <f>IF($C7591="","",IFERROR(_xlfn.XLOOKUP($C7591,'1.PrepList'!$I$2:$I$1500,'1.PrepList'!$J$2:$J$1500,"")&amp;"",""))</f>
        <v/>
      </c>
      <c r="E7591" s="638" t="str">
        <f>IF($C7591="","",IFERROR(_xlfn.XLOOKUP($C7591,'1.PrepList'!$I$2:$I$1500,'1.PrepList'!$N$2:$N$1500,"")&amp;"",""))</f>
        <v/>
      </c>
      <c r="F7591" s="638" t="str">
        <f>IF($C7591="","",IFERROR(_xlfn.XLOOKUP($C7591,'1.PrepList'!$I$2:$I$1500,'1.PrepList'!$K$2:$K$1500,"")&amp;"",""))</f>
        <v/>
      </c>
      <c r="H7591" s="644" t="str">
        <f>IF($C7591="","",IFERROR(IF(_xlfn.XLOOKUP($C7591,tbl_StartedStatus[Bold ID],tbl_StartedStatus[Started])="Started","Yes",IF(_xlfn.XLOOKUP($C7591,tbl_StartedStatus[Bold ID],tbl_StartedStatus[Started])="No Show","No Show","")),""))</f>
        <v/>
      </c>
    </row>
    <row r="7592" spans="1:8" ht="15" customHeight="1" thickBot="1">
      <c r="A7592" s="38" t="str">
        <f>IF($C7592="","",IFERROR(_xlfn.XLOOKUP($C7592,'1.PrepList'!$I$2:$I$1500,'1.PrepList'!$G$2:$G$1500,"")&amp;"",""))</f>
        <v/>
      </c>
      <c r="B7592" s="638" t="str">
        <f>IF($C7592="","",IFERROR(_xlfn.XLOOKUP($C7592,'1.PrepList'!$I$2:$I$1500,'1.PrepList'!$H$2:$H$1500,"")&amp;"",""))</f>
        <v/>
      </c>
      <c r="D7592" s="638" t="str">
        <f>IF($C7592="","",IFERROR(_xlfn.XLOOKUP($C7592,'1.PrepList'!$I$2:$I$1500,'1.PrepList'!$J$2:$J$1500,"")&amp;"",""))</f>
        <v/>
      </c>
      <c r="E7592" s="638" t="str">
        <f>IF($C7592="","",IFERROR(_xlfn.XLOOKUP($C7592,'1.PrepList'!$I$2:$I$1500,'1.PrepList'!$N$2:$N$1500,"")&amp;"",""))</f>
        <v/>
      </c>
      <c r="F7592" s="638" t="str">
        <f>IF($C7592="","",IFERROR(_xlfn.XLOOKUP($C7592,'1.PrepList'!$I$2:$I$1500,'1.PrepList'!$K$2:$K$1500,"")&amp;"",""))</f>
        <v/>
      </c>
      <c r="H7592" s="644" t="str">
        <f>IF($C7592="","",IFERROR(IF(_xlfn.XLOOKUP($C7592,tbl_StartedStatus[Bold ID],tbl_StartedStatus[Started])="Started","Yes",IF(_xlfn.XLOOKUP($C7592,tbl_StartedStatus[Bold ID],tbl_StartedStatus[Started])="No Show","No Show","")),""))</f>
        <v/>
      </c>
    </row>
    <row r="7593" spans="1:8" ht="15" customHeight="1" thickBot="1">
      <c r="A7593" s="38" t="str">
        <f>IF($C7593="","",IFERROR(_xlfn.XLOOKUP($C7593,'1.PrepList'!$I$2:$I$1500,'1.PrepList'!$G$2:$G$1500,"")&amp;"",""))</f>
        <v/>
      </c>
      <c r="B7593" s="638" t="str">
        <f>IF($C7593="","",IFERROR(_xlfn.XLOOKUP($C7593,'1.PrepList'!$I$2:$I$1500,'1.PrepList'!$H$2:$H$1500,"")&amp;"",""))</f>
        <v/>
      </c>
      <c r="D7593" s="638" t="str">
        <f>IF($C7593="","",IFERROR(_xlfn.XLOOKUP($C7593,'1.PrepList'!$I$2:$I$1500,'1.PrepList'!$J$2:$J$1500,"")&amp;"",""))</f>
        <v/>
      </c>
      <c r="E7593" s="638" t="str">
        <f>IF($C7593="","",IFERROR(_xlfn.XLOOKUP($C7593,'1.PrepList'!$I$2:$I$1500,'1.PrepList'!$N$2:$N$1500,"")&amp;"",""))</f>
        <v/>
      </c>
      <c r="F7593" s="638" t="str">
        <f>IF($C7593="","",IFERROR(_xlfn.XLOOKUP($C7593,'1.PrepList'!$I$2:$I$1500,'1.PrepList'!$K$2:$K$1500,"")&amp;"",""))</f>
        <v/>
      </c>
      <c r="H7593" s="644" t="str">
        <f>IF($C7593="","",IFERROR(IF(_xlfn.XLOOKUP($C7593,tbl_StartedStatus[Bold ID],tbl_StartedStatus[Started])="Started","Yes",IF(_xlfn.XLOOKUP($C7593,tbl_StartedStatus[Bold ID],tbl_StartedStatus[Started])="No Show","No Show","")),""))</f>
        <v/>
      </c>
    </row>
    <row r="7594" spans="1:8" ht="15" customHeight="1" thickBot="1">
      <c r="A7594" s="38" t="str">
        <f>IF($C7594="","",IFERROR(_xlfn.XLOOKUP($C7594,'1.PrepList'!$I$2:$I$1500,'1.PrepList'!$G$2:$G$1500,"")&amp;"",""))</f>
        <v/>
      </c>
      <c r="B7594" s="638" t="str">
        <f>IF($C7594="","",IFERROR(_xlfn.XLOOKUP($C7594,'1.PrepList'!$I$2:$I$1500,'1.PrepList'!$H$2:$H$1500,"")&amp;"",""))</f>
        <v/>
      </c>
      <c r="D7594" s="638" t="str">
        <f>IF($C7594="","",IFERROR(_xlfn.XLOOKUP($C7594,'1.PrepList'!$I$2:$I$1500,'1.PrepList'!$J$2:$J$1500,"")&amp;"",""))</f>
        <v/>
      </c>
      <c r="E7594" s="638" t="str">
        <f>IF($C7594="","",IFERROR(_xlfn.XLOOKUP($C7594,'1.PrepList'!$I$2:$I$1500,'1.PrepList'!$N$2:$N$1500,"")&amp;"",""))</f>
        <v/>
      </c>
      <c r="F7594" s="638" t="str">
        <f>IF($C7594="","",IFERROR(_xlfn.XLOOKUP($C7594,'1.PrepList'!$I$2:$I$1500,'1.PrepList'!$K$2:$K$1500,"")&amp;"",""))</f>
        <v/>
      </c>
      <c r="H7594" s="644" t="str">
        <f>IF($C7594="","",IFERROR(IF(_xlfn.XLOOKUP($C7594,tbl_StartedStatus[Bold ID],tbl_StartedStatus[Started])="Started","Yes",IF(_xlfn.XLOOKUP($C7594,tbl_StartedStatus[Bold ID],tbl_StartedStatus[Started])="No Show","No Show","")),""))</f>
        <v/>
      </c>
    </row>
    <row r="7595" spans="1:8" ht="15" customHeight="1" thickBot="1">
      <c r="A7595" s="38" t="str">
        <f>IF($C7595="","",IFERROR(_xlfn.XLOOKUP($C7595,'1.PrepList'!$I$2:$I$1500,'1.PrepList'!$G$2:$G$1500,"")&amp;"",""))</f>
        <v/>
      </c>
      <c r="B7595" s="638" t="str">
        <f>IF($C7595="","",IFERROR(_xlfn.XLOOKUP($C7595,'1.PrepList'!$I$2:$I$1500,'1.PrepList'!$H$2:$H$1500,"")&amp;"",""))</f>
        <v/>
      </c>
      <c r="D7595" s="638" t="str">
        <f>IF($C7595="","",IFERROR(_xlfn.XLOOKUP($C7595,'1.PrepList'!$I$2:$I$1500,'1.PrepList'!$J$2:$J$1500,"")&amp;"",""))</f>
        <v/>
      </c>
      <c r="E7595" s="638" t="str">
        <f>IF($C7595="","",IFERROR(_xlfn.XLOOKUP($C7595,'1.PrepList'!$I$2:$I$1500,'1.PrepList'!$N$2:$N$1500,"")&amp;"",""))</f>
        <v/>
      </c>
      <c r="F7595" s="638" t="str">
        <f>IF($C7595="","",IFERROR(_xlfn.XLOOKUP($C7595,'1.PrepList'!$I$2:$I$1500,'1.PrepList'!$K$2:$K$1500,"")&amp;"",""))</f>
        <v/>
      </c>
      <c r="H7595" s="644" t="str">
        <f>IF($C7595="","",IFERROR(IF(_xlfn.XLOOKUP($C7595,tbl_StartedStatus[Bold ID],tbl_StartedStatus[Started])="Started","Yes",IF(_xlfn.XLOOKUP($C7595,tbl_StartedStatus[Bold ID],tbl_StartedStatus[Started])="No Show","No Show","")),""))</f>
        <v/>
      </c>
    </row>
    <row r="7596" spans="1:8" ht="15" customHeight="1" thickBot="1">
      <c r="A7596" s="38" t="str">
        <f>IF($C7596="","",IFERROR(_xlfn.XLOOKUP($C7596,'1.PrepList'!$I$2:$I$1500,'1.PrepList'!$G$2:$G$1500,"")&amp;"",""))</f>
        <v/>
      </c>
      <c r="B7596" s="638" t="str">
        <f>IF($C7596="","",IFERROR(_xlfn.XLOOKUP($C7596,'1.PrepList'!$I$2:$I$1500,'1.PrepList'!$H$2:$H$1500,"")&amp;"",""))</f>
        <v/>
      </c>
      <c r="D7596" s="638" t="str">
        <f>IF($C7596="","",IFERROR(_xlfn.XLOOKUP($C7596,'1.PrepList'!$I$2:$I$1500,'1.PrepList'!$J$2:$J$1500,"")&amp;"",""))</f>
        <v/>
      </c>
      <c r="E7596" s="638" t="str">
        <f>IF($C7596="","",IFERROR(_xlfn.XLOOKUP($C7596,'1.PrepList'!$I$2:$I$1500,'1.PrepList'!$N$2:$N$1500,"")&amp;"",""))</f>
        <v/>
      </c>
      <c r="F7596" s="638" t="str">
        <f>IF($C7596="","",IFERROR(_xlfn.XLOOKUP($C7596,'1.PrepList'!$I$2:$I$1500,'1.PrepList'!$K$2:$K$1500,"")&amp;"",""))</f>
        <v/>
      </c>
      <c r="H7596" s="644" t="str">
        <f>IF($C7596="","",IFERROR(IF(_xlfn.XLOOKUP($C7596,tbl_StartedStatus[Bold ID],tbl_StartedStatus[Started])="Started","Yes",IF(_xlfn.XLOOKUP($C7596,tbl_StartedStatus[Bold ID],tbl_StartedStatus[Started])="No Show","No Show","")),""))</f>
        <v/>
      </c>
    </row>
    <row r="7597" spans="1:8" ht="15" customHeight="1" thickBot="1">
      <c r="A7597" s="38" t="str">
        <f>IF($C7597="","",IFERROR(_xlfn.XLOOKUP($C7597,'1.PrepList'!$I$2:$I$1500,'1.PrepList'!$G$2:$G$1500,"")&amp;"",""))</f>
        <v/>
      </c>
      <c r="B7597" s="638" t="str">
        <f>IF($C7597="","",IFERROR(_xlfn.XLOOKUP($C7597,'1.PrepList'!$I$2:$I$1500,'1.PrepList'!$H$2:$H$1500,"")&amp;"",""))</f>
        <v/>
      </c>
      <c r="D7597" s="638" t="str">
        <f>IF($C7597="","",IFERROR(_xlfn.XLOOKUP($C7597,'1.PrepList'!$I$2:$I$1500,'1.PrepList'!$J$2:$J$1500,"")&amp;"",""))</f>
        <v/>
      </c>
      <c r="E7597" s="638" t="str">
        <f>IF($C7597="","",IFERROR(_xlfn.XLOOKUP($C7597,'1.PrepList'!$I$2:$I$1500,'1.PrepList'!$N$2:$N$1500,"")&amp;"",""))</f>
        <v/>
      </c>
      <c r="F7597" s="638" t="str">
        <f>IF($C7597="","",IFERROR(_xlfn.XLOOKUP($C7597,'1.PrepList'!$I$2:$I$1500,'1.PrepList'!$K$2:$K$1500,"")&amp;"",""))</f>
        <v/>
      </c>
      <c r="H7597" s="644" t="str">
        <f>IF($C7597="","",IFERROR(IF(_xlfn.XLOOKUP($C7597,tbl_StartedStatus[Bold ID],tbl_StartedStatus[Started])="Started","Yes",IF(_xlfn.XLOOKUP($C7597,tbl_StartedStatus[Bold ID],tbl_StartedStatus[Started])="No Show","No Show","")),""))</f>
        <v/>
      </c>
    </row>
    <row r="7598" spans="1:8" ht="15" customHeight="1" thickBot="1">
      <c r="A7598" s="38" t="str">
        <f>IF($C7598="","",IFERROR(_xlfn.XLOOKUP($C7598,'1.PrepList'!$I$2:$I$1500,'1.PrepList'!$G$2:$G$1500,"")&amp;"",""))</f>
        <v/>
      </c>
      <c r="B7598" s="638" t="str">
        <f>IF($C7598="","",IFERROR(_xlfn.XLOOKUP($C7598,'1.PrepList'!$I$2:$I$1500,'1.PrepList'!$H$2:$H$1500,"")&amp;"",""))</f>
        <v/>
      </c>
      <c r="D7598" s="638" t="str">
        <f>IF($C7598="","",IFERROR(_xlfn.XLOOKUP($C7598,'1.PrepList'!$I$2:$I$1500,'1.PrepList'!$J$2:$J$1500,"")&amp;"",""))</f>
        <v/>
      </c>
      <c r="E7598" s="638" t="str">
        <f>IF($C7598="","",IFERROR(_xlfn.XLOOKUP($C7598,'1.PrepList'!$I$2:$I$1500,'1.PrepList'!$N$2:$N$1500,"")&amp;"",""))</f>
        <v/>
      </c>
      <c r="F7598" s="638" t="str">
        <f>IF($C7598="","",IFERROR(_xlfn.XLOOKUP($C7598,'1.PrepList'!$I$2:$I$1500,'1.PrepList'!$K$2:$K$1500,"")&amp;"",""))</f>
        <v/>
      </c>
      <c r="H7598" s="644" t="str">
        <f>IF($C7598="","",IFERROR(IF(_xlfn.XLOOKUP($C7598,tbl_StartedStatus[Bold ID],tbl_StartedStatus[Started])="Started","Yes",IF(_xlfn.XLOOKUP($C7598,tbl_StartedStatus[Bold ID],tbl_StartedStatus[Started])="No Show","No Show","")),""))</f>
        <v/>
      </c>
    </row>
    <row r="7599" spans="1:8" ht="15" customHeight="1" thickBot="1">
      <c r="A7599" s="38" t="str">
        <f>IF($C7599="","",IFERROR(_xlfn.XLOOKUP($C7599,'1.PrepList'!$I$2:$I$1500,'1.PrepList'!$G$2:$G$1500,"")&amp;"",""))</f>
        <v/>
      </c>
      <c r="B7599" s="638" t="str">
        <f>IF($C7599="","",IFERROR(_xlfn.XLOOKUP($C7599,'1.PrepList'!$I$2:$I$1500,'1.PrepList'!$H$2:$H$1500,"")&amp;"",""))</f>
        <v/>
      </c>
      <c r="D7599" s="638" t="str">
        <f>IF($C7599="","",IFERROR(_xlfn.XLOOKUP($C7599,'1.PrepList'!$I$2:$I$1500,'1.PrepList'!$J$2:$J$1500,"")&amp;"",""))</f>
        <v/>
      </c>
      <c r="E7599" s="638" t="str">
        <f>IF($C7599="","",IFERROR(_xlfn.XLOOKUP($C7599,'1.PrepList'!$I$2:$I$1500,'1.PrepList'!$N$2:$N$1500,"")&amp;"",""))</f>
        <v/>
      </c>
      <c r="F7599" s="638" t="str">
        <f>IF($C7599="","",IFERROR(_xlfn.XLOOKUP($C7599,'1.PrepList'!$I$2:$I$1500,'1.PrepList'!$K$2:$K$1500,"")&amp;"",""))</f>
        <v/>
      </c>
      <c r="H7599" s="644" t="str">
        <f>IF($C7599="","",IFERROR(IF(_xlfn.XLOOKUP($C7599,tbl_StartedStatus[Bold ID],tbl_StartedStatus[Started])="Started","Yes",IF(_xlfn.XLOOKUP($C7599,tbl_StartedStatus[Bold ID],tbl_StartedStatus[Started])="No Show","No Show","")),""))</f>
        <v/>
      </c>
    </row>
    <row r="7600" spans="1:8" ht="15" customHeight="1" thickBot="1">
      <c r="A7600" s="38" t="str">
        <f>IF($C7600="","",IFERROR(_xlfn.XLOOKUP($C7600,'1.PrepList'!$I$2:$I$1500,'1.PrepList'!$G$2:$G$1500,"")&amp;"",""))</f>
        <v/>
      </c>
      <c r="B7600" s="638" t="str">
        <f>IF($C7600="","",IFERROR(_xlfn.XLOOKUP($C7600,'1.PrepList'!$I$2:$I$1500,'1.PrepList'!$H$2:$H$1500,"")&amp;"",""))</f>
        <v/>
      </c>
      <c r="D7600" s="638" t="str">
        <f>IF($C7600="","",IFERROR(_xlfn.XLOOKUP($C7600,'1.PrepList'!$I$2:$I$1500,'1.PrepList'!$J$2:$J$1500,"")&amp;"",""))</f>
        <v/>
      </c>
      <c r="E7600" s="638" t="str">
        <f>IF($C7600="","",IFERROR(_xlfn.XLOOKUP($C7600,'1.PrepList'!$I$2:$I$1500,'1.PrepList'!$N$2:$N$1500,"")&amp;"",""))</f>
        <v/>
      </c>
      <c r="F7600" s="638" t="str">
        <f>IF($C7600="","",IFERROR(_xlfn.XLOOKUP($C7600,'1.PrepList'!$I$2:$I$1500,'1.PrepList'!$K$2:$K$1500,"")&amp;"",""))</f>
        <v/>
      </c>
      <c r="H7600" s="644" t="str">
        <f>IF($C7600="","",IFERROR(IF(_xlfn.XLOOKUP($C7600,tbl_StartedStatus[Bold ID],tbl_StartedStatus[Started])="Started","Yes",IF(_xlfn.XLOOKUP($C7600,tbl_StartedStatus[Bold ID],tbl_StartedStatus[Started])="No Show","No Show","")),""))</f>
        <v/>
      </c>
    </row>
    <row r="7601" spans="1:8" ht="15" customHeight="1" thickBot="1">
      <c r="A7601" s="38" t="str">
        <f>IF($C7601="","",IFERROR(_xlfn.XLOOKUP($C7601,'1.PrepList'!$I$2:$I$1500,'1.PrepList'!$G$2:$G$1500,"")&amp;"",""))</f>
        <v/>
      </c>
      <c r="B7601" s="638" t="str">
        <f>IF($C7601="","",IFERROR(_xlfn.XLOOKUP($C7601,'1.PrepList'!$I$2:$I$1500,'1.PrepList'!$H$2:$H$1500,"")&amp;"",""))</f>
        <v/>
      </c>
      <c r="D7601" s="638" t="str">
        <f>IF($C7601="","",IFERROR(_xlfn.XLOOKUP($C7601,'1.PrepList'!$I$2:$I$1500,'1.PrepList'!$J$2:$J$1500,"")&amp;"",""))</f>
        <v/>
      </c>
      <c r="E7601" s="638" t="str">
        <f>IF($C7601="","",IFERROR(_xlfn.XLOOKUP($C7601,'1.PrepList'!$I$2:$I$1500,'1.PrepList'!$N$2:$N$1500,"")&amp;"",""))</f>
        <v/>
      </c>
      <c r="F7601" s="638" t="str">
        <f>IF($C7601="","",IFERROR(_xlfn.XLOOKUP($C7601,'1.PrepList'!$I$2:$I$1500,'1.PrepList'!$K$2:$K$1500,"")&amp;"",""))</f>
        <v/>
      </c>
      <c r="H7601" s="644" t="str">
        <f>IF($C7601="","",IFERROR(IF(_xlfn.XLOOKUP($C7601,tbl_StartedStatus[Bold ID],tbl_StartedStatus[Started])="Started","Yes",IF(_xlfn.XLOOKUP($C7601,tbl_StartedStatus[Bold ID],tbl_StartedStatus[Started])="No Show","No Show","")),""))</f>
        <v/>
      </c>
    </row>
    <row r="7602" spans="1:8" ht="15" customHeight="1" thickBot="1">
      <c r="A7602" s="38" t="str">
        <f>IF($C7602="","",IFERROR(_xlfn.XLOOKUP($C7602,'1.PrepList'!$I$2:$I$1500,'1.PrepList'!$G$2:$G$1500,"")&amp;"",""))</f>
        <v/>
      </c>
      <c r="B7602" s="638" t="str">
        <f>IF($C7602="","",IFERROR(_xlfn.XLOOKUP($C7602,'1.PrepList'!$I$2:$I$1500,'1.PrepList'!$H$2:$H$1500,"")&amp;"",""))</f>
        <v/>
      </c>
      <c r="D7602" s="638" t="str">
        <f>IF($C7602="","",IFERROR(_xlfn.XLOOKUP($C7602,'1.PrepList'!$I$2:$I$1500,'1.PrepList'!$J$2:$J$1500,"")&amp;"",""))</f>
        <v/>
      </c>
      <c r="E7602" s="638" t="str">
        <f>IF($C7602="","",IFERROR(_xlfn.XLOOKUP($C7602,'1.PrepList'!$I$2:$I$1500,'1.PrepList'!$N$2:$N$1500,"")&amp;"",""))</f>
        <v/>
      </c>
      <c r="F7602" s="638" t="str">
        <f>IF($C7602="","",IFERROR(_xlfn.XLOOKUP($C7602,'1.PrepList'!$I$2:$I$1500,'1.PrepList'!$K$2:$K$1500,"")&amp;"",""))</f>
        <v/>
      </c>
      <c r="H7602" s="644" t="str">
        <f>IF($C7602="","",IFERROR(IF(_xlfn.XLOOKUP($C7602,tbl_StartedStatus[Bold ID],tbl_StartedStatus[Started])="Started","Yes",IF(_xlfn.XLOOKUP($C7602,tbl_StartedStatus[Bold ID],tbl_StartedStatus[Started])="No Show","No Show","")),""))</f>
        <v/>
      </c>
    </row>
    <row r="7603" spans="1:8" ht="15" customHeight="1" thickBot="1">
      <c r="A7603" s="38" t="str">
        <f>IF($C7603="","",IFERROR(_xlfn.XLOOKUP($C7603,'1.PrepList'!$I$2:$I$1500,'1.PrepList'!$G$2:$G$1500,"")&amp;"",""))</f>
        <v/>
      </c>
      <c r="B7603" s="638" t="str">
        <f>IF($C7603="","",IFERROR(_xlfn.XLOOKUP($C7603,'1.PrepList'!$I$2:$I$1500,'1.PrepList'!$H$2:$H$1500,"")&amp;"",""))</f>
        <v/>
      </c>
      <c r="D7603" s="638" t="str">
        <f>IF($C7603="","",IFERROR(_xlfn.XLOOKUP($C7603,'1.PrepList'!$I$2:$I$1500,'1.PrepList'!$J$2:$J$1500,"")&amp;"",""))</f>
        <v/>
      </c>
      <c r="E7603" s="638" t="str">
        <f>IF($C7603="","",IFERROR(_xlfn.XLOOKUP($C7603,'1.PrepList'!$I$2:$I$1500,'1.PrepList'!$N$2:$N$1500,"")&amp;"",""))</f>
        <v/>
      </c>
      <c r="F7603" s="638" t="str">
        <f>IF($C7603="","",IFERROR(_xlfn.XLOOKUP($C7603,'1.PrepList'!$I$2:$I$1500,'1.PrepList'!$K$2:$K$1500,"")&amp;"",""))</f>
        <v/>
      </c>
      <c r="H7603" s="644" t="str">
        <f>IF($C7603="","",IFERROR(IF(_xlfn.XLOOKUP($C7603,tbl_StartedStatus[Bold ID],tbl_StartedStatus[Started])="Started","Yes",IF(_xlfn.XLOOKUP($C7603,tbl_StartedStatus[Bold ID],tbl_StartedStatus[Started])="No Show","No Show","")),""))</f>
        <v/>
      </c>
    </row>
    <row r="7604" spans="1:8" ht="15" customHeight="1" thickBot="1">
      <c r="A7604" s="38" t="str">
        <f>IF($C7604="","",IFERROR(_xlfn.XLOOKUP($C7604,'1.PrepList'!$I$2:$I$1500,'1.PrepList'!$G$2:$G$1500,"")&amp;"",""))</f>
        <v/>
      </c>
      <c r="B7604" s="638" t="str">
        <f>IF($C7604="","",IFERROR(_xlfn.XLOOKUP($C7604,'1.PrepList'!$I$2:$I$1500,'1.PrepList'!$H$2:$H$1500,"")&amp;"",""))</f>
        <v/>
      </c>
      <c r="D7604" s="638" t="str">
        <f>IF($C7604="","",IFERROR(_xlfn.XLOOKUP($C7604,'1.PrepList'!$I$2:$I$1500,'1.PrepList'!$J$2:$J$1500,"")&amp;"",""))</f>
        <v/>
      </c>
      <c r="E7604" s="638" t="str">
        <f>IF($C7604="","",IFERROR(_xlfn.XLOOKUP($C7604,'1.PrepList'!$I$2:$I$1500,'1.PrepList'!$N$2:$N$1500,"")&amp;"",""))</f>
        <v/>
      </c>
      <c r="F7604" s="638" t="str">
        <f>IF($C7604="","",IFERROR(_xlfn.XLOOKUP($C7604,'1.PrepList'!$I$2:$I$1500,'1.PrepList'!$K$2:$K$1500,"")&amp;"",""))</f>
        <v/>
      </c>
      <c r="H7604" s="644" t="str">
        <f>IF($C7604="","",IFERROR(IF(_xlfn.XLOOKUP($C7604,tbl_StartedStatus[Bold ID],tbl_StartedStatus[Started])="Started","Yes",IF(_xlfn.XLOOKUP($C7604,tbl_StartedStatus[Bold ID],tbl_StartedStatus[Started])="No Show","No Show","")),""))</f>
        <v/>
      </c>
    </row>
    <row r="7605" spans="1:8" ht="15" customHeight="1" thickBot="1">
      <c r="A7605" s="38" t="str">
        <f>IF($C7605="","",IFERROR(_xlfn.XLOOKUP($C7605,'1.PrepList'!$I$2:$I$1500,'1.PrepList'!$G$2:$G$1500,"")&amp;"",""))</f>
        <v/>
      </c>
      <c r="B7605" s="638" t="str">
        <f>IF($C7605="","",IFERROR(_xlfn.XLOOKUP($C7605,'1.PrepList'!$I$2:$I$1500,'1.PrepList'!$H$2:$H$1500,"")&amp;"",""))</f>
        <v/>
      </c>
      <c r="D7605" s="638" t="str">
        <f>IF($C7605="","",IFERROR(_xlfn.XLOOKUP($C7605,'1.PrepList'!$I$2:$I$1500,'1.PrepList'!$J$2:$J$1500,"")&amp;"",""))</f>
        <v/>
      </c>
      <c r="E7605" s="638" t="str">
        <f>IF($C7605="","",IFERROR(_xlfn.XLOOKUP($C7605,'1.PrepList'!$I$2:$I$1500,'1.PrepList'!$N$2:$N$1500,"")&amp;"",""))</f>
        <v/>
      </c>
      <c r="F7605" s="638" t="str">
        <f>IF($C7605="","",IFERROR(_xlfn.XLOOKUP($C7605,'1.PrepList'!$I$2:$I$1500,'1.PrepList'!$K$2:$K$1500,"")&amp;"",""))</f>
        <v/>
      </c>
      <c r="H7605" s="644" t="str">
        <f>IF($C7605="","",IFERROR(IF(_xlfn.XLOOKUP($C7605,tbl_StartedStatus[Bold ID],tbl_StartedStatus[Started])="Started","Yes",IF(_xlfn.XLOOKUP($C7605,tbl_StartedStatus[Bold ID],tbl_StartedStatus[Started])="No Show","No Show","")),""))</f>
        <v/>
      </c>
    </row>
    <row r="7606" spans="1:8" ht="15" customHeight="1" thickBot="1">
      <c r="A7606" s="38" t="str">
        <f>IF($C7606="","",IFERROR(_xlfn.XLOOKUP($C7606,'1.PrepList'!$I$2:$I$1500,'1.PrepList'!$G$2:$G$1500,"")&amp;"",""))</f>
        <v/>
      </c>
      <c r="B7606" s="638" t="str">
        <f>IF($C7606="","",IFERROR(_xlfn.XLOOKUP($C7606,'1.PrepList'!$I$2:$I$1500,'1.PrepList'!$H$2:$H$1500,"")&amp;"",""))</f>
        <v/>
      </c>
      <c r="D7606" s="638" t="str">
        <f>IF($C7606="","",IFERROR(_xlfn.XLOOKUP($C7606,'1.PrepList'!$I$2:$I$1500,'1.PrepList'!$J$2:$J$1500,"")&amp;"",""))</f>
        <v/>
      </c>
      <c r="E7606" s="638" t="str">
        <f>IF($C7606="","",IFERROR(_xlfn.XLOOKUP($C7606,'1.PrepList'!$I$2:$I$1500,'1.PrepList'!$N$2:$N$1500,"")&amp;"",""))</f>
        <v/>
      </c>
      <c r="F7606" s="638" t="str">
        <f>IF($C7606="","",IFERROR(_xlfn.XLOOKUP($C7606,'1.PrepList'!$I$2:$I$1500,'1.PrepList'!$K$2:$K$1500,"")&amp;"",""))</f>
        <v/>
      </c>
      <c r="H7606" s="644" t="str">
        <f>IF($C7606="","",IFERROR(IF(_xlfn.XLOOKUP($C7606,tbl_StartedStatus[Bold ID],tbl_StartedStatus[Started])="Started","Yes",IF(_xlfn.XLOOKUP($C7606,tbl_StartedStatus[Bold ID],tbl_StartedStatus[Started])="No Show","No Show","")),""))</f>
        <v/>
      </c>
    </row>
    <row r="7607" spans="1:8" ht="15" customHeight="1" thickBot="1">
      <c r="A7607" s="38" t="str">
        <f>IF($C7607="","",IFERROR(_xlfn.XLOOKUP($C7607,'1.PrepList'!$I$2:$I$1500,'1.PrepList'!$G$2:$G$1500,"")&amp;"",""))</f>
        <v/>
      </c>
      <c r="B7607" s="638" t="str">
        <f>IF($C7607="","",IFERROR(_xlfn.XLOOKUP($C7607,'1.PrepList'!$I$2:$I$1500,'1.PrepList'!$H$2:$H$1500,"")&amp;"",""))</f>
        <v/>
      </c>
      <c r="D7607" s="638" t="str">
        <f>IF($C7607="","",IFERROR(_xlfn.XLOOKUP($C7607,'1.PrepList'!$I$2:$I$1500,'1.PrepList'!$J$2:$J$1500,"")&amp;"",""))</f>
        <v/>
      </c>
      <c r="E7607" s="638" t="str">
        <f>IF($C7607="","",IFERROR(_xlfn.XLOOKUP($C7607,'1.PrepList'!$I$2:$I$1500,'1.PrepList'!$N$2:$N$1500,"")&amp;"",""))</f>
        <v/>
      </c>
      <c r="F7607" s="638" t="str">
        <f>IF($C7607="","",IFERROR(_xlfn.XLOOKUP($C7607,'1.PrepList'!$I$2:$I$1500,'1.PrepList'!$K$2:$K$1500,"")&amp;"",""))</f>
        <v/>
      </c>
      <c r="H7607" s="644" t="str">
        <f>IF($C7607="","",IFERROR(IF(_xlfn.XLOOKUP($C7607,tbl_StartedStatus[Bold ID],tbl_StartedStatus[Started])="Started","Yes",IF(_xlfn.XLOOKUP($C7607,tbl_StartedStatus[Bold ID],tbl_StartedStatus[Started])="No Show","No Show","")),""))</f>
        <v/>
      </c>
    </row>
    <row r="7608" spans="1:8" ht="15" customHeight="1" thickBot="1">
      <c r="A7608" s="38" t="str">
        <f>IF($C7608="","",IFERROR(_xlfn.XLOOKUP($C7608,'1.PrepList'!$I$2:$I$1500,'1.PrepList'!$G$2:$G$1500,"")&amp;"",""))</f>
        <v/>
      </c>
      <c r="B7608" s="638" t="str">
        <f>IF($C7608="","",IFERROR(_xlfn.XLOOKUP($C7608,'1.PrepList'!$I$2:$I$1500,'1.PrepList'!$H$2:$H$1500,"")&amp;"",""))</f>
        <v/>
      </c>
      <c r="D7608" s="638" t="str">
        <f>IF($C7608="","",IFERROR(_xlfn.XLOOKUP($C7608,'1.PrepList'!$I$2:$I$1500,'1.PrepList'!$J$2:$J$1500,"")&amp;"",""))</f>
        <v/>
      </c>
      <c r="E7608" s="638" t="str">
        <f>IF($C7608="","",IFERROR(_xlfn.XLOOKUP($C7608,'1.PrepList'!$I$2:$I$1500,'1.PrepList'!$N$2:$N$1500,"")&amp;"",""))</f>
        <v/>
      </c>
      <c r="F7608" s="638" t="str">
        <f>IF($C7608="","",IFERROR(_xlfn.XLOOKUP($C7608,'1.PrepList'!$I$2:$I$1500,'1.PrepList'!$K$2:$K$1500,"")&amp;"",""))</f>
        <v/>
      </c>
      <c r="H7608" s="644" t="str">
        <f>IF($C7608="","",IFERROR(IF(_xlfn.XLOOKUP($C7608,tbl_StartedStatus[Bold ID],tbl_StartedStatus[Started])="Started","Yes",IF(_xlfn.XLOOKUP($C7608,tbl_StartedStatus[Bold ID],tbl_StartedStatus[Started])="No Show","No Show","")),""))</f>
        <v/>
      </c>
    </row>
    <row r="7609" spans="1:8" ht="15" customHeight="1" thickBot="1">
      <c r="A7609" s="38" t="str">
        <f>IF($C7609="","",IFERROR(_xlfn.XLOOKUP($C7609,'1.PrepList'!$I$2:$I$1500,'1.PrepList'!$G$2:$G$1500,"")&amp;"",""))</f>
        <v/>
      </c>
      <c r="B7609" s="638" t="str">
        <f>IF($C7609="","",IFERROR(_xlfn.XLOOKUP($C7609,'1.PrepList'!$I$2:$I$1500,'1.PrepList'!$H$2:$H$1500,"")&amp;"",""))</f>
        <v/>
      </c>
      <c r="D7609" s="638" t="str">
        <f>IF($C7609="","",IFERROR(_xlfn.XLOOKUP($C7609,'1.PrepList'!$I$2:$I$1500,'1.PrepList'!$J$2:$J$1500,"")&amp;"",""))</f>
        <v/>
      </c>
      <c r="E7609" s="638" t="str">
        <f>IF($C7609="","",IFERROR(_xlfn.XLOOKUP($C7609,'1.PrepList'!$I$2:$I$1500,'1.PrepList'!$N$2:$N$1500,"")&amp;"",""))</f>
        <v/>
      </c>
      <c r="F7609" s="638" t="str">
        <f>IF($C7609="","",IFERROR(_xlfn.XLOOKUP($C7609,'1.PrepList'!$I$2:$I$1500,'1.PrepList'!$K$2:$K$1500,"")&amp;"",""))</f>
        <v/>
      </c>
      <c r="H7609" s="644" t="str">
        <f>IF($C7609="","",IFERROR(IF(_xlfn.XLOOKUP($C7609,tbl_StartedStatus[Bold ID],tbl_StartedStatus[Started])="Started","Yes",IF(_xlfn.XLOOKUP($C7609,tbl_StartedStatus[Bold ID],tbl_StartedStatus[Started])="No Show","No Show","")),""))</f>
        <v/>
      </c>
    </row>
    <row r="7610" spans="1:8" ht="15" customHeight="1" thickBot="1">
      <c r="A7610" s="38" t="str">
        <f>IF($C7610="","",IFERROR(_xlfn.XLOOKUP($C7610,'1.PrepList'!$I$2:$I$1500,'1.PrepList'!$G$2:$G$1500,"")&amp;"",""))</f>
        <v/>
      </c>
      <c r="B7610" s="638" t="str">
        <f>IF($C7610="","",IFERROR(_xlfn.XLOOKUP($C7610,'1.PrepList'!$I$2:$I$1500,'1.PrepList'!$H$2:$H$1500,"")&amp;"",""))</f>
        <v/>
      </c>
      <c r="D7610" s="638" t="str">
        <f>IF($C7610="","",IFERROR(_xlfn.XLOOKUP($C7610,'1.PrepList'!$I$2:$I$1500,'1.PrepList'!$J$2:$J$1500,"")&amp;"",""))</f>
        <v/>
      </c>
      <c r="E7610" s="638" t="str">
        <f>IF($C7610="","",IFERROR(_xlfn.XLOOKUP($C7610,'1.PrepList'!$I$2:$I$1500,'1.PrepList'!$N$2:$N$1500,"")&amp;"",""))</f>
        <v/>
      </c>
      <c r="F7610" s="638" t="str">
        <f>IF($C7610="","",IFERROR(_xlfn.XLOOKUP($C7610,'1.PrepList'!$I$2:$I$1500,'1.PrepList'!$K$2:$K$1500,"")&amp;"",""))</f>
        <v/>
      </c>
      <c r="H7610" s="644" t="str">
        <f>IF($C7610="","",IFERROR(IF(_xlfn.XLOOKUP($C7610,tbl_StartedStatus[Bold ID],tbl_StartedStatus[Started])="Started","Yes",IF(_xlfn.XLOOKUP($C7610,tbl_StartedStatus[Bold ID],tbl_StartedStatus[Started])="No Show","No Show","")),""))</f>
        <v/>
      </c>
    </row>
    <row r="7611" spans="1:8" ht="15" customHeight="1" thickBot="1">
      <c r="A7611" s="38" t="str">
        <f>IF($C7611="","",IFERROR(_xlfn.XLOOKUP($C7611,'1.PrepList'!$I$2:$I$1500,'1.PrepList'!$G$2:$G$1500,"")&amp;"",""))</f>
        <v/>
      </c>
      <c r="B7611" s="638" t="str">
        <f>IF($C7611="","",IFERROR(_xlfn.XLOOKUP($C7611,'1.PrepList'!$I$2:$I$1500,'1.PrepList'!$H$2:$H$1500,"")&amp;"",""))</f>
        <v/>
      </c>
      <c r="D7611" s="638" t="str">
        <f>IF($C7611="","",IFERROR(_xlfn.XLOOKUP($C7611,'1.PrepList'!$I$2:$I$1500,'1.PrepList'!$J$2:$J$1500,"")&amp;"",""))</f>
        <v/>
      </c>
      <c r="E7611" s="638" t="str">
        <f>IF($C7611="","",IFERROR(_xlfn.XLOOKUP($C7611,'1.PrepList'!$I$2:$I$1500,'1.PrepList'!$N$2:$N$1500,"")&amp;"",""))</f>
        <v/>
      </c>
      <c r="F7611" s="638" t="str">
        <f>IF($C7611="","",IFERROR(_xlfn.XLOOKUP($C7611,'1.PrepList'!$I$2:$I$1500,'1.PrepList'!$K$2:$K$1500,"")&amp;"",""))</f>
        <v/>
      </c>
      <c r="H7611" s="644" t="str">
        <f>IF($C7611="","",IFERROR(IF(_xlfn.XLOOKUP($C7611,tbl_StartedStatus[Bold ID],tbl_StartedStatus[Started])="Started","Yes",IF(_xlfn.XLOOKUP($C7611,tbl_StartedStatus[Bold ID],tbl_StartedStatus[Started])="No Show","No Show","")),""))</f>
        <v/>
      </c>
    </row>
    <row r="7612" spans="1:8" ht="15" customHeight="1" thickBot="1">
      <c r="A7612" s="38" t="str">
        <f>IF($C7612="","",IFERROR(_xlfn.XLOOKUP($C7612,'1.PrepList'!$I$2:$I$1500,'1.PrepList'!$G$2:$G$1500,"")&amp;"",""))</f>
        <v/>
      </c>
      <c r="B7612" s="638" t="str">
        <f>IF($C7612="","",IFERROR(_xlfn.XLOOKUP($C7612,'1.PrepList'!$I$2:$I$1500,'1.PrepList'!$H$2:$H$1500,"")&amp;"",""))</f>
        <v/>
      </c>
      <c r="D7612" s="638" t="str">
        <f>IF($C7612="","",IFERROR(_xlfn.XLOOKUP($C7612,'1.PrepList'!$I$2:$I$1500,'1.PrepList'!$J$2:$J$1500,"")&amp;"",""))</f>
        <v/>
      </c>
      <c r="E7612" s="638" t="str">
        <f>IF($C7612="","",IFERROR(_xlfn.XLOOKUP($C7612,'1.PrepList'!$I$2:$I$1500,'1.PrepList'!$N$2:$N$1500,"")&amp;"",""))</f>
        <v/>
      </c>
      <c r="F7612" s="638" t="str">
        <f>IF($C7612="","",IFERROR(_xlfn.XLOOKUP($C7612,'1.PrepList'!$I$2:$I$1500,'1.PrepList'!$K$2:$K$1500,"")&amp;"",""))</f>
        <v/>
      </c>
      <c r="H7612" s="644" t="str">
        <f>IF($C7612="","",IFERROR(IF(_xlfn.XLOOKUP($C7612,tbl_StartedStatus[Bold ID],tbl_StartedStatus[Started])="Started","Yes",IF(_xlfn.XLOOKUP($C7612,tbl_StartedStatus[Bold ID],tbl_StartedStatus[Started])="No Show","No Show","")),""))</f>
        <v/>
      </c>
    </row>
    <row r="7613" spans="1:8" ht="15" customHeight="1" thickBot="1">
      <c r="A7613" s="38" t="str">
        <f>IF($C7613="","",IFERROR(_xlfn.XLOOKUP($C7613,'1.PrepList'!$I$2:$I$1500,'1.PrepList'!$G$2:$G$1500,"")&amp;"",""))</f>
        <v/>
      </c>
      <c r="B7613" s="638" t="str">
        <f>IF($C7613="","",IFERROR(_xlfn.XLOOKUP($C7613,'1.PrepList'!$I$2:$I$1500,'1.PrepList'!$H$2:$H$1500,"")&amp;"",""))</f>
        <v/>
      </c>
      <c r="D7613" s="638" t="str">
        <f>IF($C7613="","",IFERROR(_xlfn.XLOOKUP($C7613,'1.PrepList'!$I$2:$I$1500,'1.PrepList'!$J$2:$J$1500,"")&amp;"",""))</f>
        <v/>
      </c>
      <c r="E7613" s="638" t="str">
        <f>IF($C7613="","",IFERROR(_xlfn.XLOOKUP($C7613,'1.PrepList'!$I$2:$I$1500,'1.PrepList'!$N$2:$N$1500,"")&amp;"",""))</f>
        <v/>
      </c>
      <c r="F7613" s="638" t="str">
        <f>IF($C7613="","",IFERROR(_xlfn.XLOOKUP($C7613,'1.PrepList'!$I$2:$I$1500,'1.PrepList'!$K$2:$K$1500,"")&amp;"",""))</f>
        <v/>
      </c>
      <c r="H7613" s="644" t="str">
        <f>IF($C7613="","",IFERROR(IF(_xlfn.XLOOKUP($C7613,tbl_StartedStatus[Bold ID],tbl_StartedStatus[Started])="Started","Yes",IF(_xlfn.XLOOKUP($C7613,tbl_StartedStatus[Bold ID],tbl_StartedStatus[Started])="No Show","No Show","")),""))</f>
        <v/>
      </c>
    </row>
    <row r="7614" spans="1:8" ht="15" customHeight="1" thickBot="1">
      <c r="A7614" s="38" t="str">
        <f>IF($C7614="","",IFERROR(_xlfn.XLOOKUP($C7614,'1.PrepList'!$I$2:$I$1500,'1.PrepList'!$G$2:$G$1500,"")&amp;"",""))</f>
        <v/>
      </c>
      <c r="B7614" s="638" t="str">
        <f>IF($C7614="","",IFERROR(_xlfn.XLOOKUP($C7614,'1.PrepList'!$I$2:$I$1500,'1.PrepList'!$H$2:$H$1500,"")&amp;"",""))</f>
        <v/>
      </c>
      <c r="D7614" s="638" t="str">
        <f>IF($C7614="","",IFERROR(_xlfn.XLOOKUP($C7614,'1.PrepList'!$I$2:$I$1500,'1.PrepList'!$J$2:$J$1500,"")&amp;"",""))</f>
        <v/>
      </c>
      <c r="E7614" s="638" t="str">
        <f>IF($C7614="","",IFERROR(_xlfn.XLOOKUP($C7614,'1.PrepList'!$I$2:$I$1500,'1.PrepList'!$N$2:$N$1500,"")&amp;"",""))</f>
        <v/>
      </c>
      <c r="F7614" s="638" t="str">
        <f>IF($C7614="","",IFERROR(_xlfn.XLOOKUP($C7614,'1.PrepList'!$I$2:$I$1500,'1.PrepList'!$K$2:$K$1500,"")&amp;"",""))</f>
        <v/>
      </c>
      <c r="H7614" s="644" t="str">
        <f>IF($C7614="","",IFERROR(IF(_xlfn.XLOOKUP($C7614,tbl_StartedStatus[Bold ID],tbl_StartedStatus[Started])="Started","Yes",IF(_xlfn.XLOOKUP($C7614,tbl_StartedStatus[Bold ID],tbl_StartedStatus[Started])="No Show","No Show","")),""))</f>
        <v/>
      </c>
    </row>
    <row r="7615" spans="1:8" ht="15" customHeight="1" thickBot="1">
      <c r="A7615" s="38" t="str">
        <f>IF($C7615="","",IFERROR(_xlfn.XLOOKUP($C7615,'1.PrepList'!$I$2:$I$1500,'1.PrepList'!$G$2:$G$1500,"")&amp;"",""))</f>
        <v/>
      </c>
      <c r="B7615" s="638" t="str">
        <f>IF($C7615="","",IFERROR(_xlfn.XLOOKUP($C7615,'1.PrepList'!$I$2:$I$1500,'1.PrepList'!$H$2:$H$1500,"")&amp;"",""))</f>
        <v/>
      </c>
      <c r="D7615" s="638" t="str">
        <f>IF($C7615="","",IFERROR(_xlfn.XLOOKUP($C7615,'1.PrepList'!$I$2:$I$1500,'1.PrepList'!$J$2:$J$1500,"")&amp;"",""))</f>
        <v/>
      </c>
      <c r="E7615" s="638" t="str">
        <f>IF($C7615="","",IFERROR(_xlfn.XLOOKUP($C7615,'1.PrepList'!$I$2:$I$1500,'1.PrepList'!$N$2:$N$1500,"")&amp;"",""))</f>
        <v/>
      </c>
      <c r="F7615" s="638" t="str">
        <f>IF($C7615="","",IFERROR(_xlfn.XLOOKUP($C7615,'1.PrepList'!$I$2:$I$1500,'1.PrepList'!$K$2:$K$1500,"")&amp;"",""))</f>
        <v/>
      </c>
      <c r="H7615" s="644" t="str">
        <f>IF($C7615="","",IFERROR(IF(_xlfn.XLOOKUP($C7615,tbl_StartedStatus[Bold ID],tbl_StartedStatus[Started])="Started","Yes",IF(_xlfn.XLOOKUP($C7615,tbl_StartedStatus[Bold ID],tbl_StartedStatus[Started])="No Show","No Show","")),""))</f>
        <v/>
      </c>
    </row>
    <row r="7616" spans="1:8" ht="15" customHeight="1" thickBot="1">
      <c r="A7616" s="38" t="str">
        <f>IF($C7616="","",IFERROR(_xlfn.XLOOKUP($C7616,'1.PrepList'!$I$2:$I$1500,'1.PrepList'!$G$2:$G$1500,"")&amp;"",""))</f>
        <v/>
      </c>
      <c r="B7616" s="638" t="str">
        <f>IF($C7616="","",IFERROR(_xlfn.XLOOKUP($C7616,'1.PrepList'!$I$2:$I$1500,'1.PrepList'!$H$2:$H$1500,"")&amp;"",""))</f>
        <v/>
      </c>
      <c r="D7616" s="638" t="str">
        <f>IF($C7616="","",IFERROR(_xlfn.XLOOKUP($C7616,'1.PrepList'!$I$2:$I$1500,'1.PrepList'!$J$2:$J$1500,"")&amp;"",""))</f>
        <v/>
      </c>
      <c r="E7616" s="638" t="str">
        <f>IF($C7616="","",IFERROR(_xlfn.XLOOKUP($C7616,'1.PrepList'!$I$2:$I$1500,'1.PrepList'!$N$2:$N$1500,"")&amp;"",""))</f>
        <v/>
      </c>
      <c r="F7616" s="638" t="str">
        <f>IF($C7616="","",IFERROR(_xlfn.XLOOKUP($C7616,'1.PrepList'!$I$2:$I$1500,'1.PrepList'!$K$2:$K$1500,"")&amp;"",""))</f>
        <v/>
      </c>
      <c r="H7616" s="644" t="str">
        <f>IF($C7616="","",IFERROR(IF(_xlfn.XLOOKUP($C7616,tbl_StartedStatus[Bold ID],tbl_StartedStatus[Started])="Started","Yes",IF(_xlfn.XLOOKUP($C7616,tbl_StartedStatus[Bold ID],tbl_StartedStatus[Started])="No Show","No Show","")),""))</f>
        <v/>
      </c>
    </row>
    <row r="7617" spans="1:8" ht="15" customHeight="1" thickBot="1">
      <c r="A7617" s="38" t="str">
        <f>IF($C7617="","",IFERROR(_xlfn.XLOOKUP($C7617,'1.PrepList'!$I$2:$I$1500,'1.PrepList'!$G$2:$G$1500,"")&amp;"",""))</f>
        <v/>
      </c>
      <c r="B7617" s="638" t="str">
        <f>IF($C7617="","",IFERROR(_xlfn.XLOOKUP($C7617,'1.PrepList'!$I$2:$I$1500,'1.PrepList'!$H$2:$H$1500,"")&amp;"",""))</f>
        <v/>
      </c>
      <c r="D7617" s="638" t="str">
        <f>IF($C7617="","",IFERROR(_xlfn.XLOOKUP($C7617,'1.PrepList'!$I$2:$I$1500,'1.PrepList'!$J$2:$J$1500,"")&amp;"",""))</f>
        <v/>
      </c>
      <c r="E7617" s="638" t="str">
        <f>IF($C7617="","",IFERROR(_xlfn.XLOOKUP($C7617,'1.PrepList'!$I$2:$I$1500,'1.PrepList'!$N$2:$N$1500,"")&amp;"",""))</f>
        <v/>
      </c>
      <c r="F7617" s="638" t="str">
        <f>IF($C7617="","",IFERROR(_xlfn.XLOOKUP($C7617,'1.PrepList'!$I$2:$I$1500,'1.PrepList'!$K$2:$K$1500,"")&amp;"",""))</f>
        <v/>
      </c>
      <c r="H7617" s="644" t="str">
        <f>IF($C7617="","",IFERROR(IF(_xlfn.XLOOKUP($C7617,tbl_StartedStatus[Bold ID],tbl_StartedStatus[Started])="Started","Yes",IF(_xlfn.XLOOKUP($C7617,tbl_StartedStatus[Bold ID],tbl_StartedStatus[Started])="No Show","No Show","")),""))</f>
        <v/>
      </c>
    </row>
    <row r="7618" spans="1:8" ht="15" customHeight="1" thickBot="1">
      <c r="A7618" s="38" t="str">
        <f>IF($C7618="","",IFERROR(_xlfn.XLOOKUP($C7618,'1.PrepList'!$I$2:$I$1500,'1.PrepList'!$G$2:$G$1500,"")&amp;"",""))</f>
        <v/>
      </c>
      <c r="B7618" s="638" t="str">
        <f>IF($C7618="","",IFERROR(_xlfn.XLOOKUP($C7618,'1.PrepList'!$I$2:$I$1500,'1.PrepList'!$H$2:$H$1500,"")&amp;"",""))</f>
        <v/>
      </c>
      <c r="D7618" s="638" t="str">
        <f>IF($C7618="","",IFERROR(_xlfn.XLOOKUP($C7618,'1.PrepList'!$I$2:$I$1500,'1.PrepList'!$J$2:$J$1500,"")&amp;"",""))</f>
        <v/>
      </c>
      <c r="E7618" s="638" t="str">
        <f>IF($C7618="","",IFERROR(_xlfn.XLOOKUP($C7618,'1.PrepList'!$I$2:$I$1500,'1.PrepList'!$N$2:$N$1500,"")&amp;"",""))</f>
        <v/>
      </c>
      <c r="F7618" s="638" t="str">
        <f>IF($C7618="","",IFERROR(_xlfn.XLOOKUP($C7618,'1.PrepList'!$I$2:$I$1500,'1.PrepList'!$K$2:$K$1500,"")&amp;"",""))</f>
        <v/>
      </c>
      <c r="H7618" s="644" t="str">
        <f>IF($C7618="","",IFERROR(IF(_xlfn.XLOOKUP($C7618,tbl_StartedStatus[Bold ID],tbl_StartedStatus[Started])="Started","Yes",IF(_xlfn.XLOOKUP($C7618,tbl_StartedStatus[Bold ID],tbl_StartedStatus[Started])="No Show","No Show","")),""))</f>
        <v/>
      </c>
    </row>
    <row r="7619" spans="1:8" ht="15" customHeight="1" thickBot="1">
      <c r="A7619" s="38" t="str">
        <f>IF($C7619="","",IFERROR(_xlfn.XLOOKUP($C7619,'1.PrepList'!$I$2:$I$1500,'1.PrepList'!$G$2:$G$1500,"")&amp;"",""))</f>
        <v/>
      </c>
      <c r="B7619" s="638" t="str">
        <f>IF($C7619="","",IFERROR(_xlfn.XLOOKUP($C7619,'1.PrepList'!$I$2:$I$1500,'1.PrepList'!$H$2:$H$1500,"")&amp;"",""))</f>
        <v/>
      </c>
      <c r="D7619" s="638" t="str">
        <f>IF($C7619="","",IFERROR(_xlfn.XLOOKUP($C7619,'1.PrepList'!$I$2:$I$1500,'1.PrepList'!$J$2:$J$1500,"")&amp;"",""))</f>
        <v/>
      </c>
      <c r="E7619" s="638" t="str">
        <f>IF($C7619="","",IFERROR(_xlfn.XLOOKUP($C7619,'1.PrepList'!$I$2:$I$1500,'1.PrepList'!$N$2:$N$1500,"")&amp;"",""))</f>
        <v/>
      </c>
      <c r="F7619" s="638" t="str">
        <f>IF($C7619="","",IFERROR(_xlfn.XLOOKUP($C7619,'1.PrepList'!$I$2:$I$1500,'1.PrepList'!$K$2:$K$1500,"")&amp;"",""))</f>
        <v/>
      </c>
      <c r="H7619" s="644" t="str">
        <f>IF($C7619="","",IFERROR(IF(_xlfn.XLOOKUP($C7619,tbl_StartedStatus[Bold ID],tbl_StartedStatus[Started])="Started","Yes",IF(_xlfn.XLOOKUP($C7619,tbl_StartedStatus[Bold ID],tbl_StartedStatus[Started])="No Show","No Show","")),""))</f>
        <v/>
      </c>
    </row>
    <row r="7620" spans="1:8" ht="15" customHeight="1" thickBot="1">
      <c r="A7620" s="38" t="str">
        <f>IF($C7620="","",IFERROR(_xlfn.XLOOKUP($C7620,'1.PrepList'!$I$2:$I$1500,'1.PrepList'!$G$2:$G$1500,"")&amp;"",""))</f>
        <v/>
      </c>
      <c r="B7620" s="638" t="str">
        <f>IF($C7620="","",IFERROR(_xlfn.XLOOKUP($C7620,'1.PrepList'!$I$2:$I$1500,'1.PrepList'!$H$2:$H$1500,"")&amp;"",""))</f>
        <v/>
      </c>
      <c r="D7620" s="638" t="str">
        <f>IF($C7620="","",IFERROR(_xlfn.XLOOKUP($C7620,'1.PrepList'!$I$2:$I$1500,'1.PrepList'!$J$2:$J$1500,"")&amp;"",""))</f>
        <v/>
      </c>
      <c r="E7620" s="638" t="str">
        <f>IF($C7620="","",IFERROR(_xlfn.XLOOKUP($C7620,'1.PrepList'!$I$2:$I$1500,'1.PrepList'!$N$2:$N$1500,"")&amp;"",""))</f>
        <v/>
      </c>
      <c r="F7620" s="638" t="str">
        <f>IF($C7620="","",IFERROR(_xlfn.XLOOKUP($C7620,'1.PrepList'!$I$2:$I$1500,'1.PrepList'!$K$2:$K$1500,"")&amp;"",""))</f>
        <v/>
      </c>
      <c r="H7620" s="644" t="str">
        <f>IF($C7620="","",IFERROR(IF(_xlfn.XLOOKUP($C7620,tbl_StartedStatus[Bold ID],tbl_StartedStatus[Started])="Started","Yes",IF(_xlfn.XLOOKUP($C7620,tbl_StartedStatus[Bold ID],tbl_StartedStatus[Started])="No Show","No Show","")),""))</f>
        <v/>
      </c>
    </row>
    <row r="7621" spans="1:8" ht="15" customHeight="1" thickBot="1">
      <c r="A7621" s="38" t="str">
        <f>IF($C7621="","",IFERROR(_xlfn.XLOOKUP($C7621,'1.PrepList'!$I$2:$I$1500,'1.PrepList'!$G$2:$G$1500,"")&amp;"",""))</f>
        <v/>
      </c>
      <c r="B7621" s="638" t="str">
        <f>IF($C7621="","",IFERROR(_xlfn.XLOOKUP($C7621,'1.PrepList'!$I$2:$I$1500,'1.PrepList'!$H$2:$H$1500,"")&amp;"",""))</f>
        <v/>
      </c>
      <c r="D7621" s="638" t="str">
        <f>IF($C7621="","",IFERROR(_xlfn.XLOOKUP($C7621,'1.PrepList'!$I$2:$I$1500,'1.PrepList'!$J$2:$J$1500,"")&amp;"",""))</f>
        <v/>
      </c>
      <c r="E7621" s="638" t="str">
        <f>IF($C7621="","",IFERROR(_xlfn.XLOOKUP($C7621,'1.PrepList'!$I$2:$I$1500,'1.PrepList'!$N$2:$N$1500,"")&amp;"",""))</f>
        <v/>
      </c>
      <c r="F7621" s="638" t="str">
        <f>IF($C7621="","",IFERROR(_xlfn.XLOOKUP($C7621,'1.PrepList'!$I$2:$I$1500,'1.PrepList'!$K$2:$K$1500,"")&amp;"",""))</f>
        <v/>
      </c>
      <c r="H7621" s="644" t="str">
        <f>IF($C7621="","",IFERROR(IF(_xlfn.XLOOKUP($C7621,tbl_StartedStatus[Bold ID],tbl_StartedStatus[Started])="Started","Yes",IF(_xlfn.XLOOKUP($C7621,tbl_StartedStatus[Bold ID],tbl_StartedStatus[Started])="No Show","No Show","")),""))</f>
        <v/>
      </c>
    </row>
    <row r="7622" spans="1:8" ht="15" customHeight="1" thickBot="1">
      <c r="A7622" s="38" t="str">
        <f>IF($C7622="","",IFERROR(_xlfn.XLOOKUP($C7622,'1.PrepList'!$I$2:$I$1500,'1.PrepList'!$G$2:$G$1500,"")&amp;"",""))</f>
        <v/>
      </c>
      <c r="B7622" s="638" t="str">
        <f>IF($C7622="","",IFERROR(_xlfn.XLOOKUP($C7622,'1.PrepList'!$I$2:$I$1500,'1.PrepList'!$H$2:$H$1500,"")&amp;"",""))</f>
        <v/>
      </c>
      <c r="D7622" s="638" t="str">
        <f>IF($C7622="","",IFERROR(_xlfn.XLOOKUP($C7622,'1.PrepList'!$I$2:$I$1500,'1.PrepList'!$J$2:$J$1500,"")&amp;"",""))</f>
        <v/>
      </c>
      <c r="E7622" s="638" t="str">
        <f>IF($C7622="","",IFERROR(_xlfn.XLOOKUP($C7622,'1.PrepList'!$I$2:$I$1500,'1.PrepList'!$N$2:$N$1500,"")&amp;"",""))</f>
        <v/>
      </c>
      <c r="F7622" s="638" t="str">
        <f>IF($C7622="","",IFERROR(_xlfn.XLOOKUP($C7622,'1.PrepList'!$I$2:$I$1500,'1.PrepList'!$K$2:$K$1500,"")&amp;"",""))</f>
        <v/>
      </c>
      <c r="H7622" s="644" t="str">
        <f>IF($C7622="","",IFERROR(IF(_xlfn.XLOOKUP($C7622,tbl_StartedStatus[Bold ID],tbl_StartedStatus[Started])="Started","Yes",IF(_xlfn.XLOOKUP($C7622,tbl_StartedStatus[Bold ID],tbl_StartedStatus[Started])="No Show","No Show","")),""))</f>
        <v/>
      </c>
    </row>
    <row r="7623" spans="1:8" ht="15" customHeight="1" thickBot="1">
      <c r="A7623" s="38" t="str">
        <f>IF($C7623="","",IFERROR(_xlfn.XLOOKUP($C7623,'1.PrepList'!$I$2:$I$1500,'1.PrepList'!$G$2:$G$1500,"")&amp;"",""))</f>
        <v/>
      </c>
      <c r="B7623" s="638" t="str">
        <f>IF($C7623="","",IFERROR(_xlfn.XLOOKUP($C7623,'1.PrepList'!$I$2:$I$1500,'1.PrepList'!$H$2:$H$1500,"")&amp;"",""))</f>
        <v/>
      </c>
      <c r="D7623" s="638" t="str">
        <f>IF($C7623="","",IFERROR(_xlfn.XLOOKUP($C7623,'1.PrepList'!$I$2:$I$1500,'1.PrepList'!$J$2:$J$1500,"")&amp;"",""))</f>
        <v/>
      </c>
      <c r="E7623" s="638" t="str">
        <f>IF($C7623="","",IFERROR(_xlfn.XLOOKUP($C7623,'1.PrepList'!$I$2:$I$1500,'1.PrepList'!$N$2:$N$1500,"")&amp;"",""))</f>
        <v/>
      </c>
      <c r="F7623" s="638" t="str">
        <f>IF($C7623="","",IFERROR(_xlfn.XLOOKUP($C7623,'1.PrepList'!$I$2:$I$1500,'1.PrepList'!$K$2:$K$1500,"")&amp;"",""))</f>
        <v/>
      </c>
      <c r="H7623" s="644" t="str">
        <f>IF($C7623="","",IFERROR(IF(_xlfn.XLOOKUP($C7623,tbl_StartedStatus[Bold ID],tbl_StartedStatus[Started])="Started","Yes",IF(_xlfn.XLOOKUP($C7623,tbl_StartedStatus[Bold ID],tbl_StartedStatus[Started])="No Show","No Show","")),""))</f>
        <v/>
      </c>
    </row>
    <row r="7624" spans="1:8" ht="15" customHeight="1" thickBot="1">
      <c r="A7624" s="38" t="str">
        <f>IF($C7624="","",IFERROR(_xlfn.XLOOKUP($C7624,'1.PrepList'!$I$2:$I$1500,'1.PrepList'!$G$2:$G$1500,"")&amp;"",""))</f>
        <v/>
      </c>
      <c r="B7624" s="638" t="str">
        <f>IF($C7624="","",IFERROR(_xlfn.XLOOKUP($C7624,'1.PrepList'!$I$2:$I$1500,'1.PrepList'!$H$2:$H$1500,"")&amp;"",""))</f>
        <v/>
      </c>
      <c r="D7624" s="638" t="str">
        <f>IF($C7624="","",IFERROR(_xlfn.XLOOKUP($C7624,'1.PrepList'!$I$2:$I$1500,'1.PrepList'!$J$2:$J$1500,"")&amp;"",""))</f>
        <v/>
      </c>
      <c r="E7624" s="638" t="str">
        <f>IF($C7624="","",IFERROR(_xlfn.XLOOKUP($C7624,'1.PrepList'!$I$2:$I$1500,'1.PrepList'!$N$2:$N$1500,"")&amp;"",""))</f>
        <v/>
      </c>
      <c r="F7624" s="638" t="str">
        <f>IF($C7624="","",IFERROR(_xlfn.XLOOKUP($C7624,'1.PrepList'!$I$2:$I$1500,'1.PrepList'!$K$2:$K$1500,"")&amp;"",""))</f>
        <v/>
      </c>
      <c r="H7624" s="644" t="str">
        <f>IF($C7624="","",IFERROR(IF(_xlfn.XLOOKUP($C7624,tbl_StartedStatus[Bold ID],tbl_StartedStatus[Started])="Started","Yes",IF(_xlfn.XLOOKUP($C7624,tbl_StartedStatus[Bold ID],tbl_StartedStatus[Started])="No Show","No Show","")),""))</f>
        <v/>
      </c>
    </row>
    <row r="7625" spans="1:8" ht="15" customHeight="1" thickBot="1">
      <c r="A7625" s="38" t="str">
        <f>IF($C7625="","",IFERROR(_xlfn.XLOOKUP($C7625,'1.PrepList'!$I$2:$I$1500,'1.PrepList'!$G$2:$G$1500,"")&amp;"",""))</f>
        <v/>
      </c>
      <c r="B7625" s="638" t="str">
        <f>IF($C7625="","",IFERROR(_xlfn.XLOOKUP($C7625,'1.PrepList'!$I$2:$I$1500,'1.PrepList'!$H$2:$H$1500,"")&amp;"",""))</f>
        <v/>
      </c>
      <c r="D7625" s="638" t="str">
        <f>IF($C7625="","",IFERROR(_xlfn.XLOOKUP($C7625,'1.PrepList'!$I$2:$I$1500,'1.PrepList'!$J$2:$J$1500,"")&amp;"",""))</f>
        <v/>
      </c>
      <c r="E7625" s="638" t="str">
        <f>IF($C7625="","",IFERROR(_xlfn.XLOOKUP($C7625,'1.PrepList'!$I$2:$I$1500,'1.PrepList'!$N$2:$N$1500,"")&amp;"",""))</f>
        <v/>
      </c>
      <c r="F7625" s="638" t="str">
        <f>IF($C7625="","",IFERROR(_xlfn.XLOOKUP($C7625,'1.PrepList'!$I$2:$I$1500,'1.PrepList'!$K$2:$K$1500,"")&amp;"",""))</f>
        <v/>
      </c>
      <c r="H7625" s="644" t="str">
        <f>IF($C7625="","",IFERROR(IF(_xlfn.XLOOKUP($C7625,tbl_StartedStatus[Bold ID],tbl_StartedStatus[Started])="Started","Yes",IF(_xlfn.XLOOKUP($C7625,tbl_StartedStatus[Bold ID],tbl_StartedStatus[Started])="No Show","No Show","")),""))</f>
        <v/>
      </c>
    </row>
    <row r="7626" spans="1:8" ht="15" customHeight="1" thickBot="1">
      <c r="A7626" s="38" t="str">
        <f>IF($C7626="","",IFERROR(_xlfn.XLOOKUP($C7626,'1.PrepList'!$I$2:$I$1500,'1.PrepList'!$G$2:$G$1500,"")&amp;"",""))</f>
        <v/>
      </c>
      <c r="B7626" s="638" t="str">
        <f>IF($C7626="","",IFERROR(_xlfn.XLOOKUP($C7626,'1.PrepList'!$I$2:$I$1500,'1.PrepList'!$H$2:$H$1500,"")&amp;"",""))</f>
        <v/>
      </c>
      <c r="D7626" s="638" t="str">
        <f>IF($C7626="","",IFERROR(_xlfn.XLOOKUP($C7626,'1.PrepList'!$I$2:$I$1500,'1.PrepList'!$J$2:$J$1500,"")&amp;"",""))</f>
        <v/>
      </c>
      <c r="E7626" s="638" t="str">
        <f>IF($C7626="","",IFERROR(_xlfn.XLOOKUP($C7626,'1.PrepList'!$I$2:$I$1500,'1.PrepList'!$N$2:$N$1500,"")&amp;"",""))</f>
        <v/>
      </c>
      <c r="F7626" s="638" t="str">
        <f>IF($C7626="","",IFERROR(_xlfn.XLOOKUP($C7626,'1.PrepList'!$I$2:$I$1500,'1.PrepList'!$K$2:$K$1500,"")&amp;"",""))</f>
        <v/>
      </c>
      <c r="H7626" s="644" t="str">
        <f>IF($C7626="","",IFERROR(IF(_xlfn.XLOOKUP($C7626,tbl_StartedStatus[Bold ID],tbl_StartedStatus[Started])="Started","Yes",IF(_xlfn.XLOOKUP($C7626,tbl_StartedStatus[Bold ID],tbl_StartedStatus[Started])="No Show","No Show","")),""))</f>
        <v/>
      </c>
    </row>
    <row r="7627" spans="1:8" ht="15" customHeight="1" thickBot="1">
      <c r="A7627" s="38" t="str">
        <f>IF($C7627="","",IFERROR(_xlfn.XLOOKUP($C7627,'1.PrepList'!$I$2:$I$1500,'1.PrepList'!$G$2:$G$1500,"")&amp;"",""))</f>
        <v/>
      </c>
      <c r="B7627" s="638" t="str">
        <f>IF($C7627="","",IFERROR(_xlfn.XLOOKUP($C7627,'1.PrepList'!$I$2:$I$1500,'1.PrepList'!$H$2:$H$1500,"")&amp;"",""))</f>
        <v/>
      </c>
      <c r="D7627" s="638" t="str">
        <f>IF($C7627="","",IFERROR(_xlfn.XLOOKUP($C7627,'1.PrepList'!$I$2:$I$1500,'1.PrepList'!$J$2:$J$1500,"")&amp;"",""))</f>
        <v/>
      </c>
      <c r="E7627" s="638" t="str">
        <f>IF($C7627="","",IFERROR(_xlfn.XLOOKUP($C7627,'1.PrepList'!$I$2:$I$1500,'1.PrepList'!$N$2:$N$1500,"")&amp;"",""))</f>
        <v/>
      </c>
      <c r="F7627" s="638" t="str">
        <f>IF($C7627="","",IFERROR(_xlfn.XLOOKUP($C7627,'1.PrepList'!$I$2:$I$1500,'1.PrepList'!$K$2:$K$1500,"")&amp;"",""))</f>
        <v/>
      </c>
      <c r="H7627" s="644" t="str">
        <f>IF($C7627="","",IFERROR(IF(_xlfn.XLOOKUP($C7627,tbl_StartedStatus[Bold ID],tbl_StartedStatus[Started])="Started","Yes",IF(_xlfn.XLOOKUP($C7627,tbl_StartedStatus[Bold ID],tbl_StartedStatus[Started])="No Show","No Show","")),""))</f>
        <v/>
      </c>
    </row>
    <row r="7628" spans="1:8" ht="15" customHeight="1" thickBot="1">
      <c r="A7628" s="38" t="str">
        <f>IF($C7628="","",IFERROR(_xlfn.XLOOKUP($C7628,'1.PrepList'!$I$2:$I$1500,'1.PrepList'!$G$2:$G$1500,"")&amp;"",""))</f>
        <v/>
      </c>
      <c r="B7628" s="638" t="str">
        <f>IF($C7628="","",IFERROR(_xlfn.XLOOKUP($C7628,'1.PrepList'!$I$2:$I$1500,'1.PrepList'!$H$2:$H$1500,"")&amp;"",""))</f>
        <v/>
      </c>
      <c r="D7628" s="638" t="str">
        <f>IF($C7628="","",IFERROR(_xlfn.XLOOKUP($C7628,'1.PrepList'!$I$2:$I$1500,'1.PrepList'!$J$2:$J$1500,"")&amp;"",""))</f>
        <v/>
      </c>
      <c r="E7628" s="638" t="str">
        <f>IF($C7628="","",IFERROR(_xlfn.XLOOKUP($C7628,'1.PrepList'!$I$2:$I$1500,'1.PrepList'!$N$2:$N$1500,"")&amp;"",""))</f>
        <v/>
      </c>
      <c r="F7628" s="638" t="str">
        <f>IF($C7628="","",IFERROR(_xlfn.XLOOKUP($C7628,'1.PrepList'!$I$2:$I$1500,'1.PrepList'!$K$2:$K$1500,"")&amp;"",""))</f>
        <v/>
      </c>
      <c r="H7628" s="644" t="str">
        <f>IF($C7628="","",IFERROR(IF(_xlfn.XLOOKUP($C7628,tbl_StartedStatus[Bold ID],tbl_StartedStatus[Started])="Started","Yes",IF(_xlfn.XLOOKUP($C7628,tbl_StartedStatus[Bold ID],tbl_StartedStatus[Started])="No Show","No Show","")),""))</f>
        <v/>
      </c>
    </row>
    <row r="7629" spans="1:8" ht="15" customHeight="1" thickBot="1">
      <c r="A7629" s="38" t="str">
        <f>IF($C7629="","",IFERROR(_xlfn.XLOOKUP($C7629,'1.PrepList'!$I$2:$I$1500,'1.PrepList'!$G$2:$G$1500,"")&amp;"",""))</f>
        <v/>
      </c>
      <c r="B7629" s="638" t="str">
        <f>IF($C7629="","",IFERROR(_xlfn.XLOOKUP($C7629,'1.PrepList'!$I$2:$I$1500,'1.PrepList'!$H$2:$H$1500,"")&amp;"",""))</f>
        <v/>
      </c>
      <c r="D7629" s="638" t="str">
        <f>IF($C7629="","",IFERROR(_xlfn.XLOOKUP($C7629,'1.PrepList'!$I$2:$I$1500,'1.PrepList'!$J$2:$J$1500,"")&amp;"",""))</f>
        <v/>
      </c>
      <c r="E7629" s="638" t="str">
        <f>IF($C7629="","",IFERROR(_xlfn.XLOOKUP($C7629,'1.PrepList'!$I$2:$I$1500,'1.PrepList'!$N$2:$N$1500,"")&amp;"",""))</f>
        <v/>
      </c>
      <c r="F7629" s="638" t="str">
        <f>IF($C7629="","",IFERROR(_xlfn.XLOOKUP($C7629,'1.PrepList'!$I$2:$I$1500,'1.PrepList'!$K$2:$K$1500,"")&amp;"",""))</f>
        <v/>
      </c>
      <c r="H7629" s="644" t="str">
        <f>IF($C7629="","",IFERROR(IF(_xlfn.XLOOKUP($C7629,tbl_StartedStatus[Bold ID],tbl_StartedStatus[Started])="Started","Yes",IF(_xlfn.XLOOKUP($C7629,tbl_StartedStatus[Bold ID],tbl_StartedStatus[Started])="No Show","No Show","")),""))</f>
        <v/>
      </c>
    </row>
    <row r="7630" spans="1:8" ht="15" customHeight="1" thickBot="1">
      <c r="A7630" s="38" t="str">
        <f>IF($C7630="","",IFERROR(_xlfn.XLOOKUP($C7630,'1.PrepList'!$I$2:$I$1500,'1.PrepList'!$G$2:$G$1500,"")&amp;"",""))</f>
        <v/>
      </c>
      <c r="B7630" s="638" t="str">
        <f>IF($C7630="","",IFERROR(_xlfn.XLOOKUP($C7630,'1.PrepList'!$I$2:$I$1500,'1.PrepList'!$H$2:$H$1500,"")&amp;"",""))</f>
        <v/>
      </c>
      <c r="D7630" s="638" t="str">
        <f>IF($C7630="","",IFERROR(_xlfn.XLOOKUP($C7630,'1.PrepList'!$I$2:$I$1500,'1.PrepList'!$J$2:$J$1500,"")&amp;"",""))</f>
        <v/>
      </c>
      <c r="E7630" s="638" t="str">
        <f>IF($C7630="","",IFERROR(_xlfn.XLOOKUP($C7630,'1.PrepList'!$I$2:$I$1500,'1.PrepList'!$N$2:$N$1500,"")&amp;"",""))</f>
        <v/>
      </c>
      <c r="F7630" s="638" t="str">
        <f>IF($C7630="","",IFERROR(_xlfn.XLOOKUP($C7630,'1.PrepList'!$I$2:$I$1500,'1.PrepList'!$K$2:$K$1500,"")&amp;"",""))</f>
        <v/>
      </c>
      <c r="H7630" s="644" t="str">
        <f>IF($C7630="","",IFERROR(IF(_xlfn.XLOOKUP($C7630,tbl_StartedStatus[Bold ID],tbl_StartedStatus[Started])="Started","Yes",IF(_xlfn.XLOOKUP($C7630,tbl_StartedStatus[Bold ID],tbl_StartedStatus[Started])="No Show","No Show","")),""))</f>
        <v/>
      </c>
    </row>
    <row r="7631" spans="1:8" ht="15" customHeight="1" thickBot="1">
      <c r="A7631" s="38" t="str">
        <f>IF($C7631="","",IFERROR(_xlfn.XLOOKUP($C7631,'1.PrepList'!$I$2:$I$1500,'1.PrepList'!$G$2:$G$1500,"")&amp;"",""))</f>
        <v/>
      </c>
      <c r="B7631" s="638" t="str">
        <f>IF($C7631="","",IFERROR(_xlfn.XLOOKUP($C7631,'1.PrepList'!$I$2:$I$1500,'1.PrepList'!$H$2:$H$1500,"")&amp;"",""))</f>
        <v/>
      </c>
      <c r="D7631" s="638" t="str">
        <f>IF($C7631="","",IFERROR(_xlfn.XLOOKUP($C7631,'1.PrepList'!$I$2:$I$1500,'1.PrepList'!$J$2:$J$1500,"")&amp;"",""))</f>
        <v/>
      </c>
      <c r="E7631" s="638" t="str">
        <f>IF($C7631="","",IFERROR(_xlfn.XLOOKUP($C7631,'1.PrepList'!$I$2:$I$1500,'1.PrepList'!$N$2:$N$1500,"")&amp;"",""))</f>
        <v/>
      </c>
      <c r="F7631" s="638" t="str">
        <f>IF($C7631="","",IFERROR(_xlfn.XLOOKUP($C7631,'1.PrepList'!$I$2:$I$1500,'1.PrepList'!$K$2:$K$1500,"")&amp;"",""))</f>
        <v/>
      </c>
      <c r="H7631" s="644" t="str">
        <f>IF($C7631="","",IFERROR(IF(_xlfn.XLOOKUP($C7631,tbl_StartedStatus[Bold ID],tbl_StartedStatus[Started])="Started","Yes",IF(_xlfn.XLOOKUP($C7631,tbl_StartedStatus[Bold ID],tbl_StartedStatus[Started])="No Show","No Show","")),""))</f>
        <v/>
      </c>
    </row>
    <row r="7632" spans="1:8" ht="15" customHeight="1" thickBot="1">
      <c r="A7632" s="38" t="str">
        <f>IF($C7632="","",IFERROR(_xlfn.XLOOKUP($C7632,'1.PrepList'!$I$2:$I$1500,'1.PrepList'!$G$2:$G$1500,"")&amp;"",""))</f>
        <v/>
      </c>
      <c r="B7632" s="638" t="str">
        <f>IF($C7632="","",IFERROR(_xlfn.XLOOKUP($C7632,'1.PrepList'!$I$2:$I$1500,'1.PrepList'!$H$2:$H$1500,"")&amp;"",""))</f>
        <v/>
      </c>
      <c r="D7632" s="638" t="str">
        <f>IF($C7632="","",IFERROR(_xlfn.XLOOKUP($C7632,'1.PrepList'!$I$2:$I$1500,'1.PrepList'!$J$2:$J$1500,"")&amp;"",""))</f>
        <v/>
      </c>
      <c r="E7632" s="638" t="str">
        <f>IF($C7632="","",IFERROR(_xlfn.XLOOKUP($C7632,'1.PrepList'!$I$2:$I$1500,'1.PrepList'!$N$2:$N$1500,"")&amp;"",""))</f>
        <v/>
      </c>
      <c r="F7632" s="638" t="str">
        <f>IF($C7632="","",IFERROR(_xlfn.XLOOKUP($C7632,'1.PrepList'!$I$2:$I$1500,'1.PrepList'!$K$2:$K$1500,"")&amp;"",""))</f>
        <v/>
      </c>
      <c r="H7632" s="644" t="str">
        <f>IF($C7632="","",IFERROR(IF(_xlfn.XLOOKUP($C7632,tbl_StartedStatus[Bold ID],tbl_StartedStatus[Started])="Started","Yes",IF(_xlfn.XLOOKUP($C7632,tbl_StartedStatus[Bold ID],tbl_StartedStatus[Started])="No Show","No Show","")),""))</f>
        <v/>
      </c>
    </row>
    <row r="7633" spans="1:8" ht="15" customHeight="1" thickBot="1">
      <c r="A7633" s="38" t="str">
        <f>IF($C7633="","",IFERROR(_xlfn.XLOOKUP($C7633,'1.PrepList'!$I$2:$I$1500,'1.PrepList'!$G$2:$G$1500,"")&amp;"",""))</f>
        <v/>
      </c>
      <c r="B7633" s="638" t="str">
        <f>IF($C7633="","",IFERROR(_xlfn.XLOOKUP($C7633,'1.PrepList'!$I$2:$I$1500,'1.PrepList'!$H$2:$H$1500,"")&amp;"",""))</f>
        <v/>
      </c>
      <c r="D7633" s="638" t="str">
        <f>IF($C7633="","",IFERROR(_xlfn.XLOOKUP($C7633,'1.PrepList'!$I$2:$I$1500,'1.PrepList'!$J$2:$J$1500,"")&amp;"",""))</f>
        <v/>
      </c>
      <c r="E7633" s="638" t="str">
        <f>IF($C7633="","",IFERROR(_xlfn.XLOOKUP($C7633,'1.PrepList'!$I$2:$I$1500,'1.PrepList'!$N$2:$N$1500,"")&amp;"",""))</f>
        <v/>
      </c>
      <c r="F7633" s="638" t="str">
        <f>IF($C7633="","",IFERROR(_xlfn.XLOOKUP($C7633,'1.PrepList'!$I$2:$I$1500,'1.PrepList'!$K$2:$K$1500,"")&amp;"",""))</f>
        <v/>
      </c>
      <c r="H7633" s="644" t="str">
        <f>IF($C7633="","",IFERROR(IF(_xlfn.XLOOKUP($C7633,tbl_StartedStatus[Bold ID],tbl_StartedStatus[Started])="Started","Yes",IF(_xlfn.XLOOKUP($C7633,tbl_StartedStatus[Bold ID],tbl_StartedStatus[Started])="No Show","No Show","")),""))</f>
        <v/>
      </c>
    </row>
    <row r="7634" spans="1:8" ht="15" customHeight="1" thickBot="1">
      <c r="A7634" s="38" t="str">
        <f>IF($C7634="","",IFERROR(_xlfn.XLOOKUP($C7634,'1.PrepList'!$I$2:$I$1500,'1.PrepList'!$G$2:$G$1500,"")&amp;"",""))</f>
        <v/>
      </c>
      <c r="B7634" s="638" t="str">
        <f>IF($C7634="","",IFERROR(_xlfn.XLOOKUP($C7634,'1.PrepList'!$I$2:$I$1500,'1.PrepList'!$H$2:$H$1500,"")&amp;"",""))</f>
        <v/>
      </c>
      <c r="D7634" s="638" t="str">
        <f>IF($C7634="","",IFERROR(_xlfn.XLOOKUP($C7634,'1.PrepList'!$I$2:$I$1500,'1.PrepList'!$J$2:$J$1500,"")&amp;"",""))</f>
        <v/>
      </c>
      <c r="E7634" s="638" t="str">
        <f>IF($C7634="","",IFERROR(_xlfn.XLOOKUP($C7634,'1.PrepList'!$I$2:$I$1500,'1.PrepList'!$N$2:$N$1500,"")&amp;"",""))</f>
        <v/>
      </c>
      <c r="F7634" s="638" t="str">
        <f>IF($C7634="","",IFERROR(_xlfn.XLOOKUP($C7634,'1.PrepList'!$I$2:$I$1500,'1.PrepList'!$K$2:$K$1500,"")&amp;"",""))</f>
        <v/>
      </c>
      <c r="H7634" s="644" t="str">
        <f>IF($C7634="","",IFERROR(IF(_xlfn.XLOOKUP($C7634,tbl_StartedStatus[Bold ID],tbl_StartedStatus[Started])="Started","Yes",IF(_xlfn.XLOOKUP($C7634,tbl_StartedStatus[Bold ID],tbl_StartedStatus[Started])="No Show","No Show","")),""))</f>
        <v/>
      </c>
    </row>
    <row r="7635" spans="1:8" ht="15" customHeight="1" thickBot="1">
      <c r="A7635" s="38" t="str">
        <f>IF($C7635="","",IFERROR(_xlfn.XLOOKUP($C7635,'1.PrepList'!$I$2:$I$1500,'1.PrepList'!$G$2:$G$1500,"")&amp;"",""))</f>
        <v/>
      </c>
      <c r="B7635" s="638" t="str">
        <f>IF($C7635="","",IFERROR(_xlfn.XLOOKUP($C7635,'1.PrepList'!$I$2:$I$1500,'1.PrepList'!$H$2:$H$1500,"")&amp;"",""))</f>
        <v/>
      </c>
      <c r="D7635" s="638" t="str">
        <f>IF($C7635="","",IFERROR(_xlfn.XLOOKUP($C7635,'1.PrepList'!$I$2:$I$1500,'1.PrepList'!$J$2:$J$1500,"")&amp;"",""))</f>
        <v/>
      </c>
      <c r="E7635" s="638" t="str">
        <f>IF($C7635="","",IFERROR(_xlfn.XLOOKUP($C7635,'1.PrepList'!$I$2:$I$1500,'1.PrepList'!$N$2:$N$1500,"")&amp;"",""))</f>
        <v/>
      </c>
      <c r="F7635" s="638" t="str">
        <f>IF($C7635="","",IFERROR(_xlfn.XLOOKUP($C7635,'1.PrepList'!$I$2:$I$1500,'1.PrepList'!$K$2:$K$1500,"")&amp;"",""))</f>
        <v/>
      </c>
      <c r="H7635" s="644" t="str">
        <f>IF($C7635="","",IFERROR(IF(_xlfn.XLOOKUP($C7635,tbl_StartedStatus[Bold ID],tbl_StartedStatus[Started])="Started","Yes",IF(_xlfn.XLOOKUP($C7635,tbl_StartedStatus[Bold ID],tbl_StartedStatus[Started])="No Show","No Show","")),""))</f>
        <v/>
      </c>
    </row>
    <row r="7636" spans="1:8" ht="15" customHeight="1" thickBot="1">
      <c r="A7636" s="38" t="str">
        <f>IF($C7636="","",IFERROR(_xlfn.XLOOKUP($C7636,'1.PrepList'!$I$2:$I$1500,'1.PrepList'!$G$2:$G$1500,"")&amp;"",""))</f>
        <v/>
      </c>
      <c r="B7636" s="638" t="str">
        <f>IF($C7636="","",IFERROR(_xlfn.XLOOKUP($C7636,'1.PrepList'!$I$2:$I$1500,'1.PrepList'!$H$2:$H$1500,"")&amp;"",""))</f>
        <v/>
      </c>
      <c r="D7636" s="638" t="str">
        <f>IF($C7636="","",IFERROR(_xlfn.XLOOKUP($C7636,'1.PrepList'!$I$2:$I$1500,'1.PrepList'!$J$2:$J$1500,"")&amp;"",""))</f>
        <v/>
      </c>
      <c r="E7636" s="638" t="str">
        <f>IF($C7636="","",IFERROR(_xlfn.XLOOKUP($C7636,'1.PrepList'!$I$2:$I$1500,'1.PrepList'!$N$2:$N$1500,"")&amp;"",""))</f>
        <v/>
      </c>
      <c r="F7636" s="638" t="str">
        <f>IF($C7636="","",IFERROR(_xlfn.XLOOKUP($C7636,'1.PrepList'!$I$2:$I$1500,'1.PrepList'!$K$2:$K$1500,"")&amp;"",""))</f>
        <v/>
      </c>
      <c r="H7636" s="644" t="str">
        <f>IF($C7636="","",IFERROR(IF(_xlfn.XLOOKUP($C7636,tbl_StartedStatus[Bold ID],tbl_StartedStatus[Started])="Started","Yes",IF(_xlfn.XLOOKUP($C7636,tbl_StartedStatus[Bold ID],tbl_StartedStatus[Started])="No Show","No Show","")),""))</f>
        <v/>
      </c>
    </row>
    <row r="7637" spans="1:8" ht="15" customHeight="1" thickBot="1">
      <c r="A7637" s="38" t="str">
        <f>IF($C7637="","",IFERROR(_xlfn.XLOOKUP($C7637,'1.PrepList'!$I$2:$I$1500,'1.PrepList'!$G$2:$G$1500,"")&amp;"",""))</f>
        <v/>
      </c>
      <c r="B7637" s="638" t="str">
        <f>IF($C7637="","",IFERROR(_xlfn.XLOOKUP($C7637,'1.PrepList'!$I$2:$I$1500,'1.PrepList'!$H$2:$H$1500,"")&amp;"",""))</f>
        <v/>
      </c>
      <c r="D7637" s="638" t="str">
        <f>IF($C7637="","",IFERROR(_xlfn.XLOOKUP($C7637,'1.PrepList'!$I$2:$I$1500,'1.PrepList'!$J$2:$J$1500,"")&amp;"",""))</f>
        <v/>
      </c>
      <c r="E7637" s="638" t="str">
        <f>IF($C7637="","",IFERROR(_xlfn.XLOOKUP($C7637,'1.PrepList'!$I$2:$I$1500,'1.PrepList'!$N$2:$N$1500,"")&amp;"",""))</f>
        <v/>
      </c>
      <c r="F7637" s="638" t="str">
        <f>IF($C7637="","",IFERROR(_xlfn.XLOOKUP($C7637,'1.PrepList'!$I$2:$I$1500,'1.PrepList'!$K$2:$K$1500,"")&amp;"",""))</f>
        <v/>
      </c>
      <c r="H7637" s="644" t="str">
        <f>IF($C7637="","",IFERROR(IF(_xlfn.XLOOKUP($C7637,tbl_StartedStatus[Bold ID],tbl_StartedStatus[Started])="Started","Yes",IF(_xlfn.XLOOKUP($C7637,tbl_StartedStatus[Bold ID],tbl_StartedStatus[Started])="No Show","No Show","")),""))</f>
        <v/>
      </c>
    </row>
    <row r="7638" spans="1:8" ht="15" customHeight="1" thickBot="1">
      <c r="A7638" s="38" t="str">
        <f>IF($C7638="","",IFERROR(_xlfn.XLOOKUP($C7638,'1.PrepList'!$I$2:$I$1500,'1.PrepList'!$G$2:$G$1500,"")&amp;"",""))</f>
        <v/>
      </c>
      <c r="B7638" s="638" t="str">
        <f>IF($C7638="","",IFERROR(_xlfn.XLOOKUP($C7638,'1.PrepList'!$I$2:$I$1500,'1.PrepList'!$H$2:$H$1500,"")&amp;"",""))</f>
        <v/>
      </c>
      <c r="D7638" s="638" t="str">
        <f>IF($C7638="","",IFERROR(_xlfn.XLOOKUP($C7638,'1.PrepList'!$I$2:$I$1500,'1.PrepList'!$J$2:$J$1500,"")&amp;"",""))</f>
        <v/>
      </c>
      <c r="E7638" s="638" t="str">
        <f>IF($C7638="","",IFERROR(_xlfn.XLOOKUP($C7638,'1.PrepList'!$I$2:$I$1500,'1.PrepList'!$N$2:$N$1500,"")&amp;"",""))</f>
        <v/>
      </c>
      <c r="F7638" s="638" t="str">
        <f>IF($C7638="","",IFERROR(_xlfn.XLOOKUP($C7638,'1.PrepList'!$I$2:$I$1500,'1.PrepList'!$K$2:$K$1500,"")&amp;"",""))</f>
        <v/>
      </c>
      <c r="H7638" s="644" t="str">
        <f>IF($C7638="","",IFERROR(IF(_xlfn.XLOOKUP($C7638,tbl_StartedStatus[Bold ID],tbl_StartedStatus[Started])="Started","Yes",IF(_xlfn.XLOOKUP($C7638,tbl_StartedStatus[Bold ID],tbl_StartedStatus[Started])="No Show","No Show","")),""))</f>
        <v/>
      </c>
    </row>
    <row r="7639" spans="1:8" ht="15" customHeight="1" thickBot="1">
      <c r="A7639" s="38" t="str">
        <f>IF($C7639="","",IFERROR(_xlfn.XLOOKUP($C7639,'1.PrepList'!$I$2:$I$1500,'1.PrepList'!$G$2:$G$1500,"")&amp;"",""))</f>
        <v/>
      </c>
      <c r="B7639" s="638" t="str">
        <f>IF($C7639="","",IFERROR(_xlfn.XLOOKUP($C7639,'1.PrepList'!$I$2:$I$1500,'1.PrepList'!$H$2:$H$1500,"")&amp;"",""))</f>
        <v/>
      </c>
      <c r="D7639" s="638" t="str">
        <f>IF($C7639="","",IFERROR(_xlfn.XLOOKUP($C7639,'1.PrepList'!$I$2:$I$1500,'1.PrepList'!$J$2:$J$1500,"")&amp;"",""))</f>
        <v/>
      </c>
      <c r="E7639" s="638" t="str">
        <f>IF($C7639="","",IFERROR(_xlfn.XLOOKUP($C7639,'1.PrepList'!$I$2:$I$1500,'1.PrepList'!$N$2:$N$1500,"")&amp;"",""))</f>
        <v/>
      </c>
      <c r="F7639" s="638" t="str">
        <f>IF($C7639="","",IFERROR(_xlfn.XLOOKUP($C7639,'1.PrepList'!$I$2:$I$1500,'1.PrepList'!$K$2:$K$1500,"")&amp;"",""))</f>
        <v/>
      </c>
      <c r="H7639" s="644" t="str">
        <f>IF($C7639="","",IFERROR(IF(_xlfn.XLOOKUP($C7639,tbl_StartedStatus[Bold ID],tbl_StartedStatus[Started])="Started","Yes",IF(_xlfn.XLOOKUP($C7639,tbl_StartedStatus[Bold ID],tbl_StartedStatus[Started])="No Show","No Show","")),""))</f>
        <v/>
      </c>
    </row>
    <row r="7640" spans="1:8" ht="15" customHeight="1" thickBot="1">
      <c r="A7640" s="38" t="str">
        <f>IF($C7640="","",IFERROR(_xlfn.XLOOKUP($C7640,'1.PrepList'!$I$2:$I$1500,'1.PrepList'!$G$2:$G$1500,"")&amp;"",""))</f>
        <v/>
      </c>
      <c r="B7640" s="638" t="str">
        <f>IF($C7640="","",IFERROR(_xlfn.XLOOKUP($C7640,'1.PrepList'!$I$2:$I$1500,'1.PrepList'!$H$2:$H$1500,"")&amp;"",""))</f>
        <v/>
      </c>
      <c r="D7640" s="638" t="str">
        <f>IF($C7640="","",IFERROR(_xlfn.XLOOKUP($C7640,'1.PrepList'!$I$2:$I$1500,'1.PrepList'!$J$2:$J$1500,"")&amp;"",""))</f>
        <v/>
      </c>
      <c r="E7640" s="638" t="str">
        <f>IF($C7640="","",IFERROR(_xlfn.XLOOKUP($C7640,'1.PrepList'!$I$2:$I$1500,'1.PrepList'!$N$2:$N$1500,"")&amp;"",""))</f>
        <v/>
      </c>
      <c r="F7640" s="638" t="str">
        <f>IF($C7640="","",IFERROR(_xlfn.XLOOKUP($C7640,'1.PrepList'!$I$2:$I$1500,'1.PrepList'!$K$2:$K$1500,"")&amp;"",""))</f>
        <v/>
      </c>
      <c r="H7640" s="644" t="str">
        <f>IF($C7640="","",IFERROR(IF(_xlfn.XLOOKUP($C7640,tbl_StartedStatus[Bold ID],tbl_StartedStatus[Started])="Started","Yes",IF(_xlfn.XLOOKUP($C7640,tbl_StartedStatus[Bold ID],tbl_StartedStatus[Started])="No Show","No Show","")),""))</f>
        <v/>
      </c>
    </row>
    <row r="7641" spans="1:8" ht="15" customHeight="1" thickBot="1">
      <c r="A7641" s="38" t="str">
        <f>IF($C7641="","",IFERROR(_xlfn.XLOOKUP($C7641,'1.PrepList'!$I$2:$I$1500,'1.PrepList'!$G$2:$G$1500,"")&amp;"",""))</f>
        <v/>
      </c>
      <c r="B7641" s="638" t="str">
        <f>IF($C7641="","",IFERROR(_xlfn.XLOOKUP($C7641,'1.PrepList'!$I$2:$I$1500,'1.PrepList'!$H$2:$H$1500,"")&amp;"",""))</f>
        <v/>
      </c>
      <c r="D7641" s="638" t="str">
        <f>IF($C7641="","",IFERROR(_xlfn.XLOOKUP($C7641,'1.PrepList'!$I$2:$I$1500,'1.PrepList'!$J$2:$J$1500,"")&amp;"",""))</f>
        <v/>
      </c>
      <c r="E7641" s="638" t="str">
        <f>IF($C7641="","",IFERROR(_xlfn.XLOOKUP($C7641,'1.PrepList'!$I$2:$I$1500,'1.PrepList'!$N$2:$N$1500,"")&amp;"",""))</f>
        <v/>
      </c>
      <c r="F7641" s="638" t="str">
        <f>IF($C7641="","",IFERROR(_xlfn.XLOOKUP($C7641,'1.PrepList'!$I$2:$I$1500,'1.PrepList'!$K$2:$K$1500,"")&amp;"",""))</f>
        <v/>
      </c>
      <c r="H7641" s="644" t="str">
        <f>IF($C7641="","",IFERROR(IF(_xlfn.XLOOKUP($C7641,tbl_StartedStatus[Bold ID],tbl_StartedStatus[Started])="Started","Yes",IF(_xlfn.XLOOKUP($C7641,tbl_StartedStatus[Bold ID],tbl_StartedStatus[Started])="No Show","No Show","")),""))</f>
        <v/>
      </c>
    </row>
    <row r="7642" spans="1:8" ht="15" customHeight="1" thickBot="1">
      <c r="A7642" s="38" t="str">
        <f>IF($C7642="","",IFERROR(_xlfn.XLOOKUP($C7642,'1.PrepList'!$I$2:$I$1500,'1.PrepList'!$G$2:$G$1500,"")&amp;"",""))</f>
        <v/>
      </c>
      <c r="B7642" s="638" t="str">
        <f>IF($C7642="","",IFERROR(_xlfn.XLOOKUP($C7642,'1.PrepList'!$I$2:$I$1500,'1.PrepList'!$H$2:$H$1500,"")&amp;"",""))</f>
        <v/>
      </c>
      <c r="D7642" s="638" t="str">
        <f>IF($C7642="","",IFERROR(_xlfn.XLOOKUP($C7642,'1.PrepList'!$I$2:$I$1500,'1.PrepList'!$J$2:$J$1500,"")&amp;"",""))</f>
        <v/>
      </c>
      <c r="E7642" s="638" t="str">
        <f>IF($C7642="","",IFERROR(_xlfn.XLOOKUP($C7642,'1.PrepList'!$I$2:$I$1500,'1.PrepList'!$N$2:$N$1500,"")&amp;"",""))</f>
        <v/>
      </c>
      <c r="F7642" s="638" t="str">
        <f>IF($C7642="","",IFERROR(_xlfn.XLOOKUP($C7642,'1.PrepList'!$I$2:$I$1500,'1.PrepList'!$K$2:$K$1500,"")&amp;"",""))</f>
        <v/>
      </c>
      <c r="H7642" s="644" t="str">
        <f>IF($C7642="","",IFERROR(IF(_xlfn.XLOOKUP($C7642,tbl_StartedStatus[Bold ID],tbl_StartedStatus[Started])="Started","Yes",IF(_xlfn.XLOOKUP($C7642,tbl_StartedStatus[Bold ID],tbl_StartedStatus[Started])="No Show","No Show","")),""))</f>
        <v/>
      </c>
    </row>
    <row r="7643" spans="1:8" ht="15" customHeight="1" thickBot="1">
      <c r="A7643" s="38" t="str">
        <f>IF($C7643="","",IFERROR(_xlfn.XLOOKUP($C7643,'1.PrepList'!$I$2:$I$1500,'1.PrepList'!$G$2:$G$1500,"")&amp;"",""))</f>
        <v/>
      </c>
      <c r="B7643" s="638" t="str">
        <f>IF($C7643="","",IFERROR(_xlfn.XLOOKUP($C7643,'1.PrepList'!$I$2:$I$1500,'1.PrepList'!$H$2:$H$1500,"")&amp;"",""))</f>
        <v/>
      </c>
      <c r="D7643" s="638" t="str">
        <f>IF($C7643="","",IFERROR(_xlfn.XLOOKUP($C7643,'1.PrepList'!$I$2:$I$1500,'1.PrepList'!$J$2:$J$1500,"")&amp;"",""))</f>
        <v/>
      </c>
      <c r="E7643" s="638" t="str">
        <f>IF($C7643="","",IFERROR(_xlfn.XLOOKUP($C7643,'1.PrepList'!$I$2:$I$1500,'1.PrepList'!$N$2:$N$1500,"")&amp;"",""))</f>
        <v/>
      </c>
      <c r="F7643" s="638" t="str">
        <f>IF($C7643="","",IFERROR(_xlfn.XLOOKUP($C7643,'1.PrepList'!$I$2:$I$1500,'1.PrepList'!$K$2:$K$1500,"")&amp;"",""))</f>
        <v/>
      </c>
      <c r="H7643" s="644" t="str">
        <f>IF($C7643="","",IFERROR(IF(_xlfn.XLOOKUP($C7643,tbl_StartedStatus[Bold ID],tbl_StartedStatus[Started])="Started","Yes",IF(_xlfn.XLOOKUP($C7643,tbl_StartedStatus[Bold ID],tbl_StartedStatus[Started])="No Show","No Show","")),""))</f>
        <v/>
      </c>
    </row>
    <row r="7644" spans="1:8" ht="15" customHeight="1" thickBot="1">
      <c r="A7644" s="38" t="str">
        <f>IF($C7644="","",IFERROR(_xlfn.XLOOKUP($C7644,'1.PrepList'!$I$2:$I$1500,'1.PrepList'!$G$2:$G$1500,"")&amp;"",""))</f>
        <v/>
      </c>
      <c r="B7644" s="638" t="str">
        <f>IF($C7644="","",IFERROR(_xlfn.XLOOKUP($C7644,'1.PrepList'!$I$2:$I$1500,'1.PrepList'!$H$2:$H$1500,"")&amp;"",""))</f>
        <v/>
      </c>
      <c r="D7644" s="638" t="str">
        <f>IF($C7644="","",IFERROR(_xlfn.XLOOKUP($C7644,'1.PrepList'!$I$2:$I$1500,'1.PrepList'!$J$2:$J$1500,"")&amp;"",""))</f>
        <v/>
      </c>
      <c r="E7644" s="638" t="str">
        <f>IF($C7644="","",IFERROR(_xlfn.XLOOKUP($C7644,'1.PrepList'!$I$2:$I$1500,'1.PrepList'!$N$2:$N$1500,"")&amp;"",""))</f>
        <v/>
      </c>
      <c r="F7644" s="638" t="str">
        <f>IF($C7644="","",IFERROR(_xlfn.XLOOKUP($C7644,'1.PrepList'!$I$2:$I$1500,'1.PrepList'!$K$2:$K$1500,"")&amp;"",""))</f>
        <v/>
      </c>
      <c r="H7644" s="644" t="str">
        <f>IF($C7644="","",IFERROR(IF(_xlfn.XLOOKUP($C7644,tbl_StartedStatus[Bold ID],tbl_StartedStatus[Started])="Started","Yes",IF(_xlfn.XLOOKUP($C7644,tbl_StartedStatus[Bold ID],tbl_StartedStatus[Started])="No Show","No Show","")),""))</f>
        <v/>
      </c>
    </row>
    <row r="7645" spans="1:8" ht="15" customHeight="1" thickBot="1">
      <c r="A7645" s="38" t="str">
        <f>IF($C7645="","",IFERROR(_xlfn.XLOOKUP($C7645,'1.PrepList'!$I$2:$I$1500,'1.PrepList'!$G$2:$G$1500,"")&amp;"",""))</f>
        <v/>
      </c>
      <c r="B7645" s="638" t="str">
        <f>IF($C7645="","",IFERROR(_xlfn.XLOOKUP($C7645,'1.PrepList'!$I$2:$I$1500,'1.PrepList'!$H$2:$H$1500,"")&amp;"",""))</f>
        <v/>
      </c>
      <c r="D7645" s="638" t="str">
        <f>IF($C7645="","",IFERROR(_xlfn.XLOOKUP($C7645,'1.PrepList'!$I$2:$I$1500,'1.PrepList'!$J$2:$J$1500,"")&amp;"",""))</f>
        <v/>
      </c>
      <c r="E7645" s="638" t="str">
        <f>IF($C7645="","",IFERROR(_xlfn.XLOOKUP($C7645,'1.PrepList'!$I$2:$I$1500,'1.PrepList'!$N$2:$N$1500,"")&amp;"",""))</f>
        <v/>
      </c>
      <c r="F7645" s="638" t="str">
        <f>IF($C7645="","",IFERROR(_xlfn.XLOOKUP($C7645,'1.PrepList'!$I$2:$I$1500,'1.PrepList'!$K$2:$K$1500,"")&amp;"",""))</f>
        <v/>
      </c>
      <c r="H7645" s="644" t="str">
        <f>IF($C7645="","",IFERROR(IF(_xlfn.XLOOKUP($C7645,tbl_StartedStatus[Bold ID],tbl_StartedStatus[Started])="Started","Yes",IF(_xlfn.XLOOKUP($C7645,tbl_StartedStatus[Bold ID],tbl_StartedStatus[Started])="No Show","No Show","")),""))</f>
        <v/>
      </c>
    </row>
    <row r="7646" spans="1:8" ht="15" customHeight="1" thickBot="1">
      <c r="A7646" s="38" t="str">
        <f>IF($C7646="","",IFERROR(_xlfn.XLOOKUP($C7646,'1.PrepList'!$I$2:$I$1500,'1.PrepList'!$G$2:$G$1500,"")&amp;"",""))</f>
        <v/>
      </c>
      <c r="B7646" s="638" t="str">
        <f>IF($C7646="","",IFERROR(_xlfn.XLOOKUP($C7646,'1.PrepList'!$I$2:$I$1500,'1.PrepList'!$H$2:$H$1500,"")&amp;"",""))</f>
        <v/>
      </c>
      <c r="D7646" s="638" t="str">
        <f>IF($C7646="","",IFERROR(_xlfn.XLOOKUP($C7646,'1.PrepList'!$I$2:$I$1500,'1.PrepList'!$J$2:$J$1500,"")&amp;"",""))</f>
        <v/>
      </c>
      <c r="E7646" s="638" t="str">
        <f>IF($C7646="","",IFERROR(_xlfn.XLOOKUP($C7646,'1.PrepList'!$I$2:$I$1500,'1.PrepList'!$N$2:$N$1500,"")&amp;"",""))</f>
        <v/>
      </c>
      <c r="F7646" s="638" t="str">
        <f>IF($C7646="","",IFERROR(_xlfn.XLOOKUP($C7646,'1.PrepList'!$I$2:$I$1500,'1.PrepList'!$K$2:$K$1500,"")&amp;"",""))</f>
        <v/>
      </c>
      <c r="H7646" s="644" t="str">
        <f>IF($C7646="","",IFERROR(IF(_xlfn.XLOOKUP($C7646,tbl_StartedStatus[Bold ID],tbl_StartedStatus[Started])="Started","Yes",IF(_xlfn.XLOOKUP($C7646,tbl_StartedStatus[Bold ID],tbl_StartedStatus[Started])="No Show","No Show","")),""))</f>
        <v/>
      </c>
    </row>
    <row r="7647" spans="1:8" ht="15" customHeight="1" thickBot="1">
      <c r="A7647" s="38" t="str">
        <f>IF($C7647="","",IFERROR(_xlfn.XLOOKUP($C7647,'1.PrepList'!$I$2:$I$1500,'1.PrepList'!$G$2:$G$1500,"")&amp;"",""))</f>
        <v/>
      </c>
      <c r="B7647" s="638" t="str">
        <f>IF($C7647="","",IFERROR(_xlfn.XLOOKUP($C7647,'1.PrepList'!$I$2:$I$1500,'1.PrepList'!$H$2:$H$1500,"")&amp;"",""))</f>
        <v/>
      </c>
      <c r="D7647" s="638" t="str">
        <f>IF($C7647="","",IFERROR(_xlfn.XLOOKUP($C7647,'1.PrepList'!$I$2:$I$1500,'1.PrepList'!$J$2:$J$1500,"")&amp;"",""))</f>
        <v/>
      </c>
      <c r="E7647" s="638" t="str">
        <f>IF($C7647="","",IFERROR(_xlfn.XLOOKUP($C7647,'1.PrepList'!$I$2:$I$1500,'1.PrepList'!$N$2:$N$1500,"")&amp;"",""))</f>
        <v/>
      </c>
      <c r="F7647" s="638" t="str">
        <f>IF($C7647="","",IFERROR(_xlfn.XLOOKUP($C7647,'1.PrepList'!$I$2:$I$1500,'1.PrepList'!$K$2:$K$1500,"")&amp;"",""))</f>
        <v/>
      </c>
      <c r="H7647" s="644" t="str">
        <f>IF($C7647="","",IFERROR(IF(_xlfn.XLOOKUP($C7647,tbl_StartedStatus[Bold ID],tbl_StartedStatus[Started])="Started","Yes",IF(_xlfn.XLOOKUP($C7647,tbl_StartedStatus[Bold ID],tbl_StartedStatus[Started])="No Show","No Show","")),""))</f>
        <v/>
      </c>
    </row>
    <row r="7648" spans="1:8" ht="15" customHeight="1" thickBot="1">
      <c r="A7648" s="38" t="str">
        <f>IF($C7648="","",IFERROR(_xlfn.XLOOKUP($C7648,'1.PrepList'!$I$2:$I$1500,'1.PrepList'!$G$2:$G$1500,"")&amp;"",""))</f>
        <v/>
      </c>
      <c r="B7648" s="638" t="str">
        <f>IF($C7648="","",IFERROR(_xlfn.XLOOKUP($C7648,'1.PrepList'!$I$2:$I$1500,'1.PrepList'!$H$2:$H$1500,"")&amp;"",""))</f>
        <v/>
      </c>
      <c r="D7648" s="638" t="str">
        <f>IF($C7648="","",IFERROR(_xlfn.XLOOKUP($C7648,'1.PrepList'!$I$2:$I$1500,'1.PrepList'!$J$2:$J$1500,"")&amp;"",""))</f>
        <v/>
      </c>
      <c r="E7648" s="638" t="str">
        <f>IF($C7648="","",IFERROR(_xlfn.XLOOKUP($C7648,'1.PrepList'!$I$2:$I$1500,'1.PrepList'!$N$2:$N$1500,"")&amp;"",""))</f>
        <v/>
      </c>
      <c r="F7648" s="638" t="str">
        <f>IF($C7648="","",IFERROR(_xlfn.XLOOKUP($C7648,'1.PrepList'!$I$2:$I$1500,'1.PrepList'!$K$2:$K$1500,"")&amp;"",""))</f>
        <v/>
      </c>
      <c r="H7648" s="644" t="str">
        <f>IF($C7648="","",IFERROR(IF(_xlfn.XLOOKUP($C7648,tbl_StartedStatus[Bold ID],tbl_StartedStatus[Started])="Started","Yes",IF(_xlfn.XLOOKUP($C7648,tbl_StartedStatus[Bold ID],tbl_StartedStatus[Started])="No Show","No Show","")),""))</f>
        <v/>
      </c>
    </row>
    <row r="7649" spans="1:8" ht="15" customHeight="1" thickBot="1">
      <c r="A7649" s="38" t="str">
        <f>IF($C7649="","",IFERROR(_xlfn.XLOOKUP($C7649,'1.PrepList'!$I$2:$I$1500,'1.PrepList'!$G$2:$G$1500,"")&amp;"",""))</f>
        <v/>
      </c>
      <c r="B7649" s="638" t="str">
        <f>IF($C7649="","",IFERROR(_xlfn.XLOOKUP($C7649,'1.PrepList'!$I$2:$I$1500,'1.PrepList'!$H$2:$H$1500,"")&amp;"",""))</f>
        <v/>
      </c>
      <c r="D7649" s="638" t="str">
        <f>IF($C7649="","",IFERROR(_xlfn.XLOOKUP($C7649,'1.PrepList'!$I$2:$I$1500,'1.PrepList'!$J$2:$J$1500,"")&amp;"",""))</f>
        <v/>
      </c>
      <c r="E7649" s="638" t="str">
        <f>IF($C7649="","",IFERROR(_xlfn.XLOOKUP($C7649,'1.PrepList'!$I$2:$I$1500,'1.PrepList'!$N$2:$N$1500,"")&amp;"",""))</f>
        <v/>
      </c>
      <c r="F7649" s="638" t="str">
        <f>IF($C7649="","",IFERROR(_xlfn.XLOOKUP($C7649,'1.PrepList'!$I$2:$I$1500,'1.PrepList'!$K$2:$K$1500,"")&amp;"",""))</f>
        <v/>
      </c>
      <c r="H7649" s="644" t="str">
        <f>IF($C7649="","",IFERROR(IF(_xlfn.XLOOKUP($C7649,tbl_StartedStatus[Bold ID],tbl_StartedStatus[Started])="Started","Yes",IF(_xlfn.XLOOKUP($C7649,tbl_StartedStatus[Bold ID],tbl_StartedStatus[Started])="No Show","No Show","")),""))</f>
        <v/>
      </c>
    </row>
    <row r="7650" spans="1:8" ht="15" customHeight="1" thickBot="1">
      <c r="A7650" s="38" t="str">
        <f>IF($C7650="","",IFERROR(_xlfn.XLOOKUP($C7650,'1.PrepList'!$I$2:$I$1500,'1.PrepList'!$G$2:$G$1500,"")&amp;"",""))</f>
        <v/>
      </c>
      <c r="B7650" s="638" t="str">
        <f>IF($C7650="","",IFERROR(_xlfn.XLOOKUP($C7650,'1.PrepList'!$I$2:$I$1500,'1.PrepList'!$H$2:$H$1500,"")&amp;"",""))</f>
        <v/>
      </c>
      <c r="D7650" s="638" t="str">
        <f>IF($C7650="","",IFERROR(_xlfn.XLOOKUP($C7650,'1.PrepList'!$I$2:$I$1500,'1.PrepList'!$J$2:$J$1500,"")&amp;"",""))</f>
        <v/>
      </c>
      <c r="E7650" s="638" t="str">
        <f>IF($C7650="","",IFERROR(_xlfn.XLOOKUP($C7650,'1.PrepList'!$I$2:$I$1500,'1.PrepList'!$N$2:$N$1500,"")&amp;"",""))</f>
        <v/>
      </c>
      <c r="F7650" s="638" t="str">
        <f>IF($C7650="","",IFERROR(_xlfn.XLOOKUP($C7650,'1.PrepList'!$I$2:$I$1500,'1.PrepList'!$K$2:$K$1500,"")&amp;"",""))</f>
        <v/>
      </c>
      <c r="H7650" s="644" t="str">
        <f>IF($C7650="","",IFERROR(IF(_xlfn.XLOOKUP($C7650,tbl_StartedStatus[Bold ID],tbl_StartedStatus[Started])="Started","Yes",IF(_xlfn.XLOOKUP($C7650,tbl_StartedStatus[Bold ID],tbl_StartedStatus[Started])="No Show","No Show","")),""))</f>
        <v/>
      </c>
    </row>
    <row r="7651" spans="1:8" ht="15" customHeight="1" thickBot="1">
      <c r="A7651" s="38" t="str">
        <f>IF($C7651="","",IFERROR(_xlfn.XLOOKUP($C7651,'1.PrepList'!$I$2:$I$1500,'1.PrepList'!$G$2:$G$1500,"")&amp;"",""))</f>
        <v/>
      </c>
      <c r="B7651" s="638" t="str">
        <f>IF($C7651="","",IFERROR(_xlfn.XLOOKUP($C7651,'1.PrepList'!$I$2:$I$1500,'1.PrepList'!$H$2:$H$1500,"")&amp;"",""))</f>
        <v/>
      </c>
      <c r="D7651" s="638" t="str">
        <f>IF($C7651="","",IFERROR(_xlfn.XLOOKUP($C7651,'1.PrepList'!$I$2:$I$1500,'1.PrepList'!$J$2:$J$1500,"")&amp;"",""))</f>
        <v/>
      </c>
      <c r="E7651" s="638" t="str">
        <f>IF($C7651="","",IFERROR(_xlfn.XLOOKUP($C7651,'1.PrepList'!$I$2:$I$1500,'1.PrepList'!$N$2:$N$1500,"")&amp;"",""))</f>
        <v/>
      </c>
      <c r="F7651" s="638" t="str">
        <f>IF($C7651="","",IFERROR(_xlfn.XLOOKUP($C7651,'1.PrepList'!$I$2:$I$1500,'1.PrepList'!$K$2:$K$1500,"")&amp;"",""))</f>
        <v/>
      </c>
      <c r="H7651" s="644" t="str">
        <f>IF($C7651="","",IFERROR(IF(_xlfn.XLOOKUP($C7651,tbl_StartedStatus[Bold ID],tbl_StartedStatus[Started])="Started","Yes",IF(_xlfn.XLOOKUP($C7651,tbl_StartedStatus[Bold ID],tbl_StartedStatus[Started])="No Show","No Show","")),""))</f>
        <v/>
      </c>
    </row>
    <row r="7652" spans="1:8" ht="15" customHeight="1" thickBot="1">
      <c r="A7652" s="38" t="str">
        <f>IF($C7652="","",IFERROR(_xlfn.XLOOKUP($C7652,'1.PrepList'!$I$2:$I$1500,'1.PrepList'!$G$2:$G$1500,"")&amp;"",""))</f>
        <v/>
      </c>
      <c r="B7652" s="638" t="str">
        <f>IF($C7652="","",IFERROR(_xlfn.XLOOKUP($C7652,'1.PrepList'!$I$2:$I$1500,'1.PrepList'!$H$2:$H$1500,"")&amp;"",""))</f>
        <v/>
      </c>
      <c r="D7652" s="638" t="str">
        <f>IF($C7652="","",IFERROR(_xlfn.XLOOKUP($C7652,'1.PrepList'!$I$2:$I$1500,'1.PrepList'!$J$2:$J$1500,"")&amp;"",""))</f>
        <v/>
      </c>
      <c r="E7652" s="638" t="str">
        <f>IF($C7652="","",IFERROR(_xlfn.XLOOKUP($C7652,'1.PrepList'!$I$2:$I$1500,'1.PrepList'!$N$2:$N$1500,"")&amp;"",""))</f>
        <v/>
      </c>
      <c r="F7652" s="638" t="str">
        <f>IF($C7652="","",IFERROR(_xlfn.XLOOKUP($C7652,'1.PrepList'!$I$2:$I$1500,'1.PrepList'!$K$2:$K$1500,"")&amp;"",""))</f>
        <v/>
      </c>
      <c r="H7652" s="644" t="str">
        <f>IF($C7652="","",IFERROR(IF(_xlfn.XLOOKUP($C7652,tbl_StartedStatus[Bold ID],tbl_StartedStatus[Started])="Started","Yes",IF(_xlfn.XLOOKUP($C7652,tbl_StartedStatus[Bold ID],tbl_StartedStatus[Started])="No Show","No Show","")),""))</f>
        <v/>
      </c>
    </row>
    <row r="7653" spans="1:8" ht="15" customHeight="1" thickBot="1">
      <c r="A7653" s="38" t="str">
        <f>IF($C7653="","",IFERROR(_xlfn.XLOOKUP($C7653,'1.PrepList'!$I$2:$I$1500,'1.PrepList'!$G$2:$G$1500,"")&amp;"",""))</f>
        <v/>
      </c>
      <c r="B7653" s="638" t="str">
        <f>IF($C7653="","",IFERROR(_xlfn.XLOOKUP($C7653,'1.PrepList'!$I$2:$I$1500,'1.PrepList'!$H$2:$H$1500,"")&amp;"",""))</f>
        <v/>
      </c>
      <c r="D7653" s="638" t="str">
        <f>IF($C7653="","",IFERROR(_xlfn.XLOOKUP($C7653,'1.PrepList'!$I$2:$I$1500,'1.PrepList'!$J$2:$J$1500,"")&amp;"",""))</f>
        <v/>
      </c>
      <c r="E7653" s="638" t="str">
        <f>IF($C7653="","",IFERROR(_xlfn.XLOOKUP($C7653,'1.PrepList'!$I$2:$I$1500,'1.PrepList'!$N$2:$N$1500,"")&amp;"",""))</f>
        <v/>
      </c>
      <c r="F7653" s="638" t="str">
        <f>IF($C7653="","",IFERROR(_xlfn.XLOOKUP($C7653,'1.PrepList'!$I$2:$I$1500,'1.PrepList'!$K$2:$K$1500,"")&amp;"",""))</f>
        <v/>
      </c>
      <c r="H7653" s="644" t="str">
        <f>IF($C7653="","",IFERROR(IF(_xlfn.XLOOKUP($C7653,tbl_StartedStatus[Bold ID],tbl_StartedStatus[Started])="Started","Yes",IF(_xlfn.XLOOKUP($C7653,tbl_StartedStatus[Bold ID],tbl_StartedStatus[Started])="No Show","No Show","")),""))</f>
        <v/>
      </c>
    </row>
    <row r="7654" spans="1:8" ht="15" customHeight="1" thickBot="1">
      <c r="A7654" s="38" t="str">
        <f>IF($C7654="","",IFERROR(_xlfn.XLOOKUP($C7654,'1.PrepList'!$I$2:$I$1500,'1.PrepList'!$G$2:$G$1500,"")&amp;"",""))</f>
        <v/>
      </c>
      <c r="B7654" s="638" t="str">
        <f>IF($C7654="","",IFERROR(_xlfn.XLOOKUP($C7654,'1.PrepList'!$I$2:$I$1500,'1.PrepList'!$H$2:$H$1500,"")&amp;"",""))</f>
        <v/>
      </c>
      <c r="D7654" s="638" t="str">
        <f>IF($C7654="","",IFERROR(_xlfn.XLOOKUP($C7654,'1.PrepList'!$I$2:$I$1500,'1.PrepList'!$J$2:$J$1500,"")&amp;"",""))</f>
        <v/>
      </c>
      <c r="E7654" s="638" t="str">
        <f>IF($C7654="","",IFERROR(_xlfn.XLOOKUP($C7654,'1.PrepList'!$I$2:$I$1500,'1.PrepList'!$N$2:$N$1500,"")&amp;"",""))</f>
        <v/>
      </c>
      <c r="F7654" s="638" t="str">
        <f>IF($C7654="","",IFERROR(_xlfn.XLOOKUP($C7654,'1.PrepList'!$I$2:$I$1500,'1.PrepList'!$K$2:$K$1500,"")&amp;"",""))</f>
        <v/>
      </c>
      <c r="H7654" s="644" t="str">
        <f>IF($C7654="","",IFERROR(IF(_xlfn.XLOOKUP($C7654,tbl_StartedStatus[Bold ID],tbl_StartedStatus[Started])="Started","Yes",IF(_xlfn.XLOOKUP($C7654,tbl_StartedStatus[Bold ID],tbl_StartedStatus[Started])="No Show","No Show","")),""))</f>
        <v/>
      </c>
    </row>
    <row r="7655" spans="1:8" ht="15" customHeight="1" thickBot="1">
      <c r="A7655" s="38" t="str">
        <f>IF($C7655="","",IFERROR(_xlfn.XLOOKUP($C7655,'1.PrepList'!$I$2:$I$1500,'1.PrepList'!$G$2:$G$1500,"")&amp;"",""))</f>
        <v/>
      </c>
      <c r="B7655" s="638" t="str">
        <f>IF($C7655="","",IFERROR(_xlfn.XLOOKUP($C7655,'1.PrepList'!$I$2:$I$1500,'1.PrepList'!$H$2:$H$1500,"")&amp;"",""))</f>
        <v/>
      </c>
      <c r="D7655" s="638" t="str">
        <f>IF($C7655="","",IFERROR(_xlfn.XLOOKUP($C7655,'1.PrepList'!$I$2:$I$1500,'1.PrepList'!$J$2:$J$1500,"")&amp;"",""))</f>
        <v/>
      </c>
      <c r="E7655" s="638" t="str">
        <f>IF($C7655="","",IFERROR(_xlfn.XLOOKUP($C7655,'1.PrepList'!$I$2:$I$1500,'1.PrepList'!$N$2:$N$1500,"")&amp;"",""))</f>
        <v/>
      </c>
      <c r="F7655" s="638" t="str">
        <f>IF($C7655="","",IFERROR(_xlfn.XLOOKUP($C7655,'1.PrepList'!$I$2:$I$1500,'1.PrepList'!$K$2:$K$1500,"")&amp;"",""))</f>
        <v/>
      </c>
      <c r="H7655" s="644" t="str">
        <f>IF($C7655="","",IFERROR(IF(_xlfn.XLOOKUP($C7655,tbl_StartedStatus[Bold ID],tbl_StartedStatus[Started])="Started","Yes",IF(_xlfn.XLOOKUP($C7655,tbl_StartedStatus[Bold ID],tbl_StartedStatus[Started])="No Show","No Show","")),""))</f>
        <v/>
      </c>
    </row>
    <row r="7656" spans="1:8" ht="15" customHeight="1" thickBot="1">
      <c r="A7656" s="38" t="str">
        <f>IF($C7656="","",IFERROR(_xlfn.XLOOKUP($C7656,'1.PrepList'!$I$2:$I$1500,'1.PrepList'!$G$2:$G$1500,"")&amp;"",""))</f>
        <v/>
      </c>
      <c r="B7656" s="638" t="str">
        <f>IF($C7656="","",IFERROR(_xlfn.XLOOKUP($C7656,'1.PrepList'!$I$2:$I$1500,'1.PrepList'!$H$2:$H$1500,"")&amp;"",""))</f>
        <v/>
      </c>
      <c r="D7656" s="638" t="str">
        <f>IF($C7656="","",IFERROR(_xlfn.XLOOKUP($C7656,'1.PrepList'!$I$2:$I$1500,'1.PrepList'!$J$2:$J$1500,"")&amp;"",""))</f>
        <v/>
      </c>
      <c r="E7656" s="638" t="str">
        <f>IF($C7656="","",IFERROR(_xlfn.XLOOKUP($C7656,'1.PrepList'!$I$2:$I$1500,'1.PrepList'!$N$2:$N$1500,"")&amp;"",""))</f>
        <v/>
      </c>
      <c r="F7656" s="638" t="str">
        <f>IF($C7656="","",IFERROR(_xlfn.XLOOKUP($C7656,'1.PrepList'!$I$2:$I$1500,'1.PrepList'!$K$2:$K$1500,"")&amp;"",""))</f>
        <v/>
      </c>
      <c r="H7656" s="644" t="str">
        <f>IF($C7656="","",IFERROR(IF(_xlfn.XLOOKUP($C7656,tbl_StartedStatus[Bold ID],tbl_StartedStatus[Started])="Started","Yes",IF(_xlfn.XLOOKUP($C7656,tbl_StartedStatus[Bold ID],tbl_StartedStatus[Started])="No Show","No Show","")),""))</f>
        <v/>
      </c>
    </row>
    <row r="7657" spans="1:8" ht="15" customHeight="1" thickBot="1">
      <c r="A7657" s="38" t="str">
        <f>IF($C7657="","",IFERROR(_xlfn.XLOOKUP($C7657,'1.PrepList'!$I$2:$I$1500,'1.PrepList'!$G$2:$G$1500,"")&amp;"",""))</f>
        <v/>
      </c>
      <c r="B7657" s="638" t="str">
        <f>IF($C7657="","",IFERROR(_xlfn.XLOOKUP($C7657,'1.PrepList'!$I$2:$I$1500,'1.PrepList'!$H$2:$H$1500,"")&amp;"",""))</f>
        <v/>
      </c>
      <c r="D7657" s="638" t="str">
        <f>IF($C7657="","",IFERROR(_xlfn.XLOOKUP($C7657,'1.PrepList'!$I$2:$I$1500,'1.PrepList'!$J$2:$J$1500,"")&amp;"",""))</f>
        <v/>
      </c>
      <c r="E7657" s="638" t="str">
        <f>IF($C7657="","",IFERROR(_xlfn.XLOOKUP($C7657,'1.PrepList'!$I$2:$I$1500,'1.PrepList'!$N$2:$N$1500,"")&amp;"",""))</f>
        <v/>
      </c>
      <c r="F7657" s="638" t="str">
        <f>IF($C7657="","",IFERROR(_xlfn.XLOOKUP($C7657,'1.PrepList'!$I$2:$I$1500,'1.PrepList'!$K$2:$K$1500,"")&amp;"",""))</f>
        <v/>
      </c>
      <c r="H7657" s="644" t="str">
        <f>IF($C7657="","",IFERROR(IF(_xlfn.XLOOKUP($C7657,tbl_StartedStatus[Bold ID],tbl_StartedStatus[Started])="Started","Yes",IF(_xlfn.XLOOKUP($C7657,tbl_StartedStatus[Bold ID],tbl_StartedStatus[Started])="No Show","No Show","")),""))</f>
        <v/>
      </c>
    </row>
    <row r="7658" spans="1:8" ht="15" customHeight="1" thickBot="1">
      <c r="A7658" s="38" t="str">
        <f>IF($C7658="","",IFERROR(_xlfn.XLOOKUP($C7658,'1.PrepList'!$I$2:$I$1500,'1.PrepList'!$G$2:$G$1500,"")&amp;"",""))</f>
        <v/>
      </c>
      <c r="B7658" s="638" t="str">
        <f>IF($C7658="","",IFERROR(_xlfn.XLOOKUP($C7658,'1.PrepList'!$I$2:$I$1500,'1.PrepList'!$H$2:$H$1500,"")&amp;"",""))</f>
        <v/>
      </c>
      <c r="D7658" s="638" t="str">
        <f>IF($C7658="","",IFERROR(_xlfn.XLOOKUP($C7658,'1.PrepList'!$I$2:$I$1500,'1.PrepList'!$J$2:$J$1500,"")&amp;"",""))</f>
        <v/>
      </c>
      <c r="E7658" s="638" t="str">
        <f>IF($C7658="","",IFERROR(_xlfn.XLOOKUP($C7658,'1.PrepList'!$I$2:$I$1500,'1.PrepList'!$N$2:$N$1500,"")&amp;"",""))</f>
        <v/>
      </c>
      <c r="F7658" s="638" t="str">
        <f>IF($C7658="","",IFERROR(_xlfn.XLOOKUP($C7658,'1.PrepList'!$I$2:$I$1500,'1.PrepList'!$K$2:$K$1500,"")&amp;"",""))</f>
        <v/>
      </c>
      <c r="H7658" s="644" t="str">
        <f>IF($C7658="","",IFERROR(IF(_xlfn.XLOOKUP($C7658,tbl_StartedStatus[Bold ID],tbl_StartedStatus[Started])="Started","Yes",IF(_xlfn.XLOOKUP($C7658,tbl_StartedStatus[Bold ID],tbl_StartedStatus[Started])="No Show","No Show","")),""))</f>
        <v/>
      </c>
    </row>
    <row r="7659" spans="1:8" ht="15" customHeight="1" thickBot="1">
      <c r="A7659" s="38" t="str">
        <f>IF($C7659="","",IFERROR(_xlfn.XLOOKUP($C7659,'1.PrepList'!$I$2:$I$1500,'1.PrepList'!$G$2:$G$1500,"")&amp;"",""))</f>
        <v/>
      </c>
      <c r="B7659" s="638" t="str">
        <f>IF($C7659="","",IFERROR(_xlfn.XLOOKUP($C7659,'1.PrepList'!$I$2:$I$1500,'1.PrepList'!$H$2:$H$1500,"")&amp;"",""))</f>
        <v/>
      </c>
      <c r="D7659" s="638" t="str">
        <f>IF($C7659="","",IFERROR(_xlfn.XLOOKUP($C7659,'1.PrepList'!$I$2:$I$1500,'1.PrepList'!$J$2:$J$1500,"")&amp;"",""))</f>
        <v/>
      </c>
      <c r="E7659" s="638" t="str">
        <f>IF($C7659="","",IFERROR(_xlfn.XLOOKUP($C7659,'1.PrepList'!$I$2:$I$1500,'1.PrepList'!$N$2:$N$1500,"")&amp;"",""))</f>
        <v/>
      </c>
      <c r="F7659" s="638" t="str">
        <f>IF($C7659="","",IFERROR(_xlfn.XLOOKUP($C7659,'1.PrepList'!$I$2:$I$1500,'1.PrepList'!$K$2:$K$1500,"")&amp;"",""))</f>
        <v/>
      </c>
      <c r="H7659" s="644" t="str">
        <f>IF($C7659="","",IFERROR(IF(_xlfn.XLOOKUP($C7659,tbl_StartedStatus[Bold ID],tbl_StartedStatus[Started])="Started","Yes",IF(_xlfn.XLOOKUP($C7659,tbl_StartedStatus[Bold ID],tbl_StartedStatus[Started])="No Show","No Show","")),""))</f>
        <v/>
      </c>
    </row>
    <row r="7660" spans="1:8" ht="15" customHeight="1" thickBot="1">
      <c r="A7660" s="38" t="str">
        <f>IF($C7660="","",IFERROR(_xlfn.XLOOKUP($C7660,'1.PrepList'!$I$2:$I$1500,'1.PrepList'!$G$2:$G$1500,"")&amp;"",""))</f>
        <v/>
      </c>
      <c r="B7660" s="638" t="str">
        <f>IF($C7660="","",IFERROR(_xlfn.XLOOKUP($C7660,'1.PrepList'!$I$2:$I$1500,'1.PrepList'!$H$2:$H$1500,"")&amp;"",""))</f>
        <v/>
      </c>
      <c r="D7660" s="638" t="str">
        <f>IF($C7660="","",IFERROR(_xlfn.XLOOKUP($C7660,'1.PrepList'!$I$2:$I$1500,'1.PrepList'!$J$2:$J$1500,"")&amp;"",""))</f>
        <v/>
      </c>
      <c r="E7660" s="638" t="str">
        <f>IF($C7660="","",IFERROR(_xlfn.XLOOKUP($C7660,'1.PrepList'!$I$2:$I$1500,'1.PrepList'!$N$2:$N$1500,"")&amp;"",""))</f>
        <v/>
      </c>
      <c r="F7660" s="638" t="str">
        <f>IF($C7660="","",IFERROR(_xlfn.XLOOKUP($C7660,'1.PrepList'!$I$2:$I$1500,'1.PrepList'!$K$2:$K$1500,"")&amp;"",""))</f>
        <v/>
      </c>
      <c r="H7660" s="644" t="str">
        <f>IF($C7660="","",IFERROR(IF(_xlfn.XLOOKUP($C7660,tbl_StartedStatus[Bold ID],tbl_StartedStatus[Started])="Started","Yes",IF(_xlfn.XLOOKUP($C7660,tbl_StartedStatus[Bold ID],tbl_StartedStatus[Started])="No Show","No Show","")),""))</f>
        <v/>
      </c>
    </row>
    <row r="7661" spans="1:8" ht="15" customHeight="1" thickBot="1">
      <c r="A7661" s="38" t="str">
        <f>IF($C7661="","",IFERROR(_xlfn.XLOOKUP($C7661,'1.PrepList'!$I$2:$I$1500,'1.PrepList'!$G$2:$G$1500,"")&amp;"",""))</f>
        <v/>
      </c>
      <c r="B7661" s="638" t="str">
        <f>IF($C7661="","",IFERROR(_xlfn.XLOOKUP($C7661,'1.PrepList'!$I$2:$I$1500,'1.PrepList'!$H$2:$H$1500,"")&amp;"",""))</f>
        <v/>
      </c>
      <c r="D7661" s="638" t="str">
        <f>IF($C7661="","",IFERROR(_xlfn.XLOOKUP($C7661,'1.PrepList'!$I$2:$I$1500,'1.PrepList'!$J$2:$J$1500,"")&amp;"",""))</f>
        <v/>
      </c>
      <c r="E7661" s="638" t="str">
        <f>IF($C7661="","",IFERROR(_xlfn.XLOOKUP($C7661,'1.PrepList'!$I$2:$I$1500,'1.PrepList'!$N$2:$N$1500,"")&amp;"",""))</f>
        <v/>
      </c>
      <c r="F7661" s="638" t="str">
        <f>IF($C7661="","",IFERROR(_xlfn.XLOOKUP($C7661,'1.PrepList'!$I$2:$I$1500,'1.PrepList'!$K$2:$K$1500,"")&amp;"",""))</f>
        <v/>
      </c>
      <c r="H7661" s="644" t="str">
        <f>IF($C7661="","",IFERROR(IF(_xlfn.XLOOKUP($C7661,tbl_StartedStatus[Bold ID],tbl_StartedStatus[Started])="Started","Yes",IF(_xlfn.XLOOKUP($C7661,tbl_StartedStatus[Bold ID],tbl_StartedStatus[Started])="No Show","No Show","")),""))</f>
        <v/>
      </c>
    </row>
    <row r="7662" spans="1:8" ht="15" customHeight="1" thickBot="1">
      <c r="A7662" s="38" t="str">
        <f>IF($C7662="","",IFERROR(_xlfn.XLOOKUP($C7662,'1.PrepList'!$I$2:$I$1500,'1.PrepList'!$G$2:$G$1500,"")&amp;"",""))</f>
        <v/>
      </c>
      <c r="B7662" s="638" t="str">
        <f>IF($C7662="","",IFERROR(_xlfn.XLOOKUP($C7662,'1.PrepList'!$I$2:$I$1500,'1.PrepList'!$H$2:$H$1500,"")&amp;"",""))</f>
        <v/>
      </c>
      <c r="D7662" s="638" t="str">
        <f>IF($C7662="","",IFERROR(_xlfn.XLOOKUP($C7662,'1.PrepList'!$I$2:$I$1500,'1.PrepList'!$J$2:$J$1500,"")&amp;"",""))</f>
        <v/>
      </c>
      <c r="E7662" s="638" t="str">
        <f>IF($C7662="","",IFERROR(_xlfn.XLOOKUP($C7662,'1.PrepList'!$I$2:$I$1500,'1.PrepList'!$N$2:$N$1500,"")&amp;"",""))</f>
        <v/>
      </c>
      <c r="F7662" s="638" t="str">
        <f>IF($C7662="","",IFERROR(_xlfn.XLOOKUP($C7662,'1.PrepList'!$I$2:$I$1500,'1.PrepList'!$K$2:$K$1500,"")&amp;"",""))</f>
        <v/>
      </c>
      <c r="H7662" s="644" t="str">
        <f>IF($C7662="","",IFERROR(IF(_xlfn.XLOOKUP($C7662,tbl_StartedStatus[Bold ID],tbl_StartedStatus[Started])="Started","Yes",IF(_xlfn.XLOOKUP($C7662,tbl_StartedStatus[Bold ID],tbl_StartedStatus[Started])="No Show","No Show","")),""))</f>
        <v/>
      </c>
    </row>
    <row r="7663" spans="1:8" ht="15" customHeight="1" thickBot="1">
      <c r="A7663" s="38" t="str">
        <f>IF($C7663="","",IFERROR(_xlfn.XLOOKUP($C7663,'1.PrepList'!$I$2:$I$1500,'1.PrepList'!$G$2:$G$1500,"")&amp;"",""))</f>
        <v/>
      </c>
      <c r="B7663" s="638" t="str">
        <f>IF($C7663="","",IFERROR(_xlfn.XLOOKUP($C7663,'1.PrepList'!$I$2:$I$1500,'1.PrepList'!$H$2:$H$1500,"")&amp;"",""))</f>
        <v/>
      </c>
      <c r="D7663" s="638" t="str">
        <f>IF($C7663="","",IFERROR(_xlfn.XLOOKUP($C7663,'1.PrepList'!$I$2:$I$1500,'1.PrepList'!$J$2:$J$1500,"")&amp;"",""))</f>
        <v/>
      </c>
      <c r="E7663" s="638" t="str">
        <f>IF($C7663="","",IFERROR(_xlfn.XLOOKUP($C7663,'1.PrepList'!$I$2:$I$1500,'1.PrepList'!$N$2:$N$1500,"")&amp;"",""))</f>
        <v/>
      </c>
      <c r="F7663" s="638" t="str">
        <f>IF($C7663="","",IFERROR(_xlfn.XLOOKUP($C7663,'1.PrepList'!$I$2:$I$1500,'1.PrepList'!$K$2:$K$1500,"")&amp;"",""))</f>
        <v/>
      </c>
      <c r="H7663" s="644" t="str">
        <f>IF($C7663="","",IFERROR(IF(_xlfn.XLOOKUP($C7663,tbl_StartedStatus[Bold ID],tbl_StartedStatus[Started])="Started","Yes",IF(_xlfn.XLOOKUP($C7663,tbl_StartedStatus[Bold ID],tbl_StartedStatus[Started])="No Show","No Show","")),""))</f>
        <v/>
      </c>
    </row>
    <row r="7664" spans="1:8" ht="15" customHeight="1" thickBot="1">
      <c r="A7664" s="38" t="str">
        <f>IF($C7664="","",IFERROR(_xlfn.XLOOKUP($C7664,'1.PrepList'!$I$2:$I$1500,'1.PrepList'!$G$2:$G$1500,"")&amp;"",""))</f>
        <v/>
      </c>
      <c r="B7664" s="638" t="str">
        <f>IF($C7664="","",IFERROR(_xlfn.XLOOKUP($C7664,'1.PrepList'!$I$2:$I$1500,'1.PrepList'!$H$2:$H$1500,"")&amp;"",""))</f>
        <v/>
      </c>
      <c r="D7664" s="638" t="str">
        <f>IF($C7664="","",IFERROR(_xlfn.XLOOKUP($C7664,'1.PrepList'!$I$2:$I$1500,'1.PrepList'!$J$2:$J$1500,"")&amp;"",""))</f>
        <v/>
      </c>
      <c r="E7664" s="638" t="str">
        <f>IF($C7664="","",IFERROR(_xlfn.XLOOKUP($C7664,'1.PrepList'!$I$2:$I$1500,'1.PrepList'!$N$2:$N$1500,"")&amp;"",""))</f>
        <v/>
      </c>
      <c r="F7664" s="638" t="str">
        <f>IF($C7664="","",IFERROR(_xlfn.XLOOKUP($C7664,'1.PrepList'!$I$2:$I$1500,'1.PrepList'!$K$2:$K$1500,"")&amp;"",""))</f>
        <v/>
      </c>
      <c r="H7664" s="644" t="str">
        <f>IF($C7664="","",IFERROR(IF(_xlfn.XLOOKUP($C7664,tbl_StartedStatus[Bold ID],tbl_StartedStatus[Started])="Started","Yes",IF(_xlfn.XLOOKUP($C7664,tbl_StartedStatus[Bold ID],tbl_StartedStatus[Started])="No Show","No Show","")),""))</f>
        <v/>
      </c>
    </row>
    <row r="7665" spans="1:8" ht="15" customHeight="1" thickBot="1">
      <c r="A7665" s="38" t="str">
        <f>IF($C7665="","",IFERROR(_xlfn.XLOOKUP($C7665,'1.PrepList'!$I$2:$I$1500,'1.PrepList'!$G$2:$G$1500,"")&amp;"",""))</f>
        <v/>
      </c>
      <c r="B7665" s="638" t="str">
        <f>IF($C7665="","",IFERROR(_xlfn.XLOOKUP($C7665,'1.PrepList'!$I$2:$I$1500,'1.PrepList'!$H$2:$H$1500,"")&amp;"",""))</f>
        <v/>
      </c>
      <c r="D7665" s="638" t="str">
        <f>IF($C7665="","",IFERROR(_xlfn.XLOOKUP($C7665,'1.PrepList'!$I$2:$I$1500,'1.PrepList'!$J$2:$J$1500,"")&amp;"",""))</f>
        <v/>
      </c>
      <c r="E7665" s="638" t="str">
        <f>IF($C7665="","",IFERROR(_xlfn.XLOOKUP($C7665,'1.PrepList'!$I$2:$I$1500,'1.PrepList'!$N$2:$N$1500,"")&amp;"",""))</f>
        <v/>
      </c>
      <c r="F7665" s="638" t="str">
        <f>IF($C7665="","",IFERROR(_xlfn.XLOOKUP($C7665,'1.PrepList'!$I$2:$I$1500,'1.PrepList'!$K$2:$K$1500,"")&amp;"",""))</f>
        <v/>
      </c>
      <c r="H7665" s="644" t="str">
        <f>IF($C7665="","",IFERROR(IF(_xlfn.XLOOKUP($C7665,tbl_StartedStatus[Bold ID],tbl_StartedStatus[Started])="Started","Yes",IF(_xlfn.XLOOKUP($C7665,tbl_StartedStatus[Bold ID],tbl_StartedStatus[Started])="No Show","No Show","")),""))</f>
        <v/>
      </c>
    </row>
    <row r="7666" spans="1:8" ht="15" customHeight="1" thickBot="1">
      <c r="A7666" s="38" t="str">
        <f>IF($C7666="","",IFERROR(_xlfn.XLOOKUP($C7666,'1.PrepList'!$I$2:$I$1500,'1.PrepList'!$G$2:$G$1500,"")&amp;"",""))</f>
        <v/>
      </c>
      <c r="B7666" s="638" t="str">
        <f>IF($C7666="","",IFERROR(_xlfn.XLOOKUP($C7666,'1.PrepList'!$I$2:$I$1500,'1.PrepList'!$H$2:$H$1500,"")&amp;"",""))</f>
        <v/>
      </c>
      <c r="D7666" s="638" t="str">
        <f>IF($C7666="","",IFERROR(_xlfn.XLOOKUP($C7666,'1.PrepList'!$I$2:$I$1500,'1.PrepList'!$J$2:$J$1500,"")&amp;"",""))</f>
        <v/>
      </c>
      <c r="E7666" s="638" t="str">
        <f>IF($C7666="","",IFERROR(_xlfn.XLOOKUP($C7666,'1.PrepList'!$I$2:$I$1500,'1.PrepList'!$N$2:$N$1500,"")&amp;"",""))</f>
        <v/>
      </c>
      <c r="F7666" s="638" t="str">
        <f>IF($C7666="","",IFERROR(_xlfn.XLOOKUP($C7666,'1.PrepList'!$I$2:$I$1500,'1.PrepList'!$K$2:$K$1500,"")&amp;"",""))</f>
        <v/>
      </c>
      <c r="H7666" s="644" t="str">
        <f>IF($C7666="","",IFERROR(IF(_xlfn.XLOOKUP($C7666,tbl_StartedStatus[Bold ID],tbl_StartedStatus[Started])="Started","Yes",IF(_xlfn.XLOOKUP($C7666,tbl_StartedStatus[Bold ID],tbl_StartedStatus[Started])="No Show","No Show","")),""))</f>
        <v/>
      </c>
    </row>
    <row r="7667" spans="1:8" ht="15" customHeight="1" thickBot="1">
      <c r="A7667" s="38" t="str">
        <f>IF($C7667="","",IFERROR(_xlfn.XLOOKUP($C7667,'1.PrepList'!$I$2:$I$1500,'1.PrepList'!$G$2:$G$1500,"")&amp;"",""))</f>
        <v/>
      </c>
      <c r="B7667" s="638" t="str">
        <f>IF($C7667="","",IFERROR(_xlfn.XLOOKUP($C7667,'1.PrepList'!$I$2:$I$1500,'1.PrepList'!$H$2:$H$1500,"")&amp;"",""))</f>
        <v/>
      </c>
      <c r="D7667" s="638" t="str">
        <f>IF($C7667="","",IFERROR(_xlfn.XLOOKUP($C7667,'1.PrepList'!$I$2:$I$1500,'1.PrepList'!$J$2:$J$1500,"")&amp;"",""))</f>
        <v/>
      </c>
      <c r="E7667" s="638" t="str">
        <f>IF($C7667="","",IFERROR(_xlfn.XLOOKUP($C7667,'1.PrepList'!$I$2:$I$1500,'1.PrepList'!$N$2:$N$1500,"")&amp;"",""))</f>
        <v/>
      </c>
      <c r="F7667" s="638" t="str">
        <f>IF($C7667="","",IFERROR(_xlfn.XLOOKUP($C7667,'1.PrepList'!$I$2:$I$1500,'1.PrepList'!$K$2:$K$1500,"")&amp;"",""))</f>
        <v/>
      </c>
      <c r="H7667" s="644" t="str">
        <f>IF($C7667="","",IFERROR(IF(_xlfn.XLOOKUP($C7667,tbl_StartedStatus[Bold ID],tbl_StartedStatus[Started])="Started","Yes",IF(_xlfn.XLOOKUP($C7667,tbl_StartedStatus[Bold ID],tbl_StartedStatus[Started])="No Show","No Show","")),""))</f>
        <v/>
      </c>
    </row>
    <row r="7668" spans="1:8" ht="15" customHeight="1" thickBot="1">
      <c r="A7668" s="38" t="str">
        <f>IF($C7668="","",IFERROR(_xlfn.XLOOKUP($C7668,'1.PrepList'!$I$2:$I$1500,'1.PrepList'!$G$2:$G$1500,"")&amp;"",""))</f>
        <v/>
      </c>
      <c r="B7668" s="638" t="str">
        <f>IF($C7668="","",IFERROR(_xlfn.XLOOKUP($C7668,'1.PrepList'!$I$2:$I$1500,'1.PrepList'!$H$2:$H$1500,"")&amp;"",""))</f>
        <v/>
      </c>
      <c r="D7668" s="638" t="str">
        <f>IF($C7668="","",IFERROR(_xlfn.XLOOKUP($C7668,'1.PrepList'!$I$2:$I$1500,'1.PrepList'!$J$2:$J$1500,"")&amp;"",""))</f>
        <v/>
      </c>
      <c r="E7668" s="638" t="str">
        <f>IF($C7668="","",IFERROR(_xlfn.XLOOKUP($C7668,'1.PrepList'!$I$2:$I$1500,'1.PrepList'!$N$2:$N$1500,"")&amp;"",""))</f>
        <v/>
      </c>
      <c r="F7668" s="638" t="str">
        <f>IF($C7668="","",IFERROR(_xlfn.XLOOKUP($C7668,'1.PrepList'!$I$2:$I$1500,'1.PrepList'!$K$2:$K$1500,"")&amp;"",""))</f>
        <v/>
      </c>
      <c r="H7668" s="644" t="str">
        <f>IF($C7668="","",IFERROR(IF(_xlfn.XLOOKUP($C7668,tbl_StartedStatus[Bold ID],tbl_StartedStatus[Started])="Started","Yes",IF(_xlfn.XLOOKUP($C7668,tbl_StartedStatus[Bold ID],tbl_StartedStatus[Started])="No Show","No Show","")),""))</f>
        <v/>
      </c>
    </row>
    <row r="7669" spans="1:8" ht="15" customHeight="1" thickBot="1">
      <c r="A7669" s="38" t="str">
        <f>IF($C7669="","",IFERROR(_xlfn.XLOOKUP($C7669,'1.PrepList'!$I$2:$I$1500,'1.PrepList'!$G$2:$G$1500,"")&amp;"",""))</f>
        <v/>
      </c>
      <c r="B7669" s="638" t="str">
        <f>IF($C7669="","",IFERROR(_xlfn.XLOOKUP($C7669,'1.PrepList'!$I$2:$I$1500,'1.PrepList'!$H$2:$H$1500,"")&amp;"",""))</f>
        <v/>
      </c>
      <c r="D7669" s="638" t="str">
        <f>IF($C7669="","",IFERROR(_xlfn.XLOOKUP($C7669,'1.PrepList'!$I$2:$I$1500,'1.PrepList'!$J$2:$J$1500,"")&amp;"",""))</f>
        <v/>
      </c>
      <c r="E7669" s="638" t="str">
        <f>IF($C7669="","",IFERROR(_xlfn.XLOOKUP($C7669,'1.PrepList'!$I$2:$I$1500,'1.PrepList'!$N$2:$N$1500,"")&amp;"",""))</f>
        <v/>
      </c>
      <c r="F7669" s="638" t="str">
        <f>IF($C7669="","",IFERROR(_xlfn.XLOOKUP($C7669,'1.PrepList'!$I$2:$I$1500,'1.PrepList'!$K$2:$K$1500,"")&amp;"",""))</f>
        <v/>
      </c>
      <c r="H7669" s="644" t="str">
        <f>IF($C7669="","",IFERROR(IF(_xlfn.XLOOKUP($C7669,tbl_StartedStatus[Bold ID],tbl_StartedStatus[Started])="Started","Yes",IF(_xlfn.XLOOKUP($C7669,tbl_StartedStatus[Bold ID],tbl_StartedStatus[Started])="No Show","No Show","")),""))</f>
        <v/>
      </c>
    </row>
    <row r="7670" spans="1:8" ht="15" customHeight="1" thickBot="1">
      <c r="A7670" s="38" t="str">
        <f>IF($C7670="","",IFERROR(_xlfn.XLOOKUP($C7670,'1.PrepList'!$I$2:$I$1500,'1.PrepList'!$G$2:$G$1500,"")&amp;"",""))</f>
        <v/>
      </c>
      <c r="B7670" s="638" t="str">
        <f>IF($C7670="","",IFERROR(_xlfn.XLOOKUP($C7670,'1.PrepList'!$I$2:$I$1500,'1.PrepList'!$H$2:$H$1500,"")&amp;"",""))</f>
        <v/>
      </c>
      <c r="D7670" s="638" t="str">
        <f>IF($C7670="","",IFERROR(_xlfn.XLOOKUP($C7670,'1.PrepList'!$I$2:$I$1500,'1.PrepList'!$J$2:$J$1500,"")&amp;"",""))</f>
        <v/>
      </c>
      <c r="E7670" s="638" t="str">
        <f>IF($C7670="","",IFERROR(_xlfn.XLOOKUP($C7670,'1.PrepList'!$I$2:$I$1500,'1.PrepList'!$N$2:$N$1500,"")&amp;"",""))</f>
        <v/>
      </c>
      <c r="F7670" s="638" t="str">
        <f>IF($C7670="","",IFERROR(_xlfn.XLOOKUP($C7670,'1.PrepList'!$I$2:$I$1500,'1.PrepList'!$K$2:$K$1500,"")&amp;"",""))</f>
        <v/>
      </c>
      <c r="H7670" s="644" t="str">
        <f>IF($C7670="","",IFERROR(IF(_xlfn.XLOOKUP($C7670,tbl_StartedStatus[Bold ID],tbl_StartedStatus[Started])="Started","Yes",IF(_xlfn.XLOOKUP($C7670,tbl_StartedStatus[Bold ID],tbl_StartedStatus[Started])="No Show","No Show","")),""))</f>
        <v/>
      </c>
    </row>
    <row r="7671" spans="1:8" ht="15" customHeight="1" thickBot="1">
      <c r="A7671" s="38" t="str">
        <f>IF($C7671="","",IFERROR(_xlfn.XLOOKUP($C7671,'1.PrepList'!$I$2:$I$1500,'1.PrepList'!$G$2:$G$1500,"")&amp;"",""))</f>
        <v/>
      </c>
      <c r="B7671" s="638" t="str">
        <f>IF($C7671="","",IFERROR(_xlfn.XLOOKUP($C7671,'1.PrepList'!$I$2:$I$1500,'1.PrepList'!$H$2:$H$1500,"")&amp;"",""))</f>
        <v/>
      </c>
      <c r="D7671" s="638" t="str">
        <f>IF($C7671="","",IFERROR(_xlfn.XLOOKUP($C7671,'1.PrepList'!$I$2:$I$1500,'1.PrepList'!$J$2:$J$1500,"")&amp;"",""))</f>
        <v/>
      </c>
      <c r="E7671" s="638" t="str">
        <f>IF($C7671="","",IFERROR(_xlfn.XLOOKUP($C7671,'1.PrepList'!$I$2:$I$1500,'1.PrepList'!$N$2:$N$1500,"")&amp;"",""))</f>
        <v/>
      </c>
      <c r="F7671" s="638" t="str">
        <f>IF($C7671="","",IFERROR(_xlfn.XLOOKUP($C7671,'1.PrepList'!$I$2:$I$1500,'1.PrepList'!$K$2:$K$1500,"")&amp;"",""))</f>
        <v/>
      </c>
      <c r="H7671" s="644" t="str">
        <f>IF($C7671="","",IFERROR(IF(_xlfn.XLOOKUP($C7671,tbl_StartedStatus[Bold ID],tbl_StartedStatus[Started])="Started","Yes",IF(_xlfn.XLOOKUP($C7671,tbl_StartedStatus[Bold ID],tbl_StartedStatus[Started])="No Show","No Show","")),""))</f>
        <v/>
      </c>
    </row>
    <row r="7672" spans="1:8" ht="15" customHeight="1" thickBot="1">
      <c r="A7672" s="38" t="str">
        <f>IF($C7672="","",IFERROR(_xlfn.XLOOKUP($C7672,'1.PrepList'!$I$2:$I$1500,'1.PrepList'!$G$2:$G$1500,"")&amp;"",""))</f>
        <v/>
      </c>
      <c r="B7672" s="638" t="str">
        <f>IF($C7672="","",IFERROR(_xlfn.XLOOKUP($C7672,'1.PrepList'!$I$2:$I$1500,'1.PrepList'!$H$2:$H$1500,"")&amp;"",""))</f>
        <v/>
      </c>
      <c r="D7672" s="638" t="str">
        <f>IF($C7672="","",IFERROR(_xlfn.XLOOKUP($C7672,'1.PrepList'!$I$2:$I$1500,'1.PrepList'!$J$2:$J$1500,"")&amp;"",""))</f>
        <v/>
      </c>
      <c r="E7672" s="638" t="str">
        <f>IF($C7672="","",IFERROR(_xlfn.XLOOKUP($C7672,'1.PrepList'!$I$2:$I$1500,'1.PrepList'!$N$2:$N$1500,"")&amp;"",""))</f>
        <v/>
      </c>
      <c r="F7672" s="638" t="str">
        <f>IF($C7672="","",IFERROR(_xlfn.XLOOKUP($C7672,'1.PrepList'!$I$2:$I$1500,'1.PrepList'!$K$2:$K$1500,"")&amp;"",""))</f>
        <v/>
      </c>
      <c r="H7672" s="644" t="str">
        <f>IF($C7672="","",IFERROR(IF(_xlfn.XLOOKUP($C7672,tbl_StartedStatus[Bold ID],tbl_StartedStatus[Started])="Started","Yes",IF(_xlfn.XLOOKUP($C7672,tbl_StartedStatus[Bold ID],tbl_StartedStatus[Started])="No Show","No Show","")),""))</f>
        <v/>
      </c>
    </row>
    <row r="7673" spans="1:8" ht="15" customHeight="1" thickBot="1">
      <c r="A7673" s="38" t="str">
        <f>IF($C7673="","",IFERROR(_xlfn.XLOOKUP($C7673,'1.PrepList'!$I$2:$I$1500,'1.PrepList'!$G$2:$G$1500,"")&amp;"",""))</f>
        <v/>
      </c>
      <c r="B7673" s="638" t="str">
        <f>IF($C7673="","",IFERROR(_xlfn.XLOOKUP($C7673,'1.PrepList'!$I$2:$I$1500,'1.PrepList'!$H$2:$H$1500,"")&amp;"",""))</f>
        <v/>
      </c>
      <c r="D7673" s="638" t="str">
        <f>IF($C7673="","",IFERROR(_xlfn.XLOOKUP($C7673,'1.PrepList'!$I$2:$I$1500,'1.PrepList'!$J$2:$J$1500,"")&amp;"",""))</f>
        <v/>
      </c>
      <c r="E7673" s="638" t="str">
        <f>IF($C7673="","",IFERROR(_xlfn.XLOOKUP($C7673,'1.PrepList'!$I$2:$I$1500,'1.PrepList'!$N$2:$N$1500,"")&amp;"",""))</f>
        <v/>
      </c>
      <c r="F7673" s="638" t="str">
        <f>IF($C7673="","",IFERROR(_xlfn.XLOOKUP($C7673,'1.PrepList'!$I$2:$I$1500,'1.PrepList'!$K$2:$K$1500,"")&amp;"",""))</f>
        <v/>
      </c>
      <c r="H7673" s="644" t="str">
        <f>IF($C7673="","",IFERROR(IF(_xlfn.XLOOKUP($C7673,tbl_StartedStatus[Bold ID],tbl_StartedStatus[Started])="Started","Yes",IF(_xlfn.XLOOKUP($C7673,tbl_StartedStatus[Bold ID],tbl_StartedStatus[Started])="No Show","No Show","")),""))</f>
        <v/>
      </c>
    </row>
    <row r="7674" spans="1:8" ht="15" customHeight="1" thickBot="1">
      <c r="A7674" s="38" t="str">
        <f>IF($C7674="","",IFERROR(_xlfn.XLOOKUP($C7674,'1.PrepList'!$I$2:$I$1500,'1.PrepList'!$G$2:$G$1500,"")&amp;"",""))</f>
        <v/>
      </c>
      <c r="B7674" s="638" t="str">
        <f>IF($C7674="","",IFERROR(_xlfn.XLOOKUP($C7674,'1.PrepList'!$I$2:$I$1500,'1.PrepList'!$H$2:$H$1500,"")&amp;"",""))</f>
        <v/>
      </c>
      <c r="D7674" s="638" t="str">
        <f>IF($C7674="","",IFERROR(_xlfn.XLOOKUP($C7674,'1.PrepList'!$I$2:$I$1500,'1.PrepList'!$J$2:$J$1500,"")&amp;"",""))</f>
        <v/>
      </c>
      <c r="E7674" s="638" t="str">
        <f>IF($C7674="","",IFERROR(_xlfn.XLOOKUP($C7674,'1.PrepList'!$I$2:$I$1500,'1.PrepList'!$N$2:$N$1500,"")&amp;"",""))</f>
        <v/>
      </c>
      <c r="F7674" s="638" t="str">
        <f>IF($C7674="","",IFERROR(_xlfn.XLOOKUP($C7674,'1.PrepList'!$I$2:$I$1500,'1.PrepList'!$K$2:$K$1500,"")&amp;"",""))</f>
        <v/>
      </c>
      <c r="H7674" s="644" t="str">
        <f>IF($C7674="","",IFERROR(IF(_xlfn.XLOOKUP($C7674,tbl_StartedStatus[Bold ID],tbl_StartedStatus[Started])="Started","Yes",IF(_xlfn.XLOOKUP($C7674,tbl_StartedStatus[Bold ID],tbl_StartedStatus[Started])="No Show","No Show","")),""))</f>
        <v/>
      </c>
    </row>
    <row r="7675" spans="1:8" ht="15" customHeight="1" thickBot="1">
      <c r="A7675" s="38" t="str">
        <f>IF($C7675="","",IFERROR(_xlfn.XLOOKUP($C7675,'1.PrepList'!$I$2:$I$1500,'1.PrepList'!$G$2:$G$1500,"")&amp;"",""))</f>
        <v/>
      </c>
      <c r="B7675" s="638" t="str">
        <f>IF($C7675="","",IFERROR(_xlfn.XLOOKUP($C7675,'1.PrepList'!$I$2:$I$1500,'1.PrepList'!$H$2:$H$1500,"")&amp;"",""))</f>
        <v/>
      </c>
      <c r="D7675" s="638" t="str">
        <f>IF($C7675="","",IFERROR(_xlfn.XLOOKUP($C7675,'1.PrepList'!$I$2:$I$1500,'1.PrepList'!$J$2:$J$1500,"")&amp;"",""))</f>
        <v/>
      </c>
      <c r="E7675" s="638" t="str">
        <f>IF($C7675="","",IFERROR(_xlfn.XLOOKUP($C7675,'1.PrepList'!$I$2:$I$1500,'1.PrepList'!$N$2:$N$1500,"")&amp;"",""))</f>
        <v/>
      </c>
      <c r="F7675" s="638" t="str">
        <f>IF($C7675="","",IFERROR(_xlfn.XLOOKUP($C7675,'1.PrepList'!$I$2:$I$1500,'1.PrepList'!$K$2:$K$1500,"")&amp;"",""))</f>
        <v/>
      </c>
      <c r="H7675" s="644" t="str">
        <f>IF($C7675="","",IFERROR(IF(_xlfn.XLOOKUP($C7675,tbl_StartedStatus[Bold ID],tbl_StartedStatus[Started])="Started","Yes",IF(_xlfn.XLOOKUP($C7675,tbl_StartedStatus[Bold ID],tbl_StartedStatus[Started])="No Show","No Show","")),""))</f>
        <v/>
      </c>
    </row>
    <row r="7676" spans="1:8" ht="15" customHeight="1" thickBot="1">
      <c r="A7676" s="38" t="str">
        <f>IF($C7676="","",IFERROR(_xlfn.XLOOKUP($C7676,'1.PrepList'!$I$2:$I$1500,'1.PrepList'!$G$2:$G$1500,"")&amp;"",""))</f>
        <v/>
      </c>
      <c r="B7676" s="638" t="str">
        <f>IF($C7676="","",IFERROR(_xlfn.XLOOKUP($C7676,'1.PrepList'!$I$2:$I$1500,'1.PrepList'!$H$2:$H$1500,"")&amp;"",""))</f>
        <v/>
      </c>
      <c r="D7676" s="638" t="str">
        <f>IF($C7676="","",IFERROR(_xlfn.XLOOKUP($C7676,'1.PrepList'!$I$2:$I$1500,'1.PrepList'!$J$2:$J$1500,"")&amp;"",""))</f>
        <v/>
      </c>
      <c r="E7676" s="638" t="str">
        <f>IF($C7676="","",IFERROR(_xlfn.XLOOKUP($C7676,'1.PrepList'!$I$2:$I$1500,'1.PrepList'!$N$2:$N$1500,"")&amp;"",""))</f>
        <v/>
      </c>
      <c r="F7676" s="638" t="str">
        <f>IF($C7676="","",IFERROR(_xlfn.XLOOKUP($C7676,'1.PrepList'!$I$2:$I$1500,'1.PrepList'!$K$2:$K$1500,"")&amp;"",""))</f>
        <v/>
      </c>
      <c r="H7676" s="644" t="str">
        <f>IF($C7676="","",IFERROR(IF(_xlfn.XLOOKUP($C7676,tbl_StartedStatus[Bold ID],tbl_StartedStatus[Started])="Started","Yes",IF(_xlfn.XLOOKUP($C7676,tbl_StartedStatus[Bold ID],tbl_StartedStatus[Started])="No Show","No Show","")),""))</f>
        <v/>
      </c>
    </row>
    <row r="7677" spans="1:8" ht="15" customHeight="1" thickBot="1">
      <c r="A7677" s="38" t="str">
        <f>IF($C7677="","",IFERROR(_xlfn.XLOOKUP($C7677,'1.PrepList'!$I$2:$I$1500,'1.PrepList'!$G$2:$G$1500,"")&amp;"",""))</f>
        <v/>
      </c>
      <c r="B7677" s="638" t="str">
        <f>IF($C7677="","",IFERROR(_xlfn.XLOOKUP($C7677,'1.PrepList'!$I$2:$I$1500,'1.PrepList'!$H$2:$H$1500,"")&amp;"",""))</f>
        <v/>
      </c>
      <c r="D7677" s="638" t="str">
        <f>IF($C7677="","",IFERROR(_xlfn.XLOOKUP($C7677,'1.PrepList'!$I$2:$I$1500,'1.PrepList'!$J$2:$J$1500,"")&amp;"",""))</f>
        <v/>
      </c>
      <c r="E7677" s="638" t="str">
        <f>IF($C7677="","",IFERROR(_xlfn.XLOOKUP($C7677,'1.PrepList'!$I$2:$I$1500,'1.PrepList'!$N$2:$N$1500,"")&amp;"",""))</f>
        <v/>
      </c>
      <c r="F7677" s="638" t="str">
        <f>IF($C7677="","",IFERROR(_xlfn.XLOOKUP($C7677,'1.PrepList'!$I$2:$I$1500,'1.PrepList'!$K$2:$K$1500,"")&amp;"",""))</f>
        <v/>
      </c>
      <c r="H7677" s="644" t="str">
        <f>IF($C7677="","",IFERROR(IF(_xlfn.XLOOKUP($C7677,tbl_StartedStatus[Bold ID],tbl_StartedStatus[Started])="Started","Yes",IF(_xlfn.XLOOKUP($C7677,tbl_StartedStatus[Bold ID],tbl_StartedStatus[Started])="No Show","No Show","")),""))</f>
        <v/>
      </c>
    </row>
    <row r="7678" spans="1:8" ht="15" customHeight="1" thickBot="1">
      <c r="A7678" s="38" t="str">
        <f>IF($C7678="","",IFERROR(_xlfn.XLOOKUP($C7678,'1.PrepList'!$I$2:$I$1500,'1.PrepList'!$G$2:$G$1500,"")&amp;"",""))</f>
        <v/>
      </c>
      <c r="B7678" s="638" t="str">
        <f>IF($C7678="","",IFERROR(_xlfn.XLOOKUP($C7678,'1.PrepList'!$I$2:$I$1500,'1.PrepList'!$H$2:$H$1500,"")&amp;"",""))</f>
        <v/>
      </c>
      <c r="D7678" s="638" t="str">
        <f>IF($C7678="","",IFERROR(_xlfn.XLOOKUP($C7678,'1.PrepList'!$I$2:$I$1500,'1.PrepList'!$J$2:$J$1500,"")&amp;"",""))</f>
        <v/>
      </c>
      <c r="E7678" s="638" t="str">
        <f>IF($C7678="","",IFERROR(_xlfn.XLOOKUP($C7678,'1.PrepList'!$I$2:$I$1500,'1.PrepList'!$N$2:$N$1500,"")&amp;"",""))</f>
        <v/>
      </c>
      <c r="F7678" s="638" t="str">
        <f>IF($C7678="","",IFERROR(_xlfn.XLOOKUP($C7678,'1.PrepList'!$I$2:$I$1500,'1.PrepList'!$K$2:$K$1500,"")&amp;"",""))</f>
        <v/>
      </c>
      <c r="H7678" s="644" t="str">
        <f>IF($C7678="","",IFERROR(IF(_xlfn.XLOOKUP($C7678,tbl_StartedStatus[Bold ID],tbl_StartedStatus[Started])="Started","Yes",IF(_xlfn.XLOOKUP($C7678,tbl_StartedStatus[Bold ID],tbl_StartedStatus[Started])="No Show","No Show","")),""))</f>
        <v/>
      </c>
    </row>
    <row r="7679" spans="1:8" ht="15" customHeight="1" thickBot="1">
      <c r="A7679" s="38" t="str">
        <f>IF($C7679="","",IFERROR(_xlfn.XLOOKUP($C7679,'1.PrepList'!$I$2:$I$1500,'1.PrepList'!$G$2:$G$1500,"")&amp;"",""))</f>
        <v/>
      </c>
      <c r="B7679" s="638" t="str">
        <f>IF($C7679="","",IFERROR(_xlfn.XLOOKUP($C7679,'1.PrepList'!$I$2:$I$1500,'1.PrepList'!$H$2:$H$1500,"")&amp;"",""))</f>
        <v/>
      </c>
      <c r="D7679" s="638" t="str">
        <f>IF($C7679="","",IFERROR(_xlfn.XLOOKUP($C7679,'1.PrepList'!$I$2:$I$1500,'1.PrepList'!$J$2:$J$1500,"")&amp;"",""))</f>
        <v/>
      </c>
      <c r="E7679" s="638" t="str">
        <f>IF($C7679="","",IFERROR(_xlfn.XLOOKUP($C7679,'1.PrepList'!$I$2:$I$1500,'1.PrepList'!$N$2:$N$1500,"")&amp;"",""))</f>
        <v/>
      </c>
      <c r="F7679" s="638" t="str">
        <f>IF($C7679="","",IFERROR(_xlfn.XLOOKUP($C7679,'1.PrepList'!$I$2:$I$1500,'1.PrepList'!$K$2:$K$1500,"")&amp;"",""))</f>
        <v/>
      </c>
      <c r="H7679" s="644" t="str">
        <f>IF($C7679="","",IFERROR(IF(_xlfn.XLOOKUP($C7679,tbl_StartedStatus[Bold ID],tbl_StartedStatus[Started])="Started","Yes",IF(_xlfn.XLOOKUP($C7679,tbl_StartedStatus[Bold ID],tbl_StartedStatus[Started])="No Show","No Show","")),""))</f>
        <v/>
      </c>
    </row>
    <row r="7680" spans="1:8" ht="15" customHeight="1" thickBot="1">
      <c r="A7680" s="38" t="str">
        <f>IF($C7680="","",IFERROR(_xlfn.XLOOKUP($C7680,'1.PrepList'!$I$2:$I$1500,'1.PrepList'!$G$2:$G$1500,"")&amp;"",""))</f>
        <v/>
      </c>
      <c r="B7680" s="638" t="str">
        <f>IF($C7680="","",IFERROR(_xlfn.XLOOKUP($C7680,'1.PrepList'!$I$2:$I$1500,'1.PrepList'!$H$2:$H$1500,"")&amp;"",""))</f>
        <v/>
      </c>
      <c r="D7680" s="638" t="str">
        <f>IF($C7680="","",IFERROR(_xlfn.XLOOKUP($C7680,'1.PrepList'!$I$2:$I$1500,'1.PrepList'!$J$2:$J$1500,"")&amp;"",""))</f>
        <v/>
      </c>
      <c r="E7680" s="638" t="str">
        <f>IF($C7680="","",IFERROR(_xlfn.XLOOKUP($C7680,'1.PrepList'!$I$2:$I$1500,'1.PrepList'!$N$2:$N$1500,"")&amp;"",""))</f>
        <v/>
      </c>
      <c r="F7680" s="638" t="str">
        <f>IF($C7680="","",IFERROR(_xlfn.XLOOKUP($C7680,'1.PrepList'!$I$2:$I$1500,'1.PrepList'!$K$2:$K$1500,"")&amp;"",""))</f>
        <v/>
      </c>
      <c r="H7680" s="644" t="str">
        <f>IF($C7680="","",IFERROR(IF(_xlfn.XLOOKUP($C7680,tbl_StartedStatus[Bold ID],tbl_StartedStatus[Started])="Started","Yes",IF(_xlfn.XLOOKUP($C7680,tbl_StartedStatus[Bold ID],tbl_StartedStatus[Started])="No Show","No Show","")),""))</f>
        <v/>
      </c>
    </row>
    <row r="7681" spans="1:8" ht="15" customHeight="1" thickBot="1">
      <c r="A7681" s="38" t="str">
        <f>IF($C7681="","",IFERROR(_xlfn.XLOOKUP($C7681,'1.PrepList'!$I$2:$I$1500,'1.PrepList'!$G$2:$G$1500,"")&amp;"",""))</f>
        <v/>
      </c>
      <c r="B7681" s="638" t="str">
        <f>IF($C7681="","",IFERROR(_xlfn.XLOOKUP($C7681,'1.PrepList'!$I$2:$I$1500,'1.PrepList'!$H$2:$H$1500,"")&amp;"",""))</f>
        <v/>
      </c>
      <c r="D7681" s="638" t="str">
        <f>IF($C7681="","",IFERROR(_xlfn.XLOOKUP($C7681,'1.PrepList'!$I$2:$I$1500,'1.PrepList'!$J$2:$J$1500,"")&amp;"",""))</f>
        <v/>
      </c>
      <c r="E7681" s="638" t="str">
        <f>IF($C7681="","",IFERROR(_xlfn.XLOOKUP($C7681,'1.PrepList'!$I$2:$I$1500,'1.PrepList'!$N$2:$N$1500,"")&amp;"",""))</f>
        <v/>
      </c>
      <c r="F7681" s="638" t="str">
        <f>IF($C7681="","",IFERROR(_xlfn.XLOOKUP($C7681,'1.PrepList'!$I$2:$I$1500,'1.PrepList'!$K$2:$K$1500,"")&amp;"",""))</f>
        <v/>
      </c>
      <c r="H7681" s="644" t="str">
        <f>IF($C7681="","",IFERROR(IF(_xlfn.XLOOKUP($C7681,tbl_StartedStatus[Bold ID],tbl_StartedStatus[Started])="Started","Yes",IF(_xlfn.XLOOKUP($C7681,tbl_StartedStatus[Bold ID],tbl_StartedStatus[Started])="No Show","No Show","")),""))</f>
        <v/>
      </c>
    </row>
    <row r="7682" spans="1:8" ht="15" customHeight="1" thickBot="1">
      <c r="A7682" s="38" t="str">
        <f>IF($C7682="","",IFERROR(_xlfn.XLOOKUP($C7682,'1.PrepList'!$I$2:$I$1500,'1.PrepList'!$G$2:$G$1500,"")&amp;"",""))</f>
        <v/>
      </c>
      <c r="B7682" s="638" t="str">
        <f>IF($C7682="","",IFERROR(_xlfn.XLOOKUP($C7682,'1.PrepList'!$I$2:$I$1500,'1.PrepList'!$H$2:$H$1500,"")&amp;"",""))</f>
        <v/>
      </c>
      <c r="D7682" s="638" t="str">
        <f>IF($C7682="","",IFERROR(_xlfn.XLOOKUP($C7682,'1.PrepList'!$I$2:$I$1500,'1.PrepList'!$J$2:$J$1500,"")&amp;"",""))</f>
        <v/>
      </c>
      <c r="E7682" s="638" t="str">
        <f>IF($C7682="","",IFERROR(_xlfn.XLOOKUP($C7682,'1.PrepList'!$I$2:$I$1500,'1.PrepList'!$N$2:$N$1500,"")&amp;"",""))</f>
        <v/>
      </c>
      <c r="F7682" s="638" t="str">
        <f>IF($C7682="","",IFERROR(_xlfn.XLOOKUP($C7682,'1.PrepList'!$I$2:$I$1500,'1.PrepList'!$K$2:$K$1500,"")&amp;"",""))</f>
        <v/>
      </c>
      <c r="H7682" s="644" t="str">
        <f>IF($C7682="","",IFERROR(IF(_xlfn.XLOOKUP($C7682,tbl_StartedStatus[Bold ID],tbl_StartedStatus[Started])="Started","Yes",IF(_xlfn.XLOOKUP($C7682,tbl_StartedStatus[Bold ID],tbl_StartedStatus[Started])="No Show","No Show","")),""))</f>
        <v/>
      </c>
    </row>
    <row r="7683" spans="1:8" ht="15" customHeight="1" thickBot="1">
      <c r="A7683" s="38" t="str">
        <f>IF($C7683="","",IFERROR(_xlfn.XLOOKUP($C7683,'1.PrepList'!$I$2:$I$1500,'1.PrepList'!$G$2:$G$1500,"")&amp;"",""))</f>
        <v/>
      </c>
      <c r="B7683" s="638" t="str">
        <f>IF($C7683="","",IFERROR(_xlfn.XLOOKUP($C7683,'1.PrepList'!$I$2:$I$1500,'1.PrepList'!$H$2:$H$1500,"")&amp;"",""))</f>
        <v/>
      </c>
      <c r="D7683" s="638" t="str">
        <f>IF($C7683="","",IFERROR(_xlfn.XLOOKUP($C7683,'1.PrepList'!$I$2:$I$1500,'1.PrepList'!$J$2:$J$1500,"")&amp;"",""))</f>
        <v/>
      </c>
      <c r="E7683" s="638" t="str">
        <f>IF($C7683="","",IFERROR(_xlfn.XLOOKUP($C7683,'1.PrepList'!$I$2:$I$1500,'1.PrepList'!$N$2:$N$1500,"")&amp;"",""))</f>
        <v/>
      </c>
      <c r="F7683" s="638" t="str">
        <f>IF($C7683="","",IFERROR(_xlfn.XLOOKUP($C7683,'1.PrepList'!$I$2:$I$1500,'1.PrepList'!$K$2:$K$1500,"")&amp;"",""))</f>
        <v/>
      </c>
      <c r="H7683" s="644" t="str">
        <f>IF($C7683="","",IFERROR(IF(_xlfn.XLOOKUP($C7683,tbl_StartedStatus[Bold ID],tbl_StartedStatus[Started])="Started","Yes",IF(_xlfn.XLOOKUP($C7683,tbl_StartedStatus[Bold ID],tbl_StartedStatus[Started])="No Show","No Show","")),""))</f>
        <v/>
      </c>
    </row>
    <row r="7684" spans="1:8" ht="15" customHeight="1" thickBot="1">
      <c r="A7684" s="38" t="str">
        <f>IF($C7684="","",IFERROR(_xlfn.XLOOKUP($C7684,'1.PrepList'!$I$2:$I$1500,'1.PrepList'!$G$2:$G$1500,"")&amp;"",""))</f>
        <v/>
      </c>
      <c r="B7684" s="638" t="str">
        <f>IF($C7684="","",IFERROR(_xlfn.XLOOKUP($C7684,'1.PrepList'!$I$2:$I$1500,'1.PrepList'!$H$2:$H$1500,"")&amp;"",""))</f>
        <v/>
      </c>
      <c r="D7684" s="638" t="str">
        <f>IF($C7684="","",IFERROR(_xlfn.XLOOKUP($C7684,'1.PrepList'!$I$2:$I$1500,'1.PrepList'!$J$2:$J$1500,"")&amp;"",""))</f>
        <v/>
      </c>
      <c r="E7684" s="638" t="str">
        <f>IF($C7684="","",IFERROR(_xlfn.XLOOKUP($C7684,'1.PrepList'!$I$2:$I$1500,'1.PrepList'!$N$2:$N$1500,"")&amp;"",""))</f>
        <v/>
      </c>
      <c r="F7684" s="638" t="str">
        <f>IF($C7684="","",IFERROR(_xlfn.XLOOKUP($C7684,'1.PrepList'!$I$2:$I$1500,'1.PrepList'!$K$2:$K$1500,"")&amp;"",""))</f>
        <v/>
      </c>
      <c r="H7684" s="644" t="str">
        <f>IF($C7684="","",IFERROR(IF(_xlfn.XLOOKUP($C7684,tbl_StartedStatus[Bold ID],tbl_StartedStatus[Started])="Started","Yes",IF(_xlfn.XLOOKUP($C7684,tbl_StartedStatus[Bold ID],tbl_StartedStatus[Started])="No Show","No Show","")),""))</f>
        <v/>
      </c>
    </row>
    <row r="7685" spans="1:8" ht="15" customHeight="1" thickBot="1">
      <c r="A7685" s="38" t="str">
        <f>IF($C7685="","",IFERROR(_xlfn.XLOOKUP($C7685,'1.PrepList'!$I$2:$I$1500,'1.PrepList'!$G$2:$G$1500,"")&amp;"",""))</f>
        <v/>
      </c>
      <c r="B7685" s="638" t="str">
        <f>IF($C7685="","",IFERROR(_xlfn.XLOOKUP($C7685,'1.PrepList'!$I$2:$I$1500,'1.PrepList'!$H$2:$H$1500,"")&amp;"",""))</f>
        <v/>
      </c>
      <c r="D7685" s="638" t="str">
        <f>IF($C7685="","",IFERROR(_xlfn.XLOOKUP($C7685,'1.PrepList'!$I$2:$I$1500,'1.PrepList'!$J$2:$J$1500,"")&amp;"",""))</f>
        <v/>
      </c>
      <c r="E7685" s="638" t="str">
        <f>IF($C7685="","",IFERROR(_xlfn.XLOOKUP($C7685,'1.PrepList'!$I$2:$I$1500,'1.PrepList'!$N$2:$N$1500,"")&amp;"",""))</f>
        <v/>
      </c>
      <c r="F7685" s="638" t="str">
        <f>IF($C7685="","",IFERROR(_xlfn.XLOOKUP($C7685,'1.PrepList'!$I$2:$I$1500,'1.PrepList'!$K$2:$K$1500,"")&amp;"",""))</f>
        <v/>
      </c>
      <c r="H7685" s="644" t="str">
        <f>IF($C7685="","",IFERROR(IF(_xlfn.XLOOKUP($C7685,tbl_StartedStatus[Bold ID],tbl_StartedStatus[Started])="Started","Yes",IF(_xlfn.XLOOKUP($C7685,tbl_StartedStatus[Bold ID],tbl_StartedStatus[Started])="No Show","No Show","")),""))</f>
        <v/>
      </c>
    </row>
    <row r="7686" spans="1:8" ht="15" customHeight="1" thickBot="1">
      <c r="A7686" s="38" t="str">
        <f>IF($C7686="","",IFERROR(_xlfn.XLOOKUP($C7686,'1.PrepList'!$I$2:$I$1500,'1.PrepList'!$G$2:$G$1500,"")&amp;"",""))</f>
        <v/>
      </c>
      <c r="B7686" s="638" t="str">
        <f>IF($C7686="","",IFERROR(_xlfn.XLOOKUP($C7686,'1.PrepList'!$I$2:$I$1500,'1.PrepList'!$H$2:$H$1500,"")&amp;"",""))</f>
        <v/>
      </c>
      <c r="D7686" s="638" t="str">
        <f>IF($C7686="","",IFERROR(_xlfn.XLOOKUP($C7686,'1.PrepList'!$I$2:$I$1500,'1.PrepList'!$J$2:$J$1500,"")&amp;"",""))</f>
        <v/>
      </c>
      <c r="E7686" s="638" t="str">
        <f>IF($C7686="","",IFERROR(_xlfn.XLOOKUP($C7686,'1.PrepList'!$I$2:$I$1500,'1.PrepList'!$N$2:$N$1500,"")&amp;"",""))</f>
        <v/>
      </c>
      <c r="F7686" s="638" t="str">
        <f>IF($C7686="","",IFERROR(_xlfn.XLOOKUP($C7686,'1.PrepList'!$I$2:$I$1500,'1.PrepList'!$K$2:$K$1500,"")&amp;"",""))</f>
        <v/>
      </c>
      <c r="H7686" s="644" t="str">
        <f>IF($C7686="","",IFERROR(IF(_xlfn.XLOOKUP($C7686,tbl_StartedStatus[Bold ID],tbl_StartedStatus[Started])="Started","Yes",IF(_xlfn.XLOOKUP($C7686,tbl_StartedStatus[Bold ID],tbl_StartedStatus[Started])="No Show","No Show","")),""))</f>
        <v/>
      </c>
    </row>
    <row r="7687" spans="1:8" ht="15" customHeight="1" thickBot="1">
      <c r="A7687" s="38" t="str">
        <f>IF($C7687="","",IFERROR(_xlfn.XLOOKUP($C7687,'1.PrepList'!$I$2:$I$1500,'1.PrepList'!$G$2:$G$1500,"")&amp;"",""))</f>
        <v/>
      </c>
      <c r="B7687" s="638" t="str">
        <f>IF($C7687="","",IFERROR(_xlfn.XLOOKUP($C7687,'1.PrepList'!$I$2:$I$1500,'1.PrepList'!$H$2:$H$1500,"")&amp;"",""))</f>
        <v/>
      </c>
      <c r="D7687" s="638" t="str">
        <f>IF($C7687="","",IFERROR(_xlfn.XLOOKUP($C7687,'1.PrepList'!$I$2:$I$1500,'1.PrepList'!$J$2:$J$1500,"")&amp;"",""))</f>
        <v/>
      </c>
      <c r="E7687" s="638" t="str">
        <f>IF($C7687="","",IFERROR(_xlfn.XLOOKUP($C7687,'1.PrepList'!$I$2:$I$1500,'1.PrepList'!$N$2:$N$1500,"")&amp;"",""))</f>
        <v/>
      </c>
      <c r="F7687" s="638" t="str">
        <f>IF($C7687="","",IFERROR(_xlfn.XLOOKUP($C7687,'1.PrepList'!$I$2:$I$1500,'1.PrepList'!$K$2:$K$1500,"")&amp;"",""))</f>
        <v/>
      </c>
      <c r="H7687" s="644" t="str">
        <f>IF($C7687="","",IFERROR(IF(_xlfn.XLOOKUP($C7687,tbl_StartedStatus[Bold ID],tbl_StartedStatus[Started])="Started","Yes",IF(_xlfn.XLOOKUP($C7687,tbl_StartedStatus[Bold ID],tbl_StartedStatus[Started])="No Show","No Show","")),""))</f>
        <v/>
      </c>
    </row>
    <row r="7688" spans="1:8" ht="15" customHeight="1" thickBot="1">
      <c r="A7688" s="38" t="str">
        <f>IF($C7688="","",IFERROR(_xlfn.XLOOKUP($C7688,'1.PrepList'!$I$2:$I$1500,'1.PrepList'!$G$2:$G$1500,"")&amp;"",""))</f>
        <v/>
      </c>
      <c r="B7688" s="638" t="str">
        <f>IF($C7688="","",IFERROR(_xlfn.XLOOKUP($C7688,'1.PrepList'!$I$2:$I$1500,'1.PrepList'!$H$2:$H$1500,"")&amp;"",""))</f>
        <v/>
      </c>
      <c r="D7688" s="638" t="str">
        <f>IF($C7688="","",IFERROR(_xlfn.XLOOKUP($C7688,'1.PrepList'!$I$2:$I$1500,'1.PrepList'!$J$2:$J$1500,"")&amp;"",""))</f>
        <v/>
      </c>
      <c r="E7688" s="638" t="str">
        <f>IF($C7688="","",IFERROR(_xlfn.XLOOKUP($C7688,'1.PrepList'!$I$2:$I$1500,'1.PrepList'!$N$2:$N$1500,"")&amp;"",""))</f>
        <v/>
      </c>
      <c r="F7688" s="638" t="str">
        <f>IF($C7688="","",IFERROR(_xlfn.XLOOKUP($C7688,'1.PrepList'!$I$2:$I$1500,'1.PrepList'!$K$2:$K$1500,"")&amp;"",""))</f>
        <v/>
      </c>
      <c r="H7688" s="644" t="str">
        <f>IF($C7688="","",IFERROR(IF(_xlfn.XLOOKUP($C7688,tbl_StartedStatus[Bold ID],tbl_StartedStatus[Started])="Started","Yes",IF(_xlfn.XLOOKUP($C7688,tbl_StartedStatus[Bold ID],tbl_StartedStatus[Started])="No Show","No Show","")),""))</f>
        <v/>
      </c>
    </row>
    <row r="7689" spans="1:8" ht="15" customHeight="1" thickBot="1">
      <c r="A7689" s="38" t="str">
        <f>IF($C7689="","",IFERROR(_xlfn.XLOOKUP($C7689,'1.PrepList'!$I$2:$I$1500,'1.PrepList'!$G$2:$G$1500,"")&amp;"",""))</f>
        <v/>
      </c>
      <c r="B7689" s="638" t="str">
        <f>IF($C7689="","",IFERROR(_xlfn.XLOOKUP($C7689,'1.PrepList'!$I$2:$I$1500,'1.PrepList'!$H$2:$H$1500,"")&amp;"",""))</f>
        <v/>
      </c>
      <c r="D7689" s="638" t="str">
        <f>IF($C7689="","",IFERROR(_xlfn.XLOOKUP($C7689,'1.PrepList'!$I$2:$I$1500,'1.PrepList'!$J$2:$J$1500,"")&amp;"",""))</f>
        <v/>
      </c>
      <c r="E7689" s="638" t="str">
        <f>IF($C7689="","",IFERROR(_xlfn.XLOOKUP($C7689,'1.PrepList'!$I$2:$I$1500,'1.PrepList'!$N$2:$N$1500,"")&amp;"",""))</f>
        <v/>
      </c>
      <c r="F7689" s="638" t="str">
        <f>IF($C7689="","",IFERROR(_xlfn.XLOOKUP($C7689,'1.PrepList'!$I$2:$I$1500,'1.PrepList'!$K$2:$K$1500,"")&amp;"",""))</f>
        <v/>
      </c>
      <c r="H7689" s="644" t="str">
        <f>IF($C7689="","",IFERROR(IF(_xlfn.XLOOKUP($C7689,tbl_StartedStatus[Bold ID],tbl_StartedStatus[Started])="Started","Yes",IF(_xlfn.XLOOKUP($C7689,tbl_StartedStatus[Bold ID],tbl_StartedStatus[Started])="No Show","No Show","")),""))</f>
        <v/>
      </c>
    </row>
    <row r="7690" spans="1:8" ht="15" customHeight="1" thickBot="1">
      <c r="A7690" s="38" t="str">
        <f>IF($C7690="","",IFERROR(_xlfn.XLOOKUP($C7690,'1.PrepList'!$I$2:$I$1500,'1.PrepList'!$G$2:$G$1500,"")&amp;"",""))</f>
        <v/>
      </c>
      <c r="B7690" s="638" t="str">
        <f>IF($C7690="","",IFERROR(_xlfn.XLOOKUP($C7690,'1.PrepList'!$I$2:$I$1500,'1.PrepList'!$H$2:$H$1500,"")&amp;"",""))</f>
        <v/>
      </c>
      <c r="D7690" s="638" t="str">
        <f>IF($C7690="","",IFERROR(_xlfn.XLOOKUP($C7690,'1.PrepList'!$I$2:$I$1500,'1.PrepList'!$J$2:$J$1500,"")&amp;"",""))</f>
        <v/>
      </c>
      <c r="E7690" s="638" t="str">
        <f>IF($C7690="","",IFERROR(_xlfn.XLOOKUP($C7690,'1.PrepList'!$I$2:$I$1500,'1.PrepList'!$N$2:$N$1500,"")&amp;"",""))</f>
        <v/>
      </c>
      <c r="F7690" s="638" t="str">
        <f>IF($C7690="","",IFERROR(_xlfn.XLOOKUP($C7690,'1.PrepList'!$I$2:$I$1500,'1.PrepList'!$K$2:$K$1500,"")&amp;"",""))</f>
        <v/>
      </c>
      <c r="H7690" s="644" t="str">
        <f>IF($C7690="","",IFERROR(IF(_xlfn.XLOOKUP($C7690,tbl_StartedStatus[Bold ID],tbl_StartedStatus[Started])="Started","Yes",IF(_xlfn.XLOOKUP($C7690,tbl_StartedStatus[Bold ID],tbl_StartedStatus[Started])="No Show","No Show","")),""))</f>
        <v/>
      </c>
    </row>
    <row r="7691" spans="1:8" ht="15" customHeight="1" thickBot="1">
      <c r="A7691" s="38" t="str">
        <f>IF($C7691="","",IFERROR(_xlfn.XLOOKUP($C7691,'1.PrepList'!$I$2:$I$1500,'1.PrepList'!$G$2:$G$1500,"")&amp;"",""))</f>
        <v/>
      </c>
      <c r="B7691" s="638" t="str">
        <f>IF($C7691="","",IFERROR(_xlfn.XLOOKUP($C7691,'1.PrepList'!$I$2:$I$1500,'1.PrepList'!$H$2:$H$1500,"")&amp;"",""))</f>
        <v/>
      </c>
      <c r="D7691" s="638" t="str">
        <f>IF($C7691="","",IFERROR(_xlfn.XLOOKUP($C7691,'1.PrepList'!$I$2:$I$1500,'1.PrepList'!$J$2:$J$1500,"")&amp;"",""))</f>
        <v/>
      </c>
      <c r="E7691" s="638" t="str">
        <f>IF($C7691="","",IFERROR(_xlfn.XLOOKUP($C7691,'1.PrepList'!$I$2:$I$1500,'1.PrepList'!$N$2:$N$1500,"")&amp;"",""))</f>
        <v/>
      </c>
      <c r="F7691" s="638" t="str">
        <f>IF($C7691="","",IFERROR(_xlfn.XLOOKUP($C7691,'1.PrepList'!$I$2:$I$1500,'1.PrepList'!$K$2:$K$1500,"")&amp;"",""))</f>
        <v/>
      </c>
      <c r="H7691" s="644" t="str">
        <f>IF($C7691="","",IFERROR(IF(_xlfn.XLOOKUP($C7691,tbl_StartedStatus[Bold ID],tbl_StartedStatus[Started])="Started","Yes",IF(_xlfn.XLOOKUP($C7691,tbl_StartedStatus[Bold ID],tbl_StartedStatus[Started])="No Show","No Show","")),""))</f>
        <v/>
      </c>
    </row>
    <row r="7692" spans="1:8" ht="15" customHeight="1" thickBot="1">
      <c r="A7692" s="38" t="str">
        <f>IF($C7692="","",IFERROR(_xlfn.XLOOKUP($C7692,'1.PrepList'!$I$2:$I$1500,'1.PrepList'!$G$2:$G$1500,"")&amp;"",""))</f>
        <v/>
      </c>
      <c r="B7692" s="638" t="str">
        <f>IF($C7692="","",IFERROR(_xlfn.XLOOKUP($C7692,'1.PrepList'!$I$2:$I$1500,'1.PrepList'!$H$2:$H$1500,"")&amp;"",""))</f>
        <v/>
      </c>
      <c r="D7692" s="638" t="str">
        <f>IF($C7692="","",IFERROR(_xlfn.XLOOKUP($C7692,'1.PrepList'!$I$2:$I$1500,'1.PrepList'!$J$2:$J$1500,"")&amp;"",""))</f>
        <v/>
      </c>
      <c r="E7692" s="638" t="str">
        <f>IF($C7692="","",IFERROR(_xlfn.XLOOKUP($C7692,'1.PrepList'!$I$2:$I$1500,'1.PrepList'!$N$2:$N$1500,"")&amp;"",""))</f>
        <v/>
      </c>
      <c r="F7692" s="638" t="str">
        <f>IF($C7692="","",IFERROR(_xlfn.XLOOKUP($C7692,'1.PrepList'!$I$2:$I$1500,'1.PrepList'!$K$2:$K$1500,"")&amp;"",""))</f>
        <v/>
      </c>
      <c r="H7692" s="644" t="str">
        <f>IF($C7692="","",IFERROR(IF(_xlfn.XLOOKUP($C7692,tbl_StartedStatus[Bold ID],tbl_StartedStatus[Started])="Started","Yes",IF(_xlfn.XLOOKUP($C7692,tbl_StartedStatus[Bold ID],tbl_StartedStatus[Started])="No Show","No Show","")),""))</f>
        <v/>
      </c>
    </row>
    <row r="7693" spans="1:8" ht="15" customHeight="1" thickBot="1">
      <c r="A7693" s="38" t="str">
        <f>IF($C7693="","",IFERROR(_xlfn.XLOOKUP($C7693,'1.PrepList'!$I$2:$I$1500,'1.PrepList'!$G$2:$G$1500,"")&amp;"",""))</f>
        <v/>
      </c>
      <c r="B7693" s="638" t="str">
        <f>IF($C7693="","",IFERROR(_xlfn.XLOOKUP($C7693,'1.PrepList'!$I$2:$I$1500,'1.PrepList'!$H$2:$H$1500,"")&amp;"",""))</f>
        <v/>
      </c>
      <c r="D7693" s="638" t="str">
        <f>IF($C7693="","",IFERROR(_xlfn.XLOOKUP($C7693,'1.PrepList'!$I$2:$I$1500,'1.PrepList'!$J$2:$J$1500,"")&amp;"",""))</f>
        <v/>
      </c>
      <c r="E7693" s="638" t="str">
        <f>IF($C7693="","",IFERROR(_xlfn.XLOOKUP($C7693,'1.PrepList'!$I$2:$I$1500,'1.PrepList'!$N$2:$N$1500,"")&amp;"",""))</f>
        <v/>
      </c>
      <c r="F7693" s="638" t="str">
        <f>IF($C7693="","",IFERROR(_xlfn.XLOOKUP($C7693,'1.PrepList'!$I$2:$I$1500,'1.PrepList'!$K$2:$K$1500,"")&amp;"",""))</f>
        <v/>
      </c>
      <c r="H7693" s="644" t="str">
        <f>IF($C7693="","",IFERROR(IF(_xlfn.XLOOKUP($C7693,tbl_StartedStatus[Bold ID],tbl_StartedStatus[Started])="Started","Yes",IF(_xlfn.XLOOKUP($C7693,tbl_StartedStatus[Bold ID],tbl_StartedStatus[Started])="No Show","No Show","")),""))</f>
        <v/>
      </c>
    </row>
    <row r="7694" spans="1:8" ht="15" customHeight="1" thickBot="1">
      <c r="A7694" s="38" t="str">
        <f>IF($C7694="","",IFERROR(_xlfn.XLOOKUP($C7694,'1.PrepList'!$I$2:$I$1500,'1.PrepList'!$G$2:$G$1500,"")&amp;"",""))</f>
        <v/>
      </c>
      <c r="B7694" s="638" t="str">
        <f>IF($C7694="","",IFERROR(_xlfn.XLOOKUP($C7694,'1.PrepList'!$I$2:$I$1500,'1.PrepList'!$H$2:$H$1500,"")&amp;"",""))</f>
        <v/>
      </c>
      <c r="D7694" s="638" t="str">
        <f>IF($C7694="","",IFERROR(_xlfn.XLOOKUP($C7694,'1.PrepList'!$I$2:$I$1500,'1.PrepList'!$J$2:$J$1500,"")&amp;"",""))</f>
        <v/>
      </c>
      <c r="E7694" s="638" t="str">
        <f>IF($C7694="","",IFERROR(_xlfn.XLOOKUP($C7694,'1.PrepList'!$I$2:$I$1500,'1.PrepList'!$N$2:$N$1500,"")&amp;"",""))</f>
        <v/>
      </c>
      <c r="F7694" s="638" t="str">
        <f>IF($C7694="","",IFERROR(_xlfn.XLOOKUP($C7694,'1.PrepList'!$I$2:$I$1500,'1.PrepList'!$K$2:$K$1500,"")&amp;"",""))</f>
        <v/>
      </c>
      <c r="H7694" s="644" t="str">
        <f>IF($C7694="","",IFERROR(IF(_xlfn.XLOOKUP($C7694,tbl_StartedStatus[Bold ID],tbl_StartedStatus[Started])="Started","Yes",IF(_xlfn.XLOOKUP($C7694,tbl_StartedStatus[Bold ID],tbl_StartedStatus[Started])="No Show","No Show","")),""))</f>
        <v/>
      </c>
    </row>
    <row r="7695" spans="1:8" ht="15" customHeight="1" thickBot="1">
      <c r="A7695" s="38" t="str">
        <f>IF($C7695="","",IFERROR(_xlfn.XLOOKUP($C7695,'1.PrepList'!$I$2:$I$1500,'1.PrepList'!$G$2:$G$1500,"")&amp;"",""))</f>
        <v/>
      </c>
      <c r="B7695" s="638" t="str">
        <f>IF($C7695="","",IFERROR(_xlfn.XLOOKUP($C7695,'1.PrepList'!$I$2:$I$1500,'1.PrepList'!$H$2:$H$1500,"")&amp;"",""))</f>
        <v/>
      </c>
      <c r="D7695" s="638" t="str">
        <f>IF($C7695="","",IFERROR(_xlfn.XLOOKUP($C7695,'1.PrepList'!$I$2:$I$1500,'1.PrepList'!$J$2:$J$1500,"")&amp;"",""))</f>
        <v/>
      </c>
      <c r="E7695" s="638" t="str">
        <f>IF($C7695="","",IFERROR(_xlfn.XLOOKUP($C7695,'1.PrepList'!$I$2:$I$1500,'1.PrepList'!$N$2:$N$1500,"")&amp;"",""))</f>
        <v/>
      </c>
      <c r="F7695" s="638" t="str">
        <f>IF($C7695="","",IFERROR(_xlfn.XLOOKUP($C7695,'1.PrepList'!$I$2:$I$1500,'1.PrepList'!$K$2:$K$1500,"")&amp;"",""))</f>
        <v/>
      </c>
      <c r="H7695" s="644" t="str">
        <f>IF($C7695="","",IFERROR(IF(_xlfn.XLOOKUP($C7695,tbl_StartedStatus[Bold ID],tbl_StartedStatus[Started])="Started","Yes",IF(_xlfn.XLOOKUP($C7695,tbl_StartedStatus[Bold ID],tbl_StartedStatus[Started])="No Show","No Show","")),""))</f>
        <v/>
      </c>
    </row>
    <row r="7696" spans="1:8" ht="15" customHeight="1" thickBot="1">
      <c r="A7696" s="38" t="str">
        <f>IF($C7696="","",IFERROR(_xlfn.XLOOKUP($C7696,'1.PrepList'!$I$2:$I$1500,'1.PrepList'!$G$2:$G$1500,"")&amp;"",""))</f>
        <v/>
      </c>
      <c r="B7696" s="638" t="str">
        <f>IF($C7696="","",IFERROR(_xlfn.XLOOKUP($C7696,'1.PrepList'!$I$2:$I$1500,'1.PrepList'!$H$2:$H$1500,"")&amp;"",""))</f>
        <v/>
      </c>
      <c r="D7696" s="638" t="str">
        <f>IF($C7696="","",IFERROR(_xlfn.XLOOKUP($C7696,'1.PrepList'!$I$2:$I$1500,'1.PrepList'!$J$2:$J$1500,"")&amp;"",""))</f>
        <v/>
      </c>
      <c r="E7696" s="638" t="str">
        <f>IF($C7696="","",IFERROR(_xlfn.XLOOKUP($C7696,'1.PrepList'!$I$2:$I$1500,'1.PrepList'!$N$2:$N$1500,"")&amp;"",""))</f>
        <v/>
      </c>
      <c r="F7696" s="638" t="str">
        <f>IF($C7696="","",IFERROR(_xlfn.XLOOKUP($C7696,'1.PrepList'!$I$2:$I$1500,'1.PrepList'!$K$2:$K$1500,"")&amp;"",""))</f>
        <v/>
      </c>
      <c r="H7696" s="644" t="str">
        <f>IF($C7696="","",IFERROR(IF(_xlfn.XLOOKUP($C7696,tbl_StartedStatus[Bold ID],tbl_StartedStatus[Started])="Started","Yes",IF(_xlfn.XLOOKUP($C7696,tbl_StartedStatus[Bold ID],tbl_StartedStatus[Started])="No Show","No Show","")),""))</f>
        <v/>
      </c>
    </row>
    <row r="7697" spans="1:8" ht="15" customHeight="1" thickBot="1">
      <c r="A7697" s="38" t="str">
        <f>IF($C7697="","",IFERROR(_xlfn.XLOOKUP($C7697,'1.PrepList'!$I$2:$I$1500,'1.PrepList'!$G$2:$G$1500,"")&amp;"",""))</f>
        <v/>
      </c>
      <c r="B7697" s="638" t="str">
        <f>IF($C7697="","",IFERROR(_xlfn.XLOOKUP($C7697,'1.PrepList'!$I$2:$I$1500,'1.PrepList'!$H$2:$H$1500,"")&amp;"",""))</f>
        <v/>
      </c>
      <c r="D7697" s="638" t="str">
        <f>IF($C7697="","",IFERROR(_xlfn.XLOOKUP($C7697,'1.PrepList'!$I$2:$I$1500,'1.PrepList'!$J$2:$J$1500,"")&amp;"",""))</f>
        <v/>
      </c>
      <c r="E7697" s="638" t="str">
        <f>IF($C7697="","",IFERROR(_xlfn.XLOOKUP($C7697,'1.PrepList'!$I$2:$I$1500,'1.PrepList'!$N$2:$N$1500,"")&amp;"",""))</f>
        <v/>
      </c>
      <c r="F7697" s="638" t="str">
        <f>IF($C7697="","",IFERROR(_xlfn.XLOOKUP($C7697,'1.PrepList'!$I$2:$I$1500,'1.PrepList'!$K$2:$K$1500,"")&amp;"",""))</f>
        <v/>
      </c>
      <c r="H7697" s="644" t="str">
        <f>IF($C7697="","",IFERROR(IF(_xlfn.XLOOKUP($C7697,tbl_StartedStatus[Bold ID],tbl_StartedStatus[Started])="Started","Yes",IF(_xlfn.XLOOKUP($C7697,tbl_StartedStatus[Bold ID],tbl_StartedStatus[Started])="No Show","No Show","")),""))</f>
        <v/>
      </c>
    </row>
    <row r="7698" spans="1:8" ht="15" customHeight="1" thickBot="1">
      <c r="A7698" s="38" t="str">
        <f>IF($C7698="","",IFERROR(_xlfn.XLOOKUP($C7698,'1.PrepList'!$I$2:$I$1500,'1.PrepList'!$G$2:$G$1500,"")&amp;"",""))</f>
        <v/>
      </c>
      <c r="B7698" s="638" t="str">
        <f>IF($C7698="","",IFERROR(_xlfn.XLOOKUP($C7698,'1.PrepList'!$I$2:$I$1500,'1.PrepList'!$H$2:$H$1500,"")&amp;"",""))</f>
        <v/>
      </c>
      <c r="D7698" s="638" t="str">
        <f>IF($C7698="","",IFERROR(_xlfn.XLOOKUP($C7698,'1.PrepList'!$I$2:$I$1500,'1.PrepList'!$J$2:$J$1500,"")&amp;"",""))</f>
        <v/>
      </c>
      <c r="E7698" s="638" t="str">
        <f>IF($C7698="","",IFERROR(_xlfn.XLOOKUP($C7698,'1.PrepList'!$I$2:$I$1500,'1.PrepList'!$N$2:$N$1500,"")&amp;"",""))</f>
        <v/>
      </c>
      <c r="F7698" s="638" t="str">
        <f>IF($C7698="","",IFERROR(_xlfn.XLOOKUP($C7698,'1.PrepList'!$I$2:$I$1500,'1.PrepList'!$K$2:$K$1500,"")&amp;"",""))</f>
        <v/>
      </c>
      <c r="H7698" s="644" t="str">
        <f>IF($C7698="","",IFERROR(IF(_xlfn.XLOOKUP($C7698,tbl_StartedStatus[Bold ID],tbl_StartedStatus[Started])="Started","Yes",IF(_xlfn.XLOOKUP($C7698,tbl_StartedStatus[Bold ID],tbl_StartedStatus[Started])="No Show","No Show","")),""))</f>
        <v/>
      </c>
    </row>
    <row r="7699" spans="1:8" ht="15" customHeight="1" thickBot="1">
      <c r="A7699" s="38" t="str">
        <f>IF($C7699="","",IFERROR(_xlfn.XLOOKUP($C7699,'1.PrepList'!$I$2:$I$1500,'1.PrepList'!$G$2:$G$1500,"")&amp;"",""))</f>
        <v/>
      </c>
      <c r="B7699" s="638" t="str">
        <f>IF($C7699="","",IFERROR(_xlfn.XLOOKUP($C7699,'1.PrepList'!$I$2:$I$1500,'1.PrepList'!$H$2:$H$1500,"")&amp;"",""))</f>
        <v/>
      </c>
      <c r="D7699" s="638" t="str">
        <f>IF($C7699="","",IFERROR(_xlfn.XLOOKUP($C7699,'1.PrepList'!$I$2:$I$1500,'1.PrepList'!$J$2:$J$1500,"")&amp;"",""))</f>
        <v/>
      </c>
      <c r="E7699" s="638" t="str">
        <f>IF($C7699="","",IFERROR(_xlfn.XLOOKUP($C7699,'1.PrepList'!$I$2:$I$1500,'1.PrepList'!$N$2:$N$1500,"")&amp;"",""))</f>
        <v/>
      </c>
      <c r="F7699" s="638" t="str">
        <f>IF($C7699="","",IFERROR(_xlfn.XLOOKUP($C7699,'1.PrepList'!$I$2:$I$1500,'1.PrepList'!$K$2:$K$1500,"")&amp;"",""))</f>
        <v/>
      </c>
      <c r="H7699" s="644" t="str">
        <f>IF($C7699="","",IFERROR(IF(_xlfn.XLOOKUP($C7699,tbl_StartedStatus[Bold ID],tbl_StartedStatus[Started])="Started","Yes",IF(_xlfn.XLOOKUP($C7699,tbl_StartedStatus[Bold ID],tbl_StartedStatus[Started])="No Show","No Show","")),""))</f>
        <v/>
      </c>
    </row>
    <row r="7700" spans="1:8" ht="15" customHeight="1" thickBot="1">
      <c r="A7700" s="38" t="str">
        <f>IF($C7700="","",IFERROR(_xlfn.XLOOKUP($C7700,'1.PrepList'!$I$2:$I$1500,'1.PrepList'!$G$2:$G$1500,"")&amp;"",""))</f>
        <v/>
      </c>
      <c r="B7700" s="638" t="str">
        <f>IF($C7700="","",IFERROR(_xlfn.XLOOKUP($C7700,'1.PrepList'!$I$2:$I$1500,'1.PrepList'!$H$2:$H$1500,"")&amp;"",""))</f>
        <v/>
      </c>
      <c r="D7700" s="638" t="str">
        <f>IF($C7700="","",IFERROR(_xlfn.XLOOKUP($C7700,'1.PrepList'!$I$2:$I$1500,'1.PrepList'!$J$2:$J$1500,"")&amp;"",""))</f>
        <v/>
      </c>
      <c r="E7700" s="638" t="str">
        <f>IF($C7700="","",IFERROR(_xlfn.XLOOKUP($C7700,'1.PrepList'!$I$2:$I$1500,'1.PrepList'!$N$2:$N$1500,"")&amp;"",""))</f>
        <v/>
      </c>
      <c r="F7700" s="638" t="str">
        <f>IF($C7700="","",IFERROR(_xlfn.XLOOKUP($C7700,'1.PrepList'!$I$2:$I$1500,'1.PrepList'!$K$2:$K$1500,"")&amp;"",""))</f>
        <v/>
      </c>
      <c r="H7700" s="644" t="str">
        <f>IF($C7700="","",IFERROR(IF(_xlfn.XLOOKUP($C7700,tbl_StartedStatus[Bold ID],tbl_StartedStatus[Started])="Started","Yes",IF(_xlfn.XLOOKUP($C7700,tbl_StartedStatus[Bold ID],tbl_StartedStatus[Started])="No Show","No Show","")),""))</f>
        <v/>
      </c>
    </row>
    <row r="7701" spans="1:8" ht="15" customHeight="1" thickBot="1">
      <c r="A7701" s="38" t="str">
        <f>IF($C7701="","",IFERROR(_xlfn.XLOOKUP($C7701,'1.PrepList'!$I$2:$I$1500,'1.PrepList'!$G$2:$G$1500,"")&amp;"",""))</f>
        <v/>
      </c>
      <c r="B7701" s="638" t="str">
        <f>IF($C7701="","",IFERROR(_xlfn.XLOOKUP($C7701,'1.PrepList'!$I$2:$I$1500,'1.PrepList'!$H$2:$H$1500,"")&amp;"",""))</f>
        <v/>
      </c>
      <c r="D7701" s="638" t="str">
        <f>IF($C7701="","",IFERROR(_xlfn.XLOOKUP($C7701,'1.PrepList'!$I$2:$I$1500,'1.PrepList'!$J$2:$J$1500,"")&amp;"",""))</f>
        <v/>
      </c>
      <c r="E7701" s="638" t="str">
        <f>IF($C7701="","",IFERROR(_xlfn.XLOOKUP($C7701,'1.PrepList'!$I$2:$I$1500,'1.PrepList'!$N$2:$N$1500,"")&amp;"",""))</f>
        <v/>
      </c>
      <c r="F7701" s="638" t="str">
        <f>IF($C7701="","",IFERROR(_xlfn.XLOOKUP($C7701,'1.PrepList'!$I$2:$I$1500,'1.PrepList'!$K$2:$K$1500,"")&amp;"",""))</f>
        <v/>
      </c>
      <c r="H7701" s="644" t="str">
        <f>IF($C7701="","",IFERROR(IF(_xlfn.XLOOKUP($C7701,tbl_StartedStatus[Bold ID],tbl_StartedStatus[Started])="Started","Yes",IF(_xlfn.XLOOKUP($C7701,tbl_StartedStatus[Bold ID],tbl_StartedStatus[Started])="No Show","No Show","")),""))</f>
        <v/>
      </c>
    </row>
    <row r="7702" spans="1:8" ht="15" customHeight="1" thickBot="1">
      <c r="A7702" s="38" t="str">
        <f>IF($C7702="","",IFERROR(_xlfn.XLOOKUP($C7702,'1.PrepList'!$I$2:$I$1500,'1.PrepList'!$G$2:$G$1500,"")&amp;"",""))</f>
        <v/>
      </c>
      <c r="B7702" s="638" t="str">
        <f>IF($C7702="","",IFERROR(_xlfn.XLOOKUP($C7702,'1.PrepList'!$I$2:$I$1500,'1.PrepList'!$H$2:$H$1500,"")&amp;"",""))</f>
        <v/>
      </c>
      <c r="D7702" s="638" t="str">
        <f>IF($C7702="","",IFERROR(_xlfn.XLOOKUP($C7702,'1.PrepList'!$I$2:$I$1500,'1.PrepList'!$J$2:$J$1500,"")&amp;"",""))</f>
        <v/>
      </c>
      <c r="E7702" s="638" t="str">
        <f>IF($C7702="","",IFERROR(_xlfn.XLOOKUP($C7702,'1.PrepList'!$I$2:$I$1500,'1.PrepList'!$N$2:$N$1500,"")&amp;"",""))</f>
        <v/>
      </c>
      <c r="F7702" s="638" t="str">
        <f>IF($C7702="","",IFERROR(_xlfn.XLOOKUP($C7702,'1.PrepList'!$I$2:$I$1500,'1.PrepList'!$K$2:$K$1500,"")&amp;"",""))</f>
        <v/>
      </c>
      <c r="H7702" s="644" t="str">
        <f>IF($C7702="","",IFERROR(IF(_xlfn.XLOOKUP($C7702,tbl_StartedStatus[Bold ID],tbl_StartedStatus[Started])="Started","Yes",IF(_xlfn.XLOOKUP($C7702,tbl_StartedStatus[Bold ID],tbl_StartedStatus[Started])="No Show","No Show","")),""))</f>
        <v/>
      </c>
    </row>
    <row r="7703" spans="1:8" ht="15" customHeight="1" thickBot="1">
      <c r="A7703" s="38" t="str">
        <f>IF($C7703="","",IFERROR(_xlfn.XLOOKUP($C7703,'1.PrepList'!$I$2:$I$1500,'1.PrepList'!$G$2:$G$1500,"")&amp;"",""))</f>
        <v/>
      </c>
      <c r="B7703" s="638" t="str">
        <f>IF($C7703="","",IFERROR(_xlfn.XLOOKUP($C7703,'1.PrepList'!$I$2:$I$1500,'1.PrepList'!$H$2:$H$1500,"")&amp;"",""))</f>
        <v/>
      </c>
      <c r="D7703" s="638" t="str">
        <f>IF($C7703="","",IFERROR(_xlfn.XLOOKUP($C7703,'1.PrepList'!$I$2:$I$1500,'1.PrepList'!$J$2:$J$1500,"")&amp;"",""))</f>
        <v/>
      </c>
      <c r="E7703" s="638" t="str">
        <f>IF($C7703="","",IFERROR(_xlfn.XLOOKUP($C7703,'1.PrepList'!$I$2:$I$1500,'1.PrepList'!$N$2:$N$1500,"")&amp;"",""))</f>
        <v/>
      </c>
      <c r="F7703" s="638" t="str">
        <f>IF($C7703="","",IFERROR(_xlfn.XLOOKUP($C7703,'1.PrepList'!$I$2:$I$1500,'1.PrepList'!$K$2:$K$1500,"")&amp;"",""))</f>
        <v/>
      </c>
      <c r="H7703" s="644" t="str">
        <f>IF($C7703="","",IFERROR(IF(_xlfn.XLOOKUP($C7703,tbl_StartedStatus[Bold ID],tbl_StartedStatus[Started])="Started","Yes",IF(_xlfn.XLOOKUP($C7703,tbl_StartedStatus[Bold ID],tbl_StartedStatus[Started])="No Show","No Show","")),""))</f>
        <v/>
      </c>
    </row>
    <row r="7704" spans="1:8" ht="15" customHeight="1" thickBot="1">
      <c r="A7704" s="38" t="str">
        <f>IF($C7704="","",IFERROR(_xlfn.XLOOKUP($C7704,'1.PrepList'!$I$2:$I$1500,'1.PrepList'!$G$2:$G$1500,"")&amp;"",""))</f>
        <v/>
      </c>
      <c r="B7704" s="638" t="str">
        <f>IF($C7704="","",IFERROR(_xlfn.XLOOKUP($C7704,'1.PrepList'!$I$2:$I$1500,'1.PrepList'!$H$2:$H$1500,"")&amp;"",""))</f>
        <v/>
      </c>
      <c r="D7704" s="638" t="str">
        <f>IF($C7704="","",IFERROR(_xlfn.XLOOKUP($C7704,'1.PrepList'!$I$2:$I$1500,'1.PrepList'!$J$2:$J$1500,"")&amp;"",""))</f>
        <v/>
      </c>
      <c r="E7704" s="638" t="str">
        <f>IF($C7704="","",IFERROR(_xlfn.XLOOKUP($C7704,'1.PrepList'!$I$2:$I$1500,'1.PrepList'!$N$2:$N$1500,"")&amp;"",""))</f>
        <v/>
      </c>
      <c r="F7704" s="638" t="str">
        <f>IF($C7704="","",IFERROR(_xlfn.XLOOKUP($C7704,'1.PrepList'!$I$2:$I$1500,'1.PrepList'!$K$2:$K$1500,"")&amp;"",""))</f>
        <v/>
      </c>
      <c r="H7704" s="644" t="str">
        <f>IF($C7704="","",IFERROR(IF(_xlfn.XLOOKUP($C7704,tbl_StartedStatus[Bold ID],tbl_StartedStatus[Started])="Started","Yes",IF(_xlfn.XLOOKUP($C7704,tbl_StartedStatus[Bold ID],tbl_StartedStatus[Started])="No Show","No Show","")),""))</f>
        <v/>
      </c>
    </row>
    <row r="7705" spans="1:8" ht="15" customHeight="1" thickBot="1">
      <c r="A7705" s="38" t="str">
        <f>IF($C7705="","",IFERROR(_xlfn.XLOOKUP($C7705,'1.PrepList'!$I$2:$I$1500,'1.PrepList'!$G$2:$G$1500,"")&amp;"",""))</f>
        <v/>
      </c>
      <c r="B7705" s="638" t="str">
        <f>IF($C7705="","",IFERROR(_xlfn.XLOOKUP($C7705,'1.PrepList'!$I$2:$I$1500,'1.PrepList'!$H$2:$H$1500,"")&amp;"",""))</f>
        <v/>
      </c>
      <c r="D7705" s="638" t="str">
        <f>IF($C7705="","",IFERROR(_xlfn.XLOOKUP($C7705,'1.PrepList'!$I$2:$I$1500,'1.PrepList'!$J$2:$J$1500,"")&amp;"",""))</f>
        <v/>
      </c>
      <c r="E7705" s="638" t="str">
        <f>IF($C7705="","",IFERROR(_xlfn.XLOOKUP($C7705,'1.PrepList'!$I$2:$I$1500,'1.PrepList'!$N$2:$N$1500,"")&amp;"",""))</f>
        <v/>
      </c>
      <c r="F7705" s="638" t="str">
        <f>IF($C7705="","",IFERROR(_xlfn.XLOOKUP($C7705,'1.PrepList'!$I$2:$I$1500,'1.PrepList'!$K$2:$K$1500,"")&amp;"",""))</f>
        <v/>
      </c>
      <c r="H7705" s="644" t="str">
        <f>IF($C7705="","",IFERROR(IF(_xlfn.XLOOKUP($C7705,tbl_StartedStatus[Bold ID],tbl_StartedStatus[Started])="Started","Yes",IF(_xlfn.XLOOKUP($C7705,tbl_StartedStatus[Bold ID],tbl_StartedStatus[Started])="No Show","No Show","")),""))</f>
        <v/>
      </c>
    </row>
    <row r="7706" spans="1:8" ht="15" customHeight="1" thickBot="1">
      <c r="A7706" s="38" t="str">
        <f>IF($C7706="","",IFERROR(_xlfn.XLOOKUP($C7706,'1.PrepList'!$I$2:$I$1500,'1.PrepList'!$G$2:$G$1500,"")&amp;"",""))</f>
        <v/>
      </c>
      <c r="B7706" s="638" t="str">
        <f>IF($C7706="","",IFERROR(_xlfn.XLOOKUP($C7706,'1.PrepList'!$I$2:$I$1500,'1.PrepList'!$H$2:$H$1500,"")&amp;"",""))</f>
        <v/>
      </c>
      <c r="D7706" s="638" t="str">
        <f>IF($C7706="","",IFERROR(_xlfn.XLOOKUP($C7706,'1.PrepList'!$I$2:$I$1500,'1.PrepList'!$J$2:$J$1500,"")&amp;"",""))</f>
        <v/>
      </c>
      <c r="E7706" s="638" t="str">
        <f>IF($C7706="","",IFERROR(_xlfn.XLOOKUP($C7706,'1.PrepList'!$I$2:$I$1500,'1.PrepList'!$N$2:$N$1500,"")&amp;"",""))</f>
        <v/>
      </c>
      <c r="F7706" s="638" t="str">
        <f>IF($C7706="","",IFERROR(_xlfn.XLOOKUP($C7706,'1.PrepList'!$I$2:$I$1500,'1.PrepList'!$K$2:$K$1500,"")&amp;"",""))</f>
        <v/>
      </c>
      <c r="H7706" s="644" t="str">
        <f>IF($C7706="","",IFERROR(IF(_xlfn.XLOOKUP($C7706,tbl_StartedStatus[Bold ID],tbl_StartedStatus[Started])="Started","Yes",IF(_xlfn.XLOOKUP($C7706,tbl_StartedStatus[Bold ID],tbl_StartedStatus[Started])="No Show","No Show","")),""))</f>
        <v/>
      </c>
    </row>
    <row r="7707" spans="1:8" ht="15" customHeight="1" thickBot="1">
      <c r="A7707" s="38" t="str">
        <f>IF($C7707="","",IFERROR(_xlfn.XLOOKUP($C7707,'1.PrepList'!$I$2:$I$1500,'1.PrepList'!$G$2:$G$1500,"")&amp;"",""))</f>
        <v/>
      </c>
      <c r="B7707" s="638" t="str">
        <f>IF($C7707="","",IFERROR(_xlfn.XLOOKUP($C7707,'1.PrepList'!$I$2:$I$1500,'1.PrepList'!$H$2:$H$1500,"")&amp;"",""))</f>
        <v/>
      </c>
      <c r="D7707" s="638" t="str">
        <f>IF($C7707="","",IFERROR(_xlfn.XLOOKUP($C7707,'1.PrepList'!$I$2:$I$1500,'1.PrepList'!$J$2:$J$1500,"")&amp;"",""))</f>
        <v/>
      </c>
      <c r="E7707" s="638" t="str">
        <f>IF($C7707="","",IFERROR(_xlfn.XLOOKUP($C7707,'1.PrepList'!$I$2:$I$1500,'1.PrepList'!$N$2:$N$1500,"")&amp;"",""))</f>
        <v/>
      </c>
      <c r="F7707" s="638" t="str">
        <f>IF($C7707="","",IFERROR(_xlfn.XLOOKUP($C7707,'1.PrepList'!$I$2:$I$1500,'1.PrepList'!$K$2:$K$1500,"")&amp;"",""))</f>
        <v/>
      </c>
      <c r="H7707" s="644" t="str">
        <f>IF($C7707="","",IFERROR(IF(_xlfn.XLOOKUP($C7707,tbl_StartedStatus[Bold ID],tbl_StartedStatus[Started])="Started","Yes",IF(_xlfn.XLOOKUP($C7707,tbl_StartedStatus[Bold ID],tbl_StartedStatus[Started])="No Show","No Show","")),""))</f>
        <v/>
      </c>
    </row>
    <row r="7708" spans="1:8" ht="15" customHeight="1" thickBot="1">
      <c r="A7708" s="38" t="str">
        <f>IF($C7708="","",IFERROR(_xlfn.XLOOKUP($C7708,'1.PrepList'!$I$2:$I$1500,'1.PrepList'!$G$2:$G$1500,"")&amp;"",""))</f>
        <v/>
      </c>
      <c r="B7708" s="638" t="str">
        <f>IF($C7708="","",IFERROR(_xlfn.XLOOKUP($C7708,'1.PrepList'!$I$2:$I$1500,'1.PrepList'!$H$2:$H$1500,"")&amp;"",""))</f>
        <v/>
      </c>
      <c r="D7708" s="638" t="str">
        <f>IF($C7708="","",IFERROR(_xlfn.XLOOKUP($C7708,'1.PrepList'!$I$2:$I$1500,'1.PrepList'!$J$2:$J$1500,"")&amp;"",""))</f>
        <v/>
      </c>
      <c r="E7708" s="638" t="str">
        <f>IF($C7708="","",IFERROR(_xlfn.XLOOKUP($C7708,'1.PrepList'!$I$2:$I$1500,'1.PrepList'!$N$2:$N$1500,"")&amp;"",""))</f>
        <v/>
      </c>
      <c r="F7708" s="638" t="str">
        <f>IF($C7708="","",IFERROR(_xlfn.XLOOKUP($C7708,'1.PrepList'!$I$2:$I$1500,'1.PrepList'!$K$2:$K$1500,"")&amp;"",""))</f>
        <v/>
      </c>
      <c r="H7708" s="644" t="str">
        <f>IF($C7708="","",IFERROR(IF(_xlfn.XLOOKUP($C7708,tbl_StartedStatus[Bold ID],tbl_StartedStatus[Started])="Started","Yes",IF(_xlfn.XLOOKUP($C7708,tbl_StartedStatus[Bold ID],tbl_StartedStatus[Started])="No Show","No Show","")),""))</f>
        <v/>
      </c>
    </row>
    <row r="7709" spans="1:8" ht="15" customHeight="1" thickBot="1">
      <c r="A7709" s="38" t="str">
        <f>IF($C7709="","",IFERROR(_xlfn.XLOOKUP($C7709,'1.PrepList'!$I$2:$I$1500,'1.PrepList'!$G$2:$G$1500,"")&amp;"",""))</f>
        <v/>
      </c>
      <c r="B7709" s="638" t="str">
        <f>IF($C7709="","",IFERROR(_xlfn.XLOOKUP($C7709,'1.PrepList'!$I$2:$I$1500,'1.PrepList'!$H$2:$H$1500,"")&amp;"",""))</f>
        <v/>
      </c>
      <c r="D7709" s="638" t="str">
        <f>IF($C7709="","",IFERROR(_xlfn.XLOOKUP($C7709,'1.PrepList'!$I$2:$I$1500,'1.PrepList'!$J$2:$J$1500,"")&amp;"",""))</f>
        <v/>
      </c>
      <c r="E7709" s="638" t="str">
        <f>IF($C7709="","",IFERROR(_xlfn.XLOOKUP($C7709,'1.PrepList'!$I$2:$I$1500,'1.PrepList'!$N$2:$N$1500,"")&amp;"",""))</f>
        <v/>
      </c>
      <c r="F7709" s="638" t="str">
        <f>IF($C7709="","",IFERROR(_xlfn.XLOOKUP($C7709,'1.PrepList'!$I$2:$I$1500,'1.PrepList'!$K$2:$K$1500,"")&amp;"",""))</f>
        <v/>
      </c>
      <c r="H7709" s="644" t="str">
        <f>IF($C7709="","",IFERROR(IF(_xlfn.XLOOKUP($C7709,tbl_StartedStatus[Bold ID],tbl_StartedStatus[Started])="Started","Yes",IF(_xlfn.XLOOKUP($C7709,tbl_StartedStatus[Bold ID],tbl_StartedStatus[Started])="No Show","No Show","")),""))</f>
        <v/>
      </c>
    </row>
    <row r="7710" spans="1:8" ht="15" customHeight="1" thickBot="1">
      <c r="A7710" s="38" t="str">
        <f>IF($C7710="","",IFERROR(_xlfn.XLOOKUP($C7710,'1.PrepList'!$I$2:$I$1500,'1.PrepList'!$G$2:$G$1500,"")&amp;"",""))</f>
        <v/>
      </c>
      <c r="B7710" s="638" t="str">
        <f>IF($C7710="","",IFERROR(_xlfn.XLOOKUP($C7710,'1.PrepList'!$I$2:$I$1500,'1.PrepList'!$H$2:$H$1500,"")&amp;"",""))</f>
        <v/>
      </c>
      <c r="D7710" s="638" t="str">
        <f>IF($C7710="","",IFERROR(_xlfn.XLOOKUP($C7710,'1.PrepList'!$I$2:$I$1500,'1.PrepList'!$J$2:$J$1500,"")&amp;"",""))</f>
        <v/>
      </c>
      <c r="E7710" s="638" t="str">
        <f>IF($C7710="","",IFERROR(_xlfn.XLOOKUP($C7710,'1.PrepList'!$I$2:$I$1500,'1.PrepList'!$N$2:$N$1500,"")&amp;"",""))</f>
        <v/>
      </c>
      <c r="F7710" s="638" t="str">
        <f>IF($C7710="","",IFERROR(_xlfn.XLOOKUP($C7710,'1.PrepList'!$I$2:$I$1500,'1.PrepList'!$K$2:$K$1500,"")&amp;"",""))</f>
        <v/>
      </c>
      <c r="H7710" s="644" t="str">
        <f>IF($C7710="","",IFERROR(IF(_xlfn.XLOOKUP($C7710,tbl_StartedStatus[Bold ID],tbl_StartedStatus[Started])="Started","Yes",IF(_xlfn.XLOOKUP($C7710,tbl_StartedStatus[Bold ID],tbl_StartedStatus[Started])="No Show","No Show","")),""))</f>
        <v/>
      </c>
    </row>
    <row r="7711" spans="1:8" ht="15" customHeight="1" thickBot="1">
      <c r="A7711" s="38" t="str">
        <f>IF($C7711="","",IFERROR(_xlfn.XLOOKUP($C7711,'1.PrepList'!$I$2:$I$1500,'1.PrepList'!$G$2:$G$1500,"")&amp;"",""))</f>
        <v/>
      </c>
      <c r="B7711" s="638" t="str">
        <f>IF($C7711="","",IFERROR(_xlfn.XLOOKUP($C7711,'1.PrepList'!$I$2:$I$1500,'1.PrepList'!$H$2:$H$1500,"")&amp;"",""))</f>
        <v/>
      </c>
      <c r="D7711" s="638" t="str">
        <f>IF($C7711="","",IFERROR(_xlfn.XLOOKUP($C7711,'1.PrepList'!$I$2:$I$1500,'1.PrepList'!$J$2:$J$1500,"")&amp;"",""))</f>
        <v/>
      </c>
      <c r="E7711" s="638" t="str">
        <f>IF($C7711="","",IFERROR(_xlfn.XLOOKUP($C7711,'1.PrepList'!$I$2:$I$1500,'1.PrepList'!$N$2:$N$1500,"")&amp;"",""))</f>
        <v/>
      </c>
      <c r="F7711" s="638" t="str">
        <f>IF($C7711="","",IFERROR(_xlfn.XLOOKUP($C7711,'1.PrepList'!$I$2:$I$1500,'1.PrepList'!$K$2:$K$1500,"")&amp;"",""))</f>
        <v/>
      </c>
      <c r="H7711" s="644" t="str">
        <f>IF($C7711="","",IFERROR(IF(_xlfn.XLOOKUP($C7711,tbl_StartedStatus[Bold ID],tbl_StartedStatus[Started])="Started","Yes",IF(_xlfn.XLOOKUP($C7711,tbl_StartedStatus[Bold ID],tbl_StartedStatus[Started])="No Show","No Show","")),""))</f>
        <v/>
      </c>
    </row>
    <row r="7712" spans="1:8" ht="15" customHeight="1" thickBot="1">
      <c r="A7712" s="38" t="str">
        <f>IF($C7712="","",IFERROR(_xlfn.XLOOKUP($C7712,'1.PrepList'!$I$2:$I$1500,'1.PrepList'!$G$2:$G$1500,"")&amp;"",""))</f>
        <v/>
      </c>
      <c r="B7712" s="638" t="str">
        <f>IF($C7712="","",IFERROR(_xlfn.XLOOKUP($C7712,'1.PrepList'!$I$2:$I$1500,'1.PrepList'!$H$2:$H$1500,"")&amp;"",""))</f>
        <v/>
      </c>
      <c r="D7712" s="638" t="str">
        <f>IF($C7712="","",IFERROR(_xlfn.XLOOKUP($C7712,'1.PrepList'!$I$2:$I$1500,'1.PrepList'!$J$2:$J$1500,"")&amp;"",""))</f>
        <v/>
      </c>
      <c r="E7712" s="638" t="str">
        <f>IF($C7712="","",IFERROR(_xlfn.XLOOKUP($C7712,'1.PrepList'!$I$2:$I$1500,'1.PrepList'!$N$2:$N$1500,"")&amp;"",""))</f>
        <v/>
      </c>
      <c r="F7712" s="638" t="str">
        <f>IF($C7712="","",IFERROR(_xlfn.XLOOKUP($C7712,'1.PrepList'!$I$2:$I$1500,'1.PrepList'!$K$2:$K$1500,"")&amp;"",""))</f>
        <v/>
      </c>
      <c r="H7712" s="644" t="str">
        <f>IF($C7712="","",IFERROR(IF(_xlfn.XLOOKUP($C7712,tbl_StartedStatus[Bold ID],tbl_StartedStatus[Started])="Started","Yes",IF(_xlfn.XLOOKUP($C7712,tbl_StartedStatus[Bold ID],tbl_StartedStatus[Started])="No Show","No Show","")),""))</f>
        <v/>
      </c>
    </row>
    <row r="7713" spans="1:8" ht="15" customHeight="1" thickBot="1">
      <c r="A7713" s="38" t="str">
        <f>IF($C7713="","",IFERROR(_xlfn.XLOOKUP($C7713,'1.PrepList'!$I$2:$I$1500,'1.PrepList'!$G$2:$G$1500,"")&amp;"",""))</f>
        <v/>
      </c>
      <c r="B7713" s="638" t="str">
        <f>IF($C7713="","",IFERROR(_xlfn.XLOOKUP($C7713,'1.PrepList'!$I$2:$I$1500,'1.PrepList'!$H$2:$H$1500,"")&amp;"",""))</f>
        <v/>
      </c>
      <c r="D7713" s="638" t="str">
        <f>IF($C7713="","",IFERROR(_xlfn.XLOOKUP($C7713,'1.PrepList'!$I$2:$I$1500,'1.PrepList'!$J$2:$J$1500,"")&amp;"",""))</f>
        <v/>
      </c>
      <c r="E7713" s="638" t="str">
        <f>IF($C7713="","",IFERROR(_xlfn.XLOOKUP($C7713,'1.PrepList'!$I$2:$I$1500,'1.PrepList'!$N$2:$N$1500,"")&amp;"",""))</f>
        <v/>
      </c>
      <c r="F7713" s="638" t="str">
        <f>IF($C7713="","",IFERROR(_xlfn.XLOOKUP($C7713,'1.PrepList'!$I$2:$I$1500,'1.PrepList'!$K$2:$K$1500,"")&amp;"",""))</f>
        <v/>
      </c>
      <c r="H7713" s="644" t="str">
        <f>IF($C7713="","",IFERROR(IF(_xlfn.XLOOKUP($C7713,tbl_StartedStatus[Bold ID],tbl_StartedStatus[Started])="Started","Yes",IF(_xlfn.XLOOKUP($C7713,tbl_StartedStatus[Bold ID],tbl_StartedStatus[Started])="No Show","No Show","")),""))</f>
        <v/>
      </c>
    </row>
    <row r="7714" spans="1:8" ht="15" customHeight="1" thickBot="1">
      <c r="A7714" s="38" t="str">
        <f>IF($C7714="","",IFERROR(_xlfn.XLOOKUP($C7714,'1.PrepList'!$I$2:$I$1500,'1.PrepList'!$G$2:$G$1500,"")&amp;"",""))</f>
        <v/>
      </c>
      <c r="B7714" s="638" t="str">
        <f>IF($C7714="","",IFERROR(_xlfn.XLOOKUP($C7714,'1.PrepList'!$I$2:$I$1500,'1.PrepList'!$H$2:$H$1500,"")&amp;"",""))</f>
        <v/>
      </c>
      <c r="D7714" s="638" t="str">
        <f>IF($C7714="","",IFERROR(_xlfn.XLOOKUP($C7714,'1.PrepList'!$I$2:$I$1500,'1.PrepList'!$J$2:$J$1500,"")&amp;"",""))</f>
        <v/>
      </c>
      <c r="E7714" s="638" t="str">
        <f>IF($C7714="","",IFERROR(_xlfn.XLOOKUP($C7714,'1.PrepList'!$I$2:$I$1500,'1.PrepList'!$N$2:$N$1500,"")&amp;"",""))</f>
        <v/>
      </c>
      <c r="F7714" s="638" t="str">
        <f>IF($C7714="","",IFERROR(_xlfn.XLOOKUP($C7714,'1.PrepList'!$I$2:$I$1500,'1.PrepList'!$K$2:$K$1500,"")&amp;"",""))</f>
        <v/>
      </c>
      <c r="H7714" s="644" t="str">
        <f>IF($C7714="","",IFERROR(IF(_xlfn.XLOOKUP($C7714,tbl_StartedStatus[Bold ID],tbl_StartedStatus[Started])="Started","Yes",IF(_xlfn.XLOOKUP($C7714,tbl_StartedStatus[Bold ID],tbl_StartedStatus[Started])="No Show","No Show","")),""))</f>
        <v/>
      </c>
    </row>
    <row r="7715" spans="1:8" ht="15" customHeight="1" thickBot="1">
      <c r="A7715" s="38" t="str">
        <f>IF($C7715="","",IFERROR(_xlfn.XLOOKUP($C7715,'1.PrepList'!$I$2:$I$1500,'1.PrepList'!$G$2:$G$1500,"")&amp;"",""))</f>
        <v/>
      </c>
      <c r="B7715" s="638" t="str">
        <f>IF($C7715="","",IFERROR(_xlfn.XLOOKUP($C7715,'1.PrepList'!$I$2:$I$1500,'1.PrepList'!$H$2:$H$1500,"")&amp;"",""))</f>
        <v/>
      </c>
      <c r="D7715" s="638" t="str">
        <f>IF($C7715="","",IFERROR(_xlfn.XLOOKUP($C7715,'1.PrepList'!$I$2:$I$1500,'1.PrepList'!$J$2:$J$1500,"")&amp;"",""))</f>
        <v/>
      </c>
      <c r="E7715" s="638" t="str">
        <f>IF($C7715="","",IFERROR(_xlfn.XLOOKUP($C7715,'1.PrepList'!$I$2:$I$1500,'1.PrepList'!$N$2:$N$1500,"")&amp;"",""))</f>
        <v/>
      </c>
      <c r="F7715" s="638" t="str">
        <f>IF($C7715="","",IFERROR(_xlfn.XLOOKUP($C7715,'1.PrepList'!$I$2:$I$1500,'1.PrepList'!$K$2:$K$1500,"")&amp;"",""))</f>
        <v/>
      </c>
      <c r="H7715" s="644" t="str">
        <f>IF($C7715="","",IFERROR(IF(_xlfn.XLOOKUP($C7715,tbl_StartedStatus[Bold ID],tbl_StartedStatus[Started])="Started","Yes",IF(_xlfn.XLOOKUP($C7715,tbl_StartedStatus[Bold ID],tbl_StartedStatus[Started])="No Show","No Show","")),""))</f>
        <v/>
      </c>
    </row>
    <row r="7716" spans="1:8" ht="15" customHeight="1" thickBot="1">
      <c r="A7716" s="38" t="str">
        <f>IF($C7716="","",IFERROR(_xlfn.XLOOKUP($C7716,'1.PrepList'!$I$2:$I$1500,'1.PrepList'!$G$2:$G$1500,"")&amp;"",""))</f>
        <v/>
      </c>
      <c r="B7716" s="638" t="str">
        <f>IF($C7716="","",IFERROR(_xlfn.XLOOKUP($C7716,'1.PrepList'!$I$2:$I$1500,'1.PrepList'!$H$2:$H$1500,"")&amp;"",""))</f>
        <v/>
      </c>
      <c r="D7716" s="638" t="str">
        <f>IF($C7716="","",IFERROR(_xlfn.XLOOKUP($C7716,'1.PrepList'!$I$2:$I$1500,'1.PrepList'!$J$2:$J$1500,"")&amp;"",""))</f>
        <v/>
      </c>
      <c r="E7716" s="638" t="str">
        <f>IF($C7716="","",IFERROR(_xlfn.XLOOKUP($C7716,'1.PrepList'!$I$2:$I$1500,'1.PrepList'!$N$2:$N$1500,"")&amp;"",""))</f>
        <v/>
      </c>
      <c r="F7716" s="638" t="str">
        <f>IF($C7716="","",IFERROR(_xlfn.XLOOKUP($C7716,'1.PrepList'!$I$2:$I$1500,'1.PrepList'!$K$2:$K$1500,"")&amp;"",""))</f>
        <v/>
      </c>
      <c r="H7716" s="644" t="str">
        <f>IF($C7716="","",IFERROR(IF(_xlfn.XLOOKUP($C7716,tbl_StartedStatus[Bold ID],tbl_StartedStatus[Started])="Started","Yes",IF(_xlfn.XLOOKUP($C7716,tbl_StartedStatus[Bold ID],tbl_StartedStatus[Started])="No Show","No Show","")),""))</f>
        <v/>
      </c>
    </row>
    <row r="7717" spans="1:8" ht="15" customHeight="1" thickBot="1">
      <c r="A7717" s="38" t="str">
        <f>IF($C7717="","",IFERROR(_xlfn.XLOOKUP($C7717,'1.PrepList'!$I$2:$I$1500,'1.PrepList'!$G$2:$G$1500,"")&amp;"",""))</f>
        <v/>
      </c>
      <c r="B7717" s="638" t="str">
        <f>IF($C7717="","",IFERROR(_xlfn.XLOOKUP($C7717,'1.PrepList'!$I$2:$I$1500,'1.PrepList'!$H$2:$H$1500,"")&amp;"",""))</f>
        <v/>
      </c>
      <c r="D7717" s="638" t="str">
        <f>IF($C7717="","",IFERROR(_xlfn.XLOOKUP($C7717,'1.PrepList'!$I$2:$I$1500,'1.PrepList'!$J$2:$J$1500,"")&amp;"",""))</f>
        <v/>
      </c>
      <c r="E7717" s="638" t="str">
        <f>IF($C7717="","",IFERROR(_xlfn.XLOOKUP($C7717,'1.PrepList'!$I$2:$I$1500,'1.PrepList'!$N$2:$N$1500,"")&amp;"",""))</f>
        <v/>
      </c>
      <c r="F7717" s="638" t="str">
        <f>IF($C7717="","",IFERROR(_xlfn.XLOOKUP($C7717,'1.PrepList'!$I$2:$I$1500,'1.PrepList'!$K$2:$K$1500,"")&amp;"",""))</f>
        <v/>
      </c>
      <c r="H7717" s="644" t="str">
        <f>IF($C7717="","",IFERROR(IF(_xlfn.XLOOKUP($C7717,tbl_StartedStatus[Bold ID],tbl_StartedStatus[Started])="Started","Yes",IF(_xlfn.XLOOKUP($C7717,tbl_StartedStatus[Bold ID],tbl_StartedStatus[Started])="No Show","No Show","")),""))</f>
        <v/>
      </c>
    </row>
    <row r="7718" spans="1:8" ht="15" customHeight="1" thickBot="1">
      <c r="A7718" s="38" t="str">
        <f>IF($C7718="","",IFERROR(_xlfn.XLOOKUP($C7718,'1.PrepList'!$I$2:$I$1500,'1.PrepList'!$G$2:$G$1500,"")&amp;"",""))</f>
        <v/>
      </c>
      <c r="B7718" s="638" t="str">
        <f>IF($C7718="","",IFERROR(_xlfn.XLOOKUP($C7718,'1.PrepList'!$I$2:$I$1500,'1.PrepList'!$H$2:$H$1500,"")&amp;"",""))</f>
        <v/>
      </c>
      <c r="D7718" s="638" t="str">
        <f>IF($C7718="","",IFERROR(_xlfn.XLOOKUP($C7718,'1.PrepList'!$I$2:$I$1500,'1.PrepList'!$J$2:$J$1500,"")&amp;"",""))</f>
        <v/>
      </c>
      <c r="E7718" s="638" t="str">
        <f>IF($C7718="","",IFERROR(_xlfn.XLOOKUP($C7718,'1.PrepList'!$I$2:$I$1500,'1.PrepList'!$N$2:$N$1500,"")&amp;"",""))</f>
        <v/>
      </c>
      <c r="F7718" s="638" t="str">
        <f>IF($C7718="","",IFERROR(_xlfn.XLOOKUP($C7718,'1.PrepList'!$I$2:$I$1500,'1.PrepList'!$K$2:$K$1500,"")&amp;"",""))</f>
        <v/>
      </c>
      <c r="H7718" s="644" t="str">
        <f>IF($C7718="","",IFERROR(IF(_xlfn.XLOOKUP($C7718,tbl_StartedStatus[Bold ID],tbl_StartedStatus[Started])="Started","Yes",IF(_xlfn.XLOOKUP($C7718,tbl_StartedStatus[Bold ID],tbl_StartedStatus[Started])="No Show","No Show","")),""))</f>
        <v/>
      </c>
    </row>
    <row r="7719" spans="1:8" ht="15" customHeight="1" thickBot="1">
      <c r="A7719" s="38" t="str">
        <f>IF($C7719="","",IFERROR(_xlfn.XLOOKUP($C7719,'1.PrepList'!$I$2:$I$1500,'1.PrepList'!$G$2:$G$1500,"")&amp;"",""))</f>
        <v/>
      </c>
      <c r="B7719" s="638" t="str">
        <f>IF($C7719="","",IFERROR(_xlfn.XLOOKUP($C7719,'1.PrepList'!$I$2:$I$1500,'1.PrepList'!$H$2:$H$1500,"")&amp;"",""))</f>
        <v/>
      </c>
      <c r="D7719" s="638" t="str">
        <f>IF($C7719="","",IFERROR(_xlfn.XLOOKUP($C7719,'1.PrepList'!$I$2:$I$1500,'1.PrepList'!$J$2:$J$1500,"")&amp;"",""))</f>
        <v/>
      </c>
      <c r="E7719" s="638" t="str">
        <f>IF($C7719="","",IFERROR(_xlfn.XLOOKUP($C7719,'1.PrepList'!$I$2:$I$1500,'1.PrepList'!$N$2:$N$1500,"")&amp;"",""))</f>
        <v/>
      </c>
      <c r="F7719" s="638" t="str">
        <f>IF($C7719="","",IFERROR(_xlfn.XLOOKUP($C7719,'1.PrepList'!$I$2:$I$1500,'1.PrepList'!$K$2:$K$1500,"")&amp;"",""))</f>
        <v/>
      </c>
      <c r="H7719" s="644" t="str">
        <f>IF($C7719="","",IFERROR(IF(_xlfn.XLOOKUP($C7719,tbl_StartedStatus[Bold ID],tbl_StartedStatus[Started])="Started","Yes",IF(_xlfn.XLOOKUP($C7719,tbl_StartedStatus[Bold ID],tbl_StartedStatus[Started])="No Show","No Show","")),""))</f>
        <v/>
      </c>
    </row>
    <row r="7720" spans="1:8" ht="15" customHeight="1" thickBot="1">
      <c r="A7720" s="38" t="str">
        <f>IF($C7720="","",IFERROR(_xlfn.XLOOKUP($C7720,'1.PrepList'!$I$2:$I$1500,'1.PrepList'!$G$2:$G$1500,"")&amp;"",""))</f>
        <v/>
      </c>
      <c r="B7720" s="638" t="str">
        <f>IF($C7720="","",IFERROR(_xlfn.XLOOKUP($C7720,'1.PrepList'!$I$2:$I$1500,'1.PrepList'!$H$2:$H$1500,"")&amp;"",""))</f>
        <v/>
      </c>
      <c r="D7720" s="638" t="str">
        <f>IF($C7720="","",IFERROR(_xlfn.XLOOKUP($C7720,'1.PrepList'!$I$2:$I$1500,'1.PrepList'!$J$2:$J$1500,"")&amp;"",""))</f>
        <v/>
      </c>
      <c r="E7720" s="638" t="str">
        <f>IF($C7720="","",IFERROR(_xlfn.XLOOKUP($C7720,'1.PrepList'!$I$2:$I$1500,'1.PrepList'!$N$2:$N$1500,"")&amp;"",""))</f>
        <v/>
      </c>
      <c r="F7720" s="638" t="str">
        <f>IF($C7720="","",IFERROR(_xlfn.XLOOKUP($C7720,'1.PrepList'!$I$2:$I$1500,'1.PrepList'!$K$2:$K$1500,"")&amp;"",""))</f>
        <v/>
      </c>
      <c r="H7720" s="644" t="str">
        <f>IF($C7720="","",IFERROR(IF(_xlfn.XLOOKUP($C7720,tbl_StartedStatus[Bold ID],tbl_StartedStatus[Started])="Started","Yes",IF(_xlfn.XLOOKUP($C7720,tbl_StartedStatus[Bold ID],tbl_StartedStatus[Started])="No Show","No Show","")),""))</f>
        <v/>
      </c>
    </row>
    <row r="7721" spans="1:8" ht="15" customHeight="1" thickBot="1">
      <c r="A7721" s="38" t="str">
        <f>IF($C7721="","",IFERROR(_xlfn.XLOOKUP($C7721,'1.PrepList'!$I$2:$I$1500,'1.PrepList'!$G$2:$G$1500,"")&amp;"",""))</f>
        <v/>
      </c>
      <c r="B7721" s="638" t="str">
        <f>IF($C7721="","",IFERROR(_xlfn.XLOOKUP($C7721,'1.PrepList'!$I$2:$I$1500,'1.PrepList'!$H$2:$H$1500,"")&amp;"",""))</f>
        <v/>
      </c>
      <c r="D7721" s="638" t="str">
        <f>IF($C7721="","",IFERROR(_xlfn.XLOOKUP($C7721,'1.PrepList'!$I$2:$I$1500,'1.PrepList'!$J$2:$J$1500,"")&amp;"",""))</f>
        <v/>
      </c>
      <c r="E7721" s="638" t="str">
        <f>IF($C7721="","",IFERROR(_xlfn.XLOOKUP($C7721,'1.PrepList'!$I$2:$I$1500,'1.PrepList'!$N$2:$N$1500,"")&amp;"",""))</f>
        <v/>
      </c>
      <c r="F7721" s="638" t="str">
        <f>IF($C7721="","",IFERROR(_xlfn.XLOOKUP($C7721,'1.PrepList'!$I$2:$I$1500,'1.PrepList'!$K$2:$K$1500,"")&amp;"",""))</f>
        <v/>
      </c>
      <c r="H7721" s="644" t="str">
        <f>IF($C7721="","",IFERROR(IF(_xlfn.XLOOKUP($C7721,tbl_StartedStatus[Bold ID],tbl_StartedStatus[Started])="Started","Yes",IF(_xlfn.XLOOKUP($C7721,tbl_StartedStatus[Bold ID],tbl_StartedStatus[Started])="No Show","No Show","")),""))</f>
        <v/>
      </c>
    </row>
    <row r="7722" spans="1:8" ht="15" customHeight="1" thickBot="1">
      <c r="A7722" s="38" t="str">
        <f>IF($C7722="","",IFERROR(_xlfn.XLOOKUP($C7722,'1.PrepList'!$I$2:$I$1500,'1.PrepList'!$G$2:$G$1500,"")&amp;"",""))</f>
        <v/>
      </c>
      <c r="B7722" s="638" t="str">
        <f>IF($C7722="","",IFERROR(_xlfn.XLOOKUP($C7722,'1.PrepList'!$I$2:$I$1500,'1.PrepList'!$H$2:$H$1500,"")&amp;"",""))</f>
        <v/>
      </c>
      <c r="D7722" s="638" t="str">
        <f>IF($C7722="","",IFERROR(_xlfn.XLOOKUP($C7722,'1.PrepList'!$I$2:$I$1500,'1.PrepList'!$J$2:$J$1500,"")&amp;"",""))</f>
        <v/>
      </c>
      <c r="E7722" s="638" t="str">
        <f>IF($C7722="","",IFERROR(_xlfn.XLOOKUP($C7722,'1.PrepList'!$I$2:$I$1500,'1.PrepList'!$N$2:$N$1500,"")&amp;"",""))</f>
        <v/>
      </c>
      <c r="F7722" s="638" t="str">
        <f>IF($C7722="","",IFERROR(_xlfn.XLOOKUP($C7722,'1.PrepList'!$I$2:$I$1500,'1.PrepList'!$K$2:$K$1500,"")&amp;"",""))</f>
        <v/>
      </c>
      <c r="H7722" s="644" t="str">
        <f>IF($C7722="","",IFERROR(IF(_xlfn.XLOOKUP($C7722,tbl_StartedStatus[Bold ID],tbl_StartedStatus[Started])="Started","Yes",IF(_xlfn.XLOOKUP($C7722,tbl_StartedStatus[Bold ID],tbl_StartedStatus[Started])="No Show","No Show","")),""))</f>
        <v/>
      </c>
    </row>
    <row r="7723" spans="1:8" ht="15" customHeight="1" thickBot="1">
      <c r="A7723" s="38" t="str">
        <f>IF($C7723="","",IFERROR(_xlfn.XLOOKUP($C7723,'1.PrepList'!$I$2:$I$1500,'1.PrepList'!$G$2:$G$1500,"")&amp;"",""))</f>
        <v/>
      </c>
      <c r="B7723" s="638" t="str">
        <f>IF($C7723="","",IFERROR(_xlfn.XLOOKUP($C7723,'1.PrepList'!$I$2:$I$1500,'1.PrepList'!$H$2:$H$1500,"")&amp;"",""))</f>
        <v/>
      </c>
      <c r="D7723" s="638" t="str">
        <f>IF($C7723="","",IFERROR(_xlfn.XLOOKUP($C7723,'1.PrepList'!$I$2:$I$1500,'1.PrepList'!$J$2:$J$1500,"")&amp;"",""))</f>
        <v/>
      </c>
      <c r="E7723" s="638" t="str">
        <f>IF($C7723="","",IFERROR(_xlfn.XLOOKUP($C7723,'1.PrepList'!$I$2:$I$1500,'1.PrepList'!$N$2:$N$1500,"")&amp;"",""))</f>
        <v/>
      </c>
      <c r="F7723" s="638" t="str">
        <f>IF($C7723="","",IFERROR(_xlfn.XLOOKUP($C7723,'1.PrepList'!$I$2:$I$1500,'1.PrepList'!$K$2:$K$1500,"")&amp;"",""))</f>
        <v/>
      </c>
      <c r="H7723" s="644" t="str">
        <f>IF($C7723="","",IFERROR(IF(_xlfn.XLOOKUP($C7723,tbl_StartedStatus[Bold ID],tbl_StartedStatus[Started])="Started","Yes",IF(_xlfn.XLOOKUP($C7723,tbl_StartedStatus[Bold ID],tbl_StartedStatus[Started])="No Show","No Show","")),""))</f>
        <v/>
      </c>
    </row>
    <row r="7724" spans="1:8" ht="15" customHeight="1" thickBot="1">
      <c r="A7724" s="38" t="str">
        <f>IF($C7724="","",IFERROR(_xlfn.XLOOKUP($C7724,'1.PrepList'!$I$2:$I$1500,'1.PrepList'!$G$2:$G$1500,"")&amp;"",""))</f>
        <v/>
      </c>
      <c r="B7724" s="638" t="str">
        <f>IF($C7724="","",IFERROR(_xlfn.XLOOKUP($C7724,'1.PrepList'!$I$2:$I$1500,'1.PrepList'!$H$2:$H$1500,"")&amp;"",""))</f>
        <v/>
      </c>
      <c r="D7724" s="638" t="str">
        <f>IF($C7724="","",IFERROR(_xlfn.XLOOKUP($C7724,'1.PrepList'!$I$2:$I$1500,'1.PrepList'!$J$2:$J$1500,"")&amp;"",""))</f>
        <v/>
      </c>
      <c r="E7724" s="638" t="str">
        <f>IF($C7724="","",IFERROR(_xlfn.XLOOKUP($C7724,'1.PrepList'!$I$2:$I$1500,'1.PrepList'!$N$2:$N$1500,"")&amp;"",""))</f>
        <v/>
      </c>
      <c r="F7724" s="638" t="str">
        <f>IF($C7724="","",IFERROR(_xlfn.XLOOKUP($C7724,'1.PrepList'!$I$2:$I$1500,'1.PrepList'!$K$2:$K$1500,"")&amp;"",""))</f>
        <v/>
      </c>
      <c r="H7724" s="644" t="str">
        <f>IF($C7724="","",IFERROR(IF(_xlfn.XLOOKUP($C7724,tbl_StartedStatus[Bold ID],tbl_StartedStatus[Started])="Started","Yes",IF(_xlfn.XLOOKUP($C7724,tbl_StartedStatus[Bold ID],tbl_StartedStatus[Started])="No Show","No Show","")),""))</f>
        <v/>
      </c>
    </row>
    <row r="7725" spans="1:8" ht="15" customHeight="1" thickBot="1">
      <c r="A7725" s="38" t="str">
        <f>IF($C7725="","",IFERROR(_xlfn.XLOOKUP($C7725,'1.PrepList'!$I$2:$I$1500,'1.PrepList'!$G$2:$G$1500,"")&amp;"",""))</f>
        <v/>
      </c>
      <c r="B7725" s="638" t="str">
        <f>IF($C7725="","",IFERROR(_xlfn.XLOOKUP($C7725,'1.PrepList'!$I$2:$I$1500,'1.PrepList'!$H$2:$H$1500,"")&amp;"",""))</f>
        <v/>
      </c>
      <c r="D7725" s="638" t="str">
        <f>IF($C7725="","",IFERROR(_xlfn.XLOOKUP($C7725,'1.PrepList'!$I$2:$I$1500,'1.PrepList'!$J$2:$J$1500,"")&amp;"",""))</f>
        <v/>
      </c>
      <c r="E7725" s="638" t="str">
        <f>IF($C7725="","",IFERROR(_xlfn.XLOOKUP($C7725,'1.PrepList'!$I$2:$I$1500,'1.PrepList'!$N$2:$N$1500,"")&amp;"",""))</f>
        <v/>
      </c>
      <c r="F7725" s="638" t="str">
        <f>IF($C7725="","",IFERROR(_xlfn.XLOOKUP($C7725,'1.PrepList'!$I$2:$I$1500,'1.PrepList'!$K$2:$K$1500,"")&amp;"",""))</f>
        <v/>
      </c>
      <c r="H7725" s="644" t="str">
        <f>IF($C7725="","",IFERROR(IF(_xlfn.XLOOKUP($C7725,tbl_StartedStatus[Bold ID],tbl_StartedStatus[Started])="Started","Yes",IF(_xlfn.XLOOKUP($C7725,tbl_StartedStatus[Bold ID],tbl_StartedStatus[Started])="No Show","No Show","")),""))</f>
        <v/>
      </c>
    </row>
    <row r="7726" spans="1:8" ht="15" customHeight="1" thickBot="1">
      <c r="A7726" s="38" t="str">
        <f>IF($C7726="","",IFERROR(_xlfn.XLOOKUP($C7726,'1.PrepList'!$I$2:$I$1500,'1.PrepList'!$G$2:$G$1500,"")&amp;"",""))</f>
        <v/>
      </c>
      <c r="B7726" s="638" t="str">
        <f>IF($C7726="","",IFERROR(_xlfn.XLOOKUP($C7726,'1.PrepList'!$I$2:$I$1500,'1.PrepList'!$H$2:$H$1500,"")&amp;"",""))</f>
        <v/>
      </c>
      <c r="D7726" s="638" t="str">
        <f>IF($C7726="","",IFERROR(_xlfn.XLOOKUP($C7726,'1.PrepList'!$I$2:$I$1500,'1.PrepList'!$J$2:$J$1500,"")&amp;"",""))</f>
        <v/>
      </c>
      <c r="E7726" s="638" t="str">
        <f>IF($C7726="","",IFERROR(_xlfn.XLOOKUP($C7726,'1.PrepList'!$I$2:$I$1500,'1.PrepList'!$N$2:$N$1500,"")&amp;"",""))</f>
        <v/>
      </c>
      <c r="F7726" s="638" t="str">
        <f>IF($C7726="","",IFERROR(_xlfn.XLOOKUP($C7726,'1.PrepList'!$I$2:$I$1500,'1.PrepList'!$K$2:$K$1500,"")&amp;"",""))</f>
        <v/>
      </c>
      <c r="H7726" s="644" t="str">
        <f>IF($C7726="","",IFERROR(IF(_xlfn.XLOOKUP($C7726,tbl_StartedStatus[Bold ID],tbl_StartedStatus[Started])="Started","Yes",IF(_xlfn.XLOOKUP($C7726,tbl_StartedStatus[Bold ID],tbl_StartedStatus[Started])="No Show","No Show","")),""))</f>
        <v/>
      </c>
    </row>
    <row r="7727" spans="1:8" ht="15" customHeight="1" thickBot="1">
      <c r="A7727" s="38" t="str">
        <f>IF($C7727="","",IFERROR(_xlfn.XLOOKUP($C7727,'1.PrepList'!$I$2:$I$1500,'1.PrepList'!$G$2:$G$1500,"")&amp;"",""))</f>
        <v/>
      </c>
      <c r="B7727" s="638" t="str">
        <f>IF($C7727="","",IFERROR(_xlfn.XLOOKUP($C7727,'1.PrepList'!$I$2:$I$1500,'1.PrepList'!$H$2:$H$1500,"")&amp;"",""))</f>
        <v/>
      </c>
      <c r="D7727" s="638" t="str">
        <f>IF($C7727="","",IFERROR(_xlfn.XLOOKUP($C7727,'1.PrepList'!$I$2:$I$1500,'1.PrepList'!$J$2:$J$1500,"")&amp;"",""))</f>
        <v/>
      </c>
      <c r="E7727" s="638" t="str">
        <f>IF($C7727="","",IFERROR(_xlfn.XLOOKUP($C7727,'1.PrepList'!$I$2:$I$1500,'1.PrepList'!$N$2:$N$1500,"")&amp;"",""))</f>
        <v/>
      </c>
      <c r="F7727" s="638" t="str">
        <f>IF($C7727="","",IFERROR(_xlfn.XLOOKUP($C7727,'1.PrepList'!$I$2:$I$1500,'1.PrepList'!$K$2:$K$1500,"")&amp;"",""))</f>
        <v/>
      </c>
      <c r="H7727" s="644" t="str">
        <f>IF($C7727="","",IFERROR(IF(_xlfn.XLOOKUP($C7727,tbl_StartedStatus[Bold ID],tbl_StartedStatus[Started])="Started","Yes",IF(_xlfn.XLOOKUP($C7727,tbl_StartedStatus[Bold ID],tbl_StartedStatus[Started])="No Show","No Show","")),""))</f>
        <v/>
      </c>
    </row>
    <row r="7728" spans="1:8" ht="15" customHeight="1" thickBot="1">
      <c r="A7728" s="38" t="str">
        <f>IF($C7728="","",IFERROR(_xlfn.XLOOKUP($C7728,'1.PrepList'!$I$2:$I$1500,'1.PrepList'!$G$2:$G$1500,"")&amp;"",""))</f>
        <v/>
      </c>
      <c r="B7728" s="638" t="str">
        <f>IF($C7728="","",IFERROR(_xlfn.XLOOKUP($C7728,'1.PrepList'!$I$2:$I$1500,'1.PrepList'!$H$2:$H$1500,"")&amp;"",""))</f>
        <v/>
      </c>
      <c r="D7728" s="638" t="str">
        <f>IF($C7728="","",IFERROR(_xlfn.XLOOKUP($C7728,'1.PrepList'!$I$2:$I$1500,'1.PrepList'!$J$2:$J$1500,"")&amp;"",""))</f>
        <v/>
      </c>
      <c r="E7728" s="638" t="str">
        <f>IF($C7728="","",IFERROR(_xlfn.XLOOKUP($C7728,'1.PrepList'!$I$2:$I$1500,'1.PrepList'!$N$2:$N$1500,"")&amp;"",""))</f>
        <v/>
      </c>
      <c r="F7728" s="638" t="str">
        <f>IF($C7728="","",IFERROR(_xlfn.XLOOKUP($C7728,'1.PrepList'!$I$2:$I$1500,'1.PrepList'!$K$2:$K$1500,"")&amp;"",""))</f>
        <v/>
      </c>
      <c r="H7728" s="644" t="str">
        <f>IF($C7728="","",IFERROR(IF(_xlfn.XLOOKUP($C7728,tbl_StartedStatus[Bold ID],tbl_StartedStatus[Started])="Started","Yes",IF(_xlfn.XLOOKUP($C7728,tbl_StartedStatus[Bold ID],tbl_StartedStatus[Started])="No Show","No Show","")),""))</f>
        <v/>
      </c>
    </row>
    <row r="7729" spans="1:8" ht="15" customHeight="1" thickBot="1">
      <c r="A7729" s="38" t="str">
        <f>IF($C7729="","",IFERROR(_xlfn.XLOOKUP($C7729,'1.PrepList'!$I$2:$I$1500,'1.PrepList'!$G$2:$G$1500,"")&amp;"",""))</f>
        <v/>
      </c>
      <c r="B7729" s="638" t="str">
        <f>IF($C7729="","",IFERROR(_xlfn.XLOOKUP($C7729,'1.PrepList'!$I$2:$I$1500,'1.PrepList'!$H$2:$H$1500,"")&amp;"",""))</f>
        <v/>
      </c>
      <c r="D7729" s="638" t="str">
        <f>IF($C7729="","",IFERROR(_xlfn.XLOOKUP($C7729,'1.PrepList'!$I$2:$I$1500,'1.PrepList'!$J$2:$J$1500,"")&amp;"",""))</f>
        <v/>
      </c>
      <c r="E7729" s="638" t="str">
        <f>IF($C7729="","",IFERROR(_xlfn.XLOOKUP($C7729,'1.PrepList'!$I$2:$I$1500,'1.PrepList'!$N$2:$N$1500,"")&amp;"",""))</f>
        <v/>
      </c>
      <c r="F7729" s="638" t="str">
        <f>IF($C7729="","",IFERROR(_xlfn.XLOOKUP($C7729,'1.PrepList'!$I$2:$I$1500,'1.PrepList'!$K$2:$K$1500,"")&amp;"",""))</f>
        <v/>
      </c>
      <c r="H7729" s="644" t="str">
        <f>IF($C7729="","",IFERROR(IF(_xlfn.XLOOKUP($C7729,tbl_StartedStatus[Bold ID],tbl_StartedStatus[Started])="Started","Yes",IF(_xlfn.XLOOKUP($C7729,tbl_StartedStatus[Bold ID],tbl_StartedStatus[Started])="No Show","No Show","")),""))</f>
        <v/>
      </c>
    </row>
    <row r="7730" spans="1:8" ht="15" customHeight="1" thickBot="1">
      <c r="A7730" s="38" t="str">
        <f>IF($C7730="","",IFERROR(_xlfn.XLOOKUP($C7730,'1.PrepList'!$I$2:$I$1500,'1.PrepList'!$G$2:$G$1500,"")&amp;"",""))</f>
        <v/>
      </c>
      <c r="B7730" s="638" t="str">
        <f>IF($C7730="","",IFERROR(_xlfn.XLOOKUP($C7730,'1.PrepList'!$I$2:$I$1500,'1.PrepList'!$H$2:$H$1500,"")&amp;"",""))</f>
        <v/>
      </c>
      <c r="D7730" s="638" t="str">
        <f>IF($C7730="","",IFERROR(_xlfn.XLOOKUP($C7730,'1.PrepList'!$I$2:$I$1500,'1.PrepList'!$J$2:$J$1500,"")&amp;"",""))</f>
        <v/>
      </c>
      <c r="E7730" s="638" t="str">
        <f>IF($C7730="","",IFERROR(_xlfn.XLOOKUP($C7730,'1.PrepList'!$I$2:$I$1500,'1.PrepList'!$N$2:$N$1500,"")&amp;"",""))</f>
        <v/>
      </c>
      <c r="F7730" s="638" t="str">
        <f>IF($C7730="","",IFERROR(_xlfn.XLOOKUP($C7730,'1.PrepList'!$I$2:$I$1500,'1.PrepList'!$K$2:$K$1500,"")&amp;"",""))</f>
        <v/>
      </c>
      <c r="H7730" s="644" t="str">
        <f>IF($C7730="","",IFERROR(IF(_xlfn.XLOOKUP($C7730,tbl_StartedStatus[Bold ID],tbl_StartedStatus[Started])="Started","Yes",IF(_xlfn.XLOOKUP($C7730,tbl_StartedStatus[Bold ID],tbl_StartedStatus[Started])="No Show","No Show","")),""))</f>
        <v/>
      </c>
    </row>
    <row r="7731" spans="1:8" ht="15" customHeight="1" thickBot="1">
      <c r="A7731" s="38" t="str">
        <f>IF($C7731="","",IFERROR(_xlfn.XLOOKUP($C7731,'1.PrepList'!$I$2:$I$1500,'1.PrepList'!$G$2:$G$1500,"")&amp;"",""))</f>
        <v/>
      </c>
      <c r="B7731" s="638" t="str">
        <f>IF($C7731="","",IFERROR(_xlfn.XLOOKUP($C7731,'1.PrepList'!$I$2:$I$1500,'1.PrepList'!$H$2:$H$1500,"")&amp;"",""))</f>
        <v/>
      </c>
      <c r="D7731" s="638" t="str">
        <f>IF($C7731="","",IFERROR(_xlfn.XLOOKUP($C7731,'1.PrepList'!$I$2:$I$1500,'1.PrepList'!$J$2:$J$1500,"")&amp;"",""))</f>
        <v/>
      </c>
      <c r="E7731" s="638" t="str">
        <f>IF($C7731="","",IFERROR(_xlfn.XLOOKUP($C7731,'1.PrepList'!$I$2:$I$1500,'1.PrepList'!$N$2:$N$1500,"")&amp;"",""))</f>
        <v/>
      </c>
      <c r="F7731" s="638" t="str">
        <f>IF($C7731="","",IFERROR(_xlfn.XLOOKUP($C7731,'1.PrepList'!$I$2:$I$1500,'1.PrepList'!$K$2:$K$1500,"")&amp;"",""))</f>
        <v/>
      </c>
      <c r="H7731" s="644" t="str">
        <f>IF($C7731="","",IFERROR(IF(_xlfn.XLOOKUP($C7731,tbl_StartedStatus[Bold ID],tbl_StartedStatus[Started])="Started","Yes",IF(_xlfn.XLOOKUP($C7731,tbl_StartedStatus[Bold ID],tbl_StartedStatus[Started])="No Show","No Show","")),""))</f>
        <v/>
      </c>
    </row>
    <row r="7732" spans="1:8" ht="15" customHeight="1" thickBot="1">
      <c r="A7732" s="38" t="str">
        <f>IF($C7732="","",IFERROR(_xlfn.XLOOKUP($C7732,'1.PrepList'!$I$2:$I$1500,'1.PrepList'!$G$2:$G$1500,"")&amp;"",""))</f>
        <v/>
      </c>
      <c r="B7732" s="638" t="str">
        <f>IF($C7732="","",IFERROR(_xlfn.XLOOKUP($C7732,'1.PrepList'!$I$2:$I$1500,'1.PrepList'!$H$2:$H$1500,"")&amp;"",""))</f>
        <v/>
      </c>
      <c r="D7732" s="638" t="str">
        <f>IF($C7732="","",IFERROR(_xlfn.XLOOKUP($C7732,'1.PrepList'!$I$2:$I$1500,'1.PrepList'!$J$2:$J$1500,"")&amp;"",""))</f>
        <v/>
      </c>
      <c r="E7732" s="638" t="str">
        <f>IF($C7732="","",IFERROR(_xlfn.XLOOKUP($C7732,'1.PrepList'!$I$2:$I$1500,'1.PrepList'!$N$2:$N$1500,"")&amp;"",""))</f>
        <v/>
      </c>
      <c r="F7732" s="638" t="str">
        <f>IF($C7732="","",IFERROR(_xlfn.XLOOKUP($C7732,'1.PrepList'!$I$2:$I$1500,'1.PrepList'!$K$2:$K$1500,"")&amp;"",""))</f>
        <v/>
      </c>
      <c r="H7732" s="644" t="str">
        <f>IF($C7732="","",IFERROR(IF(_xlfn.XLOOKUP($C7732,tbl_StartedStatus[Bold ID],tbl_StartedStatus[Started])="Started","Yes",IF(_xlfn.XLOOKUP($C7732,tbl_StartedStatus[Bold ID],tbl_StartedStatus[Started])="No Show","No Show","")),""))</f>
        <v/>
      </c>
    </row>
    <row r="7733" spans="1:8" ht="15" customHeight="1" thickBot="1">
      <c r="A7733" s="38" t="str">
        <f>IF($C7733="","",IFERROR(_xlfn.XLOOKUP($C7733,'1.PrepList'!$I$2:$I$1500,'1.PrepList'!$G$2:$G$1500,"")&amp;"",""))</f>
        <v/>
      </c>
      <c r="B7733" s="638" t="str">
        <f>IF($C7733="","",IFERROR(_xlfn.XLOOKUP($C7733,'1.PrepList'!$I$2:$I$1500,'1.PrepList'!$H$2:$H$1500,"")&amp;"",""))</f>
        <v/>
      </c>
      <c r="D7733" s="638" t="str">
        <f>IF($C7733="","",IFERROR(_xlfn.XLOOKUP($C7733,'1.PrepList'!$I$2:$I$1500,'1.PrepList'!$J$2:$J$1500,"")&amp;"",""))</f>
        <v/>
      </c>
      <c r="E7733" s="638" t="str">
        <f>IF($C7733="","",IFERROR(_xlfn.XLOOKUP($C7733,'1.PrepList'!$I$2:$I$1500,'1.PrepList'!$N$2:$N$1500,"")&amp;"",""))</f>
        <v/>
      </c>
      <c r="F7733" s="638" t="str">
        <f>IF($C7733="","",IFERROR(_xlfn.XLOOKUP($C7733,'1.PrepList'!$I$2:$I$1500,'1.PrepList'!$K$2:$K$1500,"")&amp;"",""))</f>
        <v/>
      </c>
      <c r="H7733" s="644" t="str">
        <f>IF($C7733="","",IFERROR(IF(_xlfn.XLOOKUP($C7733,tbl_StartedStatus[Bold ID],tbl_StartedStatus[Started])="Started","Yes",IF(_xlfn.XLOOKUP($C7733,tbl_StartedStatus[Bold ID],tbl_StartedStatus[Started])="No Show","No Show","")),""))</f>
        <v/>
      </c>
    </row>
    <row r="7734" spans="1:8" ht="15" customHeight="1" thickBot="1">
      <c r="A7734" s="38" t="str">
        <f>IF($C7734="","",IFERROR(_xlfn.XLOOKUP($C7734,'1.PrepList'!$I$2:$I$1500,'1.PrepList'!$G$2:$G$1500,"")&amp;"",""))</f>
        <v/>
      </c>
      <c r="B7734" s="638" t="str">
        <f>IF($C7734="","",IFERROR(_xlfn.XLOOKUP($C7734,'1.PrepList'!$I$2:$I$1500,'1.PrepList'!$H$2:$H$1500,"")&amp;"",""))</f>
        <v/>
      </c>
      <c r="D7734" s="638" t="str">
        <f>IF($C7734="","",IFERROR(_xlfn.XLOOKUP($C7734,'1.PrepList'!$I$2:$I$1500,'1.PrepList'!$J$2:$J$1500,"")&amp;"",""))</f>
        <v/>
      </c>
      <c r="E7734" s="638" t="str">
        <f>IF($C7734="","",IFERROR(_xlfn.XLOOKUP($C7734,'1.PrepList'!$I$2:$I$1500,'1.PrepList'!$N$2:$N$1500,"")&amp;"",""))</f>
        <v/>
      </c>
      <c r="F7734" s="638" t="str">
        <f>IF($C7734="","",IFERROR(_xlfn.XLOOKUP($C7734,'1.PrepList'!$I$2:$I$1500,'1.PrepList'!$K$2:$K$1500,"")&amp;"",""))</f>
        <v/>
      </c>
      <c r="H7734" s="644" t="str">
        <f>IF($C7734="","",IFERROR(IF(_xlfn.XLOOKUP($C7734,tbl_StartedStatus[Bold ID],tbl_StartedStatus[Started])="Started","Yes",IF(_xlfn.XLOOKUP($C7734,tbl_StartedStatus[Bold ID],tbl_StartedStatus[Started])="No Show","No Show","")),""))</f>
        <v/>
      </c>
    </row>
    <row r="7735" spans="1:8" ht="15" customHeight="1" thickBot="1">
      <c r="A7735" s="38" t="str">
        <f>IF($C7735="","",IFERROR(_xlfn.XLOOKUP($C7735,'1.PrepList'!$I$2:$I$1500,'1.PrepList'!$G$2:$G$1500,"")&amp;"",""))</f>
        <v/>
      </c>
      <c r="B7735" s="638" t="str">
        <f>IF($C7735="","",IFERROR(_xlfn.XLOOKUP($C7735,'1.PrepList'!$I$2:$I$1500,'1.PrepList'!$H$2:$H$1500,"")&amp;"",""))</f>
        <v/>
      </c>
      <c r="D7735" s="638" t="str">
        <f>IF($C7735="","",IFERROR(_xlfn.XLOOKUP($C7735,'1.PrepList'!$I$2:$I$1500,'1.PrepList'!$J$2:$J$1500,"")&amp;"",""))</f>
        <v/>
      </c>
      <c r="E7735" s="638" t="str">
        <f>IF($C7735="","",IFERROR(_xlfn.XLOOKUP($C7735,'1.PrepList'!$I$2:$I$1500,'1.PrepList'!$N$2:$N$1500,"")&amp;"",""))</f>
        <v/>
      </c>
      <c r="F7735" s="638" t="str">
        <f>IF($C7735="","",IFERROR(_xlfn.XLOOKUP($C7735,'1.PrepList'!$I$2:$I$1500,'1.PrepList'!$K$2:$K$1500,"")&amp;"",""))</f>
        <v/>
      </c>
      <c r="H7735" s="644" t="str">
        <f>IF($C7735="","",IFERROR(IF(_xlfn.XLOOKUP($C7735,tbl_StartedStatus[Bold ID],tbl_StartedStatus[Started])="Started","Yes",IF(_xlfn.XLOOKUP($C7735,tbl_StartedStatus[Bold ID],tbl_StartedStatus[Started])="No Show","No Show","")),""))</f>
        <v/>
      </c>
    </row>
    <row r="7736" spans="1:8" ht="15" customHeight="1" thickBot="1">
      <c r="A7736" s="38" t="str">
        <f>IF($C7736="","",IFERROR(_xlfn.XLOOKUP($C7736,'1.PrepList'!$I$2:$I$1500,'1.PrepList'!$G$2:$G$1500,"")&amp;"",""))</f>
        <v/>
      </c>
      <c r="B7736" s="638" t="str">
        <f>IF($C7736="","",IFERROR(_xlfn.XLOOKUP($C7736,'1.PrepList'!$I$2:$I$1500,'1.PrepList'!$H$2:$H$1500,"")&amp;"",""))</f>
        <v/>
      </c>
      <c r="D7736" s="638" t="str">
        <f>IF($C7736="","",IFERROR(_xlfn.XLOOKUP($C7736,'1.PrepList'!$I$2:$I$1500,'1.PrepList'!$J$2:$J$1500,"")&amp;"",""))</f>
        <v/>
      </c>
      <c r="E7736" s="638" t="str">
        <f>IF($C7736="","",IFERROR(_xlfn.XLOOKUP($C7736,'1.PrepList'!$I$2:$I$1500,'1.PrepList'!$N$2:$N$1500,"")&amp;"",""))</f>
        <v/>
      </c>
      <c r="F7736" s="638" t="str">
        <f>IF($C7736="","",IFERROR(_xlfn.XLOOKUP($C7736,'1.PrepList'!$I$2:$I$1500,'1.PrepList'!$K$2:$K$1500,"")&amp;"",""))</f>
        <v/>
      </c>
      <c r="H7736" s="644" t="str">
        <f>IF($C7736="","",IFERROR(IF(_xlfn.XLOOKUP($C7736,tbl_StartedStatus[Bold ID],tbl_StartedStatus[Started])="Started","Yes",IF(_xlfn.XLOOKUP($C7736,tbl_StartedStatus[Bold ID],tbl_StartedStatus[Started])="No Show","No Show","")),""))</f>
        <v/>
      </c>
    </row>
    <row r="7737" spans="1:8" ht="15" customHeight="1" thickBot="1">
      <c r="A7737" s="38" t="str">
        <f>IF($C7737="","",IFERROR(_xlfn.XLOOKUP($C7737,'1.PrepList'!$I$2:$I$1500,'1.PrepList'!$G$2:$G$1500,"")&amp;"",""))</f>
        <v/>
      </c>
      <c r="B7737" s="638" t="str">
        <f>IF($C7737="","",IFERROR(_xlfn.XLOOKUP($C7737,'1.PrepList'!$I$2:$I$1500,'1.PrepList'!$H$2:$H$1500,"")&amp;"",""))</f>
        <v/>
      </c>
      <c r="D7737" s="638" t="str">
        <f>IF($C7737="","",IFERROR(_xlfn.XLOOKUP($C7737,'1.PrepList'!$I$2:$I$1500,'1.PrepList'!$J$2:$J$1500,"")&amp;"",""))</f>
        <v/>
      </c>
      <c r="E7737" s="638" t="str">
        <f>IF($C7737="","",IFERROR(_xlfn.XLOOKUP($C7737,'1.PrepList'!$I$2:$I$1500,'1.PrepList'!$N$2:$N$1500,"")&amp;"",""))</f>
        <v/>
      </c>
      <c r="F7737" s="638" t="str">
        <f>IF($C7737="","",IFERROR(_xlfn.XLOOKUP($C7737,'1.PrepList'!$I$2:$I$1500,'1.PrepList'!$K$2:$K$1500,"")&amp;"",""))</f>
        <v/>
      </c>
      <c r="H7737" s="644" t="str">
        <f>IF($C7737="","",IFERROR(IF(_xlfn.XLOOKUP($C7737,tbl_StartedStatus[Bold ID],tbl_StartedStatus[Started])="Started","Yes",IF(_xlfn.XLOOKUP($C7737,tbl_StartedStatus[Bold ID],tbl_StartedStatus[Started])="No Show","No Show","")),""))</f>
        <v/>
      </c>
    </row>
    <row r="7738" spans="1:8" ht="15" customHeight="1" thickBot="1">
      <c r="A7738" s="38" t="str">
        <f>IF($C7738="","",IFERROR(_xlfn.XLOOKUP($C7738,'1.PrepList'!$I$2:$I$1500,'1.PrepList'!$G$2:$G$1500,"")&amp;"",""))</f>
        <v/>
      </c>
      <c r="B7738" s="638" t="str">
        <f>IF($C7738="","",IFERROR(_xlfn.XLOOKUP($C7738,'1.PrepList'!$I$2:$I$1500,'1.PrepList'!$H$2:$H$1500,"")&amp;"",""))</f>
        <v/>
      </c>
      <c r="D7738" s="638" t="str">
        <f>IF($C7738="","",IFERROR(_xlfn.XLOOKUP($C7738,'1.PrepList'!$I$2:$I$1500,'1.PrepList'!$J$2:$J$1500,"")&amp;"",""))</f>
        <v/>
      </c>
      <c r="E7738" s="638" t="str">
        <f>IF($C7738="","",IFERROR(_xlfn.XLOOKUP($C7738,'1.PrepList'!$I$2:$I$1500,'1.PrepList'!$N$2:$N$1500,"")&amp;"",""))</f>
        <v/>
      </c>
      <c r="F7738" s="638" t="str">
        <f>IF($C7738="","",IFERROR(_xlfn.XLOOKUP($C7738,'1.PrepList'!$I$2:$I$1500,'1.PrepList'!$K$2:$K$1500,"")&amp;"",""))</f>
        <v/>
      </c>
      <c r="H7738" s="644" t="str">
        <f>IF($C7738="","",IFERROR(IF(_xlfn.XLOOKUP($C7738,tbl_StartedStatus[Bold ID],tbl_StartedStatus[Started])="Started","Yes",IF(_xlfn.XLOOKUP($C7738,tbl_StartedStatus[Bold ID],tbl_StartedStatus[Started])="No Show","No Show","")),""))</f>
        <v/>
      </c>
    </row>
    <row r="7739" spans="1:8" ht="15" customHeight="1" thickBot="1">
      <c r="A7739" s="38" t="str">
        <f>IF($C7739="","",IFERROR(_xlfn.XLOOKUP($C7739,'1.PrepList'!$I$2:$I$1500,'1.PrepList'!$G$2:$G$1500,"")&amp;"",""))</f>
        <v/>
      </c>
      <c r="B7739" s="638" t="str">
        <f>IF($C7739="","",IFERROR(_xlfn.XLOOKUP($C7739,'1.PrepList'!$I$2:$I$1500,'1.PrepList'!$H$2:$H$1500,"")&amp;"",""))</f>
        <v/>
      </c>
      <c r="D7739" s="638" t="str">
        <f>IF($C7739="","",IFERROR(_xlfn.XLOOKUP($C7739,'1.PrepList'!$I$2:$I$1500,'1.PrepList'!$J$2:$J$1500,"")&amp;"",""))</f>
        <v/>
      </c>
      <c r="E7739" s="638" t="str">
        <f>IF($C7739="","",IFERROR(_xlfn.XLOOKUP($C7739,'1.PrepList'!$I$2:$I$1500,'1.PrepList'!$N$2:$N$1500,"")&amp;"",""))</f>
        <v/>
      </c>
      <c r="F7739" s="638" t="str">
        <f>IF($C7739="","",IFERROR(_xlfn.XLOOKUP($C7739,'1.PrepList'!$I$2:$I$1500,'1.PrepList'!$K$2:$K$1500,"")&amp;"",""))</f>
        <v/>
      </c>
      <c r="H7739" s="644" t="str">
        <f>IF($C7739="","",IFERROR(IF(_xlfn.XLOOKUP($C7739,tbl_StartedStatus[Bold ID],tbl_StartedStatus[Started])="Started","Yes",IF(_xlfn.XLOOKUP($C7739,tbl_StartedStatus[Bold ID],tbl_StartedStatus[Started])="No Show","No Show","")),""))</f>
        <v/>
      </c>
    </row>
    <row r="7740" spans="1:8" ht="15" customHeight="1" thickBot="1">
      <c r="A7740" s="38" t="str">
        <f>IF($C7740="","",IFERROR(_xlfn.XLOOKUP($C7740,'1.PrepList'!$I$2:$I$1500,'1.PrepList'!$G$2:$G$1500,"")&amp;"",""))</f>
        <v/>
      </c>
      <c r="B7740" s="638" t="str">
        <f>IF($C7740="","",IFERROR(_xlfn.XLOOKUP($C7740,'1.PrepList'!$I$2:$I$1500,'1.PrepList'!$H$2:$H$1500,"")&amp;"",""))</f>
        <v/>
      </c>
      <c r="D7740" s="638" t="str">
        <f>IF($C7740="","",IFERROR(_xlfn.XLOOKUP($C7740,'1.PrepList'!$I$2:$I$1500,'1.PrepList'!$J$2:$J$1500,"")&amp;"",""))</f>
        <v/>
      </c>
      <c r="E7740" s="638" t="str">
        <f>IF($C7740="","",IFERROR(_xlfn.XLOOKUP($C7740,'1.PrepList'!$I$2:$I$1500,'1.PrepList'!$N$2:$N$1500,"")&amp;"",""))</f>
        <v/>
      </c>
      <c r="F7740" s="638" t="str">
        <f>IF($C7740="","",IFERROR(_xlfn.XLOOKUP($C7740,'1.PrepList'!$I$2:$I$1500,'1.PrepList'!$K$2:$K$1500,"")&amp;"",""))</f>
        <v/>
      </c>
      <c r="H7740" s="644" t="str">
        <f>IF($C7740="","",IFERROR(IF(_xlfn.XLOOKUP($C7740,tbl_StartedStatus[Bold ID],tbl_StartedStatus[Started])="Started","Yes",IF(_xlfn.XLOOKUP($C7740,tbl_StartedStatus[Bold ID],tbl_StartedStatus[Started])="No Show","No Show","")),""))</f>
        <v/>
      </c>
    </row>
    <row r="7741" spans="1:8" ht="15" customHeight="1" thickBot="1">
      <c r="A7741" s="38" t="str">
        <f>IF($C7741="","",IFERROR(_xlfn.XLOOKUP($C7741,'1.PrepList'!$I$2:$I$1500,'1.PrepList'!$G$2:$G$1500,"")&amp;"",""))</f>
        <v/>
      </c>
      <c r="B7741" s="638" t="str">
        <f>IF($C7741="","",IFERROR(_xlfn.XLOOKUP($C7741,'1.PrepList'!$I$2:$I$1500,'1.PrepList'!$H$2:$H$1500,"")&amp;"",""))</f>
        <v/>
      </c>
      <c r="D7741" s="638" t="str">
        <f>IF($C7741="","",IFERROR(_xlfn.XLOOKUP($C7741,'1.PrepList'!$I$2:$I$1500,'1.PrepList'!$J$2:$J$1500,"")&amp;"",""))</f>
        <v/>
      </c>
      <c r="E7741" s="638" t="str">
        <f>IF($C7741="","",IFERROR(_xlfn.XLOOKUP($C7741,'1.PrepList'!$I$2:$I$1500,'1.PrepList'!$N$2:$N$1500,"")&amp;"",""))</f>
        <v/>
      </c>
      <c r="F7741" s="638" t="str">
        <f>IF($C7741="","",IFERROR(_xlfn.XLOOKUP($C7741,'1.PrepList'!$I$2:$I$1500,'1.PrepList'!$K$2:$K$1500,"")&amp;"",""))</f>
        <v/>
      </c>
      <c r="H7741" s="644" t="str">
        <f>IF($C7741="","",IFERROR(IF(_xlfn.XLOOKUP($C7741,tbl_StartedStatus[Bold ID],tbl_StartedStatus[Started])="Started","Yes",IF(_xlfn.XLOOKUP($C7741,tbl_StartedStatus[Bold ID],tbl_StartedStatus[Started])="No Show","No Show","")),""))</f>
        <v/>
      </c>
    </row>
    <row r="7742" spans="1:8" ht="15" customHeight="1" thickBot="1">
      <c r="A7742" s="38" t="str">
        <f>IF($C7742="","",IFERROR(_xlfn.XLOOKUP($C7742,'1.PrepList'!$I$2:$I$1500,'1.PrepList'!$G$2:$G$1500,"")&amp;"",""))</f>
        <v/>
      </c>
      <c r="B7742" s="638" t="str">
        <f>IF($C7742="","",IFERROR(_xlfn.XLOOKUP($C7742,'1.PrepList'!$I$2:$I$1500,'1.PrepList'!$H$2:$H$1500,"")&amp;"",""))</f>
        <v/>
      </c>
      <c r="D7742" s="638" t="str">
        <f>IF($C7742="","",IFERROR(_xlfn.XLOOKUP($C7742,'1.PrepList'!$I$2:$I$1500,'1.PrepList'!$J$2:$J$1500,"")&amp;"",""))</f>
        <v/>
      </c>
      <c r="E7742" s="638" t="str">
        <f>IF($C7742="","",IFERROR(_xlfn.XLOOKUP($C7742,'1.PrepList'!$I$2:$I$1500,'1.PrepList'!$N$2:$N$1500,"")&amp;"",""))</f>
        <v/>
      </c>
      <c r="F7742" s="638" t="str">
        <f>IF($C7742="","",IFERROR(_xlfn.XLOOKUP($C7742,'1.PrepList'!$I$2:$I$1500,'1.PrepList'!$K$2:$K$1500,"")&amp;"",""))</f>
        <v/>
      </c>
      <c r="H7742" s="644" t="str">
        <f>IF($C7742="","",IFERROR(IF(_xlfn.XLOOKUP($C7742,tbl_StartedStatus[Bold ID],tbl_StartedStatus[Started])="Started","Yes",IF(_xlfn.XLOOKUP($C7742,tbl_StartedStatus[Bold ID],tbl_StartedStatus[Started])="No Show","No Show","")),""))</f>
        <v/>
      </c>
    </row>
    <row r="7743" spans="1:8" ht="15" customHeight="1" thickBot="1">
      <c r="A7743" s="38" t="str">
        <f>IF($C7743="","",IFERROR(_xlfn.XLOOKUP($C7743,'1.PrepList'!$I$2:$I$1500,'1.PrepList'!$G$2:$G$1500,"")&amp;"",""))</f>
        <v/>
      </c>
      <c r="B7743" s="638" t="str">
        <f>IF($C7743="","",IFERROR(_xlfn.XLOOKUP($C7743,'1.PrepList'!$I$2:$I$1500,'1.PrepList'!$H$2:$H$1500,"")&amp;"",""))</f>
        <v/>
      </c>
      <c r="D7743" s="638" t="str">
        <f>IF($C7743="","",IFERROR(_xlfn.XLOOKUP($C7743,'1.PrepList'!$I$2:$I$1500,'1.PrepList'!$J$2:$J$1500,"")&amp;"",""))</f>
        <v/>
      </c>
      <c r="E7743" s="638" t="str">
        <f>IF($C7743="","",IFERROR(_xlfn.XLOOKUP($C7743,'1.PrepList'!$I$2:$I$1500,'1.PrepList'!$N$2:$N$1500,"")&amp;"",""))</f>
        <v/>
      </c>
      <c r="F7743" s="638" t="str">
        <f>IF($C7743="","",IFERROR(_xlfn.XLOOKUP($C7743,'1.PrepList'!$I$2:$I$1500,'1.PrepList'!$K$2:$K$1500,"")&amp;"",""))</f>
        <v/>
      </c>
      <c r="H7743" s="644" t="str">
        <f>IF($C7743="","",IFERROR(IF(_xlfn.XLOOKUP($C7743,tbl_StartedStatus[Bold ID],tbl_StartedStatus[Started])="Started","Yes",IF(_xlfn.XLOOKUP($C7743,tbl_StartedStatus[Bold ID],tbl_StartedStatus[Started])="No Show","No Show","")),""))</f>
        <v/>
      </c>
    </row>
    <row r="7744" spans="1:8" ht="15" customHeight="1" thickBot="1">
      <c r="A7744" s="38" t="str">
        <f>IF($C7744="","",IFERROR(_xlfn.XLOOKUP($C7744,'1.PrepList'!$I$2:$I$1500,'1.PrepList'!$G$2:$G$1500,"")&amp;"",""))</f>
        <v/>
      </c>
      <c r="B7744" s="638" t="str">
        <f>IF($C7744="","",IFERROR(_xlfn.XLOOKUP($C7744,'1.PrepList'!$I$2:$I$1500,'1.PrepList'!$H$2:$H$1500,"")&amp;"",""))</f>
        <v/>
      </c>
      <c r="D7744" s="638" t="str">
        <f>IF($C7744="","",IFERROR(_xlfn.XLOOKUP($C7744,'1.PrepList'!$I$2:$I$1500,'1.PrepList'!$J$2:$J$1500,"")&amp;"",""))</f>
        <v/>
      </c>
      <c r="E7744" s="638" t="str">
        <f>IF($C7744="","",IFERROR(_xlfn.XLOOKUP($C7744,'1.PrepList'!$I$2:$I$1500,'1.PrepList'!$N$2:$N$1500,"")&amp;"",""))</f>
        <v/>
      </c>
      <c r="F7744" s="638" t="str">
        <f>IF($C7744="","",IFERROR(_xlfn.XLOOKUP($C7744,'1.PrepList'!$I$2:$I$1500,'1.PrepList'!$K$2:$K$1500,"")&amp;"",""))</f>
        <v/>
      </c>
      <c r="H7744" s="644" t="str">
        <f>IF($C7744="","",IFERROR(IF(_xlfn.XLOOKUP($C7744,tbl_StartedStatus[Bold ID],tbl_StartedStatus[Started])="Started","Yes",IF(_xlfn.XLOOKUP($C7744,tbl_StartedStatus[Bold ID],tbl_StartedStatus[Started])="No Show","No Show","")),""))</f>
        <v/>
      </c>
    </row>
    <row r="7745" spans="1:8" ht="15" customHeight="1" thickBot="1">
      <c r="A7745" s="38" t="str">
        <f>IF($C7745="","",IFERROR(_xlfn.XLOOKUP($C7745,'1.PrepList'!$I$2:$I$1500,'1.PrepList'!$G$2:$G$1500,"")&amp;"",""))</f>
        <v/>
      </c>
      <c r="B7745" s="638" t="str">
        <f>IF($C7745="","",IFERROR(_xlfn.XLOOKUP($C7745,'1.PrepList'!$I$2:$I$1500,'1.PrepList'!$H$2:$H$1500,"")&amp;"",""))</f>
        <v/>
      </c>
      <c r="D7745" s="638" t="str">
        <f>IF($C7745="","",IFERROR(_xlfn.XLOOKUP($C7745,'1.PrepList'!$I$2:$I$1500,'1.PrepList'!$J$2:$J$1500,"")&amp;"",""))</f>
        <v/>
      </c>
      <c r="E7745" s="638" t="str">
        <f>IF($C7745="","",IFERROR(_xlfn.XLOOKUP($C7745,'1.PrepList'!$I$2:$I$1500,'1.PrepList'!$N$2:$N$1500,"")&amp;"",""))</f>
        <v/>
      </c>
      <c r="F7745" s="638" t="str">
        <f>IF($C7745="","",IFERROR(_xlfn.XLOOKUP($C7745,'1.PrepList'!$I$2:$I$1500,'1.PrepList'!$K$2:$K$1500,"")&amp;"",""))</f>
        <v/>
      </c>
      <c r="H7745" s="644" t="str">
        <f>IF($C7745="","",IFERROR(IF(_xlfn.XLOOKUP($C7745,tbl_StartedStatus[Bold ID],tbl_StartedStatus[Started])="Started","Yes",IF(_xlfn.XLOOKUP($C7745,tbl_StartedStatus[Bold ID],tbl_StartedStatus[Started])="No Show","No Show","")),""))</f>
        <v/>
      </c>
    </row>
    <row r="7746" spans="1:8" ht="15" customHeight="1" thickBot="1">
      <c r="A7746" s="38" t="str">
        <f>IF($C7746="","",IFERROR(_xlfn.XLOOKUP($C7746,'1.PrepList'!$I$2:$I$1500,'1.PrepList'!$G$2:$G$1500,"")&amp;"",""))</f>
        <v/>
      </c>
      <c r="B7746" s="638" t="str">
        <f>IF($C7746="","",IFERROR(_xlfn.XLOOKUP($C7746,'1.PrepList'!$I$2:$I$1500,'1.PrepList'!$H$2:$H$1500,"")&amp;"",""))</f>
        <v/>
      </c>
      <c r="D7746" s="638" t="str">
        <f>IF($C7746="","",IFERROR(_xlfn.XLOOKUP($C7746,'1.PrepList'!$I$2:$I$1500,'1.PrepList'!$J$2:$J$1500,"")&amp;"",""))</f>
        <v/>
      </c>
      <c r="E7746" s="638" t="str">
        <f>IF($C7746="","",IFERROR(_xlfn.XLOOKUP($C7746,'1.PrepList'!$I$2:$I$1500,'1.PrepList'!$N$2:$N$1500,"")&amp;"",""))</f>
        <v/>
      </c>
      <c r="F7746" s="638" t="str">
        <f>IF($C7746="","",IFERROR(_xlfn.XLOOKUP($C7746,'1.PrepList'!$I$2:$I$1500,'1.PrepList'!$K$2:$K$1500,"")&amp;"",""))</f>
        <v/>
      </c>
      <c r="H7746" s="644" t="str">
        <f>IF($C7746="","",IFERROR(IF(_xlfn.XLOOKUP($C7746,tbl_StartedStatus[Bold ID],tbl_StartedStatus[Started])="Started","Yes",IF(_xlfn.XLOOKUP($C7746,tbl_StartedStatus[Bold ID],tbl_StartedStatus[Started])="No Show","No Show","")),""))</f>
        <v/>
      </c>
    </row>
    <row r="7747" spans="1:8" ht="15" customHeight="1" thickBot="1">
      <c r="A7747" s="38" t="str">
        <f>IF($C7747="","",IFERROR(_xlfn.XLOOKUP($C7747,'1.PrepList'!$I$2:$I$1500,'1.PrepList'!$G$2:$G$1500,"")&amp;"",""))</f>
        <v/>
      </c>
      <c r="B7747" s="638" t="str">
        <f>IF($C7747="","",IFERROR(_xlfn.XLOOKUP($C7747,'1.PrepList'!$I$2:$I$1500,'1.PrepList'!$H$2:$H$1500,"")&amp;"",""))</f>
        <v/>
      </c>
      <c r="D7747" s="638" t="str">
        <f>IF($C7747="","",IFERROR(_xlfn.XLOOKUP($C7747,'1.PrepList'!$I$2:$I$1500,'1.PrepList'!$J$2:$J$1500,"")&amp;"",""))</f>
        <v/>
      </c>
      <c r="E7747" s="638" t="str">
        <f>IF($C7747="","",IFERROR(_xlfn.XLOOKUP($C7747,'1.PrepList'!$I$2:$I$1500,'1.PrepList'!$N$2:$N$1500,"")&amp;"",""))</f>
        <v/>
      </c>
      <c r="F7747" s="638" t="str">
        <f>IF($C7747="","",IFERROR(_xlfn.XLOOKUP($C7747,'1.PrepList'!$I$2:$I$1500,'1.PrepList'!$K$2:$K$1500,"")&amp;"",""))</f>
        <v/>
      </c>
      <c r="H7747" s="644" t="str">
        <f>IF($C7747="","",IFERROR(IF(_xlfn.XLOOKUP($C7747,tbl_StartedStatus[Bold ID],tbl_StartedStatus[Started])="Started","Yes",IF(_xlfn.XLOOKUP($C7747,tbl_StartedStatus[Bold ID],tbl_StartedStatus[Started])="No Show","No Show","")),""))</f>
        <v/>
      </c>
    </row>
    <row r="7748" spans="1:8" ht="15" customHeight="1" thickBot="1">
      <c r="A7748" s="38" t="str">
        <f>IF($C7748="","",IFERROR(_xlfn.XLOOKUP($C7748,'1.PrepList'!$I$2:$I$1500,'1.PrepList'!$G$2:$G$1500,"")&amp;"",""))</f>
        <v/>
      </c>
      <c r="B7748" s="638" t="str">
        <f>IF($C7748="","",IFERROR(_xlfn.XLOOKUP($C7748,'1.PrepList'!$I$2:$I$1500,'1.PrepList'!$H$2:$H$1500,"")&amp;"",""))</f>
        <v/>
      </c>
      <c r="D7748" s="638" t="str">
        <f>IF($C7748="","",IFERROR(_xlfn.XLOOKUP($C7748,'1.PrepList'!$I$2:$I$1500,'1.PrepList'!$J$2:$J$1500,"")&amp;"",""))</f>
        <v/>
      </c>
      <c r="E7748" s="638" t="str">
        <f>IF($C7748="","",IFERROR(_xlfn.XLOOKUP($C7748,'1.PrepList'!$I$2:$I$1500,'1.PrepList'!$N$2:$N$1500,"")&amp;"",""))</f>
        <v/>
      </c>
      <c r="F7748" s="638" t="str">
        <f>IF($C7748="","",IFERROR(_xlfn.XLOOKUP($C7748,'1.PrepList'!$I$2:$I$1500,'1.PrepList'!$K$2:$K$1500,"")&amp;"",""))</f>
        <v/>
      </c>
      <c r="H7748" s="644" t="str">
        <f>IF($C7748="","",IFERROR(IF(_xlfn.XLOOKUP($C7748,tbl_StartedStatus[Bold ID],tbl_StartedStatus[Started])="Started","Yes",IF(_xlfn.XLOOKUP($C7748,tbl_StartedStatus[Bold ID],tbl_StartedStatus[Started])="No Show","No Show","")),""))</f>
        <v/>
      </c>
    </row>
    <row r="7749" spans="1:8" ht="15" customHeight="1" thickBot="1">
      <c r="A7749" s="38" t="str">
        <f>IF($C7749="","",IFERROR(_xlfn.XLOOKUP($C7749,'1.PrepList'!$I$2:$I$1500,'1.PrepList'!$G$2:$G$1500,"")&amp;"",""))</f>
        <v/>
      </c>
      <c r="B7749" s="638" t="str">
        <f>IF($C7749="","",IFERROR(_xlfn.XLOOKUP($C7749,'1.PrepList'!$I$2:$I$1500,'1.PrepList'!$H$2:$H$1500,"")&amp;"",""))</f>
        <v/>
      </c>
      <c r="D7749" s="638" t="str">
        <f>IF($C7749="","",IFERROR(_xlfn.XLOOKUP($C7749,'1.PrepList'!$I$2:$I$1500,'1.PrepList'!$J$2:$J$1500,"")&amp;"",""))</f>
        <v/>
      </c>
      <c r="E7749" s="638" t="str">
        <f>IF($C7749="","",IFERROR(_xlfn.XLOOKUP($C7749,'1.PrepList'!$I$2:$I$1500,'1.PrepList'!$N$2:$N$1500,"")&amp;"",""))</f>
        <v/>
      </c>
      <c r="F7749" s="638" t="str">
        <f>IF($C7749="","",IFERROR(_xlfn.XLOOKUP($C7749,'1.PrepList'!$I$2:$I$1500,'1.PrepList'!$K$2:$K$1500,"")&amp;"",""))</f>
        <v/>
      </c>
      <c r="H7749" s="644" t="str">
        <f>IF($C7749="","",IFERROR(IF(_xlfn.XLOOKUP($C7749,tbl_StartedStatus[Bold ID],tbl_StartedStatus[Started])="Started","Yes",IF(_xlfn.XLOOKUP($C7749,tbl_StartedStatus[Bold ID],tbl_StartedStatus[Started])="No Show","No Show","")),""))</f>
        <v/>
      </c>
    </row>
    <row r="7750" spans="1:8" ht="15" customHeight="1" thickBot="1">
      <c r="A7750" s="38" t="str">
        <f>IF($C7750="","",IFERROR(_xlfn.XLOOKUP($C7750,'1.PrepList'!$I$2:$I$1500,'1.PrepList'!$G$2:$G$1500,"")&amp;"",""))</f>
        <v/>
      </c>
      <c r="B7750" s="638" t="str">
        <f>IF($C7750="","",IFERROR(_xlfn.XLOOKUP($C7750,'1.PrepList'!$I$2:$I$1500,'1.PrepList'!$H$2:$H$1500,"")&amp;"",""))</f>
        <v/>
      </c>
      <c r="D7750" s="638" t="str">
        <f>IF($C7750="","",IFERROR(_xlfn.XLOOKUP($C7750,'1.PrepList'!$I$2:$I$1500,'1.PrepList'!$J$2:$J$1500,"")&amp;"",""))</f>
        <v/>
      </c>
      <c r="E7750" s="638" t="str">
        <f>IF($C7750="","",IFERROR(_xlfn.XLOOKUP($C7750,'1.PrepList'!$I$2:$I$1500,'1.PrepList'!$N$2:$N$1500,"")&amp;"",""))</f>
        <v/>
      </c>
      <c r="F7750" s="638" t="str">
        <f>IF($C7750="","",IFERROR(_xlfn.XLOOKUP($C7750,'1.PrepList'!$I$2:$I$1500,'1.PrepList'!$K$2:$K$1500,"")&amp;"",""))</f>
        <v/>
      </c>
      <c r="H7750" s="644" t="str">
        <f>IF($C7750="","",IFERROR(IF(_xlfn.XLOOKUP($C7750,tbl_StartedStatus[Bold ID],tbl_StartedStatus[Started])="Started","Yes",IF(_xlfn.XLOOKUP($C7750,tbl_StartedStatus[Bold ID],tbl_StartedStatus[Started])="No Show","No Show","")),""))</f>
        <v/>
      </c>
    </row>
    <row r="7751" spans="1:8" ht="15" customHeight="1" thickBot="1">
      <c r="A7751" s="38" t="str">
        <f>IF($C7751="","",IFERROR(_xlfn.XLOOKUP($C7751,'1.PrepList'!$I$2:$I$1500,'1.PrepList'!$G$2:$G$1500,"")&amp;"",""))</f>
        <v/>
      </c>
      <c r="B7751" s="638" t="str">
        <f>IF($C7751="","",IFERROR(_xlfn.XLOOKUP($C7751,'1.PrepList'!$I$2:$I$1500,'1.PrepList'!$H$2:$H$1500,"")&amp;"",""))</f>
        <v/>
      </c>
      <c r="D7751" s="638" t="str">
        <f>IF($C7751="","",IFERROR(_xlfn.XLOOKUP($C7751,'1.PrepList'!$I$2:$I$1500,'1.PrepList'!$J$2:$J$1500,"")&amp;"",""))</f>
        <v/>
      </c>
      <c r="E7751" s="638" t="str">
        <f>IF($C7751="","",IFERROR(_xlfn.XLOOKUP($C7751,'1.PrepList'!$I$2:$I$1500,'1.PrepList'!$N$2:$N$1500,"")&amp;"",""))</f>
        <v/>
      </c>
      <c r="F7751" s="638" t="str">
        <f>IF($C7751="","",IFERROR(_xlfn.XLOOKUP($C7751,'1.PrepList'!$I$2:$I$1500,'1.PrepList'!$K$2:$K$1500,"")&amp;"",""))</f>
        <v/>
      </c>
      <c r="H7751" s="644" t="str">
        <f>IF($C7751="","",IFERROR(IF(_xlfn.XLOOKUP($C7751,tbl_StartedStatus[Bold ID],tbl_StartedStatus[Started])="Started","Yes",IF(_xlfn.XLOOKUP($C7751,tbl_StartedStatus[Bold ID],tbl_StartedStatus[Started])="No Show","No Show","")),""))</f>
        <v/>
      </c>
    </row>
    <row r="7752" spans="1:8" ht="15" customHeight="1" thickBot="1">
      <c r="A7752" s="38" t="str">
        <f>IF($C7752="","",IFERROR(_xlfn.XLOOKUP($C7752,'1.PrepList'!$I$2:$I$1500,'1.PrepList'!$G$2:$G$1500,"")&amp;"",""))</f>
        <v/>
      </c>
      <c r="B7752" s="638" t="str">
        <f>IF($C7752="","",IFERROR(_xlfn.XLOOKUP($C7752,'1.PrepList'!$I$2:$I$1500,'1.PrepList'!$H$2:$H$1500,"")&amp;"",""))</f>
        <v/>
      </c>
      <c r="D7752" s="638" t="str">
        <f>IF($C7752="","",IFERROR(_xlfn.XLOOKUP($C7752,'1.PrepList'!$I$2:$I$1500,'1.PrepList'!$J$2:$J$1500,"")&amp;"",""))</f>
        <v/>
      </c>
      <c r="E7752" s="638" t="str">
        <f>IF($C7752="","",IFERROR(_xlfn.XLOOKUP($C7752,'1.PrepList'!$I$2:$I$1500,'1.PrepList'!$N$2:$N$1500,"")&amp;"",""))</f>
        <v/>
      </c>
      <c r="F7752" s="638" t="str">
        <f>IF($C7752="","",IFERROR(_xlfn.XLOOKUP($C7752,'1.PrepList'!$I$2:$I$1500,'1.PrepList'!$K$2:$K$1500,"")&amp;"",""))</f>
        <v/>
      </c>
      <c r="H7752" s="644" t="str">
        <f>IF($C7752="","",IFERROR(IF(_xlfn.XLOOKUP($C7752,tbl_StartedStatus[Bold ID],tbl_StartedStatus[Started])="Started","Yes",IF(_xlfn.XLOOKUP($C7752,tbl_StartedStatus[Bold ID],tbl_StartedStatus[Started])="No Show","No Show","")),""))</f>
        <v/>
      </c>
    </row>
    <row r="7753" spans="1:8" ht="15" customHeight="1" thickBot="1">
      <c r="A7753" s="38" t="str">
        <f>IF($C7753="","",IFERROR(_xlfn.XLOOKUP($C7753,'1.PrepList'!$I$2:$I$1500,'1.PrepList'!$G$2:$G$1500,"")&amp;"",""))</f>
        <v/>
      </c>
      <c r="B7753" s="638" t="str">
        <f>IF($C7753="","",IFERROR(_xlfn.XLOOKUP($C7753,'1.PrepList'!$I$2:$I$1500,'1.PrepList'!$H$2:$H$1500,"")&amp;"",""))</f>
        <v/>
      </c>
      <c r="D7753" s="638" t="str">
        <f>IF($C7753="","",IFERROR(_xlfn.XLOOKUP($C7753,'1.PrepList'!$I$2:$I$1500,'1.PrepList'!$J$2:$J$1500,"")&amp;"",""))</f>
        <v/>
      </c>
      <c r="E7753" s="638" t="str">
        <f>IF($C7753="","",IFERROR(_xlfn.XLOOKUP($C7753,'1.PrepList'!$I$2:$I$1500,'1.PrepList'!$N$2:$N$1500,"")&amp;"",""))</f>
        <v/>
      </c>
      <c r="F7753" s="638" t="str">
        <f>IF($C7753="","",IFERROR(_xlfn.XLOOKUP($C7753,'1.PrepList'!$I$2:$I$1500,'1.PrepList'!$K$2:$K$1500,"")&amp;"",""))</f>
        <v/>
      </c>
      <c r="H7753" s="644" t="str">
        <f>IF($C7753="","",IFERROR(IF(_xlfn.XLOOKUP($C7753,tbl_StartedStatus[Bold ID],tbl_StartedStatus[Started])="Started","Yes",IF(_xlfn.XLOOKUP($C7753,tbl_StartedStatus[Bold ID],tbl_StartedStatus[Started])="No Show","No Show","")),""))</f>
        <v/>
      </c>
    </row>
    <row r="7754" spans="1:8" ht="15" customHeight="1" thickBot="1">
      <c r="A7754" s="38" t="str">
        <f>IF($C7754="","",IFERROR(_xlfn.XLOOKUP($C7754,'1.PrepList'!$I$2:$I$1500,'1.PrepList'!$G$2:$G$1500,"")&amp;"",""))</f>
        <v/>
      </c>
      <c r="B7754" s="638" t="str">
        <f>IF($C7754="","",IFERROR(_xlfn.XLOOKUP($C7754,'1.PrepList'!$I$2:$I$1500,'1.PrepList'!$H$2:$H$1500,"")&amp;"",""))</f>
        <v/>
      </c>
      <c r="D7754" s="638" t="str">
        <f>IF($C7754="","",IFERROR(_xlfn.XLOOKUP($C7754,'1.PrepList'!$I$2:$I$1500,'1.PrepList'!$J$2:$J$1500,"")&amp;"",""))</f>
        <v/>
      </c>
      <c r="E7754" s="638" t="str">
        <f>IF($C7754="","",IFERROR(_xlfn.XLOOKUP($C7754,'1.PrepList'!$I$2:$I$1500,'1.PrepList'!$N$2:$N$1500,"")&amp;"",""))</f>
        <v/>
      </c>
      <c r="F7754" s="638" t="str">
        <f>IF($C7754="","",IFERROR(_xlfn.XLOOKUP($C7754,'1.PrepList'!$I$2:$I$1500,'1.PrepList'!$K$2:$K$1500,"")&amp;"",""))</f>
        <v/>
      </c>
      <c r="H7754" s="644" t="str">
        <f>IF($C7754="","",IFERROR(IF(_xlfn.XLOOKUP($C7754,tbl_StartedStatus[Bold ID],tbl_StartedStatus[Started])="Started","Yes",IF(_xlfn.XLOOKUP($C7754,tbl_StartedStatus[Bold ID],tbl_StartedStatus[Started])="No Show","No Show","")),""))</f>
        <v/>
      </c>
    </row>
    <row r="7755" spans="1:8" ht="15" customHeight="1" thickBot="1">
      <c r="A7755" s="38" t="str">
        <f>IF($C7755="","",IFERROR(_xlfn.XLOOKUP($C7755,'1.PrepList'!$I$2:$I$1500,'1.PrepList'!$G$2:$G$1500,"")&amp;"",""))</f>
        <v/>
      </c>
      <c r="B7755" s="638" t="str">
        <f>IF($C7755="","",IFERROR(_xlfn.XLOOKUP($C7755,'1.PrepList'!$I$2:$I$1500,'1.PrepList'!$H$2:$H$1500,"")&amp;"",""))</f>
        <v/>
      </c>
      <c r="D7755" s="638" t="str">
        <f>IF($C7755="","",IFERROR(_xlfn.XLOOKUP($C7755,'1.PrepList'!$I$2:$I$1500,'1.PrepList'!$J$2:$J$1500,"")&amp;"",""))</f>
        <v/>
      </c>
      <c r="E7755" s="638" t="str">
        <f>IF($C7755="","",IFERROR(_xlfn.XLOOKUP($C7755,'1.PrepList'!$I$2:$I$1500,'1.PrepList'!$N$2:$N$1500,"")&amp;"",""))</f>
        <v/>
      </c>
      <c r="F7755" s="638" t="str">
        <f>IF($C7755="","",IFERROR(_xlfn.XLOOKUP($C7755,'1.PrepList'!$I$2:$I$1500,'1.PrepList'!$K$2:$K$1500,"")&amp;"",""))</f>
        <v/>
      </c>
      <c r="H7755" s="644" t="str">
        <f>IF($C7755="","",IFERROR(IF(_xlfn.XLOOKUP($C7755,tbl_StartedStatus[Bold ID],tbl_StartedStatus[Started])="Started","Yes",IF(_xlfn.XLOOKUP($C7755,tbl_StartedStatus[Bold ID],tbl_StartedStatus[Started])="No Show","No Show","")),""))</f>
        <v/>
      </c>
    </row>
    <row r="7756" spans="1:8" ht="15" customHeight="1" thickBot="1">
      <c r="A7756" s="38" t="str">
        <f>IF($C7756="","",IFERROR(_xlfn.XLOOKUP($C7756,'1.PrepList'!$I$2:$I$1500,'1.PrepList'!$G$2:$G$1500,"")&amp;"",""))</f>
        <v/>
      </c>
      <c r="B7756" s="638" t="str">
        <f>IF($C7756="","",IFERROR(_xlfn.XLOOKUP($C7756,'1.PrepList'!$I$2:$I$1500,'1.PrepList'!$H$2:$H$1500,"")&amp;"",""))</f>
        <v/>
      </c>
      <c r="D7756" s="638" t="str">
        <f>IF($C7756="","",IFERROR(_xlfn.XLOOKUP($C7756,'1.PrepList'!$I$2:$I$1500,'1.PrepList'!$J$2:$J$1500,"")&amp;"",""))</f>
        <v/>
      </c>
      <c r="E7756" s="638" t="str">
        <f>IF($C7756="","",IFERROR(_xlfn.XLOOKUP($C7756,'1.PrepList'!$I$2:$I$1500,'1.PrepList'!$N$2:$N$1500,"")&amp;"",""))</f>
        <v/>
      </c>
      <c r="F7756" s="638" t="str">
        <f>IF($C7756="","",IFERROR(_xlfn.XLOOKUP($C7756,'1.PrepList'!$I$2:$I$1500,'1.PrepList'!$K$2:$K$1500,"")&amp;"",""))</f>
        <v/>
      </c>
      <c r="H7756" s="644" t="str">
        <f>IF($C7756="","",IFERROR(IF(_xlfn.XLOOKUP($C7756,tbl_StartedStatus[Bold ID],tbl_StartedStatus[Started])="Started","Yes",IF(_xlfn.XLOOKUP($C7756,tbl_StartedStatus[Bold ID],tbl_StartedStatus[Started])="No Show","No Show","")),""))</f>
        <v/>
      </c>
    </row>
    <row r="7757" spans="1:8" ht="15" customHeight="1" thickBot="1">
      <c r="A7757" s="38" t="str">
        <f>IF($C7757="","",IFERROR(_xlfn.XLOOKUP($C7757,'1.PrepList'!$I$2:$I$1500,'1.PrepList'!$G$2:$G$1500,"")&amp;"",""))</f>
        <v/>
      </c>
      <c r="B7757" s="638" t="str">
        <f>IF($C7757="","",IFERROR(_xlfn.XLOOKUP($C7757,'1.PrepList'!$I$2:$I$1500,'1.PrepList'!$H$2:$H$1500,"")&amp;"",""))</f>
        <v/>
      </c>
      <c r="D7757" s="638" t="str">
        <f>IF($C7757="","",IFERROR(_xlfn.XLOOKUP($C7757,'1.PrepList'!$I$2:$I$1500,'1.PrepList'!$J$2:$J$1500,"")&amp;"",""))</f>
        <v/>
      </c>
      <c r="E7757" s="638" t="str">
        <f>IF($C7757="","",IFERROR(_xlfn.XLOOKUP($C7757,'1.PrepList'!$I$2:$I$1500,'1.PrepList'!$N$2:$N$1500,"")&amp;"",""))</f>
        <v/>
      </c>
      <c r="F7757" s="638" t="str">
        <f>IF($C7757="","",IFERROR(_xlfn.XLOOKUP($C7757,'1.PrepList'!$I$2:$I$1500,'1.PrepList'!$K$2:$K$1500,"")&amp;"",""))</f>
        <v/>
      </c>
      <c r="H7757" s="644" t="str">
        <f>IF($C7757="","",IFERROR(IF(_xlfn.XLOOKUP($C7757,tbl_StartedStatus[Bold ID],tbl_StartedStatus[Started])="Started","Yes",IF(_xlfn.XLOOKUP($C7757,tbl_StartedStatus[Bold ID],tbl_StartedStatus[Started])="No Show","No Show","")),""))</f>
        <v/>
      </c>
    </row>
    <row r="7758" spans="1:8" ht="15" customHeight="1" thickBot="1">
      <c r="A7758" s="38" t="str">
        <f>IF($C7758="","",IFERROR(_xlfn.XLOOKUP($C7758,'1.PrepList'!$I$2:$I$1500,'1.PrepList'!$G$2:$G$1500,"")&amp;"",""))</f>
        <v/>
      </c>
      <c r="B7758" s="638" t="str">
        <f>IF($C7758="","",IFERROR(_xlfn.XLOOKUP($C7758,'1.PrepList'!$I$2:$I$1500,'1.PrepList'!$H$2:$H$1500,"")&amp;"",""))</f>
        <v/>
      </c>
      <c r="D7758" s="638" t="str">
        <f>IF($C7758="","",IFERROR(_xlfn.XLOOKUP($C7758,'1.PrepList'!$I$2:$I$1500,'1.PrepList'!$J$2:$J$1500,"")&amp;"",""))</f>
        <v/>
      </c>
      <c r="E7758" s="638" t="str">
        <f>IF($C7758="","",IFERROR(_xlfn.XLOOKUP($C7758,'1.PrepList'!$I$2:$I$1500,'1.PrepList'!$N$2:$N$1500,"")&amp;"",""))</f>
        <v/>
      </c>
      <c r="F7758" s="638" t="str">
        <f>IF($C7758="","",IFERROR(_xlfn.XLOOKUP($C7758,'1.PrepList'!$I$2:$I$1500,'1.PrepList'!$K$2:$K$1500,"")&amp;"",""))</f>
        <v/>
      </c>
      <c r="H7758" s="644" t="str">
        <f>IF($C7758="","",IFERROR(IF(_xlfn.XLOOKUP($C7758,tbl_StartedStatus[Bold ID],tbl_StartedStatus[Started])="Started","Yes",IF(_xlfn.XLOOKUP($C7758,tbl_StartedStatus[Bold ID],tbl_StartedStatus[Started])="No Show","No Show","")),""))</f>
        <v/>
      </c>
    </row>
    <row r="7759" spans="1:8" ht="15" customHeight="1" thickBot="1">
      <c r="A7759" s="38" t="str">
        <f>IF($C7759="","",IFERROR(_xlfn.XLOOKUP($C7759,'1.PrepList'!$I$2:$I$1500,'1.PrepList'!$G$2:$G$1500,"")&amp;"",""))</f>
        <v/>
      </c>
      <c r="B7759" s="638" t="str">
        <f>IF($C7759="","",IFERROR(_xlfn.XLOOKUP($C7759,'1.PrepList'!$I$2:$I$1500,'1.PrepList'!$H$2:$H$1500,"")&amp;"",""))</f>
        <v/>
      </c>
      <c r="D7759" s="638" t="str">
        <f>IF($C7759="","",IFERROR(_xlfn.XLOOKUP($C7759,'1.PrepList'!$I$2:$I$1500,'1.PrepList'!$J$2:$J$1500,"")&amp;"",""))</f>
        <v/>
      </c>
      <c r="E7759" s="638" t="str">
        <f>IF($C7759="","",IFERROR(_xlfn.XLOOKUP($C7759,'1.PrepList'!$I$2:$I$1500,'1.PrepList'!$N$2:$N$1500,"")&amp;"",""))</f>
        <v/>
      </c>
      <c r="F7759" s="638" t="str">
        <f>IF($C7759="","",IFERROR(_xlfn.XLOOKUP($C7759,'1.PrepList'!$I$2:$I$1500,'1.PrepList'!$K$2:$K$1500,"")&amp;"",""))</f>
        <v/>
      </c>
      <c r="H7759" s="644" t="str">
        <f>IF($C7759="","",IFERROR(IF(_xlfn.XLOOKUP($C7759,tbl_StartedStatus[Bold ID],tbl_StartedStatus[Started])="Started","Yes",IF(_xlfn.XLOOKUP($C7759,tbl_StartedStatus[Bold ID],tbl_StartedStatus[Started])="No Show","No Show","")),""))</f>
        <v/>
      </c>
    </row>
    <row r="7760" spans="1:8" ht="15" customHeight="1" thickBot="1">
      <c r="A7760" s="38" t="str">
        <f>IF($C7760="","",IFERROR(_xlfn.XLOOKUP($C7760,'1.PrepList'!$I$2:$I$1500,'1.PrepList'!$G$2:$G$1500,"")&amp;"",""))</f>
        <v/>
      </c>
      <c r="B7760" s="638" t="str">
        <f>IF($C7760="","",IFERROR(_xlfn.XLOOKUP($C7760,'1.PrepList'!$I$2:$I$1500,'1.PrepList'!$H$2:$H$1500,"")&amp;"",""))</f>
        <v/>
      </c>
      <c r="D7760" s="638" t="str">
        <f>IF($C7760="","",IFERROR(_xlfn.XLOOKUP($C7760,'1.PrepList'!$I$2:$I$1500,'1.PrepList'!$J$2:$J$1500,"")&amp;"",""))</f>
        <v/>
      </c>
      <c r="E7760" s="638" t="str">
        <f>IF($C7760="","",IFERROR(_xlfn.XLOOKUP($C7760,'1.PrepList'!$I$2:$I$1500,'1.PrepList'!$N$2:$N$1500,"")&amp;"",""))</f>
        <v/>
      </c>
      <c r="F7760" s="638" t="str">
        <f>IF($C7760="","",IFERROR(_xlfn.XLOOKUP($C7760,'1.PrepList'!$I$2:$I$1500,'1.PrepList'!$K$2:$K$1500,"")&amp;"",""))</f>
        <v/>
      </c>
      <c r="H7760" s="644" t="str">
        <f>IF($C7760="","",IFERROR(IF(_xlfn.XLOOKUP($C7760,tbl_StartedStatus[Bold ID],tbl_StartedStatus[Started])="Started","Yes",IF(_xlfn.XLOOKUP($C7760,tbl_StartedStatus[Bold ID],tbl_StartedStatus[Started])="No Show","No Show","")),""))</f>
        <v/>
      </c>
    </row>
    <row r="7761" spans="1:8" ht="15" customHeight="1" thickBot="1">
      <c r="A7761" s="38" t="str">
        <f>IF($C7761="","",IFERROR(_xlfn.XLOOKUP($C7761,'1.PrepList'!$I$2:$I$1500,'1.PrepList'!$G$2:$G$1500,"")&amp;"",""))</f>
        <v/>
      </c>
      <c r="B7761" s="638" t="str">
        <f>IF($C7761="","",IFERROR(_xlfn.XLOOKUP($C7761,'1.PrepList'!$I$2:$I$1500,'1.PrepList'!$H$2:$H$1500,"")&amp;"",""))</f>
        <v/>
      </c>
      <c r="D7761" s="638" t="str">
        <f>IF($C7761="","",IFERROR(_xlfn.XLOOKUP($C7761,'1.PrepList'!$I$2:$I$1500,'1.PrepList'!$J$2:$J$1500,"")&amp;"",""))</f>
        <v/>
      </c>
      <c r="E7761" s="638" t="str">
        <f>IF($C7761="","",IFERROR(_xlfn.XLOOKUP($C7761,'1.PrepList'!$I$2:$I$1500,'1.PrepList'!$N$2:$N$1500,"")&amp;"",""))</f>
        <v/>
      </c>
      <c r="F7761" s="638" t="str">
        <f>IF($C7761="","",IFERROR(_xlfn.XLOOKUP($C7761,'1.PrepList'!$I$2:$I$1500,'1.PrepList'!$K$2:$K$1500,"")&amp;"",""))</f>
        <v/>
      </c>
      <c r="H7761" s="644" t="str">
        <f>IF($C7761="","",IFERROR(IF(_xlfn.XLOOKUP($C7761,tbl_StartedStatus[Bold ID],tbl_StartedStatus[Started])="Started","Yes",IF(_xlfn.XLOOKUP($C7761,tbl_StartedStatus[Bold ID],tbl_StartedStatus[Started])="No Show","No Show","")),""))</f>
        <v/>
      </c>
    </row>
    <row r="7762" spans="1:8" ht="15" customHeight="1" thickBot="1">
      <c r="A7762" s="38" t="str">
        <f>IF($C7762="","",IFERROR(_xlfn.XLOOKUP($C7762,'1.PrepList'!$I$2:$I$1500,'1.PrepList'!$G$2:$G$1500,"")&amp;"",""))</f>
        <v/>
      </c>
      <c r="B7762" s="638" t="str">
        <f>IF($C7762="","",IFERROR(_xlfn.XLOOKUP($C7762,'1.PrepList'!$I$2:$I$1500,'1.PrepList'!$H$2:$H$1500,"")&amp;"",""))</f>
        <v/>
      </c>
      <c r="D7762" s="638" t="str">
        <f>IF($C7762="","",IFERROR(_xlfn.XLOOKUP($C7762,'1.PrepList'!$I$2:$I$1500,'1.PrepList'!$J$2:$J$1500,"")&amp;"",""))</f>
        <v/>
      </c>
      <c r="E7762" s="638" t="str">
        <f>IF($C7762="","",IFERROR(_xlfn.XLOOKUP($C7762,'1.PrepList'!$I$2:$I$1500,'1.PrepList'!$N$2:$N$1500,"")&amp;"",""))</f>
        <v/>
      </c>
      <c r="F7762" s="638" t="str">
        <f>IF($C7762="","",IFERROR(_xlfn.XLOOKUP($C7762,'1.PrepList'!$I$2:$I$1500,'1.PrepList'!$K$2:$K$1500,"")&amp;"",""))</f>
        <v/>
      </c>
      <c r="H7762" s="644" t="str">
        <f>IF($C7762="","",IFERROR(IF(_xlfn.XLOOKUP($C7762,tbl_StartedStatus[Bold ID],tbl_StartedStatus[Started])="Started","Yes",IF(_xlfn.XLOOKUP($C7762,tbl_StartedStatus[Bold ID],tbl_StartedStatus[Started])="No Show","No Show","")),""))</f>
        <v/>
      </c>
    </row>
    <row r="7763" spans="1:8" ht="15" customHeight="1" thickBot="1">
      <c r="A7763" s="38" t="str">
        <f>IF($C7763="","",IFERROR(_xlfn.XLOOKUP($C7763,'1.PrepList'!$I$2:$I$1500,'1.PrepList'!$G$2:$G$1500,"")&amp;"",""))</f>
        <v/>
      </c>
      <c r="B7763" s="638" t="str">
        <f>IF($C7763="","",IFERROR(_xlfn.XLOOKUP($C7763,'1.PrepList'!$I$2:$I$1500,'1.PrepList'!$H$2:$H$1500,"")&amp;"",""))</f>
        <v/>
      </c>
      <c r="D7763" s="638" t="str">
        <f>IF($C7763="","",IFERROR(_xlfn.XLOOKUP($C7763,'1.PrepList'!$I$2:$I$1500,'1.PrepList'!$J$2:$J$1500,"")&amp;"",""))</f>
        <v/>
      </c>
      <c r="E7763" s="638" t="str">
        <f>IF($C7763="","",IFERROR(_xlfn.XLOOKUP($C7763,'1.PrepList'!$I$2:$I$1500,'1.PrepList'!$N$2:$N$1500,"")&amp;"",""))</f>
        <v/>
      </c>
      <c r="F7763" s="638" t="str">
        <f>IF($C7763="","",IFERROR(_xlfn.XLOOKUP($C7763,'1.PrepList'!$I$2:$I$1500,'1.PrepList'!$K$2:$K$1500,"")&amp;"",""))</f>
        <v/>
      </c>
      <c r="H7763" s="644" t="str">
        <f>IF($C7763="","",IFERROR(IF(_xlfn.XLOOKUP($C7763,tbl_StartedStatus[Bold ID],tbl_StartedStatus[Started])="Started","Yes",IF(_xlfn.XLOOKUP($C7763,tbl_StartedStatus[Bold ID],tbl_StartedStatus[Started])="No Show","No Show","")),""))</f>
        <v/>
      </c>
    </row>
    <row r="7764" spans="1:8" ht="15" customHeight="1" thickBot="1">
      <c r="A7764" s="38" t="str">
        <f>IF($C7764="","",IFERROR(_xlfn.XLOOKUP($C7764,'1.PrepList'!$I$2:$I$1500,'1.PrepList'!$G$2:$G$1500,"")&amp;"",""))</f>
        <v/>
      </c>
      <c r="B7764" s="638" t="str">
        <f>IF($C7764="","",IFERROR(_xlfn.XLOOKUP($C7764,'1.PrepList'!$I$2:$I$1500,'1.PrepList'!$H$2:$H$1500,"")&amp;"",""))</f>
        <v/>
      </c>
      <c r="D7764" s="638" t="str">
        <f>IF($C7764="","",IFERROR(_xlfn.XLOOKUP($C7764,'1.PrepList'!$I$2:$I$1500,'1.PrepList'!$J$2:$J$1500,"")&amp;"",""))</f>
        <v/>
      </c>
      <c r="E7764" s="638" t="str">
        <f>IF($C7764="","",IFERROR(_xlfn.XLOOKUP($C7764,'1.PrepList'!$I$2:$I$1500,'1.PrepList'!$N$2:$N$1500,"")&amp;"",""))</f>
        <v/>
      </c>
      <c r="F7764" s="638" t="str">
        <f>IF($C7764="","",IFERROR(_xlfn.XLOOKUP($C7764,'1.PrepList'!$I$2:$I$1500,'1.PrepList'!$K$2:$K$1500,"")&amp;"",""))</f>
        <v/>
      </c>
      <c r="H7764" s="644" t="str">
        <f>IF($C7764="","",IFERROR(IF(_xlfn.XLOOKUP($C7764,tbl_StartedStatus[Bold ID],tbl_StartedStatus[Started])="Started","Yes",IF(_xlfn.XLOOKUP($C7764,tbl_StartedStatus[Bold ID],tbl_StartedStatus[Started])="No Show","No Show","")),""))</f>
        <v/>
      </c>
    </row>
    <row r="7765" spans="1:8" ht="15" customHeight="1" thickBot="1">
      <c r="A7765" s="38" t="str">
        <f>IF($C7765="","",IFERROR(_xlfn.XLOOKUP($C7765,'1.PrepList'!$I$2:$I$1500,'1.PrepList'!$G$2:$G$1500,"")&amp;"",""))</f>
        <v/>
      </c>
      <c r="B7765" s="638" t="str">
        <f>IF($C7765="","",IFERROR(_xlfn.XLOOKUP($C7765,'1.PrepList'!$I$2:$I$1500,'1.PrepList'!$H$2:$H$1500,"")&amp;"",""))</f>
        <v/>
      </c>
      <c r="D7765" s="638" t="str">
        <f>IF($C7765="","",IFERROR(_xlfn.XLOOKUP($C7765,'1.PrepList'!$I$2:$I$1500,'1.PrepList'!$J$2:$J$1500,"")&amp;"",""))</f>
        <v/>
      </c>
      <c r="E7765" s="638" t="str">
        <f>IF($C7765="","",IFERROR(_xlfn.XLOOKUP($C7765,'1.PrepList'!$I$2:$I$1500,'1.PrepList'!$N$2:$N$1500,"")&amp;"",""))</f>
        <v/>
      </c>
      <c r="F7765" s="638" t="str">
        <f>IF($C7765="","",IFERROR(_xlfn.XLOOKUP($C7765,'1.PrepList'!$I$2:$I$1500,'1.PrepList'!$K$2:$K$1500,"")&amp;"",""))</f>
        <v/>
      </c>
      <c r="H7765" s="644" t="str">
        <f>IF($C7765="","",IFERROR(IF(_xlfn.XLOOKUP($C7765,tbl_StartedStatus[Bold ID],tbl_StartedStatus[Started])="Started","Yes",IF(_xlfn.XLOOKUP($C7765,tbl_StartedStatus[Bold ID],tbl_StartedStatus[Started])="No Show","No Show","")),""))</f>
        <v/>
      </c>
    </row>
    <row r="7766" spans="1:8" ht="15" customHeight="1" thickBot="1">
      <c r="A7766" s="38" t="str">
        <f>IF($C7766="","",IFERROR(_xlfn.XLOOKUP($C7766,'1.PrepList'!$I$2:$I$1500,'1.PrepList'!$G$2:$G$1500,"")&amp;"",""))</f>
        <v/>
      </c>
      <c r="B7766" s="638" t="str">
        <f>IF($C7766="","",IFERROR(_xlfn.XLOOKUP($C7766,'1.PrepList'!$I$2:$I$1500,'1.PrepList'!$H$2:$H$1500,"")&amp;"",""))</f>
        <v/>
      </c>
      <c r="D7766" s="638" t="str">
        <f>IF($C7766="","",IFERROR(_xlfn.XLOOKUP($C7766,'1.PrepList'!$I$2:$I$1500,'1.PrepList'!$J$2:$J$1500,"")&amp;"",""))</f>
        <v/>
      </c>
      <c r="E7766" s="638" t="str">
        <f>IF($C7766="","",IFERROR(_xlfn.XLOOKUP($C7766,'1.PrepList'!$I$2:$I$1500,'1.PrepList'!$N$2:$N$1500,"")&amp;"",""))</f>
        <v/>
      </c>
      <c r="F7766" s="638" t="str">
        <f>IF($C7766="","",IFERROR(_xlfn.XLOOKUP($C7766,'1.PrepList'!$I$2:$I$1500,'1.PrepList'!$K$2:$K$1500,"")&amp;"",""))</f>
        <v/>
      </c>
      <c r="H7766" s="644" t="str">
        <f>IF($C7766="","",IFERROR(IF(_xlfn.XLOOKUP($C7766,tbl_StartedStatus[Bold ID],tbl_StartedStatus[Started])="Started","Yes",IF(_xlfn.XLOOKUP($C7766,tbl_StartedStatus[Bold ID],tbl_StartedStatus[Started])="No Show","No Show","")),""))</f>
        <v/>
      </c>
    </row>
    <row r="7767" spans="1:8" ht="15" customHeight="1" thickBot="1">
      <c r="A7767" s="38" t="str">
        <f>IF($C7767="","",IFERROR(_xlfn.XLOOKUP($C7767,'1.PrepList'!$I$2:$I$1500,'1.PrepList'!$G$2:$G$1500,"")&amp;"",""))</f>
        <v/>
      </c>
      <c r="B7767" s="638" t="str">
        <f>IF($C7767="","",IFERROR(_xlfn.XLOOKUP($C7767,'1.PrepList'!$I$2:$I$1500,'1.PrepList'!$H$2:$H$1500,"")&amp;"",""))</f>
        <v/>
      </c>
      <c r="D7767" s="638" t="str">
        <f>IF($C7767="","",IFERROR(_xlfn.XLOOKUP($C7767,'1.PrepList'!$I$2:$I$1500,'1.PrepList'!$J$2:$J$1500,"")&amp;"",""))</f>
        <v/>
      </c>
      <c r="E7767" s="638" t="str">
        <f>IF($C7767="","",IFERROR(_xlfn.XLOOKUP($C7767,'1.PrepList'!$I$2:$I$1500,'1.PrepList'!$N$2:$N$1500,"")&amp;"",""))</f>
        <v/>
      </c>
      <c r="F7767" s="638" t="str">
        <f>IF($C7767="","",IFERROR(_xlfn.XLOOKUP($C7767,'1.PrepList'!$I$2:$I$1500,'1.PrepList'!$K$2:$K$1500,"")&amp;"",""))</f>
        <v/>
      </c>
      <c r="H7767" s="644" t="str">
        <f>IF($C7767="","",IFERROR(IF(_xlfn.XLOOKUP($C7767,tbl_StartedStatus[Bold ID],tbl_StartedStatus[Started])="Started","Yes",IF(_xlfn.XLOOKUP($C7767,tbl_StartedStatus[Bold ID],tbl_StartedStatus[Started])="No Show","No Show","")),""))</f>
        <v/>
      </c>
    </row>
    <row r="7768" spans="1:8" ht="15" customHeight="1" thickBot="1">
      <c r="A7768" s="38" t="str">
        <f>IF($C7768="","",IFERROR(_xlfn.XLOOKUP($C7768,'1.PrepList'!$I$2:$I$1500,'1.PrepList'!$G$2:$G$1500,"")&amp;"",""))</f>
        <v/>
      </c>
      <c r="B7768" s="638" t="str">
        <f>IF($C7768="","",IFERROR(_xlfn.XLOOKUP($C7768,'1.PrepList'!$I$2:$I$1500,'1.PrepList'!$H$2:$H$1500,"")&amp;"",""))</f>
        <v/>
      </c>
      <c r="D7768" s="638" t="str">
        <f>IF($C7768="","",IFERROR(_xlfn.XLOOKUP($C7768,'1.PrepList'!$I$2:$I$1500,'1.PrepList'!$J$2:$J$1500,"")&amp;"",""))</f>
        <v/>
      </c>
      <c r="E7768" s="638" t="str">
        <f>IF($C7768="","",IFERROR(_xlfn.XLOOKUP($C7768,'1.PrepList'!$I$2:$I$1500,'1.PrepList'!$N$2:$N$1500,"")&amp;"",""))</f>
        <v/>
      </c>
      <c r="F7768" s="638" t="str">
        <f>IF($C7768="","",IFERROR(_xlfn.XLOOKUP($C7768,'1.PrepList'!$I$2:$I$1500,'1.PrepList'!$K$2:$K$1500,"")&amp;"",""))</f>
        <v/>
      </c>
      <c r="H7768" s="644" t="str">
        <f>IF($C7768="","",IFERROR(IF(_xlfn.XLOOKUP($C7768,tbl_StartedStatus[Bold ID],tbl_StartedStatus[Started])="Started","Yes",IF(_xlfn.XLOOKUP($C7768,tbl_StartedStatus[Bold ID],tbl_StartedStatus[Started])="No Show","No Show","")),""))</f>
        <v/>
      </c>
    </row>
    <row r="7769" spans="1:8" ht="15" customHeight="1" thickBot="1">
      <c r="A7769" s="38" t="str">
        <f>IF($C7769="","",IFERROR(_xlfn.XLOOKUP($C7769,'1.PrepList'!$I$2:$I$1500,'1.PrepList'!$G$2:$G$1500,"")&amp;"",""))</f>
        <v/>
      </c>
      <c r="B7769" s="638" t="str">
        <f>IF($C7769="","",IFERROR(_xlfn.XLOOKUP($C7769,'1.PrepList'!$I$2:$I$1500,'1.PrepList'!$H$2:$H$1500,"")&amp;"",""))</f>
        <v/>
      </c>
      <c r="D7769" s="638" t="str">
        <f>IF($C7769="","",IFERROR(_xlfn.XLOOKUP($C7769,'1.PrepList'!$I$2:$I$1500,'1.PrepList'!$J$2:$J$1500,"")&amp;"",""))</f>
        <v/>
      </c>
      <c r="E7769" s="638" t="str">
        <f>IF($C7769="","",IFERROR(_xlfn.XLOOKUP($C7769,'1.PrepList'!$I$2:$I$1500,'1.PrepList'!$N$2:$N$1500,"")&amp;"",""))</f>
        <v/>
      </c>
      <c r="F7769" s="638" t="str">
        <f>IF($C7769="","",IFERROR(_xlfn.XLOOKUP($C7769,'1.PrepList'!$I$2:$I$1500,'1.PrepList'!$K$2:$K$1500,"")&amp;"",""))</f>
        <v/>
      </c>
      <c r="H7769" s="644" t="str">
        <f>IF($C7769="","",IFERROR(IF(_xlfn.XLOOKUP($C7769,tbl_StartedStatus[Bold ID],tbl_StartedStatus[Started])="Started","Yes",IF(_xlfn.XLOOKUP($C7769,tbl_StartedStatus[Bold ID],tbl_StartedStatus[Started])="No Show","No Show","")),""))</f>
        <v/>
      </c>
    </row>
    <row r="7770" spans="1:8" ht="15" customHeight="1" thickBot="1">
      <c r="A7770" s="38" t="str">
        <f>IF($C7770="","",IFERROR(_xlfn.XLOOKUP($C7770,'1.PrepList'!$I$2:$I$1500,'1.PrepList'!$G$2:$G$1500,"")&amp;"",""))</f>
        <v/>
      </c>
      <c r="B7770" s="638" t="str">
        <f>IF($C7770="","",IFERROR(_xlfn.XLOOKUP($C7770,'1.PrepList'!$I$2:$I$1500,'1.PrepList'!$H$2:$H$1500,"")&amp;"",""))</f>
        <v/>
      </c>
      <c r="D7770" s="638" t="str">
        <f>IF($C7770="","",IFERROR(_xlfn.XLOOKUP($C7770,'1.PrepList'!$I$2:$I$1500,'1.PrepList'!$J$2:$J$1500,"")&amp;"",""))</f>
        <v/>
      </c>
      <c r="E7770" s="638" t="str">
        <f>IF($C7770="","",IFERROR(_xlfn.XLOOKUP($C7770,'1.PrepList'!$I$2:$I$1500,'1.PrepList'!$N$2:$N$1500,"")&amp;"",""))</f>
        <v/>
      </c>
      <c r="F7770" s="638" t="str">
        <f>IF($C7770="","",IFERROR(_xlfn.XLOOKUP($C7770,'1.PrepList'!$I$2:$I$1500,'1.PrepList'!$K$2:$K$1500,"")&amp;"",""))</f>
        <v/>
      </c>
      <c r="H7770" s="644" t="str">
        <f>IF($C7770="","",IFERROR(IF(_xlfn.XLOOKUP($C7770,tbl_StartedStatus[Bold ID],tbl_StartedStatus[Started])="Started","Yes",IF(_xlfn.XLOOKUP($C7770,tbl_StartedStatus[Bold ID],tbl_StartedStatus[Started])="No Show","No Show","")),""))</f>
        <v/>
      </c>
    </row>
    <row r="7771" spans="1:8" ht="15" customHeight="1" thickBot="1">
      <c r="A7771" s="38" t="str">
        <f>IF($C7771="","",IFERROR(_xlfn.XLOOKUP($C7771,'1.PrepList'!$I$2:$I$1500,'1.PrepList'!$G$2:$G$1500,"")&amp;"",""))</f>
        <v/>
      </c>
      <c r="B7771" s="638" t="str">
        <f>IF($C7771="","",IFERROR(_xlfn.XLOOKUP($C7771,'1.PrepList'!$I$2:$I$1500,'1.PrepList'!$H$2:$H$1500,"")&amp;"",""))</f>
        <v/>
      </c>
      <c r="D7771" s="638" t="str">
        <f>IF($C7771="","",IFERROR(_xlfn.XLOOKUP($C7771,'1.PrepList'!$I$2:$I$1500,'1.PrepList'!$J$2:$J$1500,"")&amp;"",""))</f>
        <v/>
      </c>
      <c r="E7771" s="638" t="str">
        <f>IF($C7771="","",IFERROR(_xlfn.XLOOKUP($C7771,'1.PrepList'!$I$2:$I$1500,'1.PrepList'!$N$2:$N$1500,"")&amp;"",""))</f>
        <v/>
      </c>
      <c r="F7771" s="638" t="str">
        <f>IF($C7771="","",IFERROR(_xlfn.XLOOKUP($C7771,'1.PrepList'!$I$2:$I$1500,'1.PrepList'!$K$2:$K$1500,"")&amp;"",""))</f>
        <v/>
      </c>
      <c r="H7771" s="644" t="str">
        <f>IF($C7771="","",IFERROR(IF(_xlfn.XLOOKUP($C7771,tbl_StartedStatus[Bold ID],tbl_StartedStatus[Started])="Started","Yes",IF(_xlfn.XLOOKUP($C7771,tbl_StartedStatus[Bold ID],tbl_StartedStatus[Started])="No Show","No Show","")),""))</f>
        <v/>
      </c>
    </row>
    <row r="7772" spans="1:8" ht="15" customHeight="1" thickBot="1">
      <c r="A7772" s="38" t="str">
        <f>IF($C7772="","",IFERROR(_xlfn.XLOOKUP($C7772,'1.PrepList'!$I$2:$I$1500,'1.PrepList'!$G$2:$G$1500,"")&amp;"",""))</f>
        <v/>
      </c>
      <c r="B7772" s="638" t="str">
        <f>IF($C7772="","",IFERROR(_xlfn.XLOOKUP($C7772,'1.PrepList'!$I$2:$I$1500,'1.PrepList'!$H$2:$H$1500,"")&amp;"",""))</f>
        <v/>
      </c>
      <c r="D7772" s="638" t="str">
        <f>IF($C7772="","",IFERROR(_xlfn.XLOOKUP($C7772,'1.PrepList'!$I$2:$I$1500,'1.PrepList'!$J$2:$J$1500,"")&amp;"",""))</f>
        <v/>
      </c>
      <c r="E7772" s="638" t="str">
        <f>IF($C7772="","",IFERROR(_xlfn.XLOOKUP($C7772,'1.PrepList'!$I$2:$I$1500,'1.PrepList'!$N$2:$N$1500,"")&amp;"",""))</f>
        <v/>
      </c>
      <c r="F7772" s="638" t="str">
        <f>IF($C7772="","",IFERROR(_xlfn.XLOOKUP($C7772,'1.PrepList'!$I$2:$I$1500,'1.PrepList'!$K$2:$K$1500,"")&amp;"",""))</f>
        <v/>
      </c>
      <c r="H7772" s="644" t="str">
        <f>IF($C7772="","",IFERROR(IF(_xlfn.XLOOKUP($C7772,tbl_StartedStatus[Bold ID],tbl_StartedStatus[Started])="Started","Yes",IF(_xlfn.XLOOKUP($C7772,tbl_StartedStatus[Bold ID],tbl_StartedStatus[Started])="No Show","No Show","")),""))</f>
        <v/>
      </c>
    </row>
    <row r="7773" spans="1:8" ht="15" customHeight="1" thickBot="1">
      <c r="A7773" s="38" t="str">
        <f>IF($C7773="","",IFERROR(_xlfn.XLOOKUP($C7773,'1.PrepList'!$I$2:$I$1500,'1.PrepList'!$G$2:$G$1500,"")&amp;"",""))</f>
        <v/>
      </c>
      <c r="B7773" s="638" t="str">
        <f>IF($C7773="","",IFERROR(_xlfn.XLOOKUP($C7773,'1.PrepList'!$I$2:$I$1500,'1.PrepList'!$H$2:$H$1500,"")&amp;"",""))</f>
        <v/>
      </c>
      <c r="D7773" s="638" t="str">
        <f>IF($C7773="","",IFERROR(_xlfn.XLOOKUP($C7773,'1.PrepList'!$I$2:$I$1500,'1.PrepList'!$J$2:$J$1500,"")&amp;"",""))</f>
        <v/>
      </c>
      <c r="E7773" s="638" t="str">
        <f>IF($C7773="","",IFERROR(_xlfn.XLOOKUP($C7773,'1.PrepList'!$I$2:$I$1500,'1.PrepList'!$N$2:$N$1500,"")&amp;"",""))</f>
        <v/>
      </c>
      <c r="F7773" s="638" t="str">
        <f>IF($C7773="","",IFERROR(_xlfn.XLOOKUP($C7773,'1.PrepList'!$I$2:$I$1500,'1.PrepList'!$K$2:$K$1500,"")&amp;"",""))</f>
        <v/>
      </c>
      <c r="H7773" s="644" t="str">
        <f>IF($C7773="","",IFERROR(IF(_xlfn.XLOOKUP($C7773,tbl_StartedStatus[Bold ID],tbl_StartedStatus[Started])="Started","Yes",IF(_xlfn.XLOOKUP($C7773,tbl_StartedStatus[Bold ID],tbl_StartedStatus[Started])="No Show","No Show","")),""))</f>
        <v/>
      </c>
    </row>
    <row r="7774" spans="1:8" ht="15" customHeight="1" thickBot="1">
      <c r="A7774" s="38" t="str">
        <f>IF($C7774="","",IFERROR(_xlfn.XLOOKUP($C7774,'1.PrepList'!$I$2:$I$1500,'1.PrepList'!$G$2:$G$1500,"")&amp;"",""))</f>
        <v/>
      </c>
      <c r="B7774" s="638" t="str">
        <f>IF($C7774="","",IFERROR(_xlfn.XLOOKUP($C7774,'1.PrepList'!$I$2:$I$1500,'1.PrepList'!$H$2:$H$1500,"")&amp;"",""))</f>
        <v/>
      </c>
      <c r="D7774" s="638" t="str">
        <f>IF($C7774="","",IFERROR(_xlfn.XLOOKUP($C7774,'1.PrepList'!$I$2:$I$1500,'1.PrepList'!$J$2:$J$1500,"")&amp;"",""))</f>
        <v/>
      </c>
      <c r="E7774" s="638" t="str">
        <f>IF($C7774="","",IFERROR(_xlfn.XLOOKUP($C7774,'1.PrepList'!$I$2:$I$1500,'1.PrepList'!$N$2:$N$1500,"")&amp;"",""))</f>
        <v/>
      </c>
      <c r="F7774" s="638" t="str">
        <f>IF($C7774="","",IFERROR(_xlfn.XLOOKUP($C7774,'1.PrepList'!$I$2:$I$1500,'1.PrepList'!$K$2:$K$1500,"")&amp;"",""))</f>
        <v/>
      </c>
      <c r="H7774" s="644" t="str">
        <f>IF($C7774="","",IFERROR(IF(_xlfn.XLOOKUP($C7774,tbl_StartedStatus[Bold ID],tbl_StartedStatus[Started])="Started","Yes",IF(_xlfn.XLOOKUP($C7774,tbl_StartedStatus[Bold ID],tbl_StartedStatus[Started])="No Show","No Show","")),""))</f>
        <v/>
      </c>
    </row>
    <row r="7775" spans="1:8" ht="15" customHeight="1" thickBot="1">
      <c r="A7775" s="38" t="str">
        <f>IF($C7775="","",IFERROR(_xlfn.XLOOKUP($C7775,'1.PrepList'!$I$2:$I$1500,'1.PrepList'!$G$2:$G$1500,"")&amp;"",""))</f>
        <v/>
      </c>
      <c r="B7775" s="638" t="str">
        <f>IF($C7775="","",IFERROR(_xlfn.XLOOKUP($C7775,'1.PrepList'!$I$2:$I$1500,'1.PrepList'!$H$2:$H$1500,"")&amp;"",""))</f>
        <v/>
      </c>
      <c r="D7775" s="638" t="str">
        <f>IF($C7775="","",IFERROR(_xlfn.XLOOKUP($C7775,'1.PrepList'!$I$2:$I$1500,'1.PrepList'!$J$2:$J$1500,"")&amp;"",""))</f>
        <v/>
      </c>
      <c r="E7775" s="638" t="str">
        <f>IF($C7775="","",IFERROR(_xlfn.XLOOKUP($C7775,'1.PrepList'!$I$2:$I$1500,'1.PrepList'!$N$2:$N$1500,"")&amp;"",""))</f>
        <v/>
      </c>
      <c r="F7775" s="638" t="str">
        <f>IF($C7775="","",IFERROR(_xlfn.XLOOKUP($C7775,'1.PrepList'!$I$2:$I$1500,'1.PrepList'!$K$2:$K$1500,"")&amp;"",""))</f>
        <v/>
      </c>
      <c r="H7775" s="644" t="str">
        <f>IF($C7775="","",IFERROR(IF(_xlfn.XLOOKUP($C7775,tbl_StartedStatus[Bold ID],tbl_StartedStatus[Started])="Started","Yes",IF(_xlfn.XLOOKUP($C7775,tbl_StartedStatus[Bold ID],tbl_StartedStatus[Started])="No Show","No Show","")),""))</f>
        <v/>
      </c>
    </row>
    <row r="7776" spans="1:8" ht="15" customHeight="1" thickBot="1">
      <c r="A7776" s="38" t="str">
        <f>IF($C7776="","",IFERROR(_xlfn.XLOOKUP($C7776,'1.PrepList'!$I$2:$I$1500,'1.PrepList'!$G$2:$G$1500,"")&amp;"",""))</f>
        <v/>
      </c>
      <c r="B7776" s="638" t="str">
        <f>IF($C7776="","",IFERROR(_xlfn.XLOOKUP($C7776,'1.PrepList'!$I$2:$I$1500,'1.PrepList'!$H$2:$H$1500,"")&amp;"",""))</f>
        <v/>
      </c>
      <c r="D7776" s="638" t="str">
        <f>IF($C7776="","",IFERROR(_xlfn.XLOOKUP($C7776,'1.PrepList'!$I$2:$I$1500,'1.PrepList'!$J$2:$J$1500,"")&amp;"",""))</f>
        <v/>
      </c>
      <c r="E7776" s="638" t="str">
        <f>IF($C7776="","",IFERROR(_xlfn.XLOOKUP($C7776,'1.PrepList'!$I$2:$I$1500,'1.PrepList'!$N$2:$N$1500,"")&amp;"",""))</f>
        <v/>
      </c>
      <c r="F7776" s="638" t="str">
        <f>IF($C7776="","",IFERROR(_xlfn.XLOOKUP($C7776,'1.PrepList'!$I$2:$I$1500,'1.PrepList'!$K$2:$K$1500,"")&amp;"",""))</f>
        <v/>
      </c>
      <c r="H7776" s="644" t="str">
        <f>IF($C7776="","",IFERROR(IF(_xlfn.XLOOKUP($C7776,tbl_StartedStatus[Bold ID],tbl_StartedStatus[Started])="Started","Yes",IF(_xlfn.XLOOKUP($C7776,tbl_StartedStatus[Bold ID],tbl_StartedStatus[Started])="No Show","No Show","")),""))</f>
        <v/>
      </c>
    </row>
    <row r="7777" spans="1:8" ht="15" customHeight="1" thickBot="1">
      <c r="A7777" s="38" t="str">
        <f>IF($C7777="","",IFERROR(_xlfn.XLOOKUP($C7777,'1.PrepList'!$I$2:$I$1500,'1.PrepList'!$G$2:$G$1500,"")&amp;"",""))</f>
        <v/>
      </c>
      <c r="B7777" s="638" t="str">
        <f>IF($C7777="","",IFERROR(_xlfn.XLOOKUP($C7777,'1.PrepList'!$I$2:$I$1500,'1.PrepList'!$H$2:$H$1500,"")&amp;"",""))</f>
        <v/>
      </c>
      <c r="D7777" s="638" t="str">
        <f>IF($C7777="","",IFERROR(_xlfn.XLOOKUP($C7777,'1.PrepList'!$I$2:$I$1500,'1.PrepList'!$J$2:$J$1500,"")&amp;"",""))</f>
        <v/>
      </c>
      <c r="E7777" s="638" t="str">
        <f>IF($C7777="","",IFERROR(_xlfn.XLOOKUP($C7777,'1.PrepList'!$I$2:$I$1500,'1.PrepList'!$N$2:$N$1500,"")&amp;"",""))</f>
        <v/>
      </c>
      <c r="F7777" s="638" t="str">
        <f>IF($C7777="","",IFERROR(_xlfn.XLOOKUP($C7777,'1.PrepList'!$I$2:$I$1500,'1.PrepList'!$K$2:$K$1500,"")&amp;"",""))</f>
        <v/>
      </c>
      <c r="H7777" s="644" t="str">
        <f>IF($C7777="","",IFERROR(IF(_xlfn.XLOOKUP($C7777,tbl_StartedStatus[Bold ID],tbl_StartedStatus[Started])="Started","Yes",IF(_xlfn.XLOOKUP($C7777,tbl_StartedStatus[Bold ID],tbl_StartedStatus[Started])="No Show","No Show","")),""))</f>
        <v/>
      </c>
    </row>
    <row r="7778" spans="1:8" ht="15" customHeight="1" thickBot="1">
      <c r="A7778" s="38" t="str">
        <f>IF($C7778="","",IFERROR(_xlfn.XLOOKUP($C7778,'1.PrepList'!$I$2:$I$1500,'1.PrepList'!$G$2:$G$1500,"")&amp;"",""))</f>
        <v/>
      </c>
      <c r="B7778" s="638" t="str">
        <f>IF($C7778="","",IFERROR(_xlfn.XLOOKUP($C7778,'1.PrepList'!$I$2:$I$1500,'1.PrepList'!$H$2:$H$1500,"")&amp;"",""))</f>
        <v/>
      </c>
      <c r="D7778" s="638" t="str">
        <f>IF($C7778="","",IFERROR(_xlfn.XLOOKUP($C7778,'1.PrepList'!$I$2:$I$1500,'1.PrepList'!$J$2:$J$1500,"")&amp;"",""))</f>
        <v/>
      </c>
      <c r="E7778" s="638" t="str">
        <f>IF($C7778="","",IFERROR(_xlfn.XLOOKUP($C7778,'1.PrepList'!$I$2:$I$1500,'1.PrepList'!$N$2:$N$1500,"")&amp;"",""))</f>
        <v/>
      </c>
      <c r="F7778" s="638" t="str">
        <f>IF($C7778="","",IFERROR(_xlfn.XLOOKUP($C7778,'1.PrepList'!$I$2:$I$1500,'1.PrepList'!$K$2:$K$1500,"")&amp;"",""))</f>
        <v/>
      </c>
      <c r="H7778" s="644" t="str">
        <f>IF($C7778="","",IFERROR(IF(_xlfn.XLOOKUP($C7778,tbl_StartedStatus[Bold ID],tbl_StartedStatus[Started])="Started","Yes",IF(_xlfn.XLOOKUP($C7778,tbl_StartedStatus[Bold ID],tbl_StartedStatus[Started])="No Show","No Show","")),""))</f>
        <v/>
      </c>
    </row>
    <row r="7779" spans="1:8" ht="15" customHeight="1" thickBot="1">
      <c r="A7779" s="38" t="str">
        <f>IF($C7779="","",IFERROR(_xlfn.XLOOKUP($C7779,'1.PrepList'!$I$2:$I$1500,'1.PrepList'!$G$2:$G$1500,"")&amp;"",""))</f>
        <v/>
      </c>
      <c r="B7779" s="638" t="str">
        <f>IF($C7779="","",IFERROR(_xlfn.XLOOKUP($C7779,'1.PrepList'!$I$2:$I$1500,'1.PrepList'!$H$2:$H$1500,"")&amp;"",""))</f>
        <v/>
      </c>
      <c r="D7779" s="638" t="str">
        <f>IF($C7779="","",IFERROR(_xlfn.XLOOKUP($C7779,'1.PrepList'!$I$2:$I$1500,'1.PrepList'!$J$2:$J$1500,"")&amp;"",""))</f>
        <v/>
      </c>
      <c r="E7779" s="638" t="str">
        <f>IF($C7779="","",IFERROR(_xlfn.XLOOKUP($C7779,'1.PrepList'!$I$2:$I$1500,'1.PrepList'!$N$2:$N$1500,"")&amp;"",""))</f>
        <v/>
      </c>
      <c r="F7779" s="638" t="str">
        <f>IF($C7779="","",IFERROR(_xlfn.XLOOKUP($C7779,'1.PrepList'!$I$2:$I$1500,'1.PrepList'!$K$2:$K$1500,"")&amp;"",""))</f>
        <v/>
      </c>
      <c r="H7779" s="644" t="str">
        <f>IF($C7779="","",IFERROR(IF(_xlfn.XLOOKUP($C7779,tbl_StartedStatus[Bold ID],tbl_StartedStatus[Started])="Started","Yes",IF(_xlfn.XLOOKUP($C7779,tbl_StartedStatus[Bold ID],tbl_StartedStatus[Started])="No Show","No Show","")),""))</f>
        <v/>
      </c>
    </row>
    <row r="7780" spans="1:8" ht="15" customHeight="1" thickBot="1">
      <c r="A7780" s="38" t="str">
        <f>IF($C7780="","",IFERROR(_xlfn.XLOOKUP($C7780,'1.PrepList'!$I$2:$I$1500,'1.PrepList'!$G$2:$G$1500,"")&amp;"",""))</f>
        <v/>
      </c>
      <c r="B7780" s="638" t="str">
        <f>IF($C7780="","",IFERROR(_xlfn.XLOOKUP($C7780,'1.PrepList'!$I$2:$I$1500,'1.PrepList'!$H$2:$H$1500,"")&amp;"",""))</f>
        <v/>
      </c>
      <c r="D7780" s="638" t="str">
        <f>IF($C7780="","",IFERROR(_xlfn.XLOOKUP($C7780,'1.PrepList'!$I$2:$I$1500,'1.PrepList'!$J$2:$J$1500,"")&amp;"",""))</f>
        <v/>
      </c>
      <c r="E7780" s="638" t="str">
        <f>IF($C7780="","",IFERROR(_xlfn.XLOOKUP($C7780,'1.PrepList'!$I$2:$I$1500,'1.PrepList'!$N$2:$N$1500,"")&amp;"",""))</f>
        <v/>
      </c>
      <c r="F7780" s="638" t="str">
        <f>IF($C7780="","",IFERROR(_xlfn.XLOOKUP($C7780,'1.PrepList'!$I$2:$I$1500,'1.PrepList'!$K$2:$K$1500,"")&amp;"",""))</f>
        <v/>
      </c>
      <c r="H7780" s="644" t="str">
        <f>IF($C7780="","",IFERROR(IF(_xlfn.XLOOKUP($C7780,tbl_StartedStatus[Bold ID],tbl_StartedStatus[Started])="Started","Yes",IF(_xlfn.XLOOKUP($C7780,tbl_StartedStatus[Bold ID],tbl_StartedStatus[Started])="No Show","No Show","")),""))</f>
        <v/>
      </c>
    </row>
    <row r="7781" spans="1:8" ht="15" customHeight="1" thickBot="1">
      <c r="A7781" s="38" t="str">
        <f>IF($C7781="","",IFERROR(_xlfn.XLOOKUP($C7781,'1.PrepList'!$I$2:$I$1500,'1.PrepList'!$G$2:$G$1500,"")&amp;"",""))</f>
        <v/>
      </c>
      <c r="B7781" s="638" t="str">
        <f>IF($C7781="","",IFERROR(_xlfn.XLOOKUP($C7781,'1.PrepList'!$I$2:$I$1500,'1.PrepList'!$H$2:$H$1500,"")&amp;"",""))</f>
        <v/>
      </c>
      <c r="D7781" s="638" t="str">
        <f>IF($C7781="","",IFERROR(_xlfn.XLOOKUP($C7781,'1.PrepList'!$I$2:$I$1500,'1.PrepList'!$J$2:$J$1500,"")&amp;"",""))</f>
        <v/>
      </c>
      <c r="E7781" s="638" t="str">
        <f>IF($C7781="","",IFERROR(_xlfn.XLOOKUP($C7781,'1.PrepList'!$I$2:$I$1500,'1.PrepList'!$N$2:$N$1500,"")&amp;"",""))</f>
        <v/>
      </c>
      <c r="F7781" s="638" t="str">
        <f>IF($C7781="","",IFERROR(_xlfn.XLOOKUP($C7781,'1.PrepList'!$I$2:$I$1500,'1.PrepList'!$K$2:$K$1500,"")&amp;"",""))</f>
        <v/>
      </c>
      <c r="H7781" s="644" t="str">
        <f>IF($C7781="","",IFERROR(IF(_xlfn.XLOOKUP($C7781,tbl_StartedStatus[Bold ID],tbl_StartedStatus[Started])="Started","Yes",IF(_xlfn.XLOOKUP($C7781,tbl_StartedStatus[Bold ID],tbl_StartedStatus[Started])="No Show","No Show","")),""))</f>
        <v/>
      </c>
    </row>
    <row r="7782" spans="1:8" ht="15" customHeight="1" thickBot="1">
      <c r="A7782" s="38" t="str">
        <f>IF($C7782="","",IFERROR(_xlfn.XLOOKUP($C7782,'1.PrepList'!$I$2:$I$1500,'1.PrepList'!$G$2:$G$1500,"")&amp;"",""))</f>
        <v/>
      </c>
      <c r="B7782" s="638" t="str">
        <f>IF($C7782="","",IFERROR(_xlfn.XLOOKUP($C7782,'1.PrepList'!$I$2:$I$1500,'1.PrepList'!$H$2:$H$1500,"")&amp;"",""))</f>
        <v/>
      </c>
      <c r="D7782" s="638" t="str">
        <f>IF($C7782="","",IFERROR(_xlfn.XLOOKUP($C7782,'1.PrepList'!$I$2:$I$1500,'1.PrepList'!$J$2:$J$1500,"")&amp;"",""))</f>
        <v/>
      </c>
      <c r="E7782" s="638" t="str">
        <f>IF($C7782="","",IFERROR(_xlfn.XLOOKUP($C7782,'1.PrepList'!$I$2:$I$1500,'1.PrepList'!$N$2:$N$1500,"")&amp;"",""))</f>
        <v/>
      </c>
      <c r="F7782" s="638" t="str">
        <f>IF($C7782="","",IFERROR(_xlfn.XLOOKUP($C7782,'1.PrepList'!$I$2:$I$1500,'1.PrepList'!$K$2:$K$1500,"")&amp;"",""))</f>
        <v/>
      </c>
      <c r="H7782" s="644" t="str">
        <f>IF($C7782="","",IFERROR(IF(_xlfn.XLOOKUP($C7782,tbl_StartedStatus[Bold ID],tbl_StartedStatus[Started])="Started","Yes",IF(_xlfn.XLOOKUP($C7782,tbl_StartedStatus[Bold ID],tbl_StartedStatus[Started])="No Show","No Show","")),""))</f>
        <v/>
      </c>
    </row>
    <row r="7783" spans="1:8" ht="15" customHeight="1" thickBot="1">
      <c r="A7783" s="38" t="str">
        <f>IF($C7783="","",IFERROR(_xlfn.XLOOKUP($C7783,'1.PrepList'!$I$2:$I$1500,'1.PrepList'!$G$2:$G$1500,"")&amp;"",""))</f>
        <v/>
      </c>
      <c r="B7783" s="638" t="str">
        <f>IF($C7783="","",IFERROR(_xlfn.XLOOKUP($C7783,'1.PrepList'!$I$2:$I$1500,'1.PrepList'!$H$2:$H$1500,"")&amp;"",""))</f>
        <v/>
      </c>
      <c r="D7783" s="638" t="str">
        <f>IF($C7783="","",IFERROR(_xlfn.XLOOKUP($C7783,'1.PrepList'!$I$2:$I$1500,'1.PrepList'!$J$2:$J$1500,"")&amp;"",""))</f>
        <v/>
      </c>
      <c r="E7783" s="638" t="str">
        <f>IF($C7783="","",IFERROR(_xlfn.XLOOKUP($C7783,'1.PrepList'!$I$2:$I$1500,'1.PrepList'!$N$2:$N$1500,"")&amp;"",""))</f>
        <v/>
      </c>
      <c r="F7783" s="638" t="str">
        <f>IF($C7783="","",IFERROR(_xlfn.XLOOKUP($C7783,'1.PrepList'!$I$2:$I$1500,'1.PrepList'!$K$2:$K$1500,"")&amp;"",""))</f>
        <v/>
      </c>
      <c r="H7783" s="644" t="str">
        <f>IF($C7783="","",IFERROR(IF(_xlfn.XLOOKUP($C7783,tbl_StartedStatus[Bold ID],tbl_StartedStatus[Started])="Started","Yes",IF(_xlfn.XLOOKUP($C7783,tbl_StartedStatus[Bold ID],tbl_StartedStatus[Started])="No Show","No Show","")),""))</f>
        <v/>
      </c>
    </row>
    <row r="7784" spans="1:8" ht="15" customHeight="1" thickBot="1">
      <c r="A7784" s="38" t="str">
        <f>IF($C7784="","",IFERROR(_xlfn.XLOOKUP($C7784,'1.PrepList'!$I$2:$I$1500,'1.PrepList'!$G$2:$G$1500,"")&amp;"",""))</f>
        <v/>
      </c>
      <c r="B7784" s="638" t="str">
        <f>IF($C7784="","",IFERROR(_xlfn.XLOOKUP($C7784,'1.PrepList'!$I$2:$I$1500,'1.PrepList'!$H$2:$H$1500,"")&amp;"",""))</f>
        <v/>
      </c>
      <c r="D7784" s="638" t="str">
        <f>IF($C7784="","",IFERROR(_xlfn.XLOOKUP($C7784,'1.PrepList'!$I$2:$I$1500,'1.PrepList'!$J$2:$J$1500,"")&amp;"",""))</f>
        <v/>
      </c>
      <c r="E7784" s="638" t="str">
        <f>IF($C7784="","",IFERROR(_xlfn.XLOOKUP($C7784,'1.PrepList'!$I$2:$I$1500,'1.PrepList'!$N$2:$N$1500,"")&amp;"",""))</f>
        <v/>
      </c>
      <c r="F7784" s="638" t="str">
        <f>IF($C7784="","",IFERROR(_xlfn.XLOOKUP($C7784,'1.PrepList'!$I$2:$I$1500,'1.PrepList'!$K$2:$K$1500,"")&amp;"",""))</f>
        <v/>
      </c>
      <c r="H7784" s="644" t="str">
        <f>IF($C7784="","",IFERROR(IF(_xlfn.XLOOKUP($C7784,tbl_StartedStatus[Bold ID],tbl_StartedStatus[Started])="Started","Yes",IF(_xlfn.XLOOKUP($C7784,tbl_StartedStatus[Bold ID],tbl_StartedStatus[Started])="No Show","No Show","")),""))</f>
        <v/>
      </c>
    </row>
    <row r="7785" spans="1:8" ht="15" customHeight="1" thickBot="1">
      <c r="A7785" s="38" t="str">
        <f>IF($C7785="","",IFERROR(_xlfn.XLOOKUP($C7785,'1.PrepList'!$I$2:$I$1500,'1.PrepList'!$G$2:$G$1500,"")&amp;"",""))</f>
        <v/>
      </c>
      <c r="B7785" s="638" t="str">
        <f>IF($C7785="","",IFERROR(_xlfn.XLOOKUP($C7785,'1.PrepList'!$I$2:$I$1500,'1.PrepList'!$H$2:$H$1500,"")&amp;"",""))</f>
        <v/>
      </c>
      <c r="D7785" s="638" t="str">
        <f>IF($C7785="","",IFERROR(_xlfn.XLOOKUP($C7785,'1.PrepList'!$I$2:$I$1500,'1.PrepList'!$J$2:$J$1500,"")&amp;"",""))</f>
        <v/>
      </c>
      <c r="E7785" s="638" t="str">
        <f>IF($C7785="","",IFERROR(_xlfn.XLOOKUP($C7785,'1.PrepList'!$I$2:$I$1500,'1.PrepList'!$N$2:$N$1500,"")&amp;"",""))</f>
        <v/>
      </c>
      <c r="F7785" s="638" t="str">
        <f>IF($C7785="","",IFERROR(_xlfn.XLOOKUP($C7785,'1.PrepList'!$I$2:$I$1500,'1.PrepList'!$K$2:$K$1500,"")&amp;"",""))</f>
        <v/>
      </c>
      <c r="H7785" s="644" t="str">
        <f>IF($C7785="","",IFERROR(IF(_xlfn.XLOOKUP($C7785,tbl_StartedStatus[Bold ID],tbl_StartedStatus[Started])="Started","Yes",IF(_xlfn.XLOOKUP($C7785,tbl_StartedStatus[Bold ID],tbl_StartedStatus[Started])="No Show","No Show","")),""))</f>
        <v/>
      </c>
    </row>
    <row r="7786" spans="1:8" ht="15" customHeight="1" thickBot="1">
      <c r="A7786" s="38" t="str">
        <f>IF($C7786="","",IFERROR(_xlfn.XLOOKUP($C7786,'1.PrepList'!$I$2:$I$1500,'1.PrepList'!$G$2:$G$1500,"")&amp;"",""))</f>
        <v/>
      </c>
      <c r="B7786" s="638" t="str">
        <f>IF($C7786="","",IFERROR(_xlfn.XLOOKUP($C7786,'1.PrepList'!$I$2:$I$1500,'1.PrepList'!$H$2:$H$1500,"")&amp;"",""))</f>
        <v/>
      </c>
      <c r="D7786" s="638" t="str">
        <f>IF($C7786="","",IFERROR(_xlfn.XLOOKUP($C7786,'1.PrepList'!$I$2:$I$1500,'1.PrepList'!$J$2:$J$1500,"")&amp;"",""))</f>
        <v/>
      </c>
      <c r="E7786" s="638" t="str">
        <f>IF($C7786="","",IFERROR(_xlfn.XLOOKUP($C7786,'1.PrepList'!$I$2:$I$1500,'1.PrepList'!$N$2:$N$1500,"")&amp;"",""))</f>
        <v/>
      </c>
      <c r="F7786" s="638" t="str">
        <f>IF($C7786="","",IFERROR(_xlfn.XLOOKUP($C7786,'1.PrepList'!$I$2:$I$1500,'1.PrepList'!$K$2:$K$1500,"")&amp;"",""))</f>
        <v/>
      </c>
      <c r="H7786" s="644" t="str">
        <f>IF($C7786="","",IFERROR(IF(_xlfn.XLOOKUP($C7786,tbl_StartedStatus[Bold ID],tbl_StartedStatus[Started])="Started","Yes",IF(_xlfn.XLOOKUP($C7786,tbl_StartedStatus[Bold ID],tbl_StartedStatus[Started])="No Show","No Show","")),""))</f>
        <v/>
      </c>
    </row>
    <row r="7787" spans="1:8" ht="15" customHeight="1" thickBot="1">
      <c r="A7787" s="38" t="str">
        <f>IF($C7787="","",IFERROR(_xlfn.XLOOKUP($C7787,'1.PrepList'!$I$2:$I$1500,'1.PrepList'!$G$2:$G$1500,"")&amp;"",""))</f>
        <v/>
      </c>
      <c r="B7787" s="638" t="str">
        <f>IF($C7787="","",IFERROR(_xlfn.XLOOKUP($C7787,'1.PrepList'!$I$2:$I$1500,'1.PrepList'!$H$2:$H$1500,"")&amp;"",""))</f>
        <v/>
      </c>
      <c r="D7787" s="638" t="str">
        <f>IF($C7787="","",IFERROR(_xlfn.XLOOKUP($C7787,'1.PrepList'!$I$2:$I$1500,'1.PrepList'!$J$2:$J$1500,"")&amp;"",""))</f>
        <v/>
      </c>
      <c r="E7787" s="638" t="str">
        <f>IF($C7787="","",IFERROR(_xlfn.XLOOKUP($C7787,'1.PrepList'!$I$2:$I$1500,'1.PrepList'!$N$2:$N$1500,"")&amp;"",""))</f>
        <v/>
      </c>
      <c r="F7787" s="638" t="str">
        <f>IF($C7787="","",IFERROR(_xlfn.XLOOKUP($C7787,'1.PrepList'!$I$2:$I$1500,'1.PrepList'!$K$2:$K$1500,"")&amp;"",""))</f>
        <v/>
      </c>
      <c r="H7787" s="644" t="str">
        <f>IF($C7787="","",IFERROR(IF(_xlfn.XLOOKUP($C7787,tbl_StartedStatus[Bold ID],tbl_StartedStatus[Started])="Started","Yes",IF(_xlfn.XLOOKUP($C7787,tbl_StartedStatus[Bold ID],tbl_StartedStatus[Started])="No Show","No Show","")),""))</f>
        <v/>
      </c>
    </row>
    <row r="7788" spans="1:8" ht="15" customHeight="1" thickBot="1">
      <c r="A7788" s="38" t="str">
        <f>IF($C7788="","",IFERROR(_xlfn.XLOOKUP($C7788,'1.PrepList'!$I$2:$I$1500,'1.PrepList'!$G$2:$G$1500,"")&amp;"",""))</f>
        <v/>
      </c>
      <c r="B7788" s="638" t="str">
        <f>IF($C7788="","",IFERROR(_xlfn.XLOOKUP($C7788,'1.PrepList'!$I$2:$I$1500,'1.PrepList'!$H$2:$H$1500,"")&amp;"",""))</f>
        <v/>
      </c>
      <c r="D7788" s="638" t="str">
        <f>IF($C7788="","",IFERROR(_xlfn.XLOOKUP($C7788,'1.PrepList'!$I$2:$I$1500,'1.PrepList'!$J$2:$J$1500,"")&amp;"",""))</f>
        <v/>
      </c>
      <c r="E7788" s="638" t="str">
        <f>IF($C7788="","",IFERROR(_xlfn.XLOOKUP($C7788,'1.PrepList'!$I$2:$I$1500,'1.PrepList'!$N$2:$N$1500,"")&amp;"",""))</f>
        <v/>
      </c>
      <c r="F7788" s="638" t="str">
        <f>IF($C7788="","",IFERROR(_xlfn.XLOOKUP($C7788,'1.PrepList'!$I$2:$I$1500,'1.PrepList'!$K$2:$K$1500,"")&amp;"",""))</f>
        <v/>
      </c>
      <c r="H7788" s="644" t="str">
        <f>IF($C7788="","",IFERROR(IF(_xlfn.XLOOKUP($C7788,tbl_StartedStatus[Bold ID],tbl_StartedStatus[Started])="Started","Yes",IF(_xlfn.XLOOKUP($C7788,tbl_StartedStatus[Bold ID],tbl_StartedStatus[Started])="No Show","No Show","")),""))</f>
        <v/>
      </c>
    </row>
    <row r="7789" spans="1:8" ht="15" customHeight="1" thickBot="1">
      <c r="A7789" s="38" t="str">
        <f>IF($C7789="","",IFERROR(_xlfn.XLOOKUP($C7789,'1.PrepList'!$I$2:$I$1500,'1.PrepList'!$G$2:$G$1500,"")&amp;"",""))</f>
        <v/>
      </c>
      <c r="B7789" s="638" t="str">
        <f>IF($C7789="","",IFERROR(_xlfn.XLOOKUP($C7789,'1.PrepList'!$I$2:$I$1500,'1.PrepList'!$H$2:$H$1500,"")&amp;"",""))</f>
        <v/>
      </c>
      <c r="D7789" s="638" t="str">
        <f>IF($C7789="","",IFERROR(_xlfn.XLOOKUP($C7789,'1.PrepList'!$I$2:$I$1500,'1.PrepList'!$J$2:$J$1500,"")&amp;"",""))</f>
        <v/>
      </c>
      <c r="E7789" s="638" t="str">
        <f>IF($C7789="","",IFERROR(_xlfn.XLOOKUP($C7789,'1.PrepList'!$I$2:$I$1500,'1.PrepList'!$N$2:$N$1500,"")&amp;"",""))</f>
        <v/>
      </c>
      <c r="F7789" s="638" t="str">
        <f>IF($C7789="","",IFERROR(_xlfn.XLOOKUP($C7789,'1.PrepList'!$I$2:$I$1500,'1.PrepList'!$K$2:$K$1500,"")&amp;"",""))</f>
        <v/>
      </c>
      <c r="H7789" s="644" t="str">
        <f>IF($C7789="","",IFERROR(IF(_xlfn.XLOOKUP($C7789,tbl_StartedStatus[Bold ID],tbl_StartedStatus[Started])="Started","Yes",IF(_xlfn.XLOOKUP($C7789,tbl_StartedStatus[Bold ID],tbl_StartedStatus[Started])="No Show","No Show","")),""))</f>
        <v/>
      </c>
    </row>
    <row r="7790" spans="1:8" ht="15" customHeight="1" thickBot="1">
      <c r="A7790" s="38" t="str">
        <f>IF($C7790="","",IFERROR(_xlfn.XLOOKUP($C7790,'1.PrepList'!$I$2:$I$1500,'1.PrepList'!$G$2:$G$1500,"")&amp;"",""))</f>
        <v/>
      </c>
      <c r="B7790" s="638" t="str">
        <f>IF($C7790="","",IFERROR(_xlfn.XLOOKUP($C7790,'1.PrepList'!$I$2:$I$1500,'1.PrepList'!$H$2:$H$1500,"")&amp;"",""))</f>
        <v/>
      </c>
      <c r="D7790" s="638" t="str">
        <f>IF($C7790="","",IFERROR(_xlfn.XLOOKUP($C7790,'1.PrepList'!$I$2:$I$1500,'1.PrepList'!$J$2:$J$1500,"")&amp;"",""))</f>
        <v/>
      </c>
      <c r="E7790" s="638" t="str">
        <f>IF($C7790="","",IFERROR(_xlfn.XLOOKUP($C7790,'1.PrepList'!$I$2:$I$1500,'1.PrepList'!$N$2:$N$1500,"")&amp;"",""))</f>
        <v/>
      </c>
      <c r="F7790" s="638" t="str">
        <f>IF($C7790="","",IFERROR(_xlfn.XLOOKUP($C7790,'1.PrepList'!$I$2:$I$1500,'1.PrepList'!$K$2:$K$1500,"")&amp;"",""))</f>
        <v/>
      </c>
      <c r="H7790" s="644" t="str">
        <f>IF($C7790="","",IFERROR(IF(_xlfn.XLOOKUP($C7790,tbl_StartedStatus[Bold ID],tbl_StartedStatus[Started])="Started","Yes",IF(_xlfn.XLOOKUP($C7790,tbl_StartedStatus[Bold ID],tbl_StartedStatus[Started])="No Show","No Show","")),""))</f>
        <v/>
      </c>
    </row>
    <row r="7791" spans="1:8" ht="15" customHeight="1" thickBot="1">
      <c r="A7791" s="38" t="str">
        <f>IF($C7791="","",IFERROR(_xlfn.XLOOKUP($C7791,'1.PrepList'!$I$2:$I$1500,'1.PrepList'!$G$2:$G$1500,"")&amp;"",""))</f>
        <v/>
      </c>
      <c r="B7791" s="638" t="str">
        <f>IF($C7791="","",IFERROR(_xlfn.XLOOKUP($C7791,'1.PrepList'!$I$2:$I$1500,'1.PrepList'!$H$2:$H$1500,"")&amp;"",""))</f>
        <v/>
      </c>
      <c r="D7791" s="638" t="str">
        <f>IF($C7791="","",IFERROR(_xlfn.XLOOKUP($C7791,'1.PrepList'!$I$2:$I$1500,'1.PrepList'!$J$2:$J$1500,"")&amp;"",""))</f>
        <v/>
      </c>
      <c r="E7791" s="638" t="str">
        <f>IF($C7791="","",IFERROR(_xlfn.XLOOKUP($C7791,'1.PrepList'!$I$2:$I$1500,'1.PrepList'!$N$2:$N$1500,"")&amp;"",""))</f>
        <v/>
      </c>
      <c r="F7791" s="638" t="str">
        <f>IF($C7791="","",IFERROR(_xlfn.XLOOKUP($C7791,'1.PrepList'!$I$2:$I$1500,'1.PrepList'!$K$2:$K$1500,"")&amp;"",""))</f>
        <v/>
      </c>
      <c r="H7791" s="644" t="str">
        <f>IF($C7791="","",IFERROR(IF(_xlfn.XLOOKUP($C7791,tbl_StartedStatus[Bold ID],tbl_StartedStatus[Started])="Started","Yes",IF(_xlfn.XLOOKUP($C7791,tbl_StartedStatus[Bold ID],tbl_StartedStatus[Started])="No Show","No Show","")),""))</f>
        <v/>
      </c>
    </row>
    <row r="7792" spans="1:8" ht="15" customHeight="1" thickBot="1">
      <c r="A7792" s="38" t="str">
        <f>IF($C7792="","",IFERROR(_xlfn.XLOOKUP($C7792,'1.PrepList'!$I$2:$I$1500,'1.PrepList'!$G$2:$G$1500,"")&amp;"",""))</f>
        <v/>
      </c>
      <c r="B7792" s="638" t="str">
        <f>IF($C7792="","",IFERROR(_xlfn.XLOOKUP($C7792,'1.PrepList'!$I$2:$I$1500,'1.PrepList'!$H$2:$H$1500,"")&amp;"",""))</f>
        <v/>
      </c>
      <c r="D7792" s="638" t="str">
        <f>IF($C7792="","",IFERROR(_xlfn.XLOOKUP($C7792,'1.PrepList'!$I$2:$I$1500,'1.PrepList'!$J$2:$J$1500,"")&amp;"",""))</f>
        <v/>
      </c>
      <c r="E7792" s="638" t="str">
        <f>IF($C7792="","",IFERROR(_xlfn.XLOOKUP($C7792,'1.PrepList'!$I$2:$I$1500,'1.PrepList'!$N$2:$N$1500,"")&amp;"",""))</f>
        <v/>
      </c>
      <c r="F7792" s="638" t="str">
        <f>IF($C7792="","",IFERROR(_xlfn.XLOOKUP($C7792,'1.PrepList'!$I$2:$I$1500,'1.PrepList'!$K$2:$K$1500,"")&amp;"",""))</f>
        <v/>
      </c>
      <c r="H7792" s="644" t="str">
        <f>IF($C7792="","",IFERROR(IF(_xlfn.XLOOKUP($C7792,tbl_StartedStatus[Bold ID],tbl_StartedStatus[Started])="Started","Yes",IF(_xlfn.XLOOKUP($C7792,tbl_StartedStatus[Bold ID],tbl_StartedStatus[Started])="No Show","No Show","")),""))</f>
        <v/>
      </c>
    </row>
    <row r="7793" spans="1:8" ht="15" customHeight="1" thickBot="1">
      <c r="A7793" s="38" t="str">
        <f>IF($C7793="","",IFERROR(_xlfn.XLOOKUP($C7793,'1.PrepList'!$I$2:$I$1500,'1.PrepList'!$G$2:$G$1500,"")&amp;"",""))</f>
        <v/>
      </c>
      <c r="B7793" s="638" t="str">
        <f>IF($C7793="","",IFERROR(_xlfn.XLOOKUP($C7793,'1.PrepList'!$I$2:$I$1500,'1.PrepList'!$H$2:$H$1500,"")&amp;"",""))</f>
        <v/>
      </c>
      <c r="D7793" s="638" t="str">
        <f>IF($C7793="","",IFERROR(_xlfn.XLOOKUP($C7793,'1.PrepList'!$I$2:$I$1500,'1.PrepList'!$J$2:$J$1500,"")&amp;"",""))</f>
        <v/>
      </c>
      <c r="E7793" s="638" t="str">
        <f>IF($C7793="","",IFERROR(_xlfn.XLOOKUP($C7793,'1.PrepList'!$I$2:$I$1500,'1.PrepList'!$N$2:$N$1500,"")&amp;"",""))</f>
        <v/>
      </c>
      <c r="F7793" s="638" t="str">
        <f>IF($C7793="","",IFERROR(_xlfn.XLOOKUP($C7793,'1.PrepList'!$I$2:$I$1500,'1.PrepList'!$K$2:$K$1500,"")&amp;"",""))</f>
        <v/>
      </c>
      <c r="H7793" s="644" t="str">
        <f>IF($C7793="","",IFERROR(IF(_xlfn.XLOOKUP($C7793,tbl_StartedStatus[Bold ID],tbl_StartedStatus[Started])="Started","Yes",IF(_xlfn.XLOOKUP($C7793,tbl_StartedStatus[Bold ID],tbl_StartedStatus[Started])="No Show","No Show","")),""))</f>
        <v/>
      </c>
    </row>
    <row r="7794" spans="1:8" ht="15" customHeight="1" thickBot="1">
      <c r="A7794" s="38" t="str">
        <f>IF($C7794="","",IFERROR(_xlfn.XLOOKUP($C7794,'1.PrepList'!$I$2:$I$1500,'1.PrepList'!$G$2:$G$1500,"")&amp;"",""))</f>
        <v/>
      </c>
      <c r="B7794" s="638" t="str">
        <f>IF($C7794="","",IFERROR(_xlfn.XLOOKUP($C7794,'1.PrepList'!$I$2:$I$1500,'1.PrepList'!$H$2:$H$1500,"")&amp;"",""))</f>
        <v/>
      </c>
      <c r="D7794" s="638" t="str">
        <f>IF($C7794="","",IFERROR(_xlfn.XLOOKUP($C7794,'1.PrepList'!$I$2:$I$1500,'1.PrepList'!$J$2:$J$1500,"")&amp;"",""))</f>
        <v/>
      </c>
      <c r="E7794" s="638" t="str">
        <f>IF($C7794="","",IFERROR(_xlfn.XLOOKUP($C7794,'1.PrepList'!$I$2:$I$1500,'1.PrepList'!$N$2:$N$1500,"")&amp;"",""))</f>
        <v/>
      </c>
      <c r="F7794" s="638" t="str">
        <f>IF($C7794="","",IFERROR(_xlfn.XLOOKUP($C7794,'1.PrepList'!$I$2:$I$1500,'1.PrepList'!$K$2:$K$1500,"")&amp;"",""))</f>
        <v/>
      </c>
      <c r="H7794" s="644" t="str">
        <f>IF($C7794="","",IFERROR(IF(_xlfn.XLOOKUP($C7794,tbl_StartedStatus[Bold ID],tbl_StartedStatus[Started])="Started","Yes",IF(_xlfn.XLOOKUP($C7794,tbl_StartedStatus[Bold ID],tbl_StartedStatus[Started])="No Show","No Show","")),""))</f>
        <v/>
      </c>
    </row>
    <row r="7795" spans="1:8" ht="15" customHeight="1" thickBot="1">
      <c r="A7795" s="38" t="str">
        <f>IF($C7795="","",IFERROR(_xlfn.XLOOKUP($C7795,'1.PrepList'!$I$2:$I$1500,'1.PrepList'!$G$2:$G$1500,"")&amp;"",""))</f>
        <v/>
      </c>
      <c r="B7795" s="638" t="str">
        <f>IF($C7795="","",IFERROR(_xlfn.XLOOKUP($C7795,'1.PrepList'!$I$2:$I$1500,'1.PrepList'!$H$2:$H$1500,"")&amp;"",""))</f>
        <v/>
      </c>
      <c r="D7795" s="638" t="str">
        <f>IF($C7795="","",IFERROR(_xlfn.XLOOKUP($C7795,'1.PrepList'!$I$2:$I$1500,'1.PrepList'!$J$2:$J$1500,"")&amp;"",""))</f>
        <v/>
      </c>
      <c r="E7795" s="638" t="str">
        <f>IF($C7795="","",IFERROR(_xlfn.XLOOKUP($C7795,'1.PrepList'!$I$2:$I$1500,'1.PrepList'!$N$2:$N$1500,"")&amp;"",""))</f>
        <v/>
      </c>
      <c r="F7795" s="638" t="str">
        <f>IF($C7795="","",IFERROR(_xlfn.XLOOKUP($C7795,'1.PrepList'!$I$2:$I$1500,'1.PrepList'!$K$2:$K$1500,"")&amp;"",""))</f>
        <v/>
      </c>
      <c r="H7795" s="644" t="str">
        <f>IF($C7795="","",IFERROR(IF(_xlfn.XLOOKUP($C7795,tbl_StartedStatus[Bold ID],tbl_StartedStatus[Started])="Started","Yes",IF(_xlfn.XLOOKUP($C7795,tbl_StartedStatus[Bold ID],tbl_StartedStatus[Started])="No Show","No Show","")),""))</f>
        <v/>
      </c>
    </row>
    <row r="7796" spans="1:8" ht="15" customHeight="1" thickBot="1">
      <c r="A7796" s="38" t="str">
        <f>IF($C7796="","",IFERROR(_xlfn.XLOOKUP($C7796,'1.PrepList'!$I$2:$I$1500,'1.PrepList'!$G$2:$G$1500,"")&amp;"",""))</f>
        <v/>
      </c>
      <c r="B7796" s="638" t="str">
        <f>IF($C7796="","",IFERROR(_xlfn.XLOOKUP($C7796,'1.PrepList'!$I$2:$I$1500,'1.PrepList'!$H$2:$H$1500,"")&amp;"",""))</f>
        <v/>
      </c>
      <c r="D7796" s="638" t="str">
        <f>IF($C7796="","",IFERROR(_xlfn.XLOOKUP($C7796,'1.PrepList'!$I$2:$I$1500,'1.PrepList'!$J$2:$J$1500,"")&amp;"",""))</f>
        <v/>
      </c>
      <c r="E7796" s="638" t="str">
        <f>IF($C7796="","",IFERROR(_xlfn.XLOOKUP($C7796,'1.PrepList'!$I$2:$I$1500,'1.PrepList'!$N$2:$N$1500,"")&amp;"",""))</f>
        <v/>
      </c>
      <c r="F7796" s="638" t="str">
        <f>IF($C7796="","",IFERROR(_xlfn.XLOOKUP($C7796,'1.PrepList'!$I$2:$I$1500,'1.PrepList'!$K$2:$K$1500,"")&amp;"",""))</f>
        <v/>
      </c>
      <c r="H7796" s="644" t="str">
        <f>IF($C7796="","",IFERROR(IF(_xlfn.XLOOKUP($C7796,tbl_StartedStatus[Bold ID],tbl_StartedStatus[Started])="Started","Yes",IF(_xlfn.XLOOKUP($C7796,tbl_StartedStatus[Bold ID],tbl_StartedStatus[Started])="No Show","No Show","")),""))</f>
        <v/>
      </c>
    </row>
    <row r="7797" spans="1:8" ht="15" customHeight="1" thickBot="1">
      <c r="A7797" s="38" t="str">
        <f>IF($C7797="","",IFERROR(_xlfn.XLOOKUP($C7797,'1.PrepList'!$I$2:$I$1500,'1.PrepList'!$G$2:$G$1500,"")&amp;"",""))</f>
        <v/>
      </c>
      <c r="B7797" s="638" t="str">
        <f>IF($C7797="","",IFERROR(_xlfn.XLOOKUP($C7797,'1.PrepList'!$I$2:$I$1500,'1.PrepList'!$H$2:$H$1500,"")&amp;"",""))</f>
        <v/>
      </c>
      <c r="D7797" s="638" t="str">
        <f>IF($C7797="","",IFERROR(_xlfn.XLOOKUP($C7797,'1.PrepList'!$I$2:$I$1500,'1.PrepList'!$J$2:$J$1500,"")&amp;"",""))</f>
        <v/>
      </c>
      <c r="E7797" s="638" t="str">
        <f>IF($C7797="","",IFERROR(_xlfn.XLOOKUP($C7797,'1.PrepList'!$I$2:$I$1500,'1.PrepList'!$N$2:$N$1500,"")&amp;"",""))</f>
        <v/>
      </c>
      <c r="F7797" s="638" t="str">
        <f>IF($C7797="","",IFERROR(_xlfn.XLOOKUP($C7797,'1.PrepList'!$I$2:$I$1500,'1.PrepList'!$K$2:$K$1500,"")&amp;"",""))</f>
        <v/>
      </c>
      <c r="H7797" s="644" t="str">
        <f>IF($C7797="","",IFERROR(IF(_xlfn.XLOOKUP($C7797,tbl_StartedStatus[Bold ID],tbl_StartedStatus[Started])="Started","Yes",IF(_xlfn.XLOOKUP($C7797,tbl_StartedStatus[Bold ID],tbl_StartedStatus[Started])="No Show","No Show","")),""))</f>
        <v/>
      </c>
    </row>
    <row r="7798" spans="1:8" ht="15" customHeight="1" thickBot="1">
      <c r="A7798" s="38" t="str">
        <f>IF($C7798="","",IFERROR(_xlfn.XLOOKUP($C7798,'1.PrepList'!$I$2:$I$1500,'1.PrepList'!$G$2:$G$1500,"")&amp;"",""))</f>
        <v/>
      </c>
      <c r="B7798" s="638" t="str">
        <f>IF($C7798="","",IFERROR(_xlfn.XLOOKUP($C7798,'1.PrepList'!$I$2:$I$1500,'1.PrepList'!$H$2:$H$1500,"")&amp;"",""))</f>
        <v/>
      </c>
      <c r="D7798" s="638" t="str">
        <f>IF($C7798="","",IFERROR(_xlfn.XLOOKUP($C7798,'1.PrepList'!$I$2:$I$1500,'1.PrepList'!$J$2:$J$1500,"")&amp;"",""))</f>
        <v/>
      </c>
      <c r="E7798" s="638" t="str">
        <f>IF($C7798="","",IFERROR(_xlfn.XLOOKUP($C7798,'1.PrepList'!$I$2:$I$1500,'1.PrepList'!$N$2:$N$1500,"")&amp;"",""))</f>
        <v/>
      </c>
      <c r="F7798" s="638" t="str">
        <f>IF($C7798="","",IFERROR(_xlfn.XLOOKUP($C7798,'1.PrepList'!$I$2:$I$1500,'1.PrepList'!$K$2:$K$1500,"")&amp;"",""))</f>
        <v/>
      </c>
      <c r="H7798" s="644" t="str">
        <f>IF($C7798="","",IFERROR(IF(_xlfn.XLOOKUP($C7798,tbl_StartedStatus[Bold ID],tbl_StartedStatus[Started])="Started","Yes",IF(_xlfn.XLOOKUP($C7798,tbl_StartedStatus[Bold ID],tbl_StartedStatus[Started])="No Show","No Show","")),""))</f>
        <v/>
      </c>
    </row>
    <row r="7799" spans="1:8" ht="15" customHeight="1" thickBot="1">
      <c r="A7799" s="38" t="str">
        <f>IF($C7799="","",IFERROR(_xlfn.XLOOKUP($C7799,'1.PrepList'!$I$2:$I$1500,'1.PrepList'!$G$2:$G$1500,"")&amp;"",""))</f>
        <v/>
      </c>
      <c r="B7799" s="638" t="str">
        <f>IF($C7799="","",IFERROR(_xlfn.XLOOKUP($C7799,'1.PrepList'!$I$2:$I$1500,'1.PrepList'!$H$2:$H$1500,"")&amp;"",""))</f>
        <v/>
      </c>
      <c r="D7799" s="638" t="str">
        <f>IF($C7799="","",IFERROR(_xlfn.XLOOKUP($C7799,'1.PrepList'!$I$2:$I$1500,'1.PrepList'!$J$2:$J$1500,"")&amp;"",""))</f>
        <v/>
      </c>
      <c r="E7799" s="638" t="str">
        <f>IF($C7799="","",IFERROR(_xlfn.XLOOKUP($C7799,'1.PrepList'!$I$2:$I$1500,'1.PrepList'!$N$2:$N$1500,"")&amp;"",""))</f>
        <v/>
      </c>
      <c r="F7799" s="638" t="str">
        <f>IF($C7799="","",IFERROR(_xlfn.XLOOKUP($C7799,'1.PrepList'!$I$2:$I$1500,'1.PrepList'!$K$2:$K$1500,"")&amp;"",""))</f>
        <v/>
      </c>
      <c r="H7799" s="644" t="str">
        <f>IF($C7799="","",IFERROR(IF(_xlfn.XLOOKUP($C7799,tbl_StartedStatus[Bold ID],tbl_StartedStatus[Started])="Started","Yes",IF(_xlfn.XLOOKUP($C7799,tbl_StartedStatus[Bold ID],tbl_StartedStatus[Started])="No Show","No Show","")),""))</f>
        <v/>
      </c>
    </row>
    <row r="7800" spans="1:8" ht="15" customHeight="1" thickBot="1">
      <c r="A7800" s="38" t="str">
        <f>IF($C7800="","",IFERROR(_xlfn.XLOOKUP($C7800,'1.PrepList'!$I$2:$I$1500,'1.PrepList'!$G$2:$G$1500,"")&amp;"",""))</f>
        <v/>
      </c>
      <c r="B7800" s="638" t="str">
        <f>IF($C7800="","",IFERROR(_xlfn.XLOOKUP($C7800,'1.PrepList'!$I$2:$I$1500,'1.PrepList'!$H$2:$H$1500,"")&amp;"",""))</f>
        <v/>
      </c>
      <c r="D7800" s="638" t="str">
        <f>IF($C7800="","",IFERROR(_xlfn.XLOOKUP($C7800,'1.PrepList'!$I$2:$I$1500,'1.PrepList'!$J$2:$J$1500,"")&amp;"",""))</f>
        <v/>
      </c>
      <c r="E7800" s="638" t="str">
        <f>IF($C7800="","",IFERROR(_xlfn.XLOOKUP($C7800,'1.PrepList'!$I$2:$I$1500,'1.PrepList'!$N$2:$N$1500,"")&amp;"",""))</f>
        <v/>
      </c>
      <c r="F7800" s="638" t="str">
        <f>IF($C7800="","",IFERROR(_xlfn.XLOOKUP($C7800,'1.PrepList'!$I$2:$I$1500,'1.PrepList'!$K$2:$K$1500,"")&amp;"",""))</f>
        <v/>
      </c>
      <c r="H7800" s="644" t="str">
        <f>IF($C7800="","",IFERROR(IF(_xlfn.XLOOKUP($C7800,tbl_StartedStatus[Bold ID],tbl_StartedStatus[Started])="Started","Yes",IF(_xlfn.XLOOKUP($C7800,tbl_StartedStatus[Bold ID],tbl_StartedStatus[Started])="No Show","No Show","")),""))</f>
        <v/>
      </c>
    </row>
    <row r="7801" spans="1:8" ht="15" customHeight="1" thickBot="1">
      <c r="A7801" s="38" t="str">
        <f>IF($C7801="","",IFERROR(_xlfn.XLOOKUP($C7801,'1.PrepList'!$I$2:$I$1500,'1.PrepList'!$G$2:$G$1500,"")&amp;"",""))</f>
        <v/>
      </c>
      <c r="B7801" s="638" t="str">
        <f>IF($C7801="","",IFERROR(_xlfn.XLOOKUP($C7801,'1.PrepList'!$I$2:$I$1500,'1.PrepList'!$H$2:$H$1500,"")&amp;"",""))</f>
        <v/>
      </c>
      <c r="D7801" s="638" t="str">
        <f>IF($C7801="","",IFERROR(_xlfn.XLOOKUP($C7801,'1.PrepList'!$I$2:$I$1500,'1.PrepList'!$J$2:$J$1500,"")&amp;"",""))</f>
        <v/>
      </c>
      <c r="E7801" s="638" t="str">
        <f>IF($C7801="","",IFERROR(_xlfn.XLOOKUP($C7801,'1.PrepList'!$I$2:$I$1500,'1.PrepList'!$N$2:$N$1500,"")&amp;"",""))</f>
        <v/>
      </c>
      <c r="F7801" s="638" t="str">
        <f>IF($C7801="","",IFERROR(_xlfn.XLOOKUP($C7801,'1.PrepList'!$I$2:$I$1500,'1.PrepList'!$K$2:$K$1500,"")&amp;"",""))</f>
        <v/>
      </c>
      <c r="H7801" s="644" t="str">
        <f>IF($C7801="","",IFERROR(IF(_xlfn.XLOOKUP($C7801,tbl_StartedStatus[Bold ID],tbl_StartedStatus[Started])="Started","Yes",IF(_xlfn.XLOOKUP($C7801,tbl_StartedStatus[Bold ID],tbl_StartedStatus[Started])="No Show","No Show","")),""))</f>
        <v/>
      </c>
    </row>
    <row r="7802" spans="1:8" ht="15" customHeight="1" thickBot="1">
      <c r="A7802" s="38" t="str">
        <f>IF($C7802="","",IFERROR(_xlfn.XLOOKUP($C7802,'1.PrepList'!$I$2:$I$1500,'1.PrepList'!$G$2:$G$1500,"")&amp;"",""))</f>
        <v/>
      </c>
      <c r="B7802" s="638" t="str">
        <f>IF($C7802="","",IFERROR(_xlfn.XLOOKUP($C7802,'1.PrepList'!$I$2:$I$1500,'1.PrepList'!$H$2:$H$1500,"")&amp;"",""))</f>
        <v/>
      </c>
      <c r="D7802" s="638" t="str">
        <f>IF($C7802="","",IFERROR(_xlfn.XLOOKUP($C7802,'1.PrepList'!$I$2:$I$1500,'1.PrepList'!$J$2:$J$1500,"")&amp;"",""))</f>
        <v/>
      </c>
      <c r="E7802" s="638" t="str">
        <f>IF($C7802="","",IFERROR(_xlfn.XLOOKUP($C7802,'1.PrepList'!$I$2:$I$1500,'1.PrepList'!$N$2:$N$1500,"")&amp;"",""))</f>
        <v/>
      </c>
      <c r="F7802" s="638" t="str">
        <f>IF($C7802="","",IFERROR(_xlfn.XLOOKUP($C7802,'1.PrepList'!$I$2:$I$1500,'1.PrepList'!$K$2:$K$1500,"")&amp;"",""))</f>
        <v/>
      </c>
      <c r="H7802" s="644" t="str">
        <f>IF($C7802="","",IFERROR(IF(_xlfn.XLOOKUP($C7802,tbl_StartedStatus[Bold ID],tbl_StartedStatus[Started])="Started","Yes",IF(_xlfn.XLOOKUP($C7802,tbl_StartedStatus[Bold ID],tbl_StartedStatus[Started])="No Show","No Show","")),""))</f>
        <v/>
      </c>
    </row>
    <row r="7803" spans="1:8" ht="15" customHeight="1" thickBot="1">
      <c r="A7803" s="38" t="str">
        <f>IF($C7803="","",IFERROR(_xlfn.XLOOKUP($C7803,'1.PrepList'!$I$2:$I$1500,'1.PrepList'!$G$2:$G$1500,"")&amp;"",""))</f>
        <v/>
      </c>
      <c r="B7803" s="638" t="str">
        <f>IF($C7803="","",IFERROR(_xlfn.XLOOKUP($C7803,'1.PrepList'!$I$2:$I$1500,'1.PrepList'!$H$2:$H$1500,"")&amp;"",""))</f>
        <v/>
      </c>
      <c r="D7803" s="638" t="str">
        <f>IF($C7803="","",IFERROR(_xlfn.XLOOKUP($C7803,'1.PrepList'!$I$2:$I$1500,'1.PrepList'!$J$2:$J$1500,"")&amp;"",""))</f>
        <v/>
      </c>
      <c r="E7803" s="638" t="str">
        <f>IF($C7803="","",IFERROR(_xlfn.XLOOKUP($C7803,'1.PrepList'!$I$2:$I$1500,'1.PrepList'!$N$2:$N$1500,"")&amp;"",""))</f>
        <v/>
      </c>
      <c r="F7803" s="638" t="str">
        <f>IF($C7803="","",IFERROR(_xlfn.XLOOKUP($C7803,'1.PrepList'!$I$2:$I$1500,'1.PrepList'!$K$2:$K$1500,"")&amp;"",""))</f>
        <v/>
      </c>
      <c r="H7803" s="644" t="str">
        <f>IF($C7803="","",IFERROR(IF(_xlfn.XLOOKUP($C7803,tbl_StartedStatus[Bold ID],tbl_StartedStatus[Started])="Started","Yes",IF(_xlfn.XLOOKUP($C7803,tbl_StartedStatus[Bold ID],tbl_StartedStatus[Started])="No Show","No Show","")),""))</f>
        <v/>
      </c>
    </row>
    <row r="7804" spans="1:8" ht="15" customHeight="1" thickBot="1">
      <c r="A7804" s="38" t="str">
        <f>IF($C7804="","",IFERROR(_xlfn.XLOOKUP($C7804,'1.PrepList'!$I$2:$I$1500,'1.PrepList'!$G$2:$G$1500,"")&amp;"",""))</f>
        <v/>
      </c>
      <c r="B7804" s="638" t="str">
        <f>IF($C7804="","",IFERROR(_xlfn.XLOOKUP($C7804,'1.PrepList'!$I$2:$I$1500,'1.PrepList'!$H$2:$H$1500,"")&amp;"",""))</f>
        <v/>
      </c>
      <c r="D7804" s="638" t="str">
        <f>IF($C7804="","",IFERROR(_xlfn.XLOOKUP($C7804,'1.PrepList'!$I$2:$I$1500,'1.PrepList'!$J$2:$J$1500,"")&amp;"",""))</f>
        <v/>
      </c>
      <c r="E7804" s="638" t="str">
        <f>IF($C7804="","",IFERROR(_xlfn.XLOOKUP($C7804,'1.PrepList'!$I$2:$I$1500,'1.PrepList'!$N$2:$N$1500,"")&amp;"",""))</f>
        <v/>
      </c>
      <c r="F7804" s="638" t="str">
        <f>IF($C7804="","",IFERROR(_xlfn.XLOOKUP($C7804,'1.PrepList'!$I$2:$I$1500,'1.PrepList'!$K$2:$K$1500,"")&amp;"",""))</f>
        <v/>
      </c>
      <c r="H7804" s="644" t="str">
        <f>IF($C7804="","",IFERROR(IF(_xlfn.XLOOKUP($C7804,tbl_StartedStatus[Bold ID],tbl_StartedStatus[Started])="Started","Yes",IF(_xlfn.XLOOKUP($C7804,tbl_StartedStatus[Bold ID],tbl_StartedStatus[Started])="No Show","No Show","")),""))</f>
        <v/>
      </c>
    </row>
    <row r="7805" spans="1:8" ht="15" customHeight="1" thickBot="1">
      <c r="A7805" s="38" t="str">
        <f>IF($C7805="","",IFERROR(_xlfn.XLOOKUP($C7805,'1.PrepList'!$I$2:$I$1500,'1.PrepList'!$G$2:$G$1500,"")&amp;"",""))</f>
        <v/>
      </c>
      <c r="B7805" s="638" t="str">
        <f>IF($C7805="","",IFERROR(_xlfn.XLOOKUP($C7805,'1.PrepList'!$I$2:$I$1500,'1.PrepList'!$H$2:$H$1500,"")&amp;"",""))</f>
        <v/>
      </c>
      <c r="D7805" s="638" t="str">
        <f>IF($C7805="","",IFERROR(_xlfn.XLOOKUP($C7805,'1.PrepList'!$I$2:$I$1500,'1.PrepList'!$J$2:$J$1500,"")&amp;"",""))</f>
        <v/>
      </c>
      <c r="E7805" s="638" t="str">
        <f>IF($C7805="","",IFERROR(_xlfn.XLOOKUP($C7805,'1.PrepList'!$I$2:$I$1500,'1.PrepList'!$N$2:$N$1500,"")&amp;"",""))</f>
        <v/>
      </c>
      <c r="F7805" s="638" t="str">
        <f>IF($C7805="","",IFERROR(_xlfn.XLOOKUP($C7805,'1.PrepList'!$I$2:$I$1500,'1.PrepList'!$K$2:$K$1500,"")&amp;"",""))</f>
        <v/>
      </c>
      <c r="H7805" s="644" t="str">
        <f>IF($C7805="","",IFERROR(IF(_xlfn.XLOOKUP($C7805,tbl_StartedStatus[Bold ID],tbl_StartedStatus[Started])="Started","Yes",IF(_xlfn.XLOOKUP($C7805,tbl_StartedStatus[Bold ID],tbl_StartedStatus[Started])="No Show","No Show","")),""))</f>
        <v/>
      </c>
    </row>
    <row r="7806" spans="1:8" ht="15" customHeight="1" thickBot="1">
      <c r="A7806" s="38" t="str">
        <f>IF($C7806="","",IFERROR(_xlfn.XLOOKUP($C7806,'1.PrepList'!$I$2:$I$1500,'1.PrepList'!$G$2:$G$1500,"")&amp;"",""))</f>
        <v/>
      </c>
      <c r="B7806" s="638" t="str">
        <f>IF($C7806="","",IFERROR(_xlfn.XLOOKUP($C7806,'1.PrepList'!$I$2:$I$1500,'1.PrepList'!$H$2:$H$1500,"")&amp;"",""))</f>
        <v/>
      </c>
      <c r="D7806" s="638" t="str">
        <f>IF($C7806="","",IFERROR(_xlfn.XLOOKUP($C7806,'1.PrepList'!$I$2:$I$1500,'1.PrepList'!$J$2:$J$1500,"")&amp;"",""))</f>
        <v/>
      </c>
      <c r="E7806" s="638" t="str">
        <f>IF($C7806="","",IFERROR(_xlfn.XLOOKUP($C7806,'1.PrepList'!$I$2:$I$1500,'1.PrepList'!$N$2:$N$1500,"")&amp;"",""))</f>
        <v/>
      </c>
      <c r="F7806" s="638" t="str">
        <f>IF($C7806="","",IFERROR(_xlfn.XLOOKUP($C7806,'1.PrepList'!$I$2:$I$1500,'1.PrepList'!$K$2:$K$1500,"")&amp;"",""))</f>
        <v/>
      </c>
      <c r="H7806" s="644" t="str">
        <f>IF($C7806="","",IFERROR(IF(_xlfn.XLOOKUP($C7806,tbl_StartedStatus[Bold ID],tbl_StartedStatus[Started])="Started","Yes",IF(_xlfn.XLOOKUP($C7806,tbl_StartedStatus[Bold ID],tbl_StartedStatus[Started])="No Show","No Show","")),""))</f>
        <v/>
      </c>
    </row>
    <row r="7807" spans="1:8" ht="15" customHeight="1" thickBot="1">
      <c r="A7807" s="38" t="str">
        <f>IF($C7807="","",IFERROR(_xlfn.XLOOKUP($C7807,'1.PrepList'!$I$2:$I$1500,'1.PrepList'!$G$2:$G$1500,"")&amp;"",""))</f>
        <v/>
      </c>
      <c r="B7807" s="638" t="str">
        <f>IF($C7807="","",IFERROR(_xlfn.XLOOKUP($C7807,'1.PrepList'!$I$2:$I$1500,'1.PrepList'!$H$2:$H$1500,"")&amp;"",""))</f>
        <v/>
      </c>
      <c r="D7807" s="638" t="str">
        <f>IF($C7807="","",IFERROR(_xlfn.XLOOKUP($C7807,'1.PrepList'!$I$2:$I$1500,'1.PrepList'!$J$2:$J$1500,"")&amp;"",""))</f>
        <v/>
      </c>
      <c r="E7807" s="638" t="str">
        <f>IF($C7807="","",IFERROR(_xlfn.XLOOKUP($C7807,'1.PrepList'!$I$2:$I$1500,'1.PrepList'!$N$2:$N$1500,"")&amp;"",""))</f>
        <v/>
      </c>
      <c r="F7807" s="638" t="str">
        <f>IF($C7807="","",IFERROR(_xlfn.XLOOKUP($C7807,'1.PrepList'!$I$2:$I$1500,'1.PrepList'!$K$2:$K$1500,"")&amp;"",""))</f>
        <v/>
      </c>
      <c r="H7807" s="644" t="str">
        <f>IF($C7807="","",IFERROR(IF(_xlfn.XLOOKUP($C7807,tbl_StartedStatus[Bold ID],tbl_StartedStatus[Started])="Started","Yes",IF(_xlfn.XLOOKUP($C7807,tbl_StartedStatus[Bold ID],tbl_StartedStatus[Started])="No Show","No Show","")),""))</f>
        <v/>
      </c>
    </row>
    <row r="7808" spans="1:8" ht="15" customHeight="1" thickBot="1">
      <c r="A7808" s="38" t="str">
        <f>IF($C7808="","",IFERROR(_xlfn.XLOOKUP($C7808,'1.PrepList'!$I$2:$I$1500,'1.PrepList'!$G$2:$G$1500,"")&amp;"",""))</f>
        <v/>
      </c>
      <c r="B7808" s="638" t="str">
        <f>IF($C7808="","",IFERROR(_xlfn.XLOOKUP($C7808,'1.PrepList'!$I$2:$I$1500,'1.PrepList'!$H$2:$H$1500,"")&amp;"",""))</f>
        <v/>
      </c>
      <c r="D7808" s="638" t="str">
        <f>IF($C7808="","",IFERROR(_xlfn.XLOOKUP($C7808,'1.PrepList'!$I$2:$I$1500,'1.PrepList'!$J$2:$J$1500,"")&amp;"",""))</f>
        <v/>
      </c>
      <c r="E7808" s="638" t="str">
        <f>IF($C7808="","",IFERROR(_xlfn.XLOOKUP($C7808,'1.PrepList'!$I$2:$I$1500,'1.PrepList'!$N$2:$N$1500,"")&amp;"",""))</f>
        <v/>
      </c>
      <c r="F7808" s="638" t="str">
        <f>IF($C7808="","",IFERROR(_xlfn.XLOOKUP($C7808,'1.PrepList'!$I$2:$I$1500,'1.PrepList'!$K$2:$K$1500,"")&amp;"",""))</f>
        <v/>
      </c>
      <c r="H7808" s="644" t="str">
        <f>IF($C7808="","",IFERROR(IF(_xlfn.XLOOKUP($C7808,tbl_StartedStatus[Bold ID],tbl_StartedStatus[Started])="Started","Yes",IF(_xlfn.XLOOKUP($C7808,tbl_StartedStatus[Bold ID],tbl_StartedStatus[Started])="No Show","No Show","")),""))</f>
        <v/>
      </c>
    </row>
    <row r="7809" spans="1:8" ht="15" customHeight="1" thickBot="1">
      <c r="A7809" s="38" t="str">
        <f>IF($C7809="","",IFERROR(_xlfn.XLOOKUP($C7809,'1.PrepList'!$I$2:$I$1500,'1.PrepList'!$G$2:$G$1500,"")&amp;"",""))</f>
        <v/>
      </c>
      <c r="B7809" s="638" t="str">
        <f>IF($C7809="","",IFERROR(_xlfn.XLOOKUP($C7809,'1.PrepList'!$I$2:$I$1500,'1.PrepList'!$H$2:$H$1500,"")&amp;"",""))</f>
        <v/>
      </c>
      <c r="D7809" s="638" t="str">
        <f>IF($C7809="","",IFERROR(_xlfn.XLOOKUP($C7809,'1.PrepList'!$I$2:$I$1500,'1.PrepList'!$J$2:$J$1500,"")&amp;"",""))</f>
        <v/>
      </c>
      <c r="E7809" s="638" t="str">
        <f>IF($C7809="","",IFERROR(_xlfn.XLOOKUP($C7809,'1.PrepList'!$I$2:$I$1500,'1.PrepList'!$N$2:$N$1500,"")&amp;"",""))</f>
        <v/>
      </c>
      <c r="F7809" s="638" t="str">
        <f>IF($C7809="","",IFERROR(_xlfn.XLOOKUP($C7809,'1.PrepList'!$I$2:$I$1500,'1.PrepList'!$K$2:$K$1500,"")&amp;"",""))</f>
        <v/>
      </c>
      <c r="H7809" s="644" t="str">
        <f>IF($C7809="","",IFERROR(IF(_xlfn.XLOOKUP($C7809,tbl_StartedStatus[Bold ID],tbl_StartedStatus[Started])="Started","Yes",IF(_xlfn.XLOOKUP($C7809,tbl_StartedStatus[Bold ID],tbl_StartedStatus[Started])="No Show","No Show","")),""))</f>
        <v/>
      </c>
    </row>
    <row r="7810" spans="1:8" ht="15" customHeight="1" thickBot="1">
      <c r="A7810" s="38" t="str">
        <f>IF($C7810="","",IFERROR(_xlfn.XLOOKUP($C7810,'1.PrepList'!$I$2:$I$1500,'1.PrepList'!$G$2:$G$1500,"")&amp;"",""))</f>
        <v/>
      </c>
      <c r="B7810" s="638" t="str">
        <f>IF($C7810="","",IFERROR(_xlfn.XLOOKUP($C7810,'1.PrepList'!$I$2:$I$1500,'1.PrepList'!$H$2:$H$1500,"")&amp;"",""))</f>
        <v/>
      </c>
      <c r="D7810" s="638" t="str">
        <f>IF($C7810="","",IFERROR(_xlfn.XLOOKUP($C7810,'1.PrepList'!$I$2:$I$1500,'1.PrepList'!$J$2:$J$1500,"")&amp;"",""))</f>
        <v/>
      </c>
      <c r="E7810" s="638" t="str">
        <f>IF($C7810="","",IFERROR(_xlfn.XLOOKUP($C7810,'1.PrepList'!$I$2:$I$1500,'1.PrepList'!$N$2:$N$1500,"")&amp;"",""))</f>
        <v/>
      </c>
      <c r="F7810" s="638" t="str">
        <f>IF($C7810="","",IFERROR(_xlfn.XLOOKUP($C7810,'1.PrepList'!$I$2:$I$1500,'1.PrepList'!$K$2:$K$1500,"")&amp;"",""))</f>
        <v/>
      </c>
      <c r="H7810" s="644" t="str">
        <f>IF($C7810="","",IFERROR(IF(_xlfn.XLOOKUP($C7810,tbl_StartedStatus[Bold ID],tbl_StartedStatus[Started])="Started","Yes",IF(_xlfn.XLOOKUP($C7810,tbl_StartedStatus[Bold ID],tbl_StartedStatus[Started])="No Show","No Show","")),""))</f>
        <v/>
      </c>
    </row>
    <row r="7811" spans="1:8" ht="15" customHeight="1" thickBot="1">
      <c r="A7811" s="38" t="str">
        <f>IF($C7811="","",IFERROR(_xlfn.XLOOKUP($C7811,'1.PrepList'!$I$2:$I$1500,'1.PrepList'!$G$2:$G$1500,"")&amp;"",""))</f>
        <v/>
      </c>
      <c r="B7811" s="638" t="str">
        <f>IF($C7811="","",IFERROR(_xlfn.XLOOKUP($C7811,'1.PrepList'!$I$2:$I$1500,'1.PrepList'!$H$2:$H$1500,"")&amp;"",""))</f>
        <v/>
      </c>
      <c r="D7811" s="638" t="str">
        <f>IF($C7811="","",IFERROR(_xlfn.XLOOKUP($C7811,'1.PrepList'!$I$2:$I$1500,'1.PrepList'!$J$2:$J$1500,"")&amp;"",""))</f>
        <v/>
      </c>
      <c r="E7811" s="638" t="str">
        <f>IF($C7811="","",IFERROR(_xlfn.XLOOKUP($C7811,'1.PrepList'!$I$2:$I$1500,'1.PrepList'!$N$2:$N$1500,"")&amp;"",""))</f>
        <v/>
      </c>
      <c r="F7811" s="638" t="str">
        <f>IF($C7811="","",IFERROR(_xlfn.XLOOKUP($C7811,'1.PrepList'!$I$2:$I$1500,'1.PrepList'!$K$2:$K$1500,"")&amp;"",""))</f>
        <v/>
      </c>
      <c r="H7811" s="644" t="str">
        <f>IF($C7811="","",IFERROR(IF(_xlfn.XLOOKUP($C7811,tbl_StartedStatus[Bold ID],tbl_StartedStatus[Started])="Started","Yes",IF(_xlfn.XLOOKUP($C7811,tbl_StartedStatus[Bold ID],tbl_StartedStatus[Started])="No Show","No Show","")),""))</f>
        <v/>
      </c>
    </row>
    <row r="7812" spans="1:8" ht="15" customHeight="1" thickBot="1">
      <c r="A7812" s="38" t="str">
        <f>IF($C7812="","",IFERROR(_xlfn.XLOOKUP($C7812,'1.PrepList'!$I$2:$I$1500,'1.PrepList'!$G$2:$G$1500,"")&amp;"",""))</f>
        <v/>
      </c>
      <c r="B7812" s="638" t="str">
        <f>IF($C7812="","",IFERROR(_xlfn.XLOOKUP($C7812,'1.PrepList'!$I$2:$I$1500,'1.PrepList'!$H$2:$H$1500,"")&amp;"",""))</f>
        <v/>
      </c>
      <c r="D7812" s="638" t="str">
        <f>IF($C7812="","",IFERROR(_xlfn.XLOOKUP($C7812,'1.PrepList'!$I$2:$I$1500,'1.PrepList'!$J$2:$J$1500,"")&amp;"",""))</f>
        <v/>
      </c>
      <c r="E7812" s="638" t="str">
        <f>IF($C7812="","",IFERROR(_xlfn.XLOOKUP($C7812,'1.PrepList'!$I$2:$I$1500,'1.PrepList'!$N$2:$N$1500,"")&amp;"",""))</f>
        <v/>
      </c>
      <c r="F7812" s="638" t="str">
        <f>IF($C7812="","",IFERROR(_xlfn.XLOOKUP($C7812,'1.PrepList'!$I$2:$I$1500,'1.PrepList'!$K$2:$K$1500,"")&amp;"",""))</f>
        <v/>
      </c>
      <c r="H7812" s="644" t="str">
        <f>IF($C7812="","",IFERROR(IF(_xlfn.XLOOKUP($C7812,tbl_StartedStatus[Bold ID],tbl_StartedStatus[Started])="Started","Yes",IF(_xlfn.XLOOKUP($C7812,tbl_StartedStatus[Bold ID],tbl_StartedStatus[Started])="No Show","No Show","")),""))</f>
        <v/>
      </c>
    </row>
    <row r="7813" spans="1:8" ht="15" customHeight="1" thickBot="1">
      <c r="A7813" s="38" t="str">
        <f>IF($C7813="","",IFERROR(_xlfn.XLOOKUP($C7813,'1.PrepList'!$I$2:$I$1500,'1.PrepList'!$G$2:$G$1500,"")&amp;"",""))</f>
        <v/>
      </c>
      <c r="B7813" s="638" t="str">
        <f>IF($C7813="","",IFERROR(_xlfn.XLOOKUP($C7813,'1.PrepList'!$I$2:$I$1500,'1.PrepList'!$H$2:$H$1500,"")&amp;"",""))</f>
        <v/>
      </c>
      <c r="D7813" s="638" t="str">
        <f>IF($C7813="","",IFERROR(_xlfn.XLOOKUP($C7813,'1.PrepList'!$I$2:$I$1500,'1.PrepList'!$J$2:$J$1500,"")&amp;"",""))</f>
        <v/>
      </c>
      <c r="E7813" s="638" t="str">
        <f>IF($C7813="","",IFERROR(_xlfn.XLOOKUP($C7813,'1.PrepList'!$I$2:$I$1500,'1.PrepList'!$N$2:$N$1500,"")&amp;"",""))</f>
        <v/>
      </c>
      <c r="F7813" s="638" t="str">
        <f>IF($C7813="","",IFERROR(_xlfn.XLOOKUP($C7813,'1.PrepList'!$I$2:$I$1500,'1.PrepList'!$K$2:$K$1500,"")&amp;"",""))</f>
        <v/>
      </c>
      <c r="H7813" s="644" t="str">
        <f>IF($C7813="","",IFERROR(IF(_xlfn.XLOOKUP($C7813,tbl_StartedStatus[Bold ID],tbl_StartedStatus[Started])="Started","Yes",IF(_xlfn.XLOOKUP($C7813,tbl_StartedStatus[Bold ID],tbl_StartedStatus[Started])="No Show","No Show","")),""))</f>
        <v/>
      </c>
    </row>
    <row r="7814" spans="1:8" ht="15" customHeight="1" thickBot="1">
      <c r="A7814" s="38" t="str">
        <f>IF($C7814="","",IFERROR(_xlfn.XLOOKUP($C7814,'1.PrepList'!$I$2:$I$1500,'1.PrepList'!$G$2:$G$1500,"")&amp;"",""))</f>
        <v/>
      </c>
      <c r="B7814" s="638" t="str">
        <f>IF($C7814="","",IFERROR(_xlfn.XLOOKUP($C7814,'1.PrepList'!$I$2:$I$1500,'1.PrepList'!$H$2:$H$1500,"")&amp;"",""))</f>
        <v/>
      </c>
      <c r="D7814" s="638" t="str">
        <f>IF($C7814="","",IFERROR(_xlfn.XLOOKUP($C7814,'1.PrepList'!$I$2:$I$1500,'1.PrepList'!$J$2:$J$1500,"")&amp;"",""))</f>
        <v/>
      </c>
      <c r="E7814" s="638" t="str">
        <f>IF($C7814="","",IFERROR(_xlfn.XLOOKUP($C7814,'1.PrepList'!$I$2:$I$1500,'1.PrepList'!$N$2:$N$1500,"")&amp;"",""))</f>
        <v/>
      </c>
      <c r="F7814" s="638" t="str">
        <f>IF($C7814="","",IFERROR(_xlfn.XLOOKUP($C7814,'1.PrepList'!$I$2:$I$1500,'1.PrepList'!$K$2:$K$1500,"")&amp;"",""))</f>
        <v/>
      </c>
      <c r="H7814" s="644" t="str">
        <f>IF($C7814="","",IFERROR(IF(_xlfn.XLOOKUP($C7814,tbl_StartedStatus[Bold ID],tbl_StartedStatus[Started])="Started","Yes",IF(_xlfn.XLOOKUP($C7814,tbl_StartedStatus[Bold ID],tbl_StartedStatus[Started])="No Show","No Show","")),""))</f>
        <v/>
      </c>
    </row>
    <row r="7815" spans="1:8" ht="15" customHeight="1" thickBot="1">
      <c r="A7815" s="38" t="str">
        <f>IF($C7815="","",IFERROR(_xlfn.XLOOKUP($C7815,'1.PrepList'!$I$2:$I$1500,'1.PrepList'!$G$2:$G$1500,"")&amp;"",""))</f>
        <v/>
      </c>
      <c r="B7815" s="638" t="str">
        <f>IF($C7815="","",IFERROR(_xlfn.XLOOKUP($C7815,'1.PrepList'!$I$2:$I$1500,'1.PrepList'!$H$2:$H$1500,"")&amp;"",""))</f>
        <v/>
      </c>
      <c r="D7815" s="638" t="str">
        <f>IF($C7815="","",IFERROR(_xlfn.XLOOKUP($C7815,'1.PrepList'!$I$2:$I$1500,'1.PrepList'!$J$2:$J$1500,"")&amp;"",""))</f>
        <v/>
      </c>
      <c r="E7815" s="638" t="str">
        <f>IF($C7815="","",IFERROR(_xlfn.XLOOKUP($C7815,'1.PrepList'!$I$2:$I$1500,'1.PrepList'!$N$2:$N$1500,"")&amp;"",""))</f>
        <v/>
      </c>
      <c r="F7815" s="638" t="str">
        <f>IF($C7815="","",IFERROR(_xlfn.XLOOKUP($C7815,'1.PrepList'!$I$2:$I$1500,'1.PrepList'!$K$2:$K$1500,"")&amp;"",""))</f>
        <v/>
      </c>
      <c r="H7815" s="644" t="str">
        <f>IF($C7815="","",IFERROR(IF(_xlfn.XLOOKUP($C7815,tbl_StartedStatus[Bold ID],tbl_StartedStatus[Started])="Started","Yes",IF(_xlfn.XLOOKUP($C7815,tbl_StartedStatus[Bold ID],tbl_StartedStatus[Started])="No Show","No Show","")),""))</f>
        <v/>
      </c>
    </row>
    <row r="7816" spans="1:8" ht="15" customHeight="1" thickBot="1">
      <c r="A7816" s="38" t="str">
        <f>IF($C7816="","",IFERROR(_xlfn.XLOOKUP($C7816,'1.PrepList'!$I$2:$I$1500,'1.PrepList'!$G$2:$G$1500,"")&amp;"",""))</f>
        <v/>
      </c>
      <c r="B7816" s="638" t="str">
        <f>IF($C7816="","",IFERROR(_xlfn.XLOOKUP($C7816,'1.PrepList'!$I$2:$I$1500,'1.PrepList'!$H$2:$H$1500,"")&amp;"",""))</f>
        <v/>
      </c>
      <c r="D7816" s="638" t="str">
        <f>IF($C7816="","",IFERROR(_xlfn.XLOOKUP($C7816,'1.PrepList'!$I$2:$I$1500,'1.PrepList'!$J$2:$J$1500,"")&amp;"",""))</f>
        <v/>
      </c>
      <c r="E7816" s="638" t="str">
        <f>IF($C7816="","",IFERROR(_xlfn.XLOOKUP($C7816,'1.PrepList'!$I$2:$I$1500,'1.PrepList'!$N$2:$N$1500,"")&amp;"",""))</f>
        <v/>
      </c>
      <c r="F7816" s="638" t="str">
        <f>IF($C7816="","",IFERROR(_xlfn.XLOOKUP($C7816,'1.PrepList'!$I$2:$I$1500,'1.PrepList'!$K$2:$K$1500,"")&amp;"",""))</f>
        <v/>
      </c>
      <c r="H7816" s="644" t="str">
        <f>IF($C7816="","",IFERROR(IF(_xlfn.XLOOKUP($C7816,tbl_StartedStatus[Bold ID],tbl_StartedStatus[Started])="Started","Yes",IF(_xlfn.XLOOKUP($C7816,tbl_StartedStatus[Bold ID],tbl_StartedStatus[Started])="No Show","No Show","")),""))</f>
        <v/>
      </c>
    </row>
    <row r="7817" spans="1:8" ht="15" customHeight="1" thickBot="1">
      <c r="A7817" s="38" t="str">
        <f>IF($C7817="","",IFERROR(_xlfn.XLOOKUP($C7817,'1.PrepList'!$I$2:$I$1500,'1.PrepList'!$G$2:$G$1500,"")&amp;"",""))</f>
        <v/>
      </c>
      <c r="B7817" s="638" t="str">
        <f>IF($C7817="","",IFERROR(_xlfn.XLOOKUP($C7817,'1.PrepList'!$I$2:$I$1500,'1.PrepList'!$H$2:$H$1500,"")&amp;"",""))</f>
        <v/>
      </c>
      <c r="D7817" s="638" t="str">
        <f>IF($C7817="","",IFERROR(_xlfn.XLOOKUP($C7817,'1.PrepList'!$I$2:$I$1500,'1.PrepList'!$J$2:$J$1500,"")&amp;"",""))</f>
        <v/>
      </c>
      <c r="E7817" s="638" t="str">
        <f>IF($C7817="","",IFERROR(_xlfn.XLOOKUP($C7817,'1.PrepList'!$I$2:$I$1500,'1.PrepList'!$N$2:$N$1500,"")&amp;"",""))</f>
        <v/>
      </c>
      <c r="F7817" s="638" t="str">
        <f>IF($C7817="","",IFERROR(_xlfn.XLOOKUP($C7817,'1.PrepList'!$I$2:$I$1500,'1.PrepList'!$K$2:$K$1500,"")&amp;"",""))</f>
        <v/>
      </c>
      <c r="H7817" s="644" t="str">
        <f>IF($C7817="","",IFERROR(IF(_xlfn.XLOOKUP($C7817,tbl_StartedStatus[Bold ID],tbl_StartedStatus[Started])="Started","Yes",IF(_xlfn.XLOOKUP($C7817,tbl_StartedStatus[Bold ID],tbl_StartedStatus[Started])="No Show","No Show","")),""))</f>
        <v/>
      </c>
    </row>
    <row r="7818" spans="1:8" ht="15" customHeight="1" thickBot="1">
      <c r="A7818" s="38" t="str">
        <f>IF($C7818="","",IFERROR(_xlfn.XLOOKUP($C7818,'1.PrepList'!$I$2:$I$1500,'1.PrepList'!$G$2:$G$1500,"")&amp;"",""))</f>
        <v/>
      </c>
      <c r="B7818" s="638" t="str">
        <f>IF($C7818="","",IFERROR(_xlfn.XLOOKUP($C7818,'1.PrepList'!$I$2:$I$1500,'1.PrepList'!$H$2:$H$1500,"")&amp;"",""))</f>
        <v/>
      </c>
      <c r="D7818" s="638" t="str">
        <f>IF($C7818="","",IFERROR(_xlfn.XLOOKUP($C7818,'1.PrepList'!$I$2:$I$1500,'1.PrepList'!$J$2:$J$1500,"")&amp;"",""))</f>
        <v/>
      </c>
      <c r="E7818" s="638" t="str">
        <f>IF($C7818="","",IFERROR(_xlfn.XLOOKUP($C7818,'1.PrepList'!$I$2:$I$1500,'1.PrepList'!$N$2:$N$1500,"")&amp;"",""))</f>
        <v/>
      </c>
      <c r="F7818" s="638" t="str">
        <f>IF($C7818="","",IFERROR(_xlfn.XLOOKUP($C7818,'1.PrepList'!$I$2:$I$1500,'1.PrepList'!$K$2:$K$1500,"")&amp;"",""))</f>
        <v/>
      </c>
      <c r="H7818" s="644" t="str">
        <f>IF($C7818="","",IFERROR(IF(_xlfn.XLOOKUP($C7818,tbl_StartedStatus[Bold ID],tbl_StartedStatus[Started])="Started","Yes",IF(_xlfn.XLOOKUP($C7818,tbl_StartedStatus[Bold ID],tbl_StartedStatus[Started])="No Show","No Show","")),""))</f>
        <v/>
      </c>
    </row>
    <row r="7819" spans="1:8" ht="15" customHeight="1" thickBot="1">
      <c r="A7819" s="38" t="str">
        <f>IF($C7819="","",IFERROR(_xlfn.XLOOKUP($C7819,'1.PrepList'!$I$2:$I$1500,'1.PrepList'!$G$2:$G$1500,"")&amp;"",""))</f>
        <v/>
      </c>
      <c r="B7819" s="638" t="str">
        <f>IF($C7819="","",IFERROR(_xlfn.XLOOKUP($C7819,'1.PrepList'!$I$2:$I$1500,'1.PrepList'!$H$2:$H$1500,"")&amp;"",""))</f>
        <v/>
      </c>
      <c r="D7819" s="638" t="str">
        <f>IF($C7819="","",IFERROR(_xlfn.XLOOKUP($C7819,'1.PrepList'!$I$2:$I$1500,'1.PrepList'!$J$2:$J$1500,"")&amp;"",""))</f>
        <v/>
      </c>
      <c r="E7819" s="638" t="str">
        <f>IF($C7819="","",IFERROR(_xlfn.XLOOKUP($C7819,'1.PrepList'!$I$2:$I$1500,'1.PrepList'!$N$2:$N$1500,"")&amp;"",""))</f>
        <v/>
      </c>
      <c r="F7819" s="638" t="str">
        <f>IF($C7819="","",IFERROR(_xlfn.XLOOKUP($C7819,'1.PrepList'!$I$2:$I$1500,'1.PrepList'!$K$2:$K$1500,"")&amp;"",""))</f>
        <v/>
      </c>
      <c r="H7819" s="644" t="str">
        <f>IF($C7819="","",IFERROR(IF(_xlfn.XLOOKUP($C7819,tbl_StartedStatus[Bold ID],tbl_StartedStatus[Started])="Started","Yes",IF(_xlfn.XLOOKUP($C7819,tbl_StartedStatus[Bold ID],tbl_StartedStatus[Started])="No Show","No Show","")),""))</f>
        <v/>
      </c>
    </row>
    <row r="7820" spans="1:8" ht="15" customHeight="1" thickBot="1">
      <c r="A7820" s="38" t="str">
        <f>IF($C7820="","",IFERROR(_xlfn.XLOOKUP($C7820,'1.PrepList'!$I$2:$I$1500,'1.PrepList'!$G$2:$G$1500,"")&amp;"",""))</f>
        <v/>
      </c>
      <c r="B7820" s="638" t="str">
        <f>IF($C7820="","",IFERROR(_xlfn.XLOOKUP($C7820,'1.PrepList'!$I$2:$I$1500,'1.PrepList'!$H$2:$H$1500,"")&amp;"",""))</f>
        <v/>
      </c>
      <c r="D7820" s="638" t="str">
        <f>IF($C7820="","",IFERROR(_xlfn.XLOOKUP($C7820,'1.PrepList'!$I$2:$I$1500,'1.PrepList'!$J$2:$J$1500,"")&amp;"",""))</f>
        <v/>
      </c>
      <c r="E7820" s="638" t="str">
        <f>IF($C7820="","",IFERROR(_xlfn.XLOOKUP($C7820,'1.PrepList'!$I$2:$I$1500,'1.PrepList'!$N$2:$N$1500,"")&amp;"",""))</f>
        <v/>
      </c>
      <c r="F7820" s="638" t="str">
        <f>IF($C7820="","",IFERROR(_xlfn.XLOOKUP($C7820,'1.PrepList'!$I$2:$I$1500,'1.PrepList'!$K$2:$K$1500,"")&amp;"",""))</f>
        <v/>
      </c>
      <c r="H7820" s="644" t="str">
        <f>IF($C7820="","",IFERROR(IF(_xlfn.XLOOKUP($C7820,tbl_StartedStatus[Bold ID],tbl_StartedStatus[Started])="Started","Yes",IF(_xlfn.XLOOKUP($C7820,tbl_StartedStatus[Bold ID],tbl_StartedStatus[Started])="No Show","No Show","")),""))</f>
        <v/>
      </c>
    </row>
    <row r="7821" spans="1:8" ht="15" customHeight="1" thickBot="1">
      <c r="A7821" s="38" t="str">
        <f>IF($C7821="","",IFERROR(_xlfn.XLOOKUP($C7821,'1.PrepList'!$I$2:$I$1500,'1.PrepList'!$G$2:$G$1500,"")&amp;"",""))</f>
        <v/>
      </c>
      <c r="B7821" s="638" t="str">
        <f>IF($C7821="","",IFERROR(_xlfn.XLOOKUP($C7821,'1.PrepList'!$I$2:$I$1500,'1.PrepList'!$H$2:$H$1500,"")&amp;"",""))</f>
        <v/>
      </c>
      <c r="D7821" s="638" t="str">
        <f>IF($C7821="","",IFERROR(_xlfn.XLOOKUP($C7821,'1.PrepList'!$I$2:$I$1500,'1.PrepList'!$J$2:$J$1500,"")&amp;"",""))</f>
        <v/>
      </c>
      <c r="E7821" s="638" t="str">
        <f>IF($C7821="","",IFERROR(_xlfn.XLOOKUP($C7821,'1.PrepList'!$I$2:$I$1500,'1.PrepList'!$N$2:$N$1500,"")&amp;"",""))</f>
        <v/>
      </c>
      <c r="F7821" s="638" t="str">
        <f>IF($C7821="","",IFERROR(_xlfn.XLOOKUP($C7821,'1.PrepList'!$I$2:$I$1500,'1.PrepList'!$K$2:$K$1500,"")&amp;"",""))</f>
        <v/>
      </c>
      <c r="H7821" s="644" t="str">
        <f>IF($C7821="","",IFERROR(IF(_xlfn.XLOOKUP($C7821,tbl_StartedStatus[Bold ID],tbl_StartedStatus[Started])="Started","Yes",IF(_xlfn.XLOOKUP($C7821,tbl_StartedStatus[Bold ID],tbl_StartedStatus[Started])="No Show","No Show","")),""))</f>
        <v/>
      </c>
    </row>
    <row r="7822" spans="1:8" ht="15" customHeight="1" thickBot="1">
      <c r="A7822" s="38" t="str">
        <f>IF($C7822="","",IFERROR(_xlfn.XLOOKUP($C7822,'1.PrepList'!$I$2:$I$1500,'1.PrepList'!$G$2:$G$1500,"")&amp;"",""))</f>
        <v/>
      </c>
      <c r="B7822" s="638" t="str">
        <f>IF($C7822="","",IFERROR(_xlfn.XLOOKUP($C7822,'1.PrepList'!$I$2:$I$1500,'1.PrepList'!$H$2:$H$1500,"")&amp;"",""))</f>
        <v/>
      </c>
      <c r="D7822" s="638" t="str">
        <f>IF($C7822="","",IFERROR(_xlfn.XLOOKUP($C7822,'1.PrepList'!$I$2:$I$1500,'1.PrepList'!$J$2:$J$1500,"")&amp;"",""))</f>
        <v/>
      </c>
      <c r="E7822" s="638" t="str">
        <f>IF($C7822="","",IFERROR(_xlfn.XLOOKUP($C7822,'1.PrepList'!$I$2:$I$1500,'1.PrepList'!$N$2:$N$1500,"")&amp;"",""))</f>
        <v/>
      </c>
      <c r="F7822" s="638" t="str">
        <f>IF($C7822="","",IFERROR(_xlfn.XLOOKUP($C7822,'1.PrepList'!$I$2:$I$1500,'1.PrepList'!$K$2:$K$1500,"")&amp;"",""))</f>
        <v/>
      </c>
      <c r="H7822" s="644" t="str">
        <f>IF($C7822="","",IFERROR(IF(_xlfn.XLOOKUP($C7822,tbl_StartedStatus[Bold ID],tbl_StartedStatus[Started])="Started","Yes",IF(_xlfn.XLOOKUP($C7822,tbl_StartedStatus[Bold ID],tbl_StartedStatus[Started])="No Show","No Show","")),""))</f>
        <v/>
      </c>
    </row>
    <row r="7823" spans="1:8" ht="15" customHeight="1" thickBot="1">
      <c r="A7823" s="38" t="str">
        <f>IF($C7823="","",IFERROR(_xlfn.XLOOKUP($C7823,'1.PrepList'!$I$2:$I$1500,'1.PrepList'!$G$2:$G$1500,"")&amp;"",""))</f>
        <v/>
      </c>
      <c r="B7823" s="638" t="str">
        <f>IF($C7823="","",IFERROR(_xlfn.XLOOKUP($C7823,'1.PrepList'!$I$2:$I$1500,'1.PrepList'!$H$2:$H$1500,"")&amp;"",""))</f>
        <v/>
      </c>
      <c r="D7823" s="638" t="str">
        <f>IF($C7823="","",IFERROR(_xlfn.XLOOKUP($C7823,'1.PrepList'!$I$2:$I$1500,'1.PrepList'!$J$2:$J$1500,"")&amp;"",""))</f>
        <v/>
      </c>
      <c r="E7823" s="638" t="str">
        <f>IF($C7823="","",IFERROR(_xlfn.XLOOKUP($C7823,'1.PrepList'!$I$2:$I$1500,'1.PrepList'!$N$2:$N$1500,"")&amp;"",""))</f>
        <v/>
      </c>
      <c r="F7823" s="638" t="str">
        <f>IF($C7823="","",IFERROR(_xlfn.XLOOKUP($C7823,'1.PrepList'!$I$2:$I$1500,'1.PrepList'!$K$2:$K$1500,"")&amp;"",""))</f>
        <v/>
      </c>
      <c r="H7823" s="644" t="str">
        <f>IF($C7823="","",IFERROR(IF(_xlfn.XLOOKUP($C7823,tbl_StartedStatus[Bold ID],tbl_StartedStatus[Started])="Started","Yes",IF(_xlfn.XLOOKUP($C7823,tbl_StartedStatus[Bold ID],tbl_StartedStatus[Started])="No Show","No Show","")),""))</f>
        <v/>
      </c>
    </row>
    <row r="7824" spans="1:8" ht="15" customHeight="1" thickBot="1">
      <c r="A7824" s="38" t="str">
        <f>IF($C7824="","",IFERROR(_xlfn.XLOOKUP($C7824,'1.PrepList'!$I$2:$I$1500,'1.PrepList'!$G$2:$G$1500,"")&amp;"",""))</f>
        <v/>
      </c>
      <c r="B7824" s="638" t="str">
        <f>IF($C7824="","",IFERROR(_xlfn.XLOOKUP($C7824,'1.PrepList'!$I$2:$I$1500,'1.PrepList'!$H$2:$H$1500,"")&amp;"",""))</f>
        <v/>
      </c>
      <c r="D7824" s="638" t="str">
        <f>IF($C7824="","",IFERROR(_xlfn.XLOOKUP($C7824,'1.PrepList'!$I$2:$I$1500,'1.PrepList'!$J$2:$J$1500,"")&amp;"",""))</f>
        <v/>
      </c>
      <c r="E7824" s="638" t="str">
        <f>IF($C7824="","",IFERROR(_xlfn.XLOOKUP($C7824,'1.PrepList'!$I$2:$I$1500,'1.PrepList'!$N$2:$N$1500,"")&amp;"",""))</f>
        <v/>
      </c>
      <c r="F7824" s="638" t="str">
        <f>IF($C7824="","",IFERROR(_xlfn.XLOOKUP($C7824,'1.PrepList'!$I$2:$I$1500,'1.PrepList'!$K$2:$K$1500,"")&amp;"",""))</f>
        <v/>
      </c>
      <c r="H7824" s="644" t="str">
        <f>IF($C7824="","",IFERROR(IF(_xlfn.XLOOKUP($C7824,tbl_StartedStatus[Bold ID],tbl_StartedStatus[Started])="Started","Yes",IF(_xlfn.XLOOKUP($C7824,tbl_StartedStatus[Bold ID],tbl_StartedStatus[Started])="No Show","No Show","")),""))</f>
        <v/>
      </c>
    </row>
    <row r="7825" spans="1:8" ht="15" customHeight="1" thickBot="1">
      <c r="A7825" s="38" t="str">
        <f>IF($C7825="","",IFERROR(_xlfn.XLOOKUP($C7825,'1.PrepList'!$I$2:$I$1500,'1.PrepList'!$G$2:$G$1500,"")&amp;"",""))</f>
        <v/>
      </c>
      <c r="B7825" s="638" t="str">
        <f>IF($C7825="","",IFERROR(_xlfn.XLOOKUP($C7825,'1.PrepList'!$I$2:$I$1500,'1.PrepList'!$H$2:$H$1500,"")&amp;"",""))</f>
        <v/>
      </c>
      <c r="D7825" s="638" t="str">
        <f>IF($C7825="","",IFERROR(_xlfn.XLOOKUP($C7825,'1.PrepList'!$I$2:$I$1500,'1.PrepList'!$J$2:$J$1500,"")&amp;"",""))</f>
        <v/>
      </c>
      <c r="E7825" s="638" t="str">
        <f>IF($C7825="","",IFERROR(_xlfn.XLOOKUP($C7825,'1.PrepList'!$I$2:$I$1500,'1.PrepList'!$N$2:$N$1500,"")&amp;"",""))</f>
        <v/>
      </c>
      <c r="F7825" s="638" t="str">
        <f>IF($C7825="","",IFERROR(_xlfn.XLOOKUP($C7825,'1.PrepList'!$I$2:$I$1500,'1.PrepList'!$K$2:$K$1500,"")&amp;"",""))</f>
        <v/>
      </c>
      <c r="H7825" s="644" t="str">
        <f>IF($C7825="","",IFERROR(IF(_xlfn.XLOOKUP($C7825,tbl_StartedStatus[Bold ID],tbl_StartedStatus[Started])="Started","Yes",IF(_xlfn.XLOOKUP($C7825,tbl_StartedStatus[Bold ID],tbl_StartedStatus[Started])="No Show","No Show","")),""))</f>
        <v/>
      </c>
    </row>
    <row r="7826" spans="1:8" ht="15" customHeight="1" thickBot="1">
      <c r="A7826" s="38" t="str">
        <f>IF($C7826="","",IFERROR(_xlfn.XLOOKUP($C7826,'1.PrepList'!$I$2:$I$1500,'1.PrepList'!$G$2:$G$1500,"")&amp;"",""))</f>
        <v/>
      </c>
      <c r="B7826" s="638" t="str">
        <f>IF($C7826="","",IFERROR(_xlfn.XLOOKUP($C7826,'1.PrepList'!$I$2:$I$1500,'1.PrepList'!$H$2:$H$1500,"")&amp;"",""))</f>
        <v/>
      </c>
      <c r="D7826" s="638" t="str">
        <f>IF($C7826="","",IFERROR(_xlfn.XLOOKUP($C7826,'1.PrepList'!$I$2:$I$1500,'1.PrepList'!$J$2:$J$1500,"")&amp;"",""))</f>
        <v/>
      </c>
      <c r="E7826" s="638" t="str">
        <f>IF($C7826="","",IFERROR(_xlfn.XLOOKUP($C7826,'1.PrepList'!$I$2:$I$1500,'1.PrepList'!$N$2:$N$1500,"")&amp;"",""))</f>
        <v/>
      </c>
      <c r="F7826" s="638" t="str">
        <f>IF($C7826="","",IFERROR(_xlfn.XLOOKUP($C7826,'1.PrepList'!$I$2:$I$1500,'1.PrepList'!$K$2:$K$1500,"")&amp;"",""))</f>
        <v/>
      </c>
      <c r="H7826" s="644" t="str">
        <f>IF($C7826="","",IFERROR(IF(_xlfn.XLOOKUP($C7826,tbl_StartedStatus[Bold ID],tbl_StartedStatus[Started])="Started","Yes",IF(_xlfn.XLOOKUP($C7826,tbl_StartedStatus[Bold ID],tbl_StartedStatus[Started])="No Show","No Show","")),""))</f>
        <v/>
      </c>
    </row>
    <row r="7827" spans="1:8" ht="15" customHeight="1" thickBot="1">
      <c r="A7827" s="38" t="str">
        <f>IF($C7827="","",IFERROR(_xlfn.XLOOKUP($C7827,'1.PrepList'!$I$2:$I$1500,'1.PrepList'!$G$2:$G$1500,"")&amp;"",""))</f>
        <v/>
      </c>
      <c r="B7827" s="638" t="str">
        <f>IF($C7827="","",IFERROR(_xlfn.XLOOKUP($C7827,'1.PrepList'!$I$2:$I$1500,'1.PrepList'!$H$2:$H$1500,"")&amp;"",""))</f>
        <v/>
      </c>
      <c r="D7827" s="638" t="str">
        <f>IF($C7827="","",IFERROR(_xlfn.XLOOKUP($C7827,'1.PrepList'!$I$2:$I$1500,'1.PrepList'!$J$2:$J$1500,"")&amp;"",""))</f>
        <v/>
      </c>
      <c r="E7827" s="638" t="str">
        <f>IF($C7827="","",IFERROR(_xlfn.XLOOKUP($C7827,'1.PrepList'!$I$2:$I$1500,'1.PrepList'!$N$2:$N$1500,"")&amp;"",""))</f>
        <v/>
      </c>
      <c r="F7827" s="638" t="str">
        <f>IF($C7827="","",IFERROR(_xlfn.XLOOKUP($C7827,'1.PrepList'!$I$2:$I$1500,'1.PrepList'!$K$2:$K$1500,"")&amp;"",""))</f>
        <v/>
      </c>
      <c r="H7827" s="644" t="str">
        <f>IF($C7827="","",IFERROR(IF(_xlfn.XLOOKUP($C7827,tbl_StartedStatus[Bold ID],tbl_StartedStatus[Started])="Started","Yes",IF(_xlfn.XLOOKUP($C7827,tbl_StartedStatus[Bold ID],tbl_StartedStatus[Started])="No Show","No Show","")),""))</f>
        <v/>
      </c>
    </row>
    <row r="7828" spans="1:8" ht="15" customHeight="1" thickBot="1">
      <c r="A7828" s="38" t="str">
        <f>IF($C7828="","",IFERROR(_xlfn.XLOOKUP($C7828,'1.PrepList'!$I$2:$I$1500,'1.PrepList'!$G$2:$G$1500,"")&amp;"",""))</f>
        <v/>
      </c>
      <c r="B7828" s="638" t="str">
        <f>IF($C7828="","",IFERROR(_xlfn.XLOOKUP($C7828,'1.PrepList'!$I$2:$I$1500,'1.PrepList'!$H$2:$H$1500,"")&amp;"",""))</f>
        <v/>
      </c>
      <c r="D7828" s="638" t="str">
        <f>IF($C7828="","",IFERROR(_xlfn.XLOOKUP($C7828,'1.PrepList'!$I$2:$I$1500,'1.PrepList'!$J$2:$J$1500,"")&amp;"",""))</f>
        <v/>
      </c>
      <c r="E7828" s="638" t="str">
        <f>IF($C7828="","",IFERROR(_xlfn.XLOOKUP($C7828,'1.PrepList'!$I$2:$I$1500,'1.PrepList'!$N$2:$N$1500,"")&amp;"",""))</f>
        <v/>
      </c>
      <c r="F7828" s="638" t="str">
        <f>IF($C7828="","",IFERROR(_xlfn.XLOOKUP($C7828,'1.PrepList'!$I$2:$I$1500,'1.PrepList'!$K$2:$K$1500,"")&amp;"",""))</f>
        <v/>
      </c>
      <c r="H7828" s="644" t="str">
        <f>IF($C7828="","",IFERROR(IF(_xlfn.XLOOKUP($C7828,tbl_StartedStatus[Bold ID],tbl_StartedStatus[Started])="Started","Yes",IF(_xlfn.XLOOKUP($C7828,tbl_StartedStatus[Bold ID],tbl_StartedStatus[Started])="No Show","No Show","")),""))</f>
        <v/>
      </c>
    </row>
    <row r="7829" spans="1:8" ht="15" customHeight="1" thickBot="1">
      <c r="A7829" s="38" t="str">
        <f>IF($C7829="","",IFERROR(_xlfn.XLOOKUP($C7829,'1.PrepList'!$I$2:$I$1500,'1.PrepList'!$G$2:$G$1500,"")&amp;"",""))</f>
        <v/>
      </c>
      <c r="B7829" s="638" t="str">
        <f>IF($C7829="","",IFERROR(_xlfn.XLOOKUP($C7829,'1.PrepList'!$I$2:$I$1500,'1.PrepList'!$H$2:$H$1500,"")&amp;"",""))</f>
        <v/>
      </c>
      <c r="D7829" s="638" t="str">
        <f>IF($C7829="","",IFERROR(_xlfn.XLOOKUP($C7829,'1.PrepList'!$I$2:$I$1500,'1.PrepList'!$J$2:$J$1500,"")&amp;"",""))</f>
        <v/>
      </c>
      <c r="E7829" s="638" t="str">
        <f>IF($C7829="","",IFERROR(_xlfn.XLOOKUP($C7829,'1.PrepList'!$I$2:$I$1500,'1.PrepList'!$N$2:$N$1500,"")&amp;"",""))</f>
        <v/>
      </c>
      <c r="F7829" s="638" t="str">
        <f>IF($C7829="","",IFERROR(_xlfn.XLOOKUP($C7829,'1.PrepList'!$I$2:$I$1500,'1.PrepList'!$K$2:$K$1500,"")&amp;"",""))</f>
        <v/>
      </c>
      <c r="H7829" s="644" t="str">
        <f>IF($C7829="","",IFERROR(IF(_xlfn.XLOOKUP($C7829,tbl_StartedStatus[Bold ID],tbl_StartedStatus[Started])="Started","Yes",IF(_xlfn.XLOOKUP($C7829,tbl_StartedStatus[Bold ID],tbl_StartedStatus[Started])="No Show","No Show","")),""))</f>
        <v/>
      </c>
    </row>
    <row r="7830" spans="1:8" ht="15" customHeight="1" thickBot="1">
      <c r="A7830" s="38" t="str">
        <f>IF($C7830="","",IFERROR(_xlfn.XLOOKUP($C7830,'1.PrepList'!$I$2:$I$1500,'1.PrepList'!$G$2:$G$1500,"")&amp;"",""))</f>
        <v/>
      </c>
      <c r="B7830" s="638" t="str">
        <f>IF($C7830="","",IFERROR(_xlfn.XLOOKUP($C7830,'1.PrepList'!$I$2:$I$1500,'1.PrepList'!$H$2:$H$1500,"")&amp;"",""))</f>
        <v/>
      </c>
      <c r="D7830" s="638" t="str">
        <f>IF($C7830="","",IFERROR(_xlfn.XLOOKUP($C7830,'1.PrepList'!$I$2:$I$1500,'1.PrepList'!$J$2:$J$1500,"")&amp;"",""))</f>
        <v/>
      </c>
      <c r="E7830" s="638" t="str">
        <f>IF($C7830="","",IFERROR(_xlfn.XLOOKUP($C7830,'1.PrepList'!$I$2:$I$1500,'1.PrepList'!$N$2:$N$1500,"")&amp;"",""))</f>
        <v/>
      </c>
      <c r="F7830" s="638" t="str">
        <f>IF($C7830="","",IFERROR(_xlfn.XLOOKUP($C7830,'1.PrepList'!$I$2:$I$1500,'1.PrepList'!$K$2:$K$1500,"")&amp;"",""))</f>
        <v/>
      </c>
      <c r="H7830" s="644" t="str">
        <f>IF($C7830="","",IFERROR(IF(_xlfn.XLOOKUP($C7830,tbl_StartedStatus[Bold ID],tbl_StartedStatus[Started])="Started","Yes",IF(_xlfn.XLOOKUP($C7830,tbl_StartedStatus[Bold ID],tbl_StartedStatus[Started])="No Show","No Show","")),""))</f>
        <v/>
      </c>
    </row>
    <row r="7831" spans="1:8" ht="15" customHeight="1" thickBot="1">
      <c r="A7831" s="38" t="str">
        <f>IF($C7831="","",IFERROR(_xlfn.XLOOKUP($C7831,'1.PrepList'!$I$2:$I$1500,'1.PrepList'!$G$2:$G$1500,"")&amp;"",""))</f>
        <v/>
      </c>
      <c r="B7831" s="638" t="str">
        <f>IF($C7831="","",IFERROR(_xlfn.XLOOKUP($C7831,'1.PrepList'!$I$2:$I$1500,'1.PrepList'!$H$2:$H$1500,"")&amp;"",""))</f>
        <v/>
      </c>
      <c r="D7831" s="638" t="str">
        <f>IF($C7831="","",IFERROR(_xlfn.XLOOKUP($C7831,'1.PrepList'!$I$2:$I$1500,'1.PrepList'!$J$2:$J$1500,"")&amp;"",""))</f>
        <v/>
      </c>
      <c r="E7831" s="638" t="str">
        <f>IF($C7831="","",IFERROR(_xlfn.XLOOKUP($C7831,'1.PrepList'!$I$2:$I$1500,'1.PrepList'!$N$2:$N$1500,"")&amp;"",""))</f>
        <v/>
      </c>
      <c r="F7831" s="638" t="str">
        <f>IF($C7831="","",IFERROR(_xlfn.XLOOKUP($C7831,'1.PrepList'!$I$2:$I$1500,'1.PrepList'!$K$2:$K$1500,"")&amp;"",""))</f>
        <v/>
      </c>
      <c r="H7831" s="644" t="str">
        <f>IF($C7831="","",IFERROR(IF(_xlfn.XLOOKUP($C7831,tbl_StartedStatus[Bold ID],tbl_StartedStatus[Started])="Started","Yes",IF(_xlfn.XLOOKUP($C7831,tbl_StartedStatus[Bold ID],tbl_StartedStatus[Started])="No Show","No Show","")),""))</f>
        <v/>
      </c>
    </row>
    <row r="7832" spans="1:8" ht="15" customHeight="1" thickBot="1">
      <c r="A7832" s="38" t="str">
        <f>IF($C7832="","",IFERROR(_xlfn.XLOOKUP($C7832,'1.PrepList'!$I$2:$I$1500,'1.PrepList'!$G$2:$G$1500,"")&amp;"",""))</f>
        <v/>
      </c>
      <c r="B7832" s="638" t="str">
        <f>IF($C7832="","",IFERROR(_xlfn.XLOOKUP($C7832,'1.PrepList'!$I$2:$I$1500,'1.PrepList'!$H$2:$H$1500,"")&amp;"",""))</f>
        <v/>
      </c>
      <c r="D7832" s="638" t="str">
        <f>IF($C7832="","",IFERROR(_xlfn.XLOOKUP($C7832,'1.PrepList'!$I$2:$I$1500,'1.PrepList'!$J$2:$J$1500,"")&amp;"",""))</f>
        <v/>
      </c>
      <c r="E7832" s="638" t="str">
        <f>IF($C7832="","",IFERROR(_xlfn.XLOOKUP($C7832,'1.PrepList'!$I$2:$I$1500,'1.PrepList'!$N$2:$N$1500,"")&amp;"",""))</f>
        <v/>
      </c>
      <c r="F7832" s="638" t="str">
        <f>IF($C7832="","",IFERROR(_xlfn.XLOOKUP($C7832,'1.PrepList'!$I$2:$I$1500,'1.PrepList'!$K$2:$K$1500,"")&amp;"",""))</f>
        <v/>
      </c>
      <c r="H7832" s="644" t="str">
        <f>IF($C7832="","",IFERROR(IF(_xlfn.XLOOKUP($C7832,tbl_StartedStatus[Bold ID],tbl_StartedStatus[Started])="Started","Yes",IF(_xlfn.XLOOKUP($C7832,tbl_StartedStatus[Bold ID],tbl_StartedStatus[Started])="No Show","No Show","")),""))</f>
        <v/>
      </c>
    </row>
    <row r="7833" spans="1:8" ht="15" customHeight="1" thickBot="1">
      <c r="A7833" s="38" t="str">
        <f>IF($C7833="","",IFERROR(_xlfn.XLOOKUP($C7833,'1.PrepList'!$I$2:$I$1500,'1.PrepList'!$G$2:$G$1500,"")&amp;"",""))</f>
        <v/>
      </c>
      <c r="B7833" s="638" t="str">
        <f>IF($C7833="","",IFERROR(_xlfn.XLOOKUP($C7833,'1.PrepList'!$I$2:$I$1500,'1.PrepList'!$H$2:$H$1500,"")&amp;"",""))</f>
        <v/>
      </c>
      <c r="D7833" s="638" t="str">
        <f>IF($C7833="","",IFERROR(_xlfn.XLOOKUP($C7833,'1.PrepList'!$I$2:$I$1500,'1.PrepList'!$J$2:$J$1500,"")&amp;"",""))</f>
        <v/>
      </c>
      <c r="E7833" s="638" t="str">
        <f>IF($C7833="","",IFERROR(_xlfn.XLOOKUP($C7833,'1.PrepList'!$I$2:$I$1500,'1.PrepList'!$N$2:$N$1500,"")&amp;"",""))</f>
        <v/>
      </c>
      <c r="F7833" s="638" t="str">
        <f>IF($C7833="","",IFERROR(_xlfn.XLOOKUP($C7833,'1.PrepList'!$I$2:$I$1500,'1.PrepList'!$K$2:$K$1500,"")&amp;"",""))</f>
        <v/>
      </c>
      <c r="H7833" s="644" t="str">
        <f>IF($C7833="","",IFERROR(IF(_xlfn.XLOOKUP($C7833,tbl_StartedStatus[Bold ID],tbl_StartedStatus[Started])="Started","Yes",IF(_xlfn.XLOOKUP($C7833,tbl_StartedStatus[Bold ID],tbl_StartedStatus[Started])="No Show","No Show","")),""))</f>
        <v/>
      </c>
    </row>
    <row r="7834" spans="1:8" ht="15" customHeight="1" thickBot="1">
      <c r="A7834" s="38" t="str">
        <f>IF($C7834="","",IFERROR(_xlfn.XLOOKUP($C7834,'1.PrepList'!$I$2:$I$1500,'1.PrepList'!$G$2:$G$1500,"")&amp;"",""))</f>
        <v/>
      </c>
      <c r="B7834" s="638" t="str">
        <f>IF($C7834="","",IFERROR(_xlfn.XLOOKUP($C7834,'1.PrepList'!$I$2:$I$1500,'1.PrepList'!$H$2:$H$1500,"")&amp;"",""))</f>
        <v/>
      </c>
      <c r="D7834" s="638" t="str">
        <f>IF($C7834="","",IFERROR(_xlfn.XLOOKUP($C7834,'1.PrepList'!$I$2:$I$1500,'1.PrepList'!$J$2:$J$1500,"")&amp;"",""))</f>
        <v/>
      </c>
      <c r="E7834" s="638" t="str">
        <f>IF($C7834="","",IFERROR(_xlfn.XLOOKUP($C7834,'1.PrepList'!$I$2:$I$1500,'1.PrepList'!$N$2:$N$1500,"")&amp;"",""))</f>
        <v/>
      </c>
      <c r="F7834" s="638" t="str">
        <f>IF($C7834="","",IFERROR(_xlfn.XLOOKUP($C7834,'1.PrepList'!$I$2:$I$1500,'1.PrepList'!$K$2:$K$1500,"")&amp;"",""))</f>
        <v/>
      </c>
      <c r="H7834" s="644" t="str">
        <f>IF($C7834="","",IFERROR(IF(_xlfn.XLOOKUP($C7834,tbl_StartedStatus[Bold ID],tbl_StartedStatus[Started])="Started","Yes",IF(_xlfn.XLOOKUP($C7834,tbl_StartedStatus[Bold ID],tbl_StartedStatus[Started])="No Show","No Show","")),""))</f>
        <v/>
      </c>
    </row>
    <row r="7835" spans="1:8" ht="15" customHeight="1" thickBot="1">
      <c r="A7835" s="38" t="str">
        <f>IF($C7835="","",IFERROR(_xlfn.XLOOKUP($C7835,'1.PrepList'!$I$2:$I$1500,'1.PrepList'!$G$2:$G$1500,"")&amp;"",""))</f>
        <v/>
      </c>
      <c r="B7835" s="638" t="str">
        <f>IF($C7835="","",IFERROR(_xlfn.XLOOKUP($C7835,'1.PrepList'!$I$2:$I$1500,'1.PrepList'!$H$2:$H$1500,"")&amp;"",""))</f>
        <v/>
      </c>
      <c r="D7835" s="638" t="str">
        <f>IF($C7835="","",IFERROR(_xlfn.XLOOKUP($C7835,'1.PrepList'!$I$2:$I$1500,'1.PrepList'!$J$2:$J$1500,"")&amp;"",""))</f>
        <v/>
      </c>
      <c r="E7835" s="638" t="str">
        <f>IF($C7835="","",IFERROR(_xlfn.XLOOKUP($C7835,'1.PrepList'!$I$2:$I$1500,'1.PrepList'!$N$2:$N$1500,"")&amp;"",""))</f>
        <v/>
      </c>
      <c r="F7835" s="638" t="str">
        <f>IF($C7835="","",IFERROR(_xlfn.XLOOKUP($C7835,'1.PrepList'!$I$2:$I$1500,'1.PrepList'!$K$2:$K$1500,"")&amp;"",""))</f>
        <v/>
      </c>
      <c r="H7835" s="644" t="str">
        <f>IF($C7835="","",IFERROR(IF(_xlfn.XLOOKUP($C7835,tbl_StartedStatus[Bold ID],tbl_StartedStatus[Started])="Started","Yes",IF(_xlfn.XLOOKUP($C7835,tbl_StartedStatus[Bold ID],tbl_StartedStatus[Started])="No Show","No Show","")),""))</f>
        <v/>
      </c>
    </row>
    <row r="7836" spans="1:8" ht="15" customHeight="1" thickBot="1">
      <c r="A7836" s="38" t="str">
        <f>IF($C7836="","",IFERROR(_xlfn.XLOOKUP($C7836,'1.PrepList'!$I$2:$I$1500,'1.PrepList'!$G$2:$G$1500,"")&amp;"",""))</f>
        <v/>
      </c>
      <c r="B7836" s="638" t="str">
        <f>IF($C7836="","",IFERROR(_xlfn.XLOOKUP($C7836,'1.PrepList'!$I$2:$I$1500,'1.PrepList'!$H$2:$H$1500,"")&amp;"",""))</f>
        <v/>
      </c>
      <c r="D7836" s="638" t="str">
        <f>IF($C7836="","",IFERROR(_xlfn.XLOOKUP($C7836,'1.PrepList'!$I$2:$I$1500,'1.PrepList'!$J$2:$J$1500,"")&amp;"",""))</f>
        <v/>
      </c>
      <c r="E7836" s="638" t="str">
        <f>IF($C7836="","",IFERROR(_xlfn.XLOOKUP($C7836,'1.PrepList'!$I$2:$I$1500,'1.PrepList'!$N$2:$N$1500,"")&amp;"",""))</f>
        <v/>
      </c>
      <c r="F7836" s="638" t="str">
        <f>IF($C7836="","",IFERROR(_xlfn.XLOOKUP($C7836,'1.PrepList'!$I$2:$I$1500,'1.PrepList'!$K$2:$K$1500,"")&amp;"",""))</f>
        <v/>
      </c>
      <c r="H7836" s="644" t="str">
        <f>IF($C7836="","",IFERROR(IF(_xlfn.XLOOKUP($C7836,tbl_StartedStatus[Bold ID],tbl_StartedStatus[Started])="Started","Yes",IF(_xlfn.XLOOKUP($C7836,tbl_StartedStatus[Bold ID],tbl_StartedStatus[Started])="No Show","No Show","")),""))</f>
        <v/>
      </c>
    </row>
    <row r="7837" spans="1:8" ht="15" customHeight="1" thickBot="1">
      <c r="A7837" s="38" t="str">
        <f>IF($C7837="","",IFERROR(_xlfn.XLOOKUP($C7837,'1.PrepList'!$I$2:$I$1500,'1.PrepList'!$G$2:$G$1500,"")&amp;"",""))</f>
        <v/>
      </c>
      <c r="B7837" s="638" t="str">
        <f>IF($C7837="","",IFERROR(_xlfn.XLOOKUP($C7837,'1.PrepList'!$I$2:$I$1500,'1.PrepList'!$H$2:$H$1500,"")&amp;"",""))</f>
        <v/>
      </c>
      <c r="D7837" s="638" t="str">
        <f>IF($C7837="","",IFERROR(_xlfn.XLOOKUP($C7837,'1.PrepList'!$I$2:$I$1500,'1.PrepList'!$J$2:$J$1500,"")&amp;"",""))</f>
        <v/>
      </c>
      <c r="E7837" s="638" t="str">
        <f>IF($C7837="","",IFERROR(_xlfn.XLOOKUP($C7837,'1.PrepList'!$I$2:$I$1500,'1.PrepList'!$N$2:$N$1500,"")&amp;"",""))</f>
        <v/>
      </c>
      <c r="F7837" s="638" t="str">
        <f>IF($C7837="","",IFERROR(_xlfn.XLOOKUP($C7837,'1.PrepList'!$I$2:$I$1500,'1.PrepList'!$K$2:$K$1500,"")&amp;"",""))</f>
        <v/>
      </c>
      <c r="H7837" s="644" t="str">
        <f>IF($C7837="","",IFERROR(IF(_xlfn.XLOOKUP($C7837,tbl_StartedStatus[Bold ID],tbl_StartedStatus[Started])="Started","Yes",IF(_xlfn.XLOOKUP($C7837,tbl_StartedStatus[Bold ID],tbl_StartedStatus[Started])="No Show","No Show","")),""))</f>
        <v/>
      </c>
    </row>
    <row r="7838" spans="1:8" ht="15" customHeight="1" thickBot="1">
      <c r="A7838" s="38" t="str">
        <f>IF($C7838="","",IFERROR(_xlfn.XLOOKUP($C7838,'1.PrepList'!$I$2:$I$1500,'1.PrepList'!$G$2:$G$1500,"")&amp;"",""))</f>
        <v/>
      </c>
      <c r="B7838" s="638" t="str">
        <f>IF($C7838="","",IFERROR(_xlfn.XLOOKUP($C7838,'1.PrepList'!$I$2:$I$1500,'1.PrepList'!$H$2:$H$1500,"")&amp;"",""))</f>
        <v/>
      </c>
      <c r="D7838" s="638" t="str">
        <f>IF($C7838="","",IFERROR(_xlfn.XLOOKUP($C7838,'1.PrepList'!$I$2:$I$1500,'1.PrepList'!$J$2:$J$1500,"")&amp;"",""))</f>
        <v/>
      </c>
      <c r="E7838" s="638" t="str">
        <f>IF($C7838="","",IFERROR(_xlfn.XLOOKUP($C7838,'1.PrepList'!$I$2:$I$1500,'1.PrepList'!$N$2:$N$1500,"")&amp;"",""))</f>
        <v/>
      </c>
      <c r="F7838" s="638" t="str">
        <f>IF($C7838="","",IFERROR(_xlfn.XLOOKUP($C7838,'1.PrepList'!$I$2:$I$1500,'1.PrepList'!$K$2:$K$1500,"")&amp;"",""))</f>
        <v/>
      </c>
      <c r="H7838" s="644" t="str">
        <f>IF($C7838="","",IFERROR(IF(_xlfn.XLOOKUP($C7838,tbl_StartedStatus[Bold ID],tbl_StartedStatus[Started])="Started","Yes",IF(_xlfn.XLOOKUP($C7838,tbl_StartedStatus[Bold ID],tbl_StartedStatus[Started])="No Show","No Show","")),""))</f>
        <v/>
      </c>
    </row>
    <row r="7839" spans="1:8" ht="15" customHeight="1" thickBot="1">
      <c r="A7839" s="38" t="str">
        <f>IF($C7839="","",IFERROR(_xlfn.XLOOKUP($C7839,'1.PrepList'!$I$2:$I$1500,'1.PrepList'!$G$2:$G$1500,"")&amp;"",""))</f>
        <v/>
      </c>
      <c r="B7839" s="638" t="str">
        <f>IF($C7839="","",IFERROR(_xlfn.XLOOKUP($C7839,'1.PrepList'!$I$2:$I$1500,'1.PrepList'!$H$2:$H$1500,"")&amp;"",""))</f>
        <v/>
      </c>
      <c r="D7839" s="638" t="str">
        <f>IF($C7839="","",IFERROR(_xlfn.XLOOKUP($C7839,'1.PrepList'!$I$2:$I$1500,'1.PrepList'!$J$2:$J$1500,"")&amp;"",""))</f>
        <v/>
      </c>
      <c r="E7839" s="638" t="str">
        <f>IF($C7839="","",IFERROR(_xlfn.XLOOKUP($C7839,'1.PrepList'!$I$2:$I$1500,'1.PrepList'!$N$2:$N$1500,"")&amp;"",""))</f>
        <v/>
      </c>
      <c r="F7839" s="638" t="str">
        <f>IF($C7839="","",IFERROR(_xlfn.XLOOKUP($C7839,'1.PrepList'!$I$2:$I$1500,'1.PrepList'!$K$2:$K$1500,"")&amp;"",""))</f>
        <v/>
      </c>
      <c r="H7839" s="644" t="str">
        <f>IF($C7839="","",IFERROR(IF(_xlfn.XLOOKUP($C7839,tbl_StartedStatus[Bold ID],tbl_StartedStatus[Started])="Started","Yes",IF(_xlfn.XLOOKUP($C7839,tbl_StartedStatus[Bold ID],tbl_StartedStatus[Started])="No Show","No Show","")),""))</f>
        <v/>
      </c>
    </row>
    <row r="7840" spans="1:8" ht="15" customHeight="1" thickBot="1">
      <c r="A7840" s="38" t="str">
        <f>IF($C7840="","",IFERROR(_xlfn.XLOOKUP($C7840,'1.PrepList'!$I$2:$I$1500,'1.PrepList'!$G$2:$G$1500,"")&amp;"",""))</f>
        <v/>
      </c>
      <c r="B7840" s="638" t="str">
        <f>IF($C7840="","",IFERROR(_xlfn.XLOOKUP($C7840,'1.PrepList'!$I$2:$I$1500,'1.PrepList'!$H$2:$H$1500,"")&amp;"",""))</f>
        <v/>
      </c>
      <c r="D7840" s="638" t="str">
        <f>IF($C7840="","",IFERROR(_xlfn.XLOOKUP($C7840,'1.PrepList'!$I$2:$I$1500,'1.PrepList'!$J$2:$J$1500,"")&amp;"",""))</f>
        <v/>
      </c>
      <c r="E7840" s="638" t="str">
        <f>IF($C7840="","",IFERROR(_xlfn.XLOOKUP($C7840,'1.PrepList'!$I$2:$I$1500,'1.PrepList'!$N$2:$N$1500,"")&amp;"",""))</f>
        <v/>
      </c>
      <c r="F7840" s="638" t="str">
        <f>IF($C7840="","",IFERROR(_xlfn.XLOOKUP($C7840,'1.PrepList'!$I$2:$I$1500,'1.PrepList'!$K$2:$K$1500,"")&amp;"",""))</f>
        <v/>
      </c>
      <c r="H7840" s="644" t="str">
        <f>IF($C7840="","",IFERROR(IF(_xlfn.XLOOKUP($C7840,tbl_StartedStatus[Bold ID],tbl_StartedStatus[Started])="Started","Yes",IF(_xlfn.XLOOKUP($C7840,tbl_StartedStatus[Bold ID],tbl_StartedStatus[Started])="No Show","No Show","")),""))</f>
        <v/>
      </c>
    </row>
    <row r="7841" spans="1:8" ht="15" customHeight="1" thickBot="1">
      <c r="A7841" s="38" t="str">
        <f>IF($C7841="","",IFERROR(_xlfn.XLOOKUP($C7841,'1.PrepList'!$I$2:$I$1500,'1.PrepList'!$G$2:$G$1500,"")&amp;"",""))</f>
        <v/>
      </c>
      <c r="B7841" s="638" t="str">
        <f>IF($C7841="","",IFERROR(_xlfn.XLOOKUP($C7841,'1.PrepList'!$I$2:$I$1500,'1.PrepList'!$H$2:$H$1500,"")&amp;"",""))</f>
        <v/>
      </c>
      <c r="D7841" s="638" t="str">
        <f>IF($C7841="","",IFERROR(_xlfn.XLOOKUP($C7841,'1.PrepList'!$I$2:$I$1500,'1.PrepList'!$J$2:$J$1500,"")&amp;"",""))</f>
        <v/>
      </c>
      <c r="E7841" s="638" t="str">
        <f>IF($C7841="","",IFERROR(_xlfn.XLOOKUP($C7841,'1.PrepList'!$I$2:$I$1500,'1.PrepList'!$N$2:$N$1500,"")&amp;"",""))</f>
        <v/>
      </c>
      <c r="F7841" s="638" t="str">
        <f>IF($C7841="","",IFERROR(_xlfn.XLOOKUP($C7841,'1.PrepList'!$I$2:$I$1500,'1.PrepList'!$K$2:$K$1500,"")&amp;"",""))</f>
        <v/>
      </c>
      <c r="H7841" s="644" t="str">
        <f>IF($C7841="","",IFERROR(IF(_xlfn.XLOOKUP($C7841,tbl_StartedStatus[Bold ID],tbl_StartedStatus[Started])="Started","Yes",IF(_xlfn.XLOOKUP($C7841,tbl_StartedStatus[Bold ID],tbl_StartedStatus[Started])="No Show","No Show","")),""))</f>
        <v/>
      </c>
    </row>
    <row r="7842" spans="1:8" ht="15" customHeight="1" thickBot="1">
      <c r="A7842" s="38" t="str">
        <f>IF($C7842="","",IFERROR(_xlfn.XLOOKUP($C7842,'1.PrepList'!$I$2:$I$1500,'1.PrepList'!$G$2:$G$1500,"")&amp;"",""))</f>
        <v/>
      </c>
      <c r="B7842" s="638" t="str">
        <f>IF($C7842="","",IFERROR(_xlfn.XLOOKUP($C7842,'1.PrepList'!$I$2:$I$1500,'1.PrepList'!$H$2:$H$1500,"")&amp;"",""))</f>
        <v/>
      </c>
      <c r="D7842" s="638" t="str">
        <f>IF($C7842="","",IFERROR(_xlfn.XLOOKUP($C7842,'1.PrepList'!$I$2:$I$1500,'1.PrepList'!$J$2:$J$1500,"")&amp;"",""))</f>
        <v/>
      </c>
      <c r="E7842" s="638" t="str">
        <f>IF($C7842="","",IFERROR(_xlfn.XLOOKUP($C7842,'1.PrepList'!$I$2:$I$1500,'1.PrepList'!$N$2:$N$1500,"")&amp;"",""))</f>
        <v/>
      </c>
      <c r="F7842" s="638" t="str">
        <f>IF($C7842="","",IFERROR(_xlfn.XLOOKUP($C7842,'1.PrepList'!$I$2:$I$1500,'1.PrepList'!$K$2:$K$1500,"")&amp;"",""))</f>
        <v/>
      </c>
      <c r="H7842" s="644" t="str">
        <f>IF($C7842="","",IFERROR(IF(_xlfn.XLOOKUP($C7842,tbl_StartedStatus[Bold ID],tbl_StartedStatus[Started])="Started","Yes",IF(_xlfn.XLOOKUP($C7842,tbl_StartedStatus[Bold ID],tbl_StartedStatus[Started])="No Show","No Show","")),""))</f>
        <v/>
      </c>
    </row>
    <row r="7843" spans="1:8" ht="15" customHeight="1" thickBot="1">
      <c r="A7843" s="38" t="str">
        <f>IF($C7843="","",IFERROR(_xlfn.XLOOKUP($C7843,'1.PrepList'!$I$2:$I$1500,'1.PrepList'!$G$2:$G$1500,"")&amp;"",""))</f>
        <v/>
      </c>
      <c r="B7843" s="638" t="str">
        <f>IF($C7843="","",IFERROR(_xlfn.XLOOKUP($C7843,'1.PrepList'!$I$2:$I$1500,'1.PrepList'!$H$2:$H$1500,"")&amp;"",""))</f>
        <v/>
      </c>
      <c r="D7843" s="638" t="str">
        <f>IF($C7843="","",IFERROR(_xlfn.XLOOKUP($C7843,'1.PrepList'!$I$2:$I$1500,'1.PrepList'!$J$2:$J$1500,"")&amp;"",""))</f>
        <v/>
      </c>
      <c r="E7843" s="638" t="str">
        <f>IF($C7843="","",IFERROR(_xlfn.XLOOKUP($C7843,'1.PrepList'!$I$2:$I$1500,'1.PrepList'!$N$2:$N$1500,"")&amp;"",""))</f>
        <v/>
      </c>
      <c r="F7843" s="638" t="str">
        <f>IF($C7843="","",IFERROR(_xlfn.XLOOKUP($C7843,'1.PrepList'!$I$2:$I$1500,'1.PrepList'!$K$2:$K$1500,"")&amp;"",""))</f>
        <v/>
      </c>
      <c r="H7843" s="644" t="str">
        <f>IF($C7843="","",IFERROR(IF(_xlfn.XLOOKUP($C7843,tbl_StartedStatus[Bold ID],tbl_StartedStatus[Started])="Started","Yes",IF(_xlfn.XLOOKUP($C7843,tbl_StartedStatus[Bold ID],tbl_StartedStatus[Started])="No Show","No Show","")),""))</f>
        <v/>
      </c>
    </row>
    <row r="7844" spans="1:8" ht="15" customHeight="1" thickBot="1">
      <c r="A7844" s="38" t="str">
        <f>IF($C7844="","",IFERROR(_xlfn.XLOOKUP($C7844,'1.PrepList'!$I$2:$I$1500,'1.PrepList'!$G$2:$G$1500,"")&amp;"",""))</f>
        <v/>
      </c>
      <c r="B7844" s="638" t="str">
        <f>IF($C7844="","",IFERROR(_xlfn.XLOOKUP($C7844,'1.PrepList'!$I$2:$I$1500,'1.PrepList'!$H$2:$H$1500,"")&amp;"",""))</f>
        <v/>
      </c>
      <c r="D7844" s="638" t="str">
        <f>IF($C7844="","",IFERROR(_xlfn.XLOOKUP($C7844,'1.PrepList'!$I$2:$I$1500,'1.PrepList'!$J$2:$J$1500,"")&amp;"",""))</f>
        <v/>
      </c>
      <c r="E7844" s="638" t="str">
        <f>IF($C7844="","",IFERROR(_xlfn.XLOOKUP($C7844,'1.PrepList'!$I$2:$I$1500,'1.PrepList'!$N$2:$N$1500,"")&amp;"",""))</f>
        <v/>
      </c>
      <c r="F7844" s="638" t="str">
        <f>IF($C7844="","",IFERROR(_xlfn.XLOOKUP($C7844,'1.PrepList'!$I$2:$I$1500,'1.PrepList'!$K$2:$K$1500,"")&amp;"",""))</f>
        <v/>
      </c>
      <c r="H7844" s="644" t="str">
        <f>IF($C7844="","",IFERROR(IF(_xlfn.XLOOKUP($C7844,tbl_StartedStatus[Bold ID],tbl_StartedStatus[Started])="Started","Yes",IF(_xlfn.XLOOKUP($C7844,tbl_StartedStatus[Bold ID],tbl_StartedStatus[Started])="No Show","No Show","")),""))</f>
        <v/>
      </c>
    </row>
    <row r="7845" spans="1:8" ht="15" customHeight="1" thickBot="1">
      <c r="A7845" s="38" t="str">
        <f>IF($C7845="","",IFERROR(_xlfn.XLOOKUP($C7845,'1.PrepList'!$I$2:$I$1500,'1.PrepList'!$G$2:$G$1500,"")&amp;"",""))</f>
        <v/>
      </c>
      <c r="B7845" s="638" t="str">
        <f>IF($C7845="","",IFERROR(_xlfn.XLOOKUP($C7845,'1.PrepList'!$I$2:$I$1500,'1.PrepList'!$H$2:$H$1500,"")&amp;"",""))</f>
        <v/>
      </c>
      <c r="D7845" s="638" t="str">
        <f>IF($C7845="","",IFERROR(_xlfn.XLOOKUP($C7845,'1.PrepList'!$I$2:$I$1500,'1.PrepList'!$J$2:$J$1500,"")&amp;"",""))</f>
        <v/>
      </c>
      <c r="E7845" s="638" t="str">
        <f>IF($C7845="","",IFERROR(_xlfn.XLOOKUP($C7845,'1.PrepList'!$I$2:$I$1500,'1.PrepList'!$N$2:$N$1500,"")&amp;"",""))</f>
        <v/>
      </c>
      <c r="F7845" s="638" t="str">
        <f>IF($C7845="","",IFERROR(_xlfn.XLOOKUP($C7845,'1.PrepList'!$I$2:$I$1500,'1.PrepList'!$K$2:$K$1500,"")&amp;"",""))</f>
        <v/>
      </c>
      <c r="H7845" s="644" t="str">
        <f>IF($C7845="","",IFERROR(IF(_xlfn.XLOOKUP($C7845,tbl_StartedStatus[Bold ID],tbl_StartedStatus[Started])="Started","Yes",IF(_xlfn.XLOOKUP($C7845,tbl_StartedStatus[Bold ID],tbl_StartedStatus[Started])="No Show","No Show","")),""))</f>
        <v/>
      </c>
    </row>
    <row r="7846" spans="1:8" ht="15" customHeight="1" thickBot="1">
      <c r="A7846" s="38" t="str">
        <f>IF($C7846="","",IFERROR(_xlfn.XLOOKUP($C7846,'1.PrepList'!$I$2:$I$1500,'1.PrepList'!$G$2:$G$1500,"")&amp;"",""))</f>
        <v/>
      </c>
      <c r="B7846" s="638" t="str">
        <f>IF($C7846="","",IFERROR(_xlfn.XLOOKUP($C7846,'1.PrepList'!$I$2:$I$1500,'1.PrepList'!$H$2:$H$1500,"")&amp;"",""))</f>
        <v/>
      </c>
      <c r="D7846" s="638" t="str">
        <f>IF($C7846="","",IFERROR(_xlfn.XLOOKUP($C7846,'1.PrepList'!$I$2:$I$1500,'1.PrepList'!$J$2:$J$1500,"")&amp;"",""))</f>
        <v/>
      </c>
      <c r="E7846" s="638" t="str">
        <f>IF($C7846="","",IFERROR(_xlfn.XLOOKUP($C7846,'1.PrepList'!$I$2:$I$1500,'1.PrepList'!$N$2:$N$1500,"")&amp;"",""))</f>
        <v/>
      </c>
      <c r="F7846" s="638" t="str">
        <f>IF($C7846="","",IFERROR(_xlfn.XLOOKUP($C7846,'1.PrepList'!$I$2:$I$1500,'1.PrepList'!$K$2:$K$1500,"")&amp;"",""))</f>
        <v/>
      </c>
      <c r="H7846" s="644" t="str">
        <f>IF($C7846="","",IFERROR(IF(_xlfn.XLOOKUP($C7846,tbl_StartedStatus[Bold ID],tbl_StartedStatus[Started])="Started","Yes",IF(_xlfn.XLOOKUP($C7846,tbl_StartedStatus[Bold ID],tbl_StartedStatus[Started])="No Show","No Show","")),""))</f>
        <v/>
      </c>
    </row>
    <row r="7847" spans="1:8" ht="15" customHeight="1" thickBot="1">
      <c r="A7847" s="38" t="str">
        <f>IF($C7847="","",IFERROR(_xlfn.XLOOKUP($C7847,'1.PrepList'!$I$2:$I$1500,'1.PrepList'!$G$2:$G$1500,"")&amp;"",""))</f>
        <v/>
      </c>
      <c r="B7847" s="638" t="str">
        <f>IF($C7847="","",IFERROR(_xlfn.XLOOKUP($C7847,'1.PrepList'!$I$2:$I$1500,'1.PrepList'!$H$2:$H$1500,"")&amp;"",""))</f>
        <v/>
      </c>
      <c r="D7847" s="638" t="str">
        <f>IF($C7847="","",IFERROR(_xlfn.XLOOKUP($C7847,'1.PrepList'!$I$2:$I$1500,'1.PrepList'!$J$2:$J$1500,"")&amp;"",""))</f>
        <v/>
      </c>
      <c r="E7847" s="638" t="str">
        <f>IF($C7847="","",IFERROR(_xlfn.XLOOKUP($C7847,'1.PrepList'!$I$2:$I$1500,'1.PrepList'!$N$2:$N$1500,"")&amp;"",""))</f>
        <v/>
      </c>
      <c r="F7847" s="638" t="str">
        <f>IF($C7847="","",IFERROR(_xlfn.XLOOKUP($C7847,'1.PrepList'!$I$2:$I$1500,'1.PrepList'!$K$2:$K$1500,"")&amp;"",""))</f>
        <v/>
      </c>
      <c r="H7847" s="644" t="str">
        <f>IF($C7847="","",IFERROR(IF(_xlfn.XLOOKUP($C7847,tbl_StartedStatus[Bold ID],tbl_StartedStatus[Started])="Started","Yes",IF(_xlfn.XLOOKUP($C7847,tbl_StartedStatus[Bold ID],tbl_StartedStatus[Started])="No Show","No Show","")),""))</f>
        <v/>
      </c>
    </row>
    <row r="7848" spans="1:8" ht="15" customHeight="1" thickBot="1">
      <c r="A7848" s="38" t="str">
        <f>IF($C7848="","",IFERROR(_xlfn.XLOOKUP($C7848,'1.PrepList'!$I$2:$I$1500,'1.PrepList'!$G$2:$G$1500,"")&amp;"",""))</f>
        <v/>
      </c>
      <c r="B7848" s="638" t="str">
        <f>IF($C7848="","",IFERROR(_xlfn.XLOOKUP($C7848,'1.PrepList'!$I$2:$I$1500,'1.PrepList'!$H$2:$H$1500,"")&amp;"",""))</f>
        <v/>
      </c>
      <c r="D7848" s="638" t="str">
        <f>IF($C7848="","",IFERROR(_xlfn.XLOOKUP($C7848,'1.PrepList'!$I$2:$I$1500,'1.PrepList'!$J$2:$J$1500,"")&amp;"",""))</f>
        <v/>
      </c>
      <c r="E7848" s="638" t="str">
        <f>IF($C7848="","",IFERROR(_xlfn.XLOOKUP($C7848,'1.PrepList'!$I$2:$I$1500,'1.PrepList'!$N$2:$N$1500,"")&amp;"",""))</f>
        <v/>
      </c>
      <c r="F7848" s="638" t="str">
        <f>IF($C7848="","",IFERROR(_xlfn.XLOOKUP($C7848,'1.PrepList'!$I$2:$I$1500,'1.PrepList'!$K$2:$K$1500,"")&amp;"",""))</f>
        <v/>
      </c>
      <c r="H7848" s="644" t="str">
        <f>IF($C7848="","",IFERROR(IF(_xlfn.XLOOKUP($C7848,tbl_StartedStatus[Bold ID],tbl_StartedStatus[Started])="Started","Yes",IF(_xlfn.XLOOKUP($C7848,tbl_StartedStatus[Bold ID],tbl_StartedStatus[Started])="No Show","No Show","")),""))</f>
        <v/>
      </c>
    </row>
    <row r="7849" spans="1:8" ht="15" customHeight="1" thickBot="1">
      <c r="A7849" s="38" t="str">
        <f>IF($C7849="","",IFERROR(_xlfn.XLOOKUP($C7849,'1.PrepList'!$I$2:$I$1500,'1.PrepList'!$G$2:$G$1500,"")&amp;"",""))</f>
        <v/>
      </c>
      <c r="B7849" s="638" t="str">
        <f>IF($C7849="","",IFERROR(_xlfn.XLOOKUP($C7849,'1.PrepList'!$I$2:$I$1500,'1.PrepList'!$H$2:$H$1500,"")&amp;"",""))</f>
        <v/>
      </c>
      <c r="D7849" s="638" t="str">
        <f>IF($C7849="","",IFERROR(_xlfn.XLOOKUP($C7849,'1.PrepList'!$I$2:$I$1500,'1.PrepList'!$J$2:$J$1500,"")&amp;"",""))</f>
        <v/>
      </c>
      <c r="E7849" s="638" t="str">
        <f>IF($C7849="","",IFERROR(_xlfn.XLOOKUP($C7849,'1.PrepList'!$I$2:$I$1500,'1.PrepList'!$N$2:$N$1500,"")&amp;"",""))</f>
        <v/>
      </c>
      <c r="F7849" s="638" t="str">
        <f>IF($C7849="","",IFERROR(_xlfn.XLOOKUP($C7849,'1.PrepList'!$I$2:$I$1500,'1.PrepList'!$K$2:$K$1500,"")&amp;"",""))</f>
        <v/>
      </c>
      <c r="H7849" s="644" t="str">
        <f>IF($C7849="","",IFERROR(IF(_xlfn.XLOOKUP($C7849,tbl_StartedStatus[Bold ID],tbl_StartedStatus[Started])="Started","Yes",IF(_xlfn.XLOOKUP($C7849,tbl_StartedStatus[Bold ID],tbl_StartedStatus[Started])="No Show","No Show","")),""))</f>
        <v/>
      </c>
    </row>
    <row r="7850" spans="1:8" ht="15" customHeight="1" thickBot="1">
      <c r="A7850" s="38" t="str">
        <f>IF($C7850="","",IFERROR(_xlfn.XLOOKUP($C7850,'1.PrepList'!$I$2:$I$1500,'1.PrepList'!$G$2:$G$1500,"")&amp;"",""))</f>
        <v/>
      </c>
      <c r="B7850" s="638" t="str">
        <f>IF($C7850="","",IFERROR(_xlfn.XLOOKUP($C7850,'1.PrepList'!$I$2:$I$1500,'1.PrepList'!$H$2:$H$1500,"")&amp;"",""))</f>
        <v/>
      </c>
      <c r="D7850" s="638" t="str">
        <f>IF($C7850="","",IFERROR(_xlfn.XLOOKUP($C7850,'1.PrepList'!$I$2:$I$1500,'1.PrepList'!$J$2:$J$1500,"")&amp;"",""))</f>
        <v/>
      </c>
      <c r="E7850" s="638" t="str">
        <f>IF($C7850="","",IFERROR(_xlfn.XLOOKUP($C7850,'1.PrepList'!$I$2:$I$1500,'1.PrepList'!$N$2:$N$1500,"")&amp;"",""))</f>
        <v/>
      </c>
      <c r="F7850" s="638" t="str">
        <f>IF($C7850="","",IFERROR(_xlfn.XLOOKUP($C7850,'1.PrepList'!$I$2:$I$1500,'1.PrepList'!$K$2:$K$1500,"")&amp;"",""))</f>
        <v/>
      </c>
      <c r="H7850" s="644" t="str">
        <f>IF($C7850="","",IFERROR(IF(_xlfn.XLOOKUP($C7850,tbl_StartedStatus[Bold ID],tbl_StartedStatus[Started])="Started","Yes",IF(_xlfn.XLOOKUP($C7850,tbl_StartedStatus[Bold ID],tbl_StartedStatus[Started])="No Show","No Show","")),""))</f>
        <v/>
      </c>
    </row>
    <row r="7851" spans="1:8" ht="15" customHeight="1" thickBot="1">
      <c r="A7851" s="38" t="str">
        <f>IF($C7851="","",IFERROR(_xlfn.XLOOKUP($C7851,'1.PrepList'!$I$2:$I$1500,'1.PrepList'!$G$2:$G$1500,"")&amp;"",""))</f>
        <v/>
      </c>
      <c r="B7851" s="638" t="str">
        <f>IF($C7851="","",IFERROR(_xlfn.XLOOKUP($C7851,'1.PrepList'!$I$2:$I$1500,'1.PrepList'!$H$2:$H$1500,"")&amp;"",""))</f>
        <v/>
      </c>
      <c r="D7851" s="638" t="str">
        <f>IF($C7851="","",IFERROR(_xlfn.XLOOKUP($C7851,'1.PrepList'!$I$2:$I$1500,'1.PrepList'!$J$2:$J$1500,"")&amp;"",""))</f>
        <v/>
      </c>
      <c r="E7851" s="638" t="str">
        <f>IF($C7851="","",IFERROR(_xlfn.XLOOKUP($C7851,'1.PrepList'!$I$2:$I$1500,'1.PrepList'!$N$2:$N$1500,"")&amp;"",""))</f>
        <v/>
      </c>
      <c r="F7851" s="638" t="str">
        <f>IF($C7851="","",IFERROR(_xlfn.XLOOKUP($C7851,'1.PrepList'!$I$2:$I$1500,'1.PrepList'!$K$2:$K$1500,"")&amp;"",""))</f>
        <v/>
      </c>
      <c r="H7851" s="644" t="str">
        <f>IF($C7851="","",IFERROR(IF(_xlfn.XLOOKUP($C7851,tbl_StartedStatus[Bold ID],tbl_StartedStatus[Started])="Started","Yes",IF(_xlfn.XLOOKUP($C7851,tbl_StartedStatus[Bold ID],tbl_StartedStatus[Started])="No Show","No Show","")),""))</f>
        <v/>
      </c>
    </row>
    <row r="7852" spans="1:8" ht="15" customHeight="1" thickBot="1">
      <c r="A7852" s="38" t="str">
        <f>IF($C7852="","",IFERROR(_xlfn.XLOOKUP($C7852,'1.PrepList'!$I$2:$I$1500,'1.PrepList'!$G$2:$G$1500,"")&amp;"",""))</f>
        <v/>
      </c>
      <c r="B7852" s="638" t="str">
        <f>IF($C7852="","",IFERROR(_xlfn.XLOOKUP($C7852,'1.PrepList'!$I$2:$I$1500,'1.PrepList'!$H$2:$H$1500,"")&amp;"",""))</f>
        <v/>
      </c>
      <c r="D7852" s="638" t="str">
        <f>IF($C7852="","",IFERROR(_xlfn.XLOOKUP($C7852,'1.PrepList'!$I$2:$I$1500,'1.PrepList'!$J$2:$J$1500,"")&amp;"",""))</f>
        <v/>
      </c>
      <c r="E7852" s="638" t="str">
        <f>IF($C7852="","",IFERROR(_xlfn.XLOOKUP($C7852,'1.PrepList'!$I$2:$I$1500,'1.PrepList'!$N$2:$N$1500,"")&amp;"",""))</f>
        <v/>
      </c>
      <c r="F7852" s="638" t="str">
        <f>IF($C7852="","",IFERROR(_xlfn.XLOOKUP($C7852,'1.PrepList'!$I$2:$I$1500,'1.PrepList'!$K$2:$K$1500,"")&amp;"",""))</f>
        <v/>
      </c>
      <c r="H7852" s="644" t="str">
        <f>IF($C7852="","",IFERROR(IF(_xlfn.XLOOKUP($C7852,tbl_StartedStatus[Bold ID],tbl_StartedStatus[Started])="Started","Yes",IF(_xlfn.XLOOKUP($C7852,tbl_StartedStatus[Bold ID],tbl_StartedStatus[Started])="No Show","No Show","")),""))</f>
        <v/>
      </c>
    </row>
    <row r="7853" spans="1:8" ht="15" customHeight="1" thickBot="1">
      <c r="A7853" s="38" t="str">
        <f>IF($C7853="","",IFERROR(_xlfn.XLOOKUP($C7853,'1.PrepList'!$I$2:$I$1500,'1.PrepList'!$G$2:$G$1500,"")&amp;"",""))</f>
        <v/>
      </c>
      <c r="B7853" s="638" t="str">
        <f>IF($C7853="","",IFERROR(_xlfn.XLOOKUP($C7853,'1.PrepList'!$I$2:$I$1500,'1.PrepList'!$H$2:$H$1500,"")&amp;"",""))</f>
        <v/>
      </c>
      <c r="D7853" s="638" t="str">
        <f>IF($C7853="","",IFERROR(_xlfn.XLOOKUP($C7853,'1.PrepList'!$I$2:$I$1500,'1.PrepList'!$J$2:$J$1500,"")&amp;"",""))</f>
        <v/>
      </c>
      <c r="E7853" s="638" t="str">
        <f>IF($C7853="","",IFERROR(_xlfn.XLOOKUP($C7853,'1.PrepList'!$I$2:$I$1500,'1.PrepList'!$N$2:$N$1500,"")&amp;"",""))</f>
        <v/>
      </c>
      <c r="F7853" s="638" t="str">
        <f>IF($C7853="","",IFERROR(_xlfn.XLOOKUP($C7853,'1.PrepList'!$I$2:$I$1500,'1.PrepList'!$K$2:$K$1500,"")&amp;"",""))</f>
        <v/>
      </c>
      <c r="H7853" s="644" t="str">
        <f>IF($C7853="","",IFERROR(IF(_xlfn.XLOOKUP($C7853,tbl_StartedStatus[Bold ID],tbl_StartedStatus[Started])="Started","Yes",IF(_xlfn.XLOOKUP($C7853,tbl_StartedStatus[Bold ID],tbl_StartedStatus[Started])="No Show","No Show","")),""))</f>
        <v/>
      </c>
    </row>
    <row r="7854" spans="1:8" ht="15" customHeight="1" thickBot="1">
      <c r="A7854" s="38" t="str">
        <f>IF($C7854="","",IFERROR(_xlfn.XLOOKUP($C7854,'1.PrepList'!$I$2:$I$1500,'1.PrepList'!$G$2:$G$1500,"")&amp;"",""))</f>
        <v/>
      </c>
      <c r="B7854" s="638" t="str">
        <f>IF($C7854="","",IFERROR(_xlfn.XLOOKUP($C7854,'1.PrepList'!$I$2:$I$1500,'1.PrepList'!$H$2:$H$1500,"")&amp;"",""))</f>
        <v/>
      </c>
      <c r="D7854" s="638" t="str">
        <f>IF($C7854="","",IFERROR(_xlfn.XLOOKUP($C7854,'1.PrepList'!$I$2:$I$1500,'1.PrepList'!$J$2:$J$1500,"")&amp;"",""))</f>
        <v/>
      </c>
      <c r="E7854" s="638" t="str">
        <f>IF($C7854="","",IFERROR(_xlfn.XLOOKUP($C7854,'1.PrepList'!$I$2:$I$1500,'1.PrepList'!$N$2:$N$1500,"")&amp;"",""))</f>
        <v/>
      </c>
      <c r="F7854" s="638" t="str">
        <f>IF($C7854="","",IFERROR(_xlfn.XLOOKUP($C7854,'1.PrepList'!$I$2:$I$1500,'1.PrepList'!$K$2:$K$1500,"")&amp;"",""))</f>
        <v/>
      </c>
      <c r="H7854" s="644" t="str">
        <f>IF($C7854="","",IFERROR(IF(_xlfn.XLOOKUP($C7854,tbl_StartedStatus[Bold ID],tbl_StartedStatus[Started])="Started","Yes",IF(_xlfn.XLOOKUP($C7854,tbl_StartedStatus[Bold ID],tbl_StartedStatus[Started])="No Show","No Show","")),""))</f>
        <v/>
      </c>
    </row>
    <row r="7855" spans="1:8" ht="15" customHeight="1" thickBot="1">
      <c r="A7855" s="38" t="str">
        <f>IF($C7855="","",IFERROR(_xlfn.XLOOKUP($C7855,'1.PrepList'!$I$2:$I$1500,'1.PrepList'!$G$2:$G$1500,"")&amp;"",""))</f>
        <v/>
      </c>
      <c r="B7855" s="638" t="str">
        <f>IF($C7855="","",IFERROR(_xlfn.XLOOKUP($C7855,'1.PrepList'!$I$2:$I$1500,'1.PrepList'!$H$2:$H$1500,"")&amp;"",""))</f>
        <v/>
      </c>
      <c r="D7855" s="638" t="str">
        <f>IF($C7855="","",IFERROR(_xlfn.XLOOKUP($C7855,'1.PrepList'!$I$2:$I$1500,'1.PrepList'!$J$2:$J$1500,"")&amp;"",""))</f>
        <v/>
      </c>
      <c r="E7855" s="638" t="str">
        <f>IF($C7855="","",IFERROR(_xlfn.XLOOKUP($C7855,'1.PrepList'!$I$2:$I$1500,'1.PrepList'!$N$2:$N$1500,"")&amp;"",""))</f>
        <v/>
      </c>
      <c r="F7855" s="638" t="str">
        <f>IF($C7855="","",IFERROR(_xlfn.XLOOKUP($C7855,'1.PrepList'!$I$2:$I$1500,'1.PrepList'!$K$2:$K$1500,"")&amp;"",""))</f>
        <v/>
      </c>
      <c r="H7855" s="644" t="str">
        <f>IF($C7855="","",IFERROR(IF(_xlfn.XLOOKUP($C7855,tbl_StartedStatus[Bold ID],tbl_StartedStatus[Started])="Started","Yes",IF(_xlfn.XLOOKUP($C7855,tbl_StartedStatus[Bold ID],tbl_StartedStatus[Started])="No Show","No Show","")),""))</f>
        <v/>
      </c>
    </row>
    <row r="7856" spans="1:8" ht="15" customHeight="1" thickBot="1">
      <c r="A7856" s="38" t="str">
        <f>IF($C7856="","",IFERROR(_xlfn.XLOOKUP($C7856,'1.PrepList'!$I$2:$I$1500,'1.PrepList'!$G$2:$G$1500,"")&amp;"",""))</f>
        <v/>
      </c>
      <c r="B7856" s="638" t="str">
        <f>IF($C7856="","",IFERROR(_xlfn.XLOOKUP($C7856,'1.PrepList'!$I$2:$I$1500,'1.PrepList'!$H$2:$H$1500,"")&amp;"",""))</f>
        <v/>
      </c>
      <c r="D7856" s="638" t="str">
        <f>IF($C7856="","",IFERROR(_xlfn.XLOOKUP($C7856,'1.PrepList'!$I$2:$I$1500,'1.PrepList'!$J$2:$J$1500,"")&amp;"",""))</f>
        <v/>
      </c>
      <c r="E7856" s="638" t="str">
        <f>IF($C7856="","",IFERROR(_xlfn.XLOOKUP($C7856,'1.PrepList'!$I$2:$I$1500,'1.PrepList'!$N$2:$N$1500,"")&amp;"",""))</f>
        <v/>
      </c>
      <c r="F7856" s="638" t="str">
        <f>IF($C7856="","",IFERROR(_xlfn.XLOOKUP($C7856,'1.PrepList'!$I$2:$I$1500,'1.PrepList'!$K$2:$K$1500,"")&amp;"",""))</f>
        <v/>
      </c>
      <c r="H7856" s="644" t="str">
        <f>IF($C7856="","",IFERROR(IF(_xlfn.XLOOKUP($C7856,tbl_StartedStatus[Bold ID],tbl_StartedStatus[Started])="Started","Yes",IF(_xlfn.XLOOKUP($C7856,tbl_StartedStatus[Bold ID],tbl_StartedStatus[Started])="No Show","No Show","")),""))</f>
        <v/>
      </c>
    </row>
    <row r="7857" spans="1:8" ht="15" customHeight="1" thickBot="1">
      <c r="A7857" s="38" t="str">
        <f>IF($C7857="","",IFERROR(_xlfn.XLOOKUP($C7857,'1.PrepList'!$I$2:$I$1500,'1.PrepList'!$G$2:$G$1500,"")&amp;"",""))</f>
        <v/>
      </c>
      <c r="B7857" s="638" t="str">
        <f>IF($C7857="","",IFERROR(_xlfn.XLOOKUP($C7857,'1.PrepList'!$I$2:$I$1500,'1.PrepList'!$H$2:$H$1500,"")&amp;"",""))</f>
        <v/>
      </c>
      <c r="D7857" s="638" t="str">
        <f>IF($C7857="","",IFERROR(_xlfn.XLOOKUP($C7857,'1.PrepList'!$I$2:$I$1500,'1.PrepList'!$J$2:$J$1500,"")&amp;"",""))</f>
        <v/>
      </c>
      <c r="E7857" s="638" t="str">
        <f>IF($C7857="","",IFERROR(_xlfn.XLOOKUP($C7857,'1.PrepList'!$I$2:$I$1500,'1.PrepList'!$N$2:$N$1500,"")&amp;"",""))</f>
        <v/>
      </c>
      <c r="F7857" s="638" t="str">
        <f>IF($C7857="","",IFERROR(_xlfn.XLOOKUP($C7857,'1.PrepList'!$I$2:$I$1500,'1.PrepList'!$K$2:$K$1500,"")&amp;"",""))</f>
        <v/>
      </c>
      <c r="H7857" s="644" t="str">
        <f>IF($C7857="","",IFERROR(IF(_xlfn.XLOOKUP($C7857,tbl_StartedStatus[Bold ID],tbl_StartedStatus[Started])="Started","Yes",IF(_xlfn.XLOOKUP($C7857,tbl_StartedStatus[Bold ID],tbl_StartedStatus[Started])="No Show","No Show","")),""))</f>
        <v/>
      </c>
    </row>
    <row r="7858" spans="1:8" ht="15" customHeight="1" thickBot="1">
      <c r="A7858" s="38" t="str">
        <f>IF($C7858="","",IFERROR(_xlfn.XLOOKUP($C7858,'1.PrepList'!$I$2:$I$1500,'1.PrepList'!$G$2:$G$1500,"")&amp;"",""))</f>
        <v/>
      </c>
      <c r="B7858" s="638" t="str">
        <f>IF($C7858="","",IFERROR(_xlfn.XLOOKUP($C7858,'1.PrepList'!$I$2:$I$1500,'1.PrepList'!$H$2:$H$1500,"")&amp;"",""))</f>
        <v/>
      </c>
      <c r="D7858" s="638" t="str">
        <f>IF($C7858="","",IFERROR(_xlfn.XLOOKUP($C7858,'1.PrepList'!$I$2:$I$1500,'1.PrepList'!$J$2:$J$1500,"")&amp;"",""))</f>
        <v/>
      </c>
      <c r="E7858" s="638" t="str">
        <f>IF($C7858="","",IFERROR(_xlfn.XLOOKUP($C7858,'1.PrepList'!$I$2:$I$1500,'1.PrepList'!$N$2:$N$1500,"")&amp;"",""))</f>
        <v/>
      </c>
      <c r="F7858" s="638" t="str">
        <f>IF($C7858="","",IFERROR(_xlfn.XLOOKUP($C7858,'1.PrepList'!$I$2:$I$1500,'1.PrepList'!$K$2:$K$1500,"")&amp;"",""))</f>
        <v/>
      </c>
      <c r="H7858" s="644" t="str">
        <f>IF($C7858="","",IFERROR(IF(_xlfn.XLOOKUP($C7858,tbl_StartedStatus[Bold ID],tbl_StartedStatus[Started])="Started","Yes",IF(_xlfn.XLOOKUP($C7858,tbl_StartedStatus[Bold ID],tbl_StartedStatus[Started])="No Show","No Show","")),""))</f>
        <v/>
      </c>
    </row>
    <row r="7859" spans="1:8" ht="15" customHeight="1" thickBot="1">
      <c r="A7859" s="38" t="str">
        <f>IF($C7859="","",IFERROR(_xlfn.XLOOKUP($C7859,'1.PrepList'!$I$2:$I$1500,'1.PrepList'!$G$2:$G$1500,"")&amp;"",""))</f>
        <v/>
      </c>
      <c r="B7859" s="638" t="str">
        <f>IF($C7859="","",IFERROR(_xlfn.XLOOKUP($C7859,'1.PrepList'!$I$2:$I$1500,'1.PrepList'!$H$2:$H$1500,"")&amp;"",""))</f>
        <v/>
      </c>
      <c r="D7859" s="638" t="str">
        <f>IF($C7859="","",IFERROR(_xlfn.XLOOKUP($C7859,'1.PrepList'!$I$2:$I$1500,'1.PrepList'!$J$2:$J$1500,"")&amp;"",""))</f>
        <v/>
      </c>
      <c r="E7859" s="638" t="str">
        <f>IF($C7859="","",IFERROR(_xlfn.XLOOKUP($C7859,'1.PrepList'!$I$2:$I$1500,'1.PrepList'!$N$2:$N$1500,"")&amp;"",""))</f>
        <v/>
      </c>
      <c r="F7859" s="638" t="str">
        <f>IF($C7859="","",IFERROR(_xlfn.XLOOKUP($C7859,'1.PrepList'!$I$2:$I$1500,'1.PrepList'!$K$2:$K$1500,"")&amp;"",""))</f>
        <v/>
      </c>
      <c r="H7859" s="644" t="str">
        <f>IF($C7859="","",IFERROR(IF(_xlfn.XLOOKUP($C7859,tbl_StartedStatus[Bold ID],tbl_StartedStatus[Started])="Started","Yes",IF(_xlfn.XLOOKUP($C7859,tbl_StartedStatus[Bold ID],tbl_StartedStatus[Started])="No Show","No Show","")),""))</f>
        <v/>
      </c>
    </row>
    <row r="7860" spans="1:8" ht="15" customHeight="1" thickBot="1">
      <c r="A7860" s="38" t="str">
        <f>IF($C7860="","",IFERROR(_xlfn.XLOOKUP($C7860,'1.PrepList'!$I$2:$I$1500,'1.PrepList'!$G$2:$G$1500,"")&amp;"",""))</f>
        <v/>
      </c>
      <c r="B7860" s="638" t="str">
        <f>IF($C7860="","",IFERROR(_xlfn.XLOOKUP($C7860,'1.PrepList'!$I$2:$I$1500,'1.PrepList'!$H$2:$H$1500,"")&amp;"",""))</f>
        <v/>
      </c>
      <c r="D7860" s="638" t="str">
        <f>IF($C7860="","",IFERROR(_xlfn.XLOOKUP($C7860,'1.PrepList'!$I$2:$I$1500,'1.PrepList'!$J$2:$J$1500,"")&amp;"",""))</f>
        <v/>
      </c>
      <c r="E7860" s="638" t="str">
        <f>IF($C7860="","",IFERROR(_xlfn.XLOOKUP($C7860,'1.PrepList'!$I$2:$I$1500,'1.PrepList'!$N$2:$N$1500,"")&amp;"",""))</f>
        <v/>
      </c>
      <c r="F7860" s="638" t="str">
        <f>IF($C7860="","",IFERROR(_xlfn.XLOOKUP($C7860,'1.PrepList'!$I$2:$I$1500,'1.PrepList'!$K$2:$K$1500,"")&amp;"",""))</f>
        <v/>
      </c>
      <c r="H7860" s="644" t="str">
        <f>IF($C7860="","",IFERROR(IF(_xlfn.XLOOKUP($C7860,tbl_StartedStatus[Bold ID],tbl_StartedStatus[Started])="Started","Yes",IF(_xlfn.XLOOKUP($C7860,tbl_StartedStatus[Bold ID],tbl_StartedStatus[Started])="No Show","No Show","")),""))</f>
        <v/>
      </c>
    </row>
    <row r="7861" spans="1:8" ht="15" customHeight="1" thickBot="1">
      <c r="A7861" s="38" t="str">
        <f>IF($C7861="","",IFERROR(_xlfn.XLOOKUP($C7861,'1.PrepList'!$I$2:$I$1500,'1.PrepList'!$G$2:$G$1500,"")&amp;"",""))</f>
        <v/>
      </c>
      <c r="B7861" s="638" t="str">
        <f>IF($C7861="","",IFERROR(_xlfn.XLOOKUP($C7861,'1.PrepList'!$I$2:$I$1500,'1.PrepList'!$H$2:$H$1500,"")&amp;"",""))</f>
        <v/>
      </c>
      <c r="D7861" s="638" t="str">
        <f>IF($C7861="","",IFERROR(_xlfn.XLOOKUP($C7861,'1.PrepList'!$I$2:$I$1500,'1.PrepList'!$J$2:$J$1500,"")&amp;"",""))</f>
        <v/>
      </c>
      <c r="E7861" s="638" t="str">
        <f>IF($C7861="","",IFERROR(_xlfn.XLOOKUP($C7861,'1.PrepList'!$I$2:$I$1500,'1.PrepList'!$N$2:$N$1500,"")&amp;"",""))</f>
        <v/>
      </c>
      <c r="F7861" s="638" t="str">
        <f>IF($C7861="","",IFERROR(_xlfn.XLOOKUP($C7861,'1.PrepList'!$I$2:$I$1500,'1.PrepList'!$K$2:$K$1500,"")&amp;"",""))</f>
        <v/>
      </c>
      <c r="H7861" s="644" t="str">
        <f>IF($C7861="","",IFERROR(IF(_xlfn.XLOOKUP($C7861,tbl_StartedStatus[Bold ID],tbl_StartedStatus[Started])="Started","Yes",IF(_xlfn.XLOOKUP($C7861,tbl_StartedStatus[Bold ID],tbl_StartedStatus[Started])="No Show","No Show","")),""))</f>
        <v/>
      </c>
    </row>
    <row r="7862" spans="1:8" ht="15" customHeight="1" thickBot="1">
      <c r="A7862" s="38" t="str">
        <f>IF($C7862="","",IFERROR(_xlfn.XLOOKUP($C7862,'1.PrepList'!$I$2:$I$1500,'1.PrepList'!$G$2:$G$1500,"")&amp;"",""))</f>
        <v/>
      </c>
      <c r="B7862" s="638" t="str">
        <f>IF($C7862="","",IFERROR(_xlfn.XLOOKUP($C7862,'1.PrepList'!$I$2:$I$1500,'1.PrepList'!$H$2:$H$1500,"")&amp;"",""))</f>
        <v/>
      </c>
      <c r="D7862" s="638" t="str">
        <f>IF($C7862="","",IFERROR(_xlfn.XLOOKUP($C7862,'1.PrepList'!$I$2:$I$1500,'1.PrepList'!$J$2:$J$1500,"")&amp;"",""))</f>
        <v/>
      </c>
      <c r="E7862" s="638" t="str">
        <f>IF($C7862="","",IFERROR(_xlfn.XLOOKUP($C7862,'1.PrepList'!$I$2:$I$1500,'1.PrepList'!$N$2:$N$1500,"")&amp;"",""))</f>
        <v/>
      </c>
      <c r="F7862" s="638" t="str">
        <f>IF($C7862="","",IFERROR(_xlfn.XLOOKUP($C7862,'1.PrepList'!$I$2:$I$1500,'1.PrepList'!$K$2:$K$1500,"")&amp;"",""))</f>
        <v/>
      </c>
      <c r="H7862" s="644" t="str">
        <f>IF($C7862="","",IFERROR(IF(_xlfn.XLOOKUP($C7862,tbl_StartedStatus[Bold ID],tbl_StartedStatus[Started])="Started","Yes",IF(_xlfn.XLOOKUP($C7862,tbl_StartedStatus[Bold ID],tbl_StartedStatus[Started])="No Show","No Show","")),""))</f>
        <v/>
      </c>
    </row>
    <row r="7863" spans="1:8" ht="15" customHeight="1" thickBot="1">
      <c r="A7863" s="38" t="str">
        <f>IF($C7863="","",IFERROR(_xlfn.XLOOKUP($C7863,'1.PrepList'!$I$2:$I$1500,'1.PrepList'!$G$2:$G$1500,"")&amp;"",""))</f>
        <v/>
      </c>
      <c r="B7863" s="638" t="str">
        <f>IF($C7863="","",IFERROR(_xlfn.XLOOKUP($C7863,'1.PrepList'!$I$2:$I$1500,'1.PrepList'!$H$2:$H$1500,"")&amp;"",""))</f>
        <v/>
      </c>
      <c r="D7863" s="638" t="str">
        <f>IF($C7863="","",IFERROR(_xlfn.XLOOKUP($C7863,'1.PrepList'!$I$2:$I$1500,'1.PrepList'!$J$2:$J$1500,"")&amp;"",""))</f>
        <v/>
      </c>
      <c r="E7863" s="638" t="str">
        <f>IF($C7863="","",IFERROR(_xlfn.XLOOKUP($C7863,'1.PrepList'!$I$2:$I$1500,'1.PrepList'!$N$2:$N$1500,"")&amp;"",""))</f>
        <v/>
      </c>
      <c r="F7863" s="638" t="str">
        <f>IF($C7863="","",IFERROR(_xlfn.XLOOKUP($C7863,'1.PrepList'!$I$2:$I$1500,'1.PrepList'!$K$2:$K$1500,"")&amp;"",""))</f>
        <v/>
      </c>
      <c r="H7863" s="644" t="str">
        <f>IF($C7863="","",IFERROR(IF(_xlfn.XLOOKUP($C7863,tbl_StartedStatus[Bold ID],tbl_StartedStatus[Started])="Started","Yes",IF(_xlfn.XLOOKUP($C7863,tbl_StartedStatus[Bold ID],tbl_StartedStatus[Started])="No Show","No Show","")),""))</f>
        <v/>
      </c>
    </row>
    <row r="7864" spans="1:8" ht="15" customHeight="1" thickBot="1">
      <c r="A7864" s="38" t="str">
        <f>IF($C7864="","",IFERROR(_xlfn.XLOOKUP($C7864,'1.PrepList'!$I$2:$I$1500,'1.PrepList'!$G$2:$G$1500,"")&amp;"",""))</f>
        <v/>
      </c>
      <c r="B7864" s="638" t="str">
        <f>IF($C7864="","",IFERROR(_xlfn.XLOOKUP($C7864,'1.PrepList'!$I$2:$I$1500,'1.PrepList'!$H$2:$H$1500,"")&amp;"",""))</f>
        <v/>
      </c>
      <c r="D7864" s="638" t="str">
        <f>IF($C7864="","",IFERROR(_xlfn.XLOOKUP($C7864,'1.PrepList'!$I$2:$I$1500,'1.PrepList'!$J$2:$J$1500,"")&amp;"",""))</f>
        <v/>
      </c>
      <c r="E7864" s="638" t="str">
        <f>IF($C7864="","",IFERROR(_xlfn.XLOOKUP($C7864,'1.PrepList'!$I$2:$I$1500,'1.PrepList'!$N$2:$N$1500,"")&amp;"",""))</f>
        <v/>
      </c>
      <c r="F7864" s="638" t="str">
        <f>IF($C7864="","",IFERROR(_xlfn.XLOOKUP($C7864,'1.PrepList'!$I$2:$I$1500,'1.PrepList'!$K$2:$K$1500,"")&amp;"",""))</f>
        <v/>
      </c>
      <c r="H7864" s="644" t="str">
        <f>IF($C7864="","",IFERROR(IF(_xlfn.XLOOKUP($C7864,tbl_StartedStatus[Bold ID],tbl_StartedStatus[Started])="Started","Yes",IF(_xlfn.XLOOKUP($C7864,tbl_StartedStatus[Bold ID],tbl_StartedStatus[Started])="No Show","No Show","")),""))</f>
        <v/>
      </c>
    </row>
    <row r="7865" spans="1:8" ht="15" customHeight="1" thickBot="1">
      <c r="A7865" s="38" t="str">
        <f>IF($C7865="","",IFERROR(_xlfn.XLOOKUP($C7865,'1.PrepList'!$I$2:$I$1500,'1.PrepList'!$G$2:$G$1500,"")&amp;"",""))</f>
        <v/>
      </c>
      <c r="B7865" s="638" t="str">
        <f>IF($C7865="","",IFERROR(_xlfn.XLOOKUP($C7865,'1.PrepList'!$I$2:$I$1500,'1.PrepList'!$H$2:$H$1500,"")&amp;"",""))</f>
        <v/>
      </c>
      <c r="D7865" s="638" t="str">
        <f>IF($C7865="","",IFERROR(_xlfn.XLOOKUP($C7865,'1.PrepList'!$I$2:$I$1500,'1.PrepList'!$J$2:$J$1500,"")&amp;"",""))</f>
        <v/>
      </c>
      <c r="E7865" s="638" t="str">
        <f>IF($C7865="","",IFERROR(_xlfn.XLOOKUP($C7865,'1.PrepList'!$I$2:$I$1500,'1.PrepList'!$N$2:$N$1500,"")&amp;"",""))</f>
        <v/>
      </c>
      <c r="F7865" s="638" t="str">
        <f>IF($C7865="","",IFERROR(_xlfn.XLOOKUP($C7865,'1.PrepList'!$I$2:$I$1500,'1.PrepList'!$K$2:$K$1500,"")&amp;"",""))</f>
        <v/>
      </c>
      <c r="H7865" s="644" t="str">
        <f>IF($C7865="","",IFERROR(IF(_xlfn.XLOOKUP($C7865,tbl_StartedStatus[Bold ID],tbl_StartedStatus[Started])="Started","Yes",IF(_xlfn.XLOOKUP($C7865,tbl_StartedStatus[Bold ID],tbl_StartedStatus[Started])="No Show","No Show","")),""))</f>
        <v/>
      </c>
    </row>
    <row r="7866" spans="1:8" ht="15" customHeight="1" thickBot="1">
      <c r="A7866" s="38" t="str">
        <f>IF($C7866="","",IFERROR(_xlfn.XLOOKUP($C7866,'1.PrepList'!$I$2:$I$1500,'1.PrepList'!$G$2:$G$1500,"")&amp;"",""))</f>
        <v/>
      </c>
      <c r="B7866" s="638" t="str">
        <f>IF($C7866="","",IFERROR(_xlfn.XLOOKUP($C7866,'1.PrepList'!$I$2:$I$1500,'1.PrepList'!$H$2:$H$1500,"")&amp;"",""))</f>
        <v/>
      </c>
      <c r="D7866" s="638" t="str">
        <f>IF($C7866="","",IFERROR(_xlfn.XLOOKUP($C7866,'1.PrepList'!$I$2:$I$1500,'1.PrepList'!$J$2:$J$1500,"")&amp;"",""))</f>
        <v/>
      </c>
      <c r="E7866" s="638" t="str">
        <f>IF($C7866="","",IFERROR(_xlfn.XLOOKUP($C7866,'1.PrepList'!$I$2:$I$1500,'1.PrepList'!$N$2:$N$1500,"")&amp;"",""))</f>
        <v/>
      </c>
      <c r="F7866" s="638" t="str">
        <f>IF($C7866="","",IFERROR(_xlfn.XLOOKUP($C7866,'1.PrepList'!$I$2:$I$1500,'1.PrepList'!$K$2:$K$1500,"")&amp;"",""))</f>
        <v/>
      </c>
      <c r="H7866" s="644" t="str">
        <f>IF($C7866="","",IFERROR(IF(_xlfn.XLOOKUP($C7866,tbl_StartedStatus[Bold ID],tbl_StartedStatus[Started])="Started","Yes",IF(_xlfn.XLOOKUP($C7866,tbl_StartedStatus[Bold ID],tbl_StartedStatus[Started])="No Show","No Show","")),""))</f>
        <v/>
      </c>
    </row>
    <row r="7867" spans="1:8" ht="15" customHeight="1" thickBot="1">
      <c r="A7867" s="38" t="str">
        <f>IF($C7867="","",IFERROR(_xlfn.XLOOKUP($C7867,'1.PrepList'!$I$2:$I$1500,'1.PrepList'!$G$2:$G$1500,"")&amp;"",""))</f>
        <v/>
      </c>
      <c r="B7867" s="638" t="str">
        <f>IF($C7867="","",IFERROR(_xlfn.XLOOKUP($C7867,'1.PrepList'!$I$2:$I$1500,'1.PrepList'!$H$2:$H$1500,"")&amp;"",""))</f>
        <v/>
      </c>
      <c r="D7867" s="638" t="str">
        <f>IF($C7867="","",IFERROR(_xlfn.XLOOKUP($C7867,'1.PrepList'!$I$2:$I$1500,'1.PrepList'!$J$2:$J$1500,"")&amp;"",""))</f>
        <v/>
      </c>
      <c r="E7867" s="638" t="str">
        <f>IF($C7867="","",IFERROR(_xlfn.XLOOKUP($C7867,'1.PrepList'!$I$2:$I$1500,'1.PrepList'!$N$2:$N$1500,"")&amp;"",""))</f>
        <v/>
      </c>
      <c r="F7867" s="638" t="str">
        <f>IF($C7867="","",IFERROR(_xlfn.XLOOKUP($C7867,'1.PrepList'!$I$2:$I$1500,'1.PrepList'!$K$2:$K$1500,"")&amp;"",""))</f>
        <v/>
      </c>
      <c r="H7867" s="644" t="str">
        <f>IF($C7867="","",IFERROR(IF(_xlfn.XLOOKUP($C7867,tbl_StartedStatus[Bold ID],tbl_StartedStatus[Started])="Started","Yes",IF(_xlfn.XLOOKUP($C7867,tbl_StartedStatus[Bold ID],tbl_StartedStatus[Started])="No Show","No Show","")),""))</f>
        <v/>
      </c>
    </row>
    <row r="7868" spans="1:8" ht="15" customHeight="1" thickBot="1">
      <c r="A7868" s="38" t="str">
        <f>IF($C7868="","",IFERROR(_xlfn.XLOOKUP($C7868,'1.PrepList'!$I$2:$I$1500,'1.PrepList'!$G$2:$G$1500,"")&amp;"",""))</f>
        <v/>
      </c>
      <c r="B7868" s="638" t="str">
        <f>IF($C7868="","",IFERROR(_xlfn.XLOOKUP($C7868,'1.PrepList'!$I$2:$I$1500,'1.PrepList'!$H$2:$H$1500,"")&amp;"",""))</f>
        <v/>
      </c>
      <c r="D7868" s="638" t="str">
        <f>IF($C7868="","",IFERROR(_xlfn.XLOOKUP($C7868,'1.PrepList'!$I$2:$I$1500,'1.PrepList'!$J$2:$J$1500,"")&amp;"",""))</f>
        <v/>
      </c>
      <c r="E7868" s="638" t="str">
        <f>IF($C7868="","",IFERROR(_xlfn.XLOOKUP($C7868,'1.PrepList'!$I$2:$I$1500,'1.PrepList'!$N$2:$N$1500,"")&amp;"",""))</f>
        <v/>
      </c>
      <c r="F7868" s="638" t="str">
        <f>IF($C7868="","",IFERROR(_xlfn.XLOOKUP($C7868,'1.PrepList'!$I$2:$I$1500,'1.PrepList'!$K$2:$K$1500,"")&amp;"",""))</f>
        <v/>
      </c>
      <c r="H7868" s="644" t="str">
        <f>IF($C7868="","",IFERROR(IF(_xlfn.XLOOKUP($C7868,tbl_StartedStatus[Bold ID],tbl_StartedStatus[Started])="Started","Yes",IF(_xlfn.XLOOKUP($C7868,tbl_StartedStatus[Bold ID],tbl_StartedStatus[Started])="No Show","No Show","")),""))</f>
        <v/>
      </c>
    </row>
    <row r="7869" spans="1:8" ht="15" customHeight="1" thickBot="1">
      <c r="A7869" s="38" t="str">
        <f>IF($C7869="","",IFERROR(_xlfn.XLOOKUP($C7869,'1.PrepList'!$I$2:$I$1500,'1.PrepList'!$G$2:$G$1500,"")&amp;"",""))</f>
        <v/>
      </c>
      <c r="B7869" s="638" t="str">
        <f>IF($C7869="","",IFERROR(_xlfn.XLOOKUP($C7869,'1.PrepList'!$I$2:$I$1500,'1.PrepList'!$H$2:$H$1500,"")&amp;"",""))</f>
        <v/>
      </c>
      <c r="D7869" s="638" t="str">
        <f>IF($C7869="","",IFERROR(_xlfn.XLOOKUP($C7869,'1.PrepList'!$I$2:$I$1500,'1.PrepList'!$J$2:$J$1500,"")&amp;"",""))</f>
        <v/>
      </c>
      <c r="E7869" s="638" t="str">
        <f>IF($C7869="","",IFERROR(_xlfn.XLOOKUP($C7869,'1.PrepList'!$I$2:$I$1500,'1.PrepList'!$N$2:$N$1500,"")&amp;"",""))</f>
        <v/>
      </c>
      <c r="F7869" s="638" t="str">
        <f>IF($C7869="","",IFERROR(_xlfn.XLOOKUP($C7869,'1.PrepList'!$I$2:$I$1500,'1.PrepList'!$K$2:$K$1500,"")&amp;"",""))</f>
        <v/>
      </c>
      <c r="H7869" s="644" t="str">
        <f>IF($C7869="","",IFERROR(IF(_xlfn.XLOOKUP($C7869,tbl_StartedStatus[Bold ID],tbl_StartedStatus[Started])="Started","Yes",IF(_xlfn.XLOOKUP($C7869,tbl_StartedStatus[Bold ID],tbl_StartedStatus[Started])="No Show","No Show","")),""))</f>
        <v/>
      </c>
    </row>
    <row r="7870" spans="1:8" ht="15" customHeight="1" thickBot="1">
      <c r="A7870" s="38" t="str">
        <f>IF($C7870="","",IFERROR(_xlfn.XLOOKUP($C7870,'1.PrepList'!$I$2:$I$1500,'1.PrepList'!$G$2:$G$1500,"")&amp;"",""))</f>
        <v/>
      </c>
      <c r="B7870" s="638" t="str">
        <f>IF($C7870="","",IFERROR(_xlfn.XLOOKUP($C7870,'1.PrepList'!$I$2:$I$1500,'1.PrepList'!$H$2:$H$1500,"")&amp;"",""))</f>
        <v/>
      </c>
      <c r="D7870" s="638" t="str">
        <f>IF($C7870="","",IFERROR(_xlfn.XLOOKUP($C7870,'1.PrepList'!$I$2:$I$1500,'1.PrepList'!$J$2:$J$1500,"")&amp;"",""))</f>
        <v/>
      </c>
      <c r="E7870" s="638" t="str">
        <f>IF($C7870="","",IFERROR(_xlfn.XLOOKUP($C7870,'1.PrepList'!$I$2:$I$1500,'1.PrepList'!$N$2:$N$1500,"")&amp;"",""))</f>
        <v/>
      </c>
      <c r="F7870" s="638" t="str">
        <f>IF($C7870="","",IFERROR(_xlfn.XLOOKUP($C7870,'1.PrepList'!$I$2:$I$1500,'1.PrepList'!$K$2:$K$1500,"")&amp;"",""))</f>
        <v/>
      </c>
      <c r="H7870" s="644" t="str">
        <f>IF($C7870="","",IFERROR(IF(_xlfn.XLOOKUP($C7870,tbl_StartedStatus[Bold ID],tbl_StartedStatus[Started])="Started","Yes",IF(_xlfn.XLOOKUP($C7870,tbl_StartedStatus[Bold ID],tbl_StartedStatus[Started])="No Show","No Show","")),""))</f>
        <v/>
      </c>
    </row>
    <row r="7871" spans="1:8" ht="15" customHeight="1" thickBot="1">
      <c r="A7871" s="38" t="str">
        <f>IF($C7871="","",IFERROR(_xlfn.XLOOKUP($C7871,'1.PrepList'!$I$2:$I$1500,'1.PrepList'!$G$2:$G$1500,"")&amp;"",""))</f>
        <v/>
      </c>
      <c r="B7871" s="638" t="str">
        <f>IF($C7871="","",IFERROR(_xlfn.XLOOKUP($C7871,'1.PrepList'!$I$2:$I$1500,'1.PrepList'!$H$2:$H$1500,"")&amp;"",""))</f>
        <v/>
      </c>
      <c r="D7871" s="638" t="str">
        <f>IF($C7871="","",IFERROR(_xlfn.XLOOKUP($C7871,'1.PrepList'!$I$2:$I$1500,'1.PrepList'!$J$2:$J$1500,"")&amp;"",""))</f>
        <v/>
      </c>
      <c r="E7871" s="638" t="str">
        <f>IF($C7871="","",IFERROR(_xlfn.XLOOKUP($C7871,'1.PrepList'!$I$2:$I$1500,'1.PrepList'!$N$2:$N$1500,"")&amp;"",""))</f>
        <v/>
      </c>
      <c r="F7871" s="638" t="str">
        <f>IF($C7871="","",IFERROR(_xlfn.XLOOKUP($C7871,'1.PrepList'!$I$2:$I$1500,'1.PrepList'!$K$2:$K$1500,"")&amp;"",""))</f>
        <v/>
      </c>
      <c r="H7871" s="644" t="str">
        <f>IF($C7871="","",IFERROR(IF(_xlfn.XLOOKUP($C7871,tbl_StartedStatus[Bold ID],tbl_StartedStatus[Started])="Started","Yes",IF(_xlfn.XLOOKUP($C7871,tbl_StartedStatus[Bold ID],tbl_StartedStatus[Started])="No Show","No Show","")),""))</f>
        <v/>
      </c>
    </row>
    <row r="7872" spans="1:8" ht="15" customHeight="1" thickBot="1">
      <c r="A7872" s="38" t="str">
        <f>IF($C7872="","",IFERROR(_xlfn.XLOOKUP($C7872,'1.PrepList'!$I$2:$I$1500,'1.PrepList'!$G$2:$G$1500,"")&amp;"",""))</f>
        <v/>
      </c>
      <c r="B7872" s="638" t="str">
        <f>IF($C7872="","",IFERROR(_xlfn.XLOOKUP($C7872,'1.PrepList'!$I$2:$I$1500,'1.PrepList'!$H$2:$H$1500,"")&amp;"",""))</f>
        <v/>
      </c>
      <c r="D7872" s="638" t="str">
        <f>IF($C7872="","",IFERROR(_xlfn.XLOOKUP($C7872,'1.PrepList'!$I$2:$I$1500,'1.PrepList'!$J$2:$J$1500,"")&amp;"",""))</f>
        <v/>
      </c>
      <c r="E7872" s="638" t="str">
        <f>IF($C7872="","",IFERROR(_xlfn.XLOOKUP($C7872,'1.PrepList'!$I$2:$I$1500,'1.PrepList'!$N$2:$N$1500,"")&amp;"",""))</f>
        <v/>
      </c>
      <c r="F7872" s="638" t="str">
        <f>IF($C7872="","",IFERROR(_xlfn.XLOOKUP($C7872,'1.PrepList'!$I$2:$I$1500,'1.PrepList'!$K$2:$K$1500,"")&amp;"",""))</f>
        <v/>
      </c>
      <c r="H7872" s="644" t="str">
        <f>IF($C7872="","",IFERROR(IF(_xlfn.XLOOKUP($C7872,tbl_StartedStatus[Bold ID],tbl_StartedStatus[Started])="Started","Yes",IF(_xlfn.XLOOKUP($C7872,tbl_StartedStatus[Bold ID],tbl_StartedStatus[Started])="No Show","No Show","")),""))</f>
        <v/>
      </c>
    </row>
    <row r="7873" spans="1:8" ht="15" customHeight="1" thickBot="1">
      <c r="A7873" s="38" t="str">
        <f>IF($C7873="","",IFERROR(_xlfn.XLOOKUP($C7873,'1.PrepList'!$I$2:$I$1500,'1.PrepList'!$G$2:$G$1500,"")&amp;"",""))</f>
        <v/>
      </c>
      <c r="B7873" s="638" t="str">
        <f>IF($C7873="","",IFERROR(_xlfn.XLOOKUP($C7873,'1.PrepList'!$I$2:$I$1500,'1.PrepList'!$H$2:$H$1500,"")&amp;"",""))</f>
        <v/>
      </c>
      <c r="D7873" s="638" t="str">
        <f>IF($C7873="","",IFERROR(_xlfn.XLOOKUP($C7873,'1.PrepList'!$I$2:$I$1500,'1.PrepList'!$J$2:$J$1500,"")&amp;"",""))</f>
        <v/>
      </c>
      <c r="E7873" s="638" t="str">
        <f>IF($C7873="","",IFERROR(_xlfn.XLOOKUP($C7873,'1.PrepList'!$I$2:$I$1500,'1.PrepList'!$N$2:$N$1500,"")&amp;"",""))</f>
        <v/>
      </c>
      <c r="F7873" s="638" t="str">
        <f>IF($C7873="","",IFERROR(_xlfn.XLOOKUP($C7873,'1.PrepList'!$I$2:$I$1500,'1.PrepList'!$K$2:$K$1500,"")&amp;"",""))</f>
        <v/>
      </c>
      <c r="H7873" s="644" t="str">
        <f>IF($C7873="","",IFERROR(IF(_xlfn.XLOOKUP($C7873,tbl_StartedStatus[Bold ID],tbl_StartedStatus[Started])="Started","Yes",IF(_xlfn.XLOOKUP($C7873,tbl_StartedStatus[Bold ID],tbl_StartedStatus[Started])="No Show","No Show","")),""))</f>
        <v/>
      </c>
    </row>
    <row r="7874" spans="1:8" ht="15" customHeight="1" thickBot="1">
      <c r="A7874" s="38" t="str">
        <f>IF($C7874="","",IFERROR(_xlfn.XLOOKUP($C7874,'1.PrepList'!$I$2:$I$1500,'1.PrepList'!$G$2:$G$1500,"")&amp;"",""))</f>
        <v/>
      </c>
      <c r="B7874" s="638" t="str">
        <f>IF($C7874="","",IFERROR(_xlfn.XLOOKUP($C7874,'1.PrepList'!$I$2:$I$1500,'1.PrepList'!$H$2:$H$1500,"")&amp;"",""))</f>
        <v/>
      </c>
      <c r="D7874" s="638" t="str">
        <f>IF($C7874="","",IFERROR(_xlfn.XLOOKUP($C7874,'1.PrepList'!$I$2:$I$1500,'1.PrepList'!$J$2:$J$1500,"")&amp;"",""))</f>
        <v/>
      </c>
      <c r="E7874" s="638" t="str">
        <f>IF($C7874="","",IFERROR(_xlfn.XLOOKUP($C7874,'1.PrepList'!$I$2:$I$1500,'1.PrepList'!$N$2:$N$1500,"")&amp;"",""))</f>
        <v/>
      </c>
      <c r="F7874" s="638" t="str">
        <f>IF($C7874="","",IFERROR(_xlfn.XLOOKUP($C7874,'1.PrepList'!$I$2:$I$1500,'1.PrepList'!$K$2:$K$1500,"")&amp;"",""))</f>
        <v/>
      </c>
      <c r="H7874" s="644" t="str">
        <f>IF($C7874="","",IFERROR(IF(_xlfn.XLOOKUP($C7874,tbl_StartedStatus[Bold ID],tbl_StartedStatus[Started])="Started","Yes",IF(_xlfn.XLOOKUP($C7874,tbl_StartedStatus[Bold ID],tbl_StartedStatus[Started])="No Show","No Show","")),""))</f>
        <v/>
      </c>
    </row>
    <row r="7875" spans="1:8" ht="15" customHeight="1" thickBot="1">
      <c r="A7875" s="38" t="str">
        <f>IF($C7875="","",IFERROR(_xlfn.XLOOKUP($C7875,'1.PrepList'!$I$2:$I$1500,'1.PrepList'!$G$2:$G$1500,"")&amp;"",""))</f>
        <v/>
      </c>
      <c r="B7875" s="638" t="str">
        <f>IF($C7875="","",IFERROR(_xlfn.XLOOKUP($C7875,'1.PrepList'!$I$2:$I$1500,'1.PrepList'!$H$2:$H$1500,"")&amp;"",""))</f>
        <v/>
      </c>
      <c r="D7875" s="638" t="str">
        <f>IF($C7875="","",IFERROR(_xlfn.XLOOKUP($C7875,'1.PrepList'!$I$2:$I$1500,'1.PrepList'!$J$2:$J$1500,"")&amp;"",""))</f>
        <v/>
      </c>
      <c r="E7875" s="638" t="str">
        <f>IF($C7875="","",IFERROR(_xlfn.XLOOKUP($C7875,'1.PrepList'!$I$2:$I$1500,'1.PrepList'!$N$2:$N$1500,"")&amp;"",""))</f>
        <v/>
      </c>
      <c r="F7875" s="638" t="str">
        <f>IF($C7875="","",IFERROR(_xlfn.XLOOKUP($C7875,'1.PrepList'!$I$2:$I$1500,'1.PrepList'!$K$2:$K$1500,"")&amp;"",""))</f>
        <v/>
      </c>
      <c r="H7875" s="644" t="str">
        <f>IF($C7875="","",IFERROR(IF(_xlfn.XLOOKUP($C7875,tbl_StartedStatus[Bold ID],tbl_StartedStatus[Started])="Started","Yes",IF(_xlfn.XLOOKUP($C7875,tbl_StartedStatus[Bold ID],tbl_StartedStatus[Started])="No Show","No Show","")),""))</f>
        <v/>
      </c>
    </row>
    <row r="7876" spans="1:8" ht="15" customHeight="1" thickBot="1">
      <c r="A7876" s="38" t="str">
        <f>IF($C7876="","",IFERROR(_xlfn.XLOOKUP($C7876,'1.PrepList'!$I$2:$I$1500,'1.PrepList'!$G$2:$G$1500,"")&amp;"",""))</f>
        <v/>
      </c>
      <c r="B7876" s="638" t="str">
        <f>IF($C7876="","",IFERROR(_xlfn.XLOOKUP($C7876,'1.PrepList'!$I$2:$I$1500,'1.PrepList'!$H$2:$H$1500,"")&amp;"",""))</f>
        <v/>
      </c>
      <c r="D7876" s="638" t="str">
        <f>IF($C7876="","",IFERROR(_xlfn.XLOOKUP($C7876,'1.PrepList'!$I$2:$I$1500,'1.PrepList'!$J$2:$J$1500,"")&amp;"",""))</f>
        <v/>
      </c>
      <c r="E7876" s="638" t="str">
        <f>IF($C7876="","",IFERROR(_xlfn.XLOOKUP($C7876,'1.PrepList'!$I$2:$I$1500,'1.PrepList'!$N$2:$N$1500,"")&amp;"",""))</f>
        <v/>
      </c>
      <c r="F7876" s="638" t="str">
        <f>IF($C7876="","",IFERROR(_xlfn.XLOOKUP($C7876,'1.PrepList'!$I$2:$I$1500,'1.PrepList'!$K$2:$K$1500,"")&amp;"",""))</f>
        <v/>
      </c>
      <c r="H7876" s="644" t="str">
        <f>IF($C7876="","",IFERROR(IF(_xlfn.XLOOKUP($C7876,tbl_StartedStatus[Bold ID],tbl_StartedStatus[Started])="Started","Yes",IF(_xlfn.XLOOKUP($C7876,tbl_StartedStatus[Bold ID],tbl_StartedStatus[Started])="No Show","No Show","")),""))</f>
        <v/>
      </c>
    </row>
    <row r="7877" spans="1:8" ht="15" customHeight="1" thickBot="1">
      <c r="A7877" s="38" t="str">
        <f>IF($C7877="","",IFERROR(_xlfn.XLOOKUP($C7877,'1.PrepList'!$I$2:$I$1500,'1.PrepList'!$G$2:$G$1500,"")&amp;"",""))</f>
        <v/>
      </c>
      <c r="B7877" s="638" t="str">
        <f>IF($C7877="","",IFERROR(_xlfn.XLOOKUP($C7877,'1.PrepList'!$I$2:$I$1500,'1.PrepList'!$H$2:$H$1500,"")&amp;"",""))</f>
        <v/>
      </c>
      <c r="D7877" s="638" t="str">
        <f>IF($C7877="","",IFERROR(_xlfn.XLOOKUP($C7877,'1.PrepList'!$I$2:$I$1500,'1.PrepList'!$J$2:$J$1500,"")&amp;"",""))</f>
        <v/>
      </c>
      <c r="E7877" s="638" t="str">
        <f>IF($C7877="","",IFERROR(_xlfn.XLOOKUP($C7877,'1.PrepList'!$I$2:$I$1500,'1.PrepList'!$N$2:$N$1500,"")&amp;"",""))</f>
        <v/>
      </c>
      <c r="F7877" s="638" t="str">
        <f>IF($C7877="","",IFERROR(_xlfn.XLOOKUP($C7877,'1.PrepList'!$I$2:$I$1500,'1.PrepList'!$K$2:$K$1500,"")&amp;"",""))</f>
        <v/>
      </c>
      <c r="H7877" s="644" t="str">
        <f>IF($C7877="","",IFERROR(IF(_xlfn.XLOOKUP($C7877,tbl_StartedStatus[Bold ID],tbl_StartedStatus[Started])="Started","Yes",IF(_xlfn.XLOOKUP($C7877,tbl_StartedStatus[Bold ID],tbl_StartedStatus[Started])="No Show","No Show","")),""))</f>
        <v/>
      </c>
    </row>
    <row r="7878" spans="1:8" ht="15" customHeight="1" thickBot="1">
      <c r="A7878" s="38" t="str">
        <f>IF($C7878="","",IFERROR(_xlfn.XLOOKUP($C7878,'1.PrepList'!$I$2:$I$1500,'1.PrepList'!$G$2:$G$1500,"")&amp;"",""))</f>
        <v/>
      </c>
      <c r="B7878" s="638" t="str">
        <f>IF($C7878="","",IFERROR(_xlfn.XLOOKUP($C7878,'1.PrepList'!$I$2:$I$1500,'1.PrepList'!$H$2:$H$1500,"")&amp;"",""))</f>
        <v/>
      </c>
      <c r="D7878" s="638" t="str">
        <f>IF($C7878="","",IFERROR(_xlfn.XLOOKUP($C7878,'1.PrepList'!$I$2:$I$1500,'1.PrepList'!$J$2:$J$1500,"")&amp;"",""))</f>
        <v/>
      </c>
      <c r="E7878" s="638" t="str">
        <f>IF($C7878="","",IFERROR(_xlfn.XLOOKUP($C7878,'1.PrepList'!$I$2:$I$1500,'1.PrepList'!$N$2:$N$1500,"")&amp;"",""))</f>
        <v/>
      </c>
      <c r="F7878" s="638" t="str">
        <f>IF($C7878="","",IFERROR(_xlfn.XLOOKUP($C7878,'1.PrepList'!$I$2:$I$1500,'1.PrepList'!$K$2:$K$1500,"")&amp;"",""))</f>
        <v/>
      </c>
      <c r="H7878" s="644" t="str">
        <f>IF($C7878="","",IFERROR(IF(_xlfn.XLOOKUP($C7878,tbl_StartedStatus[Bold ID],tbl_StartedStatus[Started])="Started","Yes",IF(_xlfn.XLOOKUP($C7878,tbl_StartedStatus[Bold ID],tbl_StartedStatus[Started])="No Show","No Show","")),""))</f>
        <v/>
      </c>
    </row>
    <row r="7879" spans="1:8" ht="15" customHeight="1" thickBot="1">
      <c r="A7879" s="38" t="str">
        <f>IF($C7879="","",IFERROR(_xlfn.XLOOKUP($C7879,'1.PrepList'!$I$2:$I$1500,'1.PrepList'!$G$2:$G$1500,"")&amp;"",""))</f>
        <v/>
      </c>
      <c r="B7879" s="638" t="str">
        <f>IF($C7879="","",IFERROR(_xlfn.XLOOKUP($C7879,'1.PrepList'!$I$2:$I$1500,'1.PrepList'!$H$2:$H$1500,"")&amp;"",""))</f>
        <v/>
      </c>
      <c r="D7879" s="638" t="str">
        <f>IF($C7879="","",IFERROR(_xlfn.XLOOKUP($C7879,'1.PrepList'!$I$2:$I$1500,'1.PrepList'!$J$2:$J$1500,"")&amp;"",""))</f>
        <v/>
      </c>
      <c r="E7879" s="638" t="str">
        <f>IF($C7879="","",IFERROR(_xlfn.XLOOKUP($C7879,'1.PrepList'!$I$2:$I$1500,'1.PrepList'!$N$2:$N$1500,"")&amp;"",""))</f>
        <v/>
      </c>
      <c r="F7879" s="638" t="str">
        <f>IF($C7879="","",IFERROR(_xlfn.XLOOKUP($C7879,'1.PrepList'!$I$2:$I$1500,'1.PrepList'!$K$2:$K$1500,"")&amp;"",""))</f>
        <v/>
      </c>
      <c r="H7879" s="644" t="str">
        <f>IF($C7879="","",IFERROR(IF(_xlfn.XLOOKUP($C7879,tbl_StartedStatus[Bold ID],tbl_StartedStatus[Started])="Started","Yes",IF(_xlfn.XLOOKUP($C7879,tbl_StartedStatus[Bold ID],tbl_StartedStatus[Started])="No Show","No Show","")),""))</f>
        <v/>
      </c>
    </row>
    <row r="7880" spans="1:8" ht="15" customHeight="1" thickBot="1">
      <c r="A7880" s="38" t="str">
        <f>IF($C7880="","",IFERROR(_xlfn.XLOOKUP($C7880,'1.PrepList'!$I$2:$I$1500,'1.PrepList'!$G$2:$G$1500,"")&amp;"",""))</f>
        <v/>
      </c>
      <c r="B7880" s="638" t="str">
        <f>IF($C7880="","",IFERROR(_xlfn.XLOOKUP($C7880,'1.PrepList'!$I$2:$I$1500,'1.PrepList'!$H$2:$H$1500,"")&amp;"",""))</f>
        <v/>
      </c>
      <c r="D7880" s="638" t="str">
        <f>IF($C7880="","",IFERROR(_xlfn.XLOOKUP($C7880,'1.PrepList'!$I$2:$I$1500,'1.PrepList'!$J$2:$J$1500,"")&amp;"",""))</f>
        <v/>
      </c>
      <c r="E7880" s="638" t="str">
        <f>IF($C7880="","",IFERROR(_xlfn.XLOOKUP($C7880,'1.PrepList'!$I$2:$I$1500,'1.PrepList'!$N$2:$N$1500,"")&amp;"",""))</f>
        <v/>
      </c>
      <c r="F7880" s="638" t="str">
        <f>IF($C7880="","",IFERROR(_xlfn.XLOOKUP($C7880,'1.PrepList'!$I$2:$I$1500,'1.PrepList'!$K$2:$K$1500,"")&amp;"",""))</f>
        <v/>
      </c>
      <c r="H7880" s="644" t="str">
        <f>IF($C7880="","",IFERROR(IF(_xlfn.XLOOKUP($C7880,tbl_StartedStatus[Bold ID],tbl_StartedStatus[Started])="Started","Yes",IF(_xlfn.XLOOKUP($C7880,tbl_StartedStatus[Bold ID],tbl_StartedStatus[Started])="No Show","No Show","")),""))</f>
        <v/>
      </c>
    </row>
    <row r="7881" spans="1:8" ht="15" customHeight="1" thickBot="1">
      <c r="A7881" s="38" t="str">
        <f>IF($C7881="","",IFERROR(_xlfn.XLOOKUP($C7881,'1.PrepList'!$I$2:$I$1500,'1.PrepList'!$G$2:$G$1500,"")&amp;"",""))</f>
        <v/>
      </c>
      <c r="B7881" s="638" t="str">
        <f>IF($C7881="","",IFERROR(_xlfn.XLOOKUP($C7881,'1.PrepList'!$I$2:$I$1500,'1.PrepList'!$H$2:$H$1500,"")&amp;"",""))</f>
        <v/>
      </c>
      <c r="D7881" s="638" t="str">
        <f>IF($C7881="","",IFERROR(_xlfn.XLOOKUP($C7881,'1.PrepList'!$I$2:$I$1500,'1.PrepList'!$J$2:$J$1500,"")&amp;"",""))</f>
        <v/>
      </c>
      <c r="E7881" s="638" t="str">
        <f>IF($C7881="","",IFERROR(_xlfn.XLOOKUP($C7881,'1.PrepList'!$I$2:$I$1500,'1.PrepList'!$N$2:$N$1500,"")&amp;"",""))</f>
        <v/>
      </c>
      <c r="F7881" s="638" t="str">
        <f>IF($C7881="","",IFERROR(_xlfn.XLOOKUP($C7881,'1.PrepList'!$I$2:$I$1500,'1.PrepList'!$K$2:$K$1500,"")&amp;"",""))</f>
        <v/>
      </c>
      <c r="H7881" s="644" t="str">
        <f>IF($C7881="","",IFERROR(IF(_xlfn.XLOOKUP($C7881,tbl_StartedStatus[Bold ID],tbl_StartedStatus[Started])="Started","Yes",IF(_xlfn.XLOOKUP($C7881,tbl_StartedStatus[Bold ID],tbl_StartedStatus[Started])="No Show","No Show","")),""))</f>
        <v/>
      </c>
    </row>
    <row r="7882" spans="1:8" ht="15" customHeight="1" thickBot="1">
      <c r="A7882" s="38" t="str">
        <f>IF($C7882="","",IFERROR(_xlfn.XLOOKUP($C7882,'1.PrepList'!$I$2:$I$1500,'1.PrepList'!$G$2:$G$1500,"")&amp;"",""))</f>
        <v/>
      </c>
      <c r="B7882" s="638" t="str">
        <f>IF($C7882="","",IFERROR(_xlfn.XLOOKUP($C7882,'1.PrepList'!$I$2:$I$1500,'1.PrepList'!$H$2:$H$1500,"")&amp;"",""))</f>
        <v/>
      </c>
      <c r="D7882" s="638" t="str">
        <f>IF($C7882="","",IFERROR(_xlfn.XLOOKUP($C7882,'1.PrepList'!$I$2:$I$1500,'1.PrepList'!$J$2:$J$1500,"")&amp;"",""))</f>
        <v/>
      </c>
      <c r="E7882" s="638" t="str">
        <f>IF($C7882="","",IFERROR(_xlfn.XLOOKUP($C7882,'1.PrepList'!$I$2:$I$1500,'1.PrepList'!$N$2:$N$1500,"")&amp;"",""))</f>
        <v/>
      </c>
      <c r="F7882" s="638" t="str">
        <f>IF($C7882="","",IFERROR(_xlfn.XLOOKUP($C7882,'1.PrepList'!$I$2:$I$1500,'1.PrepList'!$K$2:$K$1500,"")&amp;"",""))</f>
        <v/>
      </c>
      <c r="H7882" s="644" t="str">
        <f>IF($C7882="","",IFERROR(IF(_xlfn.XLOOKUP($C7882,tbl_StartedStatus[Bold ID],tbl_StartedStatus[Started])="Started","Yes",IF(_xlfn.XLOOKUP($C7882,tbl_StartedStatus[Bold ID],tbl_StartedStatus[Started])="No Show","No Show","")),""))</f>
        <v/>
      </c>
    </row>
    <row r="7883" spans="1:8" ht="15" customHeight="1" thickBot="1">
      <c r="A7883" s="38" t="str">
        <f>IF($C7883="","",IFERROR(_xlfn.XLOOKUP($C7883,'1.PrepList'!$I$2:$I$1500,'1.PrepList'!$G$2:$G$1500,"")&amp;"",""))</f>
        <v/>
      </c>
      <c r="B7883" s="638" t="str">
        <f>IF($C7883="","",IFERROR(_xlfn.XLOOKUP($C7883,'1.PrepList'!$I$2:$I$1500,'1.PrepList'!$H$2:$H$1500,"")&amp;"",""))</f>
        <v/>
      </c>
      <c r="D7883" s="638" t="str">
        <f>IF($C7883="","",IFERROR(_xlfn.XLOOKUP($C7883,'1.PrepList'!$I$2:$I$1500,'1.PrepList'!$J$2:$J$1500,"")&amp;"",""))</f>
        <v/>
      </c>
      <c r="E7883" s="638" t="str">
        <f>IF($C7883="","",IFERROR(_xlfn.XLOOKUP($C7883,'1.PrepList'!$I$2:$I$1500,'1.PrepList'!$N$2:$N$1500,"")&amp;"",""))</f>
        <v/>
      </c>
      <c r="F7883" s="638" t="str">
        <f>IF($C7883="","",IFERROR(_xlfn.XLOOKUP($C7883,'1.PrepList'!$I$2:$I$1500,'1.PrepList'!$K$2:$K$1500,"")&amp;"",""))</f>
        <v/>
      </c>
      <c r="H7883" s="644" t="str">
        <f>IF($C7883="","",IFERROR(IF(_xlfn.XLOOKUP($C7883,tbl_StartedStatus[Bold ID],tbl_StartedStatus[Started])="Started","Yes",IF(_xlfn.XLOOKUP($C7883,tbl_StartedStatus[Bold ID],tbl_StartedStatus[Started])="No Show","No Show","")),""))</f>
        <v/>
      </c>
    </row>
    <row r="7884" spans="1:8" ht="15" customHeight="1" thickBot="1">
      <c r="A7884" s="38" t="str">
        <f>IF($C7884="","",IFERROR(_xlfn.XLOOKUP($C7884,'1.PrepList'!$I$2:$I$1500,'1.PrepList'!$G$2:$G$1500,"")&amp;"",""))</f>
        <v/>
      </c>
      <c r="B7884" s="638" t="str">
        <f>IF($C7884="","",IFERROR(_xlfn.XLOOKUP($C7884,'1.PrepList'!$I$2:$I$1500,'1.PrepList'!$H$2:$H$1500,"")&amp;"",""))</f>
        <v/>
      </c>
      <c r="D7884" s="638" t="str">
        <f>IF($C7884="","",IFERROR(_xlfn.XLOOKUP($C7884,'1.PrepList'!$I$2:$I$1500,'1.PrepList'!$J$2:$J$1500,"")&amp;"",""))</f>
        <v/>
      </c>
      <c r="E7884" s="638" t="str">
        <f>IF($C7884="","",IFERROR(_xlfn.XLOOKUP($C7884,'1.PrepList'!$I$2:$I$1500,'1.PrepList'!$N$2:$N$1500,"")&amp;"",""))</f>
        <v/>
      </c>
      <c r="F7884" s="638" t="str">
        <f>IF($C7884="","",IFERROR(_xlfn.XLOOKUP($C7884,'1.PrepList'!$I$2:$I$1500,'1.PrepList'!$K$2:$K$1500,"")&amp;"",""))</f>
        <v/>
      </c>
      <c r="H7884" s="644" t="str">
        <f>IF($C7884="","",IFERROR(IF(_xlfn.XLOOKUP($C7884,tbl_StartedStatus[Bold ID],tbl_StartedStatus[Started])="Started","Yes",IF(_xlfn.XLOOKUP($C7884,tbl_StartedStatus[Bold ID],tbl_StartedStatus[Started])="No Show","No Show","")),""))</f>
        <v/>
      </c>
    </row>
    <row r="7885" spans="1:8" ht="15" customHeight="1" thickBot="1">
      <c r="A7885" s="38" t="str">
        <f>IF($C7885="","",IFERROR(_xlfn.XLOOKUP($C7885,'1.PrepList'!$I$2:$I$1500,'1.PrepList'!$G$2:$G$1500,"")&amp;"",""))</f>
        <v/>
      </c>
      <c r="B7885" s="638" t="str">
        <f>IF($C7885="","",IFERROR(_xlfn.XLOOKUP($C7885,'1.PrepList'!$I$2:$I$1500,'1.PrepList'!$H$2:$H$1500,"")&amp;"",""))</f>
        <v/>
      </c>
      <c r="D7885" s="638" t="str">
        <f>IF($C7885="","",IFERROR(_xlfn.XLOOKUP($C7885,'1.PrepList'!$I$2:$I$1500,'1.PrepList'!$J$2:$J$1500,"")&amp;"",""))</f>
        <v/>
      </c>
      <c r="E7885" s="638" t="str">
        <f>IF($C7885="","",IFERROR(_xlfn.XLOOKUP($C7885,'1.PrepList'!$I$2:$I$1500,'1.PrepList'!$N$2:$N$1500,"")&amp;"",""))</f>
        <v/>
      </c>
      <c r="F7885" s="638" t="str">
        <f>IF($C7885="","",IFERROR(_xlfn.XLOOKUP($C7885,'1.PrepList'!$I$2:$I$1500,'1.PrepList'!$K$2:$K$1500,"")&amp;"",""))</f>
        <v/>
      </c>
      <c r="H7885" s="644" t="str">
        <f>IF($C7885="","",IFERROR(IF(_xlfn.XLOOKUP($C7885,tbl_StartedStatus[Bold ID],tbl_StartedStatus[Started])="Started","Yes",IF(_xlfn.XLOOKUP($C7885,tbl_StartedStatus[Bold ID],tbl_StartedStatus[Started])="No Show","No Show","")),""))</f>
        <v/>
      </c>
    </row>
    <row r="7886" spans="1:8" ht="15" customHeight="1" thickBot="1">
      <c r="A7886" s="38" t="str">
        <f>IF($C7886="","",IFERROR(_xlfn.XLOOKUP($C7886,'1.PrepList'!$I$2:$I$1500,'1.PrepList'!$G$2:$G$1500,"")&amp;"",""))</f>
        <v/>
      </c>
      <c r="B7886" s="638" t="str">
        <f>IF($C7886="","",IFERROR(_xlfn.XLOOKUP($C7886,'1.PrepList'!$I$2:$I$1500,'1.PrepList'!$H$2:$H$1500,"")&amp;"",""))</f>
        <v/>
      </c>
      <c r="D7886" s="638" t="str">
        <f>IF($C7886="","",IFERROR(_xlfn.XLOOKUP($C7886,'1.PrepList'!$I$2:$I$1500,'1.PrepList'!$J$2:$J$1500,"")&amp;"",""))</f>
        <v/>
      </c>
      <c r="E7886" s="638" t="str">
        <f>IF($C7886="","",IFERROR(_xlfn.XLOOKUP($C7886,'1.PrepList'!$I$2:$I$1500,'1.PrepList'!$N$2:$N$1500,"")&amp;"",""))</f>
        <v/>
      </c>
      <c r="F7886" s="638" t="str">
        <f>IF($C7886="","",IFERROR(_xlfn.XLOOKUP($C7886,'1.PrepList'!$I$2:$I$1500,'1.PrepList'!$K$2:$K$1500,"")&amp;"",""))</f>
        <v/>
      </c>
      <c r="H7886" s="644" t="str">
        <f>IF($C7886="","",IFERROR(IF(_xlfn.XLOOKUP($C7886,tbl_StartedStatus[Bold ID],tbl_StartedStatus[Started])="Started","Yes",IF(_xlfn.XLOOKUP($C7886,tbl_StartedStatus[Bold ID],tbl_StartedStatus[Started])="No Show","No Show","")),""))</f>
        <v/>
      </c>
    </row>
    <row r="7887" spans="1:8" ht="15" customHeight="1" thickBot="1">
      <c r="A7887" s="38" t="str">
        <f>IF($C7887="","",IFERROR(_xlfn.XLOOKUP($C7887,'1.PrepList'!$I$2:$I$1500,'1.PrepList'!$G$2:$G$1500,"")&amp;"",""))</f>
        <v/>
      </c>
      <c r="B7887" s="638" t="str">
        <f>IF($C7887="","",IFERROR(_xlfn.XLOOKUP($C7887,'1.PrepList'!$I$2:$I$1500,'1.PrepList'!$H$2:$H$1500,"")&amp;"",""))</f>
        <v/>
      </c>
      <c r="D7887" s="638" t="str">
        <f>IF($C7887="","",IFERROR(_xlfn.XLOOKUP($C7887,'1.PrepList'!$I$2:$I$1500,'1.PrepList'!$J$2:$J$1500,"")&amp;"",""))</f>
        <v/>
      </c>
      <c r="E7887" s="638" t="str">
        <f>IF($C7887="","",IFERROR(_xlfn.XLOOKUP($C7887,'1.PrepList'!$I$2:$I$1500,'1.PrepList'!$N$2:$N$1500,"")&amp;"",""))</f>
        <v/>
      </c>
      <c r="F7887" s="638" t="str">
        <f>IF($C7887="","",IFERROR(_xlfn.XLOOKUP($C7887,'1.PrepList'!$I$2:$I$1500,'1.PrepList'!$K$2:$K$1500,"")&amp;"",""))</f>
        <v/>
      </c>
      <c r="H7887" s="644" t="str">
        <f>IF($C7887="","",IFERROR(IF(_xlfn.XLOOKUP($C7887,tbl_StartedStatus[Bold ID],tbl_StartedStatus[Started])="Started","Yes",IF(_xlfn.XLOOKUP($C7887,tbl_StartedStatus[Bold ID],tbl_StartedStatus[Started])="No Show","No Show","")),""))</f>
        <v/>
      </c>
    </row>
    <row r="7888" spans="1:8" ht="15" customHeight="1" thickBot="1">
      <c r="A7888" s="38" t="str">
        <f>IF($C7888="","",IFERROR(_xlfn.XLOOKUP($C7888,'1.PrepList'!$I$2:$I$1500,'1.PrepList'!$G$2:$G$1500,"")&amp;"",""))</f>
        <v/>
      </c>
      <c r="B7888" s="638" t="str">
        <f>IF($C7888="","",IFERROR(_xlfn.XLOOKUP($C7888,'1.PrepList'!$I$2:$I$1500,'1.PrepList'!$H$2:$H$1500,"")&amp;"",""))</f>
        <v/>
      </c>
      <c r="D7888" s="638" t="str">
        <f>IF($C7888="","",IFERROR(_xlfn.XLOOKUP($C7888,'1.PrepList'!$I$2:$I$1500,'1.PrepList'!$J$2:$J$1500,"")&amp;"",""))</f>
        <v/>
      </c>
      <c r="E7888" s="638" t="str">
        <f>IF($C7888="","",IFERROR(_xlfn.XLOOKUP($C7888,'1.PrepList'!$I$2:$I$1500,'1.PrepList'!$N$2:$N$1500,"")&amp;"",""))</f>
        <v/>
      </c>
      <c r="F7888" s="638" t="str">
        <f>IF($C7888="","",IFERROR(_xlfn.XLOOKUP($C7888,'1.PrepList'!$I$2:$I$1500,'1.PrepList'!$K$2:$K$1500,"")&amp;"",""))</f>
        <v/>
      </c>
      <c r="H7888" s="644" t="str">
        <f>IF($C7888="","",IFERROR(IF(_xlfn.XLOOKUP($C7888,tbl_StartedStatus[Bold ID],tbl_StartedStatus[Started])="Started","Yes",IF(_xlfn.XLOOKUP($C7888,tbl_StartedStatus[Bold ID],tbl_StartedStatus[Started])="No Show","No Show","")),""))</f>
        <v/>
      </c>
    </row>
    <row r="7889" spans="1:8" ht="15" customHeight="1" thickBot="1">
      <c r="A7889" s="38" t="str">
        <f>IF($C7889="","",IFERROR(_xlfn.XLOOKUP($C7889,'1.PrepList'!$I$2:$I$1500,'1.PrepList'!$G$2:$G$1500,"")&amp;"",""))</f>
        <v/>
      </c>
      <c r="B7889" s="638" t="str">
        <f>IF($C7889="","",IFERROR(_xlfn.XLOOKUP($C7889,'1.PrepList'!$I$2:$I$1500,'1.PrepList'!$H$2:$H$1500,"")&amp;"",""))</f>
        <v/>
      </c>
      <c r="D7889" s="638" t="str">
        <f>IF($C7889="","",IFERROR(_xlfn.XLOOKUP($C7889,'1.PrepList'!$I$2:$I$1500,'1.PrepList'!$J$2:$J$1500,"")&amp;"",""))</f>
        <v/>
      </c>
      <c r="E7889" s="638" t="str">
        <f>IF($C7889="","",IFERROR(_xlfn.XLOOKUP($C7889,'1.PrepList'!$I$2:$I$1500,'1.PrepList'!$N$2:$N$1500,"")&amp;"",""))</f>
        <v/>
      </c>
      <c r="F7889" s="638" t="str">
        <f>IF($C7889="","",IFERROR(_xlfn.XLOOKUP($C7889,'1.PrepList'!$I$2:$I$1500,'1.PrepList'!$K$2:$K$1500,"")&amp;"",""))</f>
        <v/>
      </c>
      <c r="H7889" s="644" t="str">
        <f>IF($C7889="","",IFERROR(IF(_xlfn.XLOOKUP($C7889,tbl_StartedStatus[Bold ID],tbl_StartedStatus[Started])="Started","Yes",IF(_xlfn.XLOOKUP($C7889,tbl_StartedStatus[Bold ID],tbl_StartedStatus[Started])="No Show","No Show","")),""))</f>
        <v/>
      </c>
    </row>
    <row r="7890" spans="1:8" ht="15" customHeight="1" thickBot="1">
      <c r="A7890" s="38" t="str">
        <f>IF($C7890="","",IFERROR(_xlfn.XLOOKUP($C7890,'1.PrepList'!$I$2:$I$1500,'1.PrepList'!$G$2:$G$1500,"")&amp;"",""))</f>
        <v/>
      </c>
      <c r="B7890" s="638" t="str">
        <f>IF($C7890="","",IFERROR(_xlfn.XLOOKUP($C7890,'1.PrepList'!$I$2:$I$1500,'1.PrepList'!$H$2:$H$1500,"")&amp;"",""))</f>
        <v/>
      </c>
      <c r="D7890" s="638" t="str">
        <f>IF($C7890="","",IFERROR(_xlfn.XLOOKUP($C7890,'1.PrepList'!$I$2:$I$1500,'1.PrepList'!$J$2:$J$1500,"")&amp;"",""))</f>
        <v/>
      </c>
      <c r="E7890" s="638" t="str">
        <f>IF($C7890="","",IFERROR(_xlfn.XLOOKUP($C7890,'1.PrepList'!$I$2:$I$1500,'1.PrepList'!$N$2:$N$1500,"")&amp;"",""))</f>
        <v/>
      </c>
      <c r="F7890" s="638" t="str">
        <f>IF($C7890="","",IFERROR(_xlfn.XLOOKUP($C7890,'1.PrepList'!$I$2:$I$1500,'1.PrepList'!$K$2:$K$1500,"")&amp;"",""))</f>
        <v/>
      </c>
      <c r="H7890" s="644" t="str">
        <f>IF($C7890="","",IFERROR(IF(_xlfn.XLOOKUP($C7890,tbl_StartedStatus[Bold ID],tbl_StartedStatus[Started])="Started","Yes",IF(_xlfn.XLOOKUP($C7890,tbl_StartedStatus[Bold ID],tbl_StartedStatus[Started])="No Show","No Show","")),""))</f>
        <v/>
      </c>
    </row>
    <row r="7891" spans="1:8" ht="15" customHeight="1" thickBot="1">
      <c r="A7891" s="38" t="str">
        <f>IF($C7891="","",IFERROR(_xlfn.XLOOKUP($C7891,'1.PrepList'!$I$2:$I$1500,'1.PrepList'!$G$2:$G$1500,"")&amp;"",""))</f>
        <v/>
      </c>
      <c r="B7891" s="638" t="str">
        <f>IF($C7891="","",IFERROR(_xlfn.XLOOKUP($C7891,'1.PrepList'!$I$2:$I$1500,'1.PrepList'!$H$2:$H$1500,"")&amp;"",""))</f>
        <v/>
      </c>
      <c r="D7891" s="638" t="str">
        <f>IF($C7891="","",IFERROR(_xlfn.XLOOKUP($C7891,'1.PrepList'!$I$2:$I$1500,'1.PrepList'!$J$2:$J$1500,"")&amp;"",""))</f>
        <v/>
      </c>
      <c r="E7891" s="638" t="str">
        <f>IF($C7891="","",IFERROR(_xlfn.XLOOKUP($C7891,'1.PrepList'!$I$2:$I$1500,'1.PrepList'!$N$2:$N$1500,"")&amp;"",""))</f>
        <v/>
      </c>
      <c r="F7891" s="638" t="str">
        <f>IF($C7891="","",IFERROR(_xlfn.XLOOKUP($C7891,'1.PrepList'!$I$2:$I$1500,'1.PrepList'!$K$2:$K$1500,"")&amp;"",""))</f>
        <v/>
      </c>
      <c r="H7891" s="644" t="str">
        <f>IF($C7891="","",IFERROR(IF(_xlfn.XLOOKUP($C7891,tbl_StartedStatus[Bold ID],tbl_StartedStatus[Started])="Started","Yes",IF(_xlfn.XLOOKUP($C7891,tbl_StartedStatus[Bold ID],tbl_StartedStatus[Started])="No Show","No Show","")),""))</f>
        <v/>
      </c>
    </row>
    <row r="7892" spans="1:8" ht="15" customHeight="1" thickBot="1">
      <c r="A7892" s="38" t="str">
        <f>IF($C7892="","",IFERROR(_xlfn.XLOOKUP($C7892,'1.PrepList'!$I$2:$I$1500,'1.PrepList'!$G$2:$G$1500,"")&amp;"",""))</f>
        <v/>
      </c>
      <c r="B7892" s="638" t="str">
        <f>IF($C7892="","",IFERROR(_xlfn.XLOOKUP($C7892,'1.PrepList'!$I$2:$I$1500,'1.PrepList'!$H$2:$H$1500,"")&amp;"",""))</f>
        <v/>
      </c>
      <c r="D7892" s="638" t="str">
        <f>IF($C7892="","",IFERROR(_xlfn.XLOOKUP($C7892,'1.PrepList'!$I$2:$I$1500,'1.PrepList'!$J$2:$J$1500,"")&amp;"",""))</f>
        <v/>
      </c>
      <c r="E7892" s="638" t="str">
        <f>IF($C7892="","",IFERROR(_xlfn.XLOOKUP($C7892,'1.PrepList'!$I$2:$I$1500,'1.PrepList'!$N$2:$N$1500,"")&amp;"",""))</f>
        <v/>
      </c>
      <c r="F7892" s="638" t="str">
        <f>IF($C7892="","",IFERROR(_xlfn.XLOOKUP($C7892,'1.PrepList'!$I$2:$I$1500,'1.PrepList'!$K$2:$K$1500,"")&amp;"",""))</f>
        <v/>
      </c>
      <c r="H7892" s="644" t="str">
        <f>IF($C7892="","",IFERROR(IF(_xlfn.XLOOKUP($C7892,tbl_StartedStatus[Bold ID],tbl_StartedStatus[Started])="Started","Yes",IF(_xlfn.XLOOKUP($C7892,tbl_StartedStatus[Bold ID],tbl_StartedStatus[Started])="No Show","No Show","")),""))</f>
        <v/>
      </c>
    </row>
    <row r="7893" spans="1:8" ht="15" customHeight="1" thickBot="1">
      <c r="A7893" s="38" t="str">
        <f>IF($C7893="","",IFERROR(_xlfn.XLOOKUP($C7893,'1.PrepList'!$I$2:$I$1500,'1.PrepList'!$G$2:$G$1500,"")&amp;"",""))</f>
        <v/>
      </c>
      <c r="B7893" s="638" t="str">
        <f>IF($C7893="","",IFERROR(_xlfn.XLOOKUP($C7893,'1.PrepList'!$I$2:$I$1500,'1.PrepList'!$H$2:$H$1500,"")&amp;"",""))</f>
        <v/>
      </c>
      <c r="D7893" s="638" t="str">
        <f>IF($C7893="","",IFERROR(_xlfn.XLOOKUP($C7893,'1.PrepList'!$I$2:$I$1500,'1.PrepList'!$J$2:$J$1500,"")&amp;"",""))</f>
        <v/>
      </c>
      <c r="E7893" s="638" t="str">
        <f>IF($C7893="","",IFERROR(_xlfn.XLOOKUP($C7893,'1.PrepList'!$I$2:$I$1500,'1.PrepList'!$N$2:$N$1500,"")&amp;"",""))</f>
        <v/>
      </c>
      <c r="F7893" s="638" t="str">
        <f>IF($C7893="","",IFERROR(_xlfn.XLOOKUP($C7893,'1.PrepList'!$I$2:$I$1500,'1.PrepList'!$K$2:$K$1500,"")&amp;"",""))</f>
        <v/>
      </c>
      <c r="H7893" s="644" t="str">
        <f>IF($C7893="","",IFERROR(IF(_xlfn.XLOOKUP($C7893,tbl_StartedStatus[Bold ID],tbl_StartedStatus[Started])="Started","Yes",IF(_xlfn.XLOOKUP($C7893,tbl_StartedStatus[Bold ID],tbl_StartedStatus[Started])="No Show","No Show","")),""))</f>
        <v/>
      </c>
    </row>
    <row r="7894" spans="1:8" ht="15" customHeight="1" thickBot="1">
      <c r="A7894" s="38" t="str">
        <f>IF($C7894="","",IFERROR(_xlfn.XLOOKUP($C7894,'1.PrepList'!$I$2:$I$1500,'1.PrepList'!$G$2:$G$1500,"")&amp;"",""))</f>
        <v/>
      </c>
      <c r="B7894" s="638" t="str">
        <f>IF($C7894="","",IFERROR(_xlfn.XLOOKUP($C7894,'1.PrepList'!$I$2:$I$1500,'1.PrepList'!$H$2:$H$1500,"")&amp;"",""))</f>
        <v/>
      </c>
      <c r="D7894" s="638" t="str">
        <f>IF($C7894="","",IFERROR(_xlfn.XLOOKUP($C7894,'1.PrepList'!$I$2:$I$1500,'1.PrepList'!$J$2:$J$1500,"")&amp;"",""))</f>
        <v/>
      </c>
      <c r="E7894" s="638" t="str">
        <f>IF($C7894="","",IFERROR(_xlfn.XLOOKUP($C7894,'1.PrepList'!$I$2:$I$1500,'1.PrepList'!$N$2:$N$1500,"")&amp;"",""))</f>
        <v/>
      </c>
      <c r="F7894" s="638" t="str">
        <f>IF($C7894="","",IFERROR(_xlfn.XLOOKUP($C7894,'1.PrepList'!$I$2:$I$1500,'1.PrepList'!$K$2:$K$1500,"")&amp;"",""))</f>
        <v/>
      </c>
      <c r="H7894" s="644" t="str">
        <f>IF($C7894="","",IFERROR(IF(_xlfn.XLOOKUP($C7894,tbl_StartedStatus[Bold ID],tbl_StartedStatus[Started])="Started","Yes",IF(_xlfn.XLOOKUP($C7894,tbl_StartedStatus[Bold ID],tbl_StartedStatus[Started])="No Show","No Show","")),""))</f>
        <v/>
      </c>
    </row>
    <row r="7895" spans="1:8" ht="15" customHeight="1" thickBot="1">
      <c r="A7895" s="38" t="str">
        <f>IF($C7895="","",IFERROR(_xlfn.XLOOKUP($C7895,'1.PrepList'!$I$2:$I$1500,'1.PrepList'!$G$2:$G$1500,"")&amp;"",""))</f>
        <v/>
      </c>
      <c r="B7895" s="638" t="str">
        <f>IF($C7895="","",IFERROR(_xlfn.XLOOKUP($C7895,'1.PrepList'!$I$2:$I$1500,'1.PrepList'!$H$2:$H$1500,"")&amp;"",""))</f>
        <v/>
      </c>
      <c r="D7895" s="638" t="str">
        <f>IF($C7895="","",IFERROR(_xlfn.XLOOKUP($C7895,'1.PrepList'!$I$2:$I$1500,'1.PrepList'!$J$2:$J$1500,"")&amp;"",""))</f>
        <v/>
      </c>
      <c r="E7895" s="638" t="str">
        <f>IF($C7895="","",IFERROR(_xlfn.XLOOKUP($C7895,'1.PrepList'!$I$2:$I$1500,'1.PrepList'!$N$2:$N$1500,"")&amp;"",""))</f>
        <v/>
      </c>
      <c r="F7895" s="638" t="str">
        <f>IF($C7895="","",IFERROR(_xlfn.XLOOKUP($C7895,'1.PrepList'!$I$2:$I$1500,'1.PrepList'!$K$2:$K$1500,"")&amp;"",""))</f>
        <v/>
      </c>
      <c r="H7895" s="644" t="str">
        <f>IF($C7895="","",IFERROR(IF(_xlfn.XLOOKUP($C7895,tbl_StartedStatus[Bold ID],tbl_StartedStatus[Started])="Started","Yes",IF(_xlfn.XLOOKUP($C7895,tbl_StartedStatus[Bold ID],tbl_StartedStatus[Started])="No Show","No Show","")),""))</f>
        <v/>
      </c>
    </row>
    <row r="7896" spans="1:8" ht="15" customHeight="1" thickBot="1">
      <c r="A7896" s="38" t="str">
        <f>IF($C7896="","",IFERROR(_xlfn.XLOOKUP($C7896,'1.PrepList'!$I$2:$I$1500,'1.PrepList'!$G$2:$G$1500,"")&amp;"",""))</f>
        <v/>
      </c>
      <c r="B7896" s="638" t="str">
        <f>IF($C7896="","",IFERROR(_xlfn.XLOOKUP($C7896,'1.PrepList'!$I$2:$I$1500,'1.PrepList'!$H$2:$H$1500,"")&amp;"",""))</f>
        <v/>
      </c>
      <c r="D7896" s="638" t="str">
        <f>IF($C7896="","",IFERROR(_xlfn.XLOOKUP($C7896,'1.PrepList'!$I$2:$I$1500,'1.PrepList'!$J$2:$J$1500,"")&amp;"",""))</f>
        <v/>
      </c>
      <c r="E7896" s="638" t="str">
        <f>IF($C7896="","",IFERROR(_xlfn.XLOOKUP($C7896,'1.PrepList'!$I$2:$I$1500,'1.PrepList'!$N$2:$N$1500,"")&amp;"",""))</f>
        <v/>
      </c>
      <c r="F7896" s="638" t="str">
        <f>IF($C7896="","",IFERROR(_xlfn.XLOOKUP($C7896,'1.PrepList'!$I$2:$I$1500,'1.PrepList'!$K$2:$K$1500,"")&amp;"",""))</f>
        <v/>
      </c>
      <c r="H7896" s="644" t="str">
        <f>IF($C7896="","",IFERROR(IF(_xlfn.XLOOKUP($C7896,tbl_StartedStatus[Bold ID],tbl_StartedStatus[Started])="Started","Yes",IF(_xlfn.XLOOKUP($C7896,tbl_StartedStatus[Bold ID],tbl_StartedStatus[Started])="No Show","No Show","")),""))</f>
        <v/>
      </c>
    </row>
    <row r="7897" spans="1:8" ht="15" customHeight="1" thickBot="1">
      <c r="A7897" s="38" t="str">
        <f>IF($C7897="","",IFERROR(_xlfn.XLOOKUP($C7897,'1.PrepList'!$I$2:$I$1500,'1.PrepList'!$G$2:$G$1500,"")&amp;"",""))</f>
        <v/>
      </c>
      <c r="B7897" s="638" t="str">
        <f>IF($C7897="","",IFERROR(_xlfn.XLOOKUP($C7897,'1.PrepList'!$I$2:$I$1500,'1.PrepList'!$H$2:$H$1500,"")&amp;"",""))</f>
        <v/>
      </c>
      <c r="D7897" s="638" t="str">
        <f>IF($C7897="","",IFERROR(_xlfn.XLOOKUP($C7897,'1.PrepList'!$I$2:$I$1500,'1.PrepList'!$J$2:$J$1500,"")&amp;"",""))</f>
        <v/>
      </c>
      <c r="E7897" s="638" t="str">
        <f>IF($C7897="","",IFERROR(_xlfn.XLOOKUP($C7897,'1.PrepList'!$I$2:$I$1500,'1.PrepList'!$N$2:$N$1500,"")&amp;"",""))</f>
        <v/>
      </c>
      <c r="F7897" s="638" t="str">
        <f>IF($C7897="","",IFERROR(_xlfn.XLOOKUP($C7897,'1.PrepList'!$I$2:$I$1500,'1.PrepList'!$K$2:$K$1500,"")&amp;"",""))</f>
        <v/>
      </c>
      <c r="H7897" s="644" t="str">
        <f>IF($C7897="","",IFERROR(IF(_xlfn.XLOOKUP($C7897,tbl_StartedStatus[Bold ID],tbl_StartedStatus[Started])="Started","Yes",IF(_xlfn.XLOOKUP($C7897,tbl_StartedStatus[Bold ID],tbl_StartedStatus[Started])="No Show","No Show","")),""))</f>
        <v/>
      </c>
    </row>
    <row r="7898" spans="1:8" ht="15" customHeight="1" thickBot="1">
      <c r="A7898" s="38" t="str">
        <f>IF($C7898="","",IFERROR(_xlfn.XLOOKUP($C7898,'1.PrepList'!$I$2:$I$1500,'1.PrepList'!$G$2:$G$1500,"")&amp;"",""))</f>
        <v/>
      </c>
      <c r="B7898" s="638" t="str">
        <f>IF($C7898="","",IFERROR(_xlfn.XLOOKUP($C7898,'1.PrepList'!$I$2:$I$1500,'1.PrepList'!$H$2:$H$1500,"")&amp;"",""))</f>
        <v/>
      </c>
      <c r="D7898" s="638" t="str">
        <f>IF($C7898="","",IFERROR(_xlfn.XLOOKUP($C7898,'1.PrepList'!$I$2:$I$1500,'1.PrepList'!$J$2:$J$1500,"")&amp;"",""))</f>
        <v/>
      </c>
      <c r="E7898" s="638" t="str">
        <f>IF($C7898="","",IFERROR(_xlfn.XLOOKUP($C7898,'1.PrepList'!$I$2:$I$1500,'1.PrepList'!$N$2:$N$1500,"")&amp;"",""))</f>
        <v/>
      </c>
      <c r="F7898" s="638" t="str">
        <f>IF($C7898="","",IFERROR(_xlfn.XLOOKUP($C7898,'1.PrepList'!$I$2:$I$1500,'1.PrepList'!$K$2:$K$1500,"")&amp;"",""))</f>
        <v/>
      </c>
      <c r="H7898" s="644" t="str">
        <f>IF($C7898="","",IFERROR(IF(_xlfn.XLOOKUP($C7898,tbl_StartedStatus[Bold ID],tbl_StartedStatus[Started])="Started","Yes",IF(_xlfn.XLOOKUP($C7898,tbl_StartedStatus[Bold ID],tbl_StartedStatus[Started])="No Show","No Show","")),""))</f>
        <v/>
      </c>
    </row>
    <row r="7899" spans="1:8" ht="15" customHeight="1" thickBot="1">
      <c r="A7899" s="38" t="str">
        <f>IF($C7899="","",IFERROR(_xlfn.XLOOKUP($C7899,'1.PrepList'!$I$2:$I$1500,'1.PrepList'!$G$2:$G$1500,"")&amp;"",""))</f>
        <v/>
      </c>
      <c r="B7899" s="638" t="str">
        <f>IF($C7899="","",IFERROR(_xlfn.XLOOKUP($C7899,'1.PrepList'!$I$2:$I$1500,'1.PrepList'!$H$2:$H$1500,"")&amp;"",""))</f>
        <v/>
      </c>
      <c r="D7899" s="638" t="str">
        <f>IF($C7899="","",IFERROR(_xlfn.XLOOKUP($C7899,'1.PrepList'!$I$2:$I$1500,'1.PrepList'!$J$2:$J$1500,"")&amp;"",""))</f>
        <v/>
      </c>
      <c r="E7899" s="638" t="str">
        <f>IF($C7899="","",IFERROR(_xlfn.XLOOKUP($C7899,'1.PrepList'!$I$2:$I$1500,'1.PrepList'!$N$2:$N$1500,"")&amp;"",""))</f>
        <v/>
      </c>
      <c r="F7899" s="638" t="str">
        <f>IF($C7899="","",IFERROR(_xlfn.XLOOKUP($C7899,'1.PrepList'!$I$2:$I$1500,'1.PrepList'!$K$2:$K$1500,"")&amp;"",""))</f>
        <v/>
      </c>
      <c r="H7899" s="644" t="str">
        <f>IF($C7899="","",IFERROR(IF(_xlfn.XLOOKUP($C7899,tbl_StartedStatus[Bold ID],tbl_StartedStatus[Started])="Started","Yes",IF(_xlfn.XLOOKUP($C7899,tbl_StartedStatus[Bold ID],tbl_StartedStatus[Started])="No Show","No Show","")),""))</f>
        <v/>
      </c>
    </row>
    <row r="7900" spans="1:8" ht="15" customHeight="1" thickBot="1">
      <c r="A7900" s="38" t="str">
        <f>IF($C7900="","",IFERROR(_xlfn.XLOOKUP($C7900,'1.PrepList'!$I$2:$I$1500,'1.PrepList'!$G$2:$G$1500,"")&amp;"",""))</f>
        <v/>
      </c>
      <c r="B7900" s="638" t="str">
        <f>IF($C7900="","",IFERROR(_xlfn.XLOOKUP($C7900,'1.PrepList'!$I$2:$I$1500,'1.PrepList'!$H$2:$H$1500,"")&amp;"",""))</f>
        <v/>
      </c>
      <c r="D7900" s="638" t="str">
        <f>IF($C7900="","",IFERROR(_xlfn.XLOOKUP($C7900,'1.PrepList'!$I$2:$I$1500,'1.PrepList'!$J$2:$J$1500,"")&amp;"",""))</f>
        <v/>
      </c>
      <c r="E7900" s="638" t="str">
        <f>IF($C7900="","",IFERROR(_xlfn.XLOOKUP($C7900,'1.PrepList'!$I$2:$I$1500,'1.PrepList'!$N$2:$N$1500,"")&amp;"",""))</f>
        <v/>
      </c>
      <c r="F7900" s="638" t="str">
        <f>IF($C7900="","",IFERROR(_xlfn.XLOOKUP($C7900,'1.PrepList'!$I$2:$I$1500,'1.PrepList'!$K$2:$K$1500,"")&amp;"",""))</f>
        <v/>
      </c>
      <c r="H7900" s="644" t="str">
        <f>IF($C7900="","",IFERROR(IF(_xlfn.XLOOKUP($C7900,tbl_StartedStatus[Bold ID],tbl_StartedStatus[Started])="Started","Yes",IF(_xlfn.XLOOKUP($C7900,tbl_StartedStatus[Bold ID],tbl_StartedStatus[Started])="No Show","No Show","")),""))</f>
        <v/>
      </c>
    </row>
    <row r="7901" spans="1:8" ht="15" customHeight="1" thickBot="1">
      <c r="A7901" s="38" t="str">
        <f>IF($C7901="","",IFERROR(_xlfn.XLOOKUP($C7901,'1.PrepList'!$I$2:$I$1500,'1.PrepList'!$G$2:$G$1500,"")&amp;"",""))</f>
        <v/>
      </c>
      <c r="B7901" s="638" t="str">
        <f>IF($C7901="","",IFERROR(_xlfn.XLOOKUP($C7901,'1.PrepList'!$I$2:$I$1500,'1.PrepList'!$H$2:$H$1500,"")&amp;"",""))</f>
        <v/>
      </c>
      <c r="D7901" s="638" t="str">
        <f>IF($C7901="","",IFERROR(_xlfn.XLOOKUP($C7901,'1.PrepList'!$I$2:$I$1500,'1.PrepList'!$J$2:$J$1500,"")&amp;"",""))</f>
        <v/>
      </c>
      <c r="E7901" s="638" t="str">
        <f>IF($C7901="","",IFERROR(_xlfn.XLOOKUP($C7901,'1.PrepList'!$I$2:$I$1500,'1.PrepList'!$N$2:$N$1500,"")&amp;"",""))</f>
        <v/>
      </c>
      <c r="F7901" s="638" t="str">
        <f>IF($C7901="","",IFERROR(_xlfn.XLOOKUP($C7901,'1.PrepList'!$I$2:$I$1500,'1.PrepList'!$K$2:$K$1500,"")&amp;"",""))</f>
        <v/>
      </c>
      <c r="H7901" s="644" t="str">
        <f>IF($C7901="","",IFERROR(IF(_xlfn.XLOOKUP($C7901,tbl_StartedStatus[Bold ID],tbl_StartedStatus[Started])="Started","Yes",IF(_xlfn.XLOOKUP($C7901,tbl_StartedStatus[Bold ID],tbl_StartedStatus[Started])="No Show","No Show","")),""))</f>
        <v/>
      </c>
    </row>
    <row r="7902" spans="1:8" ht="15" customHeight="1" thickBot="1">
      <c r="A7902" s="38" t="str">
        <f>IF($C7902="","",IFERROR(_xlfn.XLOOKUP($C7902,'1.PrepList'!$I$2:$I$1500,'1.PrepList'!$G$2:$G$1500,"")&amp;"",""))</f>
        <v/>
      </c>
      <c r="B7902" s="638" t="str">
        <f>IF($C7902="","",IFERROR(_xlfn.XLOOKUP($C7902,'1.PrepList'!$I$2:$I$1500,'1.PrepList'!$H$2:$H$1500,"")&amp;"",""))</f>
        <v/>
      </c>
      <c r="D7902" s="638" t="str">
        <f>IF($C7902="","",IFERROR(_xlfn.XLOOKUP($C7902,'1.PrepList'!$I$2:$I$1500,'1.PrepList'!$J$2:$J$1500,"")&amp;"",""))</f>
        <v/>
      </c>
      <c r="E7902" s="638" t="str">
        <f>IF($C7902="","",IFERROR(_xlfn.XLOOKUP($C7902,'1.PrepList'!$I$2:$I$1500,'1.PrepList'!$N$2:$N$1500,"")&amp;"",""))</f>
        <v/>
      </c>
      <c r="F7902" s="638" t="str">
        <f>IF($C7902="","",IFERROR(_xlfn.XLOOKUP($C7902,'1.PrepList'!$I$2:$I$1500,'1.PrepList'!$K$2:$K$1500,"")&amp;"",""))</f>
        <v/>
      </c>
      <c r="H7902" s="644" t="str">
        <f>IF($C7902="","",IFERROR(IF(_xlfn.XLOOKUP($C7902,tbl_StartedStatus[Bold ID],tbl_StartedStatus[Started])="Started","Yes",IF(_xlfn.XLOOKUP($C7902,tbl_StartedStatus[Bold ID],tbl_StartedStatus[Started])="No Show","No Show","")),""))</f>
        <v/>
      </c>
    </row>
    <row r="7903" spans="1:8" ht="15" customHeight="1" thickBot="1">
      <c r="A7903" s="38" t="str">
        <f>IF($C7903="","",IFERROR(_xlfn.XLOOKUP($C7903,'1.PrepList'!$I$2:$I$1500,'1.PrepList'!$G$2:$G$1500,"")&amp;"",""))</f>
        <v/>
      </c>
      <c r="B7903" s="638" t="str">
        <f>IF($C7903="","",IFERROR(_xlfn.XLOOKUP($C7903,'1.PrepList'!$I$2:$I$1500,'1.PrepList'!$H$2:$H$1500,"")&amp;"",""))</f>
        <v/>
      </c>
      <c r="D7903" s="638" t="str">
        <f>IF($C7903="","",IFERROR(_xlfn.XLOOKUP($C7903,'1.PrepList'!$I$2:$I$1500,'1.PrepList'!$J$2:$J$1500,"")&amp;"",""))</f>
        <v/>
      </c>
      <c r="E7903" s="638" t="str">
        <f>IF($C7903="","",IFERROR(_xlfn.XLOOKUP($C7903,'1.PrepList'!$I$2:$I$1500,'1.PrepList'!$N$2:$N$1500,"")&amp;"",""))</f>
        <v/>
      </c>
      <c r="F7903" s="638" t="str">
        <f>IF($C7903="","",IFERROR(_xlfn.XLOOKUP($C7903,'1.PrepList'!$I$2:$I$1500,'1.PrepList'!$K$2:$K$1500,"")&amp;"",""))</f>
        <v/>
      </c>
      <c r="H7903" s="644" t="str">
        <f>IF($C7903="","",IFERROR(IF(_xlfn.XLOOKUP($C7903,tbl_StartedStatus[Bold ID],tbl_StartedStatus[Started])="Started","Yes",IF(_xlfn.XLOOKUP($C7903,tbl_StartedStatus[Bold ID],tbl_StartedStatus[Started])="No Show","No Show","")),""))</f>
        <v/>
      </c>
    </row>
    <row r="7904" spans="1:8" ht="15" customHeight="1" thickBot="1">
      <c r="A7904" s="38" t="str">
        <f>IF($C7904="","",IFERROR(_xlfn.XLOOKUP($C7904,'1.PrepList'!$I$2:$I$1500,'1.PrepList'!$G$2:$G$1500,"")&amp;"",""))</f>
        <v/>
      </c>
      <c r="B7904" s="638" t="str">
        <f>IF($C7904="","",IFERROR(_xlfn.XLOOKUP($C7904,'1.PrepList'!$I$2:$I$1500,'1.PrepList'!$H$2:$H$1500,"")&amp;"",""))</f>
        <v/>
      </c>
      <c r="D7904" s="638" t="str">
        <f>IF($C7904="","",IFERROR(_xlfn.XLOOKUP($C7904,'1.PrepList'!$I$2:$I$1500,'1.PrepList'!$J$2:$J$1500,"")&amp;"",""))</f>
        <v/>
      </c>
      <c r="E7904" s="638" t="str">
        <f>IF($C7904="","",IFERROR(_xlfn.XLOOKUP($C7904,'1.PrepList'!$I$2:$I$1500,'1.PrepList'!$N$2:$N$1500,"")&amp;"",""))</f>
        <v/>
      </c>
      <c r="F7904" s="638" t="str">
        <f>IF($C7904="","",IFERROR(_xlfn.XLOOKUP($C7904,'1.PrepList'!$I$2:$I$1500,'1.PrepList'!$K$2:$K$1500,"")&amp;"",""))</f>
        <v/>
      </c>
      <c r="H7904" s="644" t="str">
        <f>IF($C7904="","",IFERROR(IF(_xlfn.XLOOKUP($C7904,tbl_StartedStatus[Bold ID],tbl_StartedStatus[Started])="Started","Yes",IF(_xlfn.XLOOKUP($C7904,tbl_StartedStatus[Bold ID],tbl_StartedStatus[Started])="No Show","No Show","")),""))</f>
        <v/>
      </c>
    </row>
    <row r="7905" spans="1:8" ht="15" customHeight="1" thickBot="1">
      <c r="A7905" s="38" t="str">
        <f>IF($C7905="","",IFERROR(_xlfn.XLOOKUP($C7905,'1.PrepList'!$I$2:$I$1500,'1.PrepList'!$G$2:$G$1500,"")&amp;"",""))</f>
        <v/>
      </c>
      <c r="B7905" s="638" t="str">
        <f>IF($C7905="","",IFERROR(_xlfn.XLOOKUP($C7905,'1.PrepList'!$I$2:$I$1500,'1.PrepList'!$H$2:$H$1500,"")&amp;"",""))</f>
        <v/>
      </c>
      <c r="D7905" s="638" t="str">
        <f>IF($C7905="","",IFERROR(_xlfn.XLOOKUP($C7905,'1.PrepList'!$I$2:$I$1500,'1.PrepList'!$J$2:$J$1500,"")&amp;"",""))</f>
        <v/>
      </c>
      <c r="E7905" s="638" t="str">
        <f>IF($C7905="","",IFERROR(_xlfn.XLOOKUP($C7905,'1.PrepList'!$I$2:$I$1500,'1.PrepList'!$N$2:$N$1500,"")&amp;"",""))</f>
        <v/>
      </c>
      <c r="F7905" s="638" t="str">
        <f>IF($C7905="","",IFERROR(_xlfn.XLOOKUP($C7905,'1.PrepList'!$I$2:$I$1500,'1.PrepList'!$K$2:$K$1500,"")&amp;"",""))</f>
        <v/>
      </c>
      <c r="H7905" s="644" t="str">
        <f>IF($C7905="","",IFERROR(IF(_xlfn.XLOOKUP($C7905,tbl_StartedStatus[Bold ID],tbl_StartedStatus[Started])="Started","Yes",IF(_xlfn.XLOOKUP($C7905,tbl_StartedStatus[Bold ID],tbl_StartedStatus[Started])="No Show","No Show","")),""))</f>
        <v/>
      </c>
    </row>
    <row r="7906" spans="1:8" ht="15" customHeight="1" thickBot="1">
      <c r="A7906" s="38" t="str">
        <f>IF($C7906="","",IFERROR(_xlfn.XLOOKUP($C7906,'1.PrepList'!$I$2:$I$1500,'1.PrepList'!$G$2:$G$1500,"")&amp;"",""))</f>
        <v/>
      </c>
      <c r="B7906" s="638" t="str">
        <f>IF($C7906="","",IFERROR(_xlfn.XLOOKUP($C7906,'1.PrepList'!$I$2:$I$1500,'1.PrepList'!$H$2:$H$1500,"")&amp;"",""))</f>
        <v/>
      </c>
      <c r="D7906" s="638" t="str">
        <f>IF($C7906="","",IFERROR(_xlfn.XLOOKUP($C7906,'1.PrepList'!$I$2:$I$1500,'1.PrepList'!$J$2:$J$1500,"")&amp;"",""))</f>
        <v/>
      </c>
      <c r="E7906" s="638" t="str">
        <f>IF($C7906="","",IFERROR(_xlfn.XLOOKUP($C7906,'1.PrepList'!$I$2:$I$1500,'1.PrepList'!$N$2:$N$1500,"")&amp;"",""))</f>
        <v/>
      </c>
      <c r="F7906" s="638" t="str">
        <f>IF($C7906="","",IFERROR(_xlfn.XLOOKUP($C7906,'1.PrepList'!$I$2:$I$1500,'1.PrepList'!$K$2:$K$1500,"")&amp;"",""))</f>
        <v/>
      </c>
      <c r="H7906" s="644" t="str">
        <f>IF($C7906="","",IFERROR(IF(_xlfn.XLOOKUP($C7906,tbl_StartedStatus[Bold ID],tbl_StartedStatus[Started])="Started","Yes",IF(_xlfn.XLOOKUP($C7906,tbl_StartedStatus[Bold ID],tbl_StartedStatus[Started])="No Show","No Show","")),""))</f>
        <v/>
      </c>
    </row>
    <row r="7907" spans="1:8" ht="15" customHeight="1" thickBot="1">
      <c r="A7907" s="38" t="str">
        <f>IF($C7907="","",IFERROR(_xlfn.XLOOKUP($C7907,'1.PrepList'!$I$2:$I$1500,'1.PrepList'!$G$2:$G$1500,"")&amp;"",""))</f>
        <v/>
      </c>
      <c r="B7907" s="638" t="str">
        <f>IF($C7907="","",IFERROR(_xlfn.XLOOKUP($C7907,'1.PrepList'!$I$2:$I$1500,'1.PrepList'!$H$2:$H$1500,"")&amp;"",""))</f>
        <v/>
      </c>
      <c r="D7907" s="638" t="str">
        <f>IF($C7907="","",IFERROR(_xlfn.XLOOKUP($C7907,'1.PrepList'!$I$2:$I$1500,'1.PrepList'!$J$2:$J$1500,"")&amp;"",""))</f>
        <v/>
      </c>
      <c r="E7907" s="638" t="str">
        <f>IF($C7907="","",IFERROR(_xlfn.XLOOKUP($C7907,'1.PrepList'!$I$2:$I$1500,'1.PrepList'!$N$2:$N$1500,"")&amp;"",""))</f>
        <v/>
      </c>
      <c r="F7907" s="638" t="str">
        <f>IF($C7907="","",IFERROR(_xlfn.XLOOKUP($C7907,'1.PrepList'!$I$2:$I$1500,'1.PrepList'!$K$2:$K$1500,"")&amp;"",""))</f>
        <v/>
      </c>
      <c r="H7907" s="644" t="str">
        <f>IF($C7907="","",IFERROR(IF(_xlfn.XLOOKUP($C7907,tbl_StartedStatus[Bold ID],tbl_StartedStatus[Started])="Started","Yes",IF(_xlfn.XLOOKUP($C7907,tbl_StartedStatus[Bold ID],tbl_StartedStatus[Started])="No Show","No Show","")),""))</f>
        <v/>
      </c>
    </row>
    <row r="7908" spans="1:8" ht="15" customHeight="1" thickBot="1">
      <c r="A7908" s="38" t="str">
        <f>IF($C7908="","",IFERROR(_xlfn.XLOOKUP($C7908,'1.PrepList'!$I$2:$I$1500,'1.PrepList'!$G$2:$G$1500,"")&amp;"",""))</f>
        <v/>
      </c>
      <c r="B7908" s="638" t="str">
        <f>IF($C7908="","",IFERROR(_xlfn.XLOOKUP($C7908,'1.PrepList'!$I$2:$I$1500,'1.PrepList'!$H$2:$H$1500,"")&amp;"",""))</f>
        <v/>
      </c>
      <c r="D7908" s="638" t="str">
        <f>IF($C7908="","",IFERROR(_xlfn.XLOOKUP($C7908,'1.PrepList'!$I$2:$I$1500,'1.PrepList'!$J$2:$J$1500,"")&amp;"",""))</f>
        <v/>
      </c>
      <c r="E7908" s="638" t="str">
        <f>IF($C7908="","",IFERROR(_xlfn.XLOOKUP($C7908,'1.PrepList'!$I$2:$I$1500,'1.PrepList'!$N$2:$N$1500,"")&amp;"",""))</f>
        <v/>
      </c>
      <c r="F7908" s="638" t="str">
        <f>IF($C7908="","",IFERROR(_xlfn.XLOOKUP($C7908,'1.PrepList'!$I$2:$I$1500,'1.PrepList'!$K$2:$K$1500,"")&amp;"",""))</f>
        <v/>
      </c>
      <c r="H7908" s="644" t="str">
        <f>IF($C7908="","",IFERROR(IF(_xlfn.XLOOKUP($C7908,tbl_StartedStatus[Bold ID],tbl_StartedStatus[Started])="Started","Yes",IF(_xlfn.XLOOKUP($C7908,tbl_StartedStatus[Bold ID],tbl_StartedStatus[Started])="No Show","No Show","")),""))</f>
        <v/>
      </c>
    </row>
    <row r="7909" spans="1:8" ht="15" customHeight="1" thickBot="1">
      <c r="A7909" s="38" t="str">
        <f>IF($C7909="","",IFERROR(_xlfn.XLOOKUP($C7909,'1.PrepList'!$I$2:$I$1500,'1.PrepList'!$G$2:$G$1500,"")&amp;"",""))</f>
        <v/>
      </c>
      <c r="B7909" s="638" t="str">
        <f>IF($C7909="","",IFERROR(_xlfn.XLOOKUP($C7909,'1.PrepList'!$I$2:$I$1500,'1.PrepList'!$H$2:$H$1500,"")&amp;"",""))</f>
        <v/>
      </c>
      <c r="D7909" s="638" t="str">
        <f>IF($C7909="","",IFERROR(_xlfn.XLOOKUP($C7909,'1.PrepList'!$I$2:$I$1500,'1.PrepList'!$J$2:$J$1500,"")&amp;"",""))</f>
        <v/>
      </c>
      <c r="E7909" s="638" t="str">
        <f>IF($C7909="","",IFERROR(_xlfn.XLOOKUP($C7909,'1.PrepList'!$I$2:$I$1500,'1.PrepList'!$N$2:$N$1500,"")&amp;"",""))</f>
        <v/>
      </c>
      <c r="F7909" s="638" t="str">
        <f>IF($C7909="","",IFERROR(_xlfn.XLOOKUP($C7909,'1.PrepList'!$I$2:$I$1500,'1.PrepList'!$K$2:$K$1500,"")&amp;"",""))</f>
        <v/>
      </c>
      <c r="H7909" s="644" t="str">
        <f>IF($C7909="","",IFERROR(IF(_xlfn.XLOOKUP($C7909,tbl_StartedStatus[Bold ID],tbl_StartedStatus[Started])="Started","Yes",IF(_xlfn.XLOOKUP($C7909,tbl_StartedStatus[Bold ID],tbl_StartedStatus[Started])="No Show","No Show","")),""))</f>
        <v/>
      </c>
    </row>
    <row r="7910" spans="1:8" ht="15" customHeight="1" thickBot="1">
      <c r="A7910" s="38" t="str">
        <f>IF($C7910="","",IFERROR(_xlfn.XLOOKUP($C7910,'1.PrepList'!$I$2:$I$1500,'1.PrepList'!$G$2:$G$1500,"")&amp;"",""))</f>
        <v/>
      </c>
      <c r="B7910" s="638" t="str">
        <f>IF($C7910="","",IFERROR(_xlfn.XLOOKUP($C7910,'1.PrepList'!$I$2:$I$1500,'1.PrepList'!$H$2:$H$1500,"")&amp;"",""))</f>
        <v/>
      </c>
      <c r="D7910" s="638" t="str">
        <f>IF($C7910="","",IFERROR(_xlfn.XLOOKUP($C7910,'1.PrepList'!$I$2:$I$1500,'1.PrepList'!$J$2:$J$1500,"")&amp;"",""))</f>
        <v/>
      </c>
      <c r="E7910" s="638" t="str">
        <f>IF($C7910="","",IFERROR(_xlfn.XLOOKUP($C7910,'1.PrepList'!$I$2:$I$1500,'1.PrepList'!$N$2:$N$1500,"")&amp;"",""))</f>
        <v/>
      </c>
      <c r="F7910" s="638" t="str">
        <f>IF($C7910="","",IFERROR(_xlfn.XLOOKUP($C7910,'1.PrepList'!$I$2:$I$1500,'1.PrepList'!$K$2:$K$1500,"")&amp;"",""))</f>
        <v/>
      </c>
      <c r="H7910" s="644" t="str">
        <f>IF($C7910="","",IFERROR(IF(_xlfn.XLOOKUP($C7910,tbl_StartedStatus[Bold ID],tbl_StartedStatus[Started])="Started","Yes",IF(_xlfn.XLOOKUP($C7910,tbl_StartedStatus[Bold ID],tbl_StartedStatus[Started])="No Show","No Show","")),""))</f>
        <v/>
      </c>
    </row>
    <row r="7911" spans="1:8" ht="15" customHeight="1" thickBot="1">
      <c r="A7911" s="38" t="str">
        <f>IF($C7911="","",IFERROR(_xlfn.XLOOKUP($C7911,'1.PrepList'!$I$2:$I$1500,'1.PrepList'!$G$2:$G$1500,"")&amp;"",""))</f>
        <v/>
      </c>
      <c r="B7911" s="638" t="str">
        <f>IF($C7911="","",IFERROR(_xlfn.XLOOKUP($C7911,'1.PrepList'!$I$2:$I$1500,'1.PrepList'!$H$2:$H$1500,"")&amp;"",""))</f>
        <v/>
      </c>
      <c r="D7911" s="638" t="str">
        <f>IF($C7911="","",IFERROR(_xlfn.XLOOKUP($C7911,'1.PrepList'!$I$2:$I$1500,'1.PrepList'!$J$2:$J$1500,"")&amp;"",""))</f>
        <v/>
      </c>
      <c r="E7911" s="638" t="str">
        <f>IF($C7911="","",IFERROR(_xlfn.XLOOKUP($C7911,'1.PrepList'!$I$2:$I$1500,'1.PrepList'!$N$2:$N$1500,"")&amp;"",""))</f>
        <v/>
      </c>
      <c r="F7911" s="638" t="str">
        <f>IF($C7911="","",IFERROR(_xlfn.XLOOKUP($C7911,'1.PrepList'!$I$2:$I$1500,'1.PrepList'!$K$2:$K$1500,"")&amp;"",""))</f>
        <v/>
      </c>
      <c r="H7911" s="644" t="str">
        <f>IF($C7911="","",IFERROR(IF(_xlfn.XLOOKUP($C7911,tbl_StartedStatus[Bold ID],tbl_StartedStatus[Started])="Started","Yes",IF(_xlfn.XLOOKUP($C7911,tbl_StartedStatus[Bold ID],tbl_StartedStatus[Started])="No Show","No Show","")),""))</f>
        <v/>
      </c>
    </row>
    <row r="7912" spans="1:8" ht="15" customHeight="1" thickBot="1">
      <c r="A7912" s="38" t="str">
        <f>IF($C7912="","",IFERROR(_xlfn.XLOOKUP($C7912,'1.PrepList'!$I$2:$I$1500,'1.PrepList'!$G$2:$G$1500,"")&amp;"",""))</f>
        <v/>
      </c>
      <c r="B7912" s="638" t="str">
        <f>IF($C7912="","",IFERROR(_xlfn.XLOOKUP($C7912,'1.PrepList'!$I$2:$I$1500,'1.PrepList'!$H$2:$H$1500,"")&amp;"",""))</f>
        <v/>
      </c>
      <c r="D7912" s="638" t="str">
        <f>IF($C7912="","",IFERROR(_xlfn.XLOOKUP($C7912,'1.PrepList'!$I$2:$I$1500,'1.PrepList'!$J$2:$J$1500,"")&amp;"",""))</f>
        <v/>
      </c>
      <c r="E7912" s="638" t="str">
        <f>IF($C7912="","",IFERROR(_xlfn.XLOOKUP($C7912,'1.PrepList'!$I$2:$I$1500,'1.PrepList'!$N$2:$N$1500,"")&amp;"",""))</f>
        <v/>
      </c>
      <c r="F7912" s="638" t="str">
        <f>IF($C7912="","",IFERROR(_xlfn.XLOOKUP($C7912,'1.PrepList'!$I$2:$I$1500,'1.PrepList'!$K$2:$K$1500,"")&amp;"",""))</f>
        <v/>
      </c>
      <c r="H7912" s="644" t="str">
        <f>IF($C7912="","",IFERROR(IF(_xlfn.XLOOKUP($C7912,tbl_StartedStatus[Bold ID],tbl_StartedStatus[Started])="Started","Yes",IF(_xlfn.XLOOKUP($C7912,tbl_StartedStatus[Bold ID],tbl_StartedStatus[Started])="No Show","No Show","")),""))</f>
        <v/>
      </c>
    </row>
    <row r="7913" spans="1:8" ht="15" customHeight="1" thickBot="1">
      <c r="A7913" s="38" t="str">
        <f>IF($C7913="","",IFERROR(_xlfn.XLOOKUP($C7913,'1.PrepList'!$I$2:$I$1500,'1.PrepList'!$G$2:$G$1500,"")&amp;"",""))</f>
        <v/>
      </c>
      <c r="B7913" s="638" t="str">
        <f>IF($C7913="","",IFERROR(_xlfn.XLOOKUP($C7913,'1.PrepList'!$I$2:$I$1500,'1.PrepList'!$H$2:$H$1500,"")&amp;"",""))</f>
        <v/>
      </c>
      <c r="D7913" s="638" t="str">
        <f>IF($C7913="","",IFERROR(_xlfn.XLOOKUP($C7913,'1.PrepList'!$I$2:$I$1500,'1.PrepList'!$J$2:$J$1500,"")&amp;"",""))</f>
        <v/>
      </c>
      <c r="E7913" s="638" t="str">
        <f>IF($C7913="","",IFERROR(_xlfn.XLOOKUP($C7913,'1.PrepList'!$I$2:$I$1500,'1.PrepList'!$N$2:$N$1500,"")&amp;"",""))</f>
        <v/>
      </c>
      <c r="F7913" s="638" t="str">
        <f>IF($C7913="","",IFERROR(_xlfn.XLOOKUP($C7913,'1.PrepList'!$I$2:$I$1500,'1.PrepList'!$K$2:$K$1500,"")&amp;"",""))</f>
        <v/>
      </c>
      <c r="H7913" s="644" t="str">
        <f>IF($C7913="","",IFERROR(IF(_xlfn.XLOOKUP($C7913,tbl_StartedStatus[Bold ID],tbl_StartedStatus[Started])="Started","Yes",IF(_xlfn.XLOOKUP($C7913,tbl_StartedStatus[Bold ID],tbl_StartedStatus[Started])="No Show","No Show","")),""))</f>
        <v/>
      </c>
    </row>
    <row r="7914" spans="1:8" ht="15" customHeight="1" thickBot="1">
      <c r="A7914" s="38" t="str">
        <f>IF($C7914="","",IFERROR(_xlfn.XLOOKUP($C7914,'1.PrepList'!$I$2:$I$1500,'1.PrepList'!$G$2:$G$1500,"")&amp;"",""))</f>
        <v/>
      </c>
      <c r="B7914" s="638" t="str">
        <f>IF($C7914="","",IFERROR(_xlfn.XLOOKUP($C7914,'1.PrepList'!$I$2:$I$1500,'1.PrepList'!$H$2:$H$1500,"")&amp;"",""))</f>
        <v/>
      </c>
      <c r="D7914" s="638" t="str">
        <f>IF($C7914="","",IFERROR(_xlfn.XLOOKUP($C7914,'1.PrepList'!$I$2:$I$1500,'1.PrepList'!$J$2:$J$1500,"")&amp;"",""))</f>
        <v/>
      </c>
      <c r="E7914" s="638" t="str">
        <f>IF($C7914="","",IFERROR(_xlfn.XLOOKUP($C7914,'1.PrepList'!$I$2:$I$1500,'1.PrepList'!$N$2:$N$1500,"")&amp;"",""))</f>
        <v/>
      </c>
      <c r="F7914" s="638" t="str">
        <f>IF($C7914="","",IFERROR(_xlfn.XLOOKUP($C7914,'1.PrepList'!$I$2:$I$1500,'1.PrepList'!$K$2:$K$1500,"")&amp;"",""))</f>
        <v/>
      </c>
      <c r="H7914" s="644" t="str">
        <f>IF($C7914="","",IFERROR(IF(_xlfn.XLOOKUP($C7914,tbl_StartedStatus[Bold ID],tbl_StartedStatus[Started])="Started","Yes",IF(_xlfn.XLOOKUP($C7914,tbl_StartedStatus[Bold ID],tbl_StartedStatus[Started])="No Show","No Show","")),""))</f>
        <v/>
      </c>
    </row>
    <row r="7915" spans="1:8" ht="15" customHeight="1" thickBot="1">
      <c r="A7915" s="38" t="str">
        <f>IF($C7915="","",IFERROR(_xlfn.XLOOKUP($C7915,'1.PrepList'!$I$2:$I$1500,'1.PrepList'!$G$2:$G$1500,"")&amp;"",""))</f>
        <v/>
      </c>
      <c r="B7915" s="638" t="str">
        <f>IF($C7915="","",IFERROR(_xlfn.XLOOKUP($C7915,'1.PrepList'!$I$2:$I$1500,'1.PrepList'!$H$2:$H$1500,"")&amp;"",""))</f>
        <v/>
      </c>
      <c r="D7915" s="638" t="str">
        <f>IF($C7915="","",IFERROR(_xlfn.XLOOKUP($C7915,'1.PrepList'!$I$2:$I$1500,'1.PrepList'!$J$2:$J$1500,"")&amp;"",""))</f>
        <v/>
      </c>
      <c r="E7915" s="638" t="str">
        <f>IF($C7915="","",IFERROR(_xlfn.XLOOKUP($C7915,'1.PrepList'!$I$2:$I$1500,'1.PrepList'!$N$2:$N$1500,"")&amp;"",""))</f>
        <v/>
      </c>
      <c r="F7915" s="638" t="str">
        <f>IF($C7915="","",IFERROR(_xlfn.XLOOKUP($C7915,'1.PrepList'!$I$2:$I$1500,'1.PrepList'!$K$2:$K$1500,"")&amp;"",""))</f>
        <v/>
      </c>
      <c r="H7915" s="644" t="str">
        <f>IF($C7915="","",IFERROR(IF(_xlfn.XLOOKUP($C7915,tbl_StartedStatus[Bold ID],tbl_StartedStatus[Started])="Started","Yes",IF(_xlfn.XLOOKUP($C7915,tbl_StartedStatus[Bold ID],tbl_StartedStatus[Started])="No Show","No Show","")),""))</f>
        <v/>
      </c>
    </row>
    <row r="7916" spans="1:8" ht="15" customHeight="1" thickBot="1">
      <c r="A7916" s="38" t="str">
        <f>IF($C7916="","",IFERROR(_xlfn.XLOOKUP($C7916,'1.PrepList'!$I$2:$I$1500,'1.PrepList'!$G$2:$G$1500,"")&amp;"",""))</f>
        <v/>
      </c>
      <c r="B7916" s="638" t="str">
        <f>IF($C7916="","",IFERROR(_xlfn.XLOOKUP($C7916,'1.PrepList'!$I$2:$I$1500,'1.PrepList'!$H$2:$H$1500,"")&amp;"",""))</f>
        <v/>
      </c>
      <c r="D7916" s="638" t="str">
        <f>IF($C7916="","",IFERROR(_xlfn.XLOOKUP($C7916,'1.PrepList'!$I$2:$I$1500,'1.PrepList'!$J$2:$J$1500,"")&amp;"",""))</f>
        <v/>
      </c>
      <c r="E7916" s="638" t="str">
        <f>IF($C7916="","",IFERROR(_xlfn.XLOOKUP($C7916,'1.PrepList'!$I$2:$I$1500,'1.PrepList'!$N$2:$N$1500,"")&amp;"",""))</f>
        <v/>
      </c>
      <c r="F7916" s="638" t="str">
        <f>IF($C7916="","",IFERROR(_xlfn.XLOOKUP($C7916,'1.PrepList'!$I$2:$I$1500,'1.PrepList'!$K$2:$K$1500,"")&amp;"",""))</f>
        <v/>
      </c>
      <c r="H7916" s="644" t="str">
        <f>IF($C7916="","",IFERROR(IF(_xlfn.XLOOKUP($C7916,tbl_StartedStatus[Bold ID],tbl_StartedStatus[Started])="Started","Yes",IF(_xlfn.XLOOKUP($C7916,tbl_StartedStatus[Bold ID],tbl_StartedStatus[Started])="No Show","No Show","")),""))</f>
        <v/>
      </c>
    </row>
    <row r="7917" spans="1:8" ht="15" customHeight="1" thickBot="1">
      <c r="A7917" s="38" t="str">
        <f>IF($C7917="","",IFERROR(_xlfn.XLOOKUP($C7917,'1.PrepList'!$I$2:$I$1500,'1.PrepList'!$G$2:$G$1500,"")&amp;"",""))</f>
        <v/>
      </c>
      <c r="B7917" s="638" t="str">
        <f>IF($C7917="","",IFERROR(_xlfn.XLOOKUP($C7917,'1.PrepList'!$I$2:$I$1500,'1.PrepList'!$H$2:$H$1500,"")&amp;"",""))</f>
        <v/>
      </c>
      <c r="D7917" s="638" t="str">
        <f>IF($C7917="","",IFERROR(_xlfn.XLOOKUP($C7917,'1.PrepList'!$I$2:$I$1500,'1.PrepList'!$J$2:$J$1500,"")&amp;"",""))</f>
        <v/>
      </c>
      <c r="E7917" s="638" t="str">
        <f>IF($C7917="","",IFERROR(_xlfn.XLOOKUP($C7917,'1.PrepList'!$I$2:$I$1500,'1.PrepList'!$N$2:$N$1500,"")&amp;"",""))</f>
        <v/>
      </c>
      <c r="F7917" s="638" t="str">
        <f>IF($C7917="","",IFERROR(_xlfn.XLOOKUP($C7917,'1.PrepList'!$I$2:$I$1500,'1.PrepList'!$K$2:$K$1500,"")&amp;"",""))</f>
        <v/>
      </c>
      <c r="H7917" s="644" t="str">
        <f>IF($C7917="","",IFERROR(IF(_xlfn.XLOOKUP($C7917,tbl_StartedStatus[Bold ID],tbl_StartedStatus[Started])="Started","Yes",IF(_xlfn.XLOOKUP($C7917,tbl_StartedStatus[Bold ID],tbl_StartedStatus[Started])="No Show","No Show","")),""))</f>
        <v/>
      </c>
    </row>
    <row r="7918" spans="1:8" ht="15" customHeight="1" thickBot="1">
      <c r="A7918" s="38" t="str">
        <f>IF($C7918="","",IFERROR(_xlfn.XLOOKUP($C7918,'1.PrepList'!$I$2:$I$1500,'1.PrepList'!$G$2:$G$1500,"")&amp;"",""))</f>
        <v/>
      </c>
      <c r="B7918" s="638" t="str">
        <f>IF($C7918="","",IFERROR(_xlfn.XLOOKUP($C7918,'1.PrepList'!$I$2:$I$1500,'1.PrepList'!$H$2:$H$1500,"")&amp;"",""))</f>
        <v/>
      </c>
      <c r="D7918" s="638" t="str">
        <f>IF($C7918="","",IFERROR(_xlfn.XLOOKUP($C7918,'1.PrepList'!$I$2:$I$1500,'1.PrepList'!$J$2:$J$1500,"")&amp;"",""))</f>
        <v/>
      </c>
      <c r="E7918" s="638" t="str">
        <f>IF($C7918="","",IFERROR(_xlfn.XLOOKUP($C7918,'1.PrepList'!$I$2:$I$1500,'1.PrepList'!$N$2:$N$1500,"")&amp;"",""))</f>
        <v/>
      </c>
      <c r="F7918" s="638" t="str">
        <f>IF($C7918="","",IFERROR(_xlfn.XLOOKUP($C7918,'1.PrepList'!$I$2:$I$1500,'1.PrepList'!$K$2:$K$1500,"")&amp;"",""))</f>
        <v/>
      </c>
      <c r="H7918" s="644" t="str">
        <f>IF($C7918="","",IFERROR(IF(_xlfn.XLOOKUP($C7918,tbl_StartedStatus[Bold ID],tbl_StartedStatus[Started])="Started","Yes",IF(_xlfn.XLOOKUP($C7918,tbl_StartedStatus[Bold ID],tbl_StartedStatus[Started])="No Show","No Show","")),""))</f>
        <v/>
      </c>
    </row>
    <row r="7919" spans="1:8" ht="15" customHeight="1" thickBot="1">
      <c r="A7919" s="38" t="str">
        <f>IF($C7919="","",IFERROR(_xlfn.XLOOKUP($C7919,'1.PrepList'!$I$2:$I$1500,'1.PrepList'!$G$2:$G$1500,"")&amp;"",""))</f>
        <v/>
      </c>
      <c r="B7919" s="638" t="str">
        <f>IF($C7919="","",IFERROR(_xlfn.XLOOKUP($C7919,'1.PrepList'!$I$2:$I$1500,'1.PrepList'!$H$2:$H$1500,"")&amp;"",""))</f>
        <v/>
      </c>
      <c r="D7919" s="638" t="str">
        <f>IF($C7919="","",IFERROR(_xlfn.XLOOKUP($C7919,'1.PrepList'!$I$2:$I$1500,'1.PrepList'!$J$2:$J$1500,"")&amp;"",""))</f>
        <v/>
      </c>
      <c r="E7919" s="638" t="str">
        <f>IF($C7919="","",IFERROR(_xlfn.XLOOKUP($C7919,'1.PrepList'!$I$2:$I$1500,'1.PrepList'!$N$2:$N$1500,"")&amp;"",""))</f>
        <v/>
      </c>
      <c r="F7919" s="638" t="str">
        <f>IF($C7919="","",IFERROR(_xlfn.XLOOKUP($C7919,'1.PrepList'!$I$2:$I$1500,'1.PrepList'!$K$2:$K$1500,"")&amp;"",""))</f>
        <v/>
      </c>
      <c r="H7919" s="644" t="str">
        <f>IF($C7919="","",IFERROR(IF(_xlfn.XLOOKUP($C7919,tbl_StartedStatus[Bold ID],tbl_StartedStatus[Started])="Started","Yes",IF(_xlfn.XLOOKUP($C7919,tbl_StartedStatus[Bold ID],tbl_StartedStatus[Started])="No Show","No Show","")),""))</f>
        <v/>
      </c>
    </row>
    <row r="7920" spans="1:8" ht="15" customHeight="1" thickBot="1">
      <c r="A7920" s="38" t="str">
        <f>IF($C7920="","",IFERROR(_xlfn.XLOOKUP($C7920,'1.PrepList'!$I$2:$I$1500,'1.PrepList'!$G$2:$G$1500,"")&amp;"",""))</f>
        <v/>
      </c>
      <c r="B7920" s="638" t="str">
        <f>IF($C7920="","",IFERROR(_xlfn.XLOOKUP($C7920,'1.PrepList'!$I$2:$I$1500,'1.PrepList'!$H$2:$H$1500,"")&amp;"",""))</f>
        <v/>
      </c>
      <c r="D7920" s="638" t="str">
        <f>IF($C7920="","",IFERROR(_xlfn.XLOOKUP($C7920,'1.PrepList'!$I$2:$I$1500,'1.PrepList'!$J$2:$J$1500,"")&amp;"",""))</f>
        <v/>
      </c>
      <c r="E7920" s="638" t="str">
        <f>IF($C7920="","",IFERROR(_xlfn.XLOOKUP($C7920,'1.PrepList'!$I$2:$I$1500,'1.PrepList'!$N$2:$N$1500,"")&amp;"",""))</f>
        <v/>
      </c>
      <c r="F7920" s="638" t="str">
        <f>IF($C7920="","",IFERROR(_xlfn.XLOOKUP($C7920,'1.PrepList'!$I$2:$I$1500,'1.PrepList'!$K$2:$K$1500,"")&amp;"",""))</f>
        <v/>
      </c>
      <c r="H7920" s="644" t="str">
        <f>IF($C7920="","",IFERROR(IF(_xlfn.XLOOKUP($C7920,tbl_StartedStatus[Bold ID],tbl_StartedStatus[Started])="Started","Yes",IF(_xlfn.XLOOKUP($C7920,tbl_StartedStatus[Bold ID],tbl_StartedStatus[Started])="No Show","No Show","")),""))</f>
        <v/>
      </c>
    </row>
    <row r="7921" spans="1:8" ht="15" customHeight="1" thickBot="1">
      <c r="A7921" s="38" t="str">
        <f>IF($C7921="","",IFERROR(_xlfn.XLOOKUP($C7921,'1.PrepList'!$I$2:$I$1500,'1.PrepList'!$G$2:$G$1500,"")&amp;"",""))</f>
        <v/>
      </c>
      <c r="B7921" s="638" t="str">
        <f>IF($C7921="","",IFERROR(_xlfn.XLOOKUP($C7921,'1.PrepList'!$I$2:$I$1500,'1.PrepList'!$H$2:$H$1500,"")&amp;"",""))</f>
        <v/>
      </c>
      <c r="D7921" s="638" t="str">
        <f>IF($C7921="","",IFERROR(_xlfn.XLOOKUP($C7921,'1.PrepList'!$I$2:$I$1500,'1.PrepList'!$J$2:$J$1500,"")&amp;"",""))</f>
        <v/>
      </c>
      <c r="E7921" s="638" t="str">
        <f>IF($C7921="","",IFERROR(_xlfn.XLOOKUP($C7921,'1.PrepList'!$I$2:$I$1500,'1.PrepList'!$N$2:$N$1500,"")&amp;"",""))</f>
        <v/>
      </c>
      <c r="F7921" s="638" t="str">
        <f>IF($C7921="","",IFERROR(_xlfn.XLOOKUP($C7921,'1.PrepList'!$I$2:$I$1500,'1.PrepList'!$K$2:$K$1500,"")&amp;"",""))</f>
        <v/>
      </c>
      <c r="H7921" s="644" t="str">
        <f>IF($C7921="","",IFERROR(IF(_xlfn.XLOOKUP($C7921,tbl_StartedStatus[Bold ID],tbl_StartedStatus[Started])="Started","Yes",IF(_xlfn.XLOOKUP($C7921,tbl_StartedStatus[Bold ID],tbl_StartedStatus[Started])="No Show","No Show","")),""))</f>
        <v/>
      </c>
    </row>
    <row r="7922" spans="1:8" ht="15" customHeight="1" thickBot="1">
      <c r="A7922" s="38" t="str">
        <f>IF($C7922="","",IFERROR(_xlfn.XLOOKUP($C7922,'1.PrepList'!$I$2:$I$1500,'1.PrepList'!$G$2:$G$1500,"")&amp;"",""))</f>
        <v/>
      </c>
      <c r="B7922" s="638" t="str">
        <f>IF($C7922="","",IFERROR(_xlfn.XLOOKUP($C7922,'1.PrepList'!$I$2:$I$1500,'1.PrepList'!$H$2:$H$1500,"")&amp;"",""))</f>
        <v/>
      </c>
      <c r="D7922" s="638" t="str">
        <f>IF($C7922="","",IFERROR(_xlfn.XLOOKUP($C7922,'1.PrepList'!$I$2:$I$1500,'1.PrepList'!$J$2:$J$1500,"")&amp;"",""))</f>
        <v/>
      </c>
      <c r="E7922" s="638" t="str">
        <f>IF($C7922="","",IFERROR(_xlfn.XLOOKUP($C7922,'1.PrepList'!$I$2:$I$1500,'1.PrepList'!$N$2:$N$1500,"")&amp;"",""))</f>
        <v/>
      </c>
      <c r="F7922" s="638" t="str">
        <f>IF($C7922="","",IFERROR(_xlfn.XLOOKUP($C7922,'1.PrepList'!$I$2:$I$1500,'1.PrepList'!$K$2:$K$1500,"")&amp;"",""))</f>
        <v/>
      </c>
      <c r="H7922" s="644" t="str">
        <f>IF($C7922="","",IFERROR(IF(_xlfn.XLOOKUP($C7922,tbl_StartedStatus[Bold ID],tbl_StartedStatus[Started])="Started","Yes",IF(_xlfn.XLOOKUP($C7922,tbl_StartedStatus[Bold ID],tbl_StartedStatus[Started])="No Show","No Show","")),""))</f>
        <v/>
      </c>
    </row>
    <row r="7923" spans="1:8" ht="15" customHeight="1" thickBot="1">
      <c r="A7923" s="38" t="str">
        <f>IF($C7923="","",IFERROR(_xlfn.XLOOKUP($C7923,'1.PrepList'!$I$2:$I$1500,'1.PrepList'!$G$2:$G$1500,"")&amp;"",""))</f>
        <v/>
      </c>
      <c r="B7923" s="638" t="str">
        <f>IF($C7923="","",IFERROR(_xlfn.XLOOKUP($C7923,'1.PrepList'!$I$2:$I$1500,'1.PrepList'!$H$2:$H$1500,"")&amp;"",""))</f>
        <v/>
      </c>
      <c r="D7923" s="638" t="str">
        <f>IF($C7923="","",IFERROR(_xlfn.XLOOKUP($C7923,'1.PrepList'!$I$2:$I$1500,'1.PrepList'!$J$2:$J$1500,"")&amp;"",""))</f>
        <v/>
      </c>
      <c r="E7923" s="638" t="str">
        <f>IF($C7923="","",IFERROR(_xlfn.XLOOKUP($C7923,'1.PrepList'!$I$2:$I$1500,'1.PrepList'!$N$2:$N$1500,"")&amp;"",""))</f>
        <v/>
      </c>
      <c r="F7923" s="638" t="str">
        <f>IF($C7923="","",IFERROR(_xlfn.XLOOKUP($C7923,'1.PrepList'!$I$2:$I$1500,'1.PrepList'!$K$2:$K$1500,"")&amp;"",""))</f>
        <v/>
      </c>
      <c r="H7923" s="644" t="str">
        <f>IF($C7923="","",IFERROR(IF(_xlfn.XLOOKUP($C7923,tbl_StartedStatus[Bold ID],tbl_StartedStatus[Started])="Started","Yes",IF(_xlfn.XLOOKUP($C7923,tbl_StartedStatus[Bold ID],tbl_StartedStatus[Started])="No Show","No Show","")),""))</f>
        <v/>
      </c>
    </row>
    <row r="7924" spans="1:8" ht="15" customHeight="1" thickBot="1">
      <c r="A7924" s="38" t="str">
        <f>IF($C7924="","",IFERROR(_xlfn.XLOOKUP($C7924,'1.PrepList'!$I$2:$I$1500,'1.PrepList'!$G$2:$G$1500,"")&amp;"",""))</f>
        <v/>
      </c>
      <c r="B7924" s="638" t="str">
        <f>IF($C7924="","",IFERROR(_xlfn.XLOOKUP($C7924,'1.PrepList'!$I$2:$I$1500,'1.PrepList'!$H$2:$H$1500,"")&amp;"",""))</f>
        <v/>
      </c>
      <c r="D7924" s="638" t="str">
        <f>IF($C7924="","",IFERROR(_xlfn.XLOOKUP($C7924,'1.PrepList'!$I$2:$I$1500,'1.PrepList'!$J$2:$J$1500,"")&amp;"",""))</f>
        <v/>
      </c>
      <c r="E7924" s="638" t="str">
        <f>IF($C7924="","",IFERROR(_xlfn.XLOOKUP($C7924,'1.PrepList'!$I$2:$I$1500,'1.PrepList'!$N$2:$N$1500,"")&amp;"",""))</f>
        <v/>
      </c>
      <c r="F7924" s="638" t="str">
        <f>IF($C7924="","",IFERROR(_xlfn.XLOOKUP($C7924,'1.PrepList'!$I$2:$I$1500,'1.PrepList'!$K$2:$K$1500,"")&amp;"",""))</f>
        <v/>
      </c>
      <c r="H7924" s="644" t="str">
        <f>IF($C7924="","",IFERROR(IF(_xlfn.XLOOKUP($C7924,tbl_StartedStatus[Bold ID],tbl_StartedStatus[Started])="Started","Yes",IF(_xlfn.XLOOKUP($C7924,tbl_StartedStatus[Bold ID],tbl_StartedStatus[Started])="No Show","No Show","")),""))</f>
        <v/>
      </c>
    </row>
    <row r="7925" spans="1:8" ht="15" customHeight="1" thickBot="1">
      <c r="A7925" s="38" t="str">
        <f>IF($C7925="","",IFERROR(_xlfn.XLOOKUP($C7925,'1.PrepList'!$I$2:$I$1500,'1.PrepList'!$G$2:$G$1500,"")&amp;"",""))</f>
        <v/>
      </c>
      <c r="B7925" s="638" t="str">
        <f>IF($C7925="","",IFERROR(_xlfn.XLOOKUP($C7925,'1.PrepList'!$I$2:$I$1500,'1.PrepList'!$H$2:$H$1500,"")&amp;"",""))</f>
        <v/>
      </c>
      <c r="D7925" s="638" t="str">
        <f>IF($C7925="","",IFERROR(_xlfn.XLOOKUP($C7925,'1.PrepList'!$I$2:$I$1500,'1.PrepList'!$J$2:$J$1500,"")&amp;"",""))</f>
        <v/>
      </c>
      <c r="E7925" s="638" t="str">
        <f>IF($C7925="","",IFERROR(_xlfn.XLOOKUP($C7925,'1.PrepList'!$I$2:$I$1500,'1.PrepList'!$N$2:$N$1500,"")&amp;"",""))</f>
        <v/>
      </c>
      <c r="F7925" s="638" t="str">
        <f>IF($C7925="","",IFERROR(_xlfn.XLOOKUP($C7925,'1.PrepList'!$I$2:$I$1500,'1.PrepList'!$K$2:$K$1500,"")&amp;"",""))</f>
        <v/>
      </c>
      <c r="H7925" s="644" t="str">
        <f>IF($C7925="","",IFERROR(IF(_xlfn.XLOOKUP($C7925,tbl_StartedStatus[Bold ID],tbl_StartedStatus[Started])="Started","Yes",IF(_xlfn.XLOOKUP($C7925,tbl_StartedStatus[Bold ID],tbl_StartedStatus[Started])="No Show","No Show","")),""))</f>
        <v/>
      </c>
    </row>
    <row r="7926" spans="1:8" ht="15" customHeight="1" thickBot="1">
      <c r="A7926" s="38" t="str">
        <f>IF($C7926="","",IFERROR(_xlfn.XLOOKUP($C7926,'1.PrepList'!$I$2:$I$1500,'1.PrepList'!$G$2:$G$1500,"")&amp;"",""))</f>
        <v/>
      </c>
      <c r="B7926" s="638" t="str">
        <f>IF($C7926="","",IFERROR(_xlfn.XLOOKUP($C7926,'1.PrepList'!$I$2:$I$1500,'1.PrepList'!$H$2:$H$1500,"")&amp;"",""))</f>
        <v/>
      </c>
      <c r="D7926" s="638" t="str">
        <f>IF($C7926="","",IFERROR(_xlfn.XLOOKUP($C7926,'1.PrepList'!$I$2:$I$1500,'1.PrepList'!$J$2:$J$1500,"")&amp;"",""))</f>
        <v/>
      </c>
      <c r="E7926" s="638" t="str">
        <f>IF($C7926="","",IFERROR(_xlfn.XLOOKUP($C7926,'1.PrepList'!$I$2:$I$1500,'1.PrepList'!$N$2:$N$1500,"")&amp;"",""))</f>
        <v/>
      </c>
      <c r="F7926" s="638" t="str">
        <f>IF($C7926="","",IFERROR(_xlfn.XLOOKUP($C7926,'1.PrepList'!$I$2:$I$1500,'1.PrepList'!$K$2:$K$1500,"")&amp;"",""))</f>
        <v/>
      </c>
      <c r="H7926" s="644" t="str">
        <f>IF($C7926="","",IFERROR(IF(_xlfn.XLOOKUP($C7926,tbl_StartedStatus[Bold ID],tbl_StartedStatus[Started])="Started","Yes",IF(_xlfn.XLOOKUP($C7926,tbl_StartedStatus[Bold ID],tbl_StartedStatus[Started])="No Show","No Show","")),""))</f>
        <v/>
      </c>
    </row>
    <row r="7927" spans="1:8" ht="15" customHeight="1" thickBot="1">
      <c r="A7927" s="38" t="str">
        <f>IF($C7927="","",IFERROR(_xlfn.XLOOKUP($C7927,'1.PrepList'!$I$2:$I$1500,'1.PrepList'!$G$2:$G$1500,"")&amp;"",""))</f>
        <v/>
      </c>
      <c r="B7927" s="638" t="str">
        <f>IF($C7927="","",IFERROR(_xlfn.XLOOKUP($C7927,'1.PrepList'!$I$2:$I$1500,'1.PrepList'!$H$2:$H$1500,"")&amp;"",""))</f>
        <v/>
      </c>
      <c r="D7927" s="638" t="str">
        <f>IF($C7927="","",IFERROR(_xlfn.XLOOKUP($C7927,'1.PrepList'!$I$2:$I$1500,'1.PrepList'!$J$2:$J$1500,"")&amp;"",""))</f>
        <v/>
      </c>
      <c r="E7927" s="638" t="str">
        <f>IF($C7927="","",IFERROR(_xlfn.XLOOKUP($C7927,'1.PrepList'!$I$2:$I$1500,'1.PrepList'!$N$2:$N$1500,"")&amp;"",""))</f>
        <v/>
      </c>
      <c r="F7927" s="638" t="str">
        <f>IF($C7927="","",IFERROR(_xlfn.XLOOKUP($C7927,'1.PrepList'!$I$2:$I$1500,'1.PrepList'!$K$2:$K$1500,"")&amp;"",""))</f>
        <v/>
      </c>
      <c r="H7927" s="644" t="str">
        <f>IF($C7927="","",IFERROR(IF(_xlfn.XLOOKUP($C7927,tbl_StartedStatus[Bold ID],tbl_StartedStatus[Started])="Started","Yes",IF(_xlfn.XLOOKUP($C7927,tbl_StartedStatus[Bold ID],tbl_StartedStatus[Started])="No Show","No Show","")),""))</f>
        <v/>
      </c>
    </row>
    <row r="7928" spans="1:8" ht="15" customHeight="1" thickBot="1">
      <c r="A7928" s="38" t="str">
        <f>IF($C7928="","",IFERROR(_xlfn.XLOOKUP($C7928,'1.PrepList'!$I$2:$I$1500,'1.PrepList'!$G$2:$G$1500,"")&amp;"",""))</f>
        <v/>
      </c>
      <c r="B7928" s="638" t="str">
        <f>IF($C7928="","",IFERROR(_xlfn.XLOOKUP($C7928,'1.PrepList'!$I$2:$I$1500,'1.PrepList'!$H$2:$H$1500,"")&amp;"",""))</f>
        <v/>
      </c>
      <c r="D7928" s="638" t="str">
        <f>IF($C7928="","",IFERROR(_xlfn.XLOOKUP($C7928,'1.PrepList'!$I$2:$I$1500,'1.PrepList'!$J$2:$J$1500,"")&amp;"",""))</f>
        <v/>
      </c>
      <c r="E7928" s="638" t="str">
        <f>IF($C7928="","",IFERROR(_xlfn.XLOOKUP($C7928,'1.PrepList'!$I$2:$I$1500,'1.PrepList'!$N$2:$N$1500,"")&amp;"",""))</f>
        <v/>
      </c>
      <c r="F7928" s="638" t="str">
        <f>IF($C7928="","",IFERROR(_xlfn.XLOOKUP($C7928,'1.PrepList'!$I$2:$I$1500,'1.PrepList'!$K$2:$K$1500,"")&amp;"",""))</f>
        <v/>
      </c>
      <c r="H7928" s="644" t="str">
        <f>IF($C7928="","",IFERROR(IF(_xlfn.XLOOKUP($C7928,tbl_StartedStatus[Bold ID],tbl_StartedStatus[Started])="Started","Yes",IF(_xlfn.XLOOKUP($C7928,tbl_StartedStatus[Bold ID],tbl_StartedStatus[Started])="No Show","No Show","")),""))</f>
        <v/>
      </c>
    </row>
    <row r="7929" spans="1:8" ht="15" customHeight="1" thickBot="1">
      <c r="A7929" s="38" t="str">
        <f>IF($C7929="","",IFERROR(_xlfn.XLOOKUP($C7929,'1.PrepList'!$I$2:$I$1500,'1.PrepList'!$G$2:$G$1500,"")&amp;"",""))</f>
        <v/>
      </c>
      <c r="B7929" s="638" t="str">
        <f>IF($C7929="","",IFERROR(_xlfn.XLOOKUP($C7929,'1.PrepList'!$I$2:$I$1500,'1.PrepList'!$H$2:$H$1500,"")&amp;"",""))</f>
        <v/>
      </c>
      <c r="D7929" s="638" t="str">
        <f>IF($C7929="","",IFERROR(_xlfn.XLOOKUP($C7929,'1.PrepList'!$I$2:$I$1500,'1.PrepList'!$J$2:$J$1500,"")&amp;"",""))</f>
        <v/>
      </c>
      <c r="E7929" s="638" t="str">
        <f>IF($C7929="","",IFERROR(_xlfn.XLOOKUP($C7929,'1.PrepList'!$I$2:$I$1500,'1.PrepList'!$N$2:$N$1500,"")&amp;"",""))</f>
        <v/>
      </c>
      <c r="F7929" s="638" t="str">
        <f>IF($C7929="","",IFERROR(_xlfn.XLOOKUP($C7929,'1.PrepList'!$I$2:$I$1500,'1.PrepList'!$K$2:$K$1500,"")&amp;"",""))</f>
        <v/>
      </c>
      <c r="H7929" s="644" t="str">
        <f>IF($C7929="","",IFERROR(IF(_xlfn.XLOOKUP($C7929,tbl_StartedStatus[Bold ID],tbl_StartedStatus[Started])="Started","Yes",IF(_xlfn.XLOOKUP($C7929,tbl_StartedStatus[Bold ID],tbl_StartedStatus[Started])="No Show","No Show","")),""))</f>
        <v/>
      </c>
    </row>
    <row r="7930" spans="1:8" ht="15" customHeight="1" thickBot="1">
      <c r="A7930" s="38" t="str">
        <f>IF($C7930="","",IFERROR(_xlfn.XLOOKUP($C7930,'1.PrepList'!$I$2:$I$1500,'1.PrepList'!$G$2:$G$1500,"")&amp;"",""))</f>
        <v/>
      </c>
      <c r="B7930" s="638" t="str">
        <f>IF($C7930="","",IFERROR(_xlfn.XLOOKUP($C7930,'1.PrepList'!$I$2:$I$1500,'1.PrepList'!$H$2:$H$1500,"")&amp;"",""))</f>
        <v/>
      </c>
      <c r="D7930" s="638" t="str">
        <f>IF($C7930="","",IFERROR(_xlfn.XLOOKUP($C7930,'1.PrepList'!$I$2:$I$1500,'1.PrepList'!$J$2:$J$1500,"")&amp;"",""))</f>
        <v/>
      </c>
      <c r="E7930" s="638" t="str">
        <f>IF($C7930="","",IFERROR(_xlfn.XLOOKUP($C7930,'1.PrepList'!$I$2:$I$1500,'1.PrepList'!$N$2:$N$1500,"")&amp;"",""))</f>
        <v/>
      </c>
      <c r="F7930" s="638" t="str">
        <f>IF($C7930="","",IFERROR(_xlfn.XLOOKUP($C7930,'1.PrepList'!$I$2:$I$1500,'1.PrepList'!$K$2:$K$1500,"")&amp;"",""))</f>
        <v/>
      </c>
      <c r="H7930" s="644" t="str">
        <f>IF($C7930="","",IFERROR(IF(_xlfn.XLOOKUP($C7930,tbl_StartedStatus[Bold ID],tbl_StartedStatus[Started])="Started","Yes",IF(_xlfn.XLOOKUP($C7930,tbl_StartedStatus[Bold ID],tbl_StartedStatus[Started])="No Show","No Show","")),""))</f>
        <v/>
      </c>
    </row>
    <row r="7931" spans="1:8" ht="15" customHeight="1" thickBot="1">
      <c r="A7931" s="38" t="str">
        <f>IF($C7931="","",IFERROR(_xlfn.XLOOKUP($C7931,'1.PrepList'!$I$2:$I$1500,'1.PrepList'!$G$2:$G$1500,"")&amp;"",""))</f>
        <v/>
      </c>
      <c r="B7931" s="638" t="str">
        <f>IF($C7931="","",IFERROR(_xlfn.XLOOKUP($C7931,'1.PrepList'!$I$2:$I$1500,'1.PrepList'!$H$2:$H$1500,"")&amp;"",""))</f>
        <v/>
      </c>
      <c r="D7931" s="638" t="str">
        <f>IF($C7931="","",IFERROR(_xlfn.XLOOKUP($C7931,'1.PrepList'!$I$2:$I$1500,'1.PrepList'!$J$2:$J$1500,"")&amp;"",""))</f>
        <v/>
      </c>
      <c r="E7931" s="638" t="str">
        <f>IF($C7931="","",IFERROR(_xlfn.XLOOKUP($C7931,'1.PrepList'!$I$2:$I$1500,'1.PrepList'!$N$2:$N$1500,"")&amp;"",""))</f>
        <v/>
      </c>
      <c r="F7931" s="638" t="str">
        <f>IF($C7931="","",IFERROR(_xlfn.XLOOKUP($C7931,'1.PrepList'!$I$2:$I$1500,'1.PrepList'!$K$2:$K$1500,"")&amp;"",""))</f>
        <v/>
      </c>
      <c r="H7931" s="644" t="str">
        <f>IF($C7931="","",IFERROR(IF(_xlfn.XLOOKUP($C7931,tbl_StartedStatus[Bold ID],tbl_StartedStatus[Started])="Started","Yes",IF(_xlfn.XLOOKUP($C7931,tbl_StartedStatus[Bold ID],tbl_StartedStatus[Started])="No Show","No Show","")),""))</f>
        <v/>
      </c>
    </row>
    <row r="7932" spans="1:8" ht="15" customHeight="1" thickBot="1">
      <c r="A7932" s="38" t="str">
        <f>IF($C7932="","",IFERROR(_xlfn.XLOOKUP($C7932,'1.PrepList'!$I$2:$I$1500,'1.PrepList'!$G$2:$G$1500,"")&amp;"",""))</f>
        <v/>
      </c>
      <c r="B7932" s="638" t="str">
        <f>IF($C7932="","",IFERROR(_xlfn.XLOOKUP($C7932,'1.PrepList'!$I$2:$I$1500,'1.PrepList'!$H$2:$H$1500,"")&amp;"",""))</f>
        <v/>
      </c>
      <c r="D7932" s="638" t="str">
        <f>IF($C7932="","",IFERROR(_xlfn.XLOOKUP($C7932,'1.PrepList'!$I$2:$I$1500,'1.PrepList'!$J$2:$J$1500,"")&amp;"",""))</f>
        <v/>
      </c>
      <c r="E7932" s="638" t="str">
        <f>IF($C7932="","",IFERROR(_xlfn.XLOOKUP($C7932,'1.PrepList'!$I$2:$I$1500,'1.PrepList'!$N$2:$N$1500,"")&amp;"",""))</f>
        <v/>
      </c>
      <c r="F7932" s="638" t="str">
        <f>IF($C7932="","",IFERROR(_xlfn.XLOOKUP($C7932,'1.PrepList'!$I$2:$I$1500,'1.PrepList'!$K$2:$K$1500,"")&amp;"",""))</f>
        <v/>
      </c>
      <c r="H7932" s="644" t="str">
        <f>IF($C7932="","",IFERROR(IF(_xlfn.XLOOKUP($C7932,tbl_StartedStatus[Bold ID],tbl_StartedStatus[Started])="Started","Yes",IF(_xlfn.XLOOKUP($C7932,tbl_StartedStatus[Bold ID],tbl_StartedStatus[Started])="No Show","No Show","")),""))</f>
        <v/>
      </c>
    </row>
    <row r="7933" spans="1:8" ht="15" customHeight="1" thickBot="1">
      <c r="A7933" s="38" t="str">
        <f>IF($C7933="","",IFERROR(_xlfn.XLOOKUP($C7933,'1.PrepList'!$I$2:$I$1500,'1.PrepList'!$G$2:$G$1500,"")&amp;"",""))</f>
        <v/>
      </c>
      <c r="B7933" s="638" t="str">
        <f>IF($C7933="","",IFERROR(_xlfn.XLOOKUP($C7933,'1.PrepList'!$I$2:$I$1500,'1.PrepList'!$H$2:$H$1500,"")&amp;"",""))</f>
        <v/>
      </c>
      <c r="D7933" s="638" t="str">
        <f>IF($C7933="","",IFERROR(_xlfn.XLOOKUP($C7933,'1.PrepList'!$I$2:$I$1500,'1.PrepList'!$J$2:$J$1500,"")&amp;"",""))</f>
        <v/>
      </c>
      <c r="E7933" s="638" t="str">
        <f>IF($C7933="","",IFERROR(_xlfn.XLOOKUP($C7933,'1.PrepList'!$I$2:$I$1500,'1.PrepList'!$N$2:$N$1500,"")&amp;"",""))</f>
        <v/>
      </c>
      <c r="F7933" s="638" t="str">
        <f>IF($C7933="","",IFERROR(_xlfn.XLOOKUP($C7933,'1.PrepList'!$I$2:$I$1500,'1.PrepList'!$K$2:$K$1500,"")&amp;"",""))</f>
        <v/>
      </c>
      <c r="H7933" s="644" t="str">
        <f>IF($C7933="","",IFERROR(IF(_xlfn.XLOOKUP($C7933,tbl_StartedStatus[Bold ID],tbl_StartedStatus[Started])="Started","Yes",IF(_xlfn.XLOOKUP($C7933,tbl_StartedStatus[Bold ID],tbl_StartedStatus[Started])="No Show","No Show","")),""))</f>
        <v/>
      </c>
    </row>
    <row r="7934" spans="1:8" ht="15" customHeight="1" thickBot="1">
      <c r="A7934" s="38" t="str">
        <f>IF($C7934="","",IFERROR(_xlfn.XLOOKUP($C7934,'1.PrepList'!$I$2:$I$1500,'1.PrepList'!$G$2:$G$1500,"")&amp;"",""))</f>
        <v/>
      </c>
      <c r="B7934" s="638" t="str">
        <f>IF($C7934="","",IFERROR(_xlfn.XLOOKUP($C7934,'1.PrepList'!$I$2:$I$1500,'1.PrepList'!$H$2:$H$1500,"")&amp;"",""))</f>
        <v/>
      </c>
      <c r="D7934" s="638" t="str">
        <f>IF($C7934="","",IFERROR(_xlfn.XLOOKUP($C7934,'1.PrepList'!$I$2:$I$1500,'1.PrepList'!$J$2:$J$1500,"")&amp;"",""))</f>
        <v/>
      </c>
      <c r="E7934" s="638" t="str">
        <f>IF($C7934="","",IFERROR(_xlfn.XLOOKUP($C7934,'1.PrepList'!$I$2:$I$1500,'1.PrepList'!$N$2:$N$1500,"")&amp;"",""))</f>
        <v/>
      </c>
      <c r="F7934" s="638" t="str">
        <f>IF($C7934="","",IFERROR(_xlfn.XLOOKUP($C7934,'1.PrepList'!$I$2:$I$1500,'1.PrepList'!$K$2:$K$1500,"")&amp;"",""))</f>
        <v/>
      </c>
      <c r="H7934" s="644" t="str">
        <f>IF($C7934="","",IFERROR(IF(_xlfn.XLOOKUP($C7934,tbl_StartedStatus[Bold ID],tbl_StartedStatus[Started])="Started","Yes",IF(_xlfn.XLOOKUP($C7934,tbl_StartedStatus[Bold ID],tbl_StartedStatus[Started])="No Show","No Show","")),""))</f>
        <v/>
      </c>
    </row>
    <row r="7935" spans="1:8" ht="15" customHeight="1" thickBot="1">
      <c r="A7935" s="38" t="str">
        <f>IF($C7935="","",IFERROR(_xlfn.XLOOKUP($C7935,'1.PrepList'!$I$2:$I$1500,'1.PrepList'!$G$2:$G$1500,"")&amp;"",""))</f>
        <v/>
      </c>
      <c r="B7935" s="638" t="str">
        <f>IF($C7935="","",IFERROR(_xlfn.XLOOKUP($C7935,'1.PrepList'!$I$2:$I$1500,'1.PrepList'!$H$2:$H$1500,"")&amp;"",""))</f>
        <v/>
      </c>
      <c r="D7935" s="638" t="str">
        <f>IF($C7935="","",IFERROR(_xlfn.XLOOKUP($C7935,'1.PrepList'!$I$2:$I$1500,'1.PrepList'!$J$2:$J$1500,"")&amp;"",""))</f>
        <v/>
      </c>
      <c r="E7935" s="638" t="str">
        <f>IF($C7935="","",IFERROR(_xlfn.XLOOKUP($C7935,'1.PrepList'!$I$2:$I$1500,'1.PrepList'!$N$2:$N$1500,"")&amp;"",""))</f>
        <v/>
      </c>
      <c r="F7935" s="638" t="str">
        <f>IF($C7935="","",IFERROR(_xlfn.XLOOKUP($C7935,'1.PrepList'!$I$2:$I$1500,'1.PrepList'!$K$2:$K$1500,"")&amp;"",""))</f>
        <v/>
      </c>
      <c r="H7935" s="644" t="str">
        <f>IF($C7935="","",IFERROR(IF(_xlfn.XLOOKUP($C7935,tbl_StartedStatus[Bold ID],tbl_StartedStatus[Started])="Started","Yes",IF(_xlfn.XLOOKUP($C7935,tbl_StartedStatus[Bold ID],tbl_StartedStatus[Started])="No Show","No Show","")),""))</f>
        <v/>
      </c>
    </row>
    <row r="7936" spans="1:8" ht="15" customHeight="1" thickBot="1">
      <c r="A7936" s="38" t="str">
        <f>IF($C7936="","",IFERROR(_xlfn.XLOOKUP($C7936,'1.PrepList'!$I$2:$I$1500,'1.PrepList'!$G$2:$G$1500,"")&amp;"",""))</f>
        <v/>
      </c>
      <c r="B7936" s="638" t="str">
        <f>IF($C7936="","",IFERROR(_xlfn.XLOOKUP($C7936,'1.PrepList'!$I$2:$I$1500,'1.PrepList'!$H$2:$H$1500,"")&amp;"",""))</f>
        <v/>
      </c>
      <c r="D7936" s="638" t="str">
        <f>IF($C7936="","",IFERROR(_xlfn.XLOOKUP($C7936,'1.PrepList'!$I$2:$I$1500,'1.PrepList'!$J$2:$J$1500,"")&amp;"",""))</f>
        <v/>
      </c>
      <c r="E7936" s="638" t="str">
        <f>IF($C7936="","",IFERROR(_xlfn.XLOOKUP($C7936,'1.PrepList'!$I$2:$I$1500,'1.PrepList'!$N$2:$N$1500,"")&amp;"",""))</f>
        <v/>
      </c>
      <c r="F7936" s="638" t="str">
        <f>IF($C7936="","",IFERROR(_xlfn.XLOOKUP($C7936,'1.PrepList'!$I$2:$I$1500,'1.PrepList'!$K$2:$K$1500,"")&amp;"",""))</f>
        <v/>
      </c>
      <c r="H7936" s="644" t="str">
        <f>IF($C7936="","",IFERROR(IF(_xlfn.XLOOKUP($C7936,tbl_StartedStatus[Bold ID],tbl_StartedStatus[Started])="Started","Yes",IF(_xlfn.XLOOKUP($C7936,tbl_StartedStatus[Bold ID],tbl_StartedStatus[Started])="No Show","No Show","")),""))</f>
        <v/>
      </c>
    </row>
    <row r="7937" spans="1:8" ht="15" customHeight="1" thickBot="1">
      <c r="A7937" s="38" t="str">
        <f>IF($C7937="","",IFERROR(_xlfn.XLOOKUP($C7937,'1.PrepList'!$I$2:$I$1500,'1.PrepList'!$G$2:$G$1500,"")&amp;"",""))</f>
        <v/>
      </c>
      <c r="B7937" s="638" t="str">
        <f>IF($C7937="","",IFERROR(_xlfn.XLOOKUP($C7937,'1.PrepList'!$I$2:$I$1500,'1.PrepList'!$H$2:$H$1500,"")&amp;"",""))</f>
        <v/>
      </c>
      <c r="D7937" s="638" t="str">
        <f>IF($C7937="","",IFERROR(_xlfn.XLOOKUP($C7937,'1.PrepList'!$I$2:$I$1500,'1.PrepList'!$J$2:$J$1500,"")&amp;"",""))</f>
        <v/>
      </c>
      <c r="E7937" s="638" t="str">
        <f>IF($C7937="","",IFERROR(_xlfn.XLOOKUP($C7937,'1.PrepList'!$I$2:$I$1500,'1.PrepList'!$N$2:$N$1500,"")&amp;"",""))</f>
        <v/>
      </c>
      <c r="F7937" s="638" t="str">
        <f>IF($C7937="","",IFERROR(_xlfn.XLOOKUP($C7937,'1.PrepList'!$I$2:$I$1500,'1.PrepList'!$K$2:$K$1500,"")&amp;"",""))</f>
        <v/>
      </c>
      <c r="H7937" s="644" t="str">
        <f>IF($C7937="","",IFERROR(IF(_xlfn.XLOOKUP($C7937,tbl_StartedStatus[Bold ID],tbl_StartedStatus[Started])="Started","Yes",IF(_xlfn.XLOOKUP($C7937,tbl_StartedStatus[Bold ID],tbl_StartedStatus[Started])="No Show","No Show","")),""))</f>
        <v/>
      </c>
    </row>
    <row r="7938" spans="1:8" ht="15" customHeight="1" thickBot="1">
      <c r="A7938" s="38" t="str">
        <f>IF($C7938="","",IFERROR(_xlfn.XLOOKUP($C7938,'1.PrepList'!$I$2:$I$1500,'1.PrepList'!$G$2:$G$1500,"")&amp;"",""))</f>
        <v/>
      </c>
      <c r="B7938" s="638" t="str">
        <f>IF($C7938="","",IFERROR(_xlfn.XLOOKUP($C7938,'1.PrepList'!$I$2:$I$1500,'1.PrepList'!$H$2:$H$1500,"")&amp;"",""))</f>
        <v/>
      </c>
      <c r="D7938" s="638" t="str">
        <f>IF($C7938="","",IFERROR(_xlfn.XLOOKUP($C7938,'1.PrepList'!$I$2:$I$1500,'1.PrepList'!$J$2:$J$1500,"")&amp;"",""))</f>
        <v/>
      </c>
      <c r="E7938" s="638" t="str">
        <f>IF($C7938="","",IFERROR(_xlfn.XLOOKUP($C7938,'1.PrepList'!$I$2:$I$1500,'1.PrepList'!$N$2:$N$1500,"")&amp;"",""))</f>
        <v/>
      </c>
      <c r="F7938" s="638" t="str">
        <f>IF($C7938="","",IFERROR(_xlfn.XLOOKUP($C7938,'1.PrepList'!$I$2:$I$1500,'1.PrepList'!$K$2:$K$1500,"")&amp;"",""))</f>
        <v/>
      </c>
      <c r="H7938" s="644" t="str">
        <f>IF($C7938="","",IFERROR(IF(_xlfn.XLOOKUP($C7938,tbl_StartedStatus[Bold ID],tbl_StartedStatus[Started])="Started","Yes",IF(_xlfn.XLOOKUP($C7938,tbl_StartedStatus[Bold ID],tbl_StartedStatus[Started])="No Show","No Show","")),""))</f>
        <v/>
      </c>
    </row>
    <row r="7939" spans="1:8" ht="15" customHeight="1" thickBot="1">
      <c r="A7939" s="38" t="str">
        <f>IF($C7939="","",IFERROR(_xlfn.XLOOKUP($C7939,'1.PrepList'!$I$2:$I$1500,'1.PrepList'!$G$2:$G$1500,"")&amp;"",""))</f>
        <v/>
      </c>
      <c r="B7939" s="638" t="str">
        <f>IF($C7939="","",IFERROR(_xlfn.XLOOKUP($C7939,'1.PrepList'!$I$2:$I$1500,'1.PrepList'!$H$2:$H$1500,"")&amp;"",""))</f>
        <v/>
      </c>
      <c r="D7939" s="638" t="str">
        <f>IF($C7939="","",IFERROR(_xlfn.XLOOKUP($C7939,'1.PrepList'!$I$2:$I$1500,'1.PrepList'!$J$2:$J$1500,"")&amp;"",""))</f>
        <v/>
      </c>
      <c r="E7939" s="638" t="str">
        <f>IF($C7939="","",IFERROR(_xlfn.XLOOKUP($C7939,'1.PrepList'!$I$2:$I$1500,'1.PrepList'!$N$2:$N$1500,"")&amp;"",""))</f>
        <v/>
      </c>
      <c r="F7939" s="638" t="str">
        <f>IF($C7939="","",IFERROR(_xlfn.XLOOKUP($C7939,'1.PrepList'!$I$2:$I$1500,'1.PrepList'!$K$2:$K$1500,"")&amp;"",""))</f>
        <v/>
      </c>
      <c r="H7939" s="644" t="str">
        <f>IF($C7939="","",IFERROR(IF(_xlfn.XLOOKUP($C7939,tbl_StartedStatus[Bold ID],tbl_StartedStatus[Started])="Started","Yes",IF(_xlfn.XLOOKUP($C7939,tbl_StartedStatus[Bold ID],tbl_StartedStatus[Started])="No Show","No Show","")),""))</f>
        <v/>
      </c>
    </row>
    <row r="7940" spans="1:8" ht="15" customHeight="1" thickBot="1">
      <c r="A7940" s="38" t="str">
        <f>IF($C7940="","",IFERROR(_xlfn.XLOOKUP($C7940,'1.PrepList'!$I$2:$I$1500,'1.PrepList'!$G$2:$G$1500,"")&amp;"",""))</f>
        <v/>
      </c>
      <c r="B7940" s="638" t="str">
        <f>IF($C7940="","",IFERROR(_xlfn.XLOOKUP($C7940,'1.PrepList'!$I$2:$I$1500,'1.PrepList'!$H$2:$H$1500,"")&amp;"",""))</f>
        <v/>
      </c>
      <c r="D7940" s="638" t="str">
        <f>IF($C7940="","",IFERROR(_xlfn.XLOOKUP($C7940,'1.PrepList'!$I$2:$I$1500,'1.PrepList'!$J$2:$J$1500,"")&amp;"",""))</f>
        <v/>
      </c>
      <c r="E7940" s="638" t="str">
        <f>IF($C7940="","",IFERROR(_xlfn.XLOOKUP($C7940,'1.PrepList'!$I$2:$I$1500,'1.PrepList'!$N$2:$N$1500,"")&amp;"",""))</f>
        <v/>
      </c>
      <c r="F7940" s="638" t="str">
        <f>IF($C7940="","",IFERROR(_xlfn.XLOOKUP($C7940,'1.PrepList'!$I$2:$I$1500,'1.PrepList'!$K$2:$K$1500,"")&amp;"",""))</f>
        <v/>
      </c>
      <c r="H7940" s="644" t="str">
        <f>IF($C7940="","",IFERROR(IF(_xlfn.XLOOKUP($C7940,tbl_StartedStatus[Bold ID],tbl_StartedStatus[Started])="Started","Yes",IF(_xlfn.XLOOKUP($C7940,tbl_StartedStatus[Bold ID],tbl_StartedStatus[Started])="No Show","No Show","")),""))</f>
        <v/>
      </c>
    </row>
    <row r="7941" spans="1:8" ht="15" customHeight="1" thickBot="1">
      <c r="A7941" s="38" t="str">
        <f>IF($C7941="","",IFERROR(_xlfn.XLOOKUP($C7941,'1.PrepList'!$I$2:$I$1500,'1.PrepList'!$G$2:$G$1500,"")&amp;"",""))</f>
        <v/>
      </c>
      <c r="B7941" s="638" t="str">
        <f>IF($C7941="","",IFERROR(_xlfn.XLOOKUP($C7941,'1.PrepList'!$I$2:$I$1500,'1.PrepList'!$H$2:$H$1500,"")&amp;"",""))</f>
        <v/>
      </c>
      <c r="D7941" s="638" t="str">
        <f>IF($C7941="","",IFERROR(_xlfn.XLOOKUP($C7941,'1.PrepList'!$I$2:$I$1500,'1.PrepList'!$J$2:$J$1500,"")&amp;"",""))</f>
        <v/>
      </c>
      <c r="E7941" s="638" t="str">
        <f>IF($C7941="","",IFERROR(_xlfn.XLOOKUP($C7941,'1.PrepList'!$I$2:$I$1500,'1.PrepList'!$N$2:$N$1500,"")&amp;"",""))</f>
        <v/>
      </c>
      <c r="F7941" s="638" t="str">
        <f>IF($C7941="","",IFERROR(_xlfn.XLOOKUP($C7941,'1.PrepList'!$I$2:$I$1500,'1.PrepList'!$K$2:$K$1500,"")&amp;"",""))</f>
        <v/>
      </c>
      <c r="H7941" s="644" t="str">
        <f>IF($C7941="","",IFERROR(IF(_xlfn.XLOOKUP($C7941,tbl_StartedStatus[Bold ID],tbl_StartedStatus[Started])="Started","Yes",IF(_xlfn.XLOOKUP($C7941,tbl_StartedStatus[Bold ID],tbl_StartedStatus[Started])="No Show","No Show","")),""))</f>
        <v/>
      </c>
    </row>
    <row r="7942" spans="1:8" ht="15" customHeight="1" thickBot="1">
      <c r="A7942" s="38" t="str">
        <f>IF($C7942="","",IFERROR(_xlfn.XLOOKUP($C7942,'1.PrepList'!$I$2:$I$1500,'1.PrepList'!$G$2:$G$1500,"")&amp;"",""))</f>
        <v/>
      </c>
      <c r="B7942" s="638" t="str">
        <f>IF($C7942="","",IFERROR(_xlfn.XLOOKUP($C7942,'1.PrepList'!$I$2:$I$1500,'1.PrepList'!$H$2:$H$1500,"")&amp;"",""))</f>
        <v/>
      </c>
      <c r="D7942" s="638" t="str">
        <f>IF($C7942="","",IFERROR(_xlfn.XLOOKUP($C7942,'1.PrepList'!$I$2:$I$1500,'1.PrepList'!$J$2:$J$1500,"")&amp;"",""))</f>
        <v/>
      </c>
      <c r="E7942" s="638" t="str">
        <f>IF($C7942="","",IFERROR(_xlfn.XLOOKUP($C7942,'1.PrepList'!$I$2:$I$1500,'1.PrepList'!$N$2:$N$1500,"")&amp;"",""))</f>
        <v/>
      </c>
      <c r="F7942" s="638" t="str">
        <f>IF($C7942="","",IFERROR(_xlfn.XLOOKUP($C7942,'1.PrepList'!$I$2:$I$1500,'1.PrepList'!$K$2:$K$1500,"")&amp;"",""))</f>
        <v/>
      </c>
      <c r="H7942" s="644" t="str">
        <f>IF($C7942="","",IFERROR(IF(_xlfn.XLOOKUP($C7942,tbl_StartedStatus[Bold ID],tbl_StartedStatus[Started])="Started","Yes",IF(_xlfn.XLOOKUP($C7942,tbl_StartedStatus[Bold ID],tbl_StartedStatus[Started])="No Show","No Show","")),""))</f>
        <v/>
      </c>
    </row>
    <row r="7943" spans="1:8" ht="15" customHeight="1" thickBot="1">
      <c r="A7943" s="38" t="str">
        <f>IF($C7943="","",IFERROR(_xlfn.XLOOKUP($C7943,'1.PrepList'!$I$2:$I$1500,'1.PrepList'!$G$2:$G$1500,"")&amp;"",""))</f>
        <v/>
      </c>
      <c r="B7943" s="638" t="str">
        <f>IF($C7943="","",IFERROR(_xlfn.XLOOKUP($C7943,'1.PrepList'!$I$2:$I$1500,'1.PrepList'!$H$2:$H$1500,"")&amp;"",""))</f>
        <v/>
      </c>
      <c r="D7943" s="638" t="str">
        <f>IF($C7943="","",IFERROR(_xlfn.XLOOKUP($C7943,'1.PrepList'!$I$2:$I$1500,'1.PrepList'!$J$2:$J$1500,"")&amp;"",""))</f>
        <v/>
      </c>
      <c r="E7943" s="638" t="str">
        <f>IF($C7943="","",IFERROR(_xlfn.XLOOKUP($C7943,'1.PrepList'!$I$2:$I$1500,'1.PrepList'!$N$2:$N$1500,"")&amp;"",""))</f>
        <v/>
      </c>
      <c r="F7943" s="638" t="str">
        <f>IF($C7943="","",IFERROR(_xlfn.XLOOKUP($C7943,'1.PrepList'!$I$2:$I$1500,'1.PrepList'!$K$2:$K$1500,"")&amp;"",""))</f>
        <v/>
      </c>
      <c r="H7943" s="644" t="str">
        <f>IF($C7943="","",IFERROR(IF(_xlfn.XLOOKUP($C7943,tbl_StartedStatus[Bold ID],tbl_StartedStatus[Started])="Started","Yes",IF(_xlfn.XLOOKUP($C7943,tbl_StartedStatus[Bold ID],tbl_StartedStatus[Started])="No Show","No Show","")),""))</f>
        <v/>
      </c>
    </row>
    <row r="7944" spans="1:8" ht="15" customHeight="1" thickBot="1">
      <c r="A7944" s="38" t="str">
        <f>IF($C7944="","",IFERROR(_xlfn.XLOOKUP($C7944,'1.PrepList'!$I$2:$I$1500,'1.PrepList'!$G$2:$G$1500,"")&amp;"",""))</f>
        <v/>
      </c>
      <c r="B7944" s="638" t="str">
        <f>IF($C7944="","",IFERROR(_xlfn.XLOOKUP($C7944,'1.PrepList'!$I$2:$I$1500,'1.PrepList'!$H$2:$H$1500,"")&amp;"",""))</f>
        <v/>
      </c>
      <c r="D7944" s="638" t="str">
        <f>IF($C7944="","",IFERROR(_xlfn.XLOOKUP($C7944,'1.PrepList'!$I$2:$I$1500,'1.PrepList'!$J$2:$J$1500,"")&amp;"",""))</f>
        <v/>
      </c>
      <c r="E7944" s="638" t="str">
        <f>IF($C7944="","",IFERROR(_xlfn.XLOOKUP($C7944,'1.PrepList'!$I$2:$I$1500,'1.PrepList'!$N$2:$N$1500,"")&amp;"",""))</f>
        <v/>
      </c>
      <c r="F7944" s="638" t="str">
        <f>IF($C7944="","",IFERROR(_xlfn.XLOOKUP($C7944,'1.PrepList'!$I$2:$I$1500,'1.PrepList'!$K$2:$K$1500,"")&amp;"",""))</f>
        <v/>
      </c>
      <c r="H7944" s="644" t="str">
        <f>IF($C7944="","",IFERROR(IF(_xlfn.XLOOKUP($C7944,tbl_StartedStatus[Bold ID],tbl_StartedStatus[Started])="Started","Yes",IF(_xlfn.XLOOKUP($C7944,tbl_StartedStatus[Bold ID],tbl_StartedStatus[Started])="No Show","No Show","")),""))</f>
        <v/>
      </c>
    </row>
    <row r="7945" spans="1:8" ht="15" customHeight="1" thickBot="1">
      <c r="A7945" s="38" t="str">
        <f>IF($C7945="","",IFERROR(_xlfn.XLOOKUP($C7945,'1.PrepList'!$I$2:$I$1500,'1.PrepList'!$G$2:$G$1500,"")&amp;"",""))</f>
        <v/>
      </c>
      <c r="B7945" s="638" t="str">
        <f>IF($C7945="","",IFERROR(_xlfn.XLOOKUP($C7945,'1.PrepList'!$I$2:$I$1500,'1.PrepList'!$H$2:$H$1500,"")&amp;"",""))</f>
        <v/>
      </c>
      <c r="D7945" s="638" t="str">
        <f>IF($C7945="","",IFERROR(_xlfn.XLOOKUP($C7945,'1.PrepList'!$I$2:$I$1500,'1.PrepList'!$J$2:$J$1500,"")&amp;"",""))</f>
        <v/>
      </c>
      <c r="E7945" s="638" t="str">
        <f>IF($C7945="","",IFERROR(_xlfn.XLOOKUP($C7945,'1.PrepList'!$I$2:$I$1500,'1.PrepList'!$N$2:$N$1500,"")&amp;"",""))</f>
        <v/>
      </c>
      <c r="F7945" s="638" t="str">
        <f>IF($C7945="","",IFERROR(_xlfn.XLOOKUP($C7945,'1.PrepList'!$I$2:$I$1500,'1.PrepList'!$K$2:$K$1500,"")&amp;"",""))</f>
        <v/>
      </c>
      <c r="H7945" s="644" t="str">
        <f>IF($C7945="","",IFERROR(IF(_xlfn.XLOOKUP($C7945,tbl_StartedStatus[Bold ID],tbl_StartedStatus[Started])="Started","Yes",IF(_xlfn.XLOOKUP($C7945,tbl_StartedStatus[Bold ID],tbl_StartedStatus[Started])="No Show","No Show","")),""))</f>
        <v/>
      </c>
    </row>
    <row r="7946" spans="1:8" ht="15" customHeight="1" thickBot="1">
      <c r="A7946" s="38" t="str">
        <f>IF($C7946="","",IFERROR(_xlfn.XLOOKUP($C7946,'1.PrepList'!$I$2:$I$1500,'1.PrepList'!$G$2:$G$1500,"")&amp;"",""))</f>
        <v/>
      </c>
      <c r="B7946" s="638" t="str">
        <f>IF($C7946="","",IFERROR(_xlfn.XLOOKUP($C7946,'1.PrepList'!$I$2:$I$1500,'1.PrepList'!$H$2:$H$1500,"")&amp;"",""))</f>
        <v/>
      </c>
      <c r="D7946" s="638" t="str">
        <f>IF($C7946="","",IFERROR(_xlfn.XLOOKUP($C7946,'1.PrepList'!$I$2:$I$1500,'1.PrepList'!$J$2:$J$1500,"")&amp;"",""))</f>
        <v/>
      </c>
      <c r="E7946" s="638" t="str">
        <f>IF($C7946="","",IFERROR(_xlfn.XLOOKUP($C7946,'1.PrepList'!$I$2:$I$1500,'1.PrepList'!$N$2:$N$1500,"")&amp;"",""))</f>
        <v/>
      </c>
      <c r="F7946" s="638" t="str">
        <f>IF($C7946="","",IFERROR(_xlfn.XLOOKUP($C7946,'1.PrepList'!$I$2:$I$1500,'1.PrepList'!$K$2:$K$1500,"")&amp;"",""))</f>
        <v/>
      </c>
      <c r="H7946" s="644" t="str">
        <f>IF($C7946="","",IFERROR(IF(_xlfn.XLOOKUP($C7946,tbl_StartedStatus[Bold ID],tbl_StartedStatus[Started])="Started","Yes",IF(_xlfn.XLOOKUP($C7946,tbl_StartedStatus[Bold ID],tbl_StartedStatus[Started])="No Show","No Show","")),""))</f>
        <v/>
      </c>
    </row>
    <row r="7947" spans="1:8" ht="15" customHeight="1" thickBot="1">
      <c r="A7947" s="38" t="str">
        <f>IF($C7947="","",IFERROR(_xlfn.XLOOKUP($C7947,'1.PrepList'!$I$2:$I$1500,'1.PrepList'!$G$2:$G$1500,"")&amp;"",""))</f>
        <v/>
      </c>
      <c r="B7947" s="638" t="str">
        <f>IF($C7947="","",IFERROR(_xlfn.XLOOKUP($C7947,'1.PrepList'!$I$2:$I$1500,'1.PrepList'!$H$2:$H$1500,"")&amp;"",""))</f>
        <v/>
      </c>
      <c r="D7947" s="638" t="str">
        <f>IF($C7947="","",IFERROR(_xlfn.XLOOKUP($C7947,'1.PrepList'!$I$2:$I$1500,'1.PrepList'!$J$2:$J$1500,"")&amp;"",""))</f>
        <v/>
      </c>
      <c r="E7947" s="638" t="str">
        <f>IF($C7947="","",IFERROR(_xlfn.XLOOKUP($C7947,'1.PrepList'!$I$2:$I$1500,'1.PrepList'!$N$2:$N$1500,"")&amp;"",""))</f>
        <v/>
      </c>
      <c r="F7947" s="638" t="str">
        <f>IF($C7947="","",IFERROR(_xlfn.XLOOKUP($C7947,'1.PrepList'!$I$2:$I$1500,'1.PrepList'!$K$2:$K$1500,"")&amp;"",""))</f>
        <v/>
      </c>
      <c r="H7947" s="644" t="str">
        <f>IF($C7947="","",IFERROR(IF(_xlfn.XLOOKUP($C7947,tbl_StartedStatus[Bold ID],tbl_StartedStatus[Started])="Started","Yes",IF(_xlfn.XLOOKUP($C7947,tbl_StartedStatus[Bold ID],tbl_StartedStatus[Started])="No Show","No Show","")),""))</f>
        <v/>
      </c>
    </row>
    <row r="7948" spans="1:8" ht="15" customHeight="1" thickBot="1">
      <c r="A7948" s="38" t="str">
        <f>IF($C7948="","",IFERROR(_xlfn.XLOOKUP($C7948,'1.PrepList'!$I$2:$I$1500,'1.PrepList'!$G$2:$G$1500,"")&amp;"",""))</f>
        <v/>
      </c>
      <c r="B7948" s="638" t="str">
        <f>IF($C7948="","",IFERROR(_xlfn.XLOOKUP($C7948,'1.PrepList'!$I$2:$I$1500,'1.PrepList'!$H$2:$H$1500,"")&amp;"",""))</f>
        <v/>
      </c>
      <c r="D7948" s="638" t="str">
        <f>IF($C7948="","",IFERROR(_xlfn.XLOOKUP($C7948,'1.PrepList'!$I$2:$I$1500,'1.PrepList'!$J$2:$J$1500,"")&amp;"",""))</f>
        <v/>
      </c>
      <c r="E7948" s="638" t="str">
        <f>IF($C7948="","",IFERROR(_xlfn.XLOOKUP($C7948,'1.PrepList'!$I$2:$I$1500,'1.PrepList'!$N$2:$N$1500,"")&amp;"",""))</f>
        <v/>
      </c>
      <c r="F7948" s="638" t="str">
        <f>IF($C7948="","",IFERROR(_xlfn.XLOOKUP($C7948,'1.PrepList'!$I$2:$I$1500,'1.PrepList'!$K$2:$K$1500,"")&amp;"",""))</f>
        <v/>
      </c>
      <c r="H7948" s="644" t="str">
        <f>IF($C7948="","",IFERROR(IF(_xlfn.XLOOKUP($C7948,tbl_StartedStatus[Bold ID],tbl_StartedStatus[Started])="Started","Yes",IF(_xlfn.XLOOKUP($C7948,tbl_StartedStatus[Bold ID],tbl_StartedStatus[Started])="No Show","No Show","")),""))</f>
        <v/>
      </c>
    </row>
    <row r="7949" spans="1:8" ht="15" customHeight="1" thickBot="1">
      <c r="A7949" s="38" t="str">
        <f>IF($C7949="","",IFERROR(_xlfn.XLOOKUP($C7949,'1.PrepList'!$I$2:$I$1500,'1.PrepList'!$G$2:$G$1500,"")&amp;"",""))</f>
        <v/>
      </c>
      <c r="B7949" s="638" t="str">
        <f>IF($C7949="","",IFERROR(_xlfn.XLOOKUP($C7949,'1.PrepList'!$I$2:$I$1500,'1.PrepList'!$H$2:$H$1500,"")&amp;"",""))</f>
        <v/>
      </c>
      <c r="D7949" s="638" t="str">
        <f>IF($C7949="","",IFERROR(_xlfn.XLOOKUP($C7949,'1.PrepList'!$I$2:$I$1500,'1.PrepList'!$J$2:$J$1500,"")&amp;"",""))</f>
        <v/>
      </c>
      <c r="E7949" s="638" t="str">
        <f>IF($C7949="","",IFERROR(_xlfn.XLOOKUP($C7949,'1.PrepList'!$I$2:$I$1500,'1.PrepList'!$N$2:$N$1500,"")&amp;"",""))</f>
        <v/>
      </c>
      <c r="F7949" s="638" t="str">
        <f>IF($C7949="","",IFERROR(_xlfn.XLOOKUP($C7949,'1.PrepList'!$I$2:$I$1500,'1.PrepList'!$K$2:$K$1500,"")&amp;"",""))</f>
        <v/>
      </c>
      <c r="H7949" s="644" t="str">
        <f>IF($C7949="","",IFERROR(IF(_xlfn.XLOOKUP($C7949,tbl_StartedStatus[Bold ID],tbl_StartedStatus[Started])="Started","Yes",IF(_xlfn.XLOOKUP($C7949,tbl_StartedStatus[Bold ID],tbl_StartedStatus[Started])="No Show","No Show","")),""))</f>
        <v/>
      </c>
    </row>
    <row r="7950" spans="1:8" ht="15" customHeight="1" thickBot="1">
      <c r="A7950" s="38" t="str">
        <f>IF($C7950="","",IFERROR(_xlfn.XLOOKUP($C7950,'1.PrepList'!$I$2:$I$1500,'1.PrepList'!$G$2:$G$1500,"")&amp;"",""))</f>
        <v/>
      </c>
      <c r="B7950" s="638" t="str">
        <f>IF($C7950="","",IFERROR(_xlfn.XLOOKUP($C7950,'1.PrepList'!$I$2:$I$1500,'1.PrepList'!$H$2:$H$1500,"")&amp;"",""))</f>
        <v/>
      </c>
      <c r="D7950" s="638" t="str">
        <f>IF($C7950="","",IFERROR(_xlfn.XLOOKUP($C7950,'1.PrepList'!$I$2:$I$1500,'1.PrepList'!$J$2:$J$1500,"")&amp;"",""))</f>
        <v/>
      </c>
      <c r="E7950" s="638" t="str">
        <f>IF($C7950="","",IFERROR(_xlfn.XLOOKUP($C7950,'1.PrepList'!$I$2:$I$1500,'1.PrepList'!$N$2:$N$1500,"")&amp;"",""))</f>
        <v/>
      </c>
      <c r="F7950" s="638" t="str">
        <f>IF($C7950="","",IFERROR(_xlfn.XLOOKUP($C7950,'1.PrepList'!$I$2:$I$1500,'1.PrepList'!$K$2:$K$1500,"")&amp;"",""))</f>
        <v/>
      </c>
      <c r="H7950" s="644" t="str">
        <f>IF($C7950="","",IFERROR(IF(_xlfn.XLOOKUP($C7950,tbl_StartedStatus[Bold ID],tbl_StartedStatus[Started])="Started","Yes",IF(_xlfn.XLOOKUP($C7950,tbl_StartedStatus[Bold ID],tbl_StartedStatus[Started])="No Show","No Show","")),""))</f>
        <v/>
      </c>
    </row>
    <row r="7951" spans="1:8" ht="15" customHeight="1" thickBot="1">
      <c r="A7951" s="38" t="str">
        <f>IF($C7951="","",IFERROR(_xlfn.XLOOKUP($C7951,'1.PrepList'!$I$2:$I$1500,'1.PrepList'!$G$2:$G$1500,"")&amp;"",""))</f>
        <v/>
      </c>
      <c r="B7951" s="638" t="str">
        <f>IF($C7951="","",IFERROR(_xlfn.XLOOKUP($C7951,'1.PrepList'!$I$2:$I$1500,'1.PrepList'!$H$2:$H$1500,"")&amp;"",""))</f>
        <v/>
      </c>
      <c r="D7951" s="638" t="str">
        <f>IF($C7951="","",IFERROR(_xlfn.XLOOKUP($C7951,'1.PrepList'!$I$2:$I$1500,'1.PrepList'!$J$2:$J$1500,"")&amp;"",""))</f>
        <v/>
      </c>
      <c r="E7951" s="638" t="str">
        <f>IF($C7951="","",IFERROR(_xlfn.XLOOKUP($C7951,'1.PrepList'!$I$2:$I$1500,'1.PrepList'!$N$2:$N$1500,"")&amp;"",""))</f>
        <v/>
      </c>
      <c r="F7951" s="638" t="str">
        <f>IF($C7951="","",IFERROR(_xlfn.XLOOKUP($C7951,'1.PrepList'!$I$2:$I$1500,'1.PrepList'!$K$2:$K$1500,"")&amp;"",""))</f>
        <v/>
      </c>
      <c r="H7951" s="644" t="str">
        <f>IF($C7951="","",IFERROR(IF(_xlfn.XLOOKUP($C7951,tbl_StartedStatus[Bold ID],tbl_StartedStatus[Started])="Started","Yes",IF(_xlfn.XLOOKUP($C7951,tbl_StartedStatus[Bold ID],tbl_StartedStatus[Started])="No Show","No Show","")),""))</f>
        <v/>
      </c>
    </row>
    <row r="7952" spans="1:8" ht="15" customHeight="1" thickBot="1">
      <c r="A7952" s="38" t="str">
        <f>IF($C7952="","",IFERROR(_xlfn.XLOOKUP($C7952,'1.PrepList'!$I$2:$I$1500,'1.PrepList'!$G$2:$G$1500,"")&amp;"",""))</f>
        <v/>
      </c>
      <c r="B7952" s="638" t="str">
        <f>IF($C7952="","",IFERROR(_xlfn.XLOOKUP($C7952,'1.PrepList'!$I$2:$I$1500,'1.PrepList'!$H$2:$H$1500,"")&amp;"",""))</f>
        <v/>
      </c>
      <c r="D7952" s="638" t="str">
        <f>IF($C7952="","",IFERROR(_xlfn.XLOOKUP($C7952,'1.PrepList'!$I$2:$I$1500,'1.PrepList'!$J$2:$J$1500,"")&amp;"",""))</f>
        <v/>
      </c>
      <c r="E7952" s="638" t="str">
        <f>IF($C7952="","",IFERROR(_xlfn.XLOOKUP($C7952,'1.PrepList'!$I$2:$I$1500,'1.PrepList'!$N$2:$N$1500,"")&amp;"",""))</f>
        <v/>
      </c>
      <c r="F7952" s="638" t="str">
        <f>IF($C7952="","",IFERROR(_xlfn.XLOOKUP($C7952,'1.PrepList'!$I$2:$I$1500,'1.PrepList'!$K$2:$K$1500,"")&amp;"",""))</f>
        <v/>
      </c>
      <c r="H7952" s="644" t="str">
        <f>IF($C7952="","",IFERROR(IF(_xlfn.XLOOKUP($C7952,tbl_StartedStatus[Bold ID],tbl_StartedStatus[Started])="Started","Yes",IF(_xlfn.XLOOKUP($C7952,tbl_StartedStatus[Bold ID],tbl_StartedStatus[Started])="No Show","No Show","")),""))</f>
        <v/>
      </c>
    </row>
    <row r="7953" spans="1:8" ht="15" customHeight="1" thickBot="1">
      <c r="A7953" s="38" t="str">
        <f>IF($C7953="","",IFERROR(_xlfn.XLOOKUP($C7953,'1.PrepList'!$I$2:$I$1500,'1.PrepList'!$G$2:$G$1500,"")&amp;"",""))</f>
        <v/>
      </c>
      <c r="B7953" s="638" t="str">
        <f>IF($C7953="","",IFERROR(_xlfn.XLOOKUP($C7953,'1.PrepList'!$I$2:$I$1500,'1.PrepList'!$H$2:$H$1500,"")&amp;"",""))</f>
        <v/>
      </c>
      <c r="D7953" s="638" t="str">
        <f>IF($C7953="","",IFERROR(_xlfn.XLOOKUP($C7953,'1.PrepList'!$I$2:$I$1500,'1.PrepList'!$J$2:$J$1500,"")&amp;"",""))</f>
        <v/>
      </c>
      <c r="E7953" s="638" t="str">
        <f>IF($C7953="","",IFERROR(_xlfn.XLOOKUP($C7953,'1.PrepList'!$I$2:$I$1500,'1.PrepList'!$N$2:$N$1500,"")&amp;"",""))</f>
        <v/>
      </c>
      <c r="F7953" s="638" t="str">
        <f>IF($C7953="","",IFERROR(_xlfn.XLOOKUP($C7953,'1.PrepList'!$I$2:$I$1500,'1.PrepList'!$K$2:$K$1500,"")&amp;"",""))</f>
        <v/>
      </c>
      <c r="H7953" s="644" t="str">
        <f>IF($C7953="","",IFERROR(IF(_xlfn.XLOOKUP($C7953,tbl_StartedStatus[Bold ID],tbl_StartedStatus[Started])="Started","Yes",IF(_xlfn.XLOOKUP($C7953,tbl_StartedStatus[Bold ID],tbl_StartedStatus[Started])="No Show","No Show","")),""))</f>
        <v/>
      </c>
    </row>
    <row r="7954" spans="1:8" ht="15" customHeight="1" thickBot="1">
      <c r="A7954" s="38" t="str">
        <f>IF($C7954="","",IFERROR(_xlfn.XLOOKUP($C7954,'1.PrepList'!$I$2:$I$1500,'1.PrepList'!$G$2:$G$1500,"")&amp;"",""))</f>
        <v/>
      </c>
      <c r="B7954" s="638" t="str">
        <f>IF($C7954="","",IFERROR(_xlfn.XLOOKUP($C7954,'1.PrepList'!$I$2:$I$1500,'1.PrepList'!$H$2:$H$1500,"")&amp;"",""))</f>
        <v/>
      </c>
      <c r="D7954" s="638" t="str">
        <f>IF($C7954="","",IFERROR(_xlfn.XLOOKUP($C7954,'1.PrepList'!$I$2:$I$1500,'1.PrepList'!$J$2:$J$1500,"")&amp;"",""))</f>
        <v/>
      </c>
      <c r="E7954" s="638" t="str">
        <f>IF($C7954="","",IFERROR(_xlfn.XLOOKUP($C7954,'1.PrepList'!$I$2:$I$1500,'1.PrepList'!$N$2:$N$1500,"")&amp;"",""))</f>
        <v/>
      </c>
      <c r="F7954" s="638" t="str">
        <f>IF($C7954="","",IFERROR(_xlfn.XLOOKUP($C7954,'1.PrepList'!$I$2:$I$1500,'1.PrepList'!$K$2:$K$1500,"")&amp;"",""))</f>
        <v/>
      </c>
      <c r="H7954" s="644" t="str">
        <f>IF($C7954="","",IFERROR(IF(_xlfn.XLOOKUP($C7954,tbl_StartedStatus[Bold ID],tbl_StartedStatus[Started])="Started","Yes",IF(_xlfn.XLOOKUP($C7954,tbl_StartedStatus[Bold ID],tbl_StartedStatus[Started])="No Show","No Show","")),""))</f>
        <v/>
      </c>
    </row>
    <row r="7955" spans="1:8" ht="15" customHeight="1" thickBot="1">
      <c r="A7955" s="38" t="str">
        <f>IF($C7955="","",IFERROR(_xlfn.XLOOKUP($C7955,'1.PrepList'!$I$2:$I$1500,'1.PrepList'!$G$2:$G$1500,"")&amp;"",""))</f>
        <v/>
      </c>
      <c r="B7955" s="638" t="str">
        <f>IF($C7955="","",IFERROR(_xlfn.XLOOKUP($C7955,'1.PrepList'!$I$2:$I$1500,'1.PrepList'!$H$2:$H$1500,"")&amp;"",""))</f>
        <v/>
      </c>
      <c r="D7955" s="638" t="str">
        <f>IF($C7955="","",IFERROR(_xlfn.XLOOKUP($C7955,'1.PrepList'!$I$2:$I$1500,'1.PrepList'!$J$2:$J$1500,"")&amp;"",""))</f>
        <v/>
      </c>
      <c r="E7955" s="638" t="str">
        <f>IF($C7955="","",IFERROR(_xlfn.XLOOKUP($C7955,'1.PrepList'!$I$2:$I$1500,'1.PrepList'!$N$2:$N$1500,"")&amp;"",""))</f>
        <v/>
      </c>
      <c r="F7955" s="638" t="str">
        <f>IF($C7955="","",IFERROR(_xlfn.XLOOKUP($C7955,'1.PrepList'!$I$2:$I$1500,'1.PrepList'!$K$2:$K$1500,"")&amp;"",""))</f>
        <v/>
      </c>
      <c r="H7955" s="644" t="str">
        <f>IF($C7955="","",IFERROR(IF(_xlfn.XLOOKUP($C7955,tbl_StartedStatus[Bold ID],tbl_StartedStatus[Started])="Started","Yes",IF(_xlfn.XLOOKUP($C7955,tbl_StartedStatus[Bold ID],tbl_StartedStatus[Started])="No Show","No Show","")),""))</f>
        <v/>
      </c>
    </row>
    <row r="7956" spans="1:8" ht="15" customHeight="1" thickBot="1">
      <c r="A7956" s="38" t="str">
        <f>IF($C7956="","",IFERROR(_xlfn.XLOOKUP($C7956,'1.PrepList'!$I$2:$I$1500,'1.PrepList'!$G$2:$G$1500,"")&amp;"",""))</f>
        <v/>
      </c>
      <c r="B7956" s="638" t="str">
        <f>IF($C7956="","",IFERROR(_xlfn.XLOOKUP($C7956,'1.PrepList'!$I$2:$I$1500,'1.PrepList'!$H$2:$H$1500,"")&amp;"",""))</f>
        <v/>
      </c>
      <c r="D7956" s="638" t="str">
        <f>IF($C7956="","",IFERROR(_xlfn.XLOOKUP($C7956,'1.PrepList'!$I$2:$I$1500,'1.PrepList'!$J$2:$J$1500,"")&amp;"",""))</f>
        <v/>
      </c>
      <c r="E7956" s="638" t="str">
        <f>IF($C7956="","",IFERROR(_xlfn.XLOOKUP($C7956,'1.PrepList'!$I$2:$I$1500,'1.PrepList'!$N$2:$N$1500,"")&amp;"",""))</f>
        <v/>
      </c>
      <c r="F7956" s="638" t="str">
        <f>IF($C7956="","",IFERROR(_xlfn.XLOOKUP($C7956,'1.PrepList'!$I$2:$I$1500,'1.PrepList'!$K$2:$K$1500,"")&amp;"",""))</f>
        <v/>
      </c>
      <c r="H7956" s="644" t="str">
        <f>IF($C7956="","",IFERROR(IF(_xlfn.XLOOKUP($C7956,tbl_StartedStatus[Bold ID],tbl_StartedStatus[Started])="Started","Yes",IF(_xlfn.XLOOKUP($C7956,tbl_StartedStatus[Bold ID],tbl_StartedStatus[Started])="No Show","No Show","")),""))</f>
        <v/>
      </c>
    </row>
    <row r="7957" spans="1:8" ht="15" customHeight="1" thickBot="1">
      <c r="A7957" s="38" t="str">
        <f>IF($C7957="","",IFERROR(_xlfn.XLOOKUP($C7957,'1.PrepList'!$I$2:$I$1500,'1.PrepList'!$G$2:$G$1500,"")&amp;"",""))</f>
        <v/>
      </c>
      <c r="B7957" s="638" t="str">
        <f>IF($C7957="","",IFERROR(_xlfn.XLOOKUP($C7957,'1.PrepList'!$I$2:$I$1500,'1.PrepList'!$H$2:$H$1500,"")&amp;"",""))</f>
        <v/>
      </c>
      <c r="D7957" s="638" t="str">
        <f>IF($C7957="","",IFERROR(_xlfn.XLOOKUP($C7957,'1.PrepList'!$I$2:$I$1500,'1.PrepList'!$J$2:$J$1500,"")&amp;"",""))</f>
        <v/>
      </c>
      <c r="E7957" s="638" t="str">
        <f>IF($C7957="","",IFERROR(_xlfn.XLOOKUP($C7957,'1.PrepList'!$I$2:$I$1500,'1.PrepList'!$N$2:$N$1500,"")&amp;"",""))</f>
        <v/>
      </c>
      <c r="F7957" s="638" t="str">
        <f>IF($C7957="","",IFERROR(_xlfn.XLOOKUP($C7957,'1.PrepList'!$I$2:$I$1500,'1.PrepList'!$K$2:$K$1500,"")&amp;"",""))</f>
        <v/>
      </c>
      <c r="H7957" s="644" t="str">
        <f>IF($C7957="","",IFERROR(IF(_xlfn.XLOOKUP($C7957,tbl_StartedStatus[Bold ID],tbl_StartedStatus[Started])="Started","Yes",IF(_xlfn.XLOOKUP($C7957,tbl_StartedStatus[Bold ID],tbl_StartedStatus[Started])="No Show","No Show","")),""))</f>
        <v/>
      </c>
    </row>
    <row r="7958" spans="1:8" ht="15" customHeight="1" thickBot="1">
      <c r="A7958" s="38" t="str">
        <f>IF($C7958="","",IFERROR(_xlfn.XLOOKUP($C7958,'1.PrepList'!$I$2:$I$1500,'1.PrepList'!$G$2:$G$1500,"")&amp;"",""))</f>
        <v/>
      </c>
      <c r="B7958" s="638" t="str">
        <f>IF($C7958="","",IFERROR(_xlfn.XLOOKUP($C7958,'1.PrepList'!$I$2:$I$1500,'1.PrepList'!$H$2:$H$1500,"")&amp;"",""))</f>
        <v/>
      </c>
      <c r="D7958" s="638" t="str">
        <f>IF($C7958="","",IFERROR(_xlfn.XLOOKUP($C7958,'1.PrepList'!$I$2:$I$1500,'1.PrepList'!$J$2:$J$1500,"")&amp;"",""))</f>
        <v/>
      </c>
      <c r="E7958" s="638" t="str">
        <f>IF($C7958="","",IFERROR(_xlfn.XLOOKUP($C7958,'1.PrepList'!$I$2:$I$1500,'1.PrepList'!$N$2:$N$1500,"")&amp;"",""))</f>
        <v/>
      </c>
      <c r="F7958" s="638" t="str">
        <f>IF($C7958="","",IFERROR(_xlfn.XLOOKUP($C7958,'1.PrepList'!$I$2:$I$1500,'1.PrepList'!$K$2:$K$1500,"")&amp;"",""))</f>
        <v/>
      </c>
      <c r="H7958" s="644" t="str">
        <f>IF($C7958="","",IFERROR(IF(_xlfn.XLOOKUP($C7958,tbl_StartedStatus[Bold ID],tbl_StartedStatus[Started])="Started","Yes",IF(_xlfn.XLOOKUP($C7958,tbl_StartedStatus[Bold ID],tbl_StartedStatus[Started])="No Show","No Show","")),""))</f>
        <v/>
      </c>
    </row>
    <row r="7959" spans="1:8" ht="15" customHeight="1" thickBot="1">
      <c r="A7959" s="38" t="str">
        <f>IF($C7959="","",IFERROR(_xlfn.XLOOKUP($C7959,'1.PrepList'!$I$2:$I$1500,'1.PrepList'!$G$2:$G$1500,"")&amp;"",""))</f>
        <v/>
      </c>
      <c r="B7959" s="638" t="str">
        <f>IF($C7959="","",IFERROR(_xlfn.XLOOKUP($C7959,'1.PrepList'!$I$2:$I$1500,'1.PrepList'!$H$2:$H$1500,"")&amp;"",""))</f>
        <v/>
      </c>
      <c r="D7959" s="638" t="str">
        <f>IF($C7959="","",IFERROR(_xlfn.XLOOKUP($C7959,'1.PrepList'!$I$2:$I$1500,'1.PrepList'!$J$2:$J$1500,"")&amp;"",""))</f>
        <v/>
      </c>
      <c r="E7959" s="638" t="str">
        <f>IF($C7959="","",IFERROR(_xlfn.XLOOKUP($C7959,'1.PrepList'!$I$2:$I$1500,'1.PrepList'!$N$2:$N$1500,"")&amp;"",""))</f>
        <v/>
      </c>
      <c r="F7959" s="638" t="str">
        <f>IF($C7959="","",IFERROR(_xlfn.XLOOKUP($C7959,'1.PrepList'!$I$2:$I$1500,'1.PrepList'!$K$2:$K$1500,"")&amp;"",""))</f>
        <v/>
      </c>
      <c r="H7959" s="644" t="str">
        <f>IF($C7959="","",IFERROR(IF(_xlfn.XLOOKUP($C7959,tbl_StartedStatus[Bold ID],tbl_StartedStatus[Started])="Started","Yes",IF(_xlfn.XLOOKUP($C7959,tbl_StartedStatus[Bold ID],tbl_StartedStatus[Started])="No Show","No Show","")),""))</f>
        <v/>
      </c>
    </row>
    <row r="7960" spans="1:8" ht="15" customHeight="1" thickBot="1">
      <c r="A7960" s="38" t="str">
        <f>IF($C7960="","",IFERROR(_xlfn.XLOOKUP($C7960,'1.PrepList'!$I$2:$I$1500,'1.PrepList'!$G$2:$G$1500,"")&amp;"",""))</f>
        <v/>
      </c>
      <c r="B7960" s="638" t="str">
        <f>IF($C7960="","",IFERROR(_xlfn.XLOOKUP($C7960,'1.PrepList'!$I$2:$I$1500,'1.PrepList'!$H$2:$H$1500,"")&amp;"",""))</f>
        <v/>
      </c>
      <c r="D7960" s="638" t="str">
        <f>IF($C7960="","",IFERROR(_xlfn.XLOOKUP($C7960,'1.PrepList'!$I$2:$I$1500,'1.PrepList'!$J$2:$J$1500,"")&amp;"",""))</f>
        <v/>
      </c>
      <c r="E7960" s="638" t="str">
        <f>IF($C7960="","",IFERROR(_xlfn.XLOOKUP($C7960,'1.PrepList'!$I$2:$I$1500,'1.PrepList'!$N$2:$N$1500,"")&amp;"",""))</f>
        <v/>
      </c>
      <c r="F7960" s="638" t="str">
        <f>IF($C7960="","",IFERROR(_xlfn.XLOOKUP($C7960,'1.PrepList'!$I$2:$I$1500,'1.PrepList'!$K$2:$K$1500,"")&amp;"",""))</f>
        <v/>
      </c>
      <c r="H7960" s="644" t="str">
        <f>IF($C7960="","",IFERROR(IF(_xlfn.XLOOKUP($C7960,tbl_StartedStatus[Bold ID],tbl_StartedStatus[Started])="Started","Yes",IF(_xlfn.XLOOKUP($C7960,tbl_StartedStatus[Bold ID],tbl_StartedStatus[Started])="No Show","No Show","")),""))</f>
        <v/>
      </c>
    </row>
    <row r="7961" spans="1:8" ht="15" customHeight="1" thickBot="1">
      <c r="A7961" s="38" t="str">
        <f>IF($C7961="","",IFERROR(_xlfn.XLOOKUP($C7961,'1.PrepList'!$I$2:$I$1500,'1.PrepList'!$G$2:$G$1500,"")&amp;"",""))</f>
        <v/>
      </c>
      <c r="B7961" s="638" t="str">
        <f>IF($C7961="","",IFERROR(_xlfn.XLOOKUP($C7961,'1.PrepList'!$I$2:$I$1500,'1.PrepList'!$H$2:$H$1500,"")&amp;"",""))</f>
        <v/>
      </c>
      <c r="D7961" s="638" t="str">
        <f>IF($C7961="","",IFERROR(_xlfn.XLOOKUP($C7961,'1.PrepList'!$I$2:$I$1500,'1.PrepList'!$J$2:$J$1500,"")&amp;"",""))</f>
        <v/>
      </c>
      <c r="E7961" s="638" t="str">
        <f>IF($C7961="","",IFERROR(_xlfn.XLOOKUP($C7961,'1.PrepList'!$I$2:$I$1500,'1.PrepList'!$N$2:$N$1500,"")&amp;"",""))</f>
        <v/>
      </c>
      <c r="F7961" s="638" t="str">
        <f>IF($C7961="","",IFERROR(_xlfn.XLOOKUP($C7961,'1.PrepList'!$I$2:$I$1500,'1.PrepList'!$K$2:$K$1500,"")&amp;"",""))</f>
        <v/>
      </c>
      <c r="H7961" s="644" t="str">
        <f>IF($C7961="","",IFERROR(IF(_xlfn.XLOOKUP($C7961,tbl_StartedStatus[Bold ID],tbl_StartedStatus[Started])="Started","Yes",IF(_xlfn.XLOOKUP($C7961,tbl_StartedStatus[Bold ID],tbl_StartedStatus[Started])="No Show","No Show","")),""))</f>
        <v/>
      </c>
    </row>
    <row r="7962" spans="1:8" ht="15" customHeight="1" thickBot="1">
      <c r="A7962" s="38" t="str">
        <f>IF($C7962="","",IFERROR(_xlfn.XLOOKUP($C7962,'1.PrepList'!$I$2:$I$1500,'1.PrepList'!$G$2:$G$1500,"")&amp;"",""))</f>
        <v/>
      </c>
      <c r="B7962" s="638" t="str">
        <f>IF($C7962="","",IFERROR(_xlfn.XLOOKUP($C7962,'1.PrepList'!$I$2:$I$1500,'1.PrepList'!$H$2:$H$1500,"")&amp;"",""))</f>
        <v/>
      </c>
      <c r="D7962" s="638" t="str">
        <f>IF($C7962="","",IFERROR(_xlfn.XLOOKUP($C7962,'1.PrepList'!$I$2:$I$1500,'1.PrepList'!$J$2:$J$1500,"")&amp;"",""))</f>
        <v/>
      </c>
      <c r="E7962" s="638" t="str">
        <f>IF($C7962="","",IFERROR(_xlfn.XLOOKUP($C7962,'1.PrepList'!$I$2:$I$1500,'1.PrepList'!$N$2:$N$1500,"")&amp;"",""))</f>
        <v/>
      </c>
      <c r="F7962" s="638" t="str">
        <f>IF($C7962="","",IFERROR(_xlfn.XLOOKUP($C7962,'1.PrepList'!$I$2:$I$1500,'1.PrepList'!$K$2:$K$1500,"")&amp;"",""))</f>
        <v/>
      </c>
      <c r="H7962" s="644" t="str">
        <f>IF($C7962="","",IFERROR(IF(_xlfn.XLOOKUP($C7962,tbl_StartedStatus[Bold ID],tbl_StartedStatus[Started])="Started","Yes",IF(_xlfn.XLOOKUP($C7962,tbl_StartedStatus[Bold ID],tbl_StartedStatus[Started])="No Show","No Show","")),""))</f>
        <v/>
      </c>
    </row>
    <row r="7963" spans="1:8" ht="15" customHeight="1" thickBot="1">
      <c r="A7963" s="38" t="str">
        <f>IF($C7963="","",IFERROR(_xlfn.XLOOKUP($C7963,'1.PrepList'!$I$2:$I$1500,'1.PrepList'!$G$2:$G$1500,"")&amp;"",""))</f>
        <v/>
      </c>
      <c r="B7963" s="638" t="str">
        <f>IF($C7963="","",IFERROR(_xlfn.XLOOKUP($C7963,'1.PrepList'!$I$2:$I$1500,'1.PrepList'!$H$2:$H$1500,"")&amp;"",""))</f>
        <v/>
      </c>
      <c r="D7963" s="638" t="str">
        <f>IF($C7963="","",IFERROR(_xlfn.XLOOKUP($C7963,'1.PrepList'!$I$2:$I$1500,'1.PrepList'!$J$2:$J$1500,"")&amp;"",""))</f>
        <v/>
      </c>
      <c r="E7963" s="638" t="str">
        <f>IF($C7963="","",IFERROR(_xlfn.XLOOKUP($C7963,'1.PrepList'!$I$2:$I$1500,'1.PrepList'!$N$2:$N$1500,"")&amp;"",""))</f>
        <v/>
      </c>
      <c r="F7963" s="638" t="str">
        <f>IF($C7963="","",IFERROR(_xlfn.XLOOKUP($C7963,'1.PrepList'!$I$2:$I$1500,'1.PrepList'!$K$2:$K$1500,"")&amp;"",""))</f>
        <v/>
      </c>
      <c r="H7963" s="644" t="str">
        <f>IF($C7963="","",IFERROR(IF(_xlfn.XLOOKUP($C7963,tbl_StartedStatus[Bold ID],tbl_StartedStatus[Started])="Started","Yes",IF(_xlfn.XLOOKUP($C7963,tbl_StartedStatus[Bold ID],tbl_StartedStatus[Started])="No Show","No Show","")),""))</f>
        <v/>
      </c>
    </row>
    <row r="7964" spans="1:8" ht="15" customHeight="1" thickBot="1">
      <c r="A7964" s="38" t="str">
        <f>IF($C7964="","",IFERROR(_xlfn.XLOOKUP($C7964,'1.PrepList'!$I$2:$I$1500,'1.PrepList'!$G$2:$G$1500,"")&amp;"",""))</f>
        <v/>
      </c>
      <c r="B7964" s="638" t="str">
        <f>IF($C7964="","",IFERROR(_xlfn.XLOOKUP($C7964,'1.PrepList'!$I$2:$I$1500,'1.PrepList'!$H$2:$H$1500,"")&amp;"",""))</f>
        <v/>
      </c>
      <c r="D7964" s="638" t="str">
        <f>IF($C7964="","",IFERROR(_xlfn.XLOOKUP($C7964,'1.PrepList'!$I$2:$I$1500,'1.PrepList'!$J$2:$J$1500,"")&amp;"",""))</f>
        <v/>
      </c>
      <c r="E7964" s="638" t="str">
        <f>IF($C7964="","",IFERROR(_xlfn.XLOOKUP($C7964,'1.PrepList'!$I$2:$I$1500,'1.PrepList'!$N$2:$N$1500,"")&amp;"",""))</f>
        <v/>
      </c>
      <c r="F7964" s="638" t="str">
        <f>IF($C7964="","",IFERROR(_xlfn.XLOOKUP($C7964,'1.PrepList'!$I$2:$I$1500,'1.PrepList'!$K$2:$K$1500,"")&amp;"",""))</f>
        <v/>
      </c>
      <c r="H7964" s="644" t="str">
        <f>IF($C7964="","",IFERROR(IF(_xlfn.XLOOKUP($C7964,tbl_StartedStatus[Bold ID],tbl_StartedStatus[Started])="Started","Yes",IF(_xlfn.XLOOKUP($C7964,tbl_StartedStatus[Bold ID],tbl_StartedStatus[Started])="No Show","No Show","")),""))</f>
        <v/>
      </c>
    </row>
    <row r="7965" spans="1:8" ht="15" customHeight="1" thickBot="1">
      <c r="A7965" s="38" t="str">
        <f>IF($C7965="","",IFERROR(_xlfn.XLOOKUP($C7965,'1.PrepList'!$I$2:$I$1500,'1.PrepList'!$G$2:$G$1500,"")&amp;"",""))</f>
        <v/>
      </c>
      <c r="B7965" s="638" t="str">
        <f>IF($C7965="","",IFERROR(_xlfn.XLOOKUP($C7965,'1.PrepList'!$I$2:$I$1500,'1.PrepList'!$H$2:$H$1500,"")&amp;"",""))</f>
        <v/>
      </c>
      <c r="D7965" s="638" t="str">
        <f>IF($C7965="","",IFERROR(_xlfn.XLOOKUP($C7965,'1.PrepList'!$I$2:$I$1500,'1.PrepList'!$J$2:$J$1500,"")&amp;"",""))</f>
        <v/>
      </c>
      <c r="E7965" s="638" t="str">
        <f>IF($C7965="","",IFERROR(_xlfn.XLOOKUP($C7965,'1.PrepList'!$I$2:$I$1500,'1.PrepList'!$N$2:$N$1500,"")&amp;"",""))</f>
        <v/>
      </c>
      <c r="F7965" s="638" t="str">
        <f>IF($C7965="","",IFERROR(_xlfn.XLOOKUP($C7965,'1.PrepList'!$I$2:$I$1500,'1.PrepList'!$K$2:$K$1500,"")&amp;"",""))</f>
        <v/>
      </c>
      <c r="H7965" s="644" t="str">
        <f>IF($C7965="","",IFERROR(IF(_xlfn.XLOOKUP($C7965,tbl_StartedStatus[Bold ID],tbl_StartedStatus[Started])="Started","Yes",IF(_xlfn.XLOOKUP($C7965,tbl_StartedStatus[Bold ID],tbl_StartedStatus[Started])="No Show","No Show","")),""))</f>
        <v/>
      </c>
    </row>
    <row r="7966" spans="1:8" ht="15" customHeight="1" thickBot="1">
      <c r="A7966" s="38" t="str">
        <f>IF($C7966="","",IFERROR(_xlfn.XLOOKUP($C7966,'1.PrepList'!$I$2:$I$1500,'1.PrepList'!$G$2:$G$1500,"")&amp;"",""))</f>
        <v/>
      </c>
      <c r="B7966" s="638" t="str">
        <f>IF($C7966="","",IFERROR(_xlfn.XLOOKUP($C7966,'1.PrepList'!$I$2:$I$1500,'1.PrepList'!$H$2:$H$1500,"")&amp;"",""))</f>
        <v/>
      </c>
      <c r="D7966" s="638" t="str">
        <f>IF($C7966="","",IFERROR(_xlfn.XLOOKUP($C7966,'1.PrepList'!$I$2:$I$1500,'1.PrepList'!$J$2:$J$1500,"")&amp;"",""))</f>
        <v/>
      </c>
      <c r="E7966" s="638" t="str">
        <f>IF($C7966="","",IFERROR(_xlfn.XLOOKUP($C7966,'1.PrepList'!$I$2:$I$1500,'1.PrepList'!$N$2:$N$1500,"")&amp;"",""))</f>
        <v/>
      </c>
      <c r="F7966" s="638" t="str">
        <f>IF($C7966="","",IFERROR(_xlfn.XLOOKUP($C7966,'1.PrepList'!$I$2:$I$1500,'1.PrepList'!$K$2:$K$1500,"")&amp;"",""))</f>
        <v/>
      </c>
      <c r="H7966" s="644" t="str">
        <f>IF($C7966="","",IFERROR(IF(_xlfn.XLOOKUP($C7966,tbl_StartedStatus[Bold ID],tbl_StartedStatus[Started])="Started","Yes",IF(_xlfn.XLOOKUP($C7966,tbl_StartedStatus[Bold ID],tbl_StartedStatus[Started])="No Show","No Show","")),""))</f>
        <v/>
      </c>
    </row>
    <row r="7967" spans="1:8" ht="15" customHeight="1" thickBot="1">
      <c r="A7967" s="38" t="str">
        <f>IF($C7967="","",IFERROR(_xlfn.XLOOKUP($C7967,'1.PrepList'!$I$2:$I$1500,'1.PrepList'!$G$2:$G$1500,"")&amp;"",""))</f>
        <v/>
      </c>
      <c r="B7967" s="638" t="str">
        <f>IF($C7967="","",IFERROR(_xlfn.XLOOKUP($C7967,'1.PrepList'!$I$2:$I$1500,'1.PrepList'!$H$2:$H$1500,"")&amp;"",""))</f>
        <v/>
      </c>
      <c r="D7967" s="638" t="str">
        <f>IF($C7967="","",IFERROR(_xlfn.XLOOKUP($C7967,'1.PrepList'!$I$2:$I$1500,'1.PrepList'!$J$2:$J$1500,"")&amp;"",""))</f>
        <v/>
      </c>
      <c r="E7967" s="638" t="str">
        <f>IF($C7967="","",IFERROR(_xlfn.XLOOKUP($C7967,'1.PrepList'!$I$2:$I$1500,'1.PrepList'!$N$2:$N$1500,"")&amp;"",""))</f>
        <v/>
      </c>
      <c r="F7967" s="638" t="str">
        <f>IF($C7967="","",IFERROR(_xlfn.XLOOKUP($C7967,'1.PrepList'!$I$2:$I$1500,'1.PrepList'!$K$2:$K$1500,"")&amp;"",""))</f>
        <v/>
      </c>
      <c r="H7967" s="644" t="str">
        <f>IF($C7967="","",IFERROR(IF(_xlfn.XLOOKUP($C7967,tbl_StartedStatus[Bold ID],tbl_StartedStatus[Started])="Started","Yes",IF(_xlfn.XLOOKUP($C7967,tbl_StartedStatus[Bold ID],tbl_StartedStatus[Started])="No Show","No Show","")),""))</f>
        <v/>
      </c>
    </row>
    <row r="7968" spans="1:8" ht="15" customHeight="1" thickBot="1">
      <c r="A7968" s="38" t="str">
        <f>IF($C7968="","",IFERROR(_xlfn.XLOOKUP($C7968,'1.PrepList'!$I$2:$I$1500,'1.PrepList'!$G$2:$G$1500,"")&amp;"",""))</f>
        <v/>
      </c>
      <c r="B7968" s="638" t="str">
        <f>IF($C7968="","",IFERROR(_xlfn.XLOOKUP($C7968,'1.PrepList'!$I$2:$I$1500,'1.PrepList'!$H$2:$H$1500,"")&amp;"",""))</f>
        <v/>
      </c>
      <c r="D7968" s="638" t="str">
        <f>IF($C7968="","",IFERROR(_xlfn.XLOOKUP($C7968,'1.PrepList'!$I$2:$I$1500,'1.PrepList'!$J$2:$J$1500,"")&amp;"",""))</f>
        <v/>
      </c>
      <c r="E7968" s="638" t="str">
        <f>IF($C7968="","",IFERROR(_xlfn.XLOOKUP($C7968,'1.PrepList'!$I$2:$I$1500,'1.PrepList'!$N$2:$N$1500,"")&amp;"",""))</f>
        <v/>
      </c>
      <c r="F7968" s="638" t="str">
        <f>IF($C7968="","",IFERROR(_xlfn.XLOOKUP($C7968,'1.PrepList'!$I$2:$I$1500,'1.PrepList'!$K$2:$K$1500,"")&amp;"",""))</f>
        <v/>
      </c>
      <c r="H7968" s="644" t="str">
        <f>IF($C7968="","",IFERROR(IF(_xlfn.XLOOKUP($C7968,tbl_StartedStatus[Bold ID],tbl_StartedStatus[Started])="Started","Yes",IF(_xlfn.XLOOKUP($C7968,tbl_StartedStatus[Bold ID],tbl_StartedStatus[Started])="No Show","No Show","")),""))</f>
        <v/>
      </c>
    </row>
    <row r="7969" spans="1:8" ht="15" customHeight="1" thickBot="1">
      <c r="A7969" s="38" t="str">
        <f>IF($C7969="","",IFERROR(_xlfn.XLOOKUP($C7969,'1.PrepList'!$I$2:$I$1500,'1.PrepList'!$G$2:$G$1500,"")&amp;"",""))</f>
        <v/>
      </c>
      <c r="B7969" s="638" t="str">
        <f>IF($C7969="","",IFERROR(_xlfn.XLOOKUP($C7969,'1.PrepList'!$I$2:$I$1500,'1.PrepList'!$H$2:$H$1500,"")&amp;"",""))</f>
        <v/>
      </c>
      <c r="D7969" s="638" t="str">
        <f>IF($C7969="","",IFERROR(_xlfn.XLOOKUP($C7969,'1.PrepList'!$I$2:$I$1500,'1.PrepList'!$J$2:$J$1500,"")&amp;"",""))</f>
        <v/>
      </c>
      <c r="E7969" s="638" t="str">
        <f>IF($C7969="","",IFERROR(_xlfn.XLOOKUP($C7969,'1.PrepList'!$I$2:$I$1500,'1.PrepList'!$N$2:$N$1500,"")&amp;"",""))</f>
        <v/>
      </c>
      <c r="F7969" s="638" t="str">
        <f>IF($C7969="","",IFERROR(_xlfn.XLOOKUP($C7969,'1.PrepList'!$I$2:$I$1500,'1.PrepList'!$K$2:$K$1500,"")&amp;"",""))</f>
        <v/>
      </c>
      <c r="H7969" s="644" t="str">
        <f>IF($C7969="","",IFERROR(IF(_xlfn.XLOOKUP($C7969,tbl_StartedStatus[Bold ID],tbl_StartedStatus[Started])="Started","Yes",IF(_xlfn.XLOOKUP($C7969,tbl_StartedStatus[Bold ID],tbl_StartedStatus[Started])="No Show","No Show","")),""))</f>
        <v/>
      </c>
    </row>
    <row r="7970" spans="1:8" ht="15" customHeight="1" thickBot="1">
      <c r="A7970" s="38" t="str">
        <f>IF($C7970="","",IFERROR(_xlfn.XLOOKUP($C7970,'1.PrepList'!$I$2:$I$1500,'1.PrepList'!$G$2:$G$1500,"")&amp;"",""))</f>
        <v/>
      </c>
      <c r="B7970" s="638" t="str">
        <f>IF($C7970="","",IFERROR(_xlfn.XLOOKUP($C7970,'1.PrepList'!$I$2:$I$1500,'1.PrepList'!$H$2:$H$1500,"")&amp;"",""))</f>
        <v/>
      </c>
      <c r="D7970" s="638" t="str">
        <f>IF($C7970="","",IFERROR(_xlfn.XLOOKUP($C7970,'1.PrepList'!$I$2:$I$1500,'1.PrepList'!$J$2:$J$1500,"")&amp;"",""))</f>
        <v/>
      </c>
      <c r="E7970" s="638" t="str">
        <f>IF($C7970="","",IFERROR(_xlfn.XLOOKUP($C7970,'1.PrepList'!$I$2:$I$1500,'1.PrepList'!$N$2:$N$1500,"")&amp;"",""))</f>
        <v/>
      </c>
      <c r="F7970" s="638" t="str">
        <f>IF($C7970="","",IFERROR(_xlfn.XLOOKUP($C7970,'1.PrepList'!$I$2:$I$1500,'1.PrepList'!$K$2:$K$1500,"")&amp;"",""))</f>
        <v/>
      </c>
      <c r="H7970" s="644" t="str">
        <f>IF($C7970="","",IFERROR(IF(_xlfn.XLOOKUP($C7970,tbl_StartedStatus[Bold ID],tbl_StartedStatus[Started])="Started","Yes",IF(_xlfn.XLOOKUP($C7970,tbl_StartedStatus[Bold ID],tbl_StartedStatus[Started])="No Show","No Show","")),""))</f>
        <v/>
      </c>
    </row>
    <row r="7971" spans="1:8" ht="15" customHeight="1" thickBot="1">
      <c r="A7971" s="38" t="str">
        <f>IF($C7971="","",IFERROR(_xlfn.XLOOKUP($C7971,'1.PrepList'!$I$2:$I$1500,'1.PrepList'!$G$2:$G$1500,"")&amp;"",""))</f>
        <v/>
      </c>
      <c r="B7971" s="638" t="str">
        <f>IF($C7971="","",IFERROR(_xlfn.XLOOKUP($C7971,'1.PrepList'!$I$2:$I$1500,'1.PrepList'!$H$2:$H$1500,"")&amp;"",""))</f>
        <v/>
      </c>
      <c r="D7971" s="638" t="str">
        <f>IF($C7971="","",IFERROR(_xlfn.XLOOKUP($C7971,'1.PrepList'!$I$2:$I$1500,'1.PrepList'!$J$2:$J$1500,"")&amp;"",""))</f>
        <v/>
      </c>
      <c r="E7971" s="638" t="str">
        <f>IF($C7971="","",IFERROR(_xlfn.XLOOKUP($C7971,'1.PrepList'!$I$2:$I$1500,'1.PrepList'!$N$2:$N$1500,"")&amp;"",""))</f>
        <v/>
      </c>
      <c r="F7971" s="638" t="str">
        <f>IF($C7971="","",IFERROR(_xlfn.XLOOKUP($C7971,'1.PrepList'!$I$2:$I$1500,'1.PrepList'!$K$2:$K$1500,"")&amp;"",""))</f>
        <v/>
      </c>
      <c r="H7971" s="644" t="str">
        <f>IF($C7971="","",IFERROR(IF(_xlfn.XLOOKUP($C7971,tbl_StartedStatus[Bold ID],tbl_StartedStatus[Started])="Started","Yes",IF(_xlfn.XLOOKUP($C7971,tbl_StartedStatus[Bold ID],tbl_StartedStatus[Started])="No Show","No Show","")),""))</f>
        <v/>
      </c>
    </row>
    <row r="7972" spans="1:8" ht="15" customHeight="1" thickBot="1">
      <c r="A7972" s="38" t="str">
        <f>IF($C7972="","",IFERROR(_xlfn.XLOOKUP($C7972,'1.PrepList'!$I$2:$I$1500,'1.PrepList'!$G$2:$G$1500,"")&amp;"",""))</f>
        <v/>
      </c>
      <c r="B7972" s="638" t="str">
        <f>IF($C7972="","",IFERROR(_xlfn.XLOOKUP($C7972,'1.PrepList'!$I$2:$I$1500,'1.PrepList'!$H$2:$H$1500,"")&amp;"",""))</f>
        <v/>
      </c>
      <c r="D7972" s="638" t="str">
        <f>IF($C7972="","",IFERROR(_xlfn.XLOOKUP($C7972,'1.PrepList'!$I$2:$I$1500,'1.PrepList'!$J$2:$J$1500,"")&amp;"",""))</f>
        <v/>
      </c>
      <c r="E7972" s="638" t="str">
        <f>IF($C7972="","",IFERROR(_xlfn.XLOOKUP($C7972,'1.PrepList'!$I$2:$I$1500,'1.PrepList'!$N$2:$N$1500,"")&amp;"",""))</f>
        <v/>
      </c>
      <c r="F7972" s="638" t="str">
        <f>IF($C7972="","",IFERROR(_xlfn.XLOOKUP($C7972,'1.PrepList'!$I$2:$I$1500,'1.PrepList'!$K$2:$K$1500,"")&amp;"",""))</f>
        <v/>
      </c>
      <c r="H7972" s="644" t="str">
        <f>IF($C7972="","",IFERROR(IF(_xlfn.XLOOKUP($C7972,tbl_StartedStatus[Bold ID],tbl_StartedStatus[Started])="Started","Yes",IF(_xlfn.XLOOKUP($C7972,tbl_StartedStatus[Bold ID],tbl_StartedStatus[Started])="No Show","No Show","")),""))</f>
        <v/>
      </c>
    </row>
    <row r="7973" spans="1:8" ht="15" customHeight="1" thickBot="1">
      <c r="A7973" s="38" t="str">
        <f>IF($C7973="","",IFERROR(_xlfn.XLOOKUP($C7973,'1.PrepList'!$I$2:$I$1500,'1.PrepList'!$G$2:$G$1500,"")&amp;"",""))</f>
        <v/>
      </c>
      <c r="B7973" s="638" t="str">
        <f>IF($C7973="","",IFERROR(_xlfn.XLOOKUP($C7973,'1.PrepList'!$I$2:$I$1500,'1.PrepList'!$H$2:$H$1500,"")&amp;"",""))</f>
        <v/>
      </c>
      <c r="D7973" s="638" t="str">
        <f>IF($C7973="","",IFERROR(_xlfn.XLOOKUP($C7973,'1.PrepList'!$I$2:$I$1500,'1.PrepList'!$J$2:$J$1500,"")&amp;"",""))</f>
        <v/>
      </c>
      <c r="E7973" s="638" t="str">
        <f>IF($C7973="","",IFERROR(_xlfn.XLOOKUP($C7973,'1.PrepList'!$I$2:$I$1500,'1.PrepList'!$N$2:$N$1500,"")&amp;"",""))</f>
        <v/>
      </c>
      <c r="F7973" s="638" t="str">
        <f>IF($C7973="","",IFERROR(_xlfn.XLOOKUP($C7973,'1.PrepList'!$I$2:$I$1500,'1.PrepList'!$K$2:$K$1500,"")&amp;"",""))</f>
        <v/>
      </c>
      <c r="H7973" s="644" t="str">
        <f>IF($C7973="","",IFERROR(IF(_xlfn.XLOOKUP($C7973,tbl_StartedStatus[Bold ID],tbl_StartedStatus[Started])="Started","Yes",IF(_xlfn.XLOOKUP($C7973,tbl_StartedStatus[Bold ID],tbl_StartedStatus[Started])="No Show","No Show","")),""))</f>
        <v/>
      </c>
    </row>
    <row r="7974" spans="1:8" ht="15" customHeight="1" thickBot="1">
      <c r="A7974" s="38" t="str">
        <f>IF($C7974="","",IFERROR(_xlfn.XLOOKUP($C7974,'1.PrepList'!$I$2:$I$1500,'1.PrepList'!$G$2:$G$1500,"")&amp;"",""))</f>
        <v/>
      </c>
      <c r="B7974" s="638" t="str">
        <f>IF($C7974="","",IFERROR(_xlfn.XLOOKUP($C7974,'1.PrepList'!$I$2:$I$1500,'1.PrepList'!$H$2:$H$1500,"")&amp;"",""))</f>
        <v/>
      </c>
      <c r="D7974" s="638" t="str">
        <f>IF($C7974="","",IFERROR(_xlfn.XLOOKUP($C7974,'1.PrepList'!$I$2:$I$1500,'1.PrepList'!$J$2:$J$1500,"")&amp;"",""))</f>
        <v/>
      </c>
      <c r="E7974" s="638" t="str">
        <f>IF($C7974="","",IFERROR(_xlfn.XLOOKUP($C7974,'1.PrepList'!$I$2:$I$1500,'1.PrepList'!$N$2:$N$1500,"")&amp;"",""))</f>
        <v/>
      </c>
      <c r="F7974" s="638" t="str">
        <f>IF($C7974="","",IFERROR(_xlfn.XLOOKUP($C7974,'1.PrepList'!$I$2:$I$1500,'1.PrepList'!$K$2:$K$1500,"")&amp;"",""))</f>
        <v/>
      </c>
      <c r="H7974" s="644" t="str">
        <f>IF($C7974="","",IFERROR(IF(_xlfn.XLOOKUP($C7974,tbl_StartedStatus[Bold ID],tbl_StartedStatus[Started])="Started","Yes",IF(_xlfn.XLOOKUP($C7974,tbl_StartedStatus[Bold ID],tbl_StartedStatus[Started])="No Show","No Show","")),""))</f>
        <v/>
      </c>
    </row>
    <row r="7975" spans="1:8" ht="15" customHeight="1" thickBot="1">
      <c r="A7975" s="38" t="str">
        <f>IF($C7975="","",IFERROR(_xlfn.XLOOKUP($C7975,'1.PrepList'!$I$2:$I$1500,'1.PrepList'!$G$2:$G$1500,"")&amp;"",""))</f>
        <v/>
      </c>
      <c r="B7975" s="638" t="str">
        <f>IF($C7975="","",IFERROR(_xlfn.XLOOKUP($C7975,'1.PrepList'!$I$2:$I$1500,'1.PrepList'!$H$2:$H$1500,"")&amp;"",""))</f>
        <v/>
      </c>
      <c r="D7975" s="638" t="str">
        <f>IF($C7975="","",IFERROR(_xlfn.XLOOKUP($C7975,'1.PrepList'!$I$2:$I$1500,'1.PrepList'!$J$2:$J$1500,"")&amp;"",""))</f>
        <v/>
      </c>
      <c r="E7975" s="638" t="str">
        <f>IF($C7975="","",IFERROR(_xlfn.XLOOKUP($C7975,'1.PrepList'!$I$2:$I$1500,'1.PrepList'!$N$2:$N$1500,"")&amp;"",""))</f>
        <v/>
      </c>
      <c r="F7975" s="638" t="str">
        <f>IF($C7975="","",IFERROR(_xlfn.XLOOKUP($C7975,'1.PrepList'!$I$2:$I$1500,'1.PrepList'!$K$2:$K$1500,"")&amp;"",""))</f>
        <v/>
      </c>
      <c r="H7975" s="644" t="str">
        <f>IF($C7975="","",IFERROR(IF(_xlfn.XLOOKUP($C7975,tbl_StartedStatus[Bold ID],tbl_StartedStatus[Started])="Started","Yes",IF(_xlfn.XLOOKUP($C7975,tbl_StartedStatus[Bold ID],tbl_StartedStatus[Started])="No Show","No Show","")),""))</f>
        <v/>
      </c>
    </row>
    <row r="7976" spans="1:8" ht="15" customHeight="1" thickBot="1">
      <c r="A7976" s="38" t="str">
        <f>IF($C7976="","",IFERROR(_xlfn.XLOOKUP($C7976,'1.PrepList'!$I$2:$I$1500,'1.PrepList'!$G$2:$G$1500,"")&amp;"",""))</f>
        <v/>
      </c>
      <c r="B7976" s="638" t="str">
        <f>IF($C7976="","",IFERROR(_xlfn.XLOOKUP($C7976,'1.PrepList'!$I$2:$I$1500,'1.PrepList'!$H$2:$H$1500,"")&amp;"",""))</f>
        <v/>
      </c>
      <c r="D7976" s="638" t="str">
        <f>IF($C7976="","",IFERROR(_xlfn.XLOOKUP($C7976,'1.PrepList'!$I$2:$I$1500,'1.PrepList'!$J$2:$J$1500,"")&amp;"",""))</f>
        <v/>
      </c>
      <c r="E7976" s="638" t="str">
        <f>IF($C7976="","",IFERROR(_xlfn.XLOOKUP($C7976,'1.PrepList'!$I$2:$I$1500,'1.PrepList'!$N$2:$N$1500,"")&amp;"",""))</f>
        <v/>
      </c>
      <c r="F7976" s="638" t="str">
        <f>IF($C7976="","",IFERROR(_xlfn.XLOOKUP($C7976,'1.PrepList'!$I$2:$I$1500,'1.PrepList'!$K$2:$K$1500,"")&amp;"",""))</f>
        <v/>
      </c>
      <c r="H7976" s="644" t="str">
        <f>IF($C7976="","",IFERROR(IF(_xlfn.XLOOKUP($C7976,tbl_StartedStatus[Bold ID],tbl_StartedStatus[Started])="Started","Yes",IF(_xlfn.XLOOKUP($C7976,tbl_StartedStatus[Bold ID],tbl_StartedStatus[Started])="No Show","No Show","")),""))</f>
        <v/>
      </c>
    </row>
    <row r="7977" spans="1:8" ht="15" customHeight="1" thickBot="1">
      <c r="A7977" s="38" t="str">
        <f>IF($C7977="","",IFERROR(_xlfn.XLOOKUP($C7977,'1.PrepList'!$I$2:$I$1500,'1.PrepList'!$G$2:$G$1500,"")&amp;"",""))</f>
        <v/>
      </c>
      <c r="B7977" s="638" t="str">
        <f>IF($C7977="","",IFERROR(_xlfn.XLOOKUP($C7977,'1.PrepList'!$I$2:$I$1500,'1.PrepList'!$H$2:$H$1500,"")&amp;"",""))</f>
        <v/>
      </c>
      <c r="D7977" s="638" t="str">
        <f>IF($C7977="","",IFERROR(_xlfn.XLOOKUP($C7977,'1.PrepList'!$I$2:$I$1500,'1.PrepList'!$J$2:$J$1500,"")&amp;"",""))</f>
        <v/>
      </c>
      <c r="E7977" s="638" t="str">
        <f>IF($C7977="","",IFERROR(_xlfn.XLOOKUP($C7977,'1.PrepList'!$I$2:$I$1500,'1.PrepList'!$N$2:$N$1500,"")&amp;"",""))</f>
        <v/>
      </c>
      <c r="F7977" s="638" t="str">
        <f>IF($C7977="","",IFERROR(_xlfn.XLOOKUP($C7977,'1.PrepList'!$I$2:$I$1500,'1.PrepList'!$K$2:$K$1500,"")&amp;"",""))</f>
        <v/>
      </c>
      <c r="H7977" s="644" t="str">
        <f>IF($C7977="","",IFERROR(IF(_xlfn.XLOOKUP($C7977,tbl_StartedStatus[Bold ID],tbl_StartedStatus[Started])="Started","Yes",IF(_xlfn.XLOOKUP($C7977,tbl_StartedStatus[Bold ID],tbl_StartedStatus[Started])="No Show","No Show","")),""))</f>
        <v/>
      </c>
    </row>
    <row r="7978" spans="1:8" ht="15" customHeight="1" thickBot="1">
      <c r="A7978" s="38" t="str">
        <f>IF($C7978="","",IFERROR(_xlfn.XLOOKUP($C7978,'1.PrepList'!$I$2:$I$1500,'1.PrepList'!$G$2:$G$1500,"")&amp;"",""))</f>
        <v/>
      </c>
      <c r="B7978" s="638" t="str">
        <f>IF($C7978="","",IFERROR(_xlfn.XLOOKUP($C7978,'1.PrepList'!$I$2:$I$1500,'1.PrepList'!$H$2:$H$1500,"")&amp;"",""))</f>
        <v/>
      </c>
      <c r="D7978" s="638" t="str">
        <f>IF($C7978="","",IFERROR(_xlfn.XLOOKUP($C7978,'1.PrepList'!$I$2:$I$1500,'1.PrepList'!$J$2:$J$1500,"")&amp;"",""))</f>
        <v/>
      </c>
      <c r="E7978" s="638" t="str">
        <f>IF($C7978="","",IFERROR(_xlfn.XLOOKUP($C7978,'1.PrepList'!$I$2:$I$1500,'1.PrepList'!$N$2:$N$1500,"")&amp;"",""))</f>
        <v/>
      </c>
      <c r="F7978" s="638" t="str">
        <f>IF($C7978="","",IFERROR(_xlfn.XLOOKUP($C7978,'1.PrepList'!$I$2:$I$1500,'1.PrepList'!$K$2:$K$1500,"")&amp;"",""))</f>
        <v/>
      </c>
      <c r="H7978" s="644" t="str">
        <f>IF($C7978="","",IFERROR(IF(_xlfn.XLOOKUP($C7978,tbl_StartedStatus[Bold ID],tbl_StartedStatus[Started])="Started","Yes",IF(_xlfn.XLOOKUP($C7978,tbl_StartedStatus[Bold ID],tbl_StartedStatus[Started])="No Show","No Show","")),""))</f>
        <v/>
      </c>
    </row>
    <row r="7979" spans="1:8" ht="15" customHeight="1" thickBot="1">
      <c r="A7979" s="38" t="str">
        <f>IF($C7979="","",IFERROR(_xlfn.XLOOKUP($C7979,'1.PrepList'!$I$2:$I$1500,'1.PrepList'!$G$2:$G$1500,"")&amp;"",""))</f>
        <v/>
      </c>
      <c r="B7979" s="638" t="str">
        <f>IF($C7979="","",IFERROR(_xlfn.XLOOKUP($C7979,'1.PrepList'!$I$2:$I$1500,'1.PrepList'!$H$2:$H$1500,"")&amp;"",""))</f>
        <v/>
      </c>
      <c r="D7979" s="638" t="str">
        <f>IF($C7979="","",IFERROR(_xlfn.XLOOKUP($C7979,'1.PrepList'!$I$2:$I$1500,'1.PrepList'!$J$2:$J$1500,"")&amp;"",""))</f>
        <v/>
      </c>
      <c r="E7979" s="638" t="str">
        <f>IF($C7979="","",IFERROR(_xlfn.XLOOKUP($C7979,'1.PrepList'!$I$2:$I$1500,'1.PrepList'!$N$2:$N$1500,"")&amp;"",""))</f>
        <v/>
      </c>
      <c r="F7979" s="638" t="str">
        <f>IF($C7979="","",IFERROR(_xlfn.XLOOKUP($C7979,'1.PrepList'!$I$2:$I$1500,'1.PrepList'!$K$2:$K$1500,"")&amp;"",""))</f>
        <v/>
      </c>
      <c r="H7979" s="644" t="str">
        <f>IF($C7979="","",IFERROR(IF(_xlfn.XLOOKUP($C7979,tbl_StartedStatus[Bold ID],tbl_StartedStatus[Started])="Started","Yes",IF(_xlfn.XLOOKUP($C7979,tbl_StartedStatus[Bold ID],tbl_StartedStatus[Started])="No Show","No Show","")),""))</f>
        <v/>
      </c>
    </row>
    <row r="7980" spans="1:8" ht="15" customHeight="1" thickBot="1">
      <c r="A7980" s="38" t="str">
        <f>IF($C7980="","",IFERROR(_xlfn.XLOOKUP($C7980,'1.PrepList'!$I$2:$I$1500,'1.PrepList'!$G$2:$G$1500,"")&amp;"",""))</f>
        <v/>
      </c>
      <c r="B7980" s="638" t="str">
        <f>IF($C7980="","",IFERROR(_xlfn.XLOOKUP($C7980,'1.PrepList'!$I$2:$I$1500,'1.PrepList'!$H$2:$H$1500,"")&amp;"",""))</f>
        <v/>
      </c>
      <c r="D7980" s="638" t="str">
        <f>IF($C7980="","",IFERROR(_xlfn.XLOOKUP($C7980,'1.PrepList'!$I$2:$I$1500,'1.PrepList'!$J$2:$J$1500,"")&amp;"",""))</f>
        <v/>
      </c>
      <c r="E7980" s="638" t="str">
        <f>IF($C7980="","",IFERROR(_xlfn.XLOOKUP($C7980,'1.PrepList'!$I$2:$I$1500,'1.PrepList'!$N$2:$N$1500,"")&amp;"",""))</f>
        <v/>
      </c>
      <c r="F7980" s="638" t="str">
        <f>IF($C7980="","",IFERROR(_xlfn.XLOOKUP($C7980,'1.PrepList'!$I$2:$I$1500,'1.PrepList'!$K$2:$K$1500,"")&amp;"",""))</f>
        <v/>
      </c>
      <c r="H7980" s="644" t="str">
        <f>IF($C7980="","",IFERROR(IF(_xlfn.XLOOKUP($C7980,tbl_StartedStatus[Bold ID],tbl_StartedStatus[Started])="Started","Yes",IF(_xlfn.XLOOKUP($C7980,tbl_StartedStatus[Bold ID],tbl_StartedStatus[Started])="No Show","No Show","")),""))</f>
        <v/>
      </c>
    </row>
    <row r="7981" spans="1:8" ht="15" customHeight="1" thickBot="1">
      <c r="A7981" s="38" t="str">
        <f>IF($C7981="","",IFERROR(_xlfn.XLOOKUP($C7981,'1.PrepList'!$I$2:$I$1500,'1.PrepList'!$G$2:$G$1500,"")&amp;"",""))</f>
        <v/>
      </c>
      <c r="B7981" s="638" t="str">
        <f>IF($C7981="","",IFERROR(_xlfn.XLOOKUP($C7981,'1.PrepList'!$I$2:$I$1500,'1.PrepList'!$H$2:$H$1500,"")&amp;"",""))</f>
        <v/>
      </c>
      <c r="D7981" s="638" t="str">
        <f>IF($C7981="","",IFERROR(_xlfn.XLOOKUP($C7981,'1.PrepList'!$I$2:$I$1500,'1.PrepList'!$J$2:$J$1500,"")&amp;"",""))</f>
        <v/>
      </c>
      <c r="E7981" s="638" t="str">
        <f>IF($C7981="","",IFERROR(_xlfn.XLOOKUP($C7981,'1.PrepList'!$I$2:$I$1500,'1.PrepList'!$N$2:$N$1500,"")&amp;"",""))</f>
        <v/>
      </c>
      <c r="F7981" s="638" t="str">
        <f>IF($C7981="","",IFERROR(_xlfn.XLOOKUP($C7981,'1.PrepList'!$I$2:$I$1500,'1.PrepList'!$K$2:$K$1500,"")&amp;"",""))</f>
        <v/>
      </c>
      <c r="H7981" s="644" t="str">
        <f>IF($C7981="","",IFERROR(IF(_xlfn.XLOOKUP($C7981,tbl_StartedStatus[Bold ID],tbl_StartedStatus[Started])="Started","Yes",IF(_xlfn.XLOOKUP($C7981,tbl_StartedStatus[Bold ID],tbl_StartedStatus[Started])="No Show","No Show","")),""))</f>
        <v/>
      </c>
    </row>
    <row r="7982" spans="1:8" ht="15" customHeight="1" thickBot="1">
      <c r="A7982" s="38" t="str">
        <f>IF($C7982="","",IFERROR(_xlfn.XLOOKUP($C7982,'1.PrepList'!$I$2:$I$1500,'1.PrepList'!$G$2:$G$1500,"")&amp;"",""))</f>
        <v/>
      </c>
      <c r="B7982" s="638" t="str">
        <f>IF($C7982="","",IFERROR(_xlfn.XLOOKUP($C7982,'1.PrepList'!$I$2:$I$1500,'1.PrepList'!$H$2:$H$1500,"")&amp;"",""))</f>
        <v/>
      </c>
      <c r="D7982" s="638" t="str">
        <f>IF($C7982="","",IFERROR(_xlfn.XLOOKUP($C7982,'1.PrepList'!$I$2:$I$1500,'1.PrepList'!$J$2:$J$1500,"")&amp;"",""))</f>
        <v/>
      </c>
      <c r="E7982" s="638" t="str">
        <f>IF($C7982="","",IFERROR(_xlfn.XLOOKUP($C7982,'1.PrepList'!$I$2:$I$1500,'1.PrepList'!$N$2:$N$1500,"")&amp;"",""))</f>
        <v/>
      </c>
      <c r="F7982" s="638" t="str">
        <f>IF($C7982="","",IFERROR(_xlfn.XLOOKUP($C7982,'1.PrepList'!$I$2:$I$1500,'1.PrepList'!$K$2:$K$1500,"")&amp;"",""))</f>
        <v/>
      </c>
      <c r="H7982" s="644" t="str">
        <f>IF($C7982="","",IFERROR(IF(_xlfn.XLOOKUP($C7982,tbl_StartedStatus[Bold ID],tbl_StartedStatus[Started])="Started","Yes",IF(_xlfn.XLOOKUP($C7982,tbl_StartedStatus[Bold ID],tbl_StartedStatus[Started])="No Show","No Show","")),""))</f>
        <v/>
      </c>
    </row>
    <row r="7983" spans="1:8" ht="15" customHeight="1" thickBot="1">
      <c r="A7983" s="38" t="str">
        <f>IF($C7983="","",IFERROR(_xlfn.XLOOKUP($C7983,'1.PrepList'!$I$2:$I$1500,'1.PrepList'!$G$2:$G$1500,"")&amp;"",""))</f>
        <v/>
      </c>
      <c r="B7983" s="638" t="str">
        <f>IF($C7983="","",IFERROR(_xlfn.XLOOKUP($C7983,'1.PrepList'!$I$2:$I$1500,'1.PrepList'!$H$2:$H$1500,"")&amp;"",""))</f>
        <v/>
      </c>
      <c r="D7983" s="638" t="str">
        <f>IF($C7983="","",IFERROR(_xlfn.XLOOKUP($C7983,'1.PrepList'!$I$2:$I$1500,'1.PrepList'!$J$2:$J$1500,"")&amp;"",""))</f>
        <v/>
      </c>
      <c r="E7983" s="638" t="str">
        <f>IF($C7983="","",IFERROR(_xlfn.XLOOKUP($C7983,'1.PrepList'!$I$2:$I$1500,'1.PrepList'!$N$2:$N$1500,"")&amp;"",""))</f>
        <v/>
      </c>
      <c r="F7983" s="638" t="str">
        <f>IF($C7983="","",IFERROR(_xlfn.XLOOKUP($C7983,'1.PrepList'!$I$2:$I$1500,'1.PrepList'!$K$2:$K$1500,"")&amp;"",""))</f>
        <v/>
      </c>
      <c r="H7983" s="644" t="str">
        <f>IF($C7983="","",IFERROR(IF(_xlfn.XLOOKUP($C7983,tbl_StartedStatus[Bold ID],tbl_StartedStatus[Started])="Started","Yes",IF(_xlfn.XLOOKUP($C7983,tbl_StartedStatus[Bold ID],tbl_StartedStatus[Started])="No Show","No Show","")),""))</f>
        <v/>
      </c>
    </row>
    <row r="7984" spans="1:8" ht="15" customHeight="1" thickBot="1">
      <c r="A7984" s="38" t="str">
        <f>IF($C7984="","",IFERROR(_xlfn.XLOOKUP($C7984,'1.PrepList'!$I$2:$I$1500,'1.PrepList'!$G$2:$G$1500,"")&amp;"",""))</f>
        <v/>
      </c>
      <c r="B7984" s="638" t="str">
        <f>IF($C7984="","",IFERROR(_xlfn.XLOOKUP($C7984,'1.PrepList'!$I$2:$I$1500,'1.PrepList'!$H$2:$H$1500,"")&amp;"",""))</f>
        <v/>
      </c>
      <c r="D7984" s="638" t="str">
        <f>IF($C7984="","",IFERROR(_xlfn.XLOOKUP($C7984,'1.PrepList'!$I$2:$I$1500,'1.PrepList'!$J$2:$J$1500,"")&amp;"",""))</f>
        <v/>
      </c>
      <c r="E7984" s="638" t="str">
        <f>IF($C7984="","",IFERROR(_xlfn.XLOOKUP($C7984,'1.PrepList'!$I$2:$I$1500,'1.PrepList'!$N$2:$N$1500,"")&amp;"",""))</f>
        <v/>
      </c>
      <c r="F7984" s="638" t="str">
        <f>IF($C7984="","",IFERROR(_xlfn.XLOOKUP($C7984,'1.PrepList'!$I$2:$I$1500,'1.PrepList'!$K$2:$K$1500,"")&amp;"",""))</f>
        <v/>
      </c>
      <c r="H7984" s="644" t="str">
        <f>IF($C7984="","",IFERROR(IF(_xlfn.XLOOKUP($C7984,tbl_StartedStatus[Bold ID],tbl_StartedStatus[Started])="Started","Yes",IF(_xlfn.XLOOKUP($C7984,tbl_StartedStatus[Bold ID],tbl_StartedStatus[Started])="No Show","No Show","")),""))</f>
        <v/>
      </c>
    </row>
    <row r="7985" spans="1:8" ht="15" customHeight="1" thickBot="1">
      <c r="A7985" s="38" t="str">
        <f>IF($C7985="","",IFERROR(_xlfn.XLOOKUP($C7985,'1.PrepList'!$I$2:$I$1500,'1.PrepList'!$G$2:$G$1500,"")&amp;"",""))</f>
        <v/>
      </c>
      <c r="B7985" s="638" t="str">
        <f>IF($C7985="","",IFERROR(_xlfn.XLOOKUP($C7985,'1.PrepList'!$I$2:$I$1500,'1.PrepList'!$H$2:$H$1500,"")&amp;"",""))</f>
        <v/>
      </c>
      <c r="D7985" s="638" t="str">
        <f>IF($C7985="","",IFERROR(_xlfn.XLOOKUP($C7985,'1.PrepList'!$I$2:$I$1500,'1.PrepList'!$J$2:$J$1500,"")&amp;"",""))</f>
        <v/>
      </c>
      <c r="E7985" s="638" t="str">
        <f>IF($C7985="","",IFERROR(_xlfn.XLOOKUP($C7985,'1.PrepList'!$I$2:$I$1500,'1.PrepList'!$N$2:$N$1500,"")&amp;"",""))</f>
        <v/>
      </c>
      <c r="F7985" s="638" t="str">
        <f>IF($C7985="","",IFERROR(_xlfn.XLOOKUP($C7985,'1.PrepList'!$I$2:$I$1500,'1.PrepList'!$K$2:$K$1500,"")&amp;"",""))</f>
        <v/>
      </c>
      <c r="H7985" s="644" t="str">
        <f>IF($C7985="","",IFERROR(IF(_xlfn.XLOOKUP($C7985,tbl_StartedStatus[Bold ID],tbl_StartedStatus[Started])="Started","Yes",IF(_xlfn.XLOOKUP($C7985,tbl_StartedStatus[Bold ID],tbl_StartedStatus[Started])="No Show","No Show","")),""))</f>
        <v/>
      </c>
    </row>
    <row r="7986" spans="1:8" ht="15" customHeight="1" thickBot="1">
      <c r="A7986" s="38" t="str">
        <f>IF($C7986="","",IFERROR(_xlfn.XLOOKUP($C7986,'1.PrepList'!$I$2:$I$1500,'1.PrepList'!$G$2:$G$1500,"")&amp;"",""))</f>
        <v/>
      </c>
      <c r="B7986" s="638" t="str">
        <f>IF($C7986="","",IFERROR(_xlfn.XLOOKUP($C7986,'1.PrepList'!$I$2:$I$1500,'1.PrepList'!$H$2:$H$1500,"")&amp;"",""))</f>
        <v/>
      </c>
      <c r="D7986" s="638" t="str">
        <f>IF($C7986="","",IFERROR(_xlfn.XLOOKUP($C7986,'1.PrepList'!$I$2:$I$1500,'1.PrepList'!$J$2:$J$1500,"")&amp;"",""))</f>
        <v/>
      </c>
      <c r="E7986" s="638" t="str">
        <f>IF($C7986="","",IFERROR(_xlfn.XLOOKUP($C7986,'1.PrepList'!$I$2:$I$1500,'1.PrepList'!$N$2:$N$1500,"")&amp;"",""))</f>
        <v/>
      </c>
      <c r="F7986" s="638" t="str">
        <f>IF($C7986="","",IFERROR(_xlfn.XLOOKUP($C7986,'1.PrepList'!$I$2:$I$1500,'1.PrepList'!$K$2:$K$1500,"")&amp;"",""))</f>
        <v/>
      </c>
      <c r="H7986" s="644" t="str">
        <f>IF($C7986="","",IFERROR(IF(_xlfn.XLOOKUP($C7986,tbl_StartedStatus[Bold ID],tbl_StartedStatus[Started])="Started","Yes",IF(_xlfn.XLOOKUP($C7986,tbl_StartedStatus[Bold ID],tbl_StartedStatus[Started])="No Show","No Show","")),""))</f>
        <v/>
      </c>
    </row>
    <row r="7987" spans="1:8" ht="15" customHeight="1" thickBot="1">
      <c r="A7987" s="38" t="str">
        <f>IF($C7987="","",IFERROR(_xlfn.XLOOKUP($C7987,'1.PrepList'!$I$2:$I$1500,'1.PrepList'!$G$2:$G$1500,"")&amp;"",""))</f>
        <v/>
      </c>
      <c r="B7987" s="638" t="str">
        <f>IF($C7987="","",IFERROR(_xlfn.XLOOKUP($C7987,'1.PrepList'!$I$2:$I$1500,'1.PrepList'!$H$2:$H$1500,"")&amp;"",""))</f>
        <v/>
      </c>
      <c r="D7987" s="638" t="str">
        <f>IF($C7987="","",IFERROR(_xlfn.XLOOKUP($C7987,'1.PrepList'!$I$2:$I$1500,'1.PrepList'!$J$2:$J$1500,"")&amp;"",""))</f>
        <v/>
      </c>
      <c r="E7987" s="638" t="str">
        <f>IF($C7987="","",IFERROR(_xlfn.XLOOKUP($C7987,'1.PrepList'!$I$2:$I$1500,'1.PrepList'!$N$2:$N$1500,"")&amp;"",""))</f>
        <v/>
      </c>
      <c r="F7987" s="638" t="str">
        <f>IF($C7987="","",IFERROR(_xlfn.XLOOKUP($C7987,'1.PrepList'!$I$2:$I$1500,'1.PrepList'!$K$2:$K$1500,"")&amp;"",""))</f>
        <v/>
      </c>
      <c r="H7987" s="644" t="str">
        <f>IF($C7987="","",IFERROR(IF(_xlfn.XLOOKUP($C7987,tbl_StartedStatus[Bold ID],tbl_StartedStatus[Started])="Started","Yes",IF(_xlfn.XLOOKUP($C7987,tbl_StartedStatus[Bold ID],tbl_StartedStatus[Started])="No Show","No Show","")),""))</f>
        <v/>
      </c>
    </row>
    <row r="7988" spans="1:8" ht="15" customHeight="1" thickBot="1">
      <c r="A7988" s="38" t="str">
        <f>IF($C7988="","",IFERROR(_xlfn.XLOOKUP($C7988,'1.PrepList'!$I$2:$I$1500,'1.PrepList'!$G$2:$G$1500,"")&amp;"",""))</f>
        <v/>
      </c>
      <c r="B7988" s="638" t="str">
        <f>IF($C7988="","",IFERROR(_xlfn.XLOOKUP($C7988,'1.PrepList'!$I$2:$I$1500,'1.PrepList'!$H$2:$H$1500,"")&amp;"",""))</f>
        <v/>
      </c>
      <c r="D7988" s="638" t="str">
        <f>IF($C7988="","",IFERROR(_xlfn.XLOOKUP($C7988,'1.PrepList'!$I$2:$I$1500,'1.PrepList'!$J$2:$J$1500,"")&amp;"",""))</f>
        <v/>
      </c>
      <c r="E7988" s="638" t="str">
        <f>IF($C7988="","",IFERROR(_xlfn.XLOOKUP($C7988,'1.PrepList'!$I$2:$I$1500,'1.PrepList'!$N$2:$N$1500,"")&amp;"",""))</f>
        <v/>
      </c>
      <c r="F7988" s="638" t="str">
        <f>IF($C7988="","",IFERROR(_xlfn.XLOOKUP($C7988,'1.PrepList'!$I$2:$I$1500,'1.PrepList'!$K$2:$K$1500,"")&amp;"",""))</f>
        <v/>
      </c>
      <c r="H7988" s="644" t="str">
        <f>IF($C7988="","",IFERROR(IF(_xlfn.XLOOKUP($C7988,tbl_StartedStatus[Bold ID],tbl_StartedStatus[Started])="Started","Yes",IF(_xlfn.XLOOKUP($C7988,tbl_StartedStatus[Bold ID],tbl_StartedStatus[Started])="No Show","No Show","")),""))</f>
        <v/>
      </c>
    </row>
    <row r="7989" spans="1:8" ht="15" customHeight="1" thickBot="1">
      <c r="A7989" s="38" t="str">
        <f>IF($C7989="","",IFERROR(_xlfn.XLOOKUP($C7989,'1.PrepList'!$I$2:$I$1500,'1.PrepList'!$G$2:$G$1500,"")&amp;"",""))</f>
        <v/>
      </c>
      <c r="B7989" s="638" t="str">
        <f>IF($C7989="","",IFERROR(_xlfn.XLOOKUP($C7989,'1.PrepList'!$I$2:$I$1500,'1.PrepList'!$H$2:$H$1500,"")&amp;"",""))</f>
        <v/>
      </c>
      <c r="D7989" s="638" t="str">
        <f>IF($C7989="","",IFERROR(_xlfn.XLOOKUP($C7989,'1.PrepList'!$I$2:$I$1500,'1.PrepList'!$J$2:$J$1500,"")&amp;"",""))</f>
        <v/>
      </c>
      <c r="E7989" s="638" t="str">
        <f>IF($C7989="","",IFERROR(_xlfn.XLOOKUP($C7989,'1.PrepList'!$I$2:$I$1500,'1.PrepList'!$N$2:$N$1500,"")&amp;"",""))</f>
        <v/>
      </c>
      <c r="F7989" s="638" t="str">
        <f>IF($C7989="","",IFERROR(_xlfn.XLOOKUP($C7989,'1.PrepList'!$I$2:$I$1500,'1.PrepList'!$K$2:$K$1500,"")&amp;"",""))</f>
        <v/>
      </c>
      <c r="H7989" s="644" t="str">
        <f>IF($C7989="","",IFERROR(IF(_xlfn.XLOOKUP($C7989,tbl_StartedStatus[Bold ID],tbl_StartedStatus[Started])="Started","Yes",IF(_xlfn.XLOOKUP($C7989,tbl_StartedStatus[Bold ID],tbl_StartedStatus[Started])="No Show","No Show","")),""))</f>
        <v/>
      </c>
    </row>
    <row r="7990" spans="1:8" ht="15" customHeight="1" thickBot="1">
      <c r="A7990" s="38" t="str">
        <f>IF($C7990="","",IFERROR(_xlfn.XLOOKUP($C7990,'1.PrepList'!$I$2:$I$1500,'1.PrepList'!$G$2:$G$1500,"")&amp;"",""))</f>
        <v/>
      </c>
      <c r="B7990" s="638" t="str">
        <f>IF($C7990="","",IFERROR(_xlfn.XLOOKUP($C7990,'1.PrepList'!$I$2:$I$1500,'1.PrepList'!$H$2:$H$1500,"")&amp;"",""))</f>
        <v/>
      </c>
      <c r="D7990" s="638" t="str">
        <f>IF($C7990="","",IFERROR(_xlfn.XLOOKUP($C7990,'1.PrepList'!$I$2:$I$1500,'1.PrepList'!$J$2:$J$1500,"")&amp;"",""))</f>
        <v/>
      </c>
      <c r="E7990" s="638" t="str">
        <f>IF($C7990="","",IFERROR(_xlfn.XLOOKUP($C7990,'1.PrepList'!$I$2:$I$1500,'1.PrepList'!$N$2:$N$1500,"")&amp;"",""))</f>
        <v/>
      </c>
      <c r="F7990" s="638" t="str">
        <f>IF($C7990="","",IFERROR(_xlfn.XLOOKUP($C7990,'1.PrepList'!$I$2:$I$1500,'1.PrepList'!$K$2:$K$1500,"")&amp;"",""))</f>
        <v/>
      </c>
      <c r="H7990" s="644" t="str">
        <f>IF($C7990="","",IFERROR(IF(_xlfn.XLOOKUP($C7990,tbl_StartedStatus[Bold ID],tbl_StartedStatus[Started])="Started","Yes",IF(_xlfn.XLOOKUP($C7990,tbl_StartedStatus[Bold ID],tbl_StartedStatus[Started])="No Show","No Show","")),""))</f>
        <v/>
      </c>
    </row>
    <row r="7991" spans="1:8" ht="15" customHeight="1" thickBot="1">
      <c r="A7991" s="38" t="str">
        <f>IF($C7991="","",IFERROR(_xlfn.XLOOKUP($C7991,'1.PrepList'!$I$2:$I$1500,'1.PrepList'!$G$2:$G$1500,"")&amp;"",""))</f>
        <v/>
      </c>
      <c r="B7991" s="638" t="str">
        <f>IF($C7991="","",IFERROR(_xlfn.XLOOKUP($C7991,'1.PrepList'!$I$2:$I$1500,'1.PrepList'!$H$2:$H$1500,"")&amp;"",""))</f>
        <v/>
      </c>
      <c r="D7991" s="638" t="str">
        <f>IF($C7991="","",IFERROR(_xlfn.XLOOKUP($C7991,'1.PrepList'!$I$2:$I$1500,'1.PrepList'!$J$2:$J$1500,"")&amp;"",""))</f>
        <v/>
      </c>
      <c r="E7991" s="638" t="str">
        <f>IF($C7991="","",IFERROR(_xlfn.XLOOKUP($C7991,'1.PrepList'!$I$2:$I$1500,'1.PrepList'!$N$2:$N$1500,"")&amp;"",""))</f>
        <v/>
      </c>
      <c r="F7991" s="638" t="str">
        <f>IF($C7991="","",IFERROR(_xlfn.XLOOKUP($C7991,'1.PrepList'!$I$2:$I$1500,'1.PrepList'!$K$2:$K$1500,"")&amp;"",""))</f>
        <v/>
      </c>
      <c r="H7991" s="644" t="str">
        <f>IF($C7991="","",IFERROR(IF(_xlfn.XLOOKUP($C7991,tbl_StartedStatus[Bold ID],tbl_StartedStatus[Started])="Started","Yes",IF(_xlfn.XLOOKUP($C7991,tbl_StartedStatus[Bold ID],tbl_StartedStatus[Started])="No Show","No Show","")),""))</f>
        <v/>
      </c>
    </row>
    <row r="7992" spans="1:8" ht="15" customHeight="1" thickBot="1">
      <c r="A7992" s="38" t="str">
        <f>IF($C7992="","",IFERROR(_xlfn.XLOOKUP($C7992,'1.PrepList'!$I$2:$I$1500,'1.PrepList'!$G$2:$G$1500,"")&amp;"",""))</f>
        <v/>
      </c>
      <c r="B7992" s="638" t="str">
        <f>IF($C7992="","",IFERROR(_xlfn.XLOOKUP($C7992,'1.PrepList'!$I$2:$I$1500,'1.PrepList'!$H$2:$H$1500,"")&amp;"",""))</f>
        <v/>
      </c>
      <c r="D7992" s="638" t="str">
        <f>IF($C7992="","",IFERROR(_xlfn.XLOOKUP($C7992,'1.PrepList'!$I$2:$I$1500,'1.PrepList'!$J$2:$J$1500,"")&amp;"",""))</f>
        <v/>
      </c>
      <c r="E7992" s="638" t="str">
        <f>IF($C7992="","",IFERROR(_xlfn.XLOOKUP($C7992,'1.PrepList'!$I$2:$I$1500,'1.PrepList'!$N$2:$N$1500,"")&amp;"",""))</f>
        <v/>
      </c>
      <c r="F7992" s="638" t="str">
        <f>IF($C7992="","",IFERROR(_xlfn.XLOOKUP($C7992,'1.PrepList'!$I$2:$I$1500,'1.PrepList'!$K$2:$K$1500,"")&amp;"",""))</f>
        <v/>
      </c>
      <c r="H7992" s="644" t="str">
        <f>IF($C7992="","",IFERROR(IF(_xlfn.XLOOKUP($C7992,tbl_StartedStatus[Bold ID],tbl_StartedStatus[Started])="Started","Yes",IF(_xlfn.XLOOKUP($C7992,tbl_StartedStatus[Bold ID],tbl_StartedStatus[Started])="No Show","No Show","")),""))</f>
        <v/>
      </c>
    </row>
    <row r="7993" spans="1:8" ht="15" customHeight="1" thickBot="1">
      <c r="A7993" s="38" t="str">
        <f>IF($C7993="","",IFERROR(_xlfn.XLOOKUP($C7993,'1.PrepList'!$I$2:$I$1500,'1.PrepList'!$G$2:$G$1500,"")&amp;"",""))</f>
        <v/>
      </c>
      <c r="B7993" s="638" t="str">
        <f>IF($C7993="","",IFERROR(_xlfn.XLOOKUP($C7993,'1.PrepList'!$I$2:$I$1500,'1.PrepList'!$H$2:$H$1500,"")&amp;"",""))</f>
        <v/>
      </c>
      <c r="D7993" s="638" t="str">
        <f>IF($C7993="","",IFERROR(_xlfn.XLOOKUP($C7993,'1.PrepList'!$I$2:$I$1500,'1.PrepList'!$J$2:$J$1500,"")&amp;"",""))</f>
        <v/>
      </c>
      <c r="E7993" s="638" t="str">
        <f>IF($C7993="","",IFERROR(_xlfn.XLOOKUP($C7993,'1.PrepList'!$I$2:$I$1500,'1.PrepList'!$N$2:$N$1500,"")&amp;"",""))</f>
        <v/>
      </c>
      <c r="F7993" s="638" t="str">
        <f>IF($C7993="","",IFERROR(_xlfn.XLOOKUP($C7993,'1.PrepList'!$I$2:$I$1500,'1.PrepList'!$K$2:$K$1500,"")&amp;"",""))</f>
        <v/>
      </c>
      <c r="H7993" s="644" t="str">
        <f>IF($C7993="","",IFERROR(IF(_xlfn.XLOOKUP($C7993,tbl_StartedStatus[Bold ID],tbl_StartedStatus[Started])="Started","Yes",IF(_xlfn.XLOOKUP($C7993,tbl_StartedStatus[Bold ID],tbl_StartedStatus[Started])="No Show","No Show","")),""))</f>
        <v/>
      </c>
    </row>
    <row r="7994" spans="1:8" ht="15" customHeight="1" thickBot="1">
      <c r="A7994" s="38" t="str">
        <f>IF($C7994="","",IFERROR(_xlfn.XLOOKUP($C7994,'1.PrepList'!$I$2:$I$1500,'1.PrepList'!$G$2:$G$1500,"")&amp;"",""))</f>
        <v/>
      </c>
      <c r="B7994" s="638" t="str">
        <f>IF($C7994="","",IFERROR(_xlfn.XLOOKUP($C7994,'1.PrepList'!$I$2:$I$1500,'1.PrepList'!$H$2:$H$1500,"")&amp;"",""))</f>
        <v/>
      </c>
      <c r="D7994" s="638" t="str">
        <f>IF($C7994="","",IFERROR(_xlfn.XLOOKUP($C7994,'1.PrepList'!$I$2:$I$1500,'1.PrepList'!$J$2:$J$1500,"")&amp;"",""))</f>
        <v/>
      </c>
      <c r="E7994" s="638" t="str">
        <f>IF($C7994="","",IFERROR(_xlfn.XLOOKUP($C7994,'1.PrepList'!$I$2:$I$1500,'1.PrepList'!$N$2:$N$1500,"")&amp;"",""))</f>
        <v/>
      </c>
      <c r="F7994" s="638" t="str">
        <f>IF($C7994="","",IFERROR(_xlfn.XLOOKUP($C7994,'1.PrepList'!$I$2:$I$1500,'1.PrepList'!$K$2:$K$1500,"")&amp;"",""))</f>
        <v/>
      </c>
      <c r="H7994" s="644" t="str">
        <f>IF($C7994="","",IFERROR(IF(_xlfn.XLOOKUP($C7994,tbl_StartedStatus[Bold ID],tbl_StartedStatus[Started])="Started","Yes",IF(_xlfn.XLOOKUP($C7994,tbl_StartedStatus[Bold ID],tbl_StartedStatus[Started])="No Show","No Show","")),""))</f>
        <v/>
      </c>
    </row>
    <row r="7995" spans="1:8" ht="15" customHeight="1" thickBot="1">
      <c r="A7995" s="38" t="str">
        <f>IF($C7995="","",IFERROR(_xlfn.XLOOKUP($C7995,'1.PrepList'!$I$2:$I$1500,'1.PrepList'!$G$2:$G$1500,"")&amp;"",""))</f>
        <v/>
      </c>
      <c r="B7995" s="638" t="str">
        <f>IF($C7995="","",IFERROR(_xlfn.XLOOKUP($C7995,'1.PrepList'!$I$2:$I$1500,'1.PrepList'!$H$2:$H$1500,"")&amp;"",""))</f>
        <v/>
      </c>
      <c r="D7995" s="638" t="str">
        <f>IF($C7995="","",IFERROR(_xlfn.XLOOKUP($C7995,'1.PrepList'!$I$2:$I$1500,'1.PrepList'!$J$2:$J$1500,"")&amp;"",""))</f>
        <v/>
      </c>
      <c r="E7995" s="638" t="str">
        <f>IF($C7995="","",IFERROR(_xlfn.XLOOKUP($C7995,'1.PrepList'!$I$2:$I$1500,'1.PrepList'!$N$2:$N$1500,"")&amp;"",""))</f>
        <v/>
      </c>
      <c r="F7995" s="638" t="str">
        <f>IF($C7995="","",IFERROR(_xlfn.XLOOKUP($C7995,'1.PrepList'!$I$2:$I$1500,'1.PrepList'!$K$2:$K$1500,"")&amp;"",""))</f>
        <v/>
      </c>
      <c r="H7995" s="644" t="str">
        <f>IF($C7995="","",IFERROR(IF(_xlfn.XLOOKUP($C7995,tbl_StartedStatus[Bold ID],tbl_StartedStatus[Started])="Started","Yes",IF(_xlfn.XLOOKUP($C7995,tbl_StartedStatus[Bold ID],tbl_StartedStatus[Started])="No Show","No Show","")),""))</f>
        <v/>
      </c>
    </row>
    <row r="7996" spans="1:8" ht="15" customHeight="1" thickBot="1">
      <c r="A7996" s="38" t="str">
        <f>IF($C7996="","",IFERROR(_xlfn.XLOOKUP($C7996,'1.PrepList'!$I$2:$I$1500,'1.PrepList'!$G$2:$G$1500,"")&amp;"",""))</f>
        <v/>
      </c>
      <c r="B7996" s="638" t="str">
        <f>IF($C7996="","",IFERROR(_xlfn.XLOOKUP($C7996,'1.PrepList'!$I$2:$I$1500,'1.PrepList'!$H$2:$H$1500,"")&amp;"",""))</f>
        <v/>
      </c>
      <c r="D7996" s="638" t="str">
        <f>IF($C7996="","",IFERROR(_xlfn.XLOOKUP($C7996,'1.PrepList'!$I$2:$I$1500,'1.PrepList'!$J$2:$J$1500,"")&amp;"",""))</f>
        <v/>
      </c>
      <c r="E7996" s="638" t="str">
        <f>IF($C7996="","",IFERROR(_xlfn.XLOOKUP($C7996,'1.PrepList'!$I$2:$I$1500,'1.PrepList'!$N$2:$N$1500,"")&amp;"",""))</f>
        <v/>
      </c>
      <c r="F7996" s="638" t="str">
        <f>IF($C7996="","",IFERROR(_xlfn.XLOOKUP($C7996,'1.PrepList'!$I$2:$I$1500,'1.PrepList'!$K$2:$K$1500,"")&amp;"",""))</f>
        <v/>
      </c>
      <c r="H7996" s="644" t="str">
        <f>IF($C7996="","",IFERROR(IF(_xlfn.XLOOKUP($C7996,tbl_StartedStatus[Bold ID],tbl_StartedStatus[Started])="Started","Yes",IF(_xlfn.XLOOKUP($C7996,tbl_StartedStatus[Bold ID],tbl_StartedStatus[Started])="No Show","No Show","")),""))</f>
        <v/>
      </c>
    </row>
    <row r="7997" spans="1:8" ht="15" customHeight="1" thickBot="1">
      <c r="A7997" s="38" t="str">
        <f>IF($C7997="","",IFERROR(_xlfn.XLOOKUP($C7997,'1.PrepList'!$I$2:$I$1500,'1.PrepList'!$G$2:$G$1500,"")&amp;"",""))</f>
        <v/>
      </c>
      <c r="B7997" s="638" t="str">
        <f>IF($C7997="","",IFERROR(_xlfn.XLOOKUP($C7997,'1.PrepList'!$I$2:$I$1500,'1.PrepList'!$H$2:$H$1500,"")&amp;"",""))</f>
        <v/>
      </c>
      <c r="D7997" s="638" t="str">
        <f>IF($C7997="","",IFERROR(_xlfn.XLOOKUP($C7997,'1.PrepList'!$I$2:$I$1500,'1.PrepList'!$J$2:$J$1500,"")&amp;"",""))</f>
        <v/>
      </c>
      <c r="E7997" s="638" t="str">
        <f>IF($C7997="","",IFERROR(_xlfn.XLOOKUP($C7997,'1.PrepList'!$I$2:$I$1500,'1.PrepList'!$N$2:$N$1500,"")&amp;"",""))</f>
        <v/>
      </c>
      <c r="F7997" s="638" t="str">
        <f>IF($C7997="","",IFERROR(_xlfn.XLOOKUP($C7997,'1.PrepList'!$I$2:$I$1500,'1.PrepList'!$K$2:$K$1500,"")&amp;"",""))</f>
        <v/>
      </c>
      <c r="H7997" s="644" t="str">
        <f>IF($C7997="","",IFERROR(IF(_xlfn.XLOOKUP($C7997,tbl_StartedStatus[Bold ID],tbl_StartedStatus[Started])="Started","Yes",IF(_xlfn.XLOOKUP($C7997,tbl_StartedStatus[Bold ID],tbl_StartedStatus[Started])="No Show","No Show","")),""))</f>
        <v/>
      </c>
    </row>
    <row r="7998" spans="1:8" ht="15" customHeight="1" thickBot="1">
      <c r="A7998" s="38" t="str">
        <f>IF($C7998="","",IFERROR(_xlfn.XLOOKUP($C7998,'1.PrepList'!$I$2:$I$1500,'1.PrepList'!$G$2:$G$1500,"")&amp;"",""))</f>
        <v/>
      </c>
      <c r="B7998" s="638" t="str">
        <f>IF($C7998="","",IFERROR(_xlfn.XLOOKUP($C7998,'1.PrepList'!$I$2:$I$1500,'1.PrepList'!$H$2:$H$1500,"")&amp;"",""))</f>
        <v/>
      </c>
      <c r="D7998" s="638" t="str">
        <f>IF($C7998="","",IFERROR(_xlfn.XLOOKUP($C7998,'1.PrepList'!$I$2:$I$1500,'1.PrepList'!$J$2:$J$1500,"")&amp;"",""))</f>
        <v/>
      </c>
      <c r="E7998" s="638" t="str">
        <f>IF($C7998="","",IFERROR(_xlfn.XLOOKUP($C7998,'1.PrepList'!$I$2:$I$1500,'1.PrepList'!$N$2:$N$1500,"")&amp;"",""))</f>
        <v/>
      </c>
      <c r="F7998" s="638" t="str">
        <f>IF($C7998="","",IFERROR(_xlfn.XLOOKUP($C7998,'1.PrepList'!$I$2:$I$1500,'1.PrepList'!$K$2:$K$1500,"")&amp;"",""))</f>
        <v/>
      </c>
      <c r="H7998" s="644" t="str">
        <f>IF($C7998="","",IFERROR(IF(_xlfn.XLOOKUP($C7998,tbl_StartedStatus[Bold ID],tbl_StartedStatus[Started])="Started","Yes",IF(_xlfn.XLOOKUP($C7998,tbl_StartedStatus[Bold ID],tbl_StartedStatus[Started])="No Show","No Show","")),""))</f>
        <v/>
      </c>
    </row>
    <row r="7999" spans="1:8" ht="15" customHeight="1" thickBot="1">
      <c r="A7999" s="38" t="str">
        <f>IF($C7999="","",IFERROR(_xlfn.XLOOKUP($C7999,'1.PrepList'!$I$2:$I$1500,'1.PrepList'!$G$2:$G$1500,"")&amp;"",""))</f>
        <v/>
      </c>
      <c r="B7999" s="638" t="str">
        <f>IF($C7999="","",IFERROR(_xlfn.XLOOKUP($C7999,'1.PrepList'!$I$2:$I$1500,'1.PrepList'!$H$2:$H$1500,"")&amp;"",""))</f>
        <v/>
      </c>
      <c r="D7999" s="638" t="str">
        <f>IF($C7999="","",IFERROR(_xlfn.XLOOKUP($C7999,'1.PrepList'!$I$2:$I$1500,'1.PrepList'!$J$2:$J$1500,"")&amp;"",""))</f>
        <v/>
      </c>
      <c r="E7999" s="638" t="str">
        <f>IF($C7999="","",IFERROR(_xlfn.XLOOKUP($C7999,'1.PrepList'!$I$2:$I$1500,'1.PrepList'!$N$2:$N$1500,"")&amp;"",""))</f>
        <v/>
      </c>
      <c r="F7999" s="638" t="str">
        <f>IF($C7999="","",IFERROR(_xlfn.XLOOKUP($C7999,'1.PrepList'!$I$2:$I$1500,'1.PrepList'!$K$2:$K$1500,"")&amp;"",""))</f>
        <v/>
      </c>
      <c r="H7999" s="644" t="str">
        <f>IF($C7999="","",IFERROR(IF(_xlfn.XLOOKUP($C7999,tbl_StartedStatus[Bold ID],tbl_StartedStatus[Started])="Started","Yes",IF(_xlfn.XLOOKUP($C7999,tbl_StartedStatus[Bold ID],tbl_StartedStatus[Started])="No Show","No Show","")),""))</f>
        <v/>
      </c>
    </row>
    <row r="8000" spans="1:8" ht="15" customHeight="1" thickBot="1">
      <c r="A8000" s="38" t="str">
        <f>IF($C8000="","",IFERROR(_xlfn.XLOOKUP($C8000,'1.PrepList'!$I$2:$I$1500,'1.PrepList'!$G$2:$G$1500,"")&amp;"",""))</f>
        <v/>
      </c>
      <c r="B8000" s="638" t="str">
        <f>IF($C8000="","",IFERROR(_xlfn.XLOOKUP($C8000,'1.PrepList'!$I$2:$I$1500,'1.PrepList'!$H$2:$H$1500,"")&amp;"",""))</f>
        <v/>
      </c>
      <c r="D8000" s="638" t="str">
        <f>IF($C8000="","",IFERROR(_xlfn.XLOOKUP($C8000,'1.PrepList'!$I$2:$I$1500,'1.PrepList'!$J$2:$J$1500,"")&amp;"",""))</f>
        <v/>
      </c>
      <c r="E8000" s="638" t="str">
        <f>IF($C8000="","",IFERROR(_xlfn.XLOOKUP($C8000,'1.PrepList'!$I$2:$I$1500,'1.PrepList'!$N$2:$N$1500,"")&amp;"",""))</f>
        <v/>
      </c>
      <c r="F8000" s="638" t="str">
        <f>IF($C8000="","",IFERROR(_xlfn.XLOOKUP($C8000,'1.PrepList'!$I$2:$I$1500,'1.PrepList'!$K$2:$K$1500,"")&amp;"",""))</f>
        <v/>
      </c>
      <c r="H8000" s="644" t="str">
        <f>IF($C8000="","",IFERROR(IF(_xlfn.XLOOKUP($C8000,tbl_StartedStatus[Bold ID],tbl_StartedStatus[Started])="Started","Yes",IF(_xlfn.XLOOKUP($C8000,tbl_StartedStatus[Bold ID],tbl_StartedStatus[Started])="No Show","No Show","")),""))</f>
        <v/>
      </c>
    </row>
    <row r="8001" spans="1:8" ht="15" customHeight="1" thickBot="1">
      <c r="A8001" s="38" t="str">
        <f>IF($C8001="","",IFERROR(_xlfn.XLOOKUP($C8001,'1.PrepList'!$I$2:$I$1500,'1.PrepList'!$G$2:$G$1500,"")&amp;"",""))</f>
        <v/>
      </c>
      <c r="B8001" s="638" t="str">
        <f>IF($C8001="","",IFERROR(_xlfn.XLOOKUP($C8001,'1.PrepList'!$I$2:$I$1500,'1.PrepList'!$H$2:$H$1500,"")&amp;"",""))</f>
        <v/>
      </c>
      <c r="D8001" s="638" t="str">
        <f>IF($C8001="","",IFERROR(_xlfn.XLOOKUP($C8001,'1.PrepList'!$I$2:$I$1500,'1.PrepList'!$J$2:$J$1500,"")&amp;"",""))</f>
        <v/>
      </c>
      <c r="E8001" s="638" t="str">
        <f>IF($C8001="","",IFERROR(_xlfn.XLOOKUP($C8001,'1.PrepList'!$I$2:$I$1500,'1.PrepList'!$N$2:$N$1500,"")&amp;"",""))</f>
        <v/>
      </c>
      <c r="F8001" s="638" t="str">
        <f>IF($C8001="","",IFERROR(_xlfn.XLOOKUP($C8001,'1.PrepList'!$I$2:$I$1500,'1.PrepList'!$K$2:$K$1500,"")&amp;"",""))</f>
        <v/>
      </c>
      <c r="H8001" s="644" t="str">
        <f>IF($C8001="","",IFERROR(IF(_xlfn.XLOOKUP($C8001,tbl_StartedStatus[Bold ID],tbl_StartedStatus[Started])="Started","Yes",IF(_xlfn.XLOOKUP($C8001,tbl_StartedStatus[Bold ID],tbl_StartedStatus[Started])="No Show","No Show","")),""))</f>
        <v/>
      </c>
    </row>
    <row r="8002" spans="1:8" ht="15" customHeight="1" thickBot="1">
      <c r="A8002" s="38" t="str">
        <f>IF($C8002="","",IFERROR(_xlfn.XLOOKUP($C8002,'1.PrepList'!$I$2:$I$1500,'1.PrepList'!$G$2:$G$1500,"")&amp;"",""))</f>
        <v/>
      </c>
      <c r="B8002" s="638" t="str">
        <f>IF($C8002="","",IFERROR(_xlfn.XLOOKUP($C8002,'1.PrepList'!$I$2:$I$1500,'1.PrepList'!$H$2:$H$1500,"")&amp;"",""))</f>
        <v/>
      </c>
      <c r="D8002" s="638" t="str">
        <f>IF($C8002="","",IFERROR(_xlfn.XLOOKUP($C8002,'1.PrepList'!$I$2:$I$1500,'1.PrepList'!$J$2:$J$1500,"")&amp;"",""))</f>
        <v/>
      </c>
      <c r="E8002" s="638" t="str">
        <f>IF($C8002="","",IFERROR(_xlfn.XLOOKUP($C8002,'1.PrepList'!$I$2:$I$1500,'1.PrepList'!$N$2:$N$1500,"")&amp;"",""))</f>
        <v/>
      </c>
      <c r="F8002" s="638" t="str">
        <f>IF($C8002="","",IFERROR(_xlfn.XLOOKUP($C8002,'1.PrepList'!$I$2:$I$1500,'1.PrepList'!$K$2:$K$1500,"")&amp;"",""))</f>
        <v/>
      </c>
      <c r="H8002" s="644" t="str">
        <f>IF($C8002="","",IFERROR(IF(_xlfn.XLOOKUP($C8002,tbl_StartedStatus[Bold ID],tbl_StartedStatus[Started])="Started","Yes",IF(_xlfn.XLOOKUP($C8002,tbl_StartedStatus[Bold ID],tbl_StartedStatus[Started])="No Show","No Show","")),""))</f>
        <v/>
      </c>
    </row>
    <row r="8003" spans="1:8" ht="15" customHeight="1" thickBot="1">
      <c r="A8003" s="38" t="str">
        <f>IF($C8003="","",IFERROR(_xlfn.XLOOKUP($C8003,'1.PrepList'!$I$2:$I$1500,'1.PrepList'!$G$2:$G$1500,"")&amp;"",""))</f>
        <v/>
      </c>
      <c r="B8003" s="638" t="str">
        <f>IF($C8003="","",IFERROR(_xlfn.XLOOKUP($C8003,'1.PrepList'!$I$2:$I$1500,'1.PrepList'!$H$2:$H$1500,"")&amp;"",""))</f>
        <v/>
      </c>
      <c r="D8003" s="638" t="str">
        <f>IF($C8003="","",IFERROR(_xlfn.XLOOKUP($C8003,'1.PrepList'!$I$2:$I$1500,'1.PrepList'!$J$2:$J$1500,"")&amp;"",""))</f>
        <v/>
      </c>
      <c r="E8003" s="638" t="str">
        <f>IF($C8003="","",IFERROR(_xlfn.XLOOKUP($C8003,'1.PrepList'!$I$2:$I$1500,'1.PrepList'!$N$2:$N$1500,"")&amp;"",""))</f>
        <v/>
      </c>
      <c r="F8003" s="638" t="str">
        <f>IF($C8003="","",IFERROR(_xlfn.XLOOKUP($C8003,'1.PrepList'!$I$2:$I$1500,'1.PrepList'!$K$2:$K$1500,"")&amp;"",""))</f>
        <v/>
      </c>
      <c r="H8003" s="644" t="str">
        <f>IF($C8003="","",IFERROR(IF(_xlfn.XLOOKUP($C8003,tbl_StartedStatus[Bold ID],tbl_StartedStatus[Started])="Started","Yes",IF(_xlfn.XLOOKUP($C8003,tbl_StartedStatus[Bold ID],tbl_StartedStatus[Started])="No Show","No Show","")),""))</f>
        <v/>
      </c>
    </row>
    <row r="8004" spans="1:8" ht="15" customHeight="1" thickBot="1">
      <c r="A8004" s="38" t="str">
        <f>IF($C8004="","",IFERROR(_xlfn.XLOOKUP($C8004,'1.PrepList'!$I$2:$I$1500,'1.PrepList'!$G$2:$G$1500,"")&amp;"",""))</f>
        <v/>
      </c>
      <c r="B8004" s="638" t="str">
        <f>IF($C8004="","",IFERROR(_xlfn.XLOOKUP($C8004,'1.PrepList'!$I$2:$I$1500,'1.PrepList'!$H$2:$H$1500,"")&amp;"",""))</f>
        <v/>
      </c>
      <c r="D8004" s="638" t="str">
        <f>IF($C8004="","",IFERROR(_xlfn.XLOOKUP($C8004,'1.PrepList'!$I$2:$I$1500,'1.PrepList'!$J$2:$J$1500,"")&amp;"",""))</f>
        <v/>
      </c>
      <c r="E8004" s="638" t="str">
        <f>IF($C8004="","",IFERROR(_xlfn.XLOOKUP($C8004,'1.PrepList'!$I$2:$I$1500,'1.PrepList'!$N$2:$N$1500,"")&amp;"",""))</f>
        <v/>
      </c>
      <c r="F8004" s="638" t="str">
        <f>IF($C8004="","",IFERROR(_xlfn.XLOOKUP($C8004,'1.PrepList'!$I$2:$I$1500,'1.PrepList'!$K$2:$K$1500,"")&amp;"",""))</f>
        <v/>
      </c>
      <c r="H8004" s="644" t="str">
        <f>IF($C8004="","",IFERROR(IF(_xlfn.XLOOKUP($C8004,tbl_StartedStatus[Bold ID],tbl_StartedStatus[Started])="Started","Yes",IF(_xlfn.XLOOKUP($C8004,tbl_StartedStatus[Bold ID],tbl_StartedStatus[Started])="No Show","No Show","")),""))</f>
        <v/>
      </c>
    </row>
    <row r="8005" spans="1:8" ht="15" customHeight="1" thickBot="1">
      <c r="A8005" s="38" t="str">
        <f>IF($C8005="","",IFERROR(_xlfn.XLOOKUP($C8005,'1.PrepList'!$I$2:$I$1500,'1.PrepList'!$G$2:$G$1500,"")&amp;"",""))</f>
        <v/>
      </c>
      <c r="B8005" s="638" t="str">
        <f>IF($C8005="","",IFERROR(_xlfn.XLOOKUP($C8005,'1.PrepList'!$I$2:$I$1500,'1.PrepList'!$H$2:$H$1500,"")&amp;"",""))</f>
        <v/>
      </c>
      <c r="D8005" s="638" t="str">
        <f>IF($C8005="","",IFERROR(_xlfn.XLOOKUP($C8005,'1.PrepList'!$I$2:$I$1500,'1.PrepList'!$J$2:$J$1500,"")&amp;"",""))</f>
        <v/>
      </c>
      <c r="E8005" s="638" t="str">
        <f>IF($C8005="","",IFERROR(_xlfn.XLOOKUP($C8005,'1.PrepList'!$I$2:$I$1500,'1.PrepList'!$N$2:$N$1500,"")&amp;"",""))</f>
        <v/>
      </c>
      <c r="F8005" s="638" t="str">
        <f>IF($C8005="","",IFERROR(_xlfn.XLOOKUP($C8005,'1.PrepList'!$I$2:$I$1500,'1.PrepList'!$K$2:$K$1500,"")&amp;"",""))</f>
        <v/>
      </c>
      <c r="H8005" s="644" t="str">
        <f>IF($C8005="","",IFERROR(IF(_xlfn.XLOOKUP($C8005,tbl_StartedStatus[Bold ID],tbl_StartedStatus[Started])="Started","Yes",IF(_xlfn.XLOOKUP($C8005,tbl_StartedStatus[Bold ID],tbl_StartedStatus[Started])="No Show","No Show","")),""))</f>
        <v/>
      </c>
    </row>
    <row r="8006" spans="1:8" ht="15" customHeight="1" thickBot="1">
      <c r="A8006" s="38" t="str">
        <f>IF($C8006="","",IFERROR(_xlfn.XLOOKUP($C8006,'1.PrepList'!$I$2:$I$1500,'1.PrepList'!$G$2:$G$1500,"")&amp;"",""))</f>
        <v/>
      </c>
      <c r="B8006" s="638" t="str">
        <f>IF($C8006="","",IFERROR(_xlfn.XLOOKUP($C8006,'1.PrepList'!$I$2:$I$1500,'1.PrepList'!$H$2:$H$1500,"")&amp;"",""))</f>
        <v/>
      </c>
      <c r="D8006" s="638" t="str">
        <f>IF($C8006="","",IFERROR(_xlfn.XLOOKUP($C8006,'1.PrepList'!$I$2:$I$1500,'1.PrepList'!$J$2:$J$1500,"")&amp;"",""))</f>
        <v/>
      </c>
      <c r="E8006" s="638" t="str">
        <f>IF($C8006="","",IFERROR(_xlfn.XLOOKUP($C8006,'1.PrepList'!$I$2:$I$1500,'1.PrepList'!$N$2:$N$1500,"")&amp;"",""))</f>
        <v/>
      </c>
      <c r="F8006" s="638" t="str">
        <f>IF($C8006="","",IFERROR(_xlfn.XLOOKUP($C8006,'1.PrepList'!$I$2:$I$1500,'1.PrepList'!$K$2:$K$1500,"")&amp;"",""))</f>
        <v/>
      </c>
      <c r="H8006" s="644" t="str">
        <f>IF($C8006="","",IFERROR(IF(_xlfn.XLOOKUP($C8006,tbl_StartedStatus[Bold ID],tbl_StartedStatus[Started])="Started","Yes",IF(_xlfn.XLOOKUP($C8006,tbl_StartedStatus[Bold ID],tbl_StartedStatus[Started])="No Show","No Show","")),""))</f>
        <v/>
      </c>
    </row>
    <row r="8007" spans="1:8" ht="15" customHeight="1" thickBot="1">
      <c r="A8007" s="38" t="str">
        <f>IF($C8007="","",IFERROR(_xlfn.XLOOKUP($C8007,'1.PrepList'!$I$2:$I$1500,'1.PrepList'!$G$2:$G$1500,"")&amp;"",""))</f>
        <v/>
      </c>
      <c r="B8007" s="638" t="str">
        <f>IF($C8007="","",IFERROR(_xlfn.XLOOKUP($C8007,'1.PrepList'!$I$2:$I$1500,'1.PrepList'!$H$2:$H$1500,"")&amp;"",""))</f>
        <v/>
      </c>
      <c r="D8007" s="638" t="str">
        <f>IF($C8007="","",IFERROR(_xlfn.XLOOKUP($C8007,'1.PrepList'!$I$2:$I$1500,'1.PrepList'!$J$2:$J$1500,"")&amp;"",""))</f>
        <v/>
      </c>
      <c r="E8007" s="638" t="str">
        <f>IF($C8007="","",IFERROR(_xlfn.XLOOKUP($C8007,'1.PrepList'!$I$2:$I$1500,'1.PrepList'!$N$2:$N$1500,"")&amp;"",""))</f>
        <v/>
      </c>
      <c r="F8007" s="638" t="str">
        <f>IF($C8007="","",IFERROR(_xlfn.XLOOKUP($C8007,'1.PrepList'!$I$2:$I$1500,'1.PrepList'!$K$2:$K$1500,"")&amp;"",""))</f>
        <v/>
      </c>
      <c r="H8007" s="644" t="str">
        <f>IF($C8007="","",IFERROR(IF(_xlfn.XLOOKUP($C8007,tbl_StartedStatus[Bold ID],tbl_StartedStatus[Started])="Started","Yes",IF(_xlfn.XLOOKUP($C8007,tbl_StartedStatus[Bold ID],tbl_StartedStatus[Started])="No Show","No Show","")),""))</f>
        <v/>
      </c>
    </row>
    <row r="8008" spans="1:8" ht="15" customHeight="1" thickBot="1">
      <c r="A8008" s="38" t="str">
        <f>IF($C8008="","",IFERROR(_xlfn.XLOOKUP($C8008,'1.PrepList'!$I$2:$I$1500,'1.PrepList'!$G$2:$G$1500,"")&amp;"",""))</f>
        <v/>
      </c>
      <c r="B8008" s="638" t="str">
        <f>IF($C8008="","",IFERROR(_xlfn.XLOOKUP($C8008,'1.PrepList'!$I$2:$I$1500,'1.PrepList'!$H$2:$H$1500,"")&amp;"",""))</f>
        <v/>
      </c>
      <c r="D8008" s="638" t="str">
        <f>IF($C8008="","",IFERROR(_xlfn.XLOOKUP($C8008,'1.PrepList'!$I$2:$I$1500,'1.PrepList'!$J$2:$J$1500,"")&amp;"",""))</f>
        <v/>
      </c>
      <c r="E8008" s="638" t="str">
        <f>IF($C8008="","",IFERROR(_xlfn.XLOOKUP($C8008,'1.PrepList'!$I$2:$I$1500,'1.PrepList'!$N$2:$N$1500,"")&amp;"",""))</f>
        <v/>
      </c>
      <c r="F8008" s="638" t="str">
        <f>IF($C8008="","",IFERROR(_xlfn.XLOOKUP($C8008,'1.PrepList'!$I$2:$I$1500,'1.PrepList'!$K$2:$K$1500,"")&amp;"",""))</f>
        <v/>
      </c>
      <c r="H8008" s="644" t="str">
        <f>IF($C8008="","",IFERROR(IF(_xlfn.XLOOKUP($C8008,tbl_StartedStatus[Bold ID],tbl_StartedStatus[Started])="Started","Yes",IF(_xlfn.XLOOKUP($C8008,tbl_StartedStatus[Bold ID],tbl_StartedStatus[Started])="No Show","No Show","")),""))</f>
        <v/>
      </c>
    </row>
    <row r="8009" spans="1:8" ht="15" customHeight="1" thickBot="1">
      <c r="A8009" s="38" t="str">
        <f>IF($C8009="","",IFERROR(_xlfn.XLOOKUP($C8009,'1.PrepList'!$I$2:$I$1500,'1.PrepList'!$G$2:$G$1500,"")&amp;"",""))</f>
        <v/>
      </c>
      <c r="B8009" s="638" t="str">
        <f>IF($C8009="","",IFERROR(_xlfn.XLOOKUP($C8009,'1.PrepList'!$I$2:$I$1500,'1.PrepList'!$H$2:$H$1500,"")&amp;"",""))</f>
        <v/>
      </c>
      <c r="D8009" s="638" t="str">
        <f>IF($C8009="","",IFERROR(_xlfn.XLOOKUP($C8009,'1.PrepList'!$I$2:$I$1500,'1.PrepList'!$J$2:$J$1500,"")&amp;"",""))</f>
        <v/>
      </c>
      <c r="E8009" s="638" t="str">
        <f>IF($C8009="","",IFERROR(_xlfn.XLOOKUP($C8009,'1.PrepList'!$I$2:$I$1500,'1.PrepList'!$N$2:$N$1500,"")&amp;"",""))</f>
        <v/>
      </c>
      <c r="F8009" s="638" t="str">
        <f>IF($C8009="","",IFERROR(_xlfn.XLOOKUP($C8009,'1.PrepList'!$I$2:$I$1500,'1.PrepList'!$K$2:$K$1500,"")&amp;"",""))</f>
        <v/>
      </c>
      <c r="H8009" s="644" t="str">
        <f>IF($C8009="","",IFERROR(IF(_xlfn.XLOOKUP($C8009,tbl_StartedStatus[Bold ID],tbl_StartedStatus[Started])="Started","Yes",IF(_xlfn.XLOOKUP($C8009,tbl_StartedStatus[Bold ID],tbl_StartedStatus[Started])="No Show","No Show","")),""))</f>
        <v/>
      </c>
    </row>
    <row r="8010" spans="1:8" ht="15" customHeight="1" thickBot="1">
      <c r="A8010" s="38" t="str">
        <f>IF($C8010="","",IFERROR(_xlfn.XLOOKUP($C8010,'1.PrepList'!$I$2:$I$1500,'1.PrepList'!$G$2:$G$1500,"")&amp;"",""))</f>
        <v/>
      </c>
      <c r="B8010" s="638" t="str">
        <f>IF($C8010="","",IFERROR(_xlfn.XLOOKUP($C8010,'1.PrepList'!$I$2:$I$1500,'1.PrepList'!$H$2:$H$1500,"")&amp;"",""))</f>
        <v/>
      </c>
      <c r="D8010" s="638" t="str">
        <f>IF($C8010="","",IFERROR(_xlfn.XLOOKUP($C8010,'1.PrepList'!$I$2:$I$1500,'1.PrepList'!$J$2:$J$1500,"")&amp;"",""))</f>
        <v/>
      </c>
      <c r="E8010" s="638" t="str">
        <f>IF($C8010="","",IFERROR(_xlfn.XLOOKUP($C8010,'1.PrepList'!$I$2:$I$1500,'1.PrepList'!$N$2:$N$1500,"")&amp;"",""))</f>
        <v/>
      </c>
      <c r="F8010" s="638" t="str">
        <f>IF($C8010="","",IFERROR(_xlfn.XLOOKUP($C8010,'1.PrepList'!$I$2:$I$1500,'1.PrepList'!$K$2:$K$1500,"")&amp;"",""))</f>
        <v/>
      </c>
      <c r="H8010" s="644" t="str">
        <f>IF($C8010="","",IFERROR(IF(_xlfn.XLOOKUP($C8010,tbl_StartedStatus[Bold ID],tbl_StartedStatus[Started])="Started","Yes",IF(_xlfn.XLOOKUP($C8010,tbl_StartedStatus[Bold ID],tbl_StartedStatus[Started])="No Show","No Show","")),""))</f>
        <v/>
      </c>
    </row>
    <row r="8011" spans="1:8" ht="15" customHeight="1" thickBot="1">
      <c r="A8011" s="38" t="str">
        <f>IF($C8011="","",IFERROR(_xlfn.XLOOKUP($C8011,'1.PrepList'!$I$2:$I$1500,'1.PrepList'!$G$2:$G$1500,"")&amp;"",""))</f>
        <v/>
      </c>
      <c r="B8011" s="638" t="str">
        <f>IF($C8011="","",IFERROR(_xlfn.XLOOKUP($C8011,'1.PrepList'!$I$2:$I$1500,'1.PrepList'!$H$2:$H$1500,"")&amp;"",""))</f>
        <v/>
      </c>
      <c r="D8011" s="638" t="str">
        <f>IF($C8011="","",IFERROR(_xlfn.XLOOKUP($C8011,'1.PrepList'!$I$2:$I$1500,'1.PrepList'!$J$2:$J$1500,"")&amp;"",""))</f>
        <v/>
      </c>
      <c r="E8011" s="638" t="str">
        <f>IF($C8011="","",IFERROR(_xlfn.XLOOKUP($C8011,'1.PrepList'!$I$2:$I$1500,'1.PrepList'!$N$2:$N$1500,"")&amp;"",""))</f>
        <v/>
      </c>
      <c r="F8011" s="638" t="str">
        <f>IF($C8011="","",IFERROR(_xlfn.XLOOKUP($C8011,'1.PrepList'!$I$2:$I$1500,'1.PrepList'!$K$2:$K$1500,"")&amp;"",""))</f>
        <v/>
      </c>
      <c r="H8011" s="644" t="str">
        <f>IF($C8011="","",IFERROR(IF(_xlfn.XLOOKUP($C8011,tbl_StartedStatus[Bold ID],tbl_StartedStatus[Started])="Started","Yes",IF(_xlfn.XLOOKUP($C8011,tbl_StartedStatus[Bold ID],tbl_StartedStatus[Started])="No Show","No Show","")),""))</f>
        <v/>
      </c>
    </row>
    <row r="8012" spans="1:8" ht="15" customHeight="1" thickBot="1">
      <c r="A8012" s="38" t="str">
        <f>IF($C8012="","",IFERROR(_xlfn.XLOOKUP($C8012,'1.PrepList'!$I$2:$I$1500,'1.PrepList'!$G$2:$G$1500,"")&amp;"",""))</f>
        <v/>
      </c>
      <c r="B8012" s="638" t="str">
        <f>IF($C8012="","",IFERROR(_xlfn.XLOOKUP($C8012,'1.PrepList'!$I$2:$I$1500,'1.PrepList'!$H$2:$H$1500,"")&amp;"",""))</f>
        <v/>
      </c>
      <c r="D8012" s="638" t="str">
        <f>IF($C8012="","",IFERROR(_xlfn.XLOOKUP($C8012,'1.PrepList'!$I$2:$I$1500,'1.PrepList'!$J$2:$J$1500,"")&amp;"",""))</f>
        <v/>
      </c>
      <c r="E8012" s="638" t="str">
        <f>IF($C8012="","",IFERROR(_xlfn.XLOOKUP($C8012,'1.PrepList'!$I$2:$I$1500,'1.PrepList'!$N$2:$N$1500,"")&amp;"",""))</f>
        <v/>
      </c>
      <c r="F8012" s="638" t="str">
        <f>IF($C8012="","",IFERROR(_xlfn.XLOOKUP($C8012,'1.PrepList'!$I$2:$I$1500,'1.PrepList'!$K$2:$K$1500,"")&amp;"",""))</f>
        <v/>
      </c>
      <c r="H8012" s="644" t="str">
        <f>IF($C8012="","",IFERROR(IF(_xlfn.XLOOKUP($C8012,tbl_StartedStatus[Bold ID],tbl_StartedStatus[Started])="Started","Yes",IF(_xlfn.XLOOKUP($C8012,tbl_StartedStatus[Bold ID],tbl_StartedStatus[Started])="No Show","No Show","")),""))</f>
        <v/>
      </c>
    </row>
    <row r="8013" spans="1:8" ht="15" customHeight="1" thickBot="1">
      <c r="A8013" s="38" t="str">
        <f>IF($C8013="","",IFERROR(_xlfn.XLOOKUP($C8013,'1.PrepList'!$I$2:$I$1500,'1.PrepList'!$G$2:$G$1500,"")&amp;"",""))</f>
        <v/>
      </c>
      <c r="B8013" s="638" t="str">
        <f>IF($C8013="","",IFERROR(_xlfn.XLOOKUP($C8013,'1.PrepList'!$I$2:$I$1500,'1.PrepList'!$H$2:$H$1500,"")&amp;"",""))</f>
        <v/>
      </c>
      <c r="D8013" s="638" t="str">
        <f>IF($C8013="","",IFERROR(_xlfn.XLOOKUP($C8013,'1.PrepList'!$I$2:$I$1500,'1.PrepList'!$J$2:$J$1500,"")&amp;"",""))</f>
        <v/>
      </c>
      <c r="E8013" s="638" t="str">
        <f>IF($C8013="","",IFERROR(_xlfn.XLOOKUP($C8013,'1.PrepList'!$I$2:$I$1500,'1.PrepList'!$N$2:$N$1500,"")&amp;"",""))</f>
        <v/>
      </c>
      <c r="F8013" s="638" t="str">
        <f>IF($C8013="","",IFERROR(_xlfn.XLOOKUP($C8013,'1.PrepList'!$I$2:$I$1500,'1.PrepList'!$K$2:$K$1500,"")&amp;"",""))</f>
        <v/>
      </c>
      <c r="H8013" s="644" t="str">
        <f>IF($C8013="","",IFERROR(IF(_xlfn.XLOOKUP($C8013,tbl_StartedStatus[Bold ID],tbl_StartedStatus[Started])="Started","Yes",IF(_xlfn.XLOOKUP($C8013,tbl_StartedStatus[Bold ID],tbl_StartedStatus[Started])="No Show","No Show","")),""))</f>
        <v/>
      </c>
    </row>
    <row r="8014" spans="1:8" ht="15" customHeight="1" thickBot="1">
      <c r="A8014" s="38" t="str">
        <f>IF($C8014="","",IFERROR(_xlfn.XLOOKUP($C8014,'1.PrepList'!$I$2:$I$1500,'1.PrepList'!$G$2:$G$1500,"")&amp;"",""))</f>
        <v/>
      </c>
      <c r="B8014" s="638" t="str">
        <f>IF($C8014="","",IFERROR(_xlfn.XLOOKUP($C8014,'1.PrepList'!$I$2:$I$1500,'1.PrepList'!$H$2:$H$1500,"")&amp;"",""))</f>
        <v/>
      </c>
      <c r="D8014" s="638" t="str">
        <f>IF($C8014="","",IFERROR(_xlfn.XLOOKUP($C8014,'1.PrepList'!$I$2:$I$1500,'1.PrepList'!$J$2:$J$1500,"")&amp;"",""))</f>
        <v/>
      </c>
      <c r="E8014" s="638" t="str">
        <f>IF($C8014="","",IFERROR(_xlfn.XLOOKUP($C8014,'1.PrepList'!$I$2:$I$1500,'1.PrepList'!$N$2:$N$1500,"")&amp;"",""))</f>
        <v/>
      </c>
      <c r="F8014" s="638" t="str">
        <f>IF($C8014="","",IFERROR(_xlfn.XLOOKUP($C8014,'1.PrepList'!$I$2:$I$1500,'1.PrepList'!$K$2:$K$1500,"")&amp;"",""))</f>
        <v/>
      </c>
      <c r="H8014" s="644" t="str">
        <f>IF($C8014="","",IFERROR(IF(_xlfn.XLOOKUP($C8014,tbl_StartedStatus[Bold ID],tbl_StartedStatus[Started])="Started","Yes",IF(_xlfn.XLOOKUP($C8014,tbl_StartedStatus[Bold ID],tbl_StartedStatus[Started])="No Show","No Show","")),""))</f>
        <v/>
      </c>
    </row>
    <row r="8015" spans="1:8" ht="15" customHeight="1" thickBot="1">
      <c r="A8015" s="38" t="str">
        <f>IF($C8015="","",IFERROR(_xlfn.XLOOKUP($C8015,'1.PrepList'!$I$2:$I$1500,'1.PrepList'!$G$2:$G$1500,"")&amp;"",""))</f>
        <v/>
      </c>
      <c r="B8015" s="638" t="str">
        <f>IF($C8015="","",IFERROR(_xlfn.XLOOKUP($C8015,'1.PrepList'!$I$2:$I$1500,'1.PrepList'!$H$2:$H$1500,"")&amp;"",""))</f>
        <v/>
      </c>
      <c r="D8015" s="638" t="str">
        <f>IF($C8015="","",IFERROR(_xlfn.XLOOKUP($C8015,'1.PrepList'!$I$2:$I$1500,'1.PrepList'!$J$2:$J$1500,"")&amp;"",""))</f>
        <v/>
      </c>
      <c r="E8015" s="638" t="str">
        <f>IF($C8015="","",IFERROR(_xlfn.XLOOKUP($C8015,'1.PrepList'!$I$2:$I$1500,'1.PrepList'!$N$2:$N$1500,"")&amp;"",""))</f>
        <v/>
      </c>
      <c r="F8015" s="638" t="str">
        <f>IF($C8015="","",IFERROR(_xlfn.XLOOKUP($C8015,'1.PrepList'!$I$2:$I$1500,'1.PrepList'!$K$2:$K$1500,"")&amp;"",""))</f>
        <v/>
      </c>
      <c r="H8015" s="644" t="str">
        <f>IF($C8015="","",IFERROR(IF(_xlfn.XLOOKUP($C8015,tbl_StartedStatus[Bold ID],tbl_StartedStatus[Started])="Started","Yes",IF(_xlfn.XLOOKUP($C8015,tbl_StartedStatus[Bold ID],tbl_StartedStatus[Started])="No Show","No Show","")),""))</f>
        <v/>
      </c>
    </row>
    <row r="8016" spans="1:8" ht="15" customHeight="1" thickBot="1">
      <c r="A8016" s="38" t="str">
        <f>IF($C8016="","",IFERROR(_xlfn.XLOOKUP($C8016,'1.PrepList'!$I$2:$I$1500,'1.PrepList'!$G$2:$G$1500,"")&amp;"",""))</f>
        <v/>
      </c>
      <c r="B8016" s="638" t="str">
        <f>IF($C8016="","",IFERROR(_xlfn.XLOOKUP($C8016,'1.PrepList'!$I$2:$I$1500,'1.PrepList'!$H$2:$H$1500,"")&amp;"",""))</f>
        <v/>
      </c>
      <c r="D8016" s="638" t="str">
        <f>IF($C8016="","",IFERROR(_xlfn.XLOOKUP($C8016,'1.PrepList'!$I$2:$I$1500,'1.PrepList'!$J$2:$J$1500,"")&amp;"",""))</f>
        <v/>
      </c>
      <c r="E8016" s="638" t="str">
        <f>IF($C8016="","",IFERROR(_xlfn.XLOOKUP($C8016,'1.PrepList'!$I$2:$I$1500,'1.PrepList'!$N$2:$N$1500,"")&amp;"",""))</f>
        <v/>
      </c>
      <c r="F8016" s="638" t="str">
        <f>IF($C8016="","",IFERROR(_xlfn.XLOOKUP($C8016,'1.PrepList'!$I$2:$I$1500,'1.PrepList'!$K$2:$K$1500,"")&amp;"",""))</f>
        <v/>
      </c>
      <c r="H8016" s="644" t="str">
        <f>IF($C8016="","",IFERROR(IF(_xlfn.XLOOKUP($C8016,tbl_StartedStatus[Bold ID],tbl_StartedStatus[Started])="Started","Yes",IF(_xlfn.XLOOKUP($C8016,tbl_StartedStatus[Bold ID],tbl_StartedStatus[Started])="No Show","No Show","")),""))</f>
        <v/>
      </c>
    </row>
    <row r="8017" spans="1:8" ht="15" customHeight="1" thickBot="1">
      <c r="A8017" s="38" t="str">
        <f>IF($C8017="","",IFERROR(_xlfn.XLOOKUP($C8017,'1.PrepList'!$I$2:$I$1500,'1.PrepList'!$G$2:$G$1500,"")&amp;"",""))</f>
        <v/>
      </c>
      <c r="B8017" s="638" t="str">
        <f>IF($C8017="","",IFERROR(_xlfn.XLOOKUP($C8017,'1.PrepList'!$I$2:$I$1500,'1.PrepList'!$H$2:$H$1500,"")&amp;"",""))</f>
        <v/>
      </c>
      <c r="D8017" s="638" t="str">
        <f>IF($C8017="","",IFERROR(_xlfn.XLOOKUP($C8017,'1.PrepList'!$I$2:$I$1500,'1.PrepList'!$J$2:$J$1500,"")&amp;"",""))</f>
        <v/>
      </c>
      <c r="E8017" s="638" t="str">
        <f>IF($C8017="","",IFERROR(_xlfn.XLOOKUP($C8017,'1.PrepList'!$I$2:$I$1500,'1.PrepList'!$N$2:$N$1500,"")&amp;"",""))</f>
        <v/>
      </c>
      <c r="F8017" s="638" t="str">
        <f>IF($C8017="","",IFERROR(_xlfn.XLOOKUP($C8017,'1.PrepList'!$I$2:$I$1500,'1.PrepList'!$K$2:$K$1500,"")&amp;"",""))</f>
        <v/>
      </c>
      <c r="H8017" s="644" t="str">
        <f>IF($C8017="","",IFERROR(IF(_xlfn.XLOOKUP($C8017,tbl_StartedStatus[Bold ID],tbl_StartedStatus[Started])="Started","Yes",IF(_xlfn.XLOOKUP($C8017,tbl_StartedStatus[Bold ID],tbl_StartedStatus[Started])="No Show","No Show","")),""))</f>
        <v/>
      </c>
    </row>
    <row r="8018" spans="1:8" ht="15" customHeight="1" thickBot="1">
      <c r="A8018" s="38" t="str">
        <f>IF($C8018="","",IFERROR(_xlfn.XLOOKUP($C8018,'1.PrepList'!$I$2:$I$1500,'1.PrepList'!$G$2:$G$1500,"")&amp;"",""))</f>
        <v/>
      </c>
      <c r="B8018" s="638" t="str">
        <f>IF($C8018="","",IFERROR(_xlfn.XLOOKUP($C8018,'1.PrepList'!$I$2:$I$1500,'1.PrepList'!$H$2:$H$1500,"")&amp;"",""))</f>
        <v/>
      </c>
      <c r="D8018" s="638" t="str">
        <f>IF($C8018="","",IFERROR(_xlfn.XLOOKUP($C8018,'1.PrepList'!$I$2:$I$1500,'1.PrepList'!$J$2:$J$1500,"")&amp;"",""))</f>
        <v/>
      </c>
      <c r="E8018" s="638" t="str">
        <f>IF($C8018="","",IFERROR(_xlfn.XLOOKUP($C8018,'1.PrepList'!$I$2:$I$1500,'1.PrepList'!$N$2:$N$1500,"")&amp;"",""))</f>
        <v/>
      </c>
      <c r="F8018" s="638" t="str">
        <f>IF($C8018="","",IFERROR(_xlfn.XLOOKUP($C8018,'1.PrepList'!$I$2:$I$1500,'1.PrepList'!$K$2:$K$1500,"")&amp;"",""))</f>
        <v/>
      </c>
      <c r="H8018" s="644" t="str">
        <f>IF($C8018="","",IFERROR(IF(_xlfn.XLOOKUP($C8018,tbl_StartedStatus[Bold ID],tbl_StartedStatus[Started])="Started","Yes",IF(_xlfn.XLOOKUP($C8018,tbl_StartedStatus[Bold ID],tbl_StartedStatus[Started])="No Show","No Show","")),""))</f>
        <v/>
      </c>
    </row>
    <row r="8019" spans="1:8" ht="15" customHeight="1" thickBot="1">
      <c r="A8019" s="38" t="str">
        <f>IF($C8019="","",IFERROR(_xlfn.XLOOKUP($C8019,'1.PrepList'!$I$2:$I$1500,'1.PrepList'!$G$2:$G$1500,"")&amp;"",""))</f>
        <v/>
      </c>
      <c r="B8019" s="638" t="str">
        <f>IF($C8019="","",IFERROR(_xlfn.XLOOKUP($C8019,'1.PrepList'!$I$2:$I$1500,'1.PrepList'!$H$2:$H$1500,"")&amp;"",""))</f>
        <v/>
      </c>
      <c r="D8019" s="638" t="str">
        <f>IF($C8019="","",IFERROR(_xlfn.XLOOKUP($C8019,'1.PrepList'!$I$2:$I$1500,'1.PrepList'!$J$2:$J$1500,"")&amp;"",""))</f>
        <v/>
      </c>
      <c r="E8019" s="638" t="str">
        <f>IF($C8019="","",IFERROR(_xlfn.XLOOKUP($C8019,'1.PrepList'!$I$2:$I$1500,'1.PrepList'!$N$2:$N$1500,"")&amp;"",""))</f>
        <v/>
      </c>
      <c r="F8019" s="638" t="str">
        <f>IF($C8019="","",IFERROR(_xlfn.XLOOKUP($C8019,'1.PrepList'!$I$2:$I$1500,'1.PrepList'!$K$2:$K$1500,"")&amp;"",""))</f>
        <v/>
      </c>
      <c r="H8019" s="644" t="str">
        <f>IF($C8019="","",IFERROR(IF(_xlfn.XLOOKUP($C8019,tbl_StartedStatus[Bold ID],tbl_StartedStatus[Started])="Started","Yes",IF(_xlfn.XLOOKUP($C8019,tbl_StartedStatus[Bold ID],tbl_StartedStatus[Started])="No Show","No Show","")),""))</f>
        <v/>
      </c>
    </row>
    <row r="8020" spans="1:8" ht="15" customHeight="1" thickBot="1">
      <c r="A8020" s="38" t="str">
        <f>IF($C8020="","",IFERROR(_xlfn.XLOOKUP($C8020,'1.PrepList'!$I$2:$I$1500,'1.PrepList'!$G$2:$G$1500,"")&amp;"",""))</f>
        <v/>
      </c>
      <c r="B8020" s="638" t="str">
        <f>IF($C8020="","",IFERROR(_xlfn.XLOOKUP($C8020,'1.PrepList'!$I$2:$I$1500,'1.PrepList'!$H$2:$H$1500,"")&amp;"",""))</f>
        <v/>
      </c>
      <c r="D8020" s="638" t="str">
        <f>IF($C8020="","",IFERROR(_xlfn.XLOOKUP($C8020,'1.PrepList'!$I$2:$I$1500,'1.PrepList'!$J$2:$J$1500,"")&amp;"",""))</f>
        <v/>
      </c>
      <c r="E8020" s="638" t="str">
        <f>IF($C8020="","",IFERROR(_xlfn.XLOOKUP($C8020,'1.PrepList'!$I$2:$I$1500,'1.PrepList'!$N$2:$N$1500,"")&amp;"",""))</f>
        <v/>
      </c>
      <c r="F8020" s="638" t="str">
        <f>IF($C8020="","",IFERROR(_xlfn.XLOOKUP($C8020,'1.PrepList'!$I$2:$I$1500,'1.PrepList'!$K$2:$K$1500,"")&amp;"",""))</f>
        <v/>
      </c>
      <c r="H8020" s="644" t="str">
        <f>IF($C8020="","",IFERROR(IF(_xlfn.XLOOKUP($C8020,tbl_StartedStatus[Bold ID],tbl_StartedStatus[Started])="Started","Yes",IF(_xlfn.XLOOKUP($C8020,tbl_StartedStatus[Bold ID],tbl_StartedStatus[Started])="No Show","No Show","")),""))</f>
        <v/>
      </c>
    </row>
    <row r="8021" spans="1:8" ht="15" customHeight="1" thickBot="1">
      <c r="A8021" s="38" t="str">
        <f>IF($C8021="","",IFERROR(_xlfn.XLOOKUP($C8021,'1.PrepList'!$I$2:$I$1500,'1.PrepList'!$G$2:$G$1500,"")&amp;"",""))</f>
        <v/>
      </c>
      <c r="B8021" s="638" t="str">
        <f>IF($C8021="","",IFERROR(_xlfn.XLOOKUP($C8021,'1.PrepList'!$I$2:$I$1500,'1.PrepList'!$H$2:$H$1500,"")&amp;"",""))</f>
        <v/>
      </c>
      <c r="D8021" s="638" t="str">
        <f>IF($C8021="","",IFERROR(_xlfn.XLOOKUP($C8021,'1.PrepList'!$I$2:$I$1500,'1.PrepList'!$J$2:$J$1500,"")&amp;"",""))</f>
        <v/>
      </c>
      <c r="E8021" s="638" t="str">
        <f>IF($C8021="","",IFERROR(_xlfn.XLOOKUP($C8021,'1.PrepList'!$I$2:$I$1500,'1.PrepList'!$N$2:$N$1500,"")&amp;"",""))</f>
        <v/>
      </c>
      <c r="F8021" s="638" t="str">
        <f>IF($C8021="","",IFERROR(_xlfn.XLOOKUP($C8021,'1.PrepList'!$I$2:$I$1500,'1.PrepList'!$K$2:$K$1500,"")&amp;"",""))</f>
        <v/>
      </c>
      <c r="H8021" s="644" t="str">
        <f>IF($C8021="","",IFERROR(IF(_xlfn.XLOOKUP($C8021,tbl_StartedStatus[Bold ID],tbl_StartedStatus[Started])="Started","Yes",IF(_xlfn.XLOOKUP($C8021,tbl_StartedStatus[Bold ID],tbl_StartedStatus[Started])="No Show","No Show","")),""))</f>
        <v/>
      </c>
    </row>
    <row r="8022" spans="1:8" ht="15" customHeight="1" thickBot="1">
      <c r="A8022" s="38" t="str">
        <f>IF($C8022="","",IFERROR(_xlfn.XLOOKUP($C8022,'1.PrepList'!$I$2:$I$1500,'1.PrepList'!$G$2:$G$1500,"")&amp;"",""))</f>
        <v/>
      </c>
      <c r="B8022" s="638" t="str">
        <f>IF($C8022="","",IFERROR(_xlfn.XLOOKUP($C8022,'1.PrepList'!$I$2:$I$1500,'1.PrepList'!$H$2:$H$1500,"")&amp;"",""))</f>
        <v/>
      </c>
      <c r="D8022" s="638" t="str">
        <f>IF($C8022="","",IFERROR(_xlfn.XLOOKUP($C8022,'1.PrepList'!$I$2:$I$1500,'1.PrepList'!$J$2:$J$1500,"")&amp;"",""))</f>
        <v/>
      </c>
      <c r="E8022" s="638" t="str">
        <f>IF($C8022="","",IFERROR(_xlfn.XLOOKUP($C8022,'1.PrepList'!$I$2:$I$1500,'1.PrepList'!$N$2:$N$1500,"")&amp;"",""))</f>
        <v/>
      </c>
      <c r="F8022" s="638" t="str">
        <f>IF($C8022="","",IFERROR(_xlfn.XLOOKUP($C8022,'1.PrepList'!$I$2:$I$1500,'1.PrepList'!$K$2:$K$1500,"")&amp;"",""))</f>
        <v/>
      </c>
      <c r="H8022" s="644" t="str">
        <f>IF($C8022="","",IFERROR(IF(_xlfn.XLOOKUP($C8022,tbl_StartedStatus[Bold ID],tbl_StartedStatus[Started])="Started","Yes",IF(_xlfn.XLOOKUP($C8022,tbl_StartedStatus[Bold ID],tbl_StartedStatus[Started])="No Show","No Show","")),""))</f>
        <v/>
      </c>
    </row>
    <row r="8023" spans="1:8" ht="15" customHeight="1" thickBot="1">
      <c r="A8023" s="38" t="str">
        <f>IF($C8023="","",IFERROR(_xlfn.XLOOKUP($C8023,'1.PrepList'!$I$2:$I$1500,'1.PrepList'!$G$2:$G$1500,"")&amp;"",""))</f>
        <v/>
      </c>
      <c r="B8023" s="638" t="str">
        <f>IF($C8023="","",IFERROR(_xlfn.XLOOKUP($C8023,'1.PrepList'!$I$2:$I$1500,'1.PrepList'!$H$2:$H$1500,"")&amp;"",""))</f>
        <v/>
      </c>
      <c r="D8023" s="638" t="str">
        <f>IF($C8023="","",IFERROR(_xlfn.XLOOKUP($C8023,'1.PrepList'!$I$2:$I$1500,'1.PrepList'!$J$2:$J$1500,"")&amp;"",""))</f>
        <v/>
      </c>
      <c r="E8023" s="638" t="str">
        <f>IF($C8023="","",IFERROR(_xlfn.XLOOKUP($C8023,'1.PrepList'!$I$2:$I$1500,'1.PrepList'!$N$2:$N$1500,"")&amp;"",""))</f>
        <v/>
      </c>
      <c r="F8023" s="638" t="str">
        <f>IF($C8023="","",IFERROR(_xlfn.XLOOKUP($C8023,'1.PrepList'!$I$2:$I$1500,'1.PrepList'!$K$2:$K$1500,"")&amp;"",""))</f>
        <v/>
      </c>
      <c r="H8023" s="644" t="str">
        <f>IF($C8023="","",IFERROR(IF(_xlfn.XLOOKUP($C8023,tbl_StartedStatus[Bold ID],tbl_StartedStatus[Started])="Started","Yes",IF(_xlfn.XLOOKUP($C8023,tbl_StartedStatus[Bold ID],tbl_StartedStatus[Started])="No Show","No Show","")),""))</f>
        <v/>
      </c>
    </row>
    <row r="8024" spans="1:8" ht="15" customHeight="1" thickBot="1">
      <c r="A8024" s="38" t="str">
        <f>IF($C8024="","",IFERROR(_xlfn.XLOOKUP($C8024,'1.PrepList'!$I$2:$I$1500,'1.PrepList'!$G$2:$G$1500,"")&amp;"",""))</f>
        <v/>
      </c>
      <c r="B8024" s="638" t="str">
        <f>IF($C8024="","",IFERROR(_xlfn.XLOOKUP($C8024,'1.PrepList'!$I$2:$I$1500,'1.PrepList'!$H$2:$H$1500,"")&amp;"",""))</f>
        <v/>
      </c>
      <c r="D8024" s="638" t="str">
        <f>IF($C8024="","",IFERROR(_xlfn.XLOOKUP($C8024,'1.PrepList'!$I$2:$I$1500,'1.PrepList'!$J$2:$J$1500,"")&amp;"",""))</f>
        <v/>
      </c>
      <c r="E8024" s="638" t="str">
        <f>IF($C8024="","",IFERROR(_xlfn.XLOOKUP($C8024,'1.PrepList'!$I$2:$I$1500,'1.PrepList'!$N$2:$N$1500,"")&amp;"",""))</f>
        <v/>
      </c>
      <c r="F8024" s="638" t="str">
        <f>IF($C8024="","",IFERROR(_xlfn.XLOOKUP($C8024,'1.PrepList'!$I$2:$I$1500,'1.PrepList'!$K$2:$K$1500,"")&amp;"",""))</f>
        <v/>
      </c>
      <c r="H8024" s="644" t="str">
        <f>IF($C8024="","",IFERROR(IF(_xlfn.XLOOKUP($C8024,tbl_StartedStatus[Bold ID],tbl_StartedStatus[Started])="Started","Yes",IF(_xlfn.XLOOKUP($C8024,tbl_StartedStatus[Bold ID],tbl_StartedStatus[Started])="No Show","No Show","")),""))</f>
        <v/>
      </c>
    </row>
    <row r="8025" spans="1:8" ht="15" customHeight="1" thickBot="1">
      <c r="A8025" s="38" t="str">
        <f>IF($C8025="","",IFERROR(_xlfn.XLOOKUP($C8025,'1.PrepList'!$I$2:$I$1500,'1.PrepList'!$G$2:$G$1500,"")&amp;"",""))</f>
        <v/>
      </c>
      <c r="B8025" s="638" t="str">
        <f>IF($C8025="","",IFERROR(_xlfn.XLOOKUP($C8025,'1.PrepList'!$I$2:$I$1500,'1.PrepList'!$H$2:$H$1500,"")&amp;"",""))</f>
        <v/>
      </c>
      <c r="D8025" s="638" t="str">
        <f>IF($C8025="","",IFERROR(_xlfn.XLOOKUP($C8025,'1.PrepList'!$I$2:$I$1500,'1.PrepList'!$J$2:$J$1500,"")&amp;"",""))</f>
        <v/>
      </c>
      <c r="E8025" s="638" t="str">
        <f>IF($C8025="","",IFERROR(_xlfn.XLOOKUP($C8025,'1.PrepList'!$I$2:$I$1500,'1.PrepList'!$N$2:$N$1500,"")&amp;"",""))</f>
        <v/>
      </c>
      <c r="F8025" s="638" t="str">
        <f>IF($C8025="","",IFERROR(_xlfn.XLOOKUP($C8025,'1.PrepList'!$I$2:$I$1500,'1.PrepList'!$K$2:$K$1500,"")&amp;"",""))</f>
        <v/>
      </c>
      <c r="H8025" s="644" t="str">
        <f>IF($C8025="","",IFERROR(IF(_xlfn.XLOOKUP($C8025,tbl_StartedStatus[Bold ID],tbl_StartedStatus[Started])="Started","Yes",IF(_xlfn.XLOOKUP($C8025,tbl_StartedStatus[Bold ID],tbl_StartedStatus[Started])="No Show","No Show","")),""))</f>
        <v/>
      </c>
    </row>
    <row r="8026" spans="1:8" ht="15" customHeight="1" thickBot="1">
      <c r="A8026" s="38" t="str">
        <f>IF($C8026="","",IFERROR(_xlfn.XLOOKUP($C8026,'1.PrepList'!$I$2:$I$1500,'1.PrepList'!$G$2:$G$1500,"")&amp;"",""))</f>
        <v/>
      </c>
      <c r="B8026" s="638" t="str">
        <f>IF($C8026="","",IFERROR(_xlfn.XLOOKUP($C8026,'1.PrepList'!$I$2:$I$1500,'1.PrepList'!$H$2:$H$1500,"")&amp;"",""))</f>
        <v/>
      </c>
      <c r="D8026" s="638" t="str">
        <f>IF($C8026="","",IFERROR(_xlfn.XLOOKUP($C8026,'1.PrepList'!$I$2:$I$1500,'1.PrepList'!$J$2:$J$1500,"")&amp;"",""))</f>
        <v/>
      </c>
      <c r="E8026" s="638" t="str">
        <f>IF($C8026="","",IFERROR(_xlfn.XLOOKUP($C8026,'1.PrepList'!$I$2:$I$1500,'1.PrepList'!$N$2:$N$1500,"")&amp;"",""))</f>
        <v/>
      </c>
      <c r="F8026" s="638" t="str">
        <f>IF($C8026="","",IFERROR(_xlfn.XLOOKUP($C8026,'1.PrepList'!$I$2:$I$1500,'1.PrepList'!$K$2:$K$1500,"")&amp;"",""))</f>
        <v/>
      </c>
      <c r="H8026" s="644" t="str">
        <f>IF($C8026="","",IFERROR(IF(_xlfn.XLOOKUP($C8026,tbl_StartedStatus[Bold ID],tbl_StartedStatus[Started])="Started","Yes",IF(_xlfn.XLOOKUP($C8026,tbl_StartedStatus[Bold ID],tbl_StartedStatus[Started])="No Show","No Show","")),""))</f>
        <v/>
      </c>
    </row>
    <row r="8027" spans="1:8" ht="15" customHeight="1" thickBot="1">
      <c r="A8027" s="38" t="str">
        <f>IF($C8027="","",IFERROR(_xlfn.XLOOKUP($C8027,'1.PrepList'!$I$2:$I$1500,'1.PrepList'!$G$2:$G$1500,"")&amp;"",""))</f>
        <v/>
      </c>
      <c r="B8027" s="638" t="str">
        <f>IF($C8027="","",IFERROR(_xlfn.XLOOKUP($C8027,'1.PrepList'!$I$2:$I$1500,'1.PrepList'!$H$2:$H$1500,"")&amp;"",""))</f>
        <v/>
      </c>
      <c r="D8027" s="638" t="str">
        <f>IF($C8027="","",IFERROR(_xlfn.XLOOKUP($C8027,'1.PrepList'!$I$2:$I$1500,'1.PrepList'!$J$2:$J$1500,"")&amp;"",""))</f>
        <v/>
      </c>
      <c r="E8027" s="638" t="str">
        <f>IF($C8027="","",IFERROR(_xlfn.XLOOKUP($C8027,'1.PrepList'!$I$2:$I$1500,'1.PrepList'!$N$2:$N$1500,"")&amp;"",""))</f>
        <v/>
      </c>
      <c r="F8027" s="638" t="str">
        <f>IF($C8027="","",IFERROR(_xlfn.XLOOKUP($C8027,'1.PrepList'!$I$2:$I$1500,'1.PrepList'!$K$2:$K$1500,"")&amp;"",""))</f>
        <v/>
      </c>
      <c r="H8027" s="644" t="str">
        <f>IF($C8027="","",IFERROR(IF(_xlfn.XLOOKUP($C8027,tbl_StartedStatus[Bold ID],tbl_StartedStatus[Started])="Started","Yes",IF(_xlfn.XLOOKUP($C8027,tbl_StartedStatus[Bold ID],tbl_StartedStatus[Started])="No Show","No Show","")),""))</f>
        <v/>
      </c>
    </row>
    <row r="8028" spans="1:8" ht="15" customHeight="1" thickBot="1">
      <c r="A8028" s="38" t="str">
        <f>IF($C8028="","",IFERROR(_xlfn.XLOOKUP($C8028,'1.PrepList'!$I$2:$I$1500,'1.PrepList'!$G$2:$G$1500,"")&amp;"",""))</f>
        <v/>
      </c>
      <c r="B8028" s="638" t="str">
        <f>IF($C8028="","",IFERROR(_xlfn.XLOOKUP($C8028,'1.PrepList'!$I$2:$I$1500,'1.PrepList'!$H$2:$H$1500,"")&amp;"",""))</f>
        <v/>
      </c>
      <c r="D8028" s="638" t="str">
        <f>IF($C8028="","",IFERROR(_xlfn.XLOOKUP($C8028,'1.PrepList'!$I$2:$I$1500,'1.PrepList'!$J$2:$J$1500,"")&amp;"",""))</f>
        <v/>
      </c>
      <c r="E8028" s="638" t="str">
        <f>IF($C8028="","",IFERROR(_xlfn.XLOOKUP($C8028,'1.PrepList'!$I$2:$I$1500,'1.PrepList'!$N$2:$N$1500,"")&amp;"",""))</f>
        <v/>
      </c>
      <c r="F8028" s="638" t="str">
        <f>IF($C8028="","",IFERROR(_xlfn.XLOOKUP($C8028,'1.PrepList'!$I$2:$I$1500,'1.PrepList'!$K$2:$K$1500,"")&amp;"",""))</f>
        <v/>
      </c>
      <c r="H8028" s="644" t="str">
        <f>IF($C8028="","",IFERROR(IF(_xlfn.XLOOKUP($C8028,tbl_StartedStatus[Bold ID],tbl_StartedStatus[Started])="Started","Yes",IF(_xlfn.XLOOKUP($C8028,tbl_StartedStatus[Bold ID],tbl_StartedStatus[Started])="No Show","No Show","")),""))</f>
        <v/>
      </c>
    </row>
    <row r="8029" spans="1:8" ht="15" customHeight="1" thickBot="1">
      <c r="A8029" s="38" t="str">
        <f>IF($C8029="","",IFERROR(_xlfn.XLOOKUP($C8029,'1.PrepList'!$I$2:$I$1500,'1.PrepList'!$G$2:$G$1500,"")&amp;"",""))</f>
        <v/>
      </c>
      <c r="B8029" s="638" t="str">
        <f>IF($C8029="","",IFERROR(_xlfn.XLOOKUP($C8029,'1.PrepList'!$I$2:$I$1500,'1.PrepList'!$H$2:$H$1500,"")&amp;"",""))</f>
        <v/>
      </c>
      <c r="D8029" s="638" t="str">
        <f>IF($C8029="","",IFERROR(_xlfn.XLOOKUP($C8029,'1.PrepList'!$I$2:$I$1500,'1.PrepList'!$J$2:$J$1500,"")&amp;"",""))</f>
        <v/>
      </c>
      <c r="E8029" s="638" t="str">
        <f>IF($C8029="","",IFERROR(_xlfn.XLOOKUP($C8029,'1.PrepList'!$I$2:$I$1500,'1.PrepList'!$N$2:$N$1500,"")&amp;"",""))</f>
        <v/>
      </c>
      <c r="F8029" s="638" t="str">
        <f>IF($C8029="","",IFERROR(_xlfn.XLOOKUP($C8029,'1.PrepList'!$I$2:$I$1500,'1.PrepList'!$K$2:$K$1500,"")&amp;"",""))</f>
        <v/>
      </c>
      <c r="H8029" s="644" t="str">
        <f>IF($C8029="","",IFERROR(IF(_xlfn.XLOOKUP($C8029,tbl_StartedStatus[Bold ID],tbl_StartedStatus[Started])="Started","Yes",IF(_xlfn.XLOOKUP($C8029,tbl_StartedStatus[Bold ID],tbl_StartedStatus[Started])="No Show","No Show","")),""))</f>
        <v/>
      </c>
    </row>
    <row r="8030" spans="1:8" ht="15" customHeight="1" thickBot="1">
      <c r="A8030" s="38" t="str">
        <f>IF($C8030="","",IFERROR(_xlfn.XLOOKUP($C8030,'1.PrepList'!$I$2:$I$1500,'1.PrepList'!$G$2:$G$1500,"")&amp;"",""))</f>
        <v/>
      </c>
      <c r="B8030" s="638" t="str">
        <f>IF($C8030="","",IFERROR(_xlfn.XLOOKUP($C8030,'1.PrepList'!$I$2:$I$1500,'1.PrepList'!$H$2:$H$1500,"")&amp;"",""))</f>
        <v/>
      </c>
      <c r="D8030" s="638" t="str">
        <f>IF($C8030="","",IFERROR(_xlfn.XLOOKUP($C8030,'1.PrepList'!$I$2:$I$1500,'1.PrepList'!$J$2:$J$1500,"")&amp;"",""))</f>
        <v/>
      </c>
      <c r="E8030" s="638" t="str">
        <f>IF($C8030="","",IFERROR(_xlfn.XLOOKUP($C8030,'1.PrepList'!$I$2:$I$1500,'1.PrepList'!$N$2:$N$1500,"")&amp;"",""))</f>
        <v/>
      </c>
      <c r="F8030" s="638" t="str">
        <f>IF($C8030="","",IFERROR(_xlfn.XLOOKUP($C8030,'1.PrepList'!$I$2:$I$1500,'1.PrepList'!$K$2:$K$1500,"")&amp;"",""))</f>
        <v/>
      </c>
      <c r="H8030" s="644" t="str">
        <f>IF($C8030="","",IFERROR(IF(_xlfn.XLOOKUP($C8030,tbl_StartedStatus[Bold ID],tbl_StartedStatus[Started])="Started","Yes",IF(_xlfn.XLOOKUP($C8030,tbl_StartedStatus[Bold ID],tbl_StartedStatus[Started])="No Show","No Show","")),""))</f>
        <v/>
      </c>
    </row>
    <row r="8031" spans="1:8" ht="15" customHeight="1" thickBot="1">
      <c r="A8031" s="38" t="str">
        <f>IF($C8031="","",IFERROR(_xlfn.XLOOKUP($C8031,'1.PrepList'!$I$2:$I$1500,'1.PrepList'!$G$2:$G$1500,"")&amp;"",""))</f>
        <v/>
      </c>
      <c r="B8031" s="638" t="str">
        <f>IF($C8031="","",IFERROR(_xlfn.XLOOKUP($C8031,'1.PrepList'!$I$2:$I$1500,'1.PrepList'!$H$2:$H$1500,"")&amp;"",""))</f>
        <v/>
      </c>
      <c r="D8031" s="638" t="str">
        <f>IF($C8031="","",IFERROR(_xlfn.XLOOKUP($C8031,'1.PrepList'!$I$2:$I$1500,'1.PrepList'!$J$2:$J$1500,"")&amp;"",""))</f>
        <v/>
      </c>
      <c r="E8031" s="638" t="str">
        <f>IF($C8031="","",IFERROR(_xlfn.XLOOKUP($C8031,'1.PrepList'!$I$2:$I$1500,'1.PrepList'!$N$2:$N$1500,"")&amp;"",""))</f>
        <v/>
      </c>
      <c r="F8031" s="638" t="str">
        <f>IF($C8031="","",IFERROR(_xlfn.XLOOKUP($C8031,'1.PrepList'!$I$2:$I$1500,'1.PrepList'!$K$2:$K$1500,"")&amp;"",""))</f>
        <v/>
      </c>
      <c r="H8031" s="644" t="str">
        <f>IF($C8031="","",IFERROR(IF(_xlfn.XLOOKUP($C8031,tbl_StartedStatus[Bold ID],tbl_StartedStatus[Started])="Started","Yes",IF(_xlfn.XLOOKUP($C8031,tbl_StartedStatus[Bold ID],tbl_StartedStatus[Started])="No Show","No Show","")),""))</f>
        <v/>
      </c>
    </row>
    <row r="8032" spans="1:8" ht="15" customHeight="1" thickBot="1">
      <c r="A8032" s="38" t="str">
        <f>IF($C8032="","",IFERROR(_xlfn.XLOOKUP($C8032,'1.PrepList'!$I$2:$I$1500,'1.PrepList'!$G$2:$G$1500,"")&amp;"",""))</f>
        <v/>
      </c>
      <c r="B8032" s="638" t="str">
        <f>IF($C8032="","",IFERROR(_xlfn.XLOOKUP($C8032,'1.PrepList'!$I$2:$I$1500,'1.PrepList'!$H$2:$H$1500,"")&amp;"",""))</f>
        <v/>
      </c>
      <c r="D8032" s="638" t="str">
        <f>IF($C8032="","",IFERROR(_xlfn.XLOOKUP($C8032,'1.PrepList'!$I$2:$I$1500,'1.PrepList'!$J$2:$J$1500,"")&amp;"",""))</f>
        <v/>
      </c>
      <c r="E8032" s="638" t="str">
        <f>IF($C8032="","",IFERROR(_xlfn.XLOOKUP($C8032,'1.PrepList'!$I$2:$I$1500,'1.PrepList'!$N$2:$N$1500,"")&amp;"",""))</f>
        <v/>
      </c>
      <c r="F8032" s="638" t="str">
        <f>IF($C8032="","",IFERROR(_xlfn.XLOOKUP($C8032,'1.PrepList'!$I$2:$I$1500,'1.PrepList'!$K$2:$K$1500,"")&amp;"",""))</f>
        <v/>
      </c>
      <c r="H8032" s="644" t="str">
        <f>IF($C8032="","",IFERROR(IF(_xlfn.XLOOKUP($C8032,tbl_StartedStatus[Bold ID],tbl_StartedStatus[Started])="Started","Yes",IF(_xlfn.XLOOKUP($C8032,tbl_StartedStatus[Bold ID],tbl_StartedStatus[Started])="No Show","No Show","")),""))</f>
        <v/>
      </c>
    </row>
    <row r="8033" spans="1:8" ht="15" customHeight="1" thickBot="1">
      <c r="A8033" s="38" t="str">
        <f>IF($C8033="","",IFERROR(_xlfn.XLOOKUP($C8033,'1.PrepList'!$I$2:$I$1500,'1.PrepList'!$G$2:$G$1500,"")&amp;"",""))</f>
        <v/>
      </c>
      <c r="B8033" s="638" t="str">
        <f>IF($C8033="","",IFERROR(_xlfn.XLOOKUP($C8033,'1.PrepList'!$I$2:$I$1500,'1.PrepList'!$H$2:$H$1500,"")&amp;"",""))</f>
        <v/>
      </c>
      <c r="D8033" s="638" t="str">
        <f>IF($C8033="","",IFERROR(_xlfn.XLOOKUP($C8033,'1.PrepList'!$I$2:$I$1500,'1.PrepList'!$J$2:$J$1500,"")&amp;"",""))</f>
        <v/>
      </c>
      <c r="E8033" s="638" t="str">
        <f>IF($C8033="","",IFERROR(_xlfn.XLOOKUP($C8033,'1.PrepList'!$I$2:$I$1500,'1.PrepList'!$N$2:$N$1500,"")&amp;"",""))</f>
        <v/>
      </c>
      <c r="F8033" s="638" t="str">
        <f>IF($C8033="","",IFERROR(_xlfn.XLOOKUP($C8033,'1.PrepList'!$I$2:$I$1500,'1.PrepList'!$K$2:$K$1500,"")&amp;"",""))</f>
        <v/>
      </c>
      <c r="H8033" s="644" t="str">
        <f>IF($C8033="","",IFERROR(IF(_xlfn.XLOOKUP($C8033,tbl_StartedStatus[Bold ID],tbl_StartedStatus[Started])="Started","Yes",IF(_xlfn.XLOOKUP($C8033,tbl_StartedStatus[Bold ID],tbl_StartedStatus[Started])="No Show","No Show","")),""))</f>
        <v/>
      </c>
    </row>
    <row r="8034" spans="1:8" ht="15" customHeight="1" thickBot="1">
      <c r="A8034" s="38" t="str">
        <f>IF($C8034="","",IFERROR(_xlfn.XLOOKUP($C8034,'1.PrepList'!$I$2:$I$1500,'1.PrepList'!$G$2:$G$1500,"")&amp;"",""))</f>
        <v/>
      </c>
      <c r="B8034" s="638" t="str">
        <f>IF($C8034="","",IFERROR(_xlfn.XLOOKUP($C8034,'1.PrepList'!$I$2:$I$1500,'1.PrepList'!$H$2:$H$1500,"")&amp;"",""))</f>
        <v/>
      </c>
      <c r="D8034" s="638" t="str">
        <f>IF($C8034="","",IFERROR(_xlfn.XLOOKUP($C8034,'1.PrepList'!$I$2:$I$1500,'1.PrepList'!$J$2:$J$1500,"")&amp;"",""))</f>
        <v/>
      </c>
      <c r="E8034" s="638" t="str">
        <f>IF($C8034="","",IFERROR(_xlfn.XLOOKUP($C8034,'1.PrepList'!$I$2:$I$1500,'1.PrepList'!$N$2:$N$1500,"")&amp;"",""))</f>
        <v/>
      </c>
      <c r="F8034" s="638" t="str">
        <f>IF($C8034="","",IFERROR(_xlfn.XLOOKUP($C8034,'1.PrepList'!$I$2:$I$1500,'1.PrepList'!$K$2:$K$1500,"")&amp;"",""))</f>
        <v/>
      </c>
      <c r="H8034" s="644" t="str">
        <f>IF($C8034="","",IFERROR(IF(_xlfn.XLOOKUP($C8034,tbl_StartedStatus[Bold ID],tbl_StartedStatus[Started])="Started","Yes",IF(_xlfn.XLOOKUP($C8034,tbl_StartedStatus[Bold ID],tbl_StartedStatus[Started])="No Show","No Show","")),""))</f>
        <v/>
      </c>
    </row>
    <row r="8035" spans="1:8" ht="15" customHeight="1" thickBot="1">
      <c r="A8035" s="38" t="str">
        <f>IF($C8035="","",IFERROR(_xlfn.XLOOKUP($C8035,'1.PrepList'!$I$2:$I$1500,'1.PrepList'!$G$2:$G$1500,"")&amp;"",""))</f>
        <v/>
      </c>
      <c r="B8035" s="638" t="str">
        <f>IF($C8035="","",IFERROR(_xlfn.XLOOKUP($C8035,'1.PrepList'!$I$2:$I$1500,'1.PrepList'!$H$2:$H$1500,"")&amp;"",""))</f>
        <v/>
      </c>
      <c r="D8035" s="638" t="str">
        <f>IF($C8035="","",IFERROR(_xlfn.XLOOKUP($C8035,'1.PrepList'!$I$2:$I$1500,'1.PrepList'!$J$2:$J$1500,"")&amp;"",""))</f>
        <v/>
      </c>
      <c r="E8035" s="638" t="str">
        <f>IF($C8035="","",IFERROR(_xlfn.XLOOKUP($C8035,'1.PrepList'!$I$2:$I$1500,'1.PrepList'!$N$2:$N$1500,"")&amp;"",""))</f>
        <v/>
      </c>
      <c r="F8035" s="638" t="str">
        <f>IF($C8035="","",IFERROR(_xlfn.XLOOKUP($C8035,'1.PrepList'!$I$2:$I$1500,'1.PrepList'!$K$2:$K$1500,"")&amp;"",""))</f>
        <v/>
      </c>
      <c r="H8035" s="644" t="str">
        <f>IF($C8035="","",IFERROR(IF(_xlfn.XLOOKUP($C8035,tbl_StartedStatus[Bold ID],tbl_StartedStatus[Started])="Started","Yes",IF(_xlfn.XLOOKUP($C8035,tbl_StartedStatus[Bold ID],tbl_StartedStatus[Started])="No Show","No Show","")),""))</f>
        <v/>
      </c>
    </row>
    <row r="8036" spans="1:8" ht="15" customHeight="1" thickBot="1">
      <c r="A8036" s="38" t="str">
        <f>IF($C8036="","",IFERROR(_xlfn.XLOOKUP($C8036,'1.PrepList'!$I$2:$I$1500,'1.PrepList'!$G$2:$G$1500,"")&amp;"",""))</f>
        <v/>
      </c>
      <c r="B8036" s="638" t="str">
        <f>IF($C8036="","",IFERROR(_xlfn.XLOOKUP($C8036,'1.PrepList'!$I$2:$I$1500,'1.PrepList'!$H$2:$H$1500,"")&amp;"",""))</f>
        <v/>
      </c>
      <c r="D8036" s="638" t="str">
        <f>IF($C8036="","",IFERROR(_xlfn.XLOOKUP($C8036,'1.PrepList'!$I$2:$I$1500,'1.PrepList'!$J$2:$J$1500,"")&amp;"",""))</f>
        <v/>
      </c>
      <c r="E8036" s="638" t="str">
        <f>IF($C8036="","",IFERROR(_xlfn.XLOOKUP($C8036,'1.PrepList'!$I$2:$I$1500,'1.PrepList'!$N$2:$N$1500,"")&amp;"",""))</f>
        <v/>
      </c>
      <c r="F8036" s="638" t="str">
        <f>IF($C8036="","",IFERROR(_xlfn.XLOOKUP($C8036,'1.PrepList'!$I$2:$I$1500,'1.PrepList'!$K$2:$K$1500,"")&amp;"",""))</f>
        <v/>
      </c>
      <c r="H8036" s="644" t="str">
        <f>IF($C8036="","",IFERROR(IF(_xlfn.XLOOKUP($C8036,tbl_StartedStatus[Bold ID],tbl_StartedStatus[Started])="Started","Yes",IF(_xlfn.XLOOKUP($C8036,tbl_StartedStatus[Bold ID],tbl_StartedStatus[Started])="No Show","No Show","")),""))</f>
        <v/>
      </c>
    </row>
    <row r="8037" spans="1:8" ht="15" customHeight="1" thickBot="1">
      <c r="A8037" s="38" t="str">
        <f>IF($C8037="","",IFERROR(_xlfn.XLOOKUP($C8037,'1.PrepList'!$I$2:$I$1500,'1.PrepList'!$G$2:$G$1500,"")&amp;"",""))</f>
        <v/>
      </c>
      <c r="B8037" s="638" t="str">
        <f>IF($C8037="","",IFERROR(_xlfn.XLOOKUP($C8037,'1.PrepList'!$I$2:$I$1500,'1.PrepList'!$H$2:$H$1500,"")&amp;"",""))</f>
        <v/>
      </c>
      <c r="D8037" s="638" t="str">
        <f>IF($C8037="","",IFERROR(_xlfn.XLOOKUP($C8037,'1.PrepList'!$I$2:$I$1500,'1.PrepList'!$J$2:$J$1500,"")&amp;"",""))</f>
        <v/>
      </c>
      <c r="E8037" s="638" t="str">
        <f>IF($C8037="","",IFERROR(_xlfn.XLOOKUP($C8037,'1.PrepList'!$I$2:$I$1500,'1.PrepList'!$N$2:$N$1500,"")&amp;"",""))</f>
        <v/>
      </c>
      <c r="F8037" s="638" t="str">
        <f>IF($C8037="","",IFERROR(_xlfn.XLOOKUP($C8037,'1.PrepList'!$I$2:$I$1500,'1.PrepList'!$K$2:$K$1500,"")&amp;"",""))</f>
        <v/>
      </c>
      <c r="H8037" s="644" t="str">
        <f>IF($C8037="","",IFERROR(IF(_xlfn.XLOOKUP($C8037,tbl_StartedStatus[Bold ID],tbl_StartedStatus[Started])="Started","Yes",IF(_xlfn.XLOOKUP($C8037,tbl_StartedStatus[Bold ID],tbl_StartedStatus[Started])="No Show","No Show","")),""))</f>
        <v/>
      </c>
    </row>
    <row r="8038" spans="1:8" ht="15" customHeight="1" thickBot="1">
      <c r="A8038" s="38" t="str">
        <f>IF($C8038="","",IFERROR(_xlfn.XLOOKUP($C8038,'1.PrepList'!$I$2:$I$1500,'1.PrepList'!$G$2:$G$1500,"")&amp;"",""))</f>
        <v/>
      </c>
      <c r="B8038" s="638" t="str">
        <f>IF($C8038="","",IFERROR(_xlfn.XLOOKUP($C8038,'1.PrepList'!$I$2:$I$1500,'1.PrepList'!$H$2:$H$1500,"")&amp;"",""))</f>
        <v/>
      </c>
      <c r="D8038" s="638" t="str">
        <f>IF($C8038="","",IFERROR(_xlfn.XLOOKUP($C8038,'1.PrepList'!$I$2:$I$1500,'1.PrepList'!$J$2:$J$1500,"")&amp;"",""))</f>
        <v/>
      </c>
      <c r="E8038" s="638" t="str">
        <f>IF($C8038="","",IFERROR(_xlfn.XLOOKUP($C8038,'1.PrepList'!$I$2:$I$1500,'1.PrepList'!$N$2:$N$1500,"")&amp;"",""))</f>
        <v/>
      </c>
      <c r="F8038" s="638" t="str">
        <f>IF($C8038="","",IFERROR(_xlfn.XLOOKUP($C8038,'1.PrepList'!$I$2:$I$1500,'1.PrepList'!$K$2:$K$1500,"")&amp;"",""))</f>
        <v/>
      </c>
      <c r="H8038" s="644" t="str">
        <f>IF($C8038="","",IFERROR(IF(_xlfn.XLOOKUP($C8038,tbl_StartedStatus[Bold ID],tbl_StartedStatus[Started])="Started","Yes",IF(_xlfn.XLOOKUP($C8038,tbl_StartedStatus[Bold ID],tbl_StartedStatus[Started])="No Show","No Show","")),""))</f>
        <v/>
      </c>
    </row>
    <row r="8039" spans="1:8" ht="15" customHeight="1" thickBot="1">
      <c r="A8039" s="38" t="str">
        <f>IF($C8039="","",IFERROR(_xlfn.XLOOKUP($C8039,'1.PrepList'!$I$2:$I$1500,'1.PrepList'!$G$2:$G$1500,"")&amp;"",""))</f>
        <v/>
      </c>
      <c r="B8039" s="638" t="str">
        <f>IF($C8039="","",IFERROR(_xlfn.XLOOKUP($C8039,'1.PrepList'!$I$2:$I$1500,'1.PrepList'!$H$2:$H$1500,"")&amp;"",""))</f>
        <v/>
      </c>
      <c r="D8039" s="638" t="str">
        <f>IF($C8039="","",IFERROR(_xlfn.XLOOKUP($C8039,'1.PrepList'!$I$2:$I$1500,'1.PrepList'!$J$2:$J$1500,"")&amp;"",""))</f>
        <v/>
      </c>
      <c r="E8039" s="638" t="str">
        <f>IF($C8039="","",IFERROR(_xlfn.XLOOKUP($C8039,'1.PrepList'!$I$2:$I$1500,'1.PrepList'!$N$2:$N$1500,"")&amp;"",""))</f>
        <v/>
      </c>
      <c r="F8039" s="638" t="str">
        <f>IF($C8039="","",IFERROR(_xlfn.XLOOKUP($C8039,'1.PrepList'!$I$2:$I$1500,'1.PrepList'!$K$2:$K$1500,"")&amp;"",""))</f>
        <v/>
      </c>
      <c r="H8039" s="644" t="str">
        <f>IF($C8039="","",IFERROR(IF(_xlfn.XLOOKUP($C8039,tbl_StartedStatus[Bold ID],tbl_StartedStatus[Started])="Started","Yes",IF(_xlfn.XLOOKUP($C8039,tbl_StartedStatus[Bold ID],tbl_StartedStatus[Started])="No Show","No Show","")),""))</f>
        <v/>
      </c>
    </row>
    <row r="8040" spans="1:8" ht="15" customHeight="1" thickBot="1">
      <c r="A8040" s="38" t="str">
        <f>IF($C8040="","",IFERROR(_xlfn.XLOOKUP($C8040,'1.PrepList'!$I$2:$I$1500,'1.PrepList'!$G$2:$G$1500,"")&amp;"",""))</f>
        <v/>
      </c>
      <c r="B8040" s="638" t="str">
        <f>IF($C8040="","",IFERROR(_xlfn.XLOOKUP($C8040,'1.PrepList'!$I$2:$I$1500,'1.PrepList'!$H$2:$H$1500,"")&amp;"",""))</f>
        <v/>
      </c>
      <c r="D8040" s="638" t="str">
        <f>IF($C8040="","",IFERROR(_xlfn.XLOOKUP($C8040,'1.PrepList'!$I$2:$I$1500,'1.PrepList'!$J$2:$J$1500,"")&amp;"",""))</f>
        <v/>
      </c>
      <c r="E8040" s="638" t="str">
        <f>IF($C8040="","",IFERROR(_xlfn.XLOOKUP($C8040,'1.PrepList'!$I$2:$I$1500,'1.PrepList'!$N$2:$N$1500,"")&amp;"",""))</f>
        <v/>
      </c>
      <c r="F8040" s="638" t="str">
        <f>IF($C8040="","",IFERROR(_xlfn.XLOOKUP($C8040,'1.PrepList'!$I$2:$I$1500,'1.PrepList'!$K$2:$K$1500,"")&amp;"",""))</f>
        <v/>
      </c>
      <c r="H8040" s="644" t="str">
        <f>IF($C8040="","",IFERROR(IF(_xlfn.XLOOKUP($C8040,tbl_StartedStatus[Bold ID],tbl_StartedStatus[Started])="Started","Yes",IF(_xlfn.XLOOKUP($C8040,tbl_StartedStatus[Bold ID],tbl_StartedStatus[Started])="No Show","No Show","")),""))</f>
        <v/>
      </c>
    </row>
    <row r="8041" spans="1:8" ht="15" customHeight="1" thickBot="1">
      <c r="A8041" s="38" t="str">
        <f>IF($C8041="","",IFERROR(_xlfn.XLOOKUP($C8041,'1.PrepList'!$I$2:$I$1500,'1.PrepList'!$G$2:$G$1500,"")&amp;"",""))</f>
        <v/>
      </c>
      <c r="B8041" s="638" t="str">
        <f>IF($C8041="","",IFERROR(_xlfn.XLOOKUP($C8041,'1.PrepList'!$I$2:$I$1500,'1.PrepList'!$H$2:$H$1500,"")&amp;"",""))</f>
        <v/>
      </c>
      <c r="D8041" s="638" t="str">
        <f>IF($C8041="","",IFERROR(_xlfn.XLOOKUP($C8041,'1.PrepList'!$I$2:$I$1500,'1.PrepList'!$J$2:$J$1500,"")&amp;"",""))</f>
        <v/>
      </c>
      <c r="E8041" s="638" t="str">
        <f>IF($C8041="","",IFERROR(_xlfn.XLOOKUP($C8041,'1.PrepList'!$I$2:$I$1500,'1.PrepList'!$N$2:$N$1500,"")&amp;"",""))</f>
        <v/>
      </c>
      <c r="F8041" s="638" t="str">
        <f>IF($C8041="","",IFERROR(_xlfn.XLOOKUP($C8041,'1.PrepList'!$I$2:$I$1500,'1.PrepList'!$K$2:$K$1500,"")&amp;"",""))</f>
        <v/>
      </c>
      <c r="H8041" s="644" t="str">
        <f>IF($C8041="","",IFERROR(IF(_xlfn.XLOOKUP($C8041,tbl_StartedStatus[Bold ID],tbl_StartedStatus[Started])="Started","Yes",IF(_xlfn.XLOOKUP($C8041,tbl_StartedStatus[Bold ID],tbl_StartedStatus[Started])="No Show","No Show","")),""))</f>
        <v/>
      </c>
    </row>
    <row r="8042" spans="1:8" ht="15" customHeight="1" thickBot="1">
      <c r="A8042" s="38" t="str">
        <f>IF($C8042="","",IFERROR(_xlfn.XLOOKUP($C8042,'1.PrepList'!$I$2:$I$1500,'1.PrepList'!$G$2:$G$1500,"")&amp;"",""))</f>
        <v/>
      </c>
      <c r="B8042" s="638" t="str">
        <f>IF($C8042="","",IFERROR(_xlfn.XLOOKUP($C8042,'1.PrepList'!$I$2:$I$1500,'1.PrepList'!$H$2:$H$1500,"")&amp;"",""))</f>
        <v/>
      </c>
      <c r="D8042" s="638" t="str">
        <f>IF($C8042="","",IFERROR(_xlfn.XLOOKUP($C8042,'1.PrepList'!$I$2:$I$1500,'1.PrepList'!$J$2:$J$1500,"")&amp;"",""))</f>
        <v/>
      </c>
      <c r="E8042" s="638" t="str">
        <f>IF($C8042="","",IFERROR(_xlfn.XLOOKUP($C8042,'1.PrepList'!$I$2:$I$1500,'1.PrepList'!$N$2:$N$1500,"")&amp;"",""))</f>
        <v/>
      </c>
      <c r="F8042" s="638" t="str">
        <f>IF($C8042="","",IFERROR(_xlfn.XLOOKUP($C8042,'1.PrepList'!$I$2:$I$1500,'1.PrepList'!$K$2:$K$1500,"")&amp;"",""))</f>
        <v/>
      </c>
      <c r="H8042" s="644" t="str">
        <f>IF($C8042="","",IFERROR(IF(_xlfn.XLOOKUP($C8042,tbl_StartedStatus[Bold ID],tbl_StartedStatus[Started])="Started","Yes",IF(_xlfn.XLOOKUP($C8042,tbl_StartedStatus[Bold ID],tbl_StartedStatus[Started])="No Show","No Show","")),""))</f>
        <v/>
      </c>
    </row>
    <row r="8043" spans="1:8" ht="15" customHeight="1" thickBot="1">
      <c r="A8043" s="38" t="str">
        <f>IF($C8043="","",IFERROR(_xlfn.XLOOKUP($C8043,'1.PrepList'!$I$2:$I$1500,'1.PrepList'!$G$2:$G$1500,"")&amp;"",""))</f>
        <v/>
      </c>
      <c r="B8043" s="638" t="str">
        <f>IF($C8043="","",IFERROR(_xlfn.XLOOKUP($C8043,'1.PrepList'!$I$2:$I$1500,'1.PrepList'!$H$2:$H$1500,"")&amp;"",""))</f>
        <v/>
      </c>
      <c r="D8043" s="638" t="str">
        <f>IF($C8043="","",IFERROR(_xlfn.XLOOKUP($C8043,'1.PrepList'!$I$2:$I$1500,'1.PrepList'!$J$2:$J$1500,"")&amp;"",""))</f>
        <v/>
      </c>
      <c r="E8043" s="638" t="str">
        <f>IF($C8043="","",IFERROR(_xlfn.XLOOKUP($C8043,'1.PrepList'!$I$2:$I$1500,'1.PrepList'!$N$2:$N$1500,"")&amp;"",""))</f>
        <v/>
      </c>
      <c r="F8043" s="638" t="str">
        <f>IF($C8043="","",IFERROR(_xlfn.XLOOKUP($C8043,'1.PrepList'!$I$2:$I$1500,'1.PrepList'!$K$2:$K$1500,"")&amp;"",""))</f>
        <v/>
      </c>
      <c r="H8043" s="644" t="str">
        <f>IF($C8043="","",IFERROR(IF(_xlfn.XLOOKUP($C8043,tbl_StartedStatus[Bold ID],tbl_StartedStatus[Started])="Started","Yes",IF(_xlfn.XLOOKUP($C8043,tbl_StartedStatus[Bold ID],tbl_StartedStatus[Started])="No Show","No Show","")),""))</f>
        <v/>
      </c>
    </row>
    <row r="8044" spans="1:8" ht="15" customHeight="1" thickBot="1">
      <c r="A8044" s="38" t="str">
        <f>IF($C8044="","",IFERROR(_xlfn.XLOOKUP($C8044,'1.PrepList'!$I$2:$I$1500,'1.PrepList'!$G$2:$G$1500,"")&amp;"",""))</f>
        <v/>
      </c>
      <c r="B8044" s="638" t="str">
        <f>IF($C8044="","",IFERROR(_xlfn.XLOOKUP($C8044,'1.PrepList'!$I$2:$I$1500,'1.PrepList'!$H$2:$H$1500,"")&amp;"",""))</f>
        <v/>
      </c>
      <c r="D8044" s="638" t="str">
        <f>IF($C8044="","",IFERROR(_xlfn.XLOOKUP($C8044,'1.PrepList'!$I$2:$I$1500,'1.PrepList'!$J$2:$J$1500,"")&amp;"",""))</f>
        <v/>
      </c>
      <c r="E8044" s="638" t="str">
        <f>IF($C8044="","",IFERROR(_xlfn.XLOOKUP($C8044,'1.PrepList'!$I$2:$I$1500,'1.PrepList'!$N$2:$N$1500,"")&amp;"",""))</f>
        <v/>
      </c>
      <c r="F8044" s="638" t="str">
        <f>IF($C8044="","",IFERROR(_xlfn.XLOOKUP($C8044,'1.PrepList'!$I$2:$I$1500,'1.PrepList'!$K$2:$K$1500,"")&amp;"",""))</f>
        <v/>
      </c>
      <c r="H8044" s="644" t="str">
        <f>IF($C8044="","",IFERROR(IF(_xlfn.XLOOKUP($C8044,tbl_StartedStatus[Bold ID],tbl_StartedStatus[Started])="Started","Yes",IF(_xlfn.XLOOKUP($C8044,tbl_StartedStatus[Bold ID],tbl_StartedStatus[Started])="No Show","No Show","")),""))</f>
        <v/>
      </c>
    </row>
    <row r="8045" spans="1:8" ht="15" customHeight="1" thickBot="1">
      <c r="A8045" s="38" t="str">
        <f>IF($C8045="","",IFERROR(_xlfn.XLOOKUP($C8045,'1.PrepList'!$I$2:$I$1500,'1.PrepList'!$G$2:$G$1500,"")&amp;"",""))</f>
        <v/>
      </c>
      <c r="B8045" s="638" t="str">
        <f>IF($C8045="","",IFERROR(_xlfn.XLOOKUP($C8045,'1.PrepList'!$I$2:$I$1500,'1.PrepList'!$H$2:$H$1500,"")&amp;"",""))</f>
        <v/>
      </c>
      <c r="D8045" s="638" t="str">
        <f>IF($C8045="","",IFERROR(_xlfn.XLOOKUP($C8045,'1.PrepList'!$I$2:$I$1500,'1.PrepList'!$J$2:$J$1500,"")&amp;"",""))</f>
        <v/>
      </c>
      <c r="E8045" s="638" t="str">
        <f>IF($C8045="","",IFERROR(_xlfn.XLOOKUP($C8045,'1.PrepList'!$I$2:$I$1500,'1.PrepList'!$N$2:$N$1500,"")&amp;"",""))</f>
        <v/>
      </c>
      <c r="F8045" s="638" t="str">
        <f>IF($C8045="","",IFERROR(_xlfn.XLOOKUP($C8045,'1.PrepList'!$I$2:$I$1500,'1.PrepList'!$K$2:$K$1500,"")&amp;"",""))</f>
        <v/>
      </c>
      <c r="H8045" s="644" t="str">
        <f>IF($C8045="","",IFERROR(IF(_xlfn.XLOOKUP($C8045,tbl_StartedStatus[Bold ID],tbl_StartedStatus[Started])="Started","Yes",IF(_xlfn.XLOOKUP($C8045,tbl_StartedStatus[Bold ID],tbl_StartedStatus[Started])="No Show","No Show","")),""))</f>
        <v/>
      </c>
    </row>
    <row r="8046" spans="1:8" ht="15" customHeight="1" thickBot="1">
      <c r="A8046" s="38" t="str">
        <f>IF($C8046="","",IFERROR(_xlfn.XLOOKUP($C8046,'1.PrepList'!$I$2:$I$1500,'1.PrepList'!$G$2:$G$1500,"")&amp;"",""))</f>
        <v/>
      </c>
      <c r="B8046" s="638" t="str">
        <f>IF($C8046="","",IFERROR(_xlfn.XLOOKUP($C8046,'1.PrepList'!$I$2:$I$1500,'1.PrepList'!$H$2:$H$1500,"")&amp;"",""))</f>
        <v/>
      </c>
      <c r="D8046" s="638" t="str">
        <f>IF($C8046="","",IFERROR(_xlfn.XLOOKUP($C8046,'1.PrepList'!$I$2:$I$1500,'1.PrepList'!$J$2:$J$1500,"")&amp;"",""))</f>
        <v/>
      </c>
      <c r="E8046" s="638" t="str">
        <f>IF($C8046="","",IFERROR(_xlfn.XLOOKUP($C8046,'1.PrepList'!$I$2:$I$1500,'1.PrepList'!$N$2:$N$1500,"")&amp;"",""))</f>
        <v/>
      </c>
      <c r="F8046" s="638" t="str">
        <f>IF($C8046="","",IFERROR(_xlfn.XLOOKUP($C8046,'1.PrepList'!$I$2:$I$1500,'1.PrepList'!$K$2:$K$1500,"")&amp;"",""))</f>
        <v/>
      </c>
      <c r="H8046" s="644" t="str">
        <f>IF($C8046="","",IFERROR(IF(_xlfn.XLOOKUP($C8046,tbl_StartedStatus[Bold ID],tbl_StartedStatus[Started])="Started","Yes",IF(_xlfn.XLOOKUP($C8046,tbl_StartedStatus[Bold ID],tbl_StartedStatus[Started])="No Show","No Show","")),""))</f>
        <v/>
      </c>
    </row>
    <row r="8047" spans="1:8" ht="15" customHeight="1" thickBot="1">
      <c r="A8047" s="38" t="str">
        <f>IF($C8047="","",IFERROR(_xlfn.XLOOKUP($C8047,'1.PrepList'!$I$2:$I$1500,'1.PrepList'!$G$2:$G$1500,"")&amp;"",""))</f>
        <v/>
      </c>
      <c r="B8047" s="638" t="str">
        <f>IF($C8047="","",IFERROR(_xlfn.XLOOKUP($C8047,'1.PrepList'!$I$2:$I$1500,'1.PrepList'!$H$2:$H$1500,"")&amp;"",""))</f>
        <v/>
      </c>
      <c r="D8047" s="638" t="str">
        <f>IF($C8047="","",IFERROR(_xlfn.XLOOKUP($C8047,'1.PrepList'!$I$2:$I$1500,'1.PrepList'!$J$2:$J$1500,"")&amp;"",""))</f>
        <v/>
      </c>
      <c r="E8047" s="638" t="str">
        <f>IF($C8047="","",IFERROR(_xlfn.XLOOKUP($C8047,'1.PrepList'!$I$2:$I$1500,'1.PrepList'!$N$2:$N$1500,"")&amp;"",""))</f>
        <v/>
      </c>
      <c r="F8047" s="638" t="str">
        <f>IF($C8047="","",IFERROR(_xlfn.XLOOKUP($C8047,'1.PrepList'!$I$2:$I$1500,'1.PrepList'!$K$2:$K$1500,"")&amp;"",""))</f>
        <v/>
      </c>
      <c r="H8047" s="644" t="str">
        <f>IF($C8047="","",IFERROR(IF(_xlfn.XLOOKUP($C8047,tbl_StartedStatus[Bold ID],tbl_StartedStatus[Started])="Started","Yes",IF(_xlfn.XLOOKUP($C8047,tbl_StartedStatus[Bold ID],tbl_StartedStatus[Started])="No Show","No Show","")),""))</f>
        <v/>
      </c>
    </row>
    <row r="8048" spans="1:8" ht="15" customHeight="1" thickBot="1">
      <c r="A8048" s="38" t="str">
        <f>IF($C8048="","",IFERROR(_xlfn.XLOOKUP($C8048,'1.PrepList'!$I$2:$I$1500,'1.PrepList'!$G$2:$G$1500,"")&amp;"",""))</f>
        <v/>
      </c>
      <c r="B8048" s="638" t="str">
        <f>IF($C8048="","",IFERROR(_xlfn.XLOOKUP($C8048,'1.PrepList'!$I$2:$I$1500,'1.PrepList'!$H$2:$H$1500,"")&amp;"",""))</f>
        <v/>
      </c>
      <c r="D8048" s="638" t="str">
        <f>IF($C8048="","",IFERROR(_xlfn.XLOOKUP($C8048,'1.PrepList'!$I$2:$I$1500,'1.PrepList'!$J$2:$J$1500,"")&amp;"",""))</f>
        <v/>
      </c>
      <c r="E8048" s="638" t="str">
        <f>IF($C8048="","",IFERROR(_xlfn.XLOOKUP($C8048,'1.PrepList'!$I$2:$I$1500,'1.PrepList'!$N$2:$N$1500,"")&amp;"",""))</f>
        <v/>
      </c>
      <c r="F8048" s="638" t="str">
        <f>IF($C8048="","",IFERROR(_xlfn.XLOOKUP($C8048,'1.PrepList'!$I$2:$I$1500,'1.PrepList'!$K$2:$K$1500,"")&amp;"",""))</f>
        <v/>
      </c>
      <c r="H8048" s="644" t="str">
        <f>IF($C8048="","",IFERROR(IF(_xlfn.XLOOKUP($C8048,tbl_StartedStatus[Bold ID],tbl_StartedStatus[Started])="Started","Yes",IF(_xlfn.XLOOKUP($C8048,tbl_StartedStatus[Bold ID],tbl_StartedStatus[Started])="No Show","No Show","")),""))</f>
        <v/>
      </c>
    </row>
    <row r="8049" spans="1:8" ht="15" customHeight="1" thickBot="1">
      <c r="A8049" s="38" t="str">
        <f>IF($C8049="","",IFERROR(_xlfn.XLOOKUP($C8049,'1.PrepList'!$I$2:$I$1500,'1.PrepList'!$G$2:$G$1500,"")&amp;"",""))</f>
        <v/>
      </c>
      <c r="B8049" s="638" t="str">
        <f>IF($C8049="","",IFERROR(_xlfn.XLOOKUP($C8049,'1.PrepList'!$I$2:$I$1500,'1.PrepList'!$H$2:$H$1500,"")&amp;"",""))</f>
        <v/>
      </c>
      <c r="D8049" s="638" t="str">
        <f>IF($C8049="","",IFERROR(_xlfn.XLOOKUP($C8049,'1.PrepList'!$I$2:$I$1500,'1.PrepList'!$J$2:$J$1500,"")&amp;"",""))</f>
        <v/>
      </c>
      <c r="E8049" s="638" t="str">
        <f>IF($C8049="","",IFERROR(_xlfn.XLOOKUP($C8049,'1.PrepList'!$I$2:$I$1500,'1.PrepList'!$N$2:$N$1500,"")&amp;"",""))</f>
        <v/>
      </c>
      <c r="F8049" s="638" t="str">
        <f>IF($C8049="","",IFERROR(_xlfn.XLOOKUP($C8049,'1.PrepList'!$I$2:$I$1500,'1.PrepList'!$K$2:$K$1500,"")&amp;"",""))</f>
        <v/>
      </c>
      <c r="H8049" s="644" t="str">
        <f>IF($C8049="","",IFERROR(IF(_xlfn.XLOOKUP($C8049,tbl_StartedStatus[Bold ID],tbl_StartedStatus[Started])="Started","Yes",IF(_xlfn.XLOOKUP($C8049,tbl_StartedStatus[Bold ID],tbl_StartedStatus[Started])="No Show","No Show","")),""))</f>
        <v/>
      </c>
    </row>
    <row r="8050" spans="1:8" ht="15" customHeight="1" thickBot="1">
      <c r="A8050" s="38" t="str">
        <f>IF($C8050="","",IFERROR(_xlfn.XLOOKUP($C8050,'1.PrepList'!$I$2:$I$1500,'1.PrepList'!$G$2:$G$1500,"")&amp;"",""))</f>
        <v/>
      </c>
      <c r="B8050" s="638" t="str">
        <f>IF($C8050="","",IFERROR(_xlfn.XLOOKUP($C8050,'1.PrepList'!$I$2:$I$1500,'1.PrepList'!$H$2:$H$1500,"")&amp;"",""))</f>
        <v/>
      </c>
      <c r="D8050" s="638" t="str">
        <f>IF($C8050="","",IFERROR(_xlfn.XLOOKUP($C8050,'1.PrepList'!$I$2:$I$1500,'1.PrepList'!$J$2:$J$1500,"")&amp;"",""))</f>
        <v/>
      </c>
      <c r="E8050" s="638" t="str">
        <f>IF($C8050="","",IFERROR(_xlfn.XLOOKUP($C8050,'1.PrepList'!$I$2:$I$1500,'1.PrepList'!$N$2:$N$1500,"")&amp;"",""))</f>
        <v/>
      </c>
      <c r="F8050" s="638" t="str">
        <f>IF($C8050="","",IFERROR(_xlfn.XLOOKUP($C8050,'1.PrepList'!$I$2:$I$1500,'1.PrepList'!$K$2:$K$1500,"")&amp;"",""))</f>
        <v/>
      </c>
      <c r="H8050" s="644" t="str">
        <f>IF($C8050="","",IFERROR(IF(_xlfn.XLOOKUP($C8050,tbl_StartedStatus[Bold ID],tbl_StartedStatus[Started])="Started","Yes",IF(_xlfn.XLOOKUP($C8050,tbl_StartedStatus[Bold ID],tbl_StartedStatus[Started])="No Show","No Show","")),""))</f>
        <v/>
      </c>
    </row>
    <row r="8051" spans="1:8" ht="15" customHeight="1" thickBot="1">
      <c r="A8051" s="38" t="str">
        <f>IF($C8051="","",IFERROR(_xlfn.XLOOKUP($C8051,'1.PrepList'!$I$2:$I$1500,'1.PrepList'!$G$2:$G$1500,"")&amp;"",""))</f>
        <v/>
      </c>
      <c r="B8051" s="638" t="str">
        <f>IF($C8051="","",IFERROR(_xlfn.XLOOKUP($C8051,'1.PrepList'!$I$2:$I$1500,'1.PrepList'!$H$2:$H$1500,"")&amp;"",""))</f>
        <v/>
      </c>
      <c r="D8051" s="638" t="str">
        <f>IF($C8051="","",IFERROR(_xlfn.XLOOKUP($C8051,'1.PrepList'!$I$2:$I$1500,'1.PrepList'!$J$2:$J$1500,"")&amp;"",""))</f>
        <v/>
      </c>
      <c r="E8051" s="638" t="str">
        <f>IF($C8051="","",IFERROR(_xlfn.XLOOKUP($C8051,'1.PrepList'!$I$2:$I$1500,'1.PrepList'!$N$2:$N$1500,"")&amp;"",""))</f>
        <v/>
      </c>
      <c r="F8051" s="638" t="str">
        <f>IF($C8051="","",IFERROR(_xlfn.XLOOKUP($C8051,'1.PrepList'!$I$2:$I$1500,'1.PrepList'!$K$2:$K$1500,"")&amp;"",""))</f>
        <v/>
      </c>
      <c r="H8051" s="644" t="str">
        <f>IF($C8051="","",IFERROR(IF(_xlfn.XLOOKUP($C8051,tbl_StartedStatus[Bold ID],tbl_StartedStatus[Started])="Started","Yes",IF(_xlfn.XLOOKUP($C8051,tbl_StartedStatus[Bold ID],tbl_StartedStatus[Started])="No Show","No Show","")),""))</f>
        <v/>
      </c>
    </row>
    <row r="8052" spans="1:8" ht="15" customHeight="1" thickBot="1">
      <c r="A8052" s="38" t="str">
        <f>IF($C8052="","",IFERROR(_xlfn.XLOOKUP($C8052,'1.PrepList'!$I$2:$I$1500,'1.PrepList'!$G$2:$G$1500,"")&amp;"",""))</f>
        <v/>
      </c>
      <c r="B8052" s="638" t="str">
        <f>IF($C8052="","",IFERROR(_xlfn.XLOOKUP($C8052,'1.PrepList'!$I$2:$I$1500,'1.PrepList'!$H$2:$H$1500,"")&amp;"",""))</f>
        <v/>
      </c>
      <c r="D8052" s="638" t="str">
        <f>IF($C8052="","",IFERROR(_xlfn.XLOOKUP($C8052,'1.PrepList'!$I$2:$I$1500,'1.PrepList'!$J$2:$J$1500,"")&amp;"",""))</f>
        <v/>
      </c>
      <c r="E8052" s="638" t="str">
        <f>IF($C8052="","",IFERROR(_xlfn.XLOOKUP($C8052,'1.PrepList'!$I$2:$I$1500,'1.PrepList'!$N$2:$N$1500,"")&amp;"",""))</f>
        <v/>
      </c>
      <c r="F8052" s="638" t="str">
        <f>IF($C8052="","",IFERROR(_xlfn.XLOOKUP($C8052,'1.PrepList'!$I$2:$I$1500,'1.PrepList'!$K$2:$K$1500,"")&amp;"",""))</f>
        <v/>
      </c>
      <c r="H8052" s="644" t="str">
        <f>IF($C8052="","",IFERROR(IF(_xlfn.XLOOKUP($C8052,tbl_StartedStatus[Bold ID],tbl_StartedStatus[Started])="Started","Yes",IF(_xlfn.XLOOKUP($C8052,tbl_StartedStatus[Bold ID],tbl_StartedStatus[Started])="No Show","No Show","")),""))</f>
        <v/>
      </c>
    </row>
    <row r="8053" spans="1:8" ht="15" customHeight="1" thickBot="1">
      <c r="A8053" s="38" t="str">
        <f>IF($C8053="","",IFERROR(_xlfn.XLOOKUP($C8053,'1.PrepList'!$I$2:$I$1500,'1.PrepList'!$G$2:$G$1500,"")&amp;"",""))</f>
        <v/>
      </c>
      <c r="B8053" s="638" t="str">
        <f>IF($C8053="","",IFERROR(_xlfn.XLOOKUP($C8053,'1.PrepList'!$I$2:$I$1500,'1.PrepList'!$H$2:$H$1500,"")&amp;"",""))</f>
        <v/>
      </c>
      <c r="D8053" s="638" t="str">
        <f>IF($C8053="","",IFERROR(_xlfn.XLOOKUP($C8053,'1.PrepList'!$I$2:$I$1500,'1.PrepList'!$J$2:$J$1500,"")&amp;"",""))</f>
        <v/>
      </c>
      <c r="E8053" s="638" t="str">
        <f>IF($C8053="","",IFERROR(_xlfn.XLOOKUP($C8053,'1.PrepList'!$I$2:$I$1500,'1.PrepList'!$N$2:$N$1500,"")&amp;"",""))</f>
        <v/>
      </c>
      <c r="F8053" s="638" t="str">
        <f>IF($C8053="","",IFERROR(_xlfn.XLOOKUP($C8053,'1.PrepList'!$I$2:$I$1500,'1.PrepList'!$K$2:$K$1500,"")&amp;"",""))</f>
        <v/>
      </c>
      <c r="H8053" s="644" t="str">
        <f>IF($C8053="","",IFERROR(IF(_xlfn.XLOOKUP($C8053,tbl_StartedStatus[Bold ID],tbl_StartedStatus[Started])="Started","Yes",IF(_xlfn.XLOOKUP($C8053,tbl_StartedStatus[Bold ID],tbl_StartedStatus[Started])="No Show","No Show","")),""))</f>
        <v/>
      </c>
    </row>
    <row r="8054" spans="1:8" ht="15" customHeight="1" thickBot="1">
      <c r="A8054" s="38" t="str">
        <f>IF($C8054="","",IFERROR(_xlfn.XLOOKUP($C8054,'1.PrepList'!$I$2:$I$1500,'1.PrepList'!$G$2:$G$1500,"")&amp;"",""))</f>
        <v/>
      </c>
      <c r="B8054" s="638" t="str">
        <f>IF($C8054="","",IFERROR(_xlfn.XLOOKUP($C8054,'1.PrepList'!$I$2:$I$1500,'1.PrepList'!$H$2:$H$1500,"")&amp;"",""))</f>
        <v/>
      </c>
      <c r="D8054" s="638" t="str">
        <f>IF($C8054="","",IFERROR(_xlfn.XLOOKUP($C8054,'1.PrepList'!$I$2:$I$1500,'1.PrepList'!$J$2:$J$1500,"")&amp;"",""))</f>
        <v/>
      </c>
      <c r="E8054" s="638" t="str">
        <f>IF($C8054="","",IFERROR(_xlfn.XLOOKUP($C8054,'1.PrepList'!$I$2:$I$1500,'1.PrepList'!$N$2:$N$1500,"")&amp;"",""))</f>
        <v/>
      </c>
      <c r="F8054" s="638" t="str">
        <f>IF($C8054="","",IFERROR(_xlfn.XLOOKUP($C8054,'1.PrepList'!$I$2:$I$1500,'1.PrepList'!$K$2:$K$1500,"")&amp;"",""))</f>
        <v/>
      </c>
      <c r="H8054" s="644" t="str">
        <f>IF($C8054="","",IFERROR(IF(_xlfn.XLOOKUP($C8054,tbl_StartedStatus[Bold ID],tbl_StartedStatus[Started])="Started","Yes",IF(_xlfn.XLOOKUP($C8054,tbl_StartedStatus[Bold ID],tbl_StartedStatus[Started])="No Show","No Show","")),""))</f>
        <v/>
      </c>
    </row>
    <row r="8055" spans="1:8" ht="15" customHeight="1" thickBot="1">
      <c r="A8055" s="38" t="str">
        <f>IF($C8055="","",IFERROR(_xlfn.XLOOKUP($C8055,'1.PrepList'!$I$2:$I$1500,'1.PrepList'!$G$2:$G$1500,"")&amp;"",""))</f>
        <v/>
      </c>
      <c r="B8055" s="638" t="str">
        <f>IF($C8055="","",IFERROR(_xlfn.XLOOKUP($C8055,'1.PrepList'!$I$2:$I$1500,'1.PrepList'!$H$2:$H$1500,"")&amp;"",""))</f>
        <v/>
      </c>
      <c r="D8055" s="638" t="str">
        <f>IF($C8055="","",IFERROR(_xlfn.XLOOKUP($C8055,'1.PrepList'!$I$2:$I$1500,'1.PrepList'!$J$2:$J$1500,"")&amp;"",""))</f>
        <v/>
      </c>
      <c r="E8055" s="638" t="str">
        <f>IF($C8055="","",IFERROR(_xlfn.XLOOKUP($C8055,'1.PrepList'!$I$2:$I$1500,'1.PrepList'!$N$2:$N$1500,"")&amp;"",""))</f>
        <v/>
      </c>
      <c r="F8055" s="638" t="str">
        <f>IF($C8055="","",IFERROR(_xlfn.XLOOKUP($C8055,'1.PrepList'!$I$2:$I$1500,'1.PrepList'!$K$2:$K$1500,"")&amp;"",""))</f>
        <v/>
      </c>
      <c r="H8055" s="644" t="str">
        <f>IF($C8055="","",IFERROR(IF(_xlfn.XLOOKUP($C8055,tbl_StartedStatus[Bold ID],tbl_StartedStatus[Started])="Started","Yes",IF(_xlfn.XLOOKUP($C8055,tbl_StartedStatus[Bold ID],tbl_StartedStatus[Started])="No Show","No Show","")),""))</f>
        <v/>
      </c>
    </row>
    <row r="8056" spans="1:8" ht="15" customHeight="1" thickBot="1">
      <c r="A8056" s="38" t="str">
        <f>IF($C8056="","",IFERROR(_xlfn.XLOOKUP($C8056,'1.PrepList'!$I$2:$I$1500,'1.PrepList'!$G$2:$G$1500,"")&amp;"",""))</f>
        <v/>
      </c>
      <c r="B8056" s="638" t="str">
        <f>IF($C8056="","",IFERROR(_xlfn.XLOOKUP($C8056,'1.PrepList'!$I$2:$I$1500,'1.PrepList'!$H$2:$H$1500,"")&amp;"",""))</f>
        <v/>
      </c>
      <c r="D8056" s="638" t="str">
        <f>IF($C8056="","",IFERROR(_xlfn.XLOOKUP($C8056,'1.PrepList'!$I$2:$I$1500,'1.PrepList'!$J$2:$J$1500,"")&amp;"",""))</f>
        <v/>
      </c>
      <c r="E8056" s="638" t="str">
        <f>IF($C8056="","",IFERROR(_xlfn.XLOOKUP($C8056,'1.PrepList'!$I$2:$I$1500,'1.PrepList'!$N$2:$N$1500,"")&amp;"",""))</f>
        <v/>
      </c>
      <c r="F8056" s="638" t="str">
        <f>IF($C8056="","",IFERROR(_xlfn.XLOOKUP($C8056,'1.PrepList'!$I$2:$I$1500,'1.PrepList'!$K$2:$K$1500,"")&amp;"",""))</f>
        <v/>
      </c>
      <c r="H8056" s="644" t="str">
        <f>IF($C8056="","",IFERROR(IF(_xlfn.XLOOKUP($C8056,tbl_StartedStatus[Bold ID],tbl_StartedStatus[Started])="Started","Yes",IF(_xlfn.XLOOKUP($C8056,tbl_StartedStatus[Bold ID],tbl_StartedStatus[Started])="No Show","No Show","")),""))</f>
        <v/>
      </c>
    </row>
    <row r="8057" spans="1:8" ht="15" customHeight="1" thickBot="1">
      <c r="A8057" s="38" t="str">
        <f>IF($C8057="","",IFERROR(_xlfn.XLOOKUP($C8057,'1.PrepList'!$I$2:$I$1500,'1.PrepList'!$G$2:$G$1500,"")&amp;"",""))</f>
        <v/>
      </c>
      <c r="B8057" s="638" t="str">
        <f>IF($C8057="","",IFERROR(_xlfn.XLOOKUP($C8057,'1.PrepList'!$I$2:$I$1500,'1.PrepList'!$H$2:$H$1500,"")&amp;"",""))</f>
        <v/>
      </c>
      <c r="D8057" s="638" t="str">
        <f>IF($C8057="","",IFERROR(_xlfn.XLOOKUP($C8057,'1.PrepList'!$I$2:$I$1500,'1.PrepList'!$J$2:$J$1500,"")&amp;"",""))</f>
        <v/>
      </c>
      <c r="E8057" s="638" t="str">
        <f>IF($C8057="","",IFERROR(_xlfn.XLOOKUP($C8057,'1.PrepList'!$I$2:$I$1500,'1.PrepList'!$N$2:$N$1500,"")&amp;"",""))</f>
        <v/>
      </c>
      <c r="F8057" s="638" t="str">
        <f>IF($C8057="","",IFERROR(_xlfn.XLOOKUP($C8057,'1.PrepList'!$I$2:$I$1500,'1.PrepList'!$K$2:$K$1500,"")&amp;"",""))</f>
        <v/>
      </c>
      <c r="H8057" s="644" t="str">
        <f>IF($C8057="","",IFERROR(IF(_xlfn.XLOOKUP($C8057,tbl_StartedStatus[Bold ID],tbl_StartedStatus[Started])="Started","Yes",IF(_xlfn.XLOOKUP($C8057,tbl_StartedStatus[Bold ID],tbl_StartedStatus[Started])="No Show","No Show","")),""))</f>
        <v/>
      </c>
    </row>
    <row r="8058" spans="1:8" ht="15" customHeight="1" thickBot="1">
      <c r="A8058" s="38" t="str">
        <f>IF($C8058="","",IFERROR(_xlfn.XLOOKUP($C8058,'1.PrepList'!$I$2:$I$1500,'1.PrepList'!$G$2:$G$1500,"")&amp;"",""))</f>
        <v/>
      </c>
      <c r="B8058" s="638" t="str">
        <f>IF($C8058="","",IFERROR(_xlfn.XLOOKUP($C8058,'1.PrepList'!$I$2:$I$1500,'1.PrepList'!$H$2:$H$1500,"")&amp;"",""))</f>
        <v/>
      </c>
      <c r="D8058" s="638" t="str">
        <f>IF($C8058="","",IFERROR(_xlfn.XLOOKUP($C8058,'1.PrepList'!$I$2:$I$1500,'1.PrepList'!$J$2:$J$1500,"")&amp;"",""))</f>
        <v/>
      </c>
      <c r="E8058" s="638" t="str">
        <f>IF($C8058="","",IFERROR(_xlfn.XLOOKUP($C8058,'1.PrepList'!$I$2:$I$1500,'1.PrepList'!$N$2:$N$1500,"")&amp;"",""))</f>
        <v/>
      </c>
      <c r="F8058" s="638" t="str">
        <f>IF($C8058="","",IFERROR(_xlfn.XLOOKUP($C8058,'1.PrepList'!$I$2:$I$1500,'1.PrepList'!$K$2:$K$1500,"")&amp;"",""))</f>
        <v/>
      </c>
      <c r="H8058" s="644" t="str">
        <f>IF($C8058="","",IFERROR(IF(_xlfn.XLOOKUP($C8058,tbl_StartedStatus[Bold ID],tbl_StartedStatus[Started])="Started","Yes",IF(_xlfn.XLOOKUP($C8058,tbl_StartedStatus[Bold ID],tbl_StartedStatus[Started])="No Show","No Show","")),""))</f>
        <v/>
      </c>
    </row>
    <row r="8059" spans="1:8" ht="15" customHeight="1" thickBot="1">
      <c r="A8059" s="38" t="str">
        <f>IF($C8059="","",IFERROR(_xlfn.XLOOKUP($C8059,'1.PrepList'!$I$2:$I$1500,'1.PrepList'!$G$2:$G$1500,"")&amp;"",""))</f>
        <v/>
      </c>
      <c r="B8059" s="638" t="str">
        <f>IF($C8059="","",IFERROR(_xlfn.XLOOKUP($C8059,'1.PrepList'!$I$2:$I$1500,'1.PrepList'!$H$2:$H$1500,"")&amp;"",""))</f>
        <v/>
      </c>
      <c r="D8059" s="638" t="str">
        <f>IF($C8059="","",IFERROR(_xlfn.XLOOKUP($C8059,'1.PrepList'!$I$2:$I$1500,'1.PrepList'!$J$2:$J$1500,"")&amp;"",""))</f>
        <v/>
      </c>
      <c r="E8059" s="638" t="str">
        <f>IF($C8059="","",IFERROR(_xlfn.XLOOKUP($C8059,'1.PrepList'!$I$2:$I$1500,'1.PrepList'!$N$2:$N$1500,"")&amp;"",""))</f>
        <v/>
      </c>
      <c r="F8059" s="638" t="str">
        <f>IF($C8059="","",IFERROR(_xlfn.XLOOKUP($C8059,'1.PrepList'!$I$2:$I$1500,'1.PrepList'!$K$2:$K$1500,"")&amp;"",""))</f>
        <v/>
      </c>
      <c r="H8059" s="644" t="str">
        <f>IF($C8059="","",IFERROR(IF(_xlfn.XLOOKUP($C8059,tbl_StartedStatus[Bold ID],tbl_StartedStatus[Started])="Started","Yes",IF(_xlfn.XLOOKUP($C8059,tbl_StartedStatus[Bold ID],tbl_StartedStatus[Started])="No Show","No Show","")),""))</f>
        <v/>
      </c>
    </row>
    <row r="8060" spans="1:8" ht="15" customHeight="1" thickBot="1">
      <c r="A8060" s="38" t="str">
        <f>IF($C8060="","",IFERROR(_xlfn.XLOOKUP($C8060,'1.PrepList'!$I$2:$I$1500,'1.PrepList'!$G$2:$G$1500,"")&amp;"",""))</f>
        <v/>
      </c>
      <c r="B8060" s="638" t="str">
        <f>IF($C8060="","",IFERROR(_xlfn.XLOOKUP($C8060,'1.PrepList'!$I$2:$I$1500,'1.PrepList'!$H$2:$H$1500,"")&amp;"",""))</f>
        <v/>
      </c>
      <c r="D8060" s="638" t="str">
        <f>IF($C8060="","",IFERROR(_xlfn.XLOOKUP($C8060,'1.PrepList'!$I$2:$I$1500,'1.PrepList'!$J$2:$J$1500,"")&amp;"",""))</f>
        <v/>
      </c>
      <c r="E8060" s="638" t="str">
        <f>IF($C8060="","",IFERROR(_xlfn.XLOOKUP($C8060,'1.PrepList'!$I$2:$I$1500,'1.PrepList'!$N$2:$N$1500,"")&amp;"",""))</f>
        <v/>
      </c>
      <c r="F8060" s="638" t="str">
        <f>IF($C8060="","",IFERROR(_xlfn.XLOOKUP($C8060,'1.PrepList'!$I$2:$I$1500,'1.PrepList'!$K$2:$K$1500,"")&amp;"",""))</f>
        <v/>
      </c>
      <c r="H8060" s="644" t="str">
        <f>IF($C8060="","",IFERROR(IF(_xlfn.XLOOKUP($C8060,tbl_StartedStatus[Bold ID],tbl_StartedStatus[Started])="Started","Yes",IF(_xlfn.XLOOKUP($C8060,tbl_StartedStatus[Bold ID],tbl_StartedStatus[Started])="No Show","No Show","")),""))</f>
        <v/>
      </c>
    </row>
    <row r="8061" spans="1:8" ht="15" customHeight="1" thickBot="1">
      <c r="A8061" s="38" t="str">
        <f>IF($C8061="","",IFERROR(_xlfn.XLOOKUP($C8061,'1.PrepList'!$I$2:$I$1500,'1.PrepList'!$G$2:$G$1500,"")&amp;"",""))</f>
        <v/>
      </c>
      <c r="B8061" s="638" t="str">
        <f>IF($C8061="","",IFERROR(_xlfn.XLOOKUP($C8061,'1.PrepList'!$I$2:$I$1500,'1.PrepList'!$H$2:$H$1500,"")&amp;"",""))</f>
        <v/>
      </c>
      <c r="D8061" s="638" t="str">
        <f>IF($C8061="","",IFERROR(_xlfn.XLOOKUP($C8061,'1.PrepList'!$I$2:$I$1500,'1.PrepList'!$J$2:$J$1500,"")&amp;"",""))</f>
        <v/>
      </c>
      <c r="E8061" s="638" t="str">
        <f>IF($C8061="","",IFERROR(_xlfn.XLOOKUP($C8061,'1.PrepList'!$I$2:$I$1500,'1.PrepList'!$N$2:$N$1500,"")&amp;"",""))</f>
        <v/>
      </c>
      <c r="F8061" s="638" t="str">
        <f>IF($C8061="","",IFERROR(_xlfn.XLOOKUP($C8061,'1.PrepList'!$I$2:$I$1500,'1.PrepList'!$K$2:$K$1500,"")&amp;"",""))</f>
        <v/>
      </c>
      <c r="H8061" s="644" t="str">
        <f>IF($C8061="","",IFERROR(IF(_xlfn.XLOOKUP($C8061,tbl_StartedStatus[Bold ID],tbl_StartedStatus[Started])="Started","Yes",IF(_xlfn.XLOOKUP($C8061,tbl_StartedStatus[Bold ID],tbl_StartedStatus[Started])="No Show","No Show","")),""))</f>
        <v/>
      </c>
    </row>
    <row r="8062" spans="1:8" ht="15" customHeight="1" thickBot="1">
      <c r="A8062" s="38" t="str">
        <f>IF($C8062="","",IFERROR(_xlfn.XLOOKUP($C8062,'1.PrepList'!$I$2:$I$1500,'1.PrepList'!$G$2:$G$1500,"")&amp;"",""))</f>
        <v/>
      </c>
      <c r="B8062" s="638" t="str">
        <f>IF($C8062="","",IFERROR(_xlfn.XLOOKUP($C8062,'1.PrepList'!$I$2:$I$1500,'1.PrepList'!$H$2:$H$1500,"")&amp;"",""))</f>
        <v/>
      </c>
      <c r="D8062" s="638" t="str">
        <f>IF($C8062="","",IFERROR(_xlfn.XLOOKUP($C8062,'1.PrepList'!$I$2:$I$1500,'1.PrepList'!$J$2:$J$1500,"")&amp;"",""))</f>
        <v/>
      </c>
      <c r="E8062" s="638" t="str">
        <f>IF($C8062="","",IFERROR(_xlfn.XLOOKUP($C8062,'1.PrepList'!$I$2:$I$1500,'1.PrepList'!$N$2:$N$1500,"")&amp;"",""))</f>
        <v/>
      </c>
      <c r="F8062" s="638" t="str">
        <f>IF($C8062="","",IFERROR(_xlfn.XLOOKUP($C8062,'1.PrepList'!$I$2:$I$1500,'1.PrepList'!$K$2:$K$1500,"")&amp;"",""))</f>
        <v/>
      </c>
      <c r="H8062" s="644" t="str">
        <f>IF($C8062="","",IFERROR(IF(_xlfn.XLOOKUP($C8062,tbl_StartedStatus[Bold ID],tbl_StartedStatus[Started])="Started","Yes",IF(_xlfn.XLOOKUP($C8062,tbl_StartedStatus[Bold ID],tbl_StartedStatus[Started])="No Show","No Show","")),""))</f>
        <v/>
      </c>
    </row>
    <row r="8063" spans="1:8" ht="15" customHeight="1" thickBot="1">
      <c r="A8063" s="38" t="str">
        <f>IF($C8063="","",IFERROR(_xlfn.XLOOKUP($C8063,'1.PrepList'!$I$2:$I$1500,'1.PrepList'!$G$2:$G$1500,"")&amp;"",""))</f>
        <v/>
      </c>
      <c r="B8063" s="638" t="str">
        <f>IF($C8063="","",IFERROR(_xlfn.XLOOKUP($C8063,'1.PrepList'!$I$2:$I$1500,'1.PrepList'!$H$2:$H$1500,"")&amp;"",""))</f>
        <v/>
      </c>
      <c r="D8063" s="638" t="str">
        <f>IF($C8063="","",IFERROR(_xlfn.XLOOKUP($C8063,'1.PrepList'!$I$2:$I$1500,'1.PrepList'!$J$2:$J$1500,"")&amp;"",""))</f>
        <v/>
      </c>
      <c r="E8063" s="638" t="str">
        <f>IF($C8063="","",IFERROR(_xlfn.XLOOKUP($C8063,'1.PrepList'!$I$2:$I$1500,'1.PrepList'!$N$2:$N$1500,"")&amp;"",""))</f>
        <v/>
      </c>
      <c r="F8063" s="638" t="str">
        <f>IF($C8063="","",IFERROR(_xlfn.XLOOKUP($C8063,'1.PrepList'!$I$2:$I$1500,'1.PrepList'!$K$2:$K$1500,"")&amp;"",""))</f>
        <v/>
      </c>
      <c r="H8063" s="644" t="str">
        <f>IF($C8063="","",IFERROR(IF(_xlfn.XLOOKUP($C8063,tbl_StartedStatus[Bold ID],tbl_StartedStatus[Started])="Started","Yes",IF(_xlfn.XLOOKUP($C8063,tbl_StartedStatus[Bold ID],tbl_StartedStatus[Started])="No Show","No Show","")),""))</f>
        <v/>
      </c>
    </row>
    <row r="8064" spans="1:8" ht="15" customHeight="1" thickBot="1">
      <c r="A8064" s="38" t="str">
        <f>IF($C8064="","",IFERROR(_xlfn.XLOOKUP($C8064,'1.PrepList'!$I$2:$I$1500,'1.PrepList'!$G$2:$G$1500,"")&amp;"",""))</f>
        <v/>
      </c>
      <c r="B8064" s="638" t="str">
        <f>IF($C8064="","",IFERROR(_xlfn.XLOOKUP($C8064,'1.PrepList'!$I$2:$I$1500,'1.PrepList'!$H$2:$H$1500,"")&amp;"",""))</f>
        <v/>
      </c>
      <c r="D8064" s="638" t="str">
        <f>IF($C8064="","",IFERROR(_xlfn.XLOOKUP($C8064,'1.PrepList'!$I$2:$I$1500,'1.PrepList'!$J$2:$J$1500,"")&amp;"",""))</f>
        <v/>
      </c>
      <c r="E8064" s="638" t="str">
        <f>IF($C8064="","",IFERROR(_xlfn.XLOOKUP($C8064,'1.PrepList'!$I$2:$I$1500,'1.PrepList'!$N$2:$N$1500,"")&amp;"",""))</f>
        <v/>
      </c>
      <c r="F8064" s="638" t="str">
        <f>IF($C8064="","",IFERROR(_xlfn.XLOOKUP($C8064,'1.PrepList'!$I$2:$I$1500,'1.PrepList'!$K$2:$K$1500,"")&amp;"",""))</f>
        <v/>
      </c>
      <c r="H8064" s="644" t="str">
        <f>IF($C8064="","",IFERROR(IF(_xlfn.XLOOKUP($C8064,tbl_StartedStatus[Bold ID],tbl_StartedStatus[Started])="Started","Yes",IF(_xlfn.XLOOKUP($C8064,tbl_StartedStatus[Bold ID],tbl_StartedStatus[Started])="No Show","No Show","")),""))</f>
        <v/>
      </c>
    </row>
    <row r="8065" spans="1:8" ht="15" customHeight="1" thickBot="1">
      <c r="A8065" s="38" t="str">
        <f>IF($C8065="","",IFERROR(_xlfn.XLOOKUP($C8065,'1.PrepList'!$I$2:$I$1500,'1.PrepList'!$G$2:$G$1500,"")&amp;"",""))</f>
        <v/>
      </c>
      <c r="B8065" s="638" t="str">
        <f>IF($C8065="","",IFERROR(_xlfn.XLOOKUP($C8065,'1.PrepList'!$I$2:$I$1500,'1.PrepList'!$H$2:$H$1500,"")&amp;"",""))</f>
        <v/>
      </c>
      <c r="D8065" s="638" t="str">
        <f>IF($C8065="","",IFERROR(_xlfn.XLOOKUP($C8065,'1.PrepList'!$I$2:$I$1500,'1.PrepList'!$J$2:$J$1500,"")&amp;"",""))</f>
        <v/>
      </c>
      <c r="E8065" s="638" t="str">
        <f>IF($C8065="","",IFERROR(_xlfn.XLOOKUP($C8065,'1.PrepList'!$I$2:$I$1500,'1.PrepList'!$N$2:$N$1500,"")&amp;"",""))</f>
        <v/>
      </c>
      <c r="F8065" s="638" t="str">
        <f>IF($C8065="","",IFERROR(_xlfn.XLOOKUP($C8065,'1.PrepList'!$I$2:$I$1500,'1.PrepList'!$K$2:$K$1500,"")&amp;"",""))</f>
        <v/>
      </c>
      <c r="H8065" s="644" t="str">
        <f>IF($C8065="","",IFERROR(IF(_xlfn.XLOOKUP($C8065,tbl_StartedStatus[Bold ID],tbl_StartedStatus[Started])="Started","Yes",IF(_xlfn.XLOOKUP($C8065,tbl_StartedStatus[Bold ID],tbl_StartedStatus[Started])="No Show","No Show","")),""))</f>
        <v/>
      </c>
    </row>
    <row r="8066" spans="1:8" ht="15" customHeight="1" thickBot="1">
      <c r="A8066" s="38" t="str">
        <f>IF($C8066="","",IFERROR(_xlfn.XLOOKUP($C8066,'1.PrepList'!$I$2:$I$1500,'1.PrepList'!$G$2:$G$1500,"")&amp;"",""))</f>
        <v/>
      </c>
      <c r="B8066" s="638" t="str">
        <f>IF($C8066="","",IFERROR(_xlfn.XLOOKUP($C8066,'1.PrepList'!$I$2:$I$1500,'1.PrepList'!$H$2:$H$1500,"")&amp;"",""))</f>
        <v/>
      </c>
      <c r="D8066" s="638" t="str">
        <f>IF($C8066="","",IFERROR(_xlfn.XLOOKUP($C8066,'1.PrepList'!$I$2:$I$1500,'1.PrepList'!$J$2:$J$1500,"")&amp;"",""))</f>
        <v/>
      </c>
      <c r="E8066" s="638" t="str">
        <f>IF($C8066="","",IFERROR(_xlfn.XLOOKUP($C8066,'1.PrepList'!$I$2:$I$1500,'1.PrepList'!$N$2:$N$1500,"")&amp;"",""))</f>
        <v/>
      </c>
      <c r="F8066" s="638" t="str">
        <f>IF($C8066="","",IFERROR(_xlfn.XLOOKUP($C8066,'1.PrepList'!$I$2:$I$1500,'1.PrepList'!$K$2:$K$1500,"")&amp;"",""))</f>
        <v/>
      </c>
      <c r="H8066" s="644" t="str">
        <f>IF($C8066="","",IFERROR(IF(_xlfn.XLOOKUP($C8066,tbl_StartedStatus[Bold ID],tbl_StartedStatus[Started])="Started","Yes",IF(_xlfn.XLOOKUP($C8066,tbl_StartedStatus[Bold ID],tbl_StartedStatus[Started])="No Show","No Show","")),""))</f>
        <v/>
      </c>
    </row>
    <row r="8067" spans="1:8" ht="15" customHeight="1" thickBot="1">
      <c r="A8067" s="38" t="str">
        <f>IF($C8067="","",IFERROR(_xlfn.XLOOKUP($C8067,'1.PrepList'!$I$2:$I$1500,'1.PrepList'!$G$2:$G$1500,"")&amp;"",""))</f>
        <v/>
      </c>
      <c r="B8067" s="638" t="str">
        <f>IF($C8067="","",IFERROR(_xlfn.XLOOKUP($C8067,'1.PrepList'!$I$2:$I$1500,'1.PrepList'!$H$2:$H$1500,"")&amp;"",""))</f>
        <v/>
      </c>
      <c r="D8067" s="638" t="str">
        <f>IF($C8067="","",IFERROR(_xlfn.XLOOKUP($C8067,'1.PrepList'!$I$2:$I$1500,'1.PrepList'!$J$2:$J$1500,"")&amp;"",""))</f>
        <v/>
      </c>
      <c r="E8067" s="638" t="str">
        <f>IF($C8067="","",IFERROR(_xlfn.XLOOKUP($C8067,'1.PrepList'!$I$2:$I$1500,'1.PrepList'!$N$2:$N$1500,"")&amp;"",""))</f>
        <v/>
      </c>
      <c r="F8067" s="638" t="str">
        <f>IF($C8067="","",IFERROR(_xlfn.XLOOKUP($C8067,'1.PrepList'!$I$2:$I$1500,'1.PrepList'!$K$2:$K$1500,"")&amp;"",""))</f>
        <v/>
      </c>
      <c r="H8067" s="644" t="str">
        <f>IF($C8067="","",IFERROR(IF(_xlfn.XLOOKUP($C8067,tbl_StartedStatus[Bold ID],tbl_StartedStatus[Started])="Started","Yes",IF(_xlfn.XLOOKUP($C8067,tbl_StartedStatus[Bold ID],tbl_StartedStatus[Started])="No Show","No Show","")),""))</f>
        <v/>
      </c>
    </row>
    <row r="8068" spans="1:8" ht="15" customHeight="1" thickBot="1">
      <c r="A8068" s="38" t="str">
        <f>IF($C8068="","",IFERROR(_xlfn.XLOOKUP($C8068,'1.PrepList'!$I$2:$I$1500,'1.PrepList'!$G$2:$G$1500,"")&amp;"",""))</f>
        <v/>
      </c>
      <c r="B8068" s="638" t="str">
        <f>IF($C8068="","",IFERROR(_xlfn.XLOOKUP($C8068,'1.PrepList'!$I$2:$I$1500,'1.PrepList'!$H$2:$H$1500,"")&amp;"",""))</f>
        <v/>
      </c>
      <c r="D8068" s="638" t="str">
        <f>IF($C8068="","",IFERROR(_xlfn.XLOOKUP($C8068,'1.PrepList'!$I$2:$I$1500,'1.PrepList'!$J$2:$J$1500,"")&amp;"",""))</f>
        <v/>
      </c>
      <c r="E8068" s="638" t="str">
        <f>IF($C8068="","",IFERROR(_xlfn.XLOOKUP($C8068,'1.PrepList'!$I$2:$I$1500,'1.PrepList'!$N$2:$N$1500,"")&amp;"",""))</f>
        <v/>
      </c>
      <c r="F8068" s="638" t="str">
        <f>IF($C8068="","",IFERROR(_xlfn.XLOOKUP($C8068,'1.PrepList'!$I$2:$I$1500,'1.PrepList'!$K$2:$K$1500,"")&amp;"",""))</f>
        <v/>
      </c>
      <c r="H8068" s="644" t="str">
        <f>IF($C8068="","",IFERROR(IF(_xlfn.XLOOKUP($C8068,tbl_StartedStatus[Bold ID],tbl_StartedStatus[Started])="Started","Yes",IF(_xlfn.XLOOKUP($C8068,tbl_StartedStatus[Bold ID],tbl_StartedStatus[Started])="No Show","No Show","")),""))</f>
        <v/>
      </c>
    </row>
    <row r="8069" spans="1:8" ht="15" customHeight="1" thickBot="1">
      <c r="A8069" s="38" t="str">
        <f>IF($C8069="","",IFERROR(_xlfn.XLOOKUP($C8069,'1.PrepList'!$I$2:$I$1500,'1.PrepList'!$G$2:$G$1500,"")&amp;"",""))</f>
        <v/>
      </c>
      <c r="B8069" s="638" t="str">
        <f>IF($C8069="","",IFERROR(_xlfn.XLOOKUP($C8069,'1.PrepList'!$I$2:$I$1500,'1.PrepList'!$H$2:$H$1500,"")&amp;"",""))</f>
        <v/>
      </c>
      <c r="D8069" s="638" t="str">
        <f>IF($C8069="","",IFERROR(_xlfn.XLOOKUP($C8069,'1.PrepList'!$I$2:$I$1500,'1.PrepList'!$J$2:$J$1500,"")&amp;"",""))</f>
        <v/>
      </c>
      <c r="E8069" s="638" t="str">
        <f>IF($C8069="","",IFERROR(_xlfn.XLOOKUP($C8069,'1.PrepList'!$I$2:$I$1500,'1.PrepList'!$N$2:$N$1500,"")&amp;"",""))</f>
        <v/>
      </c>
      <c r="F8069" s="638" t="str">
        <f>IF($C8069="","",IFERROR(_xlfn.XLOOKUP($C8069,'1.PrepList'!$I$2:$I$1500,'1.PrepList'!$K$2:$K$1500,"")&amp;"",""))</f>
        <v/>
      </c>
      <c r="H8069" s="644" t="str">
        <f>IF($C8069="","",IFERROR(IF(_xlfn.XLOOKUP($C8069,tbl_StartedStatus[Bold ID],tbl_StartedStatus[Started])="Started","Yes",IF(_xlfn.XLOOKUP($C8069,tbl_StartedStatus[Bold ID],tbl_StartedStatus[Started])="No Show","No Show","")),""))</f>
        <v/>
      </c>
    </row>
    <row r="8070" spans="1:8" ht="15" customHeight="1" thickBot="1">
      <c r="A8070" s="38" t="str">
        <f>IF($C8070="","",IFERROR(_xlfn.XLOOKUP($C8070,'1.PrepList'!$I$2:$I$1500,'1.PrepList'!$G$2:$G$1500,"")&amp;"",""))</f>
        <v/>
      </c>
      <c r="B8070" s="638" t="str">
        <f>IF($C8070="","",IFERROR(_xlfn.XLOOKUP($C8070,'1.PrepList'!$I$2:$I$1500,'1.PrepList'!$H$2:$H$1500,"")&amp;"",""))</f>
        <v/>
      </c>
      <c r="D8070" s="638" t="str">
        <f>IF($C8070="","",IFERROR(_xlfn.XLOOKUP($C8070,'1.PrepList'!$I$2:$I$1500,'1.PrepList'!$J$2:$J$1500,"")&amp;"",""))</f>
        <v/>
      </c>
      <c r="E8070" s="638" t="str">
        <f>IF($C8070="","",IFERROR(_xlfn.XLOOKUP($C8070,'1.PrepList'!$I$2:$I$1500,'1.PrepList'!$N$2:$N$1500,"")&amp;"",""))</f>
        <v/>
      </c>
      <c r="F8070" s="638" t="str">
        <f>IF($C8070="","",IFERROR(_xlfn.XLOOKUP($C8070,'1.PrepList'!$I$2:$I$1500,'1.PrepList'!$K$2:$K$1500,"")&amp;"",""))</f>
        <v/>
      </c>
      <c r="H8070" s="644" t="str">
        <f>IF($C8070="","",IFERROR(IF(_xlfn.XLOOKUP($C8070,tbl_StartedStatus[Bold ID],tbl_StartedStatus[Started])="Started","Yes",IF(_xlfn.XLOOKUP($C8070,tbl_StartedStatus[Bold ID],tbl_StartedStatus[Started])="No Show","No Show","")),""))</f>
        <v/>
      </c>
    </row>
    <row r="8071" spans="1:8" ht="15" customHeight="1" thickBot="1">
      <c r="A8071" s="38" t="str">
        <f>IF($C8071="","",IFERROR(_xlfn.XLOOKUP($C8071,'1.PrepList'!$I$2:$I$1500,'1.PrepList'!$G$2:$G$1500,"")&amp;"",""))</f>
        <v/>
      </c>
      <c r="B8071" s="638" t="str">
        <f>IF($C8071="","",IFERROR(_xlfn.XLOOKUP($C8071,'1.PrepList'!$I$2:$I$1500,'1.PrepList'!$H$2:$H$1500,"")&amp;"",""))</f>
        <v/>
      </c>
      <c r="D8071" s="638" t="str">
        <f>IF($C8071="","",IFERROR(_xlfn.XLOOKUP($C8071,'1.PrepList'!$I$2:$I$1500,'1.PrepList'!$J$2:$J$1500,"")&amp;"",""))</f>
        <v/>
      </c>
      <c r="E8071" s="638" t="str">
        <f>IF($C8071="","",IFERROR(_xlfn.XLOOKUP($C8071,'1.PrepList'!$I$2:$I$1500,'1.PrepList'!$N$2:$N$1500,"")&amp;"",""))</f>
        <v/>
      </c>
      <c r="F8071" s="638" t="str">
        <f>IF($C8071="","",IFERROR(_xlfn.XLOOKUP($C8071,'1.PrepList'!$I$2:$I$1500,'1.PrepList'!$K$2:$K$1500,"")&amp;"",""))</f>
        <v/>
      </c>
      <c r="H8071" s="644" t="str">
        <f>IF($C8071="","",IFERROR(IF(_xlfn.XLOOKUP($C8071,tbl_StartedStatus[Bold ID],tbl_StartedStatus[Started])="Started","Yes",IF(_xlfn.XLOOKUP($C8071,tbl_StartedStatus[Bold ID],tbl_StartedStatus[Started])="No Show","No Show","")),""))</f>
        <v/>
      </c>
    </row>
    <row r="8072" spans="1:8" ht="15" customHeight="1" thickBot="1">
      <c r="A8072" s="38" t="str">
        <f>IF($C8072="","",IFERROR(_xlfn.XLOOKUP($C8072,'1.PrepList'!$I$2:$I$1500,'1.PrepList'!$G$2:$G$1500,"")&amp;"",""))</f>
        <v/>
      </c>
      <c r="B8072" s="638" t="str">
        <f>IF($C8072="","",IFERROR(_xlfn.XLOOKUP($C8072,'1.PrepList'!$I$2:$I$1500,'1.PrepList'!$H$2:$H$1500,"")&amp;"",""))</f>
        <v/>
      </c>
      <c r="D8072" s="638" t="str">
        <f>IF($C8072="","",IFERROR(_xlfn.XLOOKUP($C8072,'1.PrepList'!$I$2:$I$1500,'1.PrepList'!$J$2:$J$1500,"")&amp;"",""))</f>
        <v/>
      </c>
      <c r="E8072" s="638" t="str">
        <f>IF($C8072="","",IFERROR(_xlfn.XLOOKUP($C8072,'1.PrepList'!$I$2:$I$1500,'1.PrepList'!$N$2:$N$1500,"")&amp;"",""))</f>
        <v/>
      </c>
      <c r="F8072" s="638" t="str">
        <f>IF($C8072="","",IFERROR(_xlfn.XLOOKUP($C8072,'1.PrepList'!$I$2:$I$1500,'1.PrepList'!$K$2:$K$1500,"")&amp;"",""))</f>
        <v/>
      </c>
      <c r="H8072" s="644" t="str">
        <f>IF($C8072="","",IFERROR(IF(_xlfn.XLOOKUP($C8072,tbl_StartedStatus[Bold ID],tbl_StartedStatus[Started])="Started","Yes",IF(_xlfn.XLOOKUP($C8072,tbl_StartedStatus[Bold ID],tbl_StartedStatus[Started])="No Show","No Show","")),""))</f>
        <v/>
      </c>
    </row>
    <row r="8073" spans="1:8" ht="15" customHeight="1" thickBot="1">
      <c r="A8073" s="38" t="str">
        <f>IF($C8073="","",IFERROR(_xlfn.XLOOKUP($C8073,'1.PrepList'!$I$2:$I$1500,'1.PrepList'!$G$2:$G$1500,"")&amp;"",""))</f>
        <v/>
      </c>
      <c r="B8073" s="638" t="str">
        <f>IF($C8073="","",IFERROR(_xlfn.XLOOKUP($C8073,'1.PrepList'!$I$2:$I$1500,'1.PrepList'!$H$2:$H$1500,"")&amp;"",""))</f>
        <v/>
      </c>
      <c r="D8073" s="638" t="str">
        <f>IF($C8073="","",IFERROR(_xlfn.XLOOKUP($C8073,'1.PrepList'!$I$2:$I$1500,'1.PrepList'!$J$2:$J$1500,"")&amp;"",""))</f>
        <v/>
      </c>
      <c r="E8073" s="638" t="str">
        <f>IF($C8073="","",IFERROR(_xlfn.XLOOKUP($C8073,'1.PrepList'!$I$2:$I$1500,'1.PrepList'!$N$2:$N$1500,"")&amp;"",""))</f>
        <v/>
      </c>
      <c r="F8073" s="638" t="str">
        <f>IF($C8073="","",IFERROR(_xlfn.XLOOKUP($C8073,'1.PrepList'!$I$2:$I$1500,'1.PrepList'!$K$2:$K$1500,"")&amp;"",""))</f>
        <v/>
      </c>
      <c r="H8073" s="644" t="str">
        <f>IF($C8073="","",IFERROR(IF(_xlfn.XLOOKUP($C8073,tbl_StartedStatus[Bold ID],tbl_StartedStatus[Started])="Started","Yes",IF(_xlfn.XLOOKUP($C8073,tbl_StartedStatus[Bold ID],tbl_StartedStatus[Started])="No Show","No Show","")),""))</f>
        <v/>
      </c>
    </row>
    <row r="8074" spans="1:8" ht="15" customHeight="1" thickBot="1">
      <c r="A8074" s="38" t="str">
        <f>IF($C8074="","",IFERROR(_xlfn.XLOOKUP($C8074,'1.PrepList'!$I$2:$I$1500,'1.PrepList'!$G$2:$G$1500,"")&amp;"",""))</f>
        <v/>
      </c>
      <c r="B8074" s="638" t="str">
        <f>IF($C8074="","",IFERROR(_xlfn.XLOOKUP($C8074,'1.PrepList'!$I$2:$I$1500,'1.PrepList'!$H$2:$H$1500,"")&amp;"",""))</f>
        <v/>
      </c>
      <c r="D8074" s="638" t="str">
        <f>IF($C8074="","",IFERROR(_xlfn.XLOOKUP($C8074,'1.PrepList'!$I$2:$I$1500,'1.PrepList'!$J$2:$J$1500,"")&amp;"",""))</f>
        <v/>
      </c>
      <c r="E8074" s="638" t="str">
        <f>IF($C8074="","",IFERROR(_xlfn.XLOOKUP($C8074,'1.PrepList'!$I$2:$I$1500,'1.PrepList'!$N$2:$N$1500,"")&amp;"",""))</f>
        <v/>
      </c>
      <c r="F8074" s="638" t="str">
        <f>IF($C8074="","",IFERROR(_xlfn.XLOOKUP($C8074,'1.PrepList'!$I$2:$I$1500,'1.PrepList'!$K$2:$K$1500,"")&amp;"",""))</f>
        <v/>
      </c>
      <c r="H8074" s="644" t="str">
        <f>IF($C8074="","",IFERROR(IF(_xlfn.XLOOKUP($C8074,tbl_StartedStatus[Bold ID],tbl_StartedStatus[Started])="Started","Yes",IF(_xlfn.XLOOKUP($C8074,tbl_StartedStatus[Bold ID],tbl_StartedStatus[Started])="No Show","No Show","")),""))</f>
        <v/>
      </c>
    </row>
    <row r="8075" spans="1:8" ht="15" customHeight="1" thickBot="1">
      <c r="A8075" s="38" t="str">
        <f>IF($C8075="","",IFERROR(_xlfn.XLOOKUP($C8075,'1.PrepList'!$I$2:$I$1500,'1.PrepList'!$G$2:$G$1500,"")&amp;"",""))</f>
        <v/>
      </c>
      <c r="B8075" s="638" t="str">
        <f>IF($C8075="","",IFERROR(_xlfn.XLOOKUP($C8075,'1.PrepList'!$I$2:$I$1500,'1.PrepList'!$H$2:$H$1500,"")&amp;"",""))</f>
        <v/>
      </c>
      <c r="D8075" s="638" t="str">
        <f>IF($C8075="","",IFERROR(_xlfn.XLOOKUP($C8075,'1.PrepList'!$I$2:$I$1500,'1.PrepList'!$J$2:$J$1500,"")&amp;"",""))</f>
        <v/>
      </c>
      <c r="E8075" s="638" t="str">
        <f>IF($C8075="","",IFERROR(_xlfn.XLOOKUP($C8075,'1.PrepList'!$I$2:$I$1500,'1.PrepList'!$N$2:$N$1500,"")&amp;"",""))</f>
        <v/>
      </c>
      <c r="F8075" s="638" t="str">
        <f>IF($C8075="","",IFERROR(_xlfn.XLOOKUP($C8075,'1.PrepList'!$I$2:$I$1500,'1.PrepList'!$K$2:$K$1500,"")&amp;"",""))</f>
        <v/>
      </c>
      <c r="H8075" s="644" t="str">
        <f>IF($C8075="","",IFERROR(IF(_xlfn.XLOOKUP($C8075,tbl_StartedStatus[Bold ID],tbl_StartedStatus[Started])="Started","Yes",IF(_xlfn.XLOOKUP($C8075,tbl_StartedStatus[Bold ID],tbl_StartedStatus[Started])="No Show","No Show","")),""))</f>
        <v/>
      </c>
    </row>
    <row r="8076" spans="1:8" ht="15" customHeight="1" thickBot="1">
      <c r="A8076" s="38" t="str">
        <f>IF($C8076="","",IFERROR(_xlfn.XLOOKUP($C8076,'1.PrepList'!$I$2:$I$1500,'1.PrepList'!$G$2:$G$1500,"")&amp;"",""))</f>
        <v/>
      </c>
      <c r="B8076" s="638" t="str">
        <f>IF($C8076="","",IFERROR(_xlfn.XLOOKUP($C8076,'1.PrepList'!$I$2:$I$1500,'1.PrepList'!$H$2:$H$1500,"")&amp;"",""))</f>
        <v/>
      </c>
      <c r="D8076" s="638" t="str">
        <f>IF($C8076="","",IFERROR(_xlfn.XLOOKUP($C8076,'1.PrepList'!$I$2:$I$1500,'1.PrepList'!$J$2:$J$1500,"")&amp;"",""))</f>
        <v/>
      </c>
      <c r="E8076" s="638" t="str">
        <f>IF($C8076="","",IFERROR(_xlfn.XLOOKUP($C8076,'1.PrepList'!$I$2:$I$1500,'1.PrepList'!$N$2:$N$1500,"")&amp;"",""))</f>
        <v/>
      </c>
      <c r="F8076" s="638" t="str">
        <f>IF($C8076="","",IFERROR(_xlfn.XLOOKUP($C8076,'1.PrepList'!$I$2:$I$1500,'1.PrepList'!$K$2:$K$1500,"")&amp;"",""))</f>
        <v/>
      </c>
      <c r="H8076" s="644" t="str">
        <f>IF($C8076="","",IFERROR(IF(_xlfn.XLOOKUP($C8076,tbl_StartedStatus[Bold ID],tbl_StartedStatus[Started])="Started","Yes",IF(_xlfn.XLOOKUP($C8076,tbl_StartedStatus[Bold ID],tbl_StartedStatus[Started])="No Show","No Show","")),""))</f>
        <v/>
      </c>
    </row>
    <row r="8077" spans="1:8" ht="15" customHeight="1" thickBot="1">
      <c r="A8077" s="38" t="str">
        <f>IF($C8077="","",IFERROR(_xlfn.XLOOKUP($C8077,'1.PrepList'!$I$2:$I$1500,'1.PrepList'!$G$2:$G$1500,"")&amp;"",""))</f>
        <v/>
      </c>
      <c r="B8077" s="638" t="str">
        <f>IF($C8077="","",IFERROR(_xlfn.XLOOKUP($C8077,'1.PrepList'!$I$2:$I$1500,'1.PrepList'!$H$2:$H$1500,"")&amp;"",""))</f>
        <v/>
      </c>
      <c r="D8077" s="638" t="str">
        <f>IF($C8077="","",IFERROR(_xlfn.XLOOKUP($C8077,'1.PrepList'!$I$2:$I$1500,'1.PrepList'!$J$2:$J$1500,"")&amp;"",""))</f>
        <v/>
      </c>
      <c r="E8077" s="638" t="str">
        <f>IF($C8077="","",IFERROR(_xlfn.XLOOKUP($C8077,'1.PrepList'!$I$2:$I$1500,'1.PrepList'!$N$2:$N$1500,"")&amp;"",""))</f>
        <v/>
      </c>
      <c r="F8077" s="638" t="str">
        <f>IF($C8077="","",IFERROR(_xlfn.XLOOKUP($C8077,'1.PrepList'!$I$2:$I$1500,'1.PrepList'!$K$2:$K$1500,"")&amp;"",""))</f>
        <v/>
      </c>
      <c r="H8077" s="644" t="str">
        <f>IF($C8077="","",IFERROR(IF(_xlfn.XLOOKUP($C8077,tbl_StartedStatus[Bold ID],tbl_StartedStatus[Started])="Started","Yes",IF(_xlfn.XLOOKUP($C8077,tbl_StartedStatus[Bold ID],tbl_StartedStatus[Started])="No Show","No Show","")),""))</f>
        <v/>
      </c>
    </row>
    <row r="8078" spans="1:8" ht="15" customHeight="1" thickBot="1">
      <c r="A8078" s="38" t="str">
        <f>IF($C8078="","",IFERROR(_xlfn.XLOOKUP($C8078,'1.PrepList'!$I$2:$I$1500,'1.PrepList'!$G$2:$G$1500,"")&amp;"",""))</f>
        <v/>
      </c>
      <c r="B8078" s="638" t="str">
        <f>IF($C8078="","",IFERROR(_xlfn.XLOOKUP($C8078,'1.PrepList'!$I$2:$I$1500,'1.PrepList'!$H$2:$H$1500,"")&amp;"",""))</f>
        <v/>
      </c>
      <c r="D8078" s="638" t="str">
        <f>IF($C8078="","",IFERROR(_xlfn.XLOOKUP($C8078,'1.PrepList'!$I$2:$I$1500,'1.PrepList'!$J$2:$J$1500,"")&amp;"",""))</f>
        <v/>
      </c>
      <c r="E8078" s="638" t="str">
        <f>IF($C8078="","",IFERROR(_xlfn.XLOOKUP($C8078,'1.PrepList'!$I$2:$I$1500,'1.PrepList'!$N$2:$N$1500,"")&amp;"",""))</f>
        <v/>
      </c>
      <c r="F8078" s="638" t="str">
        <f>IF($C8078="","",IFERROR(_xlfn.XLOOKUP($C8078,'1.PrepList'!$I$2:$I$1500,'1.PrepList'!$K$2:$K$1500,"")&amp;"",""))</f>
        <v/>
      </c>
      <c r="H8078" s="644" t="str">
        <f>IF($C8078="","",IFERROR(IF(_xlfn.XLOOKUP($C8078,tbl_StartedStatus[Bold ID],tbl_StartedStatus[Started])="Started","Yes",IF(_xlfn.XLOOKUP($C8078,tbl_StartedStatus[Bold ID],tbl_StartedStatus[Started])="No Show","No Show","")),""))</f>
        <v/>
      </c>
    </row>
    <row r="8079" spans="1:8" ht="15" customHeight="1" thickBot="1">
      <c r="A8079" s="38" t="str">
        <f>IF($C8079="","",IFERROR(_xlfn.XLOOKUP($C8079,'1.PrepList'!$I$2:$I$1500,'1.PrepList'!$G$2:$G$1500,"")&amp;"",""))</f>
        <v/>
      </c>
      <c r="B8079" s="638" t="str">
        <f>IF($C8079="","",IFERROR(_xlfn.XLOOKUP($C8079,'1.PrepList'!$I$2:$I$1500,'1.PrepList'!$H$2:$H$1500,"")&amp;"",""))</f>
        <v/>
      </c>
      <c r="D8079" s="638" t="str">
        <f>IF($C8079="","",IFERROR(_xlfn.XLOOKUP($C8079,'1.PrepList'!$I$2:$I$1500,'1.PrepList'!$J$2:$J$1500,"")&amp;"",""))</f>
        <v/>
      </c>
      <c r="E8079" s="638" t="str">
        <f>IF($C8079="","",IFERROR(_xlfn.XLOOKUP($C8079,'1.PrepList'!$I$2:$I$1500,'1.PrepList'!$N$2:$N$1500,"")&amp;"",""))</f>
        <v/>
      </c>
      <c r="F8079" s="638" t="str">
        <f>IF($C8079="","",IFERROR(_xlfn.XLOOKUP($C8079,'1.PrepList'!$I$2:$I$1500,'1.PrepList'!$K$2:$K$1500,"")&amp;"",""))</f>
        <v/>
      </c>
      <c r="H8079" s="644" t="str">
        <f>IF($C8079="","",IFERROR(IF(_xlfn.XLOOKUP($C8079,tbl_StartedStatus[Bold ID],tbl_StartedStatus[Started])="Started","Yes",IF(_xlfn.XLOOKUP($C8079,tbl_StartedStatus[Bold ID],tbl_StartedStatus[Started])="No Show","No Show","")),""))</f>
        <v/>
      </c>
    </row>
    <row r="8080" spans="1:8" ht="15" customHeight="1" thickBot="1">
      <c r="A8080" s="38" t="str">
        <f>IF($C8080="","",IFERROR(_xlfn.XLOOKUP($C8080,'1.PrepList'!$I$2:$I$1500,'1.PrepList'!$G$2:$G$1500,"")&amp;"",""))</f>
        <v/>
      </c>
      <c r="B8080" s="638" t="str">
        <f>IF($C8080="","",IFERROR(_xlfn.XLOOKUP($C8080,'1.PrepList'!$I$2:$I$1500,'1.PrepList'!$H$2:$H$1500,"")&amp;"",""))</f>
        <v/>
      </c>
      <c r="D8080" s="638" t="str">
        <f>IF($C8080="","",IFERROR(_xlfn.XLOOKUP($C8080,'1.PrepList'!$I$2:$I$1500,'1.PrepList'!$J$2:$J$1500,"")&amp;"",""))</f>
        <v/>
      </c>
      <c r="E8080" s="638" t="str">
        <f>IF($C8080="","",IFERROR(_xlfn.XLOOKUP($C8080,'1.PrepList'!$I$2:$I$1500,'1.PrepList'!$N$2:$N$1500,"")&amp;"",""))</f>
        <v/>
      </c>
      <c r="F8080" s="638" t="str">
        <f>IF($C8080="","",IFERROR(_xlfn.XLOOKUP($C8080,'1.PrepList'!$I$2:$I$1500,'1.PrepList'!$K$2:$K$1500,"")&amp;"",""))</f>
        <v/>
      </c>
      <c r="H8080" s="644" t="str">
        <f>IF($C8080="","",IFERROR(IF(_xlfn.XLOOKUP($C8080,tbl_StartedStatus[Bold ID],tbl_StartedStatus[Started])="Started","Yes",IF(_xlfn.XLOOKUP($C8080,tbl_StartedStatus[Bold ID],tbl_StartedStatus[Started])="No Show","No Show","")),""))</f>
        <v/>
      </c>
    </row>
    <row r="8081" spans="1:8" ht="15" customHeight="1" thickBot="1">
      <c r="A8081" s="38" t="str">
        <f>IF($C8081="","",IFERROR(_xlfn.XLOOKUP($C8081,'1.PrepList'!$I$2:$I$1500,'1.PrepList'!$G$2:$G$1500,"")&amp;"",""))</f>
        <v/>
      </c>
      <c r="B8081" s="638" t="str">
        <f>IF($C8081="","",IFERROR(_xlfn.XLOOKUP($C8081,'1.PrepList'!$I$2:$I$1500,'1.PrepList'!$H$2:$H$1500,"")&amp;"",""))</f>
        <v/>
      </c>
      <c r="D8081" s="638" t="str">
        <f>IF($C8081="","",IFERROR(_xlfn.XLOOKUP($C8081,'1.PrepList'!$I$2:$I$1500,'1.PrepList'!$J$2:$J$1500,"")&amp;"",""))</f>
        <v/>
      </c>
      <c r="E8081" s="638" t="str">
        <f>IF($C8081="","",IFERROR(_xlfn.XLOOKUP($C8081,'1.PrepList'!$I$2:$I$1500,'1.PrepList'!$N$2:$N$1500,"")&amp;"",""))</f>
        <v/>
      </c>
      <c r="F8081" s="638" t="str">
        <f>IF($C8081="","",IFERROR(_xlfn.XLOOKUP($C8081,'1.PrepList'!$I$2:$I$1500,'1.PrepList'!$K$2:$K$1500,"")&amp;"",""))</f>
        <v/>
      </c>
      <c r="H8081" s="644" t="str">
        <f>IF($C8081="","",IFERROR(IF(_xlfn.XLOOKUP($C8081,tbl_StartedStatus[Bold ID],tbl_StartedStatus[Started])="Started","Yes",IF(_xlfn.XLOOKUP($C8081,tbl_StartedStatus[Bold ID],tbl_StartedStatus[Started])="No Show","No Show","")),""))</f>
        <v/>
      </c>
    </row>
    <row r="8082" spans="1:8" ht="15" customHeight="1" thickBot="1">
      <c r="A8082" s="38" t="str">
        <f>IF($C8082="","",IFERROR(_xlfn.XLOOKUP($C8082,'1.PrepList'!$I$2:$I$1500,'1.PrepList'!$G$2:$G$1500,"")&amp;"",""))</f>
        <v/>
      </c>
      <c r="B8082" s="638" t="str">
        <f>IF($C8082="","",IFERROR(_xlfn.XLOOKUP($C8082,'1.PrepList'!$I$2:$I$1500,'1.PrepList'!$H$2:$H$1500,"")&amp;"",""))</f>
        <v/>
      </c>
      <c r="D8082" s="638" t="str">
        <f>IF($C8082="","",IFERROR(_xlfn.XLOOKUP($C8082,'1.PrepList'!$I$2:$I$1500,'1.PrepList'!$J$2:$J$1500,"")&amp;"",""))</f>
        <v/>
      </c>
      <c r="E8082" s="638" t="str">
        <f>IF($C8082="","",IFERROR(_xlfn.XLOOKUP($C8082,'1.PrepList'!$I$2:$I$1500,'1.PrepList'!$N$2:$N$1500,"")&amp;"",""))</f>
        <v/>
      </c>
      <c r="F8082" s="638" t="str">
        <f>IF($C8082="","",IFERROR(_xlfn.XLOOKUP($C8082,'1.PrepList'!$I$2:$I$1500,'1.PrepList'!$K$2:$K$1500,"")&amp;"",""))</f>
        <v/>
      </c>
      <c r="H8082" s="644" t="str">
        <f>IF($C8082="","",IFERROR(IF(_xlfn.XLOOKUP($C8082,tbl_StartedStatus[Bold ID],tbl_StartedStatus[Started])="Started","Yes",IF(_xlfn.XLOOKUP($C8082,tbl_StartedStatus[Bold ID],tbl_StartedStatus[Started])="No Show","No Show","")),""))</f>
        <v/>
      </c>
    </row>
    <row r="8083" spans="1:8" ht="15" customHeight="1" thickBot="1">
      <c r="A8083" s="38" t="str">
        <f>IF($C8083="","",IFERROR(_xlfn.XLOOKUP($C8083,'1.PrepList'!$I$2:$I$1500,'1.PrepList'!$G$2:$G$1500,"")&amp;"",""))</f>
        <v/>
      </c>
      <c r="B8083" s="638" t="str">
        <f>IF($C8083="","",IFERROR(_xlfn.XLOOKUP($C8083,'1.PrepList'!$I$2:$I$1500,'1.PrepList'!$H$2:$H$1500,"")&amp;"",""))</f>
        <v/>
      </c>
      <c r="D8083" s="638" t="str">
        <f>IF($C8083="","",IFERROR(_xlfn.XLOOKUP($C8083,'1.PrepList'!$I$2:$I$1500,'1.PrepList'!$J$2:$J$1500,"")&amp;"",""))</f>
        <v/>
      </c>
      <c r="E8083" s="638" t="str">
        <f>IF($C8083="","",IFERROR(_xlfn.XLOOKUP($C8083,'1.PrepList'!$I$2:$I$1500,'1.PrepList'!$N$2:$N$1500,"")&amp;"",""))</f>
        <v/>
      </c>
      <c r="F8083" s="638" t="str">
        <f>IF($C8083="","",IFERROR(_xlfn.XLOOKUP($C8083,'1.PrepList'!$I$2:$I$1500,'1.PrepList'!$K$2:$K$1500,"")&amp;"",""))</f>
        <v/>
      </c>
      <c r="H8083" s="644" t="str">
        <f>IF($C8083="","",IFERROR(IF(_xlfn.XLOOKUP($C8083,tbl_StartedStatus[Bold ID],tbl_StartedStatus[Started])="Started","Yes",IF(_xlfn.XLOOKUP($C8083,tbl_StartedStatus[Bold ID],tbl_StartedStatus[Started])="No Show","No Show","")),""))</f>
        <v/>
      </c>
    </row>
    <row r="8084" spans="1:8" ht="15" customHeight="1" thickBot="1">
      <c r="A8084" s="38" t="str">
        <f>IF($C8084="","",IFERROR(_xlfn.XLOOKUP($C8084,'1.PrepList'!$I$2:$I$1500,'1.PrepList'!$G$2:$G$1500,"")&amp;"",""))</f>
        <v/>
      </c>
      <c r="B8084" s="638" t="str">
        <f>IF($C8084="","",IFERROR(_xlfn.XLOOKUP($C8084,'1.PrepList'!$I$2:$I$1500,'1.PrepList'!$H$2:$H$1500,"")&amp;"",""))</f>
        <v/>
      </c>
      <c r="D8084" s="638" t="str">
        <f>IF($C8084="","",IFERROR(_xlfn.XLOOKUP($C8084,'1.PrepList'!$I$2:$I$1500,'1.PrepList'!$J$2:$J$1500,"")&amp;"",""))</f>
        <v/>
      </c>
      <c r="E8084" s="638" t="str">
        <f>IF($C8084="","",IFERROR(_xlfn.XLOOKUP($C8084,'1.PrepList'!$I$2:$I$1500,'1.PrepList'!$N$2:$N$1500,"")&amp;"",""))</f>
        <v/>
      </c>
      <c r="F8084" s="638" t="str">
        <f>IF($C8084="","",IFERROR(_xlfn.XLOOKUP($C8084,'1.PrepList'!$I$2:$I$1500,'1.PrepList'!$K$2:$K$1500,"")&amp;"",""))</f>
        <v/>
      </c>
      <c r="H8084" s="644" t="str">
        <f>IF($C8084="","",IFERROR(IF(_xlfn.XLOOKUP($C8084,tbl_StartedStatus[Bold ID],tbl_StartedStatus[Started])="Started","Yes",IF(_xlfn.XLOOKUP($C8084,tbl_StartedStatus[Bold ID],tbl_StartedStatus[Started])="No Show","No Show","")),""))</f>
        <v/>
      </c>
    </row>
    <row r="8085" spans="1:8" ht="15" customHeight="1" thickBot="1">
      <c r="A8085" s="38" t="str">
        <f>IF($C8085="","",IFERROR(_xlfn.XLOOKUP($C8085,'1.PrepList'!$I$2:$I$1500,'1.PrepList'!$G$2:$G$1500,"")&amp;"",""))</f>
        <v/>
      </c>
      <c r="B8085" s="638" t="str">
        <f>IF($C8085="","",IFERROR(_xlfn.XLOOKUP($C8085,'1.PrepList'!$I$2:$I$1500,'1.PrepList'!$H$2:$H$1500,"")&amp;"",""))</f>
        <v/>
      </c>
      <c r="D8085" s="638" t="str">
        <f>IF($C8085="","",IFERROR(_xlfn.XLOOKUP($C8085,'1.PrepList'!$I$2:$I$1500,'1.PrepList'!$J$2:$J$1500,"")&amp;"",""))</f>
        <v/>
      </c>
      <c r="E8085" s="638" t="str">
        <f>IF($C8085="","",IFERROR(_xlfn.XLOOKUP($C8085,'1.PrepList'!$I$2:$I$1500,'1.PrepList'!$N$2:$N$1500,"")&amp;"",""))</f>
        <v/>
      </c>
      <c r="F8085" s="638" t="str">
        <f>IF($C8085="","",IFERROR(_xlfn.XLOOKUP($C8085,'1.PrepList'!$I$2:$I$1500,'1.PrepList'!$K$2:$K$1500,"")&amp;"",""))</f>
        <v/>
      </c>
      <c r="H8085" s="644" t="str">
        <f>IF($C8085="","",IFERROR(IF(_xlfn.XLOOKUP($C8085,tbl_StartedStatus[Bold ID],tbl_StartedStatus[Started])="Started","Yes",IF(_xlfn.XLOOKUP($C8085,tbl_StartedStatus[Bold ID],tbl_StartedStatus[Started])="No Show","No Show","")),""))</f>
        <v/>
      </c>
    </row>
    <row r="8086" spans="1:8" ht="15" customHeight="1" thickBot="1">
      <c r="A8086" s="38" t="str">
        <f>IF($C8086="","",IFERROR(_xlfn.XLOOKUP($C8086,'1.PrepList'!$I$2:$I$1500,'1.PrepList'!$G$2:$G$1500,"")&amp;"",""))</f>
        <v/>
      </c>
      <c r="B8086" s="638" t="str">
        <f>IF($C8086="","",IFERROR(_xlfn.XLOOKUP($C8086,'1.PrepList'!$I$2:$I$1500,'1.PrepList'!$H$2:$H$1500,"")&amp;"",""))</f>
        <v/>
      </c>
      <c r="D8086" s="638" t="str">
        <f>IF($C8086="","",IFERROR(_xlfn.XLOOKUP($C8086,'1.PrepList'!$I$2:$I$1500,'1.PrepList'!$J$2:$J$1500,"")&amp;"",""))</f>
        <v/>
      </c>
      <c r="E8086" s="638" t="str">
        <f>IF($C8086="","",IFERROR(_xlfn.XLOOKUP($C8086,'1.PrepList'!$I$2:$I$1500,'1.PrepList'!$N$2:$N$1500,"")&amp;"",""))</f>
        <v/>
      </c>
      <c r="F8086" s="638" t="str">
        <f>IF($C8086="","",IFERROR(_xlfn.XLOOKUP($C8086,'1.PrepList'!$I$2:$I$1500,'1.PrepList'!$K$2:$K$1500,"")&amp;"",""))</f>
        <v/>
      </c>
      <c r="H8086" s="644" t="str">
        <f>IF($C8086="","",IFERROR(IF(_xlfn.XLOOKUP($C8086,tbl_StartedStatus[Bold ID],tbl_StartedStatus[Started])="Started","Yes",IF(_xlfn.XLOOKUP($C8086,tbl_StartedStatus[Bold ID],tbl_StartedStatus[Started])="No Show","No Show","")),""))</f>
        <v/>
      </c>
    </row>
    <row r="8087" spans="1:8" ht="15" customHeight="1" thickBot="1">
      <c r="A8087" s="38" t="str">
        <f>IF($C8087="","",IFERROR(_xlfn.XLOOKUP($C8087,'1.PrepList'!$I$2:$I$1500,'1.PrepList'!$G$2:$G$1500,"")&amp;"",""))</f>
        <v/>
      </c>
      <c r="B8087" s="638" t="str">
        <f>IF($C8087="","",IFERROR(_xlfn.XLOOKUP($C8087,'1.PrepList'!$I$2:$I$1500,'1.PrepList'!$H$2:$H$1500,"")&amp;"",""))</f>
        <v/>
      </c>
      <c r="D8087" s="638" t="str">
        <f>IF($C8087="","",IFERROR(_xlfn.XLOOKUP($C8087,'1.PrepList'!$I$2:$I$1500,'1.PrepList'!$J$2:$J$1500,"")&amp;"",""))</f>
        <v/>
      </c>
      <c r="E8087" s="638" t="str">
        <f>IF($C8087="","",IFERROR(_xlfn.XLOOKUP($C8087,'1.PrepList'!$I$2:$I$1500,'1.PrepList'!$N$2:$N$1500,"")&amp;"",""))</f>
        <v/>
      </c>
      <c r="F8087" s="638" t="str">
        <f>IF($C8087="","",IFERROR(_xlfn.XLOOKUP($C8087,'1.PrepList'!$I$2:$I$1500,'1.PrepList'!$K$2:$K$1500,"")&amp;"",""))</f>
        <v/>
      </c>
      <c r="H8087" s="644" t="str">
        <f>IF($C8087="","",IFERROR(IF(_xlfn.XLOOKUP($C8087,tbl_StartedStatus[Bold ID],tbl_StartedStatus[Started])="Started","Yes",IF(_xlfn.XLOOKUP($C8087,tbl_StartedStatus[Bold ID],tbl_StartedStatus[Started])="No Show","No Show","")),""))</f>
        <v/>
      </c>
    </row>
    <row r="8088" spans="1:8" ht="15" customHeight="1" thickBot="1">
      <c r="A8088" s="38" t="str">
        <f>IF($C8088="","",IFERROR(_xlfn.XLOOKUP($C8088,'1.PrepList'!$I$2:$I$1500,'1.PrepList'!$G$2:$G$1500,"")&amp;"",""))</f>
        <v/>
      </c>
      <c r="B8088" s="638" t="str">
        <f>IF($C8088="","",IFERROR(_xlfn.XLOOKUP($C8088,'1.PrepList'!$I$2:$I$1500,'1.PrepList'!$H$2:$H$1500,"")&amp;"",""))</f>
        <v/>
      </c>
      <c r="D8088" s="638" t="str">
        <f>IF($C8088="","",IFERROR(_xlfn.XLOOKUP($C8088,'1.PrepList'!$I$2:$I$1500,'1.PrepList'!$J$2:$J$1500,"")&amp;"",""))</f>
        <v/>
      </c>
      <c r="E8088" s="638" t="str">
        <f>IF($C8088="","",IFERROR(_xlfn.XLOOKUP($C8088,'1.PrepList'!$I$2:$I$1500,'1.PrepList'!$N$2:$N$1500,"")&amp;"",""))</f>
        <v/>
      </c>
      <c r="F8088" s="638" t="str">
        <f>IF($C8088="","",IFERROR(_xlfn.XLOOKUP($C8088,'1.PrepList'!$I$2:$I$1500,'1.PrepList'!$K$2:$K$1500,"")&amp;"",""))</f>
        <v/>
      </c>
      <c r="H8088" s="644" t="str">
        <f>IF($C8088="","",IFERROR(IF(_xlfn.XLOOKUP($C8088,tbl_StartedStatus[Bold ID],tbl_StartedStatus[Started])="Started","Yes",IF(_xlfn.XLOOKUP($C8088,tbl_StartedStatus[Bold ID],tbl_StartedStatus[Started])="No Show","No Show","")),""))</f>
        <v/>
      </c>
    </row>
    <row r="8089" spans="1:8" ht="15" customHeight="1" thickBot="1">
      <c r="A8089" s="38" t="str">
        <f>IF($C8089="","",IFERROR(_xlfn.XLOOKUP($C8089,'1.PrepList'!$I$2:$I$1500,'1.PrepList'!$G$2:$G$1500,"")&amp;"",""))</f>
        <v/>
      </c>
      <c r="B8089" s="638" t="str">
        <f>IF($C8089="","",IFERROR(_xlfn.XLOOKUP($C8089,'1.PrepList'!$I$2:$I$1500,'1.PrepList'!$H$2:$H$1500,"")&amp;"",""))</f>
        <v/>
      </c>
      <c r="D8089" s="638" t="str">
        <f>IF($C8089="","",IFERROR(_xlfn.XLOOKUP($C8089,'1.PrepList'!$I$2:$I$1500,'1.PrepList'!$J$2:$J$1500,"")&amp;"",""))</f>
        <v/>
      </c>
      <c r="E8089" s="638" t="str">
        <f>IF($C8089="","",IFERROR(_xlfn.XLOOKUP($C8089,'1.PrepList'!$I$2:$I$1500,'1.PrepList'!$N$2:$N$1500,"")&amp;"",""))</f>
        <v/>
      </c>
      <c r="F8089" s="638" t="str">
        <f>IF($C8089="","",IFERROR(_xlfn.XLOOKUP($C8089,'1.PrepList'!$I$2:$I$1500,'1.PrepList'!$K$2:$K$1500,"")&amp;"",""))</f>
        <v/>
      </c>
      <c r="H8089" s="644" t="str">
        <f>IF($C8089="","",IFERROR(IF(_xlfn.XLOOKUP($C8089,tbl_StartedStatus[Bold ID],tbl_StartedStatus[Started])="Started","Yes",IF(_xlfn.XLOOKUP($C8089,tbl_StartedStatus[Bold ID],tbl_StartedStatus[Started])="No Show","No Show","")),""))</f>
        <v/>
      </c>
    </row>
    <row r="8090" spans="1:8" ht="15" customHeight="1" thickBot="1">
      <c r="A8090" s="38" t="str">
        <f>IF($C8090="","",IFERROR(_xlfn.XLOOKUP($C8090,'1.PrepList'!$I$2:$I$1500,'1.PrepList'!$G$2:$G$1500,"")&amp;"",""))</f>
        <v/>
      </c>
      <c r="B8090" s="638" t="str">
        <f>IF($C8090="","",IFERROR(_xlfn.XLOOKUP($C8090,'1.PrepList'!$I$2:$I$1500,'1.PrepList'!$H$2:$H$1500,"")&amp;"",""))</f>
        <v/>
      </c>
      <c r="D8090" s="638" t="str">
        <f>IF($C8090="","",IFERROR(_xlfn.XLOOKUP($C8090,'1.PrepList'!$I$2:$I$1500,'1.PrepList'!$J$2:$J$1500,"")&amp;"",""))</f>
        <v/>
      </c>
      <c r="E8090" s="638" t="str">
        <f>IF($C8090="","",IFERROR(_xlfn.XLOOKUP($C8090,'1.PrepList'!$I$2:$I$1500,'1.PrepList'!$N$2:$N$1500,"")&amp;"",""))</f>
        <v/>
      </c>
      <c r="F8090" s="638" t="str">
        <f>IF($C8090="","",IFERROR(_xlfn.XLOOKUP($C8090,'1.PrepList'!$I$2:$I$1500,'1.PrepList'!$K$2:$K$1500,"")&amp;"",""))</f>
        <v/>
      </c>
      <c r="H8090" s="644" t="str">
        <f>IF($C8090="","",IFERROR(IF(_xlfn.XLOOKUP($C8090,tbl_StartedStatus[Bold ID],tbl_StartedStatus[Started])="Started","Yes",IF(_xlfn.XLOOKUP($C8090,tbl_StartedStatus[Bold ID],tbl_StartedStatus[Started])="No Show","No Show","")),""))</f>
        <v/>
      </c>
    </row>
    <row r="8091" spans="1:8" ht="15" customHeight="1" thickBot="1">
      <c r="A8091" s="38" t="str">
        <f>IF($C8091="","",IFERROR(_xlfn.XLOOKUP($C8091,'1.PrepList'!$I$2:$I$1500,'1.PrepList'!$G$2:$G$1500,"")&amp;"",""))</f>
        <v/>
      </c>
      <c r="B8091" s="638" t="str">
        <f>IF($C8091="","",IFERROR(_xlfn.XLOOKUP($C8091,'1.PrepList'!$I$2:$I$1500,'1.PrepList'!$H$2:$H$1500,"")&amp;"",""))</f>
        <v/>
      </c>
      <c r="D8091" s="638" t="str">
        <f>IF($C8091="","",IFERROR(_xlfn.XLOOKUP($C8091,'1.PrepList'!$I$2:$I$1500,'1.PrepList'!$J$2:$J$1500,"")&amp;"",""))</f>
        <v/>
      </c>
      <c r="E8091" s="638" t="str">
        <f>IF($C8091="","",IFERROR(_xlfn.XLOOKUP($C8091,'1.PrepList'!$I$2:$I$1500,'1.PrepList'!$N$2:$N$1500,"")&amp;"",""))</f>
        <v/>
      </c>
      <c r="F8091" s="638" t="str">
        <f>IF($C8091="","",IFERROR(_xlfn.XLOOKUP($C8091,'1.PrepList'!$I$2:$I$1500,'1.PrepList'!$K$2:$K$1500,"")&amp;"",""))</f>
        <v/>
      </c>
      <c r="H8091" s="644" t="str">
        <f>IF($C8091="","",IFERROR(IF(_xlfn.XLOOKUP($C8091,tbl_StartedStatus[Bold ID],tbl_StartedStatus[Started])="Started","Yes",IF(_xlfn.XLOOKUP($C8091,tbl_StartedStatus[Bold ID],tbl_StartedStatus[Started])="No Show","No Show","")),""))</f>
        <v/>
      </c>
    </row>
    <row r="8092" spans="1:8" ht="15" customHeight="1" thickBot="1">
      <c r="A8092" s="38" t="str">
        <f>IF($C8092="","",IFERROR(_xlfn.XLOOKUP($C8092,'1.PrepList'!$I$2:$I$1500,'1.PrepList'!$G$2:$G$1500,"")&amp;"",""))</f>
        <v/>
      </c>
      <c r="B8092" s="638" t="str">
        <f>IF($C8092="","",IFERROR(_xlfn.XLOOKUP($C8092,'1.PrepList'!$I$2:$I$1500,'1.PrepList'!$H$2:$H$1500,"")&amp;"",""))</f>
        <v/>
      </c>
      <c r="D8092" s="638" t="str">
        <f>IF($C8092="","",IFERROR(_xlfn.XLOOKUP($C8092,'1.PrepList'!$I$2:$I$1500,'1.PrepList'!$J$2:$J$1500,"")&amp;"",""))</f>
        <v/>
      </c>
      <c r="E8092" s="638" t="str">
        <f>IF($C8092="","",IFERROR(_xlfn.XLOOKUP($C8092,'1.PrepList'!$I$2:$I$1500,'1.PrepList'!$N$2:$N$1500,"")&amp;"",""))</f>
        <v/>
      </c>
      <c r="F8092" s="638" t="str">
        <f>IF($C8092="","",IFERROR(_xlfn.XLOOKUP($C8092,'1.PrepList'!$I$2:$I$1500,'1.PrepList'!$K$2:$K$1500,"")&amp;"",""))</f>
        <v/>
      </c>
      <c r="H8092" s="644" t="str">
        <f>IF($C8092="","",IFERROR(IF(_xlfn.XLOOKUP($C8092,tbl_StartedStatus[Bold ID],tbl_StartedStatus[Started])="Started","Yes",IF(_xlfn.XLOOKUP($C8092,tbl_StartedStatus[Bold ID],tbl_StartedStatus[Started])="No Show","No Show","")),""))</f>
        <v/>
      </c>
    </row>
    <row r="8093" spans="1:8" ht="15" customHeight="1" thickBot="1">
      <c r="A8093" s="38" t="str">
        <f>IF($C8093="","",IFERROR(_xlfn.XLOOKUP($C8093,'1.PrepList'!$I$2:$I$1500,'1.PrepList'!$G$2:$G$1500,"")&amp;"",""))</f>
        <v/>
      </c>
      <c r="B8093" s="638" t="str">
        <f>IF($C8093="","",IFERROR(_xlfn.XLOOKUP($C8093,'1.PrepList'!$I$2:$I$1500,'1.PrepList'!$H$2:$H$1500,"")&amp;"",""))</f>
        <v/>
      </c>
      <c r="D8093" s="638" t="str">
        <f>IF($C8093="","",IFERROR(_xlfn.XLOOKUP($C8093,'1.PrepList'!$I$2:$I$1500,'1.PrepList'!$J$2:$J$1500,"")&amp;"",""))</f>
        <v/>
      </c>
      <c r="E8093" s="638" t="str">
        <f>IF($C8093="","",IFERROR(_xlfn.XLOOKUP($C8093,'1.PrepList'!$I$2:$I$1500,'1.PrepList'!$N$2:$N$1500,"")&amp;"",""))</f>
        <v/>
      </c>
      <c r="F8093" s="638" t="str">
        <f>IF($C8093="","",IFERROR(_xlfn.XLOOKUP($C8093,'1.PrepList'!$I$2:$I$1500,'1.PrepList'!$K$2:$K$1500,"")&amp;"",""))</f>
        <v/>
      </c>
      <c r="H8093" s="644" t="str">
        <f>IF($C8093="","",IFERROR(IF(_xlfn.XLOOKUP($C8093,tbl_StartedStatus[Bold ID],tbl_StartedStatus[Started])="Started","Yes",IF(_xlfn.XLOOKUP($C8093,tbl_StartedStatus[Bold ID],tbl_StartedStatus[Started])="No Show","No Show","")),""))</f>
        <v/>
      </c>
    </row>
    <row r="8094" spans="1:8" ht="15" customHeight="1" thickBot="1">
      <c r="A8094" s="38" t="str">
        <f>IF($C8094="","",IFERROR(_xlfn.XLOOKUP($C8094,'1.PrepList'!$I$2:$I$1500,'1.PrepList'!$G$2:$G$1500,"")&amp;"",""))</f>
        <v/>
      </c>
      <c r="B8094" s="638" t="str">
        <f>IF($C8094="","",IFERROR(_xlfn.XLOOKUP($C8094,'1.PrepList'!$I$2:$I$1500,'1.PrepList'!$H$2:$H$1500,"")&amp;"",""))</f>
        <v/>
      </c>
      <c r="D8094" s="638" t="str">
        <f>IF($C8094="","",IFERROR(_xlfn.XLOOKUP($C8094,'1.PrepList'!$I$2:$I$1500,'1.PrepList'!$J$2:$J$1500,"")&amp;"",""))</f>
        <v/>
      </c>
      <c r="E8094" s="638" t="str">
        <f>IF($C8094="","",IFERROR(_xlfn.XLOOKUP($C8094,'1.PrepList'!$I$2:$I$1500,'1.PrepList'!$N$2:$N$1500,"")&amp;"",""))</f>
        <v/>
      </c>
      <c r="F8094" s="638" t="str">
        <f>IF($C8094="","",IFERROR(_xlfn.XLOOKUP($C8094,'1.PrepList'!$I$2:$I$1500,'1.PrepList'!$K$2:$K$1500,"")&amp;"",""))</f>
        <v/>
      </c>
      <c r="H8094" s="644" t="str">
        <f>IF($C8094="","",IFERROR(IF(_xlfn.XLOOKUP($C8094,tbl_StartedStatus[Bold ID],tbl_StartedStatus[Started])="Started","Yes",IF(_xlfn.XLOOKUP($C8094,tbl_StartedStatus[Bold ID],tbl_StartedStatus[Started])="No Show","No Show","")),""))</f>
        <v/>
      </c>
    </row>
    <row r="8095" spans="1:8" ht="15" customHeight="1" thickBot="1">
      <c r="A8095" s="38" t="str">
        <f>IF($C8095="","",IFERROR(_xlfn.XLOOKUP($C8095,'1.PrepList'!$I$2:$I$1500,'1.PrepList'!$G$2:$G$1500,"")&amp;"",""))</f>
        <v/>
      </c>
      <c r="B8095" s="638" t="str">
        <f>IF($C8095="","",IFERROR(_xlfn.XLOOKUP($C8095,'1.PrepList'!$I$2:$I$1500,'1.PrepList'!$H$2:$H$1500,"")&amp;"",""))</f>
        <v/>
      </c>
      <c r="D8095" s="638" t="str">
        <f>IF($C8095="","",IFERROR(_xlfn.XLOOKUP($C8095,'1.PrepList'!$I$2:$I$1500,'1.PrepList'!$J$2:$J$1500,"")&amp;"",""))</f>
        <v/>
      </c>
      <c r="E8095" s="638" t="str">
        <f>IF($C8095="","",IFERROR(_xlfn.XLOOKUP($C8095,'1.PrepList'!$I$2:$I$1500,'1.PrepList'!$N$2:$N$1500,"")&amp;"",""))</f>
        <v/>
      </c>
      <c r="F8095" s="638" t="str">
        <f>IF($C8095="","",IFERROR(_xlfn.XLOOKUP($C8095,'1.PrepList'!$I$2:$I$1500,'1.PrepList'!$K$2:$K$1500,"")&amp;"",""))</f>
        <v/>
      </c>
      <c r="H8095" s="644" t="str">
        <f>IF($C8095="","",IFERROR(IF(_xlfn.XLOOKUP($C8095,tbl_StartedStatus[Bold ID],tbl_StartedStatus[Started])="Started","Yes",IF(_xlfn.XLOOKUP($C8095,tbl_StartedStatus[Bold ID],tbl_StartedStatus[Started])="No Show","No Show","")),""))</f>
        <v/>
      </c>
    </row>
    <row r="8096" spans="1:8" ht="15" customHeight="1" thickBot="1">
      <c r="A8096" s="38" t="str">
        <f>IF($C8096="","",IFERROR(_xlfn.XLOOKUP($C8096,'1.PrepList'!$I$2:$I$1500,'1.PrepList'!$G$2:$G$1500,"")&amp;"",""))</f>
        <v/>
      </c>
      <c r="B8096" s="638" t="str">
        <f>IF($C8096="","",IFERROR(_xlfn.XLOOKUP($C8096,'1.PrepList'!$I$2:$I$1500,'1.PrepList'!$H$2:$H$1500,"")&amp;"",""))</f>
        <v/>
      </c>
      <c r="D8096" s="638" t="str">
        <f>IF($C8096="","",IFERROR(_xlfn.XLOOKUP($C8096,'1.PrepList'!$I$2:$I$1500,'1.PrepList'!$J$2:$J$1500,"")&amp;"",""))</f>
        <v/>
      </c>
      <c r="E8096" s="638" t="str">
        <f>IF($C8096="","",IFERROR(_xlfn.XLOOKUP($C8096,'1.PrepList'!$I$2:$I$1500,'1.PrepList'!$N$2:$N$1500,"")&amp;"",""))</f>
        <v/>
      </c>
      <c r="F8096" s="638" t="str">
        <f>IF($C8096="","",IFERROR(_xlfn.XLOOKUP($C8096,'1.PrepList'!$I$2:$I$1500,'1.PrepList'!$K$2:$K$1500,"")&amp;"",""))</f>
        <v/>
      </c>
      <c r="H8096" s="644" t="str">
        <f>IF($C8096="","",IFERROR(IF(_xlfn.XLOOKUP($C8096,tbl_StartedStatus[Bold ID],tbl_StartedStatus[Started])="Started","Yes",IF(_xlfn.XLOOKUP($C8096,tbl_StartedStatus[Bold ID],tbl_StartedStatus[Started])="No Show","No Show","")),""))</f>
        <v/>
      </c>
    </row>
    <row r="8097" spans="1:8" ht="15" customHeight="1" thickBot="1">
      <c r="A8097" s="38" t="str">
        <f>IF($C8097="","",IFERROR(_xlfn.XLOOKUP($C8097,'1.PrepList'!$I$2:$I$1500,'1.PrepList'!$G$2:$G$1500,"")&amp;"",""))</f>
        <v/>
      </c>
      <c r="B8097" s="638" t="str">
        <f>IF($C8097="","",IFERROR(_xlfn.XLOOKUP($C8097,'1.PrepList'!$I$2:$I$1500,'1.PrepList'!$H$2:$H$1500,"")&amp;"",""))</f>
        <v/>
      </c>
      <c r="D8097" s="638" t="str">
        <f>IF($C8097="","",IFERROR(_xlfn.XLOOKUP($C8097,'1.PrepList'!$I$2:$I$1500,'1.PrepList'!$J$2:$J$1500,"")&amp;"",""))</f>
        <v/>
      </c>
      <c r="E8097" s="638" t="str">
        <f>IF($C8097="","",IFERROR(_xlfn.XLOOKUP($C8097,'1.PrepList'!$I$2:$I$1500,'1.PrepList'!$N$2:$N$1500,"")&amp;"",""))</f>
        <v/>
      </c>
      <c r="F8097" s="638" t="str">
        <f>IF($C8097="","",IFERROR(_xlfn.XLOOKUP($C8097,'1.PrepList'!$I$2:$I$1500,'1.PrepList'!$K$2:$K$1500,"")&amp;"",""))</f>
        <v/>
      </c>
      <c r="H8097" s="644" t="str">
        <f>IF($C8097="","",IFERROR(IF(_xlfn.XLOOKUP($C8097,tbl_StartedStatus[Bold ID],tbl_StartedStatus[Started])="Started","Yes",IF(_xlfn.XLOOKUP($C8097,tbl_StartedStatus[Bold ID],tbl_StartedStatus[Started])="No Show","No Show","")),""))</f>
        <v/>
      </c>
    </row>
    <row r="8098" spans="1:8" ht="15" customHeight="1" thickBot="1">
      <c r="A8098" s="38" t="str">
        <f>IF($C8098="","",IFERROR(_xlfn.XLOOKUP($C8098,'1.PrepList'!$I$2:$I$1500,'1.PrepList'!$G$2:$G$1500,"")&amp;"",""))</f>
        <v/>
      </c>
      <c r="B8098" s="638" t="str">
        <f>IF($C8098="","",IFERROR(_xlfn.XLOOKUP($C8098,'1.PrepList'!$I$2:$I$1500,'1.PrepList'!$H$2:$H$1500,"")&amp;"",""))</f>
        <v/>
      </c>
      <c r="D8098" s="638" t="str">
        <f>IF($C8098="","",IFERROR(_xlfn.XLOOKUP($C8098,'1.PrepList'!$I$2:$I$1500,'1.PrepList'!$J$2:$J$1500,"")&amp;"",""))</f>
        <v/>
      </c>
      <c r="E8098" s="638" t="str">
        <f>IF($C8098="","",IFERROR(_xlfn.XLOOKUP($C8098,'1.PrepList'!$I$2:$I$1500,'1.PrepList'!$N$2:$N$1500,"")&amp;"",""))</f>
        <v/>
      </c>
      <c r="F8098" s="638" t="str">
        <f>IF($C8098="","",IFERROR(_xlfn.XLOOKUP($C8098,'1.PrepList'!$I$2:$I$1500,'1.PrepList'!$K$2:$K$1500,"")&amp;"",""))</f>
        <v/>
      </c>
      <c r="H8098" s="644" t="str">
        <f>IF($C8098="","",IFERROR(IF(_xlfn.XLOOKUP($C8098,tbl_StartedStatus[Bold ID],tbl_StartedStatus[Started])="Started","Yes",IF(_xlfn.XLOOKUP($C8098,tbl_StartedStatus[Bold ID],tbl_StartedStatus[Started])="No Show","No Show","")),""))</f>
        <v/>
      </c>
    </row>
    <row r="8099" spans="1:8" ht="15" customHeight="1" thickBot="1">
      <c r="A8099" s="38" t="str">
        <f>IF($C8099="","",IFERROR(_xlfn.XLOOKUP($C8099,'1.PrepList'!$I$2:$I$1500,'1.PrepList'!$G$2:$G$1500,"")&amp;"",""))</f>
        <v/>
      </c>
      <c r="B8099" s="638" t="str">
        <f>IF($C8099="","",IFERROR(_xlfn.XLOOKUP($C8099,'1.PrepList'!$I$2:$I$1500,'1.PrepList'!$H$2:$H$1500,"")&amp;"",""))</f>
        <v/>
      </c>
      <c r="D8099" s="638" t="str">
        <f>IF($C8099="","",IFERROR(_xlfn.XLOOKUP($C8099,'1.PrepList'!$I$2:$I$1500,'1.PrepList'!$J$2:$J$1500,"")&amp;"",""))</f>
        <v/>
      </c>
      <c r="E8099" s="638" t="str">
        <f>IF($C8099="","",IFERROR(_xlfn.XLOOKUP($C8099,'1.PrepList'!$I$2:$I$1500,'1.PrepList'!$N$2:$N$1500,"")&amp;"",""))</f>
        <v/>
      </c>
      <c r="F8099" s="638" t="str">
        <f>IF($C8099="","",IFERROR(_xlfn.XLOOKUP($C8099,'1.PrepList'!$I$2:$I$1500,'1.PrepList'!$K$2:$K$1500,"")&amp;"",""))</f>
        <v/>
      </c>
      <c r="H8099" s="644" t="str">
        <f>IF($C8099="","",IFERROR(IF(_xlfn.XLOOKUP($C8099,tbl_StartedStatus[Bold ID],tbl_StartedStatus[Started])="Started","Yes",IF(_xlfn.XLOOKUP($C8099,tbl_StartedStatus[Bold ID],tbl_StartedStatus[Started])="No Show","No Show","")),""))</f>
        <v/>
      </c>
    </row>
    <row r="8100" spans="1:8" ht="15" customHeight="1" thickBot="1">
      <c r="A8100" s="38" t="str">
        <f>IF($C8100="","",IFERROR(_xlfn.XLOOKUP($C8100,'1.PrepList'!$I$2:$I$1500,'1.PrepList'!$G$2:$G$1500,"")&amp;"",""))</f>
        <v/>
      </c>
      <c r="B8100" s="638" t="str">
        <f>IF($C8100="","",IFERROR(_xlfn.XLOOKUP($C8100,'1.PrepList'!$I$2:$I$1500,'1.PrepList'!$H$2:$H$1500,"")&amp;"",""))</f>
        <v/>
      </c>
      <c r="D8100" s="638" t="str">
        <f>IF($C8100="","",IFERROR(_xlfn.XLOOKUP($C8100,'1.PrepList'!$I$2:$I$1500,'1.PrepList'!$J$2:$J$1500,"")&amp;"",""))</f>
        <v/>
      </c>
      <c r="E8100" s="638" t="str">
        <f>IF($C8100="","",IFERROR(_xlfn.XLOOKUP($C8100,'1.PrepList'!$I$2:$I$1500,'1.PrepList'!$N$2:$N$1500,"")&amp;"",""))</f>
        <v/>
      </c>
      <c r="F8100" s="638" t="str">
        <f>IF($C8100="","",IFERROR(_xlfn.XLOOKUP($C8100,'1.PrepList'!$I$2:$I$1500,'1.PrepList'!$K$2:$K$1500,"")&amp;"",""))</f>
        <v/>
      </c>
      <c r="H8100" s="644" t="str">
        <f>IF($C8100="","",IFERROR(IF(_xlfn.XLOOKUP($C8100,tbl_StartedStatus[Bold ID],tbl_StartedStatus[Started])="Started","Yes",IF(_xlfn.XLOOKUP($C8100,tbl_StartedStatus[Bold ID],tbl_StartedStatus[Started])="No Show","No Show","")),""))</f>
        <v/>
      </c>
    </row>
    <row r="8101" spans="1:8" ht="15" customHeight="1" thickBot="1">
      <c r="A8101" s="38" t="str">
        <f>IF($C8101="","",IFERROR(_xlfn.XLOOKUP($C8101,'1.PrepList'!$I$2:$I$1500,'1.PrepList'!$G$2:$G$1500,"")&amp;"",""))</f>
        <v/>
      </c>
      <c r="B8101" s="638" t="str">
        <f>IF($C8101="","",IFERROR(_xlfn.XLOOKUP($C8101,'1.PrepList'!$I$2:$I$1500,'1.PrepList'!$H$2:$H$1500,"")&amp;"",""))</f>
        <v/>
      </c>
      <c r="D8101" s="638" t="str">
        <f>IF($C8101="","",IFERROR(_xlfn.XLOOKUP($C8101,'1.PrepList'!$I$2:$I$1500,'1.PrepList'!$J$2:$J$1500,"")&amp;"",""))</f>
        <v/>
      </c>
      <c r="E8101" s="638" t="str">
        <f>IF($C8101="","",IFERROR(_xlfn.XLOOKUP($C8101,'1.PrepList'!$I$2:$I$1500,'1.PrepList'!$N$2:$N$1500,"")&amp;"",""))</f>
        <v/>
      </c>
      <c r="F8101" s="638" t="str">
        <f>IF($C8101="","",IFERROR(_xlfn.XLOOKUP($C8101,'1.PrepList'!$I$2:$I$1500,'1.PrepList'!$K$2:$K$1500,"")&amp;"",""))</f>
        <v/>
      </c>
      <c r="H8101" s="644" t="str">
        <f>IF($C8101="","",IFERROR(IF(_xlfn.XLOOKUP($C8101,tbl_StartedStatus[Bold ID],tbl_StartedStatus[Started])="Started","Yes",IF(_xlfn.XLOOKUP($C8101,tbl_StartedStatus[Bold ID],tbl_StartedStatus[Started])="No Show","No Show","")),""))</f>
        <v/>
      </c>
    </row>
    <row r="8102" spans="1:8" ht="15" customHeight="1" thickBot="1">
      <c r="A8102" s="38" t="str">
        <f>IF($C8102="","",IFERROR(_xlfn.XLOOKUP($C8102,'1.PrepList'!$I$2:$I$1500,'1.PrepList'!$G$2:$G$1500,"")&amp;"",""))</f>
        <v/>
      </c>
      <c r="B8102" s="638" t="str">
        <f>IF($C8102="","",IFERROR(_xlfn.XLOOKUP($C8102,'1.PrepList'!$I$2:$I$1500,'1.PrepList'!$H$2:$H$1500,"")&amp;"",""))</f>
        <v/>
      </c>
      <c r="D8102" s="638" t="str">
        <f>IF($C8102="","",IFERROR(_xlfn.XLOOKUP($C8102,'1.PrepList'!$I$2:$I$1500,'1.PrepList'!$J$2:$J$1500,"")&amp;"",""))</f>
        <v/>
      </c>
      <c r="E8102" s="638" t="str">
        <f>IF($C8102="","",IFERROR(_xlfn.XLOOKUP($C8102,'1.PrepList'!$I$2:$I$1500,'1.PrepList'!$N$2:$N$1500,"")&amp;"",""))</f>
        <v/>
      </c>
      <c r="F8102" s="638" t="str">
        <f>IF($C8102="","",IFERROR(_xlfn.XLOOKUP($C8102,'1.PrepList'!$I$2:$I$1500,'1.PrepList'!$K$2:$K$1500,"")&amp;"",""))</f>
        <v/>
      </c>
      <c r="H8102" s="644" t="str">
        <f>IF($C8102="","",IFERROR(IF(_xlfn.XLOOKUP($C8102,tbl_StartedStatus[Bold ID],tbl_StartedStatus[Started])="Started","Yes",IF(_xlfn.XLOOKUP($C8102,tbl_StartedStatus[Bold ID],tbl_StartedStatus[Started])="No Show","No Show","")),""))</f>
        <v/>
      </c>
    </row>
    <row r="8103" spans="1:8" ht="15" customHeight="1" thickBot="1">
      <c r="A8103" s="38" t="str">
        <f>IF($C8103="","",IFERROR(_xlfn.XLOOKUP($C8103,'1.PrepList'!$I$2:$I$1500,'1.PrepList'!$G$2:$G$1500,"")&amp;"",""))</f>
        <v/>
      </c>
      <c r="B8103" s="638" t="str">
        <f>IF($C8103="","",IFERROR(_xlfn.XLOOKUP($C8103,'1.PrepList'!$I$2:$I$1500,'1.PrepList'!$H$2:$H$1500,"")&amp;"",""))</f>
        <v/>
      </c>
      <c r="D8103" s="638" t="str">
        <f>IF($C8103="","",IFERROR(_xlfn.XLOOKUP($C8103,'1.PrepList'!$I$2:$I$1500,'1.PrepList'!$J$2:$J$1500,"")&amp;"",""))</f>
        <v/>
      </c>
      <c r="E8103" s="638" t="str">
        <f>IF($C8103="","",IFERROR(_xlfn.XLOOKUP($C8103,'1.PrepList'!$I$2:$I$1500,'1.PrepList'!$N$2:$N$1500,"")&amp;"",""))</f>
        <v/>
      </c>
      <c r="F8103" s="638" t="str">
        <f>IF($C8103="","",IFERROR(_xlfn.XLOOKUP($C8103,'1.PrepList'!$I$2:$I$1500,'1.PrepList'!$K$2:$K$1500,"")&amp;"",""))</f>
        <v/>
      </c>
      <c r="H8103" s="644" t="str">
        <f>IF($C8103="","",IFERROR(IF(_xlfn.XLOOKUP($C8103,tbl_StartedStatus[Bold ID],tbl_StartedStatus[Started])="Started","Yes",IF(_xlfn.XLOOKUP($C8103,tbl_StartedStatus[Bold ID],tbl_StartedStatus[Started])="No Show","No Show","")),""))</f>
        <v/>
      </c>
    </row>
    <row r="8104" spans="1:8" ht="15" customHeight="1" thickBot="1">
      <c r="A8104" s="38" t="str">
        <f>IF($C8104="","",IFERROR(_xlfn.XLOOKUP($C8104,'1.PrepList'!$I$2:$I$1500,'1.PrepList'!$G$2:$G$1500,"")&amp;"",""))</f>
        <v/>
      </c>
      <c r="B8104" s="638" t="str">
        <f>IF($C8104="","",IFERROR(_xlfn.XLOOKUP($C8104,'1.PrepList'!$I$2:$I$1500,'1.PrepList'!$H$2:$H$1500,"")&amp;"",""))</f>
        <v/>
      </c>
      <c r="D8104" s="638" t="str">
        <f>IF($C8104="","",IFERROR(_xlfn.XLOOKUP($C8104,'1.PrepList'!$I$2:$I$1500,'1.PrepList'!$J$2:$J$1500,"")&amp;"",""))</f>
        <v/>
      </c>
      <c r="E8104" s="638" t="str">
        <f>IF($C8104="","",IFERROR(_xlfn.XLOOKUP($C8104,'1.PrepList'!$I$2:$I$1500,'1.PrepList'!$N$2:$N$1500,"")&amp;"",""))</f>
        <v/>
      </c>
      <c r="F8104" s="638" t="str">
        <f>IF($C8104="","",IFERROR(_xlfn.XLOOKUP($C8104,'1.PrepList'!$I$2:$I$1500,'1.PrepList'!$K$2:$K$1500,"")&amp;"",""))</f>
        <v/>
      </c>
      <c r="H8104" s="644" t="str">
        <f>IF($C8104="","",IFERROR(IF(_xlfn.XLOOKUP($C8104,tbl_StartedStatus[Bold ID],tbl_StartedStatus[Started])="Started","Yes",IF(_xlfn.XLOOKUP($C8104,tbl_StartedStatus[Bold ID],tbl_StartedStatus[Started])="No Show","No Show","")),""))</f>
        <v/>
      </c>
    </row>
    <row r="8105" spans="1:8" ht="15" customHeight="1" thickBot="1">
      <c r="A8105" s="38" t="str">
        <f>IF($C8105="","",IFERROR(_xlfn.XLOOKUP($C8105,'1.PrepList'!$I$2:$I$1500,'1.PrepList'!$G$2:$G$1500,"")&amp;"",""))</f>
        <v/>
      </c>
      <c r="B8105" s="638" t="str">
        <f>IF($C8105="","",IFERROR(_xlfn.XLOOKUP($C8105,'1.PrepList'!$I$2:$I$1500,'1.PrepList'!$H$2:$H$1500,"")&amp;"",""))</f>
        <v/>
      </c>
      <c r="D8105" s="638" t="str">
        <f>IF($C8105="","",IFERROR(_xlfn.XLOOKUP($C8105,'1.PrepList'!$I$2:$I$1500,'1.PrepList'!$J$2:$J$1500,"")&amp;"",""))</f>
        <v/>
      </c>
      <c r="E8105" s="638" t="str">
        <f>IF($C8105="","",IFERROR(_xlfn.XLOOKUP($C8105,'1.PrepList'!$I$2:$I$1500,'1.PrepList'!$N$2:$N$1500,"")&amp;"",""))</f>
        <v/>
      </c>
      <c r="F8105" s="638" t="str">
        <f>IF($C8105="","",IFERROR(_xlfn.XLOOKUP($C8105,'1.PrepList'!$I$2:$I$1500,'1.PrepList'!$K$2:$K$1500,"")&amp;"",""))</f>
        <v/>
      </c>
      <c r="H8105" s="644" t="str">
        <f>IF($C8105="","",IFERROR(IF(_xlfn.XLOOKUP($C8105,tbl_StartedStatus[Bold ID],tbl_StartedStatus[Started])="Started","Yes",IF(_xlfn.XLOOKUP($C8105,tbl_StartedStatus[Bold ID],tbl_StartedStatus[Started])="No Show","No Show","")),""))</f>
        <v/>
      </c>
    </row>
    <row r="8106" spans="1:8" ht="15" customHeight="1" thickBot="1">
      <c r="A8106" s="38" t="str">
        <f>IF($C8106="","",IFERROR(_xlfn.XLOOKUP($C8106,'1.PrepList'!$I$2:$I$1500,'1.PrepList'!$G$2:$G$1500,"")&amp;"",""))</f>
        <v/>
      </c>
      <c r="B8106" s="638" t="str">
        <f>IF($C8106="","",IFERROR(_xlfn.XLOOKUP($C8106,'1.PrepList'!$I$2:$I$1500,'1.PrepList'!$H$2:$H$1500,"")&amp;"",""))</f>
        <v/>
      </c>
      <c r="D8106" s="638" t="str">
        <f>IF($C8106="","",IFERROR(_xlfn.XLOOKUP($C8106,'1.PrepList'!$I$2:$I$1500,'1.PrepList'!$J$2:$J$1500,"")&amp;"",""))</f>
        <v/>
      </c>
      <c r="E8106" s="638" t="str">
        <f>IF($C8106="","",IFERROR(_xlfn.XLOOKUP($C8106,'1.PrepList'!$I$2:$I$1500,'1.PrepList'!$N$2:$N$1500,"")&amp;"",""))</f>
        <v/>
      </c>
      <c r="F8106" s="638" t="str">
        <f>IF($C8106="","",IFERROR(_xlfn.XLOOKUP($C8106,'1.PrepList'!$I$2:$I$1500,'1.PrepList'!$K$2:$K$1500,"")&amp;"",""))</f>
        <v/>
      </c>
      <c r="H8106" s="644" t="str">
        <f>IF($C8106="","",IFERROR(IF(_xlfn.XLOOKUP($C8106,tbl_StartedStatus[Bold ID],tbl_StartedStatus[Started])="Started","Yes",IF(_xlfn.XLOOKUP($C8106,tbl_StartedStatus[Bold ID],tbl_StartedStatus[Started])="No Show","No Show","")),""))</f>
        <v/>
      </c>
    </row>
    <row r="8107" spans="1:8" ht="15" customHeight="1" thickBot="1">
      <c r="A8107" s="38" t="str">
        <f>IF($C8107="","",IFERROR(_xlfn.XLOOKUP($C8107,'1.PrepList'!$I$2:$I$1500,'1.PrepList'!$G$2:$G$1500,"")&amp;"",""))</f>
        <v/>
      </c>
      <c r="B8107" s="638" t="str">
        <f>IF($C8107="","",IFERROR(_xlfn.XLOOKUP($C8107,'1.PrepList'!$I$2:$I$1500,'1.PrepList'!$H$2:$H$1500,"")&amp;"",""))</f>
        <v/>
      </c>
      <c r="D8107" s="638" t="str">
        <f>IF($C8107="","",IFERROR(_xlfn.XLOOKUP($C8107,'1.PrepList'!$I$2:$I$1500,'1.PrepList'!$J$2:$J$1500,"")&amp;"",""))</f>
        <v/>
      </c>
      <c r="E8107" s="638" t="str">
        <f>IF($C8107="","",IFERROR(_xlfn.XLOOKUP($C8107,'1.PrepList'!$I$2:$I$1500,'1.PrepList'!$N$2:$N$1500,"")&amp;"",""))</f>
        <v/>
      </c>
      <c r="F8107" s="638" t="str">
        <f>IF($C8107="","",IFERROR(_xlfn.XLOOKUP($C8107,'1.PrepList'!$I$2:$I$1500,'1.PrepList'!$K$2:$K$1500,"")&amp;"",""))</f>
        <v/>
      </c>
      <c r="H8107" s="644" t="str">
        <f>IF($C8107="","",IFERROR(IF(_xlfn.XLOOKUP($C8107,tbl_StartedStatus[Bold ID],tbl_StartedStatus[Started])="Started","Yes",IF(_xlfn.XLOOKUP($C8107,tbl_StartedStatus[Bold ID],tbl_StartedStatus[Started])="No Show","No Show","")),""))</f>
        <v/>
      </c>
    </row>
    <row r="8108" spans="1:8" ht="15" customHeight="1" thickBot="1">
      <c r="A8108" s="38" t="str">
        <f>IF($C8108="","",IFERROR(_xlfn.XLOOKUP($C8108,'1.PrepList'!$I$2:$I$1500,'1.PrepList'!$G$2:$G$1500,"")&amp;"",""))</f>
        <v/>
      </c>
      <c r="B8108" s="638" t="str">
        <f>IF($C8108="","",IFERROR(_xlfn.XLOOKUP($C8108,'1.PrepList'!$I$2:$I$1500,'1.PrepList'!$H$2:$H$1500,"")&amp;"",""))</f>
        <v/>
      </c>
      <c r="D8108" s="638" t="str">
        <f>IF($C8108="","",IFERROR(_xlfn.XLOOKUP($C8108,'1.PrepList'!$I$2:$I$1500,'1.PrepList'!$J$2:$J$1500,"")&amp;"",""))</f>
        <v/>
      </c>
      <c r="E8108" s="638" t="str">
        <f>IF($C8108="","",IFERROR(_xlfn.XLOOKUP($C8108,'1.PrepList'!$I$2:$I$1500,'1.PrepList'!$N$2:$N$1500,"")&amp;"",""))</f>
        <v/>
      </c>
      <c r="F8108" s="638" t="str">
        <f>IF($C8108="","",IFERROR(_xlfn.XLOOKUP($C8108,'1.PrepList'!$I$2:$I$1500,'1.PrepList'!$K$2:$K$1500,"")&amp;"",""))</f>
        <v/>
      </c>
      <c r="H8108" s="644" t="str">
        <f>IF($C8108="","",IFERROR(IF(_xlfn.XLOOKUP($C8108,tbl_StartedStatus[Bold ID],tbl_StartedStatus[Started])="Started","Yes",IF(_xlfn.XLOOKUP($C8108,tbl_StartedStatus[Bold ID],tbl_StartedStatus[Started])="No Show","No Show","")),""))</f>
        <v/>
      </c>
    </row>
    <row r="8109" spans="1:8" ht="15" customHeight="1" thickBot="1">
      <c r="A8109" s="38" t="str">
        <f>IF($C8109="","",IFERROR(_xlfn.XLOOKUP($C8109,'1.PrepList'!$I$2:$I$1500,'1.PrepList'!$G$2:$G$1500,"")&amp;"",""))</f>
        <v/>
      </c>
      <c r="B8109" s="638" t="str">
        <f>IF($C8109="","",IFERROR(_xlfn.XLOOKUP($C8109,'1.PrepList'!$I$2:$I$1500,'1.PrepList'!$H$2:$H$1500,"")&amp;"",""))</f>
        <v/>
      </c>
      <c r="D8109" s="638" t="str">
        <f>IF($C8109="","",IFERROR(_xlfn.XLOOKUP($C8109,'1.PrepList'!$I$2:$I$1500,'1.PrepList'!$J$2:$J$1500,"")&amp;"",""))</f>
        <v/>
      </c>
      <c r="E8109" s="638" t="str">
        <f>IF($C8109="","",IFERROR(_xlfn.XLOOKUP($C8109,'1.PrepList'!$I$2:$I$1500,'1.PrepList'!$N$2:$N$1500,"")&amp;"",""))</f>
        <v/>
      </c>
      <c r="F8109" s="638" t="str">
        <f>IF($C8109="","",IFERROR(_xlfn.XLOOKUP($C8109,'1.PrepList'!$I$2:$I$1500,'1.PrepList'!$K$2:$K$1500,"")&amp;"",""))</f>
        <v/>
      </c>
      <c r="H8109" s="644" t="str">
        <f>IF($C8109="","",IFERROR(IF(_xlfn.XLOOKUP($C8109,tbl_StartedStatus[Bold ID],tbl_StartedStatus[Started])="Started","Yes",IF(_xlfn.XLOOKUP($C8109,tbl_StartedStatus[Bold ID],tbl_StartedStatus[Started])="No Show","No Show","")),""))</f>
        <v/>
      </c>
    </row>
    <row r="8110" spans="1:8" ht="15" customHeight="1" thickBot="1">
      <c r="A8110" s="38" t="str">
        <f>IF($C8110="","",IFERROR(_xlfn.XLOOKUP($C8110,'1.PrepList'!$I$2:$I$1500,'1.PrepList'!$G$2:$G$1500,"")&amp;"",""))</f>
        <v/>
      </c>
      <c r="B8110" s="638" t="str">
        <f>IF($C8110="","",IFERROR(_xlfn.XLOOKUP($C8110,'1.PrepList'!$I$2:$I$1500,'1.PrepList'!$H$2:$H$1500,"")&amp;"",""))</f>
        <v/>
      </c>
      <c r="D8110" s="638" t="str">
        <f>IF($C8110="","",IFERROR(_xlfn.XLOOKUP($C8110,'1.PrepList'!$I$2:$I$1500,'1.PrepList'!$J$2:$J$1500,"")&amp;"",""))</f>
        <v/>
      </c>
      <c r="E8110" s="638" t="str">
        <f>IF($C8110="","",IFERROR(_xlfn.XLOOKUP($C8110,'1.PrepList'!$I$2:$I$1500,'1.PrepList'!$N$2:$N$1500,"")&amp;"",""))</f>
        <v/>
      </c>
      <c r="F8110" s="638" t="str">
        <f>IF($C8110="","",IFERROR(_xlfn.XLOOKUP($C8110,'1.PrepList'!$I$2:$I$1500,'1.PrepList'!$K$2:$K$1500,"")&amp;"",""))</f>
        <v/>
      </c>
      <c r="H8110" s="644" t="str">
        <f>IF($C8110="","",IFERROR(IF(_xlfn.XLOOKUP($C8110,tbl_StartedStatus[Bold ID],tbl_StartedStatus[Started])="Started","Yes",IF(_xlfn.XLOOKUP($C8110,tbl_StartedStatus[Bold ID],tbl_StartedStatus[Started])="No Show","No Show","")),""))</f>
        <v/>
      </c>
    </row>
    <row r="8111" spans="1:8" ht="15" customHeight="1" thickBot="1">
      <c r="A8111" s="38" t="str">
        <f>IF($C8111="","",IFERROR(_xlfn.XLOOKUP($C8111,'1.PrepList'!$I$2:$I$1500,'1.PrepList'!$G$2:$G$1500,"")&amp;"",""))</f>
        <v/>
      </c>
      <c r="B8111" s="638" t="str">
        <f>IF($C8111="","",IFERROR(_xlfn.XLOOKUP($C8111,'1.PrepList'!$I$2:$I$1500,'1.PrepList'!$H$2:$H$1500,"")&amp;"",""))</f>
        <v/>
      </c>
      <c r="D8111" s="638" t="str">
        <f>IF($C8111="","",IFERROR(_xlfn.XLOOKUP($C8111,'1.PrepList'!$I$2:$I$1500,'1.PrepList'!$J$2:$J$1500,"")&amp;"",""))</f>
        <v/>
      </c>
      <c r="E8111" s="638" t="str">
        <f>IF($C8111="","",IFERROR(_xlfn.XLOOKUP($C8111,'1.PrepList'!$I$2:$I$1500,'1.PrepList'!$N$2:$N$1500,"")&amp;"",""))</f>
        <v/>
      </c>
      <c r="F8111" s="638" t="str">
        <f>IF($C8111="","",IFERROR(_xlfn.XLOOKUP($C8111,'1.PrepList'!$I$2:$I$1500,'1.PrepList'!$K$2:$K$1500,"")&amp;"",""))</f>
        <v/>
      </c>
      <c r="H8111" s="644" t="str">
        <f>IF($C8111="","",IFERROR(IF(_xlfn.XLOOKUP($C8111,tbl_StartedStatus[Bold ID],tbl_StartedStatus[Started])="Started","Yes",IF(_xlfn.XLOOKUP($C8111,tbl_StartedStatus[Bold ID],tbl_StartedStatus[Started])="No Show","No Show","")),""))</f>
        <v/>
      </c>
    </row>
    <row r="8112" spans="1:8" ht="15" customHeight="1" thickBot="1">
      <c r="A8112" s="38" t="str">
        <f>IF($C8112="","",IFERROR(_xlfn.XLOOKUP($C8112,'1.PrepList'!$I$2:$I$1500,'1.PrepList'!$G$2:$G$1500,"")&amp;"",""))</f>
        <v/>
      </c>
      <c r="B8112" s="638" t="str">
        <f>IF($C8112="","",IFERROR(_xlfn.XLOOKUP($C8112,'1.PrepList'!$I$2:$I$1500,'1.PrepList'!$H$2:$H$1500,"")&amp;"",""))</f>
        <v/>
      </c>
      <c r="D8112" s="638" t="str">
        <f>IF($C8112="","",IFERROR(_xlfn.XLOOKUP($C8112,'1.PrepList'!$I$2:$I$1500,'1.PrepList'!$J$2:$J$1500,"")&amp;"",""))</f>
        <v/>
      </c>
      <c r="E8112" s="638" t="str">
        <f>IF($C8112="","",IFERROR(_xlfn.XLOOKUP($C8112,'1.PrepList'!$I$2:$I$1500,'1.PrepList'!$N$2:$N$1500,"")&amp;"",""))</f>
        <v/>
      </c>
      <c r="F8112" s="638" t="str">
        <f>IF($C8112="","",IFERROR(_xlfn.XLOOKUP($C8112,'1.PrepList'!$I$2:$I$1500,'1.PrepList'!$K$2:$K$1500,"")&amp;"",""))</f>
        <v/>
      </c>
      <c r="H8112" s="644" t="str">
        <f>IF($C8112="","",IFERROR(IF(_xlfn.XLOOKUP($C8112,tbl_StartedStatus[Bold ID],tbl_StartedStatus[Started])="Started","Yes",IF(_xlfn.XLOOKUP($C8112,tbl_StartedStatus[Bold ID],tbl_StartedStatus[Started])="No Show","No Show","")),""))</f>
        <v/>
      </c>
    </row>
    <row r="8113" spans="1:8" ht="15" customHeight="1" thickBot="1">
      <c r="A8113" s="38" t="str">
        <f>IF($C8113="","",IFERROR(_xlfn.XLOOKUP($C8113,'1.PrepList'!$I$2:$I$1500,'1.PrepList'!$G$2:$G$1500,"")&amp;"",""))</f>
        <v/>
      </c>
      <c r="B8113" s="638" t="str">
        <f>IF($C8113="","",IFERROR(_xlfn.XLOOKUP($C8113,'1.PrepList'!$I$2:$I$1500,'1.PrepList'!$H$2:$H$1500,"")&amp;"",""))</f>
        <v/>
      </c>
      <c r="D8113" s="638" t="str">
        <f>IF($C8113="","",IFERROR(_xlfn.XLOOKUP($C8113,'1.PrepList'!$I$2:$I$1500,'1.PrepList'!$J$2:$J$1500,"")&amp;"",""))</f>
        <v/>
      </c>
      <c r="E8113" s="638" t="str">
        <f>IF($C8113="","",IFERROR(_xlfn.XLOOKUP($C8113,'1.PrepList'!$I$2:$I$1500,'1.PrepList'!$N$2:$N$1500,"")&amp;"",""))</f>
        <v/>
      </c>
      <c r="F8113" s="638" t="str">
        <f>IF($C8113="","",IFERROR(_xlfn.XLOOKUP($C8113,'1.PrepList'!$I$2:$I$1500,'1.PrepList'!$K$2:$K$1500,"")&amp;"",""))</f>
        <v/>
      </c>
      <c r="H8113" s="644" t="str">
        <f>IF($C8113="","",IFERROR(IF(_xlfn.XLOOKUP($C8113,tbl_StartedStatus[Bold ID],tbl_StartedStatus[Started])="Started","Yes",IF(_xlfn.XLOOKUP($C8113,tbl_StartedStatus[Bold ID],tbl_StartedStatus[Started])="No Show","No Show","")),""))</f>
        <v/>
      </c>
    </row>
    <row r="8114" spans="1:8" ht="15" customHeight="1" thickBot="1">
      <c r="A8114" s="38" t="str">
        <f>IF($C8114="","",IFERROR(_xlfn.XLOOKUP($C8114,'1.PrepList'!$I$2:$I$1500,'1.PrepList'!$G$2:$G$1500,"")&amp;"",""))</f>
        <v/>
      </c>
      <c r="B8114" s="638" t="str">
        <f>IF($C8114="","",IFERROR(_xlfn.XLOOKUP($C8114,'1.PrepList'!$I$2:$I$1500,'1.PrepList'!$H$2:$H$1500,"")&amp;"",""))</f>
        <v/>
      </c>
      <c r="D8114" s="638" t="str">
        <f>IF($C8114="","",IFERROR(_xlfn.XLOOKUP($C8114,'1.PrepList'!$I$2:$I$1500,'1.PrepList'!$J$2:$J$1500,"")&amp;"",""))</f>
        <v/>
      </c>
      <c r="E8114" s="638" t="str">
        <f>IF($C8114="","",IFERROR(_xlfn.XLOOKUP($C8114,'1.PrepList'!$I$2:$I$1500,'1.PrepList'!$N$2:$N$1500,"")&amp;"",""))</f>
        <v/>
      </c>
      <c r="F8114" s="638" t="str">
        <f>IF($C8114="","",IFERROR(_xlfn.XLOOKUP($C8114,'1.PrepList'!$I$2:$I$1500,'1.PrepList'!$K$2:$K$1500,"")&amp;"",""))</f>
        <v/>
      </c>
      <c r="H8114" s="644" t="str">
        <f>IF($C8114="","",IFERROR(IF(_xlfn.XLOOKUP($C8114,tbl_StartedStatus[Bold ID],tbl_StartedStatus[Started])="Started","Yes",IF(_xlfn.XLOOKUP($C8114,tbl_StartedStatus[Bold ID],tbl_StartedStatus[Started])="No Show","No Show","")),""))</f>
        <v/>
      </c>
    </row>
    <row r="8115" spans="1:8" ht="15" customHeight="1" thickBot="1">
      <c r="A8115" s="38" t="str">
        <f>IF($C8115="","",IFERROR(_xlfn.XLOOKUP($C8115,'1.PrepList'!$I$2:$I$1500,'1.PrepList'!$G$2:$G$1500,"")&amp;"",""))</f>
        <v/>
      </c>
      <c r="B8115" s="638" t="str">
        <f>IF($C8115="","",IFERROR(_xlfn.XLOOKUP($C8115,'1.PrepList'!$I$2:$I$1500,'1.PrepList'!$H$2:$H$1500,"")&amp;"",""))</f>
        <v/>
      </c>
      <c r="D8115" s="638" t="str">
        <f>IF($C8115="","",IFERROR(_xlfn.XLOOKUP($C8115,'1.PrepList'!$I$2:$I$1500,'1.PrepList'!$J$2:$J$1500,"")&amp;"",""))</f>
        <v/>
      </c>
      <c r="E8115" s="638" t="str">
        <f>IF($C8115="","",IFERROR(_xlfn.XLOOKUP($C8115,'1.PrepList'!$I$2:$I$1500,'1.PrepList'!$N$2:$N$1500,"")&amp;"",""))</f>
        <v/>
      </c>
      <c r="F8115" s="638" t="str">
        <f>IF($C8115="","",IFERROR(_xlfn.XLOOKUP($C8115,'1.PrepList'!$I$2:$I$1500,'1.PrepList'!$K$2:$K$1500,"")&amp;"",""))</f>
        <v/>
      </c>
      <c r="H8115" s="644" t="str">
        <f>IF($C8115="","",IFERROR(IF(_xlfn.XLOOKUP($C8115,tbl_StartedStatus[Bold ID],tbl_StartedStatus[Started])="Started","Yes",IF(_xlfn.XLOOKUP($C8115,tbl_StartedStatus[Bold ID],tbl_StartedStatus[Started])="No Show","No Show","")),""))</f>
        <v/>
      </c>
    </row>
    <row r="8116" spans="1:8" ht="15" customHeight="1" thickBot="1">
      <c r="A8116" s="38" t="str">
        <f>IF($C8116="","",IFERROR(_xlfn.XLOOKUP($C8116,'1.PrepList'!$I$2:$I$1500,'1.PrepList'!$G$2:$G$1500,"")&amp;"",""))</f>
        <v/>
      </c>
      <c r="B8116" s="638" t="str">
        <f>IF($C8116="","",IFERROR(_xlfn.XLOOKUP($C8116,'1.PrepList'!$I$2:$I$1500,'1.PrepList'!$H$2:$H$1500,"")&amp;"",""))</f>
        <v/>
      </c>
      <c r="D8116" s="638" t="str">
        <f>IF($C8116="","",IFERROR(_xlfn.XLOOKUP($C8116,'1.PrepList'!$I$2:$I$1500,'1.PrepList'!$J$2:$J$1500,"")&amp;"",""))</f>
        <v/>
      </c>
      <c r="E8116" s="638" t="str">
        <f>IF($C8116="","",IFERROR(_xlfn.XLOOKUP($C8116,'1.PrepList'!$I$2:$I$1500,'1.PrepList'!$N$2:$N$1500,"")&amp;"",""))</f>
        <v/>
      </c>
      <c r="F8116" s="638" t="str">
        <f>IF($C8116="","",IFERROR(_xlfn.XLOOKUP($C8116,'1.PrepList'!$I$2:$I$1500,'1.PrepList'!$K$2:$K$1500,"")&amp;"",""))</f>
        <v/>
      </c>
      <c r="H8116" s="644" t="str">
        <f>IF($C8116="","",IFERROR(IF(_xlfn.XLOOKUP($C8116,tbl_StartedStatus[Bold ID],tbl_StartedStatus[Started])="Started","Yes",IF(_xlfn.XLOOKUP($C8116,tbl_StartedStatus[Bold ID],tbl_StartedStatus[Started])="No Show","No Show","")),""))</f>
        <v/>
      </c>
    </row>
    <row r="8117" spans="1:8" ht="15" customHeight="1" thickBot="1">
      <c r="A8117" s="38" t="str">
        <f>IF($C8117="","",IFERROR(_xlfn.XLOOKUP($C8117,'1.PrepList'!$I$2:$I$1500,'1.PrepList'!$G$2:$G$1500,"")&amp;"",""))</f>
        <v/>
      </c>
      <c r="B8117" s="638" t="str">
        <f>IF($C8117="","",IFERROR(_xlfn.XLOOKUP($C8117,'1.PrepList'!$I$2:$I$1500,'1.PrepList'!$H$2:$H$1500,"")&amp;"",""))</f>
        <v/>
      </c>
      <c r="D8117" s="638" t="str">
        <f>IF($C8117="","",IFERROR(_xlfn.XLOOKUP($C8117,'1.PrepList'!$I$2:$I$1500,'1.PrepList'!$J$2:$J$1500,"")&amp;"",""))</f>
        <v/>
      </c>
      <c r="E8117" s="638" t="str">
        <f>IF($C8117="","",IFERROR(_xlfn.XLOOKUP($C8117,'1.PrepList'!$I$2:$I$1500,'1.PrepList'!$N$2:$N$1500,"")&amp;"",""))</f>
        <v/>
      </c>
      <c r="F8117" s="638" t="str">
        <f>IF($C8117="","",IFERROR(_xlfn.XLOOKUP($C8117,'1.PrepList'!$I$2:$I$1500,'1.PrepList'!$K$2:$K$1500,"")&amp;"",""))</f>
        <v/>
      </c>
      <c r="H8117" s="644" t="str">
        <f>IF($C8117="","",IFERROR(IF(_xlfn.XLOOKUP($C8117,tbl_StartedStatus[Bold ID],tbl_StartedStatus[Started])="Started","Yes",IF(_xlfn.XLOOKUP($C8117,tbl_StartedStatus[Bold ID],tbl_StartedStatus[Started])="No Show","No Show","")),""))</f>
        <v/>
      </c>
    </row>
    <row r="8118" spans="1:8" ht="15" customHeight="1" thickBot="1">
      <c r="A8118" s="38" t="str">
        <f>IF($C8118="","",IFERROR(_xlfn.XLOOKUP($C8118,'1.PrepList'!$I$2:$I$1500,'1.PrepList'!$G$2:$G$1500,"")&amp;"",""))</f>
        <v/>
      </c>
      <c r="B8118" s="638" t="str">
        <f>IF($C8118="","",IFERROR(_xlfn.XLOOKUP($C8118,'1.PrepList'!$I$2:$I$1500,'1.PrepList'!$H$2:$H$1500,"")&amp;"",""))</f>
        <v/>
      </c>
      <c r="D8118" s="638" t="str">
        <f>IF($C8118="","",IFERROR(_xlfn.XLOOKUP($C8118,'1.PrepList'!$I$2:$I$1500,'1.PrepList'!$J$2:$J$1500,"")&amp;"",""))</f>
        <v/>
      </c>
      <c r="E8118" s="638" t="str">
        <f>IF($C8118="","",IFERROR(_xlfn.XLOOKUP($C8118,'1.PrepList'!$I$2:$I$1500,'1.PrepList'!$N$2:$N$1500,"")&amp;"",""))</f>
        <v/>
      </c>
      <c r="F8118" s="638" t="str">
        <f>IF($C8118="","",IFERROR(_xlfn.XLOOKUP($C8118,'1.PrepList'!$I$2:$I$1500,'1.PrepList'!$K$2:$K$1500,"")&amp;"",""))</f>
        <v/>
      </c>
      <c r="H8118" s="644" t="str">
        <f>IF($C8118="","",IFERROR(IF(_xlfn.XLOOKUP($C8118,tbl_StartedStatus[Bold ID],tbl_StartedStatus[Started])="Started","Yes",IF(_xlfn.XLOOKUP($C8118,tbl_StartedStatus[Bold ID],tbl_StartedStatus[Started])="No Show","No Show","")),""))</f>
        <v/>
      </c>
    </row>
    <row r="8119" spans="1:8" ht="15" customHeight="1" thickBot="1">
      <c r="A8119" s="38" t="str">
        <f>IF($C8119="","",IFERROR(_xlfn.XLOOKUP($C8119,'1.PrepList'!$I$2:$I$1500,'1.PrepList'!$G$2:$G$1500,"")&amp;"",""))</f>
        <v/>
      </c>
      <c r="B8119" s="638" t="str">
        <f>IF($C8119="","",IFERROR(_xlfn.XLOOKUP($C8119,'1.PrepList'!$I$2:$I$1500,'1.PrepList'!$H$2:$H$1500,"")&amp;"",""))</f>
        <v/>
      </c>
      <c r="D8119" s="638" t="str">
        <f>IF($C8119="","",IFERROR(_xlfn.XLOOKUP($C8119,'1.PrepList'!$I$2:$I$1500,'1.PrepList'!$J$2:$J$1500,"")&amp;"",""))</f>
        <v/>
      </c>
      <c r="E8119" s="638" t="str">
        <f>IF($C8119="","",IFERROR(_xlfn.XLOOKUP($C8119,'1.PrepList'!$I$2:$I$1500,'1.PrepList'!$N$2:$N$1500,"")&amp;"",""))</f>
        <v/>
      </c>
      <c r="F8119" s="638" t="str">
        <f>IF($C8119="","",IFERROR(_xlfn.XLOOKUP($C8119,'1.PrepList'!$I$2:$I$1500,'1.PrepList'!$K$2:$K$1500,"")&amp;"",""))</f>
        <v/>
      </c>
      <c r="H8119" s="644" t="str">
        <f>IF($C8119="","",IFERROR(IF(_xlfn.XLOOKUP($C8119,tbl_StartedStatus[Bold ID],tbl_StartedStatus[Started])="Started","Yes",IF(_xlfn.XLOOKUP($C8119,tbl_StartedStatus[Bold ID],tbl_StartedStatus[Started])="No Show","No Show","")),""))</f>
        <v/>
      </c>
    </row>
    <row r="8120" spans="1:8" ht="15" customHeight="1" thickBot="1">
      <c r="A8120" s="38" t="str">
        <f>IF($C8120="","",IFERROR(_xlfn.XLOOKUP($C8120,'1.PrepList'!$I$2:$I$1500,'1.PrepList'!$G$2:$G$1500,"")&amp;"",""))</f>
        <v/>
      </c>
      <c r="B8120" s="638" t="str">
        <f>IF($C8120="","",IFERROR(_xlfn.XLOOKUP($C8120,'1.PrepList'!$I$2:$I$1500,'1.PrepList'!$H$2:$H$1500,"")&amp;"",""))</f>
        <v/>
      </c>
      <c r="D8120" s="638" t="str">
        <f>IF($C8120="","",IFERROR(_xlfn.XLOOKUP($C8120,'1.PrepList'!$I$2:$I$1500,'1.PrepList'!$J$2:$J$1500,"")&amp;"",""))</f>
        <v/>
      </c>
      <c r="E8120" s="638" t="str">
        <f>IF($C8120="","",IFERROR(_xlfn.XLOOKUP($C8120,'1.PrepList'!$I$2:$I$1500,'1.PrepList'!$N$2:$N$1500,"")&amp;"",""))</f>
        <v/>
      </c>
      <c r="F8120" s="638" t="str">
        <f>IF($C8120="","",IFERROR(_xlfn.XLOOKUP($C8120,'1.PrepList'!$I$2:$I$1500,'1.PrepList'!$K$2:$K$1500,"")&amp;"",""))</f>
        <v/>
      </c>
      <c r="H8120" s="644" t="str">
        <f>IF($C8120="","",IFERROR(IF(_xlfn.XLOOKUP($C8120,tbl_StartedStatus[Bold ID],tbl_StartedStatus[Started])="Started","Yes",IF(_xlfn.XLOOKUP($C8120,tbl_StartedStatus[Bold ID],tbl_StartedStatus[Started])="No Show","No Show","")),""))</f>
        <v/>
      </c>
    </row>
    <row r="8121" spans="1:8" ht="15" customHeight="1" thickBot="1">
      <c r="A8121" s="38" t="str">
        <f>IF($C8121="","",IFERROR(_xlfn.XLOOKUP($C8121,'1.PrepList'!$I$2:$I$1500,'1.PrepList'!$G$2:$G$1500,"")&amp;"",""))</f>
        <v/>
      </c>
      <c r="B8121" s="638" t="str">
        <f>IF($C8121="","",IFERROR(_xlfn.XLOOKUP($C8121,'1.PrepList'!$I$2:$I$1500,'1.PrepList'!$H$2:$H$1500,"")&amp;"",""))</f>
        <v/>
      </c>
      <c r="D8121" s="638" t="str">
        <f>IF($C8121="","",IFERROR(_xlfn.XLOOKUP($C8121,'1.PrepList'!$I$2:$I$1500,'1.PrepList'!$J$2:$J$1500,"")&amp;"",""))</f>
        <v/>
      </c>
      <c r="E8121" s="638" t="str">
        <f>IF($C8121="","",IFERROR(_xlfn.XLOOKUP($C8121,'1.PrepList'!$I$2:$I$1500,'1.PrepList'!$N$2:$N$1500,"")&amp;"",""))</f>
        <v/>
      </c>
      <c r="F8121" s="638" t="str">
        <f>IF($C8121="","",IFERROR(_xlfn.XLOOKUP($C8121,'1.PrepList'!$I$2:$I$1500,'1.PrepList'!$K$2:$K$1500,"")&amp;"",""))</f>
        <v/>
      </c>
      <c r="H8121" s="644" t="str">
        <f>IF($C8121="","",IFERROR(IF(_xlfn.XLOOKUP($C8121,tbl_StartedStatus[Bold ID],tbl_StartedStatus[Started])="Started","Yes",IF(_xlfn.XLOOKUP($C8121,tbl_StartedStatus[Bold ID],tbl_StartedStatus[Started])="No Show","No Show","")),""))</f>
        <v/>
      </c>
    </row>
    <row r="8122" spans="1:8" ht="15" customHeight="1" thickBot="1">
      <c r="A8122" s="38" t="str">
        <f>IF($C8122="","",IFERROR(_xlfn.XLOOKUP($C8122,'1.PrepList'!$I$2:$I$1500,'1.PrepList'!$G$2:$G$1500,"")&amp;"",""))</f>
        <v/>
      </c>
      <c r="B8122" s="638" t="str">
        <f>IF($C8122="","",IFERROR(_xlfn.XLOOKUP($C8122,'1.PrepList'!$I$2:$I$1500,'1.PrepList'!$H$2:$H$1500,"")&amp;"",""))</f>
        <v/>
      </c>
      <c r="D8122" s="638" t="str">
        <f>IF($C8122="","",IFERROR(_xlfn.XLOOKUP($C8122,'1.PrepList'!$I$2:$I$1500,'1.PrepList'!$J$2:$J$1500,"")&amp;"",""))</f>
        <v/>
      </c>
      <c r="E8122" s="638" t="str">
        <f>IF($C8122="","",IFERROR(_xlfn.XLOOKUP($C8122,'1.PrepList'!$I$2:$I$1500,'1.PrepList'!$N$2:$N$1500,"")&amp;"",""))</f>
        <v/>
      </c>
      <c r="F8122" s="638" t="str">
        <f>IF($C8122="","",IFERROR(_xlfn.XLOOKUP($C8122,'1.PrepList'!$I$2:$I$1500,'1.PrepList'!$K$2:$K$1500,"")&amp;"",""))</f>
        <v/>
      </c>
      <c r="H8122" s="644" t="str">
        <f>IF($C8122="","",IFERROR(IF(_xlfn.XLOOKUP($C8122,tbl_StartedStatus[Bold ID],tbl_StartedStatus[Started])="Started","Yes",IF(_xlfn.XLOOKUP($C8122,tbl_StartedStatus[Bold ID],tbl_StartedStatus[Started])="No Show","No Show","")),""))</f>
        <v/>
      </c>
    </row>
    <row r="8123" spans="1:8" ht="15" customHeight="1" thickBot="1">
      <c r="A8123" s="38" t="str">
        <f>IF($C8123="","",IFERROR(_xlfn.XLOOKUP($C8123,'1.PrepList'!$I$2:$I$1500,'1.PrepList'!$G$2:$G$1500,"")&amp;"",""))</f>
        <v/>
      </c>
      <c r="B8123" s="638" t="str">
        <f>IF($C8123="","",IFERROR(_xlfn.XLOOKUP($C8123,'1.PrepList'!$I$2:$I$1500,'1.PrepList'!$H$2:$H$1500,"")&amp;"",""))</f>
        <v/>
      </c>
      <c r="D8123" s="638" t="str">
        <f>IF($C8123="","",IFERROR(_xlfn.XLOOKUP($C8123,'1.PrepList'!$I$2:$I$1500,'1.PrepList'!$J$2:$J$1500,"")&amp;"",""))</f>
        <v/>
      </c>
      <c r="E8123" s="638" t="str">
        <f>IF($C8123="","",IFERROR(_xlfn.XLOOKUP($C8123,'1.PrepList'!$I$2:$I$1500,'1.PrepList'!$N$2:$N$1500,"")&amp;"",""))</f>
        <v/>
      </c>
      <c r="F8123" s="638" t="str">
        <f>IF($C8123="","",IFERROR(_xlfn.XLOOKUP($C8123,'1.PrepList'!$I$2:$I$1500,'1.PrepList'!$K$2:$K$1500,"")&amp;"",""))</f>
        <v/>
      </c>
      <c r="H8123" s="644" t="str">
        <f>IF($C8123="","",IFERROR(IF(_xlfn.XLOOKUP($C8123,tbl_StartedStatus[Bold ID],tbl_StartedStatus[Started])="Started","Yes",IF(_xlfn.XLOOKUP($C8123,tbl_StartedStatus[Bold ID],tbl_StartedStatus[Started])="No Show","No Show","")),""))</f>
        <v/>
      </c>
    </row>
    <row r="8124" spans="1:8" ht="15" customHeight="1" thickBot="1">
      <c r="A8124" s="38" t="str">
        <f>IF($C8124="","",IFERROR(_xlfn.XLOOKUP($C8124,'1.PrepList'!$I$2:$I$1500,'1.PrepList'!$G$2:$G$1500,"")&amp;"",""))</f>
        <v/>
      </c>
      <c r="B8124" s="638" t="str">
        <f>IF($C8124="","",IFERROR(_xlfn.XLOOKUP($C8124,'1.PrepList'!$I$2:$I$1500,'1.PrepList'!$H$2:$H$1500,"")&amp;"",""))</f>
        <v/>
      </c>
      <c r="D8124" s="638" t="str">
        <f>IF($C8124="","",IFERROR(_xlfn.XLOOKUP($C8124,'1.PrepList'!$I$2:$I$1500,'1.PrepList'!$J$2:$J$1500,"")&amp;"",""))</f>
        <v/>
      </c>
      <c r="E8124" s="638" t="str">
        <f>IF($C8124="","",IFERROR(_xlfn.XLOOKUP($C8124,'1.PrepList'!$I$2:$I$1500,'1.PrepList'!$N$2:$N$1500,"")&amp;"",""))</f>
        <v/>
      </c>
      <c r="F8124" s="638" t="str">
        <f>IF($C8124="","",IFERROR(_xlfn.XLOOKUP($C8124,'1.PrepList'!$I$2:$I$1500,'1.PrepList'!$K$2:$K$1500,"")&amp;"",""))</f>
        <v/>
      </c>
      <c r="H8124" s="644" t="str">
        <f>IF($C8124="","",IFERROR(IF(_xlfn.XLOOKUP($C8124,tbl_StartedStatus[Bold ID],tbl_StartedStatus[Started])="Started","Yes",IF(_xlfn.XLOOKUP($C8124,tbl_StartedStatus[Bold ID],tbl_StartedStatus[Started])="No Show","No Show","")),""))</f>
        <v/>
      </c>
    </row>
    <row r="8125" spans="1:8" ht="15" customHeight="1" thickBot="1">
      <c r="A8125" s="38" t="str">
        <f>IF($C8125="","",IFERROR(_xlfn.XLOOKUP($C8125,'1.PrepList'!$I$2:$I$1500,'1.PrepList'!$G$2:$G$1500,"")&amp;"",""))</f>
        <v/>
      </c>
      <c r="B8125" s="638" t="str">
        <f>IF($C8125="","",IFERROR(_xlfn.XLOOKUP($C8125,'1.PrepList'!$I$2:$I$1500,'1.PrepList'!$H$2:$H$1500,"")&amp;"",""))</f>
        <v/>
      </c>
      <c r="D8125" s="638" t="str">
        <f>IF($C8125="","",IFERROR(_xlfn.XLOOKUP($C8125,'1.PrepList'!$I$2:$I$1500,'1.PrepList'!$J$2:$J$1500,"")&amp;"",""))</f>
        <v/>
      </c>
      <c r="E8125" s="638" t="str">
        <f>IF($C8125="","",IFERROR(_xlfn.XLOOKUP($C8125,'1.PrepList'!$I$2:$I$1500,'1.PrepList'!$N$2:$N$1500,"")&amp;"",""))</f>
        <v/>
      </c>
      <c r="F8125" s="638" t="str">
        <f>IF($C8125="","",IFERROR(_xlfn.XLOOKUP($C8125,'1.PrepList'!$I$2:$I$1500,'1.PrepList'!$K$2:$K$1500,"")&amp;"",""))</f>
        <v/>
      </c>
      <c r="H8125" s="644" t="str">
        <f>IF($C8125="","",IFERROR(IF(_xlfn.XLOOKUP($C8125,tbl_StartedStatus[Bold ID],tbl_StartedStatus[Started])="Started","Yes",IF(_xlfn.XLOOKUP($C8125,tbl_StartedStatus[Bold ID],tbl_StartedStatus[Started])="No Show","No Show","")),""))</f>
        <v/>
      </c>
    </row>
    <row r="8126" spans="1:8" ht="15" customHeight="1" thickBot="1">
      <c r="A8126" s="38" t="str">
        <f>IF($C8126="","",IFERROR(_xlfn.XLOOKUP($C8126,'1.PrepList'!$I$2:$I$1500,'1.PrepList'!$G$2:$G$1500,"")&amp;"",""))</f>
        <v/>
      </c>
      <c r="B8126" s="638" t="str">
        <f>IF($C8126="","",IFERROR(_xlfn.XLOOKUP($C8126,'1.PrepList'!$I$2:$I$1500,'1.PrepList'!$H$2:$H$1500,"")&amp;"",""))</f>
        <v/>
      </c>
      <c r="D8126" s="638" t="str">
        <f>IF($C8126="","",IFERROR(_xlfn.XLOOKUP($C8126,'1.PrepList'!$I$2:$I$1500,'1.PrepList'!$J$2:$J$1500,"")&amp;"",""))</f>
        <v/>
      </c>
      <c r="E8126" s="638" t="str">
        <f>IF($C8126="","",IFERROR(_xlfn.XLOOKUP($C8126,'1.PrepList'!$I$2:$I$1500,'1.PrepList'!$N$2:$N$1500,"")&amp;"",""))</f>
        <v/>
      </c>
      <c r="F8126" s="638" t="str">
        <f>IF($C8126="","",IFERROR(_xlfn.XLOOKUP($C8126,'1.PrepList'!$I$2:$I$1500,'1.PrepList'!$K$2:$K$1500,"")&amp;"",""))</f>
        <v/>
      </c>
      <c r="H8126" s="644" t="str">
        <f>IF($C8126="","",IFERROR(IF(_xlfn.XLOOKUP($C8126,tbl_StartedStatus[Bold ID],tbl_StartedStatus[Started])="Started","Yes",IF(_xlfn.XLOOKUP($C8126,tbl_StartedStatus[Bold ID],tbl_StartedStatus[Started])="No Show","No Show","")),""))</f>
        <v/>
      </c>
    </row>
    <row r="8127" spans="1:8" ht="15" customHeight="1" thickBot="1">
      <c r="A8127" s="38" t="str">
        <f>IF($C8127="","",IFERROR(_xlfn.XLOOKUP($C8127,'1.PrepList'!$I$2:$I$1500,'1.PrepList'!$G$2:$G$1500,"")&amp;"",""))</f>
        <v/>
      </c>
      <c r="B8127" s="638" t="str">
        <f>IF($C8127="","",IFERROR(_xlfn.XLOOKUP($C8127,'1.PrepList'!$I$2:$I$1500,'1.PrepList'!$H$2:$H$1500,"")&amp;"",""))</f>
        <v/>
      </c>
      <c r="D8127" s="638" t="str">
        <f>IF($C8127="","",IFERROR(_xlfn.XLOOKUP($C8127,'1.PrepList'!$I$2:$I$1500,'1.PrepList'!$J$2:$J$1500,"")&amp;"",""))</f>
        <v/>
      </c>
      <c r="E8127" s="638" t="str">
        <f>IF($C8127="","",IFERROR(_xlfn.XLOOKUP($C8127,'1.PrepList'!$I$2:$I$1500,'1.PrepList'!$N$2:$N$1500,"")&amp;"",""))</f>
        <v/>
      </c>
      <c r="F8127" s="638" t="str">
        <f>IF($C8127="","",IFERROR(_xlfn.XLOOKUP($C8127,'1.PrepList'!$I$2:$I$1500,'1.PrepList'!$K$2:$K$1500,"")&amp;"",""))</f>
        <v/>
      </c>
      <c r="H8127" s="644" t="str">
        <f>IF($C8127="","",IFERROR(IF(_xlfn.XLOOKUP($C8127,tbl_StartedStatus[Bold ID],tbl_StartedStatus[Started])="Started","Yes",IF(_xlfn.XLOOKUP($C8127,tbl_StartedStatus[Bold ID],tbl_StartedStatus[Started])="No Show","No Show","")),""))</f>
        <v/>
      </c>
    </row>
    <row r="8128" spans="1:8" ht="15" customHeight="1" thickBot="1">
      <c r="A8128" s="38" t="str">
        <f>IF($C8128="","",IFERROR(_xlfn.XLOOKUP($C8128,'1.PrepList'!$I$2:$I$1500,'1.PrepList'!$G$2:$G$1500,"")&amp;"",""))</f>
        <v/>
      </c>
      <c r="B8128" s="638" t="str">
        <f>IF($C8128="","",IFERROR(_xlfn.XLOOKUP($C8128,'1.PrepList'!$I$2:$I$1500,'1.PrepList'!$H$2:$H$1500,"")&amp;"",""))</f>
        <v/>
      </c>
      <c r="D8128" s="638" t="str">
        <f>IF($C8128="","",IFERROR(_xlfn.XLOOKUP($C8128,'1.PrepList'!$I$2:$I$1500,'1.PrepList'!$J$2:$J$1500,"")&amp;"",""))</f>
        <v/>
      </c>
      <c r="E8128" s="638" t="str">
        <f>IF($C8128="","",IFERROR(_xlfn.XLOOKUP($C8128,'1.PrepList'!$I$2:$I$1500,'1.PrepList'!$N$2:$N$1500,"")&amp;"",""))</f>
        <v/>
      </c>
      <c r="F8128" s="638" t="str">
        <f>IF($C8128="","",IFERROR(_xlfn.XLOOKUP($C8128,'1.PrepList'!$I$2:$I$1500,'1.PrepList'!$K$2:$K$1500,"")&amp;"",""))</f>
        <v/>
      </c>
      <c r="H8128" s="644" t="str">
        <f>IF($C8128="","",IFERROR(IF(_xlfn.XLOOKUP($C8128,tbl_StartedStatus[Bold ID],tbl_StartedStatus[Started])="Started","Yes",IF(_xlfn.XLOOKUP($C8128,tbl_StartedStatus[Bold ID],tbl_StartedStatus[Started])="No Show","No Show","")),""))</f>
        <v/>
      </c>
    </row>
    <row r="8129" spans="1:8" ht="15" customHeight="1" thickBot="1">
      <c r="A8129" s="38" t="str">
        <f>IF($C8129="","",IFERROR(_xlfn.XLOOKUP($C8129,'1.PrepList'!$I$2:$I$1500,'1.PrepList'!$G$2:$G$1500,"")&amp;"",""))</f>
        <v/>
      </c>
      <c r="B8129" s="638" t="str">
        <f>IF($C8129="","",IFERROR(_xlfn.XLOOKUP($C8129,'1.PrepList'!$I$2:$I$1500,'1.PrepList'!$H$2:$H$1500,"")&amp;"",""))</f>
        <v/>
      </c>
      <c r="D8129" s="638" t="str">
        <f>IF($C8129="","",IFERROR(_xlfn.XLOOKUP($C8129,'1.PrepList'!$I$2:$I$1500,'1.PrepList'!$J$2:$J$1500,"")&amp;"",""))</f>
        <v/>
      </c>
      <c r="E8129" s="638" t="str">
        <f>IF($C8129="","",IFERROR(_xlfn.XLOOKUP($C8129,'1.PrepList'!$I$2:$I$1500,'1.PrepList'!$N$2:$N$1500,"")&amp;"",""))</f>
        <v/>
      </c>
      <c r="F8129" s="638" t="str">
        <f>IF($C8129="","",IFERROR(_xlfn.XLOOKUP($C8129,'1.PrepList'!$I$2:$I$1500,'1.PrepList'!$K$2:$K$1500,"")&amp;"",""))</f>
        <v/>
      </c>
      <c r="H8129" s="644" t="str">
        <f>IF($C8129="","",IFERROR(IF(_xlfn.XLOOKUP($C8129,tbl_StartedStatus[Bold ID],tbl_StartedStatus[Started])="Started","Yes",IF(_xlfn.XLOOKUP($C8129,tbl_StartedStatus[Bold ID],tbl_StartedStatus[Started])="No Show","No Show","")),""))</f>
        <v/>
      </c>
    </row>
    <row r="8130" spans="1:8" ht="15" customHeight="1" thickBot="1">
      <c r="A8130" s="38" t="str">
        <f>IF($C8130="","",IFERROR(_xlfn.XLOOKUP($C8130,'1.PrepList'!$I$2:$I$1500,'1.PrepList'!$G$2:$G$1500,"")&amp;"",""))</f>
        <v/>
      </c>
      <c r="B8130" s="638" t="str">
        <f>IF($C8130="","",IFERROR(_xlfn.XLOOKUP($C8130,'1.PrepList'!$I$2:$I$1500,'1.PrepList'!$H$2:$H$1500,"")&amp;"",""))</f>
        <v/>
      </c>
      <c r="D8130" s="638" t="str">
        <f>IF($C8130="","",IFERROR(_xlfn.XLOOKUP($C8130,'1.PrepList'!$I$2:$I$1500,'1.PrepList'!$J$2:$J$1500,"")&amp;"",""))</f>
        <v/>
      </c>
      <c r="E8130" s="638" t="str">
        <f>IF($C8130="","",IFERROR(_xlfn.XLOOKUP($C8130,'1.PrepList'!$I$2:$I$1500,'1.PrepList'!$N$2:$N$1500,"")&amp;"",""))</f>
        <v/>
      </c>
      <c r="F8130" s="638" t="str">
        <f>IF($C8130="","",IFERROR(_xlfn.XLOOKUP($C8130,'1.PrepList'!$I$2:$I$1500,'1.PrepList'!$K$2:$K$1500,"")&amp;"",""))</f>
        <v/>
      </c>
      <c r="H8130" s="644" t="str">
        <f>IF($C8130="","",IFERROR(IF(_xlfn.XLOOKUP($C8130,tbl_StartedStatus[Bold ID],tbl_StartedStatus[Started])="Started","Yes",IF(_xlfn.XLOOKUP($C8130,tbl_StartedStatus[Bold ID],tbl_StartedStatus[Started])="No Show","No Show","")),""))</f>
        <v/>
      </c>
    </row>
    <row r="8131" spans="1:8" ht="15" customHeight="1" thickBot="1">
      <c r="A8131" s="38" t="str">
        <f>IF($C8131="","",IFERROR(_xlfn.XLOOKUP($C8131,'1.PrepList'!$I$2:$I$1500,'1.PrepList'!$G$2:$G$1500,"")&amp;"",""))</f>
        <v/>
      </c>
      <c r="B8131" s="638" t="str">
        <f>IF($C8131="","",IFERROR(_xlfn.XLOOKUP($C8131,'1.PrepList'!$I$2:$I$1500,'1.PrepList'!$H$2:$H$1500,"")&amp;"",""))</f>
        <v/>
      </c>
      <c r="D8131" s="638" t="str">
        <f>IF($C8131="","",IFERROR(_xlfn.XLOOKUP($C8131,'1.PrepList'!$I$2:$I$1500,'1.PrepList'!$J$2:$J$1500,"")&amp;"",""))</f>
        <v/>
      </c>
      <c r="E8131" s="638" t="str">
        <f>IF($C8131="","",IFERROR(_xlfn.XLOOKUP($C8131,'1.PrepList'!$I$2:$I$1500,'1.PrepList'!$N$2:$N$1500,"")&amp;"",""))</f>
        <v/>
      </c>
      <c r="F8131" s="638" t="str">
        <f>IF($C8131="","",IFERROR(_xlfn.XLOOKUP($C8131,'1.PrepList'!$I$2:$I$1500,'1.PrepList'!$K$2:$K$1500,"")&amp;"",""))</f>
        <v/>
      </c>
      <c r="H8131" s="644" t="str">
        <f>IF($C8131="","",IFERROR(IF(_xlfn.XLOOKUP($C8131,tbl_StartedStatus[Bold ID],tbl_StartedStatus[Started])="Started","Yes",IF(_xlfn.XLOOKUP($C8131,tbl_StartedStatus[Bold ID],tbl_StartedStatus[Started])="No Show","No Show","")),""))</f>
        <v/>
      </c>
    </row>
    <row r="8132" spans="1:8" ht="15" customHeight="1" thickBot="1">
      <c r="A8132" s="38" t="str">
        <f>IF($C8132="","",IFERROR(_xlfn.XLOOKUP($C8132,'1.PrepList'!$I$2:$I$1500,'1.PrepList'!$G$2:$G$1500,"")&amp;"",""))</f>
        <v/>
      </c>
      <c r="B8132" s="638" t="str">
        <f>IF($C8132="","",IFERROR(_xlfn.XLOOKUP($C8132,'1.PrepList'!$I$2:$I$1500,'1.PrepList'!$H$2:$H$1500,"")&amp;"",""))</f>
        <v/>
      </c>
      <c r="D8132" s="638" t="str">
        <f>IF($C8132="","",IFERROR(_xlfn.XLOOKUP($C8132,'1.PrepList'!$I$2:$I$1500,'1.PrepList'!$J$2:$J$1500,"")&amp;"",""))</f>
        <v/>
      </c>
      <c r="E8132" s="638" t="str">
        <f>IF($C8132="","",IFERROR(_xlfn.XLOOKUP($C8132,'1.PrepList'!$I$2:$I$1500,'1.PrepList'!$N$2:$N$1500,"")&amp;"",""))</f>
        <v/>
      </c>
      <c r="F8132" s="638" t="str">
        <f>IF($C8132="","",IFERROR(_xlfn.XLOOKUP($C8132,'1.PrepList'!$I$2:$I$1500,'1.PrepList'!$K$2:$K$1500,"")&amp;"",""))</f>
        <v/>
      </c>
      <c r="H8132" s="644" t="str">
        <f>IF($C8132="","",IFERROR(IF(_xlfn.XLOOKUP($C8132,tbl_StartedStatus[Bold ID],tbl_StartedStatus[Started])="Started","Yes",IF(_xlfn.XLOOKUP($C8132,tbl_StartedStatus[Bold ID],tbl_StartedStatus[Started])="No Show","No Show","")),""))</f>
        <v/>
      </c>
    </row>
    <row r="8133" spans="1:8" ht="15" customHeight="1" thickBot="1">
      <c r="A8133" s="38" t="str">
        <f>IF($C8133="","",IFERROR(_xlfn.XLOOKUP($C8133,'1.PrepList'!$I$2:$I$1500,'1.PrepList'!$G$2:$G$1500,"")&amp;"",""))</f>
        <v/>
      </c>
      <c r="B8133" s="638" t="str">
        <f>IF($C8133="","",IFERROR(_xlfn.XLOOKUP($C8133,'1.PrepList'!$I$2:$I$1500,'1.PrepList'!$H$2:$H$1500,"")&amp;"",""))</f>
        <v/>
      </c>
      <c r="D8133" s="638" t="str">
        <f>IF($C8133="","",IFERROR(_xlfn.XLOOKUP($C8133,'1.PrepList'!$I$2:$I$1500,'1.PrepList'!$J$2:$J$1500,"")&amp;"",""))</f>
        <v/>
      </c>
      <c r="E8133" s="638" t="str">
        <f>IF($C8133="","",IFERROR(_xlfn.XLOOKUP($C8133,'1.PrepList'!$I$2:$I$1500,'1.PrepList'!$N$2:$N$1500,"")&amp;"",""))</f>
        <v/>
      </c>
      <c r="F8133" s="638" t="str">
        <f>IF($C8133="","",IFERROR(_xlfn.XLOOKUP($C8133,'1.PrepList'!$I$2:$I$1500,'1.PrepList'!$K$2:$K$1500,"")&amp;"",""))</f>
        <v/>
      </c>
      <c r="H8133" s="644" t="str">
        <f>IF($C8133="","",IFERROR(IF(_xlfn.XLOOKUP($C8133,tbl_StartedStatus[Bold ID],tbl_StartedStatus[Started])="Started","Yes",IF(_xlfn.XLOOKUP($C8133,tbl_StartedStatus[Bold ID],tbl_StartedStatus[Started])="No Show","No Show","")),""))</f>
        <v/>
      </c>
    </row>
    <row r="8134" spans="1:8" ht="15" customHeight="1" thickBot="1">
      <c r="A8134" s="38" t="str">
        <f>IF($C8134="","",IFERROR(_xlfn.XLOOKUP($C8134,'1.PrepList'!$I$2:$I$1500,'1.PrepList'!$G$2:$G$1500,"")&amp;"",""))</f>
        <v/>
      </c>
      <c r="B8134" s="638" t="str">
        <f>IF($C8134="","",IFERROR(_xlfn.XLOOKUP($C8134,'1.PrepList'!$I$2:$I$1500,'1.PrepList'!$H$2:$H$1500,"")&amp;"",""))</f>
        <v/>
      </c>
      <c r="D8134" s="638" t="str">
        <f>IF($C8134="","",IFERROR(_xlfn.XLOOKUP($C8134,'1.PrepList'!$I$2:$I$1500,'1.PrepList'!$J$2:$J$1500,"")&amp;"",""))</f>
        <v/>
      </c>
      <c r="E8134" s="638" t="str">
        <f>IF($C8134="","",IFERROR(_xlfn.XLOOKUP($C8134,'1.PrepList'!$I$2:$I$1500,'1.PrepList'!$N$2:$N$1500,"")&amp;"",""))</f>
        <v/>
      </c>
      <c r="F8134" s="638" t="str">
        <f>IF($C8134="","",IFERROR(_xlfn.XLOOKUP($C8134,'1.PrepList'!$I$2:$I$1500,'1.PrepList'!$K$2:$K$1500,"")&amp;"",""))</f>
        <v/>
      </c>
      <c r="H8134" s="644" t="str">
        <f>IF($C8134="","",IFERROR(IF(_xlfn.XLOOKUP($C8134,tbl_StartedStatus[Bold ID],tbl_StartedStatus[Started])="Started","Yes",IF(_xlfn.XLOOKUP($C8134,tbl_StartedStatus[Bold ID],tbl_StartedStatus[Started])="No Show","No Show","")),""))</f>
        <v/>
      </c>
    </row>
    <row r="8135" spans="1:8" ht="15" customHeight="1" thickBot="1">
      <c r="A8135" s="38" t="str">
        <f>IF($C8135="","",IFERROR(_xlfn.XLOOKUP($C8135,'1.PrepList'!$I$2:$I$1500,'1.PrepList'!$G$2:$G$1500,"")&amp;"",""))</f>
        <v/>
      </c>
      <c r="B8135" s="638" t="str">
        <f>IF($C8135="","",IFERROR(_xlfn.XLOOKUP($C8135,'1.PrepList'!$I$2:$I$1500,'1.PrepList'!$H$2:$H$1500,"")&amp;"",""))</f>
        <v/>
      </c>
      <c r="D8135" s="638" t="str">
        <f>IF($C8135="","",IFERROR(_xlfn.XLOOKUP($C8135,'1.PrepList'!$I$2:$I$1500,'1.PrepList'!$J$2:$J$1500,"")&amp;"",""))</f>
        <v/>
      </c>
      <c r="E8135" s="638" t="str">
        <f>IF($C8135="","",IFERROR(_xlfn.XLOOKUP($C8135,'1.PrepList'!$I$2:$I$1500,'1.PrepList'!$N$2:$N$1500,"")&amp;"",""))</f>
        <v/>
      </c>
      <c r="F8135" s="638" t="str">
        <f>IF($C8135="","",IFERROR(_xlfn.XLOOKUP($C8135,'1.PrepList'!$I$2:$I$1500,'1.PrepList'!$K$2:$K$1500,"")&amp;"",""))</f>
        <v/>
      </c>
      <c r="H8135" s="644" t="str">
        <f>IF($C8135="","",IFERROR(IF(_xlfn.XLOOKUP($C8135,tbl_StartedStatus[Bold ID],tbl_StartedStatus[Started])="Started","Yes",IF(_xlfn.XLOOKUP($C8135,tbl_StartedStatus[Bold ID],tbl_StartedStatus[Started])="No Show","No Show","")),""))</f>
        <v/>
      </c>
    </row>
    <row r="8136" spans="1:8" ht="15" customHeight="1" thickBot="1">
      <c r="A8136" s="38" t="str">
        <f>IF($C8136="","",IFERROR(_xlfn.XLOOKUP($C8136,'1.PrepList'!$I$2:$I$1500,'1.PrepList'!$G$2:$G$1500,"")&amp;"",""))</f>
        <v/>
      </c>
      <c r="B8136" s="638" t="str">
        <f>IF($C8136="","",IFERROR(_xlfn.XLOOKUP($C8136,'1.PrepList'!$I$2:$I$1500,'1.PrepList'!$H$2:$H$1500,"")&amp;"",""))</f>
        <v/>
      </c>
      <c r="D8136" s="638" t="str">
        <f>IF($C8136="","",IFERROR(_xlfn.XLOOKUP($C8136,'1.PrepList'!$I$2:$I$1500,'1.PrepList'!$J$2:$J$1500,"")&amp;"",""))</f>
        <v/>
      </c>
      <c r="E8136" s="638" t="str">
        <f>IF($C8136="","",IFERROR(_xlfn.XLOOKUP($C8136,'1.PrepList'!$I$2:$I$1500,'1.PrepList'!$N$2:$N$1500,"")&amp;"",""))</f>
        <v/>
      </c>
      <c r="F8136" s="638" t="str">
        <f>IF($C8136="","",IFERROR(_xlfn.XLOOKUP($C8136,'1.PrepList'!$I$2:$I$1500,'1.PrepList'!$K$2:$K$1500,"")&amp;"",""))</f>
        <v/>
      </c>
      <c r="H8136" s="644" t="str">
        <f>IF($C8136="","",IFERROR(IF(_xlfn.XLOOKUP($C8136,tbl_StartedStatus[Bold ID],tbl_StartedStatus[Started])="Started","Yes",IF(_xlfn.XLOOKUP($C8136,tbl_StartedStatus[Bold ID],tbl_StartedStatus[Started])="No Show","No Show","")),""))</f>
        <v/>
      </c>
    </row>
    <row r="8137" spans="1:8" ht="15" customHeight="1" thickBot="1">
      <c r="A8137" s="38" t="str">
        <f>IF($C8137="","",IFERROR(_xlfn.XLOOKUP($C8137,'1.PrepList'!$I$2:$I$1500,'1.PrepList'!$G$2:$G$1500,"")&amp;"",""))</f>
        <v/>
      </c>
      <c r="B8137" s="638" t="str">
        <f>IF($C8137="","",IFERROR(_xlfn.XLOOKUP($C8137,'1.PrepList'!$I$2:$I$1500,'1.PrepList'!$H$2:$H$1500,"")&amp;"",""))</f>
        <v/>
      </c>
      <c r="D8137" s="638" t="str">
        <f>IF($C8137="","",IFERROR(_xlfn.XLOOKUP($C8137,'1.PrepList'!$I$2:$I$1500,'1.PrepList'!$J$2:$J$1500,"")&amp;"",""))</f>
        <v/>
      </c>
      <c r="E8137" s="638" t="str">
        <f>IF($C8137="","",IFERROR(_xlfn.XLOOKUP($C8137,'1.PrepList'!$I$2:$I$1500,'1.PrepList'!$N$2:$N$1500,"")&amp;"",""))</f>
        <v/>
      </c>
      <c r="F8137" s="638" t="str">
        <f>IF($C8137="","",IFERROR(_xlfn.XLOOKUP($C8137,'1.PrepList'!$I$2:$I$1500,'1.PrepList'!$K$2:$K$1500,"")&amp;"",""))</f>
        <v/>
      </c>
      <c r="H8137" s="644" t="str">
        <f>IF($C8137="","",IFERROR(IF(_xlfn.XLOOKUP($C8137,tbl_StartedStatus[Bold ID],tbl_StartedStatus[Started])="Started","Yes",IF(_xlfn.XLOOKUP($C8137,tbl_StartedStatus[Bold ID],tbl_StartedStatus[Started])="No Show","No Show","")),""))</f>
        <v/>
      </c>
    </row>
    <row r="8138" spans="1:8" ht="15" customHeight="1" thickBot="1">
      <c r="A8138" s="38" t="str">
        <f>IF($C8138="","",IFERROR(_xlfn.XLOOKUP($C8138,'1.PrepList'!$I$2:$I$1500,'1.PrepList'!$G$2:$G$1500,"")&amp;"",""))</f>
        <v/>
      </c>
      <c r="B8138" s="638" t="str">
        <f>IF($C8138="","",IFERROR(_xlfn.XLOOKUP($C8138,'1.PrepList'!$I$2:$I$1500,'1.PrepList'!$H$2:$H$1500,"")&amp;"",""))</f>
        <v/>
      </c>
      <c r="D8138" s="638" t="str">
        <f>IF($C8138="","",IFERROR(_xlfn.XLOOKUP($C8138,'1.PrepList'!$I$2:$I$1500,'1.PrepList'!$J$2:$J$1500,"")&amp;"",""))</f>
        <v/>
      </c>
      <c r="E8138" s="638" t="str">
        <f>IF($C8138="","",IFERROR(_xlfn.XLOOKUP($C8138,'1.PrepList'!$I$2:$I$1500,'1.PrepList'!$N$2:$N$1500,"")&amp;"",""))</f>
        <v/>
      </c>
      <c r="F8138" s="638" t="str">
        <f>IF($C8138="","",IFERROR(_xlfn.XLOOKUP($C8138,'1.PrepList'!$I$2:$I$1500,'1.PrepList'!$K$2:$K$1500,"")&amp;"",""))</f>
        <v/>
      </c>
      <c r="H8138" s="644" t="str">
        <f>IF($C8138="","",IFERROR(IF(_xlfn.XLOOKUP($C8138,tbl_StartedStatus[Bold ID],tbl_StartedStatus[Started])="Started","Yes",IF(_xlfn.XLOOKUP($C8138,tbl_StartedStatus[Bold ID],tbl_StartedStatus[Started])="No Show","No Show","")),""))</f>
        <v/>
      </c>
    </row>
    <row r="8139" spans="1:8" ht="15" customHeight="1" thickBot="1">
      <c r="A8139" s="38" t="str">
        <f>IF($C8139="","",IFERROR(_xlfn.XLOOKUP($C8139,'1.PrepList'!$I$2:$I$1500,'1.PrepList'!$G$2:$G$1500,"")&amp;"",""))</f>
        <v/>
      </c>
      <c r="B8139" s="638" t="str">
        <f>IF($C8139="","",IFERROR(_xlfn.XLOOKUP($C8139,'1.PrepList'!$I$2:$I$1500,'1.PrepList'!$H$2:$H$1500,"")&amp;"",""))</f>
        <v/>
      </c>
      <c r="D8139" s="638" t="str">
        <f>IF($C8139="","",IFERROR(_xlfn.XLOOKUP($C8139,'1.PrepList'!$I$2:$I$1500,'1.PrepList'!$J$2:$J$1500,"")&amp;"",""))</f>
        <v/>
      </c>
      <c r="E8139" s="638" t="str">
        <f>IF($C8139="","",IFERROR(_xlfn.XLOOKUP($C8139,'1.PrepList'!$I$2:$I$1500,'1.PrepList'!$N$2:$N$1500,"")&amp;"",""))</f>
        <v/>
      </c>
      <c r="F8139" s="638" t="str">
        <f>IF($C8139="","",IFERROR(_xlfn.XLOOKUP($C8139,'1.PrepList'!$I$2:$I$1500,'1.PrepList'!$K$2:$K$1500,"")&amp;"",""))</f>
        <v/>
      </c>
      <c r="H8139" s="644" t="str">
        <f>IF($C8139="","",IFERROR(IF(_xlfn.XLOOKUP($C8139,tbl_StartedStatus[Bold ID],tbl_StartedStatus[Started])="Started","Yes",IF(_xlfn.XLOOKUP($C8139,tbl_StartedStatus[Bold ID],tbl_StartedStatus[Started])="No Show","No Show","")),""))</f>
        <v/>
      </c>
    </row>
    <row r="8140" spans="1:8" ht="15" customHeight="1" thickBot="1">
      <c r="A8140" s="38" t="str">
        <f>IF($C8140="","",IFERROR(_xlfn.XLOOKUP($C8140,'1.PrepList'!$I$2:$I$1500,'1.PrepList'!$G$2:$G$1500,"")&amp;"",""))</f>
        <v/>
      </c>
      <c r="B8140" s="638" t="str">
        <f>IF($C8140="","",IFERROR(_xlfn.XLOOKUP($C8140,'1.PrepList'!$I$2:$I$1500,'1.PrepList'!$H$2:$H$1500,"")&amp;"",""))</f>
        <v/>
      </c>
      <c r="D8140" s="638" t="str">
        <f>IF($C8140="","",IFERROR(_xlfn.XLOOKUP($C8140,'1.PrepList'!$I$2:$I$1500,'1.PrepList'!$J$2:$J$1500,"")&amp;"",""))</f>
        <v/>
      </c>
      <c r="E8140" s="638" t="str">
        <f>IF($C8140="","",IFERROR(_xlfn.XLOOKUP($C8140,'1.PrepList'!$I$2:$I$1500,'1.PrepList'!$N$2:$N$1500,"")&amp;"",""))</f>
        <v/>
      </c>
      <c r="F8140" s="638" t="str">
        <f>IF($C8140="","",IFERROR(_xlfn.XLOOKUP($C8140,'1.PrepList'!$I$2:$I$1500,'1.PrepList'!$K$2:$K$1500,"")&amp;"",""))</f>
        <v/>
      </c>
      <c r="H8140" s="644" t="str">
        <f>IF($C8140="","",IFERROR(IF(_xlfn.XLOOKUP($C8140,tbl_StartedStatus[Bold ID],tbl_StartedStatus[Started])="Started","Yes",IF(_xlfn.XLOOKUP($C8140,tbl_StartedStatus[Bold ID],tbl_StartedStatus[Started])="No Show","No Show","")),""))</f>
        <v/>
      </c>
    </row>
    <row r="8141" spans="1:8" ht="15" customHeight="1" thickBot="1">
      <c r="A8141" s="38" t="str">
        <f>IF($C8141="","",IFERROR(_xlfn.XLOOKUP($C8141,'1.PrepList'!$I$2:$I$1500,'1.PrepList'!$G$2:$G$1500,"")&amp;"",""))</f>
        <v/>
      </c>
      <c r="B8141" s="638" t="str">
        <f>IF($C8141="","",IFERROR(_xlfn.XLOOKUP($C8141,'1.PrepList'!$I$2:$I$1500,'1.PrepList'!$H$2:$H$1500,"")&amp;"",""))</f>
        <v/>
      </c>
      <c r="D8141" s="638" t="str">
        <f>IF($C8141="","",IFERROR(_xlfn.XLOOKUP($C8141,'1.PrepList'!$I$2:$I$1500,'1.PrepList'!$J$2:$J$1500,"")&amp;"",""))</f>
        <v/>
      </c>
      <c r="E8141" s="638" t="str">
        <f>IF($C8141="","",IFERROR(_xlfn.XLOOKUP($C8141,'1.PrepList'!$I$2:$I$1500,'1.PrepList'!$N$2:$N$1500,"")&amp;"",""))</f>
        <v/>
      </c>
      <c r="F8141" s="638" t="str">
        <f>IF($C8141="","",IFERROR(_xlfn.XLOOKUP($C8141,'1.PrepList'!$I$2:$I$1500,'1.PrepList'!$K$2:$K$1500,"")&amp;"",""))</f>
        <v/>
      </c>
      <c r="H8141" s="644" t="str">
        <f>IF($C8141="","",IFERROR(IF(_xlfn.XLOOKUP($C8141,tbl_StartedStatus[Bold ID],tbl_StartedStatus[Started])="Started","Yes",IF(_xlfn.XLOOKUP($C8141,tbl_StartedStatus[Bold ID],tbl_StartedStatus[Started])="No Show","No Show","")),""))</f>
        <v/>
      </c>
    </row>
    <row r="8142" spans="1:8" ht="15" customHeight="1" thickBot="1">
      <c r="A8142" s="38" t="str">
        <f>IF($C8142="","",IFERROR(_xlfn.XLOOKUP($C8142,'1.PrepList'!$I$2:$I$1500,'1.PrepList'!$G$2:$G$1500,"")&amp;"",""))</f>
        <v/>
      </c>
      <c r="B8142" s="638" t="str">
        <f>IF($C8142="","",IFERROR(_xlfn.XLOOKUP($C8142,'1.PrepList'!$I$2:$I$1500,'1.PrepList'!$H$2:$H$1500,"")&amp;"",""))</f>
        <v/>
      </c>
      <c r="D8142" s="638" t="str">
        <f>IF($C8142="","",IFERROR(_xlfn.XLOOKUP($C8142,'1.PrepList'!$I$2:$I$1500,'1.PrepList'!$J$2:$J$1500,"")&amp;"",""))</f>
        <v/>
      </c>
      <c r="E8142" s="638" t="str">
        <f>IF($C8142="","",IFERROR(_xlfn.XLOOKUP($C8142,'1.PrepList'!$I$2:$I$1500,'1.PrepList'!$N$2:$N$1500,"")&amp;"",""))</f>
        <v/>
      </c>
      <c r="F8142" s="638" t="str">
        <f>IF($C8142="","",IFERROR(_xlfn.XLOOKUP($C8142,'1.PrepList'!$I$2:$I$1500,'1.PrepList'!$K$2:$K$1500,"")&amp;"",""))</f>
        <v/>
      </c>
      <c r="H8142" s="644" t="str">
        <f>IF($C8142="","",IFERROR(IF(_xlfn.XLOOKUP($C8142,tbl_StartedStatus[Bold ID],tbl_StartedStatus[Started])="Started","Yes",IF(_xlfn.XLOOKUP($C8142,tbl_StartedStatus[Bold ID],tbl_StartedStatus[Started])="No Show","No Show","")),""))</f>
        <v/>
      </c>
    </row>
    <row r="8143" spans="1:8" ht="15" customHeight="1" thickBot="1">
      <c r="A8143" s="38" t="str">
        <f>IF($C8143="","",IFERROR(_xlfn.XLOOKUP($C8143,'1.PrepList'!$I$2:$I$1500,'1.PrepList'!$G$2:$G$1500,"")&amp;"",""))</f>
        <v/>
      </c>
      <c r="B8143" s="638" t="str">
        <f>IF($C8143="","",IFERROR(_xlfn.XLOOKUP($C8143,'1.PrepList'!$I$2:$I$1500,'1.PrepList'!$H$2:$H$1500,"")&amp;"",""))</f>
        <v/>
      </c>
      <c r="D8143" s="638" t="str">
        <f>IF($C8143="","",IFERROR(_xlfn.XLOOKUP($C8143,'1.PrepList'!$I$2:$I$1500,'1.PrepList'!$J$2:$J$1500,"")&amp;"",""))</f>
        <v/>
      </c>
      <c r="E8143" s="638" t="str">
        <f>IF($C8143="","",IFERROR(_xlfn.XLOOKUP($C8143,'1.PrepList'!$I$2:$I$1500,'1.PrepList'!$N$2:$N$1500,"")&amp;"",""))</f>
        <v/>
      </c>
      <c r="F8143" s="638" t="str">
        <f>IF($C8143="","",IFERROR(_xlfn.XLOOKUP($C8143,'1.PrepList'!$I$2:$I$1500,'1.PrepList'!$K$2:$K$1500,"")&amp;"",""))</f>
        <v/>
      </c>
      <c r="H8143" s="644" t="str">
        <f>IF($C8143="","",IFERROR(IF(_xlfn.XLOOKUP($C8143,tbl_StartedStatus[Bold ID],tbl_StartedStatus[Started])="Started","Yes",IF(_xlfn.XLOOKUP($C8143,tbl_StartedStatus[Bold ID],tbl_StartedStatus[Started])="No Show","No Show","")),""))</f>
        <v/>
      </c>
    </row>
    <row r="8144" spans="1:8" ht="15" customHeight="1" thickBot="1">
      <c r="A8144" s="38" t="str">
        <f>IF($C8144="","",IFERROR(_xlfn.XLOOKUP($C8144,'1.PrepList'!$I$2:$I$1500,'1.PrepList'!$G$2:$G$1500,"")&amp;"",""))</f>
        <v/>
      </c>
      <c r="B8144" s="638" t="str">
        <f>IF($C8144="","",IFERROR(_xlfn.XLOOKUP($C8144,'1.PrepList'!$I$2:$I$1500,'1.PrepList'!$H$2:$H$1500,"")&amp;"",""))</f>
        <v/>
      </c>
      <c r="D8144" s="638" t="str">
        <f>IF($C8144="","",IFERROR(_xlfn.XLOOKUP($C8144,'1.PrepList'!$I$2:$I$1500,'1.PrepList'!$J$2:$J$1500,"")&amp;"",""))</f>
        <v/>
      </c>
      <c r="E8144" s="638" t="str">
        <f>IF($C8144="","",IFERROR(_xlfn.XLOOKUP($C8144,'1.PrepList'!$I$2:$I$1500,'1.PrepList'!$N$2:$N$1500,"")&amp;"",""))</f>
        <v/>
      </c>
      <c r="F8144" s="638" t="str">
        <f>IF($C8144="","",IFERROR(_xlfn.XLOOKUP($C8144,'1.PrepList'!$I$2:$I$1500,'1.PrepList'!$K$2:$K$1500,"")&amp;"",""))</f>
        <v/>
      </c>
      <c r="H8144" s="644" t="str">
        <f>IF($C8144="","",IFERROR(IF(_xlfn.XLOOKUP($C8144,tbl_StartedStatus[Bold ID],tbl_StartedStatus[Started])="Started","Yes",IF(_xlfn.XLOOKUP($C8144,tbl_StartedStatus[Bold ID],tbl_StartedStatus[Started])="No Show","No Show","")),""))</f>
        <v/>
      </c>
    </row>
    <row r="8145" spans="1:8" ht="15" customHeight="1" thickBot="1">
      <c r="A8145" s="38" t="str">
        <f>IF($C8145="","",IFERROR(_xlfn.XLOOKUP($C8145,'1.PrepList'!$I$2:$I$1500,'1.PrepList'!$G$2:$G$1500,"")&amp;"",""))</f>
        <v/>
      </c>
      <c r="B8145" s="638" t="str">
        <f>IF($C8145="","",IFERROR(_xlfn.XLOOKUP($C8145,'1.PrepList'!$I$2:$I$1500,'1.PrepList'!$H$2:$H$1500,"")&amp;"",""))</f>
        <v/>
      </c>
      <c r="D8145" s="638" t="str">
        <f>IF($C8145="","",IFERROR(_xlfn.XLOOKUP($C8145,'1.PrepList'!$I$2:$I$1500,'1.PrepList'!$J$2:$J$1500,"")&amp;"",""))</f>
        <v/>
      </c>
      <c r="E8145" s="638" t="str">
        <f>IF($C8145="","",IFERROR(_xlfn.XLOOKUP($C8145,'1.PrepList'!$I$2:$I$1500,'1.PrepList'!$N$2:$N$1500,"")&amp;"",""))</f>
        <v/>
      </c>
      <c r="F8145" s="638" t="str">
        <f>IF($C8145="","",IFERROR(_xlfn.XLOOKUP($C8145,'1.PrepList'!$I$2:$I$1500,'1.PrepList'!$K$2:$K$1500,"")&amp;"",""))</f>
        <v/>
      </c>
      <c r="H8145" s="644" t="str">
        <f>IF($C8145="","",IFERROR(IF(_xlfn.XLOOKUP($C8145,tbl_StartedStatus[Bold ID],tbl_StartedStatus[Started])="Started","Yes",IF(_xlfn.XLOOKUP($C8145,tbl_StartedStatus[Bold ID],tbl_StartedStatus[Started])="No Show","No Show","")),""))</f>
        <v/>
      </c>
    </row>
    <row r="8146" spans="1:8" ht="15" customHeight="1" thickBot="1">
      <c r="A8146" s="38" t="str">
        <f>IF($C8146="","",IFERROR(_xlfn.XLOOKUP($C8146,'1.PrepList'!$I$2:$I$1500,'1.PrepList'!$G$2:$G$1500,"")&amp;"",""))</f>
        <v/>
      </c>
      <c r="B8146" s="638" t="str">
        <f>IF($C8146="","",IFERROR(_xlfn.XLOOKUP($C8146,'1.PrepList'!$I$2:$I$1500,'1.PrepList'!$H$2:$H$1500,"")&amp;"",""))</f>
        <v/>
      </c>
      <c r="D8146" s="638" t="str">
        <f>IF($C8146="","",IFERROR(_xlfn.XLOOKUP($C8146,'1.PrepList'!$I$2:$I$1500,'1.PrepList'!$J$2:$J$1500,"")&amp;"",""))</f>
        <v/>
      </c>
      <c r="E8146" s="638" t="str">
        <f>IF($C8146="","",IFERROR(_xlfn.XLOOKUP($C8146,'1.PrepList'!$I$2:$I$1500,'1.PrepList'!$N$2:$N$1500,"")&amp;"",""))</f>
        <v/>
      </c>
      <c r="F8146" s="638" t="str">
        <f>IF($C8146="","",IFERROR(_xlfn.XLOOKUP($C8146,'1.PrepList'!$I$2:$I$1500,'1.PrepList'!$K$2:$K$1500,"")&amp;"",""))</f>
        <v/>
      </c>
      <c r="H8146" s="644" t="str">
        <f>IF($C8146="","",IFERROR(IF(_xlfn.XLOOKUP($C8146,tbl_StartedStatus[Bold ID],tbl_StartedStatus[Started])="Started","Yes",IF(_xlfn.XLOOKUP($C8146,tbl_StartedStatus[Bold ID],tbl_StartedStatus[Started])="No Show","No Show","")),""))</f>
        <v/>
      </c>
    </row>
    <row r="8147" spans="1:8" ht="15" customHeight="1" thickBot="1">
      <c r="A8147" s="38" t="str">
        <f>IF($C8147="","",IFERROR(_xlfn.XLOOKUP($C8147,'1.PrepList'!$I$2:$I$1500,'1.PrepList'!$G$2:$G$1500,"")&amp;"",""))</f>
        <v/>
      </c>
      <c r="B8147" s="638" t="str">
        <f>IF($C8147="","",IFERROR(_xlfn.XLOOKUP($C8147,'1.PrepList'!$I$2:$I$1500,'1.PrepList'!$H$2:$H$1500,"")&amp;"",""))</f>
        <v/>
      </c>
      <c r="D8147" s="638" t="str">
        <f>IF($C8147="","",IFERROR(_xlfn.XLOOKUP($C8147,'1.PrepList'!$I$2:$I$1500,'1.PrepList'!$J$2:$J$1500,"")&amp;"",""))</f>
        <v/>
      </c>
      <c r="E8147" s="638" t="str">
        <f>IF($C8147="","",IFERROR(_xlfn.XLOOKUP($C8147,'1.PrepList'!$I$2:$I$1500,'1.PrepList'!$N$2:$N$1500,"")&amp;"",""))</f>
        <v/>
      </c>
      <c r="F8147" s="638" t="str">
        <f>IF($C8147="","",IFERROR(_xlfn.XLOOKUP($C8147,'1.PrepList'!$I$2:$I$1500,'1.PrepList'!$K$2:$K$1500,"")&amp;"",""))</f>
        <v/>
      </c>
      <c r="H8147" s="644" t="str">
        <f>IF($C8147="","",IFERROR(IF(_xlfn.XLOOKUP($C8147,tbl_StartedStatus[Bold ID],tbl_StartedStatus[Started])="Started","Yes",IF(_xlfn.XLOOKUP($C8147,tbl_StartedStatus[Bold ID],tbl_StartedStatus[Started])="No Show","No Show","")),""))</f>
        <v/>
      </c>
    </row>
    <row r="8148" spans="1:8" ht="15" customHeight="1" thickBot="1">
      <c r="A8148" s="38" t="str">
        <f>IF($C8148="","",IFERROR(_xlfn.XLOOKUP($C8148,'1.PrepList'!$I$2:$I$1500,'1.PrepList'!$G$2:$G$1500,"")&amp;"",""))</f>
        <v/>
      </c>
      <c r="B8148" s="638" t="str">
        <f>IF($C8148="","",IFERROR(_xlfn.XLOOKUP($C8148,'1.PrepList'!$I$2:$I$1500,'1.PrepList'!$H$2:$H$1500,"")&amp;"",""))</f>
        <v/>
      </c>
      <c r="D8148" s="638" t="str">
        <f>IF($C8148="","",IFERROR(_xlfn.XLOOKUP($C8148,'1.PrepList'!$I$2:$I$1500,'1.PrepList'!$J$2:$J$1500,"")&amp;"",""))</f>
        <v/>
      </c>
      <c r="E8148" s="638" t="str">
        <f>IF($C8148="","",IFERROR(_xlfn.XLOOKUP($C8148,'1.PrepList'!$I$2:$I$1500,'1.PrepList'!$N$2:$N$1500,"")&amp;"",""))</f>
        <v/>
      </c>
      <c r="F8148" s="638" t="str">
        <f>IF($C8148="","",IFERROR(_xlfn.XLOOKUP($C8148,'1.PrepList'!$I$2:$I$1500,'1.PrepList'!$K$2:$K$1500,"")&amp;"",""))</f>
        <v/>
      </c>
      <c r="H8148" s="644" t="str">
        <f>IF($C8148="","",IFERROR(IF(_xlfn.XLOOKUP($C8148,tbl_StartedStatus[Bold ID],tbl_StartedStatus[Started])="Started","Yes",IF(_xlfn.XLOOKUP($C8148,tbl_StartedStatus[Bold ID],tbl_StartedStatus[Started])="No Show","No Show","")),""))</f>
        <v/>
      </c>
    </row>
    <row r="8149" spans="1:8" ht="15" customHeight="1" thickBot="1">
      <c r="A8149" s="38" t="str">
        <f>IF($C8149="","",IFERROR(_xlfn.XLOOKUP($C8149,'1.PrepList'!$I$2:$I$1500,'1.PrepList'!$G$2:$G$1500,"")&amp;"",""))</f>
        <v/>
      </c>
      <c r="B8149" s="638" t="str">
        <f>IF($C8149="","",IFERROR(_xlfn.XLOOKUP($C8149,'1.PrepList'!$I$2:$I$1500,'1.PrepList'!$H$2:$H$1500,"")&amp;"",""))</f>
        <v/>
      </c>
      <c r="D8149" s="638" t="str">
        <f>IF($C8149="","",IFERROR(_xlfn.XLOOKUP($C8149,'1.PrepList'!$I$2:$I$1500,'1.PrepList'!$J$2:$J$1500,"")&amp;"",""))</f>
        <v/>
      </c>
      <c r="E8149" s="638" t="str">
        <f>IF($C8149="","",IFERROR(_xlfn.XLOOKUP($C8149,'1.PrepList'!$I$2:$I$1500,'1.PrepList'!$N$2:$N$1500,"")&amp;"",""))</f>
        <v/>
      </c>
      <c r="F8149" s="638" t="str">
        <f>IF($C8149="","",IFERROR(_xlfn.XLOOKUP($C8149,'1.PrepList'!$I$2:$I$1500,'1.PrepList'!$K$2:$K$1500,"")&amp;"",""))</f>
        <v/>
      </c>
      <c r="H8149" s="644" t="str">
        <f>IF($C8149="","",IFERROR(IF(_xlfn.XLOOKUP($C8149,tbl_StartedStatus[Bold ID],tbl_StartedStatus[Started])="Started","Yes",IF(_xlfn.XLOOKUP($C8149,tbl_StartedStatus[Bold ID],tbl_StartedStatus[Started])="No Show","No Show","")),""))</f>
        <v/>
      </c>
    </row>
    <row r="8150" spans="1:8" ht="15" customHeight="1" thickBot="1">
      <c r="A8150" s="38" t="str">
        <f>IF($C8150="","",IFERROR(_xlfn.XLOOKUP($C8150,'1.PrepList'!$I$2:$I$1500,'1.PrepList'!$G$2:$G$1500,"")&amp;"",""))</f>
        <v/>
      </c>
      <c r="B8150" s="638" t="str">
        <f>IF($C8150="","",IFERROR(_xlfn.XLOOKUP($C8150,'1.PrepList'!$I$2:$I$1500,'1.PrepList'!$H$2:$H$1500,"")&amp;"",""))</f>
        <v/>
      </c>
      <c r="D8150" s="638" t="str">
        <f>IF($C8150="","",IFERROR(_xlfn.XLOOKUP($C8150,'1.PrepList'!$I$2:$I$1500,'1.PrepList'!$J$2:$J$1500,"")&amp;"",""))</f>
        <v/>
      </c>
      <c r="E8150" s="638" t="str">
        <f>IF($C8150="","",IFERROR(_xlfn.XLOOKUP($C8150,'1.PrepList'!$I$2:$I$1500,'1.PrepList'!$N$2:$N$1500,"")&amp;"",""))</f>
        <v/>
      </c>
      <c r="F8150" s="638" t="str">
        <f>IF($C8150="","",IFERROR(_xlfn.XLOOKUP($C8150,'1.PrepList'!$I$2:$I$1500,'1.PrepList'!$K$2:$K$1500,"")&amp;"",""))</f>
        <v/>
      </c>
      <c r="H8150" s="644" t="str">
        <f>IF($C8150="","",IFERROR(IF(_xlfn.XLOOKUP($C8150,tbl_StartedStatus[Bold ID],tbl_StartedStatus[Started])="Started","Yes",IF(_xlfn.XLOOKUP($C8150,tbl_StartedStatus[Bold ID],tbl_StartedStatus[Started])="No Show","No Show","")),""))</f>
        <v/>
      </c>
    </row>
    <row r="8151" spans="1:8" ht="15" customHeight="1" thickBot="1">
      <c r="A8151" s="38" t="str">
        <f>IF($C8151="","",IFERROR(_xlfn.XLOOKUP($C8151,'1.PrepList'!$I$2:$I$1500,'1.PrepList'!$G$2:$G$1500,"")&amp;"",""))</f>
        <v/>
      </c>
      <c r="B8151" s="638" t="str">
        <f>IF($C8151="","",IFERROR(_xlfn.XLOOKUP($C8151,'1.PrepList'!$I$2:$I$1500,'1.PrepList'!$H$2:$H$1500,"")&amp;"",""))</f>
        <v/>
      </c>
      <c r="D8151" s="638" t="str">
        <f>IF($C8151="","",IFERROR(_xlfn.XLOOKUP($C8151,'1.PrepList'!$I$2:$I$1500,'1.PrepList'!$J$2:$J$1500,"")&amp;"",""))</f>
        <v/>
      </c>
      <c r="E8151" s="638" t="str">
        <f>IF($C8151="","",IFERROR(_xlfn.XLOOKUP($C8151,'1.PrepList'!$I$2:$I$1500,'1.PrepList'!$N$2:$N$1500,"")&amp;"",""))</f>
        <v/>
      </c>
      <c r="F8151" s="638" t="str">
        <f>IF($C8151="","",IFERROR(_xlfn.XLOOKUP($C8151,'1.PrepList'!$I$2:$I$1500,'1.PrepList'!$K$2:$K$1500,"")&amp;"",""))</f>
        <v/>
      </c>
      <c r="H8151" s="644" t="str">
        <f>IF($C8151="","",IFERROR(IF(_xlfn.XLOOKUP($C8151,tbl_StartedStatus[Bold ID],tbl_StartedStatus[Started])="Started","Yes",IF(_xlfn.XLOOKUP($C8151,tbl_StartedStatus[Bold ID],tbl_StartedStatus[Started])="No Show","No Show","")),""))</f>
        <v/>
      </c>
    </row>
    <row r="8152" spans="1:8" ht="15" customHeight="1" thickBot="1">
      <c r="A8152" s="38" t="str">
        <f>IF($C8152="","",IFERROR(_xlfn.XLOOKUP($C8152,'1.PrepList'!$I$2:$I$1500,'1.PrepList'!$G$2:$G$1500,"")&amp;"",""))</f>
        <v/>
      </c>
      <c r="B8152" s="638" t="str">
        <f>IF($C8152="","",IFERROR(_xlfn.XLOOKUP($C8152,'1.PrepList'!$I$2:$I$1500,'1.PrepList'!$H$2:$H$1500,"")&amp;"",""))</f>
        <v/>
      </c>
      <c r="D8152" s="638" t="str">
        <f>IF($C8152="","",IFERROR(_xlfn.XLOOKUP($C8152,'1.PrepList'!$I$2:$I$1500,'1.PrepList'!$J$2:$J$1500,"")&amp;"",""))</f>
        <v/>
      </c>
      <c r="E8152" s="638" t="str">
        <f>IF($C8152="","",IFERROR(_xlfn.XLOOKUP($C8152,'1.PrepList'!$I$2:$I$1500,'1.PrepList'!$N$2:$N$1500,"")&amp;"",""))</f>
        <v/>
      </c>
      <c r="F8152" s="638" t="str">
        <f>IF($C8152="","",IFERROR(_xlfn.XLOOKUP($C8152,'1.PrepList'!$I$2:$I$1500,'1.PrepList'!$K$2:$K$1500,"")&amp;"",""))</f>
        <v/>
      </c>
      <c r="H8152" s="644" t="str">
        <f>IF($C8152="","",IFERROR(IF(_xlfn.XLOOKUP($C8152,tbl_StartedStatus[Bold ID],tbl_StartedStatus[Started])="Started","Yes",IF(_xlfn.XLOOKUP($C8152,tbl_StartedStatus[Bold ID],tbl_StartedStatus[Started])="No Show","No Show","")),""))</f>
        <v/>
      </c>
    </row>
    <row r="8153" spans="1:8" ht="15" customHeight="1" thickBot="1">
      <c r="A8153" s="38" t="str">
        <f>IF($C8153="","",IFERROR(_xlfn.XLOOKUP($C8153,'1.PrepList'!$I$2:$I$1500,'1.PrepList'!$G$2:$G$1500,"")&amp;"",""))</f>
        <v/>
      </c>
      <c r="B8153" s="638" t="str">
        <f>IF($C8153="","",IFERROR(_xlfn.XLOOKUP($C8153,'1.PrepList'!$I$2:$I$1500,'1.PrepList'!$H$2:$H$1500,"")&amp;"",""))</f>
        <v/>
      </c>
      <c r="D8153" s="638" t="str">
        <f>IF($C8153="","",IFERROR(_xlfn.XLOOKUP($C8153,'1.PrepList'!$I$2:$I$1500,'1.PrepList'!$J$2:$J$1500,"")&amp;"",""))</f>
        <v/>
      </c>
      <c r="E8153" s="638" t="str">
        <f>IF($C8153="","",IFERROR(_xlfn.XLOOKUP($C8153,'1.PrepList'!$I$2:$I$1500,'1.PrepList'!$N$2:$N$1500,"")&amp;"",""))</f>
        <v/>
      </c>
      <c r="F8153" s="638" t="str">
        <f>IF($C8153="","",IFERROR(_xlfn.XLOOKUP($C8153,'1.PrepList'!$I$2:$I$1500,'1.PrepList'!$K$2:$K$1500,"")&amp;"",""))</f>
        <v/>
      </c>
      <c r="H8153" s="644" t="str">
        <f>IF($C8153="","",IFERROR(IF(_xlfn.XLOOKUP($C8153,tbl_StartedStatus[Bold ID],tbl_StartedStatus[Started])="Started","Yes",IF(_xlfn.XLOOKUP($C8153,tbl_StartedStatus[Bold ID],tbl_StartedStatus[Started])="No Show","No Show","")),""))</f>
        <v/>
      </c>
    </row>
    <row r="8154" spans="1:8" ht="15" customHeight="1" thickBot="1">
      <c r="A8154" s="38" t="str">
        <f>IF($C8154="","",IFERROR(_xlfn.XLOOKUP($C8154,'1.PrepList'!$I$2:$I$1500,'1.PrepList'!$G$2:$G$1500,"")&amp;"",""))</f>
        <v/>
      </c>
      <c r="B8154" s="638" t="str">
        <f>IF($C8154="","",IFERROR(_xlfn.XLOOKUP($C8154,'1.PrepList'!$I$2:$I$1500,'1.PrepList'!$H$2:$H$1500,"")&amp;"",""))</f>
        <v/>
      </c>
      <c r="D8154" s="638" t="str">
        <f>IF($C8154="","",IFERROR(_xlfn.XLOOKUP($C8154,'1.PrepList'!$I$2:$I$1500,'1.PrepList'!$J$2:$J$1500,"")&amp;"",""))</f>
        <v/>
      </c>
      <c r="E8154" s="638" t="str">
        <f>IF($C8154="","",IFERROR(_xlfn.XLOOKUP($C8154,'1.PrepList'!$I$2:$I$1500,'1.PrepList'!$N$2:$N$1500,"")&amp;"",""))</f>
        <v/>
      </c>
      <c r="F8154" s="638" t="str">
        <f>IF($C8154="","",IFERROR(_xlfn.XLOOKUP($C8154,'1.PrepList'!$I$2:$I$1500,'1.PrepList'!$K$2:$K$1500,"")&amp;"",""))</f>
        <v/>
      </c>
      <c r="H8154" s="644" t="str">
        <f>IF($C8154="","",IFERROR(IF(_xlfn.XLOOKUP($C8154,tbl_StartedStatus[Bold ID],tbl_StartedStatus[Started])="Started","Yes",IF(_xlfn.XLOOKUP($C8154,tbl_StartedStatus[Bold ID],tbl_StartedStatus[Started])="No Show","No Show","")),""))</f>
        <v/>
      </c>
    </row>
    <row r="8155" spans="1:8" ht="15" customHeight="1" thickBot="1">
      <c r="A8155" s="38" t="str">
        <f>IF($C8155="","",IFERROR(_xlfn.XLOOKUP($C8155,'1.PrepList'!$I$2:$I$1500,'1.PrepList'!$G$2:$G$1500,"")&amp;"",""))</f>
        <v/>
      </c>
      <c r="B8155" s="638" t="str">
        <f>IF($C8155="","",IFERROR(_xlfn.XLOOKUP($C8155,'1.PrepList'!$I$2:$I$1500,'1.PrepList'!$H$2:$H$1500,"")&amp;"",""))</f>
        <v/>
      </c>
      <c r="D8155" s="638" t="str">
        <f>IF($C8155="","",IFERROR(_xlfn.XLOOKUP($C8155,'1.PrepList'!$I$2:$I$1500,'1.PrepList'!$J$2:$J$1500,"")&amp;"",""))</f>
        <v/>
      </c>
      <c r="E8155" s="638" t="str">
        <f>IF($C8155="","",IFERROR(_xlfn.XLOOKUP($C8155,'1.PrepList'!$I$2:$I$1500,'1.PrepList'!$N$2:$N$1500,"")&amp;"",""))</f>
        <v/>
      </c>
      <c r="F8155" s="638" t="str">
        <f>IF($C8155="","",IFERROR(_xlfn.XLOOKUP($C8155,'1.PrepList'!$I$2:$I$1500,'1.PrepList'!$K$2:$K$1500,"")&amp;"",""))</f>
        <v/>
      </c>
      <c r="H8155" s="644" t="str">
        <f>IF($C8155="","",IFERROR(IF(_xlfn.XLOOKUP($C8155,tbl_StartedStatus[Bold ID],tbl_StartedStatus[Started])="Started","Yes",IF(_xlfn.XLOOKUP($C8155,tbl_StartedStatus[Bold ID],tbl_StartedStatus[Started])="No Show","No Show","")),""))</f>
        <v/>
      </c>
    </row>
    <row r="8156" spans="1:8" ht="15" customHeight="1" thickBot="1">
      <c r="A8156" s="38" t="str">
        <f>IF($C8156="","",IFERROR(_xlfn.XLOOKUP($C8156,'1.PrepList'!$I$2:$I$1500,'1.PrepList'!$G$2:$G$1500,"")&amp;"",""))</f>
        <v/>
      </c>
      <c r="B8156" s="638" t="str">
        <f>IF($C8156="","",IFERROR(_xlfn.XLOOKUP($C8156,'1.PrepList'!$I$2:$I$1500,'1.PrepList'!$H$2:$H$1500,"")&amp;"",""))</f>
        <v/>
      </c>
      <c r="D8156" s="638" t="str">
        <f>IF($C8156="","",IFERROR(_xlfn.XLOOKUP($C8156,'1.PrepList'!$I$2:$I$1500,'1.PrepList'!$J$2:$J$1500,"")&amp;"",""))</f>
        <v/>
      </c>
      <c r="E8156" s="638" t="str">
        <f>IF($C8156="","",IFERROR(_xlfn.XLOOKUP($C8156,'1.PrepList'!$I$2:$I$1500,'1.PrepList'!$N$2:$N$1500,"")&amp;"",""))</f>
        <v/>
      </c>
      <c r="F8156" s="638" t="str">
        <f>IF($C8156="","",IFERROR(_xlfn.XLOOKUP($C8156,'1.PrepList'!$I$2:$I$1500,'1.PrepList'!$K$2:$K$1500,"")&amp;"",""))</f>
        <v/>
      </c>
      <c r="H8156" s="644" t="str">
        <f>IF($C8156="","",IFERROR(IF(_xlfn.XLOOKUP($C8156,tbl_StartedStatus[Bold ID],tbl_StartedStatus[Started])="Started","Yes",IF(_xlfn.XLOOKUP($C8156,tbl_StartedStatus[Bold ID],tbl_StartedStatus[Started])="No Show","No Show","")),""))</f>
        <v/>
      </c>
    </row>
    <row r="8157" spans="1:8" ht="15" customHeight="1" thickBot="1">
      <c r="A8157" s="38" t="str">
        <f>IF($C8157="","",IFERROR(_xlfn.XLOOKUP($C8157,'1.PrepList'!$I$2:$I$1500,'1.PrepList'!$G$2:$G$1500,"")&amp;"",""))</f>
        <v/>
      </c>
      <c r="B8157" s="638" t="str">
        <f>IF($C8157="","",IFERROR(_xlfn.XLOOKUP($C8157,'1.PrepList'!$I$2:$I$1500,'1.PrepList'!$H$2:$H$1500,"")&amp;"",""))</f>
        <v/>
      </c>
      <c r="D8157" s="638" t="str">
        <f>IF($C8157="","",IFERROR(_xlfn.XLOOKUP($C8157,'1.PrepList'!$I$2:$I$1500,'1.PrepList'!$J$2:$J$1500,"")&amp;"",""))</f>
        <v/>
      </c>
      <c r="E8157" s="638" t="str">
        <f>IF($C8157="","",IFERROR(_xlfn.XLOOKUP($C8157,'1.PrepList'!$I$2:$I$1500,'1.PrepList'!$N$2:$N$1500,"")&amp;"",""))</f>
        <v/>
      </c>
      <c r="F8157" s="638" t="str">
        <f>IF($C8157="","",IFERROR(_xlfn.XLOOKUP($C8157,'1.PrepList'!$I$2:$I$1500,'1.PrepList'!$K$2:$K$1500,"")&amp;"",""))</f>
        <v/>
      </c>
      <c r="H8157" s="644" t="str">
        <f>IF($C8157="","",IFERROR(IF(_xlfn.XLOOKUP($C8157,tbl_StartedStatus[Bold ID],tbl_StartedStatus[Started])="Started","Yes",IF(_xlfn.XLOOKUP($C8157,tbl_StartedStatus[Bold ID],tbl_StartedStatus[Started])="No Show","No Show","")),""))</f>
        <v/>
      </c>
    </row>
    <row r="8158" spans="1:8" ht="15" customHeight="1" thickBot="1">
      <c r="A8158" s="38" t="str">
        <f>IF($C8158="","",IFERROR(_xlfn.XLOOKUP($C8158,'1.PrepList'!$I$2:$I$1500,'1.PrepList'!$G$2:$G$1500,"")&amp;"",""))</f>
        <v/>
      </c>
      <c r="B8158" s="638" t="str">
        <f>IF($C8158="","",IFERROR(_xlfn.XLOOKUP($C8158,'1.PrepList'!$I$2:$I$1500,'1.PrepList'!$H$2:$H$1500,"")&amp;"",""))</f>
        <v/>
      </c>
      <c r="D8158" s="638" t="str">
        <f>IF($C8158="","",IFERROR(_xlfn.XLOOKUP($C8158,'1.PrepList'!$I$2:$I$1500,'1.PrepList'!$J$2:$J$1500,"")&amp;"",""))</f>
        <v/>
      </c>
      <c r="E8158" s="638" t="str">
        <f>IF($C8158="","",IFERROR(_xlfn.XLOOKUP($C8158,'1.PrepList'!$I$2:$I$1500,'1.PrepList'!$N$2:$N$1500,"")&amp;"",""))</f>
        <v/>
      </c>
      <c r="F8158" s="638" t="str">
        <f>IF($C8158="","",IFERROR(_xlfn.XLOOKUP($C8158,'1.PrepList'!$I$2:$I$1500,'1.PrepList'!$K$2:$K$1500,"")&amp;"",""))</f>
        <v/>
      </c>
      <c r="H8158" s="644" t="str">
        <f>IF($C8158="","",IFERROR(IF(_xlfn.XLOOKUP($C8158,tbl_StartedStatus[Bold ID],tbl_StartedStatus[Started])="Started","Yes",IF(_xlfn.XLOOKUP($C8158,tbl_StartedStatus[Bold ID],tbl_StartedStatus[Started])="No Show","No Show","")),""))</f>
        <v/>
      </c>
    </row>
    <row r="8159" spans="1:8" ht="15" customHeight="1" thickBot="1">
      <c r="A8159" s="38" t="str">
        <f>IF($C8159="","",IFERROR(_xlfn.XLOOKUP($C8159,'1.PrepList'!$I$2:$I$1500,'1.PrepList'!$G$2:$G$1500,"")&amp;"",""))</f>
        <v/>
      </c>
      <c r="B8159" s="638" t="str">
        <f>IF($C8159="","",IFERROR(_xlfn.XLOOKUP($C8159,'1.PrepList'!$I$2:$I$1500,'1.PrepList'!$H$2:$H$1500,"")&amp;"",""))</f>
        <v/>
      </c>
      <c r="D8159" s="638" t="str">
        <f>IF($C8159="","",IFERROR(_xlfn.XLOOKUP($C8159,'1.PrepList'!$I$2:$I$1500,'1.PrepList'!$J$2:$J$1500,"")&amp;"",""))</f>
        <v/>
      </c>
      <c r="E8159" s="638" t="str">
        <f>IF($C8159="","",IFERROR(_xlfn.XLOOKUP($C8159,'1.PrepList'!$I$2:$I$1500,'1.PrepList'!$N$2:$N$1500,"")&amp;"",""))</f>
        <v/>
      </c>
      <c r="F8159" s="638" t="str">
        <f>IF($C8159="","",IFERROR(_xlfn.XLOOKUP($C8159,'1.PrepList'!$I$2:$I$1500,'1.PrepList'!$K$2:$K$1500,"")&amp;"",""))</f>
        <v/>
      </c>
      <c r="H8159" s="644" t="str">
        <f>IF($C8159="","",IFERROR(IF(_xlfn.XLOOKUP($C8159,tbl_StartedStatus[Bold ID],tbl_StartedStatus[Started])="Started","Yes",IF(_xlfn.XLOOKUP($C8159,tbl_StartedStatus[Bold ID],tbl_StartedStatus[Started])="No Show","No Show","")),""))</f>
        <v/>
      </c>
    </row>
    <row r="8160" spans="1:8" ht="15" customHeight="1" thickBot="1">
      <c r="A8160" s="38" t="str">
        <f>IF($C8160="","",IFERROR(_xlfn.XLOOKUP($C8160,'1.PrepList'!$I$2:$I$1500,'1.PrepList'!$G$2:$G$1500,"")&amp;"",""))</f>
        <v/>
      </c>
      <c r="B8160" s="638" t="str">
        <f>IF($C8160="","",IFERROR(_xlfn.XLOOKUP($C8160,'1.PrepList'!$I$2:$I$1500,'1.PrepList'!$H$2:$H$1500,"")&amp;"",""))</f>
        <v/>
      </c>
      <c r="D8160" s="638" t="str">
        <f>IF($C8160="","",IFERROR(_xlfn.XLOOKUP($C8160,'1.PrepList'!$I$2:$I$1500,'1.PrepList'!$J$2:$J$1500,"")&amp;"",""))</f>
        <v/>
      </c>
      <c r="E8160" s="638" t="str">
        <f>IF($C8160="","",IFERROR(_xlfn.XLOOKUP($C8160,'1.PrepList'!$I$2:$I$1500,'1.PrepList'!$N$2:$N$1500,"")&amp;"",""))</f>
        <v/>
      </c>
      <c r="F8160" s="638" t="str">
        <f>IF($C8160="","",IFERROR(_xlfn.XLOOKUP($C8160,'1.PrepList'!$I$2:$I$1500,'1.PrepList'!$K$2:$K$1500,"")&amp;"",""))</f>
        <v/>
      </c>
      <c r="H8160" s="644" t="str">
        <f>IF($C8160="","",IFERROR(IF(_xlfn.XLOOKUP($C8160,tbl_StartedStatus[Bold ID],tbl_StartedStatus[Started])="Started","Yes",IF(_xlfn.XLOOKUP($C8160,tbl_StartedStatus[Bold ID],tbl_StartedStatus[Started])="No Show","No Show","")),""))</f>
        <v/>
      </c>
    </row>
    <row r="8161" spans="1:8" ht="15" customHeight="1" thickBot="1">
      <c r="A8161" s="38" t="str">
        <f>IF($C8161="","",IFERROR(_xlfn.XLOOKUP($C8161,'1.PrepList'!$I$2:$I$1500,'1.PrepList'!$G$2:$G$1500,"")&amp;"",""))</f>
        <v/>
      </c>
      <c r="B8161" s="638" t="str">
        <f>IF($C8161="","",IFERROR(_xlfn.XLOOKUP($C8161,'1.PrepList'!$I$2:$I$1500,'1.PrepList'!$H$2:$H$1500,"")&amp;"",""))</f>
        <v/>
      </c>
      <c r="D8161" s="638" t="str">
        <f>IF($C8161="","",IFERROR(_xlfn.XLOOKUP($C8161,'1.PrepList'!$I$2:$I$1500,'1.PrepList'!$J$2:$J$1500,"")&amp;"",""))</f>
        <v/>
      </c>
      <c r="E8161" s="638" t="str">
        <f>IF($C8161="","",IFERROR(_xlfn.XLOOKUP($C8161,'1.PrepList'!$I$2:$I$1500,'1.PrepList'!$N$2:$N$1500,"")&amp;"",""))</f>
        <v/>
      </c>
      <c r="F8161" s="638" t="str">
        <f>IF($C8161="","",IFERROR(_xlfn.XLOOKUP($C8161,'1.PrepList'!$I$2:$I$1500,'1.PrepList'!$K$2:$K$1500,"")&amp;"",""))</f>
        <v/>
      </c>
      <c r="H8161" s="644" t="str">
        <f>IF($C8161="","",IFERROR(IF(_xlfn.XLOOKUP($C8161,tbl_StartedStatus[Bold ID],tbl_StartedStatus[Started])="Started","Yes",IF(_xlfn.XLOOKUP($C8161,tbl_StartedStatus[Bold ID],tbl_StartedStatus[Started])="No Show","No Show","")),""))</f>
        <v/>
      </c>
    </row>
    <row r="8162" spans="1:8" ht="15" customHeight="1" thickBot="1">
      <c r="A8162" s="38" t="str">
        <f>IF($C8162="","",IFERROR(_xlfn.XLOOKUP($C8162,'1.PrepList'!$I$2:$I$1500,'1.PrepList'!$G$2:$G$1500,"")&amp;"",""))</f>
        <v/>
      </c>
      <c r="B8162" s="638" t="str">
        <f>IF($C8162="","",IFERROR(_xlfn.XLOOKUP($C8162,'1.PrepList'!$I$2:$I$1500,'1.PrepList'!$H$2:$H$1500,"")&amp;"",""))</f>
        <v/>
      </c>
      <c r="D8162" s="638" t="str">
        <f>IF($C8162="","",IFERROR(_xlfn.XLOOKUP($C8162,'1.PrepList'!$I$2:$I$1500,'1.PrepList'!$J$2:$J$1500,"")&amp;"",""))</f>
        <v/>
      </c>
      <c r="E8162" s="638" t="str">
        <f>IF($C8162="","",IFERROR(_xlfn.XLOOKUP($C8162,'1.PrepList'!$I$2:$I$1500,'1.PrepList'!$N$2:$N$1500,"")&amp;"",""))</f>
        <v/>
      </c>
      <c r="F8162" s="638" t="str">
        <f>IF($C8162="","",IFERROR(_xlfn.XLOOKUP($C8162,'1.PrepList'!$I$2:$I$1500,'1.PrepList'!$K$2:$K$1500,"")&amp;"",""))</f>
        <v/>
      </c>
      <c r="H8162" s="644" t="str">
        <f>IF($C8162="","",IFERROR(IF(_xlfn.XLOOKUP($C8162,tbl_StartedStatus[Bold ID],tbl_StartedStatus[Started])="Started","Yes",IF(_xlfn.XLOOKUP($C8162,tbl_StartedStatus[Bold ID],tbl_StartedStatus[Started])="No Show","No Show","")),""))</f>
        <v/>
      </c>
    </row>
    <row r="8163" spans="1:8" ht="15" customHeight="1" thickBot="1">
      <c r="A8163" s="38" t="str">
        <f>IF($C8163="","",IFERROR(_xlfn.XLOOKUP($C8163,'1.PrepList'!$I$2:$I$1500,'1.PrepList'!$G$2:$G$1500,"")&amp;"",""))</f>
        <v/>
      </c>
      <c r="B8163" s="638" t="str">
        <f>IF($C8163="","",IFERROR(_xlfn.XLOOKUP($C8163,'1.PrepList'!$I$2:$I$1500,'1.PrepList'!$H$2:$H$1500,"")&amp;"",""))</f>
        <v/>
      </c>
      <c r="D8163" s="638" t="str">
        <f>IF($C8163="","",IFERROR(_xlfn.XLOOKUP($C8163,'1.PrepList'!$I$2:$I$1500,'1.PrepList'!$J$2:$J$1500,"")&amp;"",""))</f>
        <v/>
      </c>
      <c r="E8163" s="638" t="str">
        <f>IF($C8163="","",IFERROR(_xlfn.XLOOKUP($C8163,'1.PrepList'!$I$2:$I$1500,'1.PrepList'!$N$2:$N$1500,"")&amp;"",""))</f>
        <v/>
      </c>
      <c r="F8163" s="638" t="str">
        <f>IF($C8163="","",IFERROR(_xlfn.XLOOKUP($C8163,'1.PrepList'!$I$2:$I$1500,'1.PrepList'!$K$2:$K$1500,"")&amp;"",""))</f>
        <v/>
      </c>
      <c r="H8163" s="644" t="str">
        <f>IF($C8163="","",IFERROR(IF(_xlfn.XLOOKUP($C8163,tbl_StartedStatus[Bold ID],tbl_StartedStatus[Started])="Started","Yes",IF(_xlfn.XLOOKUP($C8163,tbl_StartedStatus[Bold ID],tbl_StartedStatus[Started])="No Show","No Show","")),""))</f>
        <v/>
      </c>
    </row>
    <row r="8164" spans="1:8" ht="15" customHeight="1" thickBot="1">
      <c r="A8164" s="38" t="str">
        <f>IF($C8164="","",IFERROR(_xlfn.XLOOKUP($C8164,'1.PrepList'!$I$2:$I$1500,'1.PrepList'!$G$2:$G$1500,"")&amp;"",""))</f>
        <v/>
      </c>
      <c r="B8164" s="638" t="str">
        <f>IF($C8164="","",IFERROR(_xlfn.XLOOKUP($C8164,'1.PrepList'!$I$2:$I$1500,'1.PrepList'!$H$2:$H$1500,"")&amp;"",""))</f>
        <v/>
      </c>
      <c r="D8164" s="638" t="str">
        <f>IF($C8164="","",IFERROR(_xlfn.XLOOKUP($C8164,'1.PrepList'!$I$2:$I$1500,'1.PrepList'!$J$2:$J$1500,"")&amp;"",""))</f>
        <v/>
      </c>
      <c r="E8164" s="638" t="str">
        <f>IF($C8164="","",IFERROR(_xlfn.XLOOKUP($C8164,'1.PrepList'!$I$2:$I$1500,'1.PrepList'!$N$2:$N$1500,"")&amp;"",""))</f>
        <v/>
      </c>
      <c r="F8164" s="638" t="str">
        <f>IF($C8164="","",IFERROR(_xlfn.XLOOKUP($C8164,'1.PrepList'!$I$2:$I$1500,'1.PrepList'!$K$2:$K$1500,"")&amp;"",""))</f>
        <v/>
      </c>
      <c r="H8164" s="644" t="str">
        <f>IF($C8164="","",IFERROR(IF(_xlfn.XLOOKUP($C8164,tbl_StartedStatus[Bold ID],tbl_StartedStatus[Started])="Started","Yes",IF(_xlfn.XLOOKUP($C8164,tbl_StartedStatus[Bold ID],tbl_StartedStatus[Started])="No Show","No Show","")),""))</f>
        <v/>
      </c>
    </row>
    <row r="8165" spans="1:8" ht="15" customHeight="1" thickBot="1">
      <c r="A8165" s="38" t="str">
        <f>IF($C8165="","",IFERROR(_xlfn.XLOOKUP($C8165,'1.PrepList'!$I$2:$I$1500,'1.PrepList'!$G$2:$G$1500,"")&amp;"",""))</f>
        <v/>
      </c>
      <c r="B8165" s="638" t="str">
        <f>IF($C8165="","",IFERROR(_xlfn.XLOOKUP($C8165,'1.PrepList'!$I$2:$I$1500,'1.PrepList'!$H$2:$H$1500,"")&amp;"",""))</f>
        <v/>
      </c>
      <c r="D8165" s="638" t="str">
        <f>IF($C8165="","",IFERROR(_xlfn.XLOOKUP($C8165,'1.PrepList'!$I$2:$I$1500,'1.PrepList'!$J$2:$J$1500,"")&amp;"",""))</f>
        <v/>
      </c>
      <c r="E8165" s="638" t="str">
        <f>IF($C8165="","",IFERROR(_xlfn.XLOOKUP($C8165,'1.PrepList'!$I$2:$I$1500,'1.PrepList'!$N$2:$N$1500,"")&amp;"",""))</f>
        <v/>
      </c>
      <c r="F8165" s="638" t="str">
        <f>IF($C8165="","",IFERROR(_xlfn.XLOOKUP($C8165,'1.PrepList'!$I$2:$I$1500,'1.PrepList'!$K$2:$K$1500,"")&amp;"",""))</f>
        <v/>
      </c>
      <c r="H8165" s="644" t="str">
        <f>IF($C8165="","",IFERROR(IF(_xlfn.XLOOKUP($C8165,tbl_StartedStatus[Bold ID],tbl_StartedStatus[Started])="Started","Yes",IF(_xlfn.XLOOKUP($C8165,tbl_StartedStatus[Bold ID],tbl_StartedStatus[Started])="No Show","No Show","")),""))</f>
        <v/>
      </c>
    </row>
    <row r="8166" spans="1:8" ht="15" customHeight="1" thickBot="1">
      <c r="A8166" s="38" t="str">
        <f>IF($C8166="","",IFERROR(_xlfn.XLOOKUP($C8166,'1.PrepList'!$I$2:$I$1500,'1.PrepList'!$G$2:$G$1500,"")&amp;"",""))</f>
        <v/>
      </c>
      <c r="B8166" s="638" t="str">
        <f>IF($C8166="","",IFERROR(_xlfn.XLOOKUP($C8166,'1.PrepList'!$I$2:$I$1500,'1.PrepList'!$H$2:$H$1500,"")&amp;"",""))</f>
        <v/>
      </c>
      <c r="D8166" s="638" t="str">
        <f>IF($C8166="","",IFERROR(_xlfn.XLOOKUP($C8166,'1.PrepList'!$I$2:$I$1500,'1.PrepList'!$J$2:$J$1500,"")&amp;"",""))</f>
        <v/>
      </c>
      <c r="E8166" s="638" t="str">
        <f>IF($C8166="","",IFERROR(_xlfn.XLOOKUP($C8166,'1.PrepList'!$I$2:$I$1500,'1.PrepList'!$N$2:$N$1500,"")&amp;"",""))</f>
        <v/>
      </c>
      <c r="F8166" s="638" t="str">
        <f>IF($C8166="","",IFERROR(_xlfn.XLOOKUP($C8166,'1.PrepList'!$I$2:$I$1500,'1.PrepList'!$K$2:$K$1500,"")&amp;"",""))</f>
        <v/>
      </c>
      <c r="H8166" s="644" t="str">
        <f>IF($C8166="","",IFERROR(IF(_xlfn.XLOOKUP($C8166,tbl_StartedStatus[Bold ID],tbl_StartedStatus[Started])="Started","Yes",IF(_xlfn.XLOOKUP($C8166,tbl_StartedStatus[Bold ID],tbl_StartedStatus[Started])="No Show","No Show","")),""))</f>
        <v/>
      </c>
    </row>
    <row r="8167" spans="1:8" ht="15" customHeight="1" thickBot="1">
      <c r="A8167" s="38" t="str">
        <f>IF($C8167="","",IFERROR(_xlfn.XLOOKUP($C8167,'1.PrepList'!$I$2:$I$1500,'1.PrepList'!$G$2:$G$1500,"")&amp;"",""))</f>
        <v/>
      </c>
      <c r="B8167" s="638" t="str">
        <f>IF($C8167="","",IFERROR(_xlfn.XLOOKUP($C8167,'1.PrepList'!$I$2:$I$1500,'1.PrepList'!$H$2:$H$1500,"")&amp;"",""))</f>
        <v/>
      </c>
      <c r="D8167" s="638" t="str">
        <f>IF($C8167="","",IFERROR(_xlfn.XLOOKUP($C8167,'1.PrepList'!$I$2:$I$1500,'1.PrepList'!$J$2:$J$1500,"")&amp;"",""))</f>
        <v/>
      </c>
      <c r="E8167" s="638" t="str">
        <f>IF($C8167="","",IFERROR(_xlfn.XLOOKUP($C8167,'1.PrepList'!$I$2:$I$1500,'1.PrepList'!$N$2:$N$1500,"")&amp;"",""))</f>
        <v/>
      </c>
      <c r="F8167" s="638" t="str">
        <f>IF($C8167="","",IFERROR(_xlfn.XLOOKUP($C8167,'1.PrepList'!$I$2:$I$1500,'1.PrepList'!$K$2:$K$1500,"")&amp;"",""))</f>
        <v/>
      </c>
      <c r="H8167" s="644" t="str">
        <f>IF($C8167="","",IFERROR(IF(_xlfn.XLOOKUP($C8167,tbl_StartedStatus[Bold ID],tbl_StartedStatus[Started])="Started","Yes",IF(_xlfn.XLOOKUP($C8167,tbl_StartedStatus[Bold ID],tbl_StartedStatus[Started])="No Show","No Show","")),""))</f>
        <v/>
      </c>
    </row>
    <row r="8168" spans="1:8" ht="15" customHeight="1" thickBot="1">
      <c r="A8168" s="38" t="str">
        <f>IF($C8168="","",IFERROR(_xlfn.XLOOKUP($C8168,'1.PrepList'!$I$2:$I$1500,'1.PrepList'!$G$2:$G$1500,"")&amp;"",""))</f>
        <v/>
      </c>
      <c r="B8168" s="638" t="str">
        <f>IF($C8168="","",IFERROR(_xlfn.XLOOKUP($C8168,'1.PrepList'!$I$2:$I$1500,'1.PrepList'!$H$2:$H$1500,"")&amp;"",""))</f>
        <v/>
      </c>
      <c r="D8168" s="638" t="str">
        <f>IF($C8168="","",IFERROR(_xlfn.XLOOKUP($C8168,'1.PrepList'!$I$2:$I$1500,'1.PrepList'!$J$2:$J$1500,"")&amp;"",""))</f>
        <v/>
      </c>
      <c r="E8168" s="638" t="str">
        <f>IF($C8168="","",IFERROR(_xlfn.XLOOKUP($C8168,'1.PrepList'!$I$2:$I$1500,'1.PrepList'!$N$2:$N$1500,"")&amp;"",""))</f>
        <v/>
      </c>
      <c r="F8168" s="638" t="str">
        <f>IF($C8168="","",IFERROR(_xlfn.XLOOKUP($C8168,'1.PrepList'!$I$2:$I$1500,'1.PrepList'!$K$2:$K$1500,"")&amp;"",""))</f>
        <v/>
      </c>
      <c r="H8168" s="644" t="str">
        <f>IF($C8168="","",IFERROR(IF(_xlfn.XLOOKUP($C8168,tbl_StartedStatus[Bold ID],tbl_StartedStatus[Started])="Started","Yes",IF(_xlfn.XLOOKUP($C8168,tbl_StartedStatus[Bold ID],tbl_StartedStatus[Started])="No Show","No Show","")),""))</f>
        <v/>
      </c>
    </row>
    <row r="8169" spans="1:8" ht="15" customHeight="1" thickBot="1">
      <c r="A8169" s="38" t="str">
        <f>IF($C8169="","",IFERROR(_xlfn.XLOOKUP($C8169,'1.PrepList'!$I$2:$I$1500,'1.PrepList'!$G$2:$G$1500,"")&amp;"",""))</f>
        <v/>
      </c>
      <c r="B8169" s="638" t="str">
        <f>IF($C8169="","",IFERROR(_xlfn.XLOOKUP($C8169,'1.PrepList'!$I$2:$I$1500,'1.PrepList'!$H$2:$H$1500,"")&amp;"",""))</f>
        <v/>
      </c>
      <c r="D8169" s="638" t="str">
        <f>IF($C8169="","",IFERROR(_xlfn.XLOOKUP($C8169,'1.PrepList'!$I$2:$I$1500,'1.PrepList'!$J$2:$J$1500,"")&amp;"",""))</f>
        <v/>
      </c>
      <c r="E8169" s="638" t="str">
        <f>IF($C8169="","",IFERROR(_xlfn.XLOOKUP($C8169,'1.PrepList'!$I$2:$I$1500,'1.PrepList'!$N$2:$N$1500,"")&amp;"",""))</f>
        <v/>
      </c>
      <c r="F8169" s="638" t="str">
        <f>IF($C8169="","",IFERROR(_xlfn.XLOOKUP($C8169,'1.PrepList'!$I$2:$I$1500,'1.PrepList'!$K$2:$K$1500,"")&amp;"",""))</f>
        <v/>
      </c>
      <c r="H8169" s="644" t="str">
        <f>IF($C8169="","",IFERROR(IF(_xlfn.XLOOKUP($C8169,tbl_StartedStatus[Bold ID],tbl_StartedStatus[Started])="Started","Yes",IF(_xlfn.XLOOKUP($C8169,tbl_StartedStatus[Bold ID],tbl_StartedStatus[Started])="No Show","No Show","")),""))</f>
        <v/>
      </c>
    </row>
    <row r="8170" spans="1:8" ht="15" customHeight="1" thickBot="1">
      <c r="A8170" s="38" t="str">
        <f>IF($C8170="","",IFERROR(_xlfn.XLOOKUP($C8170,'1.PrepList'!$I$2:$I$1500,'1.PrepList'!$G$2:$G$1500,"")&amp;"",""))</f>
        <v/>
      </c>
      <c r="B8170" s="638" t="str">
        <f>IF($C8170="","",IFERROR(_xlfn.XLOOKUP($C8170,'1.PrepList'!$I$2:$I$1500,'1.PrepList'!$H$2:$H$1500,"")&amp;"",""))</f>
        <v/>
      </c>
      <c r="D8170" s="638" t="str">
        <f>IF($C8170="","",IFERROR(_xlfn.XLOOKUP($C8170,'1.PrepList'!$I$2:$I$1500,'1.PrepList'!$J$2:$J$1500,"")&amp;"",""))</f>
        <v/>
      </c>
      <c r="E8170" s="638" t="str">
        <f>IF($C8170="","",IFERROR(_xlfn.XLOOKUP($C8170,'1.PrepList'!$I$2:$I$1500,'1.PrepList'!$N$2:$N$1500,"")&amp;"",""))</f>
        <v/>
      </c>
      <c r="F8170" s="638" t="str">
        <f>IF($C8170="","",IFERROR(_xlfn.XLOOKUP($C8170,'1.PrepList'!$I$2:$I$1500,'1.PrepList'!$K$2:$K$1500,"")&amp;"",""))</f>
        <v/>
      </c>
      <c r="H8170" s="644" t="str">
        <f>IF($C8170="","",IFERROR(IF(_xlfn.XLOOKUP($C8170,tbl_StartedStatus[Bold ID],tbl_StartedStatus[Started])="Started","Yes",IF(_xlfn.XLOOKUP($C8170,tbl_StartedStatus[Bold ID],tbl_StartedStatus[Started])="No Show","No Show","")),""))</f>
        <v/>
      </c>
    </row>
    <row r="8171" spans="1:8" ht="15" customHeight="1" thickBot="1">
      <c r="A8171" s="38" t="str">
        <f>IF($C8171="","",IFERROR(_xlfn.XLOOKUP($C8171,'1.PrepList'!$I$2:$I$1500,'1.PrepList'!$G$2:$G$1500,"")&amp;"",""))</f>
        <v/>
      </c>
      <c r="B8171" s="638" t="str">
        <f>IF($C8171="","",IFERROR(_xlfn.XLOOKUP($C8171,'1.PrepList'!$I$2:$I$1500,'1.PrepList'!$H$2:$H$1500,"")&amp;"",""))</f>
        <v/>
      </c>
      <c r="D8171" s="638" t="str">
        <f>IF($C8171="","",IFERROR(_xlfn.XLOOKUP($C8171,'1.PrepList'!$I$2:$I$1500,'1.PrepList'!$J$2:$J$1500,"")&amp;"",""))</f>
        <v/>
      </c>
      <c r="E8171" s="638" t="str">
        <f>IF($C8171="","",IFERROR(_xlfn.XLOOKUP($C8171,'1.PrepList'!$I$2:$I$1500,'1.PrepList'!$N$2:$N$1500,"")&amp;"",""))</f>
        <v/>
      </c>
      <c r="F8171" s="638" t="str">
        <f>IF($C8171="","",IFERROR(_xlfn.XLOOKUP($C8171,'1.PrepList'!$I$2:$I$1500,'1.PrepList'!$K$2:$K$1500,"")&amp;"",""))</f>
        <v/>
      </c>
      <c r="H8171" s="644" t="str">
        <f>IF($C8171="","",IFERROR(IF(_xlfn.XLOOKUP($C8171,tbl_StartedStatus[Bold ID],tbl_StartedStatus[Started])="Started","Yes",IF(_xlfn.XLOOKUP($C8171,tbl_StartedStatus[Bold ID],tbl_StartedStatus[Started])="No Show","No Show","")),""))</f>
        <v/>
      </c>
    </row>
    <row r="8172" spans="1:8" ht="15" customHeight="1" thickBot="1">
      <c r="A8172" s="38" t="str">
        <f>IF($C8172="","",IFERROR(_xlfn.XLOOKUP($C8172,'1.PrepList'!$I$2:$I$1500,'1.PrepList'!$G$2:$G$1500,"")&amp;"",""))</f>
        <v/>
      </c>
      <c r="B8172" s="638" t="str">
        <f>IF($C8172="","",IFERROR(_xlfn.XLOOKUP($C8172,'1.PrepList'!$I$2:$I$1500,'1.PrepList'!$H$2:$H$1500,"")&amp;"",""))</f>
        <v/>
      </c>
      <c r="D8172" s="638" t="str">
        <f>IF($C8172="","",IFERROR(_xlfn.XLOOKUP($C8172,'1.PrepList'!$I$2:$I$1500,'1.PrepList'!$J$2:$J$1500,"")&amp;"",""))</f>
        <v/>
      </c>
      <c r="E8172" s="638" t="str">
        <f>IF($C8172="","",IFERROR(_xlfn.XLOOKUP($C8172,'1.PrepList'!$I$2:$I$1500,'1.PrepList'!$N$2:$N$1500,"")&amp;"",""))</f>
        <v/>
      </c>
      <c r="F8172" s="638" t="str">
        <f>IF($C8172="","",IFERROR(_xlfn.XLOOKUP($C8172,'1.PrepList'!$I$2:$I$1500,'1.PrepList'!$K$2:$K$1500,"")&amp;"",""))</f>
        <v/>
      </c>
      <c r="H8172" s="644" t="str">
        <f>IF($C8172="","",IFERROR(IF(_xlfn.XLOOKUP($C8172,tbl_StartedStatus[Bold ID],tbl_StartedStatus[Started])="Started","Yes",IF(_xlfn.XLOOKUP($C8172,tbl_StartedStatus[Bold ID],tbl_StartedStatus[Started])="No Show","No Show","")),""))</f>
        <v/>
      </c>
    </row>
    <row r="8173" spans="1:8" ht="15" customHeight="1" thickBot="1">
      <c r="A8173" s="38" t="str">
        <f>IF($C8173="","",IFERROR(_xlfn.XLOOKUP($C8173,'1.PrepList'!$I$2:$I$1500,'1.PrepList'!$G$2:$G$1500,"")&amp;"",""))</f>
        <v/>
      </c>
      <c r="B8173" s="638" t="str">
        <f>IF($C8173="","",IFERROR(_xlfn.XLOOKUP($C8173,'1.PrepList'!$I$2:$I$1500,'1.PrepList'!$H$2:$H$1500,"")&amp;"",""))</f>
        <v/>
      </c>
      <c r="D8173" s="638" t="str">
        <f>IF($C8173="","",IFERROR(_xlfn.XLOOKUP($C8173,'1.PrepList'!$I$2:$I$1500,'1.PrepList'!$J$2:$J$1500,"")&amp;"",""))</f>
        <v/>
      </c>
      <c r="E8173" s="638" t="str">
        <f>IF($C8173="","",IFERROR(_xlfn.XLOOKUP($C8173,'1.PrepList'!$I$2:$I$1500,'1.PrepList'!$N$2:$N$1500,"")&amp;"",""))</f>
        <v/>
      </c>
      <c r="F8173" s="638" t="str">
        <f>IF($C8173="","",IFERROR(_xlfn.XLOOKUP($C8173,'1.PrepList'!$I$2:$I$1500,'1.PrepList'!$K$2:$K$1500,"")&amp;"",""))</f>
        <v/>
      </c>
      <c r="H8173" s="644" t="str">
        <f>IF($C8173="","",IFERROR(IF(_xlfn.XLOOKUP($C8173,tbl_StartedStatus[Bold ID],tbl_StartedStatus[Started])="Started","Yes",IF(_xlfn.XLOOKUP($C8173,tbl_StartedStatus[Bold ID],tbl_StartedStatus[Started])="No Show","No Show","")),""))</f>
        <v/>
      </c>
    </row>
    <row r="8174" spans="1:8" ht="15" customHeight="1" thickBot="1">
      <c r="A8174" s="38" t="str">
        <f>IF($C8174="","",IFERROR(_xlfn.XLOOKUP($C8174,'1.PrepList'!$I$2:$I$1500,'1.PrepList'!$G$2:$G$1500,"")&amp;"",""))</f>
        <v/>
      </c>
      <c r="B8174" s="638" t="str">
        <f>IF($C8174="","",IFERROR(_xlfn.XLOOKUP($C8174,'1.PrepList'!$I$2:$I$1500,'1.PrepList'!$H$2:$H$1500,"")&amp;"",""))</f>
        <v/>
      </c>
      <c r="D8174" s="638" t="str">
        <f>IF($C8174="","",IFERROR(_xlfn.XLOOKUP($C8174,'1.PrepList'!$I$2:$I$1500,'1.PrepList'!$J$2:$J$1500,"")&amp;"",""))</f>
        <v/>
      </c>
      <c r="E8174" s="638" t="str">
        <f>IF($C8174="","",IFERROR(_xlfn.XLOOKUP($C8174,'1.PrepList'!$I$2:$I$1500,'1.PrepList'!$N$2:$N$1500,"")&amp;"",""))</f>
        <v/>
      </c>
      <c r="F8174" s="638" t="str">
        <f>IF($C8174="","",IFERROR(_xlfn.XLOOKUP($C8174,'1.PrepList'!$I$2:$I$1500,'1.PrepList'!$K$2:$K$1500,"")&amp;"",""))</f>
        <v/>
      </c>
      <c r="H8174" s="644" t="str">
        <f>IF($C8174="","",IFERROR(IF(_xlfn.XLOOKUP($C8174,tbl_StartedStatus[Bold ID],tbl_StartedStatus[Started])="Started","Yes",IF(_xlfn.XLOOKUP($C8174,tbl_StartedStatus[Bold ID],tbl_StartedStatus[Started])="No Show","No Show","")),""))</f>
        <v/>
      </c>
    </row>
    <row r="8175" spans="1:8" ht="15" customHeight="1" thickBot="1">
      <c r="A8175" s="38" t="str">
        <f>IF($C8175="","",IFERROR(_xlfn.XLOOKUP($C8175,'1.PrepList'!$I$2:$I$1500,'1.PrepList'!$G$2:$G$1500,"")&amp;"",""))</f>
        <v/>
      </c>
      <c r="B8175" s="638" t="str">
        <f>IF($C8175="","",IFERROR(_xlfn.XLOOKUP($C8175,'1.PrepList'!$I$2:$I$1500,'1.PrepList'!$H$2:$H$1500,"")&amp;"",""))</f>
        <v/>
      </c>
      <c r="D8175" s="638" t="str">
        <f>IF($C8175="","",IFERROR(_xlfn.XLOOKUP($C8175,'1.PrepList'!$I$2:$I$1500,'1.PrepList'!$J$2:$J$1500,"")&amp;"",""))</f>
        <v/>
      </c>
      <c r="E8175" s="638" t="str">
        <f>IF($C8175="","",IFERROR(_xlfn.XLOOKUP($C8175,'1.PrepList'!$I$2:$I$1500,'1.PrepList'!$N$2:$N$1500,"")&amp;"",""))</f>
        <v/>
      </c>
      <c r="F8175" s="638" t="str">
        <f>IF($C8175="","",IFERROR(_xlfn.XLOOKUP($C8175,'1.PrepList'!$I$2:$I$1500,'1.PrepList'!$K$2:$K$1500,"")&amp;"",""))</f>
        <v/>
      </c>
      <c r="H8175" s="644" t="str">
        <f>IF($C8175="","",IFERROR(IF(_xlfn.XLOOKUP($C8175,tbl_StartedStatus[Bold ID],tbl_StartedStatus[Started])="Started","Yes",IF(_xlfn.XLOOKUP($C8175,tbl_StartedStatus[Bold ID],tbl_StartedStatus[Started])="No Show","No Show","")),""))</f>
        <v/>
      </c>
    </row>
    <row r="8176" spans="1:8" ht="15" customHeight="1" thickBot="1">
      <c r="A8176" s="38" t="str">
        <f>IF($C8176="","",IFERROR(_xlfn.XLOOKUP($C8176,'1.PrepList'!$I$2:$I$1500,'1.PrepList'!$G$2:$G$1500,"")&amp;"",""))</f>
        <v/>
      </c>
      <c r="B8176" s="638" t="str">
        <f>IF($C8176="","",IFERROR(_xlfn.XLOOKUP($C8176,'1.PrepList'!$I$2:$I$1500,'1.PrepList'!$H$2:$H$1500,"")&amp;"",""))</f>
        <v/>
      </c>
      <c r="D8176" s="638" t="str">
        <f>IF($C8176="","",IFERROR(_xlfn.XLOOKUP($C8176,'1.PrepList'!$I$2:$I$1500,'1.PrepList'!$J$2:$J$1500,"")&amp;"",""))</f>
        <v/>
      </c>
      <c r="E8176" s="638" t="str">
        <f>IF($C8176="","",IFERROR(_xlfn.XLOOKUP($C8176,'1.PrepList'!$I$2:$I$1500,'1.PrepList'!$N$2:$N$1500,"")&amp;"",""))</f>
        <v/>
      </c>
      <c r="F8176" s="638" t="str">
        <f>IF($C8176="","",IFERROR(_xlfn.XLOOKUP($C8176,'1.PrepList'!$I$2:$I$1500,'1.PrepList'!$K$2:$K$1500,"")&amp;"",""))</f>
        <v/>
      </c>
      <c r="H8176" s="644" t="str">
        <f>IF($C8176="","",IFERROR(IF(_xlfn.XLOOKUP($C8176,tbl_StartedStatus[Bold ID],tbl_StartedStatus[Started])="Started","Yes",IF(_xlfn.XLOOKUP($C8176,tbl_StartedStatus[Bold ID],tbl_StartedStatus[Started])="No Show","No Show","")),""))</f>
        <v/>
      </c>
    </row>
    <row r="8177" spans="1:8" ht="15" customHeight="1" thickBot="1">
      <c r="A8177" s="38" t="str">
        <f>IF($C8177="","",IFERROR(_xlfn.XLOOKUP($C8177,'1.PrepList'!$I$2:$I$1500,'1.PrepList'!$G$2:$G$1500,"")&amp;"",""))</f>
        <v/>
      </c>
      <c r="B8177" s="638" t="str">
        <f>IF($C8177="","",IFERROR(_xlfn.XLOOKUP($C8177,'1.PrepList'!$I$2:$I$1500,'1.PrepList'!$H$2:$H$1500,"")&amp;"",""))</f>
        <v/>
      </c>
      <c r="D8177" s="638" t="str">
        <f>IF($C8177="","",IFERROR(_xlfn.XLOOKUP($C8177,'1.PrepList'!$I$2:$I$1500,'1.PrepList'!$J$2:$J$1500,"")&amp;"",""))</f>
        <v/>
      </c>
      <c r="E8177" s="638" t="str">
        <f>IF($C8177="","",IFERROR(_xlfn.XLOOKUP($C8177,'1.PrepList'!$I$2:$I$1500,'1.PrepList'!$N$2:$N$1500,"")&amp;"",""))</f>
        <v/>
      </c>
      <c r="F8177" s="638" t="str">
        <f>IF($C8177="","",IFERROR(_xlfn.XLOOKUP($C8177,'1.PrepList'!$I$2:$I$1500,'1.PrepList'!$K$2:$K$1500,"")&amp;"",""))</f>
        <v/>
      </c>
      <c r="H8177" s="644" t="str">
        <f>IF($C8177="","",IFERROR(IF(_xlfn.XLOOKUP($C8177,tbl_StartedStatus[Bold ID],tbl_StartedStatus[Started])="Started","Yes",IF(_xlfn.XLOOKUP($C8177,tbl_StartedStatus[Bold ID],tbl_StartedStatus[Started])="No Show","No Show","")),""))</f>
        <v/>
      </c>
    </row>
    <row r="8178" spans="1:8" ht="15" customHeight="1" thickBot="1">
      <c r="A8178" s="38" t="str">
        <f>IF($C8178="","",IFERROR(_xlfn.XLOOKUP($C8178,'1.PrepList'!$I$2:$I$1500,'1.PrepList'!$G$2:$G$1500,"")&amp;"",""))</f>
        <v/>
      </c>
      <c r="B8178" s="638" t="str">
        <f>IF($C8178="","",IFERROR(_xlfn.XLOOKUP($C8178,'1.PrepList'!$I$2:$I$1500,'1.PrepList'!$H$2:$H$1500,"")&amp;"",""))</f>
        <v/>
      </c>
      <c r="D8178" s="638" t="str">
        <f>IF($C8178="","",IFERROR(_xlfn.XLOOKUP($C8178,'1.PrepList'!$I$2:$I$1500,'1.PrepList'!$J$2:$J$1500,"")&amp;"",""))</f>
        <v/>
      </c>
      <c r="E8178" s="638" t="str">
        <f>IF($C8178="","",IFERROR(_xlfn.XLOOKUP($C8178,'1.PrepList'!$I$2:$I$1500,'1.PrepList'!$N$2:$N$1500,"")&amp;"",""))</f>
        <v/>
      </c>
      <c r="F8178" s="638" t="str">
        <f>IF($C8178="","",IFERROR(_xlfn.XLOOKUP($C8178,'1.PrepList'!$I$2:$I$1500,'1.PrepList'!$K$2:$K$1500,"")&amp;"",""))</f>
        <v/>
      </c>
      <c r="H8178" s="644" t="str">
        <f>IF($C8178="","",IFERROR(IF(_xlfn.XLOOKUP($C8178,tbl_StartedStatus[Bold ID],tbl_StartedStatus[Started])="Started","Yes",IF(_xlfn.XLOOKUP($C8178,tbl_StartedStatus[Bold ID],tbl_StartedStatus[Started])="No Show","No Show","")),""))</f>
        <v/>
      </c>
    </row>
    <row r="8179" spans="1:8" ht="15" customHeight="1" thickBot="1">
      <c r="A8179" s="38" t="str">
        <f>IF($C8179="","",IFERROR(_xlfn.XLOOKUP($C8179,'1.PrepList'!$I$2:$I$1500,'1.PrepList'!$G$2:$G$1500,"")&amp;"",""))</f>
        <v/>
      </c>
      <c r="B8179" s="638" t="str">
        <f>IF($C8179="","",IFERROR(_xlfn.XLOOKUP($C8179,'1.PrepList'!$I$2:$I$1500,'1.PrepList'!$H$2:$H$1500,"")&amp;"",""))</f>
        <v/>
      </c>
      <c r="D8179" s="638" t="str">
        <f>IF($C8179="","",IFERROR(_xlfn.XLOOKUP($C8179,'1.PrepList'!$I$2:$I$1500,'1.PrepList'!$J$2:$J$1500,"")&amp;"",""))</f>
        <v/>
      </c>
      <c r="E8179" s="638" t="str">
        <f>IF($C8179="","",IFERROR(_xlfn.XLOOKUP($C8179,'1.PrepList'!$I$2:$I$1500,'1.PrepList'!$N$2:$N$1500,"")&amp;"",""))</f>
        <v/>
      </c>
      <c r="F8179" s="638" t="str">
        <f>IF($C8179="","",IFERROR(_xlfn.XLOOKUP($C8179,'1.PrepList'!$I$2:$I$1500,'1.PrepList'!$K$2:$K$1500,"")&amp;"",""))</f>
        <v/>
      </c>
      <c r="H8179" s="644" t="str">
        <f>IF($C8179="","",IFERROR(IF(_xlfn.XLOOKUP($C8179,tbl_StartedStatus[Bold ID],tbl_StartedStatus[Started])="Started","Yes",IF(_xlfn.XLOOKUP($C8179,tbl_StartedStatus[Bold ID],tbl_StartedStatus[Started])="No Show","No Show","")),""))</f>
        <v/>
      </c>
    </row>
    <row r="8180" spans="1:8" ht="15" customHeight="1" thickBot="1">
      <c r="A8180" s="38" t="str">
        <f>IF($C8180="","",IFERROR(_xlfn.XLOOKUP($C8180,'1.PrepList'!$I$2:$I$1500,'1.PrepList'!$G$2:$G$1500,"")&amp;"",""))</f>
        <v/>
      </c>
      <c r="B8180" s="638" t="str">
        <f>IF($C8180="","",IFERROR(_xlfn.XLOOKUP($C8180,'1.PrepList'!$I$2:$I$1500,'1.PrepList'!$H$2:$H$1500,"")&amp;"",""))</f>
        <v/>
      </c>
      <c r="D8180" s="638" t="str">
        <f>IF($C8180="","",IFERROR(_xlfn.XLOOKUP($C8180,'1.PrepList'!$I$2:$I$1500,'1.PrepList'!$J$2:$J$1500,"")&amp;"",""))</f>
        <v/>
      </c>
      <c r="E8180" s="638" t="str">
        <f>IF($C8180="","",IFERROR(_xlfn.XLOOKUP($C8180,'1.PrepList'!$I$2:$I$1500,'1.PrepList'!$N$2:$N$1500,"")&amp;"",""))</f>
        <v/>
      </c>
      <c r="F8180" s="638" t="str">
        <f>IF($C8180="","",IFERROR(_xlfn.XLOOKUP($C8180,'1.PrepList'!$I$2:$I$1500,'1.PrepList'!$K$2:$K$1500,"")&amp;"",""))</f>
        <v/>
      </c>
      <c r="H8180" s="644" t="str">
        <f>IF($C8180="","",IFERROR(IF(_xlfn.XLOOKUP($C8180,tbl_StartedStatus[Bold ID],tbl_StartedStatus[Started])="Started","Yes",IF(_xlfn.XLOOKUP($C8180,tbl_StartedStatus[Bold ID],tbl_StartedStatus[Started])="No Show","No Show","")),""))</f>
        <v/>
      </c>
    </row>
    <row r="8181" spans="1:8" ht="15" customHeight="1" thickBot="1">
      <c r="A8181" s="38" t="str">
        <f>IF($C8181="","",IFERROR(_xlfn.XLOOKUP($C8181,'1.PrepList'!$I$2:$I$1500,'1.PrepList'!$G$2:$G$1500,"")&amp;"",""))</f>
        <v/>
      </c>
      <c r="B8181" s="638" t="str">
        <f>IF($C8181="","",IFERROR(_xlfn.XLOOKUP($C8181,'1.PrepList'!$I$2:$I$1500,'1.PrepList'!$H$2:$H$1500,"")&amp;"",""))</f>
        <v/>
      </c>
      <c r="D8181" s="638" t="str">
        <f>IF($C8181="","",IFERROR(_xlfn.XLOOKUP($C8181,'1.PrepList'!$I$2:$I$1500,'1.PrepList'!$J$2:$J$1500,"")&amp;"",""))</f>
        <v/>
      </c>
      <c r="E8181" s="638" t="str">
        <f>IF($C8181="","",IFERROR(_xlfn.XLOOKUP($C8181,'1.PrepList'!$I$2:$I$1500,'1.PrepList'!$N$2:$N$1500,"")&amp;"",""))</f>
        <v/>
      </c>
      <c r="F8181" s="638" t="str">
        <f>IF($C8181="","",IFERROR(_xlfn.XLOOKUP($C8181,'1.PrepList'!$I$2:$I$1500,'1.PrepList'!$K$2:$K$1500,"")&amp;"",""))</f>
        <v/>
      </c>
      <c r="H8181" s="644" t="str">
        <f>IF($C8181="","",IFERROR(IF(_xlfn.XLOOKUP($C8181,tbl_StartedStatus[Bold ID],tbl_StartedStatus[Started])="Started","Yes",IF(_xlfn.XLOOKUP($C8181,tbl_StartedStatus[Bold ID],tbl_StartedStatus[Started])="No Show","No Show","")),""))</f>
        <v/>
      </c>
    </row>
    <row r="8182" spans="1:8" ht="15" customHeight="1" thickBot="1">
      <c r="A8182" s="38" t="str">
        <f>IF($C8182="","",IFERROR(_xlfn.XLOOKUP($C8182,'1.PrepList'!$I$2:$I$1500,'1.PrepList'!$G$2:$G$1500,"")&amp;"",""))</f>
        <v/>
      </c>
      <c r="B8182" s="638" t="str">
        <f>IF($C8182="","",IFERROR(_xlfn.XLOOKUP($C8182,'1.PrepList'!$I$2:$I$1500,'1.PrepList'!$H$2:$H$1500,"")&amp;"",""))</f>
        <v/>
      </c>
      <c r="D8182" s="638" t="str">
        <f>IF($C8182="","",IFERROR(_xlfn.XLOOKUP($C8182,'1.PrepList'!$I$2:$I$1500,'1.PrepList'!$J$2:$J$1500,"")&amp;"",""))</f>
        <v/>
      </c>
      <c r="E8182" s="638" t="str">
        <f>IF($C8182="","",IFERROR(_xlfn.XLOOKUP($C8182,'1.PrepList'!$I$2:$I$1500,'1.PrepList'!$N$2:$N$1500,"")&amp;"",""))</f>
        <v/>
      </c>
      <c r="F8182" s="638" t="str">
        <f>IF($C8182="","",IFERROR(_xlfn.XLOOKUP($C8182,'1.PrepList'!$I$2:$I$1500,'1.PrepList'!$K$2:$K$1500,"")&amp;"",""))</f>
        <v/>
      </c>
      <c r="H8182" s="644" t="str">
        <f>IF($C8182="","",IFERROR(IF(_xlfn.XLOOKUP($C8182,tbl_StartedStatus[Bold ID],tbl_StartedStatus[Started])="Started","Yes",IF(_xlfn.XLOOKUP($C8182,tbl_StartedStatus[Bold ID],tbl_StartedStatus[Started])="No Show","No Show","")),""))</f>
        <v/>
      </c>
    </row>
    <row r="8183" spans="1:8" ht="15" customHeight="1" thickBot="1">
      <c r="A8183" s="38" t="str">
        <f>IF($C8183="","",IFERROR(_xlfn.XLOOKUP($C8183,'1.PrepList'!$I$2:$I$1500,'1.PrepList'!$G$2:$G$1500,"")&amp;"",""))</f>
        <v/>
      </c>
      <c r="B8183" s="638" t="str">
        <f>IF($C8183="","",IFERROR(_xlfn.XLOOKUP($C8183,'1.PrepList'!$I$2:$I$1500,'1.PrepList'!$H$2:$H$1500,"")&amp;"",""))</f>
        <v/>
      </c>
      <c r="D8183" s="638" t="str">
        <f>IF($C8183="","",IFERROR(_xlfn.XLOOKUP($C8183,'1.PrepList'!$I$2:$I$1500,'1.PrepList'!$J$2:$J$1500,"")&amp;"",""))</f>
        <v/>
      </c>
      <c r="E8183" s="638" t="str">
        <f>IF($C8183="","",IFERROR(_xlfn.XLOOKUP($C8183,'1.PrepList'!$I$2:$I$1500,'1.PrepList'!$N$2:$N$1500,"")&amp;"",""))</f>
        <v/>
      </c>
      <c r="F8183" s="638" t="str">
        <f>IF($C8183="","",IFERROR(_xlfn.XLOOKUP($C8183,'1.PrepList'!$I$2:$I$1500,'1.PrepList'!$K$2:$K$1500,"")&amp;"",""))</f>
        <v/>
      </c>
      <c r="H8183" s="644" t="str">
        <f>IF($C8183="","",IFERROR(IF(_xlfn.XLOOKUP($C8183,tbl_StartedStatus[Bold ID],tbl_StartedStatus[Started])="Started","Yes",IF(_xlfn.XLOOKUP($C8183,tbl_StartedStatus[Bold ID],tbl_StartedStatus[Started])="No Show","No Show","")),""))</f>
        <v/>
      </c>
    </row>
    <row r="8184" spans="1:8" ht="15" customHeight="1" thickBot="1">
      <c r="A8184" s="38" t="str">
        <f>IF($C8184="","",IFERROR(_xlfn.XLOOKUP($C8184,'1.PrepList'!$I$2:$I$1500,'1.PrepList'!$G$2:$G$1500,"")&amp;"",""))</f>
        <v/>
      </c>
      <c r="B8184" s="638" t="str">
        <f>IF($C8184="","",IFERROR(_xlfn.XLOOKUP($C8184,'1.PrepList'!$I$2:$I$1500,'1.PrepList'!$H$2:$H$1500,"")&amp;"",""))</f>
        <v/>
      </c>
      <c r="D8184" s="638" t="str">
        <f>IF($C8184="","",IFERROR(_xlfn.XLOOKUP($C8184,'1.PrepList'!$I$2:$I$1500,'1.PrepList'!$J$2:$J$1500,"")&amp;"",""))</f>
        <v/>
      </c>
      <c r="E8184" s="638" t="str">
        <f>IF($C8184="","",IFERROR(_xlfn.XLOOKUP($C8184,'1.PrepList'!$I$2:$I$1500,'1.PrepList'!$N$2:$N$1500,"")&amp;"",""))</f>
        <v/>
      </c>
      <c r="F8184" s="638" t="str">
        <f>IF($C8184="","",IFERROR(_xlfn.XLOOKUP($C8184,'1.PrepList'!$I$2:$I$1500,'1.PrepList'!$K$2:$K$1500,"")&amp;"",""))</f>
        <v/>
      </c>
      <c r="H8184" s="644" t="str">
        <f>IF($C8184="","",IFERROR(IF(_xlfn.XLOOKUP($C8184,tbl_StartedStatus[Bold ID],tbl_StartedStatus[Started])="Started","Yes",IF(_xlfn.XLOOKUP($C8184,tbl_StartedStatus[Bold ID],tbl_StartedStatus[Started])="No Show","No Show","")),""))</f>
        <v/>
      </c>
    </row>
    <row r="8185" spans="1:8" ht="15" customHeight="1" thickBot="1">
      <c r="A8185" s="38" t="str">
        <f>IF($C8185="","",IFERROR(_xlfn.XLOOKUP($C8185,'1.PrepList'!$I$2:$I$1500,'1.PrepList'!$G$2:$G$1500,"")&amp;"",""))</f>
        <v/>
      </c>
      <c r="B8185" s="638" t="str">
        <f>IF($C8185="","",IFERROR(_xlfn.XLOOKUP($C8185,'1.PrepList'!$I$2:$I$1500,'1.PrepList'!$H$2:$H$1500,"")&amp;"",""))</f>
        <v/>
      </c>
      <c r="D8185" s="638" t="str">
        <f>IF($C8185="","",IFERROR(_xlfn.XLOOKUP($C8185,'1.PrepList'!$I$2:$I$1500,'1.PrepList'!$J$2:$J$1500,"")&amp;"",""))</f>
        <v/>
      </c>
      <c r="E8185" s="638" t="str">
        <f>IF($C8185="","",IFERROR(_xlfn.XLOOKUP($C8185,'1.PrepList'!$I$2:$I$1500,'1.PrepList'!$N$2:$N$1500,"")&amp;"",""))</f>
        <v/>
      </c>
      <c r="F8185" s="638" t="str">
        <f>IF($C8185="","",IFERROR(_xlfn.XLOOKUP($C8185,'1.PrepList'!$I$2:$I$1500,'1.PrepList'!$K$2:$K$1500,"")&amp;"",""))</f>
        <v/>
      </c>
      <c r="H8185" s="644" t="str">
        <f>IF($C8185="","",IFERROR(IF(_xlfn.XLOOKUP($C8185,tbl_StartedStatus[Bold ID],tbl_StartedStatus[Started])="Started","Yes",IF(_xlfn.XLOOKUP($C8185,tbl_StartedStatus[Bold ID],tbl_StartedStatus[Started])="No Show","No Show","")),""))</f>
        <v/>
      </c>
    </row>
    <row r="8186" spans="1:8" ht="15" customHeight="1" thickBot="1">
      <c r="A8186" s="38" t="str">
        <f>IF($C8186="","",IFERROR(_xlfn.XLOOKUP($C8186,'1.PrepList'!$I$2:$I$1500,'1.PrepList'!$G$2:$G$1500,"")&amp;"",""))</f>
        <v/>
      </c>
      <c r="B8186" s="638" t="str">
        <f>IF($C8186="","",IFERROR(_xlfn.XLOOKUP($C8186,'1.PrepList'!$I$2:$I$1500,'1.PrepList'!$H$2:$H$1500,"")&amp;"",""))</f>
        <v/>
      </c>
      <c r="D8186" s="638" t="str">
        <f>IF($C8186="","",IFERROR(_xlfn.XLOOKUP($C8186,'1.PrepList'!$I$2:$I$1500,'1.PrepList'!$J$2:$J$1500,"")&amp;"",""))</f>
        <v/>
      </c>
      <c r="E8186" s="638" t="str">
        <f>IF($C8186="","",IFERROR(_xlfn.XLOOKUP($C8186,'1.PrepList'!$I$2:$I$1500,'1.PrepList'!$N$2:$N$1500,"")&amp;"",""))</f>
        <v/>
      </c>
      <c r="F8186" s="638" t="str">
        <f>IF($C8186="","",IFERROR(_xlfn.XLOOKUP($C8186,'1.PrepList'!$I$2:$I$1500,'1.PrepList'!$K$2:$K$1500,"")&amp;"",""))</f>
        <v/>
      </c>
      <c r="H8186" s="644" t="str">
        <f>IF($C8186="","",IFERROR(IF(_xlfn.XLOOKUP($C8186,tbl_StartedStatus[Bold ID],tbl_StartedStatus[Started])="Started","Yes",IF(_xlfn.XLOOKUP($C8186,tbl_StartedStatus[Bold ID],tbl_StartedStatus[Started])="No Show","No Show","")),""))</f>
        <v/>
      </c>
    </row>
    <row r="8187" spans="1:8" ht="15" customHeight="1" thickBot="1">
      <c r="A8187" s="38" t="str">
        <f>IF($C8187="","",IFERROR(_xlfn.XLOOKUP($C8187,'1.PrepList'!$I$2:$I$1500,'1.PrepList'!$G$2:$G$1500,"")&amp;"",""))</f>
        <v/>
      </c>
      <c r="B8187" s="638" t="str">
        <f>IF($C8187="","",IFERROR(_xlfn.XLOOKUP($C8187,'1.PrepList'!$I$2:$I$1500,'1.PrepList'!$H$2:$H$1500,"")&amp;"",""))</f>
        <v/>
      </c>
      <c r="D8187" s="638" t="str">
        <f>IF($C8187="","",IFERROR(_xlfn.XLOOKUP($C8187,'1.PrepList'!$I$2:$I$1500,'1.PrepList'!$J$2:$J$1500,"")&amp;"",""))</f>
        <v/>
      </c>
      <c r="E8187" s="638" t="str">
        <f>IF($C8187="","",IFERROR(_xlfn.XLOOKUP($C8187,'1.PrepList'!$I$2:$I$1500,'1.PrepList'!$N$2:$N$1500,"")&amp;"",""))</f>
        <v/>
      </c>
      <c r="F8187" s="638" t="str">
        <f>IF($C8187="","",IFERROR(_xlfn.XLOOKUP($C8187,'1.PrepList'!$I$2:$I$1500,'1.PrepList'!$K$2:$K$1500,"")&amp;"",""))</f>
        <v/>
      </c>
      <c r="H8187" s="644" t="str">
        <f>IF($C8187="","",IFERROR(IF(_xlfn.XLOOKUP($C8187,tbl_StartedStatus[Bold ID],tbl_StartedStatus[Started])="Started","Yes",IF(_xlfn.XLOOKUP($C8187,tbl_StartedStatus[Bold ID],tbl_StartedStatus[Started])="No Show","No Show","")),""))</f>
        <v/>
      </c>
    </row>
    <row r="8188" spans="1:8" ht="15" customHeight="1" thickBot="1">
      <c r="A8188" s="38" t="str">
        <f>IF($C8188="","",IFERROR(_xlfn.XLOOKUP($C8188,'1.PrepList'!$I$2:$I$1500,'1.PrepList'!$G$2:$G$1500,"")&amp;"",""))</f>
        <v/>
      </c>
      <c r="B8188" s="638" t="str">
        <f>IF($C8188="","",IFERROR(_xlfn.XLOOKUP($C8188,'1.PrepList'!$I$2:$I$1500,'1.PrepList'!$H$2:$H$1500,"")&amp;"",""))</f>
        <v/>
      </c>
      <c r="D8188" s="638" t="str">
        <f>IF($C8188="","",IFERROR(_xlfn.XLOOKUP($C8188,'1.PrepList'!$I$2:$I$1500,'1.PrepList'!$J$2:$J$1500,"")&amp;"",""))</f>
        <v/>
      </c>
      <c r="E8188" s="638" t="str">
        <f>IF($C8188="","",IFERROR(_xlfn.XLOOKUP($C8188,'1.PrepList'!$I$2:$I$1500,'1.PrepList'!$N$2:$N$1500,"")&amp;"",""))</f>
        <v/>
      </c>
      <c r="F8188" s="638" t="str">
        <f>IF($C8188="","",IFERROR(_xlfn.XLOOKUP($C8188,'1.PrepList'!$I$2:$I$1500,'1.PrepList'!$K$2:$K$1500,"")&amp;"",""))</f>
        <v/>
      </c>
      <c r="H8188" s="644" t="str">
        <f>IF($C8188="","",IFERROR(IF(_xlfn.XLOOKUP($C8188,tbl_StartedStatus[Bold ID],tbl_StartedStatus[Started])="Started","Yes",IF(_xlfn.XLOOKUP($C8188,tbl_StartedStatus[Bold ID],tbl_StartedStatus[Started])="No Show","No Show","")),""))</f>
        <v/>
      </c>
    </row>
    <row r="8189" spans="1:8" ht="15" customHeight="1" thickBot="1">
      <c r="A8189" s="38" t="str">
        <f>IF($C8189="","",IFERROR(_xlfn.XLOOKUP($C8189,'1.PrepList'!$I$2:$I$1500,'1.PrepList'!$G$2:$G$1500,"")&amp;"",""))</f>
        <v/>
      </c>
      <c r="B8189" s="638" t="str">
        <f>IF($C8189="","",IFERROR(_xlfn.XLOOKUP($C8189,'1.PrepList'!$I$2:$I$1500,'1.PrepList'!$H$2:$H$1500,"")&amp;"",""))</f>
        <v/>
      </c>
      <c r="D8189" s="638" t="str">
        <f>IF($C8189="","",IFERROR(_xlfn.XLOOKUP($C8189,'1.PrepList'!$I$2:$I$1500,'1.PrepList'!$J$2:$J$1500,"")&amp;"",""))</f>
        <v/>
      </c>
      <c r="E8189" s="638" t="str">
        <f>IF($C8189="","",IFERROR(_xlfn.XLOOKUP($C8189,'1.PrepList'!$I$2:$I$1500,'1.PrepList'!$N$2:$N$1500,"")&amp;"",""))</f>
        <v/>
      </c>
      <c r="F8189" s="638" t="str">
        <f>IF($C8189="","",IFERROR(_xlfn.XLOOKUP($C8189,'1.PrepList'!$I$2:$I$1500,'1.PrepList'!$K$2:$K$1500,"")&amp;"",""))</f>
        <v/>
      </c>
      <c r="H8189" s="644" t="str">
        <f>IF($C8189="","",IFERROR(IF(_xlfn.XLOOKUP($C8189,tbl_StartedStatus[Bold ID],tbl_StartedStatus[Started])="Started","Yes",IF(_xlfn.XLOOKUP($C8189,tbl_StartedStatus[Bold ID],tbl_StartedStatus[Started])="No Show","No Show","")),""))</f>
        <v/>
      </c>
    </row>
    <row r="8190" spans="1:8" ht="15" customHeight="1" thickBot="1">
      <c r="A8190" s="38" t="str">
        <f>IF($C8190="","",IFERROR(_xlfn.XLOOKUP($C8190,'1.PrepList'!$I$2:$I$1500,'1.PrepList'!$G$2:$G$1500,"")&amp;"",""))</f>
        <v/>
      </c>
      <c r="B8190" s="638" t="str">
        <f>IF($C8190="","",IFERROR(_xlfn.XLOOKUP($C8190,'1.PrepList'!$I$2:$I$1500,'1.PrepList'!$H$2:$H$1500,"")&amp;"",""))</f>
        <v/>
      </c>
      <c r="D8190" s="638" t="str">
        <f>IF($C8190="","",IFERROR(_xlfn.XLOOKUP($C8190,'1.PrepList'!$I$2:$I$1500,'1.PrepList'!$J$2:$J$1500,"")&amp;"",""))</f>
        <v/>
      </c>
      <c r="E8190" s="638" t="str">
        <f>IF($C8190="","",IFERROR(_xlfn.XLOOKUP($C8190,'1.PrepList'!$I$2:$I$1500,'1.PrepList'!$N$2:$N$1500,"")&amp;"",""))</f>
        <v/>
      </c>
      <c r="F8190" s="638" t="str">
        <f>IF($C8190="","",IFERROR(_xlfn.XLOOKUP($C8190,'1.PrepList'!$I$2:$I$1500,'1.PrepList'!$K$2:$K$1500,"")&amp;"",""))</f>
        <v/>
      </c>
      <c r="H8190" s="644" t="str">
        <f>IF($C8190="","",IFERROR(IF(_xlfn.XLOOKUP($C8190,tbl_StartedStatus[Bold ID],tbl_StartedStatus[Started])="Started","Yes",IF(_xlfn.XLOOKUP($C8190,tbl_StartedStatus[Bold ID],tbl_StartedStatus[Started])="No Show","No Show","")),""))</f>
        <v/>
      </c>
    </row>
    <row r="8191" spans="1:8" ht="15" customHeight="1" thickBot="1">
      <c r="A8191" s="38" t="str">
        <f>IF($C8191="","",IFERROR(_xlfn.XLOOKUP($C8191,'1.PrepList'!$I$2:$I$1500,'1.PrepList'!$G$2:$G$1500,"")&amp;"",""))</f>
        <v/>
      </c>
      <c r="B8191" s="638" t="str">
        <f>IF($C8191="","",IFERROR(_xlfn.XLOOKUP($C8191,'1.PrepList'!$I$2:$I$1500,'1.PrepList'!$H$2:$H$1500,"")&amp;"",""))</f>
        <v/>
      </c>
      <c r="D8191" s="638" t="str">
        <f>IF($C8191="","",IFERROR(_xlfn.XLOOKUP($C8191,'1.PrepList'!$I$2:$I$1500,'1.PrepList'!$J$2:$J$1500,"")&amp;"",""))</f>
        <v/>
      </c>
      <c r="E8191" s="638" t="str">
        <f>IF($C8191="","",IFERROR(_xlfn.XLOOKUP($C8191,'1.PrepList'!$I$2:$I$1500,'1.PrepList'!$N$2:$N$1500,"")&amp;"",""))</f>
        <v/>
      </c>
      <c r="F8191" s="638" t="str">
        <f>IF($C8191="","",IFERROR(_xlfn.XLOOKUP($C8191,'1.PrepList'!$I$2:$I$1500,'1.PrepList'!$K$2:$K$1500,"")&amp;"",""))</f>
        <v/>
      </c>
      <c r="H8191" s="644" t="str">
        <f>IF($C8191="","",IFERROR(IF(_xlfn.XLOOKUP($C8191,tbl_StartedStatus[Bold ID],tbl_StartedStatus[Started])="Started","Yes",IF(_xlfn.XLOOKUP($C8191,tbl_StartedStatus[Bold ID],tbl_StartedStatus[Started])="No Show","No Show","")),""))</f>
        <v/>
      </c>
    </row>
    <row r="8192" spans="1:8" ht="15" customHeight="1" thickBot="1">
      <c r="A8192" s="38" t="str">
        <f>IF($C8192="","",IFERROR(_xlfn.XLOOKUP($C8192,'1.PrepList'!$I$2:$I$1500,'1.PrepList'!$G$2:$G$1500,"")&amp;"",""))</f>
        <v/>
      </c>
      <c r="B8192" s="638" t="str">
        <f>IF($C8192="","",IFERROR(_xlfn.XLOOKUP($C8192,'1.PrepList'!$I$2:$I$1500,'1.PrepList'!$H$2:$H$1500,"")&amp;"",""))</f>
        <v/>
      </c>
      <c r="D8192" s="638" t="str">
        <f>IF($C8192="","",IFERROR(_xlfn.XLOOKUP($C8192,'1.PrepList'!$I$2:$I$1500,'1.PrepList'!$J$2:$J$1500,"")&amp;"",""))</f>
        <v/>
      </c>
      <c r="E8192" s="638" t="str">
        <f>IF($C8192="","",IFERROR(_xlfn.XLOOKUP($C8192,'1.PrepList'!$I$2:$I$1500,'1.PrepList'!$N$2:$N$1500,"")&amp;"",""))</f>
        <v/>
      </c>
      <c r="F8192" s="638" t="str">
        <f>IF($C8192="","",IFERROR(_xlfn.XLOOKUP($C8192,'1.PrepList'!$I$2:$I$1500,'1.PrepList'!$K$2:$K$1500,"")&amp;"",""))</f>
        <v/>
      </c>
      <c r="H8192" s="644" t="str">
        <f>IF($C8192="","",IFERROR(IF(_xlfn.XLOOKUP($C8192,tbl_StartedStatus[Bold ID],tbl_StartedStatus[Started])="Started","Yes",IF(_xlfn.XLOOKUP($C8192,tbl_StartedStatus[Bold ID],tbl_StartedStatus[Started])="No Show","No Show","")),""))</f>
        <v/>
      </c>
    </row>
    <row r="8193" spans="1:8" ht="15" customHeight="1" thickBot="1">
      <c r="A8193" s="38" t="str">
        <f>IF($C8193="","",IFERROR(_xlfn.XLOOKUP($C8193,'1.PrepList'!$I$2:$I$1500,'1.PrepList'!$G$2:$G$1500,"")&amp;"",""))</f>
        <v/>
      </c>
      <c r="B8193" s="638" t="str">
        <f>IF($C8193="","",IFERROR(_xlfn.XLOOKUP($C8193,'1.PrepList'!$I$2:$I$1500,'1.PrepList'!$H$2:$H$1500,"")&amp;"",""))</f>
        <v/>
      </c>
      <c r="D8193" s="638" t="str">
        <f>IF($C8193="","",IFERROR(_xlfn.XLOOKUP($C8193,'1.PrepList'!$I$2:$I$1500,'1.PrepList'!$J$2:$J$1500,"")&amp;"",""))</f>
        <v/>
      </c>
      <c r="E8193" s="638" t="str">
        <f>IF($C8193="","",IFERROR(_xlfn.XLOOKUP($C8193,'1.PrepList'!$I$2:$I$1500,'1.PrepList'!$N$2:$N$1500,"")&amp;"",""))</f>
        <v/>
      </c>
      <c r="F8193" s="638" t="str">
        <f>IF($C8193="","",IFERROR(_xlfn.XLOOKUP($C8193,'1.PrepList'!$I$2:$I$1500,'1.PrepList'!$K$2:$K$1500,"")&amp;"",""))</f>
        <v/>
      </c>
      <c r="H8193" s="644" t="str">
        <f>IF($C8193="","",IFERROR(IF(_xlfn.XLOOKUP($C8193,tbl_StartedStatus[Bold ID],tbl_StartedStatus[Started])="Started","Yes",IF(_xlfn.XLOOKUP($C8193,tbl_StartedStatus[Bold ID],tbl_StartedStatus[Started])="No Show","No Show","")),""))</f>
        <v/>
      </c>
    </row>
    <row r="8194" spans="1:8" ht="15" customHeight="1" thickBot="1">
      <c r="A8194" s="38" t="str">
        <f>IF($C8194="","",IFERROR(_xlfn.XLOOKUP($C8194,'1.PrepList'!$I$2:$I$1500,'1.PrepList'!$G$2:$G$1500,"")&amp;"",""))</f>
        <v/>
      </c>
      <c r="B8194" s="638" t="str">
        <f>IF($C8194="","",IFERROR(_xlfn.XLOOKUP($C8194,'1.PrepList'!$I$2:$I$1500,'1.PrepList'!$H$2:$H$1500,"")&amp;"",""))</f>
        <v/>
      </c>
      <c r="D8194" s="638" t="str">
        <f>IF($C8194="","",IFERROR(_xlfn.XLOOKUP($C8194,'1.PrepList'!$I$2:$I$1500,'1.PrepList'!$J$2:$J$1500,"")&amp;"",""))</f>
        <v/>
      </c>
      <c r="E8194" s="638" t="str">
        <f>IF($C8194="","",IFERROR(_xlfn.XLOOKUP($C8194,'1.PrepList'!$I$2:$I$1500,'1.PrepList'!$N$2:$N$1500,"")&amp;"",""))</f>
        <v/>
      </c>
      <c r="F8194" s="638" t="str">
        <f>IF($C8194="","",IFERROR(_xlfn.XLOOKUP($C8194,'1.PrepList'!$I$2:$I$1500,'1.PrepList'!$K$2:$K$1500,"")&amp;"",""))</f>
        <v/>
      </c>
      <c r="H8194" s="644" t="str">
        <f>IF($C8194="","",IFERROR(IF(_xlfn.XLOOKUP($C8194,tbl_StartedStatus[Bold ID],tbl_StartedStatus[Started])="Started","Yes",IF(_xlfn.XLOOKUP($C8194,tbl_StartedStatus[Bold ID],tbl_StartedStatus[Started])="No Show","No Show","")),""))</f>
        <v/>
      </c>
    </row>
    <row r="8195" spans="1:8" ht="15" customHeight="1" thickBot="1">
      <c r="A8195" s="38" t="str">
        <f>IF($C8195="","",IFERROR(_xlfn.XLOOKUP($C8195,'1.PrepList'!$I$2:$I$1500,'1.PrepList'!$G$2:$G$1500,"")&amp;"",""))</f>
        <v/>
      </c>
      <c r="B8195" s="638" t="str">
        <f>IF($C8195="","",IFERROR(_xlfn.XLOOKUP($C8195,'1.PrepList'!$I$2:$I$1500,'1.PrepList'!$H$2:$H$1500,"")&amp;"",""))</f>
        <v/>
      </c>
      <c r="D8195" s="638" t="str">
        <f>IF($C8195="","",IFERROR(_xlfn.XLOOKUP($C8195,'1.PrepList'!$I$2:$I$1500,'1.PrepList'!$J$2:$J$1500,"")&amp;"",""))</f>
        <v/>
      </c>
      <c r="E8195" s="638" t="str">
        <f>IF($C8195="","",IFERROR(_xlfn.XLOOKUP($C8195,'1.PrepList'!$I$2:$I$1500,'1.PrepList'!$N$2:$N$1500,"")&amp;"",""))</f>
        <v/>
      </c>
      <c r="F8195" s="638" t="str">
        <f>IF($C8195="","",IFERROR(_xlfn.XLOOKUP($C8195,'1.PrepList'!$I$2:$I$1500,'1.PrepList'!$K$2:$K$1500,"")&amp;"",""))</f>
        <v/>
      </c>
      <c r="H8195" s="644" t="str">
        <f>IF($C8195="","",IFERROR(IF(_xlfn.XLOOKUP($C8195,tbl_StartedStatus[Bold ID],tbl_StartedStatus[Started])="Started","Yes",IF(_xlfn.XLOOKUP($C8195,tbl_StartedStatus[Bold ID],tbl_StartedStatus[Started])="No Show","No Show","")),""))</f>
        <v/>
      </c>
    </row>
    <row r="8196" spans="1:8" ht="15" customHeight="1" thickBot="1">
      <c r="A8196" s="38" t="str">
        <f>IF($C8196="","",IFERROR(_xlfn.XLOOKUP($C8196,'1.PrepList'!$I$2:$I$1500,'1.PrepList'!$G$2:$G$1500,"")&amp;"",""))</f>
        <v/>
      </c>
      <c r="B8196" s="638" t="str">
        <f>IF($C8196="","",IFERROR(_xlfn.XLOOKUP($C8196,'1.PrepList'!$I$2:$I$1500,'1.PrepList'!$H$2:$H$1500,"")&amp;"",""))</f>
        <v/>
      </c>
      <c r="D8196" s="638" t="str">
        <f>IF($C8196="","",IFERROR(_xlfn.XLOOKUP($C8196,'1.PrepList'!$I$2:$I$1500,'1.PrepList'!$J$2:$J$1500,"")&amp;"",""))</f>
        <v/>
      </c>
      <c r="E8196" s="638" t="str">
        <f>IF($C8196="","",IFERROR(_xlfn.XLOOKUP($C8196,'1.PrepList'!$I$2:$I$1500,'1.PrepList'!$N$2:$N$1500,"")&amp;"",""))</f>
        <v/>
      </c>
      <c r="F8196" s="638" t="str">
        <f>IF($C8196="","",IFERROR(_xlfn.XLOOKUP($C8196,'1.PrepList'!$I$2:$I$1500,'1.PrepList'!$K$2:$K$1500,"")&amp;"",""))</f>
        <v/>
      </c>
      <c r="H8196" s="644" t="str">
        <f>IF($C8196="","",IFERROR(IF(_xlfn.XLOOKUP($C8196,tbl_StartedStatus[Bold ID],tbl_StartedStatus[Started])="Started","Yes",IF(_xlfn.XLOOKUP($C8196,tbl_StartedStatus[Bold ID],tbl_StartedStatus[Started])="No Show","No Show","")),""))</f>
        <v/>
      </c>
    </row>
    <row r="8197" spans="1:8" ht="15" customHeight="1" thickBot="1">
      <c r="A8197" s="38" t="str">
        <f>IF($C8197="","",IFERROR(_xlfn.XLOOKUP($C8197,'1.PrepList'!$I$2:$I$1500,'1.PrepList'!$G$2:$G$1500,"")&amp;"",""))</f>
        <v/>
      </c>
      <c r="B8197" s="638" t="str">
        <f>IF($C8197="","",IFERROR(_xlfn.XLOOKUP($C8197,'1.PrepList'!$I$2:$I$1500,'1.PrepList'!$H$2:$H$1500,"")&amp;"",""))</f>
        <v/>
      </c>
      <c r="D8197" s="638" t="str">
        <f>IF($C8197="","",IFERROR(_xlfn.XLOOKUP($C8197,'1.PrepList'!$I$2:$I$1500,'1.PrepList'!$J$2:$J$1500,"")&amp;"",""))</f>
        <v/>
      </c>
      <c r="E8197" s="638" t="str">
        <f>IF($C8197="","",IFERROR(_xlfn.XLOOKUP($C8197,'1.PrepList'!$I$2:$I$1500,'1.PrepList'!$N$2:$N$1500,"")&amp;"",""))</f>
        <v/>
      </c>
      <c r="F8197" s="638" t="str">
        <f>IF($C8197="","",IFERROR(_xlfn.XLOOKUP($C8197,'1.PrepList'!$I$2:$I$1500,'1.PrepList'!$K$2:$K$1500,"")&amp;"",""))</f>
        <v/>
      </c>
      <c r="H8197" s="644" t="str">
        <f>IF($C8197="","",IFERROR(IF(_xlfn.XLOOKUP($C8197,tbl_StartedStatus[Bold ID],tbl_StartedStatus[Started])="Started","Yes",IF(_xlfn.XLOOKUP($C8197,tbl_StartedStatus[Bold ID],tbl_StartedStatus[Started])="No Show","No Show","")),""))</f>
        <v/>
      </c>
    </row>
    <row r="8198" spans="1:8" ht="15" customHeight="1" thickBot="1">
      <c r="A8198" s="38" t="str">
        <f>IF($C8198="","",IFERROR(_xlfn.XLOOKUP($C8198,'1.PrepList'!$I$2:$I$1500,'1.PrepList'!$G$2:$G$1500,"")&amp;"",""))</f>
        <v/>
      </c>
      <c r="B8198" s="638" t="str">
        <f>IF($C8198="","",IFERROR(_xlfn.XLOOKUP($C8198,'1.PrepList'!$I$2:$I$1500,'1.PrepList'!$H$2:$H$1500,"")&amp;"",""))</f>
        <v/>
      </c>
      <c r="D8198" s="638" t="str">
        <f>IF($C8198="","",IFERROR(_xlfn.XLOOKUP($C8198,'1.PrepList'!$I$2:$I$1500,'1.PrepList'!$J$2:$J$1500,"")&amp;"",""))</f>
        <v/>
      </c>
      <c r="E8198" s="638" t="str">
        <f>IF($C8198="","",IFERROR(_xlfn.XLOOKUP($C8198,'1.PrepList'!$I$2:$I$1500,'1.PrepList'!$N$2:$N$1500,"")&amp;"",""))</f>
        <v/>
      </c>
      <c r="F8198" s="638" t="str">
        <f>IF($C8198="","",IFERROR(_xlfn.XLOOKUP($C8198,'1.PrepList'!$I$2:$I$1500,'1.PrepList'!$K$2:$K$1500,"")&amp;"",""))</f>
        <v/>
      </c>
      <c r="H8198" s="644" t="str">
        <f>IF($C8198="","",IFERROR(IF(_xlfn.XLOOKUP($C8198,tbl_StartedStatus[Bold ID],tbl_StartedStatus[Started])="Started","Yes",IF(_xlfn.XLOOKUP($C8198,tbl_StartedStatus[Bold ID],tbl_StartedStatus[Started])="No Show","No Show","")),""))</f>
        <v/>
      </c>
    </row>
    <row r="8199" spans="1:8" ht="15" customHeight="1" thickBot="1">
      <c r="A8199" s="38" t="str">
        <f>IF($C8199="","",IFERROR(_xlfn.XLOOKUP($C8199,'1.PrepList'!$I$2:$I$1500,'1.PrepList'!$G$2:$G$1500,"")&amp;"",""))</f>
        <v/>
      </c>
      <c r="B8199" s="638" t="str">
        <f>IF($C8199="","",IFERROR(_xlfn.XLOOKUP($C8199,'1.PrepList'!$I$2:$I$1500,'1.PrepList'!$H$2:$H$1500,"")&amp;"",""))</f>
        <v/>
      </c>
      <c r="D8199" s="638" t="str">
        <f>IF($C8199="","",IFERROR(_xlfn.XLOOKUP($C8199,'1.PrepList'!$I$2:$I$1500,'1.PrepList'!$J$2:$J$1500,"")&amp;"",""))</f>
        <v/>
      </c>
      <c r="E8199" s="638" t="str">
        <f>IF($C8199="","",IFERROR(_xlfn.XLOOKUP($C8199,'1.PrepList'!$I$2:$I$1500,'1.PrepList'!$N$2:$N$1500,"")&amp;"",""))</f>
        <v/>
      </c>
      <c r="F8199" s="638" t="str">
        <f>IF($C8199="","",IFERROR(_xlfn.XLOOKUP($C8199,'1.PrepList'!$I$2:$I$1500,'1.PrepList'!$K$2:$K$1500,"")&amp;"",""))</f>
        <v/>
      </c>
      <c r="H8199" s="644" t="str">
        <f>IF($C8199="","",IFERROR(IF(_xlfn.XLOOKUP($C8199,tbl_StartedStatus[Bold ID],tbl_StartedStatus[Started])="Started","Yes",IF(_xlfn.XLOOKUP($C8199,tbl_StartedStatus[Bold ID],tbl_StartedStatus[Started])="No Show","No Show","")),""))</f>
        <v/>
      </c>
    </row>
    <row r="8200" spans="1:8" ht="15" customHeight="1" thickBot="1">
      <c r="A8200" s="38" t="str">
        <f>IF($C8200="","",IFERROR(_xlfn.XLOOKUP($C8200,'1.PrepList'!$I$2:$I$1500,'1.PrepList'!$G$2:$G$1500,"")&amp;"",""))</f>
        <v/>
      </c>
      <c r="B8200" s="638" t="str">
        <f>IF($C8200="","",IFERROR(_xlfn.XLOOKUP($C8200,'1.PrepList'!$I$2:$I$1500,'1.PrepList'!$H$2:$H$1500,"")&amp;"",""))</f>
        <v/>
      </c>
      <c r="D8200" s="638" t="str">
        <f>IF($C8200="","",IFERROR(_xlfn.XLOOKUP($C8200,'1.PrepList'!$I$2:$I$1500,'1.PrepList'!$J$2:$J$1500,"")&amp;"",""))</f>
        <v/>
      </c>
      <c r="E8200" s="638" t="str">
        <f>IF($C8200="","",IFERROR(_xlfn.XLOOKUP($C8200,'1.PrepList'!$I$2:$I$1500,'1.PrepList'!$N$2:$N$1500,"")&amp;"",""))</f>
        <v/>
      </c>
      <c r="F8200" s="638" t="str">
        <f>IF($C8200="","",IFERROR(_xlfn.XLOOKUP($C8200,'1.PrepList'!$I$2:$I$1500,'1.PrepList'!$K$2:$K$1500,"")&amp;"",""))</f>
        <v/>
      </c>
      <c r="H8200" s="644" t="str">
        <f>IF($C8200="","",IFERROR(IF(_xlfn.XLOOKUP($C8200,tbl_StartedStatus[Bold ID],tbl_StartedStatus[Started])="Started","Yes",IF(_xlfn.XLOOKUP($C8200,tbl_StartedStatus[Bold ID],tbl_StartedStatus[Started])="No Show","No Show","")),""))</f>
        <v/>
      </c>
    </row>
    <row r="8201" spans="1:8" ht="15" customHeight="1" thickBot="1">
      <c r="A8201" s="38" t="str">
        <f>IF($C8201="","",IFERROR(_xlfn.XLOOKUP($C8201,'1.PrepList'!$I$2:$I$1500,'1.PrepList'!$G$2:$G$1500,"")&amp;"",""))</f>
        <v/>
      </c>
      <c r="B8201" s="638" t="str">
        <f>IF($C8201="","",IFERROR(_xlfn.XLOOKUP($C8201,'1.PrepList'!$I$2:$I$1500,'1.PrepList'!$H$2:$H$1500,"")&amp;"",""))</f>
        <v/>
      </c>
      <c r="D8201" s="638" t="str">
        <f>IF($C8201="","",IFERROR(_xlfn.XLOOKUP($C8201,'1.PrepList'!$I$2:$I$1500,'1.PrepList'!$J$2:$J$1500,"")&amp;"",""))</f>
        <v/>
      </c>
      <c r="E8201" s="638" t="str">
        <f>IF($C8201="","",IFERROR(_xlfn.XLOOKUP($C8201,'1.PrepList'!$I$2:$I$1500,'1.PrepList'!$N$2:$N$1500,"")&amp;"",""))</f>
        <v/>
      </c>
      <c r="F8201" s="638" t="str">
        <f>IF($C8201="","",IFERROR(_xlfn.XLOOKUP($C8201,'1.PrepList'!$I$2:$I$1500,'1.PrepList'!$K$2:$K$1500,"")&amp;"",""))</f>
        <v/>
      </c>
      <c r="H8201" s="644" t="str">
        <f>IF($C8201="","",IFERROR(IF(_xlfn.XLOOKUP($C8201,tbl_StartedStatus[Bold ID],tbl_StartedStatus[Started])="Started","Yes",IF(_xlfn.XLOOKUP($C8201,tbl_StartedStatus[Bold ID],tbl_StartedStatus[Started])="No Show","No Show","")),""))</f>
        <v/>
      </c>
    </row>
    <row r="8202" spans="1:8" ht="15" customHeight="1" thickBot="1">
      <c r="A8202" s="38" t="str">
        <f>IF($C8202="","",IFERROR(_xlfn.XLOOKUP($C8202,'1.PrepList'!$I$2:$I$1500,'1.PrepList'!$G$2:$G$1500,"")&amp;"",""))</f>
        <v/>
      </c>
      <c r="B8202" s="638" t="str">
        <f>IF($C8202="","",IFERROR(_xlfn.XLOOKUP($C8202,'1.PrepList'!$I$2:$I$1500,'1.PrepList'!$H$2:$H$1500,"")&amp;"",""))</f>
        <v/>
      </c>
      <c r="D8202" s="638" t="str">
        <f>IF($C8202="","",IFERROR(_xlfn.XLOOKUP($C8202,'1.PrepList'!$I$2:$I$1500,'1.PrepList'!$J$2:$J$1500,"")&amp;"",""))</f>
        <v/>
      </c>
      <c r="E8202" s="638" t="str">
        <f>IF($C8202="","",IFERROR(_xlfn.XLOOKUP($C8202,'1.PrepList'!$I$2:$I$1500,'1.PrepList'!$N$2:$N$1500,"")&amp;"",""))</f>
        <v/>
      </c>
      <c r="F8202" s="638" t="str">
        <f>IF($C8202="","",IFERROR(_xlfn.XLOOKUP($C8202,'1.PrepList'!$I$2:$I$1500,'1.PrepList'!$K$2:$K$1500,"")&amp;"",""))</f>
        <v/>
      </c>
      <c r="H8202" s="644" t="str">
        <f>IF($C8202="","",IFERROR(IF(_xlfn.XLOOKUP($C8202,tbl_StartedStatus[Bold ID],tbl_StartedStatus[Started])="Started","Yes",IF(_xlfn.XLOOKUP($C8202,tbl_StartedStatus[Bold ID],tbl_StartedStatus[Started])="No Show","No Show","")),""))</f>
        <v/>
      </c>
    </row>
    <row r="8203" spans="1:8" ht="15" customHeight="1" thickBot="1">
      <c r="A8203" s="38" t="str">
        <f>IF($C8203="","",IFERROR(_xlfn.XLOOKUP($C8203,'1.PrepList'!$I$2:$I$1500,'1.PrepList'!$G$2:$G$1500,"")&amp;"",""))</f>
        <v/>
      </c>
      <c r="B8203" s="638" t="str">
        <f>IF($C8203="","",IFERROR(_xlfn.XLOOKUP($C8203,'1.PrepList'!$I$2:$I$1500,'1.PrepList'!$H$2:$H$1500,"")&amp;"",""))</f>
        <v/>
      </c>
      <c r="D8203" s="638" t="str">
        <f>IF($C8203="","",IFERROR(_xlfn.XLOOKUP($C8203,'1.PrepList'!$I$2:$I$1500,'1.PrepList'!$J$2:$J$1500,"")&amp;"",""))</f>
        <v/>
      </c>
      <c r="E8203" s="638" t="str">
        <f>IF($C8203="","",IFERROR(_xlfn.XLOOKUP($C8203,'1.PrepList'!$I$2:$I$1500,'1.PrepList'!$N$2:$N$1500,"")&amp;"",""))</f>
        <v/>
      </c>
      <c r="F8203" s="638" t="str">
        <f>IF($C8203="","",IFERROR(_xlfn.XLOOKUP($C8203,'1.PrepList'!$I$2:$I$1500,'1.PrepList'!$K$2:$K$1500,"")&amp;"",""))</f>
        <v/>
      </c>
      <c r="H8203" s="644" t="str">
        <f>IF($C8203="","",IFERROR(IF(_xlfn.XLOOKUP($C8203,tbl_StartedStatus[Bold ID],tbl_StartedStatus[Started])="Started","Yes",IF(_xlfn.XLOOKUP($C8203,tbl_StartedStatus[Bold ID],tbl_StartedStatus[Started])="No Show","No Show","")),""))</f>
        <v/>
      </c>
    </row>
    <row r="8204" spans="1:8" ht="15" customHeight="1" thickBot="1">
      <c r="A8204" s="38" t="str">
        <f>IF($C8204="","",IFERROR(_xlfn.XLOOKUP($C8204,'1.PrepList'!$I$2:$I$1500,'1.PrepList'!$G$2:$G$1500,"")&amp;"",""))</f>
        <v/>
      </c>
      <c r="B8204" s="638" t="str">
        <f>IF($C8204="","",IFERROR(_xlfn.XLOOKUP($C8204,'1.PrepList'!$I$2:$I$1500,'1.PrepList'!$H$2:$H$1500,"")&amp;"",""))</f>
        <v/>
      </c>
      <c r="D8204" s="638" t="str">
        <f>IF($C8204="","",IFERROR(_xlfn.XLOOKUP($C8204,'1.PrepList'!$I$2:$I$1500,'1.PrepList'!$J$2:$J$1500,"")&amp;"",""))</f>
        <v/>
      </c>
      <c r="E8204" s="638" t="str">
        <f>IF($C8204="","",IFERROR(_xlfn.XLOOKUP($C8204,'1.PrepList'!$I$2:$I$1500,'1.PrepList'!$N$2:$N$1500,"")&amp;"",""))</f>
        <v/>
      </c>
      <c r="F8204" s="638" t="str">
        <f>IF($C8204="","",IFERROR(_xlfn.XLOOKUP($C8204,'1.PrepList'!$I$2:$I$1500,'1.PrepList'!$K$2:$K$1500,"")&amp;"",""))</f>
        <v/>
      </c>
      <c r="H8204" s="644" t="str">
        <f>IF($C8204="","",IFERROR(IF(_xlfn.XLOOKUP($C8204,tbl_StartedStatus[Bold ID],tbl_StartedStatus[Started])="Started","Yes",IF(_xlfn.XLOOKUP($C8204,tbl_StartedStatus[Bold ID],tbl_StartedStatus[Started])="No Show","No Show","")),""))</f>
        <v/>
      </c>
    </row>
    <row r="8205" spans="1:8" ht="15" customHeight="1" thickBot="1">
      <c r="A8205" s="38" t="str">
        <f>IF($C8205="","",IFERROR(_xlfn.XLOOKUP($C8205,'1.PrepList'!$I$2:$I$1500,'1.PrepList'!$G$2:$G$1500,"")&amp;"",""))</f>
        <v/>
      </c>
      <c r="B8205" s="638" t="str">
        <f>IF($C8205="","",IFERROR(_xlfn.XLOOKUP($C8205,'1.PrepList'!$I$2:$I$1500,'1.PrepList'!$H$2:$H$1500,"")&amp;"",""))</f>
        <v/>
      </c>
      <c r="D8205" s="638" t="str">
        <f>IF($C8205="","",IFERROR(_xlfn.XLOOKUP($C8205,'1.PrepList'!$I$2:$I$1500,'1.PrepList'!$J$2:$J$1500,"")&amp;"",""))</f>
        <v/>
      </c>
      <c r="E8205" s="638" t="str">
        <f>IF($C8205="","",IFERROR(_xlfn.XLOOKUP($C8205,'1.PrepList'!$I$2:$I$1500,'1.PrepList'!$N$2:$N$1500,"")&amp;"",""))</f>
        <v/>
      </c>
      <c r="F8205" s="638" t="str">
        <f>IF($C8205="","",IFERROR(_xlfn.XLOOKUP($C8205,'1.PrepList'!$I$2:$I$1500,'1.PrepList'!$K$2:$K$1500,"")&amp;"",""))</f>
        <v/>
      </c>
      <c r="H8205" s="644" t="str">
        <f>IF($C8205="","",IFERROR(IF(_xlfn.XLOOKUP($C8205,tbl_StartedStatus[Bold ID],tbl_StartedStatus[Started])="Started","Yes",IF(_xlfn.XLOOKUP($C8205,tbl_StartedStatus[Bold ID],tbl_StartedStatus[Started])="No Show","No Show","")),""))</f>
        <v/>
      </c>
    </row>
    <row r="8206" spans="1:8" ht="15" customHeight="1" thickBot="1">
      <c r="A8206" s="38" t="str">
        <f>IF($C8206="","",IFERROR(_xlfn.XLOOKUP($C8206,'1.PrepList'!$I$2:$I$1500,'1.PrepList'!$G$2:$G$1500,"")&amp;"",""))</f>
        <v/>
      </c>
      <c r="B8206" s="638" t="str">
        <f>IF($C8206="","",IFERROR(_xlfn.XLOOKUP($C8206,'1.PrepList'!$I$2:$I$1500,'1.PrepList'!$H$2:$H$1500,"")&amp;"",""))</f>
        <v/>
      </c>
      <c r="D8206" s="638" t="str">
        <f>IF($C8206="","",IFERROR(_xlfn.XLOOKUP($C8206,'1.PrepList'!$I$2:$I$1500,'1.PrepList'!$J$2:$J$1500,"")&amp;"",""))</f>
        <v/>
      </c>
      <c r="E8206" s="638" t="str">
        <f>IF($C8206="","",IFERROR(_xlfn.XLOOKUP($C8206,'1.PrepList'!$I$2:$I$1500,'1.PrepList'!$N$2:$N$1500,"")&amp;"",""))</f>
        <v/>
      </c>
      <c r="F8206" s="638" t="str">
        <f>IF($C8206="","",IFERROR(_xlfn.XLOOKUP($C8206,'1.PrepList'!$I$2:$I$1500,'1.PrepList'!$K$2:$K$1500,"")&amp;"",""))</f>
        <v/>
      </c>
      <c r="H8206" s="644" t="str">
        <f>IF($C8206="","",IFERROR(IF(_xlfn.XLOOKUP($C8206,tbl_StartedStatus[Bold ID],tbl_StartedStatus[Started])="Started","Yes",IF(_xlfn.XLOOKUP($C8206,tbl_StartedStatus[Bold ID],tbl_StartedStatus[Started])="No Show","No Show","")),""))</f>
        <v/>
      </c>
    </row>
    <row r="8207" spans="1:8" ht="15" customHeight="1" thickBot="1">
      <c r="A8207" s="38" t="str">
        <f>IF($C8207="","",IFERROR(_xlfn.XLOOKUP($C8207,'1.PrepList'!$I$2:$I$1500,'1.PrepList'!$G$2:$G$1500,"")&amp;"",""))</f>
        <v/>
      </c>
      <c r="B8207" s="638" t="str">
        <f>IF($C8207="","",IFERROR(_xlfn.XLOOKUP($C8207,'1.PrepList'!$I$2:$I$1500,'1.PrepList'!$H$2:$H$1500,"")&amp;"",""))</f>
        <v/>
      </c>
      <c r="D8207" s="638" t="str">
        <f>IF($C8207="","",IFERROR(_xlfn.XLOOKUP($C8207,'1.PrepList'!$I$2:$I$1500,'1.PrepList'!$J$2:$J$1500,"")&amp;"",""))</f>
        <v/>
      </c>
      <c r="E8207" s="638" t="str">
        <f>IF($C8207="","",IFERROR(_xlfn.XLOOKUP($C8207,'1.PrepList'!$I$2:$I$1500,'1.PrepList'!$N$2:$N$1500,"")&amp;"",""))</f>
        <v/>
      </c>
      <c r="F8207" s="638" t="str">
        <f>IF($C8207="","",IFERROR(_xlfn.XLOOKUP($C8207,'1.PrepList'!$I$2:$I$1500,'1.PrepList'!$K$2:$K$1500,"")&amp;"",""))</f>
        <v/>
      </c>
      <c r="H8207" s="644" t="str">
        <f>IF($C8207="","",IFERROR(IF(_xlfn.XLOOKUP($C8207,tbl_StartedStatus[Bold ID],tbl_StartedStatus[Started])="Started","Yes",IF(_xlfn.XLOOKUP($C8207,tbl_StartedStatus[Bold ID],tbl_StartedStatus[Started])="No Show","No Show","")),""))</f>
        <v/>
      </c>
    </row>
    <row r="8208" spans="1:8" ht="15" customHeight="1" thickBot="1">
      <c r="A8208" s="38" t="str">
        <f>IF($C8208="","",IFERROR(_xlfn.XLOOKUP($C8208,'1.PrepList'!$I$2:$I$1500,'1.PrepList'!$G$2:$G$1500,"")&amp;"",""))</f>
        <v/>
      </c>
      <c r="B8208" s="638" t="str">
        <f>IF($C8208="","",IFERROR(_xlfn.XLOOKUP($C8208,'1.PrepList'!$I$2:$I$1500,'1.PrepList'!$H$2:$H$1500,"")&amp;"",""))</f>
        <v/>
      </c>
      <c r="D8208" s="638" t="str">
        <f>IF($C8208="","",IFERROR(_xlfn.XLOOKUP($C8208,'1.PrepList'!$I$2:$I$1500,'1.PrepList'!$J$2:$J$1500,"")&amp;"",""))</f>
        <v/>
      </c>
      <c r="E8208" s="638" t="str">
        <f>IF($C8208="","",IFERROR(_xlfn.XLOOKUP($C8208,'1.PrepList'!$I$2:$I$1500,'1.PrepList'!$N$2:$N$1500,"")&amp;"",""))</f>
        <v/>
      </c>
      <c r="F8208" s="638" t="str">
        <f>IF($C8208="","",IFERROR(_xlfn.XLOOKUP($C8208,'1.PrepList'!$I$2:$I$1500,'1.PrepList'!$K$2:$K$1500,"")&amp;"",""))</f>
        <v/>
      </c>
      <c r="H8208" s="644" t="str">
        <f>IF($C8208="","",IFERROR(IF(_xlfn.XLOOKUP($C8208,tbl_StartedStatus[Bold ID],tbl_StartedStatus[Started])="Started","Yes",IF(_xlfn.XLOOKUP($C8208,tbl_StartedStatus[Bold ID],tbl_StartedStatus[Started])="No Show","No Show","")),""))</f>
        <v/>
      </c>
    </row>
    <row r="8209" spans="1:8" ht="15" customHeight="1" thickBot="1">
      <c r="A8209" s="38" t="str">
        <f>IF($C8209="","",IFERROR(_xlfn.XLOOKUP($C8209,'1.PrepList'!$I$2:$I$1500,'1.PrepList'!$G$2:$G$1500,"")&amp;"",""))</f>
        <v/>
      </c>
      <c r="B8209" s="638" t="str">
        <f>IF($C8209="","",IFERROR(_xlfn.XLOOKUP($C8209,'1.PrepList'!$I$2:$I$1500,'1.PrepList'!$H$2:$H$1500,"")&amp;"",""))</f>
        <v/>
      </c>
      <c r="D8209" s="638" t="str">
        <f>IF($C8209="","",IFERROR(_xlfn.XLOOKUP($C8209,'1.PrepList'!$I$2:$I$1500,'1.PrepList'!$J$2:$J$1500,"")&amp;"",""))</f>
        <v/>
      </c>
      <c r="E8209" s="638" t="str">
        <f>IF($C8209="","",IFERROR(_xlfn.XLOOKUP($C8209,'1.PrepList'!$I$2:$I$1500,'1.PrepList'!$N$2:$N$1500,"")&amp;"",""))</f>
        <v/>
      </c>
      <c r="F8209" s="638" t="str">
        <f>IF($C8209="","",IFERROR(_xlfn.XLOOKUP($C8209,'1.PrepList'!$I$2:$I$1500,'1.PrepList'!$K$2:$K$1500,"")&amp;"",""))</f>
        <v/>
      </c>
      <c r="H8209" s="644" t="str">
        <f>IF($C8209="","",IFERROR(IF(_xlfn.XLOOKUP($C8209,tbl_StartedStatus[Bold ID],tbl_StartedStatus[Started])="Started","Yes",IF(_xlfn.XLOOKUP($C8209,tbl_StartedStatus[Bold ID],tbl_StartedStatus[Started])="No Show","No Show","")),""))</f>
        <v/>
      </c>
    </row>
    <row r="8210" spans="1:8" ht="15" customHeight="1" thickBot="1">
      <c r="A8210" s="38" t="str">
        <f>IF($C8210="","",IFERROR(_xlfn.XLOOKUP($C8210,'1.PrepList'!$I$2:$I$1500,'1.PrepList'!$G$2:$G$1500,"")&amp;"",""))</f>
        <v/>
      </c>
      <c r="B8210" s="638" t="str">
        <f>IF($C8210="","",IFERROR(_xlfn.XLOOKUP($C8210,'1.PrepList'!$I$2:$I$1500,'1.PrepList'!$H$2:$H$1500,"")&amp;"",""))</f>
        <v/>
      </c>
      <c r="D8210" s="638" t="str">
        <f>IF($C8210="","",IFERROR(_xlfn.XLOOKUP($C8210,'1.PrepList'!$I$2:$I$1500,'1.PrepList'!$J$2:$J$1500,"")&amp;"",""))</f>
        <v/>
      </c>
      <c r="E8210" s="638" t="str">
        <f>IF($C8210="","",IFERROR(_xlfn.XLOOKUP($C8210,'1.PrepList'!$I$2:$I$1500,'1.PrepList'!$N$2:$N$1500,"")&amp;"",""))</f>
        <v/>
      </c>
      <c r="F8210" s="638" t="str">
        <f>IF($C8210="","",IFERROR(_xlfn.XLOOKUP($C8210,'1.PrepList'!$I$2:$I$1500,'1.PrepList'!$K$2:$K$1500,"")&amp;"",""))</f>
        <v/>
      </c>
      <c r="H8210" s="644" t="str">
        <f>IF($C8210="","",IFERROR(IF(_xlfn.XLOOKUP($C8210,tbl_StartedStatus[Bold ID],tbl_StartedStatus[Started])="Started","Yes",IF(_xlfn.XLOOKUP($C8210,tbl_StartedStatus[Bold ID],tbl_StartedStatus[Started])="No Show","No Show","")),""))</f>
        <v/>
      </c>
    </row>
    <row r="8211" spans="1:8" ht="15" customHeight="1" thickBot="1">
      <c r="A8211" s="38" t="str">
        <f>IF($C8211="","",IFERROR(_xlfn.XLOOKUP($C8211,'1.PrepList'!$I$2:$I$1500,'1.PrepList'!$G$2:$G$1500,"")&amp;"",""))</f>
        <v/>
      </c>
      <c r="B8211" s="638" t="str">
        <f>IF($C8211="","",IFERROR(_xlfn.XLOOKUP($C8211,'1.PrepList'!$I$2:$I$1500,'1.PrepList'!$H$2:$H$1500,"")&amp;"",""))</f>
        <v/>
      </c>
      <c r="D8211" s="638" t="str">
        <f>IF($C8211="","",IFERROR(_xlfn.XLOOKUP($C8211,'1.PrepList'!$I$2:$I$1500,'1.PrepList'!$J$2:$J$1500,"")&amp;"",""))</f>
        <v/>
      </c>
      <c r="E8211" s="638" t="str">
        <f>IF($C8211="","",IFERROR(_xlfn.XLOOKUP($C8211,'1.PrepList'!$I$2:$I$1500,'1.PrepList'!$N$2:$N$1500,"")&amp;"",""))</f>
        <v/>
      </c>
      <c r="F8211" s="638" t="str">
        <f>IF($C8211="","",IFERROR(_xlfn.XLOOKUP($C8211,'1.PrepList'!$I$2:$I$1500,'1.PrepList'!$K$2:$K$1500,"")&amp;"",""))</f>
        <v/>
      </c>
      <c r="H8211" s="644" t="str">
        <f>IF($C8211="","",IFERROR(IF(_xlfn.XLOOKUP($C8211,tbl_StartedStatus[Bold ID],tbl_StartedStatus[Started])="Started","Yes",IF(_xlfn.XLOOKUP($C8211,tbl_StartedStatus[Bold ID],tbl_StartedStatus[Started])="No Show","No Show","")),""))</f>
        <v/>
      </c>
    </row>
    <row r="8212" spans="1:8" ht="15" customHeight="1" thickBot="1">
      <c r="A8212" s="38" t="str">
        <f>IF($C8212="","",IFERROR(_xlfn.XLOOKUP($C8212,'1.PrepList'!$I$2:$I$1500,'1.PrepList'!$G$2:$G$1500,"")&amp;"",""))</f>
        <v/>
      </c>
      <c r="B8212" s="638" t="str">
        <f>IF($C8212="","",IFERROR(_xlfn.XLOOKUP($C8212,'1.PrepList'!$I$2:$I$1500,'1.PrepList'!$H$2:$H$1500,"")&amp;"",""))</f>
        <v/>
      </c>
      <c r="D8212" s="638" t="str">
        <f>IF($C8212="","",IFERROR(_xlfn.XLOOKUP($C8212,'1.PrepList'!$I$2:$I$1500,'1.PrepList'!$J$2:$J$1500,"")&amp;"",""))</f>
        <v/>
      </c>
      <c r="E8212" s="638" t="str">
        <f>IF($C8212="","",IFERROR(_xlfn.XLOOKUP($C8212,'1.PrepList'!$I$2:$I$1500,'1.PrepList'!$N$2:$N$1500,"")&amp;"",""))</f>
        <v/>
      </c>
      <c r="F8212" s="638" t="str">
        <f>IF($C8212="","",IFERROR(_xlfn.XLOOKUP($C8212,'1.PrepList'!$I$2:$I$1500,'1.PrepList'!$K$2:$K$1500,"")&amp;"",""))</f>
        <v/>
      </c>
      <c r="H8212" s="644" t="str">
        <f>IF($C8212="","",IFERROR(IF(_xlfn.XLOOKUP($C8212,tbl_StartedStatus[Bold ID],tbl_StartedStatus[Started])="Started","Yes",IF(_xlfn.XLOOKUP($C8212,tbl_StartedStatus[Bold ID],tbl_StartedStatus[Started])="No Show","No Show","")),""))</f>
        <v/>
      </c>
    </row>
    <row r="8213" spans="1:8" ht="15" customHeight="1" thickBot="1">
      <c r="A8213" s="38" t="str">
        <f>IF($C8213="","",IFERROR(_xlfn.XLOOKUP($C8213,'1.PrepList'!$I$2:$I$1500,'1.PrepList'!$G$2:$G$1500,"")&amp;"",""))</f>
        <v/>
      </c>
      <c r="B8213" s="638" t="str">
        <f>IF($C8213="","",IFERROR(_xlfn.XLOOKUP($C8213,'1.PrepList'!$I$2:$I$1500,'1.PrepList'!$H$2:$H$1500,"")&amp;"",""))</f>
        <v/>
      </c>
      <c r="D8213" s="638" t="str">
        <f>IF($C8213="","",IFERROR(_xlfn.XLOOKUP($C8213,'1.PrepList'!$I$2:$I$1500,'1.PrepList'!$J$2:$J$1500,"")&amp;"",""))</f>
        <v/>
      </c>
      <c r="E8213" s="638" t="str">
        <f>IF($C8213="","",IFERROR(_xlfn.XLOOKUP($C8213,'1.PrepList'!$I$2:$I$1500,'1.PrepList'!$N$2:$N$1500,"")&amp;"",""))</f>
        <v/>
      </c>
      <c r="F8213" s="638" t="str">
        <f>IF($C8213="","",IFERROR(_xlfn.XLOOKUP($C8213,'1.PrepList'!$I$2:$I$1500,'1.PrepList'!$K$2:$K$1500,"")&amp;"",""))</f>
        <v/>
      </c>
      <c r="H8213" s="644" t="str">
        <f>IF($C8213="","",IFERROR(IF(_xlfn.XLOOKUP($C8213,tbl_StartedStatus[Bold ID],tbl_StartedStatus[Started])="Started","Yes",IF(_xlfn.XLOOKUP($C8213,tbl_StartedStatus[Bold ID],tbl_StartedStatus[Started])="No Show","No Show","")),""))</f>
        <v/>
      </c>
    </row>
    <row r="8214" spans="1:8" ht="15" customHeight="1" thickBot="1">
      <c r="A8214" s="38" t="str">
        <f>IF($C8214="","",IFERROR(_xlfn.XLOOKUP($C8214,'1.PrepList'!$I$2:$I$1500,'1.PrepList'!$G$2:$G$1500,"")&amp;"",""))</f>
        <v/>
      </c>
      <c r="B8214" s="638" t="str">
        <f>IF($C8214="","",IFERROR(_xlfn.XLOOKUP($C8214,'1.PrepList'!$I$2:$I$1500,'1.PrepList'!$H$2:$H$1500,"")&amp;"",""))</f>
        <v/>
      </c>
      <c r="D8214" s="638" t="str">
        <f>IF($C8214="","",IFERROR(_xlfn.XLOOKUP($C8214,'1.PrepList'!$I$2:$I$1500,'1.PrepList'!$J$2:$J$1500,"")&amp;"",""))</f>
        <v/>
      </c>
      <c r="E8214" s="638" t="str">
        <f>IF($C8214="","",IFERROR(_xlfn.XLOOKUP($C8214,'1.PrepList'!$I$2:$I$1500,'1.PrepList'!$N$2:$N$1500,"")&amp;"",""))</f>
        <v/>
      </c>
      <c r="F8214" s="638" t="str">
        <f>IF($C8214="","",IFERROR(_xlfn.XLOOKUP($C8214,'1.PrepList'!$I$2:$I$1500,'1.PrepList'!$K$2:$K$1500,"")&amp;"",""))</f>
        <v/>
      </c>
      <c r="H8214" s="644" t="str">
        <f>IF($C8214="","",IFERROR(IF(_xlfn.XLOOKUP($C8214,tbl_StartedStatus[Bold ID],tbl_StartedStatus[Started])="Started","Yes",IF(_xlfn.XLOOKUP($C8214,tbl_StartedStatus[Bold ID],tbl_StartedStatus[Started])="No Show","No Show","")),""))</f>
        <v/>
      </c>
    </row>
    <row r="8215" spans="1:8" ht="15" customHeight="1" thickBot="1">
      <c r="A8215" s="38" t="str">
        <f>IF($C8215="","",IFERROR(_xlfn.XLOOKUP($C8215,'1.PrepList'!$I$2:$I$1500,'1.PrepList'!$G$2:$G$1500,"")&amp;"",""))</f>
        <v/>
      </c>
      <c r="B8215" s="638" t="str">
        <f>IF($C8215="","",IFERROR(_xlfn.XLOOKUP($C8215,'1.PrepList'!$I$2:$I$1500,'1.PrepList'!$H$2:$H$1500,"")&amp;"",""))</f>
        <v/>
      </c>
      <c r="D8215" s="638" t="str">
        <f>IF($C8215="","",IFERROR(_xlfn.XLOOKUP($C8215,'1.PrepList'!$I$2:$I$1500,'1.PrepList'!$J$2:$J$1500,"")&amp;"",""))</f>
        <v/>
      </c>
      <c r="E8215" s="638" t="str">
        <f>IF($C8215="","",IFERROR(_xlfn.XLOOKUP($C8215,'1.PrepList'!$I$2:$I$1500,'1.PrepList'!$N$2:$N$1500,"")&amp;"",""))</f>
        <v/>
      </c>
      <c r="F8215" s="638" t="str">
        <f>IF($C8215="","",IFERROR(_xlfn.XLOOKUP($C8215,'1.PrepList'!$I$2:$I$1500,'1.PrepList'!$K$2:$K$1500,"")&amp;"",""))</f>
        <v/>
      </c>
      <c r="H8215" s="644" t="str">
        <f>IF($C8215="","",IFERROR(IF(_xlfn.XLOOKUP($C8215,tbl_StartedStatus[Bold ID],tbl_StartedStatus[Started])="Started","Yes",IF(_xlfn.XLOOKUP($C8215,tbl_StartedStatus[Bold ID],tbl_StartedStatus[Started])="No Show","No Show","")),""))</f>
        <v/>
      </c>
    </row>
    <row r="8216" spans="1:8" ht="15" customHeight="1" thickBot="1">
      <c r="A8216" s="38" t="str">
        <f>IF($C8216="","",IFERROR(_xlfn.XLOOKUP($C8216,'1.PrepList'!$I$2:$I$1500,'1.PrepList'!$G$2:$G$1500,"")&amp;"",""))</f>
        <v/>
      </c>
      <c r="B8216" s="638" t="str">
        <f>IF($C8216="","",IFERROR(_xlfn.XLOOKUP($C8216,'1.PrepList'!$I$2:$I$1500,'1.PrepList'!$H$2:$H$1500,"")&amp;"",""))</f>
        <v/>
      </c>
      <c r="D8216" s="638" t="str">
        <f>IF($C8216="","",IFERROR(_xlfn.XLOOKUP($C8216,'1.PrepList'!$I$2:$I$1500,'1.PrepList'!$J$2:$J$1500,"")&amp;"",""))</f>
        <v/>
      </c>
      <c r="E8216" s="638" t="str">
        <f>IF($C8216="","",IFERROR(_xlfn.XLOOKUP($C8216,'1.PrepList'!$I$2:$I$1500,'1.PrepList'!$N$2:$N$1500,"")&amp;"",""))</f>
        <v/>
      </c>
      <c r="F8216" s="638" t="str">
        <f>IF($C8216="","",IFERROR(_xlfn.XLOOKUP($C8216,'1.PrepList'!$I$2:$I$1500,'1.PrepList'!$K$2:$K$1500,"")&amp;"",""))</f>
        <v/>
      </c>
      <c r="H8216" s="644" t="str">
        <f>IF($C8216="","",IFERROR(IF(_xlfn.XLOOKUP($C8216,tbl_StartedStatus[Bold ID],tbl_StartedStatus[Started])="Started","Yes",IF(_xlfn.XLOOKUP($C8216,tbl_StartedStatus[Bold ID],tbl_StartedStatus[Started])="No Show","No Show","")),""))</f>
        <v/>
      </c>
    </row>
    <row r="8217" spans="1:8" ht="15" customHeight="1" thickBot="1">
      <c r="A8217" s="38" t="str">
        <f>IF($C8217="","",IFERROR(_xlfn.XLOOKUP($C8217,'1.PrepList'!$I$2:$I$1500,'1.PrepList'!$G$2:$G$1500,"")&amp;"",""))</f>
        <v/>
      </c>
      <c r="B8217" s="638" t="str">
        <f>IF($C8217="","",IFERROR(_xlfn.XLOOKUP($C8217,'1.PrepList'!$I$2:$I$1500,'1.PrepList'!$H$2:$H$1500,"")&amp;"",""))</f>
        <v/>
      </c>
      <c r="D8217" s="638" t="str">
        <f>IF($C8217="","",IFERROR(_xlfn.XLOOKUP($C8217,'1.PrepList'!$I$2:$I$1500,'1.PrepList'!$J$2:$J$1500,"")&amp;"",""))</f>
        <v/>
      </c>
      <c r="E8217" s="638" t="str">
        <f>IF($C8217="","",IFERROR(_xlfn.XLOOKUP($C8217,'1.PrepList'!$I$2:$I$1500,'1.PrepList'!$N$2:$N$1500,"")&amp;"",""))</f>
        <v/>
      </c>
      <c r="F8217" s="638" t="str">
        <f>IF($C8217="","",IFERROR(_xlfn.XLOOKUP($C8217,'1.PrepList'!$I$2:$I$1500,'1.PrepList'!$K$2:$K$1500,"")&amp;"",""))</f>
        <v/>
      </c>
      <c r="H8217" s="644" t="str">
        <f>IF($C8217="","",IFERROR(IF(_xlfn.XLOOKUP($C8217,tbl_StartedStatus[Bold ID],tbl_StartedStatus[Started])="Started","Yes",IF(_xlfn.XLOOKUP($C8217,tbl_StartedStatus[Bold ID],tbl_StartedStatus[Started])="No Show","No Show","")),""))</f>
        <v/>
      </c>
    </row>
    <row r="8218" spans="1:8" ht="15" customHeight="1" thickBot="1">
      <c r="A8218" s="38" t="str">
        <f>IF($C8218="","",IFERROR(_xlfn.XLOOKUP($C8218,'1.PrepList'!$I$2:$I$1500,'1.PrepList'!$G$2:$G$1500,"")&amp;"",""))</f>
        <v/>
      </c>
      <c r="B8218" s="638" t="str">
        <f>IF($C8218="","",IFERROR(_xlfn.XLOOKUP($C8218,'1.PrepList'!$I$2:$I$1500,'1.PrepList'!$H$2:$H$1500,"")&amp;"",""))</f>
        <v/>
      </c>
      <c r="D8218" s="638" t="str">
        <f>IF($C8218="","",IFERROR(_xlfn.XLOOKUP($C8218,'1.PrepList'!$I$2:$I$1500,'1.PrepList'!$J$2:$J$1500,"")&amp;"",""))</f>
        <v/>
      </c>
      <c r="E8218" s="638" t="str">
        <f>IF($C8218="","",IFERROR(_xlfn.XLOOKUP($C8218,'1.PrepList'!$I$2:$I$1500,'1.PrepList'!$N$2:$N$1500,"")&amp;"",""))</f>
        <v/>
      </c>
      <c r="F8218" s="638" t="str">
        <f>IF($C8218="","",IFERROR(_xlfn.XLOOKUP($C8218,'1.PrepList'!$I$2:$I$1500,'1.PrepList'!$K$2:$K$1500,"")&amp;"",""))</f>
        <v/>
      </c>
      <c r="H8218" s="644" t="str">
        <f>IF($C8218="","",IFERROR(IF(_xlfn.XLOOKUP($C8218,tbl_StartedStatus[Bold ID],tbl_StartedStatus[Started])="Started","Yes",IF(_xlfn.XLOOKUP($C8218,tbl_StartedStatus[Bold ID],tbl_StartedStatus[Started])="No Show","No Show","")),""))</f>
        <v/>
      </c>
    </row>
    <row r="8219" spans="1:8" ht="15" customHeight="1" thickBot="1">
      <c r="A8219" s="38" t="str">
        <f>IF($C8219="","",IFERROR(_xlfn.XLOOKUP($C8219,'1.PrepList'!$I$2:$I$1500,'1.PrepList'!$G$2:$G$1500,"")&amp;"",""))</f>
        <v/>
      </c>
      <c r="B8219" s="638" t="str">
        <f>IF($C8219="","",IFERROR(_xlfn.XLOOKUP($C8219,'1.PrepList'!$I$2:$I$1500,'1.PrepList'!$H$2:$H$1500,"")&amp;"",""))</f>
        <v/>
      </c>
      <c r="D8219" s="638" t="str">
        <f>IF($C8219="","",IFERROR(_xlfn.XLOOKUP($C8219,'1.PrepList'!$I$2:$I$1500,'1.PrepList'!$J$2:$J$1500,"")&amp;"",""))</f>
        <v/>
      </c>
      <c r="E8219" s="638" t="str">
        <f>IF($C8219="","",IFERROR(_xlfn.XLOOKUP($C8219,'1.PrepList'!$I$2:$I$1500,'1.PrepList'!$N$2:$N$1500,"")&amp;"",""))</f>
        <v/>
      </c>
      <c r="F8219" s="638" t="str">
        <f>IF($C8219="","",IFERROR(_xlfn.XLOOKUP($C8219,'1.PrepList'!$I$2:$I$1500,'1.PrepList'!$K$2:$K$1500,"")&amp;"",""))</f>
        <v/>
      </c>
      <c r="H8219" s="644" t="str">
        <f>IF($C8219="","",IFERROR(IF(_xlfn.XLOOKUP($C8219,tbl_StartedStatus[Bold ID],tbl_StartedStatus[Started])="Started","Yes",IF(_xlfn.XLOOKUP($C8219,tbl_StartedStatus[Bold ID],tbl_StartedStatus[Started])="No Show","No Show","")),""))</f>
        <v/>
      </c>
    </row>
    <row r="8220" spans="1:8" ht="15" customHeight="1" thickBot="1">
      <c r="A8220" s="38" t="str">
        <f>IF($C8220="","",IFERROR(_xlfn.XLOOKUP($C8220,'1.PrepList'!$I$2:$I$1500,'1.PrepList'!$G$2:$G$1500,"")&amp;"",""))</f>
        <v/>
      </c>
      <c r="B8220" s="638" t="str">
        <f>IF($C8220="","",IFERROR(_xlfn.XLOOKUP($C8220,'1.PrepList'!$I$2:$I$1500,'1.PrepList'!$H$2:$H$1500,"")&amp;"",""))</f>
        <v/>
      </c>
      <c r="D8220" s="638" t="str">
        <f>IF($C8220="","",IFERROR(_xlfn.XLOOKUP($C8220,'1.PrepList'!$I$2:$I$1500,'1.PrepList'!$J$2:$J$1500,"")&amp;"",""))</f>
        <v/>
      </c>
      <c r="E8220" s="638" t="str">
        <f>IF($C8220="","",IFERROR(_xlfn.XLOOKUP($C8220,'1.PrepList'!$I$2:$I$1500,'1.PrepList'!$N$2:$N$1500,"")&amp;"",""))</f>
        <v/>
      </c>
      <c r="F8220" s="638" t="str">
        <f>IF($C8220="","",IFERROR(_xlfn.XLOOKUP($C8220,'1.PrepList'!$I$2:$I$1500,'1.PrepList'!$K$2:$K$1500,"")&amp;"",""))</f>
        <v/>
      </c>
      <c r="H8220" s="644" t="str">
        <f>IF($C8220="","",IFERROR(IF(_xlfn.XLOOKUP($C8220,tbl_StartedStatus[Bold ID],tbl_StartedStatus[Started])="Started","Yes",IF(_xlfn.XLOOKUP($C8220,tbl_StartedStatus[Bold ID],tbl_StartedStatus[Started])="No Show","No Show","")),""))</f>
        <v/>
      </c>
    </row>
    <row r="8221" spans="1:8" ht="15" customHeight="1" thickBot="1">
      <c r="A8221" s="38" t="str">
        <f>IF($C8221="","",IFERROR(_xlfn.XLOOKUP($C8221,'1.PrepList'!$I$2:$I$1500,'1.PrepList'!$G$2:$G$1500,"")&amp;"",""))</f>
        <v/>
      </c>
      <c r="B8221" s="638" t="str">
        <f>IF($C8221="","",IFERROR(_xlfn.XLOOKUP($C8221,'1.PrepList'!$I$2:$I$1500,'1.PrepList'!$H$2:$H$1500,"")&amp;"",""))</f>
        <v/>
      </c>
      <c r="D8221" s="638" t="str">
        <f>IF($C8221="","",IFERROR(_xlfn.XLOOKUP($C8221,'1.PrepList'!$I$2:$I$1500,'1.PrepList'!$J$2:$J$1500,"")&amp;"",""))</f>
        <v/>
      </c>
      <c r="E8221" s="638" t="str">
        <f>IF($C8221="","",IFERROR(_xlfn.XLOOKUP($C8221,'1.PrepList'!$I$2:$I$1500,'1.PrepList'!$N$2:$N$1500,"")&amp;"",""))</f>
        <v/>
      </c>
      <c r="F8221" s="638" t="str">
        <f>IF($C8221="","",IFERROR(_xlfn.XLOOKUP($C8221,'1.PrepList'!$I$2:$I$1500,'1.PrepList'!$K$2:$K$1500,"")&amp;"",""))</f>
        <v/>
      </c>
      <c r="H8221" s="644" t="str">
        <f>IF($C8221="","",IFERROR(IF(_xlfn.XLOOKUP($C8221,tbl_StartedStatus[Bold ID],tbl_StartedStatus[Started])="Started","Yes",IF(_xlfn.XLOOKUP($C8221,tbl_StartedStatus[Bold ID],tbl_StartedStatus[Started])="No Show","No Show","")),""))</f>
        <v/>
      </c>
    </row>
    <row r="8222" spans="1:8" ht="15" customHeight="1" thickBot="1">
      <c r="A8222" s="38" t="str">
        <f>IF($C8222="","",IFERROR(_xlfn.XLOOKUP($C8222,'1.PrepList'!$I$2:$I$1500,'1.PrepList'!$G$2:$G$1500,"")&amp;"",""))</f>
        <v/>
      </c>
      <c r="B8222" s="638" t="str">
        <f>IF($C8222="","",IFERROR(_xlfn.XLOOKUP($C8222,'1.PrepList'!$I$2:$I$1500,'1.PrepList'!$H$2:$H$1500,"")&amp;"",""))</f>
        <v/>
      </c>
      <c r="D8222" s="638" t="str">
        <f>IF($C8222="","",IFERROR(_xlfn.XLOOKUP($C8222,'1.PrepList'!$I$2:$I$1500,'1.PrepList'!$J$2:$J$1500,"")&amp;"",""))</f>
        <v/>
      </c>
      <c r="E8222" s="638" t="str">
        <f>IF($C8222="","",IFERROR(_xlfn.XLOOKUP($C8222,'1.PrepList'!$I$2:$I$1500,'1.PrepList'!$N$2:$N$1500,"")&amp;"",""))</f>
        <v/>
      </c>
      <c r="F8222" s="638" t="str">
        <f>IF($C8222="","",IFERROR(_xlfn.XLOOKUP($C8222,'1.PrepList'!$I$2:$I$1500,'1.PrepList'!$K$2:$K$1500,"")&amp;"",""))</f>
        <v/>
      </c>
      <c r="H8222" s="644" t="str">
        <f>IF($C8222="","",IFERROR(IF(_xlfn.XLOOKUP($C8222,tbl_StartedStatus[Bold ID],tbl_StartedStatus[Started])="Started","Yes",IF(_xlfn.XLOOKUP($C8222,tbl_StartedStatus[Bold ID],tbl_StartedStatus[Started])="No Show","No Show","")),""))</f>
        <v/>
      </c>
    </row>
    <row r="8223" spans="1:8" ht="15" customHeight="1" thickBot="1">
      <c r="A8223" s="38" t="str">
        <f>IF($C8223="","",IFERROR(_xlfn.XLOOKUP($C8223,'1.PrepList'!$I$2:$I$1500,'1.PrepList'!$G$2:$G$1500,"")&amp;"",""))</f>
        <v/>
      </c>
      <c r="B8223" s="638" t="str">
        <f>IF($C8223="","",IFERROR(_xlfn.XLOOKUP($C8223,'1.PrepList'!$I$2:$I$1500,'1.PrepList'!$H$2:$H$1500,"")&amp;"",""))</f>
        <v/>
      </c>
      <c r="D8223" s="638" t="str">
        <f>IF($C8223="","",IFERROR(_xlfn.XLOOKUP($C8223,'1.PrepList'!$I$2:$I$1500,'1.PrepList'!$J$2:$J$1500,"")&amp;"",""))</f>
        <v/>
      </c>
      <c r="E8223" s="638" t="str">
        <f>IF($C8223="","",IFERROR(_xlfn.XLOOKUP($C8223,'1.PrepList'!$I$2:$I$1500,'1.PrepList'!$N$2:$N$1500,"")&amp;"",""))</f>
        <v/>
      </c>
      <c r="F8223" s="638" t="str">
        <f>IF($C8223="","",IFERROR(_xlfn.XLOOKUP($C8223,'1.PrepList'!$I$2:$I$1500,'1.PrepList'!$K$2:$K$1500,"")&amp;"",""))</f>
        <v/>
      </c>
      <c r="H8223" s="644" t="str">
        <f>IF($C8223="","",IFERROR(IF(_xlfn.XLOOKUP($C8223,tbl_StartedStatus[Bold ID],tbl_StartedStatus[Started])="Started","Yes",IF(_xlfn.XLOOKUP($C8223,tbl_StartedStatus[Bold ID],tbl_StartedStatus[Started])="No Show","No Show","")),""))</f>
        <v/>
      </c>
    </row>
    <row r="8224" spans="1:8" ht="15" customHeight="1" thickBot="1">
      <c r="A8224" s="38" t="str">
        <f>IF($C8224="","",IFERROR(_xlfn.XLOOKUP($C8224,'1.PrepList'!$I$2:$I$1500,'1.PrepList'!$G$2:$G$1500,"")&amp;"",""))</f>
        <v/>
      </c>
      <c r="B8224" s="638" t="str">
        <f>IF($C8224="","",IFERROR(_xlfn.XLOOKUP($C8224,'1.PrepList'!$I$2:$I$1500,'1.PrepList'!$H$2:$H$1500,"")&amp;"",""))</f>
        <v/>
      </c>
      <c r="D8224" s="638" t="str">
        <f>IF($C8224="","",IFERROR(_xlfn.XLOOKUP($C8224,'1.PrepList'!$I$2:$I$1500,'1.PrepList'!$J$2:$J$1500,"")&amp;"",""))</f>
        <v/>
      </c>
      <c r="E8224" s="638" t="str">
        <f>IF($C8224="","",IFERROR(_xlfn.XLOOKUP($C8224,'1.PrepList'!$I$2:$I$1500,'1.PrepList'!$N$2:$N$1500,"")&amp;"",""))</f>
        <v/>
      </c>
      <c r="F8224" s="638" t="str">
        <f>IF($C8224="","",IFERROR(_xlfn.XLOOKUP($C8224,'1.PrepList'!$I$2:$I$1500,'1.PrepList'!$K$2:$K$1500,"")&amp;"",""))</f>
        <v/>
      </c>
      <c r="H8224" s="644" t="str">
        <f>IF($C8224="","",IFERROR(IF(_xlfn.XLOOKUP($C8224,tbl_StartedStatus[Bold ID],tbl_StartedStatus[Started])="Started","Yes",IF(_xlfn.XLOOKUP($C8224,tbl_StartedStatus[Bold ID],tbl_StartedStatus[Started])="No Show","No Show","")),""))</f>
        <v/>
      </c>
    </row>
    <row r="8225" spans="1:8" ht="15" customHeight="1" thickBot="1">
      <c r="A8225" s="38" t="str">
        <f>IF($C8225="","",IFERROR(_xlfn.XLOOKUP($C8225,'1.PrepList'!$I$2:$I$1500,'1.PrepList'!$G$2:$G$1500,"")&amp;"",""))</f>
        <v/>
      </c>
      <c r="B8225" s="638" t="str">
        <f>IF($C8225="","",IFERROR(_xlfn.XLOOKUP($C8225,'1.PrepList'!$I$2:$I$1500,'1.PrepList'!$H$2:$H$1500,"")&amp;"",""))</f>
        <v/>
      </c>
      <c r="D8225" s="638" t="str">
        <f>IF($C8225="","",IFERROR(_xlfn.XLOOKUP($C8225,'1.PrepList'!$I$2:$I$1500,'1.PrepList'!$J$2:$J$1500,"")&amp;"",""))</f>
        <v/>
      </c>
      <c r="E8225" s="638" t="str">
        <f>IF($C8225="","",IFERROR(_xlfn.XLOOKUP($C8225,'1.PrepList'!$I$2:$I$1500,'1.PrepList'!$N$2:$N$1500,"")&amp;"",""))</f>
        <v/>
      </c>
      <c r="F8225" s="638" t="str">
        <f>IF($C8225="","",IFERROR(_xlfn.XLOOKUP($C8225,'1.PrepList'!$I$2:$I$1500,'1.PrepList'!$K$2:$K$1500,"")&amp;"",""))</f>
        <v/>
      </c>
      <c r="H8225" s="644" t="str">
        <f>IF($C8225="","",IFERROR(IF(_xlfn.XLOOKUP($C8225,tbl_StartedStatus[Bold ID],tbl_StartedStatus[Started])="Started","Yes",IF(_xlfn.XLOOKUP($C8225,tbl_StartedStatus[Bold ID],tbl_StartedStatus[Started])="No Show","No Show","")),""))</f>
        <v/>
      </c>
    </row>
    <row r="8226" spans="1:8" ht="15" customHeight="1" thickBot="1">
      <c r="A8226" s="38" t="str">
        <f>IF($C8226="","",IFERROR(_xlfn.XLOOKUP($C8226,'1.PrepList'!$I$2:$I$1500,'1.PrepList'!$G$2:$G$1500,"")&amp;"",""))</f>
        <v/>
      </c>
      <c r="B8226" s="638" t="str">
        <f>IF($C8226="","",IFERROR(_xlfn.XLOOKUP($C8226,'1.PrepList'!$I$2:$I$1500,'1.PrepList'!$H$2:$H$1500,"")&amp;"",""))</f>
        <v/>
      </c>
      <c r="D8226" s="638" t="str">
        <f>IF($C8226="","",IFERROR(_xlfn.XLOOKUP($C8226,'1.PrepList'!$I$2:$I$1500,'1.PrepList'!$J$2:$J$1500,"")&amp;"",""))</f>
        <v/>
      </c>
      <c r="E8226" s="638" t="str">
        <f>IF($C8226="","",IFERROR(_xlfn.XLOOKUP($C8226,'1.PrepList'!$I$2:$I$1500,'1.PrepList'!$N$2:$N$1500,"")&amp;"",""))</f>
        <v/>
      </c>
      <c r="F8226" s="638" t="str">
        <f>IF($C8226="","",IFERROR(_xlfn.XLOOKUP($C8226,'1.PrepList'!$I$2:$I$1500,'1.PrepList'!$K$2:$K$1500,"")&amp;"",""))</f>
        <v/>
      </c>
      <c r="H8226" s="644" t="str">
        <f>IF($C8226="","",IFERROR(IF(_xlfn.XLOOKUP($C8226,tbl_StartedStatus[Bold ID],tbl_StartedStatus[Started])="Started","Yes",IF(_xlfn.XLOOKUP($C8226,tbl_StartedStatus[Bold ID],tbl_StartedStatus[Started])="No Show","No Show","")),""))</f>
        <v/>
      </c>
    </row>
    <row r="8227" spans="1:8" ht="15" customHeight="1" thickBot="1">
      <c r="A8227" s="38" t="str">
        <f>IF($C8227="","",IFERROR(_xlfn.XLOOKUP($C8227,'1.PrepList'!$I$2:$I$1500,'1.PrepList'!$G$2:$G$1500,"")&amp;"",""))</f>
        <v/>
      </c>
      <c r="B8227" s="638" t="str">
        <f>IF($C8227="","",IFERROR(_xlfn.XLOOKUP($C8227,'1.PrepList'!$I$2:$I$1500,'1.PrepList'!$H$2:$H$1500,"")&amp;"",""))</f>
        <v/>
      </c>
      <c r="D8227" s="638" t="str">
        <f>IF($C8227="","",IFERROR(_xlfn.XLOOKUP($C8227,'1.PrepList'!$I$2:$I$1500,'1.PrepList'!$J$2:$J$1500,"")&amp;"",""))</f>
        <v/>
      </c>
      <c r="E8227" s="638" t="str">
        <f>IF($C8227="","",IFERROR(_xlfn.XLOOKUP($C8227,'1.PrepList'!$I$2:$I$1500,'1.PrepList'!$N$2:$N$1500,"")&amp;"",""))</f>
        <v/>
      </c>
      <c r="F8227" s="638" t="str">
        <f>IF($C8227="","",IFERROR(_xlfn.XLOOKUP($C8227,'1.PrepList'!$I$2:$I$1500,'1.PrepList'!$K$2:$K$1500,"")&amp;"",""))</f>
        <v/>
      </c>
      <c r="H8227" s="644" t="str">
        <f>IF($C8227="","",IFERROR(IF(_xlfn.XLOOKUP($C8227,tbl_StartedStatus[Bold ID],tbl_StartedStatus[Started])="Started","Yes",IF(_xlfn.XLOOKUP($C8227,tbl_StartedStatus[Bold ID],tbl_StartedStatus[Started])="No Show","No Show","")),""))</f>
        <v/>
      </c>
    </row>
    <row r="8228" spans="1:8" ht="15" customHeight="1" thickBot="1">
      <c r="A8228" s="38" t="str">
        <f>IF($C8228="","",IFERROR(_xlfn.XLOOKUP($C8228,'1.PrepList'!$I$2:$I$1500,'1.PrepList'!$G$2:$G$1500,"")&amp;"",""))</f>
        <v/>
      </c>
      <c r="B8228" s="638" t="str">
        <f>IF($C8228="","",IFERROR(_xlfn.XLOOKUP($C8228,'1.PrepList'!$I$2:$I$1500,'1.PrepList'!$H$2:$H$1500,"")&amp;"",""))</f>
        <v/>
      </c>
      <c r="D8228" s="638" t="str">
        <f>IF($C8228="","",IFERROR(_xlfn.XLOOKUP($C8228,'1.PrepList'!$I$2:$I$1500,'1.PrepList'!$J$2:$J$1500,"")&amp;"",""))</f>
        <v/>
      </c>
      <c r="E8228" s="638" t="str">
        <f>IF($C8228="","",IFERROR(_xlfn.XLOOKUP($C8228,'1.PrepList'!$I$2:$I$1500,'1.PrepList'!$N$2:$N$1500,"")&amp;"",""))</f>
        <v/>
      </c>
      <c r="F8228" s="638" t="str">
        <f>IF($C8228="","",IFERROR(_xlfn.XLOOKUP($C8228,'1.PrepList'!$I$2:$I$1500,'1.PrepList'!$K$2:$K$1500,"")&amp;"",""))</f>
        <v/>
      </c>
      <c r="H8228" s="644" t="str">
        <f>IF($C8228="","",IFERROR(IF(_xlfn.XLOOKUP($C8228,tbl_StartedStatus[Bold ID],tbl_StartedStatus[Started])="Started","Yes",IF(_xlfn.XLOOKUP($C8228,tbl_StartedStatus[Bold ID],tbl_StartedStatus[Started])="No Show","No Show","")),""))</f>
        <v/>
      </c>
    </row>
    <row r="8229" spans="1:8" ht="15" customHeight="1" thickBot="1">
      <c r="A8229" s="38" t="str">
        <f>IF($C8229="","",IFERROR(_xlfn.XLOOKUP($C8229,'1.PrepList'!$I$2:$I$1500,'1.PrepList'!$G$2:$G$1500,"")&amp;"",""))</f>
        <v/>
      </c>
      <c r="B8229" s="638" t="str">
        <f>IF($C8229="","",IFERROR(_xlfn.XLOOKUP($C8229,'1.PrepList'!$I$2:$I$1500,'1.PrepList'!$H$2:$H$1500,"")&amp;"",""))</f>
        <v/>
      </c>
      <c r="D8229" s="638" t="str">
        <f>IF($C8229="","",IFERROR(_xlfn.XLOOKUP($C8229,'1.PrepList'!$I$2:$I$1500,'1.PrepList'!$J$2:$J$1500,"")&amp;"",""))</f>
        <v/>
      </c>
      <c r="E8229" s="638" t="str">
        <f>IF($C8229="","",IFERROR(_xlfn.XLOOKUP($C8229,'1.PrepList'!$I$2:$I$1500,'1.PrepList'!$N$2:$N$1500,"")&amp;"",""))</f>
        <v/>
      </c>
      <c r="F8229" s="638" t="str">
        <f>IF($C8229="","",IFERROR(_xlfn.XLOOKUP($C8229,'1.PrepList'!$I$2:$I$1500,'1.PrepList'!$K$2:$K$1500,"")&amp;"",""))</f>
        <v/>
      </c>
      <c r="H8229" s="644" t="str">
        <f>IF($C8229="","",IFERROR(IF(_xlfn.XLOOKUP($C8229,tbl_StartedStatus[Bold ID],tbl_StartedStatus[Started])="Started","Yes",IF(_xlfn.XLOOKUP($C8229,tbl_StartedStatus[Bold ID],tbl_StartedStatus[Started])="No Show","No Show","")),""))</f>
        <v/>
      </c>
    </row>
    <row r="8230" spans="1:8" ht="15" customHeight="1" thickBot="1">
      <c r="A8230" s="38" t="str">
        <f>IF($C8230="","",IFERROR(_xlfn.XLOOKUP($C8230,'1.PrepList'!$I$2:$I$1500,'1.PrepList'!$G$2:$G$1500,"")&amp;"",""))</f>
        <v/>
      </c>
      <c r="B8230" s="638" t="str">
        <f>IF($C8230="","",IFERROR(_xlfn.XLOOKUP($C8230,'1.PrepList'!$I$2:$I$1500,'1.PrepList'!$H$2:$H$1500,"")&amp;"",""))</f>
        <v/>
      </c>
      <c r="D8230" s="638" t="str">
        <f>IF($C8230="","",IFERROR(_xlfn.XLOOKUP($C8230,'1.PrepList'!$I$2:$I$1500,'1.PrepList'!$J$2:$J$1500,"")&amp;"",""))</f>
        <v/>
      </c>
      <c r="E8230" s="638" t="str">
        <f>IF($C8230="","",IFERROR(_xlfn.XLOOKUP($C8230,'1.PrepList'!$I$2:$I$1500,'1.PrepList'!$N$2:$N$1500,"")&amp;"",""))</f>
        <v/>
      </c>
      <c r="F8230" s="638" t="str">
        <f>IF($C8230="","",IFERROR(_xlfn.XLOOKUP($C8230,'1.PrepList'!$I$2:$I$1500,'1.PrepList'!$K$2:$K$1500,"")&amp;"",""))</f>
        <v/>
      </c>
      <c r="H8230" s="644" t="str">
        <f>IF($C8230="","",IFERROR(IF(_xlfn.XLOOKUP($C8230,tbl_StartedStatus[Bold ID],tbl_StartedStatus[Started])="Started","Yes",IF(_xlfn.XLOOKUP($C8230,tbl_StartedStatus[Bold ID],tbl_StartedStatus[Started])="No Show","No Show","")),""))</f>
        <v/>
      </c>
    </row>
    <row r="8231" spans="1:8" ht="15" customHeight="1" thickBot="1">
      <c r="A8231" s="38" t="str">
        <f>IF($C8231="","",IFERROR(_xlfn.XLOOKUP($C8231,'1.PrepList'!$I$2:$I$1500,'1.PrepList'!$G$2:$G$1500,"")&amp;"",""))</f>
        <v/>
      </c>
      <c r="B8231" s="638" t="str">
        <f>IF($C8231="","",IFERROR(_xlfn.XLOOKUP($C8231,'1.PrepList'!$I$2:$I$1500,'1.PrepList'!$H$2:$H$1500,"")&amp;"",""))</f>
        <v/>
      </c>
      <c r="D8231" s="638" t="str">
        <f>IF($C8231="","",IFERROR(_xlfn.XLOOKUP($C8231,'1.PrepList'!$I$2:$I$1500,'1.PrepList'!$J$2:$J$1500,"")&amp;"",""))</f>
        <v/>
      </c>
      <c r="E8231" s="638" t="str">
        <f>IF($C8231="","",IFERROR(_xlfn.XLOOKUP($C8231,'1.PrepList'!$I$2:$I$1500,'1.PrepList'!$N$2:$N$1500,"")&amp;"",""))</f>
        <v/>
      </c>
      <c r="F8231" s="638" t="str">
        <f>IF($C8231="","",IFERROR(_xlfn.XLOOKUP($C8231,'1.PrepList'!$I$2:$I$1500,'1.PrepList'!$K$2:$K$1500,"")&amp;"",""))</f>
        <v/>
      </c>
      <c r="H8231" s="644" t="str">
        <f>IF($C8231="","",IFERROR(IF(_xlfn.XLOOKUP($C8231,tbl_StartedStatus[Bold ID],tbl_StartedStatus[Started])="Started","Yes",IF(_xlfn.XLOOKUP($C8231,tbl_StartedStatus[Bold ID],tbl_StartedStatus[Started])="No Show","No Show","")),""))</f>
        <v/>
      </c>
    </row>
    <row r="8232" spans="1:8" ht="15" customHeight="1" thickBot="1">
      <c r="A8232" s="38" t="str">
        <f>IF($C8232="","",IFERROR(_xlfn.XLOOKUP($C8232,'1.PrepList'!$I$2:$I$1500,'1.PrepList'!$G$2:$G$1500,"")&amp;"",""))</f>
        <v/>
      </c>
      <c r="B8232" s="638" t="str">
        <f>IF($C8232="","",IFERROR(_xlfn.XLOOKUP($C8232,'1.PrepList'!$I$2:$I$1500,'1.PrepList'!$H$2:$H$1500,"")&amp;"",""))</f>
        <v/>
      </c>
      <c r="D8232" s="638" t="str">
        <f>IF($C8232="","",IFERROR(_xlfn.XLOOKUP($C8232,'1.PrepList'!$I$2:$I$1500,'1.PrepList'!$J$2:$J$1500,"")&amp;"",""))</f>
        <v/>
      </c>
      <c r="E8232" s="638" t="str">
        <f>IF($C8232="","",IFERROR(_xlfn.XLOOKUP($C8232,'1.PrepList'!$I$2:$I$1500,'1.PrepList'!$N$2:$N$1500,"")&amp;"",""))</f>
        <v/>
      </c>
      <c r="F8232" s="638" t="str">
        <f>IF($C8232="","",IFERROR(_xlfn.XLOOKUP($C8232,'1.PrepList'!$I$2:$I$1500,'1.PrepList'!$K$2:$K$1500,"")&amp;"",""))</f>
        <v/>
      </c>
      <c r="H8232" s="644" t="str">
        <f>IF($C8232="","",IFERROR(IF(_xlfn.XLOOKUP($C8232,tbl_StartedStatus[Bold ID],tbl_StartedStatus[Started])="Started","Yes",IF(_xlfn.XLOOKUP($C8232,tbl_StartedStatus[Bold ID],tbl_StartedStatus[Started])="No Show","No Show","")),""))</f>
        <v/>
      </c>
    </row>
    <row r="8233" spans="1:8" ht="15" customHeight="1" thickBot="1">
      <c r="A8233" s="38" t="str">
        <f>IF($C8233="","",IFERROR(_xlfn.XLOOKUP($C8233,'1.PrepList'!$I$2:$I$1500,'1.PrepList'!$G$2:$G$1500,"")&amp;"",""))</f>
        <v/>
      </c>
      <c r="B8233" s="638" t="str">
        <f>IF($C8233="","",IFERROR(_xlfn.XLOOKUP($C8233,'1.PrepList'!$I$2:$I$1500,'1.PrepList'!$H$2:$H$1500,"")&amp;"",""))</f>
        <v/>
      </c>
      <c r="D8233" s="638" t="str">
        <f>IF($C8233="","",IFERROR(_xlfn.XLOOKUP($C8233,'1.PrepList'!$I$2:$I$1500,'1.PrepList'!$J$2:$J$1500,"")&amp;"",""))</f>
        <v/>
      </c>
      <c r="E8233" s="638" t="str">
        <f>IF($C8233="","",IFERROR(_xlfn.XLOOKUP($C8233,'1.PrepList'!$I$2:$I$1500,'1.PrepList'!$N$2:$N$1500,"")&amp;"",""))</f>
        <v/>
      </c>
      <c r="F8233" s="638" t="str">
        <f>IF($C8233="","",IFERROR(_xlfn.XLOOKUP($C8233,'1.PrepList'!$I$2:$I$1500,'1.PrepList'!$K$2:$K$1500,"")&amp;"",""))</f>
        <v/>
      </c>
      <c r="H8233" s="644" t="str">
        <f>IF($C8233="","",IFERROR(IF(_xlfn.XLOOKUP($C8233,tbl_StartedStatus[Bold ID],tbl_StartedStatus[Started])="Started","Yes",IF(_xlfn.XLOOKUP($C8233,tbl_StartedStatus[Bold ID],tbl_StartedStatus[Started])="No Show","No Show","")),""))</f>
        <v/>
      </c>
    </row>
    <row r="8234" spans="1:8" ht="15" customHeight="1" thickBot="1">
      <c r="A8234" s="38" t="str">
        <f>IF($C8234="","",IFERROR(_xlfn.XLOOKUP($C8234,'1.PrepList'!$I$2:$I$1500,'1.PrepList'!$G$2:$G$1500,"")&amp;"",""))</f>
        <v/>
      </c>
      <c r="B8234" s="638" t="str">
        <f>IF($C8234="","",IFERROR(_xlfn.XLOOKUP($C8234,'1.PrepList'!$I$2:$I$1500,'1.PrepList'!$H$2:$H$1500,"")&amp;"",""))</f>
        <v/>
      </c>
      <c r="D8234" s="638" t="str">
        <f>IF($C8234="","",IFERROR(_xlfn.XLOOKUP($C8234,'1.PrepList'!$I$2:$I$1500,'1.PrepList'!$J$2:$J$1500,"")&amp;"",""))</f>
        <v/>
      </c>
      <c r="E8234" s="638" t="str">
        <f>IF($C8234="","",IFERROR(_xlfn.XLOOKUP($C8234,'1.PrepList'!$I$2:$I$1500,'1.PrepList'!$N$2:$N$1500,"")&amp;"",""))</f>
        <v/>
      </c>
      <c r="F8234" s="638" t="str">
        <f>IF($C8234="","",IFERROR(_xlfn.XLOOKUP($C8234,'1.PrepList'!$I$2:$I$1500,'1.PrepList'!$K$2:$K$1500,"")&amp;"",""))</f>
        <v/>
      </c>
      <c r="H8234" s="644" t="str">
        <f>IF($C8234="","",IFERROR(IF(_xlfn.XLOOKUP($C8234,tbl_StartedStatus[Bold ID],tbl_StartedStatus[Started])="Started","Yes",IF(_xlfn.XLOOKUP($C8234,tbl_StartedStatus[Bold ID],tbl_StartedStatus[Started])="No Show","No Show","")),""))</f>
        <v/>
      </c>
    </row>
    <row r="8235" spans="1:8" ht="15" customHeight="1" thickBot="1">
      <c r="A8235" s="38" t="str">
        <f>IF($C8235="","",IFERROR(_xlfn.XLOOKUP($C8235,'1.PrepList'!$I$2:$I$1500,'1.PrepList'!$G$2:$G$1500,"")&amp;"",""))</f>
        <v/>
      </c>
      <c r="B8235" s="638" t="str">
        <f>IF($C8235="","",IFERROR(_xlfn.XLOOKUP($C8235,'1.PrepList'!$I$2:$I$1500,'1.PrepList'!$H$2:$H$1500,"")&amp;"",""))</f>
        <v/>
      </c>
      <c r="D8235" s="638" t="str">
        <f>IF($C8235="","",IFERROR(_xlfn.XLOOKUP($C8235,'1.PrepList'!$I$2:$I$1500,'1.PrepList'!$J$2:$J$1500,"")&amp;"",""))</f>
        <v/>
      </c>
      <c r="E8235" s="638" t="str">
        <f>IF($C8235="","",IFERROR(_xlfn.XLOOKUP($C8235,'1.PrepList'!$I$2:$I$1500,'1.PrepList'!$N$2:$N$1500,"")&amp;"",""))</f>
        <v/>
      </c>
      <c r="F8235" s="638" t="str">
        <f>IF($C8235="","",IFERROR(_xlfn.XLOOKUP($C8235,'1.PrepList'!$I$2:$I$1500,'1.PrepList'!$K$2:$K$1500,"")&amp;"",""))</f>
        <v/>
      </c>
      <c r="H8235" s="644" t="str">
        <f>IF($C8235="","",IFERROR(IF(_xlfn.XLOOKUP($C8235,tbl_StartedStatus[Bold ID],tbl_StartedStatus[Started])="Started","Yes",IF(_xlfn.XLOOKUP($C8235,tbl_StartedStatus[Bold ID],tbl_StartedStatus[Started])="No Show","No Show","")),""))</f>
        <v/>
      </c>
    </row>
    <row r="8236" spans="1:8" ht="15" customHeight="1" thickBot="1">
      <c r="A8236" s="38" t="str">
        <f>IF($C8236="","",IFERROR(_xlfn.XLOOKUP($C8236,'1.PrepList'!$I$2:$I$1500,'1.PrepList'!$G$2:$G$1500,"")&amp;"",""))</f>
        <v/>
      </c>
      <c r="B8236" s="638" t="str">
        <f>IF($C8236="","",IFERROR(_xlfn.XLOOKUP($C8236,'1.PrepList'!$I$2:$I$1500,'1.PrepList'!$H$2:$H$1500,"")&amp;"",""))</f>
        <v/>
      </c>
      <c r="D8236" s="638" t="str">
        <f>IF($C8236="","",IFERROR(_xlfn.XLOOKUP($C8236,'1.PrepList'!$I$2:$I$1500,'1.PrepList'!$J$2:$J$1500,"")&amp;"",""))</f>
        <v/>
      </c>
      <c r="E8236" s="638" t="str">
        <f>IF($C8236="","",IFERROR(_xlfn.XLOOKUP($C8236,'1.PrepList'!$I$2:$I$1500,'1.PrepList'!$N$2:$N$1500,"")&amp;"",""))</f>
        <v/>
      </c>
      <c r="F8236" s="638" t="str">
        <f>IF($C8236="","",IFERROR(_xlfn.XLOOKUP($C8236,'1.PrepList'!$I$2:$I$1500,'1.PrepList'!$K$2:$K$1500,"")&amp;"",""))</f>
        <v/>
      </c>
      <c r="H8236" s="644" t="str">
        <f>IF($C8236="","",IFERROR(IF(_xlfn.XLOOKUP($C8236,tbl_StartedStatus[Bold ID],tbl_StartedStatus[Started])="Started","Yes",IF(_xlfn.XLOOKUP($C8236,tbl_StartedStatus[Bold ID],tbl_StartedStatus[Started])="No Show","No Show","")),""))</f>
        <v/>
      </c>
    </row>
    <row r="8237" spans="1:8" ht="15" customHeight="1" thickBot="1">
      <c r="A8237" s="38" t="str">
        <f>IF($C8237="","",IFERROR(_xlfn.XLOOKUP($C8237,'1.PrepList'!$I$2:$I$1500,'1.PrepList'!$G$2:$G$1500,"")&amp;"",""))</f>
        <v/>
      </c>
      <c r="B8237" s="638" t="str">
        <f>IF($C8237="","",IFERROR(_xlfn.XLOOKUP($C8237,'1.PrepList'!$I$2:$I$1500,'1.PrepList'!$H$2:$H$1500,"")&amp;"",""))</f>
        <v/>
      </c>
      <c r="D8237" s="638" t="str">
        <f>IF($C8237="","",IFERROR(_xlfn.XLOOKUP($C8237,'1.PrepList'!$I$2:$I$1500,'1.PrepList'!$J$2:$J$1500,"")&amp;"",""))</f>
        <v/>
      </c>
      <c r="E8237" s="638" t="str">
        <f>IF($C8237="","",IFERROR(_xlfn.XLOOKUP($C8237,'1.PrepList'!$I$2:$I$1500,'1.PrepList'!$N$2:$N$1500,"")&amp;"",""))</f>
        <v/>
      </c>
      <c r="F8237" s="638" t="str">
        <f>IF($C8237="","",IFERROR(_xlfn.XLOOKUP($C8237,'1.PrepList'!$I$2:$I$1500,'1.PrepList'!$K$2:$K$1500,"")&amp;"",""))</f>
        <v/>
      </c>
      <c r="H8237" s="644" t="str">
        <f>IF($C8237="","",IFERROR(IF(_xlfn.XLOOKUP($C8237,tbl_StartedStatus[Bold ID],tbl_StartedStatus[Started])="Started","Yes",IF(_xlfn.XLOOKUP($C8237,tbl_StartedStatus[Bold ID],tbl_StartedStatus[Started])="No Show","No Show","")),""))</f>
        <v/>
      </c>
    </row>
    <row r="8238" spans="1:8" ht="15" customHeight="1" thickBot="1">
      <c r="A8238" s="38" t="str">
        <f>IF($C8238="","",IFERROR(_xlfn.XLOOKUP($C8238,'1.PrepList'!$I$2:$I$1500,'1.PrepList'!$G$2:$G$1500,"")&amp;"",""))</f>
        <v/>
      </c>
      <c r="B8238" s="638" t="str">
        <f>IF($C8238="","",IFERROR(_xlfn.XLOOKUP($C8238,'1.PrepList'!$I$2:$I$1500,'1.PrepList'!$H$2:$H$1500,"")&amp;"",""))</f>
        <v/>
      </c>
      <c r="D8238" s="638" t="str">
        <f>IF($C8238="","",IFERROR(_xlfn.XLOOKUP($C8238,'1.PrepList'!$I$2:$I$1500,'1.PrepList'!$J$2:$J$1500,"")&amp;"",""))</f>
        <v/>
      </c>
      <c r="E8238" s="638" t="str">
        <f>IF($C8238="","",IFERROR(_xlfn.XLOOKUP($C8238,'1.PrepList'!$I$2:$I$1500,'1.PrepList'!$N$2:$N$1500,"")&amp;"",""))</f>
        <v/>
      </c>
      <c r="F8238" s="638" t="str">
        <f>IF($C8238="","",IFERROR(_xlfn.XLOOKUP($C8238,'1.PrepList'!$I$2:$I$1500,'1.PrepList'!$K$2:$K$1500,"")&amp;"",""))</f>
        <v/>
      </c>
      <c r="H8238" s="644" t="str">
        <f>IF($C8238="","",IFERROR(IF(_xlfn.XLOOKUP($C8238,tbl_StartedStatus[Bold ID],tbl_StartedStatus[Started])="Started","Yes",IF(_xlfn.XLOOKUP($C8238,tbl_StartedStatus[Bold ID],tbl_StartedStatus[Started])="No Show","No Show","")),""))</f>
        <v/>
      </c>
    </row>
    <row r="8239" spans="1:8" ht="15" customHeight="1" thickBot="1">
      <c r="A8239" s="38" t="str">
        <f>IF($C8239="","",IFERROR(_xlfn.XLOOKUP($C8239,'1.PrepList'!$I$2:$I$1500,'1.PrepList'!$G$2:$G$1500,"")&amp;"",""))</f>
        <v/>
      </c>
      <c r="B8239" s="638" t="str">
        <f>IF($C8239="","",IFERROR(_xlfn.XLOOKUP($C8239,'1.PrepList'!$I$2:$I$1500,'1.PrepList'!$H$2:$H$1500,"")&amp;"",""))</f>
        <v/>
      </c>
      <c r="D8239" s="638" t="str">
        <f>IF($C8239="","",IFERROR(_xlfn.XLOOKUP($C8239,'1.PrepList'!$I$2:$I$1500,'1.PrepList'!$J$2:$J$1500,"")&amp;"",""))</f>
        <v/>
      </c>
      <c r="E8239" s="638" t="str">
        <f>IF($C8239="","",IFERROR(_xlfn.XLOOKUP($C8239,'1.PrepList'!$I$2:$I$1500,'1.PrepList'!$N$2:$N$1500,"")&amp;"",""))</f>
        <v/>
      </c>
      <c r="F8239" s="638" t="str">
        <f>IF($C8239="","",IFERROR(_xlfn.XLOOKUP($C8239,'1.PrepList'!$I$2:$I$1500,'1.PrepList'!$K$2:$K$1500,"")&amp;"",""))</f>
        <v/>
      </c>
      <c r="H8239" s="644" t="str">
        <f>IF($C8239="","",IFERROR(IF(_xlfn.XLOOKUP($C8239,tbl_StartedStatus[Bold ID],tbl_StartedStatus[Started])="Started","Yes",IF(_xlfn.XLOOKUP($C8239,tbl_StartedStatus[Bold ID],tbl_StartedStatus[Started])="No Show","No Show","")),""))</f>
        <v/>
      </c>
    </row>
    <row r="8240" spans="1:8" ht="15" customHeight="1" thickBot="1">
      <c r="A8240" s="38" t="str">
        <f>IF($C8240="","",IFERROR(_xlfn.XLOOKUP($C8240,'1.PrepList'!$I$2:$I$1500,'1.PrepList'!$G$2:$G$1500,"")&amp;"",""))</f>
        <v/>
      </c>
      <c r="B8240" s="638" t="str">
        <f>IF($C8240="","",IFERROR(_xlfn.XLOOKUP($C8240,'1.PrepList'!$I$2:$I$1500,'1.PrepList'!$H$2:$H$1500,"")&amp;"",""))</f>
        <v/>
      </c>
      <c r="D8240" s="638" t="str">
        <f>IF($C8240="","",IFERROR(_xlfn.XLOOKUP($C8240,'1.PrepList'!$I$2:$I$1500,'1.PrepList'!$J$2:$J$1500,"")&amp;"",""))</f>
        <v/>
      </c>
      <c r="E8240" s="638" t="str">
        <f>IF($C8240="","",IFERROR(_xlfn.XLOOKUP($C8240,'1.PrepList'!$I$2:$I$1500,'1.PrepList'!$N$2:$N$1500,"")&amp;"",""))</f>
        <v/>
      </c>
      <c r="F8240" s="638" t="str">
        <f>IF($C8240="","",IFERROR(_xlfn.XLOOKUP($C8240,'1.PrepList'!$I$2:$I$1500,'1.PrepList'!$K$2:$K$1500,"")&amp;"",""))</f>
        <v/>
      </c>
      <c r="H8240" s="644" t="str">
        <f>IF($C8240="","",IFERROR(IF(_xlfn.XLOOKUP($C8240,tbl_StartedStatus[Bold ID],tbl_StartedStatus[Started])="Started","Yes",IF(_xlfn.XLOOKUP($C8240,tbl_StartedStatus[Bold ID],tbl_StartedStatus[Started])="No Show","No Show","")),""))</f>
        <v/>
      </c>
    </row>
    <row r="8241" spans="1:8" ht="15" customHeight="1" thickBot="1">
      <c r="A8241" s="38" t="str">
        <f>IF($C8241="","",IFERROR(_xlfn.XLOOKUP($C8241,'1.PrepList'!$I$2:$I$1500,'1.PrepList'!$G$2:$G$1500,"")&amp;"",""))</f>
        <v/>
      </c>
      <c r="B8241" s="638" t="str">
        <f>IF($C8241="","",IFERROR(_xlfn.XLOOKUP($C8241,'1.PrepList'!$I$2:$I$1500,'1.PrepList'!$H$2:$H$1500,"")&amp;"",""))</f>
        <v/>
      </c>
      <c r="D8241" s="638" t="str">
        <f>IF($C8241="","",IFERROR(_xlfn.XLOOKUP($C8241,'1.PrepList'!$I$2:$I$1500,'1.PrepList'!$J$2:$J$1500,"")&amp;"",""))</f>
        <v/>
      </c>
      <c r="E8241" s="638" t="str">
        <f>IF($C8241="","",IFERROR(_xlfn.XLOOKUP($C8241,'1.PrepList'!$I$2:$I$1500,'1.PrepList'!$N$2:$N$1500,"")&amp;"",""))</f>
        <v/>
      </c>
      <c r="F8241" s="638" t="str">
        <f>IF($C8241="","",IFERROR(_xlfn.XLOOKUP($C8241,'1.PrepList'!$I$2:$I$1500,'1.PrepList'!$K$2:$K$1500,"")&amp;"",""))</f>
        <v/>
      </c>
      <c r="H8241" s="644" t="str">
        <f>IF($C8241="","",IFERROR(IF(_xlfn.XLOOKUP($C8241,tbl_StartedStatus[Bold ID],tbl_StartedStatus[Started])="Started","Yes",IF(_xlfn.XLOOKUP($C8241,tbl_StartedStatus[Bold ID],tbl_StartedStatus[Started])="No Show","No Show","")),""))</f>
        <v/>
      </c>
    </row>
    <row r="8242" spans="1:8" ht="15" customHeight="1" thickBot="1">
      <c r="A8242" s="38" t="str">
        <f>IF($C8242="","",IFERROR(_xlfn.XLOOKUP($C8242,'1.PrepList'!$I$2:$I$1500,'1.PrepList'!$G$2:$G$1500,"")&amp;"",""))</f>
        <v/>
      </c>
      <c r="B8242" s="638" t="str">
        <f>IF($C8242="","",IFERROR(_xlfn.XLOOKUP($C8242,'1.PrepList'!$I$2:$I$1500,'1.PrepList'!$H$2:$H$1500,"")&amp;"",""))</f>
        <v/>
      </c>
      <c r="D8242" s="638" t="str">
        <f>IF($C8242="","",IFERROR(_xlfn.XLOOKUP($C8242,'1.PrepList'!$I$2:$I$1500,'1.PrepList'!$J$2:$J$1500,"")&amp;"",""))</f>
        <v/>
      </c>
      <c r="E8242" s="638" t="str">
        <f>IF($C8242="","",IFERROR(_xlfn.XLOOKUP($C8242,'1.PrepList'!$I$2:$I$1500,'1.PrepList'!$N$2:$N$1500,"")&amp;"",""))</f>
        <v/>
      </c>
      <c r="F8242" s="638" t="str">
        <f>IF($C8242="","",IFERROR(_xlfn.XLOOKUP($C8242,'1.PrepList'!$I$2:$I$1500,'1.PrepList'!$K$2:$K$1500,"")&amp;"",""))</f>
        <v/>
      </c>
      <c r="H8242" s="644" t="str">
        <f>IF($C8242="","",IFERROR(IF(_xlfn.XLOOKUP($C8242,tbl_StartedStatus[Bold ID],tbl_StartedStatus[Started])="Started","Yes",IF(_xlfn.XLOOKUP($C8242,tbl_StartedStatus[Bold ID],tbl_StartedStatus[Started])="No Show","No Show","")),""))</f>
        <v/>
      </c>
    </row>
    <row r="8243" spans="1:8" ht="15" customHeight="1" thickBot="1">
      <c r="A8243" s="38" t="str">
        <f>IF($C8243="","",IFERROR(_xlfn.XLOOKUP($C8243,'1.PrepList'!$I$2:$I$1500,'1.PrepList'!$G$2:$G$1500,"")&amp;"",""))</f>
        <v/>
      </c>
      <c r="B8243" s="638" t="str">
        <f>IF($C8243="","",IFERROR(_xlfn.XLOOKUP($C8243,'1.PrepList'!$I$2:$I$1500,'1.PrepList'!$H$2:$H$1500,"")&amp;"",""))</f>
        <v/>
      </c>
      <c r="D8243" s="638" t="str">
        <f>IF($C8243="","",IFERROR(_xlfn.XLOOKUP($C8243,'1.PrepList'!$I$2:$I$1500,'1.PrepList'!$J$2:$J$1500,"")&amp;"",""))</f>
        <v/>
      </c>
      <c r="E8243" s="638" t="str">
        <f>IF($C8243="","",IFERROR(_xlfn.XLOOKUP($C8243,'1.PrepList'!$I$2:$I$1500,'1.PrepList'!$N$2:$N$1500,"")&amp;"",""))</f>
        <v/>
      </c>
      <c r="F8243" s="638" t="str">
        <f>IF($C8243="","",IFERROR(_xlfn.XLOOKUP($C8243,'1.PrepList'!$I$2:$I$1500,'1.PrepList'!$K$2:$K$1500,"")&amp;"",""))</f>
        <v/>
      </c>
      <c r="H8243" s="644" t="str">
        <f>IF($C8243="","",IFERROR(IF(_xlfn.XLOOKUP($C8243,tbl_StartedStatus[Bold ID],tbl_StartedStatus[Started])="Started","Yes",IF(_xlfn.XLOOKUP($C8243,tbl_StartedStatus[Bold ID],tbl_StartedStatus[Started])="No Show","No Show","")),""))</f>
        <v/>
      </c>
    </row>
    <row r="8244" spans="1:8" ht="15" customHeight="1" thickBot="1">
      <c r="A8244" s="38" t="str">
        <f>IF($C8244="","",IFERROR(_xlfn.XLOOKUP($C8244,'1.PrepList'!$I$2:$I$1500,'1.PrepList'!$G$2:$G$1500,"")&amp;"",""))</f>
        <v/>
      </c>
      <c r="B8244" s="638" t="str">
        <f>IF($C8244="","",IFERROR(_xlfn.XLOOKUP($C8244,'1.PrepList'!$I$2:$I$1500,'1.PrepList'!$H$2:$H$1500,"")&amp;"",""))</f>
        <v/>
      </c>
      <c r="D8244" s="638" t="str">
        <f>IF($C8244="","",IFERROR(_xlfn.XLOOKUP($C8244,'1.PrepList'!$I$2:$I$1500,'1.PrepList'!$J$2:$J$1500,"")&amp;"",""))</f>
        <v/>
      </c>
      <c r="E8244" s="638" t="str">
        <f>IF($C8244="","",IFERROR(_xlfn.XLOOKUP($C8244,'1.PrepList'!$I$2:$I$1500,'1.PrepList'!$N$2:$N$1500,"")&amp;"",""))</f>
        <v/>
      </c>
      <c r="F8244" s="638" t="str">
        <f>IF($C8244="","",IFERROR(_xlfn.XLOOKUP($C8244,'1.PrepList'!$I$2:$I$1500,'1.PrepList'!$K$2:$K$1500,"")&amp;"",""))</f>
        <v/>
      </c>
      <c r="H8244" s="644" t="str">
        <f>IF($C8244="","",IFERROR(IF(_xlfn.XLOOKUP($C8244,tbl_StartedStatus[Bold ID],tbl_StartedStatus[Started])="Started","Yes",IF(_xlfn.XLOOKUP($C8244,tbl_StartedStatus[Bold ID],tbl_StartedStatus[Started])="No Show","No Show","")),""))</f>
        <v/>
      </c>
    </row>
    <row r="8245" spans="1:8" ht="15" customHeight="1" thickBot="1">
      <c r="A8245" s="38" t="str">
        <f>IF($C8245="","",IFERROR(_xlfn.XLOOKUP($C8245,'1.PrepList'!$I$2:$I$1500,'1.PrepList'!$G$2:$G$1500,"")&amp;"",""))</f>
        <v/>
      </c>
      <c r="B8245" s="638" t="str">
        <f>IF($C8245="","",IFERROR(_xlfn.XLOOKUP($C8245,'1.PrepList'!$I$2:$I$1500,'1.PrepList'!$H$2:$H$1500,"")&amp;"",""))</f>
        <v/>
      </c>
      <c r="D8245" s="638" t="str">
        <f>IF($C8245="","",IFERROR(_xlfn.XLOOKUP($C8245,'1.PrepList'!$I$2:$I$1500,'1.PrepList'!$J$2:$J$1500,"")&amp;"",""))</f>
        <v/>
      </c>
      <c r="E8245" s="638" t="str">
        <f>IF($C8245="","",IFERROR(_xlfn.XLOOKUP($C8245,'1.PrepList'!$I$2:$I$1500,'1.PrepList'!$N$2:$N$1500,"")&amp;"",""))</f>
        <v/>
      </c>
      <c r="F8245" s="638" t="str">
        <f>IF($C8245="","",IFERROR(_xlfn.XLOOKUP($C8245,'1.PrepList'!$I$2:$I$1500,'1.PrepList'!$K$2:$K$1500,"")&amp;"",""))</f>
        <v/>
      </c>
      <c r="H8245" s="644" t="str">
        <f>IF($C8245="","",IFERROR(IF(_xlfn.XLOOKUP($C8245,tbl_StartedStatus[Bold ID],tbl_StartedStatus[Started])="Started","Yes",IF(_xlfn.XLOOKUP($C8245,tbl_StartedStatus[Bold ID],tbl_StartedStatus[Started])="No Show","No Show","")),""))</f>
        <v/>
      </c>
    </row>
    <row r="8246" spans="1:8" ht="15" customHeight="1" thickBot="1">
      <c r="A8246" s="38" t="str">
        <f>IF($C8246="","",IFERROR(_xlfn.XLOOKUP($C8246,'1.PrepList'!$I$2:$I$1500,'1.PrepList'!$G$2:$G$1500,"")&amp;"",""))</f>
        <v/>
      </c>
      <c r="B8246" s="638" t="str">
        <f>IF($C8246="","",IFERROR(_xlfn.XLOOKUP($C8246,'1.PrepList'!$I$2:$I$1500,'1.PrepList'!$H$2:$H$1500,"")&amp;"",""))</f>
        <v/>
      </c>
      <c r="D8246" s="638" t="str">
        <f>IF($C8246="","",IFERROR(_xlfn.XLOOKUP($C8246,'1.PrepList'!$I$2:$I$1500,'1.PrepList'!$J$2:$J$1500,"")&amp;"",""))</f>
        <v/>
      </c>
      <c r="E8246" s="638" t="str">
        <f>IF($C8246="","",IFERROR(_xlfn.XLOOKUP($C8246,'1.PrepList'!$I$2:$I$1500,'1.PrepList'!$N$2:$N$1500,"")&amp;"",""))</f>
        <v/>
      </c>
      <c r="F8246" s="638" t="str">
        <f>IF($C8246="","",IFERROR(_xlfn.XLOOKUP($C8246,'1.PrepList'!$I$2:$I$1500,'1.PrepList'!$K$2:$K$1500,"")&amp;"",""))</f>
        <v/>
      </c>
      <c r="H8246" s="644" t="str">
        <f>IF($C8246="","",IFERROR(IF(_xlfn.XLOOKUP($C8246,tbl_StartedStatus[Bold ID],tbl_StartedStatus[Started])="Started","Yes",IF(_xlfn.XLOOKUP($C8246,tbl_StartedStatus[Bold ID],tbl_StartedStatus[Started])="No Show","No Show","")),""))</f>
        <v/>
      </c>
    </row>
    <row r="8247" spans="1:8" ht="15" customHeight="1" thickBot="1">
      <c r="A8247" s="38" t="str">
        <f>IF($C8247="","",IFERROR(_xlfn.XLOOKUP($C8247,'1.PrepList'!$I$2:$I$1500,'1.PrepList'!$G$2:$G$1500,"")&amp;"",""))</f>
        <v/>
      </c>
      <c r="B8247" s="638" t="str">
        <f>IF($C8247="","",IFERROR(_xlfn.XLOOKUP($C8247,'1.PrepList'!$I$2:$I$1500,'1.PrepList'!$H$2:$H$1500,"")&amp;"",""))</f>
        <v/>
      </c>
      <c r="D8247" s="638" t="str">
        <f>IF($C8247="","",IFERROR(_xlfn.XLOOKUP($C8247,'1.PrepList'!$I$2:$I$1500,'1.PrepList'!$J$2:$J$1500,"")&amp;"",""))</f>
        <v/>
      </c>
      <c r="E8247" s="638" t="str">
        <f>IF($C8247="","",IFERROR(_xlfn.XLOOKUP($C8247,'1.PrepList'!$I$2:$I$1500,'1.PrepList'!$N$2:$N$1500,"")&amp;"",""))</f>
        <v/>
      </c>
      <c r="F8247" s="638" t="str">
        <f>IF($C8247="","",IFERROR(_xlfn.XLOOKUP($C8247,'1.PrepList'!$I$2:$I$1500,'1.PrepList'!$K$2:$K$1500,"")&amp;"",""))</f>
        <v/>
      </c>
      <c r="H8247" s="644" t="str">
        <f>IF($C8247="","",IFERROR(IF(_xlfn.XLOOKUP($C8247,tbl_StartedStatus[Bold ID],tbl_StartedStatus[Started])="Started","Yes",IF(_xlfn.XLOOKUP($C8247,tbl_StartedStatus[Bold ID],tbl_StartedStatus[Started])="No Show","No Show","")),""))</f>
        <v/>
      </c>
    </row>
    <row r="8248" spans="1:8" ht="15" customHeight="1" thickBot="1">
      <c r="A8248" s="38" t="str">
        <f>IF($C8248="","",IFERROR(_xlfn.XLOOKUP($C8248,'1.PrepList'!$I$2:$I$1500,'1.PrepList'!$G$2:$G$1500,"")&amp;"",""))</f>
        <v/>
      </c>
      <c r="B8248" s="638" t="str">
        <f>IF($C8248="","",IFERROR(_xlfn.XLOOKUP($C8248,'1.PrepList'!$I$2:$I$1500,'1.PrepList'!$H$2:$H$1500,"")&amp;"",""))</f>
        <v/>
      </c>
      <c r="D8248" s="638" t="str">
        <f>IF($C8248="","",IFERROR(_xlfn.XLOOKUP($C8248,'1.PrepList'!$I$2:$I$1500,'1.PrepList'!$J$2:$J$1500,"")&amp;"",""))</f>
        <v/>
      </c>
      <c r="E8248" s="638" t="str">
        <f>IF($C8248="","",IFERROR(_xlfn.XLOOKUP($C8248,'1.PrepList'!$I$2:$I$1500,'1.PrepList'!$N$2:$N$1500,"")&amp;"",""))</f>
        <v/>
      </c>
      <c r="F8248" s="638" t="str">
        <f>IF($C8248="","",IFERROR(_xlfn.XLOOKUP($C8248,'1.PrepList'!$I$2:$I$1500,'1.PrepList'!$K$2:$K$1500,"")&amp;"",""))</f>
        <v/>
      </c>
      <c r="H8248" s="644" t="str">
        <f>IF($C8248="","",IFERROR(IF(_xlfn.XLOOKUP($C8248,tbl_StartedStatus[Bold ID],tbl_StartedStatus[Started])="Started","Yes",IF(_xlfn.XLOOKUP($C8248,tbl_StartedStatus[Bold ID],tbl_StartedStatus[Started])="No Show","No Show","")),""))</f>
        <v/>
      </c>
    </row>
    <row r="8249" spans="1:8" ht="15" customHeight="1" thickBot="1">
      <c r="A8249" s="38" t="str">
        <f>IF($C8249="","",IFERROR(_xlfn.XLOOKUP($C8249,'1.PrepList'!$I$2:$I$1500,'1.PrepList'!$G$2:$G$1500,"")&amp;"",""))</f>
        <v/>
      </c>
      <c r="B8249" s="638" t="str">
        <f>IF($C8249="","",IFERROR(_xlfn.XLOOKUP($C8249,'1.PrepList'!$I$2:$I$1500,'1.PrepList'!$H$2:$H$1500,"")&amp;"",""))</f>
        <v/>
      </c>
      <c r="D8249" s="638" t="str">
        <f>IF($C8249="","",IFERROR(_xlfn.XLOOKUP($C8249,'1.PrepList'!$I$2:$I$1500,'1.PrepList'!$J$2:$J$1500,"")&amp;"",""))</f>
        <v/>
      </c>
      <c r="E8249" s="638" t="str">
        <f>IF($C8249="","",IFERROR(_xlfn.XLOOKUP($C8249,'1.PrepList'!$I$2:$I$1500,'1.PrepList'!$N$2:$N$1500,"")&amp;"",""))</f>
        <v/>
      </c>
      <c r="F8249" s="638" t="str">
        <f>IF($C8249="","",IFERROR(_xlfn.XLOOKUP($C8249,'1.PrepList'!$I$2:$I$1500,'1.PrepList'!$K$2:$K$1500,"")&amp;"",""))</f>
        <v/>
      </c>
      <c r="H8249" s="644" t="str">
        <f>IF($C8249="","",IFERROR(IF(_xlfn.XLOOKUP($C8249,tbl_StartedStatus[Bold ID],tbl_StartedStatus[Started])="Started","Yes",IF(_xlfn.XLOOKUP($C8249,tbl_StartedStatus[Bold ID],tbl_StartedStatus[Started])="No Show","No Show","")),""))</f>
        <v/>
      </c>
    </row>
    <row r="8250" spans="1:8" ht="15" customHeight="1" thickBot="1">
      <c r="A8250" s="38" t="str">
        <f>IF($C8250="","",IFERROR(_xlfn.XLOOKUP($C8250,'1.PrepList'!$I$2:$I$1500,'1.PrepList'!$G$2:$G$1500,"")&amp;"",""))</f>
        <v/>
      </c>
      <c r="B8250" s="638" t="str">
        <f>IF($C8250="","",IFERROR(_xlfn.XLOOKUP($C8250,'1.PrepList'!$I$2:$I$1500,'1.PrepList'!$H$2:$H$1500,"")&amp;"",""))</f>
        <v/>
      </c>
      <c r="D8250" s="638" t="str">
        <f>IF($C8250="","",IFERROR(_xlfn.XLOOKUP($C8250,'1.PrepList'!$I$2:$I$1500,'1.PrepList'!$J$2:$J$1500,"")&amp;"",""))</f>
        <v/>
      </c>
      <c r="E8250" s="638" t="str">
        <f>IF($C8250="","",IFERROR(_xlfn.XLOOKUP($C8250,'1.PrepList'!$I$2:$I$1500,'1.PrepList'!$N$2:$N$1500,"")&amp;"",""))</f>
        <v/>
      </c>
      <c r="F8250" s="638" t="str">
        <f>IF($C8250="","",IFERROR(_xlfn.XLOOKUP($C8250,'1.PrepList'!$I$2:$I$1500,'1.PrepList'!$K$2:$K$1500,"")&amp;"",""))</f>
        <v/>
      </c>
      <c r="H8250" s="644" t="str">
        <f>IF($C8250="","",IFERROR(IF(_xlfn.XLOOKUP($C8250,tbl_StartedStatus[Bold ID],tbl_StartedStatus[Started])="Started","Yes",IF(_xlfn.XLOOKUP($C8250,tbl_StartedStatus[Bold ID],tbl_StartedStatus[Started])="No Show","No Show","")),""))</f>
        <v/>
      </c>
    </row>
    <row r="8251" spans="1:8" ht="15" customHeight="1" thickBot="1">
      <c r="A8251" s="38" t="str">
        <f>IF($C8251="","",IFERROR(_xlfn.XLOOKUP($C8251,'1.PrepList'!$I$2:$I$1500,'1.PrepList'!$G$2:$G$1500,"")&amp;"",""))</f>
        <v/>
      </c>
      <c r="B8251" s="638" t="str">
        <f>IF($C8251="","",IFERROR(_xlfn.XLOOKUP($C8251,'1.PrepList'!$I$2:$I$1500,'1.PrepList'!$H$2:$H$1500,"")&amp;"",""))</f>
        <v/>
      </c>
      <c r="D8251" s="638" t="str">
        <f>IF($C8251="","",IFERROR(_xlfn.XLOOKUP($C8251,'1.PrepList'!$I$2:$I$1500,'1.PrepList'!$J$2:$J$1500,"")&amp;"",""))</f>
        <v/>
      </c>
      <c r="E8251" s="638" t="str">
        <f>IF($C8251="","",IFERROR(_xlfn.XLOOKUP($C8251,'1.PrepList'!$I$2:$I$1500,'1.PrepList'!$N$2:$N$1500,"")&amp;"",""))</f>
        <v/>
      </c>
      <c r="F8251" s="638" t="str">
        <f>IF($C8251="","",IFERROR(_xlfn.XLOOKUP($C8251,'1.PrepList'!$I$2:$I$1500,'1.PrepList'!$K$2:$K$1500,"")&amp;"",""))</f>
        <v/>
      </c>
      <c r="H8251" s="644" t="str">
        <f>IF($C8251="","",IFERROR(IF(_xlfn.XLOOKUP($C8251,tbl_StartedStatus[Bold ID],tbl_StartedStatus[Started])="Started","Yes",IF(_xlfn.XLOOKUP($C8251,tbl_StartedStatus[Bold ID],tbl_StartedStatus[Started])="No Show","No Show","")),""))</f>
        <v/>
      </c>
    </row>
    <row r="8252" spans="1:8" ht="15" customHeight="1" thickBot="1">
      <c r="A8252" s="38" t="str">
        <f>IF($C8252="","",IFERROR(_xlfn.XLOOKUP($C8252,'1.PrepList'!$I$2:$I$1500,'1.PrepList'!$G$2:$G$1500,"")&amp;"",""))</f>
        <v/>
      </c>
      <c r="B8252" s="638" t="str">
        <f>IF($C8252="","",IFERROR(_xlfn.XLOOKUP($C8252,'1.PrepList'!$I$2:$I$1500,'1.PrepList'!$H$2:$H$1500,"")&amp;"",""))</f>
        <v/>
      </c>
      <c r="D8252" s="638" t="str">
        <f>IF($C8252="","",IFERROR(_xlfn.XLOOKUP($C8252,'1.PrepList'!$I$2:$I$1500,'1.PrepList'!$J$2:$J$1500,"")&amp;"",""))</f>
        <v/>
      </c>
      <c r="E8252" s="638" t="str">
        <f>IF($C8252="","",IFERROR(_xlfn.XLOOKUP($C8252,'1.PrepList'!$I$2:$I$1500,'1.PrepList'!$N$2:$N$1500,"")&amp;"",""))</f>
        <v/>
      </c>
      <c r="F8252" s="638" t="str">
        <f>IF($C8252="","",IFERROR(_xlfn.XLOOKUP($C8252,'1.PrepList'!$I$2:$I$1500,'1.PrepList'!$K$2:$K$1500,"")&amp;"",""))</f>
        <v/>
      </c>
      <c r="H8252" s="644" t="str">
        <f>IF($C8252="","",IFERROR(IF(_xlfn.XLOOKUP($C8252,tbl_StartedStatus[Bold ID],tbl_StartedStatus[Started])="Started","Yes",IF(_xlfn.XLOOKUP($C8252,tbl_StartedStatus[Bold ID],tbl_StartedStatus[Started])="No Show","No Show","")),""))</f>
        <v/>
      </c>
    </row>
    <row r="8253" spans="1:8" ht="15" customHeight="1" thickBot="1">
      <c r="A8253" s="38" t="str">
        <f>IF($C8253="","",IFERROR(_xlfn.XLOOKUP($C8253,'1.PrepList'!$I$2:$I$1500,'1.PrepList'!$G$2:$G$1500,"")&amp;"",""))</f>
        <v/>
      </c>
      <c r="B8253" s="638" t="str">
        <f>IF($C8253="","",IFERROR(_xlfn.XLOOKUP($C8253,'1.PrepList'!$I$2:$I$1500,'1.PrepList'!$H$2:$H$1500,"")&amp;"",""))</f>
        <v/>
      </c>
      <c r="D8253" s="638" t="str">
        <f>IF($C8253="","",IFERROR(_xlfn.XLOOKUP($C8253,'1.PrepList'!$I$2:$I$1500,'1.PrepList'!$J$2:$J$1500,"")&amp;"",""))</f>
        <v/>
      </c>
      <c r="E8253" s="638" t="str">
        <f>IF($C8253="","",IFERROR(_xlfn.XLOOKUP($C8253,'1.PrepList'!$I$2:$I$1500,'1.PrepList'!$N$2:$N$1500,"")&amp;"",""))</f>
        <v/>
      </c>
      <c r="F8253" s="638" t="str">
        <f>IF($C8253="","",IFERROR(_xlfn.XLOOKUP($C8253,'1.PrepList'!$I$2:$I$1500,'1.PrepList'!$K$2:$K$1500,"")&amp;"",""))</f>
        <v/>
      </c>
      <c r="H8253" s="644" t="str">
        <f>IF($C8253="","",IFERROR(IF(_xlfn.XLOOKUP($C8253,tbl_StartedStatus[Bold ID],tbl_StartedStatus[Started])="Started","Yes",IF(_xlfn.XLOOKUP($C8253,tbl_StartedStatus[Bold ID],tbl_StartedStatus[Started])="No Show","No Show","")),""))</f>
        <v/>
      </c>
    </row>
    <row r="8254" spans="1:8" ht="15" customHeight="1" thickBot="1">
      <c r="A8254" s="38" t="str">
        <f>IF($C8254="","",IFERROR(_xlfn.XLOOKUP($C8254,'1.PrepList'!$I$2:$I$1500,'1.PrepList'!$G$2:$G$1500,"")&amp;"",""))</f>
        <v/>
      </c>
      <c r="B8254" s="638" t="str">
        <f>IF($C8254="","",IFERROR(_xlfn.XLOOKUP($C8254,'1.PrepList'!$I$2:$I$1500,'1.PrepList'!$H$2:$H$1500,"")&amp;"",""))</f>
        <v/>
      </c>
      <c r="D8254" s="638" t="str">
        <f>IF($C8254="","",IFERROR(_xlfn.XLOOKUP($C8254,'1.PrepList'!$I$2:$I$1500,'1.PrepList'!$J$2:$J$1500,"")&amp;"",""))</f>
        <v/>
      </c>
      <c r="E8254" s="638" t="str">
        <f>IF($C8254="","",IFERROR(_xlfn.XLOOKUP($C8254,'1.PrepList'!$I$2:$I$1500,'1.PrepList'!$N$2:$N$1500,"")&amp;"",""))</f>
        <v/>
      </c>
      <c r="F8254" s="638" t="str">
        <f>IF($C8254="","",IFERROR(_xlfn.XLOOKUP($C8254,'1.PrepList'!$I$2:$I$1500,'1.PrepList'!$K$2:$K$1500,"")&amp;"",""))</f>
        <v/>
      </c>
      <c r="H8254" s="644" t="str">
        <f>IF($C8254="","",IFERROR(IF(_xlfn.XLOOKUP($C8254,tbl_StartedStatus[Bold ID],tbl_StartedStatus[Started])="Started","Yes",IF(_xlfn.XLOOKUP($C8254,tbl_StartedStatus[Bold ID],tbl_StartedStatus[Started])="No Show","No Show","")),""))</f>
        <v/>
      </c>
    </row>
    <row r="8255" spans="1:8" ht="15" customHeight="1" thickBot="1">
      <c r="A8255" s="38" t="str">
        <f>IF($C8255="","",IFERROR(_xlfn.XLOOKUP($C8255,'1.PrepList'!$I$2:$I$1500,'1.PrepList'!$G$2:$G$1500,"")&amp;"",""))</f>
        <v/>
      </c>
      <c r="B8255" s="638" t="str">
        <f>IF($C8255="","",IFERROR(_xlfn.XLOOKUP($C8255,'1.PrepList'!$I$2:$I$1500,'1.PrepList'!$H$2:$H$1500,"")&amp;"",""))</f>
        <v/>
      </c>
      <c r="D8255" s="638" t="str">
        <f>IF($C8255="","",IFERROR(_xlfn.XLOOKUP($C8255,'1.PrepList'!$I$2:$I$1500,'1.PrepList'!$J$2:$J$1500,"")&amp;"",""))</f>
        <v/>
      </c>
      <c r="E8255" s="638" t="str">
        <f>IF($C8255="","",IFERROR(_xlfn.XLOOKUP($C8255,'1.PrepList'!$I$2:$I$1500,'1.PrepList'!$N$2:$N$1500,"")&amp;"",""))</f>
        <v/>
      </c>
      <c r="F8255" s="638" t="str">
        <f>IF($C8255="","",IFERROR(_xlfn.XLOOKUP($C8255,'1.PrepList'!$I$2:$I$1500,'1.PrepList'!$K$2:$K$1500,"")&amp;"",""))</f>
        <v/>
      </c>
      <c r="H8255" s="644" t="str">
        <f>IF($C8255="","",IFERROR(IF(_xlfn.XLOOKUP($C8255,tbl_StartedStatus[Bold ID],tbl_StartedStatus[Started])="Started","Yes",IF(_xlfn.XLOOKUP($C8255,tbl_StartedStatus[Bold ID],tbl_StartedStatus[Started])="No Show","No Show","")),""))</f>
        <v/>
      </c>
    </row>
    <row r="8256" spans="1:8" ht="15" customHeight="1" thickBot="1">
      <c r="A8256" s="38" t="str">
        <f>IF($C8256="","",IFERROR(_xlfn.XLOOKUP($C8256,'1.PrepList'!$I$2:$I$1500,'1.PrepList'!$G$2:$G$1500,"")&amp;"",""))</f>
        <v/>
      </c>
      <c r="B8256" s="638" t="str">
        <f>IF($C8256="","",IFERROR(_xlfn.XLOOKUP($C8256,'1.PrepList'!$I$2:$I$1500,'1.PrepList'!$H$2:$H$1500,"")&amp;"",""))</f>
        <v/>
      </c>
      <c r="D8256" s="638" t="str">
        <f>IF($C8256="","",IFERROR(_xlfn.XLOOKUP($C8256,'1.PrepList'!$I$2:$I$1500,'1.PrepList'!$J$2:$J$1500,"")&amp;"",""))</f>
        <v/>
      </c>
      <c r="E8256" s="638" t="str">
        <f>IF($C8256="","",IFERROR(_xlfn.XLOOKUP($C8256,'1.PrepList'!$I$2:$I$1500,'1.PrepList'!$N$2:$N$1500,"")&amp;"",""))</f>
        <v/>
      </c>
      <c r="F8256" s="638" t="str">
        <f>IF($C8256="","",IFERROR(_xlfn.XLOOKUP($C8256,'1.PrepList'!$I$2:$I$1500,'1.PrepList'!$K$2:$K$1500,"")&amp;"",""))</f>
        <v/>
      </c>
      <c r="H8256" s="644" t="str">
        <f>IF($C8256="","",IFERROR(IF(_xlfn.XLOOKUP($C8256,tbl_StartedStatus[Bold ID],tbl_StartedStatus[Started])="Started","Yes",IF(_xlfn.XLOOKUP($C8256,tbl_StartedStatus[Bold ID],tbl_StartedStatus[Started])="No Show","No Show","")),""))</f>
        <v/>
      </c>
    </row>
    <row r="8257" spans="1:8" ht="15" customHeight="1" thickBot="1">
      <c r="A8257" s="38" t="str">
        <f>IF($C8257="","",IFERROR(_xlfn.XLOOKUP($C8257,'1.PrepList'!$I$2:$I$1500,'1.PrepList'!$G$2:$G$1500,"")&amp;"",""))</f>
        <v/>
      </c>
      <c r="B8257" s="638" t="str">
        <f>IF($C8257="","",IFERROR(_xlfn.XLOOKUP($C8257,'1.PrepList'!$I$2:$I$1500,'1.PrepList'!$H$2:$H$1500,"")&amp;"",""))</f>
        <v/>
      </c>
      <c r="D8257" s="638" t="str">
        <f>IF($C8257="","",IFERROR(_xlfn.XLOOKUP($C8257,'1.PrepList'!$I$2:$I$1500,'1.PrepList'!$J$2:$J$1500,"")&amp;"",""))</f>
        <v/>
      </c>
      <c r="E8257" s="638" t="str">
        <f>IF($C8257="","",IFERROR(_xlfn.XLOOKUP($C8257,'1.PrepList'!$I$2:$I$1500,'1.PrepList'!$N$2:$N$1500,"")&amp;"",""))</f>
        <v/>
      </c>
      <c r="F8257" s="638" t="str">
        <f>IF($C8257="","",IFERROR(_xlfn.XLOOKUP($C8257,'1.PrepList'!$I$2:$I$1500,'1.PrepList'!$K$2:$K$1500,"")&amp;"",""))</f>
        <v/>
      </c>
      <c r="H8257" s="644" t="str">
        <f>IF($C8257="","",IFERROR(IF(_xlfn.XLOOKUP($C8257,tbl_StartedStatus[Bold ID],tbl_StartedStatus[Started])="Started","Yes",IF(_xlfn.XLOOKUP($C8257,tbl_StartedStatus[Bold ID],tbl_StartedStatus[Started])="No Show","No Show","")),""))</f>
        <v/>
      </c>
    </row>
    <row r="8258" spans="1:8" ht="15" customHeight="1" thickBot="1">
      <c r="A8258" s="38" t="str">
        <f>IF($C8258="","",IFERROR(_xlfn.XLOOKUP($C8258,'1.PrepList'!$I$2:$I$1500,'1.PrepList'!$G$2:$G$1500,"")&amp;"",""))</f>
        <v/>
      </c>
      <c r="B8258" s="638" t="str">
        <f>IF($C8258="","",IFERROR(_xlfn.XLOOKUP($C8258,'1.PrepList'!$I$2:$I$1500,'1.PrepList'!$H$2:$H$1500,"")&amp;"",""))</f>
        <v/>
      </c>
      <c r="D8258" s="638" t="str">
        <f>IF($C8258="","",IFERROR(_xlfn.XLOOKUP($C8258,'1.PrepList'!$I$2:$I$1500,'1.PrepList'!$J$2:$J$1500,"")&amp;"",""))</f>
        <v/>
      </c>
      <c r="E8258" s="638" t="str">
        <f>IF($C8258="","",IFERROR(_xlfn.XLOOKUP($C8258,'1.PrepList'!$I$2:$I$1500,'1.PrepList'!$N$2:$N$1500,"")&amp;"",""))</f>
        <v/>
      </c>
      <c r="F8258" s="638" t="str">
        <f>IF($C8258="","",IFERROR(_xlfn.XLOOKUP($C8258,'1.PrepList'!$I$2:$I$1500,'1.PrepList'!$K$2:$K$1500,"")&amp;"",""))</f>
        <v/>
      </c>
      <c r="H8258" s="644" t="str">
        <f>IF($C8258="","",IFERROR(IF(_xlfn.XLOOKUP($C8258,tbl_StartedStatus[Bold ID],tbl_StartedStatus[Started])="Started","Yes",IF(_xlfn.XLOOKUP($C8258,tbl_StartedStatus[Bold ID],tbl_StartedStatus[Started])="No Show","No Show","")),""))</f>
        <v/>
      </c>
    </row>
    <row r="8259" spans="1:8" ht="15" customHeight="1" thickBot="1">
      <c r="A8259" s="38" t="str">
        <f>IF($C8259="","",IFERROR(_xlfn.XLOOKUP($C8259,'1.PrepList'!$I$2:$I$1500,'1.PrepList'!$G$2:$G$1500,"")&amp;"",""))</f>
        <v/>
      </c>
      <c r="B8259" s="638" t="str">
        <f>IF($C8259="","",IFERROR(_xlfn.XLOOKUP($C8259,'1.PrepList'!$I$2:$I$1500,'1.PrepList'!$H$2:$H$1500,"")&amp;"",""))</f>
        <v/>
      </c>
      <c r="D8259" s="638" t="str">
        <f>IF($C8259="","",IFERROR(_xlfn.XLOOKUP($C8259,'1.PrepList'!$I$2:$I$1500,'1.PrepList'!$J$2:$J$1500,"")&amp;"",""))</f>
        <v/>
      </c>
      <c r="E8259" s="638" t="str">
        <f>IF($C8259="","",IFERROR(_xlfn.XLOOKUP($C8259,'1.PrepList'!$I$2:$I$1500,'1.PrepList'!$N$2:$N$1500,"")&amp;"",""))</f>
        <v/>
      </c>
      <c r="F8259" s="638" t="str">
        <f>IF($C8259="","",IFERROR(_xlfn.XLOOKUP($C8259,'1.PrepList'!$I$2:$I$1500,'1.PrepList'!$K$2:$K$1500,"")&amp;"",""))</f>
        <v/>
      </c>
      <c r="H8259" s="644" t="str">
        <f>IF($C8259="","",IFERROR(IF(_xlfn.XLOOKUP($C8259,tbl_StartedStatus[Bold ID],tbl_StartedStatus[Started])="Started","Yes",IF(_xlfn.XLOOKUP($C8259,tbl_StartedStatus[Bold ID],tbl_StartedStatus[Started])="No Show","No Show","")),""))</f>
        <v/>
      </c>
    </row>
    <row r="8260" spans="1:8" ht="15" customHeight="1" thickBot="1">
      <c r="A8260" s="38" t="str">
        <f>IF($C8260="","",IFERROR(_xlfn.XLOOKUP($C8260,'1.PrepList'!$I$2:$I$1500,'1.PrepList'!$G$2:$G$1500,"")&amp;"",""))</f>
        <v/>
      </c>
      <c r="B8260" s="638" t="str">
        <f>IF($C8260="","",IFERROR(_xlfn.XLOOKUP($C8260,'1.PrepList'!$I$2:$I$1500,'1.PrepList'!$H$2:$H$1500,"")&amp;"",""))</f>
        <v/>
      </c>
      <c r="D8260" s="638" t="str">
        <f>IF($C8260="","",IFERROR(_xlfn.XLOOKUP($C8260,'1.PrepList'!$I$2:$I$1500,'1.PrepList'!$J$2:$J$1500,"")&amp;"",""))</f>
        <v/>
      </c>
      <c r="E8260" s="638" t="str">
        <f>IF($C8260="","",IFERROR(_xlfn.XLOOKUP($C8260,'1.PrepList'!$I$2:$I$1500,'1.PrepList'!$N$2:$N$1500,"")&amp;"",""))</f>
        <v/>
      </c>
      <c r="F8260" s="638" t="str">
        <f>IF($C8260="","",IFERROR(_xlfn.XLOOKUP($C8260,'1.PrepList'!$I$2:$I$1500,'1.PrepList'!$K$2:$K$1500,"")&amp;"",""))</f>
        <v/>
      </c>
      <c r="H8260" s="644" t="str">
        <f>IF($C8260="","",IFERROR(IF(_xlfn.XLOOKUP($C8260,tbl_StartedStatus[Bold ID],tbl_StartedStatus[Started])="Started","Yes",IF(_xlfn.XLOOKUP($C8260,tbl_StartedStatus[Bold ID],tbl_StartedStatus[Started])="No Show","No Show","")),""))</f>
        <v/>
      </c>
    </row>
    <row r="8261" spans="1:8" ht="15" customHeight="1" thickBot="1">
      <c r="A8261" s="38" t="str">
        <f>IF($C8261="","",IFERROR(_xlfn.XLOOKUP($C8261,'1.PrepList'!$I$2:$I$1500,'1.PrepList'!$G$2:$G$1500,"")&amp;"",""))</f>
        <v/>
      </c>
      <c r="B8261" s="638" t="str">
        <f>IF($C8261="","",IFERROR(_xlfn.XLOOKUP($C8261,'1.PrepList'!$I$2:$I$1500,'1.PrepList'!$H$2:$H$1500,"")&amp;"",""))</f>
        <v/>
      </c>
      <c r="D8261" s="638" t="str">
        <f>IF($C8261="","",IFERROR(_xlfn.XLOOKUP($C8261,'1.PrepList'!$I$2:$I$1500,'1.PrepList'!$J$2:$J$1500,"")&amp;"",""))</f>
        <v/>
      </c>
      <c r="E8261" s="638" t="str">
        <f>IF($C8261="","",IFERROR(_xlfn.XLOOKUP($C8261,'1.PrepList'!$I$2:$I$1500,'1.PrepList'!$N$2:$N$1500,"")&amp;"",""))</f>
        <v/>
      </c>
      <c r="F8261" s="638" t="str">
        <f>IF($C8261="","",IFERROR(_xlfn.XLOOKUP($C8261,'1.PrepList'!$I$2:$I$1500,'1.PrepList'!$K$2:$K$1500,"")&amp;"",""))</f>
        <v/>
      </c>
      <c r="H8261" s="644" t="str">
        <f>IF($C8261="","",IFERROR(IF(_xlfn.XLOOKUP($C8261,tbl_StartedStatus[Bold ID],tbl_StartedStatus[Started])="Started","Yes",IF(_xlfn.XLOOKUP($C8261,tbl_StartedStatus[Bold ID],tbl_StartedStatus[Started])="No Show","No Show","")),""))</f>
        <v/>
      </c>
    </row>
    <row r="8262" spans="1:8" ht="15" customHeight="1" thickBot="1">
      <c r="A8262" s="38" t="str">
        <f>IF($C8262="","",IFERROR(_xlfn.XLOOKUP($C8262,'1.PrepList'!$I$2:$I$1500,'1.PrepList'!$G$2:$G$1500,"")&amp;"",""))</f>
        <v/>
      </c>
      <c r="B8262" s="638" t="str">
        <f>IF($C8262="","",IFERROR(_xlfn.XLOOKUP($C8262,'1.PrepList'!$I$2:$I$1500,'1.PrepList'!$H$2:$H$1500,"")&amp;"",""))</f>
        <v/>
      </c>
      <c r="D8262" s="638" t="str">
        <f>IF($C8262="","",IFERROR(_xlfn.XLOOKUP($C8262,'1.PrepList'!$I$2:$I$1500,'1.PrepList'!$J$2:$J$1500,"")&amp;"",""))</f>
        <v/>
      </c>
      <c r="E8262" s="638" t="str">
        <f>IF($C8262="","",IFERROR(_xlfn.XLOOKUP($C8262,'1.PrepList'!$I$2:$I$1500,'1.PrepList'!$N$2:$N$1500,"")&amp;"",""))</f>
        <v/>
      </c>
      <c r="F8262" s="638" t="str">
        <f>IF($C8262="","",IFERROR(_xlfn.XLOOKUP($C8262,'1.PrepList'!$I$2:$I$1500,'1.PrepList'!$K$2:$K$1500,"")&amp;"",""))</f>
        <v/>
      </c>
      <c r="H8262" s="644" t="str">
        <f>IF($C8262="","",IFERROR(IF(_xlfn.XLOOKUP($C8262,tbl_StartedStatus[Bold ID],tbl_StartedStatus[Started])="Started","Yes",IF(_xlfn.XLOOKUP($C8262,tbl_StartedStatus[Bold ID],tbl_StartedStatus[Started])="No Show","No Show","")),""))</f>
        <v/>
      </c>
    </row>
    <row r="8263" spans="1:8" ht="15" customHeight="1" thickBot="1">
      <c r="A8263" s="38" t="str">
        <f>IF($C8263="","",IFERROR(_xlfn.XLOOKUP($C8263,'1.PrepList'!$I$2:$I$1500,'1.PrepList'!$G$2:$G$1500,"")&amp;"",""))</f>
        <v/>
      </c>
      <c r="B8263" s="638" t="str">
        <f>IF($C8263="","",IFERROR(_xlfn.XLOOKUP($C8263,'1.PrepList'!$I$2:$I$1500,'1.PrepList'!$H$2:$H$1500,"")&amp;"",""))</f>
        <v/>
      </c>
      <c r="D8263" s="638" t="str">
        <f>IF($C8263="","",IFERROR(_xlfn.XLOOKUP($C8263,'1.PrepList'!$I$2:$I$1500,'1.PrepList'!$J$2:$J$1500,"")&amp;"",""))</f>
        <v/>
      </c>
      <c r="E8263" s="638" t="str">
        <f>IF($C8263="","",IFERROR(_xlfn.XLOOKUP($C8263,'1.PrepList'!$I$2:$I$1500,'1.PrepList'!$N$2:$N$1500,"")&amp;"",""))</f>
        <v/>
      </c>
      <c r="F8263" s="638" t="str">
        <f>IF($C8263="","",IFERROR(_xlfn.XLOOKUP($C8263,'1.PrepList'!$I$2:$I$1500,'1.PrepList'!$K$2:$K$1500,"")&amp;"",""))</f>
        <v/>
      </c>
      <c r="H8263" s="644" t="str">
        <f>IF($C8263="","",IFERROR(IF(_xlfn.XLOOKUP($C8263,tbl_StartedStatus[Bold ID],tbl_StartedStatus[Started])="Started","Yes",IF(_xlfn.XLOOKUP($C8263,tbl_StartedStatus[Bold ID],tbl_StartedStatus[Started])="No Show","No Show","")),""))</f>
        <v/>
      </c>
    </row>
    <row r="8264" spans="1:8" ht="15" customHeight="1" thickBot="1">
      <c r="A8264" s="38" t="str">
        <f>IF($C8264="","",IFERROR(_xlfn.XLOOKUP($C8264,'1.PrepList'!$I$2:$I$1500,'1.PrepList'!$G$2:$G$1500,"")&amp;"",""))</f>
        <v/>
      </c>
      <c r="B8264" s="638" t="str">
        <f>IF($C8264="","",IFERROR(_xlfn.XLOOKUP($C8264,'1.PrepList'!$I$2:$I$1500,'1.PrepList'!$H$2:$H$1500,"")&amp;"",""))</f>
        <v/>
      </c>
      <c r="D8264" s="638" t="str">
        <f>IF($C8264="","",IFERROR(_xlfn.XLOOKUP($C8264,'1.PrepList'!$I$2:$I$1500,'1.PrepList'!$J$2:$J$1500,"")&amp;"",""))</f>
        <v/>
      </c>
      <c r="E8264" s="638" t="str">
        <f>IF($C8264="","",IFERROR(_xlfn.XLOOKUP($C8264,'1.PrepList'!$I$2:$I$1500,'1.PrepList'!$N$2:$N$1500,"")&amp;"",""))</f>
        <v/>
      </c>
      <c r="F8264" s="638" t="str">
        <f>IF($C8264="","",IFERROR(_xlfn.XLOOKUP($C8264,'1.PrepList'!$I$2:$I$1500,'1.PrepList'!$K$2:$K$1500,"")&amp;"",""))</f>
        <v/>
      </c>
      <c r="H8264" s="644" t="str">
        <f>IF($C8264="","",IFERROR(IF(_xlfn.XLOOKUP($C8264,tbl_StartedStatus[Bold ID],tbl_StartedStatus[Started])="Started","Yes",IF(_xlfn.XLOOKUP($C8264,tbl_StartedStatus[Bold ID],tbl_StartedStatus[Started])="No Show","No Show","")),""))</f>
        <v/>
      </c>
    </row>
    <row r="8265" spans="1:8" ht="15" customHeight="1" thickBot="1">
      <c r="A8265" s="38" t="str">
        <f>IF($C8265="","",IFERROR(_xlfn.XLOOKUP($C8265,'1.PrepList'!$I$2:$I$1500,'1.PrepList'!$G$2:$G$1500,"")&amp;"",""))</f>
        <v/>
      </c>
      <c r="B8265" s="638" t="str">
        <f>IF($C8265="","",IFERROR(_xlfn.XLOOKUP($C8265,'1.PrepList'!$I$2:$I$1500,'1.PrepList'!$H$2:$H$1500,"")&amp;"",""))</f>
        <v/>
      </c>
      <c r="D8265" s="638" t="str">
        <f>IF($C8265="","",IFERROR(_xlfn.XLOOKUP($C8265,'1.PrepList'!$I$2:$I$1500,'1.PrepList'!$J$2:$J$1500,"")&amp;"",""))</f>
        <v/>
      </c>
      <c r="E8265" s="638" t="str">
        <f>IF($C8265="","",IFERROR(_xlfn.XLOOKUP($C8265,'1.PrepList'!$I$2:$I$1500,'1.PrepList'!$N$2:$N$1500,"")&amp;"",""))</f>
        <v/>
      </c>
      <c r="F8265" s="638" t="str">
        <f>IF($C8265="","",IFERROR(_xlfn.XLOOKUP($C8265,'1.PrepList'!$I$2:$I$1500,'1.PrepList'!$K$2:$K$1500,"")&amp;"",""))</f>
        <v/>
      </c>
      <c r="H8265" s="644" t="str">
        <f>IF($C8265="","",IFERROR(IF(_xlfn.XLOOKUP($C8265,tbl_StartedStatus[Bold ID],tbl_StartedStatus[Started])="Started","Yes",IF(_xlfn.XLOOKUP($C8265,tbl_StartedStatus[Bold ID],tbl_StartedStatus[Started])="No Show","No Show","")),""))</f>
        <v/>
      </c>
    </row>
    <row r="8266" spans="1:8" ht="15" customHeight="1" thickBot="1">
      <c r="A8266" s="38" t="str">
        <f>IF($C8266="","",IFERROR(_xlfn.XLOOKUP($C8266,'1.PrepList'!$I$2:$I$1500,'1.PrepList'!$G$2:$G$1500,"")&amp;"",""))</f>
        <v/>
      </c>
      <c r="B8266" s="638" t="str">
        <f>IF($C8266="","",IFERROR(_xlfn.XLOOKUP($C8266,'1.PrepList'!$I$2:$I$1500,'1.PrepList'!$H$2:$H$1500,"")&amp;"",""))</f>
        <v/>
      </c>
      <c r="D8266" s="638" t="str">
        <f>IF($C8266="","",IFERROR(_xlfn.XLOOKUP($C8266,'1.PrepList'!$I$2:$I$1500,'1.PrepList'!$J$2:$J$1500,"")&amp;"",""))</f>
        <v/>
      </c>
      <c r="E8266" s="638" t="str">
        <f>IF($C8266="","",IFERROR(_xlfn.XLOOKUP($C8266,'1.PrepList'!$I$2:$I$1500,'1.PrepList'!$N$2:$N$1500,"")&amp;"",""))</f>
        <v/>
      </c>
      <c r="F8266" s="638" t="str">
        <f>IF($C8266="","",IFERROR(_xlfn.XLOOKUP($C8266,'1.PrepList'!$I$2:$I$1500,'1.PrepList'!$K$2:$K$1500,"")&amp;"",""))</f>
        <v/>
      </c>
      <c r="H8266" s="644" t="str">
        <f>IF($C8266="","",IFERROR(IF(_xlfn.XLOOKUP($C8266,tbl_StartedStatus[Bold ID],tbl_StartedStatus[Started])="Started","Yes",IF(_xlfn.XLOOKUP($C8266,tbl_StartedStatus[Bold ID],tbl_StartedStatus[Started])="No Show","No Show","")),""))</f>
        <v/>
      </c>
    </row>
    <row r="8267" spans="1:8" ht="15" customHeight="1" thickBot="1">
      <c r="A8267" s="38" t="str">
        <f>IF($C8267="","",IFERROR(_xlfn.XLOOKUP($C8267,'1.PrepList'!$I$2:$I$1500,'1.PrepList'!$G$2:$G$1500,"")&amp;"",""))</f>
        <v/>
      </c>
      <c r="B8267" s="638" t="str">
        <f>IF($C8267="","",IFERROR(_xlfn.XLOOKUP($C8267,'1.PrepList'!$I$2:$I$1500,'1.PrepList'!$H$2:$H$1500,"")&amp;"",""))</f>
        <v/>
      </c>
      <c r="D8267" s="638" t="str">
        <f>IF($C8267="","",IFERROR(_xlfn.XLOOKUP($C8267,'1.PrepList'!$I$2:$I$1500,'1.PrepList'!$J$2:$J$1500,"")&amp;"",""))</f>
        <v/>
      </c>
      <c r="E8267" s="638" t="str">
        <f>IF($C8267="","",IFERROR(_xlfn.XLOOKUP($C8267,'1.PrepList'!$I$2:$I$1500,'1.PrepList'!$N$2:$N$1500,"")&amp;"",""))</f>
        <v/>
      </c>
      <c r="F8267" s="638" t="str">
        <f>IF($C8267="","",IFERROR(_xlfn.XLOOKUP($C8267,'1.PrepList'!$I$2:$I$1500,'1.PrepList'!$K$2:$K$1500,"")&amp;"",""))</f>
        <v/>
      </c>
      <c r="H8267" s="644" t="str">
        <f>IF($C8267="","",IFERROR(IF(_xlfn.XLOOKUP($C8267,tbl_StartedStatus[Bold ID],tbl_StartedStatus[Started])="Started","Yes",IF(_xlfn.XLOOKUP($C8267,tbl_StartedStatus[Bold ID],tbl_StartedStatus[Started])="No Show","No Show","")),""))</f>
        <v/>
      </c>
    </row>
    <row r="8268" spans="1:8" ht="15" customHeight="1" thickBot="1">
      <c r="A8268" s="38" t="str">
        <f>IF($C8268="","",IFERROR(_xlfn.XLOOKUP($C8268,'1.PrepList'!$I$2:$I$1500,'1.PrepList'!$G$2:$G$1500,"")&amp;"",""))</f>
        <v/>
      </c>
      <c r="B8268" s="638" t="str">
        <f>IF($C8268="","",IFERROR(_xlfn.XLOOKUP($C8268,'1.PrepList'!$I$2:$I$1500,'1.PrepList'!$H$2:$H$1500,"")&amp;"",""))</f>
        <v/>
      </c>
      <c r="D8268" s="638" t="str">
        <f>IF($C8268="","",IFERROR(_xlfn.XLOOKUP($C8268,'1.PrepList'!$I$2:$I$1500,'1.PrepList'!$J$2:$J$1500,"")&amp;"",""))</f>
        <v/>
      </c>
      <c r="E8268" s="638" t="str">
        <f>IF($C8268="","",IFERROR(_xlfn.XLOOKUP($C8268,'1.PrepList'!$I$2:$I$1500,'1.PrepList'!$N$2:$N$1500,"")&amp;"",""))</f>
        <v/>
      </c>
      <c r="F8268" s="638" t="str">
        <f>IF($C8268="","",IFERROR(_xlfn.XLOOKUP($C8268,'1.PrepList'!$I$2:$I$1500,'1.PrepList'!$K$2:$K$1500,"")&amp;"",""))</f>
        <v/>
      </c>
      <c r="H8268" s="644" t="str">
        <f>IF($C8268="","",IFERROR(IF(_xlfn.XLOOKUP($C8268,tbl_StartedStatus[Bold ID],tbl_StartedStatus[Started])="Started","Yes",IF(_xlfn.XLOOKUP($C8268,tbl_StartedStatus[Bold ID],tbl_StartedStatus[Started])="No Show","No Show","")),""))</f>
        <v/>
      </c>
    </row>
    <row r="8269" spans="1:8" ht="15" customHeight="1" thickBot="1">
      <c r="A8269" s="38" t="str">
        <f>IF($C8269="","",IFERROR(_xlfn.XLOOKUP($C8269,'1.PrepList'!$I$2:$I$1500,'1.PrepList'!$G$2:$G$1500,"")&amp;"",""))</f>
        <v/>
      </c>
      <c r="B8269" s="638" t="str">
        <f>IF($C8269="","",IFERROR(_xlfn.XLOOKUP($C8269,'1.PrepList'!$I$2:$I$1500,'1.PrepList'!$H$2:$H$1500,"")&amp;"",""))</f>
        <v/>
      </c>
      <c r="D8269" s="638" t="str">
        <f>IF($C8269="","",IFERROR(_xlfn.XLOOKUP($C8269,'1.PrepList'!$I$2:$I$1500,'1.PrepList'!$J$2:$J$1500,"")&amp;"",""))</f>
        <v/>
      </c>
      <c r="E8269" s="638" t="str">
        <f>IF($C8269="","",IFERROR(_xlfn.XLOOKUP($C8269,'1.PrepList'!$I$2:$I$1500,'1.PrepList'!$N$2:$N$1500,"")&amp;"",""))</f>
        <v/>
      </c>
      <c r="F8269" s="638" t="str">
        <f>IF($C8269="","",IFERROR(_xlfn.XLOOKUP($C8269,'1.PrepList'!$I$2:$I$1500,'1.PrepList'!$K$2:$K$1500,"")&amp;"",""))</f>
        <v/>
      </c>
      <c r="H8269" s="644" t="str">
        <f>IF($C8269="","",IFERROR(IF(_xlfn.XLOOKUP($C8269,tbl_StartedStatus[Bold ID],tbl_StartedStatus[Started])="Started","Yes",IF(_xlfn.XLOOKUP($C8269,tbl_StartedStatus[Bold ID],tbl_StartedStatus[Started])="No Show","No Show","")),""))</f>
        <v/>
      </c>
    </row>
    <row r="8270" spans="1:8" ht="15" customHeight="1" thickBot="1">
      <c r="A8270" s="38" t="str">
        <f>IF($C8270="","",IFERROR(_xlfn.XLOOKUP($C8270,'1.PrepList'!$I$2:$I$1500,'1.PrepList'!$G$2:$G$1500,"")&amp;"",""))</f>
        <v/>
      </c>
      <c r="B8270" s="638" t="str">
        <f>IF($C8270="","",IFERROR(_xlfn.XLOOKUP($C8270,'1.PrepList'!$I$2:$I$1500,'1.PrepList'!$H$2:$H$1500,"")&amp;"",""))</f>
        <v/>
      </c>
      <c r="D8270" s="638" t="str">
        <f>IF($C8270="","",IFERROR(_xlfn.XLOOKUP($C8270,'1.PrepList'!$I$2:$I$1500,'1.PrepList'!$J$2:$J$1500,"")&amp;"",""))</f>
        <v/>
      </c>
      <c r="E8270" s="638" t="str">
        <f>IF($C8270="","",IFERROR(_xlfn.XLOOKUP($C8270,'1.PrepList'!$I$2:$I$1500,'1.PrepList'!$N$2:$N$1500,"")&amp;"",""))</f>
        <v/>
      </c>
      <c r="F8270" s="638" t="str">
        <f>IF($C8270="","",IFERROR(_xlfn.XLOOKUP($C8270,'1.PrepList'!$I$2:$I$1500,'1.PrepList'!$K$2:$K$1500,"")&amp;"",""))</f>
        <v/>
      </c>
      <c r="H8270" s="644" t="str">
        <f>IF($C8270="","",IFERROR(IF(_xlfn.XLOOKUP($C8270,tbl_StartedStatus[Bold ID],tbl_StartedStatus[Started])="Started","Yes",IF(_xlfn.XLOOKUP($C8270,tbl_StartedStatus[Bold ID],tbl_StartedStatus[Started])="No Show","No Show","")),""))</f>
        <v/>
      </c>
    </row>
    <row r="8271" spans="1:8" ht="15" customHeight="1" thickBot="1">
      <c r="A8271" s="38" t="str">
        <f>IF($C8271="","",IFERROR(_xlfn.XLOOKUP($C8271,'1.PrepList'!$I$2:$I$1500,'1.PrepList'!$G$2:$G$1500,"")&amp;"",""))</f>
        <v/>
      </c>
      <c r="B8271" s="638" t="str">
        <f>IF($C8271="","",IFERROR(_xlfn.XLOOKUP($C8271,'1.PrepList'!$I$2:$I$1500,'1.PrepList'!$H$2:$H$1500,"")&amp;"",""))</f>
        <v/>
      </c>
      <c r="D8271" s="638" t="str">
        <f>IF($C8271="","",IFERROR(_xlfn.XLOOKUP($C8271,'1.PrepList'!$I$2:$I$1500,'1.PrepList'!$J$2:$J$1500,"")&amp;"",""))</f>
        <v/>
      </c>
      <c r="E8271" s="638" t="str">
        <f>IF($C8271="","",IFERROR(_xlfn.XLOOKUP($C8271,'1.PrepList'!$I$2:$I$1500,'1.PrepList'!$N$2:$N$1500,"")&amp;"",""))</f>
        <v/>
      </c>
      <c r="F8271" s="638" t="str">
        <f>IF($C8271="","",IFERROR(_xlfn.XLOOKUP($C8271,'1.PrepList'!$I$2:$I$1500,'1.PrepList'!$K$2:$K$1500,"")&amp;"",""))</f>
        <v/>
      </c>
      <c r="H8271" s="644" t="str">
        <f>IF($C8271="","",IFERROR(IF(_xlfn.XLOOKUP($C8271,tbl_StartedStatus[Bold ID],tbl_StartedStatus[Started])="Started","Yes",IF(_xlfn.XLOOKUP($C8271,tbl_StartedStatus[Bold ID],tbl_StartedStatus[Started])="No Show","No Show","")),""))</f>
        <v/>
      </c>
    </row>
    <row r="8272" spans="1:8" ht="15" customHeight="1" thickBot="1">
      <c r="A8272" s="38" t="str">
        <f>IF($C8272="","",IFERROR(_xlfn.XLOOKUP($C8272,'1.PrepList'!$I$2:$I$1500,'1.PrepList'!$G$2:$G$1500,"")&amp;"",""))</f>
        <v/>
      </c>
      <c r="B8272" s="638" t="str">
        <f>IF($C8272="","",IFERROR(_xlfn.XLOOKUP($C8272,'1.PrepList'!$I$2:$I$1500,'1.PrepList'!$H$2:$H$1500,"")&amp;"",""))</f>
        <v/>
      </c>
      <c r="D8272" s="638" t="str">
        <f>IF($C8272="","",IFERROR(_xlfn.XLOOKUP($C8272,'1.PrepList'!$I$2:$I$1500,'1.PrepList'!$J$2:$J$1500,"")&amp;"",""))</f>
        <v/>
      </c>
      <c r="E8272" s="638" t="str">
        <f>IF($C8272="","",IFERROR(_xlfn.XLOOKUP($C8272,'1.PrepList'!$I$2:$I$1500,'1.PrepList'!$N$2:$N$1500,"")&amp;"",""))</f>
        <v/>
      </c>
      <c r="F8272" s="638" t="str">
        <f>IF($C8272="","",IFERROR(_xlfn.XLOOKUP($C8272,'1.PrepList'!$I$2:$I$1500,'1.PrepList'!$K$2:$K$1500,"")&amp;"",""))</f>
        <v/>
      </c>
      <c r="H8272" s="644" t="str">
        <f>IF($C8272="","",IFERROR(IF(_xlfn.XLOOKUP($C8272,tbl_StartedStatus[Bold ID],tbl_StartedStatus[Started])="Started","Yes",IF(_xlfn.XLOOKUP($C8272,tbl_StartedStatus[Bold ID],tbl_StartedStatus[Started])="No Show","No Show","")),""))</f>
        <v/>
      </c>
    </row>
    <row r="8273" spans="1:8" ht="15" customHeight="1" thickBot="1">
      <c r="A8273" s="38" t="str">
        <f>IF($C8273="","",IFERROR(_xlfn.XLOOKUP($C8273,'1.PrepList'!$I$2:$I$1500,'1.PrepList'!$G$2:$G$1500,"")&amp;"",""))</f>
        <v/>
      </c>
      <c r="B8273" s="638" t="str">
        <f>IF($C8273="","",IFERROR(_xlfn.XLOOKUP($C8273,'1.PrepList'!$I$2:$I$1500,'1.PrepList'!$H$2:$H$1500,"")&amp;"",""))</f>
        <v/>
      </c>
      <c r="D8273" s="638" t="str">
        <f>IF($C8273="","",IFERROR(_xlfn.XLOOKUP($C8273,'1.PrepList'!$I$2:$I$1500,'1.PrepList'!$J$2:$J$1500,"")&amp;"",""))</f>
        <v/>
      </c>
      <c r="E8273" s="638" t="str">
        <f>IF($C8273="","",IFERROR(_xlfn.XLOOKUP($C8273,'1.PrepList'!$I$2:$I$1500,'1.PrepList'!$N$2:$N$1500,"")&amp;"",""))</f>
        <v/>
      </c>
      <c r="F8273" s="638" t="str">
        <f>IF($C8273="","",IFERROR(_xlfn.XLOOKUP($C8273,'1.PrepList'!$I$2:$I$1500,'1.PrepList'!$K$2:$K$1500,"")&amp;"",""))</f>
        <v/>
      </c>
      <c r="H8273" s="644" t="str">
        <f>IF($C8273="","",IFERROR(IF(_xlfn.XLOOKUP($C8273,tbl_StartedStatus[Bold ID],tbl_StartedStatus[Started])="Started","Yes",IF(_xlfn.XLOOKUP($C8273,tbl_StartedStatus[Bold ID],tbl_StartedStatus[Started])="No Show","No Show","")),""))</f>
        <v/>
      </c>
    </row>
    <row r="8274" spans="1:8" ht="15" customHeight="1" thickBot="1">
      <c r="A8274" s="38" t="str">
        <f>IF($C8274="","",IFERROR(_xlfn.XLOOKUP($C8274,'1.PrepList'!$I$2:$I$1500,'1.PrepList'!$G$2:$G$1500,"")&amp;"",""))</f>
        <v/>
      </c>
      <c r="B8274" s="638" t="str">
        <f>IF($C8274="","",IFERROR(_xlfn.XLOOKUP($C8274,'1.PrepList'!$I$2:$I$1500,'1.PrepList'!$H$2:$H$1500,"")&amp;"",""))</f>
        <v/>
      </c>
      <c r="D8274" s="638" t="str">
        <f>IF($C8274="","",IFERROR(_xlfn.XLOOKUP($C8274,'1.PrepList'!$I$2:$I$1500,'1.PrepList'!$J$2:$J$1500,"")&amp;"",""))</f>
        <v/>
      </c>
      <c r="E8274" s="638" t="str">
        <f>IF($C8274="","",IFERROR(_xlfn.XLOOKUP($C8274,'1.PrepList'!$I$2:$I$1500,'1.PrepList'!$N$2:$N$1500,"")&amp;"",""))</f>
        <v/>
      </c>
      <c r="F8274" s="638" t="str">
        <f>IF($C8274="","",IFERROR(_xlfn.XLOOKUP($C8274,'1.PrepList'!$I$2:$I$1500,'1.PrepList'!$K$2:$K$1500,"")&amp;"",""))</f>
        <v/>
      </c>
      <c r="H8274" s="644" t="str">
        <f>IF($C8274="","",IFERROR(IF(_xlfn.XLOOKUP($C8274,tbl_StartedStatus[Bold ID],tbl_StartedStatus[Started])="Started","Yes",IF(_xlfn.XLOOKUP($C8274,tbl_StartedStatus[Bold ID],tbl_StartedStatus[Started])="No Show","No Show","")),""))</f>
        <v/>
      </c>
    </row>
    <row r="8275" spans="1:8" ht="15" customHeight="1" thickBot="1">
      <c r="A8275" s="38" t="str">
        <f>IF($C8275="","",IFERROR(_xlfn.XLOOKUP($C8275,'1.PrepList'!$I$2:$I$1500,'1.PrepList'!$G$2:$G$1500,"")&amp;"",""))</f>
        <v/>
      </c>
      <c r="B8275" s="638" t="str">
        <f>IF($C8275="","",IFERROR(_xlfn.XLOOKUP($C8275,'1.PrepList'!$I$2:$I$1500,'1.PrepList'!$H$2:$H$1500,"")&amp;"",""))</f>
        <v/>
      </c>
      <c r="D8275" s="638" t="str">
        <f>IF($C8275="","",IFERROR(_xlfn.XLOOKUP($C8275,'1.PrepList'!$I$2:$I$1500,'1.PrepList'!$J$2:$J$1500,"")&amp;"",""))</f>
        <v/>
      </c>
      <c r="E8275" s="638" t="str">
        <f>IF($C8275="","",IFERROR(_xlfn.XLOOKUP($C8275,'1.PrepList'!$I$2:$I$1500,'1.PrepList'!$N$2:$N$1500,"")&amp;"",""))</f>
        <v/>
      </c>
      <c r="F8275" s="638" t="str">
        <f>IF($C8275="","",IFERROR(_xlfn.XLOOKUP($C8275,'1.PrepList'!$I$2:$I$1500,'1.PrepList'!$K$2:$K$1500,"")&amp;"",""))</f>
        <v/>
      </c>
      <c r="H8275" s="644" t="str">
        <f>IF($C8275="","",IFERROR(IF(_xlfn.XLOOKUP($C8275,tbl_StartedStatus[Bold ID],tbl_StartedStatus[Started])="Started","Yes",IF(_xlfn.XLOOKUP($C8275,tbl_StartedStatus[Bold ID],tbl_StartedStatus[Started])="No Show","No Show","")),""))</f>
        <v/>
      </c>
    </row>
    <row r="8276" spans="1:8" ht="15" customHeight="1" thickBot="1">
      <c r="A8276" s="38" t="str">
        <f>IF($C8276="","",IFERROR(_xlfn.XLOOKUP($C8276,'1.PrepList'!$I$2:$I$1500,'1.PrepList'!$G$2:$G$1500,"")&amp;"",""))</f>
        <v/>
      </c>
      <c r="B8276" s="638" t="str">
        <f>IF($C8276="","",IFERROR(_xlfn.XLOOKUP($C8276,'1.PrepList'!$I$2:$I$1500,'1.PrepList'!$H$2:$H$1500,"")&amp;"",""))</f>
        <v/>
      </c>
      <c r="D8276" s="638" t="str">
        <f>IF($C8276="","",IFERROR(_xlfn.XLOOKUP($C8276,'1.PrepList'!$I$2:$I$1500,'1.PrepList'!$J$2:$J$1500,"")&amp;"",""))</f>
        <v/>
      </c>
      <c r="E8276" s="638" t="str">
        <f>IF($C8276="","",IFERROR(_xlfn.XLOOKUP($C8276,'1.PrepList'!$I$2:$I$1500,'1.PrepList'!$N$2:$N$1500,"")&amp;"",""))</f>
        <v/>
      </c>
      <c r="F8276" s="638" t="str">
        <f>IF($C8276="","",IFERROR(_xlfn.XLOOKUP($C8276,'1.PrepList'!$I$2:$I$1500,'1.PrepList'!$K$2:$K$1500,"")&amp;"",""))</f>
        <v/>
      </c>
      <c r="H8276" s="644" t="str">
        <f>IF($C8276="","",IFERROR(IF(_xlfn.XLOOKUP($C8276,tbl_StartedStatus[Bold ID],tbl_StartedStatus[Started])="Started","Yes",IF(_xlfn.XLOOKUP($C8276,tbl_StartedStatus[Bold ID],tbl_StartedStatus[Started])="No Show","No Show","")),""))</f>
        <v/>
      </c>
    </row>
    <row r="8277" spans="1:8" ht="15" customHeight="1" thickBot="1">
      <c r="A8277" s="38" t="str">
        <f>IF($C8277="","",IFERROR(_xlfn.XLOOKUP($C8277,'1.PrepList'!$I$2:$I$1500,'1.PrepList'!$G$2:$G$1500,"")&amp;"",""))</f>
        <v/>
      </c>
      <c r="B8277" s="638" t="str">
        <f>IF($C8277="","",IFERROR(_xlfn.XLOOKUP($C8277,'1.PrepList'!$I$2:$I$1500,'1.PrepList'!$H$2:$H$1500,"")&amp;"",""))</f>
        <v/>
      </c>
      <c r="D8277" s="638" t="str">
        <f>IF($C8277="","",IFERROR(_xlfn.XLOOKUP($C8277,'1.PrepList'!$I$2:$I$1500,'1.PrepList'!$J$2:$J$1500,"")&amp;"",""))</f>
        <v/>
      </c>
      <c r="E8277" s="638" t="str">
        <f>IF($C8277="","",IFERROR(_xlfn.XLOOKUP($C8277,'1.PrepList'!$I$2:$I$1500,'1.PrepList'!$N$2:$N$1500,"")&amp;"",""))</f>
        <v/>
      </c>
      <c r="F8277" s="638" t="str">
        <f>IF($C8277="","",IFERROR(_xlfn.XLOOKUP($C8277,'1.PrepList'!$I$2:$I$1500,'1.PrepList'!$K$2:$K$1500,"")&amp;"",""))</f>
        <v/>
      </c>
      <c r="H8277" s="644" t="str">
        <f>IF($C8277="","",IFERROR(IF(_xlfn.XLOOKUP($C8277,tbl_StartedStatus[Bold ID],tbl_StartedStatus[Started])="Started","Yes",IF(_xlfn.XLOOKUP($C8277,tbl_StartedStatus[Bold ID],tbl_StartedStatus[Started])="No Show","No Show","")),""))</f>
        <v/>
      </c>
    </row>
    <row r="8278" spans="1:8" ht="15" customHeight="1" thickBot="1">
      <c r="A8278" s="38" t="str">
        <f>IF($C8278="","",IFERROR(_xlfn.XLOOKUP($C8278,'1.PrepList'!$I$2:$I$1500,'1.PrepList'!$G$2:$G$1500,"")&amp;"",""))</f>
        <v/>
      </c>
      <c r="B8278" s="638" t="str">
        <f>IF($C8278="","",IFERROR(_xlfn.XLOOKUP($C8278,'1.PrepList'!$I$2:$I$1500,'1.PrepList'!$H$2:$H$1500,"")&amp;"",""))</f>
        <v/>
      </c>
      <c r="D8278" s="638" t="str">
        <f>IF($C8278="","",IFERROR(_xlfn.XLOOKUP($C8278,'1.PrepList'!$I$2:$I$1500,'1.PrepList'!$J$2:$J$1500,"")&amp;"",""))</f>
        <v/>
      </c>
      <c r="E8278" s="638" t="str">
        <f>IF($C8278="","",IFERROR(_xlfn.XLOOKUP($C8278,'1.PrepList'!$I$2:$I$1500,'1.PrepList'!$N$2:$N$1500,"")&amp;"",""))</f>
        <v/>
      </c>
      <c r="F8278" s="638" t="str">
        <f>IF($C8278="","",IFERROR(_xlfn.XLOOKUP($C8278,'1.PrepList'!$I$2:$I$1500,'1.PrepList'!$K$2:$K$1500,"")&amp;"",""))</f>
        <v/>
      </c>
      <c r="H8278" s="644" t="str">
        <f>IF($C8278="","",IFERROR(IF(_xlfn.XLOOKUP($C8278,tbl_StartedStatus[Bold ID],tbl_StartedStatus[Started])="Started","Yes",IF(_xlfn.XLOOKUP($C8278,tbl_StartedStatus[Bold ID],tbl_StartedStatus[Started])="No Show","No Show","")),""))</f>
        <v/>
      </c>
    </row>
    <row r="8279" spans="1:8" ht="15" customHeight="1" thickBot="1">
      <c r="A8279" s="38" t="str">
        <f>IF($C8279="","",IFERROR(_xlfn.XLOOKUP($C8279,'1.PrepList'!$I$2:$I$1500,'1.PrepList'!$G$2:$G$1500,"")&amp;"",""))</f>
        <v/>
      </c>
      <c r="B8279" s="638" t="str">
        <f>IF($C8279="","",IFERROR(_xlfn.XLOOKUP($C8279,'1.PrepList'!$I$2:$I$1500,'1.PrepList'!$H$2:$H$1500,"")&amp;"",""))</f>
        <v/>
      </c>
      <c r="D8279" s="638" t="str">
        <f>IF($C8279="","",IFERROR(_xlfn.XLOOKUP($C8279,'1.PrepList'!$I$2:$I$1500,'1.PrepList'!$J$2:$J$1500,"")&amp;"",""))</f>
        <v/>
      </c>
      <c r="E8279" s="638" t="str">
        <f>IF($C8279="","",IFERROR(_xlfn.XLOOKUP($C8279,'1.PrepList'!$I$2:$I$1500,'1.PrepList'!$N$2:$N$1500,"")&amp;"",""))</f>
        <v/>
      </c>
      <c r="F8279" s="638" t="str">
        <f>IF($C8279="","",IFERROR(_xlfn.XLOOKUP($C8279,'1.PrepList'!$I$2:$I$1500,'1.PrepList'!$K$2:$K$1500,"")&amp;"",""))</f>
        <v/>
      </c>
      <c r="H8279" s="644" t="str">
        <f>IF($C8279="","",IFERROR(IF(_xlfn.XLOOKUP($C8279,tbl_StartedStatus[Bold ID],tbl_StartedStatus[Started])="Started","Yes",IF(_xlfn.XLOOKUP($C8279,tbl_StartedStatus[Bold ID],tbl_StartedStatus[Started])="No Show","No Show","")),""))</f>
        <v/>
      </c>
    </row>
    <row r="8280" spans="1:8" ht="15" customHeight="1" thickBot="1">
      <c r="A8280" s="38" t="str">
        <f>IF($C8280="","",IFERROR(_xlfn.XLOOKUP($C8280,'1.PrepList'!$I$2:$I$1500,'1.PrepList'!$G$2:$G$1500,"")&amp;"",""))</f>
        <v/>
      </c>
      <c r="B8280" s="638" t="str">
        <f>IF($C8280="","",IFERROR(_xlfn.XLOOKUP($C8280,'1.PrepList'!$I$2:$I$1500,'1.PrepList'!$H$2:$H$1500,"")&amp;"",""))</f>
        <v/>
      </c>
      <c r="D8280" s="638" t="str">
        <f>IF($C8280="","",IFERROR(_xlfn.XLOOKUP($C8280,'1.PrepList'!$I$2:$I$1500,'1.PrepList'!$J$2:$J$1500,"")&amp;"",""))</f>
        <v/>
      </c>
      <c r="E8280" s="638" t="str">
        <f>IF($C8280="","",IFERROR(_xlfn.XLOOKUP($C8280,'1.PrepList'!$I$2:$I$1500,'1.PrepList'!$N$2:$N$1500,"")&amp;"",""))</f>
        <v/>
      </c>
      <c r="F8280" s="638" t="str">
        <f>IF($C8280="","",IFERROR(_xlfn.XLOOKUP($C8280,'1.PrepList'!$I$2:$I$1500,'1.PrepList'!$K$2:$K$1500,"")&amp;"",""))</f>
        <v/>
      </c>
      <c r="H8280" s="644" t="str">
        <f>IF($C8280="","",IFERROR(IF(_xlfn.XLOOKUP($C8280,tbl_StartedStatus[Bold ID],tbl_StartedStatus[Started])="Started","Yes",IF(_xlfn.XLOOKUP($C8280,tbl_StartedStatus[Bold ID],tbl_StartedStatus[Started])="No Show","No Show","")),""))</f>
        <v/>
      </c>
    </row>
    <row r="8281" spans="1:8" ht="15" customHeight="1" thickBot="1">
      <c r="A8281" s="38" t="str">
        <f>IF($C8281="","",IFERROR(_xlfn.XLOOKUP($C8281,'1.PrepList'!$I$2:$I$1500,'1.PrepList'!$G$2:$G$1500,"")&amp;"",""))</f>
        <v/>
      </c>
      <c r="B8281" s="638" t="str">
        <f>IF($C8281="","",IFERROR(_xlfn.XLOOKUP($C8281,'1.PrepList'!$I$2:$I$1500,'1.PrepList'!$H$2:$H$1500,"")&amp;"",""))</f>
        <v/>
      </c>
      <c r="D8281" s="638" t="str">
        <f>IF($C8281="","",IFERROR(_xlfn.XLOOKUP($C8281,'1.PrepList'!$I$2:$I$1500,'1.PrepList'!$J$2:$J$1500,"")&amp;"",""))</f>
        <v/>
      </c>
      <c r="E8281" s="638" t="str">
        <f>IF($C8281="","",IFERROR(_xlfn.XLOOKUP($C8281,'1.PrepList'!$I$2:$I$1500,'1.PrepList'!$N$2:$N$1500,"")&amp;"",""))</f>
        <v/>
      </c>
      <c r="F8281" s="638" t="str">
        <f>IF($C8281="","",IFERROR(_xlfn.XLOOKUP($C8281,'1.PrepList'!$I$2:$I$1500,'1.PrepList'!$K$2:$K$1500,"")&amp;"",""))</f>
        <v/>
      </c>
      <c r="H8281" s="644" t="str">
        <f>IF($C8281="","",IFERROR(IF(_xlfn.XLOOKUP($C8281,tbl_StartedStatus[Bold ID],tbl_StartedStatus[Started])="Started","Yes",IF(_xlfn.XLOOKUP($C8281,tbl_StartedStatus[Bold ID],tbl_StartedStatus[Started])="No Show","No Show","")),""))</f>
        <v/>
      </c>
    </row>
    <row r="8282" spans="1:8" ht="15" customHeight="1" thickBot="1">
      <c r="A8282" s="38" t="str">
        <f>IF($C8282="","",IFERROR(_xlfn.XLOOKUP($C8282,'1.PrepList'!$I$2:$I$1500,'1.PrepList'!$G$2:$G$1500,"")&amp;"",""))</f>
        <v/>
      </c>
      <c r="B8282" s="638" t="str">
        <f>IF($C8282="","",IFERROR(_xlfn.XLOOKUP($C8282,'1.PrepList'!$I$2:$I$1500,'1.PrepList'!$H$2:$H$1500,"")&amp;"",""))</f>
        <v/>
      </c>
      <c r="D8282" s="638" t="str">
        <f>IF($C8282="","",IFERROR(_xlfn.XLOOKUP($C8282,'1.PrepList'!$I$2:$I$1500,'1.PrepList'!$J$2:$J$1500,"")&amp;"",""))</f>
        <v/>
      </c>
      <c r="E8282" s="638" t="str">
        <f>IF($C8282="","",IFERROR(_xlfn.XLOOKUP($C8282,'1.PrepList'!$I$2:$I$1500,'1.PrepList'!$N$2:$N$1500,"")&amp;"",""))</f>
        <v/>
      </c>
      <c r="F8282" s="638" t="str">
        <f>IF($C8282="","",IFERROR(_xlfn.XLOOKUP($C8282,'1.PrepList'!$I$2:$I$1500,'1.PrepList'!$K$2:$K$1500,"")&amp;"",""))</f>
        <v/>
      </c>
      <c r="H8282" s="644" t="str">
        <f>IF($C8282="","",IFERROR(IF(_xlfn.XLOOKUP($C8282,tbl_StartedStatus[Bold ID],tbl_StartedStatus[Started])="Started","Yes",IF(_xlfn.XLOOKUP($C8282,tbl_StartedStatus[Bold ID],tbl_StartedStatus[Started])="No Show","No Show","")),""))</f>
        <v/>
      </c>
    </row>
    <row r="8283" spans="1:8" ht="15" customHeight="1" thickBot="1">
      <c r="A8283" s="38" t="str">
        <f>IF($C8283="","",IFERROR(_xlfn.XLOOKUP($C8283,'1.PrepList'!$I$2:$I$1500,'1.PrepList'!$G$2:$G$1500,"")&amp;"",""))</f>
        <v/>
      </c>
      <c r="B8283" s="638" t="str">
        <f>IF($C8283="","",IFERROR(_xlfn.XLOOKUP($C8283,'1.PrepList'!$I$2:$I$1500,'1.PrepList'!$H$2:$H$1500,"")&amp;"",""))</f>
        <v/>
      </c>
      <c r="D8283" s="638" t="str">
        <f>IF($C8283="","",IFERROR(_xlfn.XLOOKUP($C8283,'1.PrepList'!$I$2:$I$1500,'1.PrepList'!$J$2:$J$1500,"")&amp;"",""))</f>
        <v/>
      </c>
      <c r="E8283" s="638" t="str">
        <f>IF($C8283="","",IFERROR(_xlfn.XLOOKUP($C8283,'1.PrepList'!$I$2:$I$1500,'1.PrepList'!$N$2:$N$1500,"")&amp;"",""))</f>
        <v/>
      </c>
      <c r="F8283" s="638" t="str">
        <f>IF($C8283="","",IFERROR(_xlfn.XLOOKUP($C8283,'1.PrepList'!$I$2:$I$1500,'1.PrepList'!$K$2:$K$1500,"")&amp;"",""))</f>
        <v/>
      </c>
      <c r="H8283" s="644" t="str">
        <f>IF($C8283="","",IFERROR(IF(_xlfn.XLOOKUP($C8283,tbl_StartedStatus[Bold ID],tbl_StartedStatus[Started])="Started","Yes",IF(_xlfn.XLOOKUP($C8283,tbl_StartedStatus[Bold ID],tbl_StartedStatus[Started])="No Show","No Show","")),""))</f>
        <v/>
      </c>
    </row>
    <row r="8284" spans="1:8" ht="15" customHeight="1" thickBot="1">
      <c r="A8284" s="38" t="str">
        <f>IF($C8284="","",IFERROR(_xlfn.XLOOKUP($C8284,'1.PrepList'!$I$2:$I$1500,'1.PrepList'!$G$2:$G$1500,"")&amp;"",""))</f>
        <v/>
      </c>
      <c r="B8284" s="638" t="str">
        <f>IF($C8284="","",IFERROR(_xlfn.XLOOKUP($C8284,'1.PrepList'!$I$2:$I$1500,'1.PrepList'!$H$2:$H$1500,"")&amp;"",""))</f>
        <v/>
      </c>
      <c r="D8284" s="638" t="str">
        <f>IF($C8284="","",IFERROR(_xlfn.XLOOKUP($C8284,'1.PrepList'!$I$2:$I$1500,'1.PrepList'!$J$2:$J$1500,"")&amp;"",""))</f>
        <v/>
      </c>
      <c r="E8284" s="638" t="str">
        <f>IF($C8284="","",IFERROR(_xlfn.XLOOKUP($C8284,'1.PrepList'!$I$2:$I$1500,'1.PrepList'!$N$2:$N$1500,"")&amp;"",""))</f>
        <v/>
      </c>
      <c r="F8284" s="638" t="str">
        <f>IF($C8284="","",IFERROR(_xlfn.XLOOKUP($C8284,'1.PrepList'!$I$2:$I$1500,'1.PrepList'!$K$2:$K$1500,"")&amp;"",""))</f>
        <v/>
      </c>
      <c r="H8284" s="644" t="str">
        <f>IF($C8284="","",IFERROR(IF(_xlfn.XLOOKUP($C8284,tbl_StartedStatus[Bold ID],tbl_StartedStatus[Started])="Started","Yes",IF(_xlfn.XLOOKUP($C8284,tbl_StartedStatus[Bold ID],tbl_StartedStatus[Started])="No Show","No Show","")),""))</f>
        <v/>
      </c>
    </row>
    <row r="8285" spans="1:8" ht="15" customHeight="1" thickBot="1">
      <c r="A8285" s="38" t="str">
        <f>IF($C8285="","",IFERROR(_xlfn.XLOOKUP($C8285,'1.PrepList'!$I$2:$I$1500,'1.PrepList'!$G$2:$G$1500,"")&amp;"",""))</f>
        <v/>
      </c>
      <c r="B8285" s="638" t="str">
        <f>IF($C8285="","",IFERROR(_xlfn.XLOOKUP($C8285,'1.PrepList'!$I$2:$I$1500,'1.PrepList'!$H$2:$H$1500,"")&amp;"",""))</f>
        <v/>
      </c>
      <c r="D8285" s="638" t="str">
        <f>IF($C8285="","",IFERROR(_xlfn.XLOOKUP($C8285,'1.PrepList'!$I$2:$I$1500,'1.PrepList'!$J$2:$J$1500,"")&amp;"",""))</f>
        <v/>
      </c>
      <c r="E8285" s="638" t="str">
        <f>IF($C8285="","",IFERROR(_xlfn.XLOOKUP($C8285,'1.PrepList'!$I$2:$I$1500,'1.PrepList'!$N$2:$N$1500,"")&amp;"",""))</f>
        <v/>
      </c>
      <c r="F8285" s="638" t="str">
        <f>IF($C8285="","",IFERROR(_xlfn.XLOOKUP($C8285,'1.PrepList'!$I$2:$I$1500,'1.PrepList'!$K$2:$K$1500,"")&amp;"",""))</f>
        <v/>
      </c>
      <c r="H8285" s="644" t="str">
        <f>IF($C8285="","",IFERROR(IF(_xlfn.XLOOKUP($C8285,tbl_StartedStatus[Bold ID],tbl_StartedStatus[Started])="Started","Yes",IF(_xlfn.XLOOKUP($C8285,tbl_StartedStatus[Bold ID],tbl_StartedStatus[Started])="No Show","No Show","")),""))</f>
        <v/>
      </c>
    </row>
    <row r="8286" spans="1:8" ht="15" customHeight="1" thickBot="1">
      <c r="A8286" s="38" t="str">
        <f>IF($C8286="","",IFERROR(_xlfn.XLOOKUP($C8286,'1.PrepList'!$I$2:$I$1500,'1.PrepList'!$G$2:$G$1500,"")&amp;"",""))</f>
        <v/>
      </c>
      <c r="B8286" s="638" t="str">
        <f>IF($C8286="","",IFERROR(_xlfn.XLOOKUP($C8286,'1.PrepList'!$I$2:$I$1500,'1.PrepList'!$H$2:$H$1500,"")&amp;"",""))</f>
        <v/>
      </c>
      <c r="D8286" s="638" t="str">
        <f>IF($C8286="","",IFERROR(_xlfn.XLOOKUP($C8286,'1.PrepList'!$I$2:$I$1500,'1.PrepList'!$J$2:$J$1500,"")&amp;"",""))</f>
        <v/>
      </c>
      <c r="E8286" s="638" t="str">
        <f>IF($C8286="","",IFERROR(_xlfn.XLOOKUP($C8286,'1.PrepList'!$I$2:$I$1500,'1.PrepList'!$N$2:$N$1500,"")&amp;"",""))</f>
        <v/>
      </c>
      <c r="F8286" s="638" t="str">
        <f>IF($C8286="","",IFERROR(_xlfn.XLOOKUP($C8286,'1.PrepList'!$I$2:$I$1500,'1.PrepList'!$K$2:$K$1500,"")&amp;"",""))</f>
        <v/>
      </c>
      <c r="H8286" s="644" t="str">
        <f>IF($C8286="","",IFERROR(IF(_xlfn.XLOOKUP($C8286,tbl_StartedStatus[Bold ID],tbl_StartedStatus[Started])="Started","Yes",IF(_xlfn.XLOOKUP($C8286,tbl_StartedStatus[Bold ID],tbl_StartedStatus[Started])="No Show","No Show","")),""))</f>
        <v/>
      </c>
    </row>
    <row r="8287" spans="1:8" ht="15" customHeight="1" thickBot="1">
      <c r="A8287" s="38" t="str">
        <f>IF($C8287="","",IFERROR(_xlfn.XLOOKUP($C8287,'1.PrepList'!$I$2:$I$1500,'1.PrepList'!$G$2:$G$1500,"")&amp;"",""))</f>
        <v/>
      </c>
      <c r="B8287" s="638" t="str">
        <f>IF($C8287="","",IFERROR(_xlfn.XLOOKUP($C8287,'1.PrepList'!$I$2:$I$1500,'1.PrepList'!$H$2:$H$1500,"")&amp;"",""))</f>
        <v/>
      </c>
      <c r="D8287" s="638" t="str">
        <f>IF($C8287="","",IFERROR(_xlfn.XLOOKUP($C8287,'1.PrepList'!$I$2:$I$1500,'1.PrepList'!$J$2:$J$1500,"")&amp;"",""))</f>
        <v/>
      </c>
      <c r="E8287" s="638" t="str">
        <f>IF($C8287="","",IFERROR(_xlfn.XLOOKUP($C8287,'1.PrepList'!$I$2:$I$1500,'1.PrepList'!$N$2:$N$1500,"")&amp;"",""))</f>
        <v/>
      </c>
      <c r="F8287" s="638" t="str">
        <f>IF($C8287="","",IFERROR(_xlfn.XLOOKUP($C8287,'1.PrepList'!$I$2:$I$1500,'1.PrepList'!$K$2:$K$1500,"")&amp;"",""))</f>
        <v/>
      </c>
      <c r="H8287" s="644" t="str">
        <f>IF($C8287="","",IFERROR(IF(_xlfn.XLOOKUP($C8287,tbl_StartedStatus[Bold ID],tbl_StartedStatus[Started])="Started","Yes",IF(_xlfn.XLOOKUP($C8287,tbl_StartedStatus[Bold ID],tbl_StartedStatus[Started])="No Show","No Show","")),""))</f>
        <v/>
      </c>
    </row>
    <row r="8288" spans="1:8" ht="15" customHeight="1" thickBot="1">
      <c r="A8288" s="38" t="str">
        <f>IF($C8288="","",IFERROR(_xlfn.XLOOKUP($C8288,'1.PrepList'!$I$2:$I$1500,'1.PrepList'!$G$2:$G$1500,"")&amp;"",""))</f>
        <v/>
      </c>
      <c r="B8288" s="638" t="str">
        <f>IF($C8288="","",IFERROR(_xlfn.XLOOKUP($C8288,'1.PrepList'!$I$2:$I$1500,'1.PrepList'!$H$2:$H$1500,"")&amp;"",""))</f>
        <v/>
      </c>
      <c r="D8288" s="638" t="str">
        <f>IF($C8288="","",IFERROR(_xlfn.XLOOKUP($C8288,'1.PrepList'!$I$2:$I$1500,'1.PrepList'!$J$2:$J$1500,"")&amp;"",""))</f>
        <v/>
      </c>
      <c r="E8288" s="638" t="str">
        <f>IF($C8288="","",IFERROR(_xlfn.XLOOKUP($C8288,'1.PrepList'!$I$2:$I$1500,'1.PrepList'!$N$2:$N$1500,"")&amp;"",""))</f>
        <v/>
      </c>
      <c r="F8288" s="638" t="str">
        <f>IF($C8288="","",IFERROR(_xlfn.XLOOKUP($C8288,'1.PrepList'!$I$2:$I$1500,'1.PrepList'!$K$2:$K$1500,"")&amp;"",""))</f>
        <v/>
      </c>
      <c r="H8288" s="644" t="str">
        <f>IF($C8288="","",IFERROR(IF(_xlfn.XLOOKUP($C8288,tbl_StartedStatus[Bold ID],tbl_StartedStatus[Started])="Started","Yes",IF(_xlfn.XLOOKUP($C8288,tbl_StartedStatus[Bold ID],tbl_StartedStatus[Started])="No Show","No Show","")),""))</f>
        <v/>
      </c>
    </row>
    <row r="8289" spans="1:8" ht="15" customHeight="1" thickBot="1">
      <c r="A8289" s="38" t="str">
        <f>IF($C8289="","",IFERROR(_xlfn.XLOOKUP($C8289,'1.PrepList'!$I$2:$I$1500,'1.PrepList'!$G$2:$G$1500,"")&amp;"",""))</f>
        <v/>
      </c>
      <c r="B8289" s="638" t="str">
        <f>IF($C8289="","",IFERROR(_xlfn.XLOOKUP($C8289,'1.PrepList'!$I$2:$I$1500,'1.PrepList'!$H$2:$H$1500,"")&amp;"",""))</f>
        <v/>
      </c>
      <c r="D8289" s="638" t="str">
        <f>IF($C8289="","",IFERROR(_xlfn.XLOOKUP($C8289,'1.PrepList'!$I$2:$I$1500,'1.PrepList'!$J$2:$J$1500,"")&amp;"",""))</f>
        <v/>
      </c>
      <c r="E8289" s="638" t="str">
        <f>IF($C8289="","",IFERROR(_xlfn.XLOOKUP($C8289,'1.PrepList'!$I$2:$I$1500,'1.PrepList'!$N$2:$N$1500,"")&amp;"",""))</f>
        <v/>
      </c>
      <c r="F8289" s="638" t="str">
        <f>IF($C8289="","",IFERROR(_xlfn.XLOOKUP($C8289,'1.PrepList'!$I$2:$I$1500,'1.PrepList'!$K$2:$K$1500,"")&amp;"",""))</f>
        <v/>
      </c>
      <c r="H8289" s="644" t="str">
        <f>IF($C8289="","",IFERROR(IF(_xlfn.XLOOKUP($C8289,tbl_StartedStatus[Bold ID],tbl_StartedStatus[Started])="Started","Yes",IF(_xlfn.XLOOKUP($C8289,tbl_StartedStatus[Bold ID],tbl_StartedStatus[Started])="No Show","No Show","")),""))</f>
        <v/>
      </c>
    </row>
    <row r="8290" spans="1:8" ht="15" customHeight="1" thickBot="1">
      <c r="A8290" s="38" t="str">
        <f>IF($C8290="","",IFERROR(_xlfn.XLOOKUP($C8290,'1.PrepList'!$I$2:$I$1500,'1.PrepList'!$G$2:$G$1500,"")&amp;"",""))</f>
        <v/>
      </c>
      <c r="B8290" s="638" t="str">
        <f>IF($C8290="","",IFERROR(_xlfn.XLOOKUP($C8290,'1.PrepList'!$I$2:$I$1500,'1.PrepList'!$H$2:$H$1500,"")&amp;"",""))</f>
        <v/>
      </c>
      <c r="D8290" s="638" t="str">
        <f>IF($C8290="","",IFERROR(_xlfn.XLOOKUP($C8290,'1.PrepList'!$I$2:$I$1500,'1.PrepList'!$J$2:$J$1500,"")&amp;"",""))</f>
        <v/>
      </c>
      <c r="E8290" s="638" t="str">
        <f>IF($C8290="","",IFERROR(_xlfn.XLOOKUP($C8290,'1.PrepList'!$I$2:$I$1500,'1.PrepList'!$N$2:$N$1500,"")&amp;"",""))</f>
        <v/>
      </c>
      <c r="F8290" s="638" t="str">
        <f>IF($C8290="","",IFERROR(_xlfn.XLOOKUP($C8290,'1.PrepList'!$I$2:$I$1500,'1.PrepList'!$K$2:$K$1500,"")&amp;"",""))</f>
        <v/>
      </c>
      <c r="H8290" s="644" t="str">
        <f>IF($C8290="","",IFERROR(IF(_xlfn.XLOOKUP($C8290,tbl_StartedStatus[Bold ID],tbl_StartedStatus[Started])="Started","Yes",IF(_xlfn.XLOOKUP($C8290,tbl_StartedStatus[Bold ID],tbl_StartedStatus[Started])="No Show","No Show","")),""))</f>
        <v/>
      </c>
    </row>
    <row r="8291" spans="1:8" ht="15" customHeight="1" thickBot="1">
      <c r="A8291" s="38" t="str">
        <f>IF($C8291="","",IFERROR(_xlfn.XLOOKUP($C8291,'1.PrepList'!$I$2:$I$1500,'1.PrepList'!$G$2:$G$1500,"")&amp;"",""))</f>
        <v/>
      </c>
      <c r="B8291" s="638" t="str">
        <f>IF($C8291="","",IFERROR(_xlfn.XLOOKUP($C8291,'1.PrepList'!$I$2:$I$1500,'1.PrepList'!$H$2:$H$1500,"")&amp;"",""))</f>
        <v/>
      </c>
      <c r="D8291" s="638" t="str">
        <f>IF($C8291="","",IFERROR(_xlfn.XLOOKUP($C8291,'1.PrepList'!$I$2:$I$1500,'1.PrepList'!$J$2:$J$1500,"")&amp;"",""))</f>
        <v/>
      </c>
      <c r="E8291" s="638" t="str">
        <f>IF($C8291="","",IFERROR(_xlfn.XLOOKUP($C8291,'1.PrepList'!$I$2:$I$1500,'1.PrepList'!$N$2:$N$1500,"")&amp;"",""))</f>
        <v/>
      </c>
      <c r="F8291" s="638" t="str">
        <f>IF($C8291="","",IFERROR(_xlfn.XLOOKUP($C8291,'1.PrepList'!$I$2:$I$1500,'1.PrepList'!$K$2:$K$1500,"")&amp;"",""))</f>
        <v/>
      </c>
      <c r="H8291" s="644" t="str">
        <f>IF($C8291="","",IFERROR(IF(_xlfn.XLOOKUP($C8291,tbl_StartedStatus[Bold ID],tbl_StartedStatus[Started])="Started","Yes",IF(_xlfn.XLOOKUP($C8291,tbl_StartedStatus[Bold ID],tbl_StartedStatus[Started])="No Show","No Show","")),""))</f>
        <v/>
      </c>
    </row>
    <row r="8292" spans="1:8" ht="15" customHeight="1" thickBot="1">
      <c r="A8292" s="38" t="str">
        <f>IF($C8292="","",IFERROR(_xlfn.XLOOKUP($C8292,'1.PrepList'!$I$2:$I$1500,'1.PrepList'!$G$2:$G$1500,"")&amp;"",""))</f>
        <v/>
      </c>
      <c r="B8292" s="638" t="str">
        <f>IF($C8292="","",IFERROR(_xlfn.XLOOKUP($C8292,'1.PrepList'!$I$2:$I$1500,'1.PrepList'!$H$2:$H$1500,"")&amp;"",""))</f>
        <v/>
      </c>
      <c r="D8292" s="638" t="str">
        <f>IF($C8292="","",IFERROR(_xlfn.XLOOKUP($C8292,'1.PrepList'!$I$2:$I$1500,'1.PrepList'!$J$2:$J$1500,"")&amp;"",""))</f>
        <v/>
      </c>
      <c r="E8292" s="638" t="str">
        <f>IF($C8292="","",IFERROR(_xlfn.XLOOKUP($C8292,'1.PrepList'!$I$2:$I$1500,'1.PrepList'!$N$2:$N$1500,"")&amp;"",""))</f>
        <v/>
      </c>
      <c r="F8292" s="638" t="str">
        <f>IF($C8292="","",IFERROR(_xlfn.XLOOKUP($C8292,'1.PrepList'!$I$2:$I$1500,'1.PrepList'!$K$2:$K$1500,"")&amp;"",""))</f>
        <v/>
      </c>
      <c r="H8292" s="644" t="str">
        <f>IF($C8292="","",IFERROR(IF(_xlfn.XLOOKUP($C8292,tbl_StartedStatus[Bold ID],tbl_StartedStatus[Started])="Started","Yes",IF(_xlfn.XLOOKUP($C8292,tbl_StartedStatus[Bold ID],tbl_StartedStatus[Started])="No Show","No Show","")),""))</f>
        <v/>
      </c>
    </row>
    <row r="8293" spans="1:8" ht="15" customHeight="1" thickBot="1">
      <c r="A8293" s="38" t="str">
        <f>IF($C8293="","",IFERROR(_xlfn.XLOOKUP($C8293,'1.PrepList'!$I$2:$I$1500,'1.PrepList'!$G$2:$G$1500,"")&amp;"",""))</f>
        <v/>
      </c>
      <c r="B8293" s="638" t="str">
        <f>IF($C8293="","",IFERROR(_xlfn.XLOOKUP($C8293,'1.PrepList'!$I$2:$I$1500,'1.PrepList'!$H$2:$H$1500,"")&amp;"",""))</f>
        <v/>
      </c>
      <c r="D8293" s="638" t="str">
        <f>IF($C8293="","",IFERROR(_xlfn.XLOOKUP($C8293,'1.PrepList'!$I$2:$I$1500,'1.PrepList'!$J$2:$J$1500,"")&amp;"",""))</f>
        <v/>
      </c>
      <c r="E8293" s="638" t="str">
        <f>IF($C8293="","",IFERROR(_xlfn.XLOOKUP($C8293,'1.PrepList'!$I$2:$I$1500,'1.PrepList'!$N$2:$N$1500,"")&amp;"",""))</f>
        <v/>
      </c>
      <c r="F8293" s="638" t="str">
        <f>IF($C8293="","",IFERROR(_xlfn.XLOOKUP($C8293,'1.PrepList'!$I$2:$I$1500,'1.PrepList'!$K$2:$K$1500,"")&amp;"",""))</f>
        <v/>
      </c>
      <c r="H8293" s="644" t="str">
        <f>IF($C8293="","",IFERROR(IF(_xlfn.XLOOKUP($C8293,tbl_StartedStatus[Bold ID],tbl_StartedStatus[Started])="Started","Yes",IF(_xlfn.XLOOKUP($C8293,tbl_StartedStatus[Bold ID],tbl_StartedStatus[Started])="No Show","No Show","")),""))</f>
        <v/>
      </c>
    </row>
    <row r="8294" spans="1:8" ht="15" customHeight="1" thickBot="1">
      <c r="A8294" s="38" t="str">
        <f>IF($C8294="","",IFERROR(_xlfn.XLOOKUP($C8294,'1.PrepList'!$I$2:$I$1500,'1.PrepList'!$G$2:$G$1500,"")&amp;"",""))</f>
        <v/>
      </c>
      <c r="B8294" s="638" t="str">
        <f>IF($C8294="","",IFERROR(_xlfn.XLOOKUP($C8294,'1.PrepList'!$I$2:$I$1500,'1.PrepList'!$H$2:$H$1500,"")&amp;"",""))</f>
        <v/>
      </c>
      <c r="D8294" s="638" t="str">
        <f>IF($C8294="","",IFERROR(_xlfn.XLOOKUP($C8294,'1.PrepList'!$I$2:$I$1500,'1.PrepList'!$J$2:$J$1500,"")&amp;"",""))</f>
        <v/>
      </c>
      <c r="E8294" s="638" t="str">
        <f>IF($C8294="","",IFERROR(_xlfn.XLOOKUP($C8294,'1.PrepList'!$I$2:$I$1500,'1.PrepList'!$N$2:$N$1500,"")&amp;"",""))</f>
        <v/>
      </c>
      <c r="F8294" s="638" t="str">
        <f>IF($C8294="","",IFERROR(_xlfn.XLOOKUP($C8294,'1.PrepList'!$I$2:$I$1500,'1.PrepList'!$K$2:$K$1500,"")&amp;"",""))</f>
        <v/>
      </c>
      <c r="H8294" s="644" t="str">
        <f>IF($C8294="","",IFERROR(IF(_xlfn.XLOOKUP($C8294,tbl_StartedStatus[Bold ID],tbl_StartedStatus[Started])="Started","Yes",IF(_xlfn.XLOOKUP($C8294,tbl_StartedStatus[Bold ID],tbl_StartedStatus[Started])="No Show","No Show","")),""))</f>
        <v/>
      </c>
    </row>
    <row r="8295" spans="1:8" ht="15" customHeight="1" thickBot="1">
      <c r="A8295" s="38" t="str">
        <f>IF($C8295="","",IFERROR(_xlfn.XLOOKUP($C8295,'1.PrepList'!$I$2:$I$1500,'1.PrepList'!$G$2:$G$1500,"")&amp;"",""))</f>
        <v/>
      </c>
      <c r="B8295" s="638" t="str">
        <f>IF($C8295="","",IFERROR(_xlfn.XLOOKUP($C8295,'1.PrepList'!$I$2:$I$1500,'1.PrepList'!$H$2:$H$1500,"")&amp;"",""))</f>
        <v/>
      </c>
      <c r="D8295" s="638" t="str">
        <f>IF($C8295="","",IFERROR(_xlfn.XLOOKUP($C8295,'1.PrepList'!$I$2:$I$1500,'1.PrepList'!$J$2:$J$1500,"")&amp;"",""))</f>
        <v/>
      </c>
      <c r="E8295" s="638" t="str">
        <f>IF($C8295="","",IFERROR(_xlfn.XLOOKUP($C8295,'1.PrepList'!$I$2:$I$1500,'1.PrepList'!$N$2:$N$1500,"")&amp;"",""))</f>
        <v/>
      </c>
      <c r="F8295" s="638" t="str">
        <f>IF($C8295="","",IFERROR(_xlfn.XLOOKUP($C8295,'1.PrepList'!$I$2:$I$1500,'1.PrepList'!$K$2:$K$1500,"")&amp;"",""))</f>
        <v/>
      </c>
      <c r="H8295" s="644" t="str">
        <f>IF($C8295="","",IFERROR(IF(_xlfn.XLOOKUP($C8295,tbl_StartedStatus[Bold ID],tbl_StartedStatus[Started])="Started","Yes",IF(_xlfn.XLOOKUP($C8295,tbl_StartedStatus[Bold ID],tbl_StartedStatus[Started])="No Show","No Show","")),""))</f>
        <v/>
      </c>
    </row>
    <row r="8296" spans="1:8" ht="15" customHeight="1" thickBot="1">
      <c r="A8296" s="38" t="str">
        <f>IF($C8296="","",IFERROR(_xlfn.XLOOKUP($C8296,'1.PrepList'!$I$2:$I$1500,'1.PrepList'!$G$2:$G$1500,"")&amp;"",""))</f>
        <v/>
      </c>
      <c r="B8296" s="638" t="str">
        <f>IF($C8296="","",IFERROR(_xlfn.XLOOKUP($C8296,'1.PrepList'!$I$2:$I$1500,'1.PrepList'!$H$2:$H$1500,"")&amp;"",""))</f>
        <v/>
      </c>
      <c r="D8296" s="638" t="str">
        <f>IF($C8296="","",IFERROR(_xlfn.XLOOKUP($C8296,'1.PrepList'!$I$2:$I$1500,'1.PrepList'!$J$2:$J$1500,"")&amp;"",""))</f>
        <v/>
      </c>
      <c r="E8296" s="638" t="str">
        <f>IF($C8296="","",IFERROR(_xlfn.XLOOKUP($C8296,'1.PrepList'!$I$2:$I$1500,'1.PrepList'!$N$2:$N$1500,"")&amp;"",""))</f>
        <v/>
      </c>
      <c r="F8296" s="638" t="str">
        <f>IF($C8296="","",IFERROR(_xlfn.XLOOKUP($C8296,'1.PrepList'!$I$2:$I$1500,'1.PrepList'!$K$2:$K$1500,"")&amp;"",""))</f>
        <v/>
      </c>
      <c r="H8296" s="644" t="str">
        <f>IF($C8296="","",IFERROR(IF(_xlfn.XLOOKUP($C8296,tbl_StartedStatus[Bold ID],tbl_StartedStatus[Started])="Started","Yes",IF(_xlfn.XLOOKUP($C8296,tbl_StartedStatus[Bold ID],tbl_StartedStatus[Started])="No Show","No Show","")),""))</f>
        <v/>
      </c>
    </row>
    <row r="8297" spans="1:8" ht="15" customHeight="1" thickBot="1">
      <c r="A8297" s="38" t="str">
        <f>IF($C8297="","",IFERROR(_xlfn.XLOOKUP($C8297,'1.PrepList'!$I$2:$I$1500,'1.PrepList'!$G$2:$G$1500,"")&amp;"",""))</f>
        <v/>
      </c>
      <c r="B8297" s="638" t="str">
        <f>IF($C8297="","",IFERROR(_xlfn.XLOOKUP($C8297,'1.PrepList'!$I$2:$I$1500,'1.PrepList'!$H$2:$H$1500,"")&amp;"",""))</f>
        <v/>
      </c>
      <c r="D8297" s="638" t="str">
        <f>IF($C8297="","",IFERROR(_xlfn.XLOOKUP($C8297,'1.PrepList'!$I$2:$I$1500,'1.PrepList'!$J$2:$J$1500,"")&amp;"",""))</f>
        <v/>
      </c>
      <c r="E8297" s="638" t="str">
        <f>IF($C8297="","",IFERROR(_xlfn.XLOOKUP($C8297,'1.PrepList'!$I$2:$I$1500,'1.PrepList'!$N$2:$N$1500,"")&amp;"",""))</f>
        <v/>
      </c>
      <c r="F8297" s="638" t="str">
        <f>IF($C8297="","",IFERROR(_xlfn.XLOOKUP($C8297,'1.PrepList'!$I$2:$I$1500,'1.PrepList'!$K$2:$K$1500,"")&amp;"",""))</f>
        <v/>
      </c>
      <c r="H8297" s="644" t="str">
        <f>IF($C8297="","",IFERROR(IF(_xlfn.XLOOKUP($C8297,tbl_StartedStatus[Bold ID],tbl_StartedStatus[Started])="Started","Yes",IF(_xlfn.XLOOKUP($C8297,tbl_StartedStatus[Bold ID],tbl_StartedStatus[Started])="No Show","No Show","")),""))</f>
        <v/>
      </c>
    </row>
    <row r="8298" spans="1:8" ht="15" customHeight="1" thickBot="1">
      <c r="A8298" s="38" t="str">
        <f>IF($C8298="","",IFERROR(_xlfn.XLOOKUP($C8298,'1.PrepList'!$I$2:$I$1500,'1.PrepList'!$G$2:$G$1500,"")&amp;"",""))</f>
        <v/>
      </c>
      <c r="B8298" s="638" t="str">
        <f>IF($C8298="","",IFERROR(_xlfn.XLOOKUP($C8298,'1.PrepList'!$I$2:$I$1500,'1.PrepList'!$H$2:$H$1500,"")&amp;"",""))</f>
        <v/>
      </c>
      <c r="D8298" s="638" t="str">
        <f>IF($C8298="","",IFERROR(_xlfn.XLOOKUP($C8298,'1.PrepList'!$I$2:$I$1500,'1.PrepList'!$J$2:$J$1500,"")&amp;"",""))</f>
        <v/>
      </c>
      <c r="E8298" s="638" t="str">
        <f>IF($C8298="","",IFERROR(_xlfn.XLOOKUP($C8298,'1.PrepList'!$I$2:$I$1500,'1.PrepList'!$N$2:$N$1500,"")&amp;"",""))</f>
        <v/>
      </c>
      <c r="F8298" s="638" t="str">
        <f>IF($C8298="","",IFERROR(_xlfn.XLOOKUP($C8298,'1.PrepList'!$I$2:$I$1500,'1.PrepList'!$K$2:$K$1500,"")&amp;"",""))</f>
        <v/>
      </c>
      <c r="H8298" s="644" t="str">
        <f>IF($C8298="","",IFERROR(IF(_xlfn.XLOOKUP($C8298,tbl_StartedStatus[Bold ID],tbl_StartedStatus[Started])="Started","Yes",IF(_xlfn.XLOOKUP($C8298,tbl_StartedStatus[Bold ID],tbl_StartedStatus[Started])="No Show","No Show","")),""))</f>
        <v/>
      </c>
    </row>
    <row r="8299" spans="1:8" ht="15" customHeight="1" thickBot="1">
      <c r="A8299" s="38" t="str">
        <f>IF($C8299="","",IFERROR(_xlfn.XLOOKUP($C8299,'1.PrepList'!$I$2:$I$1500,'1.PrepList'!$G$2:$G$1500,"")&amp;"",""))</f>
        <v/>
      </c>
      <c r="B8299" s="638" t="str">
        <f>IF($C8299="","",IFERROR(_xlfn.XLOOKUP($C8299,'1.PrepList'!$I$2:$I$1500,'1.PrepList'!$H$2:$H$1500,"")&amp;"",""))</f>
        <v/>
      </c>
      <c r="D8299" s="638" t="str">
        <f>IF($C8299="","",IFERROR(_xlfn.XLOOKUP($C8299,'1.PrepList'!$I$2:$I$1500,'1.PrepList'!$J$2:$J$1500,"")&amp;"",""))</f>
        <v/>
      </c>
      <c r="E8299" s="638" t="str">
        <f>IF($C8299="","",IFERROR(_xlfn.XLOOKUP($C8299,'1.PrepList'!$I$2:$I$1500,'1.PrepList'!$N$2:$N$1500,"")&amp;"",""))</f>
        <v/>
      </c>
      <c r="F8299" s="638" t="str">
        <f>IF($C8299="","",IFERROR(_xlfn.XLOOKUP($C8299,'1.PrepList'!$I$2:$I$1500,'1.PrepList'!$K$2:$K$1500,"")&amp;"",""))</f>
        <v/>
      </c>
      <c r="H8299" s="644" t="str">
        <f>IF($C8299="","",IFERROR(IF(_xlfn.XLOOKUP($C8299,tbl_StartedStatus[Bold ID],tbl_StartedStatus[Started])="Started","Yes",IF(_xlfn.XLOOKUP($C8299,tbl_StartedStatus[Bold ID],tbl_StartedStatus[Started])="No Show","No Show","")),""))</f>
        <v/>
      </c>
    </row>
    <row r="8300" spans="1:8" ht="15" customHeight="1" thickBot="1">
      <c r="A8300" s="38" t="str">
        <f>IF($C8300="","",IFERROR(_xlfn.XLOOKUP($C8300,'1.PrepList'!$I$2:$I$1500,'1.PrepList'!$G$2:$G$1500,"")&amp;"",""))</f>
        <v/>
      </c>
      <c r="B8300" s="638" t="str">
        <f>IF($C8300="","",IFERROR(_xlfn.XLOOKUP($C8300,'1.PrepList'!$I$2:$I$1500,'1.PrepList'!$H$2:$H$1500,"")&amp;"",""))</f>
        <v/>
      </c>
      <c r="D8300" s="638" t="str">
        <f>IF($C8300="","",IFERROR(_xlfn.XLOOKUP($C8300,'1.PrepList'!$I$2:$I$1500,'1.PrepList'!$J$2:$J$1500,"")&amp;"",""))</f>
        <v/>
      </c>
      <c r="E8300" s="638" t="str">
        <f>IF($C8300="","",IFERROR(_xlfn.XLOOKUP($C8300,'1.PrepList'!$I$2:$I$1500,'1.PrepList'!$N$2:$N$1500,"")&amp;"",""))</f>
        <v/>
      </c>
      <c r="F8300" s="638" t="str">
        <f>IF($C8300="","",IFERROR(_xlfn.XLOOKUP($C8300,'1.PrepList'!$I$2:$I$1500,'1.PrepList'!$K$2:$K$1500,"")&amp;"",""))</f>
        <v/>
      </c>
      <c r="H8300" s="644" t="str">
        <f>IF($C8300="","",IFERROR(IF(_xlfn.XLOOKUP($C8300,tbl_StartedStatus[Bold ID],tbl_StartedStatus[Started])="Started","Yes",IF(_xlfn.XLOOKUP($C8300,tbl_StartedStatus[Bold ID],tbl_StartedStatus[Started])="No Show","No Show","")),""))</f>
        <v/>
      </c>
    </row>
    <row r="8301" spans="1:8" ht="15" customHeight="1" thickBot="1">
      <c r="A8301" s="38" t="str">
        <f>IF($C8301="","",IFERROR(_xlfn.XLOOKUP($C8301,'1.PrepList'!$I$2:$I$1500,'1.PrepList'!$G$2:$G$1500,"")&amp;"",""))</f>
        <v/>
      </c>
      <c r="B8301" s="638" t="str">
        <f>IF($C8301="","",IFERROR(_xlfn.XLOOKUP($C8301,'1.PrepList'!$I$2:$I$1500,'1.PrepList'!$H$2:$H$1500,"")&amp;"",""))</f>
        <v/>
      </c>
      <c r="D8301" s="638" t="str">
        <f>IF($C8301="","",IFERROR(_xlfn.XLOOKUP($C8301,'1.PrepList'!$I$2:$I$1500,'1.PrepList'!$J$2:$J$1500,"")&amp;"",""))</f>
        <v/>
      </c>
      <c r="E8301" s="638" t="str">
        <f>IF($C8301="","",IFERROR(_xlfn.XLOOKUP($C8301,'1.PrepList'!$I$2:$I$1500,'1.PrepList'!$N$2:$N$1500,"")&amp;"",""))</f>
        <v/>
      </c>
      <c r="F8301" s="638" t="str">
        <f>IF($C8301="","",IFERROR(_xlfn.XLOOKUP($C8301,'1.PrepList'!$I$2:$I$1500,'1.PrepList'!$K$2:$K$1500,"")&amp;"",""))</f>
        <v/>
      </c>
      <c r="H8301" s="644" t="str">
        <f>IF($C8301="","",IFERROR(IF(_xlfn.XLOOKUP($C8301,tbl_StartedStatus[Bold ID],tbl_StartedStatus[Started])="Started","Yes",IF(_xlfn.XLOOKUP($C8301,tbl_StartedStatus[Bold ID],tbl_StartedStatus[Started])="No Show","No Show","")),""))</f>
        <v/>
      </c>
    </row>
    <row r="8302" spans="1:8" ht="15" customHeight="1" thickBot="1">
      <c r="A8302" s="38" t="str">
        <f>IF($C8302="","",IFERROR(_xlfn.XLOOKUP($C8302,'1.PrepList'!$I$2:$I$1500,'1.PrepList'!$G$2:$G$1500,"")&amp;"",""))</f>
        <v/>
      </c>
      <c r="B8302" s="638" t="str">
        <f>IF($C8302="","",IFERROR(_xlfn.XLOOKUP($C8302,'1.PrepList'!$I$2:$I$1500,'1.PrepList'!$H$2:$H$1500,"")&amp;"",""))</f>
        <v/>
      </c>
      <c r="D8302" s="638" t="str">
        <f>IF($C8302="","",IFERROR(_xlfn.XLOOKUP($C8302,'1.PrepList'!$I$2:$I$1500,'1.PrepList'!$J$2:$J$1500,"")&amp;"",""))</f>
        <v/>
      </c>
      <c r="E8302" s="638" t="str">
        <f>IF($C8302="","",IFERROR(_xlfn.XLOOKUP($C8302,'1.PrepList'!$I$2:$I$1500,'1.PrepList'!$N$2:$N$1500,"")&amp;"",""))</f>
        <v/>
      </c>
      <c r="F8302" s="638" t="str">
        <f>IF($C8302="","",IFERROR(_xlfn.XLOOKUP($C8302,'1.PrepList'!$I$2:$I$1500,'1.PrepList'!$K$2:$K$1500,"")&amp;"",""))</f>
        <v/>
      </c>
      <c r="H8302" s="644" t="str">
        <f>IF($C8302="","",IFERROR(IF(_xlfn.XLOOKUP($C8302,tbl_StartedStatus[Bold ID],tbl_StartedStatus[Started])="Started","Yes",IF(_xlfn.XLOOKUP($C8302,tbl_StartedStatus[Bold ID],tbl_StartedStatus[Started])="No Show","No Show","")),""))</f>
        <v/>
      </c>
    </row>
    <row r="8303" spans="1:8" ht="15" customHeight="1" thickBot="1">
      <c r="A8303" s="38" t="str">
        <f>IF($C8303="","",IFERROR(_xlfn.XLOOKUP($C8303,'1.PrepList'!$I$2:$I$1500,'1.PrepList'!$G$2:$G$1500,"")&amp;"",""))</f>
        <v/>
      </c>
      <c r="B8303" s="638" t="str">
        <f>IF($C8303="","",IFERROR(_xlfn.XLOOKUP($C8303,'1.PrepList'!$I$2:$I$1500,'1.PrepList'!$H$2:$H$1500,"")&amp;"",""))</f>
        <v/>
      </c>
      <c r="D8303" s="638" t="str">
        <f>IF($C8303="","",IFERROR(_xlfn.XLOOKUP($C8303,'1.PrepList'!$I$2:$I$1500,'1.PrepList'!$J$2:$J$1500,"")&amp;"",""))</f>
        <v/>
      </c>
      <c r="E8303" s="638" t="str">
        <f>IF($C8303="","",IFERROR(_xlfn.XLOOKUP($C8303,'1.PrepList'!$I$2:$I$1500,'1.PrepList'!$N$2:$N$1500,"")&amp;"",""))</f>
        <v/>
      </c>
      <c r="F8303" s="638" t="str">
        <f>IF($C8303="","",IFERROR(_xlfn.XLOOKUP($C8303,'1.PrepList'!$I$2:$I$1500,'1.PrepList'!$K$2:$K$1500,"")&amp;"",""))</f>
        <v/>
      </c>
      <c r="H8303" s="644" t="str">
        <f>IF($C8303="","",IFERROR(IF(_xlfn.XLOOKUP($C8303,tbl_StartedStatus[Bold ID],tbl_StartedStatus[Started])="Started","Yes",IF(_xlfn.XLOOKUP($C8303,tbl_StartedStatus[Bold ID],tbl_StartedStatus[Started])="No Show","No Show","")),""))</f>
        <v/>
      </c>
    </row>
    <row r="8304" spans="1:8" ht="15" customHeight="1" thickBot="1">
      <c r="A8304" s="38" t="str">
        <f>IF($C8304="","",IFERROR(_xlfn.XLOOKUP($C8304,'1.PrepList'!$I$2:$I$1500,'1.PrepList'!$G$2:$G$1500,"")&amp;"",""))</f>
        <v/>
      </c>
      <c r="B8304" s="638" t="str">
        <f>IF($C8304="","",IFERROR(_xlfn.XLOOKUP($C8304,'1.PrepList'!$I$2:$I$1500,'1.PrepList'!$H$2:$H$1500,"")&amp;"",""))</f>
        <v/>
      </c>
      <c r="D8304" s="638" t="str">
        <f>IF($C8304="","",IFERROR(_xlfn.XLOOKUP($C8304,'1.PrepList'!$I$2:$I$1500,'1.PrepList'!$J$2:$J$1500,"")&amp;"",""))</f>
        <v/>
      </c>
      <c r="E8304" s="638" t="str">
        <f>IF($C8304="","",IFERROR(_xlfn.XLOOKUP($C8304,'1.PrepList'!$I$2:$I$1500,'1.PrepList'!$N$2:$N$1500,"")&amp;"",""))</f>
        <v/>
      </c>
      <c r="F8304" s="638" t="str">
        <f>IF($C8304="","",IFERROR(_xlfn.XLOOKUP($C8304,'1.PrepList'!$I$2:$I$1500,'1.PrepList'!$K$2:$K$1500,"")&amp;"",""))</f>
        <v/>
      </c>
      <c r="H8304" s="644" t="str">
        <f>IF($C8304="","",IFERROR(IF(_xlfn.XLOOKUP($C8304,tbl_StartedStatus[Bold ID],tbl_StartedStatus[Started])="Started","Yes",IF(_xlfn.XLOOKUP($C8304,tbl_StartedStatus[Bold ID],tbl_StartedStatus[Started])="No Show","No Show","")),""))</f>
        <v/>
      </c>
    </row>
    <row r="8305" spans="1:8" ht="15" customHeight="1" thickBot="1">
      <c r="A8305" s="38" t="str">
        <f>IF($C8305="","",IFERROR(_xlfn.XLOOKUP($C8305,'1.PrepList'!$I$2:$I$1500,'1.PrepList'!$G$2:$G$1500,"")&amp;"",""))</f>
        <v/>
      </c>
      <c r="B8305" s="638" t="str">
        <f>IF($C8305="","",IFERROR(_xlfn.XLOOKUP($C8305,'1.PrepList'!$I$2:$I$1500,'1.PrepList'!$H$2:$H$1500,"")&amp;"",""))</f>
        <v/>
      </c>
      <c r="D8305" s="638" t="str">
        <f>IF($C8305="","",IFERROR(_xlfn.XLOOKUP($C8305,'1.PrepList'!$I$2:$I$1500,'1.PrepList'!$J$2:$J$1500,"")&amp;"",""))</f>
        <v/>
      </c>
      <c r="E8305" s="638" t="str">
        <f>IF($C8305="","",IFERROR(_xlfn.XLOOKUP($C8305,'1.PrepList'!$I$2:$I$1500,'1.PrepList'!$N$2:$N$1500,"")&amp;"",""))</f>
        <v/>
      </c>
      <c r="F8305" s="638" t="str">
        <f>IF($C8305="","",IFERROR(_xlfn.XLOOKUP($C8305,'1.PrepList'!$I$2:$I$1500,'1.PrepList'!$K$2:$K$1500,"")&amp;"",""))</f>
        <v/>
      </c>
      <c r="H8305" s="644" t="str">
        <f>IF($C8305="","",IFERROR(IF(_xlfn.XLOOKUP($C8305,tbl_StartedStatus[Bold ID],tbl_StartedStatus[Started])="Started","Yes",IF(_xlfn.XLOOKUP($C8305,tbl_StartedStatus[Bold ID],tbl_StartedStatus[Started])="No Show","No Show","")),""))</f>
        <v/>
      </c>
    </row>
    <row r="8306" spans="1:8" ht="15" customHeight="1" thickBot="1">
      <c r="A8306" s="38" t="str">
        <f>IF($C8306="","",IFERROR(_xlfn.XLOOKUP($C8306,'1.PrepList'!$I$2:$I$1500,'1.PrepList'!$G$2:$G$1500,"")&amp;"",""))</f>
        <v/>
      </c>
      <c r="B8306" s="638" t="str">
        <f>IF($C8306="","",IFERROR(_xlfn.XLOOKUP($C8306,'1.PrepList'!$I$2:$I$1500,'1.PrepList'!$H$2:$H$1500,"")&amp;"",""))</f>
        <v/>
      </c>
      <c r="D8306" s="638" t="str">
        <f>IF($C8306="","",IFERROR(_xlfn.XLOOKUP($C8306,'1.PrepList'!$I$2:$I$1500,'1.PrepList'!$J$2:$J$1500,"")&amp;"",""))</f>
        <v/>
      </c>
      <c r="E8306" s="638" t="str">
        <f>IF($C8306="","",IFERROR(_xlfn.XLOOKUP($C8306,'1.PrepList'!$I$2:$I$1500,'1.PrepList'!$N$2:$N$1500,"")&amp;"",""))</f>
        <v/>
      </c>
      <c r="F8306" s="638" t="str">
        <f>IF($C8306="","",IFERROR(_xlfn.XLOOKUP($C8306,'1.PrepList'!$I$2:$I$1500,'1.PrepList'!$K$2:$K$1500,"")&amp;"",""))</f>
        <v/>
      </c>
      <c r="H8306" s="644" t="str">
        <f>IF($C8306="","",IFERROR(IF(_xlfn.XLOOKUP($C8306,tbl_StartedStatus[Bold ID],tbl_StartedStatus[Started])="Started","Yes",IF(_xlfn.XLOOKUP($C8306,tbl_StartedStatus[Bold ID],tbl_StartedStatus[Started])="No Show","No Show","")),""))</f>
        <v/>
      </c>
    </row>
    <row r="8307" spans="1:8" ht="15" customHeight="1" thickBot="1">
      <c r="A8307" s="38" t="str">
        <f>IF($C8307="","",IFERROR(_xlfn.XLOOKUP($C8307,'1.PrepList'!$I$2:$I$1500,'1.PrepList'!$G$2:$G$1500,"")&amp;"",""))</f>
        <v/>
      </c>
      <c r="B8307" s="638" t="str">
        <f>IF($C8307="","",IFERROR(_xlfn.XLOOKUP($C8307,'1.PrepList'!$I$2:$I$1500,'1.PrepList'!$H$2:$H$1500,"")&amp;"",""))</f>
        <v/>
      </c>
      <c r="D8307" s="638" t="str">
        <f>IF($C8307="","",IFERROR(_xlfn.XLOOKUP($C8307,'1.PrepList'!$I$2:$I$1500,'1.PrepList'!$J$2:$J$1500,"")&amp;"",""))</f>
        <v/>
      </c>
      <c r="E8307" s="638" t="str">
        <f>IF($C8307="","",IFERROR(_xlfn.XLOOKUP($C8307,'1.PrepList'!$I$2:$I$1500,'1.PrepList'!$N$2:$N$1500,"")&amp;"",""))</f>
        <v/>
      </c>
      <c r="F8307" s="638" t="str">
        <f>IF($C8307="","",IFERROR(_xlfn.XLOOKUP($C8307,'1.PrepList'!$I$2:$I$1500,'1.PrepList'!$K$2:$K$1500,"")&amp;"",""))</f>
        <v/>
      </c>
      <c r="H8307" s="644" t="str">
        <f>IF($C8307="","",IFERROR(IF(_xlfn.XLOOKUP($C8307,tbl_StartedStatus[Bold ID],tbl_StartedStatus[Started])="Started","Yes",IF(_xlfn.XLOOKUP($C8307,tbl_StartedStatus[Bold ID],tbl_StartedStatus[Started])="No Show","No Show","")),""))</f>
        <v/>
      </c>
    </row>
    <row r="8308" spans="1:8" ht="15" customHeight="1" thickBot="1">
      <c r="A8308" s="38" t="str">
        <f>IF($C8308="","",IFERROR(_xlfn.XLOOKUP($C8308,'1.PrepList'!$I$2:$I$1500,'1.PrepList'!$G$2:$G$1500,"")&amp;"",""))</f>
        <v/>
      </c>
      <c r="B8308" s="638" t="str">
        <f>IF($C8308="","",IFERROR(_xlfn.XLOOKUP($C8308,'1.PrepList'!$I$2:$I$1500,'1.PrepList'!$H$2:$H$1500,"")&amp;"",""))</f>
        <v/>
      </c>
      <c r="D8308" s="638" t="str">
        <f>IF($C8308="","",IFERROR(_xlfn.XLOOKUP($C8308,'1.PrepList'!$I$2:$I$1500,'1.PrepList'!$J$2:$J$1500,"")&amp;"",""))</f>
        <v/>
      </c>
      <c r="E8308" s="638" t="str">
        <f>IF($C8308="","",IFERROR(_xlfn.XLOOKUP($C8308,'1.PrepList'!$I$2:$I$1500,'1.PrepList'!$N$2:$N$1500,"")&amp;"",""))</f>
        <v/>
      </c>
      <c r="F8308" s="638" t="str">
        <f>IF($C8308="","",IFERROR(_xlfn.XLOOKUP($C8308,'1.PrepList'!$I$2:$I$1500,'1.PrepList'!$K$2:$K$1500,"")&amp;"",""))</f>
        <v/>
      </c>
      <c r="H8308" s="644" t="str">
        <f>IF($C8308="","",IFERROR(IF(_xlfn.XLOOKUP($C8308,tbl_StartedStatus[Bold ID],tbl_StartedStatus[Started])="Started","Yes",IF(_xlfn.XLOOKUP($C8308,tbl_StartedStatus[Bold ID],tbl_StartedStatus[Started])="No Show","No Show","")),""))</f>
        <v/>
      </c>
    </row>
    <row r="8309" spans="1:8" ht="15" customHeight="1" thickBot="1">
      <c r="A8309" s="38" t="str">
        <f>IF($C8309="","",IFERROR(_xlfn.XLOOKUP($C8309,'1.PrepList'!$I$2:$I$1500,'1.PrepList'!$G$2:$G$1500,"")&amp;"",""))</f>
        <v/>
      </c>
      <c r="B8309" s="638" t="str">
        <f>IF($C8309="","",IFERROR(_xlfn.XLOOKUP($C8309,'1.PrepList'!$I$2:$I$1500,'1.PrepList'!$H$2:$H$1500,"")&amp;"",""))</f>
        <v/>
      </c>
      <c r="D8309" s="638" t="str">
        <f>IF($C8309="","",IFERROR(_xlfn.XLOOKUP($C8309,'1.PrepList'!$I$2:$I$1500,'1.PrepList'!$J$2:$J$1500,"")&amp;"",""))</f>
        <v/>
      </c>
      <c r="E8309" s="638" t="str">
        <f>IF($C8309="","",IFERROR(_xlfn.XLOOKUP($C8309,'1.PrepList'!$I$2:$I$1500,'1.PrepList'!$N$2:$N$1500,"")&amp;"",""))</f>
        <v/>
      </c>
      <c r="F8309" s="638" t="str">
        <f>IF($C8309="","",IFERROR(_xlfn.XLOOKUP($C8309,'1.PrepList'!$I$2:$I$1500,'1.PrepList'!$K$2:$K$1500,"")&amp;"",""))</f>
        <v/>
      </c>
      <c r="H8309" s="644" t="str">
        <f>IF($C8309="","",IFERROR(IF(_xlfn.XLOOKUP($C8309,tbl_StartedStatus[Bold ID],tbl_StartedStatus[Started])="Started","Yes",IF(_xlfn.XLOOKUP($C8309,tbl_StartedStatus[Bold ID],tbl_StartedStatus[Started])="No Show","No Show","")),""))</f>
        <v/>
      </c>
    </row>
    <row r="8310" spans="1:8" ht="15" customHeight="1" thickBot="1">
      <c r="A8310" s="38" t="str">
        <f>IF($C8310="","",IFERROR(_xlfn.XLOOKUP($C8310,'1.PrepList'!$I$2:$I$1500,'1.PrepList'!$G$2:$G$1500,"")&amp;"",""))</f>
        <v/>
      </c>
      <c r="B8310" s="638" t="str">
        <f>IF($C8310="","",IFERROR(_xlfn.XLOOKUP($C8310,'1.PrepList'!$I$2:$I$1500,'1.PrepList'!$H$2:$H$1500,"")&amp;"",""))</f>
        <v/>
      </c>
      <c r="D8310" s="638" t="str">
        <f>IF($C8310="","",IFERROR(_xlfn.XLOOKUP($C8310,'1.PrepList'!$I$2:$I$1500,'1.PrepList'!$J$2:$J$1500,"")&amp;"",""))</f>
        <v/>
      </c>
      <c r="E8310" s="638" t="str">
        <f>IF($C8310="","",IFERROR(_xlfn.XLOOKUP($C8310,'1.PrepList'!$I$2:$I$1500,'1.PrepList'!$N$2:$N$1500,"")&amp;"",""))</f>
        <v/>
      </c>
      <c r="F8310" s="638" t="str">
        <f>IF($C8310="","",IFERROR(_xlfn.XLOOKUP($C8310,'1.PrepList'!$I$2:$I$1500,'1.PrepList'!$K$2:$K$1500,"")&amp;"",""))</f>
        <v/>
      </c>
      <c r="H8310" s="644" t="str">
        <f>IF($C8310="","",IFERROR(IF(_xlfn.XLOOKUP($C8310,tbl_StartedStatus[Bold ID],tbl_StartedStatus[Started])="Started","Yes",IF(_xlfn.XLOOKUP($C8310,tbl_StartedStatus[Bold ID],tbl_StartedStatus[Started])="No Show","No Show","")),""))</f>
        <v/>
      </c>
    </row>
    <row r="8311" spans="1:8" ht="15" customHeight="1" thickBot="1">
      <c r="A8311" s="38" t="str">
        <f>IF($C8311="","",IFERROR(_xlfn.XLOOKUP($C8311,'1.PrepList'!$I$2:$I$1500,'1.PrepList'!$G$2:$G$1500,"")&amp;"",""))</f>
        <v/>
      </c>
      <c r="B8311" s="638" t="str">
        <f>IF($C8311="","",IFERROR(_xlfn.XLOOKUP($C8311,'1.PrepList'!$I$2:$I$1500,'1.PrepList'!$H$2:$H$1500,"")&amp;"",""))</f>
        <v/>
      </c>
      <c r="D8311" s="638" t="str">
        <f>IF($C8311="","",IFERROR(_xlfn.XLOOKUP($C8311,'1.PrepList'!$I$2:$I$1500,'1.PrepList'!$J$2:$J$1500,"")&amp;"",""))</f>
        <v/>
      </c>
      <c r="E8311" s="638" t="str">
        <f>IF($C8311="","",IFERROR(_xlfn.XLOOKUP($C8311,'1.PrepList'!$I$2:$I$1500,'1.PrepList'!$N$2:$N$1500,"")&amp;"",""))</f>
        <v/>
      </c>
      <c r="F8311" s="638" t="str">
        <f>IF($C8311="","",IFERROR(_xlfn.XLOOKUP($C8311,'1.PrepList'!$I$2:$I$1500,'1.PrepList'!$K$2:$K$1500,"")&amp;"",""))</f>
        <v/>
      </c>
      <c r="H8311" s="644" t="str">
        <f>IF($C8311="","",IFERROR(IF(_xlfn.XLOOKUP($C8311,tbl_StartedStatus[Bold ID],tbl_StartedStatus[Started])="Started","Yes",IF(_xlfn.XLOOKUP($C8311,tbl_StartedStatus[Bold ID],tbl_StartedStatus[Started])="No Show","No Show","")),""))</f>
        <v/>
      </c>
    </row>
    <row r="8312" spans="1:8" ht="15" customHeight="1" thickBot="1">
      <c r="A8312" s="38" t="str">
        <f>IF($C8312="","",IFERROR(_xlfn.XLOOKUP($C8312,'1.PrepList'!$I$2:$I$1500,'1.PrepList'!$G$2:$G$1500,"")&amp;"",""))</f>
        <v/>
      </c>
      <c r="B8312" s="638" t="str">
        <f>IF($C8312="","",IFERROR(_xlfn.XLOOKUP($C8312,'1.PrepList'!$I$2:$I$1500,'1.PrepList'!$H$2:$H$1500,"")&amp;"",""))</f>
        <v/>
      </c>
      <c r="D8312" s="638" t="str">
        <f>IF($C8312="","",IFERROR(_xlfn.XLOOKUP($C8312,'1.PrepList'!$I$2:$I$1500,'1.PrepList'!$J$2:$J$1500,"")&amp;"",""))</f>
        <v/>
      </c>
      <c r="E8312" s="638" t="str">
        <f>IF($C8312="","",IFERROR(_xlfn.XLOOKUP($C8312,'1.PrepList'!$I$2:$I$1500,'1.PrepList'!$N$2:$N$1500,"")&amp;"",""))</f>
        <v/>
      </c>
      <c r="F8312" s="638" t="str">
        <f>IF($C8312="","",IFERROR(_xlfn.XLOOKUP($C8312,'1.PrepList'!$I$2:$I$1500,'1.PrepList'!$K$2:$K$1500,"")&amp;"",""))</f>
        <v/>
      </c>
      <c r="H8312" s="644" t="str">
        <f>IF($C8312="","",IFERROR(IF(_xlfn.XLOOKUP($C8312,tbl_StartedStatus[Bold ID],tbl_StartedStatus[Started])="Started","Yes",IF(_xlfn.XLOOKUP($C8312,tbl_StartedStatus[Bold ID],tbl_StartedStatus[Started])="No Show","No Show","")),""))</f>
        <v/>
      </c>
    </row>
    <row r="8313" spans="1:8" ht="15" customHeight="1" thickBot="1">
      <c r="A8313" s="38" t="str">
        <f>IF($C8313="","",IFERROR(_xlfn.XLOOKUP($C8313,'1.PrepList'!$I$2:$I$1500,'1.PrepList'!$G$2:$G$1500,"")&amp;"",""))</f>
        <v/>
      </c>
      <c r="B8313" s="638" t="str">
        <f>IF($C8313="","",IFERROR(_xlfn.XLOOKUP($C8313,'1.PrepList'!$I$2:$I$1500,'1.PrepList'!$H$2:$H$1500,"")&amp;"",""))</f>
        <v/>
      </c>
      <c r="D8313" s="638" t="str">
        <f>IF($C8313="","",IFERROR(_xlfn.XLOOKUP($C8313,'1.PrepList'!$I$2:$I$1500,'1.PrepList'!$J$2:$J$1500,"")&amp;"",""))</f>
        <v/>
      </c>
      <c r="E8313" s="638" t="str">
        <f>IF($C8313="","",IFERROR(_xlfn.XLOOKUP($C8313,'1.PrepList'!$I$2:$I$1500,'1.PrepList'!$N$2:$N$1500,"")&amp;"",""))</f>
        <v/>
      </c>
      <c r="F8313" s="638" t="str">
        <f>IF($C8313="","",IFERROR(_xlfn.XLOOKUP($C8313,'1.PrepList'!$I$2:$I$1500,'1.PrepList'!$K$2:$K$1500,"")&amp;"",""))</f>
        <v/>
      </c>
      <c r="H8313" s="644" t="str">
        <f>IF($C8313="","",IFERROR(IF(_xlfn.XLOOKUP($C8313,tbl_StartedStatus[Bold ID],tbl_StartedStatus[Started])="Started","Yes",IF(_xlfn.XLOOKUP($C8313,tbl_StartedStatus[Bold ID],tbl_StartedStatus[Started])="No Show","No Show","")),""))</f>
        <v/>
      </c>
    </row>
    <row r="8314" spans="1:8" ht="15" customHeight="1" thickBot="1">
      <c r="A8314" s="38" t="str">
        <f>IF($C8314="","",IFERROR(_xlfn.XLOOKUP($C8314,'1.PrepList'!$I$2:$I$1500,'1.PrepList'!$G$2:$G$1500,"")&amp;"",""))</f>
        <v/>
      </c>
      <c r="B8314" s="638" t="str">
        <f>IF($C8314="","",IFERROR(_xlfn.XLOOKUP($C8314,'1.PrepList'!$I$2:$I$1500,'1.PrepList'!$H$2:$H$1500,"")&amp;"",""))</f>
        <v/>
      </c>
      <c r="D8314" s="638" t="str">
        <f>IF($C8314="","",IFERROR(_xlfn.XLOOKUP($C8314,'1.PrepList'!$I$2:$I$1500,'1.PrepList'!$J$2:$J$1500,"")&amp;"",""))</f>
        <v/>
      </c>
      <c r="E8314" s="638" t="str">
        <f>IF($C8314="","",IFERROR(_xlfn.XLOOKUP($C8314,'1.PrepList'!$I$2:$I$1500,'1.PrepList'!$N$2:$N$1500,"")&amp;"",""))</f>
        <v/>
      </c>
      <c r="F8314" s="638" t="str">
        <f>IF($C8314="","",IFERROR(_xlfn.XLOOKUP($C8314,'1.PrepList'!$I$2:$I$1500,'1.PrepList'!$K$2:$K$1500,"")&amp;"",""))</f>
        <v/>
      </c>
      <c r="H8314" s="644" t="str">
        <f>IF($C8314="","",IFERROR(IF(_xlfn.XLOOKUP($C8314,tbl_StartedStatus[Bold ID],tbl_StartedStatus[Started])="Started","Yes",IF(_xlfn.XLOOKUP($C8314,tbl_StartedStatus[Bold ID],tbl_StartedStatus[Started])="No Show","No Show","")),""))</f>
        <v/>
      </c>
    </row>
    <row r="8315" spans="1:8" ht="15" customHeight="1" thickBot="1">
      <c r="A8315" s="38" t="str">
        <f>IF($C8315="","",IFERROR(_xlfn.XLOOKUP($C8315,'1.PrepList'!$I$2:$I$1500,'1.PrepList'!$G$2:$G$1500,"")&amp;"",""))</f>
        <v/>
      </c>
      <c r="B8315" s="638" t="str">
        <f>IF($C8315="","",IFERROR(_xlfn.XLOOKUP($C8315,'1.PrepList'!$I$2:$I$1500,'1.PrepList'!$H$2:$H$1500,"")&amp;"",""))</f>
        <v/>
      </c>
      <c r="D8315" s="638" t="str">
        <f>IF($C8315="","",IFERROR(_xlfn.XLOOKUP($C8315,'1.PrepList'!$I$2:$I$1500,'1.PrepList'!$J$2:$J$1500,"")&amp;"",""))</f>
        <v/>
      </c>
      <c r="E8315" s="638" t="str">
        <f>IF($C8315="","",IFERROR(_xlfn.XLOOKUP($C8315,'1.PrepList'!$I$2:$I$1500,'1.PrepList'!$N$2:$N$1500,"")&amp;"",""))</f>
        <v/>
      </c>
      <c r="F8315" s="638" t="str">
        <f>IF($C8315="","",IFERROR(_xlfn.XLOOKUP($C8315,'1.PrepList'!$I$2:$I$1500,'1.PrepList'!$K$2:$K$1500,"")&amp;"",""))</f>
        <v/>
      </c>
      <c r="H8315" s="644" t="str">
        <f>IF($C8315="","",IFERROR(IF(_xlfn.XLOOKUP($C8315,tbl_StartedStatus[Bold ID],tbl_StartedStatus[Started])="Started","Yes",IF(_xlfn.XLOOKUP($C8315,tbl_StartedStatus[Bold ID],tbl_StartedStatus[Started])="No Show","No Show","")),""))</f>
        <v/>
      </c>
    </row>
    <row r="8316" spans="1:8" ht="15" customHeight="1" thickBot="1">
      <c r="A8316" s="38" t="str">
        <f>IF($C8316="","",IFERROR(_xlfn.XLOOKUP($C8316,'1.PrepList'!$I$2:$I$1500,'1.PrepList'!$G$2:$G$1500,"")&amp;"",""))</f>
        <v/>
      </c>
      <c r="B8316" s="638" t="str">
        <f>IF($C8316="","",IFERROR(_xlfn.XLOOKUP($C8316,'1.PrepList'!$I$2:$I$1500,'1.PrepList'!$H$2:$H$1500,"")&amp;"",""))</f>
        <v/>
      </c>
      <c r="D8316" s="638" t="str">
        <f>IF($C8316="","",IFERROR(_xlfn.XLOOKUP($C8316,'1.PrepList'!$I$2:$I$1500,'1.PrepList'!$J$2:$J$1500,"")&amp;"",""))</f>
        <v/>
      </c>
      <c r="E8316" s="638" t="str">
        <f>IF($C8316="","",IFERROR(_xlfn.XLOOKUP($C8316,'1.PrepList'!$I$2:$I$1500,'1.PrepList'!$N$2:$N$1500,"")&amp;"",""))</f>
        <v/>
      </c>
      <c r="F8316" s="638" t="str">
        <f>IF($C8316="","",IFERROR(_xlfn.XLOOKUP($C8316,'1.PrepList'!$I$2:$I$1500,'1.PrepList'!$K$2:$K$1500,"")&amp;"",""))</f>
        <v/>
      </c>
      <c r="H8316" s="644" t="str">
        <f>IF($C8316="","",IFERROR(IF(_xlfn.XLOOKUP($C8316,tbl_StartedStatus[Bold ID],tbl_StartedStatus[Started])="Started","Yes",IF(_xlfn.XLOOKUP($C8316,tbl_StartedStatus[Bold ID],tbl_StartedStatus[Started])="No Show","No Show","")),""))</f>
        <v/>
      </c>
    </row>
    <row r="8317" spans="1:8" ht="15" customHeight="1" thickBot="1">
      <c r="A8317" s="38" t="str">
        <f>IF($C8317="","",IFERROR(_xlfn.XLOOKUP($C8317,'1.PrepList'!$I$2:$I$1500,'1.PrepList'!$G$2:$G$1500,"")&amp;"",""))</f>
        <v/>
      </c>
      <c r="B8317" s="638" t="str">
        <f>IF($C8317="","",IFERROR(_xlfn.XLOOKUP($C8317,'1.PrepList'!$I$2:$I$1500,'1.PrepList'!$H$2:$H$1500,"")&amp;"",""))</f>
        <v/>
      </c>
      <c r="D8317" s="638" t="str">
        <f>IF($C8317="","",IFERROR(_xlfn.XLOOKUP($C8317,'1.PrepList'!$I$2:$I$1500,'1.PrepList'!$J$2:$J$1500,"")&amp;"",""))</f>
        <v/>
      </c>
      <c r="E8317" s="638" t="str">
        <f>IF($C8317="","",IFERROR(_xlfn.XLOOKUP($C8317,'1.PrepList'!$I$2:$I$1500,'1.PrepList'!$N$2:$N$1500,"")&amp;"",""))</f>
        <v/>
      </c>
      <c r="F8317" s="638" t="str">
        <f>IF($C8317="","",IFERROR(_xlfn.XLOOKUP($C8317,'1.PrepList'!$I$2:$I$1500,'1.PrepList'!$K$2:$K$1500,"")&amp;"",""))</f>
        <v/>
      </c>
      <c r="H8317" s="644" t="str">
        <f>IF($C8317="","",IFERROR(IF(_xlfn.XLOOKUP($C8317,tbl_StartedStatus[Bold ID],tbl_StartedStatus[Started])="Started","Yes",IF(_xlfn.XLOOKUP($C8317,tbl_StartedStatus[Bold ID],tbl_StartedStatus[Started])="No Show","No Show","")),""))</f>
        <v/>
      </c>
    </row>
    <row r="8318" spans="1:8" ht="15" customHeight="1" thickBot="1">
      <c r="A8318" s="38" t="str">
        <f>IF($C8318="","",IFERROR(_xlfn.XLOOKUP($C8318,'1.PrepList'!$I$2:$I$1500,'1.PrepList'!$G$2:$G$1500,"")&amp;"",""))</f>
        <v/>
      </c>
      <c r="B8318" s="638" t="str">
        <f>IF($C8318="","",IFERROR(_xlfn.XLOOKUP($C8318,'1.PrepList'!$I$2:$I$1500,'1.PrepList'!$H$2:$H$1500,"")&amp;"",""))</f>
        <v/>
      </c>
      <c r="D8318" s="638" t="str">
        <f>IF($C8318="","",IFERROR(_xlfn.XLOOKUP($C8318,'1.PrepList'!$I$2:$I$1500,'1.PrepList'!$J$2:$J$1500,"")&amp;"",""))</f>
        <v/>
      </c>
      <c r="E8318" s="638" t="str">
        <f>IF($C8318="","",IFERROR(_xlfn.XLOOKUP($C8318,'1.PrepList'!$I$2:$I$1500,'1.PrepList'!$N$2:$N$1500,"")&amp;"",""))</f>
        <v/>
      </c>
      <c r="F8318" s="638" t="str">
        <f>IF($C8318="","",IFERROR(_xlfn.XLOOKUP($C8318,'1.PrepList'!$I$2:$I$1500,'1.PrepList'!$K$2:$K$1500,"")&amp;"",""))</f>
        <v/>
      </c>
      <c r="H8318" s="644" t="str">
        <f>IF($C8318="","",IFERROR(IF(_xlfn.XLOOKUP($C8318,tbl_StartedStatus[Bold ID],tbl_StartedStatus[Started])="Started","Yes",IF(_xlfn.XLOOKUP($C8318,tbl_StartedStatus[Bold ID],tbl_StartedStatus[Started])="No Show","No Show","")),""))</f>
        <v/>
      </c>
    </row>
    <row r="8319" spans="1:8" ht="15" customHeight="1" thickBot="1">
      <c r="A8319" s="38" t="str">
        <f>IF($C8319="","",IFERROR(_xlfn.XLOOKUP($C8319,'1.PrepList'!$I$2:$I$1500,'1.PrepList'!$G$2:$G$1500,"")&amp;"",""))</f>
        <v/>
      </c>
      <c r="B8319" s="638" t="str">
        <f>IF($C8319="","",IFERROR(_xlfn.XLOOKUP($C8319,'1.PrepList'!$I$2:$I$1500,'1.PrepList'!$H$2:$H$1500,"")&amp;"",""))</f>
        <v/>
      </c>
      <c r="D8319" s="638" t="str">
        <f>IF($C8319="","",IFERROR(_xlfn.XLOOKUP($C8319,'1.PrepList'!$I$2:$I$1500,'1.PrepList'!$J$2:$J$1500,"")&amp;"",""))</f>
        <v/>
      </c>
      <c r="E8319" s="638" t="str">
        <f>IF($C8319="","",IFERROR(_xlfn.XLOOKUP($C8319,'1.PrepList'!$I$2:$I$1500,'1.PrepList'!$N$2:$N$1500,"")&amp;"",""))</f>
        <v/>
      </c>
      <c r="F8319" s="638" t="str">
        <f>IF($C8319="","",IFERROR(_xlfn.XLOOKUP($C8319,'1.PrepList'!$I$2:$I$1500,'1.PrepList'!$K$2:$K$1500,"")&amp;"",""))</f>
        <v/>
      </c>
      <c r="H8319" s="644" t="str">
        <f>IF($C8319="","",IFERROR(IF(_xlfn.XLOOKUP($C8319,tbl_StartedStatus[Bold ID],tbl_StartedStatus[Started])="Started","Yes",IF(_xlfn.XLOOKUP($C8319,tbl_StartedStatus[Bold ID],tbl_StartedStatus[Started])="No Show","No Show","")),""))</f>
        <v/>
      </c>
    </row>
    <row r="8320" spans="1:8" ht="15" customHeight="1" thickBot="1">
      <c r="A8320" s="38" t="str">
        <f>IF($C8320="","",IFERROR(_xlfn.XLOOKUP($C8320,'1.PrepList'!$I$2:$I$1500,'1.PrepList'!$G$2:$G$1500,"")&amp;"",""))</f>
        <v/>
      </c>
      <c r="B8320" s="638" t="str">
        <f>IF($C8320="","",IFERROR(_xlfn.XLOOKUP($C8320,'1.PrepList'!$I$2:$I$1500,'1.PrepList'!$H$2:$H$1500,"")&amp;"",""))</f>
        <v/>
      </c>
      <c r="D8320" s="638" t="str">
        <f>IF($C8320="","",IFERROR(_xlfn.XLOOKUP($C8320,'1.PrepList'!$I$2:$I$1500,'1.PrepList'!$J$2:$J$1500,"")&amp;"",""))</f>
        <v/>
      </c>
      <c r="E8320" s="638" t="str">
        <f>IF($C8320="","",IFERROR(_xlfn.XLOOKUP($C8320,'1.PrepList'!$I$2:$I$1500,'1.PrepList'!$N$2:$N$1500,"")&amp;"",""))</f>
        <v/>
      </c>
      <c r="F8320" s="638" t="str">
        <f>IF($C8320="","",IFERROR(_xlfn.XLOOKUP($C8320,'1.PrepList'!$I$2:$I$1500,'1.PrepList'!$K$2:$K$1500,"")&amp;"",""))</f>
        <v/>
      </c>
      <c r="H8320" s="644" t="str">
        <f>IF($C8320="","",IFERROR(IF(_xlfn.XLOOKUP($C8320,tbl_StartedStatus[Bold ID],tbl_StartedStatus[Started])="Started","Yes",IF(_xlfn.XLOOKUP($C8320,tbl_StartedStatus[Bold ID],tbl_StartedStatus[Started])="No Show","No Show","")),""))</f>
        <v/>
      </c>
    </row>
    <row r="8321" spans="1:8" ht="15" customHeight="1" thickBot="1">
      <c r="A8321" s="38" t="str">
        <f>IF($C8321="","",IFERROR(_xlfn.XLOOKUP($C8321,'1.PrepList'!$I$2:$I$1500,'1.PrepList'!$G$2:$G$1500,"")&amp;"",""))</f>
        <v/>
      </c>
      <c r="B8321" s="638" t="str">
        <f>IF($C8321="","",IFERROR(_xlfn.XLOOKUP($C8321,'1.PrepList'!$I$2:$I$1500,'1.PrepList'!$H$2:$H$1500,"")&amp;"",""))</f>
        <v/>
      </c>
      <c r="D8321" s="638" t="str">
        <f>IF($C8321="","",IFERROR(_xlfn.XLOOKUP($C8321,'1.PrepList'!$I$2:$I$1500,'1.PrepList'!$J$2:$J$1500,"")&amp;"",""))</f>
        <v/>
      </c>
      <c r="E8321" s="638" t="str">
        <f>IF($C8321="","",IFERROR(_xlfn.XLOOKUP($C8321,'1.PrepList'!$I$2:$I$1500,'1.PrepList'!$N$2:$N$1500,"")&amp;"",""))</f>
        <v/>
      </c>
      <c r="F8321" s="638" t="str">
        <f>IF($C8321="","",IFERROR(_xlfn.XLOOKUP($C8321,'1.PrepList'!$I$2:$I$1500,'1.PrepList'!$K$2:$K$1500,"")&amp;"",""))</f>
        <v/>
      </c>
      <c r="H8321" s="644" t="str">
        <f>IF($C8321="","",IFERROR(IF(_xlfn.XLOOKUP($C8321,tbl_StartedStatus[Bold ID],tbl_StartedStatus[Started])="Started","Yes",IF(_xlfn.XLOOKUP($C8321,tbl_StartedStatus[Bold ID],tbl_StartedStatus[Started])="No Show","No Show","")),""))</f>
        <v/>
      </c>
    </row>
    <row r="8322" spans="1:8" ht="15" customHeight="1" thickBot="1">
      <c r="A8322" s="38" t="str">
        <f>IF($C8322="","",IFERROR(_xlfn.XLOOKUP($C8322,'1.PrepList'!$I$2:$I$1500,'1.PrepList'!$G$2:$G$1500,"")&amp;"",""))</f>
        <v/>
      </c>
      <c r="B8322" s="638" t="str">
        <f>IF($C8322="","",IFERROR(_xlfn.XLOOKUP($C8322,'1.PrepList'!$I$2:$I$1500,'1.PrepList'!$H$2:$H$1500,"")&amp;"",""))</f>
        <v/>
      </c>
      <c r="D8322" s="638" t="str">
        <f>IF($C8322="","",IFERROR(_xlfn.XLOOKUP($C8322,'1.PrepList'!$I$2:$I$1500,'1.PrepList'!$J$2:$J$1500,"")&amp;"",""))</f>
        <v/>
      </c>
      <c r="E8322" s="638" t="str">
        <f>IF($C8322="","",IFERROR(_xlfn.XLOOKUP($C8322,'1.PrepList'!$I$2:$I$1500,'1.PrepList'!$N$2:$N$1500,"")&amp;"",""))</f>
        <v/>
      </c>
      <c r="F8322" s="638" t="str">
        <f>IF($C8322="","",IFERROR(_xlfn.XLOOKUP($C8322,'1.PrepList'!$I$2:$I$1500,'1.PrepList'!$K$2:$K$1500,"")&amp;"",""))</f>
        <v/>
      </c>
      <c r="H8322" s="644" t="str">
        <f>IF($C8322="","",IFERROR(IF(_xlfn.XLOOKUP($C8322,tbl_StartedStatus[Bold ID],tbl_StartedStatus[Started])="Started","Yes",IF(_xlfn.XLOOKUP($C8322,tbl_StartedStatus[Bold ID],tbl_StartedStatus[Started])="No Show","No Show","")),""))</f>
        <v/>
      </c>
    </row>
    <row r="8323" spans="1:8" ht="15" customHeight="1" thickBot="1">
      <c r="A8323" s="38" t="str">
        <f>IF($C8323="","",IFERROR(_xlfn.XLOOKUP($C8323,'1.PrepList'!$I$2:$I$1500,'1.PrepList'!$G$2:$G$1500,"")&amp;"",""))</f>
        <v/>
      </c>
      <c r="B8323" s="638" t="str">
        <f>IF($C8323="","",IFERROR(_xlfn.XLOOKUP($C8323,'1.PrepList'!$I$2:$I$1500,'1.PrepList'!$H$2:$H$1500,"")&amp;"",""))</f>
        <v/>
      </c>
      <c r="D8323" s="638" t="str">
        <f>IF($C8323="","",IFERROR(_xlfn.XLOOKUP($C8323,'1.PrepList'!$I$2:$I$1500,'1.PrepList'!$J$2:$J$1500,"")&amp;"",""))</f>
        <v/>
      </c>
      <c r="E8323" s="638" t="str">
        <f>IF($C8323="","",IFERROR(_xlfn.XLOOKUP($C8323,'1.PrepList'!$I$2:$I$1500,'1.PrepList'!$N$2:$N$1500,"")&amp;"",""))</f>
        <v/>
      </c>
      <c r="F8323" s="638" t="str">
        <f>IF($C8323="","",IFERROR(_xlfn.XLOOKUP($C8323,'1.PrepList'!$I$2:$I$1500,'1.PrepList'!$K$2:$K$1500,"")&amp;"",""))</f>
        <v/>
      </c>
      <c r="H8323" s="644" t="str">
        <f>IF($C8323="","",IFERROR(IF(_xlfn.XLOOKUP($C8323,tbl_StartedStatus[Bold ID],tbl_StartedStatus[Started])="Started","Yes",IF(_xlfn.XLOOKUP($C8323,tbl_StartedStatus[Bold ID],tbl_StartedStatus[Started])="No Show","No Show","")),""))</f>
        <v/>
      </c>
    </row>
    <row r="8324" spans="1:8" ht="15" customHeight="1" thickBot="1">
      <c r="A8324" s="38" t="str">
        <f>IF($C8324="","",IFERROR(_xlfn.XLOOKUP($C8324,'1.PrepList'!$I$2:$I$1500,'1.PrepList'!$G$2:$G$1500,"")&amp;"",""))</f>
        <v/>
      </c>
      <c r="B8324" s="638" t="str">
        <f>IF($C8324="","",IFERROR(_xlfn.XLOOKUP($C8324,'1.PrepList'!$I$2:$I$1500,'1.PrepList'!$H$2:$H$1500,"")&amp;"",""))</f>
        <v/>
      </c>
      <c r="D8324" s="638" t="str">
        <f>IF($C8324="","",IFERROR(_xlfn.XLOOKUP($C8324,'1.PrepList'!$I$2:$I$1500,'1.PrepList'!$J$2:$J$1500,"")&amp;"",""))</f>
        <v/>
      </c>
      <c r="E8324" s="638" t="str">
        <f>IF($C8324="","",IFERROR(_xlfn.XLOOKUP($C8324,'1.PrepList'!$I$2:$I$1500,'1.PrepList'!$N$2:$N$1500,"")&amp;"",""))</f>
        <v/>
      </c>
      <c r="F8324" s="638" t="str">
        <f>IF($C8324="","",IFERROR(_xlfn.XLOOKUP($C8324,'1.PrepList'!$I$2:$I$1500,'1.PrepList'!$K$2:$K$1500,"")&amp;"",""))</f>
        <v/>
      </c>
      <c r="H8324" s="644" t="str">
        <f>IF($C8324="","",IFERROR(IF(_xlfn.XLOOKUP($C8324,tbl_StartedStatus[Bold ID],tbl_StartedStatus[Started])="Started","Yes",IF(_xlfn.XLOOKUP($C8324,tbl_StartedStatus[Bold ID],tbl_StartedStatus[Started])="No Show","No Show","")),""))</f>
        <v/>
      </c>
    </row>
    <row r="8325" spans="1:8" ht="15" customHeight="1" thickBot="1">
      <c r="A8325" s="38" t="str">
        <f>IF($C8325="","",IFERROR(_xlfn.XLOOKUP($C8325,'1.PrepList'!$I$2:$I$1500,'1.PrepList'!$G$2:$G$1500,"")&amp;"",""))</f>
        <v/>
      </c>
      <c r="B8325" s="638" t="str">
        <f>IF($C8325="","",IFERROR(_xlfn.XLOOKUP($C8325,'1.PrepList'!$I$2:$I$1500,'1.PrepList'!$H$2:$H$1500,"")&amp;"",""))</f>
        <v/>
      </c>
      <c r="D8325" s="638" t="str">
        <f>IF($C8325="","",IFERROR(_xlfn.XLOOKUP($C8325,'1.PrepList'!$I$2:$I$1500,'1.PrepList'!$J$2:$J$1500,"")&amp;"",""))</f>
        <v/>
      </c>
      <c r="E8325" s="638" t="str">
        <f>IF($C8325="","",IFERROR(_xlfn.XLOOKUP($C8325,'1.PrepList'!$I$2:$I$1500,'1.PrepList'!$N$2:$N$1500,"")&amp;"",""))</f>
        <v/>
      </c>
      <c r="F8325" s="638" t="str">
        <f>IF($C8325="","",IFERROR(_xlfn.XLOOKUP($C8325,'1.PrepList'!$I$2:$I$1500,'1.PrepList'!$K$2:$K$1500,"")&amp;"",""))</f>
        <v/>
      </c>
      <c r="H8325" s="644" t="str">
        <f>IF($C8325="","",IFERROR(IF(_xlfn.XLOOKUP($C8325,tbl_StartedStatus[Bold ID],tbl_StartedStatus[Started])="Started","Yes",IF(_xlfn.XLOOKUP($C8325,tbl_StartedStatus[Bold ID],tbl_StartedStatus[Started])="No Show","No Show","")),""))</f>
        <v/>
      </c>
    </row>
    <row r="8326" spans="1:8" ht="15" customHeight="1" thickBot="1">
      <c r="A8326" s="38" t="str">
        <f>IF($C8326="","",IFERROR(_xlfn.XLOOKUP($C8326,'1.PrepList'!$I$2:$I$1500,'1.PrepList'!$G$2:$G$1500,"")&amp;"",""))</f>
        <v/>
      </c>
      <c r="B8326" s="638" t="str">
        <f>IF($C8326="","",IFERROR(_xlfn.XLOOKUP($C8326,'1.PrepList'!$I$2:$I$1500,'1.PrepList'!$H$2:$H$1500,"")&amp;"",""))</f>
        <v/>
      </c>
      <c r="D8326" s="638" t="str">
        <f>IF($C8326="","",IFERROR(_xlfn.XLOOKUP($C8326,'1.PrepList'!$I$2:$I$1500,'1.PrepList'!$J$2:$J$1500,"")&amp;"",""))</f>
        <v/>
      </c>
      <c r="E8326" s="638" t="str">
        <f>IF($C8326="","",IFERROR(_xlfn.XLOOKUP($C8326,'1.PrepList'!$I$2:$I$1500,'1.PrepList'!$N$2:$N$1500,"")&amp;"",""))</f>
        <v/>
      </c>
      <c r="F8326" s="638" t="str">
        <f>IF($C8326="","",IFERROR(_xlfn.XLOOKUP($C8326,'1.PrepList'!$I$2:$I$1500,'1.PrepList'!$K$2:$K$1500,"")&amp;"",""))</f>
        <v/>
      </c>
      <c r="H8326" s="644" t="str">
        <f>IF($C8326="","",IFERROR(IF(_xlfn.XLOOKUP($C8326,tbl_StartedStatus[Bold ID],tbl_StartedStatus[Started])="Started","Yes",IF(_xlfn.XLOOKUP($C8326,tbl_StartedStatus[Bold ID],tbl_StartedStatus[Started])="No Show","No Show","")),""))</f>
        <v/>
      </c>
    </row>
    <row r="8327" spans="1:8" ht="15" customHeight="1" thickBot="1">
      <c r="A8327" s="38" t="str">
        <f>IF($C8327="","",IFERROR(_xlfn.XLOOKUP($C8327,'1.PrepList'!$I$2:$I$1500,'1.PrepList'!$G$2:$G$1500,"")&amp;"",""))</f>
        <v/>
      </c>
      <c r="B8327" s="638" t="str">
        <f>IF($C8327="","",IFERROR(_xlfn.XLOOKUP($C8327,'1.PrepList'!$I$2:$I$1500,'1.PrepList'!$H$2:$H$1500,"")&amp;"",""))</f>
        <v/>
      </c>
      <c r="D8327" s="638" t="str">
        <f>IF($C8327="","",IFERROR(_xlfn.XLOOKUP($C8327,'1.PrepList'!$I$2:$I$1500,'1.PrepList'!$J$2:$J$1500,"")&amp;"",""))</f>
        <v/>
      </c>
      <c r="E8327" s="638" t="str">
        <f>IF($C8327="","",IFERROR(_xlfn.XLOOKUP($C8327,'1.PrepList'!$I$2:$I$1500,'1.PrepList'!$N$2:$N$1500,"")&amp;"",""))</f>
        <v/>
      </c>
      <c r="F8327" s="638" t="str">
        <f>IF($C8327="","",IFERROR(_xlfn.XLOOKUP($C8327,'1.PrepList'!$I$2:$I$1500,'1.PrepList'!$K$2:$K$1500,"")&amp;"",""))</f>
        <v/>
      </c>
      <c r="H8327" s="644" t="str">
        <f>IF($C8327="","",IFERROR(IF(_xlfn.XLOOKUP($C8327,tbl_StartedStatus[Bold ID],tbl_StartedStatus[Started])="Started","Yes",IF(_xlfn.XLOOKUP($C8327,tbl_StartedStatus[Bold ID],tbl_StartedStatus[Started])="No Show","No Show","")),""))</f>
        <v/>
      </c>
    </row>
    <row r="8328" spans="1:8" ht="15" customHeight="1" thickBot="1">
      <c r="A8328" s="38" t="str">
        <f>IF($C8328="","",IFERROR(_xlfn.XLOOKUP($C8328,'1.PrepList'!$I$2:$I$1500,'1.PrepList'!$G$2:$G$1500,"")&amp;"",""))</f>
        <v/>
      </c>
      <c r="B8328" s="638" t="str">
        <f>IF($C8328="","",IFERROR(_xlfn.XLOOKUP($C8328,'1.PrepList'!$I$2:$I$1500,'1.PrepList'!$H$2:$H$1500,"")&amp;"",""))</f>
        <v/>
      </c>
      <c r="D8328" s="638" t="str">
        <f>IF($C8328="","",IFERROR(_xlfn.XLOOKUP($C8328,'1.PrepList'!$I$2:$I$1500,'1.PrepList'!$J$2:$J$1500,"")&amp;"",""))</f>
        <v/>
      </c>
      <c r="E8328" s="638" t="str">
        <f>IF($C8328="","",IFERROR(_xlfn.XLOOKUP($C8328,'1.PrepList'!$I$2:$I$1500,'1.PrepList'!$N$2:$N$1500,"")&amp;"",""))</f>
        <v/>
      </c>
      <c r="F8328" s="638" t="str">
        <f>IF($C8328="","",IFERROR(_xlfn.XLOOKUP($C8328,'1.PrepList'!$I$2:$I$1500,'1.PrepList'!$K$2:$K$1500,"")&amp;"",""))</f>
        <v/>
      </c>
      <c r="H8328" s="644" t="str">
        <f>IF($C8328="","",IFERROR(IF(_xlfn.XLOOKUP($C8328,tbl_StartedStatus[Bold ID],tbl_StartedStatus[Started])="Started","Yes",IF(_xlfn.XLOOKUP($C8328,tbl_StartedStatus[Bold ID],tbl_StartedStatus[Started])="No Show","No Show","")),""))</f>
        <v/>
      </c>
    </row>
    <row r="8329" spans="1:8" ht="15" customHeight="1" thickBot="1">
      <c r="A8329" s="38" t="str">
        <f>IF($C8329="","",IFERROR(_xlfn.XLOOKUP($C8329,'1.PrepList'!$I$2:$I$1500,'1.PrepList'!$G$2:$G$1500,"")&amp;"",""))</f>
        <v/>
      </c>
      <c r="B8329" s="638" t="str">
        <f>IF($C8329="","",IFERROR(_xlfn.XLOOKUP($C8329,'1.PrepList'!$I$2:$I$1500,'1.PrepList'!$H$2:$H$1500,"")&amp;"",""))</f>
        <v/>
      </c>
      <c r="D8329" s="638" t="str">
        <f>IF($C8329="","",IFERROR(_xlfn.XLOOKUP($C8329,'1.PrepList'!$I$2:$I$1500,'1.PrepList'!$J$2:$J$1500,"")&amp;"",""))</f>
        <v/>
      </c>
      <c r="E8329" s="638" t="str">
        <f>IF($C8329="","",IFERROR(_xlfn.XLOOKUP($C8329,'1.PrepList'!$I$2:$I$1500,'1.PrepList'!$N$2:$N$1500,"")&amp;"",""))</f>
        <v/>
      </c>
      <c r="F8329" s="638" t="str">
        <f>IF($C8329="","",IFERROR(_xlfn.XLOOKUP($C8329,'1.PrepList'!$I$2:$I$1500,'1.PrepList'!$K$2:$K$1500,"")&amp;"",""))</f>
        <v/>
      </c>
      <c r="H8329" s="644" t="str">
        <f>IF($C8329="","",IFERROR(IF(_xlfn.XLOOKUP($C8329,tbl_StartedStatus[Bold ID],tbl_StartedStatus[Started])="Started","Yes",IF(_xlfn.XLOOKUP($C8329,tbl_StartedStatus[Bold ID],tbl_StartedStatus[Started])="No Show","No Show","")),""))</f>
        <v/>
      </c>
    </row>
    <row r="8330" spans="1:8" ht="15" customHeight="1" thickBot="1">
      <c r="A8330" s="38" t="str">
        <f>IF($C8330="","",IFERROR(_xlfn.XLOOKUP($C8330,'1.PrepList'!$I$2:$I$1500,'1.PrepList'!$G$2:$G$1500,"")&amp;"",""))</f>
        <v/>
      </c>
      <c r="B8330" s="638" t="str">
        <f>IF($C8330="","",IFERROR(_xlfn.XLOOKUP($C8330,'1.PrepList'!$I$2:$I$1500,'1.PrepList'!$H$2:$H$1500,"")&amp;"",""))</f>
        <v/>
      </c>
      <c r="D8330" s="638" t="str">
        <f>IF($C8330="","",IFERROR(_xlfn.XLOOKUP($C8330,'1.PrepList'!$I$2:$I$1500,'1.PrepList'!$J$2:$J$1500,"")&amp;"",""))</f>
        <v/>
      </c>
      <c r="E8330" s="638" t="str">
        <f>IF($C8330="","",IFERROR(_xlfn.XLOOKUP($C8330,'1.PrepList'!$I$2:$I$1500,'1.PrepList'!$N$2:$N$1500,"")&amp;"",""))</f>
        <v/>
      </c>
      <c r="F8330" s="638" t="str">
        <f>IF($C8330="","",IFERROR(_xlfn.XLOOKUP($C8330,'1.PrepList'!$I$2:$I$1500,'1.PrepList'!$K$2:$K$1500,"")&amp;"",""))</f>
        <v/>
      </c>
      <c r="H8330" s="644" t="str">
        <f>IF($C8330="","",IFERROR(IF(_xlfn.XLOOKUP($C8330,tbl_StartedStatus[Bold ID],tbl_StartedStatus[Started])="Started","Yes",IF(_xlfn.XLOOKUP($C8330,tbl_StartedStatus[Bold ID],tbl_StartedStatus[Started])="No Show","No Show","")),""))</f>
        <v/>
      </c>
    </row>
    <row r="8331" spans="1:8" ht="15" customHeight="1" thickBot="1">
      <c r="A8331" s="38" t="str">
        <f>IF($C8331="","",IFERROR(_xlfn.XLOOKUP($C8331,'1.PrepList'!$I$2:$I$1500,'1.PrepList'!$G$2:$G$1500,"")&amp;"",""))</f>
        <v/>
      </c>
      <c r="B8331" s="638" t="str">
        <f>IF($C8331="","",IFERROR(_xlfn.XLOOKUP($C8331,'1.PrepList'!$I$2:$I$1500,'1.PrepList'!$H$2:$H$1500,"")&amp;"",""))</f>
        <v/>
      </c>
      <c r="D8331" s="638" t="str">
        <f>IF($C8331="","",IFERROR(_xlfn.XLOOKUP($C8331,'1.PrepList'!$I$2:$I$1500,'1.PrepList'!$J$2:$J$1500,"")&amp;"",""))</f>
        <v/>
      </c>
      <c r="E8331" s="638" t="str">
        <f>IF($C8331="","",IFERROR(_xlfn.XLOOKUP($C8331,'1.PrepList'!$I$2:$I$1500,'1.PrepList'!$N$2:$N$1500,"")&amp;"",""))</f>
        <v/>
      </c>
      <c r="F8331" s="638" t="str">
        <f>IF($C8331="","",IFERROR(_xlfn.XLOOKUP($C8331,'1.PrepList'!$I$2:$I$1500,'1.PrepList'!$K$2:$K$1500,"")&amp;"",""))</f>
        <v/>
      </c>
      <c r="H8331" s="644" t="str">
        <f>IF($C8331="","",IFERROR(IF(_xlfn.XLOOKUP($C8331,tbl_StartedStatus[Bold ID],tbl_StartedStatus[Started])="Started","Yes",IF(_xlfn.XLOOKUP($C8331,tbl_StartedStatus[Bold ID],tbl_StartedStatus[Started])="No Show","No Show","")),""))</f>
        <v/>
      </c>
    </row>
    <row r="8332" spans="1:8" ht="15" customHeight="1" thickBot="1">
      <c r="A8332" s="38" t="str">
        <f>IF($C8332="","",IFERROR(_xlfn.XLOOKUP($C8332,'1.PrepList'!$I$2:$I$1500,'1.PrepList'!$G$2:$G$1500,"")&amp;"",""))</f>
        <v/>
      </c>
      <c r="B8332" s="638" t="str">
        <f>IF($C8332="","",IFERROR(_xlfn.XLOOKUP($C8332,'1.PrepList'!$I$2:$I$1500,'1.PrepList'!$H$2:$H$1500,"")&amp;"",""))</f>
        <v/>
      </c>
      <c r="D8332" s="638" t="str">
        <f>IF($C8332="","",IFERROR(_xlfn.XLOOKUP($C8332,'1.PrepList'!$I$2:$I$1500,'1.PrepList'!$J$2:$J$1500,"")&amp;"",""))</f>
        <v/>
      </c>
      <c r="E8332" s="638" t="str">
        <f>IF($C8332="","",IFERROR(_xlfn.XLOOKUP($C8332,'1.PrepList'!$I$2:$I$1500,'1.PrepList'!$N$2:$N$1500,"")&amp;"",""))</f>
        <v/>
      </c>
      <c r="F8332" s="638" t="str">
        <f>IF($C8332="","",IFERROR(_xlfn.XLOOKUP($C8332,'1.PrepList'!$I$2:$I$1500,'1.PrepList'!$K$2:$K$1500,"")&amp;"",""))</f>
        <v/>
      </c>
      <c r="H8332" s="644" t="str">
        <f>IF($C8332="","",IFERROR(IF(_xlfn.XLOOKUP($C8332,tbl_StartedStatus[Bold ID],tbl_StartedStatus[Started])="Started","Yes",IF(_xlfn.XLOOKUP($C8332,tbl_StartedStatus[Bold ID],tbl_StartedStatus[Started])="No Show","No Show","")),""))</f>
        <v/>
      </c>
    </row>
    <row r="8333" spans="1:8" ht="15" customHeight="1" thickBot="1">
      <c r="A8333" s="38" t="str">
        <f>IF($C8333="","",IFERROR(_xlfn.XLOOKUP($C8333,'1.PrepList'!$I$2:$I$1500,'1.PrepList'!$G$2:$G$1500,"")&amp;"",""))</f>
        <v/>
      </c>
      <c r="B8333" s="638" t="str">
        <f>IF($C8333="","",IFERROR(_xlfn.XLOOKUP($C8333,'1.PrepList'!$I$2:$I$1500,'1.PrepList'!$H$2:$H$1500,"")&amp;"",""))</f>
        <v/>
      </c>
      <c r="D8333" s="638" t="str">
        <f>IF($C8333="","",IFERROR(_xlfn.XLOOKUP($C8333,'1.PrepList'!$I$2:$I$1500,'1.PrepList'!$J$2:$J$1500,"")&amp;"",""))</f>
        <v/>
      </c>
      <c r="E8333" s="638" t="str">
        <f>IF($C8333="","",IFERROR(_xlfn.XLOOKUP($C8333,'1.PrepList'!$I$2:$I$1500,'1.PrepList'!$N$2:$N$1500,"")&amp;"",""))</f>
        <v/>
      </c>
      <c r="F8333" s="638" t="str">
        <f>IF($C8333="","",IFERROR(_xlfn.XLOOKUP($C8333,'1.PrepList'!$I$2:$I$1500,'1.PrepList'!$K$2:$K$1500,"")&amp;"",""))</f>
        <v/>
      </c>
      <c r="H8333" s="644" t="str">
        <f>IF($C8333="","",IFERROR(IF(_xlfn.XLOOKUP($C8333,tbl_StartedStatus[Bold ID],tbl_StartedStatus[Started])="Started","Yes",IF(_xlfn.XLOOKUP($C8333,tbl_StartedStatus[Bold ID],tbl_StartedStatus[Started])="No Show","No Show","")),""))</f>
        <v/>
      </c>
    </row>
    <row r="8334" spans="1:8" ht="15" customHeight="1" thickBot="1">
      <c r="A8334" s="38" t="str">
        <f>IF($C8334="","",IFERROR(_xlfn.XLOOKUP($C8334,'1.PrepList'!$I$2:$I$1500,'1.PrepList'!$G$2:$G$1500,"")&amp;"",""))</f>
        <v/>
      </c>
      <c r="B8334" s="638" t="str">
        <f>IF($C8334="","",IFERROR(_xlfn.XLOOKUP($C8334,'1.PrepList'!$I$2:$I$1500,'1.PrepList'!$H$2:$H$1500,"")&amp;"",""))</f>
        <v/>
      </c>
      <c r="D8334" s="638" t="str">
        <f>IF($C8334="","",IFERROR(_xlfn.XLOOKUP($C8334,'1.PrepList'!$I$2:$I$1500,'1.PrepList'!$J$2:$J$1500,"")&amp;"",""))</f>
        <v/>
      </c>
      <c r="E8334" s="638" t="str">
        <f>IF($C8334="","",IFERROR(_xlfn.XLOOKUP($C8334,'1.PrepList'!$I$2:$I$1500,'1.PrepList'!$N$2:$N$1500,"")&amp;"",""))</f>
        <v/>
      </c>
      <c r="F8334" s="638" t="str">
        <f>IF($C8334="","",IFERROR(_xlfn.XLOOKUP($C8334,'1.PrepList'!$I$2:$I$1500,'1.PrepList'!$K$2:$K$1500,"")&amp;"",""))</f>
        <v/>
      </c>
      <c r="H8334" s="644" t="str">
        <f>IF($C8334="","",IFERROR(IF(_xlfn.XLOOKUP($C8334,tbl_StartedStatus[Bold ID],tbl_StartedStatus[Started])="Started","Yes",IF(_xlfn.XLOOKUP($C8334,tbl_StartedStatus[Bold ID],tbl_StartedStatus[Started])="No Show","No Show","")),""))</f>
        <v/>
      </c>
    </row>
    <row r="8335" spans="1:8" ht="15" customHeight="1" thickBot="1">
      <c r="A8335" s="38" t="str">
        <f>IF($C8335="","",IFERROR(_xlfn.XLOOKUP($C8335,'1.PrepList'!$I$2:$I$1500,'1.PrepList'!$G$2:$G$1500,"")&amp;"",""))</f>
        <v/>
      </c>
      <c r="B8335" s="638" t="str">
        <f>IF($C8335="","",IFERROR(_xlfn.XLOOKUP($C8335,'1.PrepList'!$I$2:$I$1500,'1.PrepList'!$H$2:$H$1500,"")&amp;"",""))</f>
        <v/>
      </c>
      <c r="D8335" s="638" t="str">
        <f>IF($C8335="","",IFERROR(_xlfn.XLOOKUP($C8335,'1.PrepList'!$I$2:$I$1500,'1.PrepList'!$J$2:$J$1500,"")&amp;"",""))</f>
        <v/>
      </c>
      <c r="E8335" s="638" t="str">
        <f>IF($C8335="","",IFERROR(_xlfn.XLOOKUP($C8335,'1.PrepList'!$I$2:$I$1500,'1.PrepList'!$N$2:$N$1500,"")&amp;"",""))</f>
        <v/>
      </c>
      <c r="F8335" s="638" t="str">
        <f>IF($C8335="","",IFERROR(_xlfn.XLOOKUP($C8335,'1.PrepList'!$I$2:$I$1500,'1.PrepList'!$K$2:$K$1500,"")&amp;"",""))</f>
        <v/>
      </c>
      <c r="H8335" s="644" t="str">
        <f>IF($C8335="","",IFERROR(IF(_xlfn.XLOOKUP($C8335,tbl_StartedStatus[Bold ID],tbl_StartedStatus[Started])="Started","Yes",IF(_xlfn.XLOOKUP($C8335,tbl_StartedStatus[Bold ID],tbl_StartedStatus[Started])="No Show","No Show","")),""))</f>
        <v/>
      </c>
    </row>
    <row r="8336" spans="1:8" ht="15" customHeight="1" thickBot="1">
      <c r="A8336" s="38" t="str">
        <f>IF($C8336="","",IFERROR(_xlfn.XLOOKUP($C8336,'1.PrepList'!$I$2:$I$1500,'1.PrepList'!$G$2:$G$1500,"")&amp;"",""))</f>
        <v/>
      </c>
      <c r="B8336" s="638" t="str">
        <f>IF($C8336="","",IFERROR(_xlfn.XLOOKUP($C8336,'1.PrepList'!$I$2:$I$1500,'1.PrepList'!$H$2:$H$1500,"")&amp;"",""))</f>
        <v/>
      </c>
      <c r="D8336" s="638" t="str">
        <f>IF($C8336="","",IFERROR(_xlfn.XLOOKUP($C8336,'1.PrepList'!$I$2:$I$1500,'1.PrepList'!$J$2:$J$1500,"")&amp;"",""))</f>
        <v/>
      </c>
      <c r="E8336" s="638" t="str">
        <f>IF($C8336="","",IFERROR(_xlfn.XLOOKUP($C8336,'1.PrepList'!$I$2:$I$1500,'1.PrepList'!$N$2:$N$1500,"")&amp;"",""))</f>
        <v/>
      </c>
      <c r="F8336" s="638" t="str">
        <f>IF($C8336="","",IFERROR(_xlfn.XLOOKUP($C8336,'1.PrepList'!$I$2:$I$1500,'1.PrepList'!$K$2:$K$1500,"")&amp;"",""))</f>
        <v/>
      </c>
      <c r="H8336" s="644" t="str">
        <f>IF($C8336="","",IFERROR(IF(_xlfn.XLOOKUP($C8336,tbl_StartedStatus[Bold ID],tbl_StartedStatus[Started])="Started","Yes",IF(_xlfn.XLOOKUP($C8336,tbl_StartedStatus[Bold ID],tbl_StartedStatus[Started])="No Show","No Show","")),""))</f>
        <v/>
      </c>
    </row>
    <row r="8337" spans="1:8" ht="15" customHeight="1" thickBot="1">
      <c r="A8337" s="38" t="str">
        <f>IF($C8337="","",IFERROR(_xlfn.XLOOKUP($C8337,'1.PrepList'!$I$2:$I$1500,'1.PrepList'!$G$2:$G$1500,"")&amp;"",""))</f>
        <v/>
      </c>
      <c r="B8337" s="638" t="str">
        <f>IF($C8337="","",IFERROR(_xlfn.XLOOKUP($C8337,'1.PrepList'!$I$2:$I$1500,'1.PrepList'!$H$2:$H$1500,"")&amp;"",""))</f>
        <v/>
      </c>
      <c r="D8337" s="638" t="str">
        <f>IF($C8337="","",IFERROR(_xlfn.XLOOKUP($C8337,'1.PrepList'!$I$2:$I$1500,'1.PrepList'!$J$2:$J$1500,"")&amp;"",""))</f>
        <v/>
      </c>
      <c r="E8337" s="638" t="str">
        <f>IF($C8337="","",IFERROR(_xlfn.XLOOKUP($C8337,'1.PrepList'!$I$2:$I$1500,'1.PrepList'!$N$2:$N$1500,"")&amp;"",""))</f>
        <v/>
      </c>
      <c r="F8337" s="638" t="str">
        <f>IF($C8337="","",IFERROR(_xlfn.XLOOKUP($C8337,'1.PrepList'!$I$2:$I$1500,'1.PrepList'!$K$2:$K$1500,"")&amp;"",""))</f>
        <v/>
      </c>
      <c r="H8337" s="644" t="str">
        <f>IF($C8337="","",IFERROR(IF(_xlfn.XLOOKUP($C8337,tbl_StartedStatus[Bold ID],tbl_StartedStatus[Started])="Started","Yes",IF(_xlfn.XLOOKUP($C8337,tbl_StartedStatus[Bold ID],tbl_StartedStatus[Started])="No Show","No Show","")),""))</f>
        <v/>
      </c>
    </row>
    <row r="8338" spans="1:8" ht="15" customHeight="1" thickBot="1">
      <c r="A8338" s="38" t="str">
        <f>IF($C8338="","",IFERROR(_xlfn.XLOOKUP($C8338,'1.PrepList'!$I$2:$I$1500,'1.PrepList'!$G$2:$G$1500,"")&amp;"",""))</f>
        <v/>
      </c>
      <c r="B8338" s="638" t="str">
        <f>IF($C8338="","",IFERROR(_xlfn.XLOOKUP($C8338,'1.PrepList'!$I$2:$I$1500,'1.PrepList'!$H$2:$H$1500,"")&amp;"",""))</f>
        <v/>
      </c>
      <c r="D8338" s="638" t="str">
        <f>IF($C8338="","",IFERROR(_xlfn.XLOOKUP($C8338,'1.PrepList'!$I$2:$I$1500,'1.PrepList'!$J$2:$J$1500,"")&amp;"",""))</f>
        <v/>
      </c>
      <c r="E8338" s="638" t="str">
        <f>IF($C8338="","",IFERROR(_xlfn.XLOOKUP($C8338,'1.PrepList'!$I$2:$I$1500,'1.PrepList'!$N$2:$N$1500,"")&amp;"",""))</f>
        <v/>
      </c>
      <c r="F8338" s="638" t="str">
        <f>IF($C8338="","",IFERROR(_xlfn.XLOOKUP($C8338,'1.PrepList'!$I$2:$I$1500,'1.PrepList'!$K$2:$K$1500,"")&amp;"",""))</f>
        <v/>
      </c>
      <c r="H8338" s="644" t="str">
        <f>IF($C8338="","",IFERROR(IF(_xlfn.XLOOKUP($C8338,tbl_StartedStatus[Bold ID],tbl_StartedStatus[Started])="Started","Yes",IF(_xlfn.XLOOKUP($C8338,tbl_StartedStatus[Bold ID],tbl_StartedStatus[Started])="No Show","No Show","")),""))</f>
        <v/>
      </c>
    </row>
    <row r="8339" spans="1:8" ht="15" customHeight="1" thickBot="1">
      <c r="A8339" s="38" t="str">
        <f>IF($C8339="","",IFERROR(_xlfn.XLOOKUP($C8339,'1.PrepList'!$I$2:$I$1500,'1.PrepList'!$G$2:$G$1500,"")&amp;"",""))</f>
        <v/>
      </c>
      <c r="B8339" s="638" t="str">
        <f>IF($C8339="","",IFERROR(_xlfn.XLOOKUP($C8339,'1.PrepList'!$I$2:$I$1500,'1.PrepList'!$H$2:$H$1500,"")&amp;"",""))</f>
        <v/>
      </c>
      <c r="D8339" s="638" t="str">
        <f>IF($C8339="","",IFERROR(_xlfn.XLOOKUP($C8339,'1.PrepList'!$I$2:$I$1500,'1.PrepList'!$J$2:$J$1500,"")&amp;"",""))</f>
        <v/>
      </c>
      <c r="E8339" s="638" t="str">
        <f>IF($C8339="","",IFERROR(_xlfn.XLOOKUP($C8339,'1.PrepList'!$I$2:$I$1500,'1.PrepList'!$N$2:$N$1500,"")&amp;"",""))</f>
        <v/>
      </c>
      <c r="F8339" s="638" t="str">
        <f>IF($C8339="","",IFERROR(_xlfn.XLOOKUP($C8339,'1.PrepList'!$I$2:$I$1500,'1.PrepList'!$K$2:$K$1500,"")&amp;"",""))</f>
        <v/>
      </c>
      <c r="H8339" s="644" t="str">
        <f>IF($C8339="","",IFERROR(IF(_xlfn.XLOOKUP($C8339,tbl_StartedStatus[Bold ID],tbl_StartedStatus[Started])="Started","Yes",IF(_xlfn.XLOOKUP($C8339,tbl_StartedStatus[Bold ID],tbl_StartedStatus[Started])="No Show","No Show","")),""))</f>
        <v/>
      </c>
    </row>
    <row r="8340" spans="1:8" ht="15" customHeight="1" thickBot="1">
      <c r="A8340" s="38" t="str">
        <f>IF($C8340="","",IFERROR(_xlfn.XLOOKUP($C8340,'1.PrepList'!$I$2:$I$1500,'1.PrepList'!$G$2:$G$1500,"")&amp;"",""))</f>
        <v/>
      </c>
      <c r="B8340" s="638" t="str">
        <f>IF($C8340="","",IFERROR(_xlfn.XLOOKUP($C8340,'1.PrepList'!$I$2:$I$1500,'1.PrepList'!$H$2:$H$1500,"")&amp;"",""))</f>
        <v/>
      </c>
      <c r="D8340" s="638" t="str">
        <f>IF($C8340="","",IFERROR(_xlfn.XLOOKUP($C8340,'1.PrepList'!$I$2:$I$1500,'1.PrepList'!$J$2:$J$1500,"")&amp;"",""))</f>
        <v/>
      </c>
      <c r="E8340" s="638" t="str">
        <f>IF($C8340="","",IFERROR(_xlfn.XLOOKUP($C8340,'1.PrepList'!$I$2:$I$1500,'1.PrepList'!$N$2:$N$1500,"")&amp;"",""))</f>
        <v/>
      </c>
      <c r="F8340" s="638" t="str">
        <f>IF($C8340="","",IFERROR(_xlfn.XLOOKUP($C8340,'1.PrepList'!$I$2:$I$1500,'1.PrepList'!$K$2:$K$1500,"")&amp;"",""))</f>
        <v/>
      </c>
      <c r="H8340" s="644" t="str">
        <f>IF($C8340="","",IFERROR(IF(_xlfn.XLOOKUP($C8340,tbl_StartedStatus[Bold ID],tbl_StartedStatus[Started])="Started","Yes",IF(_xlfn.XLOOKUP($C8340,tbl_StartedStatus[Bold ID],tbl_StartedStatus[Started])="No Show","No Show","")),""))</f>
        <v/>
      </c>
    </row>
    <row r="8341" spans="1:8" ht="15" customHeight="1" thickBot="1">
      <c r="A8341" s="38" t="str">
        <f>IF($C8341="","",IFERROR(_xlfn.XLOOKUP($C8341,'1.PrepList'!$I$2:$I$1500,'1.PrepList'!$G$2:$G$1500,"")&amp;"",""))</f>
        <v/>
      </c>
      <c r="B8341" s="638" t="str">
        <f>IF($C8341="","",IFERROR(_xlfn.XLOOKUP($C8341,'1.PrepList'!$I$2:$I$1500,'1.PrepList'!$H$2:$H$1500,"")&amp;"",""))</f>
        <v/>
      </c>
      <c r="D8341" s="638" t="str">
        <f>IF($C8341="","",IFERROR(_xlfn.XLOOKUP($C8341,'1.PrepList'!$I$2:$I$1500,'1.PrepList'!$J$2:$J$1500,"")&amp;"",""))</f>
        <v/>
      </c>
      <c r="E8341" s="638" t="str">
        <f>IF($C8341="","",IFERROR(_xlfn.XLOOKUP($C8341,'1.PrepList'!$I$2:$I$1500,'1.PrepList'!$N$2:$N$1500,"")&amp;"",""))</f>
        <v/>
      </c>
      <c r="F8341" s="638" t="str">
        <f>IF($C8341="","",IFERROR(_xlfn.XLOOKUP($C8341,'1.PrepList'!$I$2:$I$1500,'1.PrepList'!$K$2:$K$1500,"")&amp;"",""))</f>
        <v/>
      </c>
      <c r="H8341" s="644" t="str">
        <f>IF($C8341="","",IFERROR(IF(_xlfn.XLOOKUP($C8341,tbl_StartedStatus[Bold ID],tbl_StartedStatus[Started])="Started","Yes",IF(_xlfn.XLOOKUP($C8341,tbl_StartedStatus[Bold ID],tbl_StartedStatus[Started])="No Show","No Show","")),""))</f>
        <v/>
      </c>
    </row>
    <row r="8342" spans="1:8" ht="15" customHeight="1" thickBot="1">
      <c r="A8342" s="38" t="str">
        <f>IF($C8342="","",IFERROR(_xlfn.XLOOKUP($C8342,'1.PrepList'!$I$2:$I$1500,'1.PrepList'!$G$2:$G$1500,"")&amp;"",""))</f>
        <v/>
      </c>
      <c r="B8342" s="638" t="str">
        <f>IF($C8342="","",IFERROR(_xlfn.XLOOKUP($C8342,'1.PrepList'!$I$2:$I$1500,'1.PrepList'!$H$2:$H$1500,"")&amp;"",""))</f>
        <v/>
      </c>
      <c r="D8342" s="638" t="str">
        <f>IF($C8342="","",IFERROR(_xlfn.XLOOKUP($C8342,'1.PrepList'!$I$2:$I$1500,'1.PrepList'!$J$2:$J$1500,"")&amp;"",""))</f>
        <v/>
      </c>
      <c r="E8342" s="638" t="str">
        <f>IF($C8342="","",IFERROR(_xlfn.XLOOKUP($C8342,'1.PrepList'!$I$2:$I$1500,'1.PrepList'!$N$2:$N$1500,"")&amp;"",""))</f>
        <v/>
      </c>
      <c r="F8342" s="638" t="str">
        <f>IF($C8342="","",IFERROR(_xlfn.XLOOKUP($C8342,'1.PrepList'!$I$2:$I$1500,'1.PrepList'!$K$2:$K$1500,"")&amp;"",""))</f>
        <v/>
      </c>
      <c r="H8342" s="644" t="str">
        <f>IF($C8342="","",IFERROR(IF(_xlfn.XLOOKUP($C8342,tbl_StartedStatus[Bold ID],tbl_StartedStatus[Started])="Started","Yes",IF(_xlfn.XLOOKUP($C8342,tbl_StartedStatus[Bold ID],tbl_StartedStatus[Started])="No Show","No Show","")),""))</f>
        <v/>
      </c>
    </row>
    <row r="8343" spans="1:8" ht="15" customHeight="1" thickBot="1">
      <c r="A8343" s="38" t="str">
        <f>IF($C8343="","",IFERROR(_xlfn.XLOOKUP($C8343,'1.PrepList'!$I$2:$I$1500,'1.PrepList'!$G$2:$G$1500,"")&amp;"",""))</f>
        <v/>
      </c>
      <c r="B8343" s="638" t="str">
        <f>IF($C8343="","",IFERROR(_xlfn.XLOOKUP($C8343,'1.PrepList'!$I$2:$I$1500,'1.PrepList'!$H$2:$H$1500,"")&amp;"",""))</f>
        <v/>
      </c>
      <c r="D8343" s="638" t="str">
        <f>IF($C8343="","",IFERROR(_xlfn.XLOOKUP($C8343,'1.PrepList'!$I$2:$I$1500,'1.PrepList'!$J$2:$J$1500,"")&amp;"",""))</f>
        <v/>
      </c>
      <c r="E8343" s="638" t="str">
        <f>IF($C8343="","",IFERROR(_xlfn.XLOOKUP($C8343,'1.PrepList'!$I$2:$I$1500,'1.PrepList'!$N$2:$N$1500,"")&amp;"",""))</f>
        <v/>
      </c>
      <c r="F8343" s="638" t="str">
        <f>IF($C8343="","",IFERROR(_xlfn.XLOOKUP($C8343,'1.PrepList'!$I$2:$I$1500,'1.PrepList'!$K$2:$K$1500,"")&amp;"",""))</f>
        <v/>
      </c>
      <c r="H8343" s="644" t="str">
        <f>IF($C8343="","",IFERROR(IF(_xlfn.XLOOKUP($C8343,tbl_StartedStatus[Bold ID],tbl_StartedStatus[Started])="Started","Yes",IF(_xlfn.XLOOKUP($C8343,tbl_StartedStatus[Bold ID],tbl_StartedStatus[Started])="No Show","No Show","")),""))</f>
        <v/>
      </c>
    </row>
    <row r="8344" spans="1:8" ht="15" customHeight="1" thickBot="1">
      <c r="A8344" s="38" t="str">
        <f>IF($C8344="","",IFERROR(_xlfn.XLOOKUP($C8344,'1.PrepList'!$I$2:$I$1500,'1.PrepList'!$G$2:$G$1500,"")&amp;"",""))</f>
        <v/>
      </c>
      <c r="B8344" s="638" t="str">
        <f>IF($C8344="","",IFERROR(_xlfn.XLOOKUP($C8344,'1.PrepList'!$I$2:$I$1500,'1.PrepList'!$H$2:$H$1500,"")&amp;"",""))</f>
        <v/>
      </c>
      <c r="D8344" s="638" t="str">
        <f>IF($C8344="","",IFERROR(_xlfn.XLOOKUP($C8344,'1.PrepList'!$I$2:$I$1500,'1.PrepList'!$J$2:$J$1500,"")&amp;"",""))</f>
        <v/>
      </c>
      <c r="E8344" s="638" t="str">
        <f>IF($C8344="","",IFERROR(_xlfn.XLOOKUP($C8344,'1.PrepList'!$I$2:$I$1500,'1.PrepList'!$N$2:$N$1500,"")&amp;"",""))</f>
        <v/>
      </c>
      <c r="F8344" s="638" t="str">
        <f>IF($C8344="","",IFERROR(_xlfn.XLOOKUP($C8344,'1.PrepList'!$I$2:$I$1500,'1.PrepList'!$K$2:$K$1500,"")&amp;"",""))</f>
        <v/>
      </c>
      <c r="H8344" s="644" t="str">
        <f>IF($C8344="","",IFERROR(IF(_xlfn.XLOOKUP($C8344,tbl_StartedStatus[Bold ID],tbl_StartedStatus[Started])="Started","Yes",IF(_xlfn.XLOOKUP($C8344,tbl_StartedStatus[Bold ID],tbl_StartedStatus[Started])="No Show","No Show","")),""))</f>
        <v/>
      </c>
    </row>
    <row r="8345" spans="1:8" ht="15" customHeight="1" thickBot="1">
      <c r="A8345" s="38" t="str">
        <f>IF($C8345="","",IFERROR(_xlfn.XLOOKUP($C8345,'1.PrepList'!$I$2:$I$1500,'1.PrepList'!$G$2:$G$1500,"")&amp;"",""))</f>
        <v/>
      </c>
      <c r="B8345" s="638" t="str">
        <f>IF($C8345="","",IFERROR(_xlfn.XLOOKUP($C8345,'1.PrepList'!$I$2:$I$1500,'1.PrepList'!$H$2:$H$1500,"")&amp;"",""))</f>
        <v/>
      </c>
      <c r="D8345" s="638" t="str">
        <f>IF($C8345="","",IFERROR(_xlfn.XLOOKUP($C8345,'1.PrepList'!$I$2:$I$1500,'1.PrepList'!$J$2:$J$1500,"")&amp;"",""))</f>
        <v/>
      </c>
      <c r="E8345" s="638" t="str">
        <f>IF($C8345="","",IFERROR(_xlfn.XLOOKUP($C8345,'1.PrepList'!$I$2:$I$1500,'1.PrepList'!$N$2:$N$1500,"")&amp;"",""))</f>
        <v/>
      </c>
      <c r="F8345" s="638" t="str">
        <f>IF($C8345="","",IFERROR(_xlfn.XLOOKUP($C8345,'1.PrepList'!$I$2:$I$1500,'1.PrepList'!$K$2:$K$1500,"")&amp;"",""))</f>
        <v/>
      </c>
      <c r="H8345" s="644" t="str">
        <f>IF($C8345="","",IFERROR(IF(_xlfn.XLOOKUP($C8345,tbl_StartedStatus[Bold ID],tbl_StartedStatus[Started])="Started","Yes",IF(_xlfn.XLOOKUP($C8345,tbl_StartedStatus[Bold ID],tbl_StartedStatus[Started])="No Show","No Show","")),""))</f>
        <v/>
      </c>
    </row>
    <row r="8346" spans="1:8" ht="15" customHeight="1" thickBot="1">
      <c r="A8346" s="38" t="str">
        <f>IF($C8346="","",IFERROR(_xlfn.XLOOKUP($C8346,'1.PrepList'!$I$2:$I$1500,'1.PrepList'!$G$2:$G$1500,"")&amp;"",""))</f>
        <v/>
      </c>
      <c r="B8346" s="638" t="str">
        <f>IF($C8346="","",IFERROR(_xlfn.XLOOKUP($C8346,'1.PrepList'!$I$2:$I$1500,'1.PrepList'!$H$2:$H$1500,"")&amp;"",""))</f>
        <v/>
      </c>
      <c r="D8346" s="638" t="str">
        <f>IF($C8346="","",IFERROR(_xlfn.XLOOKUP($C8346,'1.PrepList'!$I$2:$I$1500,'1.PrepList'!$J$2:$J$1500,"")&amp;"",""))</f>
        <v/>
      </c>
      <c r="E8346" s="638" t="str">
        <f>IF($C8346="","",IFERROR(_xlfn.XLOOKUP($C8346,'1.PrepList'!$I$2:$I$1500,'1.PrepList'!$N$2:$N$1500,"")&amp;"",""))</f>
        <v/>
      </c>
      <c r="F8346" s="638" t="str">
        <f>IF($C8346="","",IFERROR(_xlfn.XLOOKUP($C8346,'1.PrepList'!$I$2:$I$1500,'1.PrepList'!$K$2:$K$1500,"")&amp;"",""))</f>
        <v/>
      </c>
      <c r="H8346" s="644" t="str">
        <f>IF($C8346="","",IFERROR(IF(_xlfn.XLOOKUP($C8346,tbl_StartedStatus[Bold ID],tbl_StartedStatus[Started])="Started","Yes",IF(_xlfn.XLOOKUP($C8346,tbl_StartedStatus[Bold ID],tbl_StartedStatus[Started])="No Show","No Show","")),""))</f>
        <v/>
      </c>
    </row>
    <row r="8347" spans="1:8" ht="15" customHeight="1" thickBot="1">
      <c r="A8347" s="38" t="str">
        <f>IF($C8347="","",IFERROR(_xlfn.XLOOKUP($C8347,'1.PrepList'!$I$2:$I$1500,'1.PrepList'!$G$2:$G$1500,"")&amp;"",""))</f>
        <v/>
      </c>
      <c r="B8347" s="638" t="str">
        <f>IF($C8347="","",IFERROR(_xlfn.XLOOKUP($C8347,'1.PrepList'!$I$2:$I$1500,'1.PrepList'!$H$2:$H$1500,"")&amp;"",""))</f>
        <v/>
      </c>
      <c r="D8347" s="638" t="str">
        <f>IF($C8347="","",IFERROR(_xlfn.XLOOKUP($C8347,'1.PrepList'!$I$2:$I$1500,'1.PrepList'!$J$2:$J$1500,"")&amp;"",""))</f>
        <v/>
      </c>
      <c r="E8347" s="638" t="str">
        <f>IF($C8347="","",IFERROR(_xlfn.XLOOKUP($C8347,'1.PrepList'!$I$2:$I$1500,'1.PrepList'!$N$2:$N$1500,"")&amp;"",""))</f>
        <v/>
      </c>
      <c r="F8347" s="638" t="str">
        <f>IF($C8347="","",IFERROR(_xlfn.XLOOKUP($C8347,'1.PrepList'!$I$2:$I$1500,'1.PrepList'!$K$2:$K$1500,"")&amp;"",""))</f>
        <v/>
      </c>
      <c r="H8347" s="644" t="str">
        <f>IF($C8347="","",IFERROR(IF(_xlfn.XLOOKUP($C8347,tbl_StartedStatus[Bold ID],tbl_StartedStatus[Started])="Started","Yes",IF(_xlfn.XLOOKUP($C8347,tbl_StartedStatus[Bold ID],tbl_StartedStatus[Started])="No Show","No Show","")),""))</f>
        <v/>
      </c>
    </row>
    <row r="8348" spans="1:8" ht="15" customHeight="1" thickBot="1">
      <c r="A8348" s="38" t="str">
        <f>IF($C8348="","",IFERROR(_xlfn.XLOOKUP($C8348,'1.PrepList'!$I$2:$I$1500,'1.PrepList'!$G$2:$G$1500,"")&amp;"",""))</f>
        <v/>
      </c>
      <c r="B8348" s="638" t="str">
        <f>IF($C8348="","",IFERROR(_xlfn.XLOOKUP($C8348,'1.PrepList'!$I$2:$I$1500,'1.PrepList'!$H$2:$H$1500,"")&amp;"",""))</f>
        <v/>
      </c>
      <c r="D8348" s="638" t="str">
        <f>IF($C8348="","",IFERROR(_xlfn.XLOOKUP($C8348,'1.PrepList'!$I$2:$I$1500,'1.PrepList'!$J$2:$J$1500,"")&amp;"",""))</f>
        <v/>
      </c>
      <c r="E8348" s="638" t="str">
        <f>IF($C8348="","",IFERROR(_xlfn.XLOOKUP($C8348,'1.PrepList'!$I$2:$I$1500,'1.PrepList'!$N$2:$N$1500,"")&amp;"",""))</f>
        <v/>
      </c>
      <c r="F8348" s="638" t="str">
        <f>IF($C8348="","",IFERROR(_xlfn.XLOOKUP($C8348,'1.PrepList'!$I$2:$I$1500,'1.PrepList'!$K$2:$K$1500,"")&amp;"",""))</f>
        <v/>
      </c>
      <c r="H8348" s="644" t="str">
        <f>IF($C8348="","",IFERROR(IF(_xlfn.XLOOKUP($C8348,tbl_StartedStatus[Bold ID],tbl_StartedStatus[Started])="Started","Yes",IF(_xlfn.XLOOKUP($C8348,tbl_StartedStatus[Bold ID],tbl_StartedStatus[Started])="No Show","No Show","")),""))</f>
        <v/>
      </c>
    </row>
    <row r="8349" spans="1:8" ht="15" customHeight="1" thickBot="1">
      <c r="A8349" s="38" t="str">
        <f>IF($C8349="","",IFERROR(_xlfn.XLOOKUP($C8349,'1.PrepList'!$I$2:$I$1500,'1.PrepList'!$G$2:$G$1500,"")&amp;"",""))</f>
        <v/>
      </c>
      <c r="B8349" s="638" t="str">
        <f>IF($C8349="","",IFERROR(_xlfn.XLOOKUP($C8349,'1.PrepList'!$I$2:$I$1500,'1.PrepList'!$H$2:$H$1500,"")&amp;"",""))</f>
        <v/>
      </c>
      <c r="D8349" s="638" t="str">
        <f>IF($C8349="","",IFERROR(_xlfn.XLOOKUP($C8349,'1.PrepList'!$I$2:$I$1500,'1.PrepList'!$J$2:$J$1500,"")&amp;"",""))</f>
        <v/>
      </c>
      <c r="E8349" s="638" t="str">
        <f>IF($C8349="","",IFERROR(_xlfn.XLOOKUP($C8349,'1.PrepList'!$I$2:$I$1500,'1.PrepList'!$N$2:$N$1500,"")&amp;"",""))</f>
        <v/>
      </c>
      <c r="F8349" s="638" t="str">
        <f>IF($C8349="","",IFERROR(_xlfn.XLOOKUP($C8349,'1.PrepList'!$I$2:$I$1500,'1.PrepList'!$K$2:$K$1500,"")&amp;"",""))</f>
        <v/>
      </c>
      <c r="H8349" s="644" t="str">
        <f>IF($C8349="","",IFERROR(IF(_xlfn.XLOOKUP($C8349,tbl_StartedStatus[Bold ID],tbl_StartedStatus[Started])="Started","Yes",IF(_xlfn.XLOOKUP($C8349,tbl_StartedStatus[Bold ID],tbl_StartedStatus[Started])="No Show","No Show","")),""))</f>
        <v/>
      </c>
    </row>
    <row r="8350" spans="1:8" ht="15" customHeight="1" thickBot="1">
      <c r="A8350" s="38" t="str">
        <f>IF($C8350="","",IFERROR(_xlfn.XLOOKUP($C8350,'1.PrepList'!$I$2:$I$1500,'1.PrepList'!$G$2:$G$1500,"")&amp;"",""))</f>
        <v/>
      </c>
      <c r="B8350" s="638" t="str">
        <f>IF($C8350="","",IFERROR(_xlfn.XLOOKUP($C8350,'1.PrepList'!$I$2:$I$1500,'1.PrepList'!$H$2:$H$1500,"")&amp;"",""))</f>
        <v/>
      </c>
      <c r="D8350" s="638" t="str">
        <f>IF($C8350="","",IFERROR(_xlfn.XLOOKUP($C8350,'1.PrepList'!$I$2:$I$1500,'1.PrepList'!$J$2:$J$1500,"")&amp;"",""))</f>
        <v/>
      </c>
      <c r="E8350" s="638" t="str">
        <f>IF($C8350="","",IFERROR(_xlfn.XLOOKUP($C8350,'1.PrepList'!$I$2:$I$1500,'1.PrepList'!$N$2:$N$1500,"")&amp;"",""))</f>
        <v/>
      </c>
      <c r="F8350" s="638" t="str">
        <f>IF($C8350="","",IFERROR(_xlfn.XLOOKUP($C8350,'1.PrepList'!$I$2:$I$1500,'1.PrepList'!$K$2:$K$1500,"")&amp;"",""))</f>
        <v/>
      </c>
      <c r="H8350" s="644" t="str">
        <f>IF($C8350="","",IFERROR(IF(_xlfn.XLOOKUP($C8350,tbl_StartedStatus[Bold ID],tbl_StartedStatus[Started])="Started","Yes",IF(_xlfn.XLOOKUP($C8350,tbl_StartedStatus[Bold ID],tbl_StartedStatus[Started])="No Show","No Show","")),""))</f>
        <v/>
      </c>
    </row>
    <row r="8351" spans="1:8" ht="15" customHeight="1" thickBot="1">
      <c r="A8351" s="38" t="str">
        <f>IF($C8351="","",IFERROR(_xlfn.XLOOKUP($C8351,'1.PrepList'!$I$2:$I$1500,'1.PrepList'!$G$2:$G$1500,"")&amp;"",""))</f>
        <v/>
      </c>
      <c r="B8351" s="638" t="str">
        <f>IF($C8351="","",IFERROR(_xlfn.XLOOKUP($C8351,'1.PrepList'!$I$2:$I$1500,'1.PrepList'!$H$2:$H$1500,"")&amp;"",""))</f>
        <v/>
      </c>
      <c r="D8351" s="638" t="str">
        <f>IF($C8351="","",IFERROR(_xlfn.XLOOKUP($C8351,'1.PrepList'!$I$2:$I$1500,'1.PrepList'!$J$2:$J$1500,"")&amp;"",""))</f>
        <v/>
      </c>
      <c r="E8351" s="638" t="str">
        <f>IF($C8351="","",IFERROR(_xlfn.XLOOKUP($C8351,'1.PrepList'!$I$2:$I$1500,'1.PrepList'!$N$2:$N$1500,"")&amp;"",""))</f>
        <v/>
      </c>
      <c r="F8351" s="638" t="str">
        <f>IF($C8351="","",IFERROR(_xlfn.XLOOKUP($C8351,'1.PrepList'!$I$2:$I$1500,'1.PrepList'!$K$2:$K$1500,"")&amp;"",""))</f>
        <v/>
      </c>
      <c r="H8351" s="644" t="str">
        <f>IF($C8351="","",IFERROR(IF(_xlfn.XLOOKUP($C8351,tbl_StartedStatus[Bold ID],tbl_StartedStatus[Started])="Started","Yes",IF(_xlfn.XLOOKUP($C8351,tbl_StartedStatus[Bold ID],tbl_StartedStatus[Started])="No Show","No Show","")),""))</f>
        <v/>
      </c>
    </row>
    <row r="8352" spans="1:8" ht="15" customHeight="1" thickBot="1">
      <c r="A8352" s="38" t="str">
        <f>IF($C8352="","",IFERROR(_xlfn.XLOOKUP($C8352,'1.PrepList'!$I$2:$I$1500,'1.PrepList'!$G$2:$G$1500,"")&amp;"",""))</f>
        <v/>
      </c>
      <c r="B8352" s="638" t="str">
        <f>IF($C8352="","",IFERROR(_xlfn.XLOOKUP($C8352,'1.PrepList'!$I$2:$I$1500,'1.PrepList'!$H$2:$H$1500,"")&amp;"",""))</f>
        <v/>
      </c>
      <c r="D8352" s="638" t="str">
        <f>IF($C8352="","",IFERROR(_xlfn.XLOOKUP($C8352,'1.PrepList'!$I$2:$I$1500,'1.PrepList'!$J$2:$J$1500,"")&amp;"",""))</f>
        <v/>
      </c>
      <c r="E8352" s="638" t="str">
        <f>IF($C8352="","",IFERROR(_xlfn.XLOOKUP($C8352,'1.PrepList'!$I$2:$I$1500,'1.PrepList'!$N$2:$N$1500,"")&amp;"",""))</f>
        <v/>
      </c>
      <c r="F8352" s="638" t="str">
        <f>IF($C8352="","",IFERROR(_xlfn.XLOOKUP($C8352,'1.PrepList'!$I$2:$I$1500,'1.PrepList'!$K$2:$K$1500,"")&amp;"",""))</f>
        <v/>
      </c>
      <c r="H8352" s="644" t="str">
        <f>IF($C8352="","",IFERROR(IF(_xlfn.XLOOKUP($C8352,tbl_StartedStatus[Bold ID],tbl_StartedStatus[Started])="Started","Yes",IF(_xlfn.XLOOKUP($C8352,tbl_StartedStatus[Bold ID],tbl_StartedStatus[Started])="No Show","No Show","")),""))</f>
        <v/>
      </c>
    </row>
    <row r="8353" spans="1:8" ht="15" customHeight="1" thickBot="1">
      <c r="A8353" s="38" t="str">
        <f>IF($C8353="","",IFERROR(_xlfn.XLOOKUP($C8353,'1.PrepList'!$I$2:$I$1500,'1.PrepList'!$G$2:$G$1500,"")&amp;"",""))</f>
        <v/>
      </c>
      <c r="B8353" s="638" t="str">
        <f>IF($C8353="","",IFERROR(_xlfn.XLOOKUP($C8353,'1.PrepList'!$I$2:$I$1500,'1.PrepList'!$H$2:$H$1500,"")&amp;"",""))</f>
        <v/>
      </c>
      <c r="D8353" s="638" t="str">
        <f>IF($C8353="","",IFERROR(_xlfn.XLOOKUP($C8353,'1.PrepList'!$I$2:$I$1500,'1.PrepList'!$J$2:$J$1500,"")&amp;"",""))</f>
        <v/>
      </c>
      <c r="E8353" s="638" t="str">
        <f>IF($C8353="","",IFERROR(_xlfn.XLOOKUP($C8353,'1.PrepList'!$I$2:$I$1500,'1.PrepList'!$N$2:$N$1500,"")&amp;"",""))</f>
        <v/>
      </c>
      <c r="F8353" s="638" t="str">
        <f>IF($C8353="","",IFERROR(_xlfn.XLOOKUP($C8353,'1.PrepList'!$I$2:$I$1500,'1.PrepList'!$K$2:$K$1500,"")&amp;"",""))</f>
        <v/>
      </c>
      <c r="H8353" s="644" t="str">
        <f>IF($C8353="","",IFERROR(IF(_xlfn.XLOOKUP($C8353,tbl_StartedStatus[Bold ID],tbl_StartedStatus[Started])="Started","Yes",IF(_xlfn.XLOOKUP($C8353,tbl_StartedStatus[Bold ID],tbl_StartedStatus[Started])="No Show","No Show","")),""))</f>
        <v/>
      </c>
    </row>
    <row r="8354" spans="1:8" ht="15" customHeight="1" thickBot="1">
      <c r="A8354" s="38" t="str">
        <f>IF($C8354="","",IFERROR(_xlfn.XLOOKUP($C8354,'1.PrepList'!$I$2:$I$1500,'1.PrepList'!$G$2:$G$1500,"")&amp;"",""))</f>
        <v/>
      </c>
      <c r="B8354" s="638" t="str">
        <f>IF($C8354="","",IFERROR(_xlfn.XLOOKUP($C8354,'1.PrepList'!$I$2:$I$1500,'1.PrepList'!$H$2:$H$1500,"")&amp;"",""))</f>
        <v/>
      </c>
      <c r="D8354" s="638" t="str">
        <f>IF($C8354="","",IFERROR(_xlfn.XLOOKUP($C8354,'1.PrepList'!$I$2:$I$1500,'1.PrepList'!$J$2:$J$1500,"")&amp;"",""))</f>
        <v/>
      </c>
      <c r="E8354" s="638" t="str">
        <f>IF($C8354="","",IFERROR(_xlfn.XLOOKUP($C8354,'1.PrepList'!$I$2:$I$1500,'1.PrepList'!$N$2:$N$1500,"")&amp;"",""))</f>
        <v/>
      </c>
      <c r="F8354" s="638" t="str">
        <f>IF($C8354="","",IFERROR(_xlfn.XLOOKUP($C8354,'1.PrepList'!$I$2:$I$1500,'1.PrepList'!$K$2:$K$1500,"")&amp;"",""))</f>
        <v/>
      </c>
      <c r="H8354" s="644" t="str">
        <f>IF($C8354="","",IFERROR(IF(_xlfn.XLOOKUP($C8354,tbl_StartedStatus[Bold ID],tbl_StartedStatus[Started])="Started","Yes",IF(_xlfn.XLOOKUP($C8354,tbl_StartedStatus[Bold ID],tbl_StartedStatus[Started])="No Show","No Show","")),""))</f>
        <v/>
      </c>
    </row>
    <row r="8355" spans="1:8" ht="15" customHeight="1" thickBot="1">
      <c r="A8355" s="38" t="str">
        <f>IF($C8355="","",IFERROR(_xlfn.XLOOKUP($C8355,'1.PrepList'!$I$2:$I$1500,'1.PrepList'!$G$2:$G$1500,"")&amp;"",""))</f>
        <v/>
      </c>
      <c r="B8355" s="638" t="str">
        <f>IF($C8355="","",IFERROR(_xlfn.XLOOKUP($C8355,'1.PrepList'!$I$2:$I$1500,'1.PrepList'!$H$2:$H$1500,"")&amp;"",""))</f>
        <v/>
      </c>
      <c r="D8355" s="638" t="str">
        <f>IF($C8355="","",IFERROR(_xlfn.XLOOKUP($C8355,'1.PrepList'!$I$2:$I$1500,'1.PrepList'!$J$2:$J$1500,"")&amp;"",""))</f>
        <v/>
      </c>
      <c r="E8355" s="638" t="str">
        <f>IF($C8355="","",IFERROR(_xlfn.XLOOKUP($C8355,'1.PrepList'!$I$2:$I$1500,'1.PrepList'!$N$2:$N$1500,"")&amp;"",""))</f>
        <v/>
      </c>
      <c r="F8355" s="638" t="str">
        <f>IF($C8355="","",IFERROR(_xlfn.XLOOKUP($C8355,'1.PrepList'!$I$2:$I$1500,'1.PrepList'!$K$2:$K$1500,"")&amp;"",""))</f>
        <v/>
      </c>
      <c r="H8355" s="644" t="str">
        <f>IF($C8355="","",IFERROR(IF(_xlfn.XLOOKUP($C8355,tbl_StartedStatus[Bold ID],tbl_StartedStatus[Started])="Started","Yes",IF(_xlfn.XLOOKUP($C8355,tbl_StartedStatus[Bold ID],tbl_StartedStatus[Started])="No Show","No Show","")),""))</f>
        <v/>
      </c>
    </row>
    <row r="8356" spans="1:8" ht="15" customHeight="1" thickBot="1">
      <c r="A8356" s="38" t="str">
        <f>IF($C8356="","",IFERROR(_xlfn.XLOOKUP($C8356,'1.PrepList'!$I$2:$I$1500,'1.PrepList'!$G$2:$G$1500,"")&amp;"",""))</f>
        <v/>
      </c>
      <c r="B8356" s="638" t="str">
        <f>IF($C8356="","",IFERROR(_xlfn.XLOOKUP($C8356,'1.PrepList'!$I$2:$I$1500,'1.PrepList'!$H$2:$H$1500,"")&amp;"",""))</f>
        <v/>
      </c>
      <c r="D8356" s="638" t="str">
        <f>IF($C8356="","",IFERROR(_xlfn.XLOOKUP($C8356,'1.PrepList'!$I$2:$I$1500,'1.PrepList'!$J$2:$J$1500,"")&amp;"",""))</f>
        <v/>
      </c>
      <c r="E8356" s="638" t="str">
        <f>IF($C8356="","",IFERROR(_xlfn.XLOOKUP($C8356,'1.PrepList'!$I$2:$I$1500,'1.PrepList'!$N$2:$N$1500,"")&amp;"",""))</f>
        <v/>
      </c>
      <c r="F8356" s="638" t="str">
        <f>IF($C8356="","",IFERROR(_xlfn.XLOOKUP($C8356,'1.PrepList'!$I$2:$I$1500,'1.PrepList'!$K$2:$K$1500,"")&amp;"",""))</f>
        <v/>
      </c>
      <c r="H8356" s="644" t="str">
        <f>IF($C8356="","",IFERROR(IF(_xlfn.XLOOKUP($C8356,tbl_StartedStatus[Bold ID],tbl_StartedStatus[Started])="Started","Yes",IF(_xlfn.XLOOKUP($C8356,tbl_StartedStatus[Bold ID],tbl_StartedStatus[Started])="No Show","No Show","")),""))</f>
        <v/>
      </c>
    </row>
    <row r="8357" spans="1:8" ht="15" customHeight="1" thickBot="1">
      <c r="A8357" s="38" t="str">
        <f>IF($C8357="","",IFERROR(_xlfn.XLOOKUP($C8357,'1.PrepList'!$I$2:$I$1500,'1.PrepList'!$G$2:$G$1500,"")&amp;"",""))</f>
        <v/>
      </c>
      <c r="B8357" s="638" t="str">
        <f>IF($C8357="","",IFERROR(_xlfn.XLOOKUP($C8357,'1.PrepList'!$I$2:$I$1500,'1.PrepList'!$H$2:$H$1500,"")&amp;"",""))</f>
        <v/>
      </c>
      <c r="D8357" s="638" t="str">
        <f>IF($C8357="","",IFERROR(_xlfn.XLOOKUP($C8357,'1.PrepList'!$I$2:$I$1500,'1.PrepList'!$J$2:$J$1500,"")&amp;"",""))</f>
        <v/>
      </c>
      <c r="E8357" s="638" t="str">
        <f>IF($C8357="","",IFERROR(_xlfn.XLOOKUP($C8357,'1.PrepList'!$I$2:$I$1500,'1.PrepList'!$N$2:$N$1500,"")&amp;"",""))</f>
        <v/>
      </c>
      <c r="F8357" s="638" t="str">
        <f>IF($C8357="","",IFERROR(_xlfn.XLOOKUP($C8357,'1.PrepList'!$I$2:$I$1500,'1.PrepList'!$K$2:$K$1500,"")&amp;"",""))</f>
        <v/>
      </c>
      <c r="H8357" s="644" t="str">
        <f>IF($C8357="","",IFERROR(IF(_xlfn.XLOOKUP($C8357,tbl_StartedStatus[Bold ID],tbl_StartedStatus[Started])="Started","Yes",IF(_xlfn.XLOOKUP($C8357,tbl_StartedStatus[Bold ID],tbl_StartedStatus[Started])="No Show","No Show","")),""))</f>
        <v/>
      </c>
    </row>
    <row r="8358" spans="1:8" ht="15" customHeight="1" thickBot="1">
      <c r="A8358" s="38" t="str">
        <f>IF($C8358="","",IFERROR(_xlfn.XLOOKUP($C8358,'1.PrepList'!$I$2:$I$1500,'1.PrepList'!$G$2:$G$1500,"")&amp;"",""))</f>
        <v/>
      </c>
      <c r="B8358" s="638" t="str">
        <f>IF($C8358="","",IFERROR(_xlfn.XLOOKUP($C8358,'1.PrepList'!$I$2:$I$1500,'1.PrepList'!$H$2:$H$1500,"")&amp;"",""))</f>
        <v/>
      </c>
      <c r="D8358" s="638" t="str">
        <f>IF($C8358="","",IFERROR(_xlfn.XLOOKUP($C8358,'1.PrepList'!$I$2:$I$1500,'1.PrepList'!$J$2:$J$1500,"")&amp;"",""))</f>
        <v/>
      </c>
      <c r="E8358" s="638" t="str">
        <f>IF($C8358="","",IFERROR(_xlfn.XLOOKUP($C8358,'1.PrepList'!$I$2:$I$1500,'1.PrepList'!$N$2:$N$1500,"")&amp;"",""))</f>
        <v/>
      </c>
      <c r="F8358" s="638" t="str">
        <f>IF($C8358="","",IFERROR(_xlfn.XLOOKUP($C8358,'1.PrepList'!$I$2:$I$1500,'1.PrepList'!$K$2:$K$1500,"")&amp;"",""))</f>
        <v/>
      </c>
      <c r="H8358" s="644" t="str">
        <f>IF($C8358="","",IFERROR(IF(_xlfn.XLOOKUP($C8358,tbl_StartedStatus[Bold ID],tbl_StartedStatus[Started])="Started","Yes",IF(_xlfn.XLOOKUP($C8358,tbl_StartedStatus[Bold ID],tbl_StartedStatus[Started])="No Show","No Show","")),""))</f>
        <v/>
      </c>
    </row>
    <row r="8359" spans="1:8" ht="15" customHeight="1" thickBot="1">
      <c r="A8359" s="38" t="str">
        <f>IF($C8359="","",IFERROR(_xlfn.XLOOKUP($C8359,'1.PrepList'!$I$2:$I$1500,'1.PrepList'!$G$2:$G$1500,"")&amp;"",""))</f>
        <v/>
      </c>
      <c r="B8359" s="638" t="str">
        <f>IF($C8359="","",IFERROR(_xlfn.XLOOKUP($C8359,'1.PrepList'!$I$2:$I$1500,'1.PrepList'!$H$2:$H$1500,"")&amp;"",""))</f>
        <v/>
      </c>
      <c r="D8359" s="638" t="str">
        <f>IF($C8359="","",IFERROR(_xlfn.XLOOKUP($C8359,'1.PrepList'!$I$2:$I$1500,'1.PrepList'!$J$2:$J$1500,"")&amp;"",""))</f>
        <v/>
      </c>
      <c r="E8359" s="638" t="str">
        <f>IF($C8359="","",IFERROR(_xlfn.XLOOKUP($C8359,'1.PrepList'!$I$2:$I$1500,'1.PrepList'!$N$2:$N$1500,"")&amp;"",""))</f>
        <v/>
      </c>
      <c r="F8359" s="638" t="str">
        <f>IF($C8359="","",IFERROR(_xlfn.XLOOKUP($C8359,'1.PrepList'!$I$2:$I$1500,'1.PrepList'!$K$2:$K$1500,"")&amp;"",""))</f>
        <v/>
      </c>
      <c r="H8359" s="644" t="str">
        <f>IF($C8359="","",IFERROR(IF(_xlfn.XLOOKUP($C8359,tbl_StartedStatus[Bold ID],tbl_StartedStatus[Started])="Started","Yes",IF(_xlfn.XLOOKUP($C8359,tbl_StartedStatus[Bold ID],tbl_StartedStatus[Started])="No Show","No Show","")),""))</f>
        <v/>
      </c>
    </row>
    <row r="8360" spans="1:8" ht="15" customHeight="1" thickBot="1">
      <c r="A8360" s="38" t="str">
        <f>IF($C8360="","",IFERROR(_xlfn.XLOOKUP($C8360,'1.PrepList'!$I$2:$I$1500,'1.PrepList'!$G$2:$G$1500,"")&amp;"",""))</f>
        <v/>
      </c>
      <c r="B8360" s="638" t="str">
        <f>IF($C8360="","",IFERROR(_xlfn.XLOOKUP($C8360,'1.PrepList'!$I$2:$I$1500,'1.PrepList'!$H$2:$H$1500,"")&amp;"",""))</f>
        <v/>
      </c>
      <c r="D8360" s="638" t="str">
        <f>IF($C8360="","",IFERROR(_xlfn.XLOOKUP($C8360,'1.PrepList'!$I$2:$I$1500,'1.PrepList'!$J$2:$J$1500,"")&amp;"",""))</f>
        <v/>
      </c>
      <c r="E8360" s="638" t="str">
        <f>IF($C8360="","",IFERROR(_xlfn.XLOOKUP($C8360,'1.PrepList'!$I$2:$I$1500,'1.PrepList'!$N$2:$N$1500,"")&amp;"",""))</f>
        <v/>
      </c>
      <c r="F8360" s="638" t="str">
        <f>IF($C8360="","",IFERROR(_xlfn.XLOOKUP($C8360,'1.PrepList'!$I$2:$I$1500,'1.PrepList'!$K$2:$K$1500,"")&amp;"",""))</f>
        <v/>
      </c>
      <c r="H8360" s="644" t="str">
        <f>IF($C8360="","",IFERROR(IF(_xlfn.XLOOKUP($C8360,tbl_StartedStatus[Bold ID],tbl_StartedStatus[Started])="Started","Yes",IF(_xlfn.XLOOKUP($C8360,tbl_StartedStatus[Bold ID],tbl_StartedStatus[Started])="No Show","No Show","")),""))</f>
        <v/>
      </c>
    </row>
    <row r="8361" spans="1:8" ht="15" customHeight="1" thickBot="1">
      <c r="A8361" s="38" t="str">
        <f>IF($C8361="","",IFERROR(_xlfn.XLOOKUP($C8361,'1.PrepList'!$I$2:$I$1500,'1.PrepList'!$G$2:$G$1500,"")&amp;"",""))</f>
        <v/>
      </c>
      <c r="B8361" s="638" t="str">
        <f>IF($C8361="","",IFERROR(_xlfn.XLOOKUP($C8361,'1.PrepList'!$I$2:$I$1500,'1.PrepList'!$H$2:$H$1500,"")&amp;"",""))</f>
        <v/>
      </c>
      <c r="D8361" s="638" t="str">
        <f>IF($C8361="","",IFERROR(_xlfn.XLOOKUP($C8361,'1.PrepList'!$I$2:$I$1500,'1.PrepList'!$J$2:$J$1500,"")&amp;"",""))</f>
        <v/>
      </c>
      <c r="E8361" s="638" t="str">
        <f>IF($C8361="","",IFERROR(_xlfn.XLOOKUP($C8361,'1.PrepList'!$I$2:$I$1500,'1.PrepList'!$N$2:$N$1500,"")&amp;"",""))</f>
        <v/>
      </c>
      <c r="F8361" s="638" t="str">
        <f>IF($C8361="","",IFERROR(_xlfn.XLOOKUP($C8361,'1.PrepList'!$I$2:$I$1500,'1.PrepList'!$K$2:$K$1500,"")&amp;"",""))</f>
        <v/>
      </c>
      <c r="H8361" s="644" t="str">
        <f>IF($C8361="","",IFERROR(IF(_xlfn.XLOOKUP($C8361,tbl_StartedStatus[Bold ID],tbl_StartedStatus[Started])="Started","Yes",IF(_xlfn.XLOOKUP($C8361,tbl_StartedStatus[Bold ID],tbl_StartedStatus[Started])="No Show","No Show","")),""))</f>
        <v/>
      </c>
    </row>
    <row r="8362" spans="1:8" ht="15" customHeight="1" thickBot="1">
      <c r="A8362" s="38" t="str">
        <f>IF($C8362="","",IFERROR(_xlfn.XLOOKUP($C8362,'1.PrepList'!$I$2:$I$1500,'1.PrepList'!$G$2:$G$1500,"")&amp;"",""))</f>
        <v/>
      </c>
      <c r="B8362" s="638" t="str">
        <f>IF($C8362="","",IFERROR(_xlfn.XLOOKUP($C8362,'1.PrepList'!$I$2:$I$1500,'1.PrepList'!$H$2:$H$1500,"")&amp;"",""))</f>
        <v/>
      </c>
      <c r="D8362" s="638" t="str">
        <f>IF($C8362="","",IFERROR(_xlfn.XLOOKUP($C8362,'1.PrepList'!$I$2:$I$1500,'1.PrepList'!$J$2:$J$1500,"")&amp;"",""))</f>
        <v/>
      </c>
      <c r="E8362" s="638" t="str">
        <f>IF($C8362="","",IFERROR(_xlfn.XLOOKUP($C8362,'1.PrepList'!$I$2:$I$1500,'1.PrepList'!$N$2:$N$1500,"")&amp;"",""))</f>
        <v/>
      </c>
      <c r="F8362" s="638" t="str">
        <f>IF($C8362="","",IFERROR(_xlfn.XLOOKUP($C8362,'1.PrepList'!$I$2:$I$1500,'1.PrepList'!$K$2:$K$1500,"")&amp;"",""))</f>
        <v/>
      </c>
      <c r="H8362" s="644" t="str">
        <f>IF($C8362="","",IFERROR(IF(_xlfn.XLOOKUP($C8362,tbl_StartedStatus[Bold ID],tbl_StartedStatus[Started])="Started","Yes",IF(_xlfn.XLOOKUP($C8362,tbl_StartedStatus[Bold ID],tbl_StartedStatus[Started])="No Show","No Show","")),""))</f>
        <v/>
      </c>
    </row>
    <row r="8363" spans="1:8" ht="15" customHeight="1" thickBot="1">
      <c r="A8363" s="38" t="str">
        <f>IF($C8363="","",IFERROR(_xlfn.XLOOKUP($C8363,'1.PrepList'!$I$2:$I$1500,'1.PrepList'!$G$2:$G$1500,"")&amp;"",""))</f>
        <v/>
      </c>
      <c r="B8363" s="638" t="str">
        <f>IF($C8363="","",IFERROR(_xlfn.XLOOKUP($C8363,'1.PrepList'!$I$2:$I$1500,'1.PrepList'!$H$2:$H$1500,"")&amp;"",""))</f>
        <v/>
      </c>
      <c r="D8363" s="638" t="str">
        <f>IF($C8363="","",IFERROR(_xlfn.XLOOKUP($C8363,'1.PrepList'!$I$2:$I$1500,'1.PrepList'!$J$2:$J$1500,"")&amp;"",""))</f>
        <v/>
      </c>
      <c r="E8363" s="638" t="str">
        <f>IF($C8363="","",IFERROR(_xlfn.XLOOKUP($C8363,'1.PrepList'!$I$2:$I$1500,'1.PrepList'!$N$2:$N$1500,"")&amp;"",""))</f>
        <v/>
      </c>
      <c r="F8363" s="638" t="str">
        <f>IF($C8363="","",IFERROR(_xlfn.XLOOKUP($C8363,'1.PrepList'!$I$2:$I$1500,'1.PrepList'!$K$2:$K$1500,"")&amp;"",""))</f>
        <v/>
      </c>
      <c r="H8363" s="644" t="str">
        <f>IF($C8363="","",IFERROR(IF(_xlfn.XLOOKUP($C8363,tbl_StartedStatus[Bold ID],tbl_StartedStatus[Started])="Started","Yes",IF(_xlfn.XLOOKUP($C8363,tbl_StartedStatus[Bold ID],tbl_StartedStatus[Started])="No Show","No Show","")),""))</f>
        <v/>
      </c>
    </row>
    <row r="8364" spans="1:8" ht="15" customHeight="1" thickBot="1">
      <c r="A8364" s="38" t="str">
        <f>IF($C8364="","",IFERROR(_xlfn.XLOOKUP($C8364,'1.PrepList'!$I$2:$I$1500,'1.PrepList'!$G$2:$G$1500,"")&amp;"",""))</f>
        <v/>
      </c>
      <c r="B8364" s="638" t="str">
        <f>IF($C8364="","",IFERROR(_xlfn.XLOOKUP($C8364,'1.PrepList'!$I$2:$I$1500,'1.PrepList'!$H$2:$H$1500,"")&amp;"",""))</f>
        <v/>
      </c>
      <c r="D8364" s="638" t="str">
        <f>IF($C8364="","",IFERROR(_xlfn.XLOOKUP($C8364,'1.PrepList'!$I$2:$I$1500,'1.PrepList'!$J$2:$J$1500,"")&amp;"",""))</f>
        <v/>
      </c>
      <c r="E8364" s="638" t="str">
        <f>IF($C8364="","",IFERROR(_xlfn.XLOOKUP($C8364,'1.PrepList'!$I$2:$I$1500,'1.PrepList'!$N$2:$N$1500,"")&amp;"",""))</f>
        <v/>
      </c>
      <c r="F8364" s="638" t="str">
        <f>IF($C8364="","",IFERROR(_xlfn.XLOOKUP($C8364,'1.PrepList'!$I$2:$I$1500,'1.PrepList'!$K$2:$K$1500,"")&amp;"",""))</f>
        <v/>
      </c>
      <c r="H8364" s="644" t="str">
        <f>IF($C8364="","",IFERROR(IF(_xlfn.XLOOKUP($C8364,tbl_StartedStatus[Bold ID],tbl_StartedStatus[Started])="Started","Yes",IF(_xlfn.XLOOKUP($C8364,tbl_StartedStatus[Bold ID],tbl_StartedStatus[Started])="No Show","No Show","")),""))</f>
        <v/>
      </c>
    </row>
    <row r="8365" spans="1:8" ht="15" customHeight="1" thickBot="1">
      <c r="A8365" s="38" t="str">
        <f>IF($C8365="","",IFERROR(_xlfn.XLOOKUP($C8365,'1.PrepList'!$I$2:$I$1500,'1.PrepList'!$G$2:$G$1500,"")&amp;"",""))</f>
        <v/>
      </c>
      <c r="B8365" s="638" t="str">
        <f>IF($C8365="","",IFERROR(_xlfn.XLOOKUP($C8365,'1.PrepList'!$I$2:$I$1500,'1.PrepList'!$H$2:$H$1500,"")&amp;"",""))</f>
        <v/>
      </c>
      <c r="D8365" s="638" t="str">
        <f>IF($C8365="","",IFERROR(_xlfn.XLOOKUP($C8365,'1.PrepList'!$I$2:$I$1500,'1.PrepList'!$J$2:$J$1500,"")&amp;"",""))</f>
        <v/>
      </c>
      <c r="E8365" s="638" t="str">
        <f>IF($C8365="","",IFERROR(_xlfn.XLOOKUP($C8365,'1.PrepList'!$I$2:$I$1500,'1.PrepList'!$N$2:$N$1500,"")&amp;"",""))</f>
        <v/>
      </c>
      <c r="F8365" s="638" t="str">
        <f>IF($C8365="","",IFERROR(_xlfn.XLOOKUP($C8365,'1.PrepList'!$I$2:$I$1500,'1.PrepList'!$K$2:$K$1500,"")&amp;"",""))</f>
        <v/>
      </c>
      <c r="H8365" s="644" t="str">
        <f>IF($C8365="","",IFERROR(IF(_xlfn.XLOOKUP($C8365,tbl_StartedStatus[Bold ID],tbl_StartedStatus[Started])="Started","Yes",IF(_xlfn.XLOOKUP($C8365,tbl_StartedStatus[Bold ID],tbl_StartedStatus[Started])="No Show","No Show","")),""))</f>
        <v/>
      </c>
    </row>
    <row r="8366" spans="1:8" ht="15" customHeight="1" thickBot="1">
      <c r="A8366" s="38" t="str">
        <f>IF($C8366="","",IFERROR(_xlfn.XLOOKUP($C8366,'1.PrepList'!$I$2:$I$1500,'1.PrepList'!$G$2:$G$1500,"")&amp;"",""))</f>
        <v/>
      </c>
      <c r="B8366" s="638" t="str">
        <f>IF($C8366="","",IFERROR(_xlfn.XLOOKUP($C8366,'1.PrepList'!$I$2:$I$1500,'1.PrepList'!$H$2:$H$1500,"")&amp;"",""))</f>
        <v/>
      </c>
      <c r="D8366" s="638" t="str">
        <f>IF($C8366="","",IFERROR(_xlfn.XLOOKUP($C8366,'1.PrepList'!$I$2:$I$1500,'1.PrepList'!$J$2:$J$1500,"")&amp;"",""))</f>
        <v/>
      </c>
      <c r="E8366" s="638" t="str">
        <f>IF($C8366="","",IFERROR(_xlfn.XLOOKUP($C8366,'1.PrepList'!$I$2:$I$1500,'1.PrepList'!$N$2:$N$1500,"")&amp;"",""))</f>
        <v/>
      </c>
      <c r="F8366" s="638" t="str">
        <f>IF($C8366="","",IFERROR(_xlfn.XLOOKUP($C8366,'1.PrepList'!$I$2:$I$1500,'1.PrepList'!$K$2:$K$1500,"")&amp;"",""))</f>
        <v/>
      </c>
      <c r="H8366" s="644" t="str">
        <f>IF($C8366="","",IFERROR(IF(_xlfn.XLOOKUP($C8366,tbl_StartedStatus[Bold ID],tbl_StartedStatus[Started])="Started","Yes",IF(_xlfn.XLOOKUP($C8366,tbl_StartedStatus[Bold ID],tbl_StartedStatus[Started])="No Show","No Show","")),""))</f>
        <v/>
      </c>
    </row>
    <row r="8367" spans="1:8" ht="15" customHeight="1" thickBot="1">
      <c r="A8367" s="38" t="str">
        <f>IF($C8367="","",IFERROR(_xlfn.XLOOKUP($C8367,'1.PrepList'!$I$2:$I$1500,'1.PrepList'!$G$2:$G$1500,"")&amp;"",""))</f>
        <v/>
      </c>
      <c r="B8367" s="638" t="str">
        <f>IF($C8367="","",IFERROR(_xlfn.XLOOKUP($C8367,'1.PrepList'!$I$2:$I$1500,'1.PrepList'!$H$2:$H$1500,"")&amp;"",""))</f>
        <v/>
      </c>
      <c r="D8367" s="638" t="str">
        <f>IF($C8367="","",IFERROR(_xlfn.XLOOKUP($C8367,'1.PrepList'!$I$2:$I$1500,'1.PrepList'!$J$2:$J$1500,"")&amp;"",""))</f>
        <v/>
      </c>
      <c r="E8367" s="638" t="str">
        <f>IF($C8367="","",IFERROR(_xlfn.XLOOKUP($C8367,'1.PrepList'!$I$2:$I$1500,'1.PrepList'!$N$2:$N$1500,"")&amp;"",""))</f>
        <v/>
      </c>
      <c r="F8367" s="638" t="str">
        <f>IF($C8367="","",IFERROR(_xlfn.XLOOKUP($C8367,'1.PrepList'!$I$2:$I$1500,'1.PrepList'!$K$2:$K$1500,"")&amp;"",""))</f>
        <v/>
      </c>
      <c r="H8367" s="644" t="str">
        <f>IF($C8367="","",IFERROR(IF(_xlfn.XLOOKUP($C8367,tbl_StartedStatus[Bold ID],tbl_StartedStatus[Started])="Started","Yes",IF(_xlfn.XLOOKUP($C8367,tbl_StartedStatus[Bold ID],tbl_StartedStatus[Started])="No Show","No Show","")),""))</f>
        <v/>
      </c>
    </row>
    <row r="8368" spans="1:8" ht="15" customHeight="1" thickBot="1">
      <c r="A8368" s="38" t="str">
        <f>IF($C8368="","",IFERROR(_xlfn.XLOOKUP($C8368,'1.PrepList'!$I$2:$I$1500,'1.PrepList'!$G$2:$G$1500,"")&amp;"",""))</f>
        <v/>
      </c>
      <c r="B8368" s="638" t="str">
        <f>IF($C8368="","",IFERROR(_xlfn.XLOOKUP($C8368,'1.PrepList'!$I$2:$I$1500,'1.PrepList'!$H$2:$H$1500,"")&amp;"",""))</f>
        <v/>
      </c>
      <c r="D8368" s="638" t="str">
        <f>IF($C8368="","",IFERROR(_xlfn.XLOOKUP($C8368,'1.PrepList'!$I$2:$I$1500,'1.PrepList'!$J$2:$J$1500,"")&amp;"",""))</f>
        <v/>
      </c>
      <c r="E8368" s="638" t="str">
        <f>IF($C8368="","",IFERROR(_xlfn.XLOOKUP($C8368,'1.PrepList'!$I$2:$I$1500,'1.PrepList'!$N$2:$N$1500,"")&amp;"",""))</f>
        <v/>
      </c>
      <c r="F8368" s="638" t="str">
        <f>IF($C8368="","",IFERROR(_xlfn.XLOOKUP($C8368,'1.PrepList'!$I$2:$I$1500,'1.PrepList'!$K$2:$K$1500,"")&amp;"",""))</f>
        <v/>
      </c>
      <c r="H8368" s="644" t="str">
        <f>IF($C8368="","",IFERROR(IF(_xlfn.XLOOKUP($C8368,tbl_StartedStatus[Bold ID],tbl_StartedStatus[Started])="Started","Yes",IF(_xlfn.XLOOKUP($C8368,tbl_StartedStatus[Bold ID],tbl_StartedStatus[Started])="No Show","No Show","")),""))</f>
        <v/>
      </c>
    </row>
    <row r="8369" spans="1:8" ht="15" customHeight="1" thickBot="1">
      <c r="A8369" s="38" t="str">
        <f>IF($C8369="","",IFERROR(_xlfn.XLOOKUP($C8369,'1.PrepList'!$I$2:$I$1500,'1.PrepList'!$G$2:$G$1500,"")&amp;"",""))</f>
        <v/>
      </c>
      <c r="B8369" s="638" t="str">
        <f>IF($C8369="","",IFERROR(_xlfn.XLOOKUP($C8369,'1.PrepList'!$I$2:$I$1500,'1.PrepList'!$H$2:$H$1500,"")&amp;"",""))</f>
        <v/>
      </c>
      <c r="D8369" s="638" t="str">
        <f>IF($C8369="","",IFERROR(_xlfn.XLOOKUP($C8369,'1.PrepList'!$I$2:$I$1500,'1.PrepList'!$J$2:$J$1500,"")&amp;"",""))</f>
        <v/>
      </c>
      <c r="E8369" s="638" t="str">
        <f>IF($C8369="","",IFERROR(_xlfn.XLOOKUP($C8369,'1.PrepList'!$I$2:$I$1500,'1.PrepList'!$N$2:$N$1500,"")&amp;"",""))</f>
        <v/>
      </c>
      <c r="F8369" s="638" t="str">
        <f>IF($C8369="","",IFERROR(_xlfn.XLOOKUP($C8369,'1.PrepList'!$I$2:$I$1500,'1.PrepList'!$K$2:$K$1500,"")&amp;"",""))</f>
        <v/>
      </c>
      <c r="H8369" s="644" t="str">
        <f>IF($C8369="","",IFERROR(IF(_xlfn.XLOOKUP($C8369,tbl_StartedStatus[Bold ID],tbl_StartedStatus[Started])="Started","Yes",IF(_xlfn.XLOOKUP($C8369,tbl_StartedStatus[Bold ID],tbl_StartedStatus[Started])="No Show","No Show","")),""))</f>
        <v/>
      </c>
    </row>
    <row r="8370" spans="1:8" ht="15" customHeight="1" thickBot="1">
      <c r="A8370" s="38" t="str">
        <f>IF($C8370="","",IFERROR(_xlfn.XLOOKUP($C8370,'1.PrepList'!$I$2:$I$1500,'1.PrepList'!$G$2:$G$1500,"")&amp;"",""))</f>
        <v/>
      </c>
      <c r="B8370" s="638" t="str">
        <f>IF($C8370="","",IFERROR(_xlfn.XLOOKUP($C8370,'1.PrepList'!$I$2:$I$1500,'1.PrepList'!$H$2:$H$1500,"")&amp;"",""))</f>
        <v/>
      </c>
      <c r="D8370" s="638" t="str">
        <f>IF($C8370="","",IFERROR(_xlfn.XLOOKUP($C8370,'1.PrepList'!$I$2:$I$1500,'1.PrepList'!$J$2:$J$1500,"")&amp;"",""))</f>
        <v/>
      </c>
      <c r="E8370" s="638" t="str">
        <f>IF($C8370="","",IFERROR(_xlfn.XLOOKUP($C8370,'1.PrepList'!$I$2:$I$1500,'1.PrepList'!$N$2:$N$1500,"")&amp;"",""))</f>
        <v/>
      </c>
      <c r="F8370" s="638" t="str">
        <f>IF($C8370="","",IFERROR(_xlfn.XLOOKUP($C8370,'1.PrepList'!$I$2:$I$1500,'1.PrepList'!$K$2:$K$1500,"")&amp;"",""))</f>
        <v/>
      </c>
      <c r="H8370" s="644" t="str">
        <f>IF($C8370="","",IFERROR(IF(_xlfn.XLOOKUP($C8370,tbl_StartedStatus[Bold ID],tbl_StartedStatus[Started])="Started","Yes",IF(_xlfn.XLOOKUP($C8370,tbl_StartedStatus[Bold ID],tbl_StartedStatus[Started])="No Show","No Show","")),""))</f>
        <v/>
      </c>
    </row>
    <row r="8371" spans="1:8" ht="15" customHeight="1" thickBot="1">
      <c r="A8371" s="38" t="str">
        <f>IF($C8371="","",IFERROR(_xlfn.XLOOKUP($C8371,'1.PrepList'!$I$2:$I$1500,'1.PrepList'!$G$2:$G$1500,"")&amp;"",""))</f>
        <v/>
      </c>
      <c r="B8371" s="638" t="str">
        <f>IF($C8371="","",IFERROR(_xlfn.XLOOKUP($C8371,'1.PrepList'!$I$2:$I$1500,'1.PrepList'!$H$2:$H$1500,"")&amp;"",""))</f>
        <v/>
      </c>
      <c r="D8371" s="638" t="str">
        <f>IF($C8371="","",IFERROR(_xlfn.XLOOKUP($C8371,'1.PrepList'!$I$2:$I$1500,'1.PrepList'!$J$2:$J$1500,"")&amp;"",""))</f>
        <v/>
      </c>
      <c r="E8371" s="638" t="str">
        <f>IF($C8371="","",IFERROR(_xlfn.XLOOKUP($C8371,'1.PrepList'!$I$2:$I$1500,'1.PrepList'!$N$2:$N$1500,"")&amp;"",""))</f>
        <v/>
      </c>
      <c r="F8371" s="638" t="str">
        <f>IF($C8371="","",IFERROR(_xlfn.XLOOKUP($C8371,'1.PrepList'!$I$2:$I$1500,'1.PrepList'!$K$2:$K$1500,"")&amp;"",""))</f>
        <v/>
      </c>
      <c r="H8371" s="644" t="str">
        <f>IF($C8371="","",IFERROR(IF(_xlfn.XLOOKUP($C8371,tbl_StartedStatus[Bold ID],tbl_StartedStatus[Started])="Started","Yes",IF(_xlfn.XLOOKUP($C8371,tbl_StartedStatus[Bold ID],tbl_StartedStatus[Started])="No Show","No Show","")),""))</f>
        <v/>
      </c>
    </row>
    <row r="8372" spans="1:8" ht="15" customHeight="1" thickBot="1">
      <c r="A8372" s="38" t="str">
        <f>IF($C8372="","",IFERROR(_xlfn.XLOOKUP($C8372,'1.PrepList'!$I$2:$I$1500,'1.PrepList'!$G$2:$G$1500,"")&amp;"",""))</f>
        <v/>
      </c>
      <c r="B8372" s="638" t="str">
        <f>IF($C8372="","",IFERROR(_xlfn.XLOOKUP($C8372,'1.PrepList'!$I$2:$I$1500,'1.PrepList'!$H$2:$H$1500,"")&amp;"",""))</f>
        <v/>
      </c>
      <c r="D8372" s="638" t="str">
        <f>IF($C8372="","",IFERROR(_xlfn.XLOOKUP($C8372,'1.PrepList'!$I$2:$I$1500,'1.PrepList'!$J$2:$J$1500,"")&amp;"",""))</f>
        <v/>
      </c>
      <c r="E8372" s="638" t="str">
        <f>IF($C8372="","",IFERROR(_xlfn.XLOOKUP($C8372,'1.PrepList'!$I$2:$I$1500,'1.PrepList'!$N$2:$N$1500,"")&amp;"",""))</f>
        <v/>
      </c>
      <c r="F8372" s="638" t="str">
        <f>IF($C8372="","",IFERROR(_xlfn.XLOOKUP($C8372,'1.PrepList'!$I$2:$I$1500,'1.PrepList'!$K$2:$K$1500,"")&amp;"",""))</f>
        <v/>
      </c>
      <c r="H8372" s="644" t="str">
        <f>IF($C8372="","",IFERROR(IF(_xlfn.XLOOKUP($C8372,tbl_StartedStatus[Bold ID],tbl_StartedStatus[Started])="Started","Yes",IF(_xlfn.XLOOKUP($C8372,tbl_StartedStatus[Bold ID],tbl_StartedStatus[Started])="No Show","No Show","")),""))</f>
        <v/>
      </c>
    </row>
    <row r="8373" spans="1:8" ht="15" customHeight="1" thickBot="1">
      <c r="A8373" s="38" t="str">
        <f>IF($C8373="","",IFERROR(_xlfn.XLOOKUP($C8373,'1.PrepList'!$I$2:$I$1500,'1.PrepList'!$G$2:$G$1500,"")&amp;"",""))</f>
        <v/>
      </c>
      <c r="B8373" s="638" t="str">
        <f>IF($C8373="","",IFERROR(_xlfn.XLOOKUP($C8373,'1.PrepList'!$I$2:$I$1500,'1.PrepList'!$H$2:$H$1500,"")&amp;"",""))</f>
        <v/>
      </c>
      <c r="D8373" s="638" t="str">
        <f>IF($C8373="","",IFERROR(_xlfn.XLOOKUP($C8373,'1.PrepList'!$I$2:$I$1500,'1.PrepList'!$J$2:$J$1500,"")&amp;"",""))</f>
        <v/>
      </c>
      <c r="E8373" s="638" t="str">
        <f>IF($C8373="","",IFERROR(_xlfn.XLOOKUP($C8373,'1.PrepList'!$I$2:$I$1500,'1.PrepList'!$N$2:$N$1500,"")&amp;"",""))</f>
        <v/>
      </c>
      <c r="F8373" s="638" t="str">
        <f>IF($C8373="","",IFERROR(_xlfn.XLOOKUP($C8373,'1.PrepList'!$I$2:$I$1500,'1.PrepList'!$K$2:$K$1500,"")&amp;"",""))</f>
        <v/>
      </c>
      <c r="H8373" s="644" t="str">
        <f>IF($C8373="","",IFERROR(IF(_xlfn.XLOOKUP($C8373,tbl_StartedStatus[Bold ID],tbl_StartedStatus[Started])="Started","Yes",IF(_xlfn.XLOOKUP($C8373,tbl_StartedStatus[Bold ID],tbl_StartedStatus[Started])="No Show","No Show","")),""))</f>
        <v/>
      </c>
    </row>
    <row r="8374" spans="1:8" ht="15" customHeight="1" thickBot="1">
      <c r="A8374" s="38" t="str">
        <f>IF($C8374="","",IFERROR(_xlfn.XLOOKUP($C8374,'1.PrepList'!$I$2:$I$1500,'1.PrepList'!$G$2:$G$1500,"")&amp;"",""))</f>
        <v/>
      </c>
      <c r="B8374" s="638" t="str">
        <f>IF($C8374="","",IFERROR(_xlfn.XLOOKUP($C8374,'1.PrepList'!$I$2:$I$1500,'1.PrepList'!$H$2:$H$1500,"")&amp;"",""))</f>
        <v/>
      </c>
      <c r="D8374" s="638" t="str">
        <f>IF($C8374="","",IFERROR(_xlfn.XLOOKUP($C8374,'1.PrepList'!$I$2:$I$1500,'1.PrepList'!$J$2:$J$1500,"")&amp;"",""))</f>
        <v/>
      </c>
      <c r="E8374" s="638" t="str">
        <f>IF($C8374="","",IFERROR(_xlfn.XLOOKUP($C8374,'1.PrepList'!$I$2:$I$1500,'1.PrepList'!$N$2:$N$1500,"")&amp;"",""))</f>
        <v/>
      </c>
      <c r="F8374" s="638" t="str">
        <f>IF($C8374="","",IFERROR(_xlfn.XLOOKUP($C8374,'1.PrepList'!$I$2:$I$1500,'1.PrepList'!$K$2:$K$1500,"")&amp;"",""))</f>
        <v/>
      </c>
      <c r="H8374" s="644" t="str">
        <f>IF($C8374="","",IFERROR(IF(_xlfn.XLOOKUP($C8374,tbl_StartedStatus[Bold ID],tbl_StartedStatus[Started])="Started","Yes",IF(_xlfn.XLOOKUP($C8374,tbl_StartedStatus[Bold ID],tbl_StartedStatus[Started])="No Show","No Show","")),""))</f>
        <v/>
      </c>
    </row>
    <row r="8375" spans="1:8" ht="15" customHeight="1" thickBot="1">
      <c r="A8375" s="38" t="str">
        <f>IF($C8375="","",IFERROR(_xlfn.XLOOKUP($C8375,'1.PrepList'!$I$2:$I$1500,'1.PrepList'!$G$2:$G$1500,"")&amp;"",""))</f>
        <v/>
      </c>
      <c r="B8375" s="638" t="str">
        <f>IF($C8375="","",IFERROR(_xlfn.XLOOKUP($C8375,'1.PrepList'!$I$2:$I$1500,'1.PrepList'!$H$2:$H$1500,"")&amp;"",""))</f>
        <v/>
      </c>
      <c r="D8375" s="638" t="str">
        <f>IF($C8375="","",IFERROR(_xlfn.XLOOKUP($C8375,'1.PrepList'!$I$2:$I$1500,'1.PrepList'!$J$2:$J$1500,"")&amp;"",""))</f>
        <v/>
      </c>
      <c r="E8375" s="638" t="str">
        <f>IF($C8375="","",IFERROR(_xlfn.XLOOKUP($C8375,'1.PrepList'!$I$2:$I$1500,'1.PrepList'!$N$2:$N$1500,"")&amp;"",""))</f>
        <v/>
      </c>
      <c r="F8375" s="638" t="str">
        <f>IF($C8375="","",IFERROR(_xlfn.XLOOKUP($C8375,'1.PrepList'!$I$2:$I$1500,'1.PrepList'!$K$2:$K$1500,"")&amp;"",""))</f>
        <v/>
      </c>
      <c r="H8375" s="644" t="str">
        <f>IF($C8375="","",IFERROR(IF(_xlfn.XLOOKUP($C8375,tbl_StartedStatus[Bold ID],tbl_StartedStatus[Started])="Started","Yes",IF(_xlfn.XLOOKUP($C8375,tbl_StartedStatus[Bold ID],tbl_StartedStatus[Started])="No Show","No Show","")),""))</f>
        <v/>
      </c>
    </row>
    <row r="8376" spans="1:8" ht="15" customHeight="1" thickBot="1">
      <c r="A8376" s="38" t="str">
        <f>IF($C8376="","",IFERROR(_xlfn.XLOOKUP($C8376,'1.PrepList'!$I$2:$I$1500,'1.PrepList'!$G$2:$G$1500,"")&amp;"",""))</f>
        <v/>
      </c>
      <c r="B8376" s="638" t="str">
        <f>IF($C8376="","",IFERROR(_xlfn.XLOOKUP($C8376,'1.PrepList'!$I$2:$I$1500,'1.PrepList'!$H$2:$H$1500,"")&amp;"",""))</f>
        <v/>
      </c>
      <c r="D8376" s="638" t="str">
        <f>IF($C8376="","",IFERROR(_xlfn.XLOOKUP($C8376,'1.PrepList'!$I$2:$I$1500,'1.PrepList'!$J$2:$J$1500,"")&amp;"",""))</f>
        <v/>
      </c>
      <c r="E8376" s="638" t="str">
        <f>IF($C8376="","",IFERROR(_xlfn.XLOOKUP($C8376,'1.PrepList'!$I$2:$I$1500,'1.PrepList'!$N$2:$N$1500,"")&amp;"",""))</f>
        <v/>
      </c>
      <c r="F8376" s="638" t="str">
        <f>IF($C8376="","",IFERROR(_xlfn.XLOOKUP($C8376,'1.PrepList'!$I$2:$I$1500,'1.PrepList'!$K$2:$K$1500,"")&amp;"",""))</f>
        <v/>
      </c>
      <c r="H8376" s="644" t="str">
        <f>IF($C8376="","",IFERROR(IF(_xlfn.XLOOKUP($C8376,tbl_StartedStatus[Bold ID],tbl_StartedStatus[Started])="Started","Yes",IF(_xlfn.XLOOKUP($C8376,tbl_StartedStatus[Bold ID],tbl_StartedStatus[Started])="No Show","No Show","")),""))</f>
        <v/>
      </c>
    </row>
    <row r="8377" spans="1:8" ht="15" customHeight="1" thickBot="1">
      <c r="A8377" s="38" t="str">
        <f>IF($C8377="","",IFERROR(_xlfn.XLOOKUP($C8377,'1.PrepList'!$I$2:$I$1500,'1.PrepList'!$G$2:$G$1500,"")&amp;"",""))</f>
        <v/>
      </c>
      <c r="B8377" s="638" t="str">
        <f>IF($C8377="","",IFERROR(_xlfn.XLOOKUP($C8377,'1.PrepList'!$I$2:$I$1500,'1.PrepList'!$H$2:$H$1500,"")&amp;"",""))</f>
        <v/>
      </c>
      <c r="D8377" s="638" t="str">
        <f>IF($C8377="","",IFERROR(_xlfn.XLOOKUP($C8377,'1.PrepList'!$I$2:$I$1500,'1.PrepList'!$J$2:$J$1500,"")&amp;"",""))</f>
        <v/>
      </c>
      <c r="E8377" s="638" t="str">
        <f>IF($C8377="","",IFERROR(_xlfn.XLOOKUP($C8377,'1.PrepList'!$I$2:$I$1500,'1.PrepList'!$N$2:$N$1500,"")&amp;"",""))</f>
        <v/>
      </c>
      <c r="F8377" s="638" t="str">
        <f>IF($C8377="","",IFERROR(_xlfn.XLOOKUP($C8377,'1.PrepList'!$I$2:$I$1500,'1.PrepList'!$K$2:$K$1500,"")&amp;"",""))</f>
        <v/>
      </c>
      <c r="H8377" s="644" t="str">
        <f>IF($C8377="","",IFERROR(IF(_xlfn.XLOOKUP($C8377,tbl_StartedStatus[Bold ID],tbl_StartedStatus[Started])="Started","Yes",IF(_xlfn.XLOOKUP($C8377,tbl_StartedStatus[Bold ID],tbl_StartedStatus[Started])="No Show","No Show","")),""))</f>
        <v/>
      </c>
    </row>
    <row r="8378" spans="1:8" ht="15" customHeight="1" thickBot="1">
      <c r="A8378" s="38" t="str">
        <f>IF($C8378="","",IFERROR(_xlfn.XLOOKUP($C8378,'1.PrepList'!$I$2:$I$1500,'1.PrepList'!$G$2:$G$1500,"")&amp;"",""))</f>
        <v/>
      </c>
      <c r="B8378" s="638" t="str">
        <f>IF($C8378="","",IFERROR(_xlfn.XLOOKUP($C8378,'1.PrepList'!$I$2:$I$1500,'1.PrepList'!$H$2:$H$1500,"")&amp;"",""))</f>
        <v/>
      </c>
      <c r="D8378" s="638" t="str">
        <f>IF($C8378="","",IFERROR(_xlfn.XLOOKUP($C8378,'1.PrepList'!$I$2:$I$1500,'1.PrepList'!$J$2:$J$1500,"")&amp;"",""))</f>
        <v/>
      </c>
      <c r="E8378" s="638" t="str">
        <f>IF($C8378="","",IFERROR(_xlfn.XLOOKUP($C8378,'1.PrepList'!$I$2:$I$1500,'1.PrepList'!$N$2:$N$1500,"")&amp;"",""))</f>
        <v/>
      </c>
      <c r="F8378" s="638" t="str">
        <f>IF($C8378="","",IFERROR(_xlfn.XLOOKUP($C8378,'1.PrepList'!$I$2:$I$1500,'1.PrepList'!$K$2:$K$1500,"")&amp;"",""))</f>
        <v/>
      </c>
      <c r="H8378" s="644" t="str">
        <f>IF($C8378="","",IFERROR(IF(_xlfn.XLOOKUP($C8378,tbl_StartedStatus[Bold ID],tbl_StartedStatus[Started])="Started","Yes",IF(_xlfn.XLOOKUP($C8378,tbl_StartedStatus[Bold ID],tbl_StartedStatus[Started])="No Show","No Show","")),""))</f>
        <v/>
      </c>
    </row>
    <row r="8379" spans="1:8" ht="15" customHeight="1" thickBot="1">
      <c r="A8379" s="38" t="str">
        <f>IF($C8379="","",IFERROR(_xlfn.XLOOKUP($C8379,'1.PrepList'!$I$2:$I$1500,'1.PrepList'!$G$2:$G$1500,"")&amp;"",""))</f>
        <v/>
      </c>
      <c r="B8379" s="638" t="str">
        <f>IF($C8379="","",IFERROR(_xlfn.XLOOKUP($C8379,'1.PrepList'!$I$2:$I$1500,'1.PrepList'!$H$2:$H$1500,"")&amp;"",""))</f>
        <v/>
      </c>
      <c r="D8379" s="638" t="str">
        <f>IF($C8379="","",IFERROR(_xlfn.XLOOKUP($C8379,'1.PrepList'!$I$2:$I$1500,'1.PrepList'!$J$2:$J$1500,"")&amp;"",""))</f>
        <v/>
      </c>
      <c r="E8379" s="638" t="str">
        <f>IF($C8379="","",IFERROR(_xlfn.XLOOKUP($C8379,'1.PrepList'!$I$2:$I$1500,'1.PrepList'!$N$2:$N$1500,"")&amp;"",""))</f>
        <v/>
      </c>
      <c r="F8379" s="638" t="str">
        <f>IF($C8379="","",IFERROR(_xlfn.XLOOKUP($C8379,'1.PrepList'!$I$2:$I$1500,'1.PrepList'!$K$2:$K$1500,"")&amp;"",""))</f>
        <v/>
      </c>
      <c r="H8379" s="644" t="str">
        <f>IF($C8379="","",IFERROR(IF(_xlfn.XLOOKUP($C8379,tbl_StartedStatus[Bold ID],tbl_StartedStatus[Started])="Started","Yes",IF(_xlfn.XLOOKUP($C8379,tbl_StartedStatus[Bold ID],tbl_StartedStatus[Started])="No Show","No Show","")),""))</f>
        <v/>
      </c>
    </row>
    <row r="8380" spans="1:8" ht="15" customHeight="1" thickBot="1">
      <c r="A8380" s="38" t="str">
        <f>IF($C8380="","",IFERROR(_xlfn.XLOOKUP($C8380,'1.PrepList'!$I$2:$I$1500,'1.PrepList'!$G$2:$G$1500,"")&amp;"",""))</f>
        <v/>
      </c>
      <c r="B8380" s="638" t="str">
        <f>IF($C8380="","",IFERROR(_xlfn.XLOOKUP($C8380,'1.PrepList'!$I$2:$I$1500,'1.PrepList'!$H$2:$H$1500,"")&amp;"",""))</f>
        <v/>
      </c>
      <c r="D8380" s="638" t="str">
        <f>IF($C8380="","",IFERROR(_xlfn.XLOOKUP($C8380,'1.PrepList'!$I$2:$I$1500,'1.PrepList'!$J$2:$J$1500,"")&amp;"",""))</f>
        <v/>
      </c>
      <c r="E8380" s="638" t="str">
        <f>IF($C8380="","",IFERROR(_xlfn.XLOOKUP($C8380,'1.PrepList'!$I$2:$I$1500,'1.PrepList'!$N$2:$N$1500,"")&amp;"",""))</f>
        <v/>
      </c>
      <c r="F8380" s="638" t="str">
        <f>IF($C8380="","",IFERROR(_xlfn.XLOOKUP($C8380,'1.PrepList'!$I$2:$I$1500,'1.PrepList'!$K$2:$K$1500,"")&amp;"",""))</f>
        <v/>
      </c>
      <c r="H8380" s="644" t="str">
        <f>IF($C8380="","",IFERROR(IF(_xlfn.XLOOKUP($C8380,tbl_StartedStatus[Bold ID],tbl_StartedStatus[Started])="Started","Yes",IF(_xlfn.XLOOKUP($C8380,tbl_StartedStatus[Bold ID],tbl_StartedStatus[Started])="No Show","No Show","")),""))</f>
        <v/>
      </c>
    </row>
    <row r="8381" spans="1:8" ht="15" customHeight="1" thickBot="1">
      <c r="A8381" s="38" t="str">
        <f>IF($C8381="","",IFERROR(_xlfn.XLOOKUP($C8381,'1.PrepList'!$I$2:$I$1500,'1.PrepList'!$G$2:$G$1500,"")&amp;"",""))</f>
        <v/>
      </c>
      <c r="B8381" s="638" t="str">
        <f>IF($C8381="","",IFERROR(_xlfn.XLOOKUP($C8381,'1.PrepList'!$I$2:$I$1500,'1.PrepList'!$H$2:$H$1500,"")&amp;"",""))</f>
        <v/>
      </c>
      <c r="D8381" s="638" t="str">
        <f>IF($C8381="","",IFERROR(_xlfn.XLOOKUP($C8381,'1.PrepList'!$I$2:$I$1500,'1.PrepList'!$J$2:$J$1500,"")&amp;"",""))</f>
        <v/>
      </c>
      <c r="E8381" s="638" t="str">
        <f>IF($C8381="","",IFERROR(_xlfn.XLOOKUP($C8381,'1.PrepList'!$I$2:$I$1500,'1.PrepList'!$N$2:$N$1500,"")&amp;"",""))</f>
        <v/>
      </c>
      <c r="F8381" s="638" t="str">
        <f>IF($C8381="","",IFERROR(_xlfn.XLOOKUP($C8381,'1.PrepList'!$I$2:$I$1500,'1.PrepList'!$K$2:$K$1500,"")&amp;"",""))</f>
        <v/>
      </c>
      <c r="H8381" s="644" t="str">
        <f>IF($C8381="","",IFERROR(IF(_xlfn.XLOOKUP($C8381,tbl_StartedStatus[Bold ID],tbl_StartedStatus[Started])="Started","Yes",IF(_xlfn.XLOOKUP($C8381,tbl_StartedStatus[Bold ID],tbl_StartedStatus[Started])="No Show","No Show","")),""))</f>
        <v/>
      </c>
    </row>
    <row r="8382" spans="1:8" ht="15" customHeight="1" thickBot="1">
      <c r="A8382" s="38" t="str">
        <f>IF($C8382="","",IFERROR(_xlfn.XLOOKUP($C8382,'1.PrepList'!$I$2:$I$1500,'1.PrepList'!$G$2:$G$1500,"")&amp;"",""))</f>
        <v/>
      </c>
      <c r="B8382" s="638" t="str">
        <f>IF($C8382="","",IFERROR(_xlfn.XLOOKUP($C8382,'1.PrepList'!$I$2:$I$1500,'1.PrepList'!$H$2:$H$1500,"")&amp;"",""))</f>
        <v/>
      </c>
      <c r="D8382" s="638" t="str">
        <f>IF($C8382="","",IFERROR(_xlfn.XLOOKUP($C8382,'1.PrepList'!$I$2:$I$1500,'1.PrepList'!$J$2:$J$1500,"")&amp;"",""))</f>
        <v/>
      </c>
      <c r="E8382" s="638" t="str">
        <f>IF($C8382="","",IFERROR(_xlfn.XLOOKUP($C8382,'1.PrepList'!$I$2:$I$1500,'1.PrepList'!$N$2:$N$1500,"")&amp;"",""))</f>
        <v/>
      </c>
      <c r="F8382" s="638" t="str">
        <f>IF($C8382="","",IFERROR(_xlfn.XLOOKUP($C8382,'1.PrepList'!$I$2:$I$1500,'1.PrepList'!$K$2:$K$1500,"")&amp;"",""))</f>
        <v/>
      </c>
      <c r="H8382" s="644" t="str">
        <f>IF($C8382="","",IFERROR(IF(_xlfn.XLOOKUP($C8382,tbl_StartedStatus[Bold ID],tbl_StartedStatus[Started])="Started","Yes",IF(_xlfn.XLOOKUP($C8382,tbl_StartedStatus[Bold ID],tbl_StartedStatus[Started])="No Show","No Show","")),""))</f>
        <v/>
      </c>
    </row>
    <row r="8383" spans="1:8" ht="15" customHeight="1" thickBot="1">
      <c r="A8383" s="38" t="str">
        <f>IF($C8383="","",IFERROR(_xlfn.XLOOKUP($C8383,'1.PrepList'!$I$2:$I$1500,'1.PrepList'!$G$2:$G$1500,"")&amp;"",""))</f>
        <v/>
      </c>
      <c r="B8383" s="638" t="str">
        <f>IF($C8383="","",IFERROR(_xlfn.XLOOKUP($C8383,'1.PrepList'!$I$2:$I$1500,'1.PrepList'!$H$2:$H$1500,"")&amp;"",""))</f>
        <v/>
      </c>
      <c r="D8383" s="638" t="str">
        <f>IF($C8383="","",IFERROR(_xlfn.XLOOKUP($C8383,'1.PrepList'!$I$2:$I$1500,'1.PrepList'!$J$2:$J$1500,"")&amp;"",""))</f>
        <v/>
      </c>
      <c r="E8383" s="638" t="str">
        <f>IF($C8383="","",IFERROR(_xlfn.XLOOKUP($C8383,'1.PrepList'!$I$2:$I$1500,'1.PrepList'!$N$2:$N$1500,"")&amp;"",""))</f>
        <v/>
      </c>
      <c r="F8383" s="638" t="str">
        <f>IF($C8383="","",IFERROR(_xlfn.XLOOKUP($C8383,'1.PrepList'!$I$2:$I$1500,'1.PrepList'!$K$2:$K$1500,"")&amp;"",""))</f>
        <v/>
      </c>
      <c r="H8383" s="644" t="str">
        <f>IF($C8383="","",IFERROR(IF(_xlfn.XLOOKUP($C8383,tbl_StartedStatus[Bold ID],tbl_StartedStatus[Started])="Started","Yes",IF(_xlfn.XLOOKUP($C8383,tbl_StartedStatus[Bold ID],tbl_StartedStatus[Started])="No Show","No Show","")),""))</f>
        <v/>
      </c>
    </row>
    <row r="8384" spans="1:8" ht="15" customHeight="1" thickBot="1">
      <c r="A8384" s="38" t="str">
        <f>IF($C8384="","",IFERROR(_xlfn.XLOOKUP($C8384,'1.PrepList'!$I$2:$I$1500,'1.PrepList'!$G$2:$G$1500,"")&amp;"",""))</f>
        <v/>
      </c>
      <c r="B8384" s="638" t="str">
        <f>IF($C8384="","",IFERROR(_xlfn.XLOOKUP($C8384,'1.PrepList'!$I$2:$I$1500,'1.PrepList'!$H$2:$H$1500,"")&amp;"",""))</f>
        <v/>
      </c>
      <c r="D8384" s="638" t="str">
        <f>IF($C8384="","",IFERROR(_xlfn.XLOOKUP($C8384,'1.PrepList'!$I$2:$I$1500,'1.PrepList'!$J$2:$J$1500,"")&amp;"",""))</f>
        <v/>
      </c>
      <c r="E8384" s="638" t="str">
        <f>IF($C8384="","",IFERROR(_xlfn.XLOOKUP($C8384,'1.PrepList'!$I$2:$I$1500,'1.PrepList'!$N$2:$N$1500,"")&amp;"",""))</f>
        <v/>
      </c>
      <c r="F8384" s="638" t="str">
        <f>IF($C8384="","",IFERROR(_xlfn.XLOOKUP($C8384,'1.PrepList'!$I$2:$I$1500,'1.PrepList'!$K$2:$K$1500,"")&amp;"",""))</f>
        <v/>
      </c>
      <c r="H8384" s="644" t="str">
        <f>IF($C8384="","",IFERROR(IF(_xlfn.XLOOKUP($C8384,tbl_StartedStatus[Bold ID],tbl_StartedStatus[Started])="Started","Yes",IF(_xlfn.XLOOKUP($C8384,tbl_StartedStatus[Bold ID],tbl_StartedStatus[Started])="No Show","No Show","")),""))</f>
        <v/>
      </c>
    </row>
    <row r="8385" spans="1:8" ht="15" customHeight="1" thickBot="1">
      <c r="A8385" s="38" t="str">
        <f>IF($C8385="","",IFERROR(_xlfn.XLOOKUP($C8385,'1.PrepList'!$I$2:$I$1500,'1.PrepList'!$G$2:$G$1500,"")&amp;"",""))</f>
        <v/>
      </c>
      <c r="B8385" s="638" t="str">
        <f>IF($C8385="","",IFERROR(_xlfn.XLOOKUP($C8385,'1.PrepList'!$I$2:$I$1500,'1.PrepList'!$H$2:$H$1500,"")&amp;"",""))</f>
        <v/>
      </c>
      <c r="D8385" s="638" t="str">
        <f>IF($C8385="","",IFERROR(_xlfn.XLOOKUP($C8385,'1.PrepList'!$I$2:$I$1500,'1.PrepList'!$J$2:$J$1500,"")&amp;"",""))</f>
        <v/>
      </c>
      <c r="E8385" s="638" t="str">
        <f>IF($C8385="","",IFERROR(_xlfn.XLOOKUP($C8385,'1.PrepList'!$I$2:$I$1500,'1.PrepList'!$N$2:$N$1500,"")&amp;"",""))</f>
        <v/>
      </c>
      <c r="F8385" s="638" t="str">
        <f>IF($C8385="","",IFERROR(_xlfn.XLOOKUP($C8385,'1.PrepList'!$I$2:$I$1500,'1.PrepList'!$K$2:$K$1500,"")&amp;"",""))</f>
        <v/>
      </c>
      <c r="H8385" s="644" t="str">
        <f>IF($C8385="","",IFERROR(IF(_xlfn.XLOOKUP($C8385,tbl_StartedStatus[Bold ID],tbl_StartedStatus[Started])="Started","Yes",IF(_xlfn.XLOOKUP($C8385,tbl_StartedStatus[Bold ID],tbl_StartedStatus[Started])="No Show","No Show","")),""))</f>
        <v/>
      </c>
    </row>
    <row r="8386" spans="1:8" ht="15" customHeight="1" thickBot="1">
      <c r="A8386" s="38" t="str">
        <f>IF($C8386="","",IFERROR(_xlfn.XLOOKUP($C8386,'1.PrepList'!$I$2:$I$1500,'1.PrepList'!$G$2:$G$1500,"")&amp;"",""))</f>
        <v/>
      </c>
      <c r="B8386" s="638" t="str">
        <f>IF($C8386="","",IFERROR(_xlfn.XLOOKUP($C8386,'1.PrepList'!$I$2:$I$1500,'1.PrepList'!$H$2:$H$1500,"")&amp;"",""))</f>
        <v/>
      </c>
      <c r="D8386" s="638" t="str">
        <f>IF($C8386="","",IFERROR(_xlfn.XLOOKUP($C8386,'1.PrepList'!$I$2:$I$1500,'1.PrepList'!$J$2:$J$1500,"")&amp;"",""))</f>
        <v/>
      </c>
      <c r="E8386" s="638" t="str">
        <f>IF($C8386="","",IFERROR(_xlfn.XLOOKUP($C8386,'1.PrepList'!$I$2:$I$1500,'1.PrepList'!$N$2:$N$1500,"")&amp;"",""))</f>
        <v/>
      </c>
      <c r="F8386" s="638" t="str">
        <f>IF($C8386="","",IFERROR(_xlfn.XLOOKUP($C8386,'1.PrepList'!$I$2:$I$1500,'1.PrepList'!$K$2:$K$1500,"")&amp;"",""))</f>
        <v/>
      </c>
      <c r="H8386" s="644" t="str">
        <f>IF($C8386="","",IFERROR(IF(_xlfn.XLOOKUP($C8386,tbl_StartedStatus[Bold ID],tbl_StartedStatus[Started])="Started","Yes",IF(_xlfn.XLOOKUP($C8386,tbl_StartedStatus[Bold ID],tbl_StartedStatus[Started])="No Show","No Show","")),""))</f>
        <v/>
      </c>
    </row>
    <row r="8387" spans="1:8" ht="15" customHeight="1" thickBot="1">
      <c r="A8387" s="38" t="str">
        <f>IF($C8387="","",IFERROR(_xlfn.XLOOKUP($C8387,'1.PrepList'!$I$2:$I$1500,'1.PrepList'!$G$2:$G$1500,"")&amp;"",""))</f>
        <v/>
      </c>
      <c r="B8387" s="638" t="str">
        <f>IF($C8387="","",IFERROR(_xlfn.XLOOKUP($C8387,'1.PrepList'!$I$2:$I$1500,'1.PrepList'!$H$2:$H$1500,"")&amp;"",""))</f>
        <v/>
      </c>
      <c r="D8387" s="638" t="str">
        <f>IF($C8387="","",IFERROR(_xlfn.XLOOKUP($C8387,'1.PrepList'!$I$2:$I$1500,'1.PrepList'!$J$2:$J$1500,"")&amp;"",""))</f>
        <v/>
      </c>
      <c r="E8387" s="638" t="str">
        <f>IF($C8387="","",IFERROR(_xlfn.XLOOKUP($C8387,'1.PrepList'!$I$2:$I$1500,'1.PrepList'!$N$2:$N$1500,"")&amp;"",""))</f>
        <v/>
      </c>
      <c r="F8387" s="638" t="str">
        <f>IF($C8387="","",IFERROR(_xlfn.XLOOKUP($C8387,'1.PrepList'!$I$2:$I$1500,'1.PrepList'!$K$2:$K$1500,"")&amp;"",""))</f>
        <v/>
      </c>
      <c r="H8387" s="644" t="str">
        <f>IF($C8387="","",IFERROR(IF(_xlfn.XLOOKUP($C8387,tbl_StartedStatus[Bold ID],tbl_StartedStatus[Started])="Started","Yes",IF(_xlfn.XLOOKUP($C8387,tbl_StartedStatus[Bold ID],tbl_StartedStatus[Started])="No Show","No Show","")),""))</f>
        <v/>
      </c>
    </row>
    <row r="8388" spans="1:8" ht="15" customHeight="1" thickBot="1">
      <c r="A8388" s="38" t="str">
        <f>IF($C8388="","",IFERROR(_xlfn.XLOOKUP($C8388,'1.PrepList'!$I$2:$I$1500,'1.PrepList'!$G$2:$G$1500,"")&amp;"",""))</f>
        <v/>
      </c>
      <c r="B8388" s="638" t="str">
        <f>IF($C8388="","",IFERROR(_xlfn.XLOOKUP($C8388,'1.PrepList'!$I$2:$I$1500,'1.PrepList'!$H$2:$H$1500,"")&amp;"",""))</f>
        <v/>
      </c>
      <c r="D8388" s="638" t="str">
        <f>IF($C8388="","",IFERROR(_xlfn.XLOOKUP($C8388,'1.PrepList'!$I$2:$I$1500,'1.PrepList'!$J$2:$J$1500,"")&amp;"",""))</f>
        <v/>
      </c>
      <c r="E8388" s="638" t="str">
        <f>IF($C8388="","",IFERROR(_xlfn.XLOOKUP($C8388,'1.PrepList'!$I$2:$I$1500,'1.PrepList'!$N$2:$N$1500,"")&amp;"",""))</f>
        <v/>
      </c>
      <c r="F8388" s="638" t="str">
        <f>IF($C8388="","",IFERROR(_xlfn.XLOOKUP($C8388,'1.PrepList'!$I$2:$I$1500,'1.PrepList'!$K$2:$K$1500,"")&amp;"",""))</f>
        <v/>
      </c>
      <c r="H8388" s="644" t="str">
        <f>IF($C8388="","",IFERROR(IF(_xlfn.XLOOKUP($C8388,tbl_StartedStatus[Bold ID],tbl_StartedStatus[Started])="Started","Yes",IF(_xlfn.XLOOKUP($C8388,tbl_StartedStatus[Bold ID],tbl_StartedStatus[Started])="No Show","No Show","")),""))</f>
        <v/>
      </c>
    </row>
    <row r="8389" spans="1:8" ht="15" customHeight="1" thickBot="1">
      <c r="A8389" s="38" t="str">
        <f>IF($C8389="","",IFERROR(_xlfn.XLOOKUP($C8389,'1.PrepList'!$I$2:$I$1500,'1.PrepList'!$G$2:$G$1500,"")&amp;"",""))</f>
        <v/>
      </c>
      <c r="B8389" s="638" t="str">
        <f>IF($C8389="","",IFERROR(_xlfn.XLOOKUP($C8389,'1.PrepList'!$I$2:$I$1500,'1.PrepList'!$H$2:$H$1500,"")&amp;"",""))</f>
        <v/>
      </c>
      <c r="D8389" s="638" t="str">
        <f>IF($C8389="","",IFERROR(_xlfn.XLOOKUP($C8389,'1.PrepList'!$I$2:$I$1500,'1.PrepList'!$J$2:$J$1500,"")&amp;"",""))</f>
        <v/>
      </c>
      <c r="E8389" s="638" t="str">
        <f>IF($C8389="","",IFERROR(_xlfn.XLOOKUP($C8389,'1.PrepList'!$I$2:$I$1500,'1.PrepList'!$N$2:$N$1500,"")&amp;"",""))</f>
        <v/>
      </c>
      <c r="F8389" s="638" t="str">
        <f>IF($C8389="","",IFERROR(_xlfn.XLOOKUP($C8389,'1.PrepList'!$I$2:$I$1500,'1.PrepList'!$K$2:$K$1500,"")&amp;"",""))</f>
        <v/>
      </c>
      <c r="H8389" s="644" t="str">
        <f>IF($C8389="","",IFERROR(IF(_xlfn.XLOOKUP($C8389,tbl_StartedStatus[Bold ID],tbl_StartedStatus[Started])="Started","Yes",IF(_xlfn.XLOOKUP($C8389,tbl_StartedStatus[Bold ID],tbl_StartedStatus[Started])="No Show","No Show","")),""))</f>
        <v/>
      </c>
    </row>
    <row r="8390" spans="1:8" ht="15" customHeight="1" thickBot="1">
      <c r="A8390" s="38" t="str">
        <f>IF($C8390="","",IFERROR(_xlfn.XLOOKUP($C8390,'1.PrepList'!$I$2:$I$1500,'1.PrepList'!$G$2:$G$1500,"")&amp;"",""))</f>
        <v/>
      </c>
      <c r="B8390" s="638" t="str">
        <f>IF($C8390="","",IFERROR(_xlfn.XLOOKUP($C8390,'1.PrepList'!$I$2:$I$1500,'1.PrepList'!$H$2:$H$1500,"")&amp;"",""))</f>
        <v/>
      </c>
      <c r="D8390" s="638" t="str">
        <f>IF($C8390="","",IFERROR(_xlfn.XLOOKUP($C8390,'1.PrepList'!$I$2:$I$1500,'1.PrepList'!$J$2:$J$1500,"")&amp;"",""))</f>
        <v/>
      </c>
      <c r="E8390" s="638" t="str">
        <f>IF($C8390="","",IFERROR(_xlfn.XLOOKUP($C8390,'1.PrepList'!$I$2:$I$1500,'1.PrepList'!$N$2:$N$1500,"")&amp;"",""))</f>
        <v/>
      </c>
      <c r="F8390" s="638" t="str">
        <f>IF($C8390="","",IFERROR(_xlfn.XLOOKUP($C8390,'1.PrepList'!$I$2:$I$1500,'1.PrepList'!$K$2:$K$1500,"")&amp;"",""))</f>
        <v/>
      </c>
      <c r="H8390" s="644" t="str">
        <f>IF($C8390="","",IFERROR(IF(_xlfn.XLOOKUP($C8390,tbl_StartedStatus[Bold ID],tbl_StartedStatus[Started])="Started","Yes",IF(_xlfn.XLOOKUP($C8390,tbl_StartedStatus[Bold ID],tbl_StartedStatus[Started])="No Show","No Show","")),""))</f>
        <v/>
      </c>
    </row>
    <row r="8391" spans="1:8" ht="15" customHeight="1" thickBot="1">
      <c r="A8391" s="38" t="str">
        <f>IF($C8391="","",IFERROR(_xlfn.XLOOKUP($C8391,'1.PrepList'!$I$2:$I$1500,'1.PrepList'!$G$2:$G$1500,"")&amp;"",""))</f>
        <v/>
      </c>
      <c r="B8391" s="638" t="str">
        <f>IF($C8391="","",IFERROR(_xlfn.XLOOKUP($C8391,'1.PrepList'!$I$2:$I$1500,'1.PrepList'!$H$2:$H$1500,"")&amp;"",""))</f>
        <v/>
      </c>
      <c r="D8391" s="638" t="str">
        <f>IF($C8391="","",IFERROR(_xlfn.XLOOKUP($C8391,'1.PrepList'!$I$2:$I$1500,'1.PrepList'!$J$2:$J$1500,"")&amp;"",""))</f>
        <v/>
      </c>
      <c r="E8391" s="638" t="str">
        <f>IF($C8391="","",IFERROR(_xlfn.XLOOKUP($C8391,'1.PrepList'!$I$2:$I$1500,'1.PrepList'!$N$2:$N$1500,"")&amp;"",""))</f>
        <v/>
      </c>
      <c r="F8391" s="638" t="str">
        <f>IF($C8391="","",IFERROR(_xlfn.XLOOKUP($C8391,'1.PrepList'!$I$2:$I$1500,'1.PrepList'!$K$2:$K$1500,"")&amp;"",""))</f>
        <v/>
      </c>
      <c r="H8391" s="644" t="str">
        <f>IF($C8391="","",IFERROR(IF(_xlfn.XLOOKUP($C8391,tbl_StartedStatus[Bold ID],tbl_StartedStatus[Started])="Started","Yes",IF(_xlfn.XLOOKUP($C8391,tbl_StartedStatus[Bold ID],tbl_StartedStatus[Started])="No Show","No Show","")),""))</f>
        <v/>
      </c>
    </row>
    <row r="8392" spans="1:8" ht="15" customHeight="1" thickBot="1">
      <c r="A8392" s="38" t="str">
        <f>IF($C8392="","",IFERROR(_xlfn.XLOOKUP($C8392,'1.PrepList'!$I$2:$I$1500,'1.PrepList'!$G$2:$G$1500,"")&amp;"",""))</f>
        <v/>
      </c>
      <c r="B8392" s="638" t="str">
        <f>IF($C8392="","",IFERROR(_xlfn.XLOOKUP($C8392,'1.PrepList'!$I$2:$I$1500,'1.PrepList'!$H$2:$H$1500,"")&amp;"",""))</f>
        <v/>
      </c>
      <c r="D8392" s="638" t="str">
        <f>IF($C8392="","",IFERROR(_xlfn.XLOOKUP($C8392,'1.PrepList'!$I$2:$I$1500,'1.PrepList'!$J$2:$J$1500,"")&amp;"",""))</f>
        <v/>
      </c>
      <c r="E8392" s="638" t="str">
        <f>IF($C8392="","",IFERROR(_xlfn.XLOOKUP($C8392,'1.PrepList'!$I$2:$I$1500,'1.PrepList'!$N$2:$N$1500,"")&amp;"",""))</f>
        <v/>
      </c>
      <c r="F8392" s="638" t="str">
        <f>IF($C8392="","",IFERROR(_xlfn.XLOOKUP($C8392,'1.PrepList'!$I$2:$I$1500,'1.PrepList'!$K$2:$K$1500,"")&amp;"",""))</f>
        <v/>
      </c>
      <c r="H8392" s="644" t="str">
        <f>IF($C8392="","",IFERROR(IF(_xlfn.XLOOKUP($C8392,tbl_StartedStatus[Bold ID],tbl_StartedStatus[Started])="Started","Yes",IF(_xlfn.XLOOKUP($C8392,tbl_StartedStatus[Bold ID],tbl_StartedStatus[Started])="No Show","No Show","")),""))</f>
        <v/>
      </c>
    </row>
    <row r="8393" spans="1:8" ht="15" customHeight="1" thickBot="1">
      <c r="A8393" s="38" t="str">
        <f>IF($C8393="","",IFERROR(_xlfn.XLOOKUP($C8393,'1.PrepList'!$I$2:$I$1500,'1.PrepList'!$G$2:$G$1500,"")&amp;"",""))</f>
        <v/>
      </c>
      <c r="B8393" s="638" t="str">
        <f>IF($C8393="","",IFERROR(_xlfn.XLOOKUP($C8393,'1.PrepList'!$I$2:$I$1500,'1.PrepList'!$H$2:$H$1500,"")&amp;"",""))</f>
        <v/>
      </c>
      <c r="D8393" s="638" t="str">
        <f>IF($C8393="","",IFERROR(_xlfn.XLOOKUP($C8393,'1.PrepList'!$I$2:$I$1500,'1.PrepList'!$J$2:$J$1500,"")&amp;"",""))</f>
        <v/>
      </c>
      <c r="E8393" s="638" t="str">
        <f>IF($C8393="","",IFERROR(_xlfn.XLOOKUP($C8393,'1.PrepList'!$I$2:$I$1500,'1.PrepList'!$N$2:$N$1500,"")&amp;"",""))</f>
        <v/>
      </c>
      <c r="F8393" s="638" t="str">
        <f>IF($C8393="","",IFERROR(_xlfn.XLOOKUP($C8393,'1.PrepList'!$I$2:$I$1500,'1.PrepList'!$K$2:$K$1500,"")&amp;"",""))</f>
        <v/>
      </c>
      <c r="H8393" s="644" t="str">
        <f>IF($C8393="","",IFERROR(IF(_xlfn.XLOOKUP($C8393,tbl_StartedStatus[Bold ID],tbl_StartedStatus[Started])="Started","Yes",IF(_xlfn.XLOOKUP($C8393,tbl_StartedStatus[Bold ID],tbl_StartedStatus[Started])="No Show","No Show","")),""))</f>
        <v/>
      </c>
    </row>
    <row r="8394" spans="1:8" ht="15" customHeight="1" thickBot="1">
      <c r="A8394" s="38" t="str">
        <f>IF($C8394="","",IFERROR(_xlfn.XLOOKUP($C8394,'1.PrepList'!$I$2:$I$1500,'1.PrepList'!$G$2:$G$1500,"")&amp;"",""))</f>
        <v/>
      </c>
      <c r="B8394" s="638" t="str">
        <f>IF($C8394="","",IFERROR(_xlfn.XLOOKUP($C8394,'1.PrepList'!$I$2:$I$1500,'1.PrepList'!$H$2:$H$1500,"")&amp;"",""))</f>
        <v/>
      </c>
      <c r="D8394" s="638" t="str">
        <f>IF($C8394="","",IFERROR(_xlfn.XLOOKUP($C8394,'1.PrepList'!$I$2:$I$1500,'1.PrepList'!$J$2:$J$1500,"")&amp;"",""))</f>
        <v/>
      </c>
      <c r="E8394" s="638" t="str">
        <f>IF($C8394="","",IFERROR(_xlfn.XLOOKUP($C8394,'1.PrepList'!$I$2:$I$1500,'1.PrepList'!$N$2:$N$1500,"")&amp;"",""))</f>
        <v/>
      </c>
      <c r="F8394" s="638" t="str">
        <f>IF($C8394="","",IFERROR(_xlfn.XLOOKUP($C8394,'1.PrepList'!$I$2:$I$1500,'1.PrepList'!$K$2:$K$1500,"")&amp;"",""))</f>
        <v/>
      </c>
      <c r="H8394" s="644" t="str">
        <f>IF($C8394="","",IFERROR(IF(_xlfn.XLOOKUP($C8394,tbl_StartedStatus[Bold ID],tbl_StartedStatus[Started])="Started","Yes",IF(_xlfn.XLOOKUP($C8394,tbl_StartedStatus[Bold ID],tbl_StartedStatus[Started])="No Show","No Show","")),""))</f>
        <v/>
      </c>
    </row>
    <row r="8395" spans="1:8" ht="15" customHeight="1" thickBot="1">
      <c r="A8395" s="38" t="str">
        <f>IF($C8395="","",IFERROR(_xlfn.XLOOKUP($C8395,'1.PrepList'!$I$2:$I$1500,'1.PrepList'!$G$2:$G$1500,"")&amp;"",""))</f>
        <v/>
      </c>
      <c r="B8395" s="638" t="str">
        <f>IF($C8395="","",IFERROR(_xlfn.XLOOKUP($C8395,'1.PrepList'!$I$2:$I$1500,'1.PrepList'!$H$2:$H$1500,"")&amp;"",""))</f>
        <v/>
      </c>
      <c r="D8395" s="638" t="str">
        <f>IF($C8395="","",IFERROR(_xlfn.XLOOKUP($C8395,'1.PrepList'!$I$2:$I$1500,'1.PrepList'!$J$2:$J$1500,"")&amp;"",""))</f>
        <v/>
      </c>
      <c r="E8395" s="638" t="str">
        <f>IF($C8395="","",IFERROR(_xlfn.XLOOKUP($C8395,'1.PrepList'!$I$2:$I$1500,'1.PrepList'!$N$2:$N$1500,"")&amp;"",""))</f>
        <v/>
      </c>
      <c r="F8395" s="638" t="str">
        <f>IF($C8395="","",IFERROR(_xlfn.XLOOKUP($C8395,'1.PrepList'!$I$2:$I$1500,'1.PrepList'!$K$2:$K$1500,"")&amp;"",""))</f>
        <v/>
      </c>
      <c r="H8395" s="644" t="str">
        <f>IF($C8395="","",IFERROR(IF(_xlfn.XLOOKUP($C8395,tbl_StartedStatus[Bold ID],tbl_StartedStatus[Started])="Started","Yes",IF(_xlfn.XLOOKUP($C8395,tbl_StartedStatus[Bold ID],tbl_StartedStatus[Started])="No Show","No Show","")),""))</f>
        <v/>
      </c>
    </row>
    <row r="8396" spans="1:8" ht="15" customHeight="1" thickBot="1">
      <c r="A8396" s="38" t="str">
        <f>IF($C8396="","",IFERROR(_xlfn.XLOOKUP($C8396,'1.PrepList'!$I$2:$I$1500,'1.PrepList'!$G$2:$G$1500,"")&amp;"",""))</f>
        <v/>
      </c>
      <c r="B8396" s="638" t="str">
        <f>IF($C8396="","",IFERROR(_xlfn.XLOOKUP($C8396,'1.PrepList'!$I$2:$I$1500,'1.PrepList'!$H$2:$H$1500,"")&amp;"",""))</f>
        <v/>
      </c>
      <c r="D8396" s="638" t="str">
        <f>IF($C8396="","",IFERROR(_xlfn.XLOOKUP($C8396,'1.PrepList'!$I$2:$I$1500,'1.PrepList'!$J$2:$J$1500,"")&amp;"",""))</f>
        <v/>
      </c>
      <c r="E8396" s="638" t="str">
        <f>IF($C8396="","",IFERROR(_xlfn.XLOOKUP($C8396,'1.PrepList'!$I$2:$I$1500,'1.PrepList'!$N$2:$N$1500,"")&amp;"",""))</f>
        <v/>
      </c>
      <c r="F8396" s="638" t="str">
        <f>IF($C8396="","",IFERROR(_xlfn.XLOOKUP($C8396,'1.PrepList'!$I$2:$I$1500,'1.PrepList'!$K$2:$K$1500,"")&amp;"",""))</f>
        <v/>
      </c>
      <c r="H8396" s="644" t="str">
        <f>IF($C8396="","",IFERROR(IF(_xlfn.XLOOKUP($C8396,tbl_StartedStatus[Bold ID],tbl_StartedStatus[Started])="Started","Yes",IF(_xlfn.XLOOKUP($C8396,tbl_StartedStatus[Bold ID],tbl_StartedStatus[Started])="No Show","No Show","")),""))</f>
        <v/>
      </c>
    </row>
    <row r="8397" spans="1:8" ht="15" customHeight="1" thickBot="1">
      <c r="A8397" s="38" t="str">
        <f>IF($C8397="","",IFERROR(_xlfn.XLOOKUP($C8397,'1.PrepList'!$I$2:$I$1500,'1.PrepList'!$G$2:$G$1500,"")&amp;"",""))</f>
        <v/>
      </c>
      <c r="B8397" s="638" t="str">
        <f>IF($C8397="","",IFERROR(_xlfn.XLOOKUP($C8397,'1.PrepList'!$I$2:$I$1500,'1.PrepList'!$H$2:$H$1500,"")&amp;"",""))</f>
        <v/>
      </c>
      <c r="D8397" s="638" t="str">
        <f>IF($C8397="","",IFERROR(_xlfn.XLOOKUP($C8397,'1.PrepList'!$I$2:$I$1500,'1.PrepList'!$J$2:$J$1500,"")&amp;"",""))</f>
        <v/>
      </c>
      <c r="E8397" s="638" t="str">
        <f>IF($C8397="","",IFERROR(_xlfn.XLOOKUP($C8397,'1.PrepList'!$I$2:$I$1500,'1.PrepList'!$N$2:$N$1500,"")&amp;"",""))</f>
        <v/>
      </c>
      <c r="F8397" s="638" t="str">
        <f>IF($C8397="","",IFERROR(_xlfn.XLOOKUP($C8397,'1.PrepList'!$I$2:$I$1500,'1.PrepList'!$K$2:$K$1500,"")&amp;"",""))</f>
        <v/>
      </c>
      <c r="H8397" s="644" t="str">
        <f>IF($C8397="","",IFERROR(IF(_xlfn.XLOOKUP($C8397,tbl_StartedStatus[Bold ID],tbl_StartedStatus[Started])="Started","Yes",IF(_xlfn.XLOOKUP($C8397,tbl_StartedStatus[Bold ID],tbl_StartedStatus[Started])="No Show","No Show","")),""))</f>
        <v/>
      </c>
    </row>
    <row r="8398" spans="1:8" ht="15" customHeight="1" thickBot="1">
      <c r="A8398" s="38" t="str">
        <f>IF($C8398="","",IFERROR(_xlfn.XLOOKUP($C8398,'1.PrepList'!$I$2:$I$1500,'1.PrepList'!$G$2:$G$1500,"")&amp;"",""))</f>
        <v/>
      </c>
      <c r="B8398" s="638" t="str">
        <f>IF($C8398="","",IFERROR(_xlfn.XLOOKUP($C8398,'1.PrepList'!$I$2:$I$1500,'1.PrepList'!$H$2:$H$1500,"")&amp;"",""))</f>
        <v/>
      </c>
      <c r="D8398" s="638" t="str">
        <f>IF($C8398="","",IFERROR(_xlfn.XLOOKUP($C8398,'1.PrepList'!$I$2:$I$1500,'1.PrepList'!$J$2:$J$1500,"")&amp;"",""))</f>
        <v/>
      </c>
      <c r="E8398" s="638" t="str">
        <f>IF($C8398="","",IFERROR(_xlfn.XLOOKUP($C8398,'1.PrepList'!$I$2:$I$1500,'1.PrepList'!$N$2:$N$1500,"")&amp;"",""))</f>
        <v/>
      </c>
      <c r="F8398" s="638" t="str">
        <f>IF($C8398="","",IFERROR(_xlfn.XLOOKUP($C8398,'1.PrepList'!$I$2:$I$1500,'1.PrepList'!$K$2:$K$1500,"")&amp;"",""))</f>
        <v/>
      </c>
      <c r="H8398" s="644" t="str">
        <f>IF($C8398="","",IFERROR(IF(_xlfn.XLOOKUP($C8398,tbl_StartedStatus[Bold ID],tbl_StartedStatus[Started])="Started","Yes",IF(_xlfn.XLOOKUP($C8398,tbl_StartedStatus[Bold ID],tbl_StartedStatus[Started])="No Show","No Show","")),""))</f>
        <v/>
      </c>
    </row>
    <row r="8399" spans="1:8" ht="15" customHeight="1" thickBot="1">
      <c r="A8399" s="38" t="str">
        <f>IF($C8399="","",IFERROR(_xlfn.XLOOKUP($C8399,'1.PrepList'!$I$2:$I$1500,'1.PrepList'!$G$2:$G$1500,"")&amp;"",""))</f>
        <v/>
      </c>
      <c r="B8399" s="638" t="str">
        <f>IF($C8399="","",IFERROR(_xlfn.XLOOKUP($C8399,'1.PrepList'!$I$2:$I$1500,'1.PrepList'!$H$2:$H$1500,"")&amp;"",""))</f>
        <v/>
      </c>
      <c r="D8399" s="638" t="str">
        <f>IF($C8399="","",IFERROR(_xlfn.XLOOKUP($C8399,'1.PrepList'!$I$2:$I$1500,'1.PrepList'!$J$2:$J$1500,"")&amp;"",""))</f>
        <v/>
      </c>
      <c r="E8399" s="638" t="str">
        <f>IF($C8399="","",IFERROR(_xlfn.XLOOKUP($C8399,'1.PrepList'!$I$2:$I$1500,'1.PrepList'!$N$2:$N$1500,"")&amp;"",""))</f>
        <v/>
      </c>
      <c r="F8399" s="638" t="str">
        <f>IF($C8399="","",IFERROR(_xlfn.XLOOKUP($C8399,'1.PrepList'!$I$2:$I$1500,'1.PrepList'!$K$2:$K$1500,"")&amp;"",""))</f>
        <v/>
      </c>
      <c r="H8399" s="644" t="str">
        <f>IF($C8399="","",IFERROR(IF(_xlfn.XLOOKUP($C8399,tbl_StartedStatus[Bold ID],tbl_StartedStatus[Started])="Started","Yes",IF(_xlfn.XLOOKUP($C8399,tbl_StartedStatus[Bold ID],tbl_StartedStatus[Started])="No Show","No Show","")),""))</f>
        <v/>
      </c>
    </row>
    <row r="8400" spans="1:8" ht="15" customHeight="1" thickBot="1">
      <c r="A8400" s="38" t="str">
        <f>IF($C8400="","",IFERROR(_xlfn.XLOOKUP($C8400,'1.PrepList'!$I$2:$I$1500,'1.PrepList'!$G$2:$G$1500,"")&amp;"",""))</f>
        <v/>
      </c>
      <c r="B8400" s="638" t="str">
        <f>IF($C8400="","",IFERROR(_xlfn.XLOOKUP($C8400,'1.PrepList'!$I$2:$I$1500,'1.PrepList'!$H$2:$H$1500,"")&amp;"",""))</f>
        <v/>
      </c>
      <c r="D8400" s="638" t="str">
        <f>IF($C8400="","",IFERROR(_xlfn.XLOOKUP($C8400,'1.PrepList'!$I$2:$I$1500,'1.PrepList'!$J$2:$J$1500,"")&amp;"",""))</f>
        <v/>
      </c>
      <c r="E8400" s="638" t="str">
        <f>IF($C8400="","",IFERROR(_xlfn.XLOOKUP($C8400,'1.PrepList'!$I$2:$I$1500,'1.PrepList'!$N$2:$N$1500,"")&amp;"",""))</f>
        <v/>
      </c>
      <c r="F8400" s="638" t="str">
        <f>IF($C8400="","",IFERROR(_xlfn.XLOOKUP($C8400,'1.PrepList'!$I$2:$I$1500,'1.PrepList'!$K$2:$K$1500,"")&amp;"",""))</f>
        <v/>
      </c>
      <c r="H8400" s="644" t="str">
        <f>IF($C8400="","",IFERROR(IF(_xlfn.XLOOKUP($C8400,tbl_StartedStatus[Bold ID],tbl_StartedStatus[Started])="Started","Yes",IF(_xlfn.XLOOKUP($C8400,tbl_StartedStatus[Bold ID],tbl_StartedStatus[Started])="No Show","No Show","")),""))</f>
        <v/>
      </c>
    </row>
    <row r="8401" spans="1:8" ht="15" customHeight="1" thickBot="1">
      <c r="A8401" s="38" t="str">
        <f>IF($C8401="","",IFERROR(_xlfn.XLOOKUP($C8401,'1.PrepList'!$I$2:$I$1500,'1.PrepList'!$G$2:$G$1500,"")&amp;"",""))</f>
        <v/>
      </c>
      <c r="B8401" s="638" t="str">
        <f>IF($C8401="","",IFERROR(_xlfn.XLOOKUP($C8401,'1.PrepList'!$I$2:$I$1500,'1.PrepList'!$H$2:$H$1500,"")&amp;"",""))</f>
        <v/>
      </c>
      <c r="D8401" s="638" t="str">
        <f>IF($C8401="","",IFERROR(_xlfn.XLOOKUP($C8401,'1.PrepList'!$I$2:$I$1500,'1.PrepList'!$J$2:$J$1500,"")&amp;"",""))</f>
        <v/>
      </c>
      <c r="E8401" s="638" t="str">
        <f>IF($C8401="","",IFERROR(_xlfn.XLOOKUP($C8401,'1.PrepList'!$I$2:$I$1500,'1.PrepList'!$N$2:$N$1500,"")&amp;"",""))</f>
        <v/>
      </c>
      <c r="F8401" s="638" t="str">
        <f>IF($C8401="","",IFERROR(_xlfn.XLOOKUP($C8401,'1.PrepList'!$I$2:$I$1500,'1.PrepList'!$K$2:$K$1500,"")&amp;"",""))</f>
        <v/>
      </c>
      <c r="H8401" s="644" t="str">
        <f>IF($C8401="","",IFERROR(IF(_xlfn.XLOOKUP($C8401,tbl_StartedStatus[Bold ID],tbl_StartedStatus[Started])="Started","Yes",IF(_xlfn.XLOOKUP($C8401,tbl_StartedStatus[Bold ID],tbl_StartedStatus[Started])="No Show","No Show","")),""))</f>
        <v/>
      </c>
    </row>
    <row r="8402" spans="1:8" ht="15" customHeight="1" thickBot="1">
      <c r="A8402" s="38" t="str">
        <f>IF($C8402="","",IFERROR(_xlfn.XLOOKUP($C8402,'1.PrepList'!$I$2:$I$1500,'1.PrepList'!$G$2:$G$1500,"")&amp;"",""))</f>
        <v/>
      </c>
      <c r="B8402" s="638" t="str">
        <f>IF($C8402="","",IFERROR(_xlfn.XLOOKUP($C8402,'1.PrepList'!$I$2:$I$1500,'1.PrepList'!$H$2:$H$1500,"")&amp;"",""))</f>
        <v/>
      </c>
      <c r="D8402" s="638" t="str">
        <f>IF($C8402="","",IFERROR(_xlfn.XLOOKUP($C8402,'1.PrepList'!$I$2:$I$1500,'1.PrepList'!$J$2:$J$1500,"")&amp;"",""))</f>
        <v/>
      </c>
      <c r="E8402" s="638" t="str">
        <f>IF($C8402="","",IFERROR(_xlfn.XLOOKUP($C8402,'1.PrepList'!$I$2:$I$1500,'1.PrepList'!$N$2:$N$1500,"")&amp;"",""))</f>
        <v/>
      </c>
      <c r="F8402" s="638" t="str">
        <f>IF($C8402="","",IFERROR(_xlfn.XLOOKUP($C8402,'1.PrepList'!$I$2:$I$1500,'1.PrepList'!$K$2:$K$1500,"")&amp;"",""))</f>
        <v/>
      </c>
      <c r="H8402" s="644" t="str">
        <f>IF($C8402="","",IFERROR(IF(_xlfn.XLOOKUP($C8402,tbl_StartedStatus[Bold ID],tbl_StartedStatus[Started])="Started","Yes",IF(_xlfn.XLOOKUP($C8402,tbl_StartedStatus[Bold ID],tbl_StartedStatus[Started])="No Show","No Show","")),""))</f>
        <v/>
      </c>
    </row>
    <row r="8403" spans="1:8" ht="15" customHeight="1" thickBot="1">
      <c r="A8403" s="38" t="str">
        <f>IF($C8403="","",IFERROR(_xlfn.XLOOKUP($C8403,'1.PrepList'!$I$2:$I$1500,'1.PrepList'!$G$2:$G$1500,"")&amp;"",""))</f>
        <v/>
      </c>
      <c r="B8403" s="638" t="str">
        <f>IF($C8403="","",IFERROR(_xlfn.XLOOKUP($C8403,'1.PrepList'!$I$2:$I$1500,'1.PrepList'!$H$2:$H$1500,"")&amp;"",""))</f>
        <v/>
      </c>
      <c r="D8403" s="638" t="str">
        <f>IF($C8403="","",IFERROR(_xlfn.XLOOKUP($C8403,'1.PrepList'!$I$2:$I$1500,'1.PrepList'!$J$2:$J$1500,"")&amp;"",""))</f>
        <v/>
      </c>
      <c r="E8403" s="638" t="str">
        <f>IF($C8403="","",IFERROR(_xlfn.XLOOKUP($C8403,'1.PrepList'!$I$2:$I$1500,'1.PrepList'!$N$2:$N$1500,"")&amp;"",""))</f>
        <v/>
      </c>
      <c r="F8403" s="638" t="str">
        <f>IF($C8403="","",IFERROR(_xlfn.XLOOKUP($C8403,'1.PrepList'!$I$2:$I$1500,'1.PrepList'!$K$2:$K$1500,"")&amp;"",""))</f>
        <v/>
      </c>
      <c r="H8403" s="644" t="str">
        <f>IF($C8403="","",IFERROR(IF(_xlfn.XLOOKUP($C8403,tbl_StartedStatus[Bold ID],tbl_StartedStatus[Started])="Started","Yes",IF(_xlfn.XLOOKUP($C8403,tbl_StartedStatus[Bold ID],tbl_StartedStatus[Started])="No Show","No Show","")),""))</f>
        <v/>
      </c>
    </row>
    <row r="8404" spans="1:8" ht="15" customHeight="1" thickBot="1">
      <c r="A8404" s="38" t="str">
        <f>IF($C8404="","",IFERROR(_xlfn.XLOOKUP($C8404,'1.PrepList'!$I$2:$I$1500,'1.PrepList'!$G$2:$G$1500,"")&amp;"",""))</f>
        <v/>
      </c>
      <c r="B8404" s="638" t="str">
        <f>IF($C8404="","",IFERROR(_xlfn.XLOOKUP($C8404,'1.PrepList'!$I$2:$I$1500,'1.PrepList'!$H$2:$H$1500,"")&amp;"",""))</f>
        <v/>
      </c>
      <c r="D8404" s="638" t="str">
        <f>IF($C8404="","",IFERROR(_xlfn.XLOOKUP($C8404,'1.PrepList'!$I$2:$I$1500,'1.PrepList'!$J$2:$J$1500,"")&amp;"",""))</f>
        <v/>
      </c>
      <c r="E8404" s="638" t="str">
        <f>IF($C8404="","",IFERROR(_xlfn.XLOOKUP($C8404,'1.PrepList'!$I$2:$I$1500,'1.PrepList'!$N$2:$N$1500,"")&amp;"",""))</f>
        <v/>
      </c>
      <c r="F8404" s="638" t="str">
        <f>IF($C8404="","",IFERROR(_xlfn.XLOOKUP($C8404,'1.PrepList'!$I$2:$I$1500,'1.PrepList'!$K$2:$K$1500,"")&amp;"",""))</f>
        <v/>
      </c>
      <c r="H8404" s="644" t="str">
        <f>IF($C8404="","",IFERROR(IF(_xlfn.XLOOKUP($C8404,tbl_StartedStatus[Bold ID],tbl_StartedStatus[Started])="Started","Yes",IF(_xlfn.XLOOKUP($C8404,tbl_StartedStatus[Bold ID],tbl_StartedStatus[Started])="No Show","No Show","")),""))</f>
        <v/>
      </c>
    </row>
    <row r="8405" spans="1:8" ht="15" customHeight="1" thickBot="1">
      <c r="A8405" s="38" t="str">
        <f>IF($C8405="","",IFERROR(_xlfn.XLOOKUP($C8405,'1.PrepList'!$I$2:$I$1500,'1.PrepList'!$G$2:$G$1500,"")&amp;"",""))</f>
        <v/>
      </c>
      <c r="B8405" s="638" t="str">
        <f>IF($C8405="","",IFERROR(_xlfn.XLOOKUP($C8405,'1.PrepList'!$I$2:$I$1500,'1.PrepList'!$H$2:$H$1500,"")&amp;"",""))</f>
        <v/>
      </c>
      <c r="D8405" s="638" t="str">
        <f>IF($C8405="","",IFERROR(_xlfn.XLOOKUP($C8405,'1.PrepList'!$I$2:$I$1500,'1.PrepList'!$J$2:$J$1500,"")&amp;"",""))</f>
        <v/>
      </c>
      <c r="E8405" s="638" t="str">
        <f>IF($C8405="","",IFERROR(_xlfn.XLOOKUP($C8405,'1.PrepList'!$I$2:$I$1500,'1.PrepList'!$N$2:$N$1500,"")&amp;"",""))</f>
        <v/>
      </c>
      <c r="F8405" s="638" t="str">
        <f>IF($C8405="","",IFERROR(_xlfn.XLOOKUP($C8405,'1.PrepList'!$I$2:$I$1500,'1.PrepList'!$K$2:$K$1500,"")&amp;"",""))</f>
        <v/>
      </c>
      <c r="H8405" s="644" t="str">
        <f>IF($C8405="","",IFERROR(IF(_xlfn.XLOOKUP($C8405,tbl_StartedStatus[Bold ID],tbl_StartedStatus[Started])="Started","Yes",IF(_xlfn.XLOOKUP($C8405,tbl_StartedStatus[Bold ID],tbl_StartedStatus[Started])="No Show","No Show","")),""))</f>
        <v/>
      </c>
    </row>
    <row r="8406" spans="1:8" ht="15" customHeight="1" thickBot="1">
      <c r="A8406" s="38" t="str">
        <f>IF($C8406="","",IFERROR(_xlfn.XLOOKUP($C8406,'1.PrepList'!$I$2:$I$1500,'1.PrepList'!$G$2:$G$1500,"")&amp;"",""))</f>
        <v/>
      </c>
      <c r="B8406" s="638" t="str">
        <f>IF($C8406="","",IFERROR(_xlfn.XLOOKUP($C8406,'1.PrepList'!$I$2:$I$1500,'1.PrepList'!$H$2:$H$1500,"")&amp;"",""))</f>
        <v/>
      </c>
      <c r="D8406" s="638" t="str">
        <f>IF($C8406="","",IFERROR(_xlfn.XLOOKUP($C8406,'1.PrepList'!$I$2:$I$1500,'1.PrepList'!$J$2:$J$1500,"")&amp;"",""))</f>
        <v/>
      </c>
      <c r="E8406" s="638" t="str">
        <f>IF($C8406="","",IFERROR(_xlfn.XLOOKUP($C8406,'1.PrepList'!$I$2:$I$1500,'1.PrepList'!$N$2:$N$1500,"")&amp;"",""))</f>
        <v/>
      </c>
      <c r="F8406" s="638" t="str">
        <f>IF($C8406="","",IFERROR(_xlfn.XLOOKUP($C8406,'1.PrepList'!$I$2:$I$1500,'1.PrepList'!$K$2:$K$1500,"")&amp;"",""))</f>
        <v/>
      </c>
      <c r="H8406" s="644" t="str">
        <f>IF($C8406="","",IFERROR(IF(_xlfn.XLOOKUP($C8406,tbl_StartedStatus[Bold ID],tbl_StartedStatus[Started])="Started","Yes",IF(_xlfn.XLOOKUP($C8406,tbl_StartedStatus[Bold ID],tbl_StartedStatus[Started])="No Show","No Show","")),""))</f>
        <v/>
      </c>
    </row>
    <row r="8407" spans="1:8" ht="15" customHeight="1" thickBot="1">
      <c r="A8407" s="38" t="str">
        <f>IF($C8407="","",IFERROR(_xlfn.XLOOKUP($C8407,'1.PrepList'!$I$2:$I$1500,'1.PrepList'!$G$2:$G$1500,"")&amp;"",""))</f>
        <v/>
      </c>
      <c r="B8407" s="638" t="str">
        <f>IF($C8407="","",IFERROR(_xlfn.XLOOKUP($C8407,'1.PrepList'!$I$2:$I$1500,'1.PrepList'!$H$2:$H$1500,"")&amp;"",""))</f>
        <v/>
      </c>
      <c r="D8407" s="638" t="str">
        <f>IF($C8407="","",IFERROR(_xlfn.XLOOKUP($C8407,'1.PrepList'!$I$2:$I$1500,'1.PrepList'!$J$2:$J$1500,"")&amp;"",""))</f>
        <v/>
      </c>
      <c r="E8407" s="638" t="str">
        <f>IF($C8407="","",IFERROR(_xlfn.XLOOKUP($C8407,'1.PrepList'!$I$2:$I$1500,'1.PrepList'!$N$2:$N$1500,"")&amp;"",""))</f>
        <v/>
      </c>
      <c r="F8407" s="638" t="str">
        <f>IF($C8407="","",IFERROR(_xlfn.XLOOKUP($C8407,'1.PrepList'!$I$2:$I$1500,'1.PrepList'!$K$2:$K$1500,"")&amp;"",""))</f>
        <v/>
      </c>
      <c r="H8407" s="644" t="str">
        <f>IF($C8407="","",IFERROR(IF(_xlfn.XLOOKUP($C8407,tbl_StartedStatus[Bold ID],tbl_StartedStatus[Started])="Started","Yes",IF(_xlfn.XLOOKUP($C8407,tbl_StartedStatus[Bold ID],tbl_StartedStatus[Started])="No Show","No Show","")),""))</f>
        <v/>
      </c>
    </row>
    <row r="8408" spans="1:8" ht="15" customHeight="1" thickBot="1">
      <c r="A8408" s="38" t="str">
        <f>IF($C8408="","",IFERROR(_xlfn.XLOOKUP($C8408,'1.PrepList'!$I$2:$I$1500,'1.PrepList'!$G$2:$G$1500,"")&amp;"",""))</f>
        <v/>
      </c>
      <c r="B8408" s="638" t="str">
        <f>IF($C8408="","",IFERROR(_xlfn.XLOOKUP($C8408,'1.PrepList'!$I$2:$I$1500,'1.PrepList'!$H$2:$H$1500,"")&amp;"",""))</f>
        <v/>
      </c>
      <c r="D8408" s="638" t="str">
        <f>IF($C8408="","",IFERROR(_xlfn.XLOOKUP($C8408,'1.PrepList'!$I$2:$I$1500,'1.PrepList'!$J$2:$J$1500,"")&amp;"",""))</f>
        <v/>
      </c>
      <c r="E8408" s="638" t="str">
        <f>IF($C8408="","",IFERROR(_xlfn.XLOOKUP($C8408,'1.PrepList'!$I$2:$I$1500,'1.PrepList'!$N$2:$N$1500,"")&amp;"",""))</f>
        <v/>
      </c>
      <c r="F8408" s="638" t="str">
        <f>IF($C8408="","",IFERROR(_xlfn.XLOOKUP($C8408,'1.PrepList'!$I$2:$I$1500,'1.PrepList'!$K$2:$K$1500,"")&amp;"",""))</f>
        <v/>
      </c>
      <c r="H8408" s="644" t="str">
        <f>IF($C8408="","",IFERROR(IF(_xlfn.XLOOKUP($C8408,tbl_StartedStatus[Bold ID],tbl_StartedStatus[Started])="Started","Yes",IF(_xlfn.XLOOKUP($C8408,tbl_StartedStatus[Bold ID],tbl_StartedStatus[Started])="No Show","No Show","")),""))</f>
        <v/>
      </c>
    </row>
    <row r="8409" spans="1:8" ht="15" customHeight="1" thickBot="1">
      <c r="A8409" s="38" t="str">
        <f>IF($C8409="","",IFERROR(_xlfn.XLOOKUP($C8409,'1.PrepList'!$I$2:$I$1500,'1.PrepList'!$G$2:$G$1500,"")&amp;"",""))</f>
        <v/>
      </c>
      <c r="B8409" s="638" t="str">
        <f>IF($C8409="","",IFERROR(_xlfn.XLOOKUP($C8409,'1.PrepList'!$I$2:$I$1500,'1.PrepList'!$H$2:$H$1500,"")&amp;"",""))</f>
        <v/>
      </c>
      <c r="D8409" s="638" t="str">
        <f>IF($C8409="","",IFERROR(_xlfn.XLOOKUP($C8409,'1.PrepList'!$I$2:$I$1500,'1.PrepList'!$J$2:$J$1500,"")&amp;"",""))</f>
        <v/>
      </c>
      <c r="E8409" s="638" t="str">
        <f>IF($C8409="","",IFERROR(_xlfn.XLOOKUP($C8409,'1.PrepList'!$I$2:$I$1500,'1.PrepList'!$N$2:$N$1500,"")&amp;"",""))</f>
        <v/>
      </c>
      <c r="F8409" s="638" t="str">
        <f>IF($C8409="","",IFERROR(_xlfn.XLOOKUP($C8409,'1.PrepList'!$I$2:$I$1500,'1.PrepList'!$K$2:$K$1500,"")&amp;"",""))</f>
        <v/>
      </c>
      <c r="H8409" s="644" t="str">
        <f>IF($C8409="","",IFERROR(IF(_xlfn.XLOOKUP($C8409,tbl_StartedStatus[Bold ID],tbl_StartedStatus[Started])="Started","Yes",IF(_xlfn.XLOOKUP($C8409,tbl_StartedStatus[Bold ID],tbl_StartedStatus[Started])="No Show","No Show","")),""))</f>
        <v/>
      </c>
    </row>
    <row r="8410" spans="1:8" ht="15" customHeight="1" thickBot="1">
      <c r="A8410" s="38" t="str">
        <f>IF($C8410="","",IFERROR(_xlfn.XLOOKUP($C8410,'1.PrepList'!$I$2:$I$1500,'1.PrepList'!$G$2:$G$1500,"")&amp;"",""))</f>
        <v/>
      </c>
      <c r="B8410" s="638" t="str">
        <f>IF($C8410="","",IFERROR(_xlfn.XLOOKUP($C8410,'1.PrepList'!$I$2:$I$1500,'1.PrepList'!$H$2:$H$1500,"")&amp;"",""))</f>
        <v/>
      </c>
      <c r="D8410" s="638" t="str">
        <f>IF($C8410="","",IFERROR(_xlfn.XLOOKUP($C8410,'1.PrepList'!$I$2:$I$1500,'1.PrepList'!$J$2:$J$1500,"")&amp;"",""))</f>
        <v/>
      </c>
      <c r="E8410" s="638" t="str">
        <f>IF($C8410="","",IFERROR(_xlfn.XLOOKUP($C8410,'1.PrepList'!$I$2:$I$1500,'1.PrepList'!$N$2:$N$1500,"")&amp;"",""))</f>
        <v/>
      </c>
      <c r="F8410" s="638" t="str">
        <f>IF($C8410="","",IFERROR(_xlfn.XLOOKUP($C8410,'1.PrepList'!$I$2:$I$1500,'1.PrepList'!$K$2:$K$1500,"")&amp;"",""))</f>
        <v/>
      </c>
      <c r="H8410" s="644" t="str">
        <f>IF($C8410="","",IFERROR(IF(_xlfn.XLOOKUP($C8410,tbl_StartedStatus[Bold ID],tbl_StartedStatus[Started])="Started","Yes",IF(_xlfn.XLOOKUP($C8410,tbl_StartedStatus[Bold ID],tbl_StartedStatus[Started])="No Show","No Show","")),""))</f>
        <v/>
      </c>
    </row>
    <row r="8411" spans="1:8" ht="15" customHeight="1" thickBot="1">
      <c r="A8411" s="38" t="str">
        <f>IF($C8411="","",IFERROR(_xlfn.XLOOKUP($C8411,'1.PrepList'!$I$2:$I$1500,'1.PrepList'!$G$2:$G$1500,"")&amp;"",""))</f>
        <v/>
      </c>
      <c r="B8411" s="638" t="str">
        <f>IF($C8411="","",IFERROR(_xlfn.XLOOKUP($C8411,'1.PrepList'!$I$2:$I$1500,'1.PrepList'!$H$2:$H$1500,"")&amp;"",""))</f>
        <v/>
      </c>
      <c r="D8411" s="638" t="str">
        <f>IF($C8411="","",IFERROR(_xlfn.XLOOKUP($C8411,'1.PrepList'!$I$2:$I$1500,'1.PrepList'!$J$2:$J$1500,"")&amp;"",""))</f>
        <v/>
      </c>
      <c r="E8411" s="638" t="str">
        <f>IF($C8411="","",IFERROR(_xlfn.XLOOKUP($C8411,'1.PrepList'!$I$2:$I$1500,'1.PrepList'!$N$2:$N$1500,"")&amp;"",""))</f>
        <v/>
      </c>
      <c r="F8411" s="638" t="str">
        <f>IF($C8411="","",IFERROR(_xlfn.XLOOKUP($C8411,'1.PrepList'!$I$2:$I$1500,'1.PrepList'!$K$2:$K$1500,"")&amp;"",""))</f>
        <v/>
      </c>
      <c r="H8411" s="644" t="str">
        <f>IF($C8411="","",IFERROR(IF(_xlfn.XLOOKUP($C8411,tbl_StartedStatus[Bold ID],tbl_StartedStatus[Started])="Started","Yes",IF(_xlfn.XLOOKUP($C8411,tbl_StartedStatus[Bold ID],tbl_StartedStatus[Started])="No Show","No Show","")),""))</f>
        <v/>
      </c>
    </row>
    <row r="8412" spans="1:8" ht="15" customHeight="1" thickBot="1">
      <c r="A8412" s="38" t="str">
        <f>IF($C8412="","",IFERROR(_xlfn.XLOOKUP($C8412,'1.PrepList'!$I$2:$I$1500,'1.PrepList'!$G$2:$G$1500,"")&amp;"",""))</f>
        <v/>
      </c>
      <c r="B8412" s="638" t="str">
        <f>IF($C8412="","",IFERROR(_xlfn.XLOOKUP($C8412,'1.PrepList'!$I$2:$I$1500,'1.PrepList'!$H$2:$H$1500,"")&amp;"",""))</f>
        <v/>
      </c>
      <c r="D8412" s="638" t="str">
        <f>IF($C8412="","",IFERROR(_xlfn.XLOOKUP($C8412,'1.PrepList'!$I$2:$I$1500,'1.PrepList'!$J$2:$J$1500,"")&amp;"",""))</f>
        <v/>
      </c>
      <c r="E8412" s="638" t="str">
        <f>IF($C8412="","",IFERROR(_xlfn.XLOOKUP($C8412,'1.PrepList'!$I$2:$I$1500,'1.PrepList'!$N$2:$N$1500,"")&amp;"",""))</f>
        <v/>
      </c>
      <c r="F8412" s="638" t="str">
        <f>IF($C8412="","",IFERROR(_xlfn.XLOOKUP($C8412,'1.PrepList'!$I$2:$I$1500,'1.PrepList'!$K$2:$K$1500,"")&amp;"",""))</f>
        <v/>
      </c>
      <c r="H8412" s="644" t="str">
        <f>IF($C8412="","",IFERROR(IF(_xlfn.XLOOKUP($C8412,tbl_StartedStatus[Bold ID],tbl_StartedStatus[Started])="Started","Yes",IF(_xlfn.XLOOKUP($C8412,tbl_StartedStatus[Bold ID],tbl_StartedStatus[Started])="No Show","No Show","")),""))</f>
        <v/>
      </c>
    </row>
    <row r="8413" spans="1:8" ht="15" customHeight="1" thickBot="1">
      <c r="A8413" s="38" t="str">
        <f>IF($C8413="","",IFERROR(_xlfn.XLOOKUP($C8413,'1.PrepList'!$I$2:$I$1500,'1.PrepList'!$G$2:$G$1500,"")&amp;"",""))</f>
        <v/>
      </c>
      <c r="B8413" s="638" t="str">
        <f>IF($C8413="","",IFERROR(_xlfn.XLOOKUP($C8413,'1.PrepList'!$I$2:$I$1500,'1.PrepList'!$H$2:$H$1500,"")&amp;"",""))</f>
        <v/>
      </c>
      <c r="D8413" s="638" t="str">
        <f>IF($C8413="","",IFERROR(_xlfn.XLOOKUP($C8413,'1.PrepList'!$I$2:$I$1500,'1.PrepList'!$J$2:$J$1500,"")&amp;"",""))</f>
        <v/>
      </c>
      <c r="E8413" s="638" t="str">
        <f>IF($C8413="","",IFERROR(_xlfn.XLOOKUP($C8413,'1.PrepList'!$I$2:$I$1500,'1.PrepList'!$N$2:$N$1500,"")&amp;"",""))</f>
        <v/>
      </c>
      <c r="F8413" s="638" t="str">
        <f>IF($C8413="","",IFERROR(_xlfn.XLOOKUP($C8413,'1.PrepList'!$I$2:$I$1500,'1.PrepList'!$K$2:$K$1500,"")&amp;"",""))</f>
        <v/>
      </c>
      <c r="H8413" s="644" t="str">
        <f>IF($C8413="","",IFERROR(IF(_xlfn.XLOOKUP($C8413,tbl_StartedStatus[Bold ID],tbl_StartedStatus[Started])="Started","Yes",IF(_xlfn.XLOOKUP($C8413,tbl_StartedStatus[Bold ID],tbl_StartedStatus[Started])="No Show","No Show","")),""))</f>
        <v/>
      </c>
    </row>
    <row r="8414" spans="1:8" ht="15" customHeight="1" thickBot="1">
      <c r="A8414" s="38" t="str">
        <f>IF($C8414="","",IFERROR(_xlfn.XLOOKUP($C8414,'1.PrepList'!$I$2:$I$1500,'1.PrepList'!$G$2:$G$1500,"")&amp;"",""))</f>
        <v/>
      </c>
      <c r="B8414" s="638" t="str">
        <f>IF($C8414="","",IFERROR(_xlfn.XLOOKUP($C8414,'1.PrepList'!$I$2:$I$1500,'1.PrepList'!$H$2:$H$1500,"")&amp;"",""))</f>
        <v/>
      </c>
      <c r="D8414" s="638" t="str">
        <f>IF($C8414="","",IFERROR(_xlfn.XLOOKUP($C8414,'1.PrepList'!$I$2:$I$1500,'1.PrepList'!$J$2:$J$1500,"")&amp;"",""))</f>
        <v/>
      </c>
      <c r="E8414" s="638" t="str">
        <f>IF($C8414="","",IFERROR(_xlfn.XLOOKUP($C8414,'1.PrepList'!$I$2:$I$1500,'1.PrepList'!$N$2:$N$1500,"")&amp;"",""))</f>
        <v/>
      </c>
      <c r="F8414" s="638" t="str">
        <f>IF($C8414="","",IFERROR(_xlfn.XLOOKUP($C8414,'1.PrepList'!$I$2:$I$1500,'1.PrepList'!$K$2:$K$1500,"")&amp;"",""))</f>
        <v/>
      </c>
      <c r="H8414" s="644" t="str">
        <f>IF($C8414="","",IFERROR(IF(_xlfn.XLOOKUP($C8414,tbl_StartedStatus[Bold ID],tbl_StartedStatus[Started])="Started","Yes",IF(_xlfn.XLOOKUP($C8414,tbl_StartedStatus[Bold ID],tbl_StartedStatus[Started])="No Show","No Show","")),""))</f>
        <v/>
      </c>
    </row>
    <row r="8415" spans="1:8" ht="15" customHeight="1" thickBot="1">
      <c r="A8415" s="38" t="str">
        <f>IF($C8415="","",IFERROR(_xlfn.XLOOKUP($C8415,'1.PrepList'!$I$2:$I$1500,'1.PrepList'!$G$2:$G$1500,"")&amp;"",""))</f>
        <v/>
      </c>
      <c r="B8415" s="638" t="str">
        <f>IF($C8415="","",IFERROR(_xlfn.XLOOKUP($C8415,'1.PrepList'!$I$2:$I$1500,'1.PrepList'!$H$2:$H$1500,"")&amp;"",""))</f>
        <v/>
      </c>
      <c r="D8415" s="638" t="str">
        <f>IF($C8415="","",IFERROR(_xlfn.XLOOKUP($C8415,'1.PrepList'!$I$2:$I$1500,'1.PrepList'!$J$2:$J$1500,"")&amp;"",""))</f>
        <v/>
      </c>
      <c r="E8415" s="638" t="str">
        <f>IF($C8415="","",IFERROR(_xlfn.XLOOKUP($C8415,'1.PrepList'!$I$2:$I$1500,'1.PrepList'!$N$2:$N$1500,"")&amp;"",""))</f>
        <v/>
      </c>
      <c r="F8415" s="638" t="str">
        <f>IF($C8415="","",IFERROR(_xlfn.XLOOKUP($C8415,'1.PrepList'!$I$2:$I$1500,'1.PrepList'!$K$2:$K$1500,"")&amp;"",""))</f>
        <v/>
      </c>
      <c r="H8415" s="644" t="str">
        <f>IF($C8415="","",IFERROR(IF(_xlfn.XLOOKUP($C8415,tbl_StartedStatus[Bold ID],tbl_StartedStatus[Started])="Started","Yes",IF(_xlfn.XLOOKUP($C8415,tbl_StartedStatus[Bold ID],tbl_StartedStatus[Started])="No Show","No Show","")),""))</f>
        <v/>
      </c>
    </row>
    <row r="8416" spans="1:8" ht="15" customHeight="1" thickBot="1">
      <c r="A8416" s="38" t="str">
        <f>IF($C8416="","",IFERROR(_xlfn.XLOOKUP($C8416,'1.PrepList'!$I$2:$I$1500,'1.PrepList'!$G$2:$G$1500,"")&amp;"",""))</f>
        <v/>
      </c>
      <c r="B8416" s="638" t="str">
        <f>IF($C8416="","",IFERROR(_xlfn.XLOOKUP($C8416,'1.PrepList'!$I$2:$I$1500,'1.PrepList'!$H$2:$H$1500,"")&amp;"",""))</f>
        <v/>
      </c>
      <c r="D8416" s="638" t="str">
        <f>IF($C8416="","",IFERROR(_xlfn.XLOOKUP($C8416,'1.PrepList'!$I$2:$I$1500,'1.PrepList'!$J$2:$J$1500,"")&amp;"",""))</f>
        <v/>
      </c>
      <c r="E8416" s="638" t="str">
        <f>IF($C8416="","",IFERROR(_xlfn.XLOOKUP($C8416,'1.PrepList'!$I$2:$I$1500,'1.PrepList'!$N$2:$N$1500,"")&amp;"",""))</f>
        <v/>
      </c>
      <c r="F8416" s="638" t="str">
        <f>IF($C8416="","",IFERROR(_xlfn.XLOOKUP($C8416,'1.PrepList'!$I$2:$I$1500,'1.PrepList'!$K$2:$K$1500,"")&amp;"",""))</f>
        <v/>
      </c>
      <c r="H8416" s="644" t="str">
        <f>IF($C8416="","",IFERROR(IF(_xlfn.XLOOKUP($C8416,tbl_StartedStatus[Bold ID],tbl_StartedStatus[Started])="Started","Yes",IF(_xlfn.XLOOKUP($C8416,tbl_StartedStatus[Bold ID],tbl_StartedStatus[Started])="No Show","No Show","")),""))</f>
        <v/>
      </c>
    </row>
    <row r="8417" spans="1:8" ht="15" customHeight="1" thickBot="1">
      <c r="A8417" s="38" t="str">
        <f>IF($C8417="","",IFERROR(_xlfn.XLOOKUP($C8417,'1.PrepList'!$I$2:$I$1500,'1.PrepList'!$G$2:$G$1500,"")&amp;"",""))</f>
        <v/>
      </c>
      <c r="B8417" s="638" t="str">
        <f>IF($C8417="","",IFERROR(_xlfn.XLOOKUP($C8417,'1.PrepList'!$I$2:$I$1500,'1.PrepList'!$H$2:$H$1500,"")&amp;"",""))</f>
        <v/>
      </c>
      <c r="D8417" s="638" t="str">
        <f>IF($C8417="","",IFERROR(_xlfn.XLOOKUP($C8417,'1.PrepList'!$I$2:$I$1500,'1.PrepList'!$J$2:$J$1500,"")&amp;"",""))</f>
        <v/>
      </c>
      <c r="E8417" s="638" t="str">
        <f>IF($C8417="","",IFERROR(_xlfn.XLOOKUP($C8417,'1.PrepList'!$I$2:$I$1500,'1.PrepList'!$N$2:$N$1500,"")&amp;"",""))</f>
        <v/>
      </c>
      <c r="F8417" s="638" t="str">
        <f>IF($C8417="","",IFERROR(_xlfn.XLOOKUP($C8417,'1.PrepList'!$I$2:$I$1500,'1.PrepList'!$K$2:$K$1500,"")&amp;"",""))</f>
        <v/>
      </c>
      <c r="H8417" s="644" t="str">
        <f>IF($C8417="","",IFERROR(IF(_xlfn.XLOOKUP($C8417,tbl_StartedStatus[Bold ID],tbl_StartedStatus[Started])="Started","Yes",IF(_xlfn.XLOOKUP($C8417,tbl_StartedStatus[Bold ID],tbl_StartedStatus[Started])="No Show","No Show","")),""))</f>
        <v/>
      </c>
    </row>
    <row r="8418" spans="1:8" ht="15" customHeight="1" thickBot="1">
      <c r="A8418" s="38" t="str">
        <f>IF($C8418="","",IFERROR(_xlfn.XLOOKUP($C8418,'1.PrepList'!$I$2:$I$1500,'1.PrepList'!$G$2:$G$1500,"")&amp;"",""))</f>
        <v/>
      </c>
      <c r="B8418" s="638" t="str">
        <f>IF($C8418="","",IFERROR(_xlfn.XLOOKUP($C8418,'1.PrepList'!$I$2:$I$1500,'1.PrepList'!$H$2:$H$1500,"")&amp;"",""))</f>
        <v/>
      </c>
      <c r="D8418" s="638" t="str">
        <f>IF($C8418="","",IFERROR(_xlfn.XLOOKUP($C8418,'1.PrepList'!$I$2:$I$1500,'1.PrepList'!$J$2:$J$1500,"")&amp;"",""))</f>
        <v/>
      </c>
      <c r="E8418" s="638" t="str">
        <f>IF($C8418="","",IFERROR(_xlfn.XLOOKUP($C8418,'1.PrepList'!$I$2:$I$1500,'1.PrepList'!$N$2:$N$1500,"")&amp;"",""))</f>
        <v/>
      </c>
      <c r="F8418" s="638" t="str">
        <f>IF($C8418="","",IFERROR(_xlfn.XLOOKUP($C8418,'1.PrepList'!$I$2:$I$1500,'1.PrepList'!$K$2:$K$1500,"")&amp;"",""))</f>
        <v/>
      </c>
      <c r="H8418" s="644" t="str">
        <f>IF($C8418="","",IFERROR(IF(_xlfn.XLOOKUP($C8418,tbl_StartedStatus[Bold ID],tbl_StartedStatus[Started])="Started","Yes",IF(_xlfn.XLOOKUP($C8418,tbl_StartedStatus[Bold ID],tbl_StartedStatus[Started])="No Show","No Show","")),""))</f>
        <v/>
      </c>
    </row>
    <row r="8419" spans="1:8" ht="15" customHeight="1" thickBot="1">
      <c r="A8419" s="38" t="str">
        <f>IF($C8419="","",IFERROR(_xlfn.XLOOKUP($C8419,'1.PrepList'!$I$2:$I$1500,'1.PrepList'!$G$2:$G$1500,"")&amp;"",""))</f>
        <v/>
      </c>
      <c r="B8419" s="638" t="str">
        <f>IF($C8419="","",IFERROR(_xlfn.XLOOKUP($C8419,'1.PrepList'!$I$2:$I$1500,'1.PrepList'!$H$2:$H$1500,"")&amp;"",""))</f>
        <v/>
      </c>
      <c r="D8419" s="638" t="str">
        <f>IF($C8419="","",IFERROR(_xlfn.XLOOKUP($C8419,'1.PrepList'!$I$2:$I$1500,'1.PrepList'!$J$2:$J$1500,"")&amp;"",""))</f>
        <v/>
      </c>
      <c r="E8419" s="638" t="str">
        <f>IF($C8419="","",IFERROR(_xlfn.XLOOKUP($C8419,'1.PrepList'!$I$2:$I$1500,'1.PrepList'!$N$2:$N$1500,"")&amp;"",""))</f>
        <v/>
      </c>
      <c r="F8419" s="638" t="str">
        <f>IF($C8419="","",IFERROR(_xlfn.XLOOKUP($C8419,'1.PrepList'!$I$2:$I$1500,'1.PrepList'!$K$2:$K$1500,"")&amp;"",""))</f>
        <v/>
      </c>
      <c r="H8419" s="644" t="str">
        <f>IF($C8419="","",IFERROR(IF(_xlfn.XLOOKUP($C8419,tbl_StartedStatus[Bold ID],tbl_StartedStatus[Started])="Started","Yes",IF(_xlfn.XLOOKUP($C8419,tbl_StartedStatus[Bold ID],tbl_StartedStatus[Started])="No Show","No Show","")),""))</f>
        <v/>
      </c>
    </row>
    <row r="8420" spans="1:8" ht="15" customHeight="1" thickBot="1">
      <c r="A8420" s="38" t="str">
        <f>IF($C8420="","",IFERROR(_xlfn.XLOOKUP($C8420,'1.PrepList'!$I$2:$I$1500,'1.PrepList'!$G$2:$G$1500,"")&amp;"",""))</f>
        <v/>
      </c>
      <c r="B8420" s="638" t="str">
        <f>IF($C8420="","",IFERROR(_xlfn.XLOOKUP($C8420,'1.PrepList'!$I$2:$I$1500,'1.PrepList'!$H$2:$H$1500,"")&amp;"",""))</f>
        <v/>
      </c>
      <c r="D8420" s="638" t="str">
        <f>IF($C8420="","",IFERROR(_xlfn.XLOOKUP($C8420,'1.PrepList'!$I$2:$I$1500,'1.PrepList'!$J$2:$J$1500,"")&amp;"",""))</f>
        <v/>
      </c>
      <c r="E8420" s="638" t="str">
        <f>IF($C8420="","",IFERROR(_xlfn.XLOOKUP($C8420,'1.PrepList'!$I$2:$I$1500,'1.PrepList'!$N$2:$N$1500,"")&amp;"",""))</f>
        <v/>
      </c>
      <c r="F8420" s="638" t="str">
        <f>IF($C8420="","",IFERROR(_xlfn.XLOOKUP($C8420,'1.PrepList'!$I$2:$I$1500,'1.PrepList'!$K$2:$K$1500,"")&amp;"",""))</f>
        <v/>
      </c>
      <c r="H8420" s="644" t="str">
        <f>IF($C8420="","",IFERROR(IF(_xlfn.XLOOKUP($C8420,tbl_StartedStatus[Bold ID],tbl_StartedStatus[Started])="Started","Yes",IF(_xlfn.XLOOKUP($C8420,tbl_StartedStatus[Bold ID],tbl_StartedStatus[Started])="No Show","No Show","")),""))</f>
        <v/>
      </c>
    </row>
    <row r="8421" spans="1:8" ht="15" customHeight="1" thickBot="1">
      <c r="A8421" s="38" t="str">
        <f>IF($C8421="","",IFERROR(_xlfn.XLOOKUP($C8421,'1.PrepList'!$I$2:$I$1500,'1.PrepList'!$G$2:$G$1500,"")&amp;"",""))</f>
        <v/>
      </c>
      <c r="B8421" s="638" t="str">
        <f>IF($C8421="","",IFERROR(_xlfn.XLOOKUP($C8421,'1.PrepList'!$I$2:$I$1500,'1.PrepList'!$H$2:$H$1500,"")&amp;"",""))</f>
        <v/>
      </c>
      <c r="D8421" s="638" t="str">
        <f>IF($C8421="","",IFERROR(_xlfn.XLOOKUP($C8421,'1.PrepList'!$I$2:$I$1500,'1.PrepList'!$J$2:$J$1500,"")&amp;"",""))</f>
        <v/>
      </c>
      <c r="E8421" s="638" t="str">
        <f>IF($C8421="","",IFERROR(_xlfn.XLOOKUP($C8421,'1.PrepList'!$I$2:$I$1500,'1.PrepList'!$N$2:$N$1500,"")&amp;"",""))</f>
        <v/>
      </c>
      <c r="F8421" s="638" t="str">
        <f>IF($C8421="","",IFERROR(_xlfn.XLOOKUP($C8421,'1.PrepList'!$I$2:$I$1500,'1.PrepList'!$K$2:$K$1500,"")&amp;"",""))</f>
        <v/>
      </c>
      <c r="H8421" s="644" t="str">
        <f>IF($C8421="","",IFERROR(IF(_xlfn.XLOOKUP($C8421,tbl_StartedStatus[Bold ID],tbl_StartedStatus[Started])="Started","Yes",IF(_xlfn.XLOOKUP($C8421,tbl_StartedStatus[Bold ID],tbl_StartedStatus[Started])="No Show","No Show","")),""))</f>
        <v/>
      </c>
    </row>
    <row r="8422" spans="1:8" ht="15" customHeight="1" thickBot="1">
      <c r="A8422" s="38" t="str">
        <f>IF($C8422="","",IFERROR(_xlfn.XLOOKUP($C8422,'1.PrepList'!$I$2:$I$1500,'1.PrepList'!$G$2:$G$1500,"")&amp;"",""))</f>
        <v/>
      </c>
      <c r="B8422" s="638" t="str">
        <f>IF($C8422="","",IFERROR(_xlfn.XLOOKUP($C8422,'1.PrepList'!$I$2:$I$1500,'1.PrepList'!$H$2:$H$1500,"")&amp;"",""))</f>
        <v/>
      </c>
      <c r="D8422" s="638" t="str">
        <f>IF($C8422="","",IFERROR(_xlfn.XLOOKUP($C8422,'1.PrepList'!$I$2:$I$1500,'1.PrepList'!$J$2:$J$1500,"")&amp;"",""))</f>
        <v/>
      </c>
      <c r="E8422" s="638" t="str">
        <f>IF($C8422="","",IFERROR(_xlfn.XLOOKUP($C8422,'1.PrepList'!$I$2:$I$1500,'1.PrepList'!$N$2:$N$1500,"")&amp;"",""))</f>
        <v/>
      </c>
      <c r="F8422" s="638" t="str">
        <f>IF($C8422="","",IFERROR(_xlfn.XLOOKUP($C8422,'1.PrepList'!$I$2:$I$1500,'1.PrepList'!$K$2:$K$1500,"")&amp;"",""))</f>
        <v/>
      </c>
      <c r="H8422" s="644" t="str">
        <f>IF($C8422="","",IFERROR(IF(_xlfn.XLOOKUP($C8422,tbl_StartedStatus[Bold ID],tbl_StartedStatus[Started])="Started","Yes",IF(_xlfn.XLOOKUP($C8422,tbl_StartedStatus[Bold ID],tbl_StartedStatus[Started])="No Show","No Show","")),""))</f>
        <v/>
      </c>
    </row>
    <row r="8423" spans="1:8" ht="15" customHeight="1" thickBot="1">
      <c r="A8423" s="38" t="str">
        <f>IF($C8423="","",IFERROR(_xlfn.XLOOKUP($C8423,'1.PrepList'!$I$2:$I$1500,'1.PrepList'!$G$2:$G$1500,"")&amp;"",""))</f>
        <v/>
      </c>
      <c r="B8423" s="638" t="str">
        <f>IF($C8423="","",IFERROR(_xlfn.XLOOKUP($C8423,'1.PrepList'!$I$2:$I$1500,'1.PrepList'!$H$2:$H$1500,"")&amp;"",""))</f>
        <v/>
      </c>
      <c r="D8423" s="638" t="str">
        <f>IF($C8423="","",IFERROR(_xlfn.XLOOKUP($C8423,'1.PrepList'!$I$2:$I$1500,'1.PrepList'!$J$2:$J$1500,"")&amp;"",""))</f>
        <v/>
      </c>
      <c r="E8423" s="638" t="str">
        <f>IF($C8423="","",IFERROR(_xlfn.XLOOKUP($C8423,'1.PrepList'!$I$2:$I$1500,'1.PrepList'!$N$2:$N$1500,"")&amp;"",""))</f>
        <v/>
      </c>
      <c r="F8423" s="638" t="str">
        <f>IF($C8423="","",IFERROR(_xlfn.XLOOKUP($C8423,'1.PrepList'!$I$2:$I$1500,'1.PrepList'!$K$2:$K$1500,"")&amp;"",""))</f>
        <v/>
      </c>
      <c r="H8423" s="644" t="str">
        <f>IF($C8423="","",IFERROR(IF(_xlfn.XLOOKUP($C8423,tbl_StartedStatus[Bold ID],tbl_StartedStatus[Started])="Started","Yes",IF(_xlfn.XLOOKUP($C8423,tbl_StartedStatus[Bold ID],tbl_StartedStatus[Started])="No Show","No Show","")),""))</f>
        <v/>
      </c>
    </row>
    <row r="8424" spans="1:8" ht="15" customHeight="1" thickBot="1">
      <c r="A8424" s="38" t="str">
        <f>IF($C8424="","",IFERROR(_xlfn.XLOOKUP($C8424,'1.PrepList'!$I$2:$I$1500,'1.PrepList'!$G$2:$G$1500,"")&amp;"",""))</f>
        <v/>
      </c>
      <c r="B8424" s="638" t="str">
        <f>IF($C8424="","",IFERROR(_xlfn.XLOOKUP($C8424,'1.PrepList'!$I$2:$I$1500,'1.PrepList'!$H$2:$H$1500,"")&amp;"",""))</f>
        <v/>
      </c>
      <c r="D8424" s="638" t="str">
        <f>IF($C8424="","",IFERROR(_xlfn.XLOOKUP($C8424,'1.PrepList'!$I$2:$I$1500,'1.PrepList'!$J$2:$J$1500,"")&amp;"",""))</f>
        <v/>
      </c>
      <c r="E8424" s="638" t="str">
        <f>IF($C8424="","",IFERROR(_xlfn.XLOOKUP($C8424,'1.PrepList'!$I$2:$I$1500,'1.PrepList'!$N$2:$N$1500,"")&amp;"",""))</f>
        <v/>
      </c>
      <c r="F8424" s="638" t="str">
        <f>IF($C8424="","",IFERROR(_xlfn.XLOOKUP($C8424,'1.PrepList'!$I$2:$I$1500,'1.PrepList'!$K$2:$K$1500,"")&amp;"",""))</f>
        <v/>
      </c>
      <c r="H8424" s="644" t="str">
        <f>IF($C8424="","",IFERROR(IF(_xlfn.XLOOKUP($C8424,tbl_StartedStatus[Bold ID],tbl_StartedStatus[Started])="Started","Yes",IF(_xlfn.XLOOKUP($C8424,tbl_StartedStatus[Bold ID],tbl_StartedStatus[Started])="No Show","No Show","")),""))</f>
        <v/>
      </c>
    </row>
    <row r="8425" spans="1:8" ht="15" customHeight="1" thickBot="1">
      <c r="A8425" s="38" t="str">
        <f>IF($C8425="","",IFERROR(_xlfn.XLOOKUP($C8425,'1.PrepList'!$I$2:$I$1500,'1.PrepList'!$G$2:$G$1500,"")&amp;"",""))</f>
        <v/>
      </c>
      <c r="B8425" s="638" t="str">
        <f>IF($C8425="","",IFERROR(_xlfn.XLOOKUP($C8425,'1.PrepList'!$I$2:$I$1500,'1.PrepList'!$H$2:$H$1500,"")&amp;"",""))</f>
        <v/>
      </c>
      <c r="D8425" s="638" t="str">
        <f>IF($C8425="","",IFERROR(_xlfn.XLOOKUP($C8425,'1.PrepList'!$I$2:$I$1500,'1.PrepList'!$J$2:$J$1500,"")&amp;"",""))</f>
        <v/>
      </c>
      <c r="E8425" s="638" t="str">
        <f>IF($C8425="","",IFERROR(_xlfn.XLOOKUP($C8425,'1.PrepList'!$I$2:$I$1500,'1.PrepList'!$N$2:$N$1500,"")&amp;"",""))</f>
        <v/>
      </c>
      <c r="F8425" s="638" t="str">
        <f>IF($C8425="","",IFERROR(_xlfn.XLOOKUP($C8425,'1.PrepList'!$I$2:$I$1500,'1.PrepList'!$K$2:$K$1500,"")&amp;"",""))</f>
        <v/>
      </c>
      <c r="H8425" s="644" t="str">
        <f>IF($C8425="","",IFERROR(IF(_xlfn.XLOOKUP($C8425,tbl_StartedStatus[Bold ID],tbl_StartedStatus[Started])="Started","Yes",IF(_xlfn.XLOOKUP($C8425,tbl_StartedStatus[Bold ID],tbl_StartedStatus[Started])="No Show","No Show","")),""))</f>
        <v/>
      </c>
    </row>
    <row r="8426" spans="1:8" ht="15" customHeight="1" thickBot="1">
      <c r="A8426" s="38" t="str">
        <f>IF($C8426="","",IFERROR(_xlfn.XLOOKUP($C8426,'1.PrepList'!$I$2:$I$1500,'1.PrepList'!$G$2:$G$1500,"")&amp;"",""))</f>
        <v/>
      </c>
      <c r="B8426" s="638" t="str">
        <f>IF($C8426="","",IFERROR(_xlfn.XLOOKUP($C8426,'1.PrepList'!$I$2:$I$1500,'1.PrepList'!$H$2:$H$1500,"")&amp;"",""))</f>
        <v/>
      </c>
      <c r="D8426" s="638" t="str">
        <f>IF($C8426="","",IFERROR(_xlfn.XLOOKUP($C8426,'1.PrepList'!$I$2:$I$1500,'1.PrepList'!$J$2:$J$1500,"")&amp;"",""))</f>
        <v/>
      </c>
      <c r="E8426" s="638" t="str">
        <f>IF($C8426="","",IFERROR(_xlfn.XLOOKUP($C8426,'1.PrepList'!$I$2:$I$1500,'1.PrepList'!$N$2:$N$1500,"")&amp;"",""))</f>
        <v/>
      </c>
      <c r="F8426" s="638" t="str">
        <f>IF($C8426="","",IFERROR(_xlfn.XLOOKUP($C8426,'1.PrepList'!$I$2:$I$1500,'1.PrepList'!$K$2:$K$1500,"")&amp;"",""))</f>
        <v/>
      </c>
      <c r="H8426" s="644" t="str">
        <f>IF($C8426="","",IFERROR(IF(_xlfn.XLOOKUP($C8426,tbl_StartedStatus[Bold ID],tbl_StartedStatus[Started])="Started","Yes",IF(_xlfn.XLOOKUP($C8426,tbl_StartedStatus[Bold ID],tbl_StartedStatus[Started])="No Show","No Show","")),""))</f>
        <v/>
      </c>
    </row>
    <row r="8427" spans="1:8" ht="15" customHeight="1" thickBot="1">
      <c r="A8427" s="38" t="str">
        <f>IF($C8427="","",IFERROR(_xlfn.XLOOKUP($C8427,'1.PrepList'!$I$2:$I$1500,'1.PrepList'!$G$2:$G$1500,"")&amp;"",""))</f>
        <v/>
      </c>
      <c r="B8427" s="638" t="str">
        <f>IF($C8427="","",IFERROR(_xlfn.XLOOKUP($C8427,'1.PrepList'!$I$2:$I$1500,'1.PrepList'!$H$2:$H$1500,"")&amp;"",""))</f>
        <v/>
      </c>
      <c r="D8427" s="638" t="str">
        <f>IF($C8427="","",IFERROR(_xlfn.XLOOKUP($C8427,'1.PrepList'!$I$2:$I$1500,'1.PrepList'!$J$2:$J$1500,"")&amp;"",""))</f>
        <v/>
      </c>
      <c r="E8427" s="638" t="str">
        <f>IF($C8427="","",IFERROR(_xlfn.XLOOKUP($C8427,'1.PrepList'!$I$2:$I$1500,'1.PrepList'!$N$2:$N$1500,"")&amp;"",""))</f>
        <v/>
      </c>
      <c r="F8427" s="638" t="str">
        <f>IF($C8427="","",IFERROR(_xlfn.XLOOKUP($C8427,'1.PrepList'!$I$2:$I$1500,'1.PrepList'!$K$2:$K$1500,"")&amp;"",""))</f>
        <v/>
      </c>
      <c r="H8427" s="644" t="str">
        <f>IF($C8427="","",IFERROR(IF(_xlfn.XLOOKUP($C8427,tbl_StartedStatus[Bold ID],tbl_StartedStatus[Started])="Started","Yes",IF(_xlfn.XLOOKUP($C8427,tbl_StartedStatus[Bold ID],tbl_StartedStatus[Started])="No Show","No Show","")),""))</f>
        <v/>
      </c>
    </row>
    <row r="8428" spans="1:8" ht="15" customHeight="1" thickBot="1">
      <c r="A8428" s="38" t="str">
        <f>IF($C8428="","",IFERROR(_xlfn.XLOOKUP($C8428,'1.PrepList'!$I$2:$I$1500,'1.PrepList'!$G$2:$G$1500,"")&amp;"",""))</f>
        <v/>
      </c>
      <c r="B8428" s="638" t="str">
        <f>IF($C8428="","",IFERROR(_xlfn.XLOOKUP($C8428,'1.PrepList'!$I$2:$I$1500,'1.PrepList'!$H$2:$H$1500,"")&amp;"",""))</f>
        <v/>
      </c>
      <c r="D8428" s="638" t="str">
        <f>IF($C8428="","",IFERROR(_xlfn.XLOOKUP($C8428,'1.PrepList'!$I$2:$I$1500,'1.PrepList'!$J$2:$J$1500,"")&amp;"",""))</f>
        <v/>
      </c>
      <c r="E8428" s="638" t="str">
        <f>IF($C8428="","",IFERROR(_xlfn.XLOOKUP($C8428,'1.PrepList'!$I$2:$I$1500,'1.PrepList'!$N$2:$N$1500,"")&amp;"",""))</f>
        <v/>
      </c>
      <c r="F8428" s="638" t="str">
        <f>IF($C8428="","",IFERROR(_xlfn.XLOOKUP($C8428,'1.PrepList'!$I$2:$I$1500,'1.PrepList'!$K$2:$K$1500,"")&amp;"",""))</f>
        <v/>
      </c>
      <c r="H8428" s="644" t="str">
        <f>IF($C8428="","",IFERROR(IF(_xlfn.XLOOKUP($C8428,tbl_StartedStatus[Bold ID],tbl_StartedStatus[Started])="Started","Yes",IF(_xlfn.XLOOKUP($C8428,tbl_StartedStatus[Bold ID],tbl_StartedStatus[Started])="No Show","No Show","")),""))</f>
        <v/>
      </c>
    </row>
    <row r="8429" spans="1:8" ht="15" customHeight="1" thickBot="1">
      <c r="A8429" s="38" t="str">
        <f>IF($C8429="","",IFERROR(_xlfn.XLOOKUP($C8429,'1.PrepList'!$I$2:$I$1500,'1.PrepList'!$G$2:$G$1500,"")&amp;"",""))</f>
        <v/>
      </c>
      <c r="B8429" s="638" t="str">
        <f>IF($C8429="","",IFERROR(_xlfn.XLOOKUP($C8429,'1.PrepList'!$I$2:$I$1500,'1.PrepList'!$H$2:$H$1500,"")&amp;"",""))</f>
        <v/>
      </c>
      <c r="D8429" s="638" t="str">
        <f>IF($C8429="","",IFERROR(_xlfn.XLOOKUP($C8429,'1.PrepList'!$I$2:$I$1500,'1.PrepList'!$J$2:$J$1500,"")&amp;"",""))</f>
        <v/>
      </c>
      <c r="E8429" s="638" t="str">
        <f>IF($C8429="","",IFERROR(_xlfn.XLOOKUP($C8429,'1.PrepList'!$I$2:$I$1500,'1.PrepList'!$N$2:$N$1500,"")&amp;"",""))</f>
        <v/>
      </c>
      <c r="F8429" s="638" t="str">
        <f>IF($C8429="","",IFERROR(_xlfn.XLOOKUP($C8429,'1.PrepList'!$I$2:$I$1500,'1.PrepList'!$K$2:$K$1500,"")&amp;"",""))</f>
        <v/>
      </c>
      <c r="H8429" s="644" t="str">
        <f>IF($C8429="","",IFERROR(IF(_xlfn.XLOOKUP($C8429,tbl_StartedStatus[Bold ID],tbl_StartedStatus[Started])="Started","Yes",IF(_xlfn.XLOOKUP($C8429,tbl_StartedStatus[Bold ID],tbl_StartedStatus[Started])="No Show","No Show","")),""))</f>
        <v/>
      </c>
    </row>
    <row r="8430" spans="1:8" ht="15" customHeight="1" thickBot="1">
      <c r="A8430" s="38" t="str">
        <f>IF($C8430="","",IFERROR(_xlfn.XLOOKUP($C8430,'1.PrepList'!$I$2:$I$1500,'1.PrepList'!$G$2:$G$1500,"")&amp;"",""))</f>
        <v/>
      </c>
      <c r="B8430" s="638" t="str">
        <f>IF($C8430="","",IFERROR(_xlfn.XLOOKUP($C8430,'1.PrepList'!$I$2:$I$1500,'1.PrepList'!$H$2:$H$1500,"")&amp;"",""))</f>
        <v/>
      </c>
      <c r="D8430" s="638" t="str">
        <f>IF($C8430="","",IFERROR(_xlfn.XLOOKUP($C8430,'1.PrepList'!$I$2:$I$1500,'1.PrepList'!$J$2:$J$1500,"")&amp;"",""))</f>
        <v/>
      </c>
      <c r="E8430" s="638" t="str">
        <f>IF($C8430="","",IFERROR(_xlfn.XLOOKUP($C8430,'1.PrepList'!$I$2:$I$1500,'1.PrepList'!$N$2:$N$1500,"")&amp;"",""))</f>
        <v/>
      </c>
      <c r="F8430" s="638" t="str">
        <f>IF($C8430="","",IFERROR(_xlfn.XLOOKUP($C8430,'1.PrepList'!$I$2:$I$1500,'1.PrepList'!$K$2:$K$1500,"")&amp;"",""))</f>
        <v/>
      </c>
      <c r="H8430" s="644" t="str">
        <f>IF($C8430="","",IFERROR(IF(_xlfn.XLOOKUP($C8430,tbl_StartedStatus[Bold ID],tbl_StartedStatus[Started])="Started","Yes",IF(_xlfn.XLOOKUP($C8430,tbl_StartedStatus[Bold ID],tbl_StartedStatus[Started])="No Show","No Show","")),""))</f>
        <v/>
      </c>
    </row>
    <row r="8431" spans="1:8" ht="15" customHeight="1" thickBot="1">
      <c r="A8431" s="38" t="str">
        <f>IF($C8431="","",IFERROR(_xlfn.XLOOKUP($C8431,'1.PrepList'!$I$2:$I$1500,'1.PrepList'!$G$2:$G$1500,"")&amp;"",""))</f>
        <v/>
      </c>
      <c r="B8431" s="638" t="str">
        <f>IF($C8431="","",IFERROR(_xlfn.XLOOKUP($C8431,'1.PrepList'!$I$2:$I$1500,'1.PrepList'!$H$2:$H$1500,"")&amp;"",""))</f>
        <v/>
      </c>
      <c r="D8431" s="638" t="str">
        <f>IF($C8431="","",IFERROR(_xlfn.XLOOKUP($C8431,'1.PrepList'!$I$2:$I$1500,'1.PrepList'!$J$2:$J$1500,"")&amp;"",""))</f>
        <v/>
      </c>
      <c r="E8431" s="638" t="str">
        <f>IF($C8431="","",IFERROR(_xlfn.XLOOKUP($C8431,'1.PrepList'!$I$2:$I$1500,'1.PrepList'!$N$2:$N$1500,"")&amp;"",""))</f>
        <v/>
      </c>
      <c r="F8431" s="638" t="str">
        <f>IF($C8431="","",IFERROR(_xlfn.XLOOKUP($C8431,'1.PrepList'!$I$2:$I$1500,'1.PrepList'!$K$2:$K$1500,"")&amp;"",""))</f>
        <v/>
      </c>
      <c r="H8431" s="644" t="str">
        <f>IF($C8431="","",IFERROR(IF(_xlfn.XLOOKUP($C8431,tbl_StartedStatus[Bold ID],tbl_StartedStatus[Started])="Started","Yes",IF(_xlfn.XLOOKUP($C8431,tbl_StartedStatus[Bold ID],tbl_StartedStatus[Started])="No Show","No Show","")),""))</f>
        <v/>
      </c>
    </row>
    <row r="8432" spans="1:8" ht="15" customHeight="1" thickBot="1">
      <c r="A8432" s="38" t="str">
        <f>IF($C8432="","",IFERROR(_xlfn.XLOOKUP($C8432,'1.PrepList'!$I$2:$I$1500,'1.PrepList'!$G$2:$G$1500,"")&amp;"",""))</f>
        <v/>
      </c>
      <c r="B8432" s="638" t="str">
        <f>IF($C8432="","",IFERROR(_xlfn.XLOOKUP($C8432,'1.PrepList'!$I$2:$I$1500,'1.PrepList'!$H$2:$H$1500,"")&amp;"",""))</f>
        <v/>
      </c>
      <c r="D8432" s="638" t="str">
        <f>IF($C8432="","",IFERROR(_xlfn.XLOOKUP($C8432,'1.PrepList'!$I$2:$I$1500,'1.PrepList'!$J$2:$J$1500,"")&amp;"",""))</f>
        <v/>
      </c>
      <c r="E8432" s="638" t="str">
        <f>IF($C8432="","",IFERROR(_xlfn.XLOOKUP($C8432,'1.PrepList'!$I$2:$I$1500,'1.PrepList'!$N$2:$N$1500,"")&amp;"",""))</f>
        <v/>
      </c>
      <c r="F8432" s="638" t="str">
        <f>IF($C8432="","",IFERROR(_xlfn.XLOOKUP($C8432,'1.PrepList'!$I$2:$I$1500,'1.PrepList'!$K$2:$K$1500,"")&amp;"",""))</f>
        <v/>
      </c>
      <c r="H8432" s="644" t="str">
        <f>IF($C8432="","",IFERROR(IF(_xlfn.XLOOKUP($C8432,tbl_StartedStatus[Bold ID],tbl_StartedStatus[Started])="Started","Yes",IF(_xlfn.XLOOKUP($C8432,tbl_StartedStatus[Bold ID],tbl_StartedStatus[Started])="No Show","No Show","")),""))</f>
        <v/>
      </c>
    </row>
    <row r="8433" spans="1:8" ht="15" customHeight="1" thickBot="1">
      <c r="A8433" s="38" t="str">
        <f>IF($C8433="","",IFERROR(_xlfn.XLOOKUP($C8433,'1.PrepList'!$I$2:$I$1500,'1.PrepList'!$G$2:$G$1500,"")&amp;"",""))</f>
        <v/>
      </c>
      <c r="B8433" s="638" t="str">
        <f>IF($C8433="","",IFERROR(_xlfn.XLOOKUP($C8433,'1.PrepList'!$I$2:$I$1500,'1.PrepList'!$H$2:$H$1500,"")&amp;"",""))</f>
        <v/>
      </c>
      <c r="D8433" s="638" t="str">
        <f>IF($C8433="","",IFERROR(_xlfn.XLOOKUP($C8433,'1.PrepList'!$I$2:$I$1500,'1.PrepList'!$J$2:$J$1500,"")&amp;"",""))</f>
        <v/>
      </c>
      <c r="E8433" s="638" t="str">
        <f>IF($C8433="","",IFERROR(_xlfn.XLOOKUP($C8433,'1.PrepList'!$I$2:$I$1500,'1.PrepList'!$N$2:$N$1500,"")&amp;"",""))</f>
        <v/>
      </c>
      <c r="F8433" s="638" t="str">
        <f>IF($C8433="","",IFERROR(_xlfn.XLOOKUP($C8433,'1.PrepList'!$I$2:$I$1500,'1.PrepList'!$K$2:$K$1500,"")&amp;"",""))</f>
        <v/>
      </c>
      <c r="H8433" s="644" t="str">
        <f>IF($C8433="","",IFERROR(IF(_xlfn.XLOOKUP($C8433,tbl_StartedStatus[Bold ID],tbl_StartedStatus[Started])="Started","Yes",IF(_xlfn.XLOOKUP($C8433,tbl_StartedStatus[Bold ID],tbl_StartedStatus[Started])="No Show","No Show","")),""))</f>
        <v/>
      </c>
    </row>
    <row r="8434" spans="1:8" ht="15" customHeight="1" thickBot="1">
      <c r="A8434" s="38" t="str">
        <f>IF($C8434="","",IFERROR(_xlfn.XLOOKUP($C8434,'1.PrepList'!$I$2:$I$1500,'1.PrepList'!$G$2:$G$1500,"")&amp;"",""))</f>
        <v/>
      </c>
      <c r="B8434" s="638" t="str">
        <f>IF($C8434="","",IFERROR(_xlfn.XLOOKUP($C8434,'1.PrepList'!$I$2:$I$1500,'1.PrepList'!$H$2:$H$1500,"")&amp;"",""))</f>
        <v/>
      </c>
      <c r="D8434" s="638" t="str">
        <f>IF($C8434="","",IFERROR(_xlfn.XLOOKUP($C8434,'1.PrepList'!$I$2:$I$1500,'1.PrepList'!$J$2:$J$1500,"")&amp;"",""))</f>
        <v/>
      </c>
      <c r="E8434" s="638" t="str">
        <f>IF($C8434="","",IFERROR(_xlfn.XLOOKUP($C8434,'1.PrepList'!$I$2:$I$1500,'1.PrepList'!$N$2:$N$1500,"")&amp;"",""))</f>
        <v/>
      </c>
      <c r="F8434" s="638" t="str">
        <f>IF($C8434="","",IFERROR(_xlfn.XLOOKUP($C8434,'1.PrepList'!$I$2:$I$1500,'1.PrepList'!$K$2:$K$1500,"")&amp;"",""))</f>
        <v/>
      </c>
      <c r="H8434" s="644" t="str">
        <f>IF($C8434="","",IFERROR(IF(_xlfn.XLOOKUP($C8434,tbl_StartedStatus[Bold ID],tbl_StartedStatus[Started])="Started","Yes",IF(_xlfn.XLOOKUP($C8434,tbl_StartedStatus[Bold ID],tbl_StartedStatus[Started])="No Show","No Show","")),""))</f>
        <v/>
      </c>
    </row>
    <row r="8435" spans="1:8" ht="15" customHeight="1" thickBot="1">
      <c r="A8435" s="38" t="str">
        <f>IF($C8435="","",IFERROR(_xlfn.XLOOKUP($C8435,'1.PrepList'!$I$2:$I$1500,'1.PrepList'!$G$2:$G$1500,"")&amp;"",""))</f>
        <v/>
      </c>
      <c r="B8435" s="638" t="str">
        <f>IF($C8435="","",IFERROR(_xlfn.XLOOKUP($C8435,'1.PrepList'!$I$2:$I$1500,'1.PrepList'!$H$2:$H$1500,"")&amp;"",""))</f>
        <v/>
      </c>
      <c r="D8435" s="638" t="str">
        <f>IF($C8435="","",IFERROR(_xlfn.XLOOKUP($C8435,'1.PrepList'!$I$2:$I$1500,'1.PrepList'!$J$2:$J$1500,"")&amp;"",""))</f>
        <v/>
      </c>
      <c r="E8435" s="638" t="str">
        <f>IF($C8435="","",IFERROR(_xlfn.XLOOKUP($C8435,'1.PrepList'!$I$2:$I$1500,'1.PrepList'!$N$2:$N$1500,"")&amp;"",""))</f>
        <v/>
      </c>
      <c r="F8435" s="638" t="str">
        <f>IF($C8435="","",IFERROR(_xlfn.XLOOKUP($C8435,'1.PrepList'!$I$2:$I$1500,'1.PrepList'!$K$2:$K$1500,"")&amp;"",""))</f>
        <v/>
      </c>
      <c r="H8435" s="644" t="str">
        <f>IF($C8435="","",IFERROR(IF(_xlfn.XLOOKUP($C8435,tbl_StartedStatus[Bold ID],tbl_StartedStatus[Started])="Started","Yes",IF(_xlfn.XLOOKUP($C8435,tbl_StartedStatus[Bold ID],tbl_StartedStatus[Started])="No Show","No Show","")),""))</f>
        <v/>
      </c>
    </row>
    <row r="8436" spans="1:8" ht="15" customHeight="1" thickBot="1">
      <c r="A8436" s="38" t="str">
        <f>IF($C8436="","",IFERROR(_xlfn.XLOOKUP($C8436,'1.PrepList'!$I$2:$I$1500,'1.PrepList'!$G$2:$G$1500,"")&amp;"",""))</f>
        <v/>
      </c>
      <c r="B8436" s="638" t="str">
        <f>IF($C8436="","",IFERROR(_xlfn.XLOOKUP($C8436,'1.PrepList'!$I$2:$I$1500,'1.PrepList'!$H$2:$H$1500,"")&amp;"",""))</f>
        <v/>
      </c>
      <c r="D8436" s="638" t="str">
        <f>IF($C8436="","",IFERROR(_xlfn.XLOOKUP($C8436,'1.PrepList'!$I$2:$I$1500,'1.PrepList'!$J$2:$J$1500,"")&amp;"",""))</f>
        <v/>
      </c>
      <c r="E8436" s="638" t="str">
        <f>IF($C8436="","",IFERROR(_xlfn.XLOOKUP($C8436,'1.PrepList'!$I$2:$I$1500,'1.PrepList'!$N$2:$N$1500,"")&amp;"",""))</f>
        <v/>
      </c>
      <c r="F8436" s="638" t="str">
        <f>IF($C8436="","",IFERROR(_xlfn.XLOOKUP($C8436,'1.PrepList'!$I$2:$I$1500,'1.PrepList'!$K$2:$K$1500,"")&amp;"",""))</f>
        <v/>
      </c>
      <c r="H8436" s="644" t="str">
        <f>IF($C8436="","",IFERROR(IF(_xlfn.XLOOKUP($C8436,tbl_StartedStatus[Bold ID],tbl_StartedStatus[Started])="Started","Yes",IF(_xlfn.XLOOKUP($C8436,tbl_StartedStatus[Bold ID],tbl_StartedStatus[Started])="No Show","No Show","")),""))</f>
        <v/>
      </c>
    </row>
    <row r="8437" spans="1:8" ht="15" customHeight="1" thickBot="1">
      <c r="A8437" s="38" t="str">
        <f>IF($C8437="","",IFERROR(_xlfn.XLOOKUP($C8437,'1.PrepList'!$I$2:$I$1500,'1.PrepList'!$G$2:$G$1500,"")&amp;"",""))</f>
        <v/>
      </c>
      <c r="B8437" s="638" t="str">
        <f>IF($C8437="","",IFERROR(_xlfn.XLOOKUP($C8437,'1.PrepList'!$I$2:$I$1500,'1.PrepList'!$H$2:$H$1500,"")&amp;"",""))</f>
        <v/>
      </c>
      <c r="D8437" s="638" t="str">
        <f>IF($C8437="","",IFERROR(_xlfn.XLOOKUP($C8437,'1.PrepList'!$I$2:$I$1500,'1.PrepList'!$J$2:$J$1500,"")&amp;"",""))</f>
        <v/>
      </c>
      <c r="E8437" s="638" t="str">
        <f>IF($C8437="","",IFERROR(_xlfn.XLOOKUP($C8437,'1.PrepList'!$I$2:$I$1500,'1.PrepList'!$N$2:$N$1500,"")&amp;"",""))</f>
        <v/>
      </c>
      <c r="F8437" s="638" t="str">
        <f>IF($C8437="","",IFERROR(_xlfn.XLOOKUP($C8437,'1.PrepList'!$I$2:$I$1500,'1.PrepList'!$K$2:$K$1500,"")&amp;"",""))</f>
        <v/>
      </c>
      <c r="H8437" s="644" t="str">
        <f>IF($C8437="","",IFERROR(IF(_xlfn.XLOOKUP($C8437,tbl_StartedStatus[Bold ID],tbl_StartedStatus[Started])="Started","Yes",IF(_xlfn.XLOOKUP($C8437,tbl_StartedStatus[Bold ID],tbl_StartedStatus[Started])="No Show","No Show","")),""))</f>
        <v/>
      </c>
    </row>
    <row r="8438" spans="1:8" ht="15" customHeight="1" thickBot="1">
      <c r="A8438" s="38" t="str">
        <f>IF($C8438="","",IFERROR(_xlfn.XLOOKUP($C8438,'1.PrepList'!$I$2:$I$1500,'1.PrepList'!$G$2:$G$1500,"")&amp;"",""))</f>
        <v/>
      </c>
      <c r="B8438" s="638" t="str">
        <f>IF($C8438="","",IFERROR(_xlfn.XLOOKUP($C8438,'1.PrepList'!$I$2:$I$1500,'1.PrepList'!$H$2:$H$1500,"")&amp;"",""))</f>
        <v/>
      </c>
      <c r="D8438" s="638" t="str">
        <f>IF($C8438="","",IFERROR(_xlfn.XLOOKUP($C8438,'1.PrepList'!$I$2:$I$1500,'1.PrepList'!$J$2:$J$1500,"")&amp;"",""))</f>
        <v/>
      </c>
      <c r="E8438" s="638" t="str">
        <f>IF($C8438="","",IFERROR(_xlfn.XLOOKUP($C8438,'1.PrepList'!$I$2:$I$1500,'1.PrepList'!$N$2:$N$1500,"")&amp;"",""))</f>
        <v/>
      </c>
      <c r="F8438" s="638" t="str">
        <f>IF($C8438="","",IFERROR(_xlfn.XLOOKUP($C8438,'1.PrepList'!$I$2:$I$1500,'1.PrepList'!$K$2:$K$1500,"")&amp;"",""))</f>
        <v/>
      </c>
      <c r="H8438" s="644" t="str">
        <f>IF($C8438="","",IFERROR(IF(_xlfn.XLOOKUP($C8438,tbl_StartedStatus[Bold ID],tbl_StartedStatus[Started])="Started","Yes",IF(_xlfn.XLOOKUP($C8438,tbl_StartedStatus[Bold ID],tbl_StartedStatus[Started])="No Show","No Show","")),""))</f>
        <v/>
      </c>
    </row>
    <row r="8439" spans="1:8" ht="15" customHeight="1" thickBot="1">
      <c r="A8439" s="38" t="str">
        <f>IF($C8439="","",IFERROR(_xlfn.XLOOKUP($C8439,'1.PrepList'!$I$2:$I$1500,'1.PrepList'!$G$2:$G$1500,"")&amp;"",""))</f>
        <v/>
      </c>
      <c r="B8439" s="638" t="str">
        <f>IF($C8439="","",IFERROR(_xlfn.XLOOKUP($C8439,'1.PrepList'!$I$2:$I$1500,'1.PrepList'!$H$2:$H$1500,"")&amp;"",""))</f>
        <v/>
      </c>
      <c r="D8439" s="638" t="str">
        <f>IF($C8439="","",IFERROR(_xlfn.XLOOKUP($C8439,'1.PrepList'!$I$2:$I$1500,'1.PrepList'!$J$2:$J$1500,"")&amp;"",""))</f>
        <v/>
      </c>
      <c r="E8439" s="638" t="str">
        <f>IF($C8439="","",IFERROR(_xlfn.XLOOKUP($C8439,'1.PrepList'!$I$2:$I$1500,'1.PrepList'!$N$2:$N$1500,"")&amp;"",""))</f>
        <v/>
      </c>
      <c r="F8439" s="638" t="str">
        <f>IF($C8439="","",IFERROR(_xlfn.XLOOKUP($C8439,'1.PrepList'!$I$2:$I$1500,'1.PrepList'!$K$2:$K$1500,"")&amp;"",""))</f>
        <v/>
      </c>
      <c r="H8439" s="644" t="str">
        <f>IF($C8439="","",IFERROR(IF(_xlfn.XLOOKUP($C8439,tbl_StartedStatus[Bold ID],tbl_StartedStatus[Started])="Started","Yes",IF(_xlfn.XLOOKUP($C8439,tbl_StartedStatus[Bold ID],tbl_StartedStatus[Started])="No Show","No Show","")),""))</f>
        <v/>
      </c>
    </row>
    <row r="8440" spans="1:8" ht="15" customHeight="1" thickBot="1">
      <c r="A8440" s="38" t="str">
        <f>IF($C8440="","",IFERROR(_xlfn.XLOOKUP($C8440,'1.PrepList'!$I$2:$I$1500,'1.PrepList'!$G$2:$G$1500,"")&amp;"",""))</f>
        <v/>
      </c>
      <c r="B8440" s="638" t="str">
        <f>IF($C8440="","",IFERROR(_xlfn.XLOOKUP($C8440,'1.PrepList'!$I$2:$I$1500,'1.PrepList'!$H$2:$H$1500,"")&amp;"",""))</f>
        <v/>
      </c>
      <c r="D8440" s="638" t="str">
        <f>IF($C8440="","",IFERROR(_xlfn.XLOOKUP($C8440,'1.PrepList'!$I$2:$I$1500,'1.PrepList'!$J$2:$J$1500,"")&amp;"",""))</f>
        <v/>
      </c>
      <c r="E8440" s="638" t="str">
        <f>IF($C8440="","",IFERROR(_xlfn.XLOOKUP($C8440,'1.PrepList'!$I$2:$I$1500,'1.PrepList'!$N$2:$N$1500,"")&amp;"",""))</f>
        <v/>
      </c>
      <c r="F8440" s="638" t="str">
        <f>IF($C8440="","",IFERROR(_xlfn.XLOOKUP($C8440,'1.PrepList'!$I$2:$I$1500,'1.PrepList'!$K$2:$K$1500,"")&amp;"",""))</f>
        <v/>
      </c>
      <c r="H8440" s="644" t="str">
        <f>IF($C8440="","",IFERROR(IF(_xlfn.XLOOKUP($C8440,tbl_StartedStatus[Bold ID],tbl_StartedStatus[Started])="Started","Yes",IF(_xlfn.XLOOKUP($C8440,tbl_StartedStatus[Bold ID],tbl_StartedStatus[Started])="No Show","No Show","")),""))</f>
        <v/>
      </c>
    </row>
    <row r="8441" spans="1:8" ht="15" customHeight="1" thickBot="1">
      <c r="A8441" s="38" t="str">
        <f>IF($C8441="","",IFERROR(_xlfn.XLOOKUP($C8441,'1.PrepList'!$I$2:$I$1500,'1.PrepList'!$G$2:$G$1500,"")&amp;"",""))</f>
        <v/>
      </c>
      <c r="B8441" s="638" t="str">
        <f>IF($C8441="","",IFERROR(_xlfn.XLOOKUP($C8441,'1.PrepList'!$I$2:$I$1500,'1.PrepList'!$H$2:$H$1500,"")&amp;"",""))</f>
        <v/>
      </c>
      <c r="D8441" s="638" t="str">
        <f>IF($C8441="","",IFERROR(_xlfn.XLOOKUP($C8441,'1.PrepList'!$I$2:$I$1500,'1.PrepList'!$J$2:$J$1500,"")&amp;"",""))</f>
        <v/>
      </c>
      <c r="E8441" s="638" t="str">
        <f>IF($C8441="","",IFERROR(_xlfn.XLOOKUP($C8441,'1.PrepList'!$I$2:$I$1500,'1.PrepList'!$N$2:$N$1500,"")&amp;"",""))</f>
        <v/>
      </c>
      <c r="F8441" s="638" t="str">
        <f>IF($C8441="","",IFERROR(_xlfn.XLOOKUP($C8441,'1.PrepList'!$I$2:$I$1500,'1.PrepList'!$K$2:$K$1500,"")&amp;"",""))</f>
        <v/>
      </c>
      <c r="H8441" s="644" t="str">
        <f>IF($C8441="","",IFERROR(IF(_xlfn.XLOOKUP($C8441,tbl_StartedStatus[Bold ID],tbl_StartedStatus[Started])="Started","Yes",IF(_xlfn.XLOOKUP($C8441,tbl_StartedStatus[Bold ID],tbl_StartedStatus[Started])="No Show","No Show","")),""))</f>
        <v/>
      </c>
    </row>
    <row r="8442" spans="1:8" ht="15" customHeight="1" thickBot="1">
      <c r="A8442" s="38" t="str">
        <f>IF($C8442="","",IFERROR(_xlfn.XLOOKUP($C8442,'1.PrepList'!$I$2:$I$1500,'1.PrepList'!$G$2:$G$1500,"")&amp;"",""))</f>
        <v/>
      </c>
      <c r="B8442" s="638" t="str">
        <f>IF($C8442="","",IFERROR(_xlfn.XLOOKUP($C8442,'1.PrepList'!$I$2:$I$1500,'1.PrepList'!$H$2:$H$1500,"")&amp;"",""))</f>
        <v/>
      </c>
      <c r="D8442" s="638" t="str">
        <f>IF($C8442="","",IFERROR(_xlfn.XLOOKUP($C8442,'1.PrepList'!$I$2:$I$1500,'1.PrepList'!$J$2:$J$1500,"")&amp;"",""))</f>
        <v/>
      </c>
      <c r="E8442" s="638" t="str">
        <f>IF($C8442="","",IFERROR(_xlfn.XLOOKUP($C8442,'1.PrepList'!$I$2:$I$1500,'1.PrepList'!$N$2:$N$1500,"")&amp;"",""))</f>
        <v/>
      </c>
      <c r="F8442" s="638" t="str">
        <f>IF($C8442="","",IFERROR(_xlfn.XLOOKUP($C8442,'1.PrepList'!$I$2:$I$1500,'1.PrepList'!$K$2:$K$1500,"")&amp;"",""))</f>
        <v/>
      </c>
      <c r="H8442" s="644" t="str">
        <f>IF($C8442="","",IFERROR(IF(_xlfn.XLOOKUP($C8442,tbl_StartedStatus[Bold ID],tbl_StartedStatus[Started])="Started","Yes",IF(_xlfn.XLOOKUP($C8442,tbl_StartedStatus[Bold ID],tbl_StartedStatus[Started])="No Show","No Show","")),""))</f>
        <v/>
      </c>
    </row>
    <row r="8443" spans="1:8" ht="15" customHeight="1" thickBot="1">
      <c r="A8443" s="38" t="str">
        <f>IF($C8443="","",IFERROR(_xlfn.XLOOKUP($C8443,'1.PrepList'!$I$2:$I$1500,'1.PrepList'!$G$2:$G$1500,"")&amp;"",""))</f>
        <v/>
      </c>
      <c r="B8443" s="638" t="str">
        <f>IF($C8443="","",IFERROR(_xlfn.XLOOKUP($C8443,'1.PrepList'!$I$2:$I$1500,'1.PrepList'!$H$2:$H$1500,"")&amp;"",""))</f>
        <v/>
      </c>
      <c r="D8443" s="638" t="str">
        <f>IF($C8443="","",IFERROR(_xlfn.XLOOKUP($C8443,'1.PrepList'!$I$2:$I$1500,'1.PrepList'!$J$2:$J$1500,"")&amp;"",""))</f>
        <v/>
      </c>
      <c r="E8443" s="638" t="str">
        <f>IF($C8443="","",IFERROR(_xlfn.XLOOKUP($C8443,'1.PrepList'!$I$2:$I$1500,'1.PrepList'!$N$2:$N$1500,"")&amp;"",""))</f>
        <v/>
      </c>
      <c r="F8443" s="638" t="str">
        <f>IF($C8443="","",IFERROR(_xlfn.XLOOKUP($C8443,'1.PrepList'!$I$2:$I$1500,'1.PrepList'!$K$2:$K$1500,"")&amp;"",""))</f>
        <v/>
      </c>
      <c r="H8443" s="644" t="str">
        <f>IF($C8443="","",IFERROR(IF(_xlfn.XLOOKUP($C8443,tbl_StartedStatus[Bold ID],tbl_StartedStatus[Started])="Started","Yes",IF(_xlfn.XLOOKUP($C8443,tbl_StartedStatus[Bold ID],tbl_StartedStatus[Started])="No Show","No Show","")),""))</f>
        <v/>
      </c>
    </row>
    <row r="8444" spans="1:8" ht="15" customHeight="1" thickBot="1">
      <c r="A8444" s="38" t="str">
        <f>IF($C8444="","",IFERROR(_xlfn.XLOOKUP($C8444,'1.PrepList'!$I$2:$I$1500,'1.PrepList'!$G$2:$G$1500,"")&amp;"",""))</f>
        <v/>
      </c>
      <c r="B8444" s="638" t="str">
        <f>IF($C8444="","",IFERROR(_xlfn.XLOOKUP($C8444,'1.PrepList'!$I$2:$I$1500,'1.PrepList'!$H$2:$H$1500,"")&amp;"",""))</f>
        <v/>
      </c>
      <c r="D8444" s="638" t="str">
        <f>IF($C8444="","",IFERROR(_xlfn.XLOOKUP($C8444,'1.PrepList'!$I$2:$I$1500,'1.PrepList'!$J$2:$J$1500,"")&amp;"",""))</f>
        <v/>
      </c>
      <c r="E8444" s="638" t="str">
        <f>IF($C8444="","",IFERROR(_xlfn.XLOOKUP($C8444,'1.PrepList'!$I$2:$I$1500,'1.PrepList'!$N$2:$N$1500,"")&amp;"",""))</f>
        <v/>
      </c>
      <c r="F8444" s="638" t="str">
        <f>IF($C8444="","",IFERROR(_xlfn.XLOOKUP($C8444,'1.PrepList'!$I$2:$I$1500,'1.PrepList'!$K$2:$K$1500,"")&amp;"",""))</f>
        <v/>
      </c>
      <c r="H8444" s="644" t="str">
        <f>IF($C8444="","",IFERROR(IF(_xlfn.XLOOKUP($C8444,tbl_StartedStatus[Bold ID],tbl_StartedStatus[Started])="Started","Yes",IF(_xlfn.XLOOKUP($C8444,tbl_StartedStatus[Bold ID],tbl_StartedStatus[Started])="No Show","No Show","")),""))</f>
        <v/>
      </c>
    </row>
    <row r="8445" spans="1:8" ht="15" customHeight="1" thickBot="1">
      <c r="A8445" s="38" t="str">
        <f>IF($C8445="","",IFERROR(_xlfn.XLOOKUP($C8445,'1.PrepList'!$I$2:$I$1500,'1.PrepList'!$G$2:$G$1500,"")&amp;"",""))</f>
        <v/>
      </c>
      <c r="B8445" s="638" t="str">
        <f>IF($C8445="","",IFERROR(_xlfn.XLOOKUP($C8445,'1.PrepList'!$I$2:$I$1500,'1.PrepList'!$H$2:$H$1500,"")&amp;"",""))</f>
        <v/>
      </c>
      <c r="D8445" s="638" t="str">
        <f>IF($C8445="","",IFERROR(_xlfn.XLOOKUP($C8445,'1.PrepList'!$I$2:$I$1500,'1.PrepList'!$J$2:$J$1500,"")&amp;"",""))</f>
        <v/>
      </c>
      <c r="E8445" s="638" t="str">
        <f>IF($C8445="","",IFERROR(_xlfn.XLOOKUP($C8445,'1.PrepList'!$I$2:$I$1500,'1.PrepList'!$N$2:$N$1500,"")&amp;"",""))</f>
        <v/>
      </c>
      <c r="F8445" s="638" t="str">
        <f>IF($C8445="","",IFERROR(_xlfn.XLOOKUP($C8445,'1.PrepList'!$I$2:$I$1500,'1.PrepList'!$K$2:$K$1500,"")&amp;"",""))</f>
        <v/>
      </c>
      <c r="H8445" s="644" t="str">
        <f>IF($C8445="","",IFERROR(IF(_xlfn.XLOOKUP($C8445,tbl_StartedStatus[Bold ID],tbl_StartedStatus[Started])="Started","Yes",IF(_xlfn.XLOOKUP($C8445,tbl_StartedStatus[Bold ID],tbl_StartedStatus[Started])="No Show","No Show","")),""))</f>
        <v/>
      </c>
    </row>
    <row r="8446" spans="1:8" ht="15" customHeight="1" thickBot="1">
      <c r="A8446" s="38" t="str">
        <f>IF($C8446="","",IFERROR(_xlfn.XLOOKUP($C8446,'1.PrepList'!$I$2:$I$1500,'1.PrepList'!$G$2:$G$1500,"")&amp;"",""))</f>
        <v/>
      </c>
      <c r="B8446" s="638" t="str">
        <f>IF($C8446="","",IFERROR(_xlfn.XLOOKUP($C8446,'1.PrepList'!$I$2:$I$1500,'1.PrepList'!$H$2:$H$1500,"")&amp;"",""))</f>
        <v/>
      </c>
      <c r="D8446" s="638" t="str">
        <f>IF($C8446="","",IFERROR(_xlfn.XLOOKUP($C8446,'1.PrepList'!$I$2:$I$1500,'1.PrepList'!$J$2:$J$1500,"")&amp;"",""))</f>
        <v/>
      </c>
      <c r="E8446" s="638" t="str">
        <f>IF($C8446="","",IFERROR(_xlfn.XLOOKUP($C8446,'1.PrepList'!$I$2:$I$1500,'1.PrepList'!$N$2:$N$1500,"")&amp;"",""))</f>
        <v/>
      </c>
      <c r="F8446" s="638" t="str">
        <f>IF($C8446="","",IFERROR(_xlfn.XLOOKUP($C8446,'1.PrepList'!$I$2:$I$1500,'1.PrepList'!$K$2:$K$1500,"")&amp;"",""))</f>
        <v/>
      </c>
      <c r="H8446" s="644" t="str">
        <f>IF($C8446="","",IFERROR(IF(_xlfn.XLOOKUP($C8446,tbl_StartedStatus[Bold ID],tbl_StartedStatus[Started])="Started","Yes",IF(_xlfn.XLOOKUP($C8446,tbl_StartedStatus[Bold ID],tbl_StartedStatus[Started])="No Show","No Show","")),""))</f>
        <v/>
      </c>
    </row>
    <row r="8447" spans="1:8" ht="15" customHeight="1" thickBot="1">
      <c r="A8447" s="38" t="str">
        <f>IF($C8447="","",IFERROR(_xlfn.XLOOKUP($C8447,'1.PrepList'!$I$2:$I$1500,'1.PrepList'!$G$2:$G$1500,"")&amp;"",""))</f>
        <v/>
      </c>
      <c r="B8447" s="638" t="str">
        <f>IF($C8447="","",IFERROR(_xlfn.XLOOKUP($C8447,'1.PrepList'!$I$2:$I$1500,'1.PrepList'!$H$2:$H$1500,"")&amp;"",""))</f>
        <v/>
      </c>
      <c r="D8447" s="638" t="str">
        <f>IF($C8447="","",IFERROR(_xlfn.XLOOKUP($C8447,'1.PrepList'!$I$2:$I$1500,'1.PrepList'!$J$2:$J$1500,"")&amp;"",""))</f>
        <v/>
      </c>
      <c r="E8447" s="638" t="str">
        <f>IF($C8447="","",IFERROR(_xlfn.XLOOKUP($C8447,'1.PrepList'!$I$2:$I$1500,'1.PrepList'!$N$2:$N$1500,"")&amp;"",""))</f>
        <v/>
      </c>
      <c r="F8447" s="638" t="str">
        <f>IF($C8447="","",IFERROR(_xlfn.XLOOKUP($C8447,'1.PrepList'!$I$2:$I$1500,'1.PrepList'!$K$2:$K$1500,"")&amp;"",""))</f>
        <v/>
      </c>
      <c r="H8447" s="644" t="str">
        <f>IF($C8447="","",IFERROR(IF(_xlfn.XLOOKUP($C8447,tbl_StartedStatus[Bold ID],tbl_StartedStatus[Started])="Started","Yes",IF(_xlfn.XLOOKUP($C8447,tbl_StartedStatus[Bold ID],tbl_StartedStatus[Started])="No Show","No Show","")),""))</f>
        <v/>
      </c>
    </row>
    <row r="8448" spans="1:8" ht="15" customHeight="1" thickBot="1">
      <c r="A8448" s="38" t="str">
        <f>IF($C8448="","",IFERROR(_xlfn.XLOOKUP($C8448,'1.PrepList'!$I$2:$I$1500,'1.PrepList'!$G$2:$G$1500,"")&amp;"",""))</f>
        <v/>
      </c>
      <c r="B8448" s="638" t="str">
        <f>IF($C8448="","",IFERROR(_xlfn.XLOOKUP($C8448,'1.PrepList'!$I$2:$I$1500,'1.PrepList'!$H$2:$H$1500,"")&amp;"",""))</f>
        <v/>
      </c>
      <c r="D8448" s="638" t="str">
        <f>IF($C8448="","",IFERROR(_xlfn.XLOOKUP($C8448,'1.PrepList'!$I$2:$I$1500,'1.PrepList'!$J$2:$J$1500,"")&amp;"",""))</f>
        <v/>
      </c>
      <c r="E8448" s="638" t="str">
        <f>IF($C8448="","",IFERROR(_xlfn.XLOOKUP($C8448,'1.PrepList'!$I$2:$I$1500,'1.PrepList'!$N$2:$N$1500,"")&amp;"",""))</f>
        <v/>
      </c>
      <c r="F8448" s="638" t="str">
        <f>IF($C8448="","",IFERROR(_xlfn.XLOOKUP($C8448,'1.PrepList'!$I$2:$I$1500,'1.PrepList'!$K$2:$K$1500,"")&amp;"",""))</f>
        <v/>
      </c>
      <c r="H8448" s="644" t="str">
        <f>IF($C8448="","",IFERROR(IF(_xlfn.XLOOKUP($C8448,tbl_StartedStatus[Bold ID],tbl_StartedStatus[Started])="Started","Yes",IF(_xlfn.XLOOKUP($C8448,tbl_StartedStatus[Bold ID],tbl_StartedStatus[Started])="No Show","No Show","")),""))</f>
        <v/>
      </c>
    </row>
    <row r="8449" spans="1:8" ht="15" customHeight="1" thickBot="1">
      <c r="A8449" s="38" t="str">
        <f>IF($C8449="","",IFERROR(_xlfn.XLOOKUP($C8449,'1.PrepList'!$I$2:$I$1500,'1.PrepList'!$G$2:$G$1500,"")&amp;"",""))</f>
        <v/>
      </c>
      <c r="B8449" s="638" t="str">
        <f>IF($C8449="","",IFERROR(_xlfn.XLOOKUP($C8449,'1.PrepList'!$I$2:$I$1500,'1.PrepList'!$H$2:$H$1500,"")&amp;"",""))</f>
        <v/>
      </c>
      <c r="D8449" s="638" t="str">
        <f>IF($C8449="","",IFERROR(_xlfn.XLOOKUP($C8449,'1.PrepList'!$I$2:$I$1500,'1.PrepList'!$J$2:$J$1500,"")&amp;"",""))</f>
        <v/>
      </c>
      <c r="E8449" s="638" t="str">
        <f>IF($C8449="","",IFERROR(_xlfn.XLOOKUP($C8449,'1.PrepList'!$I$2:$I$1500,'1.PrepList'!$N$2:$N$1500,"")&amp;"",""))</f>
        <v/>
      </c>
      <c r="F8449" s="638" t="str">
        <f>IF($C8449="","",IFERROR(_xlfn.XLOOKUP($C8449,'1.PrepList'!$I$2:$I$1500,'1.PrepList'!$K$2:$K$1500,"")&amp;"",""))</f>
        <v/>
      </c>
      <c r="H8449" s="644" t="str">
        <f>IF($C8449="","",IFERROR(IF(_xlfn.XLOOKUP($C8449,tbl_StartedStatus[Bold ID],tbl_StartedStatus[Started])="Started","Yes",IF(_xlfn.XLOOKUP($C8449,tbl_StartedStatus[Bold ID],tbl_StartedStatus[Started])="No Show","No Show","")),""))</f>
        <v/>
      </c>
    </row>
    <row r="8450" spans="1:8" ht="15" customHeight="1" thickBot="1">
      <c r="A8450" s="38" t="str">
        <f>IF($C8450="","",IFERROR(_xlfn.XLOOKUP($C8450,'1.PrepList'!$I$2:$I$1500,'1.PrepList'!$G$2:$G$1500,"")&amp;"",""))</f>
        <v/>
      </c>
      <c r="B8450" s="638" t="str">
        <f>IF($C8450="","",IFERROR(_xlfn.XLOOKUP($C8450,'1.PrepList'!$I$2:$I$1500,'1.PrepList'!$H$2:$H$1500,"")&amp;"",""))</f>
        <v/>
      </c>
      <c r="D8450" s="638" t="str">
        <f>IF($C8450="","",IFERROR(_xlfn.XLOOKUP($C8450,'1.PrepList'!$I$2:$I$1500,'1.PrepList'!$J$2:$J$1500,"")&amp;"",""))</f>
        <v/>
      </c>
      <c r="E8450" s="638" t="str">
        <f>IF($C8450="","",IFERROR(_xlfn.XLOOKUP($C8450,'1.PrepList'!$I$2:$I$1500,'1.PrepList'!$N$2:$N$1500,"")&amp;"",""))</f>
        <v/>
      </c>
      <c r="F8450" s="638" t="str">
        <f>IF($C8450="","",IFERROR(_xlfn.XLOOKUP($C8450,'1.PrepList'!$I$2:$I$1500,'1.PrepList'!$K$2:$K$1500,"")&amp;"",""))</f>
        <v/>
      </c>
      <c r="H8450" s="644" t="str">
        <f>IF($C8450="","",IFERROR(IF(_xlfn.XLOOKUP($C8450,tbl_StartedStatus[Bold ID],tbl_StartedStatus[Started])="Started","Yes",IF(_xlfn.XLOOKUP($C8450,tbl_StartedStatus[Bold ID],tbl_StartedStatus[Started])="No Show","No Show","")),""))</f>
        <v/>
      </c>
    </row>
    <row r="8451" spans="1:8" ht="15" customHeight="1" thickBot="1">
      <c r="A8451" s="38" t="str">
        <f>IF($C8451="","",IFERROR(_xlfn.XLOOKUP($C8451,'1.PrepList'!$I$2:$I$1500,'1.PrepList'!$G$2:$G$1500,"")&amp;"",""))</f>
        <v/>
      </c>
      <c r="B8451" s="638" t="str">
        <f>IF($C8451="","",IFERROR(_xlfn.XLOOKUP($C8451,'1.PrepList'!$I$2:$I$1500,'1.PrepList'!$H$2:$H$1500,"")&amp;"",""))</f>
        <v/>
      </c>
      <c r="D8451" s="638" t="str">
        <f>IF($C8451="","",IFERROR(_xlfn.XLOOKUP($C8451,'1.PrepList'!$I$2:$I$1500,'1.PrepList'!$J$2:$J$1500,"")&amp;"",""))</f>
        <v/>
      </c>
      <c r="E8451" s="638" t="str">
        <f>IF($C8451="","",IFERROR(_xlfn.XLOOKUP($C8451,'1.PrepList'!$I$2:$I$1500,'1.PrepList'!$N$2:$N$1500,"")&amp;"",""))</f>
        <v/>
      </c>
      <c r="F8451" s="638" t="str">
        <f>IF($C8451="","",IFERROR(_xlfn.XLOOKUP($C8451,'1.PrepList'!$I$2:$I$1500,'1.PrepList'!$K$2:$K$1500,"")&amp;"",""))</f>
        <v/>
      </c>
      <c r="H8451" s="644" t="str">
        <f>IF($C8451="","",IFERROR(IF(_xlfn.XLOOKUP($C8451,tbl_StartedStatus[Bold ID],tbl_StartedStatus[Started])="Started","Yes",IF(_xlfn.XLOOKUP($C8451,tbl_StartedStatus[Bold ID],tbl_StartedStatus[Started])="No Show","No Show","")),""))</f>
        <v/>
      </c>
    </row>
    <row r="8452" spans="1:8" ht="15" customHeight="1" thickBot="1">
      <c r="A8452" s="38" t="str">
        <f>IF($C8452="","",IFERROR(_xlfn.XLOOKUP($C8452,'1.PrepList'!$I$2:$I$1500,'1.PrepList'!$G$2:$G$1500,"")&amp;"",""))</f>
        <v/>
      </c>
      <c r="B8452" s="638" t="str">
        <f>IF($C8452="","",IFERROR(_xlfn.XLOOKUP($C8452,'1.PrepList'!$I$2:$I$1500,'1.PrepList'!$H$2:$H$1500,"")&amp;"",""))</f>
        <v/>
      </c>
      <c r="D8452" s="638" t="str">
        <f>IF($C8452="","",IFERROR(_xlfn.XLOOKUP($C8452,'1.PrepList'!$I$2:$I$1500,'1.PrepList'!$J$2:$J$1500,"")&amp;"",""))</f>
        <v/>
      </c>
      <c r="E8452" s="638" t="str">
        <f>IF($C8452="","",IFERROR(_xlfn.XLOOKUP($C8452,'1.PrepList'!$I$2:$I$1500,'1.PrepList'!$N$2:$N$1500,"")&amp;"",""))</f>
        <v/>
      </c>
      <c r="F8452" s="638" t="str">
        <f>IF($C8452="","",IFERROR(_xlfn.XLOOKUP($C8452,'1.PrepList'!$I$2:$I$1500,'1.PrepList'!$K$2:$K$1500,"")&amp;"",""))</f>
        <v/>
      </c>
      <c r="H8452" s="644" t="str">
        <f>IF($C8452="","",IFERROR(IF(_xlfn.XLOOKUP($C8452,tbl_StartedStatus[Bold ID],tbl_StartedStatus[Started])="Started","Yes",IF(_xlfn.XLOOKUP($C8452,tbl_StartedStatus[Bold ID],tbl_StartedStatus[Started])="No Show","No Show","")),""))</f>
        <v/>
      </c>
    </row>
    <row r="8453" spans="1:8" ht="15" customHeight="1" thickBot="1">
      <c r="A8453" s="38" t="str">
        <f>IF($C8453="","",IFERROR(_xlfn.XLOOKUP($C8453,'1.PrepList'!$I$2:$I$1500,'1.PrepList'!$G$2:$G$1500,"")&amp;"",""))</f>
        <v/>
      </c>
      <c r="B8453" s="638" t="str">
        <f>IF($C8453="","",IFERROR(_xlfn.XLOOKUP($C8453,'1.PrepList'!$I$2:$I$1500,'1.PrepList'!$H$2:$H$1500,"")&amp;"",""))</f>
        <v/>
      </c>
      <c r="D8453" s="638" t="str">
        <f>IF($C8453="","",IFERROR(_xlfn.XLOOKUP($C8453,'1.PrepList'!$I$2:$I$1500,'1.PrepList'!$J$2:$J$1500,"")&amp;"",""))</f>
        <v/>
      </c>
      <c r="E8453" s="638" t="str">
        <f>IF($C8453="","",IFERROR(_xlfn.XLOOKUP($C8453,'1.PrepList'!$I$2:$I$1500,'1.PrepList'!$N$2:$N$1500,"")&amp;"",""))</f>
        <v/>
      </c>
      <c r="F8453" s="638" t="str">
        <f>IF($C8453="","",IFERROR(_xlfn.XLOOKUP($C8453,'1.PrepList'!$I$2:$I$1500,'1.PrepList'!$K$2:$K$1500,"")&amp;"",""))</f>
        <v/>
      </c>
      <c r="H8453" s="644" t="str">
        <f>IF($C8453="","",IFERROR(IF(_xlfn.XLOOKUP($C8453,tbl_StartedStatus[Bold ID],tbl_StartedStatus[Started])="Started","Yes",IF(_xlfn.XLOOKUP($C8453,tbl_StartedStatus[Bold ID],tbl_StartedStatus[Started])="No Show","No Show","")),""))</f>
        <v/>
      </c>
    </row>
    <row r="8454" spans="1:8" ht="15" customHeight="1" thickBot="1">
      <c r="A8454" s="38" t="str">
        <f>IF($C8454="","",IFERROR(_xlfn.XLOOKUP($C8454,'1.PrepList'!$I$2:$I$1500,'1.PrepList'!$G$2:$G$1500,"")&amp;"",""))</f>
        <v/>
      </c>
      <c r="B8454" s="638" t="str">
        <f>IF($C8454="","",IFERROR(_xlfn.XLOOKUP($C8454,'1.PrepList'!$I$2:$I$1500,'1.PrepList'!$H$2:$H$1500,"")&amp;"",""))</f>
        <v/>
      </c>
      <c r="D8454" s="638" t="str">
        <f>IF($C8454="","",IFERROR(_xlfn.XLOOKUP($C8454,'1.PrepList'!$I$2:$I$1500,'1.PrepList'!$J$2:$J$1500,"")&amp;"",""))</f>
        <v/>
      </c>
      <c r="E8454" s="638" t="str">
        <f>IF($C8454="","",IFERROR(_xlfn.XLOOKUP($C8454,'1.PrepList'!$I$2:$I$1500,'1.PrepList'!$N$2:$N$1500,"")&amp;"",""))</f>
        <v/>
      </c>
      <c r="F8454" s="638" t="str">
        <f>IF($C8454="","",IFERROR(_xlfn.XLOOKUP($C8454,'1.PrepList'!$I$2:$I$1500,'1.PrepList'!$K$2:$K$1500,"")&amp;"",""))</f>
        <v/>
      </c>
      <c r="H8454" s="644" t="str">
        <f>IF($C8454="","",IFERROR(IF(_xlfn.XLOOKUP($C8454,tbl_StartedStatus[Bold ID],tbl_StartedStatus[Started])="Started","Yes",IF(_xlfn.XLOOKUP($C8454,tbl_StartedStatus[Bold ID],tbl_StartedStatus[Started])="No Show","No Show","")),""))</f>
        <v/>
      </c>
    </row>
    <row r="8455" spans="1:8" ht="15" customHeight="1" thickBot="1">
      <c r="A8455" s="38" t="str">
        <f>IF($C8455="","",IFERROR(_xlfn.XLOOKUP($C8455,'1.PrepList'!$I$2:$I$1500,'1.PrepList'!$G$2:$G$1500,"")&amp;"",""))</f>
        <v/>
      </c>
      <c r="B8455" s="638" t="str">
        <f>IF($C8455="","",IFERROR(_xlfn.XLOOKUP($C8455,'1.PrepList'!$I$2:$I$1500,'1.PrepList'!$H$2:$H$1500,"")&amp;"",""))</f>
        <v/>
      </c>
      <c r="D8455" s="638" t="str">
        <f>IF($C8455="","",IFERROR(_xlfn.XLOOKUP($C8455,'1.PrepList'!$I$2:$I$1500,'1.PrepList'!$J$2:$J$1500,"")&amp;"",""))</f>
        <v/>
      </c>
      <c r="E8455" s="638" t="str">
        <f>IF($C8455="","",IFERROR(_xlfn.XLOOKUP($C8455,'1.PrepList'!$I$2:$I$1500,'1.PrepList'!$N$2:$N$1500,"")&amp;"",""))</f>
        <v/>
      </c>
      <c r="F8455" s="638" t="str">
        <f>IF($C8455="","",IFERROR(_xlfn.XLOOKUP($C8455,'1.PrepList'!$I$2:$I$1500,'1.PrepList'!$K$2:$K$1500,"")&amp;"",""))</f>
        <v/>
      </c>
      <c r="H8455" s="644" t="str">
        <f>IF($C8455="","",IFERROR(IF(_xlfn.XLOOKUP($C8455,tbl_StartedStatus[Bold ID],tbl_StartedStatus[Started])="Started","Yes",IF(_xlfn.XLOOKUP($C8455,tbl_StartedStatus[Bold ID],tbl_StartedStatus[Started])="No Show","No Show","")),""))</f>
        <v/>
      </c>
    </row>
    <row r="8456" spans="1:8" ht="15" customHeight="1" thickBot="1">
      <c r="A8456" s="38" t="str">
        <f>IF($C8456="","",IFERROR(_xlfn.XLOOKUP($C8456,'1.PrepList'!$I$2:$I$1500,'1.PrepList'!$G$2:$G$1500,"")&amp;"",""))</f>
        <v/>
      </c>
      <c r="B8456" s="638" t="str">
        <f>IF($C8456="","",IFERROR(_xlfn.XLOOKUP($C8456,'1.PrepList'!$I$2:$I$1500,'1.PrepList'!$H$2:$H$1500,"")&amp;"",""))</f>
        <v/>
      </c>
      <c r="D8456" s="638" t="str">
        <f>IF($C8456="","",IFERROR(_xlfn.XLOOKUP($C8456,'1.PrepList'!$I$2:$I$1500,'1.PrepList'!$J$2:$J$1500,"")&amp;"",""))</f>
        <v/>
      </c>
      <c r="E8456" s="638" t="str">
        <f>IF($C8456="","",IFERROR(_xlfn.XLOOKUP($C8456,'1.PrepList'!$I$2:$I$1500,'1.PrepList'!$N$2:$N$1500,"")&amp;"",""))</f>
        <v/>
      </c>
      <c r="F8456" s="638" t="str">
        <f>IF($C8456="","",IFERROR(_xlfn.XLOOKUP($C8456,'1.PrepList'!$I$2:$I$1500,'1.PrepList'!$K$2:$K$1500,"")&amp;"",""))</f>
        <v/>
      </c>
      <c r="H8456" s="644" t="str">
        <f>IF($C8456="","",IFERROR(IF(_xlfn.XLOOKUP($C8456,tbl_StartedStatus[Bold ID],tbl_StartedStatus[Started])="Started","Yes",IF(_xlfn.XLOOKUP($C8456,tbl_StartedStatus[Bold ID],tbl_StartedStatus[Started])="No Show","No Show","")),""))</f>
        <v/>
      </c>
    </row>
    <row r="8457" spans="1:8" ht="15" customHeight="1" thickBot="1">
      <c r="A8457" s="38" t="str">
        <f>IF($C8457="","",IFERROR(_xlfn.XLOOKUP($C8457,'1.PrepList'!$I$2:$I$1500,'1.PrepList'!$G$2:$G$1500,"")&amp;"",""))</f>
        <v/>
      </c>
      <c r="B8457" s="638" t="str">
        <f>IF($C8457="","",IFERROR(_xlfn.XLOOKUP($C8457,'1.PrepList'!$I$2:$I$1500,'1.PrepList'!$H$2:$H$1500,"")&amp;"",""))</f>
        <v/>
      </c>
      <c r="D8457" s="638" t="str">
        <f>IF($C8457="","",IFERROR(_xlfn.XLOOKUP($C8457,'1.PrepList'!$I$2:$I$1500,'1.PrepList'!$J$2:$J$1500,"")&amp;"",""))</f>
        <v/>
      </c>
      <c r="E8457" s="638" t="str">
        <f>IF($C8457="","",IFERROR(_xlfn.XLOOKUP($C8457,'1.PrepList'!$I$2:$I$1500,'1.PrepList'!$N$2:$N$1500,"")&amp;"",""))</f>
        <v/>
      </c>
      <c r="F8457" s="638" t="str">
        <f>IF($C8457="","",IFERROR(_xlfn.XLOOKUP($C8457,'1.PrepList'!$I$2:$I$1500,'1.PrepList'!$K$2:$K$1500,"")&amp;"",""))</f>
        <v/>
      </c>
      <c r="H8457" s="644" t="str">
        <f>IF($C8457="","",IFERROR(IF(_xlfn.XLOOKUP($C8457,tbl_StartedStatus[Bold ID],tbl_StartedStatus[Started])="Started","Yes",IF(_xlfn.XLOOKUP($C8457,tbl_StartedStatus[Bold ID],tbl_StartedStatus[Started])="No Show","No Show","")),""))</f>
        <v/>
      </c>
    </row>
    <row r="8458" spans="1:8" ht="15" customHeight="1" thickBot="1">
      <c r="A8458" s="38" t="str">
        <f>IF($C8458="","",IFERROR(_xlfn.XLOOKUP($C8458,'1.PrepList'!$I$2:$I$1500,'1.PrepList'!$G$2:$G$1500,"")&amp;"",""))</f>
        <v/>
      </c>
      <c r="B8458" s="638" t="str">
        <f>IF($C8458="","",IFERROR(_xlfn.XLOOKUP($C8458,'1.PrepList'!$I$2:$I$1500,'1.PrepList'!$H$2:$H$1500,"")&amp;"",""))</f>
        <v/>
      </c>
      <c r="D8458" s="638" t="str">
        <f>IF($C8458="","",IFERROR(_xlfn.XLOOKUP($C8458,'1.PrepList'!$I$2:$I$1500,'1.PrepList'!$J$2:$J$1500,"")&amp;"",""))</f>
        <v/>
      </c>
      <c r="E8458" s="638" t="str">
        <f>IF($C8458="","",IFERROR(_xlfn.XLOOKUP($C8458,'1.PrepList'!$I$2:$I$1500,'1.PrepList'!$N$2:$N$1500,"")&amp;"",""))</f>
        <v/>
      </c>
      <c r="F8458" s="638" t="str">
        <f>IF($C8458="","",IFERROR(_xlfn.XLOOKUP($C8458,'1.PrepList'!$I$2:$I$1500,'1.PrepList'!$K$2:$K$1500,"")&amp;"",""))</f>
        <v/>
      </c>
      <c r="H8458" s="644" t="str">
        <f>IF($C8458="","",IFERROR(IF(_xlfn.XLOOKUP($C8458,tbl_StartedStatus[Bold ID],tbl_StartedStatus[Started])="Started","Yes",IF(_xlfn.XLOOKUP($C8458,tbl_StartedStatus[Bold ID],tbl_StartedStatus[Started])="No Show","No Show","")),""))</f>
        <v/>
      </c>
    </row>
    <row r="8459" spans="1:8" ht="15" customHeight="1" thickBot="1">
      <c r="A8459" s="38" t="str">
        <f>IF($C8459="","",IFERROR(_xlfn.XLOOKUP($C8459,'1.PrepList'!$I$2:$I$1500,'1.PrepList'!$G$2:$G$1500,"")&amp;"",""))</f>
        <v/>
      </c>
      <c r="B8459" s="638" t="str">
        <f>IF($C8459="","",IFERROR(_xlfn.XLOOKUP($C8459,'1.PrepList'!$I$2:$I$1500,'1.PrepList'!$H$2:$H$1500,"")&amp;"",""))</f>
        <v/>
      </c>
      <c r="D8459" s="638" t="str">
        <f>IF($C8459="","",IFERROR(_xlfn.XLOOKUP($C8459,'1.PrepList'!$I$2:$I$1500,'1.PrepList'!$J$2:$J$1500,"")&amp;"",""))</f>
        <v/>
      </c>
      <c r="E8459" s="638" t="str">
        <f>IF($C8459="","",IFERROR(_xlfn.XLOOKUP($C8459,'1.PrepList'!$I$2:$I$1500,'1.PrepList'!$N$2:$N$1500,"")&amp;"",""))</f>
        <v/>
      </c>
      <c r="F8459" s="638" t="str">
        <f>IF($C8459="","",IFERROR(_xlfn.XLOOKUP($C8459,'1.PrepList'!$I$2:$I$1500,'1.PrepList'!$K$2:$K$1500,"")&amp;"",""))</f>
        <v/>
      </c>
      <c r="H8459" s="644" t="str">
        <f>IF($C8459="","",IFERROR(IF(_xlfn.XLOOKUP($C8459,tbl_StartedStatus[Bold ID],tbl_StartedStatus[Started])="Started","Yes",IF(_xlfn.XLOOKUP($C8459,tbl_StartedStatus[Bold ID],tbl_StartedStatus[Started])="No Show","No Show","")),""))</f>
        <v/>
      </c>
    </row>
    <row r="8460" spans="1:8" ht="15" customHeight="1" thickBot="1">
      <c r="A8460" s="38" t="str">
        <f>IF($C8460="","",IFERROR(_xlfn.XLOOKUP($C8460,'1.PrepList'!$I$2:$I$1500,'1.PrepList'!$G$2:$G$1500,"")&amp;"",""))</f>
        <v/>
      </c>
      <c r="B8460" s="638" t="str">
        <f>IF($C8460="","",IFERROR(_xlfn.XLOOKUP($C8460,'1.PrepList'!$I$2:$I$1500,'1.PrepList'!$H$2:$H$1500,"")&amp;"",""))</f>
        <v/>
      </c>
      <c r="D8460" s="638" t="str">
        <f>IF($C8460="","",IFERROR(_xlfn.XLOOKUP($C8460,'1.PrepList'!$I$2:$I$1500,'1.PrepList'!$J$2:$J$1500,"")&amp;"",""))</f>
        <v/>
      </c>
      <c r="E8460" s="638" t="str">
        <f>IF($C8460="","",IFERROR(_xlfn.XLOOKUP($C8460,'1.PrepList'!$I$2:$I$1500,'1.PrepList'!$N$2:$N$1500,"")&amp;"",""))</f>
        <v/>
      </c>
      <c r="F8460" s="638" t="str">
        <f>IF($C8460="","",IFERROR(_xlfn.XLOOKUP($C8460,'1.PrepList'!$I$2:$I$1500,'1.PrepList'!$K$2:$K$1500,"")&amp;"",""))</f>
        <v/>
      </c>
      <c r="H8460" s="644" t="str">
        <f>IF($C8460="","",IFERROR(IF(_xlfn.XLOOKUP($C8460,tbl_StartedStatus[Bold ID],tbl_StartedStatus[Started])="Started","Yes",IF(_xlfn.XLOOKUP($C8460,tbl_StartedStatus[Bold ID],tbl_StartedStatus[Started])="No Show","No Show","")),""))</f>
        <v/>
      </c>
    </row>
    <row r="8461" spans="1:8" ht="15" customHeight="1" thickBot="1">
      <c r="A8461" s="38" t="str">
        <f>IF($C8461="","",IFERROR(_xlfn.XLOOKUP($C8461,'1.PrepList'!$I$2:$I$1500,'1.PrepList'!$G$2:$G$1500,"")&amp;"",""))</f>
        <v/>
      </c>
      <c r="B8461" s="638" t="str">
        <f>IF($C8461="","",IFERROR(_xlfn.XLOOKUP($C8461,'1.PrepList'!$I$2:$I$1500,'1.PrepList'!$H$2:$H$1500,"")&amp;"",""))</f>
        <v/>
      </c>
      <c r="D8461" s="638" t="str">
        <f>IF($C8461="","",IFERROR(_xlfn.XLOOKUP($C8461,'1.PrepList'!$I$2:$I$1500,'1.PrepList'!$J$2:$J$1500,"")&amp;"",""))</f>
        <v/>
      </c>
      <c r="E8461" s="638" t="str">
        <f>IF($C8461="","",IFERROR(_xlfn.XLOOKUP($C8461,'1.PrepList'!$I$2:$I$1500,'1.PrepList'!$N$2:$N$1500,"")&amp;"",""))</f>
        <v/>
      </c>
      <c r="F8461" s="638" t="str">
        <f>IF($C8461="","",IFERROR(_xlfn.XLOOKUP($C8461,'1.PrepList'!$I$2:$I$1500,'1.PrepList'!$K$2:$K$1500,"")&amp;"",""))</f>
        <v/>
      </c>
      <c r="H8461" s="644" t="str">
        <f>IF($C8461="","",IFERROR(IF(_xlfn.XLOOKUP($C8461,tbl_StartedStatus[Bold ID],tbl_StartedStatus[Started])="Started","Yes",IF(_xlfn.XLOOKUP($C8461,tbl_StartedStatus[Bold ID],tbl_StartedStatus[Started])="No Show","No Show","")),""))</f>
        <v/>
      </c>
    </row>
    <row r="8462" spans="1:8" ht="15" customHeight="1" thickBot="1">
      <c r="A8462" s="38" t="str">
        <f>IF($C8462="","",IFERROR(_xlfn.XLOOKUP($C8462,'1.PrepList'!$I$2:$I$1500,'1.PrepList'!$G$2:$G$1500,"")&amp;"",""))</f>
        <v/>
      </c>
      <c r="B8462" s="638" t="str">
        <f>IF($C8462="","",IFERROR(_xlfn.XLOOKUP($C8462,'1.PrepList'!$I$2:$I$1500,'1.PrepList'!$H$2:$H$1500,"")&amp;"",""))</f>
        <v/>
      </c>
      <c r="D8462" s="638" t="str">
        <f>IF($C8462="","",IFERROR(_xlfn.XLOOKUP($C8462,'1.PrepList'!$I$2:$I$1500,'1.PrepList'!$J$2:$J$1500,"")&amp;"",""))</f>
        <v/>
      </c>
      <c r="E8462" s="638" t="str">
        <f>IF($C8462="","",IFERROR(_xlfn.XLOOKUP($C8462,'1.PrepList'!$I$2:$I$1500,'1.PrepList'!$N$2:$N$1500,"")&amp;"",""))</f>
        <v/>
      </c>
      <c r="F8462" s="638" t="str">
        <f>IF($C8462="","",IFERROR(_xlfn.XLOOKUP($C8462,'1.PrepList'!$I$2:$I$1500,'1.PrepList'!$K$2:$K$1500,"")&amp;"",""))</f>
        <v/>
      </c>
      <c r="H8462" s="644" t="str">
        <f>IF($C8462="","",IFERROR(IF(_xlfn.XLOOKUP($C8462,tbl_StartedStatus[Bold ID],tbl_StartedStatus[Started])="Started","Yes",IF(_xlfn.XLOOKUP($C8462,tbl_StartedStatus[Bold ID],tbl_StartedStatus[Started])="No Show","No Show","")),""))</f>
        <v/>
      </c>
    </row>
    <row r="8463" spans="1:8" ht="15" customHeight="1" thickBot="1">
      <c r="A8463" s="38" t="str">
        <f>IF($C8463="","",IFERROR(_xlfn.XLOOKUP($C8463,'1.PrepList'!$I$2:$I$1500,'1.PrepList'!$G$2:$G$1500,"")&amp;"",""))</f>
        <v/>
      </c>
      <c r="B8463" s="638" t="str">
        <f>IF($C8463="","",IFERROR(_xlfn.XLOOKUP($C8463,'1.PrepList'!$I$2:$I$1500,'1.PrepList'!$H$2:$H$1500,"")&amp;"",""))</f>
        <v/>
      </c>
      <c r="D8463" s="638" t="str">
        <f>IF($C8463="","",IFERROR(_xlfn.XLOOKUP($C8463,'1.PrepList'!$I$2:$I$1500,'1.PrepList'!$J$2:$J$1500,"")&amp;"",""))</f>
        <v/>
      </c>
      <c r="E8463" s="638" t="str">
        <f>IF($C8463="","",IFERROR(_xlfn.XLOOKUP($C8463,'1.PrepList'!$I$2:$I$1500,'1.PrepList'!$N$2:$N$1500,"")&amp;"",""))</f>
        <v/>
      </c>
      <c r="F8463" s="638" t="str">
        <f>IF($C8463="","",IFERROR(_xlfn.XLOOKUP($C8463,'1.PrepList'!$I$2:$I$1500,'1.PrepList'!$K$2:$K$1500,"")&amp;"",""))</f>
        <v/>
      </c>
      <c r="H8463" s="644" t="str">
        <f>IF($C8463="","",IFERROR(IF(_xlfn.XLOOKUP($C8463,tbl_StartedStatus[Bold ID],tbl_StartedStatus[Started])="Started","Yes",IF(_xlfn.XLOOKUP($C8463,tbl_StartedStatus[Bold ID],tbl_StartedStatus[Started])="No Show","No Show","")),""))</f>
        <v/>
      </c>
    </row>
    <row r="8464" spans="1:8" ht="15" customHeight="1" thickBot="1">
      <c r="A8464" s="38" t="str">
        <f>IF($C8464="","",IFERROR(_xlfn.XLOOKUP($C8464,'1.PrepList'!$I$2:$I$1500,'1.PrepList'!$G$2:$G$1500,"")&amp;"",""))</f>
        <v/>
      </c>
      <c r="B8464" s="638" t="str">
        <f>IF($C8464="","",IFERROR(_xlfn.XLOOKUP($C8464,'1.PrepList'!$I$2:$I$1500,'1.PrepList'!$H$2:$H$1500,"")&amp;"",""))</f>
        <v/>
      </c>
      <c r="D8464" s="638" t="str">
        <f>IF($C8464="","",IFERROR(_xlfn.XLOOKUP($C8464,'1.PrepList'!$I$2:$I$1500,'1.PrepList'!$J$2:$J$1500,"")&amp;"",""))</f>
        <v/>
      </c>
      <c r="E8464" s="638" t="str">
        <f>IF($C8464="","",IFERROR(_xlfn.XLOOKUP($C8464,'1.PrepList'!$I$2:$I$1500,'1.PrepList'!$N$2:$N$1500,"")&amp;"",""))</f>
        <v/>
      </c>
      <c r="F8464" s="638" t="str">
        <f>IF($C8464="","",IFERROR(_xlfn.XLOOKUP($C8464,'1.PrepList'!$I$2:$I$1500,'1.PrepList'!$K$2:$K$1500,"")&amp;"",""))</f>
        <v/>
      </c>
      <c r="H8464" s="644" t="str">
        <f>IF($C8464="","",IFERROR(IF(_xlfn.XLOOKUP($C8464,tbl_StartedStatus[Bold ID],tbl_StartedStatus[Started])="Started","Yes",IF(_xlfn.XLOOKUP($C8464,tbl_StartedStatus[Bold ID],tbl_StartedStatus[Started])="No Show","No Show","")),""))</f>
        <v/>
      </c>
    </row>
    <row r="8465" spans="1:8" ht="15" customHeight="1" thickBot="1">
      <c r="A8465" s="38" t="str">
        <f>IF($C8465="","",IFERROR(_xlfn.XLOOKUP($C8465,'1.PrepList'!$I$2:$I$1500,'1.PrepList'!$G$2:$G$1500,"")&amp;"",""))</f>
        <v/>
      </c>
      <c r="B8465" s="638" t="str">
        <f>IF($C8465="","",IFERROR(_xlfn.XLOOKUP($C8465,'1.PrepList'!$I$2:$I$1500,'1.PrepList'!$H$2:$H$1500,"")&amp;"",""))</f>
        <v/>
      </c>
      <c r="D8465" s="638" t="str">
        <f>IF($C8465="","",IFERROR(_xlfn.XLOOKUP($C8465,'1.PrepList'!$I$2:$I$1500,'1.PrepList'!$J$2:$J$1500,"")&amp;"",""))</f>
        <v/>
      </c>
      <c r="E8465" s="638" t="str">
        <f>IF($C8465="","",IFERROR(_xlfn.XLOOKUP($C8465,'1.PrepList'!$I$2:$I$1500,'1.PrepList'!$N$2:$N$1500,"")&amp;"",""))</f>
        <v/>
      </c>
      <c r="F8465" s="638" t="str">
        <f>IF($C8465="","",IFERROR(_xlfn.XLOOKUP($C8465,'1.PrepList'!$I$2:$I$1500,'1.PrepList'!$K$2:$K$1500,"")&amp;"",""))</f>
        <v/>
      </c>
      <c r="H8465" s="644" t="str">
        <f>IF($C8465="","",IFERROR(IF(_xlfn.XLOOKUP($C8465,tbl_StartedStatus[Bold ID],tbl_StartedStatus[Started])="Started","Yes",IF(_xlfn.XLOOKUP($C8465,tbl_StartedStatus[Bold ID],tbl_StartedStatus[Started])="No Show","No Show","")),""))</f>
        <v/>
      </c>
    </row>
    <row r="8466" spans="1:8" ht="15" customHeight="1" thickBot="1">
      <c r="A8466" s="38" t="str">
        <f>IF($C8466="","",IFERROR(_xlfn.XLOOKUP($C8466,'1.PrepList'!$I$2:$I$1500,'1.PrepList'!$G$2:$G$1500,"")&amp;"",""))</f>
        <v/>
      </c>
      <c r="B8466" s="638" t="str">
        <f>IF($C8466="","",IFERROR(_xlfn.XLOOKUP($C8466,'1.PrepList'!$I$2:$I$1500,'1.PrepList'!$H$2:$H$1500,"")&amp;"",""))</f>
        <v/>
      </c>
      <c r="D8466" s="638" t="str">
        <f>IF($C8466="","",IFERROR(_xlfn.XLOOKUP($C8466,'1.PrepList'!$I$2:$I$1500,'1.PrepList'!$J$2:$J$1500,"")&amp;"",""))</f>
        <v/>
      </c>
      <c r="E8466" s="638" t="str">
        <f>IF($C8466="","",IFERROR(_xlfn.XLOOKUP($C8466,'1.PrepList'!$I$2:$I$1500,'1.PrepList'!$N$2:$N$1500,"")&amp;"",""))</f>
        <v/>
      </c>
      <c r="F8466" s="638" t="str">
        <f>IF($C8466="","",IFERROR(_xlfn.XLOOKUP($C8466,'1.PrepList'!$I$2:$I$1500,'1.PrepList'!$K$2:$K$1500,"")&amp;"",""))</f>
        <v/>
      </c>
      <c r="H8466" s="644" t="str">
        <f>IF($C8466="","",IFERROR(IF(_xlfn.XLOOKUP($C8466,tbl_StartedStatus[Bold ID],tbl_StartedStatus[Started])="Started","Yes",IF(_xlfn.XLOOKUP($C8466,tbl_StartedStatus[Bold ID],tbl_StartedStatus[Started])="No Show","No Show","")),""))</f>
        <v/>
      </c>
    </row>
    <row r="8467" spans="1:8" ht="15" customHeight="1" thickBot="1">
      <c r="A8467" s="38" t="str">
        <f>IF($C8467="","",IFERROR(_xlfn.XLOOKUP($C8467,'1.PrepList'!$I$2:$I$1500,'1.PrepList'!$G$2:$G$1500,"")&amp;"",""))</f>
        <v/>
      </c>
      <c r="B8467" s="638" t="str">
        <f>IF($C8467="","",IFERROR(_xlfn.XLOOKUP($C8467,'1.PrepList'!$I$2:$I$1500,'1.PrepList'!$H$2:$H$1500,"")&amp;"",""))</f>
        <v/>
      </c>
      <c r="D8467" s="638" t="str">
        <f>IF($C8467="","",IFERROR(_xlfn.XLOOKUP($C8467,'1.PrepList'!$I$2:$I$1500,'1.PrepList'!$J$2:$J$1500,"")&amp;"",""))</f>
        <v/>
      </c>
      <c r="E8467" s="638" t="str">
        <f>IF($C8467="","",IFERROR(_xlfn.XLOOKUP($C8467,'1.PrepList'!$I$2:$I$1500,'1.PrepList'!$N$2:$N$1500,"")&amp;"",""))</f>
        <v/>
      </c>
      <c r="F8467" s="638" t="str">
        <f>IF($C8467="","",IFERROR(_xlfn.XLOOKUP($C8467,'1.PrepList'!$I$2:$I$1500,'1.PrepList'!$K$2:$K$1500,"")&amp;"",""))</f>
        <v/>
      </c>
      <c r="H8467" s="644" t="str">
        <f>IF($C8467="","",IFERROR(IF(_xlfn.XLOOKUP($C8467,tbl_StartedStatus[Bold ID],tbl_StartedStatus[Started])="Started","Yes",IF(_xlfn.XLOOKUP($C8467,tbl_StartedStatus[Bold ID],tbl_StartedStatus[Started])="No Show","No Show","")),""))</f>
        <v/>
      </c>
    </row>
    <row r="8468" spans="1:8" ht="15" customHeight="1" thickBot="1">
      <c r="A8468" s="38" t="str">
        <f>IF($C8468="","",IFERROR(_xlfn.XLOOKUP($C8468,'1.PrepList'!$I$2:$I$1500,'1.PrepList'!$G$2:$G$1500,"")&amp;"",""))</f>
        <v/>
      </c>
      <c r="B8468" s="638" t="str">
        <f>IF($C8468="","",IFERROR(_xlfn.XLOOKUP($C8468,'1.PrepList'!$I$2:$I$1500,'1.PrepList'!$H$2:$H$1500,"")&amp;"",""))</f>
        <v/>
      </c>
      <c r="D8468" s="638" t="str">
        <f>IF($C8468="","",IFERROR(_xlfn.XLOOKUP($C8468,'1.PrepList'!$I$2:$I$1500,'1.PrepList'!$J$2:$J$1500,"")&amp;"",""))</f>
        <v/>
      </c>
      <c r="E8468" s="638" t="str">
        <f>IF($C8468="","",IFERROR(_xlfn.XLOOKUP($C8468,'1.PrepList'!$I$2:$I$1500,'1.PrepList'!$N$2:$N$1500,"")&amp;"",""))</f>
        <v/>
      </c>
      <c r="F8468" s="638" t="str">
        <f>IF($C8468="","",IFERROR(_xlfn.XLOOKUP($C8468,'1.PrepList'!$I$2:$I$1500,'1.PrepList'!$K$2:$K$1500,"")&amp;"",""))</f>
        <v/>
      </c>
      <c r="H8468" s="644" t="str">
        <f>IF($C8468="","",IFERROR(IF(_xlfn.XLOOKUP($C8468,tbl_StartedStatus[Bold ID],tbl_StartedStatus[Started])="Started","Yes",IF(_xlfn.XLOOKUP($C8468,tbl_StartedStatus[Bold ID],tbl_StartedStatus[Started])="No Show","No Show","")),""))</f>
        <v/>
      </c>
    </row>
    <row r="8469" spans="1:8" ht="15" customHeight="1" thickBot="1">
      <c r="A8469" s="38" t="str">
        <f>IF($C8469="","",IFERROR(_xlfn.XLOOKUP($C8469,'1.PrepList'!$I$2:$I$1500,'1.PrepList'!$G$2:$G$1500,"")&amp;"",""))</f>
        <v/>
      </c>
      <c r="B8469" s="638" t="str">
        <f>IF($C8469="","",IFERROR(_xlfn.XLOOKUP($C8469,'1.PrepList'!$I$2:$I$1500,'1.PrepList'!$H$2:$H$1500,"")&amp;"",""))</f>
        <v/>
      </c>
      <c r="D8469" s="638" t="str">
        <f>IF($C8469="","",IFERROR(_xlfn.XLOOKUP($C8469,'1.PrepList'!$I$2:$I$1500,'1.PrepList'!$J$2:$J$1500,"")&amp;"",""))</f>
        <v/>
      </c>
      <c r="E8469" s="638" t="str">
        <f>IF($C8469="","",IFERROR(_xlfn.XLOOKUP($C8469,'1.PrepList'!$I$2:$I$1500,'1.PrepList'!$N$2:$N$1500,"")&amp;"",""))</f>
        <v/>
      </c>
      <c r="F8469" s="638" t="str">
        <f>IF($C8469="","",IFERROR(_xlfn.XLOOKUP($C8469,'1.PrepList'!$I$2:$I$1500,'1.PrepList'!$K$2:$K$1500,"")&amp;"",""))</f>
        <v/>
      </c>
      <c r="H8469" s="644" t="str">
        <f>IF($C8469="","",IFERROR(IF(_xlfn.XLOOKUP($C8469,tbl_StartedStatus[Bold ID],tbl_StartedStatus[Started])="Started","Yes",IF(_xlfn.XLOOKUP($C8469,tbl_StartedStatus[Bold ID],tbl_StartedStatus[Started])="No Show","No Show","")),""))</f>
        <v/>
      </c>
    </row>
    <row r="8470" spans="1:8" ht="15" customHeight="1" thickBot="1">
      <c r="A8470" s="38" t="str">
        <f>IF($C8470="","",IFERROR(_xlfn.XLOOKUP($C8470,'1.PrepList'!$I$2:$I$1500,'1.PrepList'!$G$2:$G$1500,"")&amp;"",""))</f>
        <v/>
      </c>
      <c r="B8470" s="638" t="str">
        <f>IF($C8470="","",IFERROR(_xlfn.XLOOKUP($C8470,'1.PrepList'!$I$2:$I$1500,'1.PrepList'!$H$2:$H$1500,"")&amp;"",""))</f>
        <v/>
      </c>
      <c r="D8470" s="638" t="str">
        <f>IF($C8470="","",IFERROR(_xlfn.XLOOKUP($C8470,'1.PrepList'!$I$2:$I$1500,'1.PrepList'!$J$2:$J$1500,"")&amp;"",""))</f>
        <v/>
      </c>
      <c r="E8470" s="638" t="str">
        <f>IF($C8470="","",IFERROR(_xlfn.XLOOKUP($C8470,'1.PrepList'!$I$2:$I$1500,'1.PrepList'!$N$2:$N$1500,"")&amp;"",""))</f>
        <v/>
      </c>
      <c r="F8470" s="638" t="str">
        <f>IF($C8470="","",IFERROR(_xlfn.XLOOKUP($C8470,'1.PrepList'!$I$2:$I$1500,'1.PrepList'!$K$2:$K$1500,"")&amp;"",""))</f>
        <v/>
      </c>
      <c r="H8470" s="644" t="str">
        <f>IF($C8470="","",IFERROR(IF(_xlfn.XLOOKUP($C8470,tbl_StartedStatus[Bold ID],tbl_StartedStatus[Started])="Started","Yes",IF(_xlfn.XLOOKUP($C8470,tbl_StartedStatus[Bold ID],tbl_StartedStatus[Started])="No Show","No Show","")),""))</f>
        <v/>
      </c>
    </row>
    <row r="8471" spans="1:8" ht="15" customHeight="1" thickBot="1">
      <c r="A8471" s="38" t="str">
        <f>IF($C8471="","",IFERROR(_xlfn.XLOOKUP($C8471,'1.PrepList'!$I$2:$I$1500,'1.PrepList'!$G$2:$G$1500,"")&amp;"",""))</f>
        <v/>
      </c>
      <c r="B8471" s="638" t="str">
        <f>IF($C8471="","",IFERROR(_xlfn.XLOOKUP($C8471,'1.PrepList'!$I$2:$I$1500,'1.PrepList'!$H$2:$H$1500,"")&amp;"",""))</f>
        <v/>
      </c>
      <c r="D8471" s="638" t="str">
        <f>IF($C8471="","",IFERROR(_xlfn.XLOOKUP($C8471,'1.PrepList'!$I$2:$I$1500,'1.PrepList'!$J$2:$J$1500,"")&amp;"",""))</f>
        <v/>
      </c>
      <c r="E8471" s="638" t="str">
        <f>IF($C8471="","",IFERROR(_xlfn.XLOOKUP($C8471,'1.PrepList'!$I$2:$I$1500,'1.PrepList'!$N$2:$N$1500,"")&amp;"",""))</f>
        <v/>
      </c>
      <c r="F8471" s="638" t="str">
        <f>IF($C8471="","",IFERROR(_xlfn.XLOOKUP($C8471,'1.PrepList'!$I$2:$I$1500,'1.PrepList'!$K$2:$K$1500,"")&amp;"",""))</f>
        <v/>
      </c>
      <c r="H8471" s="644" t="str">
        <f>IF($C8471="","",IFERROR(IF(_xlfn.XLOOKUP($C8471,tbl_StartedStatus[Bold ID],tbl_StartedStatus[Started])="Started","Yes",IF(_xlfn.XLOOKUP($C8471,tbl_StartedStatus[Bold ID],tbl_StartedStatus[Started])="No Show","No Show","")),""))</f>
        <v/>
      </c>
    </row>
    <row r="8472" spans="1:8" ht="15" customHeight="1" thickBot="1">
      <c r="A8472" s="38" t="str">
        <f>IF($C8472="","",IFERROR(_xlfn.XLOOKUP($C8472,'1.PrepList'!$I$2:$I$1500,'1.PrepList'!$G$2:$G$1500,"")&amp;"",""))</f>
        <v/>
      </c>
      <c r="B8472" s="638" t="str">
        <f>IF($C8472="","",IFERROR(_xlfn.XLOOKUP($C8472,'1.PrepList'!$I$2:$I$1500,'1.PrepList'!$H$2:$H$1500,"")&amp;"",""))</f>
        <v/>
      </c>
      <c r="D8472" s="638" t="str">
        <f>IF($C8472="","",IFERROR(_xlfn.XLOOKUP($C8472,'1.PrepList'!$I$2:$I$1500,'1.PrepList'!$J$2:$J$1500,"")&amp;"",""))</f>
        <v/>
      </c>
      <c r="E8472" s="638" t="str">
        <f>IF($C8472="","",IFERROR(_xlfn.XLOOKUP($C8472,'1.PrepList'!$I$2:$I$1500,'1.PrepList'!$N$2:$N$1500,"")&amp;"",""))</f>
        <v/>
      </c>
      <c r="F8472" s="638" t="str">
        <f>IF($C8472="","",IFERROR(_xlfn.XLOOKUP($C8472,'1.PrepList'!$I$2:$I$1500,'1.PrepList'!$K$2:$K$1500,"")&amp;"",""))</f>
        <v/>
      </c>
      <c r="H8472" s="644" t="str">
        <f>IF($C8472="","",IFERROR(IF(_xlfn.XLOOKUP($C8472,tbl_StartedStatus[Bold ID],tbl_StartedStatus[Started])="Started","Yes",IF(_xlfn.XLOOKUP($C8472,tbl_StartedStatus[Bold ID],tbl_StartedStatus[Started])="No Show","No Show","")),""))</f>
        <v/>
      </c>
    </row>
    <row r="8473" spans="1:8" ht="15" customHeight="1" thickBot="1">
      <c r="A8473" s="38" t="str">
        <f>IF($C8473="","",IFERROR(_xlfn.XLOOKUP($C8473,'1.PrepList'!$I$2:$I$1500,'1.PrepList'!$G$2:$G$1500,"")&amp;"",""))</f>
        <v/>
      </c>
      <c r="B8473" s="638" t="str">
        <f>IF($C8473="","",IFERROR(_xlfn.XLOOKUP($C8473,'1.PrepList'!$I$2:$I$1500,'1.PrepList'!$H$2:$H$1500,"")&amp;"",""))</f>
        <v/>
      </c>
      <c r="D8473" s="638" t="str">
        <f>IF($C8473="","",IFERROR(_xlfn.XLOOKUP($C8473,'1.PrepList'!$I$2:$I$1500,'1.PrepList'!$J$2:$J$1500,"")&amp;"",""))</f>
        <v/>
      </c>
      <c r="E8473" s="638" t="str">
        <f>IF($C8473="","",IFERROR(_xlfn.XLOOKUP($C8473,'1.PrepList'!$I$2:$I$1500,'1.PrepList'!$N$2:$N$1500,"")&amp;"",""))</f>
        <v/>
      </c>
      <c r="F8473" s="638" t="str">
        <f>IF($C8473="","",IFERROR(_xlfn.XLOOKUP($C8473,'1.PrepList'!$I$2:$I$1500,'1.PrepList'!$K$2:$K$1500,"")&amp;"",""))</f>
        <v/>
      </c>
      <c r="H8473" s="644" t="str">
        <f>IF($C8473="","",IFERROR(IF(_xlfn.XLOOKUP($C8473,tbl_StartedStatus[Bold ID],tbl_StartedStatus[Started])="Started","Yes",IF(_xlfn.XLOOKUP($C8473,tbl_StartedStatus[Bold ID],tbl_StartedStatus[Started])="No Show","No Show","")),""))</f>
        <v/>
      </c>
    </row>
    <row r="8474" spans="1:8" ht="15" customHeight="1" thickBot="1">
      <c r="A8474" s="38" t="str">
        <f>IF($C8474="","",IFERROR(_xlfn.XLOOKUP($C8474,'1.PrepList'!$I$2:$I$1500,'1.PrepList'!$G$2:$G$1500,"")&amp;"",""))</f>
        <v/>
      </c>
      <c r="B8474" s="638" t="str">
        <f>IF($C8474="","",IFERROR(_xlfn.XLOOKUP($C8474,'1.PrepList'!$I$2:$I$1500,'1.PrepList'!$H$2:$H$1500,"")&amp;"",""))</f>
        <v/>
      </c>
      <c r="D8474" s="638" t="str">
        <f>IF($C8474="","",IFERROR(_xlfn.XLOOKUP($C8474,'1.PrepList'!$I$2:$I$1500,'1.PrepList'!$J$2:$J$1500,"")&amp;"",""))</f>
        <v/>
      </c>
      <c r="E8474" s="638" t="str">
        <f>IF($C8474="","",IFERROR(_xlfn.XLOOKUP($C8474,'1.PrepList'!$I$2:$I$1500,'1.PrepList'!$N$2:$N$1500,"")&amp;"",""))</f>
        <v/>
      </c>
      <c r="F8474" s="638" t="str">
        <f>IF($C8474="","",IFERROR(_xlfn.XLOOKUP($C8474,'1.PrepList'!$I$2:$I$1500,'1.PrepList'!$K$2:$K$1500,"")&amp;"",""))</f>
        <v/>
      </c>
      <c r="H8474" s="644" t="str">
        <f>IF($C8474="","",IFERROR(IF(_xlfn.XLOOKUP($C8474,tbl_StartedStatus[Bold ID],tbl_StartedStatus[Started])="Started","Yes",IF(_xlfn.XLOOKUP($C8474,tbl_StartedStatus[Bold ID],tbl_StartedStatus[Started])="No Show","No Show","")),""))</f>
        <v/>
      </c>
    </row>
    <row r="8475" spans="1:8" ht="15" customHeight="1" thickBot="1">
      <c r="A8475" s="38" t="str">
        <f>IF($C8475="","",IFERROR(_xlfn.XLOOKUP($C8475,'1.PrepList'!$I$2:$I$1500,'1.PrepList'!$G$2:$G$1500,"")&amp;"",""))</f>
        <v/>
      </c>
      <c r="B8475" s="638" t="str">
        <f>IF($C8475="","",IFERROR(_xlfn.XLOOKUP($C8475,'1.PrepList'!$I$2:$I$1500,'1.PrepList'!$H$2:$H$1500,"")&amp;"",""))</f>
        <v/>
      </c>
      <c r="D8475" s="638" t="str">
        <f>IF($C8475="","",IFERROR(_xlfn.XLOOKUP($C8475,'1.PrepList'!$I$2:$I$1500,'1.PrepList'!$J$2:$J$1500,"")&amp;"",""))</f>
        <v/>
      </c>
      <c r="E8475" s="638" t="str">
        <f>IF($C8475="","",IFERROR(_xlfn.XLOOKUP($C8475,'1.PrepList'!$I$2:$I$1500,'1.PrepList'!$N$2:$N$1500,"")&amp;"",""))</f>
        <v/>
      </c>
      <c r="F8475" s="638" t="str">
        <f>IF($C8475="","",IFERROR(_xlfn.XLOOKUP($C8475,'1.PrepList'!$I$2:$I$1500,'1.PrepList'!$K$2:$K$1500,"")&amp;"",""))</f>
        <v/>
      </c>
      <c r="H8475" s="644" t="str">
        <f>IF($C8475="","",IFERROR(IF(_xlfn.XLOOKUP($C8475,tbl_StartedStatus[Bold ID],tbl_StartedStatus[Started])="Started","Yes",IF(_xlfn.XLOOKUP($C8475,tbl_StartedStatus[Bold ID],tbl_StartedStatus[Started])="No Show","No Show","")),""))</f>
        <v/>
      </c>
    </row>
    <row r="8476" spans="1:8" ht="15" customHeight="1" thickBot="1">
      <c r="A8476" s="38" t="str">
        <f>IF($C8476="","",IFERROR(_xlfn.XLOOKUP($C8476,'1.PrepList'!$I$2:$I$1500,'1.PrepList'!$G$2:$G$1500,"")&amp;"",""))</f>
        <v/>
      </c>
      <c r="B8476" s="638" t="str">
        <f>IF($C8476="","",IFERROR(_xlfn.XLOOKUP($C8476,'1.PrepList'!$I$2:$I$1500,'1.PrepList'!$H$2:$H$1500,"")&amp;"",""))</f>
        <v/>
      </c>
      <c r="D8476" s="638" t="str">
        <f>IF($C8476="","",IFERROR(_xlfn.XLOOKUP($C8476,'1.PrepList'!$I$2:$I$1500,'1.PrepList'!$J$2:$J$1500,"")&amp;"",""))</f>
        <v/>
      </c>
      <c r="E8476" s="638" t="str">
        <f>IF($C8476="","",IFERROR(_xlfn.XLOOKUP($C8476,'1.PrepList'!$I$2:$I$1500,'1.PrepList'!$N$2:$N$1500,"")&amp;"",""))</f>
        <v/>
      </c>
      <c r="F8476" s="638" t="str">
        <f>IF($C8476="","",IFERROR(_xlfn.XLOOKUP($C8476,'1.PrepList'!$I$2:$I$1500,'1.PrepList'!$K$2:$K$1500,"")&amp;"",""))</f>
        <v/>
      </c>
      <c r="H8476" s="644" t="str">
        <f>IF($C8476="","",IFERROR(IF(_xlfn.XLOOKUP($C8476,tbl_StartedStatus[Bold ID],tbl_StartedStatus[Started])="Started","Yes",IF(_xlfn.XLOOKUP($C8476,tbl_StartedStatus[Bold ID],tbl_StartedStatus[Started])="No Show","No Show","")),""))</f>
        <v/>
      </c>
    </row>
    <row r="8477" spans="1:8" ht="15" customHeight="1" thickBot="1">
      <c r="A8477" s="38" t="str">
        <f>IF($C8477="","",IFERROR(_xlfn.XLOOKUP($C8477,'1.PrepList'!$I$2:$I$1500,'1.PrepList'!$G$2:$G$1500,"")&amp;"",""))</f>
        <v/>
      </c>
      <c r="B8477" s="638" t="str">
        <f>IF($C8477="","",IFERROR(_xlfn.XLOOKUP($C8477,'1.PrepList'!$I$2:$I$1500,'1.PrepList'!$H$2:$H$1500,"")&amp;"",""))</f>
        <v/>
      </c>
      <c r="D8477" s="638" t="str">
        <f>IF($C8477="","",IFERROR(_xlfn.XLOOKUP($C8477,'1.PrepList'!$I$2:$I$1500,'1.PrepList'!$J$2:$J$1500,"")&amp;"",""))</f>
        <v/>
      </c>
      <c r="E8477" s="638" t="str">
        <f>IF($C8477="","",IFERROR(_xlfn.XLOOKUP($C8477,'1.PrepList'!$I$2:$I$1500,'1.PrepList'!$N$2:$N$1500,"")&amp;"",""))</f>
        <v/>
      </c>
      <c r="F8477" s="638" t="str">
        <f>IF($C8477="","",IFERROR(_xlfn.XLOOKUP($C8477,'1.PrepList'!$I$2:$I$1500,'1.PrepList'!$K$2:$K$1500,"")&amp;"",""))</f>
        <v/>
      </c>
      <c r="H8477" s="644" t="str">
        <f>IF($C8477="","",IFERROR(IF(_xlfn.XLOOKUP($C8477,tbl_StartedStatus[Bold ID],tbl_StartedStatus[Started])="Started","Yes",IF(_xlfn.XLOOKUP($C8477,tbl_StartedStatus[Bold ID],tbl_StartedStatus[Started])="No Show","No Show","")),""))</f>
        <v/>
      </c>
    </row>
    <row r="8478" spans="1:8" ht="15" customHeight="1" thickBot="1">
      <c r="A8478" s="38" t="str">
        <f>IF($C8478="","",IFERROR(_xlfn.XLOOKUP($C8478,'1.PrepList'!$I$2:$I$1500,'1.PrepList'!$G$2:$G$1500,"")&amp;"",""))</f>
        <v/>
      </c>
      <c r="B8478" s="638" t="str">
        <f>IF($C8478="","",IFERROR(_xlfn.XLOOKUP($C8478,'1.PrepList'!$I$2:$I$1500,'1.PrepList'!$H$2:$H$1500,"")&amp;"",""))</f>
        <v/>
      </c>
      <c r="D8478" s="638" t="str">
        <f>IF($C8478="","",IFERROR(_xlfn.XLOOKUP($C8478,'1.PrepList'!$I$2:$I$1500,'1.PrepList'!$J$2:$J$1500,"")&amp;"",""))</f>
        <v/>
      </c>
      <c r="E8478" s="638" t="str">
        <f>IF($C8478="","",IFERROR(_xlfn.XLOOKUP($C8478,'1.PrepList'!$I$2:$I$1500,'1.PrepList'!$N$2:$N$1500,"")&amp;"",""))</f>
        <v/>
      </c>
      <c r="F8478" s="638" t="str">
        <f>IF($C8478="","",IFERROR(_xlfn.XLOOKUP($C8478,'1.PrepList'!$I$2:$I$1500,'1.PrepList'!$K$2:$K$1500,"")&amp;"",""))</f>
        <v/>
      </c>
      <c r="H8478" s="644" t="str">
        <f>IF($C8478="","",IFERROR(IF(_xlfn.XLOOKUP($C8478,tbl_StartedStatus[Bold ID],tbl_StartedStatus[Started])="Started","Yes",IF(_xlfn.XLOOKUP($C8478,tbl_StartedStatus[Bold ID],tbl_StartedStatus[Started])="No Show","No Show","")),""))</f>
        <v/>
      </c>
    </row>
    <row r="8479" spans="1:8" ht="15" customHeight="1" thickBot="1">
      <c r="A8479" s="38" t="str">
        <f>IF($C8479="","",IFERROR(_xlfn.XLOOKUP($C8479,'1.PrepList'!$I$2:$I$1500,'1.PrepList'!$G$2:$G$1500,"")&amp;"",""))</f>
        <v/>
      </c>
      <c r="B8479" s="638" t="str">
        <f>IF($C8479="","",IFERROR(_xlfn.XLOOKUP($C8479,'1.PrepList'!$I$2:$I$1500,'1.PrepList'!$H$2:$H$1500,"")&amp;"",""))</f>
        <v/>
      </c>
      <c r="D8479" s="638" t="str">
        <f>IF($C8479="","",IFERROR(_xlfn.XLOOKUP($C8479,'1.PrepList'!$I$2:$I$1500,'1.PrepList'!$J$2:$J$1500,"")&amp;"",""))</f>
        <v/>
      </c>
      <c r="E8479" s="638" t="str">
        <f>IF($C8479="","",IFERROR(_xlfn.XLOOKUP($C8479,'1.PrepList'!$I$2:$I$1500,'1.PrepList'!$N$2:$N$1500,"")&amp;"",""))</f>
        <v/>
      </c>
      <c r="F8479" s="638" t="str">
        <f>IF($C8479="","",IFERROR(_xlfn.XLOOKUP($C8479,'1.PrepList'!$I$2:$I$1500,'1.PrepList'!$K$2:$K$1500,"")&amp;"",""))</f>
        <v/>
      </c>
      <c r="H8479" s="644" t="str">
        <f>IF($C8479="","",IFERROR(IF(_xlfn.XLOOKUP($C8479,tbl_StartedStatus[Bold ID],tbl_StartedStatus[Started])="Started","Yes",IF(_xlfn.XLOOKUP($C8479,tbl_StartedStatus[Bold ID],tbl_StartedStatus[Started])="No Show","No Show","")),""))</f>
        <v/>
      </c>
    </row>
    <row r="8480" spans="1:8" ht="15" customHeight="1" thickBot="1">
      <c r="A8480" s="38" t="str">
        <f>IF($C8480="","",IFERROR(_xlfn.XLOOKUP($C8480,'1.PrepList'!$I$2:$I$1500,'1.PrepList'!$G$2:$G$1500,"")&amp;"",""))</f>
        <v/>
      </c>
      <c r="B8480" s="638" t="str">
        <f>IF($C8480="","",IFERROR(_xlfn.XLOOKUP($C8480,'1.PrepList'!$I$2:$I$1500,'1.PrepList'!$H$2:$H$1500,"")&amp;"",""))</f>
        <v/>
      </c>
      <c r="D8480" s="638" t="str">
        <f>IF($C8480="","",IFERROR(_xlfn.XLOOKUP($C8480,'1.PrepList'!$I$2:$I$1500,'1.PrepList'!$J$2:$J$1500,"")&amp;"",""))</f>
        <v/>
      </c>
      <c r="E8480" s="638" t="str">
        <f>IF($C8480="","",IFERROR(_xlfn.XLOOKUP($C8480,'1.PrepList'!$I$2:$I$1500,'1.PrepList'!$N$2:$N$1500,"")&amp;"",""))</f>
        <v/>
      </c>
      <c r="F8480" s="638" t="str">
        <f>IF($C8480="","",IFERROR(_xlfn.XLOOKUP($C8480,'1.PrepList'!$I$2:$I$1500,'1.PrepList'!$K$2:$K$1500,"")&amp;"",""))</f>
        <v/>
      </c>
      <c r="H8480" s="644" t="str">
        <f>IF($C8480="","",IFERROR(IF(_xlfn.XLOOKUP($C8480,tbl_StartedStatus[Bold ID],tbl_StartedStatus[Started])="Started","Yes",IF(_xlfn.XLOOKUP($C8480,tbl_StartedStatus[Bold ID],tbl_StartedStatus[Started])="No Show","No Show","")),""))</f>
        <v/>
      </c>
    </row>
    <row r="8481" spans="1:8" ht="15" customHeight="1" thickBot="1">
      <c r="A8481" s="38" t="str">
        <f>IF($C8481="","",IFERROR(_xlfn.XLOOKUP($C8481,'1.PrepList'!$I$2:$I$1500,'1.PrepList'!$G$2:$G$1500,"")&amp;"",""))</f>
        <v/>
      </c>
      <c r="B8481" s="638" t="str">
        <f>IF($C8481="","",IFERROR(_xlfn.XLOOKUP($C8481,'1.PrepList'!$I$2:$I$1500,'1.PrepList'!$H$2:$H$1500,"")&amp;"",""))</f>
        <v/>
      </c>
      <c r="D8481" s="638" t="str">
        <f>IF($C8481="","",IFERROR(_xlfn.XLOOKUP($C8481,'1.PrepList'!$I$2:$I$1500,'1.PrepList'!$J$2:$J$1500,"")&amp;"",""))</f>
        <v/>
      </c>
      <c r="E8481" s="638" t="str">
        <f>IF($C8481="","",IFERROR(_xlfn.XLOOKUP($C8481,'1.PrepList'!$I$2:$I$1500,'1.PrepList'!$N$2:$N$1500,"")&amp;"",""))</f>
        <v/>
      </c>
      <c r="F8481" s="638" t="str">
        <f>IF($C8481="","",IFERROR(_xlfn.XLOOKUP($C8481,'1.PrepList'!$I$2:$I$1500,'1.PrepList'!$K$2:$K$1500,"")&amp;"",""))</f>
        <v/>
      </c>
      <c r="H8481" s="644" t="str">
        <f>IF($C8481="","",IFERROR(IF(_xlfn.XLOOKUP($C8481,tbl_StartedStatus[Bold ID],tbl_StartedStatus[Started])="Started","Yes",IF(_xlfn.XLOOKUP($C8481,tbl_StartedStatus[Bold ID],tbl_StartedStatus[Started])="No Show","No Show","")),""))</f>
        <v/>
      </c>
    </row>
    <row r="8482" spans="1:8" ht="15" customHeight="1" thickBot="1">
      <c r="A8482" s="38" t="str">
        <f>IF($C8482="","",IFERROR(_xlfn.XLOOKUP($C8482,'1.PrepList'!$I$2:$I$1500,'1.PrepList'!$G$2:$G$1500,"")&amp;"",""))</f>
        <v/>
      </c>
      <c r="B8482" s="638" t="str">
        <f>IF($C8482="","",IFERROR(_xlfn.XLOOKUP($C8482,'1.PrepList'!$I$2:$I$1500,'1.PrepList'!$H$2:$H$1500,"")&amp;"",""))</f>
        <v/>
      </c>
      <c r="D8482" s="638" t="str">
        <f>IF($C8482="","",IFERROR(_xlfn.XLOOKUP($C8482,'1.PrepList'!$I$2:$I$1500,'1.PrepList'!$J$2:$J$1500,"")&amp;"",""))</f>
        <v/>
      </c>
      <c r="E8482" s="638" t="str">
        <f>IF($C8482="","",IFERROR(_xlfn.XLOOKUP($C8482,'1.PrepList'!$I$2:$I$1500,'1.PrepList'!$N$2:$N$1500,"")&amp;"",""))</f>
        <v/>
      </c>
      <c r="F8482" s="638" t="str">
        <f>IF($C8482="","",IFERROR(_xlfn.XLOOKUP($C8482,'1.PrepList'!$I$2:$I$1500,'1.PrepList'!$K$2:$K$1500,"")&amp;"",""))</f>
        <v/>
      </c>
      <c r="H8482" s="644" t="str">
        <f>IF($C8482="","",IFERROR(IF(_xlfn.XLOOKUP($C8482,tbl_StartedStatus[Bold ID],tbl_StartedStatus[Started])="Started","Yes",IF(_xlfn.XLOOKUP($C8482,tbl_StartedStatus[Bold ID],tbl_StartedStatus[Started])="No Show","No Show","")),""))</f>
        <v/>
      </c>
    </row>
    <row r="8483" spans="1:8" ht="15" customHeight="1" thickBot="1">
      <c r="A8483" s="38" t="str">
        <f>IF($C8483="","",IFERROR(_xlfn.XLOOKUP($C8483,'1.PrepList'!$I$2:$I$1500,'1.PrepList'!$G$2:$G$1500,"")&amp;"",""))</f>
        <v/>
      </c>
      <c r="B8483" s="638" t="str">
        <f>IF($C8483="","",IFERROR(_xlfn.XLOOKUP($C8483,'1.PrepList'!$I$2:$I$1500,'1.PrepList'!$H$2:$H$1500,"")&amp;"",""))</f>
        <v/>
      </c>
      <c r="D8483" s="638" t="str">
        <f>IF($C8483="","",IFERROR(_xlfn.XLOOKUP($C8483,'1.PrepList'!$I$2:$I$1500,'1.PrepList'!$J$2:$J$1500,"")&amp;"",""))</f>
        <v/>
      </c>
      <c r="E8483" s="638" t="str">
        <f>IF($C8483="","",IFERROR(_xlfn.XLOOKUP($C8483,'1.PrepList'!$I$2:$I$1500,'1.PrepList'!$N$2:$N$1500,"")&amp;"",""))</f>
        <v/>
      </c>
      <c r="F8483" s="638" t="str">
        <f>IF($C8483="","",IFERROR(_xlfn.XLOOKUP($C8483,'1.PrepList'!$I$2:$I$1500,'1.PrepList'!$K$2:$K$1500,"")&amp;"",""))</f>
        <v/>
      </c>
      <c r="H8483" s="644" t="str">
        <f>IF($C8483="","",IFERROR(IF(_xlfn.XLOOKUP($C8483,tbl_StartedStatus[Bold ID],tbl_StartedStatus[Started])="Started","Yes",IF(_xlfn.XLOOKUP($C8483,tbl_StartedStatus[Bold ID],tbl_StartedStatus[Started])="No Show","No Show","")),""))</f>
        <v/>
      </c>
    </row>
    <row r="8484" spans="1:8" ht="15" customHeight="1" thickBot="1">
      <c r="A8484" s="38" t="str">
        <f>IF($C8484="","",IFERROR(_xlfn.XLOOKUP($C8484,'1.PrepList'!$I$2:$I$1500,'1.PrepList'!$G$2:$G$1500,"")&amp;"",""))</f>
        <v/>
      </c>
      <c r="B8484" s="638" t="str">
        <f>IF($C8484="","",IFERROR(_xlfn.XLOOKUP($C8484,'1.PrepList'!$I$2:$I$1500,'1.PrepList'!$H$2:$H$1500,"")&amp;"",""))</f>
        <v/>
      </c>
      <c r="D8484" s="638" t="str">
        <f>IF($C8484="","",IFERROR(_xlfn.XLOOKUP($C8484,'1.PrepList'!$I$2:$I$1500,'1.PrepList'!$J$2:$J$1500,"")&amp;"",""))</f>
        <v/>
      </c>
      <c r="E8484" s="638" t="str">
        <f>IF($C8484="","",IFERROR(_xlfn.XLOOKUP($C8484,'1.PrepList'!$I$2:$I$1500,'1.PrepList'!$N$2:$N$1500,"")&amp;"",""))</f>
        <v/>
      </c>
      <c r="F8484" s="638" t="str">
        <f>IF($C8484="","",IFERROR(_xlfn.XLOOKUP($C8484,'1.PrepList'!$I$2:$I$1500,'1.PrepList'!$K$2:$K$1500,"")&amp;"",""))</f>
        <v/>
      </c>
      <c r="H8484" s="644" t="str">
        <f>IF($C8484="","",IFERROR(IF(_xlfn.XLOOKUP($C8484,tbl_StartedStatus[Bold ID],tbl_StartedStatus[Started])="Started","Yes",IF(_xlfn.XLOOKUP($C8484,tbl_StartedStatus[Bold ID],tbl_StartedStatus[Started])="No Show","No Show","")),""))</f>
        <v/>
      </c>
    </row>
    <row r="8485" spans="1:8" ht="15" customHeight="1" thickBot="1">
      <c r="A8485" s="38" t="str">
        <f>IF($C8485="","",IFERROR(_xlfn.XLOOKUP($C8485,'1.PrepList'!$I$2:$I$1500,'1.PrepList'!$G$2:$G$1500,"")&amp;"",""))</f>
        <v/>
      </c>
      <c r="B8485" s="638" t="str">
        <f>IF($C8485="","",IFERROR(_xlfn.XLOOKUP($C8485,'1.PrepList'!$I$2:$I$1500,'1.PrepList'!$H$2:$H$1500,"")&amp;"",""))</f>
        <v/>
      </c>
      <c r="D8485" s="638" t="str">
        <f>IF($C8485="","",IFERROR(_xlfn.XLOOKUP($C8485,'1.PrepList'!$I$2:$I$1500,'1.PrepList'!$J$2:$J$1500,"")&amp;"",""))</f>
        <v/>
      </c>
      <c r="E8485" s="638" t="str">
        <f>IF($C8485="","",IFERROR(_xlfn.XLOOKUP($C8485,'1.PrepList'!$I$2:$I$1500,'1.PrepList'!$N$2:$N$1500,"")&amp;"",""))</f>
        <v/>
      </c>
      <c r="F8485" s="638" t="str">
        <f>IF($C8485="","",IFERROR(_xlfn.XLOOKUP($C8485,'1.PrepList'!$I$2:$I$1500,'1.PrepList'!$K$2:$K$1500,"")&amp;"",""))</f>
        <v/>
      </c>
      <c r="H8485" s="644" t="str">
        <f>IF($C8485="","",IFERROR(IF(_xlfn.XLOOKUP($C8485,tbl_StartedStatus[Bold ID],tbl_StartedStatus[Started])="Started","Yes",IF(_xlfn.XLOOKUP($C8485,tbl_StartedStatus[Bold ID],tbl_StartedStatus[Started])="No Show","No Show","")),""))</f>
        <v/>
      </c>
    </row>
    <row r="8486" spans="1:8" ht="15" customHeight="1" thickBot="1">
      <c r="A8486" s="38" t="str">
        <f>IF($C8486="","",IFERROR(_xlfn.XLOOKUP($C8486,'1.PrepList'!$I$2:$I$1500,'1.PrepList'!$G$2:$G$1500,"")&amp;"",""))</f>
        <v/>
      </c>
      <c r="B8486" s="638" t="str">
        <f>IF($C8486="","",IFERROR(_xlfn.XLOOKUP($C8486,'1.PrepList'!$I$2:$I$1500,'1.PrepList'!$H$2:$H$1500,"")&amp;"",""))</f>
        <v/>
      </c>
      <c r="D8486" s="638" t="str">
        <f>IF($C8486="","",IFERROR(_xlfn.XLOOKUP($C8486,'1.PrepList'!$I$2:$I$1500,'1.PrepList'!$J$2:$J$1500,"")&amp;"",""))</f>
        <v/>
      </c>
      <c r="E8486" s="638" t="str">
        <f>IF($C8486="","",IFERROR(_xlfn.XLOOKUP($C8486,'1.PrepList'!$I$2:$I$1500,'1.PrepList'!$N$2:$N$1500,"")&amp;"",""))</f>
        <v/>
      </c>
      <c r="F8486" s="638" t="str">
        <f>IF($C8486="","",IFERROR(_xlfn.XLOOKUP($C8486,'1.PrepList'!$I$2:$I$1500,'1.PrepList'!$K$2:$K$1500,"")&amp;"",""))</f>
        <v/>
      </c>
      <c r="H8486" s="644" t="str">
        <f>IF($C8486="","",IFERROR(IF(_xlfn.XLOOKUP($C8486,tbl_StartedStatus[Bold ID],tbl_StartedStatus[Started])="Started","Yes",IF(_xlfn.XLOOKUP($C8486,tbl_StartedStatus[Bold ID],tbl_StartedStatus[Started])="No Show","No Show","")),""))</f>
        <v/>
      </c>
    </row>
    <row r="8487" spans="1:8" ht="15" customHeight="1" thickBot="1">
      <c r="A8487" s="38" t="str">
        <f>IF($C8487="","",IFERROR(_xlfn.XLOOKUP($C8487,'1.PrepList'!$I$2:$I$1500,'1.PrepList'!$G$2:$G$1500,"")&amp;"",""))</f>
        <v/>
      </c>
      <c r="B8487" s="638" t="str">
        <f>IF($C8487="","",IFERROR(_xlfn.XLOOKUP($C8487,'1.PrepList'!$I$2:$I$1500,'1.PrepList'!$H$2:$H$1500,"")&amp;"",""))</f>
        <v/>
      </c>
      <c r="D8487" s="638" t="str">
        <f>IF($C8487="","",IFERROR(_xlfn.XLOOKUP($C8487,'1.PrepList'!$I$2:$I$1500,'1.PrepList'!$J$2:$J$1500,"")&amp;"",""))</f>
        <v/>
      </c>
      <c r="E8487" s="638" t="str">
        <f>IF($C8487="","",IFERROR(_xlfn.XLOOKUP($C8487,'1.PrepList'!$I$2:$I$1500,'1.PrepList'!$N$2:$N$1500,"")&amp;"",""))</f>
        <v/>
      </c>
      <c r="F8487" s="638" t="str">
        <f>IF($C8487="","",IFERROR(_xlfn.XLOOKUP($C8487,'1.PrepList'!$I$2:$I$1500,'1.PrepList'!$K$2:$K$1500,"")&amp;"",""))</f>
        <v/>
      </c>
      <c r="H8487" s="644" t="str">
        <f>IF($C8487="","",IFERROR(IF(_xlfn.XLOOKUP($C8487,tbl_StartedStatus[Bold ID],tbl_StartedStatus[Started])="Started","Yes",IF(_xlfn.XLOOKUP($C8487,tbl_StartedStatus[Bold ID],tbl_StartedStatus[Started])="No Show","No Show","")),""))</f>
        <v/>
      </c>
    </row>
    <row r="8488" spans="1:8" ht="15" customHeight="1" thickBot="1">
      <c r="A8488" s="38" t="str">
        <f>IF($C8488="","",IFERROR(_xlfn.XLOOKUP($C8488,'1.PrepList'!$I$2:$I$1500,'1.PrepList'!$G$2:$G$1500,"")&amp;"",""))</f>
        <v/>
      </c>
      <c r="B8488" s="638" t="str">
        <f>IF($C8488="","",IFERROR(_xlfn.XLOOKUP($C8488,'1.PrepList'!$I$2:$I$1500,'1.PrepList'!$H$2:$H$1500,"")&amp;"",""))</f>
        <v/>
      </c>
      <c r="D8488" s="638" t="str">
        <f>IF($C8488="","",IFERROR(_xlfn.XLOOKUP($C8488,'1.PrepList'!$I$2:$I$1500,'1.PrepList'!$J$2:$J$1500,"")&amp;"",""))</f>
        <v/>
      </c>
      <c r="E8488" s="638" t="str">
        <f>IF($C8488="","",IFERROR(_xlfn.XLOOKUP($C8488,'1.PrepList'!$I$2:$I$1500,'1.PrepList'!$N$2:$N$1500,"")&amp;"",""))</f>
        <v/>
      </c>
      <c r="F8488" s="638" t="str">
        <f>IF($C8488="","",IFERROR(_xlfn.XLOOKUP($C8488,'1.PrepList'!$I$2:$I$1500,'1.PrepList'!$K$2:$K$1500,"")&amp;"",""))</f>
        <v/>
      </c>
      <c r="H8488" s="644" t="str">
        <f>IF($C8488="","",IFERROR(IF(_xlfn.XLOOKUP($C8488,tbl_StartedStatus[Bold ID],tbl_StartedStatus[Started])="Started","Yes",IF(_xlfn.XLOOKUP($C8488,tbl_StartedStatus[Bold ID],tbl_StartedStatus[Started])="No Show","No Show","")),""))</f>
        <v/>
      </c>
    </row>
    <row r="8489" spans="1:8" ht="15" customHeight="1" thickBot="1">
      <c r="A8489" s="38" t="str">
        <f>IF($C8489="","",IFERROR(_xlfn.XLOOKUP($C8489,'1.PrepList'!$I$2:$I$1500,'1.PrepList'!$G$2:$G$1500,"")&amp;"",""))</f>
        <v/>
      </c>
      <c r="B8489" s="638" t="str">
        <f>IF($C8489="","",IFERROR(_xlfn.XLOOKUP($C8489,'1.PrepList'!$I$2:$I$1500,'1.PrepList'!$H$2:$H$1500,"")&amp;"",""))</f>
        <v/>
      </c>
      <c r="D8489" s="638" t="str">
        <f>IF($C8489="","",IFERROR(_xlfn.XLOOKUP($C8489,'1.PrepList'!$I$2:$I$1500,'1.PrepList'!$J$2:$J$1500,"")&amp;"",""))</f>
        <v/>
      </c>
      <c r="E8489" s="638" t="str">
        <f>IF($C8489="","",IFERROR(_xlfn.XLOOKUP($C8489,'1.PrepList'!$I$2:$I$1500,'1.PrepList'!$N$2:$N$1500,"")&amp;"",""))</f>
        <v/>
      </c>
      <c r="F8489" s="638" t="str">
        <f>IF($C8489="","",IFERROR(_xlfn.XLOOKUP($C8489,'1.PrepList'!$I$2:$I$1500,'1.PrepList'!$K$2:$K$1500,"")&amp;"",""))</f>
        <v/>
      </c>
      <c r="H8489" s="644" t="str">
        <f>IF($C8489="","",IFERROR(IF(_xlfn.XLOOKUP($C8489,tbl_StartedStatus[Bold ID],tbl_StartedStatus[Started])="Started","Yes",IF(_xlfn.XLOOKUP($C8489,tbl_StartedStatus[Bold ID],tbl_StartedStatus[Started])="No Show","No Show","")),""))</f>
        <v/>
      </c>
    </row>
    <row r="8490" spans="1:8" ht="15" customHeight="1" thickBot="1">
      <c r="A8490" s="38" t="str">
        <f>IF($C8490="","",IFERROR(_xlfn.XLOOKUP($C8490,'1.PrepList'!$I$2:$I$1500,'1.PrepList'!$G$2:$G$1500,"")&amp;"",""))</f>
        <v/>
      </c>
      <c r="B8490" s="638" t="str">
        <f>IF($C8490="","",IFERROR(_xlfn.XLOOKUP($C8490,'1.PrepList'!$I$2:$I$1500,'1.PrepList'!$H$2:$H$1500,"")&amp;"",""))</f>
        <v/>
      </c>
      <c r="D8490" s="638" t="str">
        <f>IF($C8490="","",IFERROR(_xlfn.XLOOKUP($C8490,'1.PrepList'!$I$2:$I$1500,'1.PrepList'!$J$2:$J$1500,"")&amp;"",""))</f>
        <v/>
      </c>
      <c r="E8490" s="638" t="str">
        <f>IF($C8490="","",IFERROR(_xlfn.XLOOKUP($C8490,'1.PrepList'!$I$2:$I$1500,'1.PrepList'!$N$2:$N$1500,"")&amp;"",""))</f>
        <v/>
      </c>
      <c r="F8490" s="638" t="str">
        <f>IF($C8490="","",IFERROR(_xlfn.XLOOKUP($C8490,'1.PrepList'!$I$2:$I$1500,'1.PrepList'!$K$2:$K$1500,"")&amp;"",""))</f>
        <v/>
      </c>
      <c r="H8490" s="644" t="str">
        <f>IF($C8490="","",IFERROR(IF(_xlfn.XLOOKUP($C8490,tbl_StartedStatus[Bold ID],tbl_StartedStatus[Started])="Started","Yes",IF(_xlfn.XLOOKUP($C8490,tbl_StartedStatus[Bold ID],tbl_StartedStatus[Started])="No Show","No Show","")),""))</f>
        <v/>
      </c>
    </row>
    <row r="8491" spans="1:8" ht="15" customHeight="1" thickBot="1">
      <c r="A8491" s="38" t="str">
        <f>IF($C8491="","",IFERROR(_xlfn.XLOOKUP($C8491,'1.PrepList'!$I$2:$I$1500,'1.PrepList'!$G$2:$G$1500,"")&amp;"",""))</f>
        <v/>
      </c>
      <c r="B8491" s="638" t="str">
        <f>IF($C8491="","",IFERROR(_xlfn.XLOOKUP($C8491,'1.PrepList'!$I$2:$I$1500,'1.PrepList'!$H$2:$H$1500,"")&amp;"",""))</f>
        <v/>
      </c>
      <c r="D8491" s="638" t="str">
        <f>IF($C8491="","",IFERROR(_xlfn.XLOOKUP($C8491,'1.PrepList'!$I$2:$I$1500,'1.PrepList'!$J$2:$J$1500,"")&amp;"",""))</f>
        <v/>
      </c>
      <c r="E8491" s="638" t="str">
        <f>IF($C8491="","",IFERROR(_xlfn.XLOOKUP($C8491,'1.PrepList'!$I$2:$I$1500,'1.PrepList'!$N$2:$N$1500,"")&amp;"",""))</f>
        <v/>
      </c>
      <c r="F8491" s="638" t="str">
        <f>IF($C8491="","",IFERROR(_xlfn.XLOOKUP($C8491,'1.PrepList'!$I$2:$I$1500,'1.PrepList'!$K$2:$K$1500,"")&amp;"",""))</f>
        <v/>
      </c>
      <c r="H8491" s="644" t="str">
        <f>IF($C8491="","",IFERROR(IF(_xlfn.XLOOKUP($C8491,tbl_StartedStatus[Bold ID],tbl_StartedStatus[Started])="Started","Yes",IF(_xlfn.XLOOKUP($C8491,tbl_StartedStatus[Bold ID],tbl_StartedStatus[Started])="No Show","No Show","")),""))</f>
        <v/>
      </c>
    </row>
    <row r="8492" spans="1:8" ht="15" customHeight="1" thickBot="1">
      <c r="A8492" s="38" t="str">
        <f>IF($C8492="","",IFERROR(_xlfn.XLOOKUP($C8492,'1.PrepList'!$I$2:$I$1500,'1.PrepList'!$G$2:$G$1500,"")&amp;"",""))</f>
        <v/>
      </c>
      <c r="B8492" s="638" t="str">
        <f>IF($C8492="","",IFERROR(_xlfn.XLOOKUP($C8492,'1.PrepList'!$I$2:$I$1500,'1.PrepList'!$H$2:$H$1500,"")&amp;"",""))</f>
        <v/>
      </c>
      <c r="D8492" s="638" t="str">
        <f>IF($C8492="","",IFERROR(_xlfn.XLOOKUP($C8492,'1.PrepList'!$I$2:$I$1500,'1.PrepList'!$J$2:$J$1500,"")&amp;"",""))</f>
        <v/>
      </c>
      <c r="E8492" s="638" t="str">
        <f>IF($C8492="","",IFERROR(_xlfn.XLOOKUP($C8492,'1.PrepList'!$I$2:$I$1500,'1.PrepList'!$N$2:$N$1500,"")&amp;"",""))</f>
        <v/>
      </c>
      <c r="F8492" s="638" t="str">
        <f>IF($C8492="","",IFERROR(_xlfn.XLOOKUP($C8492,'1.PrepList'!$I$2:$I$1500,'1.PrepList'!$K$2:$K$1500,"")&amp;"",""))</f>
        <v/>
      </c>
      <c r="H8492" s="644" t="str">
        <f>IF($C8492="","",IFERROR(IF(_xlfn.XLOOKUP($C8492,tbl_StartedStatus[Bold ID],tbl_StartedStatus[Started])="Started","Yes",IF(_xlfn.XLOOKUP($C8492,tbl_StartedStatus[Bold ID],tbl_StartedStatus[Started])="No Show","No Show","")),""))</f>
        <v/>
      </c>
    </row>
    <row r="8493" spans="1:8" ht="15" customHeight="1" thickBot="1">
      <c r="A8493" s="38" t="str">
        <f>IF($C8493="","",IFERROR(_xlfn.XLOOKUP($C8493,'1.PrepList'!$I$2:$I$1500,'1.PrepList'!$G$2:$G$1500,"")&amp;"",""))</f>
        <v/>
      </c>
      <c r="B8493" s="638" t="str">
        <f>IF($C8493="","",IFERROR(_xlfn.XLOOKUP($C8493,'1.PrepList'!$I$2:$I$1500,'1.PrepList'!$H$2:$H$1500,"")&amp;"",""))</f>
        <v/>
      </c>
      <c r="D8493" s="638" t="str">
        <f>IF($C8493="","",IFERROR(_xlfn.XLOOKUP($C8493,'1.PrepList'!$I$2:$I$1500,'1.PrepList'!$J$2:$J$1500,"")&amp;"",""))</f>
        <v/>
      </c>
      <c r="E8493" s="638" t="str">
        <f>IF($C8493="","",IFERROR(_xlfn.XLOOKUP($C8493,'1.PrepList'!$I$2:$I$1500,'1.PrepList'!$N$2:$N$1500,"")&amp;"",""))</f>
        <v/>
      </c>
      <c r="F8493" s="638" t="str">
        <f>IF($C8493="","",IFERROR(_xlfn.XLOOKUP($C8493,'1.PrepList'!$I$2:$I$1500,'1.PrepList'!$K$2:$K$1500,"")&amp;"",""))</f>
        <v/>
      </c>
      <c r="H8493" s="644" t="str">
        <f>IF($C8493="","",IFERROR(IF(_xlfn.XLOOKUP($C8493,tbl_StartedStatus[Bold ID],tbl_StartedStatus[Started])="Started","Yes",IF(_xlfn.XLOOKUP($C8493,tbl_StartedStatus[Bold ID],tbl_StartedStatus[Started])="No Show","No Show","")),""))</f>
        <v/>
      </c>
    </row>
    <row r="8494" spans="1:8" ht="15" customHeight="1" thickBot="1">
      <c r="A8494" s="38" t="str">
        <f>IF($C8494="","",IFERROR(_xlfn.XLOOKUP($C8494,'1.PrepList'!$I$2:$I$1500,'1.PrepList'!$G$2:$G$1500,"")&amp;"",""))</f>
        <v/>
      </c>
      <c r="B8494" s="638" t="str">
        <f>IF($C8494="","",IFERROR(_xlfn.XLOOKUP($C8494,'1.PrepList'!$I$2:$I$1500,'1.PrepList'!$H$2:$H$1500,"")&amp;"",""))</f>
        <v/>
      </c>
      <c r="D8494" s="638" t="str">
        <f>IF($C8494="","",IFERROR(_xlfn.XLOOKUP($C8494,'1.PrepList'!$I$2:$I$1500,'1.PrepList'!$J$2:$J$1500,"")&amp;"",""))</f>
        <v/>
      </c>
      <c r="E8494" s="638" t="str">
        <f>IF($C8494="","",IFERROR(_xlfn.XLOOKUP($C8494,'1.PrepList'!$I$2:$I$1500,'1.PrepList'!$N$2:$N$1500,"")&amp;"",""))</f>
        <v/>
      </c>
      <c r="F8494" s="638" t="str">
        <f>IF($C8494="","",IFERROR(_xlfn.XLOOKUP($C8494,'1.PrepList'!$I$2:$I$1500,'1.PrepList'!$K$2:$K$1500,"")&amp;"",""))</f>
        <v/>
      </c>
      <c r="H8494" s="644" t="str">
        <f>IF($C8494="","",IFERROR(IF(_xlfn.XLOOKUP($C8494,tbl_StartedStatus[Bold ID],tbl_StartedStatus[Started])="Started","Yes",IF(_xlfn.XLOOKUP($C8494,tbl_StartedStatus[Bold ID],tbl_StartedStatus[Started])="No Show","No Show","")),""))</f>
        <v/>
      </c>
    </row>
    <row r="8495" spans="1:8" ht="15" customHeight="1" thickBot="1">
      <c r="A8495" s="38" t="str">
        <f>IF($C8495="","",IFERROR(_xlfn.XLOOKUP($C8495,'1.PrepList'!$I$2:$I$1500,'1.PrepList'!$G$2:$G$1500,"")&amp;"",""))</f>
        <v/>
      </c>
      <c r="B8495" s="638" t="str">
        <f>IF($C8495="","",IFERROR(_xlfn.XLOOKUP($C8495,'1.PrepList'!$I$2:$I$1500,'1.PrepList'!$H$2:$H$1500,"")&amp;"",""))</f>
        <v/>
      </c>
      <c r="D8495" s="638" t="str">
        <f>IF($C8495="","",IFERROR(_xlfn.XLOOKUP($C8495,'1.PrepList'!$I$2:$I$1500,'1.PrepList'!$J$2:$J$1500,"")&amp;"",""))</f>
        <v/>
      </c>
      <c r="E8495" s="638" t="str">
        <f>IF($C8495="","",IFERROR(_xlfn.XLOOKUP($C8495,'1.PrepList'!$I$2:$I$1500,'1.PrepList'!$N$2:$N$1500,"")&amp;"",""))</f>
        <v/>
      </c>
      <c r="F8495" s="638" t="str">
        <f>IF($C8495="","",IFERROR(_xlfn.XLOOKUP($C8495,'1.PrepList'!$I$2:$I$1500,'1.PrepList'!$K$2:$K$1500,"")&amp;"",""))</f>
        <v/>
      </c>
      <c r="H8495" s="644" t="str">
        <f>IF($C8495="","",IFERROR(IF(_xlfn.XLOOKUP($C8495,tbl_StartedStatus[Bold ID],tbl_StartedStatus[Started])="Started","Yes",IF(_xlfn.XLOOKUP($C8495,tbl_StartedStatus[Bold ID],tbl_StartedStatus[Started])="No Show","No Show","")),""))</f>
        <v/>
      </c>
    </row>
    <row r="8496" spans="1:8" ht="15" customHeight="1" thickBot="1">
      <c r="A8496" s="38" t="str">
        <f>IF($C8496="","",IFERROR(_xlfn.XLOOKUP($C8496,'1.PrepList'!$I$2:$I$1500,'1.PrepList'!$G$2:$G$1500,"")&amp;"",""))</f>
        <v/>
      </c>
      <c r="B8496" s="638" t="str">
        <f>IF($C8496="","",IFERROR(_xlfn.XLOOKUP($C8496,'1.PrepList'!$I$2:$I$1500,'1.PrepList'!$H$2:$H$1500,"")&amp;"",""))</f>
        <v/>
      </c>
      <c r="D8496" s="638" t="str">
        <f>IF($C8496="","",IFERROR(_xlfn.XLOOKUP($C8496,'1.PrepList'!$I$2:$I$1500,'1.PrepList'!$J$2:$J$1500,"")&amp;"",""))</f>
        <v/>
      </c>
      <c r="E8496" s="638" t="str">
        <f>IF($C8496="","",IFERROR(_xlfn.XLOOKUP($C8496,'1.PrepList'!$I$2:$I$1500,'1.PrepList'!$N$2:$N$1500,"")&amp;"",""))</f>
        <v/>
      </c>
      <c r="F8496" s="638" t="str">
        <f>IF($C8496="","",IFERROR(_xlfn.XLOOKUP($C8496,'1.PrepList'!$I$2:$I$1500,'1.PrepList'!$K$2:$K$1500,"")&amp;"",""))</f>
        <v/>
      </c>
      <c r="H8496" s="644" t="str">
        <f>IF($C8496="","",IFERROR(IF(_xlfn.XLOOKUP($C8496,tbl_StartedStatus[Bold ID],tbl_StartedStatus[Started])="Started","Yes",IF(_xlfn.XLOOKUP($C8496,tbl_StartedStatus[Bold ID],tbl_StartedStatus[Started])="No Show","No Show","")),""))</f>
        <v/>
      </c>
    </row>
    <row r="8497" spans="1:8" ht="15" customHeight="1" thickBot="1">
      <c r="A8497" s="38" t="str">
        <f>IF($C8497="","",IFERROR(_xlfn.XLOOKUP($C8497,'1.PrepList'!$I$2:$I$1500,'1.PrepList'!$G$2:$G$1500,"")&amp;"",""))</f>
        <v/>
      </c>
      <c r="B8497" s="638" t="str">
        <f>IF($C8497="","",IFERROR(_xlfn.XLOOKUP($C8497,'1.PrepList'!$I$2:$I$1500,'1.PrepList'!$H$2:$H$1500,"")&amp;"",""))</f>
        <v/>
      </c>
      <c r="D8497" s="638" t="str">
        <f>IF($C8497="","",IFERROR(_xlfn.XLOOKUP($C8497,'1.PrepList'!$I$2:$I$1500,'1.PrepList'!$J$2:$J$1500,"")&amp;"",""))</f>
        <v/>
      </c>
      <c r="E8497" s="638" t="str">
        <f>IF($C8497="","",IFERROR(_xlfn.XLOOKUP($C8497,'1.PrepList'!$I$2:$I$1500,'1.PrepList'!$N$2:$N$1500,"")&amp;"",""))</f>
        <v/>
      </c>
      <c r="F8497" s="638" t="str">
        <f>IF($C8497="","",IFERROR(_xlfn.XLOOKUP($C8497,'1.PrepList'!$I$2:$I$1500,'1.PrepList'!$K$2:$K$1500,"")&amp;"",""))</f>
        <v/>
      </c>
      <c r="H8497" s="644" t="str">
        <f>IF($C8497="","",IFERROR(IF(_xlfn.XLOOKUP($C8497,tbl_StartedStatus[Bold ID],tbl_StartedStatus[Started])="Started","Yes",IF(_xlfn.XLOOKUP($C8497,tbl_StartedStatus[Bold ID],tbl_StartedStatus[Started])="No Show","No Show","")),""))</f>
        <v/>
      </c>
    </row>
    <row r="8498" spans="1:8" ht="15" customHeight="1" thickBot="1">
      <c r="A8498" s="38" t="str">
        <f>IF($C8498="","",IFERROR(_xlfn.XLOOKUP($C8498,'1.PrepList'!$I$2:$I$1500,'1.PrepList'!$G$2:$G$1500,"")&amp;"",""))</f>
        <v/>
      </c>
      <c r="B8498" s="638" t="str">
        <f>IF($C8498="","",IFERROR(_xlfn.XLOOKUP($C8498,'1.PrepList'!$I$2:$I$1500,'1.PrepList'!$H$2:$H$1500,"")&amp;"",""))</f>
        <v/>
      </c>
      <c r="D8498" s="638" t="str">
        <f>IF($C8498="","",IFERROR(_xlfn.XLOOKUP($C8498,'1.PrepList'!$I$2:$I$1500,'1.PrepList'!$J$2:$J$1500,"")&amp;"",""))</f>
        <v/>
      </c>
      <c r="E8498" s="638" t="str">
        <f>IF($C8498="","",IFERROR(_xlfn.XLOOKUP($C8498,'1.PrepList'!$I$2:$I$1500,'1.PrepList'!$N$2:$N$1500,"")&amp;"",""))</f>
        <v/>
      </c>
      <c r="F8498" s="638" t="str">
        <f>IF($C8498="","",IFERROR(_xlfn.XLOOKUP($C8498,'1.PrepList'!$I$2:$I$1500,'1.PrepList'!$K$2:$K$1500,"")&amp;"",""))</f>
        <v/>
      </c>
      <c r="H8498" s="644" t="str">
        <f>IF($C8498="","",IFERROR(IF(_xlfn.XLOOKUP($C8498,tbl_StartedStatus[Bold ID],tbl_StartedStatus[Started])="Started","Yes",IF(_xlfn.XLOOKUP($C8498,tbl_StartedStatus[Bold ID],tbl_StartedStatus[Started])="No Show","No Show","")),""))</f>
        <v/>
      </c>
    </row>
    <row r="8499" spans="1:8" ht="15" customHeight="1" thickBot="1">
      <c r="A8499" s="38" t="str">
        <f>IF($C8499="","",IFERROR(_xlfn.XLOOKUP($C8499,'1.PrepList'!$I$2:$I$1500,'1.PrepList'!$G$2:$G$1500,"")&amp;"",""))</f>
        <v/>
      </c>
      <c r="B8499" s="638" t="str">
        <f>IF($C8499="","",IFERROR(_xlfn.XLOOKUP($C8499,'1.PrepList'!$I$2:$I$1500,'1.PrepList'!$H$2:$H$1500,"")&amp;"",""))</f>
        <v/>
      </c>
      <c r="D8499" s="638" t="str">
        <f>IF($C8499="","",IFERROR(_xlfn.XLOOKUP($C8499,'1.PrepList'!$I$2:$I$1500,'1.PrepList'!$J$2:$J$1500,"")&amp;"",""))</f>
        <v/>
      </c>
      <c r="E8499" s="638" t="str">
        <f>IF($C8499="","",IFERROR(_xlfn.XLOOKUP($C8499,'1.PrepList'!$I$2:$I$1500,'1.PrepList'!$N$2:$N$1500,"")&amp;"",""))</f>
        <v/>
      </c>
      <c r="F8499" s="638" t="str">
        <f>IF($C8499="","",IFERROR(_xlfn.XLOOKUP($C8499,'1.PrepList'!$I$2:$I$1500,'1.PrepList'!$K$2:$K$1500,"")&amp;"",""))</f>
        <v/>
      </c>
      <c r="H8499" s="644" t="str">
        <f>IF($C8499="","",IFERROR(IF(_xlfn.XLOOKUP($C8499,tbl_StartedStatus[Bold ID],tbl_StartedStatus[Started])="Started","Yes",IF(_xlfn.XLOOKUP($C8499,tbl_StartedStatus[Bold ID],tbl_StartedStatus[Started])="No Show","No Show","")),""))</f>
        <v/>
      </c>
    </row>
    <row r="8500" spans="1:8" ht="15" customHeight="1" thickBot="1">
      <c r="A8500" s="38" t="str">
        <f>IF($C8500="","",IFERROR(_xlfn.XLOOKUP($C8500,'1.PrepList'!$I$2:$I$1500,'1.PrepList'!$G$2:$G$1500,"")&amp;"",""))</f>
        <v/>
      </c>
      <c r="B8500" s="638" t="str">
        <f>IF($C8500="","",IFERROR(_xlfn.XLOOKUP($C8500,'1.PrepList'!$I$2:$I$1500,'1.PrepList'!$H$2:$H$1500,"")&amp;"",""))</f>
        <v/>
      </c>
      <c r="D8500" s="638" t="str">
        <f>IF($C8500="","",IFERROR(_xlfn.XLOOKUP($C8500,'1.PrepList'!$I$2:$I$1500,'1.PrepList'!$J$2:$J$1500,"")&amp;"",""))</f>
        <v/>
      </c>
      <c r="E8500" s="638" t="str">
        <f>IF($C8500="","",IFERROR(_xlfn.XLOOKUP($C8500,'1.PrepList'!$I$2:$I$1500,'1.PrepList'!$N$2:$N$1500,"")&amp;"",""))</f>
        <v/>
      </c>
      <c r="F8500" s="638" t="str">
        <f>IF($C8500="","",IFERROR(_xlfn.XLOOKUP($C8500,'1.PrepList'!$I$2:$I$1500,'1.PrepList'!$K$2:$K$1500,"")&amp;"",""))</f>
        <v/>
      </c>
      <c r="H8500" s="644" t="str">
        <f>IF($C8500="","",IFERROR(IF(_xlfn.XLOOKUP($C8500,tbl_StartedStatus[Bold ID],tbl_StartedStatus[Started])="Started","Yes",IF(_xlfn.XLOOKUP($C8500,tbl_StartedStatus[Bold ID],tbl_StartedStatus[Started])="No Show","No Show","")),""))</f>
        <v/>
      </c>
    </row>
    <row r="8501" spans="1:8" ht="15" customHeight="1" thickBot="1">
      <c r="A8501" s="38" t="str">
        <f>IF($C8501="","",IFERROR(_xlfn.XLOOKUP($C8501,'1.PrepList'!$I$2:$I$1500,'1.PrepList'!$G$2:$G$1500,"")&amp;"",""))</f>
        <v/>
      </c>
      <c r="B8501" s="638" t="str">
        <f>IF($C8501="","",IFERROR(_xlfn.XLOOKUP($C8501,'1.PrepList'!$I$2:$I$1500,'1.PrepList'!$H$2:$H$1500,"")&amp;"",""))</f>
        <v/>
      </c>
      <c r="D8501" s="638" t="str">
        <f>IF($C8501="","",IFERROR(_xlfn.XLOOKUP($C8501,'1.PrepList'!$I$2:$I$1500,'1.PrepList'!$J$2:$J$1500,"")&amp;"",""))</f>
        <v/>
      </c>
      <c r="E8501" s="638" t="str">
        <f>IF($C8501="","",IFERROR(_xlfn.XLOOKUP($C8501,'1.PrepList'!$I$2:$I$1500,'1.PrepList'!$N$2:$N$1500,"")&amp;"",""))</f>
        <v/>
      </c>
      <c r="F8501" s="638" t="str">
        <f>IF($C8501="","",IFERROR(_xlfn.XLOOKUP($C8501,'1.PrepList'!$I$2:$I$1500,'1.PrepList'!$K$2:$K$1500,"")&amp;"",""))</f>
        <v/>
      </c>
      <c r="H8501" s="644" t="str">
        <f>IF($C8501="","",IFERROR(IF(_xlfn.XLOOKUP($C8501,tbl_StartedStatus[Bold ID],tbl_StartedStatus[Started])="Started","Yes",IF(_xlfn.XLOOKUP($C8501,tbl_StartedStatus[Bold ID],tbl_StartedStatus[Started])="No Show","No Show","")),""))</f>
        <v/>
      </c>
    </row>
    <row r="8502" spans="1:8" ht="15" customHeight="1" thickBot="1">
      <c r="A8502" s="38" t="str">
        <f>IF($C8502="","",IFERROR(_xlfn.XLOOKUP($C8502,'1.PrepList'!$I$2:$I$1500,'1.PrepList'!$G$2:$G$1500,"")&amp;"",""))</f>
        <v/>
      </c>
      <c r="B8502" s="638" t="str">
        <f>IF($C8502="","",IFERROR(_xlfn.XLOOKUP($C8502,'1.PrepList'!$I$2:$I$1500,'1.PrepList'!$H$2:$H$1500,"")&amp;"",""))</f>
        <v/>
      </c>
      <c r="D8502" s="638" t="str">
        <f>IF($C8502="","",IFERROR(_xlfn.XLOOKUP($C8502,'1.PrepList'!$I$2:$I$1500,'1.PrepList'!$J$2:$J$1500,"")&amp;"",""))</f>
        <v/>
      </c>
      <c r="E8502" s="638" t="str">
        <f>IF($C8502="","",IFERROR(_xlfn.XLOOKUP($C8502,'1.PrepList'!$I$2:$I$1500,'1.PrepList'!$N$2:$N$1500,"")&amp;"",""))</f>
        <v/>
      </c>
      <c r="F8502" s="638" t="str">
        <f>IF($C8502="","",IFERROR(_xlfn.XLOOKUP($C8502,'1.PrepList'!$I$2:$I$1500,'1.PrepList'!$K$2:$K$1500,"")&amp;"",""))</f>
        <v/>
      </c>
      <c r="H8502" s="644" t="str">
        <f>IF($C8502="","",IFERROR(IF(_xlfn.XLOOKUP($C8502,tbl_StartedStatus[Bold ID],tbl_StartedStatus[Started])="Started","Yes",IF(_xlfn.XLOOKUP($C8502,tbl_StartedStatus[Bold ID],tbl_StartedStatus[Started])="No Show","No Show","")),""))</f>
        <v/>
      </c>
    </row>
    <row r="8503" spans="1:8" ht="15" customHeight="1" thickBot="1">
      <c r="A8503" s="38" t="str">
        <f>IF($C8503="","",IFERROR(_xlfn.XLOOKUP($C8503,'1.PrepList'!$I$2:$I$1500,'1.PrepList'!$G$2:$G$1500,"")&amp;"",""))</f>
        <v/>
      </c>
      <c r="B8503" s="638" t="str">
        <f>IF($C8503="","",IFERROR(_xlfn.XLOOKUP($C8503,'1.PrepList'!$I$2:$I$1500,'1.PrepList'!$H$2:$H$1500,"")&amp;"",""))</f>
        <v/>
      </c>
      <c r="D8503" s="638" t="str">
        <f>IF($C8503="","",IFERROR(_xlfn.XLOOKUP($C8503,'1.PrepList'!$I$2:$I$1500,'1.PrepList'!$J$2:$J$1500,"")&amp;"",""))</f>
        <v/>
      </c>
      <c r="E8503" s="638" t="str">
        <f>IF($C8503="","",IFERROR(_xlfn.XLOOKUP($C8503,'1.PrepList'!$I$2:$I$1500,'1.PrepList'!$N$2:$N$1500,"")&amp;"",""))</f>
        <v/>
      </c>
      <c r="F8503" s="638" t="str">
        <f>IF($C8503="","",IFERROR(_xlfn.XLOOKUP($C8503,'1.PrepList'!$I$2:$I$1500,'1.PrepList'!$K$2:$K$1500,"")&amp;"",""))</f>
        <v/>
      </c>
      <c r="H8503" s="644" t="str">
        <f>IF($C8503="","",IFERROR(IF(_xlfn.XLOOKUP($C8503,tbl_StartedStatus[Bold ID],tbl_StartedStatus[Started])="Started","Yes",IF(_xlfn.XLOOKUP($C8503,tbl_StartedStatus[Bold ID],tbl_StartedStatus[Started])="No Show","No Show","")),""))</f>
        <v/>
      </c>
    </row>
    <row r="8504" spans="1:8" ht="15" customHeight="1" thickBot="1">
      <c r="A8504" s="38" t="str">
        <f>IF($C8504="","",IFERROR(_xlfn.XLOOKUP($C8504,'1.PrepList'!$I$2:$I$1500,'1.PrepList'!$G$2:$G$1500,"")&amp;"",""))</f>
        <v/>
      </c>
      <c r="B8504" s="638" t="str">
        <f>IF($C8504="","",IFERROR(_xlfn.XLOOKUP($C8504,'1.PrepList'!$I$2:$I$1500,'1.PrepList'!$H$2:$H$1500,"")&amp;"",""))</f>
        <v/>
      </c>
      <c r="D8504" s="638" t="str">
        <f>IF($C8504="","",IFERROR(_xlfn.XLOOKUP($C8504,'1.PrepList'!$I$2:$I$1500,'1.PrepList'!$J$2:$J$1500,"")&amp;"",""))</f>
        <v/>
      </c>
      <c r="E8504" s="638" t="str">
        <f>IF($C8504="","",IFERROR(_xlfn.XLOOKUP($C8504,'1.PrepList'!$I$2:$I$1500,'1.PrepList'!$N$2:$N$1500,"")&amp;"",""))</f>
        <v/>
      </c>
      <c r="F8504" s="638" t="str">
        <f>IF($C8504="","",IFERROR(_xlfn.XLOOKUP($C8504,'1.PrepList'!$I$2:$I$1500,'1.PrepList'!$K$2:$K$1500,"")&amp;"",""))</f>
        <v/>
      </c>
      <c r="H8504" s="644" t="str">
        <f>IF($C8504="","",IFERROR(IF(_xlfn.XLOOKUP($C8504,tbl_StartedStatus[Bold ID],tbl_StartedStatus[Started])="Started","Yes",IF(_xlfn.XLOOKUP($C8504,tbl_StartedStatus[Bold ID],tbl_StartedStatus[Started])="No Show","No Show","")),""))</f>
        <v/>
      </c>
    </row>
    <row r="8505" spans="1:8" ht="15" customHeight="1" thickBot="1">
      <c r="A8505" s="38" t="str">
        <f>IF($C8505="","",IFERROR(_xlfn.XLOOKUP($C8505,'1.PrepList'!$I$2:$I$1500,'1.PrepList'!$G$2:$G$1500,"")&amp;"",""))</f>
        <v/>
      </c>
      <c r="B8505" s="638" t="str">
        <f>IF($C8505="","",IFERROR(_xlfn.XLOOKUP($C8505,'1.PrepList'!$I$2:$I$1500,'1.PrepList'!$H$2:$H$1500,"")&amp;"",""))</f>
        <v/>
      </c>
      <c r="D8505" s="638" t="str">
        <f>IF($C8505="","",IFERROR(_xlfn.XLOOKUP($C8505,'1.PrepList'!$I$2:$I$1500,'1.PrepList'!$J$2:$J$1500,"")&amp;"",""))</f>
        <v/>
      </c>
      <c r="E8505" s="638" t="str">
        <f>IF($C8505="","",IFERROR(_xlfn.XLOOKUP($C8505,'1.PrepList'!$I$2:$I$1500,'1.PrepList'!$N$2:$N$1500,"")&amp;"",""))</f>
        <v/>
      </c>
      <c r="F8505" s="638" t="str">
        <f>IF($C8505="","",IFERROR(_xlfn.XLOOKUP($C8505,'1.PrepList'!$I$2:$I$1500,'1.PrepList'!$K$2:$K$1500,"")&amp;"",""))</f>
        <v/>
      </c>
      <c r="H8505" s="644" t="str">
        <f>IF($C8505="","",IFERROR(IF(_xlfn.XLOOKUP($C8505,tbl_StartedStatus[Bold ID],tbl_StartedStatus[Started])="Started","Yes",IF(_xlfn.XLOOKUP($C8505,tbl_StartedStatus[Bold ID],tbl_StartedStatus[Started])="No Show","No Show","")),""))</f>
        <v/>
      </c>
    </row>
    <row r="8506" spans="1:8" ht="15" customHeight="1" thickBot="1">
      <c r="A8506" s="38" t="str">
        <f>IF($C8506="","",IFERROR(_xlfn.XLOOKUP($C8506,'1.PrepList'!$I$2:$I$1500,'1.PrepList'!$G$2:$G$1500,"")&amp;"",""))</f>
        <v/>
      </c>
      <c r="B8506" s="638" t="str">
        <f>IF($C8506="","",IFERROR(_xlfn.XLOOKUP($C8506,'1.PrepList'!$I$2:$I$1500,'1.PrepList'!$H$2:$H$1500,"")&amp;"",""))</f>
        <v/>
      </c>
      <c r="D8506" s="638" t="str">
        <f>IF($C8506="","",IFERROR(_xlfn.XLOOKUP($C8506,'1.PrepList'!$I$2:$I$1500,'1.PrepList'!$J$2:$J$1500,"")&amp;"",""))</f>
        <v/>
      </c>
      <c r="E8506" s="638" t="str">
        <f>IF($C8506="","",IFERROR(_xlfn.XLOOKUP($C8506,'1.PrepList'!$I$2:$I$1500,'1.PrepList'!$N$2:$N$1500,"")&amp;"",""))</f>
        <v/>
      </c>
      <c r="F8506" s="638" t="str">
        <f>IF($C8506="","",IFERROR(_xlfn.XLOOKUP($C8506,'1.PrepList'!$I$2:$I$1500,'1.PrepList'!$K$2:$K$1500,"")&amp;"",""))</f>
        <v/>
      </c>
      <c r="H8506" s="644" t="str">
        <f>IF($C8506="","",IFERROR(IF(_xlfn.XLOOKUP($C8506,tbl_StartedStatus[Bold ID],tbl_StartedStatus[Started])="Started","Yes",IF(_xlfn.XLOOKUP($C8506,tbl_StartedStatus[Bold ID],tbl_StartedStatus[Started])="No Show","No Show","")),""))</f>
        <v/>
      </c>
    </row>
    <row r="8507" spans="1:8" ht="15" customHeight="1" thickBot="1">
      <c r="A8507" s="38" t="str">
        <f>IF($C8507="","",IFERROR(_xlfn.XLOOKUP($C8507,'1.PrepList'!$I$2:$I$1500,'1.PrepList'!$G$2:$G$1500,"")&amp;"",""))</f>
        <v/>
      </c>
      <c r="B8507" s="638" t="str">
        <f>IF($C8507="","",IFERROR(_xlfn.XLOOKUP($C8507,'1.PrepList'!$I$2:$I$1500,'1.PrepList'!$H$2:$H$1500,"")&amp;"",""))</f>
        <v/>
      </c>
      <c r="D8507" s="638" t="str">
        <f>IF($C8507="","",IFERROR(_xlfn.XLOOKUP($C8507,'1.PrepList'!$I$2:$I$1500,'1.PrepList'!$J$2:$J$1500,"")&amp;"",""))</f>
        <v/>
      </c>
      <c r="E8507" s="638" t="str">
        <f>IF($C8507="","",IFERROR(_xlfn.XLOOKUP($C8507,'1.PrepList'!$I$2:$I$1500,'1.PrepList'!$N$2:$N$1500,"")&amp;"",""))</f>
        <v/>
      </c>
      <c r="F8507" s="638" t="str">
        <f>IF($C8507="","",IFERROR(_xlfn.XLOOKUP($C8507,'1.PrepList'!$I$2:$I$1500,'1.PrepList'!$K$2:$K$1500,"")&amp;"",""))</f>
        <v/>
      </c>
      <c r="H8507" s="644" t="str">
        <f>IF($C8507="","",IFERROR(IF(_xlfn.XLOOKUP($C8507,tbl_StartedStatus[Bold ID],tbl_StartedStatus[Started])="Started","Yes",IF(_xlfn.XLOOKUP($C8507,tbl_StartedStatus[Bold ID],tbl_StartedStatus[Started])="No Show","No Show","")),""))</f>
        <v/>
      </c>
    </row>
    <row r="8508" spans="1:8" ht="15" customHeight="1" thickBot="1">
      <c r="A8508" s="38" t="str">
        <f>IF($C8508="","",IFERROR(_xlfn.XLOOKUP($C8508,'1.PrepList'!$I$2:$I$1500,'1.PrepList'!$G$2:$G$1500,"")&amp;"",""))</f>
        <v/>
      </c>
      <c r="B8508" s="638" t="str">
        <f>IF($C8508="","",IFERROR(_xlfn.XLOOKUP($C8508,'1.PrepList'!$I$2:$I$1500,'1.PrepList'!$H$2:$H$1500,"")&amp;"",""))</f>
        <v/>
      </c>
      <c r="D8508" s="638" t="str">
        <f>IF($C8508="","",IFERROR(_xlfn.XLOOKUP($C8508,'1.PrepList'!$I$2:$I$1500,'1.PrepList'!$J$2:$J$1500,"")&amp;"",""))</f>
        <v/>
      </c>
      <c r="E8508" s="638" t="str">
        <f>IF($C8508="","",IFERROR(_xlfn.XLOOKUP($C8508,'1.PrepList'!$I$2:$I$1500,'1.PrepList'!$N$2:$N$1500,"")&amp;"",""))</f>
        <v/>
      </c>
      <c r="F8508" s="638" t="str">
        <f>IF($C8508="","",IFERROR(_xlfn.XLOOKUP($C8508,'1.PrepList'!$I$2:$I$1500,'1.PrepList'!$K$2:$K$1500,"")&amp;"",""))</f>
        <v/>
      </c>
      <c r="H8508" s="644" t="str">
        <f>IF($C8508="","",IFERROR(IF(_xlfn.XLOOKUP($C8508,tbl_StartedStatus[Bold ID],tbl_StartedStatus[Started])="Started","Yes",IF(_xlfn.XLOOKUP($C8508,tbl_StartedStatus[Bold ID],tbl_StartedStatus[Started])="No Show","No Show","")),""))</f>
        <v/>
      </c>
    </row>
    <row r="8509" spans="1:8" ht="15" customHeight="1" thickBot="1">
      <c r="A8509" s="38" t="str">
        <f>IF($C8509="","",IFERROR(_xlfn.XLOOKUP($C8509,'1.PrepList'!$I$2:$I$1500,'1.PrepList'!$G$2:$G$1500,"")&amp;"",""))</f>
        <v/>
      </c>
      <c r="B8509" s="638" t="str">
        <f>IF($C8509="","",IFERROR(_xlfn.XLOOKUP($C8509,'1.PrepList'!$I$2:$I$1500,'1.PrepList'!$H$2:$H$1500,"")&amp;"",""))</f>
        <v/>
      </c>
      <c r="D8509" s="638" t="str">
        <f>IF($C8509="","",IFERROR(_xlfn.XLOOKUP($C8509,'1.PrepList'!$I$2:$I$1500,'1.PrepList'!$J$2:$J$1500,"")&amp;"",""))</f>
        <v/>
      </c>
      <c r="E8509" s="638" t="str">
        <f>IF($C8509="","",IFERROR(_xlfn.XLOOKUP($C8509,'1.PrepList'!$I$2:$I$1500,'1.PrepList'!$N$2:$N$1500,"")&amp;"",""))</f>
        <v/>
      </c>
      <c r="F8509" s="638" t="str">
        <f>IF($C8509="","",IFERROR(_xlfn.XLOOKUP($C8509,'1.PrepList'!$I$2:$I$1500,'1.PrepList'!$K$2:$K$1500,"")&amp;"",""))</f>
        <v/>
      </c>
      <c r="H8509" s="644" t="str">
        <f>IF($C8509="","",IFERROR(IF(_xlfn.XLOOKUP($C8509,tbl_StartedStatus[Bold ID],tbl_StartedStatus[Started])="Started","Yes",IF(_xlfn.XLOOKUP($C8509,tbl_StartedStatus[Bold ID],tbl_StartedStatus[Started])="No Show","No Show","")),""))</f>
        <v/>
      </c>
    </row>
    <row r="8510" spans="1:8" ht="15" customHeight="1" thickBot="1">
      <c r="A8510" s="38" t="str">
        <f>IF($C8510="","",IFERROR(_xlfn.XLOOKUP($C8510,'1.PrepList'!$I$2:$I$1500,'1.PrepList'!$G$2:$G$1500,"")&amp;"",""))</f>
        <v/>
      </c>
      <c r="B8510" s="638" t="str">
        <f>IF($C8510="","",IFERROR(_xlfn.XLOOKUP($C8510,'1.PrepList'!$I$2:$I$1500,'1.PrepList'!$H$2:$H$1500,"")&amp;"",""))</f>
        <v/>
      </c>
      <c r="D8510" s="638" t="str">
        <f>IF($C8510="","",IFERROR(_xlfn.XLOOKUP($C8510,'1.PrepList'!$I$2:$I$1500,'1.PrepList'!$J$2:$J$1500,"")&amp;"",""))</f>
        <v/>
      </c>
      <c r="E8510" s="638" t="str">
        <f>IF($C8510="","",IFERROR(_xlfn.XLOOKUP($C8510,'1.PrepList'!$I$2:$I$1500,'1.PrepList'!$N$2:$N$1500,"")&amp;"",""))</f>
        <v/>
      </c>
      <c r="F8510" s="638" t="str">
        <f>IF($C8510="","",IFERROR(_xlfn.XLOOKUP($C8510,'1.PrepList'!$I$2:$I$1500,'1.PrepList'!$K$2:$K$1500,"")&amp;"",""))</f>
        <v/>
      </c>
      <c r="H8510" s="644" t="str">
        <f>IF($C8510="","",IFERROR(IF(_xlfn.XLOOKUP($C8510,tbl_StartedStatus[Bold ID],tbl_StartedStatus[Started])="Started","Yes",IF(_xlfn.XLOOKUP($C8510,tbl_StartedStatus[Bold ID],tbl_StartedStatus[Started])="No Show","No Show","")),""))</f>
        <v/>
      </c>
    </row>
    <row r="8511" spans="1:8" ht="15" customHeight="1" thickBot="1">
      <c r="A8511" s="38" t="str">
        <f>IF($C8511="","",IFERROR(_xlfn.XLOOKUP($C8511,'1.PrepList'!$I$2:$I$1500,'1.PrepList'!$G$2:$G$1500,"")&amp;"",""))</f>
        <v/>
      </c>
      <c r="B8511" s="638" t="str">
        <f>IF($C8511="","",IFERROR(_xlfn.XLOOKUP($C8511,'1.PrepList'!$I$2:$I$1500,'1.PrepList'!$H$2:$H$1500,"")&amp;"",""))</f>
        <v/>
      </c>
      <c r="D8511" s="638" t="str">
        <f>IF($C8511="","",IFERROR(_xlfn.XLOOKUP($C8511,'1.PrepList'!$I$2:$I$1500,'1.PrepList'!$J$2:$J$1500,"")&amp;"",""))</f>
        <v/>
      </c>
      <c r="E8511" s="638" t="str">
        <f>IF($C8511="","",IFERROR(_xlfn.XLOOKUP($C8511,'1.PrepList'!$I$2:$I$1500,'1.PrepList'!$N$2:$N$1500,"")&amp;"",""))</f>
        <v/>
      </c>
      <c r="F8511" s="638" t="str">
        <f>IF($C8511="","",IFERROR(_xlfn.XLOOKUP($C8511,'1.PrepList'!$I$2:$I$1500,'1.PrepList'!$K$2:$K$1500,"")&amp;"",""))</f>
        <v/>
      </c>
      <c r="H8511" s="644" t="str">
        <f>IF($C8511="","",IFERROR(IF(_xlfn.XLOOKUP($C8511,tbl_StartedStatus[Bold ID],tbl_StartedStatus[Started])="Started","Yes",IF(_xlfn.XLOOKUP($C8511,tbl_StartedStatus[Bold ID],tbl_StartedStatus[Started])="No Show","No Show","")),""))</f>
        <v/>
      </c>
    </row>
    <row r="8512" spans="1:8" ht="15" customHeight="1" thickBot="1">
      <c r="A8512" s="38" t="str">
        <f>IF($C8512="","",IFERROR(_xlfn.XLOOKUP($C8512,'1.PrepList'!$I$2:$I$1500,'1.PrepList'!$G$2:$G$1500,"")&amp;"",""))</f>
        <v/>
      </c>
      <c r="B8512" s="638" t="str">
        <f>IF($C8512="","",IFERROR(_xlfn.XLOOKUP($C8512,'1.PrepList'!$I$2:$I$1500,'1.PrepList'!$H$2:$H$1500,"")&amp;"",""))</f>
        <v/>
      </c>
      <c r="D8512" s="638" t="str">
        <f>IF($C8512="","",IFERROR(_xlfn.XLOOKUP($C8512,'1.PrepList'!$I$2:$I$1500,'1.PrepList'!$J$2:$J$1500,"")&amp;"",""))</f>
        <v/>
      </c>
      <c r="E8512" s="638" t="str">
        <f>IF($C8512="","",IFERROR(_xlfn.XLOOKUP($C8512,'1.PrepList'!$I$2:$I$1500,'1.PrepList'!$N$2:$N$1500,"")&amp;"",""))</f>
        <v/>
      </c>
      <c r="F8512" s="638" t="str">
        <f>IF($C8512="","",IFERROR(_xlfn.XLOOKUP($C8512,'1.PrepList'!$I$2:$I$1500,'1.PrepList'!$K$2:$K$1500,"")&amp;"",""))</f>
        <v/>
      </c>
      <c r="H8512" s="644" t="str">
        <f>IF($C8512="","",IFERROR(IF(_xlfn.XLOOKUP($C8512,tbl_StartedStatus[Bold ID],tbl_StartedStatus[Started])="Started","Yes",IF(_xlfn.XLOOKUP($C8512,tbl_StartedStatus[Bold ID],tbl_StartedStatus[Started])="No Show","No Show","")),""))</f>
        <v/>
      </c>
    </row>
    <row r="8513" spans="1:8" ht="15" customHeight="1" thickBot="1">
      <c r="A8513" s="38" t="str">
        <f>IF($C8513="","",IFERROR(_xlfn.XLOOKUP($C8513,'1.PrepList'!$I$2:$I$1500,'1.PrepList'!$G$2:$G$1500,"")&amp;"",""))</f>
        <v/>
      </c>
      <c r="B8513" s="638" t="str">
        <f>IF($C8513="","",IFERROR(_xlfn.XLOOKUP($C8513,'1.PrepList'!$I$2:$I$1500,'1.PrepList'!$H$2:$H$1500,"")&amp;"",""))</f>
        <v/>
      </c>
      <c r="D8513" s="638" t="str">
        <f>IF($C8513="","",IFERROR(_xlfn.XLOOKUP($C8513,'1.PrepList'!$I$2:$I$1500,'1.PrepList'!$J$2:$J$1500,"")&amp;"",""))</f>
        <v/>
      </c>
      <c r="E8513" s="638" t="str">
        <f>IF($C8513="","",IFERROR(_xlfn.XLOOKUP($C8513,'1.PrepList'!$I$2:$I$1500,'1.PrepList'!$N$2:$N$1500,"")&amp;"",""))</f>
        <v/>
      </c>
      <c r="F8513" s="638" t="str">
        <f>IF($C8513="","",IFERROR(_xlfn.XLOOKUP($C8513,'1.PrepList'!$I$2:$I$1500,'1.PrepList'!$K$2:$K$1500,"")&amp;"",""))</f>
        <v/>
      </c>
      <c r="H8513" s="644" t="str">
        <f>IF($C8513="","",IFERROR(IF(_xlfn.XLOOKUP($C8513,tbl_StartedStatus[Bold ID],tbl_StartedStatus[Started])="Started","Yes",IF(_xlfn.XLOOKUP($C8513,tbl_StartedStatus[Bold ID],tbl_StartedStatus[Started])="No Show","No Show","")),""))</f>
        <v/>
      </c>
    </row>
    <row r="8514" spans="1:8" ht="15" customHeight="1" thickBot="1">
      <c r="A8514" s="38" t="str">
        <f>IF($C8514="","",IFERROR(_xlfn.XLOOKUP($C8514,'1.PrepList'!$I$2:$I$1500,'1.PrepList'!$G$2:$G$1500,"")&amp;"",""))</f>
        <v/>
      </c>
      <c r="B8514" s="638" t="str">
        <f>IF($C8514="","",IFERROR(_xlfn.XLOOKUP($C8514,'1.PrepList'!$I$2:$I$1500,'1.PrepList'!$H$2:$H$1500,"")&amp;"",""))</f>
        <v/>
      </c>
      <c r="D8514" s="638" t="str">
        <f>IF($C8514="","",IFERROR(_xlfn.XLOOKUP($C8514,'1.PrepList'!$I$2:$I$1500,'1.PrepList'!$J$2:$J$1500,"")&amp;"",""))</f>
        <v/>
      </c>
      <c r="E8514" s="638" t="str">
        <f>IF($C8514="","",IFERROR(_xlfn.XLOOKUP($C8514,'1.PrepList'!$I$2:$I$1500,'1.PrepList'!$N$2:$N$1500,"")&amp;"",""))</f>
        <v/>
      </c>
      <c r="F8514" s="638" t="str">
        <f>IF($C8514="","",IFERROR(_xlfn.XLOOKUP($C8514,'1.PrepList'!$I$2:$I$1500,'1.PrepList'!$K$2:$K$1500,"")&amp;"",""))</f>
        <v/>
      </c>
      <c r="H8514" s="644" t="str">
        <f>IF($C8514="","",IFERROR(IF(_xlfn.XLOOKUP($C8514,tbl_StartedStatus[Bold ID],tbl_StartedStatus[Started])="Started","Yes",IF(_xlfn.XLOOKUP($C8514,tbl_StartedStatus[Bold ID],tbl_StartedStatus[Started])="No Show","No Show","")),""))</f>
        <v/>
      </c>
    </row>
    <row r="8515" spans="1:8" ht="15" customHeight="1" thickBot="1">
      <c r="A8515" s="38" t="str">
        <f>IF($C8515="","",IFERROR(_xlfn.XLOOKUP($C8515,'1.PrepList'!$I$2:$I$1500,'1.PrepList'!$G$2:$G$1500,"")&amp;"",""))</f>
        <v/>
      </c>
      <c r="B8515" s="638" t="str">
        <f>IF($C8515="","",IFERROR(_xlfn.XLOOKUP($C8515,'1.PrepList'!$I$2:$I$1500,'1.PrepList'!$H$2:$H$1500,"")&amp;"",""))</f>
        <v/>
      </c>
      <c r="D8515" s="638" t="str">
        <f>IF($C8515="","",IFERROR(_xlfn.XLOOKUP($C8515,'1.PrepList'!$I$2:$I$1500,'1.PrepList'!$J$2:$J$1500,"")&amp;"",""))</f>
        <v/>
      </c>
      <c r="E8515" s="638" t="str">
        <f>IF($C8515="","",IFERROR(_xlfn.XLOOKUP($C8515,'1.PrepList'!$I$2:$I$1500,'1.PrepList'!$N$2:$N$1500,"")&amp;"",""))</f>
        <v/>
      </c>
      <c r="F8515" s="638" t="str">
        <f>IF($C8515="","",IFERROR(_xlfn.XLOOKUP($C8515,'1.PrepList'!$I$2:$I$1500,'1.PrepList'!$K$2:$K$1500,"")&amp;"",""))</f>
        <v/>
      </c>
      <c r="H8515" s="644" t="str">
        <f>IF($C8515="","",IFERROR(IF(_xlfn.XLOOKUP($C8515,tbl_StartedStatus[Bold ID],tbl_StartedStatus[Started])="Started","Yes",IF(_xlfn.XLOOKUP($C8515,tbl_StartedStatus[Bold ID],tbl_StartedStatus[Started])="No Show","No Show","")),""))</f>
        <v/>
      </c>
    </row>
    <row r="8516" spans="1:8" ht="15" customHeight="1" thickBot="1">
      <c r="A8516" s="38" t="str">
        <f>IF($C8516="","",IFERROR(_xlfn.XLOOKUP($C8516,'1.PrepList'!$I$2:$I$1500,'1.PrepList'!$G$2:$G$1500,"")&amp;"",""))</f>
        <v/>
      </c>
      <c r="B8516" s="638" t="str">
        <f>IF($C8516="","",IFERROR(_xlfn.XLOOKUP($C8516,'1.PrepList'!$I$2:$I$1500,'1.PrepList'!$H$2:$H$1500,"")&amp;"",""))</f>
        <v/>
      </c>
      <c r="D8516" s="638" t="str">
        <f>IF($C8516="","",IFERROR(_xlfn.XLOOKUP($C8516,'1.PrepList'!$I$2:$I$1500,'1.PrepList'!$J$2:$J$1500,"")&amp;"",""))</f>
        <v/>
      </c>
      <c r="E8516" s="638" t="str">
        <f>IF($C8516="","",IFERROR(_xlfn.XLOOKUP($C8516,'1.PrepList'!$I$2:$I$1500,'1.PrepList'!$N$2:$N$1500,"")&amp;"",""))</f>
        <v/>
      </c>
      <c r="F8516" s="638" t="str">
        <f>IF($C8516="","",IFERROR(_xlfn.XLOOKUP($C8516,'1.PrepList'!$I$2:$I$1500,'1.PrepList'!$K$2:$K$1500,"")&amp;"",""))</f>
        <v/>
      </c>
      <c r="H8516" s="644" t="str">
        <f>IF($C8516="","",IFERROR(IF(_xlfn.XLOOKUP($C8516,tbl_StartedStatus[Bold ID],tbl_StartedStatus[Started])="Started","Yes",IF(_xlfn.XLOOKUP($C8516,tbl_StartedStatus[Bold ID],tbl_StartedStatus[Started])="No Show","No Show","")),""))</f>
        <v/>
      </c>
    </row>
    <row r="8517" spans="1:8" ht="15" customHeight="1" thickBot="1">
      <c r="A8517" s="38" t="str">
        <f>IF($C8517="","",IFERROR(_xlfn.XLOOKUP($C8517,'1.PrepList'!$I$2:$I$1500,'1.PrepList'!$G$2:$G$1500,"")&amp;"",""))</f>
        <v/>
      </c>
      <c r="B8517" s="638" t="str">
        <f>IF($C8517="","",IFERROR(_xlfn.XLOOKUP($C8517,'1.PrepList'!$I$2:$I$1500,'1.PrepList'!$H$2:$H$1500,"")&amp;"",""))</f>
        <v/>
      </c>
      <c r="D8517" s="638" t="str">
        <f>IF($C8517="","",IFERROR(_xlfn.XLOOKUP($C8517,'1.PrepList'!$I$2:$I$1500,'1.PrepList'!$J$2:$J$1500,"")&amp;"",""))</f>
        <v/>
      </c>
      <c r="E8517" s="638" t="str">
        <f>IF($C8517="","",IFERROR(_xlfn.XLOOKUP($C8517,'1.PrepList'!$I$2:$I$1500,'1.PrepList'!$N$2:$N$1500,"")&amp;"",""))</f>
        <v/>
      </c>
      <c r="F8517" s="638" t="str">
        <f>IF($C8517="","",IFERROR(_xlfn.XLOOKUP($C8517,'1.PrepList'!$I$2:$I$1500,'1.PrepList'!$K$2:$K$1500,"")&amp;"",""))</f>
        <v/>
      </c>
      <c r="H8517" s="644" t="str">
        <f>IF($C8517="","",IFERROR(IF(_xlfn.XLOOKUP($C8517,tbl_StartedStatus[Bold ID],tbl_StartedStatus[Started])="Started","Yes",IF(_xlfn.XLOOKUP($C8517,tbl_StartedStatus[Bold ID],tbl_StartedStatus[Started])="No Show","No Show","")),""))</f>
        <v/>
      </c>
    </row>
    <row r="8518" spans="1:8" ht="15" customHeight="1" thickBot="1">
      <c r="A8518" s="38" t="str">
        <f>IF($C8518="","",IFERROR(_xlfn.XLOOKUP($C8518,'1.PrepList'!$I$2:$I$1500,'1.PrepList'!$G$2:$G$1500,"")&amp;"",""))</f>
        <v/>
      </c>
      <c r="B8518" s="638" t="str">
        <f>IF($C8518="","",IFERROR(_xlfn.XLOOKUP($C8518,'1.PrepList'!$I$2:$I$1500,'1.PrepList'!$H$2:$H$1500,"")&amp;"",""))</f>
        <v/>
      </c>
      <c r="D8518" s="638" t="str">
        <f>IF($C8518="","",IFERROR(_xlfn.XLOOKUP($C8518,'1.PrepList'!$I$2:$I$1500,'1.PrepList'!$J$2:$J$1500,"")&amp;"",""))</f>
        <v/>
      </c>
      <c r="E8518" s="638" t="str">
        <f>IF($C8518="","",IFERROR(_xlfn.XLOOKUP($C8518,'1.PrepList'!$I$2:$I$1500,'1.PrepList'!$N$2:$N$1500,"")&amp;"",""))</f>
        <v/>
      </c>
      <c r="F8518" s="638" t="str">
        <f>IF($C8518="","",IFERROR(_xlfn.XLOOKUP($C8518,'1.PrepList'!$I$2:$I$1500,'1.PrepList'!$K$2:$K$1500,"")&amp;"",""))</f>
        <v/>
      </c>
      <c r="H8518" s="644" t="str">
        <f>IF($C8518="","",IFERROR(IF(_xlfn.XLOOKUP($C8518,tbl_StartedStatus[Bold ID],tbl_StartedStatus[Started])="Started","Yes",IF(_xlfn.XLOOKUP($C8518,tbl_StartedStatus[Bold ID],tbl_StartedStatus[Started])="No Show","No Show","")),""))</f>
        <v/>
      </c>
    </row>
    <row r="8519" spans="1:8" ht="15" customHeight="1" thickBot="1">
      <c r="A8519" s="38" t="str">
        <f>IF($C8519="","",IFERROR(_xlfn.XLOOKUP($C8519,'1.PrepList'!$I$2:$I$1500,'1.PrepList'!$G$2:$G$1500,"")&amp;"",""))</f>
        <v/>
      </c>
      <c r="B8519" s="638" t="str">
        <f>IF($C8519="","",IFERROR(_xlfn.XLOOKUP($C8519,'1.PrepList'!$I$2:$I$1500,'1.PrepList'!$H$2:$H$1500,"")&amp;"",""))</f>
        <v/>
      </c>
      <c r="D8519" s="638" t="str">
        <f>IF($C8519="","",IFERROR(_xlfn.XLOOKUP($C8519,'1.PrepList'!$I$2:$I$1500,'1.PrepList'!$J$2:$J$1500,"")&amp;"",""))</f>
        <v/>
      </c>
      <c r="E8519" s="638" t="str">
        <f>IF($C8519="","",IFERROR(_xlfn.XLOOKUP($C8519,'1.PrepList'!$I$2:$I$1500,'1.PrepList'!$N$2:$N$1500,"")&amp;"",""))</f>
        <v/>
      </c>
      <c r="F8519" s="638" t="str">
        <f>IF($C8519="","",IFERROR(_xlfn.XLOOKUP($C8519,'1.PrepList'!$I$2:$I$1500,'1.PrepList'!$K$2:$K$1500,"")&amp;"",""))</f>
        <v/>
      </c>
      <c r="H8519" s="644" t="str">
        <f>IF($C8519="","",IFERROR(IF(_xlfn.XLOOKUP($C8519,tbl_StartedStatus[Bold ID],tbl_StartedStatus[Started])="Started","Yes",IF(_xlfn.XLOOKUP($C8519,tbl_StartedStatus[Bold ID],tbl_StartedStatus[Started])="No Show","No Show","")),""))</f>
        <v/>
      </c>
    </row>
    <row r="8520" spans="1:8" ht="15" customHeight="1" thickBot="1">
      <c r="A8520" s="38" t="str">
        <f>IF($C8520="","",IFERROR(_xlfn.XLOOKUP($C8520,'1.PrepList'!$I$2:$I$1500,'1.PrepList'!$G$2:$G$1500,"")&amp;"",""))</f>
        <v/>
      </c>
      <c r="B8520" s="638" t="str">
        <f>IF($C8520="","",IFERROR(_xlfn.XLOOKUP($C8520,'1.PrepList'!$I$2:$I$1500,'1.PrepList'!$H$2:$H$1500,"")&amp;"",""))</f>
        <v/>
      </c>
      <c r="D8520" s="638" t="str">
        <f>IF($C8520="","",IFERROR(_xlfn.XLOOKUP($C8520,'1.PrepList'!$I$2:$I$1500,'1.PrepList'!$J$2:$J$1500,"")&amp;"",""))</f>
        <v/>
      </c>
      <c r="E8520" s="638" t="str">
        <f>IF($C8520="","",IFERROR(_xlfn.XLOOKUP($C8520,'1.PrepList'!$I$2:$I$1500,'1.PrepList'!$N$2:$N$1500,"")&amp;"",""))</f>
        <v/>
      </c>
      <c r="F8520" s="638" t="str">
        <f>IF($C8520="","",IFERROR(_xlfn.XLOOKUP($C8520,'1.PrepList'!$I$2:$I$1500,'1.PrepList'!$K$2:$K$1500,"")&amp;"",""))</f>
        <v/>
      </c>
      <c r="H8520" s="644" t="str">
        <f>IF($C8520="","",IFERROR(IF(_xlfn.XLOOKUP($C8520,tbl_StartedStatus[Bold ID],tbl_StartedStatus[Started])="Started","Yes",IF(_xlfn.XLOOKUP($C8520,tbl_StartedStatus[Bold ID],tbl_StartedStatus[Started])="No Show","No Show","")),""))</f>
        <v/>
      </c>
    </row>
    <row r="8521" spans="1:8" ht="15" customHeight="1" thickBot="1">
      <c r="A8521" s="38" t="str">
        <f>IF($C8521="","",IFERROR(_xlfn.XLOOKUP($C8521,'1.PrepList'!$I$2:$I$1500,'1.PrepList'!$G$2:$G$1500,"")&amp;"",""))</f>
        <v/>
      </c>
      <c r="B8521" s="638" t="str">
        <f>IF($C8521="","",IFERROR(_xlfn.XLOOKUP($C8521,'1.PrepList'!$I$2:$I$1500,'1.PrepList'!$H$2:$H$1500,"")&amp;"",""))</f>
        <v/>
      </c>
      <c r="D8521" s="638" t="str">
        <f>IF($C8521="","",IFERROR(_xlfn.XLOOKUP($C8521,'1.PrepList'!$I$2:$I$1500,'1.PrepList'!$J$2:$J$1500,"")&amp;"",""))</f>
        <v/>
      </c>
      <c r="E8521" s="638" t="str">
        <f>IF($C8521="","",IFERROR(_xlfn.XLOOKUP($C8521,'1.PrepList'!$I$2:$I$1500,'1.PrepList'!$N$2:$N$1500,"")&amp;"",""))</f>
        <v/>
      </c>
      <c r="F8521" s="638" t="str">
        <f>IF($C8521="","",IFERROR(_xlfn.XLOOKUP($C8521,'1.PrepList'!$I$2:$I$1500,'1.PrepList'!$K$2:$K$1500,"")&amp;"",""))</f>
        <v/>
      </c>
      <c r="H8521" s="644" t="str">
        <f>IF($C8521="","",IFERROR(IF(_xlfn.XLOOKUP($C8521,tbl_StartedStatus[Bold ID],tbl_StartedStatus[Started])="Started","Yes",IF(_xlfn.XLOOKUP($C8521,tbl_StartedStatus[Bold ID],tbl_StartedStatus[Started])="No Show","No Show","")),""))</f>
        <v/>
      </c>
    </row>
    <row r="8522" spans="1:8" ht="15" customHeight="1" thickBot="1">
      <c r="A8522" s="38" t="str">
        <f>IF($C8522="","",IFERROR(_xlfn.XLOOKUP($C8522,'1.PrepList'!$I$2:$I$1500,'1.PrepList'!$G$2:$G$1500,"")&amp;"",""))</f>
        <v/>
      </c>
      <c r="B8522" s="638" t="str">
        <f>IF($C8522="","",IFERROR(_xlfn.XLOOKUP($C8522,'1.PrepList'!$I$2:$I$1500,'1.PrepList'!$H$2:$H$1500,"")&amp;"",""))</f>
        <v/>
      </c>
      <c r="D8522" s="638" t="str">
        <f>IF($C8522="","",IFERROR(_xlfn.XLOOKUP($C8522,'1.PrepList'!$I$2:$I$1500,'1.PrepList'!$J$2:$J$1500,"")&amp;"",""))</f>
        <v/>
      </c>
      <c r="E8522" s="638" t="str">
        <f>IF($C8522="","",IFERROR(_xlfn.XLOOKUP($C8522,'1.PrepList'!$I$2:$I$1500,'1.PrepList'!$N$2:$N$1500,"")&amp;"",""))</f>
        <v/>
      </c>
      <c r="F8522" s="638" t="str">
        <f>IF($C8522="","",IFERROR(_xlfn.XLOOKUP($C8522,'1.PrepList'!$I$2:$I$1500,'1.PrepList'!$K$2:$K$1500,"")&amp;"",""))</f>
        <v/>
      </c>
      <c r="H8522" s="644" t="str">
        <f>IF($C8522="","",IFERROR(IF(_xlfn.XLOOKUP($C8522,tbl_StartedStatus[Bold ID],tbl_StartedStatus[Started])="Started","Yes",IF(_xlfn.XLOOKUP($C8522,tbl_StartedStatus[Bold ID],tbl_StartedStatus[Started])="No Show","No Show","")),""))</f>
        <v/>
      </c>
    </row>
    <row r="8523" spans="1:8" ht="15" customHeight="1" thickBot="1">
      <c r="A8523" s="38" t="str">
        <f>IF($C8523="","",IFERROR(_xlfn.XLOOKUP($C8523,'1.PrepList'!$I$2:$I$1500,'1.PrepList'!$G$2:$G$1500,"")&amp;"",""))</f>
        <v/>
      </c>
      <c r="B8523" s="638" t="str">
        <f>IF($C8523="","",IFERROR(_xlfn.XLOOKUP($C8523,'1.PrepList'!$I$2:$I$1500,'1.PrepList'!$H$2:$H$1500,"")&amp;"",""))</f>
        <v/>
      </c>
      <c r="D8523" s="638" t="str">
        <f>IF($C8523="","",IFERROR(_xlfn.XLOOKUP($C8523,'1.PrepList'!$I$2:$I$1500,'1.PrepList'!$J$2:$J$1500,"")&amp;"",""))</f>
        <v/>
      </c>
      <c r="E8523" s="638" t="str">
        <f>IF($C8523="","",IFERROR(_xlfn.XLOOKUP($C8523,'1.PrepList'!$I$2:$I$1500,'1.PrepList'!$N$2:$N$1500,"")&amp;"",""))</f>
        <v/>
      </c>
      <c r="F8523" s="638" t="str">
        <f>IF($C8523="","",IFERROR(_xlfn.XLOOKUP($C8523,'1.PrepList'!$I$2:$I$1500,'1.PrepList'!$K$2:$K$1500,"")&amp;"",""))</f>
        <v/>
      </c>
      <c r="H8523" s="644" t="str">
        <f>IF($C8523="","",IFERROR(IF(_xlfn.XLOOKUP($C8523,tbl_StartedStatus[Bold ID],tbl_StartedStatus[Started])="Started","Yes",IF(_xlfn.XLOOKUP($C8523,tbl_StartedStatus[Bold ID],tbl_StartedStatus[Started])="No Show","No Show","")),""))</f>
        <v/>
      </c>
    </row>
    <row r="8524" spans="1:8" ht="15" customHeight="1" thickBot="1">
      <c r="A8524" s="38" t="str">
        <f>IF($C8524="","",IFERROR(_xlfn.XLOOKUP($C8524,'1.PrepList'!$I$2:$I$1500,'1.PrepList'!$G$2:$G$1500,"")&amp;"",""))</f>
        <v/>
      </c>
      <c r="B8524" s="638" t="str">
        <f>IF($C8524="","",IFERROR(_xlfn.XLOOKUP($C8524,'1.PrepList'!$I$2:$I$1500,'1.PrepList'!$H$2:$H$1500,"")&amp;"",""))</f>
        <v/>
      </c>
      <c r="D8524" s="638" t="str">
        <f>IF($C8524="","",IFERROR(_xlfn.XLOOKUP($C8524,'1.PrepList'!$I$2:$I$1500,'1.PrepList'!$J$2:$J$1500,"")&amp;"",""))</f>
        <v/>
      </c>
      <c r="E8524" s="638" t="str">
        <f>IF($C8524="","",IFERROR(_xlfn.XLOOKUP($C8524,'1.PrepList'!$I$2:$I$1500,'1.PrepList'!$N$2:$N$1500,"")&amp;"",""))</f>
        <v/>
      </c>
      <c r="F8524" s="638" t="str">
        <f>IF($C8524="","",IFERROR(_xlfn.XLOOKUP($C8524,'1.PrepList'!$I$2:$I$1500,'1.PrepList'!$K$2:$K$1500,"")&amp;"",""))</f>
        <v/>
      </c>
      <c r="H8524" s="644" t="str">
        <f>IF($C8524="","",IFERROR(IF(_xlfn.XLOOKUP($C8524,tbl_StartedStatus[Bold ID],tbl_StartedStatus[Started])="Started","Yes",IF(_xlfn.XLOOKUP($C8524,tbl_StartedStatus[Bold ID],tbl_StartedStatus[Started])="No Show","No Show","")),""))</f>
        <v/>
      </c>
    </row>
    <row r="8525" spans="1:8" ht="15" customHeight="1" thickBot="1">
      <c r="A8525" s="38" t="str">
        <f>IF($C8525="","",IFERROR(_xlfn.XLOOKUP($C8525,'1.PrepList'!$I$2:$I$1500,'1.PrepList'!$G$2:$G$1500,"")&amp;"",""))</f>
        <v/>
      </c>
      <c r="B8525" s="638" t="str">
        <f>IF($C8525="","",IFERROR(_xlfn.XLOOKUP($C8525,'1.PrepList'!$I$2:$I$1500,'1.PrepList'!$H$2:$H$1500,"")&amp;"",""))</f>
        <v/>
      </c>
      <c r="D8525" s="638" t="str">
        <f>IF($C8525="","",IFERROR(_xlfn.XLOOKUP($C8525,'1.PrepList'!$I$2:$I$1500,'1.PrepList'!$J$2:$J$1500,"")&amp;"",""))</f>
        <v/>
      </c>
      <c r="E8525" s="638" t="str">
        <f>IF($C8525="","",IFERROR(_xlfn.XLOOKUP($C8525,'1.PrepList'!$I$2:$I$1500,'1.PrepList'!$N$2:$N$1500,"")&amp;"",""))</f>
        <v/>
      </c>
      <c r="F8525" s="638" t="str">
        <f>IF($C8525="","",IFERROR(_xlfn.XLOOKUP($C8525,'1.PrepList'!$I$2:$I$1500,'1.PrepList'!$K$2:$K$1500,"")&amp;"",""))</f>
        <v/>
      </c>
      <c r="H8525" s="644" t="str">
        <f>IF($C8525="","",IFERROR(IF(_xlfn.XLOOKUP($C8525,tbl_StartedStatus[Bold ID],tbl_StartedStatus[Started])="Started","Yes",IF(_xlfn.XLOOKUP($C8525,tbl_StartedStatus[Bold ID],tbl_StartedStatus[Started])="No Show","No Show","")),""))</f>
        <v/>
      </c>
    </row>
    <row r="8526" spans="1:8" ht="15" customHeight="1" thickBot="1">
      <c r="A8526" s="38" t="str">
        <f>IF($C8526="","",IFERROR(_xlfn.XLOOKUP($C8526,'1.PrepList'!$I$2:$I$1500,'1.PrepList'!$G$2:$G$1500,"")&amp;"",""))</f>
        <v/>
      </c>
      <c r="B8526" s="638" t="str">
        <f>IF($C8526="","",IFERROR(_xlfn.XLOOKUP($C8526,'1.PrepList'!$I$2:$I$1500,'1.PrepList'!$H$2:$H$1500,"")&amp;"",""))</f>
        <v/>
      </c>
      <c r="D8526" s="638" t="str">
        <f>IF($C8526="","",IFERROR(_xlfn.XLOOKUP($C8526,'1.PrepList'!$I$2:$I$1500,'1.PrepList'!$J$2:$J$1500,"")&amp;"",""))</f>
        <v/>
      </c>
      <c r="E8526" s="638" t="str">
        <f>IF($C8526="","",IFERROR(_xlfn.XLOOKUP($C8526,'1.PrepList'!$I$2:$I$1500,'1.PrepList'!$N$2:$N$1500,"")&amp;"",""))</f>
        <v/>
      </c>
      <c r="F8526" s="638" t="str">
        <f>IF($C8526="","",IFERROR(_xlfn.XLOOKUP($C8526,'1.PrepList'!$I$2:$I$1500,'1.PrepList'!$K$2:$K$1500,"")&amp;"",""))</f>
        <v/>
      </c>
      <c r="H8526" s="644" t="str">
        <f>IF($C8526="","",IFERROR(IF(_xlfn.XLOOKUP($C8526,tbl_StartedStatus[Bold ID],tbl_StartedStatus[Started])="Started","Yes",IF(_xlfn.XLOOKUP($C8526,tbl_StartedStatus[Bold ID],tbl_StartedStatus[Started])="No Show","No Show","")),""))</f>
        <v/>
      </c>
    </row>
    <row r="8527" spans="1:8" ht="15" customHeight="1" thickBot="1">
      <c r="A8527" s="38" t="str">
        <f>IF($C8527="","",IFERROR(_xlfn.XLOOKUP($C8527,'1.PrepList'!$I$2:$I$1500,'1.PrepList'!$G$2:$G$1500,"")&amp;"",""))</f>
        <v/>
      </c>
      <c r="B8527" s="638" t="str">
        <f>IF($C8527="","",IFERROR(_xlfn.XLOOKUP($C8527,'1.PrepList'!$I$2:$I$1500,'1.PrepList'!$H$2:$H$1500,"")&amp;"",""))</f>
        <v/>
      </c>
      <c r="D8527" s="638" t="str">
        <f>IF($C8527="","",IFERROR(_xlfn.XLOOKUP($C8527,'1.PrepList'!$I$2:$I$1500,'1.PrepList'!$J$2:$J$1500,"")&amp;"",""))</f>
        <v/>
      </c>
      <c r="E8527" s="638" t="str">
        <f>IF($C8527="","",IFERROR(_xlfn.XLOOKUP($C8527,'1.PrepList'!$I$2:$I$1500,'1.PrepList'!$N$2:$N$1500,"")&amp;"",""))</f>
        <v/>
      </c>
      <c r="F8527" s="638" t="str">
        <f>IF($C8527="","",IFERROR(_xlfn.XLOOKUP($C8527,'1.PrepList'!$I$2:$I$1500,'1.PrepList'!$K$2:$K$1500,"")&amp;"",""))</f>
        <v/>
      </c>
      <c r="H8527" s="644" t="str">
        <f>IF($C8527="","",IFERROR(IF(_xlfn.XLOOKUP($C8527,tbl_StartedStatus[Bold ID],tbl_StartedStatus[Started])="Started","Yes",IF(_xlfn.XLOOKUP($C8527,tbl_StartedStatus[Bold ID],tbl_StartedStatus[Started])="No Show","No Show","")),""))</f>
        <v/>
      </c>
    </row>
    <row r="8528" spans="1:8" ht="15" customHeight="1" thickBot="1">
      <c r="A8528" s="38" t="str">
        <f>IF($C8528="","",IFERROR(_xlfn.XLOOKUP($C8528,'1.PrepList'!$I$2:$I$1500,'1.PrepList'!$G$2:$G$1500,"")&amp;"",""))</f>
        <v/>
      </c>
      <c r="B8528" s="638" t="str">
        <f>IF($C8528="","",IFERROR(_xlfn.XLOOKUP($C8528,'1.PrepList'!$I$2:$I$1500,'1.PrepList'!$H$2:$H$1500,"")&amp;"",""))</f>
        <v/>
      </c>
      <c r="D8528" s="638" t="str">
        <f>IF($C8528="","",IFERROR(_xlfn.XLOOKUP($C8528,'1.PrepList'!$I$2:$I$1500,'1.PrepList'!$J$2:$J$1500,"")&amp;"",""))</f>
        <v/>
      </c>
      <c r="E8528" s="638" t="str">
        <f>IF($C8528="","",IFERROR(_xlfn.XLOOKUP($C8528,'1.PrepList'!$I$2:$I$1500,'1.PrepList'!$N$2:$N$1500,"")&amp;"",""))</f>
        <v/>
      </c>
      <c r="F8528" s="638" t="str">
        <f>IF($C8528="","",IFERROR(_xlfn.XLOOKUP($C8528,'1.PrepList'!$I$2:$I$1500,'1.PrepList'!$K$2:$K$1500,"")&amp;"",""))</f>
        <v/>
      </c>
      <c r="H8528" s="644" t="str">
        <f>IF($C8528="","",IFERROR(IF(_xlfn.XLOOKUP($C8528,tbl_StartedStatus[Bold ID],tbl_StartedStatus[Started])="Started","Yes",IF(_xlfn.XLOOKUP($C8528,tbl_StartedStatus[Bold ID],tbl_StartedStatus[Started])="No Show","No Show","")),""))</f>
        <v/>
      </c>
    </row>
    <row r="8529" spans="1:8" ht="15" customHeight="1" thickBot="1">
      <c r="A8529" s="38" t="str">
        <f>IF($C8529="","",IFERROR(_xlfn.XLOOKUP($C8529,'1.PrepList'!$I$2:$I$1500,'1.PrepList'!$G$2:$G$1500,"")&amp;"",""))</f>
        <v/>
      </c>
      <c r="B8529" s="638" t="str">
        <f>IF($C8529="","",IFERROR(_xlfn.XLOOKUP($C8529,'1.PrepList'!$I$2:$I$1500,'1.PrepList'!$H$2:$H$1500,"")&amp;"",""))</f>
        <v/>
      </c>
      <c r="D8529" s="638" t="str">
        <f>IF($C8529="","",IFERROR(_xlfn.XLOOKUP($C8529,'1.PrepList'!$I$2:$I$1500,'1.PrepList'!$J$2:$J$1500,"")&amp;"",""))</f>
        <v/>
      </c>
      <c r="E8529" s="638" t="str">
        <f>IF($C8529="","",IFERROR(_xlfn.XLOOKUP($C8529,'1.PrepList'!$I$2:$I$1500,'1.PrepList'!$N$2:$N$1500,"")&amp;"",""))</f>
        <v/>
      </c>
      <c r="F8529" s="638" t="str">
        <f>IF($C8529="","",IFERROR(_xlfn.XLOOKUP($C8529,'1.PrepList'!$I$2:$I$1500,'1.PrepList'!$K$2:$K$1500,"")&amp;"",""))</f>
        <v/>
      </c>
      <c r="H8529" s="644" t="str">
        <f>IF($C8529="","",IFERROR(IF(_xlfn.XLOOKUP($C8529,tbl_StartedStatus[Bold ID],tbl_StartedStatus[Started])="Started","Yes",IF(_xlfn.XLOOKUP($C8529,tbl_StartedStatus[Bold ID],tbl_StartedStatus[Started])="No Show","No Show","")),""))</f>
        <v/>
      </c>
    </row>
    <row r="8530" spans="1:8" ht="15" customHeight="1" thickBot="1">
      <c r="A8530" s="38" t="str">
        <f>IF($C8530="","",IFERROR(_xlfn.XLOOKUP($C8530,'1.PrepList'!$I$2:$I$1500,'1.PrepList'!$G$2:$G$1500,"")&amp;"",""))</f>
        <v/>
      </c>
      <c r="B8530" s="638" t="str">
        <f>IF($C8530="","",IFERROR(_xlfn.XLOOKUP($C8530,'1.PrepList'!$I$2:$I$1500,'1.PrepList'!$H$2:$H$1500,"")&amp;"",""))</f>
        <v/>
      </c>
      <c r="D8530" s="638" t="str">
        <f>IF($C8530="","",IFERROR(_xlfn.XLOOKUP($C8530,'1.PrepList'!$I$2:$I$1500,'1.PrepList'!$J$2:$J$1500,"")&amp;"",""))</f>
        <v/>
      </c>
      <c r="E8530" s="638" t="str">
        <f>IF($C8530="","",IFERROR(_xlfn.XLOOKUP($C8530,'1.PrepList'!$I$2:$I$1500,'1.PrepList'!$N$2:$N$1500,"")&amp;"",""))</f>
        <v/>
      </c>
      <c r="F8530" s="638" t="str">
        <f>IF($C8530="","",IFERROR(_xlfn.XLOOKUP($C8530,'1.PrepList'!$I$2:$I$1500,'1.PrepList'!$K$2:$K$1500,"")&amp;"",""))</f>
        <v/>
      </c>
      <c r="H8530" s="644" t="str">
        <f>IF($C8530="","",IFERROR(IF(_xlfn.XLOOKUP($C8530,tbl_StartedStatus[Bold ID],tbl_StartedStatus[Started])="Started","Yes",IF(_xlfn.XLOOKUP($C8530,tbl_StartedStatus[Bold ID],tbl_StartedStatus[Started])="No Show","No Show","")),""))</f>
        <v/>
      </c>
    </row>
    <row r="8531" spans="1:8" ht="15" customHeight="1" thickBot="1">
      <c r="A8531" s="38" t="str">
        <f>IF($C8531="","",IFERROR(_xlfn.XLOOKUP($C8531,'1.PrepList'!$I$2:$I$1500,'1.PrepList'!$G$2:$G$1500,"")&amp;"",""))</f>
        <v/>
      </c>
      <c r="B8531" s="638" t="str">
        <f>IF($C8531="","",IFERROR(_xlfn.XLOOKUP($C8531,'1.PrepList'!$I$2:$I$1500,'1.PrepList'!$H$2:$H$1500,"")&amp;"",""))</f>
        <v/>
      </c>
      <c r="D8531" s="638" t="str">
        <f>IF($C8531="","",IFERROR(_xlfn.XLOOKUP($C8531,'1.PrepList'!$I$2:$I$1500,'1.PrepList'!$J$2:$J$1500,"")&amp;"",""))</f>
        <v/>
      </c>
      <c r="E8531" s="638" t="str">
        <f>IF($C8531="","",IFERROR(_xlfn.XLOOKUP($C8531,'1.PrepList'!$I$2:$I$1500,'1.PrepList'!$N$2:$N$1500,"")&amp;"",""))</f>
        <v/>
      </c>
      <c r="F8531" s="638" t="str">
        <f>IF($C8531="","",IFERROR(_xlfn.XLOOKUP($C8531,'1.PrepList'!$I$2:$I$1500,'1.PrepList'!$K$2:$K$1500,"")&amp;"",""))</f>
        <v/>
      </c>
      <c r="H8531" s="644" t="str">
        <f>IF($C8531="","",IFERROR(IF(_xlfn.XLOOKUP($C8531,tbl_StartedStatus[Bold ID],tbl_StartedStatus[Started])="Started","Yes",IF(_xlfn.XLOOKUP($C8531,tbl_StartedStatus[Bold ID],tbl_StartedStatus[Started])="No Show","No Show","")),""))</f>
        <v/>
      </c>
    </row>
    <row r="8532" spans="1:8" ht="15" customHeight="1" thickBot="1">
      <c r="A8532" s="38" t="str">
        <f>IF($C8532="","",IFERROR(_xlfn.XLOOKUP($C8532,'1.PrepList'!$I$2:$I$1500,'1.PrepList'!$G$2:$G$1500,"")&amp;"",""))</f>
        <v/>
      </c>
      <c r="B8532" s="638" t="str">
        <f>IF($C8532="","",IFERROR(_xlfn.XLOOKUP($C8532,'1.PrepList'!$I$2:$I$1500,'1.PrepList'!$H$2:$H$1500,"")&amp;"",""))</f>
        <v/>
      </c>
      <c r="D8532" s="638" t="str">
        <f>IF($C8532="","",IFERROR(_xlfn.XLOOKUP($C8532,'1.PrepList'!$I$2:$I$1500,'1.PrepList'!$J$2:$J$1500,"")&amp;"",""))</f>
        <v/>
      </c>
      <c r="E8532" s="638" t="str">
        <f>IF($C8532="","",IFERROR(_xlfn.XLOOKUP($C8532,'1.PrepList'!$I$2:$I$1500,'1.PrepList'!$N$2:$N$1500,"")&amp;"",""))</f>
        <v/>
      </c>
      <c r="F8532" s="638" t="str">
        <f>IF($C8532="","",IFERROR(_xlfn.XLOOKUP($C8532,'1.PrepList'!$I$2:$I$1500,'1.PrepList'!$K$2:$K$1500,"")&amp;"",""))</f>
        <v/>
      </c>
      <c r="H8532" s="644" t="str">
        <f>IF($C8532="","",IFERROR(IF(_xlfn.XLOOKUP($C8532,tbl_StartedStatus[Bold ID],tbl_StartedStatus[Started])="Started","Yes",IF(_xlfn.XLOOKUP($C8532,tbl_StartedStatus[Bold ID],tbl_StartedStatus[Started])="No Show","No Show","")),""))</f>
        <v/>
      </c>
    </row>
    <row r="8533" spans="1:8" ht="15" customHeight="1" thickBot="1">
      <c r="A8533" s="38" t="str">
        <f>IF($C8533="","",IFERROR(_xlfn.XLOOKUP($C8533,'1.PrepList'!$I$2:$I$1500,'1.PrepList'!$G$2:$G$1500,"")&amp;"",""))</f>
        <v/>
      </c>
      <c r="B8533" s="638" t="str">
        <f>IF($C8533="","",IFERROR(_xlfn.XLOOKUP($C8533,'1.PrepList'!$I$2:$I$1500,'1.PrepList'!$H$2:$H$1500,"")&amp;"",""))</f>
        <v/>
      </c>
      <c r="D8533" s="638" t="str">
        <f>IF($C8533="","",IFERROR(_xlfn.XLOOKUP($C8533,'1.PrepList'!$I$2:$I$1500,'1.PrepList'!$J$2:$J$1500,"")&amp;"",""))</f>
        <v/>
      </c>
      <c r="E8533" s="638" t="str">
        <f>IF($C8533="","",IFERROR(_xlfn.XLOOKUP($C8533,'1.PrepList'!$I$2:$I$1500,'1.PrepList'!$N$2:$N$1500,"")&amp;"",""))</f>
        <v/>
      </c>
      <c r="F8533" s="638" t="str">
        <f>IF($C8533="","",IFERROR(_xlfn.XLOOKUP($C8533,'1.PrepList'!$I$2:$I$1500,'1.PrepList'!$K$2:$K$1500,"")&amp;"",""))</f>
        <v/>
      </c>
      <c r="H8533" s="644" t="str">
        <f>IF($C8533="","",IFERROR(IF(_xlfn.XLOOKUP($C8533,tbl_StartedStatus[Bold ID],tbl_StartedStatus[Started])="Started","Yes",IF(_xlfn.XLOOKUP($C8533,tbl_StartedStatus[Bold ID],tbl_StartedStatus[Started])="No Show","No Show","")),""))</f>
        <v/>
      </c>
    </row>
    <row r="8534" spans="1:8" ht="15" customHeight="1" thickBot="1">
      <c r="A8534" s="38" t="str">
        <f>IF($C8534="","",IFERROR(_xlfn.XLOOKUP($C8534,'1.PrepList'!$I$2:$I$1500,'1.PrepList'!$G$2:$G$1500,"")&amp;"",""))</f>
        <v/>
      </c>
      <c r="B8534" s="638" t="str">
        <f>IF($C8534="","",IFERROR(_xlfn.XLOOKUP($C8534,'1.PrepList'!$I$2:$I$1500,'1.PrepList'!$H$2:$H$1500,"")&amp;"",""))</f>
        <v/>
      </c>
      <c r="D8534" s="638" t="str">
        <f>IF($C8534="","",IFERROR(_xlfn.XLOOKUP($C8534,'1.PrepList'!$I$2:$I$1500,'1.PrepList'!$J$2:$J$1500,"")&amp;"",""))</f>
        <v/>
      </c>
      <c r="E8534" s="638" t="str">
        <f>IF($C8534="","",IFERROR(_xlfn.XLOOKUP($C8534,'1.PrepList'!$I$2:$I$1500,'1.PrepList'!$N$2:$N$1500,"")&amp;"",""))</f>
        <v/>
      </c>
      <c r="F8534" s="638" t="str">
        <f>IF($C8534="","",IFERROR(_xlfn.XLOOKUP($C8534,'1.PrepList'!$I$2:$I$1500,'1.PrepList'!$K$2:$K$1500,"")&amp;"",""))</f>
        <v/>
      </c>
      <c r="H8534" s="644" t="str">
        <f>IF($C8534="","",IFERROR(IF(_xlfn.XLOOKUP($C8534,tbl_StartedStatus[Bold ID],tbl_StartedStatus[Started])="Started","Yes",IF(_xlfn.XLOOKUP($C8534,tbl_StartedStatus[Bold ID],tbl_StartedStatus[Started])="No Show","No Show","")),""))</f>
        <v/>
      </c>
    </row>
    <row r="8535" spans="1:8" ht="15" customHeight="1" thickBot="1">
      <c r="A8535" s="38" t="str">
        <f>IF($C8535="","",IFERROR(_xlfn.XLOOKUP($C8535,'1.PrepList'!$I$2:$I$1500,'1.PrepList'!$G$2:$G$1500,"")&amp;"",""))</f>
        <v/>
      </c>
      <c r="B8535" s="638" t="str">
        <f>IF($C8535="","",IFERROR(_xlfn.XLOOKUP($C8535,'1.PrepList'!$I$2:$I$1500,'1.PrepList'!$H$2:$H$1500,"")&amp;"",""))</f>
        <v/>
      </c>
      <c r="D8535" s="638" t="str">
        <f>IF($C8535="","",IFERROR(_xlfn.XLOOKUP($C8535,'1.PrepList'!$I$2:$I$1500,'1.PrepList'!$J$2:$J$1500,"")&amp;"",""))</f>
        <v/>
      </c>
      <c r="E8535" s="638" t="str">
        <f>IF($C8535="","",IFERROR(_xlfn.XLOOKUP($C8535,'1.PrepList'!$I$2:$I$1500,'1.PrepList'!$N$2:$N$1500,"")&amp;"",""))</f>
        <v/>
      </c>
      <c r="F8535" s="638" t="str">
        <f>IF($C8535="","",IFERROR(_xlfn.XLOOKUP($C8535,'1.PrepList'!$I$2:$I$1500,'1.PrepList'!$K$2:$K$1500,"")&amp;"",""))</f>
        <v/>
      </c>
      <c r="H8535" s="644" t="str">
        <f>IF($C8535="","",IFERROR(IF(_xlfn.XLOOKUP($C8535,tbl_StartedStatus[Bold ID],tbl_StartedStatus[Started])="Started","Yes",IF(_xlfn.XLOOKUP($C8535,tbl_StartedStatus[Bold ID],tbl_StartedStatus[Started])="No Show","No Show","")),""))</f>
        <v/>
      </c>
    </row>
    <row r="8536" spans="1:8" ht="15" customHeight="1" thickBot="1">
      <c r="A8536" s="38" t="str">
        <f>IF($C8536="","",IFERROR(_xlfn.XLOOKUP($C8536,'1.PrepList'!$I$2:$I$1500,'1.PrepList'!$G$2:$G$1500,"")&amp;"",""))</f>
        <v/>
      </c>
      <c r="B8536" s="638" t="str">
        <f>IF($C8536="","",IFERROR(_xlfn.XLOOKUP($C8536,'1.PrepList'!$I$2:$I$1500,'1.PrepList'!$H$2:$H$1500,"")&amp;"",""))</f>
        <v/>
      </c>
      <c r="D8536" s="638" t="str">
        <f>IF($C8536="","",IFERROR(_xlfn.XLOOKUP($C8536,'1.PrepList'!$I$2:$I$1500,'1.PrepList'!$J$2:$J$1500,"")&amp;"",""))</f>
        <v/>
      </c>
      <c r="E8536" s="638" t="str">
        <f>IF($C8536="","",IFERROR(_xlfn.XLOOKUP($C8536,'1.PrepList'!$I$2:$I$1500,'1.PrepList'!$N$2:$N$1500,"")&amp;"",""))</f>
        <v/>
      </c>
      <c r="F8536" s="638" t="str">
        <f>IF($C8536="","",IFERROR(_xlfn.XLOOKUP($C8536,'1.PrepList'!$I$2:$I$1500,'1.PrepList'!$K$2:$K$1500,"")&amp;"",""))</f>
        <v/>
      </c>
      <c r="H8536" s="644" t="str">
        <f>IF($C8536="","",IFERROR(IF(_xlfn.XLOOKUP($C8536,tbl_StartedStatus[Bold ID],tbl_StartedStatus[Started])="Started","Yes",IF(_xlfn.XLOOKUP($C8536,tbl_StartedStatus[Bold ID],tbl_StartedStatus[Started])="No Show","No Show","")),""))</f>
        <v/>
      </c>
    </row>
    <row r="8537" spans="1:8" ht="15" customHeight="1" thickBot="1">
      <c r="A8537" s="38" t="str">
        <f>IF($C8537="","",IFERROR(_xlfn.XLOOKUP($C8537,'1.PrepList'!$I$2:$I$1500,'1.PrepList'!$G$2:$G$1500,"")&amp;"",""))</f>
        <v/>
      </c>
      <c r="B8537" s="638" t="str">
        <f>IF($C8537="","",IFERROR(_xlfn.XLOOKUP($C8537,'1.PrepList'!$I$2:$I$1500,'1.PrepList'!$H$2:$H$1500,"")&amp;"",""))</f>
        <v/>
      </c>
      <c r="D8537" s="638" t="str">
        <f>IF($C8537="","",IFERROR(_xlfn.XLOOKUP($C8537,'1.PrepList'!$I$2:$I$1500,'1.PrepList'!$J$2:$J$1500,"")&amp;"",""))</f>
        <v/>
      </c>
      <c r="E8537" s="638" t="str">
        <f>IF($C8537="","",IFERROR(_xlfn.XLOOKUP($C8537,'1.PrepList'!$I$2:$I$1500,'1.PrepList'!$N$2:$N$1500,"")&amp;"",""))</f>
        <v/>
      </c>
      <c r="F8537" s="638" t="str">
        <f>IF($C8537="","",IFERROR(_xlfn.XLOOKUP($C8537,'1.PrepList'!$I$2:$I$1500,'1.PrepList'!$K$2:$K$1500,"")&amp;"",""))</f>
        <v/>
      </c>
      <c r="H8537" s="644" t="str">
        <f>IF($C8537="","",IFERROR(IF(_xlfn.XLOOKUP($C8537,tbl_StartedStatus[Bold ID],tbl_StartedStatus[Started])="Started","Yes",IF(_xlfn.XLOOKUP($C8537,tbl_StartedStatus[Bold ID],tbl_StartedStatus[Started])="No Show","No Show","")),""))</f>
        <v/>
      </c>
    </row>
    <row r="8538" spans="1:8" ht="15" customHeight="1" thickBot="1">
      <c r="A8538" s="38" t="str">
        <f>IF($C8538="","",IFERROR(_xlfn.XLOOKUP($C8538,'1.PrepList'!$I$2:$I$1500,'1.PrepList'!$G$2:$G$1500,"")&amp;"",""))</f>
        <v/>
      </c>
      <c r="B8538" s="638" t="str">
        <f>IF($C8538="","",IFERROR(_xlfn.XLOOKUP($C8538,'1.PrepList'!$I$2:$I$1500,'1.PrepList'!$H$2:$H$1500,"")&amp;"",""))</f>
        <v/>
      </c>
      <c r="D8538" s="638" t="str">
        <f>IF($C8538="","",IFERROR(_xlfn.XLOOKUP($C8538,'1.PrepList'!$I$2:$I$1500,'1.PrepList'!$J$2:$J$1500,"")&amp;"",""))</f>
        <v/>
      </c>
      <c r="E8538" s="638" t="str">
        <f>IF($C8538="","",IFERROR(_xlfn.XLOOKUP($C8538,'1.PrepList'!$I$2:$I$1500,'1.PrepList'!$N$2:$N$1500,"")&amp;"",""))</f>
        <v/>
      </c>
      <c r="F8538" s="638" t="str">
        <f>IF($C8538="","",IFERROR(_xlfn.XLOOKUP($C8538,'1.PrepList'!$I$2:$I$1500,'1.PrepList'!$K$2:$K$1500,"")&amp;"",""))</f>
        <v/>
      </c>
      <c r="H8538" s="644" t="str">
        <f>IF($C8538="","",IFERROR(IF(_xlfn.XLOOKUP($C8538,tbl_StartedStatus[Bold ID],tbl_StartedStatus[Started])="Started","Yes",IF(_xlfn.XLOOKUP($C8538,tbl_StartedStatus[Bold ID],tbl_StartedStatus[Started])="No Show","No Show","")),""))</f>
        <v/>
      </c>
    </row>
    <row r="8539" spans="1:8" ht="15" customHeight="1" thickBot="1">
      <c r="A8539" s="38" t="str">
        <f>IF($C8539="","",IFERROR(_xlfn.XLOOKUP($C8539,'1.PrepList'!$I$2:$I$1500,'1.PrepList'!$G$2:$G$1500,"")&amp;"",""))</f>
        <v/>
      </c>
      <c r="B8539" s="638" t="str">
        <f>IF($C8539="","",IFERROR(_xlfn.XLOOKUP($C8539,'1.PrepList'!$I$2:$I$1500,'1.PrepList'!$H$2:$H$1500,"")&amp;"",""))</f>
        <v/>
      </c>
      <c r="D8539" s="638" t="str">
        <f>IF($C8539="","",IFERROR(_xlfn.XLOOKUP($C8539,'1.PrepList'!$I$2:$I$1500,'1.PrepList'!$J$2:$J$1500,"")&amp;"",""))</f>
        <v/>
      </c>
      <c r="E8539" s="638" t="str">
        <f>IF($C8539="","",IFERROR(_xlfn.XLOOKUP($C8539,'1.PrepList'!$I$2:$I$1500,'1.PrepList'!$N$2:$N$1500,"")&amp;"",""))</f>
        <v/>
      </c>
      <c r="F8539" s="638" t="str">
        <f>IF($C8539="","",IFERROR(_xlfn.XLOOKUP($C8539,'1.PrepList'!$I$2:$I$1500,'1.PrepList'!$K$2:$K$1500,"")&amp;"",""))</f>
        <v/>
      </c>
      <c r="H8539" s="644" t="str">
        <f>IF($C8539="","",IFERROR(IF(_xlfn.XLOOKUP($C8539,tbl_StartedStatus[Bold ID],tbl_StartedStatus[Started])="Started","Yes",IF(_xlfn.XLOOKUP($C8539,tbl_StartedStatus[Bold ID],tbl_StartedStatus[Started])="No Show","No Show","")),""))</f>
        <v/>
      </c>
    </row>
    <row r="8540" spans="1:8" ht="15" customHeight="1" thickBot="1">
      <c r="A8540" s="38" t="str">
        <f>IF($C8540="","",IFERROR(_xlfn.XLOOKUP($C8540,'1.PrepList'!$I$2:$I$1500,'1.PrepList'!$G$2:$G$1500,"")&amp;"",""))</f>
        <v/>
      </c>
      <c r="B8540" s="638" t="str">
        <f>IF($C8540="","",IFERROR(_xlfn.XLOOKUP($C8540,'1.PrepList'!$I$2:$I$1500,'1.PrepList'!$H$2:$H$1500,"")&amp;"",""))</f>
        <v/>
      </c>
      <c r="D8540" s="638" t="str">
        <f>IF($C8540="","",IFERROR(_xlfn.XLOOKUP($C8540,'1.PrepList'!$I$2:$I$1500,'1.PrepList'!$J$2:$J$1500,"")&amp;"",""))</f>
        <v/>
      </c>
      <c r="E8540" s="638" t="str">
        <f>IF($C8540="","",IFERROR(_xlfn.XLOOKUP($C8540,'1.PrepList'!$I$2:$I$1500,'1.PrepList'!$N$2:$N$1500,"")&amp;"",""))</f>
        <v/>
      </c>
      <c r="F8540" s="638" t="str">
        <f>IF($C8540="","",IFERROR(_xlfn.XLOOKUP($C8540,'1.PrepList'!$I$2:$I$1500,'1.PrepList'!$K$2:$K$1500,"")&amp;"",""))</f>
        <v/>
      </c>
      <c r="H8540" s="644" t="str">
        <f>IF($C8540="","",IFERROR(IF(_xlfn.XLOOKUP($C8540,tbl_StartedStatus[Bold ID],tbl_StartedStatus[Started])="Started","Yes",IF(_xlfn.XLOOKUP($C8540,tbl_StartedStatus[Bold ID],tbl_StartedStatus[Started])="No Show","No Show","")),""))</f>
        <v/>
      </c>
    </row>
    <row r="8541" spans="1:8" ht="15" customHeight="1" thickBot="1">
      <c r="A8541" s="38" t="str">
        <f>IF($C8541="","",IFERROR(_xlfn.XLOOKUP($C8541,'1.PrepList'!$I$2:$I$1500,'1.PrepList'!$G$2:$G$1500,"")&amp;"",""))</f>
        <v/>
      </c>
      <c r="B8541" s="638" t="str">
        <f>IF($C8541="","",IFERROR(_xlfn.XLOOKUP($C8541,'1.PrepList'!$I$2:$I$1500,'1.PrepList'!$H$2:$H$1500,"")&amp;"",""))</f>
        <v/>
      </c>
      <c r="D8541" s="638" t="str">
        <f>IF($C8541="","",IFERROR(_xlfn.XLOOKUP($C8541,'1.PrepList'!$I$2:$I$1500,'1.PrepList'!$J$2:$J$1500,"")&amp;"",""))</f>
        <v/>
      </c>
      <c r="E8541" s="638" t="str">
        <f>IF($C8541="","",IFERROR(_xlfn.XLOOKUP($C8541,'1.PrepList'!$I$2:$I$1500,'1.PrepList'!$N$2:$N$1500,"")&amp;"",""))</f>
        <v/>
      </c>
      <c r="F8541" s="638" t="str">
        <f>IF($C8541="","",IFERROR(_xlfn.XLOOKUP($C8541,'1.PrepList'!$I$2:$I$1500,'1.PrepList'!$K$2:$K$1500,"")&amp;"",""))</f>
        <v/>
      </c>
      <c r="H8541" s="644" t="str">
        <f>IF($C8541="","",IFERROR(IF(_xlfn.XLOOKUP($C8541,tbl_StartedStatus[Bold ID],tbl_StartedStatus[Started])="Started","Yes",IF(_xlfn.XLOOKUP($C8541,tbl_StartedStatus[Bold ID],tbl_StartedStatus[Started])="No Show","No Show","")),""))</f>
        <v/>
      </c>
    </row>
    <row r="8542" spans="1:8" ht="15" customHeight="1" thickBot="1">
      <c r="A8542" s="38" t="str">
        <f>IF($C8542="","",IFERROR(_xlfn.XLOOKUP($C8542,'1.PrepList'!$I$2:$I$1500,'1.PrepList'!$G$2:$G$1500,"")&amp;"",""))</f>
        <v/>
      </c>
      <c r="B8542" s="638" t="str">
        <f>IF($C8542="","",IFERROR(_xlfn.XLOOKUP($C8542,'1.PrepList'!$I$2:$I$1500,'1.PrepList'!$H$2:$H$1500,"")&amp;"",""))</f>
        <v/>
      </c>
      <c r="D8542" s="638" t="str">
        <f>IF($C8542="","",IFERROR(_xlfn.XLOOKUP($C8542,'1.PrepList'!$I$2:$I$1500,'1.PrepList'!$J$2:$J$1500,"")&amp;"",""))</f>
        <v/>
      </c>
      <c r="E8542" s="638" t="str">
        <f>IF($C8542="","",IFERROR(_xlfn.XLOOKUP($C8542,'1.PrepList'!$I$2:$I$1500,'1.PrepList'!$N$2:$N$1500,"")&amp;"",""))</f>
        <v/>
      </c>
      <c r="F8542" s="638" t="str">
        <f>IF($C8542="","",IFERROR(_xlfn.XLOOKUP($C8542,'1.PrepList'!$I$2:$I$1500,'1.PrepList'!$K$2:$K$1500,"")&amp;"",""))</f>
        <v/>
      </c>
      <c r="H8542" s="644" t="str">
        <f>IF($C8542="","",IFERROR(IF(_xlfn.XLOOKUP($C8542,tbl_StartedStatus[Bold ID],tbl_StartedStatus[Started])="Started","Yes",IF(_xlfn.XLOOKUP($C8542,tbl_StartedStatus[Bold ID],tbl_StartedStatus[Started])="No Show","No Show","")),""))</f>
        <v/>
      </c>
    </row>
    <row r="8543" spans="1:8" ht="15" customHeight="1" thickBot="1">
      <c r="A8543" s="38" t="str">
        <f>IF($C8543="","",IFERROR(_xlfn.XLOOKUP($C8543,'1.PrepList'!$I$2:$I$1500,'1.PrepList'!$G$2:$G$1500,"")&amp;"",""))</f>
        <v/>
      </c>
      <c r="B8543" s="638" t="str">
        <f>IF($C8543="","",IFERROR(_xlfn.XLOOKUP($C8543,'1.PrepList'!$I$2:$I$1500,'1.PrepList'!$H$2:$H$1500,"")&amp;"",""))</f>
        <v/>
      </c>
      <c r="D8543" s="638" t="str">
        <f>IF($C8543="","",IFERROR(_xlfn.XLOOKUP($C8543,'1.PrepList'!$I$2:$I$1500,'1.PrepList'!$J$2:$J$1500,"")&amp;"",""))</f>
        <v/>
      </c>
      <c r="E8543" s="638" t="str">
        <f>IF($C8543="","",IFERROR(_xlfn.XLOOKUP($C8543,'1.PrepList'!$I$2:$I$1500,'1.PrepList'!$N$2:$N$1500,"")&amp;"",""))</f>
        <v/>
      </c>
      <c r="F8543" s="638" t="str">
        <f>IF($C8543="","",IFERROR(_xlfn.XLOOKUP($C8543,'1.PrepList'!$I$2:$I$1500,'1.PrepList'!$K$2:$K$1500,"")&amp;"",""))</f>
        <v/>
      </c>
      <c r="H8543" s="644" t="str">
        <f>IF($C8543="","",IFERROR(IF(_xlfn.XLOOKUP($C8543,tbl_StartedStatus[Bold ID],tbl_StartedStatus[Started])="Started","Yes",IF(_xlfn.XLOOKUP($C8543,tbl_StartedStatus[Bold ID],tbl_StartedStatus[Started])="No Show","No Show","")),""))</f>
        <v/>
      </c>
    </row>
    <row r="8544" spans="1:8" ht="15" customHeight="1" thickBot="1">
      <c r="A8544" s="38" t="str">
        <f>IF($C8544="","",IFERROR(_xlfn.XLOOKUP($C8544,'1.PrepList'!$I$2:$I$1500,'1.PrepList'!$G$2:$G$1500,"")&amp;"",""))</f>
        <v/>
      </c>
      <c r="B8544" s="638" t="str">
        <f>IF($C8544="","",IFERROR(_xlfn.XLOOKUP($C8544,'1.PrepList'!$I$2:$I$1500,'1.PrepList'!$H$2:$H$1500,"")&amp;"",""))</f>
        <v/>
      </c>
      <c r="D8544" s="638" t="str">
        <f>IF($C8544="","",IFERROR(_xlfn.XLOOKUP($C8544,'1.PrepList'!$I$2:$I$1500,'1.PrepList'!$J$2:$J$1500,"")&amp;"",""))</f>
        <v/>
      </c>
      <c r="E8544" s="638" t="str">
        <f>IF($C8544="","",IFERROR(_xlfn.XLOOKUP($C8544,'1.PrepList'!$I$2:$I$1500,'1.PrepList'!$N$2:$N$1500,"")&amp;"",""))</f>
        <v/>
      </c>
      <c r="F8544" s="638" t="str">
        <f>IF($C8544="","",IFERROR(_xlfn.XLOOKUP($C8544,'1.PrepList'!$I$2:$I$1500,'1.PrepList'!$K$2:$K$1500,"")&amp;"",""))</f>
        <v/>
      </c>
      <c r="H8544" s="644" t="str">
        <f>IF($C8544="","",IFERROR(IF(_xlfn.XLOOKUP($C8544,tbl_StartedStatus[Bold ID],tbl_StartedStatus[Started])="Started","Yes",IF(_xlfn.XLOOKUP($C8544,tbl_StartedStatus[Bold ID],tbl_StartedStatus[Started])="No Show","No Show","")),""))</f>
        <v/>
      </c>
    </row>
    <row r="8545" spans="1:8" ht="15" customHeight="1" thickBot="1">
      <c r="A8545" s="38" t="str">
        <f>IF($C8545="","",IFERROR(_xlfn.XLOOKUP($C8545,'1.PrepList'!$I$2:$I$1500,'1.PrepList'!$G$2:$G$1500,"")&amp;"",""))</f>
        <v/>
      </c>
      <c r="B8545" s="638" t="str">
        <f>IF($C8545="","",IFERROR(_xlfn.XLOOKUP($C8545,'1.PrepList'!$I$2:$I$1500,'1.PrepList'!$H$2:$H$1500,"")&amp;"",""))</f>
        <v/>
      </c>
      <c r="D8545" s="638" t="str">
        <f>IF($C8545="","",IFERROR(_xlfn.XLOOKUP($C8545,'1.PrepList'!$I$2:$I$1500,'1.PrepList'!$J$2:$J$1500,"")&amp;"",""))</f>
        <v/>
      </c>
      <c r="E8545" s="638" t="str">
        <f>IF($C8545="","",IFERROR(_xlfn.XLOOKUP($C8545,'1.PrepList'!$I$2:$I$1500,'1.PrepList'!$N$2:$N$1500,"")&amp;"",""))</f>
        <v/>
      </c>
      <c r="F8545" s="638" t="str">
        <f>IF($C8545="","",IFERROR(_xlfn.XLOOKUP($C8545,'1.PrepList'!$I$2:$I$1500,'1.PrepList'!$K$2:$K$1500,"")&amp;"",""))</f>
        <v/>
      </c>
      <c r="H8545" s="644" t="str">
        <f>IF($C8545="","",IFERROR(IF(_xlfn.XLOOKUP($C8545,tbl_StartedStatus[Bold ID],tbl_StartedStatus[Started])="Started","Yes",IF(_xlfn.XLOOKUP($C8545,tbl_StartedStatus[Bold ID],tbl_StartedStatus[Started])="No Show","No Show","")),""))</f>
        <v/>
      </c>
    </row>
    <row r="8546" spans="1:8" ht="15" customHeight="1" thickBot="1">
      <c r="A8546" s="38" t="str">
        <f>IF($C8546="","",IFERROR(_xlfn.XLOOKUP($C8546,'1.PrepList'!$I$2:$I$1500,'1.PrepList'!$G$2:$G$1500,"")&amp;"",""))</f>
        <v/>
      </c>
      <c r="B8546" s="638" t="str">
        <f>IF($C8546="","",IFERROR(_xlfn.XLOOKUP($C8546,'1.PrepList'!$I$2:$I$1500,'1.PrepList'!$H$2:$H$1500,"")&amp;"",""))</f>
        <v/>
      </c>
      <c r="D8546" s="638" t="str">
        <f>IF($C8546="","",IFERROR(_xlfn.XLOOKUP($C8546,'1.PrepList'!$I$2:$I$1500,'1.PrepList'!$J$2:$J$1500,"")&amp;"",""))</f>
        <v/>
      </c>
      <c r="E8546" s="638" t="str">
        <f>IF($C8546="","",IFERROR(_xlfn.XLOOKUP($C8546,'1.PrepList'!$I$2:$I$1500,'1.PrepList'!$N$2:$N$1500,"")&amp;"",""))</f>
        <v/>
      </c>
      <c r="F8546" s="638" t="str">
        <f>IF($C8546="","",IFERROR(_xlfn.XLOOKUP($C8546,'1.PrepList'!$I$2:$I$1500,'1.PrepList'!$K$2:$K$1500,"")&amp;"",""))</f>
        <v/>
      </c>
      <c r="H8546" s="644" t="str">
        <f>IF($C8546="","",IFERROR(IF(_xlfn.XLOOKUP($C8546,tbl_StartedStatus[Bold ID],tbl_StartedStatus[Started])="Started","Yes",IF(_xlfn.XLOOKUP($C8546,tbl_StartedStatus[Bold ID],tbl_StartedStatus[Started])="No Show","No Show","")),""))</f>
        <v/>
      </c>
    </row>
    <row r="8547" spans="1:8" ht="15" customHeight="1" thickBot="1">
      <c r="A8547" s="38" t="str">
        <f>IF($C8547="","",IFERROR(_xlfn.XLOOKUP($C8547,'1.PrepList'!$I$2:$I$1500,'1.PrepList'!$G$2:$G$1500,"")&amp;"",""))</f>
        <v/>
      </c>
      <c r="B8547" s="638" t="str">
        <f>IF($C8547="","",IFERROR(_xlfn.XLOOKUP($C8547,'1.PrepList'!$I$2:$I$1500,'1.PrepList'!$H$2:$H$1500,"")&amp;"",""))</f>
        <v/>
      </c>
      <c r="D8547" s="638" t="str">
        <f>IF($C8547="","",IFERROR(_xlfn.XLOOKUP($C8547,'1.PrepList'!$I$2:$I$1500,'1.PrepList'!$J$2:$J$1500,"")&amp;"",""))</f>
        <v/>
      </c>
      <c r="E8547" s="638" t="str">
        <f>IF($C8547="","",IFERROR(_xlfn.XLOOKUP($C8547,'1.PrepList'!$I$2:$I$1500,'1.PrepList'!$N$2:$N$1500,"")&amp;"",""))</f>
        <v/>
      </c>
      <c r="F8547" s="638" t="str">
        <f>IF($C8547="","",IFERROR(_xlfn.XLOOKUP($C8547,'1.PrepList'!$I$2:$I$1500,'1.PrepList'!$K$2:$K$1500,"")&amp;"",""))</f>
        <v/>
      </c>
      <c r="H8547" s="644" t="str">
        <f>IF($C8547="","",IFERROR(IF(_xlfn.XLOOKUP($C8547,tbl_StartedStatus[Bold ID],tbl_StartedStatus[Started])="Started","Yes",IF(_xlfn.XLOOKUP($C8547,tbl_StartedStatus[Bold ID],tbl_StartedStatus[Started])="No Show","No Show","")),""))</f>
        <v/>
      </c>
    </row>
    <row r="8548" spans="1:8" ht="15" customHeight="1" thickBot="1">
      <c r="A8548" s="38" t="str">
        <f>IF($C8548="","",IFERROR(_xlfn.XLOOKUP($C8548,'1.PrepList'!$I$2:$I$1500,'1.PrepList'!$G$2:$G$1500,"")&amp;"",""))</f>
        <v/>
      </c>
      <c r="B8548" s="638" t="str">
        <f>IF($C8548="","",IFERROR(_xlfn.XLOOKUP($C8548,'1.PrepList'!$I$2:$I$1500,'1.PrepList'!$H$2:$H$1500,"")&amp;"",""))</f>
        <v/>
      </c>
      <c r="D8548" s="638" t="str">
        <f>IF($C8548="","",IFERROR(_xlfn.XLOOKUP($C8548,'1.PrepList'!$I$2:$I$1500,'1.PrepList'!$J$2:$J$1500,"")&amp;"",""))</f>
        <v/>
      </c>
      <c r="E8548" s="638" t="str">
        <f>IF($C8548="","",IFERROR(_xlfn.XLOOKUP($C8548,'1.PrepList'!$I$2:$I$1500,'1.PrepList'!$N$2:$N$1500,"")&amp;"",""))</f>
        <v/>
      </c>
      <c r="F8548" s="638" t="str">
        <f>IF($C8548="","",IFERROR(_xlfn.XLOOKUP($C8548,'1.PrepList'!$I$2:$I$1500,'1.PrepList'!$K$2:$K$1500,"")&amp;"",""))</f>
        <v/>
      </c>
      <c r="H8548" s="644" t="str">
        <f>IF($C8548="","",IFERROR(IF(_xlfn.XLOOKUP($C8548,tbl_StartedStatus[Bold ID],tbl_StartedStatus[Started])="Started","Yes",IF(_xlfn.XLOOKUP($C8548,tbl_StartedStatus[Bold ID],tbl_StartedStatus[Started])="No Show","No Show","")),""))</f>
        <v/>
      </c>
    </row>
    <row r="8549" spans="1:8" ht="15" customHeight="1" thickBot="1">
      <c r="A8549" s="38" t="str">
        <f>IF($C8549="","",IFERROR(_xlfn.XLOOKUP($C8549,'1.PrepList'!$I$2:$I$1500,'1.PrepList'!$G$2:$G$1500,"")&amp;"",""))</f>
        <v/>
      </c>
      <c r="B8549" s="638" t="str">
        <f>IF($C8549="","",IFERROR(_xlfn.XLOOKUP($C8549,'1.PrepList'!$I$2:$I$1500,'1.PrepList'!$H$2:$H$1500,"")&amp;"",""))</f>
        <v/>
      </c>
      <c r="D8549" s="638" t="str">
        <f>IF($C8549="","",IFERROR(_xlfn.XLOOKUP($C8549,'1.PrepList'!$I$2:$I$1500,'1.PrepList'!$J$2:$J$1500,"")&amp;"",""))</f>
        <v/>
      </c>
      <c r="E8549" s="638" t="str">
        <f>IF($C8549="","",IFERROR(_xlfn.XLOOKUP($C8549,'1.PrepList'!$I$2:$I$1500,'1.PrepList'!$N$2:$N$1500,"")&amp;"",""))</f>
        <v/>
      </c>
      <c r="F8549" s="638" t="str">
        <f>IF($C8549="","",IFERROR(_xlfn.XLOOKUP($C8549,'1.PrepList'!$I$2:$I$1500,'1.PrepList'!$K$2:$K$1500,"")&amp;"",""))</f>
        <v/>
      </c>
      <c r="H8549" s="644" t="str">
        <f>IF($C8549="","",IFERROR(IF(_xlfn.XLOOKUP($C8549,tbl_StartedStatus[Bold ID],tbl_StartedStatus[Started])="Started","Yes",IF(_xlfn.XLOOKUP($C8549,tbl_StartedStatus[Bold ID],tbl_StartedStatus[Started])="No Show","No Show","")),""))</f>
        <v/>
      </c>
    </row>
    <row r="8550" spans="1:8" ht="15" customHeight="1" thickBot="1">
      <c r="A8550" s="38" t="str">
        <f>IF($C8550="","",IFERROR(_xlfn.XLOOKUP($C8550,'1.PrepList'!$I$2:$I$1500,'1.PrepList'!$G$2:$G$1500,"")&amp;"",""))</f>
        <v/>
      </c>
      <c r="B8550" s="638" t="str">
        <f>IF($C8550="","",IFERROR(_xlfn.XLOOKUP($C8550,'1.PrepList'!$I$2:$I$1500,'1.PrepList'!$H$2:$H$1500,"")&amp;"",""))</f>
        <v/>
      </c>
      <c r="D8550" s="638" t="str">
        <f>IF($C8550="","",IFERROR(_xlfn.XLOOKUP($C8550,'1.PrepList'!$I$2:$I$1500,'1.PrepList'!$J$2:$J$1500,"")&amp;"",""))</f>
        <v/>
      </c>
      <c r="E8550" s="638" t="str">
        <f>IF($C8550="","",IFERROR(_xlfn.XLOOKUP($C8550,'1.PrepList'!$I$2:$I$1500,'1.PrepList'!$N$2:$N$1500,"")&amp;"",""))</f>
        <v/>
      </c>
      <c r="F8550" s="638" t="str">
        <f>IF($C8550="","",IFERROR(_xlfn.XLOOKUP($C8550,'1.PrepList'!$I$2:$I$1500,'1.PrepList'!$K$2:$K$1500,"")&amp;"",""))</f>
        <v/>
      </c>
      <c r="H8550" s="644" t="str">
        <f>IF($C8550="","",IFERROR(IF(_xlfn.XLOOKUP($C8550,tbl_StartedStatus[Bold ID],tbl_StartedStatus[Started])="Started","Yes",IF(_xlfn.XLOOKUP($C8550,tbl_StartedStatus[Bold ID],tbl_StartedStatus[Started])="No Show","No Show","")),""))</f>
        <v/>
      </c>
    </row>
    <row r="8551" spans="1:8" ht="15" customHeight="1" thickBot="1">
      <c r="A8551" s="38" t="str">
        <f>IF($C8551="","",IFERROR(_xlfn.XLOOKUP($C8551,'1.PrepList'!$I$2:$I$1500,'1.PrepList'!$G$2:$G$1500,"")&amp;"",""))</f>
        <v/>
      </c>
      <c r="B8551" s="638" t="str">
        <f>IF($C8551="","",IFERROR(_xlfn.XLOOKUP($C8551,'1.PrepList'!$I$2:$I$1500,'1.PrepList'!$H$2:$H$1500,"")&amp;"",""))</f>
        <v/>
      </c>
      <c r="D8551" s="638" t="str">
        <f>IF($C8551="","",IFERROR(_xlfn.XLOOKUP($C8551,'1.PrepList'!$I$2:$I$1500,'1.PrepList'!$J$2:$J$1500,"")&amp;"",""))</f>
        <v/>
      </c>
      <c r="E8551" s="638" t="str">
        <f>IF($C8551="","",IFERROR(_xlfn.XLOOKUP($C8551,'1.PrepList'!$I$2:$I$1500,'1.PrepList'!$N$2:$N$1500,"")&amp;"",""))</f>
        <v/>
      </c>
      <c r="F8551" s="638" t="str">
        <f>IF($C8551="","",IFERROR(_xlfn.XLOOKUP($C8551,'1.PrepList'!$I$2:$I$1500,'1.PrepList'!$K$2:$K$1500,"")&amp;"",""))</f>
        <v/>
      </c>
      <c r="H8551" s="644" t="str">
        <f>IF($C8551="","",IFERROR(IF(_xlfn.XLOOKUP($C8551,tbl_StartedStatus[Bold ID],tbl_StartedStatus[Started])="Started","Yes",IF(_xlfn.XLOOKUP($C8551,tbl_StartedStatus[Bold ID],tbl_StartedStatus[Started])="No Show","No Show","")),""))</f>
        <v/>
      </c>
    </row>
    <row r="8552" spans="1:8" ht="15" customHeight="1" thickBot="1">
      <c r="A8552" s="38" t="str">
        <f>IF($C8552="","",IFERROR(_xlfn.XLOOKUP($C8552,'1.PrepList'!$I$2:$I$1500,'1.PrepList'!$G$2:$G$1500,"")&amp;"",""))</f>
        <v/>
      </c>
      <c r="B8552" s="638" t="str">
        <f>IF($C8552="","",IFERROR(_xlfn.XLOOKUP($C8552,'1.PrepList'!$I$2:$I$1500,'1.PrepList'!$H$2:$H$1500,"")&amp;"",""))</f>
        <v/>
      </c>
      <c r="D8552" s="638" t="str">
        <f>IF($C8552="","",IFERROR(_xlfn.XLOOKUP($C8552,'1.PrepList'!$I$2:$I$1500,'1.PrepList'!$J$2:$J$1500,"")&amp;"",""))</f>
        <v/>
      </c>
      <c r="E8552" s="638" t="str">
        <f>IF($C8552="","",IFERROR(_xlfn.XLOOKUP($C8552,'1.PrepList'!$I$2:$I$1500,'1.PrepList'!$N$2:$N$1500,"")&amp;"",""))</f>
        <v/>
      </c>
      <c r="F8552" s="638" t="str">
        <f>IF($C8552="","",IFERROR(_xlfn.XLOOKUP($C8552,'1.PrepList'!$I$2:$I$1500,'1.PrepList'!$K$2:$K$1500,"")&amp;"",""))</f>
        <v/>
      </c>
      <c r="H8552" s="644" t="str">
        <f>IF($C8552="","",IFERROR(IF(_xlfn.XLOOKUP($C8552,tbl_StartedStatus[Bold ID],tbl_StartedStatus[Started])="Started","Yes",IF(_xlfn.XLOOKUP($C8552,tbl_StartedStatus[Bold ID],tbl_StartedStatus[Started])="No Show","No Show","")),""))</f>
        <v/>
      </c>
    </row>
    <row r="8553" spans="1:8" ht="15" customHeight="1" thickBot="1">
      <c r="A8553" s="38" t="str">
        <f>IF($C8553="","",IFERROR(_xlfn.XLOOKUP($C8553,'1.PrepList'!$I$2:$I$1500,'1.PrepList'!$G$2:$G$1500,"")&amp;"",""))</f>
        <v/>
      </c>
      <c r="B8553" s="638" t="str">
        <f>IF($C8553="","",IFERROR(_xlfn.XLOOKUP($C8553,'1.PrepList'!$I$2:$I$1500,'1.PrepList'!$H$2:$H$1500,"")&amp;"",""))</f>
        <v/>
      </c>
      <c r="D8553" s="638" t="str">
        <f>IF($C8553="","",IFERROR(_xlfn.XLOOKUP($C8553,'1.PrepList'!$I$2:$I$1500,'1.PrepList'!$J$2:$J$1500,"")&amp;"",""))</f>
        <v/>
      </c>
      <c r="E8553" s="638" t="str">
        <f>IF($C8553="","",IFERROR(_xlfn.XLOOKUP($C8553,'1.PrepList'!$I$2:$I$1500,'1.PrepList'!$N$2:$N$1500,"")&amp;"",""))</f>
        <v/>
      </c>
      <c r="F8553" s="638" t="str">
        <f>IF($C8553="","",IFERROR(_xlfn.XLOOKUP($C8553,'1.PrepList'!$I$2:$I$1500,'1.PrepList'!$K$2:$K$1500,"")&amp;"",""))</f>
        <v/>
      </c>
      <c r="H8553" s="644" t="str">
        <f>IF($C8553="","",IFERROR(IF(_xlfn.XLOOKUP($C8553,tbl_StartedStatus[Bold ID],tbl_StartedStatus[Started])="Started","Yes",IF(_xlfn.XLOOKUP($C8553,tbl_StartedStatus[Bold ID],tbl_StartedStatus[Started])="No Show","No Show","")),""))</f>
        <v/>
      </c>
    </row>
    <row r="8554" spans="1:8" ht="15" customHeight="1" thickBot="1">
      <c r="A8554" s="38" t="str">
        <f>IF($C8554="","",IFERROR(_xlfn.XLOOKUP($C8554,'1.PrepList'!$I$2:$I$1500,'1.PrepList'!$G$2:$G$1500,"")&amp;"",""))</f>
        <v/>
      </c>
      <c r="B8554" s="638" t="str">
        <f>IF($C8554="","",IFERROR(_xlfn.XLOOKUP($C8554,'1.PrepList'!$I$2:$I$1500,'1.PrepList'!$H$2:$H$1500,"")&amp;"",""))</f>
        <v/>
      </c>
      <c r="D8554" s="638" t="str">
        <f>IF($C8554="","",IFERROR(_xlfn.XLOOKUP($C8554,'1.PrepList'!$I$2:$I$1500,'1.PrepList'!$J$2:$J$1500,"")&amp;"",""))</f>
        <v/>
      </c>
      <c r="E8554" s="638" t="str">
        <f>IF($C8554="","",IFERROR(_xlfn.XLOOKUP($C8554,'1.PrepList'!$I$2:$I$1500,'1.PrepList'!$N$2:$N$1500,"")&amp;"",""))</f>
        <v/>
      </c>
      <c r="F8554" s="638" t="str">
        <f>IF($C8554="","",IFERROR(_xlfn.XLOOKUP($C8554,'1.PrepList'!$I$2:$I$1500,'1.PrepList'!$K$2:$K$1500,"")&amp;"",""))</f>
        <v/>
      </c>
      <c r="H8554" s="644" t="str">
        <f>IF($C8554="","",IFERROR(IF(_xlfn.XLOOKUP($C8554,tbl_StartedStatus[Bold ID],tbl_StartedStatus[Started])="Started","Yes",IF(_xlfn.XLOOKUP($C8554,tbl_StartedStatus[Bold ID],tbl_StartedStatus[Started])="No Show","No Show","")),""))</f>
        <v/>
      </c>
    </row>
    <row r="8555" spans="1:8" ht="15" customHeight="1" thickBot="1">
      <c r="A8555" s="38" t="str">
        <f>IF($C8555="","",IFERROR(_xlfn.XLOOKUP($C8555,'1.PrepList'!$I$2:$I$1500,'1.PrepList'!$G$2:$G$1500,"")&amp;"",""))</f>
        <v/>
      </c>
      <c r="B8555" s="638" t="str">
        <f>IF($C8555="","",IFERROR(_xlfn.XLOOKUP($C8555,'1.PrepList'!$I$2:$I$1500,'1.PrepList'!$H$2:$H$1500,"")&amp;"",""))</f>
        <v/>
      </c>
      <c r="D8555" s="638" t="str">
        <f>IF($C8555="","",IFERROR(_xlfn.XLOOKUP($C8555,'1.PrepList'!$I$2:$I$1500,'1.PrepList'!$J$2:$J$1500,"")&amp;"",""))</f>
        <v/>
      </c>
      <c r="E8555" s="638" t="str">
        <f>IF($C8555="","",IFERROR(_xlfn.XLOOKUP($C8555,'1.PrepList'!$I$2:$I$1500,'1.PrepList'!$N$2:$N$1500,"")&amp;"",""))</f>
        <v/>
      </c>
      <c r="F8555" s="638" t="str">
        <f>IF($C8555="","",IFERROR(_xlfn.XLOOKUP($C8555,'1.PrepList'!$I$2:$I$1500,'1.PrepList'!$K$2:$K$1500,"")&amp;"",""))</f>
        <v/>
      </c>
      <c r="H8555" s="644" t="str">
        <f>IF($C8555="","",IFERROR(IF(_xlfn.XLOOKUP($C8555,tbl_StartedStatus[Bold ID],tbl_StartedStatus[Started])="Started","Yes",IF(_xlfn.XLOOKUP($C8555,tbl_StartedStatus[Bold ID],tbl_StartedStatus[Started])="No Show","No Show","")),""))</f>
        <v/>
      </c>
    </row>
    <row r="8556" spans="1:8" ht="15" customHeight="1" thickBot="1">
      <c r="A8556" s="38" t="str">
        <f>IF($C8556="","",IFERROR(_xlfn.XLOOKUP($C8556,'1.PrepList'!$I$2:$I$1500,'1.PrepList'!$G$2:$G$1500,"")&amp;"",""))</f>
        <v/>
      </c>
      <c r="B8556" s="638" t="str">
        <f>IF($C8556="","",IFERROR(_xlfn.XLOOKUP($C8556,'1.PrepList'!$I$2:$I$1500,'1.PrepList'!$H$2:$H$1500,"")&amp;"",""))</f>
        <v/>
      </c>
      <c r="D8556" s="638" t="str">
        <f>IF($C8556="","",IFERROR(_xlfn.XLOOKUP($C8556,'1.PrepList'!$I$2:$I$1500,'1.PrepList'!$J$2:$J$1500,"")&amp;"",""))</f>
        <v/>
      </c>
      <c r="E8556" s="638" t="str">
        <f>IF($C8556="","",IFERROR(_xlfn.XLOOKUP($C8556,'1.PrepList'!$I$2:$I$1500,'1.PrepList'!$N$2:$N$1500,"")&amp;"",""))</f>
        <v/>
      </c>
      <c r="F8556" s="638" t="str">
        <f>IF($C8556="","",IFERROR(_xlfn.XLOOKUP($C8556,'1.PrepList'!$I$2:$I$1500,'1.PrepList'!$K$2:$K$1500,"")&amp;"",""))</f>
        <v/>
      </c>
      <c r="H8556" s="644" t="str">
        <f>IF($C8556="","",IFERROR(IF(_xlfn.XLOOKUP($C8556,tbl_StartedStatus[Bold ID],tbl_StartedStatus[Started])="Started","Yes",IF(_xlfn.XLOOKUP($C8556,tbl_StartedStatus[Bold ID],tbl_StartedStatus[Started])="No Show","No Show","")),""))</f>
        <v/>
      </c>
    </row>
    <row r="8557" spans="1:8" ht="15" customHeight="1" thickBot="1">
      <c r="A8557" s="38" t="str">
        <f>IF($C8557="","",IFERROR(_xlfn.XLOOKUP($C8557,'1.PrepList'!$I$2:$I$1500,'1.PrepList'!$G$2:$G$1500,"")&amp;"",""))</f>
        <v/>
      </c>
      <c r="B8557" s="638" t="str">
        <f>IF($C8557="","",IFERROR(_xlfn.XLOOKUP($C8557,'1.PrepList'!$I$2:$I$1500,'1.PrepList'!$H$2:$H$1500,"")&amp;"",""))</f>
        <v/>
      </c>
      <c r="D8557" s="638" t="str">
        <f>IF($C8557="","",IFERROR(_xlfn.XLOOKUP($C8557,'1.PrepList'!$I$2:$I$1500,'1.PrepList'!$J$2:$J$1500,"")&amp;"",""))</f>
        <v/>
      </c>
      <c r="E8557" s="638" t="str">
        <f>IF($C8557="","",IFERROR(_xlfn.XLOOKUP($C8557,'1.PrepList'!$I$2:$I$1500,'1.PrepList'!$N$2:$N$1500,"")&amp;"",""))</f>
        <v/>
      </c>
      <c r="F8557" s="638" t="str">
        <f>IF($C8557="","",IFERROR(_xlfn.XLOOKUP($C8557,'1.PrepList'!$I$2:$I$1500,'1.PrepList'!$K$2:$K$1500,"")&amp;"",""))</f>
        <v/>
      </c>
      <c r="H8557" s="644" t="str">
        <f>IF($C8557="","",IFERROR(IF(_xlfn.XLOOKUP($C8557,tbl_StartedStatus[Bold ID],tbl_StartedStatus[Started])="Started","Yes",IF(_xlfn.XLOOKUP($C8557,tbl_StartedStatus[Bold ID],tbl_StartedStatus[Started])="No Show","No Show","")),""))</f>
        <v/>
      </c>
    </row>
    <row r="8558" spans="1:8" ht="15" customHeight="1" thickBot="1">
      <c r="A8558" s="38" t="str">
        <f>IF($C8558="","",IFERROR(_xlfn.XLOOKUP($C8558,'1.PrepList'!$I$2:$I$1500,'1.PrepList'!$G$2:$G$1500,"")&amp;"",""))</f>
        <v/>
      </c>
      <c r="B8558" s="638" t="str">
        <f>IF($C8558="","",IFERROR(_xlfn.XLOOKUP($C8558,'1.PrepList'!$I$2:$I$1500,'1.PrepList'!$H$2:$H$1500,"")&amp;"",""))</f>
        <v/>
      </c>
      <c r="D8558" s="638" t="str">
        <f>IF($C8558="","",IFERROR(_xlfn.XLOOKUP($C8558,'1.PrepList'!$I$2:$I$1500,'1.PrepList'!$J$2:$J$1500,"")&amp;"",""))</f>
        <v/>
      </c>
      <c r="E8558" s="638" t="str">
        <f>IF($C8558="","",IFERROR(_xlfn.XLOOKUP($C8558,'1.PrepList'!$I$2:$I$1500,'1.PrepList'!$N$2:$N$1500,"")&amp;"",""))</f>
        <v/>
      </c>
      <c r="F8558" s="638" t="str">
        <f>IF($C8558="","",IFERROR(_xlfn.XLOOKUP($C8558,'1.PrepList'!$I$2:$I$1500,'1.PrepList'!$K$2:$K$1500,"")&amp;"",""))</f>
        <v/>
      </c>
      <c r="H8558" s="644" t="str">
        <f>IF($C8558="","",IFERROR(IF(_xlfn.XLOOKUP($C8558,tbl_StartedStatus[Bold ID],tbl_StartedStatus[Started])="Started","Yes",IF(_xlfn.XLOOKUP($C8558,tbl_StartedStatus[Bold ID],tbl_StartedStatus[Started])="No Show","No Show","")),""))</f>
        <v/>
      </c>
    </row>
    <row r="8559" spans="1:8" ht="15" customHeight="1" thickBot="1">
      <c r="A8559" s="38" t="str">
        <f>IF($C8559="","",IFERROR(_xlfn.XLOOKUP($C8559,'1.PrepList'!$I$2:$I$1500,'1.PrepList'!$G$2:$G$1500,"")&amp;"",""))</f>
        <v/>
      </c>
      <c r="B8559" s="638" t="str">
        <f>IF($C8559="","",IFERROR(_xlfn.XLOOKUP($C8559,'1.PrepList'!$I$2:$I$1500,'1.PrepList'!$H$2:$H$1500,"")&amp;"",""))</f>
        <v/>
      </c>
      <c r="D8559" s="638" t="str">
        <f>IF($C8559="","",IFERROR(_xlfn.XLOOKUP($C8559,'1.PrepList'!$I$2:$I$1500,'1.PrepList'!$J$2:$J$1500,"")&amp;"",""))</f>
        <v/>
      </c>
      <c r="E8559" s="638" t="str">
        <f>IF($C8559="","",IFERROR(_xlfn.XLOOKUP($C8559,'1.PrepList'!$I$2:$I$1500,'1.PrepList'!$N$2:$N$1500,"")&amp;"",""))</f>
        <v/>
      </c>
      <c r="F8559" s="638" t="str">
        <f>IF($C8559="","",IFERROR(_xlfn.XLOOKUP($C8559,'1.PrepList'!$I$2:$I$1500,'1.PrepList'!$K$2:$K$1500,"")&amp;"",""))</f>
        <v/>
      </c>
      <c r="H8559" s="644" t="str">
        <f>IF($C8559="","",IFERROR(IF(_xlfn.XLOOKUP($C8559,tbl_StartedStatus[Bold ID],tbl_StartedStatus[Started])="Started","Yes",IF(_xlfn.XLOOKUP($C8559,tbl_StartedStatus[Bold ID],tbl_StartedStatus[Started])="No Show","No Show","")),""))</f>
        <v/>
      </c>
    </row>
    <row r="8560" spans="1:8" ht="15" customHeight="1" thickBot="1">
      <c r="A8560" s="38" t="str">
        <f>IF($C8560="","",IFERROR(_xlfn.XLOOKUP($C8560,'1.PrepList'!$I$2:$I$1500,'1.PrepList'!$G$2:$G$1500,"")&amp;"",""))</f>
        <v/>
      </c>
      <c r="B8560" s="638" t="str">
        <f>IF($C8560="","",IFERROR(_xlfn.XLOOKUP($C8560,'1.PrepList'!$I$2:$I$1500,'1.PrepList'!$H$2:$H$1500,"")&amp;"",""))</f>
        <v/>
      </c>
      <c r="D8560" s="638" t="str">
        <f>IF($C8560="","",IFERROR(_xlfn.XLOOKUP($C8560,'1.PrepList'!$I$2:$I$1500,'1.PrepList'!$J$2:$J$1500,"")&amp;"",""))</f>
        <v/>
      </c>
      <c r="E8560" s="638" t="str">
        <f>IF($C8560="","",IFERROR(_xlfn.XLOOKUP($C8560,'1.PrepList'!$I$2:$I$1500,'1.PrepList'!$N$2:$N$1500,"")&amp;"",""))</f>
        <v/>
      </c>
      <c r="F8560" s="638" t="str">
        <f>IF($C8560="","",IFERROR(_xlfn.XLOOKUP($C8560,'1.PrepList'!$I$2:$I$1500,'1.PrepList'!$K$2:$K$1500,"")&amp;"",""))</f>
        <v/>
      </c>
      <c r="H8560" s="644" t="str">
        <f>IF($C8560="","",IFERROR(IF(_xlfn.XLOOKUP($C8560,tbl_StartedStatus[Bold ID],tbl_StartedStatus[Started])="Started","Yes",IF(_xlfn.XLOOKUP($C8560,tbl_StartedStatus[Bold ID],tbl_StartedStatus[Started])="No Show","No Show","")),""))</f>
        <v/>
      </c>
    </row>
    <row r="8561" spans="1:8" ht="15" customHeight="1" thickBot="1">
      <c r="A8561" s="38" t="str">
        <f>IF($C8561="","",IFERROR(_xlfn.XLOOKUP($C8561,'1.PrepList'!$I$2:$I$1500,'1.PrepList'!$G$2:$G$1500,"")&amp;"",""))</f>
        <v/>
      </c>
      <c r="B8561" s="638" t="str">
        <f>IF($C8561="","",IFERROR(_xlfn.XLOOKUP($C8561,'1.PrepList'!$I$2:$I$1500,'1.PrepList'!$H$2:$H$1500,"")&amp;"",""))</f>
        <v/>
      </c>
      <c r="D8561" s="638" t="str">
        <f>IF($C8561="","",IFERROR(_xlfn.XLOOKUP($C8561,'1.PrepList'!$I$2:$I$1500,'1.PrepList'!$J$2:$J$1500,"")&amp;"",""))</f>
        <v/>
      </c>
      <c r="E8561" s="638" t="str">
        <f>IF($C8561="","",IFERROR(_xlfn.XLOOKUP($C8561,'1.PrepList'!$I$2:$I$1500,'1.PrepList'!$N$2:$N$1500,"")&amp;"",""))</f>
        <v/>
      </c>
      <c r="F8561" s="638" t="str">
        <f>IF($C8561="","",IFERROR(_xlfn.XLOOKUP($C8561,'1.PrepList'!$I$2:$I$1500,'1.PrepList'!$K$2:$K$1500,"")&amp;"",""))</f>
        <v/>
      </c>
      <c r="H8561" s="644" t="str">
        <f>IF($C8561="","",IFERROR(IF(_xlfn.XLOOKUP($C8561,tbl_StartedStatus[Bold ID],tbl_StartedStatus[Started])="Started","Yes",IF(_xlfn.XLOOKUP($C8561,tbl_StartedStatus[Bold ID],tbl_StartedStatus[Started])="No Show","No Show","")),""))</f>
        <v/>
      </c>
    </row>
    <row r="8562" spans="1:8" ht="15" customHeight="1" thickBot="1">
      <c r="A8562" s="38" t="str">
        <f>IF($C8562="","",IFERROR(_xlfn.XLOOKUP($C8562,'1.PrepList'!$I$2:$I$1500,'1.PrepList'!$G$2:$G$1500,"")&amp;"",""))</f>
        <v/>
      </c>
      <c r="B8562" s="638" t="str">
        <f>IF($C8562="","",IFERROR(_xlfn.XLOOKUP($C8562,'1.PrepList'!$I$2:$I$1500,'1.PrepList'!$H$2:$H$1500,"")&amp;"",""))</f>
        <v/>
      </c>
      <c r="D8562" s="638" t="str">
        <f>IF($C8562="","",IFERROR(_xlfn.XLOOKUP($C8562,'1.PrepList'!$I$2:$I$1500,'1.PrepList'!$J$2:$J$1500,"")&amp;"",""))</f>
        <v/>
      </c>
      <c r="E8562" s="638" t="str">
        <f>IF($C8562="","",IFERROR(_xlfn.XLOOKUP($C8562,'1.PrepList'!$I$2:$I$1500,'1.PrepList'!$N$2:$N$1500,"")&amp;"",""))</f>
        <v/>
      </c>
      <c r="F8562" s="638" t="str">
        <f>IF($C8562="","",IFERROR(_xlfn.XLOOKUP($C8562,'1.PrepList'!$I$2:$I$1500,'1.PrepList'!$K$2:$K$1500,"")&amp;"",""))</f>
        <v/>
      </c>
      <c r="H8562" s="644" t="str">
        <f>IF($C8562="","",IFERROR(IF(_xlfn.XLOOKUP($C8562,tbl_StartedStatus[Bold ID],tbl_StartedStatus[Started])="Started","Yes",IF(_xlfn.XLOOKUP($C8562,tbl_StartedStatus[Bold ID],tbl_StartedStatus[Started])="No Show","No Show","")),""))</f>
        <v/>
      </c>
    </row>
    <row r="8563" spans="1:8" ht="15" customHeight="1" thickBot="1">
      <c r="A8563" s="38" t="str">
        <f>IF($C8563="","",IFERROR(_xlfn.XLOOKUP($C8563,'1.PrepList'!$I$2:$I$1500,'1.PrepList'!$G$2:$G$1500,"")&amp;"",""))</f>
        <v/>
      </c>
      <c r="B8563" s="638" t="str">
        <f>IF($C8563="","",IFERROR(_xlfn.XLOOKUP($C8563,'1.PrepList'!$I$2:$I$1500,'1.PrepList'!$H$2:$H$1500,"")&amp;"",""))</f>
        <v/>
      </c>
      <c r="D8563" s="638" t="str">
        <f>IF($C8563="","",IFERROR(_xlfn.XLOOKUP($C8563,'1.PrepList'!$I$2:$I$1500,'1.PrepList'!$J$2:$J$1500,"")&amp;"",""))</f>
        <v/>
      </c>
      <c r="E8563" s="638" t="str">
        <f>IF($C8563="","",IFERROR(_xlfn.XLOOKUP($C8563,'1.PrepList'!$I$2:$I$1500,'1.PrepList'!$N$2:$N$1500,"")&amp;"",""))</f>
        <v/>
      </c>
      <c r="F8563" s="638" t="str">
        <f>IF($C8563="","",IFERROR(_xlfn.XLOOKUP($C8563,'1.PrepList'!$I$2:$I$1500,'1.PrepList'!$K$2:$K$1500,"")&amp;"",""))</f>
        <v/>
      </c>
      <c r="H8563" s="644" t="str">
        <f>IF($C8563="","",IFERROR(IF(_xlfn.XLOOKUP($C8563,tbl_StartedStatus[Bold ID],tbl_StartedStatus[Started])="Started","Yes",IF(_xlfn.XLOOKUP($C8563,tbl_StartedStatus[Bold ID],tbl_StartedStatus[Started])="No Show","No Show","")),""))</f>
        <v/>
      </c>
    </row>
    <row r="8564" spans="1:8" ht="15" customHeight="1" thickBot="1">
      <c r="A8564" s="38" t="str">
        <f>IF($C8564="","",IFERROR(_xlfn.XLOOKUP($C8564,'1.PrepList'!$I$2:$I$1500,'1.PrepList'!$G$2:$G$1500,"")&amp;"",""))</f>
        <v/>
      </c>
      <c r="B8564" s="638" t="str">
        <f>IF($C8564="","",IFERROR(_xlfn.XLOOKUP($C8564,'1.PrepList'!$I$2:$I$1500,'1.PrepList'!$H$2:$H$1500,"")&amp;"",""))</f>
        <v/>
      </c>
      <c r="D8564" s="638" t="str">
        <f>IF($C8564="","",IFERROR(_xlfn.XLOOKUP($C8564,'1.PrepList'!$I$2:$I$1500,'1.PrepList'!$J$2:$J$1500,"")&amp;"",""))</f>
        <v/>
      </c>
      <c r="E8564" s="638" t="str">
        <f>IF($C8564="","",IFERROR(_xlfn.XLOOKUP($C8564,'1.PrepList'!$I$2:$I$1500,'1.PrepList'!$N$2:$N$1500,"")&amp;"",""))</f>
        <v/>
      </c>
      <c r="F8564" s="638" t="str">
        <f>IF($C8564="","",IFERROR(_xlfn.XLOOKUP($C8564,'1.PrepList'!$I$2:$I$1500,'1.PrepList'!$K$2:$K$1500,"")&amp;"",""))</f>
        <v/>
      </c>
      <c r="H8564" s="644" t="str">
        <f>IF($C8564="","",IFERROR(IF(_xlfn.XLOOKUP($C8564,tbl_StartedStatus[Bold ID],tbl_StartedStatus[Started])="Started","Yes",IF(_xlfn.XLOOKUP($C8564,tbl_StartedStatus[Bold ID],tbl_StartedStatus[Started])="No Show","No Show","")),""))</f>
        <v/>
      </c>
    </row>
    <row r="8565" spans="1:8" ht="15" customHeight="1" thickBot="1">
      <c r="A8565" s="38" t="str">
        <f>IF($C8565="","",IFERROR(_xlfn.XLOOKUP($C8565,'1.PrepList'!$I$2:$I$1500,'1.PrepList'!$G$2:$G$1500,"")&amp;"",""))</f>
        <v/>
      </c>
      <c r="B8565" s="638" t="str">
        <f>IF($C8565="","",IFERROR(_xlfn.XLOOKUP($C8565,'1.PrepList'!$I$2:$I$1500,'1.PrepList'!$H$2:$H$1500,"")&amp;"",""))</f>
        <v/>
      </c>
      <c r="D8565" s="638" t="str">
        <f>IF($C8565="","",IFERROR(_xlfn.XLOOKUP($C8565,'1.PrepList'!$I$2:$I$1500,'1.PrepList'!$J$2:$J$1500,"")&amp;"",""))</f>
        <v/>
      </c>
      <c r="E8565" s="638" t="str">
        <f>IF($C8565="","",IFERROR(_xlfn.XLOOKUP($C8565,'1.PrepList'!$I$2:$I$1500,'1.PrepList'!$N$2:$N$1500,"")&amp;"",""))</f>
        <v/>
      </c>
      <c r="F8565" s="638" t="str">
        <f>IF($C8565="","",IFERROR(_xlfn.XLOOKUP($C8565,'1.PrepList'!$I$2:$I$1500,'1.PrepList'!$K$2:$K$1500,"")&amp;"",""))</f>
        <v/>
      </c>
      <c r="H8565" s="644" t="str">
        <f>IF($C8565="","",IFERROR(IF(_xlfn.XLOOKUP($C8565,tbl_StartedStatus[Bold ID],tbl_StartedStatus[Started])="Started","Yes",IF(_xlfn.XLOOKUP($C8565,tbl_StartedStatus[Bold ID],tbl_StartedStatus[Started])="No Show","No Show","")),""))</f>
        <v/>
      </c>
    </row>
    <row r="8566" spans="1:8" ht="15" customHeight="1" thickBot="1">
      <c r="A8566" s="38" t="str">
        <f>IF($C8566="","",IFERROR(_xlfn.XLOOKUP($C8566,'1.PrepList'!$I$2:$I$1500,'1.PrepList'!$G$2:$G$1500,"")&amp;"",""))</f>
        <v/>
      </c>
      <c r="B8566" s="638" t="str">
        <f>IF($C8566="","",IFERROR(_xlfn.XLOOKUP($C8566,'1.PrepList'!$I$2:$I$1500,'1.PrepList'!$H$2:$H$1500,"")&amp;"",""))</f>
        <v/>
      </c>
      <c r="D8566" s="638" t="str">
        <f>IF($C8566="","",IFERROR(_xlfn.XLOOKUP($C8566,'1.PrepList'!$I$2:$I$1500,'1.PrepList'!$J$2:$J$1500,"")&amp;"",""))</f>
        <v/>
      </c>
      <c r="E8566" s="638" t="str">
        <f>IF($C8566="","",IFERROR(_xlfn.XLOOKUP($C8566,'1.PrepList'!$I$2:$I$1500,'1.PrepList'!$N$2:$N$1500,"")&amp;"",""))</f>
        <v/>
      </c>
      <c r="F8566" s="638" t="str">
        <f>IF($C8566="","",IFERROR(_xlfn.XLOOKUP($C8566,'1.PrepList'!$I$2:$I$1500,'1.PrepList'!$K$2:$K$1500,"")&amp;"",""))</f>
        <v/>
      </c>
      <c r="H8566" s="644" t="str">
        <f>IF($C8566="","",IFERROR(IF(_xlfn.XLOOKUP($C8566,tbl_StartedStatus[Bold ID],tbl_StartedStatus[Started])="Started","Yes",IF(_xlfn.XLOOKUP($C8566,tbl_StartedStatus[Bold ID],tbl_StartedStatus[Started])="No Show","No Show","")),""))</f>
        <v/>
      </c>
    </row>
    <row r="8567" spans="1:8" ht="15" customHeight="1" thickBot="1">
      <c r="A8567" s="38" t="str">
        <f>IF($C8567="","",IFERROR(_xlfn.XLOOKUP($C8567,'1.PrepList'!$I$2:$I$1500,'1.PrepList'!$G$2:$G$1500,"")&amp;"",""))</f>
        <v/>
      </c>
      <c r="B8567" s="638" t="str">
        <f>IF($C8567="","",IFERROR(_xlfn.XLOOKUP($C8567,'1.PrepList'!$I$2:$I$1500,'1.PrepList'!$H$2:$H$1500,"")&amp;"",""))</f>
        <v/>
      </c>
      <c r="D8567" s="638" t="str">
        <f>IF($C8567="","",IFERROR(_xlfn.XLOOKUP($C8567,'1.PrepList'!$I$2:$I$1500,'1.PrepList'!$J$2:$J$1500,"")&amp;"",""))</f>
        <v/>
      </c>
      <c r="E8567" s="638" t="str">
        <f>IF($C8567="","",IFERROR(_xlfn.XLOOKUP($C8567,'1.PrepList'!$I$2:$I$1500,'1.PrepList'!$N$2:$N$1500,"")&amp;"",""))</f>
        <v/>
      </c>
      <c r="F8567" s="638" t="str">
        <f>IF($C8567="","",IFERROR(_xlfn.XLOOKUP($C8567,'1.PrepList'!$I$2:$I$1500,'1.PrepList'!$K$2:$K$1500,"")&amp;"",""))</f>
        <v/>
      </c>
      <c r="H8567" s="644" t="str">
        <f>IF($C8567="","",IFERROR(IF(_xlfn.XLOOKUP($C8567,tbl_StartedStatus[Bold ID],tbl_StartedStatus[Started])="Started","Yes",IF(_xlfn.XLOOKUP($C8567,tbl_StartedStatus[Bold ID],tbl_StartedStatus[Started])="No Show","No Show","")),""))</f>
        <v/>
      </c>
    </row>
    <row r="8568" spans="1:8" ht="15" customHeight="1" thickBot="1">
      <c r="A8568" s="38" t="str">
        <f>IF($C8568="","",IFERROR(_xlfn.XLOOKUP($C8568,'1.PrepList'!$I$2:$I$1500,'1.PrepList'!$G$2:$G$1500,"")&amp;"",""))</f>
        <v/>
      </c>
      <c r="B8568" s="638" t="str">
        <f>IF($C8568="","",IFERROR(_xlfn.XLOOKUP($C8568,'1.PrepList'!$I$2:$I$1500,'1.PrepList'!$H$2:$H$1500,"")&amp;"",""))</f>
        <v/>
      </c>
      <c r="D8568" s="638" t="str">
        <f>IF($C8568="","",IFERROR(_xlfn.XLOOKUP($C8568,'1.PrepList'!$I$2:$I$1500,'1.PrepList'!$J$2:$J$1500,"")&amp;"",""))</f>
        <v/>
      </c>
      <c r="E8568" s="638" t="str">
        <f>IF($C8568="","",IFERROR(_xlfn.XLOOKUP($C8568,'1.PrepList'!$I$2:$I$1500,'1.PrepList'!$N$2:$N$1500,"")&amp;"",""))</f>
        <v/>
      </c>
      <c r="F8568" s="638" t="str">
        <f>IF($C8568="","",IFERROR(_xlfn.XLOOKUP($C8568,'1.PrepList'!$I$2:$I$1500,'1.PrepList'!$K$2:$K$1500,"")&amp;"",""))</f>
        <v/>
      </c>
      <c r="H8568" s="644" t="str">
        <f>IF($C8568="","",IFERROR(IF(_xlfn.XLOOKUP($C8568,tbl_StartedStatus[Bold ID],tbl_StartedStatus[Started])="Started","Yes",IF(_xlfn.XLOOKUP($C8568,tbl_StartedStatus[Bold ID],tbl_StartedStatus[Started])="No Show","No Show","")),""))</f>
        <v/>
      </c>
    </row>
    <row r="8569" spans="1:8" ht="15" customHeight="1" thickBot="1">
      <c r="A8569" s="38" t="str">
        <f>IF($C8569="","",IFERROR(_xlfn.XLOOKUP($C8569,'1.PrepList'!$I$2:$I$1500,'1.PrepList'!$G$2:$G$1500,"")&amp;"",""))</f>
        <v/>
      </c>
      <c r="B8569" s="638" t="str">
        <f>IF($C8569="","",IFERROR(_xlfn.XLOOKUP($C8569,'1.PrepList'!$I$2:$I$1500,'1.PrepList'!$H$2:$H$1500,"")&amp;"",""))</f>
        <v/>
      </c>
      <c r="D8569" s="638" t="str">
        <f>IF($C8569="","",IFERROR(_xlfn.XLOOKUP($C8569,'1.PrepList'!$I$2:$I$1500,'1.PrepList'!$J$2:$J$1500,"")&amp;"",""))</f>
        <v/>
      </c>
      <c r="E8569" s="638" t="str">
        <f>IF($C8569="","",IFERROR(_xlfn.XLOOKUP($C8569,'1.PrepList'!$I$2:$I$1500,'1.PrepList'!$N$2:$N$1500,"")&amp;"",""))</f>
        <v/>
      </c>
      <c r="F8569" s="638" t="str">
        <f>IF($C8569="","",IFERROR(_xlfn.XLOOKUP($C8569,'1.PrepList'!$I$2:$I$1500,'1.PrepList'!$K$2:$K$1500,"")&amp;"",""))</f>
        <v/>
      </c>
      <c r="H8569" s="644" t="str">
        <f>IF($C8569="","",IFERROR(IF(_xlfn.XLOOKUP($C8569,tbl_StartedStatus[Bold ID],tbl_StartedStatus[Started])="Started","Yes",IF(_xlfn.XLOOKUP($C8569,tbl_StartedStatus[Bold ID],tbl_StartedStatus[Started])="No Show","No Show","")),""))</f>
        <v/>
      </c>
    </row>
    <row r="8570" spans="1:8" ht="15" customHeight="1" thickBot="1">
      <c r="A8570" s="38" t="str">
        <f>IF($C8570="","",IFERROR(_xlfn.XLOOKUP($C8570,'1.PrepList'!$I$2:$I$1500,'1.PrepList'!$G$2:$G$1500,"")&amp;"",""))</f>
        <v/>
      </c>
      <c r="B8570" s="638" t="str">
        <f>IF($C8570="","",IFERROR(_xlfn.XLOOKUP($C8570,'1.PrepList'!$I$2:$I$1500,'1.PrepList'!$H$2:$H$1500,"")&amp;"",""))</f>
        <v/>
      </c>
      <c r="D8570" s="638" t="str">
        <f>IF($C8570="","",IFERROR(_xlfn.XLOOKUP($C8570,'1.PrepList'!$I$2:$I$1500,'1.PrepList'!$J$2:$J$1500,"")&amp;"",""))</f>
        <v/>
      </c>
      <c r="E8570" s="638" t="str">
        <f>IF($C8570="","",IFERROR(_xlfn.XLOOKUP($C8570,'1.PrepList'!$I$2:$I$1500,'1.PrepList'!$N$2:$N$1500,"")&amp;"",""))</f>
        <v/>
      </c>
      <c r="F8570" s="638" t="str">
        <f>IF($C8570="","",IFERROR(_xlfn.XLOOKUP($C8570,'1.PrepList'!$I$2:$I$1500,'1.PrepList'!$K$2:$K$1500,"")&amp;"",""))</f>
        <v/>
      </c>
      <c r="H8570" s="644" t="str">
        <f>IF($C8570="","",IFERROR(IF(_xlfn.XLOOKUP($C8570,tbl_StartedStatus[Bold ID],tbl_StartedStatus[Started])="Started","Yes",IF(_xlfn.XLOOKUP($C8570,tbl_StartedStatus[Bold ID],tbl_StartedStatus[Started])="No Show","No Show","")),""))</f>
        <v/>
      </c>
    </row>
    <row r="8571" spans="1:8" ht="15" customHeight="1" thickBot="1">
      <c r="A8571" s="38" t="str">
        <f>IF($C8571="","",IFERROR(_xlfn.XLOOKUP($C8571,'1.PrepList'!$I$2:$I$1500,'1.PrepList'!$G$2:$G$1500,"")&amp;"",""))</f>
        <v/>
      </c>
      <c r="B8571" s="638" t="str">
        <f>IF($C8571="","",IFERROR(_xlfn.XLOOKUP($C8571,'1.PrepList'!$I$2:$I$1500,'1.PrepList'!$H$2:$H$1500,"")&amp;"",""))</f>
        <v/>
      </c>
      <c r="D8571" s="638" t="str">
        <f>IF($C8571="","",IFERROR(_xlfn.XLOOKUP($C8571,'1.PrepList'!$I$2:$I$1500,'1.PrepList'!$J$2:$J$1500,"")&amp;"",""))</f>
        <v/>
      </c>
      <c r="E8571" s="638" t="str">
        <f>IF($C8571="","",IFERROR(_xlfn.XLOOKUP($C8571,'1.PrepList'!$I$2:$I$1500,'1.PrepList'!$N$2:$N$1500,"")&amp;"",""))</f>
        <v/>
      </c>
      <c r="F8571" s="638" t="str">
        <f>IF($C8571="","",IFERROR(_xlfn.XLOOKUP($C8571,'1.PrepList'!$I$2:$I$1500,'1.PrepList'!$K$2:$K$1500,"")&amp;"",""))</f>
        <v/>
      </c>
      <c r="H8571" s="644" t="str">
        <f>IF($C8571="","",IFERROR(IF(_xlfn.XLOOKUP($C8571,tbl_StartedStatus[Bold ID],tbl_StartedStatus[Started])="Started","Yes",IF(_xlfn.XLOOKUP($C8571,tbl_StartedStatus[Bold ID],tbl_StartedStatus[Started])="No Show","No Show","")),""))</f>
        <v/>
      </c>
    </row>
    <row r="8572" spans="1:8" ht="15" customHeight="1" thickBot="1">
      <c r="A8572" s="38" t="str">
        <f>IF($C8572="","",IFERROR(_xlfn.XLOOKUP($C8572,'1.PrepList'!$I$2:$I$1500,'1.PrepList'!$G$2:$G$1500,"")&amp;"",""))</f>
        <v/>
      </c>
      <c r="B8572" s="638" t="str">
        <f>IF($C8572="","",IFERROR(_xlfn.XLOOKUP($C8572,'1.PrepList'!$I$2:$I$1500,'1.PrepList'!$H$2:$H$1500,"")&amp;"",""))</f>
        <v/>
      </c>
      <c r="D8572" s="638" t="str">
        <f>IF($C8572="","",IFERROR(_xlfn.XLOOKUP($C8572,'1.PrepList'!$I$2:$I$1500,'1.PrepList'!$J$2:$J$1500,"")&amp;"",""))</f>
        <v/>
      </c>
      <c r="E8572" s="638" t="str">
        <f>IF($C8572="","",IFERROR(_xlfn.XLOOKUP($C8572,'1.PrepList'!$I$2:$I$1500,'1.PrepList'!$N$2:$N$1500,"")&amp;"",""))</f>
        <v/>
      </c>
      <c r="F8572" s="638" t="str">
        <f>IF($C8572="","",IFERROR(_xlfn.XLOOKUP($C8572,'1.PrepList'!$I$2:$I$1500,'1.PrepList'!$K$2:$K$1500,"")&amp;"",""))</f>
        <v/>
      </c>
      <c r="H8572" s="644" t="str">
        <f>IF($C8572="","",IFERROR(IF(_xlfn.XLOOKUP($C8572,tbl_StartedStatus[Bold ID],tbl_StartedStatus[Started])="Started","Yes",IF(_xlfn.XLOOKUP($C8572,tbl_StartedStatus[Bold ID],tbl_StartedStatus[Started])="No Show","No Show","")),""))</f>
        <v/>
      </c>
    </row>
    <row r="8573" spans="1:8" ht="15" customHeight="1" thickBot="1">
      <c r="A8573" s="38" t="str">
        <f>IF($C8573="","",IFERROR(_xlfn.XLOOKUP($C8573,'1.PrepList'!$I$2:$I$1500,'1.PrepList'!$G$2:$G$1500,"")&amp;"",""))</f>
        <v/>
      </c>
      <c r="B8573" s="638" t="str">
        <f>IF($C8573="","",IFERROR(_xlfn.XLOOKUP($C8573,'1.PrepList'!$I$2:$I$1500,'1.PrepList'!$H$2:$H$1500,"")&amp;"",""))</f>
        <v/>
      </c>
      <c r="D8573" s="638" t="str">
        <f>IF($C8573="","",IFERROR(_xlfn.XLOOKUP($C8573,'1.PrepList'!$I$2:$I$1500,'1.PrepList'!$J$2:$J$1500,"")&amp;"",""))</f>
        <v/>
      </c>
      <c r="E8573" s="638" t="str">
        <f>IF($C8573="","",IFERROR(_xlfn.XLOOKUP($C8573,'1.PrepList'!$I$2:$I$1500,'1.PrepList'!$N$2:$N$1500,"")&amp;"",""))</f>
        <v/>
      </c>
      <c r="F8573" s="638" t="str">
        <f>IF($C8573="","",IFERROR(_xlfn.XLOOKUP($C8573,'1.PrepList'!$I$2:$I$1500,'1.PrepList'!$K$2:$K$1500,"")&amp;"",""))</f>
        <v/>
      </c>
      <c r="H8573" s="644" t="str">
        <f>IF($C8573="","",IFERROR(IF(_xlfn.XLOOKUP($C8573,tbl_StartedStatus[Bold ID],tbl_StartedStatus[Started])="Started","Yes",IF(_xlfn.XLOOKUP($C8573,tbl_StartedStatus[Bold ID],tbl_StartedStatus[Started])="No Show","No Show","")),""))</f>
        <v/>
      </c>
    </row>
    <row r="8574" spans="1:8" ht="15" customHeight="1" thickBot="1">
      <c r="A8574" s="38" t="str">
        <f>IF($C8574="","",IFERROR(_xlfn.XLOOKUP($C8574,'1.PrepList'!$I$2:$I$1500,'1.PrepList'!$G$2:$G$1500,"")&amp;"",""))</f>
        <v/>
      </c>
      <c r="B8574" s="638" t="str">
        <f>IF($C8574="","",IFERROR(_xlfn.XLOOKUP($C8574,'1.PrepList'!$I$2:$I$1500,'1.PrepList'!$H$2:$H$1500,"")&amp;"",""))</f>
        <v/>
      </c>
      <c r="D8574" s="638" t="str">
        <f>IF($C8574="","",IFERROR(_xlfn.XLOOKUP($C8574,'1.PrepList'!$I$2:$I$1500,'1.PrepList'!$J$2:$J$1500,"")&amp;"",""))</f>
        <v/>
      </c>
      <c r="E8574" s="638" t="str">
        <f>IF($C8574="","",IFERROR(_xlfn.XLOOKUP($C8574,'1.PrepList'!$I$2:$I$1500,'1.PrepList'!$N$2:$N$1500,"")&amp;"",""))</f>
        <v/>
      </c>
      <c r="F8574" s="638" t="str">
        <f>IF($C8574="","",IFERROR(_xlfn.XLOOKUP($C8574,'1.PrepList'!$I$2:$I$1500,'1.PrepList'!$K$2:$K$1500,"")&amp;"",""))</f>
        <v/>
      </c>
      <c r="H8574" s="644" t="str">
        <f>IF($C8574="","",IFERROR(IF(_xlfn.XLOOKUP($C8574,tbl_StartedStatus[Bold ID],tbl_StartedStatus[Started])="Started","Yes",IF(_xlfn.XLOOKUP($C8574,tbl_StartedStatus[Bold ID],tbl_StartedStatus[Started])="No Show","No Show","")),""))</f>
        <v/>
      </c>
    </row>
    <row r="8575" spans="1:8" ht="15" customHeight="1" thickBot="1">
      <c r="A8575" s="38" t="str">
        <f>IF($C8575="","",IFERROR(_xlfn.XLOOKUP($C8575,'1.PrepList'!$I$2:$I$1500,'1.PrepList'!$G$2:$G$1500,"")&amp;"",""))</f>
        <v/>
      </c>
      <c r="B8575" s="638" t="str">
        <f>IF($C8575="","",IFERROR(_xlfn.XLOOKUP($C8575,'1.PrepList'!$I$2:$I$1500,'1.PrepList'!$H$2:$H$1500,"")&amp;"",""))</f>
        <v/>
      </c>
      <c r="D8575" s="638" t="str">
        <f>IF($C8575="","",IFERROR(_xlfn.XLOOKUP($C8575,'1.PrepList'!$I$2:$I$1500,'1.PrepList'!$J$2:$J$1500,"")&amp;"",""))</f>
        <v/>
      </c>
      <c r="E8575" s="638" t="str">
        <f>IF($C8575="","",IFERROR(_xlfn.XLOOKUP($C8575,'1.PrepList'!$I$2:$I$1500,'1.PrepList'!$N$2:$N$1500,"")&amp;"",""))</f>
        <v/>
      </c>
      <c r="F8575" s="638" t="str">
        <f>IF($C8575="","",IFERROR(_xlfn.XLOOKUP($C8575,'1.PrepList'!$I$2:$I$1500,'1.PrepList'!$K$2:$K$1500,"")&amp;"",""))</f>
        <v/>
      </c>
      <c r="H8575" s="644" t="str">
        <f>IF($C8575="","",IFERROR(IF(_xlfn.XLOOKUP($C8575,tbl_StartedStatus[Bold ID],tbl_StartedStatus[Started])="Started","Yes",IF(_xlfn.XLOOKUP($C8575,tbl_StartedStatus[Bold ID],tbl_StartedStatus[Started])="No Show","No Show","")),""))</f>
        <v/>
      </c>
    </row>
    <row r="8576" spans="1:8" ht="15" customHeight="1" thickBot="1">
      <c r="A8576" s="38" t="str">
        <f>IF($C8576="","",IFERROR(_xlfn.XLOOKUP($C8576,'1.PrepList'!$I$2:$I$1500,'1.PrepList'!$G$2:$G$1500,"")&amp;"",""))</f>
        <v/>
      </c>
      <c r="B8576" s="638" t="str">
        <f>IF($C8576="","",IFERROR(_xlfn.XLOOKUP($C8576,'1.PrepList'!$I$2:$I$1500,'1.PrepList'!$H$2:$H$1500,"")&amp;"",""))</f>
        <v/>
      </c>
      <c r="D8576" s="638" t="str">
        <f>IF($C8576="","",IFERROR(_xlfn.XLOOKUP($C8576,'1.PrepList'!$I$2:$I$1500,'1.PrepList'!$J$2:$J$1500,"")&amp;"",""))</f>
        <v/>
      </c>
      <c r="E8576" s="638" t="str">
        <f>IF($C8576="","",IFERROR(_xlfn.XLOOKUP($C8576,'1.PrepList'!$I$2:$I$1500,'1.PrepList'!$N$2:$N$1500,"")&amp;"",""))</f>
        <v/>
      </c>
      <c r="F8576" s="638" t="str">
        <f>IF($C8576="","",IFERROR(_xlfn.XLOOKUP($C8576,'1.PrepList'!$I$2:$I$1500,'1.PrepList'!$K$2:$K$1500,"")&amp;"",""))</f>
        <v/>
      </c>
      <c r="H8576" s="644" t="str">
        <f>IF($C8576="","",IFERROR(IF(_xlfn.XLOOKUP($C8576,tbl_StartedStatus[Bold ID],tbl_StartedStatus[Started])="Started","Yes",IF(_xlfn.XLOOKUP($C8576,tbl_StartedStatus[Bold ID],tbl_StartedStatus[Started])="No Show","No Show","")),""))</f>
        <v/>
      </c>
    </row>
    <row r="8577" spans="1:8" ht="15" customHeight="1" thickBot="1">
      <c r="A8577" s="38" t="str">
        <f>IF($C8577="","",IFERROR(_xlfn.XLOOKUP($C8577,'1.PrepList'!$I$2:$I$1500,'1.PrepList'!$G$2:$G$1500,"")&amp;"",""))</f>
        <v/>
      </c>
      <c r="B8577" s="638" t="str">
        <f>IF($C8577="","",IFERROR(_xlfn.XLOOKUP($C8577,'1.PrepList'!$I$2:$I$1500,'1.PrepList'!$H$2:$H$1500,"")&amp;"",""))</f>
        <v/>
      </c>
      <c r="D8577" s="638" t="str">
        <f>IF($C8577="","",IFERROR(_xlfn.XLOOKUP($C8577,'1.PrepList'!$I$2:$I$1500,'1.PrepList'!$J$2:$J$1500,"")&amp;"",""))</f>
        <v/>
      </c>
      <c r="E8577" s="638" t="str">
        <f>IF($C8577="","",IFERROR(_xlfn.XLOOKUP($C8577,'1.PrepList'!$I$2:$I$1500,'1.PrepList'!$N$2:$N$1500,"")&amp;"",""))</f>
        <v/>
      </c>
      <c r="F8577" s="638" t="str">
        <f>IF($C8577="","",IFERROR(_xlfn.XLOOKUP($C8577,'1.PrepList'!$I$2:$I$1500,'1.PrepList'!$K$2:$K$1500,"")&amp;"",""))</f>
        <v/>
      </c>
      <c r="H8577" s="644" t="str">
        <f>IF($C8577="","",IFERROR(IF(_xlfn.XLOOKUP($C8577,tbl_StartedStatus[Bold ID],tbl_StartedStatus[Started])="Started","Yes",IF(_xlfn.XLOOKUP($C8577,tbl_StartedStatus[Bold ID],tbl_StartedStatus[Started])="No Show","No Show","")),""))</f>
        <v/>
      </c>
    </row>
    <row r="8578" spans="1:8" ht="15" customHeight="1" thickBot="1">
      <c r="A8578" s="38" t="str">
        <f>IF($C8578="","",IFERROR(_xlfn.XLOOKUP($C8578,'1.PrepList'!$I$2:$I$1500,'1.PrepList'!$G$2:$G$1500,"")&amp;"",""))</f>
        <v/>
      </c>
      <c r="B8578" s="638" t="str">
        <f>IF($C8578="","",IFERROR(_xlfn.XLOOKUP($C8578,'1.PrepList'!$I$2:$I$1500,'1.PrepList'!$H$2:$H$1500,"")&amp;"",""))</f>
        <v/>
      </c>
      <c r="D8578" s="638" t="str">
        <f>IF($C8578="","",IFERROR(_xlfn.XLOOKUP($C8578,'1.PrepList'!$I$2:$I$1500,'1.PrepList'!$J$2:$J$1500,"")&amp;"",""))</f>
        <v/>
      </c>
      <c r="E8578" s="638" t="str">
        <f>IF($C8578="","",IFERROR(_xlfn.XLOOKUP($C8578,'1.PrepList'!$I$2:$I$1500,'1.PrepList'!$N$2:$N$1500,"")&amp;"",""))</f>
        <v/>
      </c>
      <c r="F8578" s="638" t="str">
        <f>IF($C8578="","",IFERROR(_xlfn.XLOOKUP($C8578,'1.PrepList'!$I$2:$I$1500,'1.PrepList'!$K$2:$K$1500,"")&amp;"",""))</f>
        <v/>
      </c>
      <c r="H8578" s="644" t="str">
        <f>IF($C8578="","",IFERROR(IF(_xlfn.XLOOKUP($C8578,tbl_StartedStatus[Bold ID],tbl_StartedStatus[Started])="Started","Yes",IF(_xlfn.XLOOKUP($C8578,tbl_StartedStatus[Bold ID],tbl_StartedStatus[Started])="No Show","No Show","")),""))</f>
        <v/>
      </c>
    </row>
    <row r="8579" spans="1:8" ht="15" customHeight="1" thickBot="1">
      <c r="A8579" s="38" t="str">
        <f>IF($C8579="","",IFERROR(_xlfn.XLOOKUP($C8579,'1.PrepList'!$I$2:$I$1500,'1.PrepList'!$G$2:$G$1500,"")&amp;"",""))</f>
        <v/>
      </c>
      <c r="B8579" s="638" t="str">
        <f>IF($C8579="","",IFERROR(_xlfn.XLOOKUP($C8579,'1.PrepList'!$I$2:$I$1500,'1.PrepList'!$H$2:$H$1500,"")&amp;"",""))</f>
        <v/>
      </c>
      <c r="D8579" s="638" t="str">
        <f>IF($C8579="","",IFERROR(_xlfn.XLOOKUP($C8579,'1.PrepList'!$I$2:$I$1500,'1.PrepList'!$J$2:$J$1500,"")&amp;"",""))</f>
        <v/>
      </c>
      <c r="E8579" s="638" t="str">
        <f>IF($C8579="","",IFERROR(_xlfn.XLOOKUP($C8579,'1.PrepList'!$I$2:$I$1500,'1.PrepList'!$N$2:$N$1500,"")&amp;"",""))</f>
        <v/>
      </c>
      <c r="F8579" s="638" t="str">
        <f>IF($C8579="","",IFERROR(_xlfn.XLOOKUP($C8579,'1.PrepList'!$I$2:$I$1500,'1.PrepList'!$K$2:$K$1500,"")&amp;"",""))</f>
        <v/>
      </c>
      <c r="H8579" s="644" t="str">
        <f>IF($C8579="","",IFERROR(IF(_xlfn.XLOOKUP($C8579,tbl_StartedStatus[Bold ID],tbl_StartedStatus[Started])="Started","Yes",IF(_xlfn.XLOOKUP($C8579,tbl_StartedStatus[Bold ID],tbl_StartedStatus[Started])="No Show","No Show","")),""))</f>
        <v/>
      </c>
    </row>
    <row r="8580" spans="1:8" ht="15" customHeight="1" thickBot="1">
      <c r="A8580" s="38" t="str">
        <f>IF($C8580="","",IFERROR(_xlfn.XLOOKUP($C8580,'1.PrepList'!$I$2:$I$1500,'1.PrepList'!$G$2:$G$1500,"")&amp;"",""))</f>
        <v/>
      </c>
      <c r="B8580" s="638" t="str">
        <f>IF($C8580="","",IFERROR(_xlfn.XLOOKUP($C8580,'1.PrepList'!$I$2:$I$1500,'1.PrepList'!$H$2:$H$1500,"")&amp;"",""))</f>
        <v/>
      </c>
      <c r="D8580" s="638" t="str">
        <f>IF($C8580="","",IFERROR(_xlfn.XLOOKUP($C8580,'1.PrepList'!$I$2:$I$1500,'1.PrepList'!$J$2:$J$1500,"")&amp;"",""))</f>
        <v/>
      </c>
      <c r="E8580" s="638" t="str">
        <f>IF($C8580="","",IFERROR(_xlfn.XLOOKUP($C8580,'1.PrepList'!$I$2:$I$1500,'1.PrepList'!$N$2:$N$1500,"")&amp;"",""))</f>
        <v/>
      </c>
      <c r="F8580" s="638" t="str">
        <f>IF($C8580="","",IFERROR(_xlfn.XLOOKUP($C8580,'1.PrepList'!$I$2:$I$1500,'1.PrepList'!$K$2:$K$1500,"")&amp;"",""))</f>
        <v/>
      </c>
      <c r="H8580" s="644" t="str">
        <f>IF($C8580="","",IFERROR(IF(_xlfn.XLOOKUP($C8580,tbl_StartedStatus[Bold ID],tbl_StartedStatus[Started])="Started","Yes",IF(_xlfn.XLOOKUP($C8580,tbl_StartedStatus[Bold ID],tbl_StartedStatus[Started])="No Show","No Show","")),""))</f>
        <v/>
      </c>
    </row>
    <row r="8581" spans="1:8" ht="15" customHeight="1" thickBot="1">
      <c r="A8581" s="38" t="str">
        <f>IF($C8581="","",IFERROR(_xlfn.XLOOKUP($C8581,'1.PrepList'!$I$2:$I$1500,'1.PrepList'!$G$2:$G$1500,"")&amp;"",""))</f>
        <v/>
      </c>
      <c r="B8581" s="638" t="str">
        <f>IF($C8581="","",IFERROR(_xlfn.XLOOKUP($C8581,'1.PrepList'!$I$2:$I$1500,'1.PrepList'!$H$2:$H$1500,"")&amp;"",""))</f>
        <v/>
      </c>
      <c r="D8581" s="638" t="str">
        <f>IF($C8581="","",IFERROR(_xlfn.XLOOKUP($C8581,'1.PrepList'!$I$2:$I$1500,'1.PrepList'!$J$2:$J$1500,"")&amp;"",""))</f>
        <v/>
      </c>
      <c r="E8581" s="638" t="str">
        <f>IF($C8581="","",IFERROR(_xlfn.XLOOKUP($C8581,'1.PrepList'!$I$2:$I$1500,'1.PrepList'!$N$2:$N$1500,"")&amp;"",""))</f>
        <v/>
      </c>
      <c r="F8581" s="638" t="str">
        <f>IF($C8581="","",IFERROR(_xlfn.XLOOKUP($C8581,'1.PrepList'!$I$2:$I$1500,'1.PrepList'!$K$2:$K$1500,"")&amp;"",""))</f>
        <v/>
      </c>
      <c r="H8581" s="644" t="str">
        <f>IF($C8581="","",IFERROR(IF(_xlfn.XLOOKUP($C8581,tbl_StartedStatus[Bold ID],tbl_StartedStatus[Started])="Started","Yes",IF(_xlfn.XLOOKUP($C8581,tbl_StartedStatus[Bold ID],tbl_StartedStatus[Started])="No Show","No Show","")),""))</f>
        <v/>
      </c>
    </row>
    <row r="8582" spans="1:8" ht="15" customHeight="1" thickBot="1">
      <c r="A8582" s="38" t="str">
        <f>IF($C8582="","",IFERROR(_xlfn.XLOOKUP($C8582,'1.PrepList'!$I$2:$I$1500,'1.PrepList'!$G$2:$G$1500,"")&amp;"",""))</f>
        <v/>
      </c>
      <c r="B8582" s="638" t="str">
        <f>IF($C8582="","",IFERROR(_xlfn.XLOOKUP($C8582,'1.PrepList'!$I$2:$I$1500,'1.PrepList'!$H$2:$H$1500,"")&amp;"",""))</f>
        <v/>
      </c>
      <c r="D8582" s="638" t="str">
        <f>IF($C8582="","",IFERROR(_xlfn.XLOOKUP($C8582,'1.PrepList'!$I$2:$I$1500,'1.PrepList'!$J$2:$J$1500,"")&amp;"",""))</f>
        <v/>
      </c>
      <c r="E8582" s="638" t="str">
        <f>IF($C8582="","",IFERROR(_xlfn.XLOOKUP($C8582,'1.PrepList'!$I$2:$I$1500,'1.PrepList'!$N$2:$N$1500,"")&amp;"",""))</f>
        <v/>
      </c>
      <c r="F8582" s="638" t="str">
        <f>IF($C8582="","",IFERROR(_xlfn.XLOOKUP($C8582,'1.PrepList'!$I$2:$I$1500,'1.PrepList'!$K$2:$K$1500,"")&amp;"",""))</f>
        <v/>
      </c>
      <c r="H8582" s="644" t="str">
        <f>IF($C8582="","",IFERROR(IF(_xlfn.XLOOKUP($C8582,tbl_StartedStatus[Bold ID],tbl_StartedStatus[Started])="Started","Yes",IF(_xlfn.XLOOKUP($C8582,tbl_StartedStatus[Bold ID],tbl_StartedStatus[Started])="No Show","No Show","")),""))</f>
        <v/>
      </c>
    </row>
    <row r="8583" spans="1:8" ht="15" customHeight="1" thickBot="1">
      <c r="A8583" s="38" t="str">
        <f>IF($C8583="","",IFERROR(_xlfn.XLOOKUP($C8583,'1.PrepList'!$I$2:$I$1500,'1.PrepList'!$G$2:$G$1500,"")&amp;"",""))</f>
        <v/>
      </c>
      <c r="B8583" s="638" t="str">
        <f>IF($C8583="","",IFERROR(_xlfn.XLOOKUP($C8583,'1.PrepList'!$I$2:$I$1500,'1.PrepList'!$H$2:$H$1500,"")&amp;"",""))</f>
        <v/>
      </c>
      <c r="D8583" s="638" t="str">
        <f>IF($C8583="","",IFERROR(_xlfn.XLOOKUP($C8583,'1.PrepList'!$I$2:$I$1500,'1.PrepList'!$J$2:$J$1500,"")&amp;"",""))</f>
        <v/>
      </c>
      <c r="E8583" s="638" t="str">
        <f>IF($C8583="","",IFERROR(_xlfn.XLOOKUP($C8583,'1.PrepList'!$I$2:$I$1500,'1.PrepList'!$N$2:$N$1500,"")&amp;"",""))</f>
        <v/>
      </c>
      <c r="F8583" s="638" t="str">
        <f>IF($C8583="","",IFERROR(_xlfn.XLOOKUP($C8583,'1.PrepList'!$I$2:$I$1500,'1.PrepList'!$K$2:$K$1500,"")&amp;"",""))</f>
        <v/>
      </c>
      <c r="H8583" s="644" t="str">
        <f>IF($C8583="","",IFERROR(IF(_xlfn.XLOOKUP($C8583,tbl_StartedStatus[Bold ID],tbl_StartedStatus[Started])="Started","Yes",IF(_xlfn.XLOOKUP($C8583,tbl_StartedStatus[Bold ID],tbl_StartedStatus[Started])="No Show","No Show","")),""))</f>
        <v/>
      </c>
    </row>
    <row r="8584" spans="1:8" ht="15" customHeight="1" thickBot="1">
      <c r="A8584" s="38" t="str">
        <f>IF($C8584="","",IFERROR(_xlfn.XLOOKUP($C8584,'1.PrepList'!$I$2:$I$1500,'1.PrepList'!$G$2:$G$1500,"")&amp;"",""))</f>
        <v/>
      </c>
      <c r="B8584" s="638" t="str">
        <f>IF($C8584="","",IFERROR(_xlfn.XLOOKUP($C8584,'1.PrepList'!$I$2:$I$1500,'1.PrepList'!$H$2:$H$1500,"")&amp;"",""))</f>
        <v/>
      </c>
      <c r="D8584" s="638" t="str">
        <f>IF($C8584="","",IFERROR(_xlfn.XLOOKUP($C8584,'1.PrepList'!$I$2:$I$1500,'1.PrepList'!$J$2:$J$1500,"")&amp;"",""))</f>
        <v/>
      </c>
      <c r="E8584" s="638" t="str">
        <f>IF($C8584="","",IFERROR(_xlfn.XLOOKUP($C8584,'1.PrepList'!$I$2:$I$1500,'1.PrepList'!$N$2:$N$1500,"")&amp;"",""))</f>
        <v/>
      </c>
      <c r="F8584" s="638" t="str">
        <f>IF($C8584="","",IFERROR(_xlfn.XLOOKUP($C8584,'1.PrepList'!$I$2:$I$1500,'1.PrepList'!$K$2:$K$1500,"")&amp;"",""))</f>
        <v/>
      </c>
      <c r="H8584" s="644" t="str">
        <f>IF($C8584="","",IFERROR(IF(_xlfn.XLOOKUP($C8584,tbl_StartedStatus[Bold ID],tbl_StartedStatus[Started])="Started","Yes",IF(_xlfn.XLOOKUP($C8584,tbl_StartedStatus[Bold ID],tbl_StartedStatus[Started])="No Show","No Show","")),""))</f>
        <v/>
      </c>
    </row>
    <row r="8585" spans="1:8" ht="15" customHeight="1" thickBot="1">
      <c r="A8585" s="38" t="str">
        <f>IF($C8585="","",IFERROR(_xlfn.XLOOKUP($C8585,'1.PrepList'!$I$2:$I$1500,'1.PrepList'!$G$2:$G$1500,"")&amp;"",""))</f>
        <v/>
      </c>
      <c r="B8585" s="638" t="str">
        <f>IF($C8585="","",IFERROR(_xlfn.XLOOKUP($C8585,'1.PrepList'!$I$2:$I$1500,'1.PrepList'!$H$2:$H$1500,"")&amp;"",""))</f>
        <v/>
      </c>
      <c r="D8585" s="638" t="str">
        <f>IF($C8585="","",IFERROR(_xlfn.XLOOKUP($C8585,'1.PrepList'!$I$2:$I$1500,'1.PrepList'!$J$2:$J$1500,"")&amp;"",""))</f>
        <v/>
      </c>
      <c r="E8585" s="638" t="str">
        <f>IF($C8585="","",IFERROR(_xlfn.XLOOKUP($C8585,'1.PrepList'!$I$2:$I$1500,'1.PrepList'!$N$2:$N$1500,"")&amp;"",""))</f>
        <v/>
      </c>
      <c r="F8585" s="638" t="str">
        <f>IF($C8585="","",IFERROR(_xlfn.XLOOKUP($C8585,'1.PrepList'!$I$2:$I$1500,'1.PrepList'!$K$2:$K$1500,"")&amp;"",""))</f>
        <v/>
      </c>
      <c r="H8585" s="644" t="str">
        <f>IF($C8585="","",IFERROR(IF(_xlfn.XLOOKUP($C8585,tbl_StartedStatus[Bold ID],tbl_StartedStatus[Started])="Started","Yes",IF(_xlfn.XLOOKUP($C8585,tbl_StartedStatus[Bold ID],tbl_StartedStatus[Started])="No Show","No Show","")),""))</f>
        <v/>
      </c>
    </row>
    <row r="8586" spans="1:8" ht="15" customHeight="1" thickBot="1">
      <c r="A8586" s="38" t="str">
        <f>IF($C8586="","",IFERROR(_xlfn.XLOOKUP($C8586,'1.PrepList'!$I$2:$I$1500,'1.PrepList'!$G$2:$G$1500,"")&amp;"",""))</f>
        <v/>
      </c>
      <c r="B8586" s="638" t="str">
        <f>IF($C8586="","",IFERROR(_xlfn.XLOOKUP($C8586,'1.PrepList'!$I$2:$I$1500,'1.PrepList'!$H$2:$H$1500,"")&amp;"",""))</f>
        <v/>
      </c>
      <c r="D8586" s="638" t="str">
        <f>IF($C8586="","",IFERROR(_xlfn.XLOOKUP($C8586,'1.PrepList'!$I$2:$I$1500,'1.PrepList'!$J$2:$J$1500,"")&amp;"",""))</f>
        <v/>
      </c>
      <c r="E8586" s="638" t="str">
        <f>IF($C8586="","",IFERROR(_xlfn.XLOOKUP($C8586,'1.PrepList'!$I$2:$I$1500,'1.PrepList'!$N$2:$N$1500,"")&amp;"",""))</f>
        <v/>
      </c>
      <c r="F8586" s="638" t="str">
        <f>IF($C8586="","",IFERROR(_xlfn.XLOOKUP($C8586,'1.PrepList'!$I$2:$I$1500,'1.PrepList'!$K$2:$K$1500,"")&amp;"",""))</f>
        <v/>
      </c>
      <c r="H8586" s="644" t="str">
        <f>IF($C8586="","",IFERROR(IF(_xlfn.XLOOKUP($C8586,tbl_StartedStatus[Bold ID],tbl_StartedStatus[Started])="Started","Yes",IF(_xlfn.XLOOKUP($C8586,tbl_StartedStatus[Bold ID],tbl_StartedStatus[Started])="No Show","No Show","")),""))</f>
        <v/>
      </c>
    </row>
    <row r="8587" spans="1:8" ht="15" customHeight="1" thickBot="1">
      <c r="A8587" s="38" t="str">
        <f>IF($C8587="","",IFERROR(_xlfn.XLOOKUP($C8587,'1.PrepList'!$I$2:$I$1500,'1.PrepList'!$G$2:$G$1500,"")&amp;"",""))</f>
        <v/>
      </c>
      <c r="B8587" s="638" t="str">
        <f>IF($C8587="","",IFERROR(_xlfn.XLOOKUP($C8587,'1.PrepList'!$I$2:$I$1500,'1.PrepList'!$H$2:$H$1500,"")&amp;"",""))</f>
        <v/>
      </c>
      <c r="D8587" s="638" t="str">
        <f>IF($C8587="","",IFERROR(_xlfn.XLOOKUP($C8587,'1.PrepList'!$I$2:$I$1500,'1.PrepList'!$J$2:$J$1500,"")&amp;"",""))</f>
        <v/>
      </c>
      <c r="E8587" s="638" t="str">
        <f>IF($C8587="","",IFERROR(_xlfn.XLOOKUP($C8587,'1.PrepList'!$I$2:$I$1500,'1.PrepList'!$N$2:$N$1500,"")&amp;"",""))</f>
        <v/>
      </c>
      <c r="F8587" s="638" t="str">
        <f>IF($C8587="","",IFERROR(_xlfn.XLOOKUP($C8587,'1.PrepList'!$I$2:$I$1500,'1.PrepList'!$K$2:$K$1500,"")&amp;"",""))</f>
        <v/>
      </c>
      <c r="H8587" s="644" t="str">
        <f>IF($C8587="","",IFERROR(IF(_xlfn.XLOOKUP($C8587,tbl_StartedStatus[Bold ID],tbl_StartedStatus[Started])="Started","Yes",IF(_xlfn.XLOOKUP($C8587,tbl_StartedStatus[Bold ID],tbl_StartedStatus[Started])="No Show","No Show","")),""))</f>
        <v/>
      </c>
    </row>
    <row r="8588" spans="1:8" ht="15" customHeight="1" thickBot="1">
      <c r="A8588" s="38" t="str">
        <f>IF($C8588="","",IFERROR(_xlfn.XLOOKUP($C8588,'1.PrepList'!$I$2:$I$1500,'1.PrepList'!$G$2:$G$1500,"")&amp;"",""))</f>
        <v/>
      </c>
      <c r="B8588" s="638" t="str">
        <f>IF($C8588="","",IFERROR(_xlfn.XLOOKUP($C8588,'1.PrepList'!$I$2:$I$1500,'1.PrepList'!$H$2:$H$1500,"")&amp;"",""))</f>
        <v/>
      </c>
      <c r="D8588" s="638" t="str">
        <f>IF($C8588="","",IFERROR(_xlfn.XLOOKUP($C8588,'1.PrepList'!$I$2:$I$1500,'1.PrepList'!$J$2:$J$1500,"")&amp;"",""))</f>
        <v/>
      </c>
      <c r="E8588" s="638" t="str">
        <f>IF($C8588="","",IFERROR(_xlfn.XLOOKUP($C8588,'1.PrepList'!$I$2:$I$1500,'1.PrepList'!$N$2:$N$1500,"")&amp;"",""))</f>
        <v/>
      </c>
      <c r="F8588" s="638" t="str">
        <f>IF($C8588="","",IFERROR(_xlfn.XLOOKUP($C8588,'1.PrepList'!$I$2:$I$1500,'1.PrepList'!$K$2:$K$1500,"")&amp;"",""))</f>
        <v/>
      </c>
      <c r="H8588" s="644" t="str">
        <f>IF($C8588="","",IFERROR(IF(_xlfn.XLOOKUP($C8588,tbl_StartedStatus[Bold ID],tbl_StartedStatus[Started])="Started","Yes",IF(_xlfn.XLOOKUP($C8588,tbl_StartedStatus[Bold ID],tbl_StartedStatus[Started])="No Show","No Show","")),""))</f>
        <v/>
      </c>
    </row>
    <row r="8589" spans="1:8" ht="15" customHeight="1" thickBot="1">
      <c r="A8589" s="38" t="str">
        <f>IF($C8589="","",IFERROR(_xlfn.XLOOKUP($C8589,'1.PrepList'!$I$2:$I$1500,'1.PrepList'!$G$2:$G$1500,"")&amp;"",""))</f>
        <v/>
      </c>
      <c r="B8589" s="638" t="str">
        <f>IF($C8589="","",IFERROR(_xlfn.XLOOKUP($C8589,'1.PrepList'!$I$2:$I$1500,'1.PrepList'!$H$2:$H$1500,"")&amp;"",""))</f>
        <v/>
      </c>
      <c r="D8589" s="638" t="str">
        <f>IF($C8589="","",IFERROR(_xlfn.XLOOKUP($C8589,'1.PrepList'!$I$2:$I$1500,'1.PrepList'!$J$2:$J$1500,"")&amp;"",""))</f>
        <v/>
      </c>
      <c r="E8589" s="638" t="str">
        <f>IF($C8589="","",IFERROR(_xlfn.XLOOKUP($C8589,'1.PrepList'!$I$2:$I$1500,'1.PrepList'!$N$2:$N$1500,"")&amp;"",""))</f>
        <v/>
      </c>
      <c r="F8589" s="638" t="str">
        <f>IF($C8589="","",IFERROR(_xlfn.XLOOKUP($C8589,'1.PrepList'!$I$2:$I$1500,'1.PrepList'!$K$2:$K$1500,"")&amp;"",""))</f>
        <v/>
      </c>
      <c r="H8589" s="644" t="str">
        <f>IF($C8589="","",IFERROR(IF(_xlfn.XLOOKUP($C8589,tbl_StartedStatus[Bold ID],tbl_StartedStatus[Started])="Started","Yes",IF(_xlfn.XLOOKUP($C8589,tbl_StartedStatus[Bold ID],tbl_StartedStatus[Started])="No Show","No Show","")),""))</f>
        <v/>
      </c>
    </row>
    <row r="8590" spans="1:8" ht="15" customHeight="1" thickBot="1">
      <c r="A8590" s="38" t="str">
        <f>IF($C8590="","",IFERROR(_xlfn.XLOOKUP($C8590,'1.PrepList'!$I$2:$I$1500,'1.PrepList'!$G$2:$G$1500,"")&amp;"",""))</f>
        <v/>
      </c>
      <c r="B8590" s="638" t="str">
        <f>IF($C8590="","",IFERROR(_xlfn.XLOOKUP($C8590,'1.PrepList'!$I$2:$I$1500,'1.PrepList'!$H$2:$H$1500,"")&amp;"",""))</f>
        <v/>
      </c>
      <c r="D8590" s="638" t="str">
        <f>IF($C8590="","",IFERROR(_xlfn.XLOOKUP($C8590,'1.PrepList'!$I$2:$I$1500,'1.PrepList'!$J$2:$J$1500,"")&amp;"",""))</f>
        <v/>
      </c>
      <c r="E8590" s="638" t="str">
        <f>IF($C8590="","",IFERROR(_xlfn.XLOOKUP($C8590,'1.PrepList'!$I$2:$I$1500,'1.PrepList'!$N$2:$N$1500,"")&amp;"",""))</f>
        <v/>
      </c>
      <c r="F8590" s="638" t="str">
        <f>IF($C8590="","",IFERROR(_xlfn.XLOOKUP($C8590,'1.PrepList'!$I$2:$I$1500,'1.PrepList'!$K$2:$K$1500,"")&amp;"",""))</f>
        <v/>
      </c>
      <c r="H8590" s="644" t="str">
        <f>IF($C8590="","",IFERROR(IF(_xlfn.XLOOKUP($C8590,tbl_StartedStatus[Bold ID],tbl_StartedStatus[Started])="Started","Yes",IF(_xlfn.XLOOKUP($C8590,tbl_StartedStatus[Bold ID],tbl_StartedStatus[Started])="No Show","No Show","")),""))</f>
        <v/>
      </c>
    </row>
    <row r="8591" spans="1:8" ht="15" customHeight="1" thickBot="1">
      <c r="A8591" s="38" t="str">
        <f>IF($C8591="","",IFERROR(_xlfn.XLOOKUP($C8591,'1.PrepList'!$I$2:$I$1500,'1.PrepList'!$G$2:$G$1500,"")&amp;"",""))</f>
        <v/>
      </c>
      <c r="B8591" s="638" t="str">
        <f>IF($C8591="","",IFERROR(_xlfn.XLOOKUP($C8591,'1.PrepList'!$I$2:$I$1500,'1.PrepList'!$H$2:$H$1500,"")&amp;"",""))</f>
        <v/>
      </c>
      <c r="D8591" s="638" t="str">
        <f>IF($C8591="","",IFERROR(_xlfn.XLOOKUP($C8591,'1.PrepList'!$I$2:$I$1500,'1.PrepList'!$J$2:$J$1500,"")&amp;"",""))</f>
        <v/>
      </c>
      <c r="E8591" s="638" t="str">
        <f>IF($C8591="","",IFERROR(_xlfn.XLOOKUP($C8591,'1.PrepList'!$I$2:$I$1500,'1.PrepList'!$N$2:$N$1500,"")&amp;"",""))</f>
        <v/>
      </c>
      <c r="F8591" s="638" t="str">
        <f>IF($C8591="","",IFERROR(_xlfn.XLOOKUP($C8591,'1.PrepList'!$I$2:$I$1500,'1.PrepList'!$K$2:$K$1500,"")&amp;"",""))</f>
        <v/>
      </c>
      <c r="H8591" s="644" t="str">
        <f>IF($C8591="","",IFERROR(IF(_xlfn.XLOOKUP($C8591,tbl_StartedStatus[Bold ID],tbl_StartedStatus[Started])="Started","Yes",IF(_xlfn.XLOOKUP($C8591,tbl_StartedStatus[Bold ID],tbl_StartedStatus[Started])="No Show","No Show","")),""))</f>
        <v/>
      </c>
    </row>
    <row r="8592" spans="1:8" ht="15" customHeight="1" thickBot="1">
      <c r="A8592" s="38" t="str">
        <f>IF($C8592="","",IFERROR(_xlfn.XLOOKUP($C8592,'1.PrepList'!$I$2:$I$1500,'1.PrepList'!$G$2:$G$1500,"")&amp;"",""))</f>
        <v/>
      </c>
      <c r="B8592" s="638" t="str">
        <f>IF($C8592="","",IFERROR(_xlfn.XLOOKUP($C8592,'1.PrepList'!$I$2:$I$1500,'1.PrepList'!$H$2:$H$1500,"")&amp;"",""))</f>
        <v/>
      </c>
      <c r="D8592" s="638" t="str">
        <f>IF($C8592="","",IFERROR(_xlfn.XLOOKUP($C8592,'1.PrepList'!$I$2:$I$1500,'1.PrepList'!$J$2:$J$1500,"")&amp;"",""))</f>
        <v/>
      </c>
      <c r="E8592" s="638" t="str">
        <f>IF($C8592="","",IFERROR(_xlfn.XLOOKUP($C8592,'1.PrepList'!$I$2:$I$1500,'1.PrepList'!$N$2:$N$1500,"")&amp;"",""))</f>
        <v/>
      </c>
      <c r="F8592" s="638" t="str">
        <f>IF($C8592="","",IFERROR(_xlfn.XLOOKUP($C8592,'1.PrepList'!$I$2:$I$1500,'1.PrepList'!$K$2:$K$1500,"")&amp;"",""))</f>
        <v/>
      </c>
      <c r="H8592" s="644" t="str">
        <f>IF($C8592="","",IFERROR(IF(_xlfn.XLOOKUP($C8592,tbl_StartedStatus[Bold ID],tbl_StartedStatus[Started])="Started","Yes",IF(_xlfn.XLOOKUP($C8592,tbl_StartedStatus[Bold ID],tbl_StartedStatus[Started])="No Show","No Show","")),""))</f>
        <v/>
      </c>
    </row>
    <row r="8593" spans="1:8" ht="15" customHeight="1" thickBot="1">
      <c r="A8593" s="38" t="str">
        <f>IF($C8593="","",IFERROR(_xlfn.XLOOKUP($C8593,'1.PrepList'!$I$2:$I$1500,'1.PrepList'!$G$2:$G$1500,"")&amp;"",""))</f>
        <v/>
      </c>
      <c r="B8593" s="638" t="str">
        <f>IF($C8593="","",IFERROR(_xlfn.XLOOKUP($C8593,'1.PrepList'!$I$2:$I$1500,'1.PrepList'!$H$2:$H$1500,"")&amp;"",""))</f>
        <v/>
      </c>
      <c r="D8593" s="638" t="str">
        <f>IF($C8593="","",IFERROR(_xlfn.XLOOKUP($C8593,'1.PrepList'!$I$2:$I$1500,'1.PrepList'!$J$2:$J$1500,"")&amp;"",""))</f>
        <v/>
      </c>
      <c r="E8593" s="638" t="str">
        <f>IF($C8593="","",IFERROR(_xlfn.XLOOKUP($C8593,'1.PrepList'!$I$2:$I$1500,'1.PrepList'!$N$2:$N$1500,"")&amp;"",""))</f>
        <v/>
      </c>
      <c r="F8593" s="638" t="str">
        <f>IF($C8593="","",IFERROR(_xlfn.XLOOKUP($C8593,'1.PrepList'!$I$2:$I$1500,'1.PrepList'!$K$2:$K$1500,"")&amp;"",""))</f>
        <v/>
      </c>
      <c r="H8593" s="644" t="str">
        <f>IF($C8593="","",IFERROR(IF(_xlfn.XLOOKUP($C8593,tbl_StartedStatus[Bold ID],tbl_StartedStatus[Started])="Started","Yes",IF(_xlfn.XLOOKUP($C8593,tbl_StartedStatus[Bold ID],tbl_StartedStatus[Started])="No Show","No Show","")),""))</f>
        <v/>
      </c>
    </row>
    <row r="8594" spans="1:8" ht="15" customHeight="1" thickBot="1">
      <c r="A8594" s="38" t="str">
        <f>IF($C8594="","",IFERROR(_xlfn.XLOOKUP($C8594,'1.PrepList'!$I$2:$I$1500,'1.PrepList'!$G$2:$G$1500,"")&amp;"",""))</f>
        <v/>
      </c>
      <c r="B8594" s="638" t="str">
        <f>IF($C8594="","",IFERROR(_xlfn.XLOOKUP($C8594,'1.PrepList'!$I$2:$I$1500,'1.PrepList'!$H$2:$H$1500,"")&amp;"",""))</f>
        <v/>
      </c>
      <c r="D8594" s="638" t="str">
        <f>IF($C8594="","",IFERROR(_xlfn.XLOOKUP($C8594,'1.PrepList'!$I$2:$I$1500,'1.PrepList'!$J$2:$J$1500,"")&amp;"",""))</f>
        <v/>
      </c>
      <c r="E8594" s="638" t="str">
        <f>IF($C8594="","",IFERROR(_xlfn.XLOOKUP($C8594,'1.PrepList'!$I$2:$I$1500,'1.PrepList'!$N$2:$N$1500,"")&amp;"",""))</f>
        <v/>
      </c>
      <c r="F8594" s="638" t="str">
        <f>IF($C8594="","",IFERROR(_xlfn.XLOOKUP($C8594,'1.PrepList'!$I$2:$I$1500,'1.PrepList'!$K$2:$K$1500,"")&amp;"",""))</f>
        <v/>
      </c>
      <c r="H8594" s="644" t="str">
        <f>IF($C8594="","",IFERROR(IF(_xlfn.XLOOKUP($C8594,tbl_StartedStatus[Bold ID],tbl_StartedStatus[Started])="Started","Yes",IF(_xlfn.XLOOKUP($C8594,tbl_StartedStatus[Bold ID],tbl_StartedStatus[Started])="No Show","No Show","")),""))</f>
        <v/>
      </c>
    </row>
    <row r="8595" spans="1:8" ht="15" customHeight="1" thickBot="1">
      <c r="A8595" s="38" t="str">
        <f>IF($C8595="","",IFERROR(_xlfn.XLOOKUP($C8595,'1.PrepList'!$I$2:$I$1500,'1.PrepList'!$G$2:$G$1500,"")&amp;"",""))</f>
        <v/>
      </c>
      <c r="B8595" s="638" t="str">
        <f>IF($C8595="","",IFERROR(_xlfn.XLOOKUP($C8595,'1.PrepList'!$I$2:$I$1500,'1.PrepList'!$H$2:$H$1500,"")&amp;"",""))</f>
        <v/>
      </c>
      <c r="D8595" s="638" t="str">
        <f>IF($C8595="","",IFERROR(_xlfn.XLOOKUP($C8595,'1.PrepList'!$I$2:$I$1500,'1.PrepList'!$J$2:$J$1500,"")&amp;"",""))</f>
        <v/>
      </c>
      <c r="E8595" s="638" t="str">
        <f>IF($C8595="","",IFERROR(_xlfn.XLOOKUP($C8595,'1.PrepList'!$I$2:$I$1500,'1.PrepList'!$N$2:$N$1500,"")&amp;"",""))</f>
        <v/>
      </c>
      <c r="F8595" s="638" t="str">
        <f>IF($C8595="","",IFERROR(_xlfn.XLOOKUP($C8595,'1.PrepList'!$I$2:$I$1500,'1.PrepList'!$K$2:$K$1500,"")&amp;"",""))</f>
        <v/>
      </c>
      <c r="H8595" s="644" t="str">
        <f>IF($C8595="","",IFERROR(IF(_xlfn.XLOOKUP($C8595,tbl_StartedStatus[Bold ID],tbl_StartedStatus[Started])="Started","Yes",IF(_xlfn.XLOOKUP($C8595,tbl_StartedStatus[Bold ID],tbl_StartedStatus[Started])="No Show","No Show","")),""))</f>
        <v/>
      </c>
    </row>
    <row r="8596" spans="1:8" ht="15" customHeight="1" thickBot="1">
      <c r="A8596" s="38" t="str">
        <f>IF($C8596="","",IFERROR(_xlfn.XLOOKUP($C8596,'1.PrepList'!$I$2:$I$1500,'1.PrepList'!$G$2:$G$1500,"")&amp;"",""))</f>
        <v/>
      </c>
      <c r="B8596" s="638" t="str">
        <f>IF($C8596="","",IFERROR(_xlfn.XLOOKUP($C8596,'1.PrepList'!$I$2:$I$1500,'1.PrepList'!$H$2:$H$1500,"")&amp;"",""))</f>
        <v/>
      </c>
      <c r="D8596" s="638" t="str">
        <f>IF($C8596="","",IFERROR(_xlfn.XLOOKUP($C8596,'1.PrepList'!$I$2:$I$1500,'1.PrepList'!$J$2:$J$1500,"")&amp;"",""))</f>
        <v/>
      </c>
      <c r="E8596" s="638" t="str">
        <f>IF($C8596="","",IFERROR(_xlfn.XLOOKUP($C8596,'1.PrepList'!$I$2:$I$1500,'1.PrepList'!$N$2:$N$1500,"")&amp;"",""))</f>
        <v/>
      </c>
      <c r="F8596" s="638" t="str">
        <f>IF($C8596="","",IFERROR(_xlfn.XLOOKUP($C8596,'1.PrepList'!$I$2:$I$1500,'1.PrepList'!$K$2:$K$1500,"")&amp;"",""))</f>
        <v/>
      </c>
      <c r="H8596" s="644" t="str">
        <f>IF($C8596="","",IFERROR(IF(_xlfn.XLOOKUP($C8596,tbl_StartedStatus[Bold ID],tbl_StartedStatus[Started])="Started","Yes",IF(_xlfn.XLOOKUP($C8596,tbl_StartedStatus[Bold ID],tbl_StartedStatus[Started])="No Show","No Show","")),""))</f>
        <v/>
      </c>
    </row>
    <row r="8597" spans="1:8" ht="15" customHeight="1" thickBot="1">
      <c r="A8597" s="38" t="str">
        <f>IF($C8597="","",IFERROR(_xlfn.XLOOKUP($C8597,'1.PrepList'!$I$2:$I$1500,'1.PrepList'!$G$2:$G$1500,"")&amp;"",""))</f>
        <v/>
      </c>
      <c r="B8597" s="638" t="str">
        <f>IF($C8597="","",IFERROR(_xlfn.XLOOKUP($C8597,'1.PrepList'!$I$2:$I$1500,'1.PrepList'!$H$2:$H$1500,"")&amp;"",""))</f>
        <v/>
      </c>
      <c r="D8597" s="638" t="str">
        <f>IF($C8597="","",IFERROR(_xlfn.XLOOKUP($C8597,'1.PrepList'!$I$2:$I$1500,'1.PrepList'!$J$2:$J$1500,"")&amp;"",""))</f>
        <v/>
      </c>
      <c r="E8597" s="638" t="str">
        <f>IF($C8597="","",IFERROR(_xlfn.XLOOKUP($C8597,'1.PrepList'!$I$2:$I$1500,'1.PrepList'!$N$2:$N$1500,"")&amp;"",""))</f>
        <v/>
      </c>
      <c r="F8597" s="638" t="str">
        <f>IF($C8597="","",IFERROR(_xlfn.XLOOKUP($C8597,'1.PrepList'!$I$2:$I$1500,'1.PrepList'!$K$2:$K$1500,"")&amp;"",""))</f>
        <v/>
      </c>
      <c r="H8597" s="644" t="str">
        <f>IF($C8597="","",IFERROR(IF(_xlfn.XLOOKUP($C8597,tbl_StartedStatus[Bold ID],tbl_StartedStatus[Started])="Started","Yes",IF(_xlfn.XLOOKUP($C8597,tbl_StartedStatus[Bold ID],tbl_StartedStatus[Started])="No Show","No Show","")),""))</f>
        <v/>
      </c>
    </row>
    <row r="8598" spans="1:8" ht="15" customHeight="1" thickBot="1">
      <c r="A8598" s="38" t="str">
        <f>IF($C8598="","",IFERROR(_xlfn.XLOOKUP($C8598,'1.PrepList'!$I$2:$I$1500,'1.PrepList'!$G$2:$G$1500,"")&amp;"",""))</f>
        <v/>
      </c>
      <c r="B8598" s="638" t="str">
        <f>IF($C8598="","",IFERROR(_xlfn.XLOOKUP($C8598,'1.PrepList'!$I$2:$I$1500,'1.PrepList'!$H$2:$H$1500,"")&amp;"",""))</f>
        <v/>
      </c>
      <c r="D8598" s="638" t="str">
        <f>IF($C8598="","",IFERROR(_xlfn.XLOOKUP($C8598,'1.PrepList'!$I$2:$I$1500,'1.PrepList'!$J$2:$J$1500,"")&amp;"",""))</f>
        <v/>
      </c>
      <c r="E8598" s="638" t="str">
        <f>IF($C8598="","",IFERROR(_xlfn.XLOOKUP($C8598,'1.PrepList'!$I$2:$I$1500,'1.PrepList'!$N$2:$N$1500,"")&amp;"",""))</f>
        <v/>
      </c>
      <c r="F8598" s="638" t="str">
        <f>IF($C8598="","",IFERROR(_xlfn.XLOOKUP($C8598,'1.PrepList'!$I$2:$I$1500,'1.PrepList'!$K$2:$K$1500,"")&amp;"",""))</f>
        <v/>
      </c>
      <c r="H8598" s="644" t="str">
        <f>IF($C8598="","",IFERROR(IF(_xlfn.XLOOKUP($C8598,tbl_StartedStatus[Bold ID],tbl_StartedStatus[Started])="Started","Yes",IF(_xlfn.XLOOKUP($C8598,tbl_StartedStatus[Bold ID],tbl_StartedStatus[Started])="No Show","No Show","")),""))</f>
        <v/>
      </c>
    </row>
    <row r="8599" spans="1:8" ht="15" customHeight="1" thickBot="1">
      <c r="A8599" s="38" t="str">
        <f>IF($C8599="","",IFERROR(_xlfn.XLOOKUP($C8599,'1.PrepList'!$I$2:$I$1500,'1.PrepList'!$G$2:$G$1500,"")&amp;"",""))</f>
        <v/>
      </c>
      <c r="B8599" s="638" t="str">
        <f>IF($C8599="","",IFERROR(_xlfn.XLOOKUP($C8599,'1.PrepList'!$I$2:$I$1500,'1.PrepList'!$H$2:$H$1500,"")&amp;"",""))</f>
        <v/>
      </c>
      <c r="D8599" s="638" t="str">
        <f>IF($C8599="","",IFERROR(_xlfn.XLOOKUP($C8599,'1.PrepList'!$I$2:$I$1500,'1.PrepList'!$J$2:$J$1500,"")&amp;"",""))</f>
        <v/>
      </c>
      <c r="E8599" s="638" t="str">
        <f>IF($C8599="","",IFERROR(_xlfn.XLOOKUP($C8599,'1.PrepList'!$I$2:$I$1500,'1.PrepList'!$N$2:$N$1500,"")&amp;"",""))</f>
        <v/>
      </c>
      <c r="F8599" s="638" t="str">
        <f>IF($C8599="","",IFERROR(_xlfn.XLOOKUP($C8599,'1.PrepList'!$I$2:$I$1500,'1.PrepList'!$K$2:$K$1500,"")&amp;"",""))</f>
        <v/>
      </c>
      <c r="H8599" s="644" t="str">
        <f>IF($C8599="","",IFERROR(IF(_xlfn.XLOOKUP($C8599,tbl_StartedStatus[Bold ID],tbl_StartedStatus[Started])="Started","Yes",IF(_xlfn.XLOOKUP($C8599,tbl_StartedStatus[Bold ID],tbl_StartedStatus[Started])="No Show","No Show","")),""))</f>
        <v/>
      </c>
    </row>
    <row r="8600" spans="1:8" ht="15" customHeight="1" thickBot="1">
      <c r="A8600" s="38" t="str">
        <f>IF($C8600="","",IFERROR(_xlfn.XLOOKUP($C8600,'1.PrepList'!$I$2:$I$1500,'1.PrepList'!$G$2:$G$1500,"")&amp;"",""))</f>
        <v/>
      </c>
      <c r="B8600" s="638" t="str">
        <f>IF($C8600="","",IFERROR(_xlfn.XLOOKUP($C8600,'1.PrepList'!$I$2:$I$1500,'1.PrepList'!$H$2:$H$1500,"")&amp;"",""))</f>
        <v/>
      </c>
      <c r="D8600" s="638" t="str">
        <f>IF($C8600="","",IFERROR(_xlfn.XLOOKUP($C8600,'1.PrepList'!$I$2:$I$1500,'1.PrepList'!$J$2:$J$1500,"")&amp;"",""))</f>
        <v/>
      </c>
      <c r="E8600" s="638" t="str">
        <f>IF($C8600="","",IFERROR(_xlfn.XLOOKUP($C8600,'1.PrepList'!$I$2:$I$1500,'1.PrepList'!$N$2:$N$1500,"")&amp;"",""))</f>
        <v/>
      </c>
      <c r="F8600" s="638" t="str">
        <f>IF($C8600="","",IFERROR(_xlfn.XLOOKUP($C8600,'1.PrepList'!$I$2:$I$1500,'1.PrepList'!$K$2:$K$1500,"")&amp;"",""))</f>
        <v/>
      </c>
      <c r="H8600" s="644" t="str">
        <f>IF($C8600="","",IFERROR(IF(_xlfn.XLOOKUP($C8600,tbl_StartedStatus[Bold ID],tbl_StartedStatus[Started])="Started","Yes",IF(_xlfn.XLOOKUP($C8600,tbl_StartedStatus[Bold ID],tbl_StartedStatus[Started])="No Show","No Show","")),""))</f>
        <v/>
      </c>
    </row>
    <row r="8601" spans="1:8" ht="15" customHeight="1" thickBot="1">
      <c r="A8601" s="38" t="str">
        <f>IF($C8601="","",IFERROR(_xlfn.XLOOKUP($C8601,'1.PrepList'!$I$2:$I$1500,'1.PrepList'!$G$2:$G$1500,"")&amp;"",""))</f>
        <v/>
      </c>
      <c r="B8601" s="638" t="str">
        <f>IF($C8601="","",IFERROR(_xlfn.XLOOKUP($C8601,'1.PrepList'!$I$2:$I$1500,'1.PrepList'!$H$2:$H$1500,"")&amp;"",""))</f>
        <v/>
      </c>
      <c r="D8601" s="638" t="str">
        <f>IF($C8601="","",IFERROR(_xlfn.XLOOKUP($C8601,'1.PrepList'!$I$2:$I$1500,'1.PrepList'!$J$2:$J$1500,"")&amp;"",""))</f>
        <v/>
      </c>
      <c r="E8601" s="638" t="str">
        <f>IF($C8601="","",IFERROR(_xlfn.XLOOKUP($C8601,'1.PrepList'!$I$2:$I$1500,'1.PrepList'!$N$2:$N$1500,"")&amp;"",""))</f>
        <v/>
      </c>
      <c r="F8601" s="638" t="str">
        <f>IF($C8601="","",IFERROR(_xlfn.XLOOKUP($C8601,'1.PrepList'!$I$2:$I$1500,'1.PrepList'!$K$2:$K$1500,"")&amp;"",""))</f>
        <v/>
      </c>
      <c r="H8601" s="644" t="str">
        <f>IF($C8601="","",IFERROR(IF(_xlfn.XLOOKUP($C8601,tbl_StartedStatus[Bold ID],tbl_StartedStatus[Started])="Started","Yes",IF(_xlfn.XLOOKUP($C8601,tbl_StartedStatus[Bold ID],tbl_StartedStatus[Started])="No Show","No Show","")),""))</f>
        <v/>
      </c>
    </row>
    <row r="8602" spans="1:8" ht="15" customHeight="1" thickBot="1">
      <c r="A8602" s="38" t="str">
        <f>IF($C8602="","",IFERROR(_xlfn.XLOOKUP($C8602,'1.PrepList'!$I$2:$I$1500,'1.PrepList'!$G$2:$G$1500,"")&amp;"",""))</f>
        <v/>
      </c>
      <c r="B8602" s="638" t="str">
        <f>IF($C8602="","",IFERROR(_xlfn.XLOOKUP($C8602,'1.PrepList'!$I$2:$I$1500,'1.PrepList'!$H$2:$H$1500,"")&amp;"",""))</f>
        <v/>
      </c>
      <c r="D8602" s="638" t="str">
        <f>IF($C8602="","",IFERROR(_xlfn.XLOOKUP($C8602,'1.PrepList'!$I$2:$I$1500,'1.PrepList'!$J$2:$J$1500,"")&amp;"",""))</f>
        <v/>
      </c>
      <c r="E8602" s="638" t="str">
        <f>IF($C8602="","",IFERROR(_xlfn.XLOOKUP($C8602,'1.PrepList'!$I$2:$I$1500,'1.PrepList'!$N$2:$N$1500,"")&amp;"",""))</f>
        <v/>
      </c>
      <c r="F8602" s="638" t="str">
        <f>IF($C8602="","",IFERROR(_xlfn.XLOOKUP($C8602,'1.PrepList'!$I$2:$I$1500,'1.PrepList'!$K$2:$K$1500,"")&amp;"",""))</f>
        <v/>
      </c>
      <c r="H8602" s="644" t="str">
        <f>IF($C8602="","",IFERROR(IF(_xlfn.XLOOKUP($C8602,tbl_StartedStatus[Bold ID],tbl_StartedStatus[Started])="Started","Yes",IF(_xlfn.XLOOKUP($C8602,tbl_StartedStatus[Bold ID],tbl_StartedStatus[Started])="No Show","No Show","")),""))</f>
        <v/>
      </c>
    </row>
    <row r="8603" spans="1:8" ht="15" customHeight="1" thickBot="1">
      <c r="A8603" s="38" t="str">
        <f>IF($C8603="","",IFERROR(_xlfn.XLOOKUP($C8603,'1.PrepList'!$I$2:$I$1500,'1.PrepList'!$G$2:$G$1500,"")&amp;"",""))</f>
        <v/>
      </c>
      <c r="B8603" s="638" t="str">
        <f>IF($C8603="","",IFERROR(_xlfn.XLOOKUP($C8603,'1.PrepList'!$I$2:$I$1500,'1.PrepList'!$H$2:$H$1500,"")&amp;"",""))</f>
        <v/>
      </c>
      <c r="D8603" s="638" t="str">
        <f>IF($C8603="","",IFERROR(_xlfn.XLOOKUP($C8603,'1.PrepList'!$I$2:$I$1500,'1.PrepList'!$J$2:$J$1500,"")&amp;"",""))</f>
        <v/>
      </c>
      <c r="E8603" s="638" t="str">
        <f>IF($C8603="","",IFERROR(_xlfn.XLOOKUP($C8603,'1.PrepList'!$I$2:$I$1500,'1.PrepList'!$N$2:$N$1500,"")&amp;"",""))</f>
        <v/>
      </c>
      <c r="F8603" s="638" t="str">
        <f>IF($C8603="","",IFERROR(_xlfn.XLOOKUP($C8603,'1.PrepList'!$I$2:$I$1500,'1.PrepList'!$K$2:$K$1500,"")&amp;"",""))</f>
        <v/>
      </c>
      <c r="H8603" s="644" t="str">
        <f>IF($C8603="","",IFERROR(IF(_xlfn.XLOOKUP($C8603,tbl_StartedStatus[Bold ID],tbl_StartedStatus[Started])="Started","Yes",IF(_xlfn.XLOOKUP($C8603,tbl_StartedStatus[Bold ID],tbl_StartedStatus[Started])="No Show","No Show","")),""))</f>
        <v/>
      </c>
    </row>
    <row r="8604" spans="1:8" ht="15" customHeight="1" thickBot="1">
      <c r="A8604" s="38" t="str">
        <f>IF($C8604="","",IFERROR(_xlfn.XLOOKUP($C8604,'1.PrepList'!$I$2:$I$1500,'1.PrepList'!$G$2:$G$1500,"")&amp;"",""))</f>
        <v/>
      </c>
      <c r="B8604" s="638" t="str">
        <f>IF($C8604="","",IFERROR(_xlfn.XLOOKUP($C8604,'1.PrepList'!$I$2:$I$1500,'1.PrepList'!$H$2:$H$1500,"")&amp;"",""))</f>
        <v/>
      </c>
      <c r="D8604" s="638" t="str">
        <f>IF($C8604="","",IFERROR(_xlfn.XLOOKUP($C8604,'1.PrepList'!$I$2:$I$1500,'1.PrepList'!$J$2:$J$1500,"")&amp;"",""))</f>
        <v/>
      </c>
      <c r="E8604" s="638" t="str">
        <f>IF($C8604="","",IFERROR(_xlfn.XLOOKUP($C8604,'1.PrepList'!$I$2:$I$1500,'1.PrepList'!$N$2:$N$1500,"")&amp;"",""))</f>
        <v/>
      </c>
      <c r="F8604" s="638" t="str">
        <f>IF($C8604="","",IFERROR(_xlfn.XLOOKUP($C8604,'1.PrepList'!$I$2:$I$1500,'1.PrepList'!$K$2:$K$1500,"")&amp;"",""))</f>
        <v/>
      </c>
      <c r="H8604" s="644" t="str">
        <f>IF($C8604="","",IFERROR(IF(_xlfn.XLOOKUP($C8604,tbl_StartedStatus[Bold ID],tbl_StartedStatus[Started])="Started","Yes",IF(_xlfn.XLOOKUP($C8604,tbl_StartedStatus[Bold ID],tbl_StartedStatus[Started])="No Show","No Show","")),""))</f>
        <v/>
      </c>
    </row>
    <row r="8605" spans="1:8" ht="15" customHeight="1" thickBot="1">
      <c r="A8605" s="38" t="str">
        <f>IF($C8605="","",IFERROR(_xlfn.XLOOKUP($C8605,'1.PrepList'!$I$2:$I$1500,'1.PrepList'!$G$2:$G$1500,"")&amp;"",""))</f>
        <v/>
      </c>
      <c r="B8605" s="638" t="str">
        <f>IF($C8605="","",IFERROR(_xlfn.XLOOKUP($C8605,'1.PrepList'!$I$2:$I$1500,'1.PrepList'!$H$2:$H$1500,"")&amp;"",""))</f>
        <v/>
      </c>
      <c r="D8605" s="638" t="str">
        <f>IF($C8605="","",IFERROR(_xlfn.XLOOKUP($C8605,'1.PrepList'!$I$2:$I$1500,'1.PrepList'!$J$2:$J$1500,"")&amp;"",""))</f>
        <v/>
      </c>
      <c r="E8605" s="638" t="str">
        <f>IF($C8605="","",IFERROR(_xlfn.XLOOKUP($C8605,'1.PrepList'!$I$2:$I$1500,'1.PrepList'!$N$2:$N$1500,"")&amp;"",""))</f>
        <v/>
      </c>
      <c r="F8605" s="638" t="str">
        <f>IF($C8605="","",IFERROR(_xlfn.XLOOKUP($C8605,'1.PrepList'!$I$2:$I$1500,'1.PrepList'!$K$2:$K$1500,"")&amp;"",""))</f>
        <v/>
      </c>
      <c r="H8605" s="644" t="str">
        <f>IF($C8605="","",IFERROR(IF(_xlfn.XLOOKUP($C8605,tbl_StartedStatus[Bold ID],tbl_StartedStatus[Started])="Started","Yes",IF(_xlfn.XLOOKUP($C8605,tbl_StartedStatus[Bold ID],tbl_StartedStatus[Started])="No Show","No Show","")),""))</f>
        <v/>
      </c>
    </row>
    <row r="8606" spans="1:8" ht="15" customHeight="1" thickBot="1">
      <c r="A8606" s="38" t="str">
        <f>IF($C8606="","",IFERROR(_xlfn.XLOOKUP($C8606,'1.PrepList'!$I$2:$I$1500,'1.PrepList'!$G$2:$G$1500,"")&amp;"",""))</f>
        <v/>
      </c>
      <c r="B8606" s="638" t="str">
        <f>IF($C8606="","",IFERROR(_xlfn.XLOOKUP($C8606,'1.PrepList'!$I$2:$I$1500,'1.PrepList'!$H$2:$H$1500,"")&amp;"",""))</f>
        <v/>
      </c>
      <c r="D8606" s="638" t="str">
        <f>IF($C8606="","",IFERROR(_xlfn.XLOOKUP($C8606,'1.PrepList'!$I$2:$I$1500,'1.PrepList'!$J$2:$J$1500,"")&amp;"",""))</f>
        <v/>
      </c>
      <c r="E8606" s="638" t="str">
        <f>IF($C8606="","",IFERROR(_xlfn.XLOOKUP($C8606,'1.PrepList'!$I$2:$I$1500,'1.PrepList'!$N$2:$N$1500,"")&amp;"",""))</f>
        <v/>
      </c>
      <c r="F8606" s="638" t="str">
        <f>IF($C8606="","",IFERROR(_xlfn.XLOOKUP($C8606,'1.PrepList'!$I$2:$I$1500,'1.PrepList'!$K$2:$K$1500,"")&amp;"",""))</f>
        <v/>
      </c>
      <c r="H8606" s="644" t="str">
        <f>IF($C8606="","",IFERROR(IF(_xlfn.XLOOKUP($C8606,tbl_StartedStatus[Bold ID],tbl_StartedStatus[Started])="Started","Yes",IF(_xlfn.XLOOKUP($C8606,tbl_StartedStatus[Bold ID],tbl_StartedStatus[Started])="No Show","No Show","")),""))</f>
        <v/>
      </c>
    </row>
    <row r="8607" spans="1:8" ht="15" customHeight="1" thickBot="1">
      <c r="A8607" s="38" t="str">
        <f>IF($C8607="","",IFERROR(_xlfn.XLOOKUP($C8607,'1.PrepList'!$I$2:$I$1500,'1.PrepList'!$G$2:$G$1500,"")&amp;"",""))</f>
        <v/>
      </c>
      <c r="B8607" s="638" t="str">
        <f>IF($C8607="","",IFERROR(_xlfn.XLOOKUP($C8607,'1.PrepList'!$I$2:$I$1500,'1.PrepList'!$H$2:$H$1500,"")&amp;"",""))</f>
        <v/>
      </c>
      <c r="D8607" s="638" t="str">
        <f>IF($C8607="","",IFERROR(_xlfn.XLOOKUP($C8607,'1.PrepList'!$I$2:$I$1500,'1.PrepList'!$J$2:$J$1500,"")&amp;"",""))</f>
        <v/>
      </c>
      <c r="E8607" s="638" t="str">
        <f>IF($C8607="","",IFERROR(_xlfn.XLOOKUP($C8607,'1.PrepList'!$I$2:$I$1500,'1.PrepList'!$N$2:$N$1500,"")&amp;"",""))</f>
        <v/>
      </c>
      <c r="F8607" s="638" t="str">
        <f>IF($C8607="","",IFERROR(_xlfn.XLOOKUP($C8607,'1.PrepList'!$I$2:$I$1500,'1.PrepList'!$K$2:$K$1500,"")&amp;"",""))</f>
        <v/>
      </c>
      <c r="H8607" s="644" t="str">
        <f>IF($C8607="","",IFERROR(IF(_xlfn.XLOOKUP($C8607,tbl_StartedStatus[Bold ID],tbl_StartedStatus[Started])="Started","Yes",IF(_xlfn.XLOOKUP($C8607,tbl_StartedStatus[Bold ID],tbl_StartedStatus[Started])="No Show","No Show","")),""))</f>
        <v/>
      </c>
    </row>
    <row r="8608" spans="1:8" ht="15" customHeight="1" thickBot="1">
      <c r="A8608" s="38" t="str">
        <f>IF($C8608="","",IFERROR(_xlfn.XLOOKUP($C8608,'1.PrepList'!$I$2:$I$1500,'1.PrepList'!$G$2:$G$1500,"")&amp;"",""))</f>
        <v/>
      </c>
      <c r="B8608" s="638" t="str">
        <f>IF($C8608="","",IFERROR(_xlfn.XLOOKUP($C8608,'1.PrepList'!$I$2:$I$1500,'1.PrepList'!$H$2:$H$1500,"")&amp;"",""))</f>
        <v/>
      </c>
      <c r="D8608" s="638" t="str">
        <f>IF($C8608="","",IFERROR(_xlfn.XLOOKUP($C8608,'1.PrepList'!$I$2:$I$1500,'1.PrepList'!$J$2:$J$1500,"")&amp;"",""))</f>
        <v/>
      </c>
      <c r="E8608" s="638" t="str">
        <f>IF($C8608="","",IFERROR(_xlfn.XLOOKUP($C8608,'1.PrepList'!$I$2:$I$1500,'1.PrepList'!$N$2:$N$1500,"")&amp;"",""))</f>
        <v/>
      </c>
      <c r="F8608" s="638" t="str">
        <f>IF($C8608="","",IFERROR(_xlfn.XLOOKUP($C8608,'1.PrepList'!$I$2:$I$1500,'1.PrepList'!$K$2:$K$1500,"")&amp;"",""))</f>
        <v/>
      </c>
      <c r="H8608" s="644" t="str">
        <f>IF($C8608="","",IFERROR(IF(_xlfn.XLOOKUP($C8608,tbl_StartedStatus[Bold ID],tbl_StartedStatus[Started])="Started","Yes",IF(_xlfn.XLOOKUP($C8608,tbl_StartedStatus[Bold ID],tbl_StartedStatus[Started])="No Show","No Show","")),""))</f>
        <v/>
      </c>
    </row>
    <row r="8609" spans="1:8" ht="15" customHeight="1" thickBot="1">
      <c r="A8609" s="38" t="str">
        <f>IF($C8609="","",IFERROR(_xlfn.XLOOKUP($C8609,'1.PrepList'!$I$2:$I$1500,'1.PrepList'!$G$2:$G$1500,"")&amp;"",""))</f>
        <v/>
      </c>
      <c r="B8609" s="638" t="str">
        <f>IF($C8609="","",IFERROR(_xlfn.XLOOKUP($C8609,'1.PrepList'!$I$2:$I$1500,'1.PrepList'!$H$2:$H$1500,"")&amp;"",""))</f>
        <v/>
      </c>
      <c r="D8609" s="638" t="str">
        <f>IF($C8609="","",IFERROR(_xlfn.XLOOKUP($C8609,'1.PrepList'!$I$2:$I$1500,'1.PrepList'!$J$2:$J$1500,"")&amp;"",""))</f>
        <v/>
      </c>
      <c r="E8609" s="638" t="str">
        <f>IF($C8609="","",IFERROR(_xlfn.XLOOKUP($C8609,'1.PrepList'!$I$2:$I$1500,'1.PrepList'!$N$2:$N$1500,"")&amp;"",""))</f>
        <v/>
      </c>
      <c r="F8609" s="638" t="str">
        <f>IF($C8609="","",IFERROR(_xlfn.XLOOKUP($C8609,'1.PrepList'!$I$2:$I$1500,'1.PrepList'!$K$2:$K$1500,"")&amp;"",""))</f>
        <v/>
      </c>
      <c r="H8609" s="644" t="str">
        <f>IF($C8609="","",IFERROR(IF(_xlfn.XLOOKUP($C8609,tbl_StartedStatus[Bold ID],tbl_StartedStatus[Started])="Started","Yes",IF(_xlfn.XLOOKUP($C8609,tbl_StartedStatus[Bold ID],tbl_StartedStatus[Started])="No Show","No Show","")),""))</f>
        <v/>
      </c>
    </row>
    <row r="8610" spans="1:8" ht="15" customHeight="1" thickBot="1">
      <c r="A8610" s="38" t="str">
        <f>IF($C8610="","",IFERROR(_xlfn.XLOOKUP($C8610,'1.PrepList'!$I$2:$I$1500,'1.PrepList'!$G$2:$G$1500,"")&amp;"",""))</f>
        <v/>
      </c>
      <c r="B8610" s="638" t="str">
        <f>IF($C8610="","",IFERROR(_xlfn.XLOOKUP($C8610,'1.PrepList'!$I$2:$I$1500,'1.PrepList'!$H$2:$H$1500,"")&amp;"",""))</f>
        <v/>
      </c>
      <c r="D8610" s="638" t="str">
        <f>IF($C8610="","",IFERROR(_xlfn.XLOOKUP($C8610,'1.PrepList'!$I$2:$I$1500,'1.PrepList'!$J$2:$J$1500,"")&amp;"",""))</f>
        <v/>
      </c>
      <c r="E8610" s="638" t="str">
        <f>IF($C8610="","",IFERROR(_xlfn.XLOOKUP($C8610,'1.PrepList'!$I$2:$I$1500,'1.PrepList'!$N$2:$N$1500,"")&amp;"",""))</f>
        <v/>
      </c>
      <c r="F8610" s="638" t="str">
        <f>IF($C8610="","",IFERROR(_xlfn.XLOOKUP($C8610,'1.PrepList'!$I$2:$I$1500,'1.PrepList'!$K$2:$K$1500,"")&amp;"",""))</f>
        <v/>
      </c>
      <c r="H8610" s="644" t="str">
        <f>IF($C8610="","",IFERROR(IF(_xlfn.XLOOKUP($C8610,tbl_StartedStatus[Bold ID],tbl_StartedStatus[Started])="Started","Yes",IF(_xlfn.XLOOKUP($C8610,tbl_StartedStatus[Bold ID],tbl_StartedStatus[Started])="No Show","No Show","")),""))</f>
        <v/>
      </c>
    </row>
    <row r="8611" spans="1:8" ht="15" customHeight="1" thickBot="1">
      <c r="A8611" s="38" t="str">
        <f>IF($C8611="","",IFERROR(_xlfn.XLOOKUP($C8611,'1.PrepList'!$I$2:$I$1500,'1.PrepList'!$G$2:$G$1500,"")&amp;"",""))</f>
        <v/>
      </c>
      <c r="B8611" s="638" t="str">
        <f>IF($C8611="","",IFERROR(_xlfn.XLOOKUP($C8611,'1.PrepList'!$I$2:$I$1500,'1.PrepList'!$H$2:$H$1500,"")&amp;"",""))</f>
        <v/>
      </c>
      <c r="D8611" s="638" t="str">
        <f>IF($C8611="","",IFERROR(_xlfn.XLOOKUP($C8611,'1.PrepList'!$I$2:$I$1500,'1.PrepList'!$J$2:$J$1500,"")&amp;"",""))</f>
        <v/>
      </c>
      <c r="E8611" s="638" t="str">
        <f>IF($C8611="","",IFERROR(_xlfn.XLOOKUP($C8611,'1.PrepList'!$I$2:$I$1500,'1.PrepList'!$N$2:$N$1500,"")&amp;"",""))</f>
        <v/>
      </c>
      <c r="F8611" s="638" t="str">
        <f>IF($C8611="","",IFERROR(_xlfn.XLOOKUP($C8611,'1.PrepList'!$I$2:$I$1500,'1.PrepList'!$K$2:$K$1500,"")&amp;"",""))</f>
        <v/>
      </c>
      <c r="H8611" s="644" t="str">
        <f>IF($C8611="","",IFERROR(IF(_xlfn.XLOOKUP($C8611,tbl_StartedStatus[Bold ID],tbl_StartedStatus[Started])="Started","Yes",IF(_xlfn.XLOOKUP($C8611,tbl_StartedStatus[Bold ID],tbl_StartedStatus[Started])="No Show","No Show","")),""))</f>
        <v/>
      </c>
    </row>
    <row r="8612" spans="1:8" ht="15" customHeight="1" thickBot="1">
      <c r="A8612" s="38" t="str">
        <f>IF($C8612="","",IFERROR(_xlfn.XLOOKUP($C8612,'1.PrepList'!$I$2:$I$1500,'1.PrepList'!$G$2:$G$1500,"")&amp;"",""))</f>
        <v/>
      </c>
      <c r="B8612" s="638" t="str">
        <f>IF($C8612="","",IFERROR(_xlfn.XLOOKUP($C8612,'1.PrepList'!$I$2:$I$1500,'1.PrepList'!$H$2:$H$1500,"")&amp;"",""))</f>
        <v/>
      </c>
      <c r="D8612" s="638" t="str">
        <f>IF($C8612="","",IFERROR(_xlfn.XLOOKUP($C8612,'1.PrepList'!$I$2:$I$1500,'1.PrepList'!$J$2:$J$1500,"")&amp;"",""))</f>
        <v/>
      </c>
      <c r="E8612" s="638" t="str">
        <f>IF($C8612="","",IFERROR(_xlfn.XLOOKUP($C8612,'1.PrepList'!$I$2:$I$1500,'1.PrepList'!$N$2:$N$1500,"")&amp;"",""))</f>
        <v/>
      </c>
      <c r="F8612" s="638" t="str">
        <f>IF($C8612="","",IFERROR(_xlfn.XLOOKUP($C8612,'1.PrepList'!$I$2:$I$1500,'1.PrepList'!$K$2:$K$1500,"")&amp;"",""))</f>
        <v/>
      </c>
      <c r="H8612" s="644" t="str">
        <f>IF($C8612="","",IFERROR(IF(_xlfn.XLOOKUP($C8612,tbl_StartedStatus[Bold ID],tbl_StartedStatus[Started])="Started","Yes",IF(_xlfn.XLOOKUP($C8612,tbl_StartedStatus[Bold ID],tbl_StartedStatus[Started])="No Show","No Show","")),""))</f>
        <v/>
      </c>
    </row>
    <row r="8613" spans="1:8" ht="15" customHeight="1" thickBot="1">
      <c r="A8613" s="38" t="str">
        <f>IF($C8613="","",IFERROR(_xlfn.XLOOKUP($C8613,'1.PrepList'!$I$2:$I$1500,'1.PrepList'!$G$2:$G$1500,"")&amp;"",""))</f>
        <v/>
      </c>
      <c r="B8613" s="638" t="str">
        <f>IF($C8613="","",IFERROR(_xlfn.XLOOKUP($C8613,'1.PrepList'!$I$2:$I$1500,'1.PrepList'!$H$2:$H$1500,"")&amp;"",""))</f>
        <v/>
      </c>
      <c r="D8613" s="638" t="str">
        <f>IF($C8613="","",IFERROR(_xlfn.XLOOKUP($C8613,'1.PrepList'!$I$2:$I$1500,'1.PrepList'!$J$2:$J$1500,"")&amp;"",""))</f>
        <v/>
      </c>
      <c r="E8613" s="638" t="str">
        <f>IF($C8613="","",IFERROR(_xlfn.XLOOKUP($C8613,'1.PrepList'!$I$2:$I$1500,'1.PrepList'!$N$2:$N$1500,"")&amp;"",""))</f>
        <v/>
      </c>
      <c r="F8613" s="638" t="str">
        <f>IF($C8613="","",IFERROR(_xlfn.XLOOKUP($C8613,'1.PrepList'!$I$2:$I$1500,'1.PrepList'!$K$2:$K$1500,"")&amp;"",""))</f>
        <v/>
      </c>
      <c r="H8613" s="644" t="str">
        <f>IF($C8613="","",IFERROR(IF(_xlfn.XLOOKUP($C8613,tbl_StartedStatus[Bold ID],tbl_StartedStatus[Started])="Started","Yes",IF(_xlfn.XLOOKUP($C8613,tbl_StartedStatus[Bold ID],tbl_StartedStatus[Started])="No Show","No Show","")),""))</f>
        <v/>
      </c>
    </row>
    <row r="8614" spans="1:8" ht="15" customHeight="1" thickBot="1">
      <c r="A8614" s="38" t="str">
        <f>IF($C8614="","",IFERROR(_xlfn.XLOOKUP($C8614,'1.PrepList'!$I$2:$I$1500,'1.PrepList'!$G$2:$G$1500,"")&amp;"",""))</f>
        <v/>
      </c>
      <c r="B8614" s="638" t="str">
        <f>IF($C8614="","",IFERROR(_xlfn.XLOOKUP($C8614,'1.PrepList'!$I$2:$I$1500,'1.PrepList'!$H$2:$H$1500,"")&amp;"",""))</f>
        <v/>
      </c>
      <c r="D8614" s="638" t="str">
        <f>IF($C8614="","",IFERROR(_xlfn.XLOOKUP($C8614,'1.PrepList'!$I$2:$I$1500,'1.PrepList'!$J$2:$J$1500,"")&amp;"",""))</f>
        <v/>
      </c>
      <c r="E8614" s="638" t="str">
        <f>IF($C8614="","",IFERROR(_xlfn.XLOOKUP($C8614,'1.PrepList'!$I$2:$I$1500,'1.PrepList'!$N$2:$N$1500,"")&amp;"",""))</f>
        <v/>
      </c>
      <c r="F8614" s="638" t="str">
        <f>IF($C8614="","",IFERROR(_xlfn.XLOOKUP($C8614,'1.PrepList'!$I$2:$I$1500,'1.PrepList'!$K$2:$K$1500,"")&amp;"",""))</f>
        <v/>
      </c>
      <c r="H8614" s="644" t="str">
        <f>IF($C8614="","",IFERROR(IF(_xlfn.XLOOKUP($C8614,tbl_StartedStatus[Bold ID],tbl_StartedStatus[Started])="Started","Yes",IF(_xlfn.XLOOKUP($C8614,tbl_StartedStatus[Bold ID],tbl_StartedStatus[Started])="No Show","No Show","")),""))</f>
        <v/>
      </c>
    </row>
    <row r="8615" spans="1:8" ht="15" customHeight="1" thickBot="1">
      <c r="A8615" s="38" t="str">
        <f>IF($C8615="","",IFERROR(_xlfn.XLOOKUP($C8615,'1.PrepList'!$I$2:$I$1500,'1.PrepList'!$G$2:$G$1500,"")&amp;"",""))</f>
        <v/>
      </c>
      <c r="B8615" s="638" t="str">
        <f>IF($C8615="","",IFERROR(_xlfn.XLOOKUP($C8615,'1.PrepList'!$I$2:$I$1500,'1.PrepList'!$H$2:$H$1500,"")&amp;"",""))</f>
        <v/>
      </c>
      <c r="D8615" s="638" t="str">
        <f>IF($C8615="","",IFERROR(_xlfn.XLOOKUP($C8615,'1.PrepList'!$I$2:$I$1500,'1.PrepList'!$J$2:$J$1500,"")&amp;"",""))</f>
        <v/>
      </c>
      <c r="E8615" s="638" t="str">
        <f>IF($C8615="","",IFERROR(_xlfn.XLOOKUP($C8615,'1.PrepList'!$I$2:$I$1500,'1.PrepList'!$N$2:$N$1500,"")&amp;"",""))</f>
        <v/>
      </c>
      <c r="F8615" s="638" t="str">
        <f>IF($C8615="","",IFERROR(_xlfn.XLOOKUP($C8615,'1.PrepList'!$I$2:$I$1500,'1.PrepList'!$K$2:$K$1500,"")&amp;"",""))</f>
        <v/>
      </c>
      <c r="H8615" s="644" t="str">
        <f>IF($C8615="","",IFERROR(IF(_xlfn.XLOOKUP($C8615,tbl_StartedStatus[Bold ID],tbl_StartedStatus[Started])="Started","Yes",IF(_xlfn.XLOOKUP($C8615,tbl_StartedStatus[Bold ID],tbl_StartedStatus[Started])="No Show","No Show","")),""))</f>
        <v/>
      </c>
    </row>
    <row r="8616" spans="1:8" ht="15" customHeight="1" thickBot="1">
      <c r="A8616" s="38" t="str">
        <f>IF($C8616="","",IFERROR(_xlfn.XLOOKUP($C8616,'1.PrepList'!$I$2:$I$1500,'1.PrepList'!$G$2:$G$1500,"")&amp;"",""))</f>
        <v/>
      </c>
      <c r="B8616" s="638" t="str">
        <f>IF($C8616="","",IFERROR(_xlfn.XLOOKUP($C8616,'1.PrepList'!$I$2:$I$1500,'1.PrepList'!$H$2:$H$1500,"")&amp;"",""))</f>
        <v/>
      </c>
      <c r="D8616" s="638" t="str">
        <f>IF($C8616="","",IFERROR(_xlfn.XLOOKUP($C8616,'1.PrepList'!$I$2:$I$1500,'1.PrepList'!$J$2:$J$1500,"")&amp;"",""))</f>
        <v/>
      </c>
      <c r="E8616" s="638" t="str">
        <f>IF($C8616="","",IFERROR(_xlfn.XLOOKUP($C8616,'1.PrepList'!$I$2:$I$1500,'1.PrepList'!$N$2:$N$1500,"")&amp;"",""))</f>
        <v/>
      </c>
      <c r="F8616" s="638" t="str">
        <f>IF($C8616="","",IFERROR(_xlfn.XLOOKUP($C8616,'1.PrepList'!$I$2:$I$1500,'1.PrepList'!$K$2:$K$1500,"")&amp;"",""))</f>
        <v/>
      </c>
      <c r="H8616" s="644" t="str">
        <f>IF($C8616="","",IFERROR(IF(_xlfn.XLOOKUP($C8616,tbl_StartedStatus[Bold ID],tbl_StartedStatus[Started])="Started","Yes",IF(_xlfn.XLOOKUP($C8616,tbl_StartedStatus[Bold ID],tbl_StartedStatus[Started])="No Show","No Show","")),""))</f>
        <v/>
      </c>
    </row>
    <row r="8617" spans="1:8" ht="15" customHeight="1" thickBot="1">
      <c r="A8617" s="38" t="str">
        <f>IF($C8617="","",IFERROR(_xlfn.XLOOKUP($C8617,'1.PrepList'!$I$2:$I$1500,'1.PrepList'!$G$2:$G$1500,"")&amp;"",""))</f>
        <v/>
      </c>
      <c r="B8617" s="638" t="str">
        <f>IF($C8617="","",IFERROR(_xlfn.XLOOKUP($C8617,'1.PrepList'!$I$2:$I$1500,'1.PrepList'!$H$2:$H$1500,"")&amp;"",""))</f>
        <v/>
      </c>
      <c r="D8617" s="638" t="str">
        <f>IF($C8617="","",IFERROR(_xlfn.XLOOKUP($C8617,'1.PrepList'!$I$2:$I$1500,'1.PrepList'!$J$2:$J$1500,"")&amp;"",""))</f>
        <v/>
      </c>
      <c r="E8617" s="638" t="str">
        <f>IF($C8617="","",IFERROR(_xlfn.XLOOKUP($C8617,'1.PrepList'!$I$2:$I$1500,'1.PrepList'!$N$2:$N$1500,"")&amp;"",""))</f>
        <v/>
      </c>
      <c r="F8617" s="638" t="str">
        <f>IF($C8617="","",IFERROR(_xlfn.XLOOKUP($C8617,'1.PrepList'!$I$2:$I$1500,'1.PrepList'!$K$2:$K$1500,"")&amp;"",""))</f>
        <v/>
      </c>
      <c r="H8617" s="644" t="str">
        <f>IF($C8617="","",IFERROR(IF(_xlfn.XLOOKUP($C8617,tbl_StartedStatus[Bold ID],tbl_StartedStatus[Started])="Started","Yes",IF(_xlfn.XLOOKUP($C8617,tbl_StartedStatus[Bold ID],tbl_StartedStatus[Started])="No Show","No Show","")),""))</f>
        <v/>
      </c>
    </row>
    <row r="8618" spans="1:8" ht="15" customHeight="1" thickBot="1">
      <c r="A8618" s="38" t="str">
        <f>IF($C8618="","",IFERROR(_xlfn.XLOOKUP($C8618,'1.PrepList'!$I$2:$I$1500,'1.PrepList'!$G$2:$G$1500,"")&amp;"",""))</f>
        <v/>
      </c>
      <c r="B8618" s="638" t="str">
        <f>IF($C8618="","",IFERROR(_xlfn.XLOOKUP($C8618,'1.PrepList'!$I$2:$I$1500,'1.PrepList'!$H$2:$H$1500,"")&amp;"",""))</f>
        <v/>
      </c>
      <c r="D8618" s="638" t="str">
        <f>IF($C8618="","",IFERROR(_xlfn.XLOOKUP($C8618,'1.PrepList'!$I$2:$I$1500,'1.PrepList'!$J$2:$J$1500,"")&amp;"",""))</f>
        <v/>
      </c>
      <c r="E8618" s="638" t="str">
        <f>IF($C8618="","",IFERROR(_xlfn.XLOOKUP($C8618,'1.PrepList'!$I$2:$I$1500,'1.PrepList'!$N$2:$N$1500,"")&amp;"",""))</f>
        <v/>
      </c>
      <c r="F8618" s="638" t="str">
        <f>IF($C8618="","",IFERROR(_xlfn.XLOOKUP($C8618,'1.PrepList'!$I$2:$I$1500,'1.PrepList'!$K$2:$K$1500,"")&amp;"",""))</f>
        <v/>
      </c>
      <c r="H8618" s="644" t="str">
        <f>IF($C8618="","",IFERROR(IF(_xlfn.XLOOKUP($C8618,tbl_StartedStatus[Bold ID],tbl_StartedStatus[Started])="Started","Yes",IF(_xlfn.XLOOKUP($C8618,tbl_StartedStatus[Bold ID],tbl_StartedStatus[Started])="No Show","No Show","")),""))</f>
        <v/>
      </c>
    </row>
    <row r="8619" spans="1:8" ht="15" customHeight="1" thickBot="1">
      <c r="A8619" s="38" t="str">
        <f>IF($C8619="","",IFERROR(_xlfn.XLOOKUP($C8619,'1.PrepList'!$I$2:$I$1500,'1.PrepList'!$G$2:$G$1500,"")&amp;"",""))</f>
        <v/>
      </c>
      <c r="B8619" s="638" t="str">
        <f>IF($C8619="","",IFERROR(_xlfn.XLOOKUP($C8619,'1.PrepList'!$I$2:$I$1500,'1.PrepList'!$H$2:$H$1500,"")&amp;"",""))</f>
        <v/>
      </c>
      <c r="D8619" s="638" t="str">
        <f>IF($C8619="","",IFERROR(_xlfn.XLOOKUP($C8619,'1.PrepList'!$I$2:$I$1500,'1.PrepList'!$J$2:$J$1500,"")&amp;"",""))</f>
        <v/>
      </c>
      <c r="E8619" s="638" t="str">
        <f>IF($C8619="","",IFERROR(_xlfn.XLOOKUP($C8619,'1.PrepList'!$I$2:$I$1500,'1.PrepList'!$N$2:$N$1500,"")&amp;"",""))</f>
        <v/>
      </c>
      <c r="F8619" s="638" t="str">
        <f>IF($C8619="","",IFERROR(_xlfn.XLOOKUP($C8619,'1.PrepList'!$I$2:$I$1500,'1.PrepList'!$K$2:$K$1500,"")&amp;"",""))</f>
        <v/>
      </c>
      <c r="H8619" s="644" t="str">
        <f>IF($C8619="","",IFERROR(IF(_xlfn.XLOOKUP($C8619,tbl_StartedStatus[Bold ID],tbl_StartedStatus[Started])="Started","Yes",IF(_xlfn.XLOOKUP($C8619,tbl_StartedStatus[Bold ID],tbl_StartedStatus[Started])="No Show","No Show","")),""))</f>
        <v/>
      </c>
    </row>
    <row r="8620" spans="1:8" ht="15" customHeight="1" thickBot="1">
      <c r="A8620" s="38" t="str">
        <f>IF($C8620="","",IFERROR(_xlfn.XLOOKUP($C8620,'1.PrepList'!$I$2:$I$1500,'1.PrepList'!$G$2:$G$1500,"")&amp;"",""))</f>
        <v/>
      </c>
      <c r="B8620" s="638" t="str">
        <f>IF($C8620="","",IFERROR(_xlfn.XLOOKUP($C8620,'1.PrepList'!$I$2:$I$1500,'1.PrepList'!$H$2:$H$1500,"")&amp;"",""))</f>
        <v/>
      </c>
      <c r="D8620" s="638" t="str">
        <f>IF($C8620="","",IFERROR(_xlfn.XLOOKUP($C8620,'1.PrepList'!$I$2:$I$1500,'1.PrepList'!$J$2:$J$1500,"")&amp;"",""))</f>
        <v/>
      </c>
      <c r="E8620" s="638" t="str">
        <f>IF($C8620="","",IFERROR(_xlfn.XLOOKUP($C8620,'1.PrepList'!$I$2:$I$1500,'1.PrepList'!$N$2:$N$1500,"")&amp;"",""))</f>
        <v/>
      </c>
      <c r="F8620" s="638" t="str">
        <f>IF($C8620="","",IFERROR(_xlfn.XLOOKUP($C8620,'1.PrepList'!$I$2:$I$1500,'1.PrepList'!$K$2:$K$1500,"")&amp;"",""))</f>
        <v/>
      </c>
      <c r="H8620" s="644" t="str">
        <f>IF($C8620="","",IFERROR(IF(_xlfn.XLOOKUP($C8620,tbl_StartedStatus[Bold ID],tbl_StartedStatus[Started])="Started","Yes",IF(_xlfn.XLOOKUP($C8620,tbl_StartedStatus[Bold ID],tbl_StartedStatus[Started])="No Show","No Show","")),""))</f>
        <v/>
      </c>
    </row>
    <row r="8621" spans="1:8" ht="15" customHeight="1" thickBot="1">
      <c r="A8621" s="38" t="str">
        <f>IF($C8621="","",IFERROR(_xlfn.XLOOKUP($C8621,'1.PrepList'!$I$2:$I$1500,'1.PrepList'!$G$2:$G$1500,"")&amp;"",""))</f>
        <v/>
      </c>
      <c r="B8621" s="638" t="str">
        <f>IF($C8621="","",IFERROR(_xlfn.XLOOKUP($C8621,'1.PrepList'!$I$2:$I$1500,'1.PrepList'!$H$2:$H$1500,"")&amp;"",""))</f>
        <v/>
      </c>
      <c r="D8621" s="638" t="str">
        <f>IF($C8621="","",IFERROR(_xlfn.XLOOKUP($C8621,'1.PrepList'!$I$2:$I$1500,'1.PrepList'!$J$2:$J$1500,"")&amp;"",""))</f>
        <v/>
      </c>
      <c r="E8621" s="638" t="str">
        <f>IF($C8621="","",IFERROR(_xlfn.XLOOKUP($C8621,'1.PrepList'!$I$2:$I$1500,'1.PrepList'!$N$2:$N$1500,"")&amp;"",""))</f>
        <v/>
      </c>
      <c r="F8621" s="638" t="str">
        <f>IF($C8621="","",IFERROR(_xlfn.XLOOKUP($C8621,'1.PrepList'!$I$2:$I$1500,'1.PrepList'!$K$2:$K$1500,"")&amp;"",""))</f>
        <v/>
      </c>
      <c r="H8621" s="644" t="str">
        <f>IF($C8621="","",IFERROR(IF(_xlfn.XLOOKUP($C8621,tbl_StartedStatus[Bold ID],tbl_StartedStatus[Started])="Started","Yes",IF(_xlfn.XLOOKUP($C8621,tbl_StartedStatus[Bold ID],tbl_StartedStatus[Started])="No Show","No Show","")),""))</f>
        <v/>
      </c>
    </row>
    <row r="8622" spans="1:8" ht="15" customHeight="1" thickBot="1">
      <c r="A8622" s="38" t="str">
        <f>IF($C8622="","",IFERROR(_xlfn.XLOOKUP($C8622,'1.PrepList'!$I$2:$I$1500,'1.PrepList'!$G$2:$G$1500,"")&amp;"",""))</f>
        <v/>
      </c>
      <c r="B8622" s="638" t="str">
        <f>IF($C8622="","",IFERROR(_xlfn.XLOOKUP($C8622,'1.PrepList'!$I$2:$I$1500,'1.PrepList'!$H$2:$H$1500,"")&amp;"",""))</f>
        <v/>
      </c>
      <c r="D8622" s="638" t="str">
        <f>IF($C8622="","",IFERROR(_xlfn.XLOOKUP($C8622,'1.PrepList'!$I$2:$I$1500,'1.PrepList'!$J$2:$J$1500,"")&amp;"",""))</f>
        <v/>
      </c>
      <c r="E8622" s="638" t="str">
        <f>IF($C8622="","",IFERROR(_xlfn.XLOOKUP($C8622,'1.PrepList'!$I$2:$I$1500,'1.PrepList'!$N$2:$N$1500,"")&amp;"",""))</f>
        <v/>
      </c>
      <c r="F8622" s="638" t="str">
        <f>IF($C8622="","",IFERROR(_xlfn.XLOOKUP($C8622,'1.PrepList'!$I$2:$I$1500,'1.PrepList'!$K$2:$K$1500,"")&amp;"",""))</f>
        <v/>
      </c>
      <c r="H8622" s="644" t="str">
        <f>IF($C8622="","",IFERROR(IF(_xlfn.XLOOKUP($C8622,tbl_StartedStatus[Bold ID],tbl_StartedStatus[Started])="Started","Yes",IF(_xlfn.XLOOKUP($C8622,tbl_StartedStatus[Bold ID],tbl_StartedStatus[Started])="No Show","No Show","")),""))</f>
        <v/>
      </c>
    </row>
    <row r="8623" spans="1:8" ht="15" customHeight="1" thickBot="1">
      <c r="A8623" s="38" t="str">
        <f>IF($C8623="","",IFERROR(_xlfn.XLOOKUP($C8623,'1.PrepList'!$I$2:$I$1500,'1.PrepList'!$G$2:$G$1500,"")&amp;"",""))</f>
        <v/>
      </c>
      <c r="B8623" s="638" t="str">
        <f>IF($C8623="","",IFERROR(_xlfn.XLOOKUP($C8623,'1.PrepList'!$I$2:$I$1500,'1.PrepList'!$H$2:$H$1500,"")&amp;"",""))</f>
        <v/>
      </c>
      <c r="D8623" s="638" t="str">
        <f>IF($C8623="","",IFERROR(_xlfn.XLOOKUP($C8623,'1.PrepList'!$I$2:$I$1500,'1.PrepList'!$J$2:$J$1500,"")&amp;"",""))</f>
        <v/>
      </c>
      <c r="E8623" s="638" t="str">
        <f>IF($C8623="","",IFERROR(_xlfn.XLOOKUP($C8623,'1.PrepList'!$I$2:$I$1500,'1.PrepList'!$N$2:$N$1500,"")&amp;"",""))</f>
        <v/>
      </c>
      <c r="F8623" s="638" t="str">
        <f>IF($C8623="","",IFERROR(_xlfn.XLOOKUP($C8623,'1.PrepList'!$I$2:$I$1500,'1.PrepList'!$K$2:$K$1500,"")&amp;"",""))</f>
        <v/>
      </c>
      <c r="H8623" s="644" t="str">
        <f>IF($C8623="","",IFERROR(IF(_xlfn.XLOOKUP($C8623,tbl_StartedStatus[Bold ID],tbl_StartedStatus[Started])="Started","Yes",IF(_xlfn.XLOOKUP($C8623,tbl_StartedStatus[Bold ID],tbl_StartedStatus[Started])="No Show","No Show","")),""))</f>
        <v/>
      </c>
    </row>
    <row r="8624" spans="1:8" ht="15" customHeight="1" thickBot="1">
      <c r="A8624" s="38" t="str">
        <f>IF($C8624="","",IFERROR(_xlfn.XLOOKUP($C8624,'1.PrepList'!$I$2:$I$1500,'1.PrepList'!$G$2:$G$1500,"")&amp;"",""))</f>
        <v/>
      </c>
      <c r="B8624" s="638" t="str">
        <f>IF($C8624="","",IFERROR(_xlfn.XLOOKUP($C8624,'1.PrepList'!$I$2:$I$1500,'1.PrepList'!$H$2:$H$1500,"")&amp;"",""))</f>
        <v/>
      </c>
      <c r="D8624" s="638" t="str">
        <f>IF($C8624="","",IFERROR(_xlfn.XLOOKUP($C8624,'1.PrepList'!$I$2:$I$1500,'1.PrepList'!$J$2:$J$1500,"")&amp;"",""))</f>
        <v/>
      </c>
      <c r="E8624" s="638" t="str">
        <f>IF($C8624="","",IFERROR(_xlfn.XLOOKUP($C8624,'1.PrepList'!$I$2:$I$1500,'1.PrepList'!$N$2:$N$1500,"")&amp;"",""))</f>
        <v/>
      </c>
      <c r="F8624" s="638" t="str">
        <f>IF($C8624="","",IFERROR(_xlfn.XLOOKUP($C8624,'1.PrepList'!$I$2:$I$1500,'1.PrepList'!$K$2:$K$1500,"")&amp;"",""))</f>
        <v/>
      </c>
      <c r="H8624" s="644" t="str">
        <f>IF($C8624="","",IFERROR(IF(_xlfn.XLOOKUP($C8624,tbl_StartedStatus[Bold ID],tbl_StartedStatus[Started])="Started","Yes",IF(_xlfn.XLOOKUP($C8624,tbl_StartedStatus[Bold ID],tbl_StartedStatus[Started])="No Show","No Show","")),""))</f>
        <v/>
      </c>
    </row>
    <row r="8625" spans="1:8" ht="15" customHeight="1" thickBot="1">
      <c r="A8625" s="38" t="str">
        <f>IF($C8625="","",IFERROR(_xlfn.XLOOKUP($C8625,'1.PrepList'!$I$2:$I$1500,'1.PrepList'!$G$2:$G$1500,"")&amp;"",""))</f>
        <v/>
      </c>
      <c r="B8625" s="638" t="str">
        <f>IF($C8625="","",IFERROR(_xlfn.XLOOKUP($C8625,'1.PrepList'!$I$2:$I$1500,'1.PrepList'!$H$2:$H$1500,"")&amp;"",""))</f>
        <v/>
      </c>
      <c r="D8625" s="638" t="str">
        <f>IF($C8625="","",IFERROR(_xlfn.XLOOKUP($C8625,'1.PrepList'!$I$2:$I$1500,'1.PrepList'!$J$2:$J$1500,"")&amp;"",""))</f>
        <v/>
      </c>
      <c r="E8625" s="638" t="str">
        <f>IF($C8625="","",IFERROR(_xlfn.XLOOKUP($C8625,'1.PrepList'!$I$2:$I$1500,'1.PrepList'!$N$2:$N$1500,"")&amp;"",""))</f>
        <v/>
      </c>
      <c r="F8625" s="638" t="str">
        <f>IF($C8625="","",IFERROR(_xlfn.XLOOKUP($C8625,'1.PrepList'!$I$2:$I$1500,'1.PrepList'!$K$2:$K$1500,"")&amp;"",""))</f>
        <v/>
      </c>
      <c r="H8625" s="644" t="str">
        <f>IF($C8625="","",IFERROR(IF(_xlfn.XLOOKUP($C8625,tbl_StartedStatus[Bold ID],tbl_StartedStatus[Started])="Started","Yes",IF(_xlfn.XLOOKUP($C8625,tbl_StartedStatus[Bold ID],tbl_StartedStatus[Started])="No Show","No Show","")),""))</f>
        <v/>
      </c>
    </row>
    <row r="8626" spans="1:8" ht="15" customHeight="1" thickBot="1">
      <c r="A8626" s="38" t="str">
        <f>IF($C8626="","",IFERROR(_xlfn.XLOOKUP($C8626,'1.PrepList'!$I$2:$I$1500,'1.PrepList'!$G$2:$G$1500,"")&amp;"",""))</f>
        <v/>
      </c>
      <c r="B8626" s="638" t="str">
        <f>IF($C8626="","",IFERROR(_xlfn.XLOOKUP($C8626,'1.PrepList'!$I$2:$I$1500,'1.PrepList'!$H$2:$H$1500,"")&amp;"",""))</f>
        <v/>
      </c>
      <c r="D8626" s="638" t="str">
        <f>IF($C8626="","",IFERROR(_xlfn.XLOOKUP($C8626,'1.PrepList'!$I$2:$I$1500,'1.PrepList'!$J$2:$J$1500,"")&amp;"",""))</f>
        <v/>
      </c>
      <c r="E8626" s="638" t="str">
        <f>IF($C8626="","",IFERROR(_xlfn.XLOOKUP($C8626,'1.PrepList'!$I$2:$I$1500,'1.PrepList'!$N$2:$N$1500,"")&amp;"",""))</f>
        <v/>
      </c>
      <c r="F8626" s="638" t="str">
        <f>IF($C8626="","",IFERROR(_xlfn.XLOOKUP($C8626,'1.PrepList'!$I$2:$I$1500,'1.PrepList'!$K$2:$K$1500,"")&amp;"",""))</f>
        <v/>
      </c>
      <c r="H8626" s="644" t="str">
        <f>IF($C8626="","",IFERROR(IF(_xlfn.XLOOKUP($C8626,tbl_StartedStatus[Bold ID],tbl_StartedStatus[Started])="Started","Yes",IF(_xlfn.XLOOKUP($C8626,tbl_StartedStatus[Bold ID],tbl_StartedStatus[Started])="No Show","No Show","")),""))</f>
        <v/>
      </c>
    </row>
    <row r="8627" spans="1:8" ht="15" customHeight="1" thickBot="1">
      <c r="A8627" s="38" t="str">
        <f>IF($C8627="","",IFERROR(_xlfn.XLOOKUP($C8627,'1.PrepList'!$I$2:$I$1500,'1.PrepList'!$G$2:$G$1500,"")&amp;"",""))</f>
        <v/>
      </c>
      <c r="B8627" s="638" t="str">
        <f>IF($C8627="","",IFERROR(_xlfn.XLOOKUP($C8627,'1.PrepList'!$I$2:$I$1500,'1.PrepList'!$H$2:$H$1500,"")&amp;"",""))</f>
        <v/>
      </c>
      <c r="D8627" s="638" t="str">
        <f>IF($C8627="","",IFERROR(_xlfn.XLOOKUP($C8627,'1.PrepList'!$I$2:$I$1500,'1.PrepList'!$J$2:$J$1500,"")&amp;"",""))</f>
        <v/>
      </c>
      <c r="E8627" s="638" t="str">
        <f>IF($C8627="","",IFERROR(_xlfn.XLOOKUP($C8627,'1.PrepList'!$I$2:$I$1500,'1.PrepList'!$N$2:$N$1500,"")&amp;"",""))</f>
        <v/>
      </c>
      <c r="F8627" s="638" t="str">
        <f>IF($C8627="","",IFERROR(_xlfn.XLOOKUP($C8627,'1.PrepList'!$I$2:$I$1500,'1.PrepList'!$K$2:$K$1500,"")&amp;"",""))</f>
        <v/>
      </c>
      <c r="H8627" s="644" t="str">
        <f>IF($C8627="","",IFERROR(IF(_xlfn.XLOOKUP($C8627,tbl_StartedStatus[Bold ID],tbl_StartedStatus[Started])="Started","Yes",IF(_xlfn.XLOOKUP($C8627,tbl_StartedStatus[Bold ID],tbl_StartedStatus[Started])="No Show","No Show","")),""))</f>
        <v/>
      </c>
    </row>
    <row r="8628" spans="1:8" ht="15" customHeight="1" thickBot="1">
      <c r="A8628" s="38" t="str">
        <f>IF($C8628="","",IFERROR(_xlfn.XLOOKUP($C8628,'1.PrepList'!$I$2:$I$1500,'1.PrepList'!$G$2:$G$1500,"")&amp;"",""))</f>
        <v/>
      </c>
      <c r="B8628" s="638" t="str">
        <f>IF($C8628="","",IFERROR(_xlfn.XLOOKUP($C8628,'1.PrepList'!$I$2:$I$1500,'1.PrepList'!$H$2:$H$1500,"")&amp;"",""))</f>
        <v/>
      </c>
      <c r="D8628" s="638" t="str">
        <f>IF($C8628="","",IFERROR(_xlfn.XLOOKUP($C8628,'1.PrepList'!$I$2:$I$1500,'1.PrepList'!$J$2:$J$1500,"")&amp;"",""))</f>
        <v/>
      </c>
      <c r="E8628" s="638" t="str">
        <f>IF($C8628="","",IFERROR(_xlfn.XLOOKUP($C8628,'1.PrepList'!$I$2:$I$1500,'1.PrepList'!$N$2:$N$1500,"")&amp;"",""))</f>
        <v/>
      </c>
      <c r="F8628" s="638" t="str">
        <f>IF($C8628="","",IFERROR(_xlfn.XLOOKUP($C8628,'1.PrepList'!$I$2:$I$1500,'1.PrepList'!$K$2:$K$1500,"")&amp;"",""))</f>
        <v/>
      </c>
      <c r="H8628" s="644" t="str">
        <f>IF($C8628="","",IFERROR(IF(_xlfn.XLOOKUP($C8628,tbl_StartedStatus[Bold ID],tbl_StartedStatus[Started])="Started","Yes",IF(_xlfn.XLOOKUP($C8628,tbl_StartedStatus[Bold ID],tbl_StartedStatus[Started])="No Show","No Show","")),""))</f>
        <v/>
      </c>
    </row>
    <row r="8629" spans="1:8" ht="15" customHeight="1" thickBot="1">
      <c r="A8629" s="38" t="str">
        <f>IF($C8629="","",IFERROR(_xlfn.XLOOKUP($C8629,'1.PrepList'!$I$2:$I$1500,'1.PrepList'!$G$2:$G$1500,"")&amp;"",""))</f>
        <v/>
      </c>
      <c r="B8629" s="638" t="str">
        <f>IF($C8629="","",IFERROR(_xlfn.XLOOKUP($C8629,'1.PrepList'!$I$2:$I$1500,'1.PrepList'!$H$2:$H$1500,"")&amp;"",""))</f>
        <v/>
      </c>
      <c r="D8629" s="638" t="str">
        <f>IF($C8629="","",IFERROR(_xlfn.XLOOKUP($C8629,'1.PrepList'!$I$2:$I$1500,'1.PrepList'!$J$2:$J$1500,"")&amp;"",""))</f>
        <v/>
      </c>
      <c r="E8629" s="638" t="str">
        <f>IF($C8629="","",IFERROR(_xlfn.XLOOKUP($C8629,'1.PrepList'!$I$2:$I$1500,'1.PrepList'!$N$2:$N$1500,"")&amp;"",""))</f>
        <v/>
      </c>
      <c r="F8629" s="638" t="str">
        <f>IF($C8629="","",IFERROR(_xlfn.XLOOKUP($C8629,'1.PrepList'!$I$2:$I$1500,'1.PrepList'!$K$2:$K$1500,"")&amp;"",""))</f>
        <v/>
      </c>
      <c r="H8629" s="644" t="str">
        <f>IF($C8629="","",IFERROR(IF(_xlfn.XLOOKUP($C8629,tbl_StartedStatus[Bold ID],tbl_StartedStatus[Started])="Started","Yes",IF(_xlfn.XLOOKUP($C8629,tbl_StartedStatus[Bold ID],tbl_StartedStatus[Started])="No Show","No Show","")),""))</f>
        <v/>
      </c>
    </row>
    <row r="8630" spans="1:8" ht="15" customHeight="1" thickBot="1">
      <c r="A8630" s="38" t="str">
        <f>IF($C8630="","",IFERROR(_xlfn.XLOOKUP($C8630,'1.PrepList'!$I$2:$I$1500,'1.PrepList'!$G$2:$G$1500,"")&amp;"",""))</f>
        <v/>
      </c>
      <c r="B8630" s="638" t="str">
        <f>IF($C8630="","",IFERROR(_xlfn.XLOOKUP($C8630,'1.PrepList'!$I$2:$I$1500,'1.PrepList'!$H$2:$H$1500,"")&amp;"",""))</f>
        <v/>
      </c>
      <c r="D8630" s="638" t="str">
        <f>IF($C8630="","",IFERROR(_xlfn.XLOOKUP($C8630,'1.PrepList'!$I$2:$I$1500,'1.PrepList'!$J$2:$J$1500,"")&amp;"",""))</f>
        <v/>
      </c>
      <c r="E8630" s="638" t="str">
        <f>IF($C8630="","",IFERROR(_xlfn.XLOOKUP($C8630,'1.PrepList'!$I$2:$I$1500,'1.PrepList'!$N$2:$N$1500,"")&amp;"",""))</f>
        <v/>
      </c>
      <c r="F8630" s="638" t="str">
        <f>IF($C8630="","",IFERROR(_xlfn.XLOOKUP($C8630,'1.PrepList'!$I$2:$I$1500,'1.PrepList'!$K$2:$K$1500,"")&amp;"",""))</f>
        <v/>
      </c>
      <c r="H8630" s="644" t="str">
        <f>IF($C8630="","",IFERROR(IF(_xlfn.XLOOKUP($C8630,tbl_StartedStatus[Bold ID],tbl_StartedStatus[Started])="Started","Yes",IF(_xlfn.XLOOKUP($C8630,tbl_StartedStatus[Bold ID],tbl_StartedStatus[Started])="No Show","No Show","")),""))</f>
        <v/>
      </c>
    </row>
    <row r="8631" spans="1:8" ht="15" customHeight="1" thickBot="1">
      <c r="A8631" s="38" t="str">
        <f>IF($C8631="","",IFERROR(_xlfn.XLOOKUP($C8631,'1.PrepList'!$I$2:$I$1500,'1.PrepList'!$G$2:$G$1500,"")&amp;"",""))</f>
        <v/>
      </c>
      <c r="B8631" s="638" t="str">
        <f>IF($C8631="","",IFERROR(_xlfn.XLOOKUP($C8631,'1.PrepList'!$I$2:$I$1500,'1.PrepList'!$H$2:$H$1500,"")&amp;"",""))</f>
        <v/>
      </c>
      <c r="D8631" s="638" t="str">
        <f>IF($C8631="","",IFERROR(_xlfn.XLOOKUP($C8631,'1.PrepList'!$I$2:$I$1500,'1.PrepList'!$J$2:$J$1500,"")&amp;"",""))</f>
        <v/>
      </c>
      <c r="E8631" s="638" t="str">
        <f>IF($C8631="","",IFERROR(_xlfn.XLOOKUP($C8631,'1.PrepList'!$I$2:$I$1500,'1.PrepList'!$N$2:$N$1500,"")&amp;"",""))</f>
        <v/>
      </c>
      <c r="F8631" s="638" t="str">
        <f>IF($C8631="","",IFERROR(_xlfn.XLOOKUP($C8631,'1.PrepList'!$I$2:$I$1500,'1.PrepList'!$K$2:$K$1500,"")&amp;"",""))</f>
        <v/>
      </c>
      <c r="H8631" s="644" t="str">
        <f>IF($C8631="","",IFERROR(IF(_xlfn.XLOOKUP($C8631,tbl_StartedStatus[Bold ID],tbl_StartedStatus[Started])="Started","Yes",IF(_xlfn.XLOOKUP($C8631,tbl_StartedStatus[Bold ID],tbl_StartedStatus[Started])="No Show","No Show","")),""))</f>
        <v/>
      </c>
    </row>
    <row r="8632" spans="1:8" ht="15" customHeight="1" thickBot="1">
      <c r="A8632" s="38" t="str">
        <f>IF($C8632="","",IFERROR(_xlfn.XLOOKUP($C8632,'1.PrepList'!$I$2:$I$1500,'1.PrepList'!$G$2:$G$1500,"")&amp;"",""))</f>
        <v/>
      </c>
      <c r="B8632" s="638" t="str">
        <f>IF($C8632="","",IFERROR(_xlfn.XLOOKUP($C8632,'1.PrepList'!$I$2:$I$1500,'1.PrepList'!$H$2:$H$1500,"")&amp;"",""))</f>
        <v/>
      </c>
      <c r="D8632" s="638" t="str">
        <f>IF($C8632="","",IFERROR(_xlfn.XLOOKUP($C8632,'1.PrepList'!$I$2:$I$1500,'1.PrepList'!$J$2:$J$1500,"")&amp;"",""))</f>
        <v/>
      </c>
      <c r="E8632" s="638" t="str">
        <f>IF($C8632="","",IFERROR(_xlfn.XLOOKUP($C8632,'1.PrepList'!$I$2:$I$1500,'1.PrepList'!$N$2:$N$1500,"")&amp;"",""))</f>
        <v/>
      </c>
      <c r="F8632" s="638" t="str">
        <f>IF($C8632="","",IFERROR(_xlfn.XLOOKUP($C8632,'1.PrepList'!$I$2:$I$1500,'1.PrepList'!$K$2:$K$1500,"")&amp;"",""))</f>
        <v/>
      </c>
      <c r="H8632" s="644" t="str">
        <f>IF($C8632="","",IFERROR(IF(_xlfn.XLOOKUP($C8632,tbl_StartedStatus[Bold ID],tbl_StartedStatus[Started])="Started","Yes",IF(_xlfn.XLOOKUP($C8632,tbl_StartedStatus[Bold ID],tbl_StartedStatus[Started])="No Show","No Show","")),""))</f>
        <v/>
      </c>
    </row>
    <row r="8633" spans="1:8" ht="15" customHeight="1" thickBot="1">
      <c r="A8633" s="38" t="str">
        <f>IF($C8633="","",IFERROR(_xlfn.XLOOKUP($C8633,'1.PrepList'!$I$2:$I$1500,'1.PrepList'!$G$2:$G$1500,"")&amp;"",""))</f>
        <v/>
      </c>
      <c r="B8633" s="638" t="str">
        <f>IF($C8633="","",IFERROR(_xlfn.XLOOKUP($C8633,'1.PrepList'!$I$2:$I$1500,'1.PrepList'!$H$2:$H$1500,"")&amp;"",""))</f>
        <v/>
      </c>
      <c r="D8633" s="638" t="str">
        <f>IF($C8633="","",IFERROR(_xlfn.XLOOKUP($C8633,'1.PrepList'!$I$2:$I$1500,'1.PrepList'!$J$2:$J$1500,"")&amp;"",""))</f>
        <v/>
      </c>
      <c r="E8633" s="638" t="str">
        <f>IF($C8633="","",IFERROR(_xlfn.XLOOKUP($C8633,'1.PrepList'!$I$2:$I$1500,'1.PrepList'!$N$2:$N$1500,"")&amp;"",""))</f>
        <v/>
      </c>
      <c r="F8633" s="638" t="str">
        <f>IF($C8633="","",IFERROR(_xlfn.XLOOKUP($C8633,'1.PrepList'!$I$2:$I$1500,'1.PrepList'!$K$2:$K$1500,"")&amp;"",""))</f>
        <v/>
      </c>
      <c r="H8633" s="644" t="str">
        <f>IF($C8633="","",IFERROR(IF(_xlfn.XLOOKUP($C8633,tbl_StartedStatus[Bold ID],tbl_StartedStatus[Started])="Started","Yes",IF(_xlfn.XLOOKUP($C8633,tbl_StartedStatus[Bold ID],tbl_StartedStatus[Started])="No Show","No Show","")),""))</f>
        <v/>
      </c>
    </row>
    <row r="8634" spans="1:8" ht="15" customHeight="1" thickBot="1">
      <c r="A8634" s="38" t="str">
        <f>IF($C8634="","",IFERROR(_xlfn.XLOOKUP($C8634,'1.PrepList'!$I$2:$I$1500,'1.PrepList'!$G$2:$G$1500,"")&amp;"",""))</f>
        <v/>
      </c>
      <c r="B8634" s="638" t="str">
        <f>IF($C8634="","",IFERROR(_xlfn.XLOOKUP($C8634,'1.PrepList'!$I$2:$I$1500,'1.PrepList'!$H$2:$H$1500,"")&amp;"",""))</f>
        <v/>
      </c>
      <c r="D8634" s="638" t="str">
        <f>IF($C8634="","",IFERROR(_xlfn.XLOOKUP($C8634,'1.PrepList'!$I$2:$I$1500,'1.PrepList'!$J$2:$J$1500,"")&amp;"",""))</f>
        <v/>
      </c>
      <c r="E8634" s="638" t="str">
        <f>IF($C8634="","",IFERROR(_xlfn.XLOOKUP($C8634,'1.PrepList'!$I$2:$I$1500,'1.PrepList'!$N$2:$N$1500,"")&amp;"",""))</f>
        <v/>
      </c>
      <c r="F8634" s="638" t="str">
        <f>IF($C8634="","",IFERROR(_xlfn.XLOOKUP($C8634,'1.PrepList'!$I$2:$I$1500,'1.PrepList'!$K$2:$K$1500,"")&amp;"",""))</f>
        <v/>
      </c>
      <c r="H8634" s="644" t="str">
        <f>IF($C8634="","",IFERROR(IF(_xlfn.XLOOKUP($C8634,tbl_StartedStatus[Bold ID],tbl_StartedStatus[Started])="Started","Yes",IF(_xlfn.XLOOKUP($C8634,tbl_StartedStatus[Bold ID],tbl_StartedStatus[Started])="No Show","No Show","")),""))</f>
        <v/>
      </c>
    </row>
    <row r="8635" spans="1:8" ht="15" customHeight="1" thickBot="1">
      <c r="A8635" s="38" t="str">
        <f>IF($C8635="","",IFERROR(_xlfn.XLOOKUP($C8635,'1.PrepList'!$I$2:$I$1500,'1.PrepList'!$G$2:$G$1500,"")&amp;"",""))</f>
        <v/>
      </c>
      <c r="B8635" s="638" t="str">
        <f>IF($C8635="","",IFERROR(_xlfn.XLOOKUP($C8635,'1.PrepList'!$I$2:$I$1500,'1.PrepList'!$H$2:$H$1500,"")&amp;"",""))</f>
        <v/>
      </c>
      <c r="D8635" s="638" t="str">
        <f>IF($C8635="","",IFERROR(_xlfn.XLOOKUP($C8635,'1.PrepList'!$I$2:$I$1500,'1.PrepList'!$J$2:$J$1500,"")&amp;"",""))</f>
        <v/>
      </c>
      <c r="E8635" s="638" t="str">
        <f>IF($C8635="","",IFERROR(_xlfn.XLOOKUP($C8635,'1.PrepList'!$I$2:$I$1500,'1.PrepList'!$N$2:$N$1500,"")&amp;"",""))</f>
        <v/>
      </c>
      <c r="F8635" s="638" t="str">
        <f>IF($C8635="","",IFERROR(_xlfn.XLOOKUP($C8635,'1.PrepList'!$I$2:$I$1500,'1.PrepList'!$K$2:$K$1500,"")&amp;"",""))</f>
        <v/>
      </c>
      <c r="H8635" s="644" t="str">
        <f>IF($C8635="","",IFERROR(IF(_xlfn.XLOOKUP($C8635,tbl_StartedStatus[Bold ID],tbl_StartedStatus[Started])="Started","Yes",IF(_xlfn.XLOOKUP($C8635,tbl_StartedStatus[Bold ID],tbl_StartedStatus[Started])="No Show","No Show","")),""))</f>
        <v/>
      </c>
    </row>
    <row r="8636" spans="1:8" ht="15" customHeight="1" thickBot="1">
      <c r="A8636" s="38" t="str">
        <f>IF($C8636="","",IFERROR(_xlfn.XLOOKUP($C8636,'1.PrepList'!$I$2:$I$1500,'1.PrepList'!$G$2:$G$1500,"")&amp;"",""))</f>
        <v/>
      </c>
      <c r="B8636" s="638" t="str">
        <f>IF($C8636="","",IFERROR(_xlfn.XLOOKUP($C8636,'1.PrepList'!$I$2:$I$1500,'1.PrepList'!$H$2:$H$1500,"")&amp;"",""))</f>
        <v/>
      </c>
      <c r="D8636" s="638" t="str">
        <f>IF($C8636="","",IFERROR(_xlfn.XLOOKUP($C8636,'1.PrepList'!$I$2:$I$1500,'1.PrepList'!$J$2:$J$1500,"")&amp;"",""))</f>
        <v/>
      </c>
      <c r="E8636" s="638" t="str">
        <f>IF($C8636="","",IFERROR(_xlfn.XLOOKUP($C8636,'1.PrepList'!$I$2:$I$1500,'1.PrepList'!$N$2:$N$1500,"")&amp;"",""))</f>
        <v/>
      </c>
      <c r="F8636" s="638" t="str">
        <f>IF($C8636="","",IFERROR(_xlfn.XLOOKUP($C8636,'1.PrepList'!$I$2:$I$1500,'1.PrepList'!$K$2:$K$1500,"")&amp;"",""))</f>
        <v/>
      </c>
      <c r="H8636" s="644" t="str">
        <f>IF($C8636="","",IFERROR(IF(_xlfn.XLOOKUP($C8636,tbl_StartedStatus[Bold ID],tbl_StartedStatus[Started])="Started","Yes",IF(_xlfn.XLOOKUP($C8636,tbl_StartedStatus[Bold ID],tbl_StartedStatus[Started])="No Show","No Show","")),""))</f>
        <v/>
      </c>
    </row>
    <row r="8637" spans="1:8" ht="15" customHeight="1" thickBot="1">
      <c r="A8637" s="38" t="str">
        <f>IF($C8637="","",IFERROR(_xlfn.XLOOKUP($C8637,'1.PrepList'!$I$2:$I$1500,'1.PrepList'!$G$2:$G$1500,"")&amp;"",""))</f>
        <v/>
      </c>
      <c r="B8637" s="638" t="str">
        <f>IF($C8637="","",IFERROR(_xlfn.XLOOKUP($C8637,'1.PrepList'!$I$2:$I$1500,'1.PrepList'!$H$2:$H$1500,"")&amp;"",""))</f>
        <v/>
      </c>
      <c r="D8637" s="638" t="str">
        <f>IF($C8637="","",IFERROR(_xlfn.XLOOKUP($C8637,'1.PrepList'!$I$2:$I$1500,'1.PrepList'!$J$2:$J$1500,"")&amp;"",""))</f>
        <v/>
      </c>
      <c r="E8637" s="638" t="str">
        <f>IF($C8637="","",IFERROR(_xlfn.XLOOKUP($C8637,'1.PrepList'!$I$2:$I$1500,'1.PrepList'!$N$2:$N$1500,"")&amp;"",""))</f>
        <v/>
      </c>
      <c r="F8637" s="638" t="str">
        <f>IF($C8637="","",IFERROR(_xlfn.XLOOKUP($C8637,'1.PrepList'!$I$2:$I$1500,'1.PrepList'!$K$2:$K$1500,"")&amp;"",""))</f>
        <v/>
      </c>
      <c r="H8637" s="644" t="str">
        <f>IF($C8637="","",IFERROR(IF(_xlfn.XLOOKUP($C8637,tbl_StartedStatus[Bold ID],tbl_StartedStatus[Started])="Started","Yes",IF(_xlfn.XLOOKUP($C8637,tbl_StartedStatus[Bold ID],tbl_StartedStatus[Started])="No Show","No Show","")),""))</f>
        <v/>
      </c>
    </row>
    <row r="8638" spans="1:8" ht="15" customHeight="1" thickBot="1">
      <c r="A8638" s="38" t="str">
        <f>IF($C8638="","",IFERROR(_xlfn.XLOOKUP($C8638,'1.PrepList'!$I$2:$I$1500,'1.PrepList'!$G$2:$G$1500,"")&amp;"",""))</f>
        <v/>
      </c>
      <c r="B8638" s="638" t="str">
        <f>IF($C8638="","",IFERROR(_xlfn.XLOOKUP($C8638,'1.PrepList'!$I$2:$I$1500,'1.PrepList'!$H$2:$H$1500,"")&amp;"",""))</f>
        <v/>
      </c>
      <c r="D8638" s="638" t="str">
        <f>IF($C8638="","",IFERROR(_xlfn.XLOOKUP($C8638,'1.PrepList'!$I$2:$I$1500,'1.PrepList'!$J$2:$J$1500,"")&amp;"",""))</f>
        <v/>
      </c>
      <c r="E8638" s="638" t="str">
        <f>IF($C8638="","",IFERROR(_xlfn.XLOOKUP($C8638,'1.PrepList'!$I$2:$I$1500,'1.PrepList'!$N$2:$N$1500,"")&amp;"",""))</f>
        <v/>
      </c>
      <c r="F8638" s="638" t="str">
        <f>IF($C8638="","",IFERROR(_xlfn.XLOOKUP($C8638,'1.PrepList'!$I$2:$I$1500,'1.PrepList'!$K$2:$K$1500,"")&amp;"",""))</f>
        <v/>
      </c>
      <c r="H8638" s="644" t="str">
        <f>IF($C8638="","",IFERROR(IF(_xlfn.XLOOKUP($C8638,tbl_StartedStatus[Bold ID],tbl_StartedStatus[Started])="Started","Yes",IF(_xlfn.XLOOKUP($C8638,tbl_StartedStatus[Bold ID],tbl_StartedStatus[Started])="No Show","No Show","")),""))</f>
        <v/>
      </c>
    </row>
    <row r="8639" spans="1:8" ht="15" customHeight="1" thickBot="1">
      <c r="A8639" s="38" t="str">
        <f>IF($C8639="","",IFERROR(_xlfn.XLOOKUP($C8639,'1.PrepList'!$I$2:$I$1500,'1.PrepList'!$G$2:$G$1500,"")&amp;"",""))</f>
        <v/>
      </c>
      <c r="B8639" s="638" t="str">
        <f>IF($C8639="","",IFERROR(_xlfn.XLOOKUP($C8639,'1.PrepList'!$I$2:$I$1500,'1.PrepList'!$H$2:$H$1500,"")&amp;"",""))</f>
        <v/>
      </c>
      <c r="D8639" s="638" t="str">
        <f>IF($C8639="","",IFERROR(_xlfn.XLOOKUP($C8639,'1.PrepList'!$I$2:$I$1500,'1.PrepList'!$J$2:$J$1500,"")&amp;"",""))</f>
        <v/>
      </c>
      <c r="E8639" s="638" t="str">
        <f>IF($C8639="","",IFERROR(_xlfn.XLOOKUP($C8639,'1.PrepList'!$I$2:$I$1500,'1.PrepList'!$N$2:$N$1500,"")&amp;"",""))</f>
        <v/>
      </c>
      <c r="F8639" s="638" t="str">
        <f>IF($C8639="","",IFERROR(_xlfn.XLOOKUP($C8639,'1.PrepList'!$I$2:$I$1500,'1.PrepList'!$K$2:$K$1500,"")&amp;"",""))</f>
        <v/>
      </c>
      <c r="H8639" s="644" t="str">
        <f>IF($C8639="","",IFERROR(IF(_xlfn.XLOOKUP($C8639,tbl_StartedStatus[Bold ID],tbl_StartedStatus[Started])="Started","Yes",IF(_xlfn.XLOOKUP($C8639,tbl_StartedStatus[Bold ID],tbl_StartedStatus[Started])="No Show","No Show","")),""))</f>
        <v/>
      </c>
    </row>
    <row r="8640" spans="1:8" ht="15" customHeight="1" thickBot="1">
      <c r="A8640" s="38" t="str">
        <f>IF($C8640="","",IFERROR(_xlfn.XLOOKUP($C8640,'1.PrepList'!$I$2:$I$1500,'1.PrepList'!$G$2:$G$1500,"")&amp;"",""))</f>
        <v/>
      </c>
      <c r="B8640" s="638" t="str">
        <f>IF($C8640="","",IFERROR(_xlfn.XLOOKUP($C8640,'1.PrepList'!$I$2:$I$1500,'1.PrepList'!$H$2:$H$1500,"")&amp;"",""))</f>
        <v/>
      </c>
      <c r="D8640" s="638" t="str">
        <f>IF($C8640="","",IFERROR(_xlfn.XLOOKUP($C8640,'1.PrepList'!$I$2:$I$1500,'1.PrepList'!$J$2:$J$1500,"")&amp;"",""))</f>
        <v/>
      </c>
      <c r="E8640" s="638" t="str">
        <f>IF($C8640="","",IFERROR(_xlfn.XLOOKUP($C8640,'1.PrepList'!$I$2:$I$1500,'1.PrepList'!$N$2:$N$1500,"")&amp;"",""))</f>
        <v/>
      </c>
      <c r="F8640" s="638" t="str">
        <f>IF($C8640="","",IFERROR(_xlfn.XLOOKUP($C8640,'1.PrepList'!$I$2:$I$1500,'1.PrepList'!$K$2:$K$1500,"")&amp;"",""))</f>
        <v/>
      </c>
      <c r="H8640" s="644" t="str">
        <f>IF($C8640="","",IFERROR(IF(_xlfn.XLOOKUP($C8640,tbl_StartedStatus[Bold ID],tbl_StartedStatus[Started])="Started","Yes",IF(_xlfn.XLOOKUP($C8640,tbl_StartedStatus[Bold ID],tbl_StartedStatus[Started])="No Show","No Show","")),""))</f>
        <v/>
      </c>
    </row>
    <row r="8641" spans="1:8" ht="15" customHeight="1" thickBot="1">
      <c r="A8641" s="38" t="str">
        <f>IF($C8641="","",IFERROR(_xlfn.XLOOKUP($C8641,'1.PrepList'!$I$2:$I$1500,'1.PrepList'!$G$2:$G$1500,"")&amp;"",""))</f>
        <v/>
      </c>
      <c r="B8641" s="638" t="str">
        <f>IF($C8641="","",IFERROR(_xlfn.XLOOKUP($C8641,'1.PrepList'!$I$2:$I$1500,'1.PrepList'!$H$2:$H$1500,"")&amp;"",""))</f>
        <v/>
      </c>
      <c r="D8641" s="638" t="str">
        <f>IF($C8641="","",IFERROR(_xlfn.XLOOKUP($C8641,'1.PrepList'!$I$2:$I$1500,'1.PrepList'!$J$2:$J$1500,"")&amp;"",""))</f>
        <v/>
      </c>
      <c r="E8641" s="638" t="str">
        <f>IF($C8641="","",IFERROR(_xlfn.XLOOKUP($C8641,'1.PrepList'!$I$2:$I$1500,'1.PrepList'!$N$2:$N$1500,"")&amp;"",""))</f>
        <v/>
      </c>
      <c r="F8641" s="638" t="str">
        <f>IF($C8641="","",IFERROR(_xlfn.XLOOKUP($C8641,'1.PrepList'!$I$2:$I$1500,'1.PrepList'!$K$2:$K$1500,"")&amp;"",""))</f>
        <v/>
      </c>
      <c r="H8641" s="644" t="str">
        <f>IF($C8641="","",IFERROR(IF(_xlfn.XLOOKUP($C8641,tbl_StartedStatus[Bold ID],tbl_StartedStatus[Started])="Started","Yes",IF(_xlfn.XLOOKUP($C8641,tbl_StartedStatus[Bold ID],tbl_StartedStatus[Started])="No Show","No Show","")),""))</f>
        <v/>
      </c>
    </row>
    <row r="8642" spans="1:8" ht="15" customHeight="1" thickBot="1">
      <c r="A8642" s="38" t="str">
        <f>IF($C8642="","",IFERROR(_xlfn.XLOOKUP($C8642,'1.PrepList'!$I$2:$I$1500,'1.PrepList'!$G$2:$G$1500,"")&amp;"",""))</f>
        <v/>
      </c>
      <c r="B8642" s="638" t="str">
        <f>IF($C8642="","",IFERROR(_xlfn.XLOOKUP($C8642,'1.PrepList'!$I$2:$I$1500,'1.PrepList'!$H$2:$H$1500,"")&amp;"",""))</f>
        <v/>
      </c>
      <c r="D8642" s="638" t="str">
        <f>IF($C8642="","",IFERROR(_xlfn.XLOOKUP($C8642,'1.PrepList'!$I$2:$I$1500,'1.PrepList'!$J$2:$J$1500,"")&amp;"",""))</f>
        <v/>
      </c>
      <c r="E8642" s="638" t="str">
        <f>IF($C8642="","",IFERROR(_xlfn.XLOOKUP($C8642,'1.PrepList'!$I$2:$I$1500,'1.PrepList'!$N$2:$N$1500,"")&amp;"",""))</f>
        <v/>
      </c>
      <c r="F8642" s="638" t="str">
        <f>IF($C8642="","",IFERROR(_xlfn.XLOOKUP($C8642,'1.PrepList'!$I$2:$I$1500,'1.PrepList'!$K$2:$K$1500,"")&amp;"",""))</f>
        <v/>
      </c>
      <c r="H8642" s="644" t="str">
        <f>IF($C8642="","",IFERROR(IF(_xlfn.XLOOKUP($C8642,tbl_StartedStatus[Bold ID],tbl_StartedStatus[Started])="Started","Yes",IF(_xlfn.XLOOKUP($C8642,tbl_StartedStatus[Bold ID],tbl_StartedStatus[Started])="No Show","No Show","")),""))</f>
        <v/>
      </c>
    </row>
    <row r="8643" spans="1:8" ht="15" customHeight="1" thickBot="1">
      <c r="A8643" s="38" t="str">
        <f>IF($C8643="","",IFERROR(_xlfn.XLOOKUP($C8643,'1.PrepList'!$I$2:$I$1500,'1.PrepList'!$G$2:$G$1500,"")&amp;"",""))</f>
        <v/>
      </c>
      <c r="B8643" s="638" t="str">
        <f>IF($C8643="","",IFERROR(_xlfn.XLOOKUP($C8643,'1.PrepList'!$I$2:$I$1500,'1.PrepList'!$H$2:$H$1500,"")&amp;"",""))</f>
        <v/>
      </c>
      <c r="D8643" s="638" t="str">
        <f>IF($C8643="","",IFERROR(_xlfn.XLOOKUP($C8643,'1.PrepList'!$I$2:$I$1500,'1.PrepList'!$J$2:$J$1500,"")&amp;"",""))</f>
        <v/>
      </c>
      <c r="E8643" s="638" t="str">
        <f>IF($C8643="","",IFERROR(_xlfn.XLOOKUP($C8643,'1.PrepList'!$I$2:$I$1500,'1.PrepList'!$N$2:$N$1500,"")&amp;"",""))</f>
        <v/>
      </c>
      <c r="F8643" s="638" t="str">
        <f>IF($C8643="","",IFERROR(_xlfn.XLOOKUP($C8643,'1.PrepList'!$I$2:$I$1500,'1.PrepList'!$K$2:$K$1500,"")&amp;"",""))</f>
        <v/>
      </c>
      <c r="H8643" s="644" t="str">
        <f>IF($C8643="","",IFERROR(IF(_xlfn.XLOOKUP($C8643,tbl_StartedStatus[Bold ID],tbl_StartedStatus[Started])="Started","Yes",IF(_xlfn.XLOOKUP($C8643,tbl_StartedStatus[Bold ID],tbl_StartedStatus[Started])="No Show","No Show","")),""))</f>
        <v/>
      </c>
    </row>
    <row r="8644" spans="1:8" ht="15" customHeight="1" thickBot="1">
      <c r="A8644" s="38" t="str">
        <f>IF($C8644="","",IFERROR(_xlfn.XLOOKUP($C8644,'1.PrepList'!$I$2:$I$1500,'1.PrepList'!$G$2:$G$1500,"")&amp;"",""))</f>
        <v/>
      </c>
      <c r="B8644" s="638" t="str">
        <f>IF($C8644="","",IFERROR(_xlfn.XLOOKUP($C8644,'1.PrepList'!$I$2:$I$1500,'1.PrepList'!$H$2:$H$1500,"")&amp;"",""))</f>
        <v/>
      </c>
      <c r="D8644" s="638" t="str">
        <f>IF($C8644="","",IFERROR(_xlfn.XLOOKUP($C8644,'1.PrepList'!$I$2:$I$1500,'1.PrepList'!$J$2:$J$1500,"")&amp;"",""))</f>
        <v/>
      </c>
      <c r="E8644" s="638" t="str">
        <f>IF($C8644="","",IFERROR(_xlfn.XLOOKUP($C8644,'1.PrepList'!$I$2:$I$1500,'1.PrepList'!$N$2:$N$1500,"")&amp;"",""))</f>
        <v/>
      </c>
      <c r="F8644" s="638" t="str">
        <f>IF($C8644="","",IFERROR(_xlfn.XLOOKUP($C8644,'1.PrepList'!$I$2:$I$1500,'1.PrepList'!$K$2:$K$1500,"")&amp;"",""))</f>
        <v/>
      </c>
      <c r="H8644" s="644" t="str">
        <f>IF($C8644="","",IFERROR(IF(_xlfn.XLOOKUP($C8644,tbl_StartedStatus[Bold ID],tbl_StartedStatus[Started])="Started","Yes",IF(_xlfn.XLOOKUP($C8644,tbl_StartedStatus[Bold ID],tbl_StartedStatus[Started])="No Show","No Show","")),""))</f>
        <v/>
      </c>
    </row>
    <row r="8645" spans="1:8" ht="15" customHeight="1" thickBot="1">
      <c r="A8645" s="38" t="str">
        <f>IF($C8645="","",IFERROR(_xlfn.XLOOKUP($C8645,'1.PrepList'!$I$2:$I$1500,'1.PrepList'!$G$2:$G$1500,"")&amp;"",""))</f>
        <v/>
      </c>
      <c r="B8645" s="638" t="str">
        <f>IF($C8645="","",IFERROR(_xlfn.XLOOKUP($C8645,'1.PrepList'!$I$2:$I$1500,'1.PrepList'!$H$2:$H$1500,"")&amp;"",""))</f>
        <v/>
      </c>
      <c r="D8645" s="638" t="str">
        <f>IF($C8645="","",IFERROR(_xlfn.XLOOKUP($C8645,'1.PrepList'!$I$2:$I$1500,'1.PrepList'!$J$2:$J$1500,"")&amp;"",""))</f>
        <v/>
      </c>
      <c r="E8645" s="638" t="str">
        <f>IF($C8645="","",IFERROR(_xlfn.XLOOKUP($C8645,'1.PrepList'!$I$2:$I$1500,'1.PrepList'!$N$2:$N$1500,"")&amp;"",""))</f>
        <v/>
      </c>
      <c r="F8645" s="638" t="str">
        <f>IF($C8645="","",IFERROR(_xlfn.XLOOKUP($C8645,'1.PrepList'!$I$2:$I$1500,'1.PrepList'!$K$2:$K$1500,"")&amp;"",""))</f>
        <v/>
      </c>
      <c r="H8645" s="644" t="str">
        <f>IF($C8645="","",IFERROR(IF(_xlfn.XLOOKUP($C8645,tbl_StartedStatus[Bold ID],tbl_StartedStatus[Started])="Started","Yes",IF(_xlfn.XLOOKUP($C8645,tbl_StartedStatus[Bold ID],tbl_StartedStatus[Started])="No Show","No Show","")),""))</f>
        <v/>
      </c>
    </row>
    <row r="8646" spans="1:8" ht="15" customHeight="1" thickBot="1">
      <c r="A8646" s="38" t="str">
        <f>IF($C8646="","",IFERROR(_xlfn.XLOOKUP($C8646,'1.PrepList'!$I$2:$I$1500,'1.PrepList'!$G$2:$G$1500,"")&amp;"",""))</f>
        <v/>
      </c>
      <c r="B8646" s="638" t="str">
        <f>IF($C8646="","",IFERROR(_xlfn.XLOOKUP($C8646,'1.PrepList'!$I$2:$I$1500,'1.PrepList'!$H$2:$H$1500,"")&amp;"",""))</f>
        <v/>
      </c>
      <c r="D8646" s="638" t="str">
        <f>IF($C8646="","",IFERROR(_xlfn.XLOOKUP($C8646,'1.PrepList'!$I$2:$I$1500,'1.PrepList'!$J$2:$J$1500,"")&amp;"",""))</f>
        <v/>
      </c>
      <c r="E8646" s="638" t="str">
        <f>IF($C8646="","",IFERROR(_xlfn.XLOOKUP($C8646,'1.PrepList'!$I$2:$I$1500,'1.PrepList'!$N$2:$N$1500,"")&amp;"",""))</f>
        <v/>
      </c>
      <c r="F8646" s="638" t="str">
        <f>IF($C8646="","",IFERROR(_xlfn.XLOOKUP($C8646,'1.PrepList'!$I$2:$I$1500,'1.PrepList'!$K$2:$K$1500,"")&amp;"",""))</f>
        <v/>
      </c>
      <c r="H8646" s="644" t="str">
        <f>IF($C8646="","",IFERROR(IF(_xlfn.XLOOKUP($C8646,tbl_StartedStatus[Bold ID],tbl_StartedStatus[Started])="Started","Yes",IF(_xlfn.XLOOKUP($C8646,tbl_StartedStatus[Bold ID],tbl_StartedStatus[Started])="No Show","No Show","")),""))</f>
        <v/>
      </c>
    </row>
    <row r="8647" spans="1:8" ht="15" customHeight="1" thickBot="1">
      <c r="A8647" s="38" t="str">
        <f>IF($C8647="","",IFERROR(_xlfn.XLOOKUP($C8647,'1.PrepList'!$I$2:$I$1500,'1.PrepList'!$G$2:$G$1500,"")&amp;"",""))</f>
        <v/>
      </c>
      <c r="B8647" s="638" t="str">
        <f>IF($C8647="","",IFERROR(_xlfn.XLOOKUP($C8647,'1.PrepList'!$I$2:$I$1500,'1.PrepList'!$H$2:$H$1500,"")&amp;"",""))</f>
        <v/>
      </c>
      <c r="D8647" s="638" t="str">
        <f>IF($C8647="","",IFERROR(_xlfn.XLOOKUP($C8647,'1.PrepList'!$I$2:$I$1500,'1.PrepList'!$J$2:$J$1500,"")&amp;"",""))</f>
        <v/>
      </c>
      <c r="E8647" s="638" t="str">
        <f>IF($C8647="","",IFERROR(_xlfn.XLOOKUP($C8647,'1.PrepList'!$I$2:$I$1500,'1.PrepList'!$N$2:$N$1500,"")&amp;"",""))</f>
        <v/>
      </c>
      <c r="F8647" s="638" t="str">
        <f>IF($C8647="","",IFERROR(_xlfn.XLOOKUP($C8647,'1.PrepList'!$I$2:$I$1500,'1.PrepList'!$K$2:$K$1500,"")&amp;"",""))</f>
        <v/>
      </c>
      <c r="H8647" s="644" t="str">
        <f>IF($C8647="","",IFERROR(IF(_xlfn.XLOOKUP($C8647,tbl_StartedStatus[Bold ID],tbl_StartedStatus[Started])="Started","Yes",IF(_xlfn.XLOOKUP($C8647,tbl_StartedStatus[Bold ID],tbl_StartedStatus[Started])="No Show","No Show","")),""))</f>
        <v/>
      </c>
    </row>
    <row r="8648" spans="1:8" ht="15" customHeight="1" thickBot="1">
      <c r="A8648" s="38" t="str">
        <f>IF($C8648="","",IFERROR(_xlfn.XLOOKUP($C8648,'1.PrepList'!$I$2:$I$1500,'1.PrepList'!$G$2:$G$1500,"")&amp;"",""))</f>
        <v/>
      </c>
      <c r="B8648" s="638" t="str">
        <f>IF($C8648="","",IFERROR(_xlfn.XLOOKUP($C8648,'1.PrepList'!$I$2:$I$1500,'1.PrepList'!$H$2:$H$1500,"")&amp;"",""))</f>
        <v/>
      </c>
      <c r="D8648" s="638" t="str">
        <f>IF($C8648="","",IFERROR(_xlfn.XLOOKUP($C8648,'1.PrepList'!$I$2:$I$1500,'1.PrepList'!$J$2:$J$1500,"")&amp;"",""))</f>
        <v/>
      </c>
      <c r="E8648" s="638" t="str">
        <f>IF($C8648="","",IFERROR(_xlfn.XLOOKUP($C8648,'1.PrepList'!$I$2:$I$1500,'1.PrepList'!$N$2:$N$1500,"")&amp;"",""))</f>
        <v/>
      </c>
      <c r="F8648" s="638" t="str">
        <f>IF($C8648="","",IFERROR(_xlfn.XLOOKUP($C8648,'1.PrepList'!$I$2:$I$1500,'1.PrepList'!$K$2:$K$1500,"")&amp;"",""))</f>
        <v/>
      </c>
      <c r="H8648" s="644" t="str">
        <f>IF($C8648="","",IFERROR(IF(_xlfn.XLOOKUP($C8648,tbl_StartedStatus[Bold ID],tbl_StartedStatus[Started])="Started","Yes",IF(_xlfn.XLOOKUP($C8648,tbl_StartedStatus[Bold ID],tbl_StartedStatus[Started])="No Show","No Show","")),""))</f>
        <v/>
      </c>
    </row>
    <row r="8649" spans="1:8" ht="15" customHeight="1" thickBot="1">
      <c r="A8649" s="38" t="str">
        <f>IF($C8649="","",IFERROR(_xlfn.XLOOKUP($C8649,'1.PrepList'!$I$2:$I$1500,'1.PrepList'!$G$2:$G$1500,"")&amp;"",""))</f>
        <v/>
      </c>
      <c r="B8649" s="638" t="str">
        <f>IF($C8649="","",IFERROR(_xlfn.XLOOKUP($C8649,'1.PrepList'!$I$2:$I$1500,'1.PrepList'!$H$2:$H$1500,"")&amp;"",""))</f>
        <v/>
      </c>
      <c r="D8649" s="638" t="str">
        <f>IF($C8649="","",IFERROR(_xlfn.XLOOKUP($C8649,'1.PrepList'!$I$2:$I$1500,'1.PrepList'!$J$2:$J$1500,"")&amp;"",""))</f>
        <v/>
      </c>
      <c r="E8649" s="638" t="str">
        <f>IF($C8649="","",IFERROR(_xlfn.XLOOKUP($C8649,'1.PrepList'!$I$2:$I$1500,'1.PrepList'!$N$2:$N$1500,"")&amp;"",""))</f>
        <v/>
      </c>
      <c r="F8649" s="638" t="str">
        <f>IF($C8649="","",IFERROR(_xlfn.XLOOKUP($C8649,'1.PrepList'!$I$2:$I$1500,'1.PrepList'!$K$2:$K$1500,"")&amp;"",""))</f>
        <v/>
      </c>
      <c r="H8649" s="644" t="str">
        <f>IF($C8649="","",IFERROR(IF(_xlfn.XLOOKUP($C8649,tbl_StartedStatus[Bold ID],tbl_StartedStatus[Started])="Started","Yes",IF(_xlfn.XLOOKUP($C8649,tbl_StartedStatus[Bold ID],tbl_StartedStatus[Started])="No Show","No Show","")),""))</f>
        <v/>
      </c>
    </row>
    <row r="8650" spans="1:8" ht="15" customHeight="1" thickBot="1">
      <c r="A8650" s="38" t="str">
        <f>IF($C8650="","",IFERROR(_xlfn.XLOOKUP($C8650,'1.PrepList'!$I$2:$I$1500,'1.PrepList'!$G$2:$G$1500,"")&amp;"",""))</f>
        <v/>
      </c>
      <c r="B8650" s="638" t="str">
        <f>IF($C8650="","",IFERROR(_xlfn.XLOOKUP($C8650,'1.PrepList'!$I$2:$I$1500,'1.PrepList'!$H$2:$H$1500,"")&amp;"",""))</f>
        <v/>
      </c>
      <c r="D8650" s="638" t="str">
        <f>IF($C8650="","",IFERROR(_xlfn.XLOOKUP($C8650,'1.PrepList'!$I$2:$I$1500,'1.PrepList'!$J$2:$J$1500,"")&amp;"",""))</f>
        <v/>
      </c>
      <c r="E8650" s="638" t="str">
        <f>IF($C8650="","",IFERROR(_xlfn.XLOOKUP($C8650,'1.PrepList'!$I$2:$I$1500,'1.PrepList'!$N$2:$N$1500,"")&amp;"",""))</f>
        <v/>
      </c>
      <c r="F8650" s="638" t="str">
        <f>IF($C8650="","",IFERROR(_xlfn.XLOOKUP($C8650,'1.PrepList'!$I$2:$I$1500,'1.PrepList'!$K$2:$K$1500,"")&amp;"",""))</f>
        <v/>
      </c>
      <c r="H8650" s="644" t="str">
        <f>IF($C8650="","",IFERROR(IF(_xlfn.XLOOKUP($C8650,tbl_StartedStatus[Bold ID],tbl_StartedStatus[Started])="Started","Yes",IF(_xlfn.XLOOKUP($C8650,tbl_StartedStatus[Bold ID],tbl_StartedStatus[Started])="No Show","No Show","")),""))</f>
        <v/>
      </c>
    </row>
    <row r="8651" spans="1:8" ht="15" customHeight="1" thickBot="1">
      <c r="A8651" s="38" t="str">
        <f>IF($C8651="","",IFERROR(_xlfn.XLOOKUP($C8651,'1.PrepList'!$I$2:$I$1500,'1.PrepList'!$G$2:$G$1500,"")&amp;"",""))</f>
        <v/>
      </c>
      <c r="B8651" s="638" t="str">
        <f>IF($C8651="","",IFERROR(_xlfn.XLOOKUP($C8651,'1.PrepList'!$I$2:$I$1500,'1.PrepList'!$H$2:$H$1500,"")&amp;"",""))</f>
        <v/>
      </c>
      <c r="D8651" s="638" t="str">
        <f>IF($C8651="","",IFERROR(_xlfn.XLOOKUP($C8651,'1.PrepList'!$I$2:$I$1500,'1.PrepList'!$J$2:$J$1500,"")&amp;"",""))</f>
        <v/>
      </c>
      <c r="E8651" s="638" t="str">
        <f>IF($C8651="","",IFERROR(_xlfn.XLOOKUP($C8651,'1.PrepList'!$I$2:$I$1500,'1.PrepList'!$N$2:$N$1500,"")&amp;"",""))</f>
        <v/>
      </c>
      <c r="F8651" s="638" t="str">
        <f>IF($C8651="","",IFERROR(_xlfn.XLOOKUP($C8651,'1.PrepList'!$I$2:$I$1500,'1.PrepList'!$K$2:$K$1500,"")&amp;"",""))</f>
        <v/>
      </c>
      <c r="H8651" s="644" t="str">
        <f>IF($C8651="","",IFERROR(IF(_xlfn.XLOOKUP($C8651,tbl_StartedStatus[Bold ID],tbl_StartedStatus[Started])="Started","Yes",IF(_xlfn.XLOOKUP($C8651,tbl_StartedStatus[Bold ID],tbl_StartedStatus[Started])="No Show","No Show","")),""))</f>
        <v/>
      </c>
    </row>
    <row r="8652" spans="1:8" ht="15" customHeight="1" thickBot="1">
      <c r="A8652" s="38" t="str">
        <f>IF($C8652="","",IFERROR(_xlfn.XLOOKUP($C8652,'1.PrepList'!$I$2:$I$1500,'1.PrepList'!$G$2:$G$1500,"")&amp;"",""))</f>
        <v/>
      </c>
      <c r="B8652" s="638" t="str">
        <f>IF($C8652="","",IFERROR(_xlfn.XLOOKUP($C8652,'1.PrepList'!$I$2:$I$1500,'1.PrepList'!$H$2:$H$1500,"")&amp;"",""))</f>
        <v/>
      </c>
      <c r="D8652" s="638" t="str">
        <f>IF($C8652="","",IFERROR(_xlfn.XLOOKUP($C8652,'1.PrepList'!$I$2:$I$1500,'1.PrepList'!$J$2:$J$1500,"")&amp;"",""))</f>
        <v/>
      </c>
      <c r="E8652" s="638" t="str">
        <f>IF($C8652="","",IFERROR(_xlfn.XLOOKUP($C8652,'1.PrepList'!$I$2:$I$1500,'1.PrepList'!$N$2:$N$1500,"")&amp;"",""))</f>
        <v/>
      </c>
      <c r="F8652" s="638" t="str">
        <f>IF($C8652="","",IFERROR(_xlfn.XLOOKUP($C8652,'1.PrepList'!$I$2:$I$1500,'1.PrepList'!$K$2:$K$1500,"")&amp;"",""))</f>
        <v/>
      </c>
      <c r="H8652" s="644" t="str">
        <f>IF($C8652="","",IFERROR(IF(_xlfn.XLOOKUP($C8652,tbl_StartedStatus[Bold ID],tbl_StartedStatus[Started])="Started","Yes",IF(_xlfn.XLOOKUP($C8652,tbl_StartedStatus[Bold ID],tbl_StartedStatus[Started])="No Show","No Show","")),""))</f>
        <v/>
      </c>
    </row>
    <row r="8653" spans="1:8" ht="15" customHeight="1" thickBot="1">
      <c r="A8653" s="38" t="str">
        <f>IF($C8653="","",IFERROR(_xlfn.XLOOKUP($C8653,'1.PrepList'!$I$2:$I$1500,'1.PrepList'!$G$2:$G$1500,"")&amp;"",""))</f>
        <v/>
      </c>
      <c r="B8653" s="638" t="str">
        <f>IF($C8653="","",IFERROR(_xlfn.XLOOKUP($C8653,'1.PrepList'!$I$2:$I$1500,'1.PrepList'!$H$2:$H$1500,"")&amp;"",""))</f>
        <v/>
      </c>
      <c r="D8653" s="638" t="str">
        <f>IF($C8653="","",IFERROR(_xlfn.XLOOKUP($C8653,'1.PrepList'!$I$2:$I$1500,'1.PrepList'!$J$2:$J$1500,"")&amp;"",""))</f>
        <v/>
      </c>
      <c r="E8653" s="638" t="str">
        <f>IF($C8653="","",IFERROR(_xlfn.XLOOKUP($C8653,'1.PrepList'!$I$2:$I$1500,'1.PrepList'!$N$2:$N$1500,"")&amp;"",""))</f>
        <v/>
      </c>
      <c r="F8653" s="638" t="str">
        <f>IF($C8653="","",IFERROR(_xlfn.XLOOKUP($C8653,'1.PrepList'!$I$2:$I$1500,'1.PrepList'!$K$2:$K$1500,"")&amp;"",""))</f>
        <v/>
      </c>
      <c r="H8653" s="644" t="str">
        <f>IF($C8653="","",IFERROR(IF(_xlfn.XLOOKUP($C8653,tbl_StartedStatus[Bold ID],tbl_StartedStatus[Started])="Started","Yes",IF(_xlfn.XLOOKUP($C8653,tbl_StartedStatus[Bold ID],tbl_StartedStatus[Started])="No Show","No Show","")),""))</f>
        <v/>
      </c>
    </row>
    <row r="8654" spans="1:8" ht="15" customHeight="1" thickBot="1">
      <c r="A8654" s="38" t="str">
        <f>IF($C8654="","",IFERROR(_xlfn.XLOOKUP($C8654,'1.PrepList'!$I$2:$I$1500,'1.PrepList'!$G$2:$G$1500,"")&amp;"",""))</f>
        <v/>
      </c>
      <c r="B8654" s="638" t="str">
        <f>IF($C8654="","",IFERROR(_xlfn.XLOOKUP($C8654,'1.PrepList'!$I$2:$I$1500,'1.PrepList'!$H$2:$H$1500,"")&amp;"",""))</f>
        <v/>
      </c>
      <c r="D8654" s="638" t="str">
        <f>IF($C8654="","",IFERROR(_xlfn.XLOOKUP($C8654,'1.PrepList'!$I$2:$I$1500,'1.PrepList'!$J$2:$J$1500,"")&amp;"",""))</f>
        <v/>
      </c>
      <c r="E8654" s="638" t="str">
        <f>IF($C8654="","",IFERROR(_xlfn.XLOOKUP($C8654,'1.PrepList'!$I$2:$I$1500,'1.PrepList'!$N$2:$N$1500,"")&amp;"",""))</f>
        <v/>
      </c>
      <c r="F8654" s="638" t="str">
        <f>IF($C8654="","",IFERROR(_xlfn.XLOOKUP($C8654,'1.PrepList'!$I$2:$I$1500,'1.PrepList'!$K$2:$K$1500,"")&amp;"",""))</f>
        <v/>
      </c>
      <c r="H8654" s="644" t="str">
        <f>IF($C8654="","",IFERROR(IF(_xlfn.XLOOKUP($C8654,tbl_StartedStatus[Bold ID],tbl_StartedStatus[Started])="Started","Yes",IF(_xlfn.XLOOKUP($C8654,tbl_StartedStatus[Bold ID],tbl_StartedStatus[Started])="No Show","No Show","")),""))</f>
        <v/>
      </c>
    </row>
    <row r="8655" spans="1:8" ht="15" customHeight="1" thickBot="1">
      <c r="A8655" s="38" t="str">
        <f>IF($C8655="","",IFERROR(_xlfn.XLOOKUP($C8655,'1.PrepList'!$I$2:$I$1500,'1.PrepList'!$G$2:$G$1500,"")&amp;"",""))</f>
        <v/>
      </c>
      <c r="B8655" s="638" t="str">
        <f>IF($C8655="","",IFERROR(_xlfn.XLOOKUP($C8655,'1.PrepList'!$I$2:$I$1500,'1.PrepList'!$H$2:$H$1500,"")&amp;"",""))</f>
        <v/>
      </c>
      <c r="D8655" s="638" t="str">
        <f>IF($C8655="","",IFERROR(_xlfn.XLOOKUP($C8655,'1.PrepList'!$I$2:$I$1500,'1.PrepList'!$J$2:$J$1500,"")&amp;"",""))</f>
        <v/>
      </c>
      <c r="E8655" s="638" t="str">
        <f>IF($C8655="","",IFERROR(_xlfn.XLOOKUP($C8655,'1.PrepList'!$I$2:$I$1500,'1.PrepList'!$N$2:$N$1500,"")&amp;"",""))</f>
        <v/>
      </c>
      <c r="F8655" s="638" t="str">
        <f>IF($C8655="","",IFERROR(_xlfn.XLOOKUP($C8655,'1.PrepList'!$I$2:$I$1500,'1.PrepList'!$K$2:$K$1500,"")&amp;"",""))</f>
        <v/>
      </c>
      <c r="H8655" s="644" t="str">
        <f>IF($C8655="","",IFERROR(IF(_xlfn.XLOOKUP($C8655,tbl_StartedStatus[Bold ID],tbl_StartedStatus[Started])="Started","Yes",IF(_xlfn.XLOOKUP($C8655,tbl_StartedStatus[Bold ID],tbl_StartedStatus[Started])="No Show","No Show","")),""))</f>
        <v/>
      </c>
    </row>
    <row r="8656" spans="1:8" ht="15" customHeight="1" thickBot="1">
      <c r="A8656" s="38" t="str">
        <f>IF($C8656="","",IFERROR(_xlfn.XLOOKUP($C8656,'1.PrepList'!$I$2:$I$1500,'1.PrepList'!$G$2:$G$1500,"")&amp;"",""))</f>
        <v/>
      </c>
      <c r="B8656" s="638" t="str">
        <f>IF($C8656="","",IFERROR(_xlfn.XLOOKUP($C8656,'1.PrepList'!$I$2:$I$1500,'1.PrepList'!$H$2:$H$1500,"")&amp;"",""))</f>
        <v/>
      </c>
      <c r="D8656" s="638" t="str">
        <f>IF($C8656="","",IFERROR(_xlfn.XLOOKUP($C8656,'1.PrepList'!$I$2:$I$1500,'1.PrepList'!$J$2:$J$1500,"")&amp;"",""))</f>
        <v/>
      </c>
      <c r="E8656" s="638" t="str">
        <f>IF($C8656="","",IFERROR(_xlfn.XLOOKUP($C8656,'1.PrepList'!$I$2:$I$1500,'1.PrepList'!$N$2:$N$1500,"")&amp;"",""))</f>
        <v/>
      </c>
      <c r="F8656" s="638" t="str">
        <f>IF($C8656="","",IFERROR(_xlfn.XLOOKUP($C8656,'1.PrepList'!$I$2:$I$1500,'1.PrepList'!$K$2:$K$1500,"")&amp;"",""))</f>
        <v/>
      </c>
      <c r="H8656" s="644" t="str">
        <f>IF($C8656="","",IFERROR(IF(_xlfn.XLOOKUP($C8656,tbl_StartedStatus[Bold ID],tbl_StartedStatus[Started])="Started","Yes",IF(_xlfn.XLOOKUP($C8656,tbl_StartedStatus[Bold ID],tbl_StartedStatus[Started])="No Show","No Show","")),""))</f>
        <v/>
      </c>
    </row>
    <row r="8657" spans="1:8" ht="15" customHeight="1" thickBot="1">
      <c r="A8657" s="38" t="str">
        <f>IF($C8657="","",IFERROR(_xlfn.XLOOKUP($C8657,'1.PrepList'!$I$2:$I$1500,'1.PrepList'!$G$2:$G$1500,"")&amp;"",""))</f>
        <v/>
      </c>
      <c r="B8657" s="638" t="str">
        <f>IF($C8657="","",IFERROR(_xlfn.XLOOKUP($C8657,'1.PrepList'!$I$2:$I$1500,'1.PrepList'!$H$2:$H$1500,"")&amp;"",""))</f>
        <v/>
      </c>
      <c r="D8657" s="638" t="str">
        <f>IF($C8657="","",IFERROR(_xlfn.XLOOKUP($C8657,'1.PrepList'!$I$2:$I$1500,'1.PrepList'!$J$2:$J$1500,"")&amp;"",""))</f>
        <v/>
      </c>
      <c r="E8657" s="638" t="str">
        <f>IF($C8657="","",IFERROR(_xlfn.XLOOKUP($C8657,'1.PrepList'!$I$2:$I$1500,'1.PrepList'!$N$2:$N$1500,"")&amp;"",""))</f>
        <v/>
      </c>
      <c r="F8657" s="638" t="str">
        <f>IF($C8657="","",IFERROR(_xlfn.XLOOKUP($C8657,'1.PrepList'!$I$2:$I$1500,'1.PrepList'!$K$2:$K$1500,"")&amp;"",""))</f>
        <v/>
      </c>
      <c r="H8657" s="644" t="str">
        <f>IF($C8657="","",IFERROR(IF(_xlfn.XLOOKUP($C8657,tbl_StartedStatus[Bold ID],tbl_StartedStatus[Started])="Started","Yes",IF(_xlfn.XLOOKUP($C8657,tbl_StartedStatus[Bold ID],tbl_StartedStatus[Started])="No Show","No Show","")),""))</f>
        <v/>
      </c>
    </row>
    <row r="8658" spans="1:8" ht="15" customHeight="1" thickBot="1">
      <c r="A8658" s="38" t="str">
        <f>IF($C8658="","",IFERROR(_xlfn.XLOOKUP($C8658,'1.PrepList'!$I$2:$I$1500,'1.PrepList'!$G$2:$G$1500,"")&amp;"",""))</f>
        <v/>
      </c>
      <c r="B8658" s="638" t="str">
        <f>IF($C8658="","",IFERROR(_xlfn.XLOOKUP($C8658,'1.PrepList'!$I$2:$I$1500,'1.PrepList'!$H$2:$H$1500,"")&amp;"",""))</f>
        <v/>
      </c>
      <c r="D8658" s="638" t="str">
        <f>IF($C8658="","",IFERROR(_xlfn.XLOOKUP($C8658,'1.PrepList'!$I$2:$I$1500,'1.PrepList'!$J$2:$J$1500,"")&amp;"",""))</f>
        <v/>
      </c>
      <c r="E8658" s="638" t="str">
        <f>IF($C8658="","",IFERROR(_xlfn.XLOOKUP($C8658,'1.PrepList'!$I$2:$I$1500,'1.PrepList'!$N$2:$N$1500,"")&amp;"",""))</f>
        <v/>
      </c>
      <c r="F8658" s="638" t="str">
        <f>IF($C8658="","",IFERROR(_xlfn.XLOOKUP($C8658,'1.PrepList'!$I$2:$I$1500,'1.PrepList'!$K$2:$K$1500,"")&amp;"",""))</f>
        <v/>
      </c>
      <c r="H8658" s="644" t="str">
        <f>IF($C8658="","",IFERROR(IF(_xlfn.XLOOKUP($C8658,tbl_StartedStatus[Bold ID],tbl_StartedStatus[Started])="Started","Yes",IF(_xlfn.XLOOKUP($C8658,tbl_StartedStatus[Bold ID],tbl_StartedStatus[Started])="No Show","No Show","")),""))</f>
        <v/>
      </c>
    </row>
    <row r="8659" spans="1:8" ht="15" customHeight="1" thickBot="1">
      <c r="A8659" s="38" t="str">
        <f>IF($C8659="","",IFERROR(_xlfn.XLOOKUP($C8659,'1.PrepList'!$I$2:$I$1500,'1.PrepList'!$G$2:$G$1500,"")&amp;"",""))</f>
        <v/>
      </c>
      <c r="B8659" s="638" t="str">
        <f>IF($C8659="","",IFERROR(_xlfn.XLOOKUP($C8659,'1.PrepList'!$I$2:$I$1500,'1.PrepList'!$H$2:$H$1500,"")&amp;"",""))</f>
        <v/>
      </c>
      <c r="D8659" s="638" t="str">
        <f>IF($C8659="","",IFERROR(_xlfn.XLOOKUP($C8659,'1.PrepList'!$I$2:$I$1500,'1.PrepList'!$J$2:$J$1500,"")&amp;"",""))</f>
        <v/>
      </c>
      <c r="E8659" s="638" t="str">
        <f>IF($C8659="","",IFERROR(_xlfn.XLOOKUP($C8659,'1.PrepList'!$I$2:$I$1500,'1.PrepList'!$N$2:$N$1500,"")&amp;"",""))</f>
        <v/>
      </c>
      <c r="F8659" s="638" t="str">
        <f>IF($C8659="","",IFERROR(_xlfn.XLOOKUP($C8659,'1.PrepList'!$I$2:$I$1500,'1.PrepList'!$K$2:$K$1500,"")&amp;"",""))</f>
        <v/>
      </c>
      <c r="H8659" s="644" t="str">
        <f>IF($C8659="","",IFERROR(IF(_xlfn.XLOOKUP($C8659,tbl_StartedStatus[Bold ID],tbl_StartedStatus[Started])="Started","Yes",IF(_xlfn.XLOOKUP($C8659,tbl_StartedStatus[Bold ID],tbl_StartedStatus[Started])="No Show","No Show","")),""))</f>
        <v/>
      </c>
    </row>
    <row r="8660" spans="1:8" ht="15" customHeight="1" thickBot="1">
      <c r="A8660" s="38" t="str">
        <f>IF($C8660="","",IFERROR(_xlfn.XLOOKUP($C8660,'1.PrepList'!$I$2:$I$1500,'1.PrepList'!$G$2:$G$1500,"")&amp;"",""))</f>
        <v/>
      </c>
      <c r="B8660" s="638" t="str">
        <f>IF($C8660="","",IFERROR(_xlfn.XLOOKUP($C8660,'1.PrepList'!$I$2:$I$1500,'1.PrepList'!$H$2:$H$1500,"")&amp;"",""))</f>
        <v/>
      </c>
      <c r="D8660" s="638" t="str">
        <f>IF($C8660="","",IFERROR(_xlfn.XLOOKUP($C8660,'1.PrepList'!$I$2:$I$1500,'1.PrepList'!$J$2:$J$1500,"")&amp;"",""))</f>
        <v/>
      </c>
      <c r="E8660" s="638" t="str">
        <f>IF($C8660="","",IFERROR(_xlfn.XLOOKUP($C8660,'1.PrepList'!$I$2:$I$1500,'1.PrepList'!$N$2:$N$1500,"")&amp;"",""))</f>
        <v/>
      </c>
      <c r="F8660" s="638" t="str">
        <f>IF($C8660="","",IFERROR(_xlfn.XLOOKUP($C8660,'1.PrepList'!$I$2:$I$1500,'1.PrepList'!$K$2:$K$1500,"")&amp;"",""))</f>
        <v/>
      </c>
      <c r="H8660" s="644" t="str">
        <f>IF($C8660="","",IFERROR(IF(_xlfn.XLOOKUP($C8660,tbl_StartedStatus[Bold ID],tbl_StartedStatus[Started])="Started","Yes",IF(_xlfn.XLOOKUP($C8660,tbl_StartedStatus[Bold ID],tbl_StartedStatus[Started])="No Show","No Show","")),""))</f>
        <v/>
      </c>
    </row>
    <row r="8661" spans="1:8" ht="15" customHeight="1" thickBot="1">
      <c r="A8661" s="38" t="str">
        <f>IF($C8661="","",IFERROR(_xlfn.XLOOKUP($C8661,'1.PrepList'!$I$2:$I$1500,'1.PrepList'!$G$2:$G$1500,"")&amp;"",""))</f>
        <v/>
      </c>
      <c r="B8661" s="638" t="str">
        <f>IF($C8661="","",IFERROR(_xlfn.XLOOKUP($C8661,'1.PrepList'!$I$2:$I$1500,'1.PrepList'!$H$2:$H$1500,"")&amp;"",""))</f>
        <v/>
      </c>
      <c r="D8661" s="638" t="str">
        <f>IF($C8661="","",IFERROR(_xlfn.XLOOKUP($C8661,'1.PrepList'!$I$2:$I$1500,'1.PrepList'!$J$2:$J$1500,"")&amp;"",""))</f>
        <v/>
      </c>
      <c r="E8661" s="638" t="str">
        <f>IF($C8661="","",IFERROR(_xlfn.XLOOKUP($C8661,'1.PrepList'!$I$2:$I$1500,'1.PrepList'!$N$2:$N$1500,"")&amp;"",""))</f>
        <v/>
      </c>
      <c r="F8661" s="638" t="str">
        <f>IF($C8661="","",IFERROR(_xlfn.XLOOKUP($C8661,'1.PrepList'!$I$2:$I$1500,'1.PrepList'!$K$2:$K$1500,"")&amp;"",""))</f>
        <v/>
      </c>
      <c r="H8661" s="644" t="str">
        <f>IF($C8661="","",IFERROR(IF(_xlfn.XLOOKUP($C8661,tbl_StartedStatus[Bold ID],tbl_StartedStatus[Started])="Started","Yes",IF(_xlfn.XLOOKUP($C8661,tbl_StartedStatus[Bold ID],tbl_StartedStatus[Started])="No Show","No Show","")),""))</f>
        <v/>
      </c>
    </row>
    <row r="8662" spans="1:8" ht="15" customHeight="1" thickBot="1">
      <c r="A8662" s="38" t="str">
        <f>IF($C8662="","",IFERROR(_xlfn.XLOOKUP($C8662,'1.PrepList'!$I$2:$I$1500,'1.PrepList'!$G$2:$G$1500,"")&amp;"",""))</f>
        <v/>
      </c>
      <c r="B8662" s="638" t="str">
        <f>IF($C8662="","",IFERROR(_xlfn.XLOOKUP($C8662,'1.PrepList'!$I$2:$I$1500,'1.PrepList'!$H$2:$H$1500,"")&amp;"",""))</f>
        <v/>
      </c>
      <c r="D8662" s="638" t="str">
        <f>IF($C8662="","",IFERROR(_xlfn.XLOOKUP($C8662,'1.PrepList'!$I$2:$I$1500,'1.PrepList'!$J$2:$J$1500,"")&amp;"",""))</f>
        <v/>
      </c>
      <c r="E8662" s="638" t="str">
        <f>IF($C8662="","",IFERROR(_xlfn.XLOOKUP($C8662,'1.PrepList'!$I$2:$I$1500,'1.PrepList'!$N$2:$N$1500,"")&amp;"",""))</f>
        <v/>
      </c>
      <c r="F8662" s="638" t="str">
        <f>IF($C8662="","",IFERROR(_xlfn.XLOOKUP($C8662,'1.PrepList'!$I$2:$I$1500,'1.PrepList'!$K$2:$K$1500,"")&amp;"",""))</f>
        <v/>
      </c>
      <c r="H8662" s="644" t="str">
        <f>IF($C8662="","",IFERROR(IF(_xlfn.XLOOKUP($C8662,tbl_StartedStatus[Bold ID],tbl_StartedStatus[Started])="Started","Yes",IF(_xlfn.XLOOKUP($C8662,tbl_StartedStatus[Bold ID],tbl_StartedStatus[Started])="No Show","No Show","")),""))</f>
        <v/>
      </c>
    </row>
    <row r="8663" spans="1:8" ht="15" customHeight="1" thickBot="1">
      <c r="A8663" s="38" t="str">
        <f>IF($C8663="","",IFERROR(_xlfn.XLOOKUP($C8663,'1.PrepList'!$I$2:$I$1500,'1.PrepList'!$G$2:$G$1500,"")&amp;"",""))</f>
        <v/>
      </c>
      <c r="B8663" s="638" t="str">
        <f>IF($C8663="","",IFERROR(_xlfn.XLOOKUP($C8663,'1.PrepList'!$I$2:$I$1500,'1.PrepList'!$H$2:$H$1500,"")&amp;"",""))</f>
        <v/>
      </c>
      <c r="D8663" s="638" t="str">
        <f>IF($C8663="","",IFERROR(_xlfn.XLOOKUP($C8663,'1.PrepList'!$I$2:$I$1500,'1.PrepList'!$J$2:$J$1500,"")&amp;"",""))</f>
        <v/>
      </c>
      <c r="E8663" s="638" t="str">
        <f>IF($C8663="","",IFERROR(_xlfn.XLOOKUP($C8663,'1.PrepList'!$I$2:$I$1500,'1.PrepList'!$N$2:$N$1500,"")&amp;"",""))</f>
        <v/>
      </c>
      <c r="F8663" s="638" t="str">
        <f>IF($C8663="","",IFERROR(_xlfn.XLOOKUP($C8663,'1.PrepList'!$I$2:$I$1500,'1.PrepList'!$K$2:$K$1500,"")&amp;"",""))</f>
        <v/>
      </c>
      <c r="H8663" s="644" t="str">
        <f>IF($C8663="","",IFERROR(IF(_xlfn.XLOOKUP($C8663,tbl_StartedStatus[Bold ID],tbl_StartedStatus[Started])="Started","Yes",IF(_xlfn.XLOOKUP($C8663,tbl_StartedStatus[Bold ID],tbl_StartedStatus[Started])="No Show","No Show","")),""))</f>
        <v/>
      </c>
    </row>
    <row r="8664" spans="1:8" ht="15" customHeight="1" thickBot="1">
      <c r="A8664" s="38" t="str">
        <f>IF($C8664="","",IFERROR(_xlfn.XLOOKUP($C8664,'1.PrepList'!$I$2:$I$1500,'1.PrepList'!$G$2:$G$1500,"")&amp;"",""))</f>
        <v/>
      </c>
      <c r="B8664" s="638" t="str">
        <f>IF($C8664="","",IFERROR(_xlfn.XLOOKUP($C8664,'1.PrepList'!$I$2:$I$1500,'1.PrepList'!$H$2:$H$1500,"")&amp;"",""))</f>
        <v/>
      </c>
      <c r="D8664" s="638" t="str">
        <f>IF($C8664="","",IFERROR(_xlfn.XLOOKUP($C8664,'1.PrepList'!$I$2:$I$1500,'1.PrepList'!$J$2:$J$1500,"")&amp;"",""))</f>
        <v/>
      </c>
      <c r="E8664" s="638" t="str">
        <f>IF($C8664="","",IFERROR(_xlfn.XLOOKUP($C8664,'1.PrepList'!$I$2:$I$1500,'1.PrepList'!$N$2:$N$1500,"")&amp;"",""))</f>
        <v/>
      </c>
      <c r="F8664" s="638" t="str">
        <f>IF($C8664="","",IFERROR(_xlfn.XLOOKUP($C8664,'1.PrepList'!$I$2:$I$1500,'1.PrepList'!$K$2:$K$1500,"")&amp;"",""))</f>
        <v/>
      </c>
      <c r="H8664" s="644" t="str">
        <f>IF($C8664="","",IFERROR(IF(_xlfn.XLOOKUP($C8664,tbl_StartedStatus[Bold ID],tbl_StartedStatus[Started])="Started","Yes",IF(_xlfn.XLOOKUP($C8664,tbl_StartedStatus[Bold ID],tbl_StartedStatus[Started])="No Show","No Show","")),""))</f>
        <v/>
      </c>
    </row>
    <row r="8665" spans="1:8" ht="15" customHeight="1" thickBot="1">
      <c r="A8665" s="38" t="str">
        <f>IF($C8665="","",IFERROR(_xlfn.XLOOKUP($C8665,'1.PrepList'!$I$2:$I$1500,'1.PrepList'!$G$2:$G$1500,"")&amp;"",""))</f>
        <v/>
      </c>
      <c r="B8665" s="638" t="str">
        <f>IF($C8665="","",IFERROR(_xlfn.XLOOKUP($C8665,'1.PrepList'!$I$2:$I$1500,'1.PrepList'!$H$2:$H$1500,"")&amp;"",""))</f>
        <v/>
      </c>
      <c r="D8665" s="638" t="str">
        <f>IF($C8665="","",IFERROR(_xlfn.XLOOKUP($C8665,'1.PrepList'!$I$2:$I$1500,'1.PrepList'!$J$2:$J$1500,"")&amp;"",""))</f>
        <v/>
      </c>
      <c r="E8665" s="638" t="str">
        <f>IF($C8665="","",IFERROR(_xlfn.XLOOKUP($C8665,'1.PrepList'!$I$2:$I$1500,'1.PrepList'!$N$2:$N$1500,"")&amp;"",""))</f>
        <v/>
      </c>
      <c r="F8665" s="638" t="str">
        <f>IF($C8665="","",IFERROR(_xlfn.XLOOKUP($C8665,'1.PrepList'!$I$2:$I$1500,'1.PrepList'!$K$2:$K$1500,"")&amp;"",""))</f>
        <v/>
      </c>
      <c r="H8665" s="644" t="str">
        <f>IF($C8665="","",IFERROR(IF(_xlfn.XLOOKUP($C8665,tbl_StartedStatus[Bold ID],tbl_StartedStatus[Started])="Started","Yes",IF(_xlfn.XLOOKUP($C8665,tbl_StartedStatus[Bold ID],tbl_StartedStatus[Started])="No Show","No Show","")),""))</f>
        <v/>
      </c>
    </row>
    <row r="8666" spans="1:8" ht="15" customHeight="1" thickBot="1">
      <c r="A8666" s="38" t="str">
        <f>IF($C8666="","",IFERROR(_xlfn.XLOOKUP($C8666,'1.PrepList'!$I$2:$I$1500,'1.PrepList'!$G$2:$G$1500,"")&amp;"",""))</f>
        <v/>
      </c>
      <c r="B8666" s="638" t="str">
        <f>IF($C8666="","",IFERROR(_xlfn.XLOOKUP($C8666,'1.PrepList'!$I$2:$I$1500,'1.PrepList'!$H$2:$H$1500,"")&amp;"",""))</f>
        <v/>
      </c>
      <c r="D8666" s="638" t="str">
        <f>IF($C8666="","",IFERROR(_xlfn.XLOOKUP($C8666,'1.PrepList'!$I$2:$I$1500,'1.PrepList'!$J$2:$J$1500,"")&amp;"",""))</f>
        <v/>
      </c>
      <c r="E8666" s="638" t="str">
        <f>IF($C8666="","",IFERROR(_xlfn.XLOOKUP($C8666,'1.PrepList'!$I$2:$I$1500,'1.PrepList'!$N$2:$N$1500,"")&amp;"",""))</f>
        <v/>
      </c>
      <c r="F8666" s="638" t="str">
        <f>IF($C8666="","",IFERROR(_xlfn.XLOOKUP($C8666,'1.PrepList'!$I$2:$I$1500,'1.PrepList'!$K$2:$K$1500,"")&amp;"",""))</f>
        <v/>
      </c>
      <c r="H8666" s="644" t="str">
        <f>IF($C8666="","",IFERROR(IF(_xlfn.XLOOKUP($C8666,tbl_StartedStatus[Bold ID],tbl_StartedStatus[Started])="Started","Yes",IF(_xlfn.XLOOKUP($C8666,tbl_StartedStatus[Bold ID],tbl_StartedStatus[Started])="No Show","No Show","")),""))</f>
        <v/>
      </c>
    </row>
    <row r="8667" spans="1:8" ht="15" customHeight="1" thickBot="1">
      <c r="A8667" s="38" t="str">
        <f>IF($C8667="","",IFERROR(_xlfn.XLOOKUP($C8667,'1.PrepList'!$I$2:$I$1500,'1.PrepList'!$G$2:$G$1500,"")&amp;"",""))</f>
        <v/>
      </c>
      <c r="B8667" s="638" t="str">
        <f>IF($C8667="","",IFERROR(_xlfn.XLOOKUP($C8667,'1.PrepList'!$I$2:$I$1500,'1.PrepList'!$H$2:$H$1500,"")&amp;"",""))</f>
        <v/>
      </c>
      <c r="D8667" s="638" t="str">
        <f>IF($C8667="","",IFERROR(_xlfn.XLOOKUP($C8667,'1.PrepList'!$I$2:$I$1500,'1.PrepList'!$J$2:$J$1500,"")&amp;"",""))</f>
        <v/>
      </c>
      <c r="E8667" s="638" t="str">
        <f>IF($C8667="","",IFERROR(_xlfn.XLOOKUP($C8667,'1.PrepList'!$I$2:$I$1500,'1.PrepList'!$N$2:$N$1500,"")&amp;"",""))</f>
        <v/>
      </c>
      <c r="F8667" s="638" t="str">
        <f>IF($C8667="","",IFERROR(_xlfn.XLOOKUP($C8667,'1.PrepList'!$I$2:$I$1500,'1.PrepList'!$K$2:$K$1500,"")&amp;"",""))</f>
        <v/>
      </c>
      <c r="H8667" s="644" t="str">
        <f>IF($C8667="","",IFERROR(IF(_xlfn.XLOOKUP($C8667,tbl_StartedStatus[Bold ID],tbl_StartedStatus[Started])="Started","Yes",IF(_xlfn.XLOOKUP($C8667,tbl_StartedStatus[Bold ID],tbl_StartedStatus[Started])="No Show","No Show","")),""))</f>
        <v/>
      </c>
    </row>
    <row r="8668" spans="1:8" ht="15" customHeight="1" thickBot="1">
      <c r="A8668" s="38" t="str">
        <f>IF($C8668="","",IFERROR(_xlfn.XLOOKUP($C8668,'1.PrepList'!$I$2:$I$1500,'1.PrepList'!$G$2:$G$1500,"")&amp;"",""))</f>
        <v/>
      </c>
      <c r="B8668" s="638" t="str">
        <f>IF($C8668="","",IFERROR(_xlfn.XLOOKUP($C8668,'1.PrepList'!$I$2:$I$1500,'1.PrepList'!$H$2:$H$1500,"")&amp;"",""))</f>
        <v/>
      </c>
      <c r="D8668" s="638" t="str">
        <f>IF($C8668="","",IFERROR(_xlfn.XLOOKUP($C8668,'1.PrepList'!$I$2:$I$1500,'1.PrepList'!$J$2:$J$1500,"")&amp;"",""))</f>
        <v/>
      </c>
      <c r="E8668" s="638" t="str">
        <f>IF($C8668="","",IFERROR(_xlfn.XLOOKUP($C8668,'1.PrepList'!$I$2:$I$1500,'1.PrepList'!$N$2:$N$1500,"")&amp;"",""))</f>
        <v/>
      </c>
      <c r="F8668" s="638" t="str">
        <f>IF($C8668="","",IFERROR(_xlfn.XLOOKUP($C8668,'1.PrepList'!$I$2:$I$1500,'1.PrepList'!$K$2:$K$1500,"")&amp;"",""))</f>
        <v/>
      </c>
      <c r="H8668" s="644" t="str">
        <f>IF($C8668="","",IFERROR(IF(_xlfn.XLOOKUP($C8668,tbl_StartedStatus[Bold ID],tbl_StartedStatus[Started])="Started","Yes",IF(_xlfn.XLOOKUP($C8668,tbl_StartedStatus[Bold ID],tbl_StartedStatus[Started])="No Show","No Show","")),""))</f>
        <v/>
      </c>
    </row>
    <row r="8669" spans="1:8" ht="15" customHeight="1" thickBot="1">
      <c r="A8669" s="38" t="str">
        <f>IF($C8669="","",IFERROR(_xlfn.XLOOKUP($C8669,'1.PrepList'!$I$2:$I$1500,'1.PrepList'!$G$2:$G$1500,"")&amp;"",""))</f>
        <v/>
      </c>
      <c r="B8669" s="638" t="str">
        <f>IF($C8669="","",IFERROR(_xlfn.XLOOKUP($C8669,'1.PrepList'!$I$2:$I$1500,'1.PrepList'!$H$2:$H$1500,"")&amp;"",""))</f>
        <v/>
      </c>
      <c r="D8669" s="638" t="str">
        <f>IF($C8669="","",IFERROR(_xlfn.XLOOKUP($C8669,'1.PrepList'!$I$2:$I$1500,'1.PrepList'!$J$2:$J$1500,"")&amp;"",""))</f>
        <v/>
      </c>
      <c r="E8669" s="638" t="str">
        <f>IF($C8669="","",IFERROR(_xlfn.XLOOKUP($C8669,'1.PrepList'!$I$2:$I$1500,'1.PrepList'!$N$2:$N$1500,"")&amp;"",""))</f>
        <v/>
      </c>
      <c r="F8669" s="638" t="str">
        <f>IF($C8669="","",IFERROR(_xlfn.XLOOKUP($C8669,'1.PrepList'!$I$2:$I$1500,'1.PrepList'!$K$2:$K$1500,"")&amp;"",""))</f>
        <v/>
      </c>
      <c r="H8669" s="644" t="str">
        <f>IF($C8669="","",IFERROR(IF(_xlfn.XLOOKUP($C8669,tbl_StartedStatus[Bold ID],tbl_StartedStatus[Started])="Started","Yes",IF(_xlfn.XLOOKUP($C8669,tbl_StartedStatus[Bold ID],tbl_StartedStatus[Started])="No Show","No Show","")),""))</f>
        <v/>
      </c>
    </row>
    <row r="8670" spans="1:8" ht="15" customHeight="1" thickBot="1">
      <c r="A8670" s="38" t="str">
        <f>IF($C8670="","",IFERROR(_xlfn.XLOOKUP($C8670,'1.PrepList'!$I$2:$I$1500,'1.PrepList'!$G$2:$G$1500,"")&amp;"",""))</f>
        <v/>
      </c>
      <c r="B8670" s="638" t="str">
        <f>IF($C8670="","",IFERROR(_xlfn.XLOOKUP($C8670,'1.PrepList'!$I$2:$I$1500,'1.PrepList'!$H$2:$H$1500,"")&amp;"",""))</f>
        <v/>
      </c>
      <c r="D8670" s="638" t="str">
        <f>IF($C8670="","",IFERROR(_xlfn.XLOOKUP($C8670,'1.PrepList'!$I$2:$I$1500,'1.PrepList'!$J$2:$J$1500,"")&amp;"",""))</f>
        <v/>
      </c>
      <c r="E8670" s="638" t="str">
        <f>IF($C8670="","",IFERROR(_xlfn.XLOOKUP($C8670,'1.PrepList'!$I$2:$I$1500,'1.PrepList'!$N$2:$N$1500,"")&amp;"",""))</f>
        <v/>
      </c>
      <c r="F8670" s="638" t="str">
        <f>IF($C8670="","",IFERROR(_xlfn.XLOOKUP($C8670,'1.PrepList'!$I$2:$I$1500,'1.PrepList'!$K$2:$K$1500,"")&amp;"",""))</f>
        <v/>
      </c>
      <c r="H8670" s="644" t="str">
        <f>IF($C8670="","",IFERROR(IF(_xlfn.XLOOKUP($C8670,tbl_StartedStatus[Bold ID],tbl_StartedStatus[Started])="Started","Yes",IF(_xlfn.XLOOKUP($C8670,tbl_StartedStatus[Bold ID],tbl_StartedStatus[Started])="No Show","No Show","")),""))</f>
        <v/>
      </c>
    </row>
    <row r="8671" spans="1:8" ht="15" customHeight="1" thickBot="1">
      <c r="A8671" s="38" t="str">
        <f>IF($C8671="","",IFERROR(_xlfn.XLOOKUP($C8671,'1.PrepList'!$I$2:$I$1500,'1.PrepList'!$G$2:$G$1500,"")&amp;"",""))</f>
        <v/>
      </c>
      <c r="B8671" s="638" t="str">
        <f>IF($C8671="","",IFERROR(_xlfn.XLOOKUP($C8671,'1.PrepList'!$I$2:$I$1500,'1.PrepList'!$H$2:$H$1500,"")&amp;"",""))</f>
        <v/>
      </c>
      <c r="D8671" s="638" t="str">
        <f>IF($C8671="","",IFERROR(_xlfn.XLOOKUP($C8671,'1.PrepList'!$I$2:$I$1500,'1.PrepList'!$J$2:$J$1500,"")&amp;"",""))</f>
        <v/>
      </c>
      <c r="E8671" s="638" t="str">
        <f>IF($C8671="","",IFERROR(_xlfn.XLOOKUP($C8671,'1.PrepList'!$I$2:$I$1500,'1.PrepList'!$N$2:$N$1500,"")&amp;"",""))</f>
        <v/>
      </c>
      <c r="F8671" s="638" t="str">
        <f>IF($C8671="","",IFERROR(_xlfn.XLOOKUP($C8671,'1.PrepList'!$I$2:$I$1500,'1.PrepList'!$K$2:$K$1500,"")&amp;"",""))</f>
        <v/>
      </c>
      <c r="H8671" s="644" t="str">
        <f>IF($C8671="","",IFERROR(IF(_xlfn.XLOOKUP($C8671,tbl_StartedStatus[Bold ID],tbl_StartedStatus[Started])="Started","Yes",IF(_xlfn.XLOOKUP($C8671,tbl_StartedStatus[Bold ID],tbl_StartedStatus[Started])="No Show","No Show","")),""))</f>
        <v/>
      </c>
    </row>
    <row r="8672" spans="1:8" ht="15" customHeight="1" thickBot="1">
      <c r="A8672" s="38" t="str">
        <f>IF($C8672="","",IFERROR(_xlfn.XLOOKUP($C8672,'1.PrepList'!$I$2:$I$1500,'1.PrepList'!$G$2:$G$1500,"")&amp;"",""))</f>
        <v/>
      </c>
      <c r="B8672" s="638" t="str">
        <f>IF($C8672="","",IFERROR(_xlfn.XLOOKUP($C8672,'1.PrepList'!$I$2:$I$1500,'1.PrepList'!$H$2:$H$1500,"")&amp;"",""))</f>
        <v/>
      </c>
      <c r="D8672" s="638" t="str">
        <f>IF($C8672="","",IFERROR(_xlfn.XLOOKUP($C8672,'1.PrepList'!$I$2:$I$1500,'1.PrepList'!$J$2:$J$1500,"")&amp;"",""))</f>
        <v/>
      </c>
      <c r="E8672" s="638" t="str">
        <f>IF($C8672="","",IFERROR(_xlfn.XLOOKUP($C8672,'1.PrepList'!$I$2:$I$1500,'1.PrepList'!$N$2:$N$1500,"")&amp;"",""))</f>
        <v/>
      </c>
      <c r="F8672" s="638" t="str">
        <f>IF($C8672="","",IFERROR(_xlfn.XLOOKUP($C8672,'1.PrepList'!$I$2:$I$1500,'1.PrepList'!$K$2:$K$1500,"")&amp;"",""))</f>
        <v/>
      </c>
      <c r="H8672" s="644" t="str">
        <f>IF($C8672="","",IFERROR(IF(_xlfn.XLOOKUP($C8672,tbl_StartedStatus[Bold ID],tbl_StartedStatus[Started])="Started","Yes",IF(_xlfn.XLOOKUP($C8672,tbl_StartedStatus[Bold ID],tbl_StartedStatus[Started])="No Show","No Show","")),""))</f>
        <v/>
      </c>
    </row>
    <row r="8673" spans="1:8" ht="15" customHeight="1" thickBot="1">
      <c r="A8673" s="38" t="str">
        <f>IF($C8673="","",IFERROR(_xlfn.XLOOKUP($C8673,'1.PrepList'!$I$2:$I$1500,'1.PrepList'!$G$2:$G$1500,"")&amp;"",""))</f>
        <v/>
      </c>
      <c r="B8673" s="638" t="str">
        <f>IF($C8673="","",IFERROR(_xlfn.XLOOKUP($C8673,'1.PrepList'!$I$2:$I$1500,'1.PrepList'!$H$2:$H$1500,"")&amp;"",""))</f>
        <v/>
      </c>
      <c r="D8673" s="638" t="str">
        <f>IF($C8673="","",IFERROR(_xlfn.XLOOKUP($C8673,'1.PrepList'!$I$2:$I$1500,'1.PrepList'!$J$2:$J$1500,"")&amp;"",""))</f>
        <v/>
      </c>
      <c r="E8673" s="638" t="str">
        <f>IF($C8673="","",IFERROR(_xlfn.XLOOKUP($C8673,'1.PrepList'!$I$2:$I$1500,'1.PrepList'!$N$2:$N$1500,"")&amp;"",""))</f>
        <v/>
      </c>
      <c r="F8673" s="638" t="str">
        <f>IF($C8673="","",IFERROR(_xlfn.XLOOKUP($C8673,'1.PrepList'!$I$2:$I$1500,'1.PrepList'!$K$2:$K$1500,"")&amp;"",""))</f>
        <v/>
      </c>
      <c r="H8673" s="644" t="str">
        <f>IF($C8673="","",IFERROR(IF(_xlfn.XLOOKUP($C8673,tbl_StartedStatus[Bold ID],tbl_StartedStatus[Started])="Started","Yes",IF(_xlfn.XLOOKUP($C8673,tbl_StartedStatus[Bold ID],tbl_StartedStatus[Started])="No Show","No Show","")),""))</f>
        <v/>
      </c>
    </row>
    <row r="8674" spans="1:8" ht="15" customHeight="1" thickBot="1">
      <c r="A8674" s="38" t="str">
        <f>IF($C8674="","",IFERROR(_xlfn.XLOOKUP($C8674,'1.PrepList'!$I$2:$I$1500,'1.PrepList'!$G$2:$G$1500,"")&amp;"",""))</f>
        <v/>
      </c>
      <c r="B8674" s="638" t="str">
        <f>IF($C8674="","",IFERROR(_xlfn.XLOOKUP($C8674,'1.PrepList'!$I$2:$I$1500,'1.PrepList'!$H$2:$H$1500,"")&amp;"",""))</f>
        <v/>
      </c>
      <c r="D8674" s="638" t="str">
        <f>IF($C8674="","",IFERROR(_xlfn.XLOOKUP($C8674,'1.PrepList'!$I$2:$I$1500,'1.PrepList'!$J$2:$J$1500,"")&amp;"",""))</f>
        <v/>
      </c>
      <c r="E8674" s="638" t="str">
        <f>IF($C8674="","",IFERROR(_xlfn.XLOOKUP($C8674,'1.PrepList'!$I$2:$I$1500,'1.PrepList'!$N$2:$N$1500,"")&amp;"",""))</f>
        <v/>
      </c>
      <c r="F8674" s="638" t="str">
        <f>IF($C8674="","",IFERROR(_xlfn.XLOOKUP($C8674,'1.PrepList'!$I$2:$I$1500,'1.PrepList'!$K$2:$K$1500,"")&amp;"",""))</f>
        <v/>
      </c>
      <c r="H8674" s="644" t="str">
        <f>IF($C8674="","",IFERROR(IF(_xlfn.XLOOKUP($C8674,tbl_StartedStatus[Bold ID],tbl_StartedStatus[Started])="Started","Yes",IF(_xlfn.XLOOKUP($C8674,tbl_StartedStatus[Bold ID],tbl_StartedStatus[Started])="No Show","No Show","")),""))</f>
        <v/>
      </c>
    </row>
    <row r="8675" spans="1:8" ht="15" customHeight="1" thickBot="1">
      <c r="A8675" s="38" t="str">
        <f>IF($C8675="","",IFERROR(_xlfn.XLOOKUP($C8675,'1.PrepList'!$I$2:$I$1500,'1.PrepList'!$G$2:$G$1500,"")&amp;"",""))</f>
        <v/>
      </c>
      <c r="B8675" s="638" t="str">
        <f>IF($C8675="","",IFERROR(_xlfn.XLOOKUP($C8675,'1.PrepList'!$I$2:$I$1500,'1.PrepList'!$H$2:$H$1500,"")&amp;"",""))</f>
        <v/>
      </c>
      <c r="D8675" s="638" t="str">
        <f>IF($C8675="","",IFERROR(_xlfn.XLOOKUP($C8675,'1.PrepList'!$I$2:$I$1500,'1.PrepList'!$J$2:$J$1500,"")&amp;"",""))</f>
        <v/>
      </c>
      <c r="E8675" s="638" t="str">
        <f>IF($C8675="","",IFERROR(_xlfn.XLOOKUP($C8675,'1.PrepList'!$I$2:$I$1500,'1.PrepList'!$N$2:$N$1500,"")&amp;"",""))</f>
        <v/>
      </c>
      <c r="F8675" s="638" t="str">
        <f>IF($C8675="","",IFERROR(_xlfn.XLOOKUP($C8675,'1.PrepList'!$I$2:$I$1500,'1.PrepList'!$K$2:$K$1500,"")&amp;"",""))</f>
        <v/>
      </c>
      <c r="H8675" s="644" t="str">
        <f>IF($C8675="","",IFERROR(IF(_xlfn.XLOOKUP($C8675,tbl_StartedStatus[Bold ID],tbl_StartedStatus[Started])="Started","Yes",IF(_xlfn.XLOOKUP($C8675,tbl_StartedStatus[Bold ID],tbl_StartedStatus[Started])="No Show","No Show","")),""))</f>
        <v/>
      </c>
    </row>
    <row r="8676" spans="1:8" ht="15" customHeight="1" thickBot="1">
      <c r="A8676" s="38" t="str">
        <f>IF($C8676="","",IFERROR(_xlfn.XLOOKUP($C8676,'1.PrepList'!$I$2:$I$1500,'1.PrepList'!$G$2:$G$1500,"")&amp;"",""))</f>
        <v/>
      </c>
      <c r="B8676" s="638" t="str">
        <f>IF($C8676="","",IFERROR(_xlfn.XLOOKUP($C8676,'1.PrepList'!$I$2:$I$1500,'1.PrepList'!$H$2:$H$1500,"")&amp;"",""))</f>
        <v/>
      </c>
      <c r="D8676" s="638" t="str">
        <f>IF($C8676="","",IFERROR(_xlfn.XLOOKUP($C8676,'1.PrepList'!$I$2:$I$1500,'1.PrepList'!$J$2:$J$1500,"")&amp;"",""))</f>
        <v/>
      </c>
      <c r="E8676" s="638" t="str">
        <f>IF($C8676="","",IFERROR(_xlfn.XLOOKUP($C8676,'1.PrepList'!$I$2:$I$1500,'1.PrepList'!$N$2:$N$1500,"")&amp;"",""))</f>
        <v/>
      </c>
      <c r="F8676" s="638" t="str">
        <f>IF($C8676="","",IFERROR(_xlfn.XLOOKUP($C8676,'1.PrepList'!$I$2:$I$1500,'1.PrepList'!$K$2:$K$1500,"")&amp;"",""))</f>
        <v/>
      </c>
      <c r="H8676" s="644" t="str">
        <f>IF($C8676="","",IFERROR(IF(_xlfn.XLOOKUP($C8676,tbl_StartedStatus[Bold ID],tbl_StartedStatus[Started])="Started","Yes",IF(_xlfn.XLOOKUP($C8676,tbl_StartedStatus[Bold ID],tbl_StartedStatus[Started])="No Show","No Show","")),""))</f>
        <v/>
      </c>
    </row>
    <row r="8677" spans="1:8" ht="15" customHeight="1" thickBot="1">
      <c r="A8677" s="38" t="str">
        <f>IF($C8677="","",IFERROR(_xlfn.XLOOKUP($C8677,'1.PrepList'!$I$2:$I$1500,'1.PrepList'!$G$2:$G$1500,"")&amp;"",""))</f>
        <v/>
      </c>
      <c r="B8677" s="638" t="str">
        <f>IF($C8677="","",IFERROR(_xlfn.XLOOKUP($C8677,'1.PrepList'!$I$2:$I$1500,'1.PrepList'!$H$2:$H$1500,"")&amp;"",""))</f>
        <v/>
      </c>
      <c r="D8677" s="638" t="str">
        <f>IF($C8677="","",IFERROR(_xlfn.XLOOKUP($C8677,'1.PrepList'!$I$2:$I$1500,'1.PrepList'!$J$2:$J$1500,"")&amp;"",""))</f>
        <v/>
      </c>
      <c r="E8677" s="638" t="str">
        <f>IF($C8677="","",IFERROR(_xlfn.XLOOKUP($C8677,'1.PrepList'!$I$2:$I$1500,'1.PrepList'!$N$2:$N$1500,"")&amp;"",""))</f>
        <v/>
      </c>
      <c r="F8677" s="638" t="str">
        <f>IF($C8677="","",IFERROR(_xlfn.XLOOKUP($C8677,'1.PrepList'!$I$2:$I$1500,'1.PrepList'!$K$2:$K$1500,"")&amp;"",""))</f>
        <v/>
      </c>
      <c r="H8677" s="644" t="str">
        <f>IF($C8677="","",IFERROR(IF(_xlfn.XLOOKUP($C8677,tbl_StartedStatus[Bold ID],tbl_StartedStatus[Started])="Started","Yes",IF(_xlfn.XLOOKUP($C8677,tbl_StartedStatus[Bold ID],tbl_StartedStatus[Started])="No Show","No Show","")),""))</f>
        <v/>
      </c>
    </row>
    <row r="8678" spans="1:8" ht="15" customHeight="1" thickBot="1">
      <c r="A8678" s="38" t="str">
        <f>IF($C8678="","",IFERROR(_xlfn.XLOOKUP($C8678,'1.PrepList'!$I$2:$I$1500,'1.PrepList'!$G$2:$G$1500,"")&amp;"",""))</f>
        <v/>
      </c>
      <c r="B8678" s="638" t="str">
        <f>IF($C8678="","",IFERROR(_xlfn.XLOOKUP($C8678,'1.PrepList'!$I$2:$I$1500,'1.PrepList'!$H$2:$H$1500,"")&amp;"",""))</f>
        <v/>
      </c>
      <c r="D8678" s="638" t="str">
        <f>IF($C8678="","",IFERROR(_xlfn.XLOOKUP($C8678,'1.PrepList'!$I$2:$I$1500,'1.PrepList'!$J$2:$J$1500,"")&amp;"",""))</f>
        <v/>
      </c>
      <c r="E8678" s="638" t="str">
        <f>IF($C8678="","",IFERROR(_xlfn.XLOOKUP($C8678,'1.PrepList'!$I$2:$I$1500,'1.PrepList'!$N$2:$N$1500,"")&amp;"",""))</f>
        <v/>
      </c>
      <c r="F8678" s="638" t="str">
        <f>IF($C8678="","",IFERROR(_xlfn.XLOOKUP($C8678,'1.PrepList'!$I$2:$I$1500,'1.PrepList'!$K$2:$K$1500,"")&amp;"",""))</f>
        <v/>
      </c>
      <c r="H8678" s="644" t="str">
        <f>IF($C8678="","",IFERROR(IF(_xlfn.XLOOKUP($C8678,tbl_StartedStatus[Bold ID],tbl_StartedStatus[Started])="Started","Yes",IF(_xlfn.XLOOKUP($C8678,tbl_StartedStatus[Bold ID],tbl_StartedStatus[Started])="No Show","No Show","")),""))</f>
        <v/>
      </c>
    </row>
    <row r="8679" spans="1:8" ht="15" customHeight="1" thickBot="1">
      <c r="A8679" s="38" t="str">
        <f>IF($C8679="","",IFERROR(_xlfn.XLOOKUP($C8679,'1.PrepList'!$I$2:$I$1500,'1.PrepList'!$G$2:$G$1500,"")&amp;"",""))</f>
        <v/>
      </c>
      <c r="B8679" s="638" t="str">
        <f>IF($C8679="","",IFERROR(_xlfn.XLOOKUP($C8679,'1.PrepList'!$I$2:$I$1500,'1.PrepList'!$H$2:$H$1500,"")&amp;"",""))</f>
        <v/>
      </c>
      <c r="D8679" s="638" t="str">
        <f>IF($C8679="","",IFERROR(_xlfn.XLOOKUP($C8679,'1.PrepList'!$I$2:$I$1500,'1.PrepList'!$J$2:$J$1500,"")&amp;"",""))</f>
        <v/>
      </c>
      <c r="E8679" s="638" t="str">
        <f>IF($C8679="","",IFERROR(_xlfn.XLOOKUP($C8679,'1.PrepList'!$I$2:$I$1500,'1.PrepList'!$N$2:$N$1500,"")&amp;"",""))</f>
        <v/>
      </c>
      <c r="F8679" s="638" t="str">
        <f>IF($C8679="","",IFERROR(_xlfn.XLOOKUP($C8679,'1.PrepList'!$I$2:$I$1500,'1.PrepList'!$K$2:$K$1500,"")&amp;"",""))</f>
        <v/>
      </c>
      <c r="H8679" s="644" t="str">
        <f>IF($C8679="","",IFERROR(IF(_xlfn.XLOOKUP($C8679,tbl_StartedStatus[Bold ID],tbl_StartedStatus[Started])="Started","Yes",IF(_xlfn.XLOOKUP($C8679,tbl_StartedStatus[Bold ID],tbl_StartedStatus[Started])="No Show","No Show","")),""))</f>
        <v/>
      </c>
    </row>
    <row r="8680" spans="1:8" ht="15" customHeight="1" thickBot="1">
      <c r="A8680" s="38" t="str">
        <f>IF($C8680="","",IFERROR(_xlfn.XLOOKUP($C8680,'1.PrepList'!$I$2:$I$1500,'1.PrepList'!$G$2:$G$1500,"")&amp;"",""))</f>
        <v/>
      </c>
      <c r="B8680" s="638" t="str">
        <f>IF($C8680="","",IFERROR(_xlfn.XLOOKUP($C8680,'1.PrepList'!$I$2:$I$1500,'1.PrepList'!$H$2:$H$1500,"")&amp;"",""))</f>
        <v/>
      </c>
      <c r="D8680" s="638" t="str">
        <f>IF($C8680="","",IFERROR(_xlfn.XLOOKUP($C8680,'1.PrepList'!$I$2:$I$1500,'1.PrepList'!$J$2:$J$1500,"")&amp;"",""))</f>
        <v/>
      </c>
      <c r="E8680" s="638" t="str">
        <f>IF($C8680="","",IFERROR(_xlfn.XLOOKUP($C8680,'1.PrepList'!$I$2:$I$1500,'1.PrepList'!$N$2:$N$1500,"")&amp;"",""))</f>
        <v/>
      </c>
      <c r="F8680" s="638" t="str">
        <f>IF($C8680="","",IFERROR(_xlfn.XLOOKUP($C8680,'1.PrepList'!$I$2:$I$1500,'1.PrepList'!$K$2:$K$1500,"")&amp;"",""))</f>
        <v/>
      </c>
      <c r="H8680" s="644" t="str">
        <f>IF($C8680="","",IFERROR(IF(_xlfn.XLOOKUP($C8680,tbl_StartedStatus[Bold ID],tbl_StartedStatus[Started])="Started","Yes",IF(_xlfn.XLOOKUP($C8680,tbl_StartedStatus[Bold ID],tbl_StartedStatus[Started])="No Show","No Show","")),""))</f>
        <v/>
      </c>
    </row>
    <row r="8681" spans="1:8" ht="15" customHeight="1" thickBot="1">
      <c r="A8681" s="38" t="str">
        <f>IF($C8681="","",IFERROR(_xlfn.XLOOKUP($C8681,'1.PrepList'!$I$2:$I$1500,'1.PrepList'!$G$2:$G$1500,"")&amp;"",""))</f>
        <v/>
      </c>
      <c r="B8681" s="638" t="str">
        <f>IF($C8681="","",IFERROR(_xlfn.XLOOKUP($C8681,'1.PrepList'!$I$2:$I$1500,'1.PrepList'!$H$2:$H$1500,"")&amp;"",""))</f>
        <v/>
      </c>
      <c r="D8681" s="638" t="str">
        <f>IF($C8681="","",IFERROR(_xlfn.XLOOKUP($C8681,'1.PrepList'!$I$2:$I$1500,'1.PrepList'!$J$2:$J$1500,"")&amp;"",""))</f>
        <v/>
      </c>
      <c r="E8681" s="638" t="str">
        <f>IF($C8681="","",IFERROR(_xlfn.XLOOKUP($C8681,'1.PrepList'!$I$2:$I$1500,'1.PrepList'!$N$2:$N$1500,"")&amp;"",""))</f>
        <v/>
      </c>
      <c r="F8681" s="638" t="str">
        <f>IF($C8681="","",IFERROR(_xlfn.XLOOKUP($C8681,'1.PrepList'!$I$2:$I$1500,'1.PrepList'!$K$2:$K$1500,"")&amp;"",""))</f>
        <v/>
      </c>
      <c r="H8681" s="644" t="str">
        <f>IF($C8681="","",IFERROR(IF(_xlfn.XLOOKUP($C8681,tbl_StartedStatus[Bold ID],tbl_StartedStatus[Started])="Started","Yes",IF(_xlfn.XLOOKUP($C8681,tbl_StartedStatus[Bold ID],tbl_StartedStatus[Started])="No Show","No Show","")),""))</f>
        <v/>
      </c>
    </row>
    <row r="8682" spans="1:8" ht="15" customHeight="1" thickBot="1">
      <c r="A8682" s="38" t="str">
        <f>IF($C8682="","",IFERROR(_xlfn.XLOOKUP($C8682,'1.PrepList'!$I$2:$I$1500,'1.PrepList'!$G$2:$G$1500,"")&amp;"",""))</f>
        <v/>
      </c>
      <c r="B8682" s="638" t="str">
        <f>IF($C8682="","",IFERROR(_xlfn.XLOOKUP($C8682,'1.PrepList'!$I$2:$I$1500,'1.PrepList'!$H$2:$H$1500,"")&amp;"",""))</f>
        <v/>
      </c>
      <c r="D8682" s="638" t="str">
        <f>IF($C8682="","",IFERROR(_xlfn.XLOOKUP($C8682,'1.PrepList'!$I$2:$I$1500,'1.PrepList'!$J$2:$J$1500,"")&amp;"",""))</f>
        <v/>
      </c>
      <c r="E8682" s="638" t="str">
        <f>IF($C8682="","",IFERROR(_xlfn.XLOOKUP($C8682,'1.PrepList'!$I$2:$I$1500,'1.PrepList'!$N$2:$N$1500,"")&amp;"",""))</f>
        <v/>
      </c>
      <c r="F8682" s="638" t="str">
        <f>IF($C8682="","",IFERROR(_xlfn.XLOOKUP($C8682,'1.PrepList'!$I$2:$I$1500,'1.PrepList'!$K$2:$K$1500,"")&amp;"",""))</f>
        <v/>
      </c>
      <c r="H8682" s="644" t="str">
        <f>IF($C8682="","",IFERROR(IF(_xlfn.XLOOKUP($C8682,tbl_StartedStatus[Bold ID],tbl_StartedStatus[Started])="Started","Yes",IF(_xlfn.XLOOKUP($C8682,tbl_StartedStatus[Bold ID],tbl_StartedStatus[Started])="No Show","No Show","")),""))</f>
        <v/>
      </c>
    </row>
    <row r="8683" spans="1:8" ht="15" customHeight="1" thickBot="1">
      <c r="A8683" s="38" t="str">
        <f>IF($C8683="","",IFERROR(_xlfn.XLOOKUP($C8683,'1.PrepList'!$I$2:$I$1500,'1.PrepList'!$G$2:$G$1500,"")&amp;"",""))</f>
        <v/>
      </c>
      <c r="B8683" s="638" t="str">
        <f>IF($C8683="","",IFERROR(_xlfn.XLOOKUP($C8683,'1.PrepList'!$I$2:$I$1500,'1.PrepList'!$H$2:$H$1500,"")&amp;"",""))</f>
        <v/>
      </c>
      <c r="D8683" s="638" t="str">
        <f>IF($C8683="","",IFERROR(_xlfn.XLOOKUP($C8683,'1.PrepList'!$I$2:$I$1500,'1.PrepList'!$J$2:$J$1500,"")&amp;"",""))</f>
        <v/>
      </c>
      <c r="E8683" s="638" t="str">
        <f>IF($C8683="","",IFERROR(_xlfn.XLOOKUP($C8683,'1.PrepList'!$I$2:$I$1500,'1.PrepList'!$N$2:$N$1500,"")&amp;"",""))</f>
        <v/>
      </c>
      <c r="F8683" s="638" t="str">
        <f>IF($C8683="","",IFERROR(_xlfn.XLOOKUP($C8683,'1.PrepList'!$I$2:$I$1500,'1.PrepList'!$K$2:$K$1500,"")&amp;"",""))</f>
        <v/>
      </c>
      <c r="H8683" s="644" t="str">
        <f>IF($C8683="","",IFERROR(IF(_xlfn.XLOOKUP($C8683,tbl_StartedStatus[Bold ID],tbl_StartedStatus[Started])="Started","Yes",IF(_xlfn.XLOOKUP($C8683,tbl_StartedStatus[Bold ID],tbl_StartedStatus[Started])="No Show","No Show","")),""))</f>
        <v/>
      </c>
    </row>
    <row r="8684" spans="1:8" ht="15" customHeight="1" thickBot="1">
      <c r="A8684" s="38" t="str">
        <f>IF($C8684="","",IFERROR(_xlfn.XLOOKUP($C8684,'1.PrepList'!$I$2:$I$1500,'1.PrepList'!$G$2:$G$1500,"")&amp;"",""))</f>
        <v/>
      </c>
      <c r="B8684" s="638" t="str">
        <f>IF($C8684="","",IFERROR(_xlfn.XLOOKUP($C8684,'1.PrepList'!$I$2:$I$1500,'1.PrepList'!$H$2:$H$1500,"")&amp;"",""))</f>
        <v/>
      </c>
      <c r="D8684" s="638" t="str">
        <f>IF($C8684="","",IFERROR(_xlfn.XLOOKUP($C8684,'1.PrepList'!$I$2:$I$1500,'1.PrepList'!$J$2:$J$1500,"")&amp;"",""))</f>
        <v/>
      </c>
      <c r="E8684" s="638" t="str">
        <f>IF($C8684="","",IFERROR(_xlfn.XLOOKUP($C8684,'1.PrepList'!$I$2:$I$1500,'1.PrepList'!$N$2:$N$1500,"")&amp;"",""))</f>
        <v/>
      </c>
      <c r="F8684" s="638" t="str">
        <f>IF($C8684="","",IFERROR(_xlfn.XLOOKUP($C8684,'1.PrepList'!$I$2:$I$1500,'1.PrepList'!$K$2:$K$1500,"")&amp;"",""))</f>
        <v/>
      </c>
      <c r="H8684" s="644" t="str">
        <f>IF($C8684="","",IFERROR(IF(_xlfn.XLOOKUP($C8684,tbl_StartedStatus[Bold ID],tbl_StartedStatus[Started])="Started","Yes",IF(_xlfn.XLOOKUP($C8684,tbl_StartedStatus[Bold ID],tbl_StartedStatus[Started])="No Show","No Show","")),""))</f>
        <v/>
      </c>
    </row>
    <row r="8685" spans="1:8" ht="15" customHeight="1" thickBot="1">
      <c r="A8685" s="38" t="str">
        <f>IF($C8685="","",IFERROR(_xlfn.XLOOKUP($C8685,'1.PrepList'!$I$2:$I$1500,'1.PrepList'!$G$2:$G$1500,"")&amp;"",""))</f>
        <v/>
      </c>
      <c r="B8685" s="638" t="str">
        <f>IF($C8685="","",IFERROR(_xlfn.XLOOKUP($C8685,'1.PrepList'!$I$2:$I$1500,'1.PrepList'!$H$2:$H$1500,"")&amp;"",""))</f>
        <v/>
      </c>
      <c r="D8685" s="638" t="str">
        <f>IF($C8685="","",IFERROR(_xlfn.XLOOKUP($C8685,'1.PrepList'!$I$2:$I$1500,'1.PrepList'!$J$2:$J$1500,"")&amp;"",""))</f>
        <v/>
      </c>
      <c r="E8685" s="638" t="str">
        <f>IF($C8685="","",IFERROR(_xlfn.XLOOKUP($C8685,'1.PrepList'!$I$2:$I$1500,'1.PrepList'!$N$2:$N$1500,"")&amp;"",""))</f>
        <v/>
      </c>
      <c r="F8685" s="638" t="str">
        <f>IF($C8685="","",IFERROR(_xlfn.XLOOKUP($C8685,'1.PrepList'!$I$2:$I$1500,'1.PrepList'!$K$2:$K$1500,"")&amp;"",""))</f>
        <v/>
      </c>
      <c r="H8685" s="644" t="str">
        <f>IF($C8685="","",IFERROR(IF(_xlfn.XLOOKUP($C8685,tbl_StartedStatus[Bold ID],tbl_StartedStatus[Started])="Started","Yes",IF(_xlfn.XLOOKUP($C8685,tbl_StartedStatus[Bold ID],tbl_StartedStatus[Started])="No Show","No Show","")),""))</f>
        <v/>
      </c>
    </row>
    <row r="8686" spans="1:8" ht="15" customHeight="1" thickBot="1">
      <c r="A8686" s="38" t="str">
        <f>IF($C8686="","",IFERROR(_xlfn.XLOOKUP($C8686,'1.PrepList'!$I$2:$I$1500,'1.PrepList'!$G$2:$G$1500,"")&amp;"",""))</f>
        <v/>
      </c>
      <c r="B8686" s="638" t="str">
        <f>IF($C8686="","",IFERROR(_xlfn.XLOOKUP($C8686,'1.PrepList'!$I$2:$I$1500,'1.PrepList'!$H$2:$H$1500,"")&amp;"",""))</f>
        <v/>
      </c>
      <c r="D8686" s="638" t="str">
        <f>IF($C8686="","",IFERROR(_xlfn.XLOOKUP($C8686,'1.PrepList'!$I$2:$I$1500,'1.PrepList'!$J$2:$J$1500,"")&amp;"",""))</f>
        <v/>
      </c>
      <c r="E8686" s="638" t="str">
        <f>IF($C8686="","",IFERROR(_xlfn.XLOOKUP($C8686,'1.PrepList'!$I$2:$I$1500,'1.PrepList'!$N$2:$N$1500,"")&amp;"",""))</f>
        <v/>
      </c>
      <c r="F8686" s="638" t="str">
        <f>IF($C8686="","",IFERROR(_xlfn.XLOOKUP($C8686,'1.PrepList'!$I$2:$I$1500,'1.PrepList'!$K$2:$K$1500,"")&amp;"",""))</f>
        <v/>
      </c>
      <c r="H8686" s="644" t="str">
        <f>IF($C8686="","",IFERROR(IF(_xlfn.XLOOKUP($C8686,tbl_StartedStatus[Bold ID],tbl_StartedStatus[Started])="Started","Yes",IF(_xlfn.XLOOKUP($C8686,tbl_StartedStatus[Bold ID],tbl_StartedStatus[Started])="No Show","No Show","")),""))</f>
        <v/>
      </c>
    </row>
    <row r="8687" spans="1:8" ht="15" customHeight="1" thickBot="1">
      <c r="A8687" s="38" t="str">
        <f>IF($C8687="","",IFERROR(_xlfn.XLOOKUP($C8687,'1.PrepList'!$I$2:$I$1500,'1.PrepList'!$G$2:$G$1500,"")&amp;"",""))</f>
        <v/>
      </c>
      <c r="B8687" s="638" t="str">
        <f>IF($C8687="","",IFERROR(_xlfn.XLOOKUP($C8687,'1.PrepList'!$I$2:$I$1500,'1.PrepList'!$H$2:$H$1500,"")&amp;"",""))</f>
        <v/>
      </c>
      <c r="D8687" s="638" t="str">
        <f>IF($C8687="","",IFERROR(_xlfn.XLOOKUP($C8687,'1.PrepList'!$I$2:$I$1500,'1.PrepList'!$J$2:$J$1500,"")&amp;"",""))</f>
        <v/>
      </c>
      <c r="E8687" s="638" t="str">
        <f>IF($C8687="","",IFERROR(_xlfn.XLOOKUP($C8687,'1.PrepList'!$I$2:$I$1500,'1.PrepList'!$N$2:$N$1500,"")&amp;"",""))</f>
        <v/>
      </c>
      <c r="F8687" s="638" t="str">
        <f>IF($C8687="","",IFERROR(_xlfn.XLOOKUP($C8687,'1.PrepList'!$I$2:$I$1500,'1.PrepList'!$K$2:$K$1500,"")&amp;"",""))</f>
        <v/>
      </c>
      <c r="H8687" s="644" t="str">
        <f>IF($C8687="","",IFERROR(IF(_xlfn.XLOOKUP($C8687,tbl_StartedStatus[Bold ID],tbl_StartedStatus[Started])="Started","Yes",IF(_xlfn.XLOOKUP($C8687,tbl_StartedStatus[Bold ID],tbl_StartedStatus[Started])="No Show","No Show","")),""))</f>
        <v/>
      </c>
    </row>
    <row r="8688" spans="1:8" ht="15" customHeight="1" thickBot="1">
      <c r="A8688" s="38" t="str">
        <f>IF($C8688="","",IFERROR(_xlfn.XLOOKUP($C8688,'1.PrepList'!$I$2:$I$1500,'1.PrepList'!$G$2:$G$1500,"")&amp;"",""))</f>
        <v/>
      </c>
      <c r="B8688" s="638" t="str">
        <f>IF($C8688="","",IFERROR(_xlfn.XLOOKUP($C8688,'1.PrepList'!$I$2:$I$1500,'1.PrepList'!$H$2:$H$1500,"")&amp;"",""))</f>
        <v/>
      </c>
      <c r="D8688" s="638" t="str">
        <f>IF($C8688="","",IFERROR(_xlfn.XLOOKUP($C8688,'1.PrepList'!$I$2:$I$1500,'1.PrepList'!$J$2:$J$1500,"")&amp;"",""))</f>
        <v/>
      </c>
      <c r="E8688" s="638" t="str">
        <f>IF($C8688="","",IFERROR(_xlfn.XLOOKUP($C8688,'1.PrepList'!$I$2:$I$1500,'1.PrepList'!$N$2:$N$1500,"")&amp;"",""))</f>
        <v/>
      </c>
      <c r="F8688" s="638" t="str">
        <f>IF($C8688="","",IFERROR(_xlfn.XLOOKUP($C8688,'1.PrepList'!$I$2:$I$1500,'1.PrepList'!$K$2:$K$1500,"")&amp;"",""))</f>
        <v/>
      </c>
      <c r="H8688" s="644" t="str">
        <f>IF($C8688="","",IFERROR(IF(_xlfn.XLOOKUP($C8688,tbl_StartedStatus[Bold ID],tbl_StartedStatus[Started])="Started","Yes",IF(_xlfn.XLOOKUP($C8688,tbl_StartedStatus[Bold ID],tbl_StartedStatus[Started])="No Show","No Show","")),""))</f>
        <v/>
      </c>
    </row>
    <row r="8689" spans="1:8" ht="15" customHeight="1" thickBot="1">
      <c r="A8689" s="38" t="str">
        <f>IF($C8689="","",IFERROR(_xlfn.XLOOKUP($C8689,'1.PrepList'!$I$2:$I$1500,'1.PrepList'!$G$2:$G$1500,"")&amp;"",""))</f>
        <v/>
      </c>
      <c r="B8689" s="638" t="str">
        <f>IF($C8689="","",IFERROR(_xlfn.XLOOKUP($C8689,'1.PrepList'!$I$2:$I$1500,'1.PrepList'!$H$2:$H$1500,"")&amp;"",""))</f>
        <v/>
      </c>
      <c r="D8689" s="638" t="str">
        <f>IF($C8689="","",IFERROR(_xlfn.XLOOKUP($C8689,'1.PrepList'!$I$2:$I$1500,'1.PrepList'!$J$2:$J$1500,"")&amp;"",""))</f>
        <v/>
      </c>
      <c r="E8689" s="638" t="str">
        <f>IF($C8689="","",IFERROR(_xlfn.XLOOKUP($C8689,'1.PrepList'!$I$2:$I$1500,'1.PrepList'!$N$2:$N$1500,"")&amp;"",""))</f>
        <v/>
      </c>
      <c r="F8689" s="638" t="str">
        <f>IF($C8689="","",IFERROR(_xlfn.XLOOKUP($C8689,'1.PrepList'!$I$2:$I$1500,'1.PrepList'!$K$2:$K$1500,"")&amp;"",""))</f>
        <v/>
      </c>
      <c r="H8689" s="644" t="str">
        <f>IF($C8689="","",IFERROR(IF(_xlfn.XLOOKUP($C8689,tbl_StartedStatus[Bold ID],tbl_StartedStatus[Started])="Started","Yes",IF(_xlfn.XLOOKUP($C8689,tbl_StartedStatus[Bold ID],tbl_StartedStatus[Started])="No Show","No Show","")),""))</f>
        <v/>
      </c>
    </row>
    <row r="8690" spans="1:8" ht="15" customHeight="1" thickBot="1">
      <c r="A8690" s="38" t="str">
        <f>IF($C8690="","",IFERROR(_xlfn.XLOOKUP($C8690,'1.PrepList'!$I$2:$I$1500,'1.PrepList'!$G$2:$G$1500,"")&amp;"",""))</f>
        <v/>
      </c>
      <c r="B8690" s="638" t="str">
        <f>IF($C8690="","",IFERROR(_xlfn.XLOOKUP($C8690,'1.PrepList'!$I$2:$I$1500,'1.PrepList'!$H$2:$H$1500,"")&amp;"",""))</f>
        <v/>
      </c>
      <c r="D8690" s="638" t="str">
        <f>IF($C8690="","",IFERROR(_xlfn.XLOOKUP($C8690,'1.PrepList'!$I$2:$I$1500,'1.PrepList'!$J$2:$J$1500,"")&amp;"",""))</f>
        <v/>
      </c>
      <c r="E8690" s="638" t="str">
        <f>IF($C8690="","",IFERROR(_xlfn.XLOOKUP($C8690,'1.PrepList'!$I$2:$I$1500,'1.PrepList'!$N$2:$N$1500,"")&amp;"",""))</f>
        <v/>
      </c>
      <c r="F8690" s="638" t="str">
        <f>IF($C8690="","",IFERROR(_xlfn.XLOOKUP($C8690,'1.PrepList'!$I$2:$I$1500,'1.PrepList'!$K$2:$K$1500,"")&amp;"",""))</f>
        <v/>
      </c>
      <c r="H8690" s="644" t="str">
        <f>IF($C8690="","",IFERROR(IF(_xlfn.XLOOKUP($C8690,tbl_StartedStatus[Bold ID],tbl_StartedStatus[Started])="Started","Yes",IF(_xlfn.XLOOKUP($C8690,tbl_StartedStatus[Bold ID],tbl_StartedStatus[Started])="No Show","No Show","")),""))</f>
        <v/>
      </c>
    </row>
    <row r="8691" spans="1:8" ht="15" customHeight="1" thickBot="1">
      <c r="A8691" s="38" t="str">
        <f>IF($C8691="","",IFERROR(_xlfn.XLOOKUP($C8691,'1.PrepList'!$I$2:$I$1500,'1.PrepList'!$G$2:$G$1500,"")&amp;"",""))</f>
        <v/>
      </c>
      <c r="B8691" s="638" t="str">
        <f>IF($C8691="","",IFERROR(_xlfn.XLOOKUP($C8691,'1.PrepList'!$I$2:$I$1500,'1.PrepList'!$H$2:$H$1500,"")&amp;"",""))</f>
        <v/>
      </c>
      <c r="D8691" s="638" t="str">
        <f>IF($C8691="","",IFERROR(_xlfn.XLOOKUP($C8691,'1.PrepList'!$I$2:$I$1500,'1.PrepList'!$J$2:$J$1500,"")&amp;"",""))</f>
        <v/>
      </c>
      <c r="E8691" s="638" t="str">
        <f>IF($C8691="","",IFERROR(_xlfn.XLOOKUP($C8691,'1.PrepList'!$I$2:$I$1500,'1.PrepList'!$N$2:$N$1500,"")&amp;"",""))</f>
        <v/>
      </c>
      <c r="F8691" s="638" t="str">
        <f>IF($C8691="","",IFERROR(_xlfn.XLOOKUP($C8691,'1.PrepList'!$I$2:$I$1500,'1.PrepList'!$K$2:$K$1500,"")&amp;"",""))</f>
        <v/>
      </c>
      <c r="H8691" s="644" t="str">
        <f>IF($C8691="","",IFERROR(IF(_xlfn.XLOOKUP($C8691,tbl_StartedStatus[Bold ID],tbl_StartedStatus[Started])="Started","Yes",IF(_xlfn.XLOOKUP($C8691,tbl_StartedStatus[Bold ID],tbl_StartedStatus[Started])="No Show","No Show","")),""))</f>
        <v/>
      </c>
    </row>
    <row r="8692" spans="1:8" ht="15" customHeight="1" thickBot="1">
      <c r="A8692" s="38" t="str">
        <f>IF($C8692="","",IFERROR(_xlfn.XLOOKUP($C8692,'1.PrepList'!$I$2:$I$1500,'1.PrepList'!$G$2:$G$1500,"")&amp;"",""))</f>
        <v/>
      </c>
      <c r="B8692" s="638" t="str">
        <f>IF($C8692="","",IFERROR(_xlfn.XLOOKUP($C8692,'1.PrepList'!$I$2:$I$1500,'1.PrepList'!$H$2:$H$1500,"")&amp;"",""))</f>
        <v/>
      </c>
      <c r="D8692" s="638" t="str">
        <f>IF($C8692="","",IFERROR(_xlfn.XLOOKUP($C8692,'1.PrepList'!$I$2:$I$1500,'1.PrepList'!$J$2:$J$1500,"")&amp;"",""))</f>
        <v/>
      </c>
      <c r="E8692" s="638" t="str">
        <f>IF($C8692="","",IFERROR(_xlfn.XLOOKUP($C8692,'1.PrepList'!$I$2:$I$1500,'1.PrepList'!$N$2:$N$1500,"")&amp;"",""))</f>
        <v/>
      </c>
      <c r="F8692" s="638" t="str">
        <f>IF($C8692="","",IFERROR(_xlfn.XLOOKUP($C8692,'1.PrepList'!$I$2:$I$1500,'1.PrepList'!$K$2:$K$1500,"")&amp;"",""))</f>
        <v/>
      </c>
      <c r="H8692" s="644" t="str">
        <f>IF($C8692="","",IFERROR(IF(_xlfn.XLOOKUP($C8692,tbl_StartedStatus[Bold ID],tbl_StartedStatus[Started])="Started","Yes",IF(_xlfn.XLOOKUP($C8692,tbl_StartedStatus[Bold ID],tbl_StartedStatus[Started])="No Show","No Show","")),""))</f>
        <v/>
      </c>
    </row>
    <row r="8693" spans="1:8" ht="15" customHeight="1" thickBot="1">
      <c r="A8693" s="38" t="str">
        <f>IF($C8693="","",IFERROR(_xlfn.XLOOKUP($C8693,'1.PrepList'!$I$2:$I$1500,'1.PrepList'!$G$2:$G$1500,"")&amp;"",""))</f>
        <v/>
      </c>
      <c r="B8693" s="638" t="str">
        <f>IF($C8693="","",IFERROR(_xlfn.XLOOKUP($C8693,'1.PrepList'!$I$2:$I$1500,'1.PrepList'!$H$2:$H$1500,"")&amp;"",""))</f>
        <v/>
      </c>
      <c r="D8693" s="638" t="str">
        <f>IF($C8693="","",IFERROR(_xlfn.XLOOKUP($C8693,'1.PrepList'!$I$2:$I$1500,'1.PrepList'!$J$2:$J$1500,"")&amp;"",""))</f>
        <v/>
      </c>
      <c r="E8693" s="638" t="str">
        <f>IF($C8693="","",IFERROR(_xlfn.XLOOKUP($C8693,'1.PrepList'!$I$2:$I$1500,'1.PrepList'!$N$2:$N$1500,"")&amp;"",""))</f>
        <v/>
      </c>
      <c r="F8693" s="638" t="str">
        <f>IF($C8693="","",IFERROR(_xlfn.XLOOKUP($C8693,'1.PrepList'!$I$2:$I$1500,'1.PrepList'!$K$2:$K$1500,"")&amp;"",""))</f>
        <v/>
      </c>
      <c r="H8693" s="644" t="str">
        <f>IF($C8693="","",IFERROR(IF(_xlfn.XLOOKUP($C8693,tbl_StartedStatus[Bold ID],tbl_StartedStatus[Started])="Started","Yes",IF(_xlfn.XLOOKUP($C8693,tbl_StartedStatus[Bold ID],tbl_StartedStatus[Started])="No Show","No Show","")),""))</f>
        <v/>
      </c>
    </row>
    <row r="8694" spans="1:8" ht="15" customHeight="1" thickBot="1">
      <c r="A8694" s="38" t="str">
        <f>IF($C8694="","",IFERROR(_xlfn.XLOOKUP($C8694,'1.PrepList'!$I$2:$I$1500,'1.PrepList'!$G$2:$G$1500,"")&amp;"",""))</f>
        <v/>
      </c>
      <c r="B8694" s="638" t="str">
        <f>IF($C8694="","",IFERROR(_xlfn.XLOOKUP($C8694,'1.PrepList'!$I$2:$I$1500,'1.PrepList'!$H$2:$H$1500,"")&amp;"",""))</f>
        <v/>
      </c>
      <c r="D8694" s="638" t="str">
        <f>IF($C8694="","",IFERROR(_xlfn.XLOOKUP($C8694,'1.PrepList'!$I$2:$I$1500,'1.PrepList'!$J$2:$J$1500,"")&amp;"",""))</f>
        <v/>
      </c>
      <c r="E8694" s="638" t="str">
        <f>IF($C8694="","",IFERROR(_xlfn.XLOOKUP($C8694,'1.PrepList'!$I$2:$I$1500,'1.PrepList'!$N$2:$N$1500,"")&amp;"",""))</f>
        <v/>
      </c>
      <c r="F8694" s="638" t="str">
        <f>IF($C8694="","",IFERROR(_xlfn.XLOOKUP($C8694,'1.PrepList'!$I$2:$I$1500,'1.PrepList'!$K$2:$K$1500,"")&amp;"",""))</f>
        <v/>
      </c>
      <c r="H8694" s="644" t="str">
        <f>IF($C8694="","",IFERROR(IF(_xlfn.XLOOKUP($C8694,tbl_StartedStatus[Bold ID],tbl_StartedStatus[Started])="Started","Yes",IF(_xlfn.XLOOKUP($C8694,tbl_StartedStatus[Bold ID],tbl_StartedStatus[Started])="No Show","No Show","")),""))</f>
        <v/>
      </c>
    </row>
    <row r="8695" spans="1:8" ht="15" customHeight="1" thickBot="1">
      <c r="A8695" s="38" t="str">
        <f>IF($C8695="","",IFERROR(_xlfn.XLOOKUP($C8695,'1.PrepList'!$I$2:$I$1500,'1.PrepList'!$G$2:$G$1500,"")&amp;"",""))</f>
        <v/>
      </c>
      <c r="B8695" s="638" t="str">
        <f>IF($C8695="","",IFERROR(_xlfn.XLOOKUP($C8695,'1.PrepList'!$I$2:$I$1500,'1.PrepList'!$H$2:$H$1500,"")&amp;"",""))</f>
        <v/>
      </c>
      <c r="D8695" s="638" t="str">
        <f>IF($C8695="","",IFERROR(_xlfn.XLOOKUP($C8695,'1.PrepList'!$I$2:$I$1500,'1.PrepList'!$J$2:$J$1500,"")&amp;"",""))</f>
        <v/>
      </c>
      <c r="E8695" s="638" t="str">
        <f>IF($C8695="","",IFERROR(_xlfn.XLOOKUP($C8695,'1.PrepList'!$I$2:$I$1500,'1.PrepList'!$N$2:$N$1500,"")&amp;"",""))</f>
        <v/>
      </c>
      <c r="F8695" s="638" t="str">
        <f>IF($C8695="","",IFERROR(_xlfn.XLOOKUP($C8695,'1.PrepList'!$I$2:$I$1500,'1.PrepList'!$K$2:$K$1500,"")&amp;"",""))</f>
        <v/>
      </c>
      <c r="H8695" s="644" t="str">
        <f>IF($C8695="","",IFERROR(IF(_xlfn.XLOOKUP($C8695,tbl_StartedStatus[Bold ID],tbl_StartedStatus[Started])="Started","Yes",IF(_xlfn.XLOOKUP($C8695,tbl_StartedStatus[Bold ID],tbl_StartedStatus[Started])="No Show","No Show","")),""))</f>
        <v/>
      </c>
    </row>
    <row r="8696" spans="1:8" ht="15" customHeight="1" thickBot="1">
      <c r="A8696" s="38" t="str">
        <f>IF($C8696="","",IFERROR(_xlfn.XLOOKUP($C8696,'1.PrepList'!$I$2:$I$1500,'1.PrepList'!$G$2:$G$1500,"")&amp;"",""))</f>
        <v/>
      </c>
      <c r="B8696" s="638" t="str">
        <f>IF($C8696="","",IFERROR(_xlfn.XLOOKUP($C8696,'1.PrepList'!$I$2:$I$1500,'1.PrepList'!$H$2:$H$1500,"")&amp;"",""))</f>
        <v/>
      </c>
      <c r="D8696" s="638" t="str">
        <f>IF($C8696="","",IFERROR(_xlfn.XLOOKUP($C8696,'1.PrepList'!$I$2:$I$1500,'1.PrepList'!$J$2:$J$1500,"")&amp;"",""))</f>
        <v/>
      </c>
      <c r="E8696" s="638" t="str">
        <f>IF($C8696="","",IFERROR(_xlfn.XLOOKUP($C8696,'1.PrepList'!$I$2:$I$1500,'1.PrepList'!$N$2:$N$1500,"")&amp;"",""))</f>
        <v/>
      </c>
      <c r="F8696" s="638" t="str">
        <f>IF($C8696="","",IFERROR(_xlfn.XLOOKUP($C8696,'1.PrepList'!$I$2:$I$1500,'1.PrepList'!$K$2:$K$1500,"")&amp;"",""))</f>
        <v/>
      </c>
      <c r="H8696" s="644" t="str">
        <f>IF($C8696="","",IFERROR(IF(_xlfn.XLOOKUP($C8696,tbl_StartedStatus[Bold ID],tbl_StartedStatus[Started])="Started","Yes",IF(_xlfn.XLOOKUP($C8696,tbl_StartedStatus[Bold ID],tbl_StartedStatus[Started])="No Show","No Show","")),""))</f>
        <v/>
      </c>
    </row>
    <row r="8697" spans="1:8" ht="15" customHeight="1" thickBot="1">
      <c r="A8697" s="38" t="str">
        <f>IF($C8697="","",IFERROR(_xlfn.XLOOKUP($C8697,'1.PrepList'!$I$2:$I$1500,'1.PrepList'!$G$2:$G$1500,"")&amp;"",""))</f>
        <v/>
      </c>
      <c r="B8697" s="638" t="str">
        <f>IF($C8697="","",IFERROR(_xlfn.XLOOKUP($C8697,'1.PrepList'!$I$2:$I$1500,'1.PrepList'!$H$2:$H$1500,"")&amp;"",""))</f>
        <v/>
      </c>
      <c r="D8697" s="638" t="str">
        <f>IF($C8697="","",IFERROR(_xlfn.XLOOKUP($C8697,'1.PrepList'!$I$2:$I$1500,'1.PrepList'!$J$2:$J$1500,"")&amp;"",""))</f>
        <v/>
      </c>
      <c r="E8697" s="638" t="str">
        <f>IF($C8697="","",IFERROR(_xlfn.XLOOKUP($C8697,'1.PrepList'!$I$2:$I$1500,'1.PrepList'!$N$2:$N$1500,"")&amp;"",""))</f>
        <v/>
      </c>
      <c r="F8697" s="638" t="str">
        <f>IF($C8697="","",IFERROR(_xlfn.XLOOKUP($C8697,'1.PrepList'!$I$2:$I$1500,'1.PrepList'!$K$2:$K$1500,"")&amp;"",""))</f>
        <v/>
      </c>
      <c r="H8697" s="644" t="str">
        <f>IF($C8697="","",IFERROR(IF(_xlfn.XLOOKUP($C8697,tbl_StartedStatus[Bold ID],tbl_StartedStatus[Started])="Started","Yes",IF(_xlfn.XLOOKUP($C8697,tbl_StartedStatus[Bold ID],tbl_StartedStatus[Started])="No Show","No Show","")),""))</f>
        <v/>
      </c>
    </row>
    <row r="8698" spans="1:8" ht="15" customHeight="1" thickBot="1">
      <c r="A8698" s="38" t="str">
        <f>IF($C8698="","",IFERROR(_xlfn.XLOOKUP($C8698,'1.PrepList'!$I$2:$I$1500,'1.PrepList'!$G$2:$G$1500,"")&amp;"",""))</f>
        <v/>
      </c>
      <c r="B8698" s="638" t="str">
        <f>IF($C8698="","",IFERROR(_xlfn.XLOOKUP($C8698,'1.PrepList'!$I$2:$I$1500,'1.PrepList'!$H$2:$H$1500,"")&amp;"",""))</f>
        <v/>
      </c>
      <c r="D8698" s="638" t="str">
        <f>IF($C8698="","",IFERROR(_xlfn.XLOOKUP($C8698,'1.PrepList'!$I$2:$I$1500,'1.PrepList'!$J$2:$J$1500,"")&amp;"",""))</f>
        <v/>
      </c>
      <c r="E8698" s="638" t="str">
        <f>IF($C8698="","",IFERROR(_xlfn.XLOOKUP($C8698,'1.PrepList'!$I$2:$I$1500,'1.PrepList'!$N$2:$N$1500,"")&amp;"",""))</f>
        <v/>
      </c>
      <c r="F8698" s="638" t="str">
        <f>IF($C8698="","",IFERROR(_xlfn.XLOOKUP($C8698,'1.PrepList'!$I$2:$I$1500,'1.PrepList'!$K$2:$K$1500,"")&amp;"",""))</f>
        <v/>
      </c>
      <c r="H8698" s="644" t="str">
        <f>IF($C8698="","",IFERROR(IF(_xlfn.XLOOKUP($C8698,tbl_StartedStatus[Bold ID],tbl_StartedStatus[Started])="Started","Yes",IF(_xlfn.XLOOKUP($C8698,tbl_StartedStatus[Bold ID],tbl_StartedStatus[Started])="No Show","No Show","")),""))</f>
        <v/>
      </c>
    </row>
    <row r="8699" spans="1:8" ht="15" customHeight="1" thickBot="1">
      <c r="A8699" s="38" t="str">
        <f>IF($C8699="","",IFERROR(_xlfn.XLOOKUP($C8699,'1.PrepList'!$I$2:$I$1500,'1.PrepList'!$G$2:$G$1500,"")&amp;"",""))</f>
        <v/>
      </c>
      <c r="B8699" s="638" t="str">
        <f>IF($C8699="","",IFERROR(_xlfn.XLOOKUP($C8699,'1.PrepList'!$I$2:$I$1500,'1.PrepList'!$H$2:$H$1500,"")&amp;"",""))</f>
        <v/>
      </c>
      <c r="D8699" s="638" t="str">
        <f>IF($C8699="","",IFERROR(_xlfn.XLOOKUP($C8699,'1.PrepList'!$I$2:$I$1500,'1.PrepList'!$J$2:$J$1500,"")&amp;"",""))</f>
        <v/>
      </c>
      <c r="E8699" s="638" t="str">
        <f>IF($C8699="","",IFERROR(_xlfn.XLOOKUP($C8699,'1.PrepList'!$I$2:$I$1500,'1.PrepList'!$N$2:$N$1500,"")&amp;"",""))</f>
        <v/>
      </c>
      <c r="F8699" s="638" t="str">
        <f>IF($C8699="","",IFERROR(_xlfn.XLOOKUP($C8699,'1.PrepList'!$I$2:$I$1500,'1.PrepList'!$K$2:$K$1500,"")&amp;"",""))</f>
        <v/>
      </c>
      <c r="H8699" s="644" t="str">
        <f>IF($C8699="","",IFERROR(IF(_xlfn.XLOOKUP($C8699,tbl_StartedStatus[Bold ID],tbl_StartedStatus[Started])="Started","Yes",IF(_xlfn.XLOOKUP($C8699,tbl_StartedStatus[Bold ID],tbl_StartedStatus[Started])="No Show","No Show","")),""))</f>
        <v/>
      </c>
    </row>
    <row r="8700" spans="1:8" ht="15" customHeight="1" thickBot="1">
      <c r="A8700" s="38" t="str">
        <f>IF($C8700="","",IFERROR(_xlfn.XLOOKUP($C8700,'1.PrepList'!$I$2:$I$1500,'1.PrepList'!$G$2:$G$1500,"")&amp;"",""))</f>
        <v/>
      </c>
      <c r="B8700" s="638" t="str">
        <f>IF($C8700="","",IFERROR(_xlfn.XLOOKUP($C8700,'1.PrepList'!$I$2:$I$1500,'1.PrepList'!$H$2:$H$1500,"")&amp;"",""))</f>
        <v/>
      </c>
      <c r="D8700" s="638" t="str">
        <f>IF($C8700="","",IFERROR(_xlfn.XLOOKUP($C8700,'1.PrepList'!$I$2:$I$1500,'1.PrepList'!$J$2:$J$1500,"")&amp;"",""))</f>
        <v/>
      </c>
      <c r="E8700" s="638" t="str">
        <f>IF($C8700="","",IFERROR(_xlfn.XLOOKUP($C8700,'1.PrepList'!$I$2:$I$1500,'1.PrepList'!$N$2:$N$1500,"")&amp;"",""))</f>
        <v/>
      </c>
      <c r="F8700" s="638" t="str">
        <f>IF($C8700="","",IFERROR(_xlfn.XLOOKUP($C8700,'1.PrepList'!$I$2:$I$1500,'1.PrepList'!$K$2:$K$1500,"")&amp;"",""))</f>
        <v/>
      </c>
      <c r="H8700" s="644" t="str">
        <f>IF($C8700="","",IFERROR(IF(_xlfn.XLOOKUP($C8700,tbl_StartedStatus[Bold ID],tbl_StartedStatus[Started])="Started","Yes",IF(_xlfn.XLOOKUP($C8700,tbl_StartedStatus[Bold ID],tbl_StartedStatus[Started])="No Show","No Show","")),""))</f>
        <v/>
      </c>
    </row>
    <row r="8701" spans="1:8" ht="15" customHeight="1" thickBot="1">
      <c r="A8701" s="38" t="str">
        <f>IF($C8701="","",IFERROR(_xlfn.XLOOKUP($C8701,'1.PrepList'!$I$2:$I$1500,'1.PrepList'!$G$2:$G$1500,"")&amp;"",""))</f>
        <v/>
      </c>
      <c r="B8701" s="638" t="str">
        <f>IF($C8701="","",IFERROR(_xlfn.XLOOKUP($C8701,'1.PrepList'!$I$2:$I$1500,'1.PrepList'!$H$2:$H$1500,"")&amp;"",""))</f>
        <v/>
      </c>
      <c r="D8701" s="638" t="str">
        <f>IF($C8701="","",IFERROR(_xlfn.XLOOKUP($C8701,'1.PrepList'!$I$2:$I$1500,'1.PrepList'!$J$2:$J$1500,"")&amp;"",""))</f>
        <v/>
      </c>
      <c r="E8701" s="638" t="str">
        <f>IF($C8701="","",IFERROR(_xlfn.XLOOKUP($C8701,'1.PrepList'!$I$2:$I$1500,'1.PrepList'!$N$2:$N$1500,"")&amp;"",""))</f>
        <v/>
      </c>
      <c r="F8701" s="638" t="str">
        <f>IF($C8701="","",IFERROR(_xlfn.XLOOKUP($C8701,'1.PrepList'!$I$2:$I$1500,'1.PrepList'!$K$2:$K$1500,"")&amp;"",""))</f>
        <v/>
      </c>
      <c r="H8701" s="644" t="str">
        <f>IF($C8701="","",IFERROR(IF(_xlfn.XLOOKUP($C8701,tbl_StartedStatus[Bold ID],tbl_StartedStatus[Started])="Started","Yes",IF(_xlfn.XLOOKUP($C8701,tbl_StartedStatus[Bold ID],tbl_StartedStatus[Started])="No Show","No Show","")),""))</f>
        <v/>
      </c>
    </row>
    <row r="8702" spans="1:8" ht="15" customHeight="1" thickBot="1">
      <c r="A8702" s="38" t="str">
        <f>IF($C8702="","",IFERROR(_xlfn.XLOOKUP($C8702,'1.PrepList'!$I$2:$I$1500,'1.PrepList'!$G$2:$G$1500,"")&amp;"",""))</f>
        <v/>
      </c>
      <c r="B8702" s="638" t="str">
        <f>IF($C8702="","",IFERROR(_xlfn.XLOOKUP($C8702,'1.PrepList'!$I$2:$I$1500,'1.PrepList'!$H$2:$H$1500,"")&amp;"",""))</f>
        <v/>
      </c>
      <c r="D8702" s="638" t="str">
        <f>IF($C8702="","",IFERROR(_xlfn.XLOOKUP($C8702,'1.PrepList'!$I$2:$I$1500,'1.PrepList'!$J$2:$J$1500,"")&amp;"",""))</f>
        <v/>
      </c>
      <c r="E8702" s="638" t="str">
        <f>IF($C8702="","",IFERROR(_xlfn.XLOOKUP($C8702,'1.PrepList'!$I$2:$I$1500,'1.PrepList'!$N$2:$N$1500,"")&amp;"",""))</f>
        <v/>
      </c>
      <c r="F8702" s="638" t="str">
        <f>IF($C8702="","",IFERROR(_xlfn.XLOOKUP($C8702,'1.PrepList'!$I$2:$I$1500,'1.PrepList'!$K$2:$K$1500,"")&amp;"",""))</f>
        <v/>
      </c>
      <c r="H8702" s="644" t="str">
        <f>IF($C8702="","",IFERROR(IF(_xlfn.XLOOKUP($C8702,tbl_StartedStatus[Bold ID],tbl_StartedStatus[Started])="Started","Yes",IF(_xlfn.XLOOKUP($C8702,tbl_StartedStatus[Bold ID],tbl_StartedStatus[Started])="No Show","No Show","")),""))</f>
        <v/>
      </c>
    </row>
    <row r="8703" spans="1:8" ht="15" customHeight="1" thickBot="1">
      <c r="A8703" s="38" t="str">
        <f>IF($C8703="","",IFERROR(_xlfn.XLOOKUP($C8703,'1.PrepList'!$I$2:$I$1500,'1.PrepList'!$G$2:$G$1500,"")&amp;"",""))</f>
        <v/>
      </c>
      <c r="B8703" s="638" t="str">
        <f>IF($C8703="","",IFERROR(_xlfn.XLOOKUP($C8703,'1.PrepList'!$I$2:$I$1500,'1.PrepList'!$H$2:$H$1500,"")&amp;"",""))</f>
        <v/>
      </c>
      <c r="D8703" s="638" t="str">
        <f>IF($C8703="","",IFERROR(_xlfn.XLOOKUP($C8703,'1.PrepList'!$I$2:$I$1500,'1.PrepList'!$J$2:$J$1500,"")&amp;"",""))</f>
        <v/>
      </c>
      <c r="E8703" s="638" t="str">
        <f>IF($C8703="","",IFERROR(_xlfn.XLOOKUP($C8703,'1.PrepList'!$I$2:$I$1500,'1.PrepList'!$N$2:$N$1500,"")&amp;"",""))</f>
        <v/>
      </c>
      <c r="F8703" s="638" t="str">
        <f>IF($C8703="","",IFERROR(_xlfn.XLOOKUP($C8703,'1.PrepList'!$I$2:$I$1500,'1.PrepList'!$K$2:$K$1500,"")&amp;"",""))</f>
        <v/>
      </c>
      <c r="H8703" s="644" t="str">
        <f>IF($C8703="","",IFERROR(IF(_xlfn.XLOOKUP($C8703,tbl_StartedStatus[Bold ID],tbl_StartedStatus[Started])="Started","Yes",IF(_xlfn.XLOOKUP($C8703,tbl_StartedStatus[Bold ID],tbl_StartedStatus[Started])="No Show","No Show","")),""))</f>
        <v/>
      </c>
    </row>
    <row r="8704" spans="1:8" ht="15" customHeight="1" thickBot="1">
      <c r="A8704" s="38" t="str">
        <f>IF($C8704="","",IFERROR(_xlfn.XLOOKUP($C8704,'1.PrepList'!$I$2:$I$1500,'1.PrepList'!$G$2:$G$1500,"")&amp;"",""))</f>
        <v/>
      </c>
      <c r="B8704" s="638" t="str">
        <f>IF($C8704="","",IFERROR(_xlfn.XLOOKUP($C8704,'1.PrepList'!$I$2:$I$1500,'1.PrepList'!$H$2:$H$1500,"")&amp;"",""))</f>
        <v/>
      </c>
      <c r="D8704" s="638" t="str">
        <f>IF($C8704="","",IFERROR(_xlfn.XLOOKUP($C8704,'1.PrepList'!$I$2:$I$1500,'1.PrepList'!$J$2:$J$1500,"")&amp;"",""))</f>
        <v/>
      </c>
      <c r="E8704" s="638" t="str">
        <f>IF($C8704="","",IFERROR(_xlfn.XLOOKUP($C8704,'1.PrepList'!$I$2:$I$1500,'1.PrepList'!$N$2:$N$1500,"")&amp;"",""))</f>
        <v/>
      </c>
      <c r="F8704" s="638" t="str">
        <f>IF($C8704="","",IFERROR(_xlfn.XLOOKUP($C8704,'1.PrepList'!$I$2:$I$1500,'1.PrepList'!$K$2:$K$1500,"")&amp;"",""))</f>
        <v/>
      </c>
      <c r="H8704" s="644" t="str">
        <f>IF($C8704="","",IFERROR(IF(_xlfn.XLOOKUP($C8704,tbl_StartedStatus[Bold ID],tbl_StartedStatus[Started])="Started","Yes",IF(_xlfn.XLOOKUP($C8704,tbl_StartedStatus[Bold ID],tbl_StartedStatus[Started])="No Show","No Show","")),""))</f>
        <v/>
      </c>
    </row>
    <row r="8705" spans="1:8" ht="15" customHeight="1" thickBot="1">
      <c r="A8705" s="38" t="str">
        <f>IF($C8705="","",IFERROR(_xlfn.XLOOKUP($C8705,'1.PrepList'!$I$2:$I$1500,'1.PrepList'!$G$2:$G$1500,"")&amp;"",""))</f>
        <v/>
      </c>
      <c r="B8705" s="638" t="str">
        <f>IF($C8705="","",IFERROR(_xlfn.XLOOKUP($C8705,'1.PrepList'!$I$2:$I$1500,'1.PrepList'!$H$2:$H$1500,"")&amp;"",""))</f>
        <v/>
      </c>
      <c r="D8705" s="638" t="str">
        <f>IF($C8705="","",IFERROR(_xlfn.XLOOKUP($C8705,'1.PrepList'!$I$2:$I$1500,'1.PrepList'!$J$2:$J$1500,"")&amp;"",""))</f>
        <v/>
      </c>
      <c r="E8705" s="638" t="str">
        <f>IF($C8705="","",IFERROR(_xlfn.XLOOKUP($C8705,'1.PrepList'!$I$2:$I$1500,'1.PrepList'!$N$2:$N$1500,"")&amp;"",""))</f>
        <v/>
      </c>
      <c r="F8705" s="638" t="str">
        <f>IF($C8705="","",IFERROR(_xlfn.XLOOKUP($C8705,'1.PrepList'!$I$2:$I$1500,'1.PrepList'!$K$2:$K$1500,"")&amp;"",""))</f>
        <v/>
      </c>
      <c r="H8705" s="644" t="str">
        <f>IF($C8705="","",IFERROR(IF(_xlfn.XLOOKUP($C8705,tbl_StartedStatus[Bold ID],tbl_StartedStatus[Started])="Started","Yes",IF(_xlfn.XLOOKUP($C8705,tbl_StartedStatus[Bold ID],tbl_StartedStatus[Started])="No Show","No Show","")),""))</f>
        <v/>
      </c>
    </row>
    <row r="8706" spans="1:8" ht="15" customHeight="1" thickBot="1">
      <c r="A8706" s="38" t="str">
        <f>IF($C8706="","",IFERROR(_xlfn.XLOOKUP($C8706,'1.PrepList'!$I$2:$I$1500,'1.PrepList'!$G$2:$G$1500,"")&amp;"",""))</f>
        <v/>
      </c>
      <c r="B8706" s="638" t="str">
        <f>IF($C8706="","",IFERROR(_xlfn.XLOOKUP($C8706,'1.PrepList'!$I$2:$I$1500,'1.PrepList'!$H$2:$H$1500,"")&amp;"",""))</f>
        <v/>
      </c>
      <c r="D8706" s="638" t="str">
        <f>IF($C8706="","",IFERROR(_xlfn.XLOOKUP($C8706,'1.PrepList'!$I$2:$I$1500,'1.PrepList'!$J$2:$J$1500,"")&amp;"",""))</f>
        <v/>
      </c>
      <c r="E8706" s="638" t="str">
        <f>IF($C8706="","",IFERROR(_xlfn.XLOOKUP($C8706,'1.PrepList'!$I$2:$I$1500,'1.PrepList'!$N$2:$N$1500,"")&amp;"",""))</f>
        <v/>
      </c>
      <c r="F8706" s="638" t="str">
        <f>IF($C8706="","",IFERROR(_xlfn.XLOOKUP($C8706,'1.PrepList'!$I$2:$I$1500,'1.PrepList'!$K$2:$K$1500,"")&amp;"",""))</f>
        <v/>
      </c>
      <c r="H8706" s="644" t="str">
        <f>IF($C8706="","",IFERROR(IF(_xlfn.XLOOKUP($C8706,tbl_StartedStatus[Bold ID],tbl_StartedStatus[Started])="Started","Yes",IF(_xlfn.XLOOKUP($C8706,tbl_StartedStatus[Bold ID],tbl_StartedStatus[Started])="No Show","No Show","")),""))</f>
        <v/>
      </c>
    </row>
    <row r="8707" spans="1:8" ht="15" customHeight="1" thickBot="1">
      <c r="A8707" s="38" t="str">
        <f>IF($C8707="","",IFERROR(_xlfn.XLOOKUP($C8707,'1.PrepList'!$I$2:$I$1500,'1.PrepList'!$G$2:$G$1500,"")&amp;"",""))</f>
        <v/>
      </c>
      <c r="B8707" s="638" t="str">
        <f>IF($C8707="","",IFERROR(_xlfn.XLOOKUP($C8707,'1.PrepList'!$I$2:$I$1500,'1.PrepList'!$H$2:$H$1500,"")&amp;"",""))</f>
        <v/>
      </c>
      <c r="D8707" s="638" t="str">
        <f>IF($C8707="","",IFERROR(_xlfn.XLOOKUP($C8707,'1.PrepList'!$I$2:$I$1500,'1.PrepList'!$J$2:$J$1500,"")&amp;"",""))</f>
        <v/>
      </c>
      <c r="E8707" s="638" t="str">
        <f>IF($C8707="","",IFERROR(_xlfn.XLOOKUP($C8707,'1.PrepList'!$I$2:$I$1500,'1.PrepList'!$N$2:$N$1500,"")&amp;"",""))</f>
        <v/>
      </c>
      <c r="F8707" s="638" t="str">
        <f>IF($C8707="","",IFERROR(_xlfn.XLOOKUP($C8707,'1.PrepList'!$I$2:$I$1500,'1.PrepList'!$K$2:$K$1500,"")&amp;"",""))</f>
        <v/>
      </c>
      <c r="H8707" s="644" t="str">
        <f>IF($C8707="","",IFERROR(IF(_xlfn.XLOOKUP($C8707,tbl_StartedStatus[Bold ID],tbl_StartedStatus[Started])="Started","Yes",IF(_xlfn.XLOOKUP($C8707,tbl_StartedStatus[Bold ID],tbl_StartedStatus[Started])="No Show","No Show","")),""))</f>
        <v/>
      </c>
    </row>
    <row r="8708" spans="1:8" ht="15" customHeight="1" thickBot="1">
      <c r="A8708" s="38" t="str">
        <f>IF($C8708="","",IFERROR(_xlfn.XLOOKUP($C8708,'1.PrepList'!$I$2:$I$1500,'1.PrepList'!$G$2:$G$1500,"")&amp;"",""))</f>
        <v/>
      </c>
      <c r="B8708" s="638" t="str">
        <f>IF($C8708="","",IFERROR(_xlfn.XLOOKUP($C8708,'1.PrepList'!$I$2:$I$1500,'1.PrepList'!$H$2:$H$1500,"")&amp;"",""))</f>
        <v/>
      </c>
      <c r="D8708" s="638" t="str">
        <f>IF($C8708="","",IFERROR(_xlfn.XLOOKUP($C8708,'1.PrepList'!$I$2:$I$1500,'1.PrepList'!$J$2:$J$1500,"")&amp;"",""))</f>
        <v/>
      </c>
      <c r="E8708" s="638" t="str">
        <f>IF($C8708="","",IFERROR(_xlfn.XLOOKUP($C8708,'1.PrepList'!$I$2:$I$1500,'1.PrepList'!$N$2:$N$1500,"")&amp;"",""))</f>
        <v/>
      </c>
      <c r="F8708" s="638" t="str">
        <f>IF($C8708="","",IFERROR(_xlfn.XLOOKUP($C8708,'1.PrepList'!$I$2:$I$1500,'1.PrepList'!$K$2:$K$1500,"")&amp;"",""))</f>
        <v/>
      </c>
      <c r="H8708" s="644" t="str">
        <f>IF($C8708="","",IFERROR(IF(_xlfn.XLOOKUP($C8708,tbl_StartedStatus[Bold ID],tbl_StartedStatus[Started])="Started","Yes",IF(_xlfn.XLOOKUP($C8708,tbl_StartedStatus[Bold ID],tbl_StartedStatus[Started])="No Show","No Show","")),""))</f>
        <v/>
      </c>
    </row>
    <row r="8709" spans="1:8" ht="15" customHeight="1" thickBot="1">
      <c r="A8709" s="38" t="str">
        <f>IF($C8709="","",IFERROR(_xlfn.XLOOKUP($C8709,'1.PrepList'!$I$2:$I$1500,'1.PrepList'!$G$2:$G$1500,"")&amp;"",""))</f>
        <v/>
      </c>
      <c r="B8709" s="638" t="str">
        <f>IF($C8709="","",IFERROR(_xlfn.XLOOKUP($C8709,'1.PrepList'!$I$2:$I$1500,'1.PrepList'!$H$2:$H$1500,"")&amp;"",""))</f>
        <v/>
      </c>
      <c r="D8709" s="638" t="str">
        <f>IF($C8709="","",IFERROR(_xlfn.XLOOKUP($C8709,'1.PrepList'!$I$2:$I$1500,'1.PrepList'!$J$2:$J$1500,"")&amp;"",""))</f>
        <v/>
      </c>
      <c r="E8709" s="638" t="str">
        <f>IF($C8709="","",IFERROR(_xlfn.XLOOKUP($C8709,'1.PrepList'!$I$2:$I$1500,'1.PrepList'!$N$2:$N$1500,"")&amp;"",""))</f>
        <v/>
      </c>
      <c r="F8709" s="638" t="str">
        <f>IF($C8709="","",IFERROR(_xlfn.XLOOKUP($C8709,'1.PrepList'!$I$2:$I$1500,'1.PrepList'!$K$2:$K$1500,"")&amp;"",""))</f>
        <v/>
      </c>
      <c r="H8709" s="644" t="str">
        <f>IF($C8709="","",IFERROR(IF(_xlfn.XLOOKUP($C8709,tbl_StartedStatus[Bold ID],tbl_StartedStatus[Started])="Started","Yes",IF(_xlfn.XLOOKUP($C8709,tbl_StartedStatus[Bold ID],tbl_StartedStatus[Started])="No Show","No Show","")),""))</f>
        <v/>
      </c>
    </row>
    <row r="8710" spans="1:8" ht="15" customHeight="1" thickBot="1">
      <c r="A8710" s="38" t="str">
        <f>IF($C8710="","",IFERROR(_xlfn.XLOOKUP($C8710,'1.PrepList'!$I$2:$I$1500,'1.PrepList'!$G$2:$G$1500,"")&amp;"",""))</f>
        <v/>
      </c>
      <c r="B8710" s="638" t="str">
        <f>IF($C8710="","",IFERROR(_xlfn.XLOOKUP($C8710,'1.PrepList'!$I$2:$I$1500,'1.PrepList'!$H$2:$H$1500,"")&amp;"",""))</f>
        <v/>
      </c>
      <c r="D8710" s="638" t="str">
        <f>IF($C8710="","",IFERROR(_xlfn.XLOOKUP($C8710,'1.PrepList'!$I$2:$I$1500,'1.PrepList'!$J$2:$J$1500,"")&amp;"",""))</f>
        <v/>
      </c>
      <c r="E8710" s="638" t="str">
        <f>IF($C8710="","",IFERROR(_xlfn.XLOOKUP($C8710,'1.PrepList'!$I$2:$I$1500,'1.PrepList'!$N$2:$N$1500,"")&amp;"",""))</f>
        <v/>
      </c>
      <c r="F8710" s="638" t="str">
        <f>IF($C8710="","",IFERROR(_xlfn.XLOOKUP($C8710,'1.PrepList'!$I$2:$I$1500,'1.PrepList'!$K$2:$K$1500,"")&amp;"",""))</f>
        <v/>
      </c>
      <c r="H8710" s="644" t="str">
        <f>IF($C8710="","",IFERROR(IF(_xlfn.XLOOKUP($C8710,tbl_StartedStatus[Bold ID],tbl_StartedStatus[Started])="Started","Yes",IF(_xlfn.XLOOKUP($C8710,tbl_StartedStatus[Bold ID],tbl_StartedStatus[Started])="No Show","No Show","")),""))</f>
        <v/>
      </c>
    </row>
    <row r="8711" spans="1:8" ht="15" customHeight="1" thickBot="1">
      <c r="A8711" s="38" t="str">
        <f>IF($C8711="","",IFERROR(_xlfn.XLOOKUP($C8711,'1.PrepList'!$I$2:$I$1500,'1.PrepList'!$G$2:$G$1500,"")&amp;"",""))</f>
        <v/>
      </c>
      <c r="B8711" s="638" t="str">
        <f>IF($C8711="","",IFERROR(_xlfn.XLOOKUP($C8711,'1.PrepList'!$I$2:$I$1500,'1.PrepList'!$H$2:$H$1500,"")&amp;"",""))</f>
        <v/>
      </c>
      <c r="D8711" s="638" t="str">
        <f>IF($C8711="","",IFERROR(_xlfn.XLOOKUP($C8711,'1.PrepList'!$I$2:$I$1500,'1.PrepList'!$J$2:$J$1500,"")&amp;"",""))</f>
        <v/>
      </c>
      <c r="E8711" s="638" t="str">
        <f>IF($C8711="","",IFERROR(_xlfn.XLOOKUP($C8711,'1.PrepList'!$I$2:$I$1500,'1.PrepList'!$N$2:$N$1500,"")&amp;"",""))</f>
        <v/>
      </c>
      <c r="F8711" s="638" t="str">
        <f>IF($C8711="","",IFERROR(_xlfn.XLOOKUP($C8711,'1.PrepList'!$I$2:$I$1500,'1.PrepList'!$K$2:$K$1500,"")&amp;"",""))</f>
        <v/>
      </c>
      <c r="H8711" s="644" t="str">
        <f>IF($C8711="","",IFERROR(IF(_xlfn.XLOOKUP($C8711,tbl_StartedStatus[Bold ID],tbl_StartedStatus[Started])="Started","Yes",IF(_xlfn.XLOOKUP($C8711,tbl_StartedStatus[Bold ID],tbl_StartedStatus[Started])="No Show","No Show","")),""))</f>
        <v/>
      </c>
    </row>
    <row r="8712" spans="1:8" ht="15" customHeight="1" thickBot="1">
      <c r="A8712" s="38" t="str">
        <f>IF($C8712="","",IFERROR(_xlfn.XLOOKUP($C8712,'1.PrepList'!$I$2:$I$1500,'1.PrepList'!$G$2:$G$1500,"")&amp;"",""))</f>
        <v/>
      </c>
      <c r="B8712" s="638" t="str">
        <f>IF($C8712="","",IFERROR(_xlfn.XLOOKUP($C8712,'1.PrepList'!$I$2:$I$1500,'1.PrepList'!$H$2:$H$1500,"")&amp;"",""))</f>
        <v/>
      </c>
      <c r="D8712" s="638" t="str">
        <f>IF($C8712="","",IFERROR(_xlfn.XLOOKUP($C8712,'1.PrepList'!$I$2:$I$1500,'1.PrepList'!$J$2:$J$1500,"")&amp;"",""))</f>
        <v/>
      </c>
      <c r="E8712" s="638" t="str">
        <f>IF($C8712="","",IFERROR(_xlfn.XLOOKUP($C8712,'1.PrepList'!$I$2:$I$1500,'1.PrepList'!$N$2:$N$1500,"")&amp;"",""))</f>
        <v/>
      </c>
      <c r="F8712" s="638" t="str">
        <f>IF($C8712="","",IFERROR(_xlfn.XLOOKUP($C8712,'1.PrepList'!$I$2:$I$1500,'1.PrepList'!$K$2:$K$1500,"")&amp;"",""))</f>
        <v/>
      </c>
      <c r="H8712" s="644" t="str">
        <f>IF($C8712="","",IFERROR(IF(_xlfn.XLOOKUP($C8712,tbl_StartedStatus[Bold ID],tbl_StartedStatus[Started])="Started","Yes",IF(_xlfn.XLOOKUP($C8712,tbl_StartedStatus[Bold ID],tbl_StartedStatus[Started])="No Show","No Show","")),""))</f>
        <v/>
      </c>
    </row>
    <row r="8713" spans="1:8" ht="15" customHeight="1" thickBot="1">
      <c r="A8713" s="38" t="str">
        <f>IF($C8713="","",IFERROR(_xlfn.XLOOKUP($C8713,'1.PrepList'!$I$2:$I$1500,'1.PrepList'!$G$2:$G$1500,"")&amp;"",""))</f>
        <v/>
      </c>
      <c r="B8713" s="638" t="str">
        <f>IF($C8713="","",IFERROR(_xlfn.XLOOKUP($C8713,'1.PrepList'!$I$2:$I$1500,'1.PrepList'!$H$2:$H$1500,"")&amp;"",""))</f>
        <v/>
      </c>
      <c r="D8713" s="638" t="str">
        <f>IF($C8713="","",IFERROR(_xlfn.XLOOKUP($C8713,'1.PrepList'!$I$2:$I$1500,'1.PrepList'!$J$2:$J$1500,"")&amp;"",""))</f>
        <v/>
      </c>
      <c r="E8713" s="638" t="str">
        <f>IF($C8713="","",IFERROR(_xlfn.XLOOKUP($C8713,'1.PrepList'!$I$2:$I$1500,'1.PrepList'!$N$2:$N$1500,"")&amp;"",""))</f>
        <v/>
      </c>
      <c r="F8713" s="638" t="str">
        <f>IF($C8713="","",IFERROR(_xlfn.XLOOKUP($C8713,'1.PrepList'!$I$2:$I$1500,'1.PrepList'!$K$2:$K$1500,"")&amp;"",""))</f>
        <v/>
      </c>
      <c r="H8713" s="644" t="str">
        <f>IF($C8713="","",IFERROR(IF(_xlfn.XLOOKUP($C8713,tbl_StartedStatus[Bold ID],tbl_StartedStatus[Started])="Started","Yes",IF(_xlfn.XLOOKUP($C8713,tbl_StartedStatus[Bold ID],tbl_StartedStatus[Started])="No Show","No Show","")),""))</f>
        <v/>
      </c>
    </row>
    <row r="8714" spans="1:8" ht="15" customHeight="1" thickBot="1">
      <c r="A8714" s="38" t="str">
        <f>IF($C8714="","",IFERROR(_xlfn.XLOOKUP($C8714,'1.PrepList'!$I$2:$I$1500,'1.PrepList'!$G$2:$G$1500,"")&amp;"",""))</f>
        <v/>
      </c>
      <c r="B8714" s="638" t="str">
        <f>IF($C8714="","",IFERROR(_xlfn.XLOOKUP($C8714,'1.PrepList'!$I$2:$I$1500,'1.PrepList'!$H$2:$H$1500,"")&amp;"",""))</f>
        <v/>
      </c>
      <c r="D8714" s="638" t="str">
        <f>IF($C8714="","",IFERROR(_xlfn.XLOOKUP($C8714,'1.PrepList'!$I$2:$I$1500,'1.PrepList'!$J$2:$J$1500,"")&amp;"",""))</f>
        <v/>
      </c>
      <c r="E8714" s="638" t="str">
        <f>IF($C8714="","",IFERROR(_xlfn.XLOOKUP($C8714,'1.PrepList'!$I$2:$I$1500,'1.PrepList'!$N$2:$N$1500,"")&amp;"",""))</f>
        <v/>
      </c>
      <c r="F8714" s="638" t="str">
        <f>IF($C8714="","",IFERROR(_xlfn.XLOOKUP($C8714,'1.PrepList'!$I$2:$I$1500,'1.PrepList'!$K$2:$K$1500,"")&amp;"",""))</f>
        <v/>
      </c>
      <c r="H8714" s="644" t="str">
        <f>IF($C8714="","",IFERROR(IF(_xlfn.XLOOKUP($C8714,tbl_StartedStatus[Bold ID],tbl_StartedStatus[Started])="Started","Yes",IF(_xlfn.XLOOKUP($C8714,tbl_StartedStatus[Bold ID],tbl_StartedStatus[Started])="No Show","No Show","")),""))</f>
        <v/>
      </c>
    </row>
    <row r="8715" spans="1:8" ht="15" customHeight="1" thickBot="1">
      <c r="A8715" s="38" t="str">
        <f>IF($C8715="","",IFERROR(_xlfn.XLOOKUP($C8715,'1.PrepList'!$I$2:$I$1500,'1.PrepList'!$G$2:$G$1500,"")&amp;"",""))</f>
        <v/>
      </c>
      <c r="B8715" s="638" t="str">
        <f>IF($C8715="","",IFERROR(_xlfn.XLOOKUP($C8715,'1.PrepList'!$I$2:$I$1500,'1.PrepList'!$H$2:$H$1500,"")&amp;"",""))</f>
        <v/>
      </c>
      <c r="D8715" s="638" t="str">
        <f>IF($C8715="","",IFERROR(_xlfn.XLOOKUP($C8715,'1.PrepList'!$I$2:$I$1500,'1.PrepList'!$J$2:$J$1500,"")&amp;"",""))</f>
        <v/>
      </c>
      <c r="E8715" s="638" t="str">
        <f>IF($C8715="","",IFERROR(_xlfn.XLOOKUP($C8715,'1.PrepList'!$I$2:$I$1500,'1.PrepList'!$N$2:$N$1500,"")&amp;"",""))</f>
        <v/>
      </c>
      <c r="F8715" s="638" t="str">
        <f>IF($C8715="","",IFERROR(_xlfn.XLOOKUP($C8715,'1.PrepList'!$I$2:$I$1500,'1.PrepList'!$K$2:$K$1500,"")&amp;"",""))</f>
        <v/>
      </c>
      <c r="H8715" s="644" t="str">
        <f>IF($C8715="","",IFERROR(IF(_xlfn.XLOOKUP($C8715,tbl_StartedStatus[Bold ID],tbl_StartedStatus[Started])="Started","Yes",IF(_xlfn.XLOOKUP($C8715,tbl_StartedStatus[Bold ID],tbl_StartedStatus[Started])="No Show","No Show","")),""))</f>
        <v/>
      </c>
    </row>
    <row r="8716" spans="1:8" ht="15" customHeight="1" thickBot="1">
      <c r="A8716" s="38" t="str">
        <f>IF($C8716="","",IFERROR(_xlfn.XLOOKUP($C8716,'1.PrepList'!$I$2:$I$1500,'1.PrepList'!$G$2:$G$1500,"")&amp;"",""))</f>
        <v/>
      </c>
      <c r="B8716" s="638" t="str">
        <f>IF($C8716="","",IFERROR(_xlfn.XLOOKUP($C8716,'1.PrepList'!$I$2:$I$1500,'1.PrepList'!$H$2:$H$1500,"")&amp;"",""))</f>
        <v/>
      </c>
      <c r="D8716" s="638" t="str">
        <f>IF($C8716="","",IFERROR(_xlfn.XLOOKUP($C8716,'1.PrepList'!$I$2:$I$1500,'1.PrepList'!$J$2:$J$1500,"")&amp;"",""))</f>
        <v/>
      </c>
      <c r="E8716" s="638" t="str">
        <f>IF($C8716="","",IFERROR(_xlfn.XLOOKUP($C8716,'1.PrepList'!$I$2:$I$1500,'1.PrepList'!$N$2:$N$1500,"")&amp;"",""))</f>
        <v/>
      </c>
      <c r="F8716" s="638" t="str">
        <f>IF($C8716="","",IFERROR(_xlfn.XLOOKUP($C8716,'1.PrepList'!$I$2:$I$1500,'1.PrepList'!$K$2:$K$1500,"")&amp;"",""))</f>
        <v/>
      </c>
      <c r="H8716" s="644" t="str">
        <f>IF($C8716="","",IFERROR(IF(_xlfn.XLOOKUP($C8716,tbl_StartedStatus[Bold ID],tbl_StartedStatus[Started])="Started","Yes",IF(_xlfn.XLOOKUP($C8716,tbl_StartedStatus[Bold ID],tbl_StartedStatus[Started])="No Show","No Show","")),""))</f>
        <v/>
      </c>
    </row>
    <row r="8717" spans="1:8" ht="15" customHeight="1" thickBot="1">
      <c r="A8717" s="38" t="str">
        <f>IF($C8717="","",IFERROR(_xlfn.XLOOKUP($C8717,'1.PrepList'!$I$2:$I$1500,'1.PrepList'!$G$2:$G$1500,"")&amp;"",""))</f>
        <v/>
      </c>
      <c r="B8717" s="638" t="str">
        <f>IF($C8717="","",IFERROR(_xlfn.XLOOKUP($C8717,'1.PrepList'!$I$2:$I$1500,'1.PrepList'!$H$2:$H$1500,"")&amp;"",""))</f>
        <v/>
      </c>
      <c r="D8717" s="638" t="str">
        <f>IF($C8717="","",IFERROR(_xlfn.XLOOKUP($C8717,'1.PrepList'!$I$2:$I$1500,'1.PrepList'!$J$2:$J$1500,"")&amp;"",""))</f>
        <v/>
      </c>
      <c r="E8717" s="638" t="str">
        <f>IF($C8717="","",IFERROR(_xlfn.XLOOKUP($C8717,'1.PrepList'!$I$2:$I$1500,'1.PrepList'!$N$2:$N$1500,"")&amp;"",""))</f>
        <v/>
      </c>
      <c r="F8717" s="638" t="str">
        <f>IF($C8717="","",IFERROR(_xlfn.XLOOKUP($C8717,'1.PrepList'!$I$2:$I$1500,'1.PrepList'!$K$2:$K$1500,"")&amp;"",""))</f>
        <v/>
      </c>
      <c r="H8717" s="644" t="str">
        <f>IF($C8717="","",IFERROR(IF(_xlfn.XLOOKUP($C8717,tbl_StartedStatus[Bold ID],tbl_StartedStatus[Started])="Started","Yes",IF(_xlfn.XLOOKUP($C8717,tbl_StartedStatus[Bold ID],tbl_StartedStatus[Started])="No Show","No Show","")),""))</f>
        <v/>
      </c>
    </row>
    <row r="8718" spans="1:8" ht="15" customHeight="1" thickBot="1">
      <c r="A8718" s="38" t="str">
        <f>IF($C8718="","",IFERROR(_xlfn.XLOOKUP($C8718,'1.PrepList'!$I$2:$I$1500,'1.PrepList'!$G$2:$G$1500,"")&amp;"",""))</f>
        <v/>
      </c>
      <c r="B8718" s="638" t="str">
        <f>IF($C8718="","",IFERROR(_xlfn.XLOOKUP($C8718,'1.PrepList'!$I$2:$I$1500,'1.PrepList'!$H$2:$H$1500,"")&amp;"",""))</f>
        <v/>
      </c>
      <c r="D8718" s="638" t="str">
        <f>IF($C8718="","",IFERROR(_xlfn.XLOOKUP($C8718,'1.PrepList'!$I$2:$I$1500,'1.PrepList'!$J$2:$J$1500,"")&amp;"",""))</f>
        <v/>
      </c>
      <c r="E8718" s="638" t="str">
        <f>IF($C8718="","",IFERROR(_xlfn.XLOOKUP($C8718,'1.PrepList'!$I$2:$I$1500,'1.PrepList'!$N$2:$N$1500,"")&amp;"",""))</f>
        <v/>
      </c>
      <c r="F8718" s="638" t="str">
        <f>IF($C8718="","",IFERROR(_xlfn.XLOOKUP($C8718,'1.PrepList'!$I$2:$I$1500,'1.PrepList'!$K$2:$K$1500,"")&amp;"",""))</f>
        <v/>
      </c>
      <c r="H8718" s="644" t="str">
        <f>IF($C8718="","",IFERROR(IF(_xlfn.XLOOKUP($C8718,tbl_StartedStatus[Bold ID],tbl_StartedStatus[Started])="Started","Yes",IF(_xlfn.XLOOKUP($C8718,tbl_StartedStatus[Bold ID],tbl_StartedStatus[Started])="No Show","No Show","")),""))</f>
        <v/>
      </c>
    </row>
    <row r="8719" spans="1:8" ht="15" customHeight="1" thickBot="1">
      <c r="A8719" s="38" t="str">
        <f>IF($C8719="","",IFERROR(_xlfn.XLOOKUP($C8719,'1.PrepList'!$I$2:$I$1500,'1.PrepList'!$G$2:$G$1500,"")&amp;"",""))</f>
        <v/>
      </c>
      <c r="B8719" s="638" t="str">
        <f>IF($C8719="","",IFERROR(_xlfn.XLOOKUP($C8719,'1.PrepList'!$I$2:$I$1500,'1.PrepList'!$H$2:$H$1500,"")&amp;"",""))</f>
        <v/>
      </c>
      <c r="D8719" s="638" t="str">
        <f>IF($C8719="","",IFERROR(_xlfn.XLOOKUP($C8719,'1.PrepList'!$I$2:$I$1500,'1.PrepList'!$J$2:$J$1500,"")&amp;"",""))</f>
        <v/>
      </c>
      <c r="E8719" s="638" t="str">
        <f>IF($C8719="","",IFERROR(_xlfn.XLOOKUP($C8719,'1.PrepList'!$I$2:$I$1500,'1.PrepList'!$N$2:$N$1500,"")&amp;"",""))</f>
        <v/>
      </c>
      <c r="F8719" s="638" t="str">
        <f>IF($C8719="","",IFERROR(_xlfn.XLOOKUP($C8719,'1.PrepList'!$I$2:$I$1500,'1.PrepList'!$K$2:$K$1500,"")&amp;"",""))</f>
        <v/>
      </c>
      <c r="H8719" s="644" t="str">
        <f>IF($C8719="","",IFERROR(IF(_xlfn.XLOOKUP($C8719,tbl_StartedStatus[Bold ID],tbl_StartedStatus[Started])="Started","Yes",IF(_xlfn.XLOOKUP($C8719,tbl_StartedStatus[Bold ID],tbl_StartedStatus[Started])="No Show","No Show","")),""))</f>
        <v/>
      </c>
    </row>
    <row r="8720" spans="1:8" ht="15" customHeight="1" thickBot="1">
      <c r="A8720" s="38" t="str">
        <f>IF($C8720="","",IFERROR(_xlfn.XLOOKUP($C8720,'1.PrepList'!$I$2:$I$1500,'1.PrepList'!$G$2:$G$1500,"")&amp;"",""))</f>
        <v/>
      </c>
      <c r="B8720" s="638" t="str">
        <f>IF($C8720="","",IFERROR(_xlfn.XLOOKUP($C8720,'1.PrepList'!$I$2:$I$1500,'1.PrepList'!$H$2:$H$1500,"")&amp;"",""))</f>
        <v/>
      </c>
      <c r="D8720" s="638" t="str">
        <f>IF($C8720="","",IFERROR(_xlfn.XLOOKUP($C8720,'1.PrepList'!$I$2:$I$1500,'1.PrepList'!$J$2:$J$1500,"")&amp;"",""))</f>
        <v/>
      </c>
      <c r="E8720" s="638" t="str">
        <f>IF($C8720="","",IFERROR(_xlfn.XLOOKUP($C8720,'1.PrepList'!$I$2:$I$1500,'1.PrepList'!$N$2:$N$1500,"")&amp;"",""))</f>
        <v/>
      </c>
      <c r="F8720" s="638" t="str">
        <f>IF($C8720="","",IFERROR(_xlfn.XLOOKUP($C8720,'1.PrepList'!$I$2:$I$1500,'1.PrepList'!$K$2:$K$1500,"")&amp;"",""))</f>
        <v/>
      </c>
      <c r="H8720" s="644" t="str">
        <f>IF($C8720="","",IFERROR(IF(_xlfn.XLOOKUP($C8720,tbl_StartedStatus[Bold ID],tbl_StartedStatus[Started])="Started","Yes",IF(_xlfn.XLOOKUP($C8720,tbl_StartedStatus[Bold ID],tbl_StartedStatus[Started])="No Show","No Show","")),""))</f>
        <v/>
      </c>
    </row>
    <row r="8721" spans="1:8" ht="15" customHeight="1" thickBot="1">
      <c r="A8721" s="38" t="str">
        <f>IF($C8721="","",IFERROR(_xlfn.XLOOKUP($C8721,'1.PrepList'!$I$2:$I$1500,'1.PrepList'!$G$2:$G$1500,"")&amp;"",""))</f>
        <v/>
      </c>
      <c r="B8721" s="638" t="str">
        <f>IF($C8721="","",IFERROR(_xlfn.XLOOKUP($C8721,'1.PrepList'!$I$2:$I$1500,'1.PrepList'!$H$2:$H$1500,"")&amp;"",""))</f>
        <v/>
      </c>
      <c r="D8721" s="638" t="str">
        <f>IF($C8721="","",IFERROR(_xlfn.XLOOKUP($C8721,'1.PrepList'!$I$2:$I$1500,'1.PrepList'!$J$2:$J$1500,"")&amp;"",""))</f>
        <v/>
      </c>
      <c r="E8721" s="638" t="str">
        <f>IF($C8721="","",IFERROR(_xlfn.XLOOKUP($C8721,'1.PrepList'!$I$2:$I$1500,'1.PrepList'!$N$2:$N$1500,"")&amp;"",""))</f>
        <v/>
      </c>
      <c r="F8721" s="638" t="str">
        <f>IF($C8721="","",IFERROR(_xlfn.XLOOKUP($C8721,'1.PrepList'!$I$2:$I$1500,'1.PrepList'!$K$2:$K$1500,"")&amp;"",""))</f>
        <v/>
      </c>
      <c r="H8721" s="644" t="str">
        <f>IF($C8721="","",IFERROR(IF(_xlfn.XLOOKUP($C8721,tbl_StartedStatus[Bold ID],tbl_StartedStatus[Started])="Started","Yes",IF(_xlfn.XLOOKUP($C8721,tbl_StartedStatus[Bold ID],tbl_StartedStatus[Started])="No Show","No Show","")),""))</f>
        <v/>
      </c>
    </row>
    <row r="8722" spans="1:8" ht="15" customHeight="1" thickBot="1">
      <c r="A8722" s="38" t="str">
        <f>IF($C8722="","",IFERROR(_xlfn.XLOOKUP($C8722,'1.PrepList'!$I$2:$I$1500,'1.PrepList'!$G$2:$G$1500,"")&amp;"",""))</f>
        <v/>
      </c>
      <c r="B8722" s="638" t="str">
        <f>IF($C8722="","",IFERROR(_xlfn.XLOOKUP($C8722,'1.PrepList'!$I$2:$I$1500,'1.PrepList'!$H$2:$H$1500,"")&amp;"",""))</f>
        <v/>
      </c>
      <c r="D8722" s="638" t="str">
        <f>IF($C8722="","",IFERROR(_xlfn.XLOOKUP($C8722,'1.PrepList'!$I$2:$I$1500,'1.PrepList'!$J$2:$J$1500,"")&amp;"",""))</f>
        <v/>
      </c>
      <c r="E8722" s="638" t="str">
        <f>IF($C8722="","",IFERROR(_xlfn.XLOOKUP($C8722,'1.PrepList'!$I$2:$I$1500,'1.PrepList'!$N$2:$N$1500,"")&amp;"",""))</f>
        <v/>
      </c>
      <c r="F8722" s="638" t="str">
        <f>IF($C8722="","",IFERROR(_xlfn.XLOOKUP($C8722,'1.PrepList'!$I$2:$I$1500,'1.PrepList'!$K$2:$K$1500,"")&amp;"",""))</f>
        <v/>
      </c>
      <c r="H8722" s="644" t="str">
        <f>IF($C8722="","",IFERROR(IF(_xlfn.XLOOKUP($C8722,tbl_StartedStatus[Bold ID],tbl_StartedStatus[Started])="Started","Yes",IF(_xlfn.XLOOKUP($C8722,tbl_StartedStatus[Bold ID],tbl_StartedStatus[Started])="No Show","No Show","")),""))</f>
        <v/>
      </c>
    </row>
    <row r="8723" spans="1:8" ht="15" customHeight="1" thickBot="1">
      <c r="A8723" s="38" t="str">
        <f>IF($C8723="","",IFERROR(_xlfn.XLOOKUP($C8723,'1.PrepList'!$I$2:$I$1500,'1.PrepList'!$G$2:$G$1500,"")&amp;"",""))</f>
        <v/>
      </c>
      <c r="B8723" s="638" t="str">
        <f>IF($C8723="","",IFERROR(_xlfn.XLOOKUP($C8723,'1.PrepList'!$I$2:$I$1500,'1.PrepList'!$H$2:$H$1500,"")&amp;"",""))</f>
        <v/>
      </c>
      <c r="D8723" s="638" t="str">
        <f>IF($C8723="","",IFERROR(_xlfn.XLOOKUP($C8723,'1.PrepList'!$I$2:$I$1500,'1.PrepList'!$J$2:$J$1500,"")&amp;"",""))</f>
        <v/>
      </c>
      <c r="E8723" s="638" t="str">
        <f>IF($C8723="","",IFERROR(_xlfn.XLOOKUP($C8723,'1.PrepList'!$I$2:$I$1500,'1.PrepList'!$N$2:$N$1500,"")&amp;"",""))</f>
        <v/>
      </c>
      <c r="F8723" s="638" t="str">
        <f>IF($C8723="","",IFERROR(_xlfn.XLOOKUP($C8723,'1.PrepList'!$I$2:$I$1500,'1.PrepList'!$K$2:$K$1500,"")&amp;"",""))</f>
        <v/>
      </c>
      <c r="H8723" s="644" t="str">
        <f>IF($C8723="","",IFERROR(IF(_xlfn.XLOOKUP($C8723,tbl_StartedStatus[Bold ID],tbl_StartedStatus[Started])="Started","Yes",IF(_xlfn.XLOOKUP($C8723,tbl_StartedStatus[Bold ID],tbl_StartedStatus[Started])="No Show","No Show","")),""))</f>
        <v/>
      </c>
    </row>
    <row r="8724" spans="1:8" ht="15" customHeight="1" thickBot="1">
      <c r="A8724" s="38" t="str">
        <f>IF($C8724="","",IFERROR(_xlfn.XLOOKUP($C8724,'1.PrepList'!$I$2:$I$1500,'1.PrepList'!$G$2:$G$1500,"")&amp;"",""))</f>
        <v/>
      </c>
      <c r="B8724" s="638" t="str">
        <f>IF($C8724="","",IFERROR(_xlfn.XLOOKUP($C8724,'1.PrepList'!$I$2:$I$1500,'1.PrepList'!$H$2:$H$1500,"")&amp;"",""))</f>
        <v/>
      </c>
      <c r="D8724" s="638" t="str">
        <f>IF($C8724="","",IFERROR(_xlfn.XLOOKUP($C8724,'1.PrepList'!$I$2:$I$1500,'1.PrepList'!$J$2:$J$1500,"")&amp;"",""))</f>
        <v/>
      </c>
      <c r="E8724" s="638" t="str">
        <f>IF($C8724="","",IFERROR(_xlfn.XLOOKUP($C8724,'1.PrepList'!$I$2:$I$1500,'1.PrepList'!$N$2:$N$1500,"")&amp;"",""))</f>
        <v/>
      </c>
      <c r="F8724" s="638" t="str">
        <f>IF($C8724="","",IFERROR(_xlfn.XLOOKUP($C8724,'1.PrepList'!$I$2:$I$1500,'1.PrepList'!$K$2:$K$1500,"")&amp;"",""))</f>
        <v/>
      </c>
      <c r="H8724" s="644" t="str">
        <f>IF($C8724="","",IFERROR(IF(_xlfn.XLOOKUP($C8724,tbl_StartedStatus[Bold ID],tbl_StartedStatus[Started])="Started","Yes",IF(_xlfn.XLOOKUP($C8724,tbl_StartedStatus[Bold ID],tbl_StartedStatus[Started])="No Show","No Show","")),""))</f>
        <v/>
      </c>
    </row>
    <row r="8725" spans="1:8" ht="15" customHeight="1" thickBot="1">
      <c r="A8725" s="38" t="str">
        <f>IF($C8725="","",IFERROR(_xlfn.XLOOKUP($C8725,'1.PrepList'!$I$2:$I$1500,'1.PrepList'!$G$2:$G$1500,"")&amp;"",""))</f>
        <v/>
      </c>
      <c r="B8725" s="638" t="str">
        <f>IF($C8725="","",IFERROR(_xlfn.XLOOKUP($C8725,'1.PrepList'!$I$2:$I$1500,'1.PrepList'!$H$2:$H$1500,"")&amp;"",""))</f>
        <v/>
      </c>
      <c r="D8725" s="638" t="str">
        <f>IF($C8725="","",IFERROR(_xlfn.XLOOKUP($C8725,'1.PrepList'!$I$2:$I$1500,'1.PrepList'!$J$2:$J$1500,"")&amp;"",""))</f>
        <v/>
      </c>
      <c r="E8725" s="638" t="str">
        <f>IF($C8725="","",IFERROR(_xlfn.XLOOKUP($C8725,'1.PrepList'!$I$2:$I$1500,'1.PrepList'!$N$2:$N$1500,"")&amp;"",""))</f>
        <v/>
      </c>
      <c r="F8725" s="638" t="str">
        <f>IF($C8725="","",IFERROR(_xlfn.XLOOKUP($C8725,'1.PrepList'!$I$2:$I$1500,'1.PrepList'!$K$2:$K$1500,"")&amp;"",""))</f>
        <v/>
      </c>
      <c r="H8725" s="644" t="str">
        <f>IF($C8725="","",IFERROR(IF(_xlfn.XLOOKUP($C8725,tbl_StartedStatus[Bold ID],tbl_StartedStatus[Started])="Started","Yes",IF(_xlfn.XLOOKUP($C8725,tbl_StartedStatus[Bold ID],tbl_StartedStatus[Started])="No Show","No Show","")),""))</f>
        <v/>
      </c>
    </row>
    <row r="8726" spans="1:8" ht="15" customHeight="1" thickBot="1">
      <c r="A8726" s="38" t="str">
        <f>IF($C8726="","",IFERROR(_xlfn.XLOOKUP($C8726,'1.PrepList'!$I$2:$I$1500,'1.PrepList'!$G$2:$G$1500,"")&amp;"",""))</f>
        <v/>
      </c>
      <c r="B8726" s="638" t="str">
        <f>IF($C8726="","",IFERROR(_xlfn.XLOOKUP($C8726,'1.PrepList'!$I$2:$I$1500,'1.PrepList'!$H$2:$H$1500,"")&amp;"",""))</f>
        <v/>
      </c>
      <c r="D8726" s="638" t="str">
        <f>IF($C8726="","",IFERROR(_xlfn.XLOOKUP($C8726,'1.PrepList'!$I$2:$I$1500,'1.PrepList'!$J$2:$J$1500,"")&amp;"",""))</f>
        <v/>
      </c>
      <c r="E8726" s="638" t="str">
        <f>IF($C8726="","",IFERROR(_xlfn.XLOOKUP($C8726,'1.PrepList'!$I$2:$I$1500,'1.PrepList'!$N$2:$N$1500,"")&amp;"",""))</f>
        <v/>
      </c>
      <c r="F8726" s="638" t="str">
        <f>IF($C8726="","",IFERROR(_xlfn.XLOOKUP($C8726,'1.PrepList'!$I$2:$I$1500,'1.PrepList'!$K$2:$K$1500,"")&amp;"",""))</f>
        <v/>
      </c>
      <c r="H8726" s="644" t="str">
        <f>IF($C8726="","",IFERROR(IF(_xlfn.XLOOKUP($C8726,tbl_StartedStatus[Bold ID],tbl_StartedStatus[Started])="Started","Yes",IF(_xlfn.XLOOKUP($C8726,tbl_StartedStatus[Bold ID],tbl_StartedStatus[Started])="No Show","No Show","")),""))</f>
        <v/>
      </c>
    </row>
    <row r="8727" spans="1:8" ht="15" customHeight="1" thickBot="1">
      <c r="A8727" s="38" t="str">
        <f>IF($C8727="","",IFERROR(_xlfn.XLOOKUP($C8727,'1.PrepList'!$I$2:$I$1500,'1.PrepList'!$G$2:$G$1500,"")&amp;"",""))</f>
        <v/>
      </c>
      <c r="B8727" s="638" t="str">
        <f>IF($C8727="","",IFERROR(_xlfn.XLOOKUP($C8727,'1.PrepList'!$I$2:$I$1500,'1.PrepList'!$H$2:$H$1500,"")&amp;"",""))</f>
        <v/>
      </c>
      <c r="D8727" s="638" t="str">
        <f>IF($C8727="","",IFERROR(_xlfn.XLOOKUP($C8727,'1.PrepList'!$I$2:$I$1500,'1.PrepList'!$J$2:$J$1500,"")&amp;"",""))</f>
        <v/>
      </c>
      <c r="E8727" s="638" t="str">
        <f>IF($C8727="","",IFERROR(_xlfn.XLOOKUP($C8727,'1.PrepList'!$I$2:$I$1500,'1.PrepList'!$N$2:$N$1500,"")&amp;"",""))</f>
        <v/>
      </c>
      <c r="F8727" s="638" t="str">
        <f>IF($C8727="","",IFERROR(_xlfn.XLOOKUP($C8727,'1.PrepList'!$I$2:$I$1500,'1.PrepList'!$K$2:$K$1500,"")&amp;"",""))</f>
        <v/>
      </c>
      <c r="H8727" s="644" t="str">
        <f>IF($C8727="","",IFERROR(IF(_xlfn.XLOOKUP($C8727,tbl_StartedStatus[Bold ID],tbl_StartedStatus[Started])="Started","Yes",IF(_xlfn.XLOOKUP($C8727,tbl_StartedStatus[Bold ID],tbl_StartedStatus[Started])="No Show","No Show","")),""))</f>
        <v/>
      </c>
    </row>
    <row r="8728" spans="1:8" ht="15" customHeight="1" thickBot="1">
      <c r="A8728" s="38" t="str">
        <f>IF($C8728="","",IFERROR(_xlfn.XLOOKUP($C8728,'1.PrepList'!$I$2:$I$1500,'1.PrepList'!$G$2:$G$1500,"")&amp;"",""))</f>
        <v/>
      </c>
      <c r="B8728" s="638" t="str">
        <f>IF($C8728="","",IFERROR(_xlfn.XLOOKUP($C8728,'1.PrepList'!$I$2:$I$1500,'1.PrepList'!$H$2:$H$1500,"")&amp;"",""))</f>
        <v/>
      </c>
      <c r="D8728" s="638" t="str">
        <f>IF($C8728="","",IFERROR(_xlfn.XLOOKUP($C8728,'1.PrepList'!$I$2:$I$1500,'1.PrepList'!$J$2:$J$1500,"")&amp;"",""))</f>
        <v/>
      </c>
      <c r="E8728" s="638" t="str">
        <f>IF($C8728="","",IFERROR(_xlfn.XLOOKUP($C8728,'1.PrepList'!$I$2:$I$1500,'1.PrepList'!$N$2:$N$1500,"")&amp;"",""))</f>
        <v/>
      </c>
      <c r="F8728" s="638" t="str">
        <f>IF($C8728="","",IFERROR(_xlfn.XLOOKUP($C8728,'1.PrepList'!$I$2:$I$1500,'1.PrepList'!$K$2:$K$1500,"")&amp;"",""))</f>
        <v/>
      </c>
      <c r="H8728" s="644" t="str">
        <f>IF($C8728="","",IFERROR(IF(_xlfn.XLOOKUP($C8728,tbl_StartedStatus[Bold ID],tbl_StartedStatus[Started])="Started","Yes",IF(_xlfn.XLOOKUP($C8728,tbl_StartedStatus[Bold ID],tbl_StartedStatus[Started])="No Show","No Show","")),""))</f>
        <v/>
      </c>
    </row>
    <row r="8729" spans="1:8" ht="15" customHeight="1" thickBot="1">
      <c r="A8729" s="38" t="str">
        <f>IF($C8729="","",IFERROR(_xlfn.XLOOKUP($C8729,'1.PrepList'!$I$2:$I$1500,'1.PrepList'!$G$2:$G$1500,"")&amp;"",""))</f>
        <v/>
      </c>
      <c r="B8729" s="638" t="str">
        <f>IF($C8729="","",IFERROR(_xlfn.XLOOKUP($C8729,'1.PrepList'!$I$2:$I$1500,'1.PrepList'!$H$2:$H$1500,"")&amp;"",""))</f>
        <v/>
      </c>
      <c r="D8729" s="638" t="str">
        <f>IF($C8729="","",IFERROR(_xlfn.XLOOKUP($C8729,'1.PrepList'!$I$2:$I$1500,'1.PrepList'!$J$2:$J$1500,"")&amp;"",""))</f>
        <v/>
      </c>
      <c r="E8729" s="638" t="str">
        <f>IF($C8729="","",IFERROR(_xlfn.XLOOKUP($C8729,'1.PrepList'!$I$2:$I$1500,'1.PrepList'!$N$2:$N$1500,"")&amp;"",""))</f>
        <v/>
      </c>
      <c r="F8729" s="638" t="str">
        <f>IF($C8729="","",IFERROR(_xlfn.XLOOKUP($C8729,'1.PrepList'!$I$2:$I$1500,'1.PrepList'!$K$2:$K$1500,"")&amp;"",""))</f>
        <v/>
      </c>
      <c r="H8729" s="644" t="str">
        <f>IF($C8729="","",IFERROR(IF(_xlfn.XLOOKUP($C8729,tbl_StartedStatus[Bold ID],tbl_StartedStatus[Started])="Started","Yes",IF(_xlfn.XLOOKUP($C8729,tbl_StartedStatus[Bold ID],tbl_StartedStatus[Started])="No Show","No Show","")),""))</f>
        <v/>
      </c>
    </row>
    <row r="8730" spans="1:8" ht="15" customHeight="1" thickBot="1">
      <c r="A8730" s="38" t="str">
        <f>IF($C8730="","",IFERROR(_xlfn.XLOOKUP($C8730,'1.PrepList'!$I$2:$I$1500,'1.PrepList'!$G$2:$G$1500,"")&amp;"",""))</f>
        <v/>
      </c>
      <c r="B8730" s="638" t="str">
        <f>IF($C8730="","",IFERROR(_xlfn.XLOOKUP($C8730,'1.PrepList'!$I$2:$I$1500,'1.PrepList'!$H$2:$H$1500,"")&amp;"",""))</f>
        <v/>
      </c>
      <c r="D8730" s="638" t="str">
        <f>IF($C8730="","",IFERROR(_xlfn.XLOOKUP($C8730,'1.PrepList'!$I$2:$I$1500,'1.PrepList'!$J$2:$J$1500,"")&amp;"",""))</f>
        <v/>
      </c>
      <c r="E8730" s="638" t="str">
        <f>IF($C8730="","",IFERROR(_xlfn.XLOOKUP($C8730,'1.PrepList'!$I$2:$I$1500,'1.PrepList'!$N$2:$N$1500,"")&amp;"",""))</f>
        <v/>
      </c>
      <c r="F8730" s="638" t="str">
        <f>IF($C8730="","",IFERROR(_xlfn.XLOOKUP($C8730,'1.PrepList'!$I$2:$I$1500,'1.PrepList'!$K$2:$K$1500,"")&amp;"",""))</f>
        <v/>
      </c>
      <c r="H8730" s="644" t="str">
        <f>IF($C8730="","",IFERROR(IF(_xlfn.XLOOKUP($C8730,tbl_StartedStatus[Bold ID],tbl_StartedStatus[Started])="Started","Yes",IF(_xlfn.XLOOKUP($C8730,tbl_StartedStatus[Bold ID],tbl_StartedStatus[Started])="No Show","No Show","")),""))</f>
        <v/>
      </c>
    </row>
    <row r="8731" spans="1:8" ht="15" customHeight="1" thickBot="1">
      <c r="A8731" s="38" t="str">
        <f>IF($C8731="","",IFERROR(_xlfn.XLOOKUP($C8731,'1.PrepList'!$I$2:$I$1500,'1.PrepList'!$G$2:$G$1500,"")&amp;"",""))</f>
        <v/>
      </c>
      <c r="B8731" s="638" t="str">
        <f>IF($C8731="","",IFERROR(_xlfn.XLOOKUP($C8731,'1.PrepList'!$I$2:$I$1500,'1.PrepList'!$H$2:$H$1500,"")&amp;"",""))</f>
        <v/>
      </c>
      <c r="D8731" s="638" t="str">
        <f>IF($C8731="","",IFERROR(_xlfn.XLOOKUP($C8731,'1.PrepList'!$I$2:$I$1500,'1.PrepList'!$J$2:$J$1500,"")&amp;"",""))</f>
        <v/>
      </c>
      <c r="E8731" s="638" t="str">
        <f>IF($C8731="","",IFERROR(_xlfn.XLOOKUP($C8731,'1.PrepList'!$I$2:$I$1500,'1.PrepList'!$N$2:$N$1500,"")&amp;"",""))</f>
        <v/>
      </c>
      <c r="F8731" s="638" t="str">
        <f>IF($C8731="","",IFERROR(_xlfn.XLOOKUP($C8731,'1.PrepList'!$I$2:$I$1500,'1.PrepList'!$K$2:$K$1500,"")&amp;"",""))</f>
        <v/>
      </c>
      <c r="H8731" s="644" t="str">
        <f>IF($C8731="","",IFERROR(IF(_xlfn.XLOOKUP($C8731,tbl_StartedStatus[Bold ID],tbl_StartedStatus[Started])="Started","Yes",IF(_xlfn.XLOOKUP($C8731,tbl_StartedStatus[Bold ID],tbl_StartedStatus[Started])="No Show","No Show","")),""))</f>
        <v/>
      </c>
    </row>
    <row r="8732" spans="1:8" ht="15" customHeight="1" thickBot="1">
      <c r="A8732" s="38" t="str">
        <f>IF($C8732="","",IFERROR(_xlfn.XLOOKUP($C8732,'1.PrepList'!$I$2:$I$1500,'1.PrepList'!$G$2:$G$1500,"")&amp;"",""))</f>
        <v/>
      </c>
      <c r="B8732" s="638" t="str">
        <f>IF($C8732="","",IFERROR(_xlfn.XLOOKUP($C8732,'1.PrepList'!$I$2:$I$1500,'1.PrepList'!$H$2:$H$1500,"")&amp;"",""))</f>
        <v/>
      </c>
      <c r="D8732" s="638" t="str">
        <f>IF($C8732="","",IFERROR(_xlfn.XLOOKUP($C8732,'1.PrepList'!$I$2:$I$1500,'1.PrepList'!$J$2:$J$1500,"")&amp;"",""))</f>
        <v/>
      </c>
      <c r="E8732" s="638" t="str">
        <f>IF($C8732="","",IFERROR(_xlfn.XLOOKUP($C8732,'1.PrepList'!$I$2:$I$1500,'1.PrepList'!$N$2:$N$1500,"")&amp;"",""))</f>
        <v/>
      </c>
      <c r="F8732" s="638" t="str">
        <f>IF($C8732="","",IFERROR(_xlfn.XLOOKUP($C8732,'1.PrepList'!$I$2:$I$1500,'1.PrepList'!$K$2:$K$1500,"")&amp;"",""))</f>
        <v/>
      </c>
      <c r="H8732" s="644" t="str">
        <f>IF($C8732="","",IFERROR(IF(_xlfn.XLOOKUP($C8732,tbl_StartedStatus[Bold ID],tbl_StartedStatus[Started])="Started","Yes",IF(_xlfn.XLOOKUP($C8732,tbl_StartedStatus[Bold ID],tbl_StartedStatus[Started])="No Show","No Show","")),""))</f>
        <v/>
      </c>
    </row>
    <row r="8733" spans="1:8" ht="15" customHeight="1" thickBot="1">
      <c r="A8733" s="38" t="str">
        <f>IF($C8733="","",IFERROR(_xlfn.XLOOKUP($C8733,'1.PrepList'!$I$2:$I$1500,'1.PrepList'!$G$2:$G$1500,"")&amp;"",""))</f>
        <v/>
      </c>
      <c r="B8733" s="638" t="str">
        <f>IF($C8733="","",IFERROR(_xlfn.XLOOKUP($C8733,'1.PrepList'!$I$2:$I$1500,'1.PrepList'!$H$2:$H$1500,"")&amp;"",""))</f>
        <v/>
      </c>
      <c r="D8733" s="638" t="str">
        <f>IF($C8733="","",IFERROR(_xlfn.XLOOKUP($C8733,'1.PrepList'!$I$2:$I$1500,'1.PrepList'!$J$2:$J$1500,"")&amp;"",""))</f>
        <v/>
      </c>
      <c r="E8733" s="638" t="str">
        <f>IF($C8733="","",IFERROR(_xlfn.XLOOKUP($C8733,'1.PrepList'!$I$2:$I$1500,'1.PrepList'!$N$2:$N$1500,"")&amp;"",""))</f>
        <v/>
      </c>
      <c r="F8733" s="638" t="str">
        <f>IF($C8733="","",IFERROR(_xlfn.XLOOKUP($C8733,'1.PrepList'!$I$2:$I$1500,'1.PrepList'!$K$2:$K$1500,"")&amp;"",""))</f>
        <v/>
      </c>
      <c r="H8733" s="644" t="str">
        <f>IF($C8733="","",IFERROR(IF(_xlfn.XLOOKUP($C8733,tbl_StartedStatus[Bold ID],tbl_StartedStatus[Started])="Started","Yes",IF(_xlfn.XLOOKUP($C8733,tbl_StartedStatus[Bold ID],tbl_StartedStatus[Started])="No Show","No Show","")),""))</f>
        <v/>
      </c>
    </row>
    <row r="8734" spans="1:8" ht="15" customHeight="1" thickBot="1">
      <c r="A8734" s="38" t="str">
        <f>IF($C8734="","",IFERROR(_xlfn.XLOOKUP($C8734,'1.PrepList'!$I$2:$I$1500,'1.PrepList'!$G$2:$G$1500,"")&amp;"",""))</f>
        <v/>
      </c>
      <c r="B8734" s="638" t="str">
        <f>IF($C8734="","",IFERROR(_xlfn.XLOOKUP($C8734,'1.PrepList'!$I$2:$I$1500,'1.PrepList'!$H$2:$H$1500,"")&amp;"",""))</f>
        <v/>
      </c>
      <c r="D8734" s="638" t="str">
        <f>IF($C8734="","",IFERROR(_xlfn.XLOOKUP($C8734,'1.PrepList'!$I$2:$I$1500,'1.PrepList'!$J$2:$J$1500,"")&amp;"",""))</f>
        <v/>
      </c>
      <c r="E8734" s="638" t="str">
        <f>IF($C8734="","",IFERROR(_xlfn.XLOOKUP($C8734,'1.PrepList'!$I$2:$I$1500,'1.PrepList'!$N$2:$N$1500,"")&amp;"",""))</f>
        <v/>
      </c>
      <c r="F8734" s="638" t="str">
        <f>IF($C8734="","",IFERROR(_xlfn.XLOOKUP($C8734,'1.PrepList'!$I$2:$I$1500,'1.PrepList'!$K$2:$K$1500,"")&amp;"",""))</f>
        <v/>
      </c>
      <c r="H8734" s="644" t="str">
        <f>IF($C8734="","",IFERROR(IF(_xlfn.XLOOKUP($C8734,tbl_StartedStatus[Bold ID],tbl_StartedStatus[Started])="Started","Yes",IF(_xlfn.XLOOKUP($C8734,tbl_StartedStatus[Bold ID],tbl_StartedStatus[Started])="No Show","No Show","")),""))</f>
        <v/>
      </c>
    </row>
    <row r="8735" spans="1:8" ht="15" customHeight="1" thickBot="1">
      <c r="A8735" s="38" t="str">
        <f>IF($C8735="","",IFERROR(_xlfn.XLOOKUP($C8735,'1.PrepList'!$I$2:$I$1500,'1.PrepList'!$G$2:$G$1500,"")&amp;"",""))</f>
        <v/>
      </c>
      <c r="B8735" s="638" t="str">
        <f>IF($C8735="","",IFERROR(_xlfn.XLOOKUP($C8735,'1.PrepList'!$I$2:$I$1500,'1.PrepList'!$H$2:$H$1500,"")&amp;"",""))</f>
        <v/>
      </c>
      <c r="D8735" s="638" t="str">
        <f>IF($C8735="","",IFERROR(_xlfn.XLOOKUP($C8735,'1.PrepList'!$I$2:$I$1500,'1.PrepList'!$J$2:$J$1500,"")&amp;"",""))</f>
        <v/>
      </c>
      <c r="E8735" s="638" t="str">
        <f>IF($C8735="","",IFERROR(_xlfn.XLOOKUP($C8735,'1.PrepList'!$I$2:$I$1500,'1.PrepList'!$N$2:$N$1500,"")&amp;"",""))</f>
        <v/>
      </c>
      <c r="F8735" s="638" t="str">
        <f>IF($C8735="","",IFERROR(_xlfn.XLOOKUP($C8735,'1.PrepList'!$I$2:$I$1500,'1.PrepList'!$K$2:$K$1500,"")&amp;"",""))</f>
        <v/>
      </c>
      <c r="H8735" s="644" t="str">
        <f>IF($C8735="","",IFERROR(IF(_xlfn.XLOOKUP($C8735,tbl_StartedStatus[Bold ID],tbl_StartedStatus[Started])="Started","Yes",IF(_xlfn.XLOOKUP($C8735,tbl_StartedStatus[Bold ID],tbl_StartedStatus[Started])="No Show","No Show","")),""))</f>
        <v/>
      </c>
    </row>
    <row r="8736" spans="1:8" ht="15" customHeight="1" thickBot="1">
      <c r="A8736" s="38" t="str">
        <f>IF($C8736="","",IFERROR(_xlfn.XLOOKUP($C8736,'1.PrepList'!$I$2:$I$1500,'1.PrepList'!$G$2:$G$1500,"")&amp;"",""))</f>
        <v/>
      </c>
      <c r="B8736" s="638" t="str">
        <f>IF($C8736="","",IFERROR(_xlfn.XLOOKUP($C8736,'1.PrepList'!$I$2:$I$1500,'1.PrepList'!$H$2:$H$1500,"")&amp;"",""))</f>
        <v/>
      </c>
      <c r="D8736" s="638" t="str">
        <f>IF($C8736="","",IFERROR(_xlfn.XLOOKUP($C8736,'1.PrepList'!$I$2:$I$1500,'1.PrepList'!$J$2:$J$1500,"")&amp;"",""))</f>
        <v/>
      </c>
      <c r="E8736" s="638" t="str">
        <f>IF($C8736="","",IFERROR(_xlfn.XLOOKUP($C8736,'1.PrepList'!$I$2:$I$1500,'1.PrepList'!$N$2:$N$1500,"")&amp;"",""))</f>
        <v/>
      </c>
      <c r="F8736" s="638" t="str">
        <f>IF($C8736="","",IFERROR(_xlfn.XLOOKUP($C8736,'1.PrepList'!$I$2:$I$1500,'1.PrepList'!$K$2:$K$1500,"")&amp;"",""))</f>
        <v/>
      </c>
      <c r="H8736" s="644" t="str">
        <f>IF($C8736="","",IFERROR(IF(_xlfn.XLOOKUP($C8736,tbl_StartedStatus[Bold ID],tbl_StartedStatus[Started])="Started","Yes",IF(_xlfn.XLOOKUP($C8736,tbl_StartedStatus[Bold ID],tbl_StartedStatus[Started])="No Show","No Show","")),""))</f>
        <v/>
      </c>
    </row>
    <row r="8737" spans="1:8" ht="15" customHeight="1" thickBot="1">
      <c r="A8737" s="38" t="str">
        <f>IF($C8737="","",IFERROR(_xlfn.XLOOKUP($C8737,'1.PrepList'!$I$2:$I$1500,'1.PrepList'!$G$2:$G$1500,"")&amp;"",""))</f>
        <v/>
      </c>
      <c r="B8737" s="638" t="str">
        <f>IF($C8737="","",IFERROR(_xlfn.XLOOKUP($C8737,'1.PrepList'!$I$2:$I$1500,'1.PrepList'!$H$2:$H$1500,"")&amp;"",""))</f>
        <v/>
      </c>
      <c r="D8737" s="638" t="str">
        <f>IF($C8737="","",IFERROR(_xlfn.XLOOKUP($C8737,'1.PrepList'!$I$2:$I$1500,'1.PrepList'!$J$2:$J$1500,"")&amp;"",""))</f>
        <v/>
      </c>
      <c r="E8737" s="638" t="str">
        <f>IF($C8737="","",IFERROR(_xlfn.XLOOKUP($C8737,'1.PrepList'!$I$2:$I$1500,'1.PrepList'!$N$2:$N$1500,"")&amp;"",""))</f>
        <v/>
      </c>
      <c r="F8737" s="638" t="str">
        <f>IF($C8737="","",IFERROR(_xlfn.XLOOKUP($C8737,'1.PrepList'!$I$2:$I$1500,'1.PrepList'!$K$2:$K$1500,"")&amp;"",""))</f>
        <v/>
      </c>
      <c r="H8737" s="644" t="str">
        <f>IF($C8737="","",IFERROR(IF(_xlfn.XLOOKUP($C8737,tbl_StartedStatus[Bold ID],tbl_StartedStatus[Started])="Started","Yes",IF(_xlfn.XLOOKUP($C8737,tbl_StartedStatus[Bold ID],tbl_StartedStatus[Started])="No Show","No Show","")),""))</f>
        <v/>
      </c>
    </row>
    <row r="8738" spans="1:8" ht="15" customHeight="1" thickBot="1">
      <c r="A8738" s="38" t="str">
        <f>IF($C8738="","",IFERROR(_xlfn.XLOOKUP($C8738,'1.PrepList'!$I$2:$I$1500,'1.PrepList'!$G$2:$G$1500,"")&amp;"",""))</f>
        <v/>
      </c>
      <c r="B8738" s="638" t="str">
        <f>IF($C8738="","",IFERROR(_xlfn.XLOOKUP($C8738,'1.PrepList'!$I$2:$I$1500,'1.PrepList'!$H$2:$H$1500,"")&amp;"",""))</f>
        <v/>
      </c>
      <c r="D8738" s="638" t="str">
        <f>IF($C8738="","",IFERROR(_xlfn.XLOOKUP($C8738,'1.PrepList'!$I$2:$I$1500,'1.PrepList'!$J$2:$J$1500,"")&amp;"",""))</f>
        <v/>
      </c>
      <c r="E8738" s="638" t="str">
        <f>IF($C8738="","",IFERROR(_xlfn.XLOOKUP($C8738,'1.PrepList'!$I$2:$I$1500,'1.PrepList'!$N$2:$N$1500,"")&amp;"",""))</f>
        <v/>
      </c>
      <c r="F8738" s="638" t="str">
        <f>IF($C8738="","",IFERROR(_xlfn.XLOOKUP($C8738,'1.PrepList'!$I$2:$I$1500,'1.PrepList'!$K$2:$K$1500,"")&amp;"",""))</f>
        <v/>
      </c>
      <c r="H8738" s="644" t="str">
        <f>IF($C8738="","",IFERROR(IF(_xlfn.XLOOKUP($C8738,tbl_StartedStatus[Bold ID],tbl_StartedStatus[Started])="Started","Yes",IF(_xlfn.XLOOKUP($C8738,tbl_StartedStatus[Bold ID],tbl_StartedStatus[Started])="No Show","No Show","")),""))</f>
        <v/>
      </c>
    </row>
    <row r="8739" spans="1:8" ht="15" customHeight="1" thickBot="1">
      <c r="A8739" s="38" t="str">
        <f>IF($C8739="","",IFERROR(_xlfn.XLOOKUP($C8739,'1.PrepList'!$I$2:$I$1500,'1.PrepList'!$G$2:$G$1500,"")&amp;"",""))</f>
        <v/>
      </c>
      <c r="B8739" s="638" t="str">
        <f>IF($C8739="","",IFERROR(_xlfn.XLOOKUP($C8739,'1.PrepList'!$I$2:$I$1500,'1.PrepList'!$H$2:$H$1500,"")&amp;"",""))</f>
        <v/>
      </c>
      <c r="D8739" s="638" t="str">
        <f>IF($C8739="","",IFERROR(_xlfn.XLOOKUP($C8739,'1.PrepList'!$I$2:$I$1500,'1.PrepList'!$J$2:$J$1500,"")&amp;"",""))</f>
        <v/>
      </c>
      <c r="E8739" s="638" t="str">
        <f>IF($C8739="","",IFERROR(_xlfn.XLOOKUP($C8739,'1.PrepList'!$I$2:$I$1500,'1.PrepList'!$N$2:$N$1500,"")&amp;"",""))</f>
        <v/>
      </c>
      <c r="F8739" s="638" t="str">
        <f>IF($C8739="","",IFERROR(_xlfn.XLOOKUP($C8739,'1.PrepList'!$I$2:$I$1500,'1.PrepList'!$K$2:$K$1500,"")&amp;"",""))</f>
        <v/>
      </c>
      <c r="H8739" s="644" t="str">
        <f>IF($C8739="","",IFERROR(IF(_xlfn.XLOOKUP($C8739,tbl_StartedStatus[Bold ID],tbl_StartedStatus[Started])="Started","Yes",IF(_xlfn.XLOOKUP($C8739,tbl_StartedStatus[Bold ID],tbl_StartedStatus[Started])="No Show","No Show","")),""))</f>
        <v/>
      </c>
    </row>
    <row r="8740" spans="1:8" ht="15" customHeight="1" thickBot="1">
      <c r="A8740" s="38" t="str">
        <f>IF($C8740="","",IFERROR(_xlfn.XLOOKUP($C8740,'1.PrepList'!$I$2:$I$1500,'1.PrepList'!$G$2:$G$1500,"")&amp;"",""))</f>
        <v/>
      </c>
      <c r="B8740" s="638" t="str">
        <f>IF($C8740="","",IFERROR(_xlfn.XLOOKUP($C8740,'1.PrepList'!$I$2:$I$1500,'1.PrepList'!$H$2:$H$1500,"")&amp;"",""))</f>
        <v/>
      </c>
      <c r="D8740" s="638" t="str">
        <f>IF($C8740="","",IFERROR(_xlfn.XLOOKUP($C8740,'1.PrepList'!$I$2:$I$1500,'1.PrepList'!$J$2:$J$1500,"")&amp;"",""))</f>
        <v/>
      </c>
      <c r="E8740" s="638" t="str">
        <f>IF($C8740="","",IFERROR(_xlfn.XLOOKUP($C8740,'1.PrepList'!$I$2:$I$1500,'1.PrepList'!$N$2:$N$1500,"")&amp;"",""))</f>
        <v/>
      </c>
      <c r="F8740" s="638" t="str">
        <f>IF($C8740="","",IFERROR(_xlfn.XLOOKUP($C8740,'1.PrepList'!$I$2:$I$1500,'1.PrepList'!$K$2:$K$1500,"")&amp;"",""))</f>
        <v/>
      </c>
      <c r="H8740" s="644" t="str">
        <f>IF($C8740="","",IFERROR(IF(_xlfn.XLOOKUP($C8740,tbl_StartedStatus[Bold ID],tbl_StartedStatus[Started])="Started","Yes",IF(_xlfn.XLOOKUP($C8740,tbl_StartedStatus[Bold ID],tbl_StartedStatus[Started])="No Show","No Show","")),""))</f>
        <v/>
      </c>
    </row>
    <row r="8741" spans="1:8" ht="15" customHeight="1" thickBot="1">
      <c r="A8741" s="38" t="str">
        <f>IF($C8741="","",IFERROR(_xlfn.XLOOKUP($C8741,'1.PrepList'!$I$2:$I$1500,'1.PrepList'!$G$2:$G$1500,"")&amp;"",""))</f>
        <v/>
      </c>
      <c r="B8741" s="638" t="str">
        <f>IF($C8741="","",IFERROR(_xlfn.XLOOKUP($C8741,'1.PrepList'!$I$2:$I$1500,'1.PrepList'!$H$2:$H$1500,"")&amp;"",""))</f>
        <v/>
      </c>
      <c r="D8741" s="638" t="str">
        <f>IF($C8741="","",IFERROR(_xlfn.XLOOKUP($C8741,'1.PrepList'!$I$2:$I$1500,'1.PrepList'!$J$2:$J$1500,"")&amp;"",""))</f>
        <v/>
      </c>
      <c r="E8741" s="638" t="str">
        <f>IF($C8741="","",IFERROR(_xlfn.XLOOKUP($C8741,'1.PrepList'!$I$2:$I$1500,'1.PrepList'!$N$2:$N$1500,"")&amp;"",""))</f>
        <v/>
      </c>
      <c r="F8741" s="638" t="str">
        <f>IF($C8741="","",IFERROR(_xlfn.XLOOKUP($C8741,'1.PrepList'!$I$2:$I$1500,'1.PrepList'!$K$2:$K$1500,"")&amp;"",""))</f>
        <v/>
      </c>
      <c r="H8741" s="644" t="str">
        <f>IF($C8741="","",IFERROR(IF(_xlfn.XLOOKUP($C8741,tbl_StartedStatus[Bold ID],tbl_StartedStatus[Started])="Started","Yes",IF(_xlfn.XLOOKUP($C8741,tbl_StartedStatus[Bold ID],tbl_StartedStatus[Started])="No Show","No Show","")),""))</f>
        <v/>
      </c>
    </row>
    <row r="8742" spans="1:8" ht="15" customHeight="1" thickBot="1">
      <c r="A8742" s="38" t="str">
        <f>IF($C8742="","",IFERROR(_xlfn.XLOOKUP($C8742,'1.PrepList'!$I$2:$I$1500,'1.PrepList'!$G$2:$G$1500,"")&amp;"",""))</f>
        <v/>
      </c>
      <c r="B8742" s="638" t="str">
        <f>IF($C8742="","",IFERROR(_xlfn.XLOOKUP($C8742,'1.PrepList'!$I$2:$I$1500,'1.PrepList'!$H$2:$H$1500,"")&amp;"",""))</f>
        <v/>
      </c>
      <c r="D8742" s="638" t="str">
        <f>IF($C8742="","",IFERROR(_xlfn.XLOOKUP($C8742,'1.PrepList'!$I$2:$I$1500,'1.PrepList'!$J$2:$J$1500,"")&amp;"",""))</f>
        <v/>
      </c>
      <c r="E8742" s="638" t="str">
        <f>IF($C8742="","",IFERROR(_xlfn.XLOOKUP($C8742,'1.PrepList'!$I$2:$I$1500,'1.PrepList'!$N$2:$N$1500,"")&amp;"",""))</f>
        <v/>
      </c>
      <c r="F8742" s="638" t="str">
        <f>IF($C8742="","",IFERROR(_xlfn.XLOOKUP($C8742,'1.PrepList'!$I$2:$I$1500,'1.PrepList'!$K$2:$K$1500,"")&amp;"",""))</f>
        <v/>
      </c>
      <c r="H8742" s="644" t="str">
        <f>IF($C8742="","",IFERROR(IF(_xlfn.XLOOKUP($C8742,tbl_StartedStatus[Bold ID],tbl_StartedStatus[Started])="Started","Yes",IF(_xlfn.XLOOKUP($C8742,tbl_StartedStatus[Bold ID],tbl_StartedStatus[Started])="No Show","No Show","")),""))</f>
        <v/>
      </c>
    </row>
    <row r="8743" spans="1:8" ht="15" customHeight="1" thickBot="1">
      <c r="A8743" s="38" t="str">
        <f>IF($C8743="","",IFERROR(_xlfn.XLOOKUP($C8743,'1.PrepList'!$I$2:$I$1500,'1.PrepList'!$G$2:$G$1500,"")&amp;"",""))</f>
        <v/>
      </c>
      <c r="B8743" s="638" t="str">
        <f>IF($C8743="","",IFERROR(_xlfn.XLOOKUP($C8743,'1.PrepList'!$I$2:$I$1500,'1.PrepList'!$H$2:$H$1500,"")&amp;"",""))</f>
        <v/>
      </c>
      <c r="D8743" s="638" t="str">
        <f>IF($C8743="","",IFERROR(_xlfn.XLOOKUP($C8743,'1.PrepList'!$I$2:$I$1500,'1.PrepList'!$J$2:$J$1500,"")&amp;"",""))</f>
        <v/>
      </c>
      <c r="E8743" s="638" t="str">
        <f>IF($C8743="","",IFERROR(_xlfn.XLOOKUP($C8743,'1.PrepList'!$I$2:$I$1500,'1.PrepList'!$N$2:$N$1500,"")&amp;"",""))</f>
        <v/>
      </c>
      <c r="F8743" s="638" t="str">
        <f>IF($C8743="","",IFERROR(_xlfn.XLOOKUP($C8743,'1.PrepList'!$I$2:$I$1500,'1.PrepList'!$K$2:$K$1500,"")&amp;"",""))</f>
        <v/>
      </c>
      <c r="H8743" s="644" t="str">
        <f>IF($C8743="","",IFERROR(IF(_xlfn.XLOOKUP($C8743,tbl_StartedStatus[Bold ID],tbl_StartedStatus[Started])="Started","Yes",IF(_xlfn.XLOOKUP($C8743,tbl_StartedStatus[Bold ID],tbl_StartedStatus[Started])="No Show","No Show","")),""))</f>
        <v/>
      </c>
    </row>
    <row r="8744" spans="1:8" ht="15" customHeight="1" thickBot="1">
      <c r="A8744" s="38" t="str">
        <f>IF($C8744="","",IFERROR(_xlfn.XLOOKUP($C8744,'1.PrepList'!$I$2:$I$1500,'1.PrepList'!$G$2:$G$1500,"")&amp;"",""))</f>
        <v/>
      </c>
      <c r="B8744" s="638" t="str">
        <f>IF($C8744="","",IFERROR(_xlfn.XLOOKUP($C8744,'1.PrepList'!$I$2:$I$1500,'1.PrepList'!$H$2:$H$1500,"")&amp;"",""))</f>
        <v/>
      </c>
      <c r="D8744" s="638" t="str">
        <f>IF($C8744="","",IFERROR(_xlfn.XLOOKUP($C8744,'1.PrepList'!$I$2:$I$1500,'1.PrepList'!$J$2:$J$1500,"")&amp;"",""))</f>
        <v/>
      </c>
      <c r="E8744" s="638" t="str">
        <f>IF($C8744="","",IFERROR(_xlfn.XLOOKUP($C8744,'1.PrepList'!$I$2:$I$1500,'1.PrepList'!$N$2:$N$1500,"")&amp;"",""))</f>
        <v/>
      </c>
      <c r="F8744" s="638" t="str">
        <f>IF($C8744="","",IFERROR(_xlfn.XLOOKUP($C8744,'1.PrepList'!$I$2:$I$1500,'1.PrepList'!$K$2:$K$1500,"")&amp;"",""))</f>
        <v/>
      </c>
      <c r="H8744" s="644" t="str">
        <f>IF($C8744="","",IFERROR(IF(_xlfn.XLOOKUP($C8744,tbl_StartedStatus[Bold ID],tbl_StartedStatus[Started])="Started","Yes",IF(_xlfn.XLOOKUP($C8744,tbl_StartedStatus[Bold ID],tbl_StartedStatus[Started])="No Show","No Show","")),""))</f>
        <v/>
      </c>
    </row>
    <row r="8745" spans="1:8" ht="15" customHeight="1" thickBot="1">
      <c r="A8745" s="38" t="str">
        <f>IF($C8745="","",IFERROR(_xlfn.XLOOKUP($C8745,'1.PrepList'!$I$2:$I$1500,'1.PrepList'!$G$2:$G$1500,"")&amp;"",""))</f>
        <v/>
      </c>
      <c r="B8745" s="638" t="str">
        <f>IF($C8745="","",IFERROR(_xlfn.XLOOKUP($C8745,'1.PrepList'!$I$2:$I$1500,'1.PrepList'!$H$2:$H$1500,"")&amp;"",""))</f>
        <v/>
      </c>
      <c r="D8745" s="638" t="str">
        <f>IF($C8745="","",IFERROR(_xlfn.XLOOKUP($C8745,'1.PrepList'!$I$2:$I$1500,'1.PrepList'!$J$2:$J$1500,"")&amp;"",""))</f>
        <v/>
      </c>
      <c r="E8745" s="638" t="str">
        <f>IF($C8745="","",IFERROR(_xlfn.XLOOKUP($C8745,'1.PrepList'!$I$2:$I$1500,'1.PrepList'!$N$2:$N$1500,"")&amp;"",""))</f>
        <v/>
      </c>
      <c r="F8745" s="638" t="str">
        <f>IF($C8745="","",IFERROR(_xlfn.XLOOKUP($C8745,'1.PrepList'!$I$2:$I$1500,'1.PrepList'!$K$2:$K$1500,"")&amp;"",""))</f>
        <v/>
      </c>
      <c r="H8745" s="644" t="str">
        <f>IF($C8745="","",IFERROR(IF(_xlfn.XLOOKUP($C8745,tbl_StartedStatus[Bold ID],tbl_StartedStatus[Started])="Started","Yes",IF(_xlfn.XLOOKUP($C8745,tbl_StartedStatus[Bold ID],tbl_StartedStatus[Started])="No Show","No Show","")),""))</f>
        <v/>
      </c>
    </row>
    <row r="8746" spans="1:8" ht="15" customHeight="1" thickBot="1">
      <c r="A8746" s="38" t="str">
        <f>IF($C8746="","",IFERROR(_xlfn.XLOOKUP($C8746,'1.PrepList'!$I$2:$I$1500,'1.PrepList'!$G$2:$G$1500,"")&amp;"",""))</f>
        <v/>
      </c>
      <c r="B8746" s="638" t="str">
        <f>IF($C8746="","",IFERROR(_xlfn.XLOOKUP($C8746,'1.PrepList'!$I$2:$I$1500,'1.PrepList'!$H$2:$H$1500,"")&amp;"",""))</f>
        <v/>
      </c>
      <c r="D8746" s="638" t="str">
        <f>IF($C8746="","",IFERROR(_xlfn.XLOOKUP($C8746,'1.PrepList'!$I$2:$I$1500,'1.PrepList'!$J$2:$J$1500,"")&amp;"",""))</f>
        <v/>
      </c>
      <c r="E8746" s="638" t="str">
        <f>IF($C8746="","",IFERROR(_xlfn.XLOOKUP($C8746,'1.PrepList'!$I$2:$I$1500,'1.PrepList'!$N$2:$N$1500,"")&amp;"",""))</f>
        <v/>
      </c>
      <c r="F8746" s="638" t="str">
        <f>IF($C8746="","",IFERROR(_xlfn.XLOOKUP($C8746,'1.PrepList'!$I$2:$I$1500,'1.PrepList'!$K$2:$K$1500,"")&amp;"",""))</f>
        <v/>
      </c>
      <c r="H8746" s="644" t="str">
        <f>IF($C8746="","",IFERROR(IF(_xlfn.XLOOKUP($C8746,tbl_StartedStatus[Bold ID],tbl_StartedStatus[Started])="Started","Yes",IF(_xlfn.XLOOKUP($C8746,tbl_StartedStatus[Bold ID],tbl_StartedStatus[Started])="No Show","No Show","")),""))</f>
        <v/>
      </c>
    </row>
    <row r="8747" spans="1:8" ht="15" customHeight="1" thickBot="1">
      <c r="A8747" s="38" t="str">
        <f>IF($C8747="","",IFERROR(_xlfn.XLOOKUP($C8747,'1.PrepList'!$I$2:$I$1500,'1.PrepList'!$G$2:$G$1500,"")&amp;"",""))</f>
        <v/>
      </c>
      <c r="B8747" s="638" t="str">
        <f>IF($C8747="","",IFERROR(_xlfn.XLOOKUP($C8747,'1.PrepList'!$I$2:$I$1500,'1.PrepList'!$H$2:$H$1500,"")&amp;"",""))</f>
        <v/>
      </c>
      <c r="D8747" s="638" t="str">
        <f>IF($C8747="","",IFERROR(_xlfn.XLOOKUP($C8747,'1.PrepList'!$I$2:$I$1500,'1.PrepList'!$J$2:$J$1500,"")&amp;"",""))</f>
        <v/>
      </c>
      <c r="E8747" s="638" t="str">
        <f>IF($C8747="","",IFERROR(_xlfn.XLOOKUP($C8747,'1.PrepList'!$I$2:$I$1500,'1.PrepList'!$N$2:$N$1500,"")&amp;"",""))</f>
        <v/>
      </c>
      <c r="F8747" s="638" t="str">
        <f>IF($C8747="","",IFERROR(_xlfn.XLOOKUP($C8747,'1.PrepList'!$I$2:$I$1500,'1.PrepList'!$K$2:$K$1500,"")&amp;"",""))</f>
        <v/>
      </c>
      <c r="H8747" s="644" t="str">
        <f>IF($C8747="","",IFERROR(IF(_xlfn.XLOOKUP($C8747,tbl_StartedStatus[Bold ID],tbl_StartedStatus[Started])="Started","Yes",IF(_xlfn.XLOOKUP($C8747,tbl_StartedStatus[Bold ID],tbl_StartedStatus[Started])="No Show","No Show","")),""))</f>
        <v/>
      </c>
    </row>
    <row r="8748" spans="1:8" ht="15" customHeight="1" thickBot="1">
      <c r="A8748" s="38" t="str">
        <f>IF($C8748="","",IFERROR(_xlfn.XLOOKUP($C8748,'1.PrepList'!$I$2:$I$1500,'1.PrepList'!$G$2:$G$1500,"")&amp;"",""))</f>
        <v/>
      </c>
      <c r="B8748" s="638" t="str">
        <f>IF($C8748="","",IFERROR(_xlfn.XLOOKUP($C8748,'1.PrepList'!$I$2:$I$1500,'1.PrepList'!$H$2:$H$1500,"")&amp;"",""))</f>
        <v/>
      </c>
      <c r="D8748" s="638" t="str">
        <f>IF($C8748="","",IFERROR(_xlfn.XLOOKUP($C8748,'1.PrepList'!$I$2:$I$1500,'1.PrepList'!$J$2:$J$1500,"")&amp;"",""))</f>
        <v/>
      </c>
      <c r="E8748" s="638" t="str">
        <f>IF($C8748="","",IFERROR(_xlfn.XLOOKUP($C8748,'1.PrepList'!$I$2:$I$1500,'1.PrepList'!$N$2:$N$1500,"")&amp;"",""))</f>
        <v/>
      </c>
      <c r="F8748" s="638" t="str">
        <f>IF($C8748="","",IFERROR(_xlfn.XLOOKUP($C8748,'1.PrepList'!$I$2:$I$1500,'1.PrepList'!$K$2:$K$1500,"")&amp;"",""))</f>
        <v/>
      </c>
      <c r="H8748" s="644" t="str">
        <f>IF($C8748="","",IFERROR(IF(_xlfn.XLOOKUP($C8748,tbl_StartedStatus[Bold ID],tbl_StartedStatus[Started])="Started","Yes",IF(_xlfn.XLOOKUP($C8748,tbl_StartedStatus[Bold ID],tbl_StartedStatus[Started])="No Show","No Show","")),""))</f>
        <v/>
      </c>
    </row>
    <row r="8749" spans="1:8" ht="15" customHeight="1" thickBot="1">
      <c r="A8749" s="38" t="str">
        <f>IF($C8749="","",IFERROR(_xlfn.XLOOKUP($C8749,'1.PrepList'!$I$2:$I$1500,'1.PrepList'!$G$2:$G$1500,"")&amp;"",""))</f>
        <v/>
      </c>
      <c r="B8749" s="638" t="str">
        <f>IF($C8749="","",IFERROR(_xlfn.XLOOKUP($C8749,'1.PrepList'!$I$2:$I$1500,'1.PrepList'!$H$2:$H$1500,"")&amp;"",""))</f>
        <v/>
      </c>
      <c r="D8749" s="638" t="str">
        <f>IF($C8749="","",IFERROR(_xlfn.XLOOKUP($C8749,'1.PrepList'!$I$2:$I$1500,'1.PrepList'!$J$2:$J$1500,"")&amp;"",""))</f>
        <v/>
      </c>
      <c r="E8749" s="638" t="str">
        <f>IF($C8749="","",IFERROR(_xlfn.XLOOKUP($C8749,'1.PrepList'!$I$2:$I$1500,'1.PrepList'!$N$2:$N$1500,"")&amp;"",""))</f>
        <v/>
      </c>
      <c r="F8749" s="638" t="str">
        <f>IF($C8749="","",IFERROR(_xlfn.XLOOKUP($C8749,'1.PrepList'!$I$2:$I$1500,'1.PrepList'!$K$2:$K$1500,"")&amp;"",""))</f>
        <v/>
      </c>
      <c r="H8749" s="644" t="str">
        <f>IF($C8749="","",IFERROR(IF(_xlfn.XLOOKUP($C8749,tbl_StartedStatus[Bold ID],tbl_StartedStatus[Started])="Started","Yes",IF(_xlfn.XLOOKUP($C8749,tbl_StartedStatus[Bold ID],tbl_StartedStatus[Started])="No Show","No Show","")),""))</f>
        <v/>
      </c>
    </row>
    <row r="8750" spans="1:8" ht="15" customHeight="1" thickBot="1">
      <c r="A8750" s="38" t="str">
        <f>IF($C8750="","",IFERROR(_xlfn.XLOOKUP($C8750,'1.PrepList'!$I$2:$I$1500,'1.PrepList'!$G$2:$G$1500,"")&amp;"",""))</f>
        <v/>
      </c>
      <c r="B8750" s="638" t="str">
        <f>IF($C8750="","",IFERROR(_xlfn.XLOOKUP($C8750,'1.PrepList'!$I$2:$I$1500,'1.PrepList'!$H$2:$H$1500,"")&amp;"",""))</f>
        <v/>
      </c>
      <c r="D8750" s="638" t="str">
        <f>IF($C8750="","",IFERROR(_xlfn.XLOOKUP($C8750,'1.PrepList'!$I$2:$I$1500,'1.PrepList'!$J$2:$J$1500,"")&amp;"",""))</f>
        <v/>
      </c>
      <c r="E8750" s="638" t="str">
        <f>IF($C8750="","",IFERROR(_xlfn.XLOOKUP($C8750,'1.PrepList'!$I$2:$I$1500,'1.PrepList'!$N$2:$N$1500,"")&amp;"",""))</f>
        <v/>
      </c>
      <c r="F8750" s="638" t="str">
        <f>IF($C8750="","",IFERROR(_xlfn.XLOOKUP($C8750,'1.PrepList'!$I$2:$I$1500,'1.PrepList'!$K$2:$K$1500,"")&amp;"",""))</f>
        <v/>
      </c>
      <c r="H8750" s="644" t="str">
        <f>IF($C8750="","",IFERROR(IF(_xlfn.XLOOKUP($C8750,tbl_StartedStatus[Bold ID],tbl_StartedStatus[Started])="Started","Yes",IF(_xlfn.XLOOKUP($C8750,tbl_StartedStatus[Bold ID],tbl_StartedStatus[Started])="No Show","No Show","")),""))</f>
        <v/>
      </c>
    </row>
    <row r="8751" spans="1:8" ht="15" customHeight="1" thickBot="1">
      <c r="A8751" s="38" t="str">
        <f>IF($C8751="","",IFERROR(_xlfn.XLOOKUP($C8751,'1.PrepList'!$I$2:$I$1500,'1.PrepList'!$G$2:$G$1500,"")&amp;"",""))</f>
        <v/>
      </c>
      <c r="B8751" s="638" t="str">
        <f>IF($C8751="","",IFERROR(_xlfn.XLOOKUP($C8751,'1.PrepList'!$I$2:$I$1500,'1.PrepList'!$H$2:$H$1500,"")&amp;"",""))</f>
        <v/>
      </c>
      <c r="D8751" s="638" t="str">
        <f>IF($C8751="","",IFERROR(_xlfn.XLOOKUP($C8751,'1.PrepList'!$I$2:$I$1500,'1.PrepList'!$J$2:$J$1500,"")&amp;"",""))</f>
        <v/>
      </c>
      <c r="E8751" s="638" t="str">
        <f>IF($C8751="","",IFERROR(_xlfn.XLOOKUP($C8751,'1.PrepList'!$I$2:$I$1500,'1.PrepList'!$N$2:$N$1500,"")&amp;"",""))</f>
        <v/>
      </c>
      <c r="F8751" s="638" t="str">
        <f>IF($C8751="","",IFERROR(_xlfn.XLOOKUP($C8751,'1.PrepList'!$I$2:$I$1500,'1.PrepList'!$K$2:$K$1500,"")&amp;"",""))</f>
        <v/>
      </c>
      <c r="H8751" s="644" t="str">
        <f>IF($C8751="","",IFERROR(IF(_xlfn.XLOOKUP($C8751,tbl_StartedStatus[Bold ID],tbl_StartedStatus[Started])="Started","Yes",IF(_xlfn.XLOOKUP($C8751,tbl_StartedStatus[Bold ID],tbl_StartedStatus[Started])="No Show","No Show","")),""))</f>
        <v/>
      </c>
    </row>
    <row r="8752" spans="1:8" ht="15" customHeight="1" thickBot="1">
      <c r="A8752" s="38" t="str">
        <f>IF($C8752="","",IFERROR(_xlfn.XLOOKUP($C8752,'1.PrepList'!$I$2:$I$1500,'1.PrepList'!$G$2:$G$1500,"")&amp;"",""))</f>
        <v/>
      </c>
      <c r="B8752" s="638" t="str">
        <f>IF($C8752="","",IFERROR(_xlfn.XLOOKUP($C8752,'1.PrepList'!$I$2:$I$1500,'1.PrepList'!$H$2:$H$1500,"")&amp;"",""))</f>
        <v/>
      </c>
      <c r="D8752" s="638" t="str">
        <f>IF($C8752="","",IFERROR(_xlfn.XLOOKUP($C8752,'1.PrepList'!$I$2:$I$1500,'1.PrepList'!$J$2:$J$1500,"")&amp;"",""))</f>
        <v/>
      </c>
      <c r="E8752" s="638" t="str">
        <f>IF($C8752="","",IFERROR(_xlfn.XLOOKUP($C8752,'1.PrepList'!$I$2:$I$1500,'1.PrepList'!$N$2:$N$1500,"")&amp;"",""))</f>
        <v/>
      </c>
      <c r="F8752" s="638" t="str">
        <f>IF($C8752="","",IFERROR(_xlfn.XLOOKUP($C8752,'1.PrepList'!$I$2:$I$1500,'1.PrepList'!$K$2:$K$1500,"")&amp;"",""))</f>
        <v/>
      </c>
      <c r="H8752" s="644" t="str">
        <f>IF($C8752="","",IFERROR(IF(_xlfn.XLOOKUP($C8752,tbl_StartedStatus[Bold ID],tbl_StartedStatus[Started])="Started","Yes",IF(_xlfn.XLOOKUP($C8752,tbl_StartedStatus[Bold ID],tbl_StartedStatus[Started])="No Show","No Show","")),""))</f>
        <v/>
      </c>
    </row>
    <row r="8753" spans="1:8" ht="15" customHeight="1" thickBot="1">
      <c r="A8753" s="38" t="str">
        <f>IF($C8753="","",IFERROR(_xlfn.XLOOKUP($C8753,'1.PrepList'!$I$2:$I$1500,'1.PrepList'!$G$2:$G$1500,"")&amp;"",""))</f>
        <v/>
      </c>
      <c r="B8753" s="638" t="str">
        <f>IF($C8753="","",IFERROR(_xlfn.XLOOKUP($C8753,'1.PrepList'!$I$2:$I$1500,'1.PrepList'!$H$2:$H$1500,"")&amp;"",""))</f>
        <v/>
      </c>
      <c r="D8753" s="638" t="str">
        <f>IF($C8753="","",IFERROR(_xlfn.XLOOKUP($C8753,'1.PrepList'!$I$2:$I$1500,'1.PrepList'!$J$2:$J$1500,"")&amp;"",""))</f>
        <v/>
      </c>
      <c r="E8753" s="638" t="str">
        <f>IF($C8753="","",IFERROR(_xlfn.XLOOKUP($C8753,'1.PrepList'!$I$2:$I$1500,'1.PrepList'!$N$2:$N$1500,"")&amp;"",""))</f>
        <v/>
      </c>
      <c r="F8753" s="638" t="str">
        <f>IF($C8753="","",IFERROR(_xlfn.XLOOKUP($C8753,'1.PrepList'!$I$2:$I$1500,'1.PrepList'!$K$2:$K$1500,"")&amp;"",""))</f>
        <v/>
      </c>
      <c r="H8753" s="644" t="str">
        <f>IF($C8753="","",IFERROR(IF(_xlfn.XLOOKUP($C8753,tbl_StartedStatus[Bold ID],tbl_StartedStatus[Started])="Started","Yes",IF(_xlfn.XLOOKUP($C8753,tbl_StartedStatus[Bold ID],tbl_StartedStatus[Started])="No Show","No Show","")),""))</f>
        <v/>
      </c>
    </row>
    <row r="8754" spans="1:8" ht="15" customHeight="1" thickBot="1">
      <c r="A8754" s="38" t="str">
        <f>IF($C8754="","",IFERROR(_xlfn.XLOOKUP($C8754,'1.PrepList'!$I$2:$I$1500,'1.PrepList'!$G$2:$G$1500,"")&amp;"",""))</f>
        <v/>
      </c>
      <c r="B8754" s="638" t="str">
        <f>IF($C8754="","",IFERROR(_xlfn.XLOOKUP($C8754,'1.PrepList'!$I$2:$I$1500,'1.PrepList'!$H$2:$H$1500,"")&amp;"",""))</f>
        <v/>
      </c>
      <c r="D8754" s="638" t="str">
        <f>IF($C8754="","",IFERROR(_xlfn.XLOOKUP($C8754,'1.PrepList'!$I$2:$I$1500,'1.PrepList'!$J$2:$J$1500,"")&amp;"",""))</f>
        <v/>
      </c>
      <c r="E8754" s="638" t="str">
        <f>IF($C8754="","",IFERROR(_xlfn.XLOOKUP($C8754,'1.PrepList'!$I$2:$I$1500,'1.PrepList'!$N$2:$N$1500,"")&amp;"",""))</f>
        <v/>
      </c>
      <c r="F8754" s="638" t="str">
        <f>IF($C8754="","",IFERROR(_xlfn.XLOOKUP($C8754,'1.PrepList'!$I$2:$I$1500,'1.PrepList'!$K$2:$K$1500,"")&amp;"",""))</f>
        <v/>
      </c>
      <c r="H8754" s="644" t="str">
        <f>IF($C8754="","",IFERROR(IF(_xlfn.XLOOKUP($C8754,tbl_StartedStatus[Bold ID],tbl_StartedStatus[Started])="Started","Yes",IF(_xlfn.XLOOKUP($C8754,tbl_StartedStatus[Bold ID],tbl_StartedStatus[Started])="No Show","No Show","")),""))</f>
        <v/>
      </c>
    </row>
    <row r="8755" spans="1:8" ht="15" customHeight="1" thickBot="1">
      <c r="A8755" s="38" t="str">
        <f>IF($C8755="","",IFERROR(_xlfn.XLOOKUP($C8755,'1.PrepList'!$I$2:$I$1500,'1.PrepList'!$G$2:$G$1500,"")&amp;"",""))</f>
        <v/>
      </c>
      <c r="B8755" s="638" t="str">
        <f>IF($C8755="","",IFERROR(_xlfn.XLOOKUP($C8755,'1.PrepList'!$I$2:$I$1500,'1.PrepList'!$H$2:$H$1500,"")&amp;"",""))</f>
        <v/>
      </c>
      <c r="D8755" s="638" t="str">
        <f>IF($C8755="","",IFERROR(_xlfn.XLOOKUP($C8755,'1.PrepList'!$I$2:$I$1500,'1.PrepList'!$J$2:$J$1500,"")&amp;"",""))</f>
        <v/>
      </c>
      <c r="E8755" s="638" t="str">
        <f>IF($C8755="","",IFERROR(_xlfn.XLOOKUP($C8755,'1.PrepList'!$I$2:$I$1500,'1.PrepList'!$N$2:$N$1500,"")&amp;"",""))</f>
        <v/>
      </c>
      <c r="F8755" s="638" t="str">
        <f>IF($C8755="","",IFERROR(_xlfn.XLOOKUP($C8755,'1.PrepList'!$I$2:$I$1500,'1.PrepList'!$K$2:$K$1500,"")&amp;"",""))</f>
        <v/>
      </c>
      <c r="H8755" s="644" t="str">
        <f>IF($C8755="","",IFERROR(IF(_xlfn.XLOOKUP($C8755,tbl_StartedStatus[Bold ID],tbl_StartedStatus[Started])="Started","Yes",IF(_xlfn.XLOOKUP($C8755,tbl_StartedStatus[Bold ID],tbl_StartedStatus[Started])="No Show","No Show","")),""))</f>
        <v/>
      </c>
    </row>
    <row r="8756" spans="1:8" ht="15" customHeight="1" thickBot="1">
      <c r="A8756" s="38" t="str">
        <f>IF($C8756="","",IFERROR(_xlfn.XLOOKUP($C8756,'1.PrepList'!$I$2:$I$1500,'1.PrepList'!$G$2:$G$1500,"")&amp;"",""))</f>
        <v/>
      </c>
      <c r="B8756" s="638" t="str">
        <f>IF($C8756="","",IFERROR(_xlfn.XLOOKUP($C8756,'1.PrepList'!$I$2:$I$1500,'1.PrepList'!$H$2:$H$1500,"")&amp;"",""))</f>
        <v/>
      </c>
      <c r="D8756" s="638" t="str">
        <f>IF($C8756="","",IFERROR(_xlfn.XLOOKUP($C8756,'1.PrepList'!$I$2:$I$1500,'1.PrepList'!$J$2:$J$1500,"")&amp;"",""))</f>
        <v/>
      </c>
      <c r="E8756" s="638" t="str">
        <f>IF($C8756="","",IFERROR(_xlfn.XLOOKUP($C8756,'1.PrepList'!$I$2:$I$1500,'1.PrepList'!$N$2:$N$1500,"")&amp;"",""))</f>
        <v/>
      </c>
      <c r="F8756" s="638" t="str">
        <f>IF($C8756="","",IFERROR(_xlfn.XLOOKUP($C8756,'1.PrepList'!$I$2:$I$1500,'1.PrepList'!$K$2:$K$1500,"")&amp;"",""))</f>
        <v/>
      </c>
      <c r="H8756" s="644" t="str">
        <f>IF($C8756="","",IFERROR(IF(_xlfn.XLOOKUP($C8756,tbl_StartedStatus[Bold ID],tbl_StartedStatus[Started])="Started","Yes",IF(_xlfn.XLOOKUP($C8756,tbl_StartedStatus[Bold ID],tbl_StartedStatus[Started])="No Show","No Show","")),""))</f>
        <v/>
      </c>
    </row>
    <row r="8757" spans="1:8" ht="15" customHeight="1" thickBot="1">
      <c r="A8757" s="38" t="str">
        <f>IF($C8757="","",IFERROR(_xlfn.XLOOKUP($C8757,'1.PrepList'!$I$2:$I$1500,'1.PrepList'!$G$2:$G$1500,"")&amp;"",""))</f>
        <v/>
      </c>
      <c r="B8757" s="638" t="str">
        <f>IF($C8757="","",IFERROR(_xlfn.XLOOKUP($C8757,'1.PrepList'!$I$2:$I$1500,'1.PrepList'!$H$2:$H$1500,"")&amp;"",""))</f>
        <v/>
      </c>
      <c r="D8757" s="638" t="str">
        <f>IF($C8757="","",IFERROR(_xlfn.XLOOKUP($C8757,'1.PrepList'!$I$2:$I$1500,'1.PrepList'!$J$2:$J$1500,"")&amp;"",""))</f>
        <v/>
      </c>
      <c r="E8757" s="638" t="str">
        <f>IF($C8757="","",IFERROR(_xlfn.XLOOKUP($C8757,'1.PrepList'!$I$2:$I$1500,'1.PrepList'!$N$2:$N$1500,"")&amp;"",""))</f>
        <v/>
      </c>
      <c r="F8757" s="638" t="str">
        <f>IF($C8757="","",IFERROR(_xlfn.XLOOKUP($C8757,'1.PrepList'!$I$2:$I$1500,'1.PrepList'!$K$2:$K$1500,"")&amp;"",""))</f>
        <v/>
      </c>
      <c r="H8757" s="644" t="str">
        <f>IF($C8757="","",IFERROR(IF(_xlfn.XLOOKUP($C8757,tbl_StartedStatus[Bold ID],tbl_StartedStatus[Started])="Started","Yes",IF(_xlfn.XLOOKUP($C8757,tbl_StartedStatus[Bold ID],tbl_StartedStatus[Started])="No Show","No Show","")),""))</f>
        <v/>
      </c>
    </row>
    <row r="8758" spans="1:8" ht="15" customHeight="1" thickBot="1">
      <c r="A8758" s="38" t="str">
        <f>IF($C8758="","",IFERROR(_xlfn.XLOOKUP($C8758,'1.PrepList'!$I$2:$I$1500,'1.PrepList'!$G$2:$G$1500,"")&amp;"",""))</f>
        <v/>
      </c>
      <c r="B8758" s="638" t="str">
        <f>IF($C8758="","",IFERROR(_xlfn.XLOOKUP($C8758,'1.PrepList'!$I$2:$I$1500,'1.PrepList'!$H$2:$H$1500,"")&amp;"",""))</f>
        <v/>
      </c>
      <c r="D8758" s="638" t="str">
        <f>IF($C8758="","",IFERROR(_xlfn.XLOOKUP($C8758,'1.PrepList'!$I$2:$I$1500,'1.PrepList'!$J$2:$J$1500,"")&amp;"",""))</f>
        <v/>
      </c>
      <c r="E8758" s="638" t="str">
        <f>IF($C8758="","",IFERROR(_xlfn.XLOOKUP($C8758,'1.PrepList'!$I$2:$I$1500,'1.PrepList'!$N$2:$N$1500,"")&amp;"",""))</f>
        <v/>
      </c>
      <c r="F8758" s="638" t="str">
        <f>IF($C8758="","",IFERROR(_xlfn.XLOOKUP($C8758,'1.PrepList'!$I$2:$I$1500,'1.PrepList'!$K$2:$K$1500,"")&amp;"",""))</f>
        <v/>
      </c>
      <c r="H8758" s="644" t="str">
        <f>IF($C8758="","",IFERROR(IF(_xlfn.XLOOKUP($C8758,tbl_StartedStatus[Bold ID],tbl_StartedStatus[Started])="Started","Yes",IF(_xlfn.XLOOKUP($C8758,tbl_StartedStatus[Bold ID],tbl_StartedStatus[Started])="No Show","No Show","")),""))</f>
        <v/>
      </c>
    </row>
    <row r="8759" spans="1:8" ht="15" customHeight="1" thickBot="1">
      <c r="A8759" s="38" t="str">
        <f>IF($C8759="","",IFERROR(_xlfn.XLOOKUP($C8759,'1.PrepList'!$I$2:$I$1500,'1.PrepList'!$G$2:$G$1500,"")&amp;"",""))</f>
        <v/>
      </c>
      <c r="B8759" s="638" t="str">
        <f>IF($C8759="","",IFERROR(_xlfn.XLOOKUP($C8759,'1.PrepList'!$I$2:$I$1500,'1.PrepList'!$H$2:$H$1500,"")&amp;"",""))</f>
        <v/>
      </c>
      <c r="D8759" s="638" t="str">
        <f>IF($C8759="","",IFERROR(_xlfn.XLOOKUP($C8759,'1.PrepList'!$I$2:$I$1500,'1.PrepList'!$J$2:$J$1500,"")&amp;"",""))</f>
        <v/>
      </c>
      <c r="E8759" s="638" t="str">
        <f>IF($C8759="","",IFERROR(_xlfn.XLOOKUP($C8759,'1.PrepList'!$I$2:$I$1500,'1.PrepList'!$N$2:$N$1500,"")&amp;"",""))</f>
        <v/>
      </c>
      <c r="F8759" s="638" t="str">
        <f>IF($C8759="","",IFERROR(_xlfn.XLOOKUP($C8759,'1.PrepList'!$I$2:$I$1500,'1.PrepList'!$K$2:$K$1500,"")&amp;"",""))</f>
        <v/>
      </c>
      <c r="H8759" s="644" t="str">
        <f>IF($C8759="","",IFERROR(IF(_xlfn.XLOOKUP($C8759,tbl_StartedStatus[Bold ID],tbl_StartedStatus[Started])="Started","Yes",IF(_xlfn.XLOOKUP($C8759,tbl_StartedStatus[Bold ID],tbl_StartedStatus[Started])="No Show","No Show","")),""))</f>
        <v/>
      </c>
    </row>
    <row r="8760" spans="1:8" ht="15" customHeight="1" thickBot="1">
      <c r="A8760" s="38" t="str">
        <f>IF($C8760="","",IFERROR(_xlfn.XLOOKUP($C8760,'1.PrepList'!$I$2:$I$1500,'1.PrepList'!$G$2:$G$1500,"")&amp;"",""))</f>
        <v/>
      </c>
      <c r="B8760" s="638" t="str">
        <f>IF($C8760="","",IFERROR(_xlfn.XLOOKUP($C8760,'1.PrepList'!$I$2:$I$1500,'1.PrepList'!$H$2:$H$1500,"")&amp;"",""))</f>
        <v/>
      </c>
      <c r="D8760" s="638" t="str">
        <f>IF($C8760="","",IFERROR(_xlfn.XLOOKUP($C8760,'1.PrepList'!$I$2:$I$1500,'1.PrepList'!$J$2:$J$1500,"")&amp;"",""))</f>
        <v/>
      </c>
      <c r="E8760" s="638" t="str">
        <f>IF($C8760="","",IFERROR(_xlfn.XLOOKUP($C8760,'1.PrepList'!$I$2:$I$1500,'1.PrepList'!$N$2:$N$1500,"")&amp;"",""))</f>
        <v/>
      </c>
      <c r="F8760" s="638" t="str">
        <f>IF($C8760="","",IFERROR(_xlfn.XLOOKUP($C8760,'1.PrepList'!$I$2:$I$1500,'1.PrepList'!$K$2:$K$1500,"")&amp;"",""))</f>
        <v/>
      </c>
      <c r="H8760" s="644" t="str">
        <f>IF($C8760="","",IFERROR(IF(_xlfn.XLOOKUP($C8760,tbl_StartedStatus[Bold ID],tbl_StartedStatus[Started])="Started","Yes",IF(_xlfn.XLOOKUP($C8760,tbl_StartedStatus[Bold ID],tbl_StartedStatus[Started])="No Show","No Show","")),""))</f>
        <v/>
      </c>
    </row>
    <row r="8761" spans="1:8" ht="15" customHeight="1" thickBot="1">
      <c r="A8761" s="38" t="str">
        <f>IF($C8761="","",IFERROR(_xlfn.XLOOKUP($C8761,'1.PrepList'!$I$2:$I$1500,'1.PrepList'!$G$2:$G$1500,"")&amp;"",""))</f>
        <v/>
      </c>
      <c r="B8761" s="638" t="str">
        <f>IF($C8761="","",IFERROR(_xlfn.XLOOKUP($C8761,'1.PrepList'!$I$2:$I$1500,'1.PrepList'!$H$2:$H$1500,"")&amp;"",""))</f>
        <v/>
      </c>
      <c r="D8761" s="638" t="str">
        <f>IF($C8761="","",IFERROR(_xlfn.XLOOKUP($C8761,'1.PrepList'!$I$2:$I$1500,'1.PrepList'!$J$2:$J$1500,"")&amp;"",""))</f>
        <v/>
      </c>
      <c r="E8761" s="638" t="str">
        <f>IF($C8761="","",IFERROR(_xlfn.XLOOKUP($C8761,'1.PrepList'!$I$2:$I$1500,'1.PrepList'!$N$2:$N$1500,"")&amp;"",""))</f>
        <v/>
      </c>
      <c r="F8761" s="638" t="str">
        <f>IF($C8761="","",IFERROR(_xlfn.XLOOKUP($C8761,'1.PrepList'!$I$2:$I$1500,'1.PrepList'!$K$2:$K$1500,"")&amp;"",""))</f>
        <v/>
      </c>
      <c r="H8761" s="644" t="str">
        <f>IF($C8761="","",IFERROR(IF(_xlfn.XLOOKUP($C8761,tbl_StartedStatus[Bold ID],tbl_StartedStatus[Started])="Started","Yes",IF(_xlfn.XLOOKUP($C8761,tbl_StartedStatus[Bold ID],tbl_StartedStatus[Started])="No Show","No Show","")),""))</f>
        <v/>
      </c>
    </row>
    <row r="8762" spans="1:8" ht="15" customHeight="1" thickBot="1">
      <c r="A8762" s="38" t="str">
        <f>IF($C8762="","",IFERROR(_xlfn.XLOOKUP($C8762,'1.PrepList'!$I$2:$I$1500,'1.PrepList'!$G$2:$G$1500,"")&amp;"",""))</f>
        <v/>
      </c>
      <c r="B8762" s="638" t="str">
        <f>IF($C8762="","",IFERROR(_xlfn.XLOOKUP($C8762,'1.PrepList'!$I$2:$I$1500,'1.PrepList'!$H$2:$H$1500,"")&amp;"",""))</f>
        <v/>
      </c>
      <c r="D8762" s="638" t="str">
        <f>IF($C8762="","",IFERROR(_xlfn.XLOOKUP($C8762,'1.PrepList'!$I$2:$I$1500,'1.PrepList'!$J$2:$J$1500,"")&amp;"",""))</f>
        <v/>
      </c>
      <c r="E8762" s="638" t="str">
        <f>IF($C8762="","",IFERROR(_xlfn.XLOOKUP($C8762,'1.PrepList'!$I$2:$I$1500,'1.PrepList'!$N$2:$N$1500,"")&amp;"",""))</f>
        <v/>
      </c>
      <c r="F8762" s="638" t="str">
        <f>IF($C8762="","",IFERROR(_xlfn.XLOOKUP($C8762,'1.PrepList'!$I$2:$I$1500,'1.PrepList'!$K$2:$K$1500,"")&amp;"",""))</f>
        <v/>
      </c>
      <c r="H8762" s="644" t="str">
        <f>IF($C8762="","",IFERROR(IF(_xlfn.XLOOKUP($C8762,tbl_StartedStatus[Bold ID],tbl_StartedStatus[Started])="Started","Yes",IF(_xlfn.XLOOKUP($C8762,tbl_StartedStatus[Bold ID],tbl_StartedStatus[Started])="No Show","No Show","")),""))</f>
        <v/>
      </c>
    </row>
    <row r="8763" spans="1:8" ht="15" customHeight="1" thickBot="1">
      <c r="A8763" s="38" t="str">
        <f>IF($C8763="","",IFERROR(_xlfn.XLOOKUP($C8763,'1.PrepList'!$I$2:$I$1500,'1.PrepList'!$G$2:$G$1500,"")&amp;"",""))</f>
        <v/>
      </c>
      <c r="B8763" s="638" t="str">
        <f>IF($C8763="","",IFERROR(_xlfn.XLOOKUP($C8763,'1.PrepList'!$I$2:$I$1500,'1.PrepList'!$H$2:$H$1500,"")&amp;"",""))</f>
        <v/>
      </c>
      <c r="D8763" s="638" t="str">
        <f>IF($C8763="","",IFERROR(_xlfn.XLOOKUP($C8763,'1.PrepList'!$I$2:$I$1500,'1.PrepList'!$J$2:$J$1500,"")&amp;"",""))</f>
        <v/>
      </c>
      <c r="E8763" s="638" t="str">
        <f>IF($C8763="","",IFERROR(_xlfn.XLOOKUP($C8763,'1.PrepList'!$I$2:$I$1500,'1.PrepList'!$N$2:$N$1500,"")&amp;"",""))</f>
        <v/>
      </c>
      <c r="F8763" s="638" t="str">
        <f>IF($C8763="","",IFERROR(_xlfn.XLOOKUP($C8763,'1.PrepList'!$I$2:$I$1500,'1.PrepList'!$K$2:$K$1500,"")&amp;"",""))</f>
        <v/>
      </c>
      <c r="H8763" s="644" t="str">
        <f>IF($C8763="","",IFERROR(IF(_xlfn.XLOOKUP($C8763,tbl_StartedStatus[Bold ID],tbl_StartedStatus[Started])="Started","Yes",IF(_xlfn.XLOOKUP($C8763,tbl_StartedStatus[Bold ID],tbl_StartedStatus[Started])="No Show","No Show","")),""))</f>
        <v/>
      </c>
    </row>
    <row r="8764" spans="1:8" ht="15" customHeight="1" thickBot="1">
      <c r="A8764" s="38" t="str">
        <f>IF($C8764="","",IFERROR(_xlfn.XLOOKUP($C8764,'1.PrepList'!$I$2:$I$1500,'1.PrepList'!$G$2:$G$1500,"")&amp;"",""))</f>
        <v/>
      </c>
      <c r="B8764" s="638" t="str">
        <f>IF($C8764="","",IFERROR(_xlfn.XLOOKUP($C8764,'1.PrepList'!$I$2:$I$1500,'1.PrepList'!$H$2:$H$1500,"")&amp;"",""))</f>
        <v/>
      </c>
      <c r="D8764" s="638" t="str">
        <f>IF($C8764="","",IFERROR(_xlfn.XLOOKUP($C8764,'1.PrepList'!$I$2:$I$1500,'1.PrepList'!$J$2:$J$1500,"")&amp;"",""))</f>
        <v/>
      </c>
      <c r="E8764" s="638" t="str">
        <f>IF($C8764="","",IFERROR(_xlfn.XLOOKUP($C8764,'1.PrepList'!$I$2:$I$1500,'1.PrepList'!$N$2:$N$1500,"")&amp;"",""))</f>
        <v/>
      </c>
      <c r="F8764" s="638" t="str">
        <f>IF($C8764="","",IFERROR(_xlfn.XLOOKUP($C8764,'1.PrepList'!$I$2:$I$1500,'1.PrepList'!$K$2:$K$1500,"")&amp;"",""))</f>
        <v/>
      </c>
      <c r="H8764" s="644" t="str">
        <f>IF($C8764="","",IFERROR(IF(_xlfn.XLOOKUP($C8764,tbl_StartedStatus[Bold ID],tbl_StartedStatus[Started])="Started","Yes",IF(_xlfn.XLOOKUP($C8764,tbl_StartedStatus[Bold ID],tbl_StartedStatus[Started])="No Show","No Show","")),""))</f>
        <v/>
      </c>
    </row>
    <row r="8765" spans="1:8" ht="15" customHeight="1" thickBot="1">
      <c r="A8765" s="38" t="str">
        <f>IF($C8765="","",IFERROR(_xlfn.XLOOKUP($C8765,'1.PrepList'!$I$2:$I$1500,'1.PrepList'!$G$2:$G$1500,"")&amp;"",""))</f>
        <v/>
      </c>
      <c r="B8765" s="638" t="str">
        <f>IF($C8765="","",IFERROR(_xlfn.XLOOKUP($C8765,'1.PrepList'!$I$2:$I$1500,'1.PrepList'!$H$2:$H$1500,"")&amp;"",""))</f>
        <v/>
      </c>
      <c r="D8765" s="638" t="str">
        <f>IF($C8765="","",IFERROR(_xlfn.XLOOKUP($C8765,'1.PrepList'!$I$2:$I$1500,'1.PrepList'!$J$2:$J$1500,"")&amp;"",""))</f>
        <v/>
      </c>
      <c r="E8765" s="638" t="str">
        <f>IF($C8765="","",IFERROR(_xlfn.XLOOKUP($C8765,'1.PrepList'!$I$2:$I$1500,'1.PrepList'!$N$2:$N$1500,"")&amp;"",""))</f>
        <v/>
      </c>
      <c r="F8765" s="638" t="str">
        <f>IF($C8765="","",IFERROR(_xlfn.XLOOKUP($C8765,'1.PrepList'!$I$2:$I$1500,'1.PrepList'!$K$2:$K$1500,"")&amp;"",""))</f>
        <v/>
      </c>
      <c r="H8765" s="644" t="str">
        <f>IF($C8765="","",IFERROR(IF(_xlfn.XLOOKUP($C8765,tbl_StartedStatus[Bold ID],tbl_StartedStatus[Started])="Started","Yes",IF(_xlfn.XLOOKUP($C8765,tbl_StartedStatus[Bold ID],tbl_StartedStatus[Started])="No Show","No Show","")),""))</f>
        <v/>
      </c>
    </row>
    <row r="8766" spans="1:8" ht="15" customHeight="1" thickBot="1">
      <c r="A8766" s="38" t="str">
        <f>IF($C8766="","",IFERROR(_xlfn.XLOOKUP($C8766,'1.PrepList'!$I$2:$I$1500,'1.PrepList'!$G$2:$G$1500,"")&amp;"",""))</f>
        <v/>
      </c>
      <c r="B8766" s="638" t="str">
        <f>IF($C8766="","",IFERROR(_xlfn.XLOOKUP($C8766,'1.PrepList'!$I$2:$I$1500,'1.PrepList'!$H$2:$H$1500,"")&amp;"",""))</f>
        <v/>
      </c>
      <c r="D8766" s="638" t="str">
        <f>IF($C8766="","",IFERROR(_xlfn.XLOOKUP($C8766,'1.PrepList'!$I$2:$I$1500,'1.PrepList'!$J$2:$J$1500,"")&amp;"",""))</f>
        <v/>
      </c>
      <c r="E8766" s="638" t="str">
        <f>IF($C8766="","",IFERROR(_xlfn.XLOOKUP($C8766,'1.PrepList'!$I$2:$I$1500,'1.PrepList'!$N$2:$N$1500,"")&amp;"",""))</f>
        <v/>
      </c>
      <c r="F8766" s="638" t="str">
        <f>IF($C8766="","",IFERROR(_xlfn.XLOOKUP($C8766,'1.PrepList'!$I$2:$I$1500,'1.PrepList'!$K$2:$K$1500,"")&amp;"",""))</f>
        <v/>
      </c>
      <c r="H8766" s="644" t="str">
        <f>IF($C8766="","",IFERROR(IF(_xlfn.XLOOKUP($C8766,tbl_StartedStatus[Bold ID],tbl_StartedStatus[Started])="Started","Yes",IF(_xlfn.XLOOKUP($C8766,tbl_StartedStatus[Bold ID],tbl_StartedStatus[Started])="No Show","No Show","")),""))</f>
        <v/>
      </c>
    </row>
    <row r="8767" spans="1:8" ht="15" customHeight="1" thickBot="1">
      <c r="A8767" s="38" t="str">
        <f>IF($C8767="","",IFERROR(_xlfn.XLOOKUP($C8767,'1.PrepList'!$I$2:$I$1500,'1.PrepList'!$G$2:$G$1500,"")&amp;"",""))</f>
        <v/>
      </c>
      <c r="B8767" s="638" t="str">
        <f>IF($C8767="","",IFERROR(_xlfn.XLOOKUP($C8767,'1.PrepList'!$I$2:$I$1500,'1.PrepList'!$H$2:$H$1500,"")&amp;"",""))</f>
        <v/>
      </c>
      <c r="D8767" s="638" t="str">
        <f>IF($C8767="","",IFERROR(_xlfn.XLOOKUP($C8767,'1.PrepList'!$I$2:$I$1500,'1.PrepList'!$J$2:$J$1500,"")&amp;"",""))</f>
        <v/>
      </c>
      <c r="E8767" s="638" t="str">
        <f>IF($C8767="","",IFERROR(_xlfn.XLOOKUP($C8767,'1.PrepList'!$I$2:$I$1500,'1.PrepList'!$N$2:$N$1500,"")&amp;"",""))</f>
        <v/>
      </c>
      <c r="F8767" s="638" t="str">
        <f>IF($C8767="","",IFERROR(_xlfn.XLOOKUP($C8767,'1.PrepList'!$I$2:$I$1500,'1.PrepList'!$K$2:$K$1500,"")&amp;"",""))</f>
        <v/>
      </c>
      <c r="H8767" s="644" t="str">
        <f>IF($C8767="","",IFERROR(IF(_xlfn.XLOOKUP($C8767,tbl_StartedStatus[Bold ID],tbl_StartedStatus[Started])="Started","Yes",IF(_xlfn.XLOOKUP($C8767,tbl_StartedStatus[Bold ID],tbl_StartedStatus[Started])="No Show","No Show","")),""))</f>
        <v/>
      </c>
    </row>
    <row r="8768" spans="1:8" ht="15" customHeight="1" thickBot="1">
      <c r="A8768" s="38" t="str">
        <f>IF($C8768="","",IFERROR(_xlfn.XLOOKUP($C8768,'1.PrepList'!$I$2:$I$1500,'1.PrepList'!$G$2:$G$1500,"")&amp;"",""))</f>
        <v/>
      </c>
      <c r="B8768" s="638" t="str">
        <f>IF($C8768="","",IFERROR(_xlfn.XLOOKUP($C8768,'1.PrepList'!$I$2:$I$1500,'1.PrepList'!$H$2:$H$1500,"")&amp;"",""))</f>
        <v/>
      </c>
      <c r="D8768" s="638" t="str">
        <f>IF($C8768="","",IFERROR(_xlfn.XLOOKUP($C8768,'1.PrepList'!$I$2:$I$1500,'1.PrepList'!$J$2:$J$1500,"")&amp;"",""))</f>
        <v/>
      </c>
      <c r="E8768" s="638" t="str">
        <f>IF($C8768="","",IFERROR(_xlfn.XLOOKUP($C8768,'1.PrepList'!$I$2:$I$1500,'1.PrepList'!$N$2:$N$1500,"")&amp;"",""))</f>
        <v/>
      </c>
      <c r="F8768" s="638" t="str">
        <f>IF($C8768="","",IFERROR(_xlfn.XLOOKUP($C8768,'1.PrepList'!$I$2:$I$1500,'1.PrepList'!$K$2:$K$1500,"")&amp;"",""))</f>
        <v/>
      </c>
      <c r="H8768" s="644" t="str">
        <f>IF($C8768="","",IFERROR(IF(_xlfn.XLOOKUP($C8768,tbl_StartedStatus[Bold ID],tbl_StartedStatus[Started])="Started","Yes",IF(_xlfn.XLOOKUP($C8768,tbl_StartedStatus[Bold ID],tbl_StartedStatus[Started])="No Show","No Show","")),""))</f>
        <v/>
      </c>
    </row>
    <row r="8769" spans="1:8" ht="15" customHeight="1" thickBot="1">
      <c r="A8769" s="38" t="str">
        <f>IF($C8769="","",IFERROR(_xlfn.XLOOKUP($C8769,'1.PrepList'!$I$2:$I$1500,'1.PrepList'!$G$2:$G$1500,"")&amp;"",""))</f>
        <v/>
      </c>
      <c r="B8769" s="638" t="str">
        <f>IF($C8769="","",IFERROR(_xlfn.XLOOKUP($C8769,'1.PrepList'!$I$2:$I$1500,'1.PrepList'!$H$2:$H$1500,"")&amp;"",""))</f>
        <v/>
      </c>
      <c r="D8769" s="638" t="str">
        <f>IF($C8769="","",IFERROR(_xlfn.XLOOKUP($C8769,'1.PrepList'!$I$2:$I$1500,'1.PrepList'!$J$2:$J$1500,"")&amp;"",""))</f>
        <v/>
      </c>
      <c r="E8769" s="638" t="str">
        <f>IF($C8769="","",IFERROR(_xlfn.XLOOKUP($C8769,'1.PrepList'!$I$2:$I$1500,'1.PrepList'!$N$2:$N$1500,"")&amp;"",""))</f>
        <v/>
      </c>
      <c r="F8769" s="638" t="str">
        <f>IF($C8769="","",IFERROR(_xlfn.XLOOKUP($C8769,'1.PrepList'!$I$2:$I$1500,'1.PrepList'!$K$2:$K$1500,"")&amp;"",""))</f>
        <v/>
      </c>
      <c r="H8769" s="644" t="str">
        <f>IF($C8769="","",IFERROR(IF(_xlfn.XLOOKUP($C8769,tbl_StartedStatus[Bold ID],tbl_StartedStatus[Started])="Started","Yes",IF(_xlfn.XLOOKUP($C8769,tbl_StartedStatus[Bold ID],tbl_StartedStatus[Started])="No Show","No Show","")),""))</f>
        <v/>
      </c>
    </row>
    <row r="8770" spans="1:8" ht="15" customHeight="1" thickBot="1">
      <c r="A8770" s="38" t="str">
        <f>IF($C8770="","",IFERROR(_xlfn.XLOOKUP($C8770,'1.PrepList'!$I$2:$I$1500,'1.PrepList'!$G$2:$G$1500,"")&amp;"",""))</f>
        <v/>
      </c>
      <c r="B8770" s="638" t="str">
        <f>IF($C8770="","",IFERROR(_xlfn.XLOOKUP($C8770,'1.PrepList'!$I$2:$I$1500,'1.PrepList'!$H$2:$H$1500,"")&amp;"",""))</f>
        <v/>
      </c>
      <c r="D8770" s="638" t="str">
        <f>IF($C8770="","",IFERROR(_xlfn.XLOOKUP($C8770,'1.PrepList'!$I$2:$I$1500,'1.PrepList'!$J$2:$J$1500,"")&amp;"",""))</f>
        <v/>
      </c>
      <c r="E8770" s="638" t="str">
        <f>IF($C8770="","",IFERROR(_xlfn.XLOOKUP($C8770,'1.PrepList'!$I$2:$I$1500,'1.PrepList'!$N$2:$N$1500,"")&amp;"",""))</f>
        <v/>
      </c>
      <c r="F8770" s="638" t="str">
        <f>IF($C8770="","",IFERROR(_xlfn.XLOOKUP($C8770,'1.PrepList'!$I$2:$I$1500,'1.PrepList'!$K$2:$K$1500,"")&amp;"",""))</f>
        <v/>
      </c>
      <c r="H8770" s="644" t="str">
        <f>IF($C8770="","",IFERROR(IF(_xlfn.XLOOKUP($C8770,tbl_StartedStatus[Bold ID],tbl_StartedStatus[Started])="Started","Yes",IF(_xlfn.XLOOKUP($C8770,tbl_StartedStatus[Bold ID],tbl_StartedStatus[Started])="No Show","No Show","")),""))</f>
        <v/>
      </c>
    </row>
    <row r="8771" spans="1:8" ht="15" customHeight="1" thickBot="1">
      <c r="A8771" s="38" t="str">
        <f>IF($C8771="","",IFERROR(_xlfn.XLOOKUP($C8771,'1.PrepList'!$I$2:$I$1500,'1.PrepList'!$G$2:$G$1500,"")&amp;"",""))</f>
        <v/>
      </c>
      <c r="B8771" s="638" t="str">
        <f>IF($C8771="","",IFERROR(_xlfn.XLOOKUP($C8771,'1.PrepList'!$I$2:$I$1500,'1.PrepList'!$H$2:$H$1500,"")&amp;"",""))</f>
        <v/>
      </c>
      <c r="D8771" s="638" t="str">
        <f>IF($C8771="","",IFERROR(_xlfn.XLOOKUP($C8771,'1.PrepList'!$I$2:$I$1500,'1.PrepList'!$J$2:$J$1500,"")&amp;"",""))</f>
        <v/>
      </c>
      <c r="E8771" s="638" t="str">
        <f>IF($C8771="","",IFERROR(_xlfn.XLOOKUP($C8771,'1.PrepList'!$I$2:$I$1500,'1.PrepList'!$N$2:$N$1500,"")&amp;"",""))</f>
        <v/>
      </c>
      <c r="F8771" s="638" t="str">
        <f>IF($C8771="","",IFERROR(_xlfn.XLOOKUP($C8771,'1.PrepList'!$I$2:$I$1500,'1.PrepList'!$K$2:$K$1500,"")&amp;"",""))</f>
        <v/>
      </c>
      <c r="H8771" s="644" t="str">
        <f>IF($C8771="","",IFERROR(IF(_xlfn.XLOOKUP($C8771,tbl_StartedStatus[Bold ID],tbl_StartedStatus[Started])="Started","Yes",IF(_xlfn.XLOOKUP($C8771,tbl_StartedStatus[Bold ID],tbl_StartedStatus[Started])="No Show","No Show","")),""))</f>
        <v/>
      </c>
    </row>
    <row r="8772" spans="1:8" ht="15" customHeight="1" thickBot="1">
      <c r="A8772" s="38" t="str">
        <f>IF($C8772="","",IFERROR(_xlfn.XLOOKUP($C8772,'1.PrepList'!$I$2:$I$1500,'1.PrepList'!$G$2:$G$1500,"")&amp;"",""))</f>
        <v/>
      </c>
      <c r="B8772" s="638" t="str">
        <f>IF($C8772="","",IFERROR(_xlfn.XLOOKUP($C8772,'1.PrepList'!$I$2:$I$1500,'1.PrepList'!$H$2:$H$1500,"")&amp;"",""))</f>
        <v/>
      </c>
      <c r="D8772" s="638" t="str">
        <f>IF($C8772="","",IFERROR(_xlfn.XLOOKUP($C8772,'1.PrepList'!$I$2:$I$1500,'1.PrepList'!$J$2:$J$1500,"")&amp;"",""))</f>
        <v/>
      </c>
      <c r="E8772" s="638" t="str">
        <f>IF($C8772="","",IFERROR(_xlfn.XLOOKUP($C8772,'1.PrepList'!$I$2:$I$1500,'1.PrepList'!$N$2:$N$1500,"")&amp;"",""))</f>
        <v/>
      </c>
      <c r="F8772" s="638" t="str">
        <f>IF($C8772="","",IFERROR(_xlfn.XLOOKUP($C8772,'1.PrepList'!$I$2:$I$1500,'1.PrepList'!$K$2:$K$1500,"")&amp;"",""))</f>
        <v/>
      </c>
      <c r="H8772" s="644" t="str">
        <f>IF($C8772="","",IFERROR(IF(_xlfn.XLOOKUP($C8772,tbl_StartedStatus[Bold ID],tbl_StartedStatus[Started])="Started","Yes",IF(_xlfn.XLOOKUP($C8772,tbl_StartedStatus[Bold ID],tbl_StartedStatus[Started])="No Show","No Show","")),""))</f>
        <v/>
      </c>
    </row>
    <row r="8773" spans="1:8" ht="15" customHeight="1" thickBot="1">
      <c r="A8773" s="38" t="str">
        <f>IF($C8773="","",IFERROR(_xlfn.XLOOKUP($C8773,'1.PrepList'!$I$2:$I$1500,'1.PrepList'!$G$2:$G$1500,"")&amp;"",""))</f>
        <v/>
      </c>
      <c r="B8773" s="638" t="str">
        <f>IF($C8773="","",IFERROR(_xlfn.XLOOKUP($C8773,'1.PrepList'!$I$2:$I$1500,'1.PrepList'!$H$2:$H$1500,"")&amp;"",""))</f>
        <v/>
      </c>
      <c r="D8773" s="638" t="str">
        <f>IF($C8773="","",IFERROR(_xlfn.XLOOKUP($C8773,'1.PrepList'!$I$2:$I$1500,'1.PrepList'!$J$2:$J$1500,"")&amp;"",""))</f>
        <v/>
      </c>
      <c r="E8773" s="638" t="str">
        <f>IF($C8773="","",IFERROR(_xlfn.XLOOKUP($C8773,'1.PrepList'!$I$2:$I$1500,'1.PrepList'!$N$2:$N$1500,"")&amp;"",""))</f>
        <v/>
      </c>
      <c r="F8773" s="638" t="str">
        <f>IF($C8773="","",IFERROR(_xlfn.XLOOKUP($C8773,'1.PrepList'!$I$2:$I$1500,'1.PrepList'!$K$2:$K$1500,"")&amp;"",""))</f>
        <v/>
      </c>
      <c r="H8773" s="644" t="str">
        <f>IF($C8773="","",IFERROR(IF(_xlfn.XLOOKUP($C8773,tbl_StartedStatus[Bold ID],tbl_StartedStatus[Started])="Started","Yes",IF(_xlfn.XLOOKUP($C8773,tbl_StartedStatus[Bold ID],tbl_StartedStatus[Started])="No Show","No Show","")),""))</f>
        <v/>
      </c>
    </row>
    <row r="8774" spans="1:8" ht="15" customHeight="1" thickBot="1">
      <c r="A8774" s="38" t="str">
        <f>IF($C8774="","",IFERROR(_xlfn.XLOOKUP($C8774,'1.PrepList'!$I$2:$I$1500,'1.PrepList'!$G$2:$G$1500,"")&amp;"",""))</f>
        <v/>
      </c>
      <c r="B8774" s="638" t="str">
        <f>IF($C8774="","",IFERROR(_xlfn.XLOOKUP($C8774,'1.PrepList'!$I$2:$I$1500,'1.PrepList'!$H$2:$H$1500,"")&amp;"",""))</f>
        <v/>
      </c>
      <c r="D8774" s="638" t="str">
        <f>IF($C8774="","",IFERROR(_xlfn.XLOOKUP($C8774,'1.PrepList'!$I$2:$I$1500,'1.PrepList'!$J$2:$J$1500,"")&amp;"",""))</f>
        <v/>
      </c>
      <c r="E8774" s="638" t="str">
        <f>IF($C8774="","",IFERROR(_xlfn.XLOOKUP($C8774,'1.PrepList'!$I$2:$I$1500,'1.PrepList'!$N$2:$N$1500,"")&amp;"",""))</f>
        <v/>
      </c>
      <c r="F8774" s="638" t="str">
        <f>IF($C8774="","",IFERROR(_xlfn.XLOOKUP($C8774,'1.PrepList'!$I$2:$I$1500,'1.PrepList'!$K$2:$K$1500,"")&amp;"",""))</f>
        <v/>
      </c>
      <c r="H8774" s="644" t="str">
        <f>IF($C8774="","",IFERROR(IF(_xlfn.XLOOKUP($C8774,tbl_StartedStatus[Bold ID],tbl_StartedStatus[Started])="Started","Yes",IF(_xlfn.XLOOKUP($C8774,tbl_StartedStatus[Bold ID],tbl_StartedStatus[Started])="No Show","No Show","")),""))</f>
        <v/>
      </c>
    </row>
    <row r="8775" spans="1:8" ht="15" customHeight="1" thickBot="1">
      <c r="A8775" s="38" t="str">
        <f>IF($C8775="","",IFERROR(_xlfn.XLOOKUP($C8775,'1.PrepList'!$I$2:$I$1500,'1.PrepList'!$G$2:$G$1500,"")&amp;"",""))</f>
        <v/>
      </c>
      <c r="B8775" s="638" t="str">
        <f>IF($C8775="","",IFERROR(_xlfn.XLOOKUP($C8775,'1.PrepList'!$I$2:$I$1500,'1.PrepList'!$H$2:$H$1500,"")&amp;"",""))</f>
        <v/>
      </c>
      <c r="D8775" s="638" t="str">
        <f>IF($C8775="","",IFERROR(_xlfn.XLOOKUP($C8775,'1.PrepList'!$I$2:$I$1500,'1.PrepList'!$J$2:$J$1500,"")&amp;"",""))</f>
        <v/>
      </c>
      <c r="E8775" s="638" t="str">
        <f>IF($C8775="","",IFERROR(_xlfn.XLOOKUP($C8775,'1.PrepList'!$I$2:$I$1500,'1.PrepList'!$N$2:$N$1500,"")&amp;"",""))</f>
        <v/>
      </c>
      <c r="F8775" s="638" t="str">
        <f>IF($C8775="","",IFERROR(_xlfn.XLOOKUP($C8775,'1.PrepList'!$I$2:$I$1500,'1.PrepList'!$K$2:$K$1500,"")&amp;"",""))</f>
        <v/>
      </c>
      <c r="H8775" s="644" t="str">
        <f>IF($C8775="","",IFERROR(IF(_xlfn.XLOOKUP($C8775,tbl_StartedStatus[Bold ID],tbl_StartedStatus[Started])="Started","Yes",IF(_xlfn.XLOOKUP($C8775,tbl_StartedStatus[Bold ID],tbl_StartedStatus[Started])="No Show","No Show","")),""))</f>
        <v/>
      </c>
    </row>
    <row r="8776" spans="1:8" ht="15" customHeight="1" thickBot="1">
      <c r="A8776" s="38" t="str">
        <f>IF($C8776="","",IFERROR(_xlfn.XLOOKUP($C8776,'1.PrepList'!$I$2:$I$1500,'1.PrepList'!$G$2:$G$1500,"")&amp;"",""))</f>
        <v/>
      </c>
      <c r="B8776" s="638" t="str">
        <f>IF($C8776="","",IFERROR(_xlfn.XLOOKUP($C8776,'1.PrepList'!$I$2:$I$1500,'1.PrepList'!$H$2:$H$1500,"")&amp;"",""))</f>
        <v/>
      </c>
      <c r="D8776" s="638" t="str">
        <f>IF($C8776="","",IFERROR(_xlfn.XLOOKUP($C8776,'1.PrepList'!$I$2:$I$1500,'1.PrepList'!$J$2:$J$1500,"")&amp;"",""))</f>
        <v/>
      </c>
      <c r="E8776" s="638" t="str">
        <f>IF($C8776="","",IFERROR(_xlfn.XLOOKUP($C8776,'1.PrepList'!$I$2:$I$1500,'1.PrepList'!$N$2:$N$1500,"")&amp;"",""))</f>
        <v/>
      </c>
      <c r="F8776" s="638" t="str">
        <f>IF($C8776="","",IFERROR(_xlfn.XLOOKUP($C8776,'1.PrepList'!$I$2:$I$1500,'1.PrepList'!$K$2:$K$1500,"")&amp;"",""))</f>
        <v/>
      </c>
      <c r="H8776" s="644" t="str">
        <f>IF($C8776="","",IFERROR(IF(_xlfn.XLOOKUP($C8776,tbl_StartedStatus[Bold ID],tbl_StartedStatus[Started])="Started","Yes",IF(_xlfn.XLOOKUP($C8776,tbl_StartedStatus[Bold ID],tbl_StartedStatus[Started])="No Show","No Show","")),""))</f>
        <v/>
      </c>
    </row>
    <row r="8777" spans="1:8" ht="15" customHeight="1" thickBot="1">
      <c r="A8777" s="38" t="str">
        <f>IF($C8777="","",IFERROR(_xlfn.XLOOKUP($C8777,'1.PrepList'!$I$2:$I$1500,'1.PrepList'!$G$2:$G$1500,"")&amp;"",""))</f>
        <v/>
      </c>
      <c r="B8777" s="638" t="str">
        <f>IF($C8777="","",IFERROR(_xlfn.XLOOKUP($C8777,'1.PrepList'!$I$2:$I$1500,'1.PrepList'!$H$2:$H$1500,"")&amp;"",""))</f>
        <v/>
      </c>
      <c r="D8777" s="638" t="str">
        <f>IF($C8777="","",IFERROR(_xlfn.XLOOKUP($C8777,'1.PrepList'!$I$2:$I$1500,'1.PrepList'!$J$2:$J$1500,"")&amp;"",""))</f>
        <v/>
      </c>
      <c r="E8777" s="638" t="str">
        <f>IF($C8777="","",IFERROR(_xlfn.XLOOKUP($C8777,'1.PrepList'!$I$2:$I$1500,'1.PrepList'!$N$2:$N$1500,"")&amp;"",""))</f>
        <v/>
      </c>
      <c r="F8777" s="638" t="str">
        <f>IF($C8777="","",IFERROR(_xlfn.XLOOKUP($C8777,'1.PrepList'!$I$2:$I$1500,'1.PrepList'!$K$2:$K$1500,"")&amp;"",""))</f>
        <v/>
      </c>
      <c r="H8777" s="644" t="str">
        <f>IF($C8777="","",IFERROR(IF(_xlfn.XLOOKUP($C8777,tbl_StartedStatus[Bold ID],tbl_StartedStatus[Started])="Started","Yes",IF(_xlfn.XLOOKUP($C8777,tbl_StartedStatus[Bold ID],tbl_StartedStatus[Started])="No Show","No Show","")),""))</f>
        <v/>
      </c>
    </row>
    <row r="8778" spans="1:8" ht="15" customHeight="1" thickBot="1">
      <c r="A8778" s="38" t="str">
        <f>IF($C8778="","",IFERROR(_xlfn.XLOOKUP($C8778,'1.PrepList'!$I$2:$I$1500,'1.PrepList'!$G$2:$G$1500,"")&amp;"",""))</f>
        <v/>
      </c>
      <c r="B8778" s="638" t="str">
        <f>IF($C8778="","",IFERROR(_xlfn.XLOOKUP($C8778,'1.PrepList'!$I$2:$I$1500,'1.PrepList'!$H$2:$H$1500,"")&amp;"",""))</f>
        <v/>
      </c>
      <c r="D8778" s="638" t="str">
        <f>IF($C8778="","",IFERROR(_xlfn.XLOOKUP($C8778,'1.PrepList'!$I$2:$I$1500,'1.PrepList'!$J$2:$J$1500,"")&amp;"",""))</f>
        <v/>
      </c>
      <c r="E8778" s="638" t="str">
        <f>IF($C8778="","",IFERROR(_xlfn.XLOOKUP($C8778,'1.PrepList'!$I$2:$I$1500,'1.PrepList'!$N$2:$N$1500,"")&amp;"",""))</f>
        <v/>
      </c>
      <c r="F8778" s="638" t="str">
        <f>IF($C8778="","",IFERROR(_xlfn.XLOOKUP($C8778,'1.PrepList'!$I$2:$I$1500,'1.PrepList'!$K$2:$K$1500,"")&amp;"",""))</f>
        <v/>
      </c>
      <c r="H8778" s="644" t="str">
        <f>IF($C8778="","",IFERROR(IF(_xlfn.XLOOKUP($C8778,tbl_StartedStatus[Bold ID],tbl_StartedStatus[Started])="Started","Yes",IF(_xlfn.XLOOKUP($C8778,tbl_StartedStatus[Bold ID],tbl_StartedStatus[Started])="No Show","No Show","")),""))</f>
        <v/>
      </c>
    </row>
    <row r="8779" spans="1:8" ht="15" customHeight="1" thickBot="1">
      <c r="A8779" s="38" t="str">
        <f>IF($C8779="","",IFERROR(_xlfn.XLOOKUP($C8779,'1.PrepList'!$I$2:$I$1500,'1.PrepList'!$G$2:$G$1500,"")&amp;"",""))</f>
        <v/>
      </c>
      <c r="B8779" s="638" t="str">
        <f>IF($C8779="","",IFERROR(_xlfn.XLOOKUP($C8779,'1.PrepList'!$I$2:$I$1500,'1.PrepList'!$H$2:$H$1500,"")&amp;"",""))</f>
        <v/>
      </c>
      <c r="D8779" s="638" t="str">
        <f>IF($C8779="","",IFERROR(_xlfn.XLOOKUP($C8779,'1.PrepList'!$I$2:$I$1500,'1.PrepList'!$J$2:$J$1500,"")&amp;"",""))</f>
        <v/>
      </c>
      <c r="E8779" s="638" t="str">
        <f>IF($C8779="","",IFERROR(_xlfn.XLOOKUP($C8779,'1.PrepList'!$I$2:$I$1500,'1.PrepList'!$N$2:$N$1500,"")&amp;"",""))</f>
        <v/>
      </c>
      <c r="F8779" s="638" t="str">
        <f>IF($C8779="","",IFERROR(_xlfn.XLOOKUP($C8779,'1.PrepList'!$I$2:$I$1500,'1.PrepList'!$K$2:$K$1500,"")&amp;"",""))</f>
        <v/>
      </c>
      <c r="H8779" s="644" t="str">
        <f>IF($C8779="","",IFERROR(IF(_xlfn.XLOOKUP($C8779,tbl_StartedStatus[Bold ID],tbl_StartedStatus[Started])="Started","Yes",IF(_xlfn.XLOOKUP($C8779,tbl_StartedStatus[Bold ID],tbl_StartedStatus[Started])="No Show","No Show","")),""))</f>
        <v/>
      </c>
    </row>
    <row r="8780" spans="1:8" ht="15" customHeight="1" thickBot="1">
      <c r="A8780" s="38" t="str">
        <f>IF($C8780="","",IFERROR(_xlfn.XLOOKUP($C8780,'1.PrepList'!$I$2:$I$1500,'1.PrepList'!$G$2:$G$1500,"")&amp;"",""))</f>
        <v/>
      </c>
      <c r="B8780" s="638" t="str">
        <f>IF($C8780="","",IFERROR(_xlfn.XLOOKUP($C8780,'1.PrepList'!$I$2:$I$1500,'1.PrepList'!$H$2:$H$1500,"")&amp;"",""))</f>
        <v/>
      </c>
      <c r="D8780" s="638" t="str">
        <f>IF($C8780="","",IFERROR(_xlfn.XLOOKUP($C8780,'1.PrepList'!$I$2:$I$1500,'1.PrepList'!$J$2:$J$1500,"")&amp;"",""))</f>
        <v/>
      </c>
      <c r="E8780" s="638" t="str">
        <f>IF($C8780="","",IFERROR(_xlfn.XLOOKUP($C8780,'1.PrepList'!$I$2:$I$1500,'1.PrepList'!$N$2:$N$1500,"")&amp;"",""))</f>
        <v/>
      </c>
      <c r="F8780" s="638" t="str">
        <f>IF($C8780="","",IFERROR(_xlfn.XLOOKUP($C8780,'1.PrepList'!$I$2:$I$1500,'1.PrepList'!$K$2:$K$1500,"")&amp;"",""))</f>
        <v/>
      </c>
      <c r="H8780" s="644" t="str">
        <f>IF($C8780="","",IFERROR(IF(_xlfn.XLOOKUP($C8780,tbl_StartedStatus[Bold ID],tbl_StartedStatus[Started])="Started","Yes",IF(_xlfn.XLOOKUP($C8780,tbl_StartedStatus[Bold ID],tbl_StartedStatus[Started])="No Show","No Show","")),""))</f>
        <v/>
      </c>
    </row>
    <row r="8781" spans="1:8" ht="15" customHeight="1" thickBot="1">
      <c r="A8781" s="38" t="str">
        <f>IF($C8781="","",IFERROR(_xlfn.XLOOKUP($C8781,'1.PrepList'!$I$2:$I$1500,'1.PrepList'!$G$2:$G$1500,"")&amp;"",""))</f>
        <v/>
      </c>
      <c r="B8781" s="638" t="str">
        <f>IF($C8781="","",IFERROR(_xlfn.XLOOKUP($C8781,'1.PrepList'!$I$2:$I$1500,'1.PrepList'!$H$2:$H$1500,"")&amp;"",""))</f>
        <v/>
      </c>
      <c r="D8781" s="638" t="str">
        <f>IF($C8781="","",IFERROR(_xlfn.XLOOKUP($C8781,'1.PrepList'!$I$2:$I$1500,'1.PrepList'!$J$2:$J$1500,"")&amp;"",""))</f>
        <v/>
      </c>
      <c r="E8781" s="638" t="str">
        <f>IF($C8781="","",IFERROR(_xlfn.XLOOKUP($C8781,'1.PrepList'!$I$2:$I$1500,'1.PrepList'!$N$2:$N$1500,"")&amp;"",""))</f>
        <v/>
      </c>
      <c r="F8781" s="638" t="str">
        <f>IF($C8781="","",IFERROR(_xlfn.XLOOKUP($C8781,'1.PrepList'!$I$2:$I$1500,'1.PrepList'!$K$2:$K$1500,"")&amp;"",""))</f>
        <v/>
      </c>
      <c r="H8781" s="644" t="str">
        <f>IF($C8781="","",IFERROR(IF(_xlfn.XLOOKUP($C8781,tbl_StartedStatus[Bold ID],tbl_StartedStatus[Started])="Started","Yes",IF(_xlfn.XLOOKUP($C8781,tbl_StartedStatus[Bold ID],tbl_StartedStatus[Started])="No Show","No Show","")),""))</f>
        <v/>
      </c>
    </row>
    <row r="8782" spans="1:8" ht="15" customHeight="1" thickBot="1">
      <c r="A8782" s="38" t="str">
        <f>IF($C8782="","",IFERROR(_xlfn.XLOOKUP($C8782,'1.PrepList'!$I$2:$I$1500,'1.PrepList'!$G$2:$G$1500,"")&amp;"",""))</f>
        <v/>
      </c>
      <c r="B8782" s="638" t="str">
        <f>IF($C8782="","",IFERROR(_xlfn.XLOOKUP($C8782,'1.PrepList'!$I$2:$I$1500,'1.PrepList'!$H$2:$H$1500,"")&amp;"",""))</f>
        <v/>
      </c>
      <c r="D8782" s="638" t="str">
        <f>IF($C8782="","",IFERROR(_xlfn.XLOOKUP($C8782,'1.PrepList'!$I$2:$I$1500,'1.PrepList'!$J$2:$J$1500,"")&amp;"",""))</f>
        <v/>
      </c>
      <c r="E8782" s="638" t="str">
        <f>IF($C8782="","",IFERROR(_xlfn.XLOOKUP($C8782,'1.PrepList'!$I$2:$I$1500,'1.PrepList'!$N$2:$N$1500,"")&amp;"",""))</f>
        <v/>
      </c>
      <c r="F8782" s="638" t="str">
        <f>IF($C8782="","",IFERROR(_xlfn.XLOOKUP($C8782,'1.PrepList'!$I$2:$I$1500,'1.PrepList'!$K$2:$K$1500,"")&amp;"",""))</f>
        <v/>
      </c>
      <c r="H8782" s="644" t="str">
        <f>IF($C8782="","",IFERROR(IF(_xlfn.XLOOKUP($C8782,tbl_StartedStatus[Bold ID],tbl_StartedStatus[Started])="Started","Yes",IF(_xlfn.XLOOKUP($C8782,tbl_StartedStatus[Bold ID],tbl_StartedStatus[Started])="No Show","No Show","")),""))</f>
        <v/>
      </c>
    </row>
    <row r="8783" spans="1:8" ht="15" customHeight="1" thickBot="1">
      <c r="A8783" s="38" t="str">
        <f>IF($C8783="","",IFERROR(_xlfn.XLOOKUP($C8783,'1.PrepList'!$I$2:$I$1500,'1.PrepList'!$G$2:$G$1500,"")&amp;"",""))</f>
        <v/>
      </c>
      <c r="B8783" s="638" t="str">
        <f>IF($C8783="","",IFERROR(_xlfn.XLOOKUP($C8783,'1.PrepList'!$I$2:$I$1500,'1.PrepList'!$H$2:$H$1500,"")&amp;"",""))</f>
        <v/>
      </c>
      <c r="D8783" s="638" t="str">
        <f>IF($C8783="","",IFERROR(_xlfn.XLOOKUP($C8783,'1.PrepList'!$I$2:$I$1500,'1.PrepList'!$J$2:$J$1500,"")&amp;"",""))</f>
        <v/>
      </c>
      <c r="E8783" s="638" t="str">
        <f>IF($C8783="","",IFERROR(_xlfn.XLOOKUP($C8783,'1.PrepList'!$I$2:$I$1500,'1.PrepList'!$N$2:$N$1500,"")&amp;"",""))</f>
        <v/>
      </c>
      <c r="F8783" s="638" t="str">
        <f>IF($C8783="","",IFERROR(_xlfn.XLOOKUP($C8783,'1.PrepList'!$I$2:$I$1500,'1.PrepList'!$K$2:$K$1500,"")&amp;"",""))</f>
        <v/>
      </c>
      <c r="H8783" s="644" t="str">
        <f>IF($C8783="","",IFERROR(IF(_xlfn.XLOOKUP($C8783,tbl_StartedStatus[Bold ID],tbl_StartedStatus[Started])="Started","Yes",IF(_xlfn.XLOOKUP($C8783,tbl_StartedStatus[Bold ID],tbl_StartedStatus[Started])="No Show","No Show","")),""))</f>
        <v/>
      </c>
    </row>
    <row r="8784" spans="1:8" ht="15" customHeight="1" thickBot="1">
      <c r="A8784" s="38" t="str">
        <f>IF($C8784="","",IFERROR(_xlfn.XLOOKUP($C8784,'1.PrepList'!$I$2:$I$1500,'1.PrepList'!$G$2:$G$1500,"")&amp;"",""))</f>
        <v/>
      </c>
      <c r="B8784" s="638" t="str">
        <f>IF($C8784="","",IFERROR(_xlfn.XLOOKUP($C8784,'1.PrepList'!$I$2:$I$1500,'1.PrepList'!$H$2:$H$1500,"")&amp;"",""))</f>
        <v/>
      </c>
      <c r="D8784" s="638" t="str">
        <f>IF($C8784="","",IFERROR(_xlfn.XLOOKUP($C8784,'1.PrepList'!$I$2:$I$1500,'1.PrepList'!$J$2:$J$1500,"")&amp;"",""))</f>
        <v/>
      </c>
      <c r="E8784" s="638" t="str">
        <f>IF($C8784="","",IFERROR(_xlfn.XLOOKUP($C8784,'1.PrepList'!$I$2:$I$1500,'1.PrepList'!$N$2:$N$1500,"")&amp;"",""))</f>
        <v/>
      </c>
      <c r="F8784" s="638" t="str">
        <f>IF($C8784="","",IFERROR(_xlfn.XLOOKUP($C8784,'1.PrepList'!$I$2:$I$1500,'1.PrepList'!$K$2:$K$1500,"")&amp;"",""))</f>
        <v/>
      </c>
      <c r="H8784" s="644" t="str">
        <f>IF($C8784="","",IFERROR(IF(_xlfn.XLOOKUP($C8784,tbl_StartedStatus[Bold ID],tbl_StartedStatus[Started])="Started","Yes",IF(_xlfn.XLOOKUP($C8784,tbl_StartedStatus[Bold ID],tbl_StartedStatus[Started])="No Show","No Show","")),""))</f>
        <v/>
      </c>
    </row>
    <row r="8785" spans="1:8" ht="15" customHeight="1" thickBot="1">
      <c r="A8785" s="38" t="str">
        <f>IF($C8785="","",IFERROR(_xlfn.XLOOKUP($C8785,'1.PrepList'!$I$2:$I$1500,'1.PrepList'!$G$2:$G$1500,"")&amp;"",""))</f>
        <v/>
      </c>
      <c r="B8785" s="638" t="str">
        <f>IF($C8785="","",IFERROR(_xlfn.XLOOKUP($C8785,'1.PrepList'!$I$2:$I$1500,'1.PrepList'!$H$2:$H$1500,"")&amp;"",""))</f>
        <v/>
      </c>
      <c r="D8785" s="638" t="str">
        <f>IF($C8785="","",IFERROR(_xlfn.XLOOKUP($C8785,'1.PrepList'!$I$2:$I$1500,'1.PrepList'!$J$2:$J$1500,"")&amp;"",""))</f>
        <v/>
      </c>
      <c r="E8785" s="638" t="str">
        <f>IF($C8785="","",IFERROR(_xlfn.XLOOKUP($C8785,'1.PrepList'!$I$2:$I$1500,'1.PrepList'!$N$2:$N$1500,"")&amp;"",""))</f>
        <v/>
      </c>
      <c r="F8785" s="638" t="str">
        <f>IF($C8785="","",IFERROR(_xlfn.XLOOKUP($C8785,'1.PrepList'!$I$2:$I$1500,'1.PrepList'!$K$2:$K$1500,"")&amp;"",""))</f>
        <v/>
      </c>
      <c r="H8785" s="644" t="str">
        <f>IF($C8785="","",IFERROR(IF(_xlfn.XLOOKUP($C8785,tbl_StartedStatus[Bold ID],tbl_StartedStatus[Started])="Started","Yes",IF(_xlfn.XLOOKUP($C8785,tbl_StartedStatus[Bold ID],tbl_StartedStatus[Started])="No Show","No Show","")),""))</f>
        <v/>
      </c>
    </row>
    <row r="8786" spans="1:8" ht="15" customHeight="1" thickBot="1">
      <c r="A8786" s="38" t="str">
        <f>IF($C8786="","",IFERROR(_xlfn.XLOOKUP($C8786,'1.PrepList'!$I$2:$I$1500,'1.PrepList'!$G$2:$G$1500,"")&amp;"",""))</f>
        <v/>
      </c>
      <c r="B8786" s="638" t="str">
        <f>IF($C8786="","",IFERROR(_xlfn.XLOOKUP($C8786,'1.PrepList'!$I$2:$I$1500,'1.PrepList'!$H$2:$H$1500,"")&amp;"",""))</f>
        <v/>
      </c>
      <c r="D8786" s="638" t="str">
        <f>IF($C8786="","",IFERROR(_xlfn.XLOOKUP($C8786,'1.PrepList'!$I$2:$I$1500,'1.PrepList'!$J$2:$J$1500,"")&amp;"",""))</f>
        <v/>
      </c>
      <c r="E8786" s="638" t="str">
        <f>IF($C8786="","",IFERROR(_xlfn.XLOOKUP($C8786,'1.PrepList'!$I$2:$I$1500,'1.PrepList'!$N$2:$N$1500,"")&amp;"",""))</f>
        <v/>
      </c>
      <c r="F8786" s="638" t="str">
        <f>IF($C8786="","",IFERROR(_xlfn.XLOOKUP($C8786,'1.PrepList'!$I$2:$I$1500,'1.PrepList'!$K$2:$K$1500,"")&amp;"",""))</f>
        <v/>
      </c>
      <c r="H8786" s="644" t="str">
        <f>IF($C8786="","",IFERROR(IF(_xlfn.XLOOKUP($C8786,tbl_StartedStatus[Bold ID],tbl_StartedStatus[Started])="Started","Yes",IF(_xlfn.XLOOKUP($C8786,tbl_StartedStatus[Bold ID],tbl_StartedStatus[Started])="No Show","No Show","")),""))</f>
        <v/>
      </c>
    </row>
    <row r="8787" spans="1:8" ht="15" customHeight="1" thickBot="1">
      <c r="A8787" s="38" t="str">
        <f>IF($C8787="","",IFERROR(_xlfn.XLOOKUP($C8787,'1.PrepList'!$I$2:$I$1500,'1.PrepList'!$G$2:$G$1500,"")&amp;"",""))</f>
        <v/>
      </c>
      <c r="B8787" s="638" t="str">
        <f>IF($C8787="","",IFERROR(_xlfn.XLOOKUP($C8787,'1.PrepList'!$I$2:$I$1500,'1.PrepList'!$H$2:$H$1500,"")&amp;"",""))</f>
        <v/>
      </c>
      <c r="D8787" s="638" t="str">
        <f>IF($C8787="","",IFERROR(_xlfn.XLOOKUP($C8787,'1.PrepList'!$I$2:$I$1500,'1.PrepList'!$J$2:$J$1500,"")&amp;"",""))</f>
        <v/>
      </c>
      <c r="E8787" s="638" t="str">
        <f>IF($C8787="","",IFERROR(_xlfn.XLOOKUP($C8787,'1.PrepList'!$I$2:$I$1500,'1.PrepList'!$N$2:$N$1500,"")&amp;"",""))</f>
        <v/>
      </c>
      <c r="F8787" s="638" t="str">
        <f>IF($C8787="","",IFERROR(_xlfn.XLOOKUP($C8787,'1.PrepList'!$I$2:$I$1500,'1.PrepList'!$K$2:$K$1500,"")&amp;"",""))</f>
        <v/>
      </c>
      <c r="H8787" s="644" t="str">
        <f>IF($C8787="","",IFERROR(IF(_xlfn.XLOOKUP($C8787,tbl_StartedStatus[Bold ID],tbl_StartedStatus[Started])="Started","Yes",IF(_xlfn.XLOOKUP($C8787,tbl_StartedStatus[Bold ID],tbl_StartedStatus[Started])="No Show","No Show","")),""))</f>
        <v/>
      </c>
    </row>
    <row r="8788" spans="1:8" ht="15" customHeight="1" thickBot="1">
      <c r="A8788" s="38" t="str">
        <f>IF($C8788="","",IFERROR(_xlfn.XLOOKUP($C8788,'1.PrepList'!$I$2:$I$1500,'1.PrepList'!$G$2:$G$1500,"")&amp;"",""))</f>
        <v/>
      </c>
      <c r="B8788" s="638" t="str">
        <f>IF($C8788="","",IFERROR(_xlfn.XLOOKUP($C8788,'1.PrepList'!$I$2:$I$1500,'1.PrepList'!$H$2:$H$1500,"")&amp;"",""))</f>
        <v/>
      </c>
      <c r="D8788" s="638" t="str">
        <f>IF($C8788="","",IFERROR(_xlfn.XLOOKUP($C8788,'1.PrepList'!$I$2:$I$1500,'1.PrepList'!$J$2:$J$1500,"")&amp;"",""))</f>
        <v/>
      </c>
      <c r="E8788" s="638" t="str">
        <f>IF($C8788="","",IFERROR(_xlfn.XLOOKUP($C8788,'1.PrepList'!$I$2:$I$1500,'1.PrepList'!$N$2:$N$1500,"")&amp;"",""))</f>
        <v/>
      </c>
      <c r="F8788" s="638" t="str">
        <f>IF($C8788="","",IFERROR(_xlfn.XLOOKUP($C8788,'1.PrepList'!$I$2:$I$1500,'1.PrepList'!$K$2:$K$1500,"")&amp;"",""))</f>
        <v/>
      </c>
      <c r="H8788" s="644" t="str">
        <f>IF($C8788="","",IFERROR(IF(_xlfn.XLOOKUP($C8788,tbl_StartedStatus[Bold ID],tbl_StartedStatus[Started])="Started","Yes",IF(_xlfn.XLOOKUP($C8788,tbl_StartedStatus[Bold ID],tbl_StartedStatus[Started])="No Show","No Show","")),""))</f>
        <v/>
      </c>
    </row>
    <row r="8789" spans="1:8" ht="15" customHeight="1" thickBot="1">
      <c r="A8789" s="38" t="str">
        <f>IF($C8789="","",IFERROR(_xlfn.XLOOKUP($C8789,'1.PrepList'!$I$2:$I$1500,'1.PrepList'!$G$2:$G$1500,"")&amp;"",""))</f>
        <v/>
      </c>
      <c r="B8789" s="638" t="str">
        <f>IF($C8789="","",IFERROR(_xlfn.XLOOKUP($C8789,'1.PrepList'!$I$2:$I$1500,'1.PrepList'!$H$2:$H$1500,"")&amp;"",""))</f>
        <v/>
      </c>
      <c r="D8789" s="638" t="str">
        <f>IF($C8789="","",IFERROR(_xlfn.XLOOKUP($C8789,'1.PrepList'!$I$2:$I$1500,'1.PrepList'!$J$2:$J$1500,"")&amp;"",""))</f>
        <v/>
      </c>
      <c r="E8789" s="638" t="str">
        <f>IF($C8789="","",IFERROR(_xlfn.XLOOKUP($C8789,'1.PrepList'!$I$2:$I$1500,'1.PrepList'!$N$2:$N$1500,"")&amp;"",""))</f>
        <v/>
      </c>
      <c r="F8789" s="638" t="str">
        <f>IF($C8789="","",IFERROR(_xlfn.XLOOKUP($C8789,'1.PrepList'!$I$2:$I$1500,'1.PrepList'!$K$2:$K$1500,"")&amp;"",""))</f>
        <v/>
      </c>
      <c r="H8789" s="644" t="str">
        <f>IF($C8789="","",IFERROR(IF(_xlfn.XLOOKUP($C8789,tbl_StartedStatus[Bold ID],tbl_StartedStatus[Started])="Started","Yes",IF(_xlfn.XLOOKUP($C8789,tbl_StartedStatus[Bold ID],tbl_StartedStatus[Started])="No Show","No Show","")),""))</f>
        <v/>
      </c>
    </row>
    <row r="8790" spans="1:8" ht="15" customHeight="1" thickBot="1">
      <c r="A8790" s="38" t="str">
        <f>IF($C8790="","",IFERROR(_xlfn.XLOOKUP($C8790,'1.PrepList'!$I$2:$I$1500,'1.PrepList'!$G$2:$G$1500,"")&amp;"",""))</f>
        <v/>
      </c>
      <c r="B8790" s="638" t="str">
        <f>IF($C8790="","",IFERROR(_xlfn.XLOOKUP($C8790,'1.PrepList'!$I$2:$I$1500,'1.PrepList'!$H$2:$H$1500,"")&amp;"",""))</f>
        <v/>
      </c>
      <c r="D8790" s="638" t="str">
        <f>IF($C8790="","",IFERROR(_xlfn.XLOOKUP($C8790,'1.PrepList'!$I$2:$I$1500,'1.PrepList'!$J$2:$J$1500,"")&amp;"",""))</f>
        <v/>
      </c>
      <c r="E8790" s="638" t="str">
        <f>IF($C8790="","",IFERROR(_xlfn.XLOOKUP($C8790,'1.PrepList'!$I$2:$I$1500,'1.PrepList'!$N$2:$N$1500,"")&amp;"",""))</f>
        <v/>
      </c>
      <c r="F8790" s="638" t="str">
        <f>IF($C8790="","",IFERROR(_xlfn.XLOOKUP($C8790,'1.PrepList'!$I$2:$I$1500,'1.PrepList'!$K$2:$K$1500,"")&amp;"",""))</f>
        <v/>
      </c>
      <c r="H8790" s="644" t="str">
        <f>IF($C8790="","",IFERROR(IF(_xlfn.XLOOKUP($C8790,tbl_StartedStatus[Bold ID],tbl_StartedStatus[Started])="Started","Yes",IF(_xlfn.XLOOKUP($C8790,tbl_StartedStatus[Bold ID],tbl_StartedStatus[Started])="No Show","No Show","")),""))</f>
        <v/>
      </c>
    </row>
    <row r="8791" spans="1:8" ht="15" customHeight="1" thickBot="1">
      <c r="A8791" s="38" t="str">
        <f>IF($C8791="","",IFERROR(_xlfn.XLOOKUP($C8791,'1.PrepList'!$I$2:$I$1500,'1.PrepList'!$G$2:$G$1500,"")&amp;"",""))</f>
        <v/>
      </c>
      <c r="B8791" s="638" t="str">
        <f>IF($C8791="","",IFERROR(_xlfn.XLOOKUP($C8791,'1.PrepList'!$I$2:$I$1500,'1.PrepList'!$H$2:$H$1500,"")&amp;"",""))</f>
        <v/>
      </c>
      <c r="D8791" s="638" t="str">
        <f>IF($C8791="","",IFERROR(_xlfn.XLOOKUP($C8791,'1.PrepList'!$I$2:$I$1500,'1.PrepList'!$J$2:$J$1500,"")&amp;"",""))</f>
        <v/>
      </c>
      <c r="E8791" s="638" t="str">
        <f>IF($C8791="","",IFERROR(_xlfn.XLOOKUP($C8791,'1.PrepList'!$I$2:$I$1500,'1.PrepList'!$N$2:$N$1500,"")&amp;"",""))</f>
        <v/>
      </c>
      <c r="F8791" s="638" t="str">
        <f>IF($C8791="","",IFERROR(_xlfn.XLOOKUP($C8791,'1.PrepList'!$I$2:$I$1500,'1.PrepList'!$K$2:$K$1500,"")&amp;"",""))</f>
        <v/>
      </c>
      <c r="H8791" s="644" t="str">
        <f>IF($C8791="","",IFERROR(IF(_xlfn.XLOOKUP($C8791,tbl_StartedStatus[Bold ID],tbl_StartedStatus[Started])="Started","Yes",IF(_xlfn.XLOOKUP($C8791,tbl_StartedStatus[Bold ID],tbl_StartedStatus[Started])="No Show","No Show","")),""))</f>
        <v/>
      </c>
    </row>
    <row r="8792" spans="1:8" ht="15" customHeight="1" thickBot="1">
      <c r="A8792" s="38" t="str">
        <f>IF($C8792="","",IFERROR(_xlfn.XLOOKUP($C8792,'1.PrepList'!$I$2:$I$1500,'1.PrepList'!$G$2:$G$1500,"")&amp;"",""))</f>
        <v/>
      </c>
      <c r="B8792" s="638" t="str">
        <f>IF($C8792="","",IFERROR(_xlfn.XLOOKUP($C8792,'1.PrepList'!$I$2:$I$1500,'1.PrepList'!$H$2:$H$1500,"")&amp;"",""))</f>
        <v/>
      </c>
      <c r="D8792" s="638" t="str">
        <f>IF($C8792="","",IFERROR(_xlfn.XLOOKUP($C8792,'1.PrepList'!$I$2:$I$1500,'1.PrepList'!$J$2:$J$1500,"")&amp;"",""))</f>
        <v/>
      </c>
      <c r="E8792" s="638" t="str">
        <f>IF($C8792="","",IFERROR(_xlfn.XLOOKUP($C8792,'1.PrepList'!$I$2:$I$1500,'1.PrepList'!$N$2:$N$1500,"")&amp;"",""))</f>
        <v/>
      </c>
      <c r="F8792" s="638" t="str">
        <f>IF($C8792="","",IFERROR(_xlfn.XLOOKUP($C8792,'1.PrepList'!$I$2:$I$1500,'1.PrepList'!$K$2:$K$1500,"")&amp;"",""))</f>
        <v/>
      </c>
      <c r="H8792" s="644" t="str">
        <f>IF($C8792="","",IFERROR(IF(_xlfn.XLOOKUP($C8792,tbl_StartedStatus[Bold ID],tbl_StartedStatus[Started])="Started","Yes",IF(_xlfn.XLOOKUP($C8792,tbl_StartedStatus[Bold ID],tbl_StartedStatus[Started])="No Show","No Show","")),""))</f>
        <v/>
      </c>
    </row>
    <row r="8793" spans="1:8" ht="15" customHeight="1" thickBot="1">
      <c r="A8793" s="38" t="str">
        <f>IF($C8793="","",IFERROR(_xlfn.XLOOKUP($C8793,'1.PrepList'!$I$2:$I$1500,'1.PrepList'!$G$2:$G$1500,"")&amp;"",""))</f>
        <v/>
      </c>
      <c r="B8793" s="638" t="str">
        <f>IF($C8793="","",IFERROR(_xlfn.XLOOKUP($C8793,'1.PrepList'!$I$2:$I$1500,'1.PrepList'!$H$2:$H$1500,"")&amp;"",""))</f>
        <v/>
      </c>
      <c r="D8793" s="638" t="str">
        <f>IF($C8793="","",IFERROR(_xlfn.XLOOKUP($C8793,'1.PrepList'!$I$2:$I$1500,'1.PrepList'!$J$2:$J$1500,"")&amp;"",""))</f>
        <v/>
      </c>
      <c r="E8793" s="638" t="str">
        <f>IF($C8793="","",IFERROR(_xlfn.XLOOKUP($C8793,'1.PrepList'!$I$2:$I$1500,'1.PrepList'!$N$2:$N$1500,"")&amp;"",""))</f>
        <v/>
      </c>
      <c r="F8793" s="638" t="str">
        <f>IF($C8793="","",IFERROR(_xlfn.XLOOKUP($C8793,'1.PrepList'!$I$2:$I$1500,'1.PrepList'!$K$2:$K$1500,"")&amp;"",""))</f>
        <v/>
      </c>
      <c r="H8793" s="644" t="str">
        <f>IF($C8793="","",IFERROR(IF(_xlfn.XLOOKUP($C8793,tbl_StartedStatus[Bold ID],tbl_StartedStatus[Started])="Started","Yes",IF(_xlfn.XLOOKUP($C8793,tbl_StartedStatus[Bold ID],tbl_StartedStatus[Started])="No Show","No Show","")),""))</f>
        <v/>
      </c>
    </row>
    <row r="8794" spans="1:8" ht="15" customHeight="1" thickBot="1">
      <c r="A8794" s="38" t="str">
        <f>IF($C8794="","",IFERROR(_xlfn.XLOOKUP($C8794,'1.PrepList'!$I$2:$I$1500,'1.PrepList'!$G$2:$G$1500,"")&amp;"",""))</f>
        <v/>
      </c>
      <c r="B8794" s="638" t="str">
        <f>IF($C8794="","",IFERROR(_xlfn.XLOOKUP($C8794,'1.PrepList'!$I$2:$I$1500,'1.PrepList'!$H$2:$H$1500,"")&amp;"",""))</f>
        <v/>
      </c>
      <c r="D8794" s="638" t="str">
        <f>IF($C8794="","",IFERROR(_xlfn.XLOOKUP($C8794,'1.PrepList'!$I$2:$I$1500,'1.PrepList'!$J$2:$J$1500,"")&amp;"",""))</f>
        <v/>
      </c>
      <c r="E8794" s="638" t="str">
        <f>IF($C8794="","",IFERROR(_xlfn.XLOOKUP($C8794,'1.PrepList'!$I$2:$I$1500,'1.PrepList'!$N$2:$N$1500,"")&amp;"",""))</f>
        <v/>
      </c>
      <c r="F8794" s="638" t="str">
        <f>IF($C8794="","",IFERROR(_xlfn.XLOOKUP($C8794,'1.PrepList'!$I$2:$I$1500,'1.PrepList'!$K$2:$K$1500,"")&amp;"",""))</f>
        <v/>
      </c>
      <c r="H8794" s="644" t="str">
        <f>IF($C8794="","",IFERROR(IF(_xlfn.XLOOKUP($C8794,tbl_StartedStatus[Bold ID],tbl_StartedStatus[Started])="Started","Yes",IF(_xlfn.XLOOKUP($C8794,tbl_StartedStatus[Bold ID],tbl_StartedStatus[Started])="No Show","No Show","")),""))</f>
        <v/>
      </c>
    </row>
    <row r="8795" spans="1:8" ht="15" customHeight="1" thickBot="1">
      <c r="A8795" s="38" t="str">
        <f>IF($C8795="","",IFERROR(_xlfn.XLOOKUP($C8795,'1.PrepList'!$I$2:$I$1500,'1.PrepList'!$G$2:$G$1500,"")&amp;"",""))</f>
        <v/>
      </c>
      <c r="B8795" s="638" t="str">
        <f>IF($C8795="","",IFERROR(_xlfn.XLOOKUP($C8795,'1.PrepList'!$I$2:$I$1500,'1.PrepList'!$H$2:$H$1500,"")&amp;"",""))</f>
        <v/>
      </c>
      <c r="D8795" s="638" t="str">
        <f>IF($C8795="","",IFERROR(_xlfn.XLOOKUP($C8795,'1.PrepList'!$I$2:$I$1500,'1.PrepList'!$J$2:$J$1500,"")&amp;"",""))</f>
        <v/>
      </c>
      <c r="E8795" s="638" t="str">
        <f>IF($C8795="","",IFERROR(_xlfn.XLOOKUP($C8795,'1.PrepList'!$I$2:$I$1500,'1.PrepList'!$N$2:$N$1500,"")&amp;"",""))</f>
        <v/>
      </c>
      <c r="F8795" s="638" t="str">
        <f>IF($C8795="","",IFERROR(_xlfn.XLOOKUP($C8795,'1.PrepList'!$I$2:$I$1500,'1.PrepList'!$K$2:$K$1500,"")&amp;"",""))</f>
        <v/>
      </c>
      <c r="H8795" s="644" t="str">
        <f>IF($C8795="","",IFERROR(IF(_xlfn.XLOOKUP($C8795,tbl_StartedStatus[Bold ID],tbl_StartedStatus[Started])="Started","Yes",IF(_xlfn.XLOOKUP($C8795,tbl_StartedStatus[Bold ID],tbl_StartedStatus[Started])="No Show","No Show","")),""))</f>
        <v/>
      </c>
    </row>
    <row r="8796" spans="1:8" ht="15" customHeight="1" thickBot="1">
      <c r="A8796" s="38" t="str">
        <f>IF($C8796="","",IFERROR(_xlfn.XLOOKUP($C8796,'1.PrepList'!$I$2:$I$1500,'1.PrepList'!$G$2:$G$1500,"")&amp;"",""))</f>
        <v/>
      </c>
      <c r="B8796" s="638" t="str">
        <f>IF($C8796="","",IFERROR(_xlfn.XLOOKUP($C8796,'1.PrepList'!$I$2:$I$1500,'1.PrepList'!$H$2:$H$1500,"")&amp;"",""))</f>
        <v/>
      </c>
      <c r="D8796" s="638" t="str">
        <f>IF($C8796="","",IFERROR(_xlfn.XLOOKUP($C8796,'1.PrepList'!$I$2:$I$1500,'1.PrepList'!$J$2:$J$1500,"")&amp;"",""))</f>
        <v/>
      </c>
      <c r="E8796" s="638" t="str">
        <f>IF($C8796="","",IFERROR(_xlfn.XLOOKUP($C8796,'1.PrepList'!$I$2:$I$1500,'1.PrepList'!$N$2:$N$1500,"")&amp;"",""))</f>
        <v/>
      </c>
      <c r="F8796" s="638" t="str">
        <f>IF($C8796="","",IFERROR(_xlfn.XLOOKUP($C8796,'1.PrepList'!$I$2:$I$1500,'1.PrepList'!$K$2:$K$1500,"")&amp;"",""))</f>
        <v/>
      </c>
      <c r="H8796" s="644" t="str">
        <f>IF($C8796="","",IFERROR(IF(_xlfn.XLOOKUP($C8796,tbl_StartedStatus[Bold ID],tbl_StartedStatus[Started])="Started","Yes",IF(_xlfn.XLOOKUP($C8796,tbl_StartedStatus[Bold ID],tbl_StartedStatus[Started])="No Show","No Show","")),""))</f>
        <v/>
      </c>
    </row>
    <row r="8797" spans="1:8" ht="15" customHeight="1" thickBot="1">
      <c r="A8797" s="38" t="str">
        <f>IF($C8797="","",IFERROR(_xlfn.XLOOKUP($C8797,'1.PrepList'!$I$2:$I$1500,'1.PrepList'!$G$2:$G$1500,"")&amp;"",""))</f>
        <v/>
      </c>
      <c r="B8797" s="638" t="str">
        <f>IF($C8797="","",IFERROR(_xlfn.XLOOKUP($C8797,'1.PrepList'!$I$2:$I$1500,'1.PrepList'!$H$2:$H$1500,"")&amp;"",""))</f>
        <v/>
      </c>
      <c r="D8797" s="638" t="str">
        <f>IF($C8797="","",IFERROR(_xlfn.XLOOKUP($C8797,'1.PrepList'!$I$2:$I$1500,'1.PrepList'!$J$2:$J$1500,"")&amp;"",""))</f>
        <v/>
      </c>
      <c r="E8797" s="638" t="str">
        <f>IF($C8797="","",IFERROR(_xlfn.XLOOKUP($C8797,'1.PrepList'!$I$2:$I$1500,'1.PrepList'!$N$2:$N$1500,"")&amp;"",""))</f>
        <v/>
      </c>
      <c r="F8797" s="638" t="str">
        <f>IF($C8797="","",IFERROR(_xlfn.XLOOKUP($C8797,'1.PrepList'!$I$2:$I$1500,'1.PrepList'!$K$2:$K$1500,"")&amp;"",""))</f>
        <v/>
      </c>
      <c r="H8797" s="644" t="str">
        <f>IF($C8797="","",IFERROR(IF(_xlfn.XLOOKUP($C8797,tbl_StartedStatus[Bold ID],tbl_StartedStatus[Started])="Started","Yes",IF(_xlfn.XLOOKUP($C8797,tbl_StartedStatus[Bold ID],tbl_StartedStatus[Started])="No Show","No Show","")),""))</f>
        <v/>
      </c>
    </row>
    <row r="8798" spans="1:8" ht="15" customHeight="1" thickBot="1">
      <c r="A8798" s="38" t="str">
        <f>IF($C8798="","",IFERROR(_xlfn.XLOOKUP($C8798,'1.PrepList'!$I$2:$I$1500,'1.PrepList'!$G$2:$G$1500,"")&amp;"",""))</f>
        <v/>
      </c>
      <c r="B8798" s="638" t="str">
        <f>IF($C8798="","",IFERROR(_xlfn.XLOOKUP($C8798,'1.PrepList'!$I$2:$I$1500,'1.PrepList'!$H$2:$H$1500,"")&amp;"",""))</f>
        <v/>
      </c>
      <c r="D8798" s="638" t="str">
        <f>IF($C8798="","",IFERROR(_xlfn.XLOOKUP($C8798,'1.PrepList'!$I$2:$I$1500,'1.PrepList'!$J$2:$J$1500,"")&amp;"",""))</f>
        <v/>
      </c>
      <c r="E8798" s="638" t="str">
        <f>IF($C8798="","",IFERROR(_xlfn.XLOOKUP($C8798,'1.PrepList'!$I$2:$I$1500,'1.PrepList'!$N$2:$N$1500,"")&amp;"",""))</f>
        <v/>
      </c>
      <c r="F8798" s="638" t="str">
        <f>IF($C8798="","",IFERROR(_xlfn.XLOOKUP($C8798,'1.PrepList'!$I$2:$I$1500,'1.PrepList'!$K$2:$K$1500,"")&amp;"",""))</f>
        <v/>
      </c>
      <c r="H8798" s="644" t="str">
        <f>IF($C8798="","",IFERROR(IF(_xlfn.XLOOKUP($C8798,tbl_StartedStatus[Bold ID],tbl_StartedStatus[Started])="Started","Yes",IF(_xlfn.XLOOKUP($C8798,tbl_StartedStatus[Bold ID],tbl_StartedStatus[Started])="No Show","No Show","")),""))</f>
        <v/>
      </c>
    </row>
    <row r="8799" spans="1:8" ht="15" customHeight="1" thickBot="1">
      <c r="A8799" s="38" t="str">
        <f>IF($C8799="","",IFERROR(_xlfn.XLOOKUP($C8799,'1.PrepList'!$I$2:$I$1500,'1.PrepList'!$G$2:$G$1500,"")&amp;"",""))</f>
        <v/>
      </c>
      <c r="B8799" s="638" t="str">
        <f>IF($C8799="","",IFERROR(_xlfn.XLOOKUP($C8799,'1.PrepList'!$I$2:$I$1500,'1.PrepList'!$H$2:$H$1500,"")&amp;"",""))</f>
        <v/>
      </c>
      <c r="D8799" s="638" t="str">
        <f>IF($C8799="","",IFERROR(_xlfn.XLOOKUP($C8799,'1.PrepList'!$I$2:$I$1500,'1.PrepList'!$J$2:$J$1500,"")&amp;"",""))</f>
        <v/>
      </c>
      <c r="E8799" s="638" t="str">
        <f>IF($C8799="","",IFERROR(_xlfn.XLOOKUP($C8799,'1.PrepList'!$I$2:$I$1500,'1.PrepList'!$N$2:$N$1500,"")&amp;"",""))</f>
        <v/>
      </c>
      <c r="F8799" s="638" t="str">
        <f>IF($C8799="","",IFERROR(_xlfn.XLOOKUP($C8799,'1.PrepList'!$I$2:$I$1500,'1.PrepList'!$K$2:$K$1500,"")&amp;"",""))</f>
        <v/>
      </c>
      <c r="H8799" s="644" t="str">
        <f>IF($C8799="","",IFERROR(IF(_xlfn.XLOOKUP($C8799,tbl_StartedStatus[Bold ID],tbl_StartedStatus[Started])="Started","Yes",IF(_xlfn.XLOOKUP($C8799,tbl_StartedStatus[Bold ID],tbl_StartedStatus[Started])="No Show","No Show","")),""))</f>
        <v/>
      </c>
    </row>
    <row r="8800" spans="1:8" ht="15" customHeight="1" thickBot="1">
      <c r="A8800" s="38" t="str">
        <f>IF($C8800="","",IFERROR(_xlfn.XLOOKUP($C8800,'1.PrepList'!$I$2:$I$1500,'1.PrepList'!$G$2:$G$1500,"")&amp;"",""))</f>
        <v/>
      </c>
      <c r="B8800" s="638" t="str">
        <f>IF($C8800="","",IFERROR(_xlfn.XLOOKUP($C8800,'1.PrepList'!$I$2:$I$1500,'1.PrepList'!$H$2:$H$1500,"")&amp;"",""))</f>
        <v/>
      </c>
      <c r="D8800" s="638" t="str">
        <f>IF($C8800="","",IFERROR(_xlfn.XLOOKUP($C8800,'1.PrepList'!$I$2:$I$1500,'1.PrepList'!$J$2:$J$1500,"")&amp;"",""))</f>
        <v/>
      </c>
      <c r="E8800" s="638" t="str">
        <f>IF($C8800="","",IFERROR(_xlfn.XLOOKUP($C8800,'1.PrepList'!$I$2:$I$1500,'1.PrepList'!$N$2:$N$1500,"")&amp;"",""))</f>
        <v/>
      </c>
      <c r="F8800" s="638" t="str">
        <f>IF($C8800="","",IFERROR(_xlfn.XLOOKUP($C8800,'1.PrepList'!$I$2:$I$1500,'1.PrepList'!$K$2:$K$1500,"")&amp;"",""))</f>
        <v/>
      </c>
      <c r="H8800" s="644" t="str">
        <f>IF($C8800="","",IFERROR(IF(_xlfn.XLOOKUP($C8800,tbl_StartedStatus[Bold ID],tbl_StartedStatus[Started])="Started","Yes",IF(_xlfn.XLOOKUP($C8800,tbl_StartedStatus[Bold ID],tbl_StartedStatus[Started])="No Show","No Show","")),""))</f>
        <v/>
      </c>
    </row>
    <row r="8801" spans="1:8" ht="15" customHeight="1" thickBot="1">
      <c r="A8801" s="38" t="str">
        <f>IF($C8801="","",IFERROR(_xlfn.XLOOKUP($C8801,'1.PrepList'!$I$2:$I$1500,'1.PrepList'!$G$2:$G$1500,"")&amp;"",""))</f>
        <v/>
      </c>
      <c r="B8801" s="638" t="str">
        <f>IF($C8801="","",IFERROR(_xlfn.XLOOKUP($C8801,'1.PrepList'!$I$2:$I$1500,'1.PrepList'!$H$2:$H$1500,"")&amp;"",""))</f>
        <v/>
      </c>
      <c r="D8801" s="638" t="str">
        <f>IF($C8801="","",IFERROR(_xlfn.XLOOKUP($C8801,'1.PrepList'!$I$2:$I$1500,'1.PrepList'!$J$2:$J$1500,"")&amp;"",""))</f>
        <v/>
      </c>
      <c r="E8801" s="638" t="str">
        <f>IF($C8801="","",IFERROR(_xlfn.XLOOKUP($C8801,'1.PrepList'!$I$2:$I$1500,'1.PrepList'!$N$2:$N$1500,"")&amp;"",""))</f>
        <v/>
      </c>
      <c r="F8801" s="638" t="str">
        <f>IF($C8801="","",IFERROR(_xlfn.XLOOKUP($C8801,'1.PrepList'!$I$2:$I$1500,'1.PrepList'!$K$2:$K$1500,"")&amp;"",""))</f>
        <v/>
      </c>
      <c r="H8801" s="644" t="str">
        <f>IF($C8801="","",IFERROR(IF(_xlfn.XLOOKUP($C8801,tbl_StartedStatus[Bold ID],tbl_StartedStatus[Started])="Started","Yes",IF(_xlfn.XLOOKUP($C8801,tbl_StartedStatus[Bold ID],tbl_StartedStatus[Started])="No Show","No Show","")),""))</f>
        <v/>
      </c>
    </row>
    <row r="8802" spans="1:8" ht="15" customHeight="1" thickBot="1">
      <c r="A8802" s="38" t="str">
        <f>IF($C8802="","",IFERROR(_xlfn.XLOOKUP($C8802,'1.PrepList'!$I$2:$I$1500,'1.PrepList'!$G$2:$G$1500,"")&amp;"",""))</f>
        <v/>
      </c>
      <c r="B8802" s="638" t="str">
        <f>IF($C8802="","",IFERROR(_xlfn.XLOOKUP($C8802,'1.PrepList'!$I$2:$I$1500,'1.PrepList'!$H$2:$H$1500,"")&amp;"",""))</f>
        <v/>
      </c>
      <c r="D8802" s="638" t="str">
        <f>IF($C8802="","",IFERROR(_xlfn.XLOOKUP($C8802,'1.PrepList'!$I$2:$I$1500,'1.PrepList'!$J$2:$J$1500,"")&amp;"",""))</f>
        <v/>
      </c>
      <c r="E8802" s="638" t="str">
        <f>IF($C8802="","",IFERROR(_xlfn.XLOOKUP($C8802,'1.PrepList'!$I$2:$I$1500,'1.PrepList'!$N$2:$N$1500,"")&amp;"",""))</f>
        <v/>
      </c>
      <c r="F8802" s="638" t="str">
        <f>IF($C8802="","",IFERROR(_xlfn.XLOOKUP($C8802,'1.PrepList'!$I$2:$I$1500,'1.PrepList'!$K$2:$K$1500,"")&amp;"",""))</f>
        <v/>
      </c>
      <c r="H8802" s="644" t="str">
        <f>IF($C8802="","",IFERROR(IF(_xlfn.XLOOKUP($C8802,tbl_StartedStatus[Bold ID],tbl_StartedStatus[Started])="Started","Yes",IF(_xlfn.XLOOKUP($C8802,tbl_StartedStatus[Bold ID],tbl_StartedStatus[Started])="No Show","No Show","")),""))</f>
        <v/>
      </c>
    </row>
    <row r="8803" spans="1:8" ht="15" customHeight="1" thickBot="1">
      <c r="A8803" s="38" t="str">
        <f>IF($C8803="","",IFERROR(_xlfn.XLOOKUP($C8803,'1.PrepList'!$I$2:$I$1500,'1.PrepList'!$G$2:$G$1500,"")&amp;"",""))</f>
        <v/>
      </c>
      <c r="B8803" s="638" t="str">
        <f>IF($C8803="","",IFERROR(_xlfn.XLOOKUP($C8803,'1.PrepList'!$I$2:$I$1500,'1.PrepList'!$H$2:$H$1500,"")&amp;"",""))</f>
        <v/>
      </c>
      <c r="D8803" s="638" t="str">
        <f>IF($C8803="","",IFERROR(_xlfn.XLOOKUP($C8803,'1.PrepList'!$I$2:$I$1500,'1.PrepList'!$J$2:$J$1500,"")&amp;"",""))</f>
        <v/>
      </c>
      <c r="E8803" s="638" t="str">
        <f>IF($C8803="","",IFERROR(_xlfn.XLOOKUP($C8803,'1.PrepList'!$I$2:$I$1500,'1.PrepList'!$N$2:$N$1500,"")&amp;"",""))</f>
        <v/>
      </c>
      <c r="F8803" s="638" t="str">
        <f>IF($C8803="","",IFERROR(_xlfn.XLOOKUP($C8803,'1.PrepList'!$I$2:$I$1500,'1.PrepList'!$K$2:$K$1500,"")&amp;"",""))</f>
        <v/>
      </c>
      <c r="H8803" s="644" t="str">
        <f>IF($C8803="","",IFERROR(IF(_xlfn.XLOOKUP($C8803,tbl_StartedStatus[Bold ID],tbl_StartedStatus[Started])="Started","Yes",IF(_xlfn.XLOOKUP($C8803,tbl_StartedStatus[Bold ID],tbl_StartedStatus[Started])="No Show","No Show","")),""))</f>
        <v/>
      </c>
    </row>
    <row r="8804" spans="1:8" ht="15" customHeight="1" thickBot="1">
      <c r="A8804" s="38" t="str">
        <f>IF($C8804="","",IFERROR(_xlfn.XLOOKUP($C8804,'1.PrepList'!$I$2:$I$1500,'1.PrepList'!$G$2:$G$1500,"")&amp;"",""))</f>
        <v/>
      </c>
      <c r="B8804" s="638" t="str">
        <f>IF($C8804="","",IFERROR(_xlfn.XLOOKUP($C8804,'1.PrepList'!$I$2:$I$1500,'1.PrepList'!$H$2:$H$1500,"")&amp;"",""))</f>
        <v/>
      </c>
      <c r="D8804" s="638" t="str">
        <f>IF($C8804="","",IFERROR(_xlfn.XLOOKUP($C8804,'1.PrepList'!$I$2:$I$1500,'1.PrepList'!$J$2:$J$1500,"")&amp;"",""))</f>
        <v/>
      </c>
      <c r="E8804" s="638" t="str">
        <f>IF($C8804="","",IFERROR(_xlfn.XLOOKUP($C8804,'1.PrepList'!$I$2:$I$1500,'1.PrepList'!$N$2:$N$1500,"")&amp;"",""))</f>
        <v/>
      </c>
      <c r="F8804" s="638" t="str">
        <f>IF($C8804="","",IFERROR(_xlfn.XLOOKUP($C8804,'1.PrepList'!$I$2:$I$1500,'1.PrepList'!$K$2:$K$1500,"")&amp;"",""))</f>
        <v/>
      </c>
      <c r="H8804" s="644" t="str">
        <f>IF($C8804="","",IFERROR(IF(_xlfn.XLOOKUP($C8804,tbl_StartedStatus[Bold ID],tbl_StartedStatus[Started])="Started","Yes",IF(_xlfn.XLOOKUP($C8804,tbl_StartedStatus[Bold ID],tbl_StartedStatus[Started])="No Show","No Show","")),""))</f>
        <v/>
      </c>
    </row>
    <row r="8805" spans="1:8" ht="15" customHeight="1" thickBot="1">
      <c r="A8805" s="38" t="str">
        <f>IF($C8805="","",IFERROR(_xlfn.XLOOKUP($C8805,'1.PrepList'!$I$2:$I$1500,'1.PrepList'!$G$2:$G$1500,"")&amp;"",""))</f>
        <v/>
      </c>
      <c r="B8805" s="638" t="str">
        <f>IF($C8805="","",IFERROR(_xlfn.XLOOKUP($C8805,'1.PrepList'!$I$2:$I$1500,'1.PrepList'!$H$2:$H$1500,"")&amp;"",""))</f>
        <v/>
      </c>
      <c r="D8805" s="638" t="str">
        <f>IF($C8805="","",IFERROR(_xlfn.XLOOKUP($C8805,'1.PrepList'!$I$2:$I$1500,'1.PrepList'!$J$2:$J$1500,"")&amp;"",""))</f>
        <v/>
      </c>
      <c r="E8805" s="638" t="str">
        <f>IF($C8805="","",IFERROR(_xlfn.XLOOKUP($C8805,'1.PrepList'!$I$2:$I$1500,'1.PrepList'!$N$2:$N$1500,"")&amp;"",""))</f>
        <v/>
      </c>
      <c r="F8805" s="638" t="str">
        <f>IF($C8805="","",IFERROR(_xlfn.XLOOKUP($C8805,'1.PrepList'!$I$2:$I$1500,'1.PrepList'!$K$2:$K$1500,"")&amp;"",""))</f>
        <v/>
      </c>
      <c r="H8805" s="644" t="str">
        <f>IF($C8805="","",IFERROR(IF(_xlfn.XLOOKUP($C8805,tbl_StartedStatus[Bold ID],tbl_StartedStatus[Started])="Started","Yes",IF(_xlfn.XLOOKUP($C8805,tbl_StartedStatus[Bold ID],tbl_StartedStatus[Started])="No Show","No Show","")),""))</f>
        <v/>
      </c>
    </row>
    <row r="8806" spans="1:8" ht="15" customHeight="1" thickBot="1">
      <c r="A8806" s="38" t="str">
        <f>IF($C8806="","",IFERROR(_xlfn.XLOOKUP($C8806,'1.PrepList'!$I$2:$I$1500,'1.PrepList'!$G$2:$G$1500,"")&amp;"",""))</f>
        <v/>
      </c>
      <c r="B8806" s="638" t="str">
        <f>IF($C8806="","",IFERROR(_xlfn.XLOOKUP($C8806,'1.PrepList'!$I$2:$I$1500,'1.PrepList'!$H$2:$H$1500,"")&amp;"",""))</f>
        <v/>
      </c>
      <c r="D8806" s="638" t="str">
        <f>IF($C8806="","",IFERROR(_xlfn.XLOOKUP($C8806,'1.PrepList'!$I$2:$I$1500,'1.PrepList'!$J$2:$J$1500,"")&amp;"",""))</f>
        <v/>
      </c>
      <c r="E8806" s="638" t="str">
        <f>IF($C8806="","",IFERROR(_xlfn.XLOOKUP($C8806,'1.PrepList'!$I$2:$I$1500,'1.PrepList'!$N$2:$N$1500,"")&amp;"",""))</f>
        <v/>
      </c>
      <c r="F8806" s="638" t="str">
        <f>IF($C8806="","",IFERROR(_xlfn.XLOOKUP($C8806,'1.PrepList'!$I$2:$I$1500,'1.PrepList'!$K$2:$K$1500,"")&amp;"",""))</f>
        <v/>
      </c>
      <c r="H8806" s="644" t="str">
        <f>IF($C8806="","",IFERROR(IF(_xlfn.XLOOKUP($C8806,tbl_StartedStatus[Bold ID],tbl_StartedStatus[Started])="Started","Yes",IF(_xlfn.XLOOKUP($C8806,tbl_StartedStatus[Bold ID],tbl_StartedStatus[Started])="No Show","No Show","")),""))</f>
        <v/>
      </c>
    </row>
    <row r="8807" spans="1:8" ht="15" customHeight="1" thickBot="1">
      <c r="A8807" s="38" t="str">
        <f>IF($C8807="","",IFERROR(_xlfn.XLOOKUP($C8807,'1.PrepList'!$I$2:$I$1500,'1.PrepList'!$G$2:$G$1500,"")&amp;"",""))</f>
        <v/>
      </c>
      <c r="B8807" s="638" t="str">
        <f>IF($C8807="","",IFERROR(_xlfn.XLOOKUP($C8807,'1.PrepList'!$I$2:$I$1500,'1.PrepList'!$H$2:$H$1500,"")&amp;"",""))</f>
        <v/>
      </c>
      <c r="D8807" s="638" t="str">
        <f>IF($C8807="","",IFERROR(_xlfn.XLOOKUP($C8807,'1.PrepList'!$I$2:$I$1500,'1.PrepList'!$J$2:$J$1500,"")&amp;"",""))</f>
        <v/>
      </c>
      <c r="E8807" s="638" t="str">
        <f>IF($C8807="","",IFERROR(_xlfn.XLOOKUP($C8807,'1.PrepList'!$I$2:$I$1500,'1.PrepList'!$N$2:$N$1500,"")&amp;"",""))</f>
        <v/>
      </c>
      <c r="F8807" s="638" t="str">
        <f>IF($C8807="","",IFERROR(_xlfn.XLOOKUP($C8807,'1.PrepList'!$I$2:$I$1500,'1.PrepList'!$K$2:$K$1500,"")&amp;"",""))</f>
        <v/>
      </c>
      <c r="H8807" s="644" t="str">
        <f>IF($C8807="","",IFERROR(IF(_xlfn.XLOOKUP($C8807,tbl_StartedStatus[Bold ID],tbl_StartedStatus[Started])="Started","Yes",IF(_xlfn.XLOOKUP($C8807,tbl_StartedStatus[Bold ID],tbl_StartedStatus[Started])="No Show","No Show","")),""))</f>
        <v/>
      </c>
    </row>
    <row r="8808" spans="1:8" ht="15" customHeight="1" thickBot="1">
      <c r="A8808" s="38" t="str">
        <f>IF($C8808="","",IFERROR(_xlfn.XLOOKUP($C8808,'1.PrepList'!$I$2:$I$1500,'1.PrepList'!$G$2:$G$1500,"")&amp;"",""))</f>
        <v/>
      </c>
      <c r="B8808" s="638" t="str">
        <f>IF($C8808="","",IFERROR(_xlfn.XLOOKUP($C8808,'1.PrepList'!$I$2:$I$1500,'1.PrepList'!$H$2:$H$1500,"")&amp;"",""))</f>
        <v/>
      </c>
      <c r="D8808" s="638" t="str">
        <f>IF($C8808="","",IFERROR(_xlfn.XLOOKUP($C8808,'1.PrepList'!$I$2:$I$1500,'1.PrepList'!$J$2:$J$1500,"")&amp;"",""))</f>
        <v/>
      </c>
      <c r="E8808" s="638" t="str">
        <f>IF($C8808="","",IFERROR(_xlfn.XLOOKUP($C8808,'1.PrepList'!$I$2:$I$1500,'1.PrepList'!$N$2:$N$1500,"")&amp;"",""))</f>
        <v/>
      </c>
      <c r="F8808" s="638" t="str">
        <f>IF($C8808="","",IFERROR(_xlfn.XLOOKUP($C8808,'1.PrepList'!$I$2:$I$1500,'1.PrepList'!$K$2:$K$1500,"")&amp;"",""))</f>
        <v/>
      </c>
      <c r="H8808" s="644" t="str">
        <f>IF($C8808="","",IFERROR(IF(_xlfn.XLOOKUP($C8808,tbl_StartedStatus[Bold ID],tbl_StartedStatus[Started])="Started","Yes",IF(_xlfn.XLOOKUP($C8808,tbl_StartedStatus[Bold ID],tbl_StartedStatus[Started])="No Show","No Show","")),""))</f>
        <v/>
      </c>
    </row>
    <row r="8809" spans="1:8" ht="15" customHeight="1" thickBot="1">
      <c r="A8809" s="38" t="str">
        <f>IF($C8809="","",IFERROR(_xlfn.XLOOKUP($C8809,'1.PrepList'!$I$2:$I$1500,'1.PrepList'!$G$2:$G$1500,"")&amp;"",""))</f>
        <v/>
      </c>
      <c r="B8809" s="638" t="str">
        <f>IF($C8809="","",IFERROR(_xlfn.XLOOKUP($C8809,'1.PrepList'!$I$2:$I$1500,'1.PrepList'!$H$2:$H$1500,"")&amp;"",""))</f>
        <v/>
      </c>
      <c r="D8809" s="638" t="str">
        <f>IF($C8809="","",IFERROR(_xlfn.XLOOKUP($C8809,'1.PrepList'!$I$2:$I$1500,'1.PrepList'!$J$2:$J$1500,"")&amp;"",""))</f>
        <v/>
      </c>
      <c r="E8809" s="638" t="str">
        <f>IF($C8809="","",IFERROR(_xlfn.XLOOKUP($C8809,'1.PrepList'!$I$2:$I$1500,'1.PrepList'!$N$2:$N$1500,"")&amp;"",""))</f>
        <v/>
      </c>
      <c r="F8809" s="638" t="str">
        <f>IF($C8809="","",IFERROR(_xlfn.XLOOKUP($C8809,'1.PrepList'!$I$2:$I$1500,'1.PrepList'!$K$2:$K$1500,"")&amp;"",""))</f>
        <v/>
      </c>
      <c r="H8809" s="644" t="str">
        <f>IF($C8809="","",IFERROR(IF(_xlfn.XLOOKUP($C8809,tbl_StartedStatus[Bold ID],tbl_StartedStatus[Started])="Started","Yes",IF(_xlfn.XLOOKUP($C8809,tbl_StartedStatus[Bold ID],tbl_StartedStatus[Started])="No Show","No Show","")),""))</f>
        <v/>
      </c>
    </row>
    <row r="8810" spans="1:8" ht="15" customHeight="1" thickBot="1">
      <c r="A8810" s="38" t="str">
        <f>IF($C8810="","",IFERROR(_xlfn.XLOOKUP($C8810,'1.PrepList'!$I$2:$I$1500,'1.PrepList'!$G$2:$G$1500,"")&amp;"",""))</f>
        <v/>
      </c>
      <c r="B8810" s="638" t="str">
        <f>IF($C8810="","",IFERROR(_xlfn.XLOOKUP($C8810,'1.PrepList'!$I$2:$I$1500,'1.PrepList'!$H$2:$H$1500,"")&amp;"",""))</f>
        <v/>
      </c>
      <c r="D8810" s="638" t="str">
        <f>IF($C8810="","",IFERROR(_xlfn.XLOOKUP($C8810,'1.PrepList'!$I$2:$I$1500,'1.PrepList'!$J$2:$J$1500,"")&amp;"",""))</f>
        <v/>
      </c>
      <c r="E8810" s="638" t="str">
        <f>IF($C8810="","",IFERROR(_xlfn.XLOOKUP($C8810,'1.PrepList'!$I$2:$I$1500,'1.PrepList'!$N$2:$N$1500,"")&amp;"",""))</f>
        <v/>
      </c>
      <c r="F8810" s="638" t="str">
        <f>IF($C8810="","",IFERROR(_xlfn.XLOOKUP($C8810,'1.PrepList'!$I$2:$I$1500,'1.PrepList'!$K$2:$K$1500,"")&amp;"",""))</f>
        <v/>
      </c>
      <c r="H8810" s="644" t="str">
        <f>IF($C8810="","",IFERROR(IF(_xlfn.XLOOKUP($C8810,tbl_StartedStatus[Bold ID],tbl_StartedStatus[Started])="Started","Yes",IF(_xlfn.XLOOKUP($C8810,tbl_StartedStatus[Bold ID],tbl_StartedStatus[Started])="No Show","No Show","")),""))</f>
        <v/>
      </c>
    </row>
    <row r="8811" spans="1:8" ht="15" customHeight="1" thickBot="1">
      <c r="A8811" s="38" t="str">
        <f>IF($C8811="","",IFERROR(_xlfn.XLOOKUP($C8811,'1.PrepList'!$I$2:$I$1500,'1.PrepList'!$G$2:$G$1500,"")&amp;"",""))</f>
        <v/>
      </c>
      <c r="B8811" s="638" t="str">
        <f>IF($C8811="","",IFERROR(_xlfn.XLOOKUP($C8811,'1.PrepList'!$I$2:$I$1500,'1.PrepList'!$H$2:$H$1500,"")&amp;"",""))</f>
        <v/>
      </c>
      <c r="D8811" s="638" t="str">
        <f>IF($C8811="","",IFERROR(_xlfn.XLOOKUP($C8811,'1.PrepList'!$I$2:$I$1500,'1.PrepList'!$J$2:$J$1500,"")&amp;"",""))</f>
        <v/>
      </c>
      <c r="E8811" s="638" t="str">
        <f>IF($C8811="","",IFERROR(_xlfn.XLOOKUP($C8811,'1.PrepList'!$I$2:$I$1500,'1.PrepList'!$N$2:$N$1500,"")&amp;"",""))</f>
        <v/>
      </c>
      <c r="F8811" s="638" t="str">
        <f>IF($C8811="","",IFERROR(_xlfn.XLOOKUP($C8811,'1.PrepList'!$I$2:$I$1500,'1.PrepList'!$K$2:$K$1500,"")&amp;"",""))</f>
        <v/>
      </c>
      <c r="H8811" s="644" t="str">
        <f>IF($C8811="","",IFERROR(IF(_xlfn.XLOOKUP($C8811,tbl_StartedStatus[Bold ID],tbl_StartedStatus[Started])="Started","Yes",IF(_xlfn.XLOOKUP($C8811,tbl_StartedStatus[Bold ID],tbl_StartedStatus[Started])="No Show","No Show","")),""))</f>
        <v/>
      </c>
    </row>
    <row r="8812" spans="1:8" ht="15" customHeight="1" thickBot="1">
      <c r="A8812" s="38" t="str">
        <f>IF($C8812="","",IFERROR(_xlfn.XLOOKUP($C8812,'1.PrepList'!$I$2:$I$1500,'1.PrepList'!$G$2:$G$1500,"")&amp;"",""))</f>
        <v/>
      </c>
      <c r="B8812" s="638" t="str">
        <f>IF($C8812="","",IFERROR(_xlfn.XLOOKUP($C8812,'1.PrepList'!$I$2:$I$1500,'1.PrepList'!$H$2:$H$1500,"")&amp;"",""))</f>
        <v/>
      </c>
      <c r="D8812" s="638" t="str">
        <f>IF($C8812="","",IFERROR(_xlfn.XLOOKUP($C8812,'1.PrepList'!$I$2:$I$1500,'1.PrepList'!$J$2:$J$1500,"")&amp;"",""))</f>
        <v/>
      </c>
      <c r="E8812" s="638" t="str">
        <f>IF($C8812="","",IFERROR(_xlfn.XLOOKUP($C8812,'1.PrepList'!$I$2:$I$1500,'1.PrepList'!$N$2:$N$1500,"")&amp;"",""))</f>
        <v/>
      </c>
      <c r="F8812" s="638" t="str">
        <f>IF($C8812="","",IFERROR(_xlfn.XLOOKUP($C8812,'1.PrepList'!$I$2:$I$1500,'1.PrepList'!$K$2:$K$1500,"")&amp;"",""))</f>
        <v/>
      </c>
      <c r="H8812" s="644" t="str">
        <f>IF($C8812="","",IFERROR(IF(_xlfn.XLOOKUP($C8812,tbl_StartedStatus[Bold ID],tbl_StartedStatus[Started])="Started","Yes",IF(_xlfn.XLOOKUP($C8812,tbl_StartedStatus[Bold ID],tbl_StartedStatus[Started])="No Show","No Show","")),""))</f>
        <v/>
      </c>
    </row>
    <row r="8813" spans="1:8" ht="15" customHeight="1" thickBot="1">
      <c r="A8813" s="38" t="str">
        <f>IF($C8813="","",IFERROR(_xlfn.XLOOKUP($C8813,'1.PrepList'!$I$2:$I$1500,'1.PrepList'!$G$2:$G$1500,"")&amp;"",""))</f>
        <v/>
      </c>
      <c r="B8813" s="638" t="str">
        <f>IF($C8813="","",IFERROR(_xlfn.XLOOKUP($C8813,'1.PrepList'!$I$2:$I$1500,'1.PrepList'!$H$2:$H$1500,"")&amp;"",""))</f>
        <v/>
      </c>
      <c r="D8813" s="638" t="str">
        <f>IF($C8813="","",IFERROR(_xlfn.XLOOKUP($C8813,'1.PrepList'!$I$2:$I$1500,'1.PrepList'!$J$2:$J$1500,"")&amp;"",""))</f>
        <v/>
      </c>
      <c r="E8813" s="638" t="str">
        <f>IF($C8813="","",IFERROR(_xlfn.XLOOKUP($C8813,'1.PrepList'!$I$2:$I$1500,'1.PrepList'!$N$2:$N$1500,"")&amp;"",""))</f>
        <v/>
      </c>
      <c r="F8813" s="638" t="str">
        <f>IF($C8813="","",IFERROR(_xlfn.XLOOKUP($C8813,'1.PrepList'!$I$2:$I$1500,'1.PrepList'!$K$2:$K$1500,"")&amp;"",""))</f>
        <v/>
      </c>
      <c r="H8813" s="644" t="str">
        <f>IF($C8813="","",IFERROR(IF(_xlfn.XLOOKUP($C8813,tbl_StartedStatus[Bold ID],tbl_StartedStatus[Started])="Started","Yes",IF(_xlfn.XLOOKUP($C8813,tbl_StartedStatus[Bold ID],tbl_StartedStatus[Started])="No Show","No Show","")),""))</f>
        <v/>
      </c>
    </row>
    <row r="8814" spans="1:8" ht="15" customHeight="1" thickBot="1">
      <c r="A8814" s="38" t="str">
        <f>IF($C8814="","",IFERROR(_xlfn.XLOOKUP($C8814,'1.PrepList'!$I$2:$I$1500,'1.PrepList'!$G$2:$G$1500,"")&amp;"",""))</f>
        <v/>
      </c>
      <c r="B8814" s="638" t="str">
        <f>IF($C8814="","",IFERROR(_xlfn.XLOOKUP($C8814,'1.PrepList'!$I$2:$I$1500,'1.PrepList'!$H$2:$H$1500,"")&amp;"",""))</f>
        <v/>
      </c>
      <c r="D8814" s="638" t="str">
        <f>IF($C8814="","",IFERROR(_xlfn.XLOOKUP($C8814,'1.PrepList'!$I$2:$I$1500,'1.PrepList'!$J$2:$J$1500,"")&amp;"",""))</f>
        <v/>
      </c>
      <c r="E8814" s="638" t="str">
        <f>IF($C8814="","",IFERROR(_xlfn.XLOOKUP($C8814,'1.PrepList'!$I$2:$I$1500,'1.PrepList'!$N$2:$N$1500,"")&amp;"",""))</f>
        <v/>
      </c>
      <c r="F8814" s="638" t="str">
        <f>IF($C8814="","",IFERROR(_xlfn.XLOOKUP($C8814,'1.PrepList'!$I$2:$I$1500,'1.PrepList'!$K$2:$K$1500,"")&amp;"",""))</f>
        <v/>
      </c>
      <c r="H8814" s="644" t="str">
        <f>IF($C8814="","",IFERROR(IF(_xlfn.XLOOKUP($C8814,tbl_StartedStatus[Bold ID],tbl_StartedStatus[Started])="Started","Yes",IF(_xlfn.XLOOKUP($C8814,tbl_StartedStatus[Bold ID],tbl_StartedStatus[Started])="No Show","No Show","")),""))</f>
        <v/>
      </c>
    </row>
    <row r="8815" spans="1:8" ht="15" customHeight="1" thickBot="1">
      <c r="A8815" s="38" t="str">
        <f>IF($C8815="","",IFERROR(_xlfn.XLOOKUP($C8815,'1.PrepList'!$I$2:$I$1500,'1.PrepList'!$G$2:$G$1500,"")&amp;"",""))</f>
        <v/>
      </c>
      <c r="B8815" s="638" t="str">
        <f>IF($C8815="","",IFERROR(_xlfn.XLOOKUP($C8815,'1.PrepList'!$I$2:$I$1500,'1.PrepList'!$H$2:$H$1500,"")&amp;"",""))</f>
        <v/>
      </c>
      <c r="D8815" s="638" t="str">
        <f>IF($C8815="","",IFERROR(_xlfn.XLOOKUP($C8815,'1.PrepList'!$I$2:$I$1500,'1.PrepList'!$J$2:$J$1500,"")&amp;"",""))</f>
        <v/>
      </c>
      <c r="E8815" s="638" t="str">
        <f>IF($C8815="","",IFERROR(_xlfn.XLOOKUP($C8815,'1.PrepList'!$I$2:$I$1500,'1.PrepList'!$N$2:$N$1500,"")&amp;"",""))</f>
        <v/>
      </c>
      <c r="F8815" s="638" t="str">
        <f>IF($C8815="","",IFERROR(_xlfn.XLOOKUP($C8815,'1.PrepList'!$I$2:$I$1500,'1.PrepList'!$K$2:$K$1500,"")&amp;"",""))</f>
        <v/>
      </c>
      <c r="H8815" s="644" t="str">
        <f>IF($C8815="","",IFERROR(IF(_xlfn.XLOOKUP($C8815,tbl_StartedStatus[Bold ID],tbl_StartedStatus[Started])="Started","Yes",IF(_xlfn.XLOOKUP($C8815,tbl_StartedStatus[Bold ID],tbl_StartedStatus[Started])="No Show","No Show","")),""))</f>
        <v/>
      </c>
    </row>
    <row r="8816" spans="1:8" ht="15" customHeight="1" thickBot="1">
      <c r="A8816" s="38" t="str">
        <f>IF($C8816="","",IFERROR(_xlfn.XLOOKUP($C8816,'1.PrepList'!$I$2:$I$1500,'1.PrepList'!$G$2:$G$1500,"")&amp;"",""))</f>
        <v/>
      </c>
      <c r="B8816" s="638" t="str">
        <f>IF($C8816="","",IFERROR(_xlfn.XLOOKUP($C8816,'1.PrepList'!$I$2:$I$1500,'1.PrepList'!$H$2:$H$1500,"")&amp;"",""))</f>
        <v/>
      </c>
      <c r="D8816" s="638" t="str">
        <f>IF($C8816="","",IFERROR(_xlfn.XLOOKUP($C8816,'1.PrepList'!$I$2:$I$1500,'1.PrepList'!$J$2:$J$1500,"")&amp;"",""))</f>
        <v/>
      </c>
      <c r="E8816" s="638" t="str">
        <f>IF($C8816="","",IFERROR(_xlfn.XLOOKUP($C8816,'1.PrepList'!$I$2:$I$1500,'1.PrepList'!$N$2:$N$1500,"")&amp;"",""))</f>
        <v/>
      </c>
      <c r="F8816" s="638" t="str">
        <f>IF($C8816="","",IFERROR(_xlfn.XLOOKUP($C8816,'1.PrepList'!$I$2:$I$1500,'1.PrepList'!$K$2:$K$1500,"")&amp;"",""))</f>
        <v/>
      </c>
      <c r="H8816" s="644" t="str">
        <f>IF($C8816="","",IFERROR(IF(_xlfn.XLOOKUP($C8816,tbl_StartedStatus[Bold ID],tbl_StartedStatus[Started])="Started","Yes",IF(_xlfn.XLOOKUP($C8816,tbl_StartedStatus[Bold ID],tbl_StartedStatus[Started])="No Show","No Show","")),""))</f>
        <v/>
      </c>
    </row>
    <row r="8817" spans="1:8" ht="15" customHeight="1" thickBot="1">
      <c r="A8817" s="38" t="str">
        <f>IF($C8817="","",IFERROR(_xlfn.XLOOKUP($C8817,'1.PrepList'!$I$2:$I$1500,'1.PrepList'!$G$2:$G$1500,"")&amp;"",""))</f>
        <v/>
      </c>
      <c r="B8817" s="638" t="str">
        <f>IF($C8817="","",IFERROR(_xlfn.XLOOKUP($C8817,'1.PrepList'!$I$2:$I$1500,'1.PrepList'!$H$2:$H$1500,"")&amp;"",""))</f>
        <v/>
      </c>
      <c r="D8817" s="638" t="str">
        <f>IF($C8817="","",IFERROR(_xlfn.XLOOKUP($C8817,'1.PrepList'!$I$2:$I$1500,'1.PrepList'!$J$2:$J$1500,"")&amp;"",""))</f>
        <v/>
      </c>
      <c r="E8817" s="638" t="str">
        <f>IF($C8817="","",IFERROR(_xlfn.XLOOKUP($C8817,'1.PrepList'!$I$2:$I$1500,'1.PrepList'!$N$2:$N$1500,"")&amp;"",""))</f>
        <v/>
      </c>
      <c r="F8817" s="638" t="str">
        <f>IF($C8817="","",IFERROR(_xlfn.XLOOKUP($C8817,'1.PrepList'!$I$2:$I$1500,'1.PrepList'!$K$2:$K$1500,"")&amp;"",""))</f>
        <v/>
      </c>
      <c r="H8817" s="644" t="str">
        <f>IF($C8817="","",IFERROR(IF(_xlfn.XLOOKUP($C8817,tbl_StartedStatus[Bold ID],tbl_StartedStatus[Started])="Started","Yes",IF(_xlfn.XLOOKUP($C8817,tbl_StartedStatus[Bold ID],tbl_StartedStatus[Started])="No Show","No Show","")),""))</f>
        <v/>
      </c>
    </row>
    <row r="8818" spans="1:8" ht="15" customHeight="1" thickBot="1">
      <c r="A8818" s="38" t="str">
        <f>IF($C8818="","",IFERROR(_xlfn.XLOOKUP($C8818,'1.PrepList'!$I$2:$I$1500,'1.PrepList'!$G$2:$G$1500,"")&amp;"",""))</f>
        <v/>
      </c>
      <c r="B8818" s="638" t="str">
        <f>IF($C8818="","",IFERROR(_xlfn.XLOOKUP($C8818,'1.PrepList'!$I$2:$I$1500,'1.PrepList'!$H$2:$H$1500,"")&amp;"",""))</f>
        <v/>
      </c>
      <c r="D8818" s="638" t="str">
        <f>IF($C8818="","",IFERROR(_xlfn.XLOOKUP($C8818,'1.PrepList'!$I$2:$I$1500,'1.PrepList'!$J$2:$J$1500,"")&amp;"",""))</f>
        <v/>
      </c>
      <c r="E8818" s="638" t="str">
        <f>IF($C8818="","",IFERROR(_xlfn.XLOOKUP($C8818,'1.PrepList'!$I$2:$I$1500,'1.PrepList'!$N$2:$N$1500,"")&amp;"",""))</f>
        <v/>
      </c>
      <c r="F8818" s="638" t="str">
        <f>IF($C8818="","",IFERROR(_xlfn.XLOOKUP($C8818,'1.PrepList'!$I$2:$I$1500,'1.PrepList'!$K$2:$K$1500,"")&amp;"",""))</f>
        <v/>
      </c>
      <c r="H8818" s="644" t="str">
        <f>IF($C8818="","",IFERROR(IF(_xlfn.XLOOKUP($C8818,tbl_StartedStatus[Bold ID],tbl_StartedStatus[Started])="Started","Yes",IF(_xlfn.XLOOKUP($C8818,tbl_StartedStatus[Bold ID],tbl_StartedStatus[Started])="No Show","No Show","")),""))</f>
        <v/>
      </c>
    </row>
    <row r="8819" spans="1:8" ht="15" customHeight="1" thickBot="1">
      <c r="A8819" s="38" t="str">
        <f>IF($C8819="","",IFERROR(_xlfn.XLOOKUP($C8819,'1.PrepList'!$I$2:$I$1500,'1.PrepList'!$G$2:$G$1500,"")&amp;"",""))</f>
        <v/>
      </c>
      <c r="B8819" s="638" t="str">
        <f>IF($C8819="","",IFERROR(_xlfn.XLOOKUP($C8819,'1.PrepList'!$I$2:$I$1500,'1.PrepList'!$H$2:$H$1500,"")&amp;"",""))</f>
        <v/>
      </c>
      <c r="D8819" s="638" t="str">
        <f>IF($C8819="","",IFERROR(_xlfn.XLOOKUP($C8819,'1.PrepList'!$I$2:$I$1500,'1.PrepList'!$J$2:$J$1500,"")&amp;"",""))</f>
        <v/>
      </c>
      <c r="E8819" s="638" t="str">
        <f>IF($C8819="","",IFERROR(_xlfn.XLOOKUP($C8819,'1.PrepList'!$I$2:$I$1500,'1.PrepList'!$N$2:$N$1500,"")&amp;"",""))</f>
        <v/>
      </c>
      <c r="F8819" s="638" t="str">
        <f>IF($C8819="","",IFERROR(_xlfn.XLOOKUP($C8819,'1.PrepList'!$I$2:$I$1500,'1.PrepList'!$K$2:$K$1500,"")&amp;"",""))</f>
        <v/>
      </c>
      <c r="H8819" s="644" t="str">
        <f>IF($C8819="","",IFERROR(IF(_xlfn.XLOOKUP($C8819,tbl_StartedStatus[Bold ID],tbl_StartedStatus[Started])="Started","Yes",IF(_xlfn.XLOOKUP($C8819,tbl_StartedStatus[Bold ID],tbl_StartedStatus[Started])="No Show","No Show","")),""))</f>
        <v/>
      </c>
    </row>
    <row r="8820" spans="1:8" ht="15" customHeight="1" thickBot="1">
      <c r="A8820" s="38" t="str">
        <f>IF($C8820="","",IFERROR(_xlfn.XLOOKUP($C8820,'1.PrepList'!$I$2:$I$1500,'1.PrepList'!$G$2:$G$1500,"")&amp;"",""))</f>
        <v/>
      </c>
      <c r="B8820" s="638" t="str">
        <f>IF($C8820="","",IFERROR(_xlfn.XLOOKUP($C8820,'1.PrepList'!$I$2:$I$1500,'1.PrepList'!$H$2:$H$1500,"")&amp;"",""))</f>
        <v/>
      </c>
      <c r="D8820" s="638" t="str">
        <f>IF($C8820="","",IFERROR(_xlfn.XLOOKUP($C8820,'1.PrepList'!$I$2:$I$1500,'1.PrepList'!$J$2:$J$1500,"")&amp;"",""))</f>
        <v/>
      </c>
      <c r="E8820" s="638" t="str">
        <f>IF($C8820="","",IFERROR(_xlfn.XLOOKUP($C8820,'1.PrepList'!$I$2:$I$1500,'1.PrepList'!$N$2:$N$1500,"")&amp;"",""))</f>
        <v/>
      </c>
      <c r="F8820" s="638" t="str">
        <f>IF($C8820="","",IFERROR(_xlfn.XLOOKUP($C8820,'1.PrepList'!$I$2:$I$1500,'1.PrepList'!$K$2:$K$1500,"")&amp;"",""))</f>
        <v/>
      </c>
      <c r="H8820" s="644" t="str">
        <f>IF($C8820="","",IFERROR(IF(_xlfn.XLOOKUP($C8820,tbl_StartedStatus[Bold ID],tbl_StartedStatus[Started])="Started","Yes",IF(_xlfn.XLOOKUP($C8820,tbl_StartedStatus[Bold ID],tbl_StartedStatus[Started])="No Show","No Show","")),""))</f>
        <v/>
      </c>
    </row>
    <row r="8821" spans="1:8" ht="15" customHeight="1" thickBot="1">
      <c r="A8821" s="38" t="str">
        <f>IF($C8821="","",IFERROR(_xlfn.XLOOKUP($C8821,'1.PrepList'!$I$2:$I$1500,'1.PrepList'!$G$2:$G$1500,"")&amp;"",""))</f>
        <v/>
      </c>
      <c r="B8821" s="638" t="str">
        <f>IF($C8821="","",IFERROR(_xlfn.XLOOKUP($C8821,'1.PrepList'!$I$2:$I$1500,'1.PrepList'!$H$2:$H$1500,"")&amp;"",""))</f>
        <v/>
      </c>
      <c r="D8821" s="638" t="str">
        <f>IF($C8821="","",IFERROR(_xlfn.XLOOKUP($C8821,'1.PrepList'!$I$2:$I$1500,'1.PrepList'!$J$2:$J$1500,"")&amp;"",""))</f>
        <v/>
      </c>
      <c r="E8821" s="638" t="str">
        <f>IF($C8821="","",IFERROR(_xlfn.XLOOKUP($C8821,'1.PrepList'!$I$2:$I$1500,'1.PrepList'!$N$2:$N$1500,"")&amp;"",""))</f>
        <v/>
      </c>
      <c r="F8821" s="638" t="str">
        <f>IF($C8821="","",IFERROR(_xlfn.XLOOKUP($C8821,'1.PrepList'!$I$2:$I$1500,'1.PrepList'!$K$2:$K$1500,"")&amp;"",""))</f>
        <v/>
      </c>
      <c r="H8821" s="644" t="str">
        <f>IF($C8821="","",IFERROR(IF(_xlfn.XLOOKUP($C8821,tbl_StartedStatus[Bold ID],tbl_StartedStatus[Started])="Started","Yes",IF(_xlfn.XLOOKUP($C8821,tbl_StartedStatus[Bold ID],tbl_StartedStatus[Started])="No Show","No Show","")),""))</f>
        <v/>
      </c>
    </row>
    <row r="8822" spans="1:8" ht="15" customHeight="1" thickBot="1">
      <c r="A8822" s="38" t="str">
        <f>IF($C8822="","",IFERROR(_xlfn.XLOOKUP($C8822,'1.PrepList'!$I$2:$I$1500,'1.PrepList'!$G$2:$G$1500,"")&amp;"",""))</f>
        <v/>
      </c>
      <c r="B8822" s="638" t="str">
        <f>IF($C8822="","",IFERROR(_xlfn.XLOOKUP($C8822,'1.PrepList'!$I$2:$I$1500,'1.PrepList'!$H$2:$H$1500,"")&amp;"",""))</f>
        <v/>
      </c>
      <c r="D8822" s="638" t="str">
        <f>IF($C8822="","",IFERROR(_xlfn.XLOOKUP($C8822,'1.PrepList'!$I$2:$I$1500,'1.PrepList'!$J$2:$J$1500,"")&amp;"",""))</f>
        <v/>
      </c>
      <c r="E8822" s="638" t="str">
        <f>IF($C8822="","",IFERROR(_xlfn.XLOOKUP($C8822,'1.PrepList'!$I$2:$I$1500,'1.PrepList'!$N$2:$N$1500,"")&amp;"",""))</f>
        <v/>
      </c>
      <c r="F8822" s="638" t="str">
        <f>IF($C8822="","",IFERROR(_xlfn.XLOOKUP($C8822,'1.PrepList'!$I$2:$I$1500,'1.PrepList'!$K$2:$K$1500,"")&amp;"",""))</f>
        <v/>
      </c>
      <c r="H8822" s="644" t="str">
        <f>IF($C8822="","",IFERROR(IF(_xlfn.XLOOKUP($C8822,tbl_StartedStatus[Bold ID],tbl_StartedStatus[Started])="Started","Yes",IF(_xlfn.XLOOKUP($C8822,tbl_StartedStatus[Bold ID],tbl_StartedStatus[Started])="No Show","No Show","")),""))</f>
        <v/>
      </c>
    </row>
    <row r="8823" spans="1:8" ht="15" customHeight="1" thickBot="1">
      <c r="A8823" s="38" t="str">
        <f>IF($C8823="","",IFERROR(_xlfn.XLOOKUP($C8823,'1.PrepList'!$I$2:$I$1500,'1.PrepList'!$G$2:$G$1500,"")&amp;"",""))</f>
        <v/>
      </c>
      <c r="B8823" s="638" t="str">
        <f>IF($C8823="","",IFERROR(_xlfn.XLOOKUP($C8823,'1.PrepList'!$I$2:$I$1500,'1.PrepList'!$H$2:$H$1500,"")&amp;"",""))</f>
        <v/>
      </c>
      <c r="D8823" s="638" t="str">
        <f>IF($C8823="","",IFERROR(_xlfn.XLOOKUP($C8823,'1.PrepList'!$I$2:$I$1500,'1.PrepList'!$J$2:$J$1500,"")&amp;"",""))</f>
        <v/>
      </c>
      <c r="E8823" s="638" t="str">
        <f>IF($C8823="","",IFERROR(_xlfn.XLOOKUP($C8823,'1.PrepList'!$I$2:$I$1500,'1.PrepList'!$N$2:$N$1500,"")&amp;"",""))</f>
        <v/>
      </c>
      <c r="F8823" s="638" t="str">
        <f>IF($C8823="","",IFERROR(_xlfn.XLOOKUP($C8823,'1.PrepList'!$I$2:$I$1500,'1.PrepList'!$K$2:$K$1500,"")&amp;"",""))</f>
        <v/>
      </c>
      <c r="H8823" s="644" t="str">
        <f>IF($C8823="","",IFERROR(IF(_xlfn.XLOOKUP($C8823,tbl_StartedStatus[Bold ID],tbl_StartedStatus[Started])="Started","Yes",IF(_xlfn.XLOOKUP($C8823,tbl_StartedStatus[Bold ID],tbl_StartedStatus[Started])="No Show","No Show","")),""))</f>
        <v/>
      </c>
    </row>
    <row r="8824" spans="1:8" ht="15" customHeight="1" thickBot="1">
      <c r="A8824" s="38" t="str">
        <f>IF($C8824="","",IFERROR(_xlfn.XLOOKUP($C8824,'1.PrepList'!$I$2:$I$1500,'1.PrepList'!$G$2:$G$1500,"")&amp;"",""))</f>
        <v/>
      </c>
      <c r="B8824" s="638" t="str">
        <f>IF($C8824="","",IFERROR(_xlfn.XLOOKUP($C8824,'1.PrepList'!$I$2:$I$1500,'1.PrepList'!$H$2:$H$1500,"")&amp;"",""))</f>
        <v/>
      </c>
      <c r="D8824" s="638" t="str">
        <f>IF($C8824="","",IFERROR(_xlfn.XLOOKUP($C8824,'1.PrepList'!$I$2:$I$1500,'1.PrepList'!$J$2:$J$1500,"")&amp;"",""))</f>
        <v/>
      </c>
      <c r="E8824" s="638" t="str">
        <f>IF($C8824="","",IFERROR(_xlfn.XLOOKUP($C8824,'1.PrepList'!$I$2:$I$1500,'1.PrepList'!$N$2:$N$1500,"")&amp;"",""))</f>
        <v/>
      </c>
      <c r="F8824" s="638" t="str">
        <f>IF($C8824="","",IFERROR(_xlfn.XLOOKUP($C8824,'1.PrepList'!$I$2:$I$1500,'1.PrepList'!$K$2:$K$1500,"")&amp;"",""))</f>
        <v/>
      </c>
      <c r="H8824" s="644" t="str">
        <f>IF($C8824="","",IFERROR(IF(_xlfn.XLOOKUP($C8824,tbl_StartedStatus[Bold ID],tbl_StartedStatus[Started])="Started","Yes",IF(_xlfn.XLOOKUP($C8824,tbl_StartedStatus[Bold ID],tbl_StartedStatus[Started])="No Show","No Show","")),""))</f>
        <v/>
      </c>
    </row>
    <row r="8825" spans="1:8" ht="15" customHeight="1" thickBot="1">
      <c r="A8825" s="38" t="str">
        <f>IF($C8825="","",IFERROR(_xlfn.XLOOKUP($C8825,'1.PrepList'!$I$2:$I$1500,'1.PrepList'!$G$2:$G$1500,"")&amp;"",""))</f>
        <v/>
      </c>
      <c r="B8825" s="638" t="str">
        <f>IF($C8825="","",IFERROR(_xlfn.XLOOKUP($C8825,'1.PrepList'!$I$2:$I$1500,'1.PrepList'!$H$2:$H$1500,"")&amp;"",""))</f>
        <v/>
      </c>
      <c r="D8825" s="638" t="str">
        <f>IF($C8825="","",IFERROR(_xlfn.XLOOKUP($C8825,'1.PrepList'!$I$2:$I$1500,'1.PrepList'!$J$2:$J$1500,"")&amp;"",""))</f>
        <v/>
      </c>
      <c r="E8825" s="638" t="str">
        <f>IF($C8825="","",IFERROR(_xlfn.XLOOKUP($C8825,'1.PrepList'!$I$2:$I$1500,'1.PrepList'!$N$2:$N$1500,"")&amp;"",""))</f>
        <v/>
      </c>
      <c r="F8825" s="638" t="str">
        <f>IF($C8825="","",IFERROR(_xlfn.XLOOKUP($C8825,'1.PrepList'!$I$2:$I$1500,'1.PrepList'!$K$2:$K$1500,"")&amp;"",""))</f>
        <v/>
      </c>
      <c r="H8825" s="644" t="str">
        <f>IF($C8825="","",IFERROR(IF(_xlfn.XLOOKUP($C8825,tbl_StartedStatus[Bold ID],tbl_StartedStatus[Started])="Started","Yes",IF(_xlfn.XLOOKUP($C8825,tbl_StartedStatus[Bold ID],tbl_StartedStatus[Started])="No Show","No Show","")),""))</f>
        <v/>
      </c>
    </row>
    <row r="8826" spans="1:8" ht="15" customHeight="1" thickBot="1">
      <c r="A8826" s="38" t="str">
        <f>IF($C8826="","",IFERROR(_xlfn.XLOOKUP($C8826,'1.PrepList'!$I$2:$I$1500,'1.PrepList'!$G$2:$G$1500,"")&amp;"",""))</f>
        <v/>
      </c>
      <c r="B8826" s="638" t="str">
        <f>IF($C8826="","",IFERROR(_xlfn.XLOOKUP($C8826,'1.PrepList'!$I$2:$I$1500,'1.PrepList'!$H$2:$H$1500,"")&amp;"",""))</f>
        <v/>
      </c>
      <c r="D8826" s="638" t="str">
        <f>IF($C8826="","",IFERROR(_xlfn.XLOOKUP($C8826,'1.PrepList'!$I$2:$I$1500,'1.PrepList'!$J$2:$J$1500,"")&amp;"",""))</f>
        <v/>
      </c>
      <c r="E8826" s="638" t="str">
        <f>IF($C8826="","",IFERROR(_xlfn.XLOOKUP($C8826,'1.PrepList'!$I$2:$I$1500,'1.PrepList'!$N$2:$N$1500,"")&amp;"",""))</f>
        <v/>
      </c>
      <c r="F8826" s="638" t="str">
        <f>IF($C8826="","",IFERROR(_xlfn.XLOOKUP($C8826,'1.PrepList'!$I$2:$I$1500,'1.PrepList'!$K$2:$K$1500,"")&amp;"",""))</f>
        <v/>
      </c>
      <c r="H8826" s="644" t="str">
        <f>IF($C8826="","",IFERROR(IF(_xlfn.XLOOKUP($C8826,tbl_StartedStatus[Bold ID],tbl_StartedStatus[Started])="Started","Yes",IF(_xlfn.XLOOKUP($C8826,tbl_StartedStatus[Bold ID],tbl_StartedStatus[Started])="No Show","No Show","")),""))</f>
        <v/>
      </c>
    </row>
    <row r="8827" spans="1:8" ht="15" customHeight="1" thickBot="1">
      <c r="A8827" s="38" t="str">
        <f>IF($C8827="","",IFERROR(_xlfn.XLOOKUP($C8827,'1.PrepList'!$I$2:$I$1500,'1.PrepList'!$G$2:$G$1500,"")&amp;"",""))</f>
        <v/>
      </c>
      <c r="B8827" s="638" t="str">
        <f>IF($C8827="","",IFERROR(_xlfn.XLOOKUP($C8827,'1.PrepList'!$I$2:$I$1500,'1.PrepList'!$H$2:$H$1500,"")&amp;"",""))</f>
        <v/>
      </c>
      <c r="D8827" s="638" t="str">
        <f>IF($C8827="","",IFERROR(_xlfn.XLOOKUP($C8827,'1.PrepList'!$I$2:$I$1500,'1.PrepList'!$J$2:$J$1500,"")&amp;"",""))</f>
        <v/>
      </c>
      <c r="E8827" s="638" t="str">
        <f>IF($C8827="","",IFERROR(_xlfn.XLOOKUP($C8827,'1.PrepList'!$I$2:$I$1500,'1.PrepList'!$N$2:$N$1500,"")&amp;"",""))</f>
        <v/>
      </c>
      <c r="F8827" s="638" t="str">
        <f>IF($C8827="","",IFERROR(_xlfn.XLOOKUP($C8827,'1.PrepList'!$I$2:$I$1500,'1.PrepList'!$K$2:$K$1500,"")&amp;"",""))</f>
        <v/>
      </c>
      <c r="H8827" s="644" t="str">
        <f>IF($C8827="","",IFERROR(IF(_xlfn.XLOOKUP($C8827,tbl_StartedStatus[Bold ID],tbl_StartedStatus[Started])="Started","Yes",IF(_xlfn.XLOOKUP($C8827,tbl_StartedStatus[Bold ID],tbl_StartedStatus[Started])="No Show","No Show","")),""))</f>
        <v/>
      </c>
    </row>
    <row r="8828" spans="1:8" ht="15" customHeight="1" thickBot="1">
      <c r="A8828" s="38" t="str">
        <f>IF($C8828="","",IFERROR(_xlfn.XLOOKUP($C8828,'1.PrepList'!$I$2:$I$1500,'1.PrepList'!$G$2:$G$1500,"")&amp;"",""))</f>
        <v/>
      </c>
      <c r="B8828" s="638" t="str">
        <f>IF($C8828="","",IFERROR(_xlfn.XLOOKUP($C8828,'1.PrepList'!$I$2:$I$1500,'1.PrepList'!$H$2:$H$1500,"")&amp;"",""))</f>
        <v/>
      </c>
      <c r="D8828" s="638" t="str">
        <f>IF($C8828="","",IFERROR(_xlfn.XLOOKUP($C8828,'1.PrepList'!$I$2:$I$1500,'1.PrepList'!$J$2:$J$1500,"")&amp;"",""))</f>
        <v/>
      </c>
      <c r="E8828" s="638" t="str">
        <f>IF($C8828="","",IFERROR(_xlfn.XLOOKUP($C8828,'1.PrepList'!$I$2:$I$1500,'1.PrepList'!$N$2:$N$1500,"")&amp;"",""))</f>
        <v/>
      </c>
      <c r="F8828" s="638" t="str">
        <f>IF($C8828="","",IFERROR(_xlfn.XLOOKUP($C8828,'1.PrepList'!$I$2:$I$1500,'1.PrepList'!$K$2:$K$1500,"")&amp;"",""))</f>
        <v/>
      </c>
      <c r="H8828" s="644" t="str">
        <f>IF($C8828="","",IFERROR(IF(_xlfn.XLOOKUP($C8828,tbl_StartedStatus[Bold ID],tbl_StartedStatus[Started])="Started","Yes",IF(_xlfn.XLOOKUP($C8828,tbl_StartedStatus[Bold ID],tbl_StartedStatus[Started])="No Show","No Show","")),""))</f>
        <v/>
      </c>
    </row>
    <row r="8829" spans="1:8" ht="15" customHeight="1" thickBot="1">
      <c r="A8829" s="38" t="str">
        <f>IF($C8829="","",IFERROR(_xlfn.XLOOKUP($C8829,'1.PrepList'!$I$2:$I$1500,'1.PrepList'!$G$2:$G$1500,"")&amp;"",""))</f>
        <v/>
      </c>
      <c r="B8829" s="638" t="str">
        <f>IF($C8829="","",IFERROR(_xlfn.XLOOKUP($C8829,'1.PrepList'!$I$2:$I$1500,'1.PrepList'!$H$2:$H$1500,"")&amp;"",""))</f>
        <v/>
      </c>
      <c r="D8829" s="638" t="str">
        <f>IF($C8829="","",IFERROR(_xlfn.XLOOKUP($C8829,'1.PrepList'!$I$2:$I$1500,'1.PrepList'!$J$2:$J$1500,"")&amp;"",""))</f>
        <v/>
      </c>
      <c r="E8829" s="638" t="str">
        <f>IF($C8829="","",IFERROR(_xlfn.XLOOKUP($C8829,'1.PrepList'!$I$2:$I$1500,'1.PrepList'!$N$2:$N$1500,"")&amp;"",""))</f>
        <v/>
      </c>
      <c r="F8829" s="638" t="str">
        <f>IF($C8829="","",IFERROR(_xlfn.XLOOKUP($C8829,'1.PrepList'!$I$2:$I$1500,'1.PrepList'!$K$2:$K$1500,"")&amp;"",""))</f>
        <v/>
      </c>
      <c r="H8829" s="644" t="str">
        <f>IF($C8829="","",IFERROR(IF(_xlfn.XLOOKUP($C8829,tbl_StartedStatus[Bold ID],tbl_StartedStatus[Started])="Started","Yes",IF(_xlfn.XLOOKUP($C8829,tbl_StartedStatus[Bold ID],tbl_StartedStatus[Started])="No Show","No Show","")),""))</f>
        <v/>
      </c>
    </row>
    <row r="8830" spans="1:8" ht="15" customHeight="1" thickBot="1">
      <c r="A8830" s="38" t="str">
        <f>IF($C8830="","",IFERROR(_xlfn.XLOOKUP($C8830,'1.PrepList'!$I$2:$I$1500,'1.PrepList'!$G$2:$G$1500,"")&amp;"",""))</f>
        <v/>
      </c>
      <c r="B8830" s="638" t="str">
        <f>IF($C8830="","",IFERROR(_xlfn.XLOOKUP($C8830,'1.PrepList'!$I$2:$I$1500,'1.PrepList'!$H$2:$H$1500,"")&amp;"",""))</f>
        <v/>
      </c>
      <c r="D8830" s="638" t="str">
        <f>IF($C8830="","",IFERROR(_xlfn.XLOOKUP($C8830,'1.PrepList'!$I$2:$I$1500,'1.PrepList'!$J$2:$J$1500,"")&amp;"",""))</f>
        <v/>
      </c>
      <c r="E8830" s="638" t="str">
        <f>IF($C8830="","",IFERROR(_xlfn.XLOOKUP($C8830,'1.PrepList'!$I$2:$I$1500,'1.PrepList'!$N$2:$N$1500,"")&amp;"",""))</f>
        <v/>
      </c>
      <c r="F8830" s="638" t="str">
        <f>IF($C8830="","",IFERROR(_xlfn.XLOOKUP($C8830,'1.PrepList'!$I$2:$I$1500,'1.PrepList'!$K$2:$K$1500,"")&amp;"",""))</f>
        <v/>
      </c>
      <c r="H8830" s="644" t="str">
        <f>IF($C8830="","",IFERROR(IF(_xlfn.XLOOKUP($C8830,tbl_StartedStatus[Bold ID],tbl_StartedStatus[Started])="Started","Yes",IF(_xlfn.XLOOKUP($C8830,tbl_StartedStatus[Bold ID],tbl_StartedStatus[Started])="No Show","No Show","")),""))</f>
        <v/>
      </c>
    </row>
    <row r="8831" spans="1:8" ht="15" customHeight="1" thickBot="1">
      <c r="A8831" s="38" t="str">
        <f>IF($C8831="","",IFERROR(_xlfn.XLOOKUP($C8831,'1.PrepList'!$I$2:$I$1500,'1.PrepList'!$G$2:$G$1500,"")&amp;"",""))</f>
        <v/>
      </c>
      <c r="B8831" s="638" t="str">
        <f>IF($C8831="","",IFERROR(_xlfn.XLOOKUP($C8831,'1.PrepList'!$I$2:$I$1500,'1.PrepList'!$H$2:$H$1500,"")&amp;"",""))</f>
        <v/>
      </c>
      <c r="D8831" s="638" t="str">
        <f>IF($C8831="","",IFERROR(_xlfn.XLOOKUP($C8831,'1.PrepList'!$I$2:$I$1500,'1.PrepList'!$J$2:$J$1500,"")&amp;"",""))</f>
        <v/>
      </c>
      <c r="E8831" s="638" t="str">
        <f>IF($C8831="","",IFERROR(_xlfn.XLOOKUP($C8831,'1.PrepList'!$I$2:$I$1500,'1.PrepList'!$N$2:$N$1500,"")&amp;"",""))</f>
        <v/>
      </c>
      <c r="F8831" s="638" t="str">
        <f>IF($C8831="","",IFERROR(_xlfn.XLOOKUP($C8831,'1.PrepList'!$I$2:$I$1500,'1.PrepList'!$K$2:$K$1500,"")&amp;"",""))</f>
        <v/>
      </c>
      <c r="H8831" s="644" t="str">
        <f>IF($C8831="","",IFERROR(IF(_xlfn.XLOOKUP($C8831,tbl_StartedStatus[Bold ID],tbl_StartedStatus[Started])="Started","Yes",IF(_xlfn.XLOOKUP($C8831,tbl_StartedStatus[Bold ID],tbl_StartedStatus[Started])="No Show","No Show","")),""))</f>
        <v/>
      </c>
    </row>
    <row r="8832" spans="1:8" ht="15" customHeight="1" thickBot="1">
      <c r="A8832" s="38" t="str">
        <f>IF($C8832="","",IFERROR(_xlfn.XLOOKUP($C8832,'1.PrepList'!$I$2:$I$1500,'1.PrepList'!$G$2:$G$1500,"")&amp;"",""))</f>
        <v/>
      </c>
      <c r="B8832" s="638" t="str">
        <f>IF($C8832="","",IFERROR(_xlfn.XLOOKUP($C8832,'1.PrepList'!$I$2:$I$1500,'1.PrepList'!$H$2:$H$1500,"")&amp;"",""))</f>
        <v/>
      </c>
      <c r="D8832" s="638" t="str">
        <f>IF($C8832="","",IFERROR(_xlfn.XLOOKUP($C8832,'1.PrepList'!$I$2:$I$1500,'1.PrepList'!$J$2:$J$1500,"")&amp;"",""))</f>
        <v/>
      </c>
      <c r="E8832" s="638" t="str">
        <f>IF($C8832="","",IFERROR(_xlfn.XLOOKUP($C8832,'1.PrepList'!$I$2:$I$1500,'1.PrepList'!$N$2:$N$1500,"")&amp;"",""))</f>
        <v/>
      </c>
      <c r="F8832" s="638" t="str">
        <f>IF($C8832="","",IFERROR(_xlfn.XLOOKUP($C8832,'1.PrepList'!$I$2:$I$1500,'1.PrepList'!$K$2:$K$1500,"")&amp;"",""))</f>
        <v/>
      </c>
      <c r="H8832" s="644" t="str">
        <f>IF($C8832="","",IFERROR(IF(_xlfn.XLOOKUP($C8832,tbl_StartedStatus[Bold ID],tbl_StartedStatus[Started])="Started","Yes",IF(_xlfn.XLOOKUP($C8832,tbl_StartedStatus[Bold ID],tbl_StartedStatus[Started])="No Show","No Show","")),""))</f>
        <v/>
      </c>
    </row>
    <row r="8833" spans="1:8" ht="15" customHeight="1" thickBot="1">
      <c r="A8833" s="38" t="str">
        <f>IF($C8833="","",IFERROR(_xlfn.XLOOKUP($C8833,'1.PrepList'!$I$2:$I$1500,'1.PrepList'!$G$2:$G$1500,"")&amp;"",""))</f>
        <v/>
      </c>
      <c r="B8833" s="638" t="str">
        <f>IF($C8833="","",IFERROR(_xlfn.XLOOKUP($C8833,'1.PrepList'!$I$2:$I$1500,'1.PrepList'!$H$2:$H$1500,"")&amp;"",""))</f>
        <v/>
      </c>
      <c r="D8833" s="638" t="str">
        <f>IF($C8833="","",IFERROR(_xlfn.XLOOKUP($C8833,'1.PrepList'!$I$2:$I$1500,'1.PrepList'!$J$2:$J$1500,"")&amp;"",""))</f>
        <v/>
      </c>
      <c r="E8833" s="638" t="str">
        <f>IF($C8833="","",IFERROR(_xlfn.XLOOKUP($C8833,'1.PrepList'!$I$2:$I$1500,'1.PrepList'!$N$2:$N$1500,"")&amp;"",""))</f>
        <v/>
      </c>
      <c r="F8833" s="638" t="str">
        <f>IF($C8833="","",IFERROR(_xlfn.XLOOKUP($C8833,'1.PrepList'!$I$2:$I$1500,'1.PrepList'!$K$2:$K$1500,"")&amp;"",""))</f>
        <v/>
      </c>
      <c r="H8833" s="644" t="str">
        <f>IF($C8833="","",IFERROR(IF(_xlfn.XLOOKUP($C8833,tbl_StartedStatus[Bold ID],tbl_StartedStatus[Started])="Started","Yes",IF(_xlfn.XLOOKUP($C8833,tbl_StartedStatus[Bold ID],tbl_StartedStatus[Started])="No Show","No Show","")),""))</f>
        <v/>
      </c>
    </row>
    <row r="8834" spans="1:8" ht="15" customHeight="1" thickBot="1">
      <c r="A8834" s="38" t="str">
        <f>IF($C8834="","",IFERROR(_xlfn.XLOOKUP($C8834,'1.PrepList'!$I$2:$I$1500,'1.PrepList'!$G$2:$G$1500,"")&amp;"",""))</f>
        <v/>
      </c>
      <c r="B8834" s="638" t="str">
        <f>IF($C8834="","",IFERROR(_xlfn.XLOOKUP($C8834,'1.PrepList'!$I$2:$I$1500,'1.PrepList'!$H$2:$H$1500,"")&amp;"",""))</f>
        <v/>
      </c>
      <c r="D8834" s="638" t="str">
        <f>IF($C8834="","",IFERROR(_xlfn.XLOOKUP($C8834,'1.PrepList'!$I$2:$I$1500,'1.PrepList'!$J$2:$J$1500,"")&amp;"",""))</f>
        <v/>
      </c>
      <c r="E8834" s="638" t="str">
        <f>IF($C8834="","",IFERROR(_xlfn.XLOOKUP($C8834,'1.PrepList'!$I$2:$I$1500,'1.PrepList'!$N$2:$N$1500,"")&amp;"",""))</f>
        <v/>
      </c>
      <c r="F8834" s="638" t="str">
        <f>IF($C8834="","",IFERROR(_xlfn.XLOOKUP($C8834,'1.PrepList'!$I$2:$I$1500,'1.PrepList'!$K$2:$K$1500,"")&amp;"",""))</f>
        <v/>
      </c>
      <c r="H8834" s="644" t="str">
        <f>IF($C8834="","",IFERROR(IF(_xlfn.XLOOKUP($C8834,tbl_StartedStatus[Bold ID],tbl_StartedStatus[Started])="Started","Yes",IF(_xlfn.XLOOKUP($C8834,tbl_StartedStatus[Bold ID],tbl_StartedStatus[Started])="No Show","No Show","")),""))</f>
        <v/>
      </c>
    </row>
    <row r="8835" spans="1:8" ht="15" customHeight="1" thickBot="1">
      <c r="A8835" s="38" t="str">
        <f>IF($C8835="","",IFERROR(_xlfn.XLOOKUP($C8835,'1.PrepList'!$I$2:$I$1500,'1.PrepList'!$G$2:$G$1500,"")&amp;"",""))</f>
        <v/>
      </c>
      <c r="B8835" s="638" t="str">
        <f>IF($C8835="","",IFERROR(_xlfn.XLOOKUP($C8835,'1.PrepList'!$I$2:$I$1500,'1.PrepList'!$H$2:$H$1500,"")&amp;"",""))</f>
        <v/>
      </c>
      <c r="D8835" s="638" t="str">
        <f>IF($C8835="","",IFERROR(_xlfn.XLOOKUP($C8835,'1.PrepList'!$I$2:$I$1500,'1.PrepList'!$J$2:$J$1500,"")&amp;"",""))</f>
        <v/>
      </c>
      <c r="E8835" s="638" t="str">
        <f>IF($C8835="","",IFERROR(_xlfn.XLOOKUP($C8835,'1.PrepList'!$I$2:$I$1500,'1.PrepList'!$N$2:$N$1500,"")&amp;"",""))</f>
        <v/>
      </c>
      <c r="F8835" s="638" t="str">
        <f>IF($C8835="","",IFERROR(_xlfn.XLOOKUP($C8835,'1.PrepList'!$I$2:$I$1500,'1.PrepList'!$K$2:$K$1500,"")&amp;"",""))</f>
        <v/>
      </c>
      <c r="H8835" s="644" t="str">
        <f>IF($C8835="","",IFERROR(IF(_xlfn.XLOOKUP($C8835,tbl_StartedStatus[Bold ID],tbl_StartedStatus[Started])="Started","Yes",IF(_xlfn.XLOOKUP($C8835,tbl_StartedStatus[Bold ID],tbl_StartedStatus[Started])="No Show","No Show","")),""))</f>
        <v/>
      </c>
    </row>
    <row r="8836" spans="1:8" ht="15" customHeight="1" thickBot="1">
      <c r="A8836" s="38" t="str">
        <f>IF($C8836="","",IFERROR(_xlfn.XLOOKUP($C8836,'1.PrepList'!$I$2:$I$1500,'1.PrepList'!$G$2:$G$1500,"")&amp;"",""))</f>
        <v/>
      </c>
      <c r="B8836" s="638" t="str">
        <f>IF($C8836="","",IFERROR(_xlfn.XLOOKUP($C8836,'1.PrepList'!$I$2:$I$1500,'1.PrepList'!$H$2:$H$1500,"")&amp;"",""))</f>
        <v/>
      </c>
      <c r="D8836" s="638" t="str">
        <f>IF($C8836="","",IFERROR(_xlfn.XLOOKUP($C8836,'1.PrepList'!$I$2:$I$1500,'1.PrepList'!$J$2:$J$1500,"")&amp;"",""))</f>
        <v/>
      </c>
      <c r="E8836" s="638" t="str">
        <f>IF($C8836="","",IFERROR(_xlfn.XLOOKUP($C8836,'1.PrepList'!$I$2:$I$1500,'1.PrepList'!$N$2:$N$1500,"")&amp;"",""))</f>
        <v/>
      </c>
      <c r="F8836" s="638" t="str">
        <f>IF($C8836="","",IFERROR(_xlfn.XLOOKUP($C8836,'1.PrepList'!$I$2:$I$1500,'1.PrepList'!$K$2:$K$1500,"")&amp;"",""))</f>
        <v/>
      </c>
      <c r="H8836" s="644" t="str">
        <f>IF($C8836="","",IFERROR(IF(_xlfn.XLOOKUP($C8836,tbl_StartedStatus[Bold ID],tbl_StartedStatus[Started])="Started","Yes",IF(_xlfn.XLOOKUP($C8836,tbl_StartedStatus[Bold ID],tbl_StartedStatus[Started])="No Show","No Show","")),""))</f>
        <v/>
      </c>
    </row>
    <row r="8837" spans="1:8" ht="15" customHeight="1" thickBot="1">
      <c r="A8837" s="38" t="str">
        <f>IF($C8837="","",IFERROR(_xlfn.XLOOKUP($C8837,'1.PrepList'!$I$2:$I$1500,'1.PrepList'!$G$2:$G$1500,"")&amp;"",""))</f>
        <v/>
      </c>
      <c r="B8837" s="638" t="str">
        <f>IF($C8837="","",IFERROR(_xlfn.XLOOKUP($C8837,'1.PrepList'!$I$2:$I$1500,'1.PrepList'!$H$2:$H$1500,"")&amp;"",""))</f>
        <v/>
      </c>
      <c r="D8837" s="638" t="str">
        <f>IF($C8837="","",IFERROR(_xlfn.XLOOKUP($C8837,'1.PrepList'!$I$2:$I$1500,'1.PrepList'!$J$2:$J$1500,"")&amp;"",""))</f>
        <v/>
      </c>
      <c r="E8837" s="638" t="str">
        <f>IF($C8837="","",IFERROR(_xlfn.XLOOKUP($C8837,'1.PrepList'!$I$2:$I$1500,'1.PrepList'!$N$2:$N$1500,"")&amp;"",""))</f>
        <v/>
      </c>
      <c r="F8837" s="638" t="str">
        <f>IF($C8837="","",IFERROR(_xlfn.XLOOKUP($C8837,'1.PrepList'!$I$2:$I$1500,'1.PrepList'!$K$2:$K$1500,"")&amp;"",""))</f>
        <v/>
      </c>
      <c r="H8837" s="644" t="str">
        <f>IF($C8837="","",IFERROR(IF(_xlfn.XLOOKUP($C8837,tbl_StartedStatus[Bold ID],tbl_StartedStatus[Started])="Started","Yes",IF(_xlfn.XLOOKUP($C8837,tbl_StartedStatus[Bold ID],tbl_StartedStatus[Started])="No Show","No Show","")),""))</f>
        <v/>
      </c>
    </row>
    <row r="8838" spans="1:8" ht="15" customHeight="1" thickBot="1">
      <c r="A8838" s="38" t="str">
        <f>IF($C8838="","",IFERROR(_xlfn.XLOOKUP($C8838,'1.PrepList'!$I$2:$I$1500,'1.PrepList'!$G$2:$G$1500,"")&amp;"",""))</f>
        <v/>
      </c>
      <c r="B8838" s="638" t="str">
        <f>IF($C8838="","",IFERROR(_xlfn.XLOOKUP($C8838,'1.PrepList'!$I$2:$I$1500,'1.PrepList'!$H$2:$H$1500,"")&amp;"",""))</f>
        <v/>
      </c>
      <c r="D8838" s="638" t="str">
        <f>IF($C8838="","",IFERROR(_xlfn.XLOOKUP($C8838,'1.PrepList'!$I$2:$I$1500,'1.PrepList'!$J$2:$J$1500,"")&amp;"",""))</f>
        <v/>
      </c>
      <c r="E8838" s="638" t="str">
        <f>IF($C8838="","",IFERROR(_xlfn.XLOOKUP($C8838,'1.PrepList'!$I$2:$I$1500,'1.PrepList'!$N$2:$N$1500,"")&amp;"",""))</f>
        <v/>
      </c>
      <c r="F8838" s="638" t="str">
        <f>IF($C8838="","",IFERROR(_xlfn.XLOOKUP($C8838,'1.PrepList'!$I$2:$I$1500,'1.PrepList'!$K$2:$K$1500,"")&amp;"",""))</f>
        <v/>
      </c>
      <c r="H8838" s="644" t="str">
        <f>IF($C8838="","",IFERROR(IF(_xlfn.XLOOKUP($C8838,tbl_StartedStatus[Bold ID],tbl_StartedStatus[Started])="Started","Yes",IF(_xlfn.XLOOKUP($C8838,tbl_StartedStatus[Bold ID],tbl_StartedStatus[Started])="No Show","No Show","")),""))</f>
        <v/>
      </c>
    </row>
    <row r="8839" spans="1:8" ht="15" customHeight="1" thickBot="1">
      <c r="A8839" s="38" t="str">
        <f>IF($C8839="","",IFERROR(_xlfn.XLOOKUP($C8839,'1.PrepList'!$I$2:$I$1500,'1.PrepList'!$G$2:$G$1500,"")&amp;"",""))</f>
        <v/>
      </c>
      <c r="B8839" s="638" t="str">
        <f>IF($C8839="","",IFERROR(_xlfn.XLOOKUP($C8839,'1.PrepList'!$I$2:$I$1500,'1.PrepList'!$H$2:$H$1500,"")&amp;"",""))</f>
        <v/>
      </c>
      <c r="D8839" s="638" t="str">
        <f>IF($C8839="","",IFERROR(_xlfn.XLOOKUP($C8839,'1.PrepList'!$I$2:$I$1500,'1.PrepList'!$J$2:$J$1500,"")&amp;"",""))</f>
        <v/>
      </c>
      <c r="E8839" s="638" t="str">
        <f>IF($C8839="","",IFERROR(_xlfn.XLOOKUP($C8839,'1.PrepList'!$I$2:$I$1500,'1.PrepList'!$N$2:$N$1500,"")&amp;"",""))</f>
        <v/>
      </c>
      <c r="F8839" s="638" t="str">
        <f>IF($C8839="","",IFERROR(_xlfn.XLOOKUP($C8839,'1.PrepList'!$I$2:$I$1500,'1.PrepList'!$K$2:$K$1500,"")&amp;"",""))</f>
        <v/>
      </c>
      <c r="H8839" s="644" t="str">
        <f>IF($C8839="","",IFERROR(IF(_xlfn.XLOOKUP($C8839,tbl_StartedStatus[Bold ID],tbl_StartedStatus[Started])="Started","Yes",IF(_xlfn.XLOOKUP($C8839,tbl_StartedStatus[Bold ID],tbl_StartedStatus[Started])="No Show","No Show","")),""))</f>
        <v/>
      </c>
    </row>
    <row r="8840" spans="1:8" ht="15" customHeight="1" thickBot="1">
      <c r="A8840" s="38" t="str">
        <f>IF($C8840="","",IFERROR(_xlfn.XLOOKUP($C8840,'1.PrepList'!$I$2:$I$1500,'1.PrepList'!$G$2:$G$1500,"")&amp;"",""))</f>
        <v/>
      </c>
      <c r="B8840" s="638" t="str">
        <f>IF($C8840="","",IFERROR(_xlfn.XLOOKUP($C8840,'1.PrepList'!$I$2:$I$1500,'1.PrepList'!$H$2:$H$1500,"")&amp;"",""))</f>
        <v/>
      </c>
      <c r="D8840" s="638" t="str">
        <f>IF($C8840="","",IFERROR(_xlfn.XLOOKUP($C8840,'1.PrepList'!$I$2:$I$1500,'1.PrepList'!$J$2:$J$1500,"")&amp;"",""))</f>
        <v/>
      </c>
      <c r="E8840" s="638" t="str">
        <f>IF($C8840="","",IFERROR(_xlfn.XLOOKUP($C8840,'1.PrepList'!$I$2:$I$1500,'1.PrepList'!$N$2:$N$1500,"")&amp;"",""))</f>
        <v/>
      </c>
      <c r="F8840" s="638" t="str">
        <f>IF($C8840="","",IFERROR(_xlfn.XLOOKUP($C8840,'1.PrepList'!$I$2:$I$1500,'1.PrepList'!$K$2:$K$1500,"")&amp;"",""))</f>
        <v/>
      </c>
      <c r="H8840" s="644" t="str">
        <f>IF($C8840="","",IFERROR(IF(_xlfn.XLOOKUP($C8840,tbl_StartedStatus[Bold ID],tbl_StartedStatus[Started])="Started","Yes",IF(_xlfn.XLOOKUP($C8840,tbl_StartedStatus[Bold ID],tbl_StartedStatus[Started])="No Show","No Show","")),""))</f>
        <v/>
      </c>
    </row>
    <row r="8841" spans="1:8" ht="15" customHeight="1" thickBot="1">
      <c r="A8841" s="38" t="str">
        <f>IF($C8841="","",IFERROR(_xlfn.XLOOKUP($C8841,'1.PrepList'!$I$2:$I$1500,'1.PrepList'!$G$2:$G$1500,"")&amp;"",""))</f>
        <v/>
      </c>
      <c r="B8841" s="638" t="str">
        <f>IF($C8841="","",IFERROR(_xlfn.XLOOKUP($C8841,'1.PrepList'!$I$2:$I$1500,'1.PrepList'!$H$2:$H$1500,"")&amp;"",""))</f>
        <v/>
      </c>
      <c r="D8841" s="638" t="str">
        <f>IF($C8841="","",IFERROR(_xlfn.XLOOKUP($C8841,'1.PrepList'!$I$2:$I$1500,'1.PrepList'!$J$2:$J$1500,"")&amp;"",""))</f>
        <v/>
      </c>
      <c r="E8841" s="638" t="str">
        <f>IF($C8841="","",IFERROR(_xlfn.XLOOKUP($C8841,'1.PrepList'!$I$2:$I$1500,'1.PrepList'!$N$2:$N$1500,"")&amp;"",""))</f>
        <v/>
      </c>
      <c r="F8841" s="638" t="str">
        <f>IF($C8841="","",IFERROR(_xlfn.XLOOKUP($C8841,'1.PrepList'!$I$2:$I$1500,'1.PrepList'!$K$2:$K$1500,"")&amp;"",""))</f>
        <v/>
      </c>
      <c r="H8841" s="644" t="str">
        <f>IF($C8841="","",IFERROR(IF(_xlfn.XLOOKUP($C8841,tbl_StartedStatus[Bold ID],tbl_StartedStatus[Started])="Started","Yes",IF(_xlfn.XLOOKUP($C8841,tbl_StartedStatus[Bold ID],tbl_StartedStatus[Started])="No Show","No Show","")),""))</f>
        <v/>
      </c>
    </row>
    <row r="8842" spans="1:8" ht="15" customHeight="1" thickBot="1">
      <c r="A8842" s="38" t="str">
        <f>IF($C8842="","",IFERROR(_xlfn.XLOOKUP($C8842,'1.PrepList'!$I$2:$I$1500,'1.PrepList'!$G$2:$G$1500,"")&amp;"",""))</f>
        <v/>
      </c>
      <c r="B8842" s="638" t="str">
        <f>IF($C8842="","",IFERROR(_xlfn.XLOOKUP($C8842,'1.PrepList'!$I$2:$I$1500,'1.PrepList'!$H$2:$H$1500,"")&amp;"",""))</f>
        <v/>
      </c>
      <c r="D8842" s="638" t="str">
        <f>IF($C8842="","",IFERROR(_xlfn.XLOOKUP($C8842,'1.PrepList'!$I$2:$I$1500,'1.PrepList'!$J$2:$J$1500,"")&amp;"",""))</f>
        <v/>
      </c>
      <c r="E8842" s="638" t="str">
        <f>IF($C8842="","",IFERROR(_xlfn.XLOOKUP($C8842,'1.PrepList'!$I$2:$I$1500,'1.PrepList'!$N$2:$N$1500,"")&amp;"",""))</f>
        <v/>
      </c>
      <c r="F8842" s="638" t="str">
        <f>IF($C8842="","",IFERROR(_xlfn.XLOOKUP($C8842,'1.PrepList'!$I$2:$I$1500,'1.PrepList'!$K$2:$K$1500,"")&amp;"",""))</f>
        <v/>
      </c>
      <c r="H8842" s="644" t="str">
        <f>IF($C8842="","",IFERROR(IF(_xlfn.XLOOKUP($C8842,tbl_StartedStatus[Bold ID],tbl_StartedStatus[Started])="Started","Yes",IF(_xlfn.XLOOKUP($C8842,tbl_StartedStatus[Bold ID],tbl_StartedStatus[Started])="No Show","No Show","")),""))</f>
        <v/>
      </c>
    </row>
    <row r="8843" spans="1:8" ht="15" customHeight="1" thickBot="1">
      <c r="A8843" s="38" t="str">
        <f>IF($C8843="","",IFERROR(_xlfn.XLOOKUP($C8843,'1.PrepList'!$I$2:$I$1500,'1.PrepList'!$G$2:$G$1500,"")&amp;"",""))</f>
        <v/>
      </c>
      <c r="B8843" s="638" t="str">
        <f>IF($C8843="","",IFERROR(_xlfn.XLOOKUP($C8843,'1.PrepList'!$I$2:$I$1500,'1.PrepList'!$H$2:$H$1500,"")&amp;"",""))</f>
        <v/>
      </c>
      <c r="D8843" s="638" t="str">
        <f>IF($C8843="","",IFERROR(_xlfn.XLOOKUP($C8843,'1.PrepList'!$I$2:$I$1500,'1.PrepList'!$J$2:$J$1500,"")&amp;"",""))</f>
        <v/>
      </c>
      <c r="E8843" s="638" t="str">
        <f>IF($C8843="","",IFERROR(_xlfn.XLOOKUP($C8843,'1.PrepList'!$I$2:$I$1500,'1.PrepList'!$N$2:$N$1500,"")&amp;"",""))</f>
        <v/>
      </c>
      <c r="F8843" s="638" t="str">
        <f>IF($C8843="","",IFERROR(_xlfn.XLOOKUP($C8843,'1.PrepList'!$I$2:$I$1500,'1.PrepList'!$K$2:$K$1500,"")&amp;"",""))</f>
        <v/>
      </c>
      <c r="H8843" s="644" t="str">
        <f>IF($C8843="","",IFERROR(IF(_xlfn.XLOOKUP($C8843,tbl_StartedStatus[Bold ID],tbl_StartedStatus[Started])="Started","Yes",IF(_xlfn.XLOOKUP($C8843,tbl_StartedStatus[Bold ID],tbl_StartedStatus[Started])="No Show","No Show","")),""))</f>
        <v/>
      </c>
    </row>
    <row r="8844" spans="1:8" ht="15" customHeight="1" thickBot="1">
      <c r="A8844" s="38" t="str">
        <f>IF($C8844="","",IFERROR(_xlfn.XLOOKUP($C8844,'1.PrepList'!$I$2:$I$1500,'1.PrepList'!$G$2:$G$1500,"")&amp;"",""))</f>
        <v/>
      </c>
      <c r="B8844" s="638" t="str">
        <f>IF($C8844="","",IFERROR(_xlfn.XLOOKUP($C8844,'1.PrepList'!$I$2:$I$1500,'1.PrepList'!$H$2:$H$1500,"")&amp;"",""))</f>
        <v/>
      </c>
      <c r="D8844" s="638" t="str">
        <f>IF($C8844="","",IFERROR(_xlfn.XLOOKUP($C8844,'1.PrepList'!$I$2:$I$1500,'1.PrepList'!$J$2:$J$1500,"")&amp;"",""))</f>
        <v/>
      </c>
      <c r="E8844" s="638" t="str">
        <f>IF($C8844="","",IFERROR(_xlfn.XLOOKUP($C8844,'1.PrepList'!$I$2:$I$1500,'1.PrepList'!$N$2:$N$1500,"")&amp;"",""))</f>
        <v/>
      </c>
      <c r="F8844" s="638" t="str">
        <f>IF($C8844="","",IFERROR(_xlfn.XLOOKUP($C8844,'1.PrepList'!$I$2:$I$1500,'1.PrepList'!$K$2:$K$1500,"")&amp;"",""))</f>
        <v/>
      </c>
      <c r="H8844" s="644" t="str">
        <f>IF($C8844="","",IFERROR(IF(_xlfn.XLOOKUP($C8844,tbl_StartedStatus[Bold ID],tbl_StartedStatus[Started])="Started","Yes",IF(_xlfn.XLOOKUP($C8844,tbl_StartedStatus[Bold ID],tbl_StartedStatus[Started])="No Show","No Show","")),""))</f>
        <v/>
      </c>
    </row>
    <row r="8845" spans="1:8" ht="15" customHeight="1" thickBot="1">
      <c r="A8845" s="38" t="str">
        <f>IF($C8845="","",IFERROR(_xlfn.XLOOKUP($C8845,'1.PrepList'!$I$2:$I$1500,'1.PrepList'!$G$2:$G$1500,"")&amp;"",""))</f>
        <v/>
      </c>
      <c r="B8845" s="638" t="str">
        <f>IF($C8845="","",IFERROR(_xlfn.XLOOKUP($C8845,'1.PrepList'!$I$2:$I$1500,'1.PrepList'!$H$2:$H$1500,"")&amp;"",""))</f>
        <v/>
      </c>
      <c r="D8845" s="638" t="str">
        <f>IF($C8845="","",IFERROR(_xlfn.XLOOKUP($C8845,'1.PrepList'!$I$2:$I$1500,'1.PrepList'!$J$2:$J$1500,"")&amp;"",""))</f>
        <v/>
      </c>
      <c r="E8845" s="638" t="str">
        <f>IF($C8845="","",IFERROR(_xlfn.XLOOKUP($C8845,'1.PrepList'!$I$2:$I$1500,'1.PrepList'!$N$2:$N$1500,"")&amp;"",""))</f>
        <v/>
      </c>
      <c r="F8845" s="638" t="str">
        <f>IF($C8845="","",IFERROR(_xlfn.XLOOKUP($C8845,'1.PrepList'!$I$2:$I$1500,'1.PrepList'!$K$2:$K$1500,"")&amp;"",""))</f>
        <v/>
      </c>
      <c r="H8845" s="644" t="str">
        <f>IF($C8845="","",IFERROR(IF(_xlfn.XLOOKUP($C8845,tbl_StartedStatus[Bold ID],tbl_StartedStatus[Started])="Started","Yes",IF(_xlfn.XLOOKUP($C8845,tbl_StartedStatus[Bold ID],tbl_StartedStatus[Started])="No Show","No Show","")),""))</f>
        <v/>
      </c>
    </row>
    <row r="8846" spans="1:8" ht="15" customHeight="1" thickBot="1">
      <c r="A8846" s="38" t="str">
        <f>IF($C8846="","",IFERROR(_xlfn.XLOOKUP($C8846,'1.PrepList'!$I$2:$I$1500,'1.PrepList'!$G$2:$G$1500,"")&amp;"",""))</f>
        <v/>
      </c>
      <c r="B8846" s="638" t="str">
        <f>IF($C8846="","",IFERROR(_xlfn.XLOOKUP($C8846,'1.PrepList'!$I$2:$I$1500,'1.PrepList'!$H$2:$H$1500,"")&amp;"",""))</f>
        <v/>
      </c>
      <c r="D8846" s="638" t="str">
        <f>IF($C8846="","",IFERROR(_xlfn.XLOOKUP($C8846,'1.PrepList'!$I$2:$I$1500,'1.PrepList'!$J$2:$J$1500,"")&amp;"",""))</f>
        <v/>
      </c>
      <c r="E8846" s="638" t="str">
        <f>IF($C8846="","",IFERROR(_xlfn.XLOOKUP($C8846,'1.PrepList'!$I$2:$I$1500,'1.PrepList'!$N$2:$N$1500,"")&amp;"",""))</f>
        <v/>
      </c>
      <c r="F8846" s="638" t="str">
        <f>IF($C8846="","",IFERROR(_xlfn.XLOOKUP($C8846,'1.PrepList'!$I$2:$I$1500,'1.PrepList'!$K$2:$K$1500,"")&amp;"",""))</f>
        <v/>
      </c>
      <c r="H8846" s="644" t="str">
        <f>IF($C8846="","",IFERROR(IF(_xlfn.XLOOKUP($C8846,tbl_StartedStatus[Bold ID],tbl_StartedStatus[Started])="Started","Yes",IF(_xlfn.XLOOKUP($C8846,tbl_StartedStatus[Bold ID],tbl_StartedStatus[Started])="No Show","No Show","")),""))</f>
        <v/>
      </c>
    </row>
    <row r="8847" spans="1:8" ht="15" customHeight="1" thickBot="1">
      <c r="A8847" s="38" t="str">
        <f>IF($C8847="","",IFERROR(_xlfn.XLOOKUP($C8847,'1.PrepList'!$I$2:$I$1500,'1.PrepList'!$G$2:$G$1500,"")&amp;"",""))</f>
        <v/>
      </c>
      <c r="B8847" s="638" t="str">
        <f>IF($C8847="","",IFERROR(_xlfn.XLOOKUP($C8847,'1.PrepList'!$I$2:$I$1500,'1.PrepList'!$H$2:$H$1500,"")&amp;"",""))</f>
        <v/>
      </c>
      <c r="D8847" s="638" t="str">
        <f>IF($C8847="","",IFERROR(_xlfn.XLOOKUP($C8847,'1.PrepList'!$I$2:$I$1500,'1.PrepList'!$J$2:$J$1500,"")&amp;"",""))</f>
        <v/>
      </c>
      <c r="E8847" s="638" t="str">
        <f>IF($C8847="","",IFERROR(_xlfn.XLOOKUP($C8847,'1.PrepList'!$I$2:$I$1500,'1.PrepList'!$N$2:$N$1500,"")&amp;"",""))</f>
        <v/>
      </c>
      <c r="F8847" s="638" t="str">
        <f>IF($C8847="","",IFERROR(_xlfn.XLOOKUP($C8847,'1.PrepList'!$I$2:$I$1500,'1.PrepList'!$K$2:$K$1500,"")&amp;"",""))</f>
        <v/>
      </c>
      <c r="H8847" s="644" t="str">
        <f>IF($C8847="","",IFERROR(IF(_xlfn.XLOOKUP($C8847,tbl_StartedStatus[Bold ID],tbl_StartedStatus[Started])="Started","Yes",IF(_xlfn.XLOOKUP($C8847,tbl_StartedStatus[Bold ID],tbl_StartedStatus[Started])="No Show","No Show","")),""))</f>
        <v/>
      </c>
    </row>
    <row r="8848" spans="1:8" ht="15" customHeight="1" thickBot="1">
      <c r="A8848" s="38" t="str">
        <f>IF($C8848="","",IFERROR(_xlfn.XLOOKUP($C8848,'1.PrepList'!$I$2:$I$1500,'1.PrepList'!$G$2:$G$1500,"")&amp;"",""))</f>
        <v/>
      </c>
      <c r="B8848" s="638" t="str">
        <f>IF($C8848="","",IFERROR(_xlfn.XLOOKUP($C8848,'1.PrepList'!$I$2:$I$1500,'1.PrepList'!$H$2:$H$1500,"")&amp;"",""))</f>
        <v/>
      </c>
      <c r="D8848" s="638" t="str">
        <f>IF($C8848="","",IFERROR(_xlfn.XLOOKUP($C8848,'1.PrepList'!$I$2:$I$1500,'1.PrepList'!$J$2:$J$1500,"")&amp;"",""))</f>
        <v/>
      </c>
      <c r="E8848" s="638" t="str">
        <f>IF($C8848="","",IFERROR(_xlfn.XLOOKUP($C8848,'1.PrepList'!$I$2:$I$1500,'1.PrepList'!$N$2:$N$1500,"")&amp;"",""))</f>
        <v/>
      </c>
      <c r="F8848" s="638" t="str">
        <f>IF($C8848="","",IFERROR(_xlfn.XLOOKUP($C8848,'1.PrepList'!$I$2:$I$1500,'1.PrepList'!$K$2:$K$1500,"")&amp;"",""))</f>
        <v/>
      </c>
      <c r="H8848" s="644" t="str">
        <f>IF($C8848="","",IFERROR(IF(_xlfn.XLOOKUP($C8848,tbl_StartedStatus[Bold ID],tbl_StartedStatus[Started])="Started","Yes",IF(_xlfn.XLOOKUP($C8848,tbl_StartedStatus[Bold ID],tbl_StartedStatus[Started])="No Show","No Show","")),""))</f>
        <v/>
      </c>
    </row>
    <row r="8849" spans="1:8" ht="15" customHeight="1" thickBot="1">
      <c r="A8849" s="38" t="str">
        <f>IF($C8849="","",IFERROR(_xlfn.XLOOKUP($C8849,'1.PrepList'!$I$2:$I$1500,'1.PrepList'!$G$2:$G$1500,"")&amp;"",""))</f>
        <v/>
      </c>
      <c r="B8849" s="638" t="str">
        <f>IF($C8849="","",IFERROR(_xlfn.XLOOKUP($C8849,'1.PrepList'!$I$2:$I$1500,'1.PrepList'!$H$2:$H$1500,"")&amp;"",""))</f>
        <v/>
      </c>
      <c r="D8849" s="638" t="str">
        <f>IF($C8849="","",IFERROR(_xlfn.XLOOKUP($C8849,'1.PrepList'!$I$2:$I$1500,'1.PrepList'!$J$2:$J$1500,"")&amp;"",""))</f>
        <v/>
      </c>
      <c r="E8849" s="638" t="str">
        <f>IF($C8849="","",IFERROR(_xlfn.XLOOKUP($C8849,'1.PrepList'!$I$2:$I$1500,'1.PrepList'!$N$2:$N$1500,"")&amp;"",""))</f>
        <v/>
      </c>
      <c r="F8849" s="638" t="str">
        <f>IF($C8849="","",IFERROR(_xlfn.XLOOKUP($C8849,'1.PrepList'!$I$2:$I$1500,'1.PrepList'!$K$2:$K$1500,"")&amp;"",""))</f>
        <v/>
      </c>
      <c r="H8849" s="644" t="str">
        <f>IF($C8849="","",IFERROR(IF(_xlfn.XLOOKUP($C8849,tbl_StartedStatus[Bold ID],tbl_StartedStatus[Started])="Started","Yes",IF(_xlfn.XLOOKUP($C8849,tbl_StartedStatus[Bold ID],tbl_StartedStatus[Started])="No Show","No Show","")),""))</f>
        <v/>
      </c>
    </row>
    <row r="8850" spans="1:8" ht="15" customHeight="1" thickBot="1">
      <c r="A8850" s="38" t="str">
        <f>IF($C8850="","",IFERROR(_xlfn.XLOOKUP($C8850,'1.PrepList'!$I$2:$I$1500,'1.PrepList'!$G$2:$G$1500,"")&amp;"",""))</f>
        <v/>
      </c>
      <c r="B8850" s="638" t="str">
        <f>IF($C8850="","",IFERROR(_xlfn.XLOOKUP($C8850,'1.PrepList'!$I$2:$I$1500,'1.PrepList'!$H$2:$H$1500,"")&amp;"",""))</f>
        <v/>
      </c>
      <c r="D8850" s="638" t="str">
        <f>IF($C8850="","",IFERROR(_xlfn.XLOOKUP($C8850,'1.PrepList'!$I$2:$I$1500,'1.PrepList'!$J$2:$J$1500,"")&amp;"",""))</f>
        <v/>
      </c>
      <c r="E8850" s="638" t="str">
        <f>IF($C8850="","",IFERROR(_xlfn.XLOOKUP($C8850,'1.PrepList'!$I$2:$I$1500,'1.PrepList'!$N$2:$N$1500,"")&amp;"",""))</f>
        <v/>
      </c>
      <c r="F8850" s="638" t="str">
        <f>IF($C8850="","",IFERROR(_xlfn.XLOOKUP($C8850,'1.PrepList'!$I$2:$I$1500,'1.PrepList'!$K$2:$K$1500,"")&amp;"",""))</f>
        <v/>
      </c>
      <c r="H8850" s="644" t="str">
        <f>IF($C8850="","",IFERROR(IF(_xlfn.XLOOKUP($C8850,tbl_StartedStatus[Bold ID],tbl_StartedStatus[Started])="Started","Yes",IF(_xlfn.XLOOKUP($C8850,tbl_StartedStatus[Bold ID],tbl_StartedStatus[Started])="No Show","No Show","")),""))</f>
        <v/>
      </c>
    </row>
    <row r="8851" spans="1:8" ht="15" customHeight="1" thickBot="1">
      <c r="A8851" s="38" t="str">
        <f>IF($C8851="","",IFERROR(_xlfn.XLOOKUP($C8851,'1.PrepList'!$I$2:$I$1500,'1.PrepList'!$G$2:$G$1500,"")&amp;"",""))</f>
        <v/>
      </c>
      <c r="B8851" s="638" t="str">
        <f>IF($C8851="","",IFERROR(_xlfn.XLOOKUP($C8851,'1.PrepList'!$I$2:$I$1500,'1.PrepList'!$H$2:$H$1500,"")&amp;"",""))</f>
        <v/>
      </c>
      <c r="D8851" s="638" t="str">
        <f>IF($C8851="","",IFERROR(_xlfn.XLOOKUP($C8851,'1.PrepList'!$I$2:$I$1500,'1.PrepList'!$J$2:$J$1500,"")&amp;"",""))</f>
        <v/>
      </c>
      <c r="E8851" s="638" t="str">
        <f>IF($C8851="","",IFERROR(_xlfn.XLOOKUP($C8851,'1.PrepList'!$I$2:$I$1500,'1.PrepList'!$N$2:$N$1500,"")&amp;"",""))</f>
        <v/>
      </c>
      <c r="F8851" s="638" t="str">
        <f>IF($C8851="","",IFERROR(_xlfn.XLOOKUP($C8851,'1.PrepList'!$I$2:$I$1500,'1.PrepList'!$K$2:$K$1500,"")&amp;"",""))</f>
        <v/>
      </c>
      <c r="H8851" s="644" t="str">
        <f>IF($C8851="","",IFERROR(IF(_xlfn.XLOOKUP($C8851,tbl_StartedStatus[Bold ID],tbl_StartedStatus[Started])="Started","Yes",IF(_xlfn.XLOOKUP($C8851,tbl_StartedStatus[Bold ID],tbl_StartedStatus[Started])="No Show","No Show","")),""))</f>
        <v/>
      </c>
    </row>
    <row r="8852" spans="1:8" ht="15" customHeight="1" thickBot="1">
      <c r="A8852" s="38" t="str">
        <f>IF($C8852="","",IFERROR(_xlfn.XLOOKUP($C8852,'1.PrepList'!$I$2:$I$1500,'1.PrepList'!$G$2:$G$1500,"")&amp;"",""))</f>
        <v/>
      </c>
      <c r="B8852" s="638" t="str">
        <f>IF($C8852="","",IFERROR(_xlfn.XLOOKUP($C8852,'1.PrepList'!$I$2:$I$1500,'1.PrepList'!$H$2:$H$1500,"")&amp;"",""))</f>
        <v/>
      </c>
      <c r="D8852" s="638" t="str">
        <f>IF($C8852="","",IFERROR(_xlfn.XLOOKUP($C8852,'1.PrepList'!$I$2:$I$1500,'1.PrepList'!$J$2:$J$1500,"")&amp;"",""))</f>
        <v/>
      </c>
      <c r="E8852" s="638" t="str">
        <f>IF($C8852="","",IFERROR(_xlfn.XLOOKUP($C8852,'1.PrepList'!$I$2:$I$1500,'1.PrepList'!$N$2:$N$1500,"")&amp;"",""))</f>
        <v/>
      </c>
      <c r="F8852" s="638" t="str">
        <f>IF($C8852="","",IFERROR(_xlfn.XLOOKUP($C8852,'1.PrepList'!$I$2:$I$1500,'1.PrepList'!$K$2:$K$1500,"")&amp;"",""))</f>
        <v/>
      </c>
      <c r="H8852" s="644" t="str">
        <f>IF($C8852="","",IFERROR(IF(_xlfn.XLOOKUP($C8852,tbl_StartedStatus[Bold ID],tbl_StartedStatus[Started])="Started","Yes",IF(_xlfn.XLOOKUP($C8852,tbl_StartedStatus[Bold ID],tbl_StartedStatus[Started])="No Show","No Show","")),""))</f>
        <v/>
      </c>
    </row>
    <row r="8853" spans="1:8" ht="15" customHeight="1" thickBot="1">
      <c r="A8853" s="38" t="str">
        <f>IF($C8853="","",IFERROR(_xlfn.XLOOKUP($C8853,'1.PrepList'!$I$2:$I$1500,'1.PrepList'!$G$2:$G$1500,"")&amp;"",""))</f>
        <v/>
      </c>
      <c r="B8853" s="638" t="str">
        <f>IF($C8853="","",IFERROR(_xlfn.XLOOKUP($C8853,'1.PrepList'!$I$2:$I$1500,'1.PrepList'!$H$2:$H$1500,"")&amp;"",""))</f>
        <v/>
      </c>
      <c r="D8853" s="638" t="str">
        <f>IF($C8853="","",IFERROR(_xlfn.XLOOKUP($C8853,'1.PrepList'!$I$2:$I$1500,'1.PrepList'!$J$2:$J$1500,"")&amp;"",""))</f>
        <v/>
      </c>
      <c r="E8853" s="638" t="str">
        <f>IF($C8853="","",IFERROR(_xlfn.XLOOKUP($C8853,'1.PrepList'!$I$2:$I$1500,'1.PrepList'!$N$2:$N$1500,"")&amp;"",""))</f>
        <v/>
      </c>
      <c r="F8853" s="638" t="str">
        <f>IF($C8853="","",IFERROR(_xlfn.XLOOKUP($C8853,'1.PrepList'!$I$2:$I$1500,'1.PrepList'!$K$2:$K$1500,"")&amp;"",""))</f>
        <v/>
      </c>
      <c r="H8853" s="644" t="str">
        <f>IF($C8853="","",IFERROR(IF(_xlfn.XLOOKUP($C8853,tbl_StartedStatus[Bold ID],tbl_StartedStatus[Started])="Started","Yes",IF(_xlfn.XLOOKUP($C8853,tbl_StartedStatus[Bold ID],tbl_StartedStatus[Started])="No Show","No Show","")),""))</f>
        <v/>
      </c>
    </row>
    <row r="8854" spans="1:8" ht="15" customHeight="1" thickBot="1">
      <c r="A8854" s="38" t="str">
        <f>IF($C8854="","",IFERROR(_xlfn.XLOOKUP($C8854,'1.PrepList'!$I$2:$I$1500,'1.PrepList'!$G$2:$G$1500,"")&amp;"",""))</f>
        <v/>
      </c>
      <c r="B8854" s="638" t="str">
        <f>IF($C8854="","",IFERROR(_xlfn.XLOOKUP($C8854,'1.PrepList'!$I$2:$I$1500,'1.PrepList'!$H$2:$H$1500,"")&amp;"",""))</f>
        <v/>
      </c>
      <c r="D8854" s="638" t="str">
        <f>IF($C8854="","",IFERROR(_xlfn.XLOOKUP($C8854,'1.PrepList'!$I$2:$I$1500,'1.PrepList'!$J$2:$J$1500,"")&amp;"",""))</f>
        <v/>
      </c>
      <c r="E8854" s="638" t="str">
        <f>IF($C8854="","",IFERROR(_xlfn.XLOOKUP($C8854,'1.PrepList'!$I$2:$I$1500,'1.PrepList'!$N$2:$N$1500,"")&amp;"",""))</f>
        <v/>
      </c>
      <c r="F8854" s="638" t="str">
        <f>IF($C8854="","",IFERROR(_xlfn.XLOOKUP($C8854,'1.PrepList'!$I$2:$I$1500,'1.PrepList'!$K$2:$K$1500,"")&amp;"",""))</f>
        <v/>
      </c>
      <c r="H8854" s="644" t="str">
        <f>IF($C8854="","",IFERROR(IF(_xlfn.XLOOKUP($C8854,tbl_StartedStatus[Bold ID],tbl_StartedStatus[Started])="Started","Yes",IF(_xlfn.XLOOKUP($C8854,tbl_StartedStatus[Bold ID],tbl_StartedStatus[Started])="No Show","No Show","")),""))</f>
        <v/>
      </c>
    </row>
    <row r="8855" spans="1:8" ht="15" customHeight="1" thickBot="1">
      <c r="A8855" s="38" t="str">
        <f>IF($C8855="","",IFERROR(_xlfn.XLOOKUP($C8855,'1.PrepList'!$I$2:$I$1500,'1.PrepList'!$G$2:$G$1500,"")&amp;"",""))</f>
        <v/>
      </c>
      <c r="B8855" s="638" t="str">
        <f>IF($C8855="","",IFERROR(_xlfn.XLOOKUP($C8855,'1.PrepList'!$I$2:$I$1500,'1.PrepList'!$H$2:$H$1500,"")&amp;"",""))</f>
        <v/>
      </c>
      <c r="D8855" s="638" t="str">
        <f>IF($C8855="","",IFERROR(_xlfn.XLOOKUP($C8855,'1.PrepList'!$I$2:$I$1500,'1.PrepList'!$J$2:$J$1500,"")&amp;"",""))</f>
        <v/>
      </c>
      <c r="E8855" s="638" t="str">
        <f>IF($C8855="","",IFERROR(_xlfn.XLOOKUP($C8855,'1.PrepList'!$I$2:$I$1500,'1.PrepList'!$N$2:$N$1500,"")&amp;"",""))</f>
        <v/>
      </c>
      <c r="F8855" s="638" t="str">
        <f>IF($C8855="","",IFERROR(_xlfn.XLOOKUP($C8855,'1.PrepList'!$I$2:$I$1500,'1.PrepList'!$K$2:$K$1500,"")&amp;"",""))</f>
        <v/>
      </c>
      <c r="H8855" s="644" t="str">
        <f>IF($C8855="","",IFERROR(IF(_xlfn.XLOOKUP($C8855,tbl_StartedStatus[Bold ID],tbl_StartedStatus[Started])="Started","Yes",IF(_xlfn.XLOOKUP($C8855,tbl_StartedStatus[Bold ID],tbl_StartedStatus[Started])="No Show","No Show","")),""))</f>
        <v/>
      </c>
    </row>
    <row r="8856" spans="1:8" ht="15" customHeight="1" thickBot="1">
      <c r="A8856" s="38" t="str">
        <f>IF($C8856="","",IFERROR(_xlfn.XLOOKUP($C8856,'1.PrepList'!$I$2:$I$1500,'1.PrepList'!$G$2:$G$1500,"")&amp;"",""))</f>
        <v/>
      </c>
      <c r="B8856" s="638" t="str">
        <f>IF($C8856="","",IFERROR(_xlfn.XLOOKUP($C8856,'1.PrepList'!$I$2:$I$1500,'1.PrepList'!$H$2:$H$1500,"")&amp;"",""))</f>
        <v/>
      </c>
      <c r="D8856" s="638" t="str">
        <f>IF($C8856="","",IFERROR(_xlfn.XLOOKUP($C8856,'1.PrepList'!$I$2:$I$1500,'1.PrepList'!$J$2:$J$1500,"")&amp;"",""))</f>
        <v/>
      </c>
      <c r="E8856" s="638" t="str">
        <f>IF($C8856="","",IFERROR(_xlfn.XLOOKUP($C8856,'1.PrepList'!$I$2:$I$1500,'1.PrepList'!$N$2:$N$1500,"")&amp;"",""))</f>
        <v/>
      </c>
      <c r="F8856" s="638" t="str">
        <f>IF($C8856="","",IFERROR(_xlfn.XLOOKUP($C8856,'1.PrepList'!$I$2:$I$1500,'1.PrepList'!$K$2:$K$1500,"")&amp;"",""))</f>
        <v/>
      </c>
      <c r="H8856" s="644" t="str">
        <f>IF($C8856="","",IFERROR(IF(_xlfn.XLOOKUP($C8856,tbl_StartedStatus[Bold ID],tbl_StartedStatus[Started])="Started","Yes",IF(_xlfn.XLOOKUP($C8856,tbl_StartedStatus[Bold ID],tbl_StartedStatus[Started])="No Show","No Show","")),""))</f>
        <v/>
      </c>
    </row>
    <row r="8857" spans="1:8" ht="15" customHeight="1" thickBot="1">
      <c r="A8857" s="38" t="str">
        <f>IF($C8857="","",IFERROR(_xlfn.XLOOKUP($C8857,'1.PrepList'!$I$2:$I$1500,'1.PrepList'!$G$2:$G$1500,"")&amp;"",""))</f>
        <v/>
      </c>
      <c r="B8857" s="638" t="str">
        <f>IF($C8857="","",IFERROR(_xlfn.XLOOKUP($C8857,'1.PrepList'!$I$2:$I$1500,'1.PrepList'!$H$2:$H$1500,"")&amp;"",""))</f>
        <v/>
      </c>
      <c r="D8857" s="638" t="str">
        <f>IF($C8857="","",IFERROR(_xlfn.XLOOKUP($C8857,'1.PrepList'!$I$2:$I$1500,'1.PrepList'!$J$2:$J$1500,"")&amp;"",""))</f>
        <v/>
      </c>
      <c r="E8857" s="638" t="str">
        <f>IF($C8857="","",IFERROR(_xlfn.XLOOKUP($C8857,'1.PrepList'!$I$2:$I$1500,'1.PrepList'!$N$2:$N$1500,"")&amp;"",""))</f>
        <v/>
      </c>
      <c r="F8857" s="638" t="str">
        <f>IF($C8857="","",IFERROR(_xlfn.XLOOKUP($C8857,'1.PrepList'!$I$2:$I$1500,'1.PrepList'!$K$2:$K$1500,"")&amp;"",""))</f>
        <v/>
      </c>
      <c r="H8857" s="644" t="str">
        <f>IF($C8857="","",IFERROR(IF(_xlfn.XLOOKUP($C8857,tbl_StartedStatus[Bold ID],tbl_StartedStatus[Started])="Started","Yes",IF(_xlfn.XLOOKUP($C8857,tbl_StartedStatus[Bold ID],tbl_StartedStatus[Started])="No Show","No Show","")),""))</f>
        <v/>
      </c>
    </row>
    <row r="8858" spans="1:8" ht="15" customHeight="1" thickBot="1">
      <c r="A8858" s="38" t="str">
        <f>IF($C8858="","",IFERROR(_xlfn.XLOOKUP($C8858,'1.PrepList'!$I$2:$I$1500,'1.PrepList'!$G$2:$G$1500,"")&amp;"",""))</f>
        <v/>
      </c>
      <c r="B8858" s="638" t="str">
        <f>IF($C8858="","",IFERROR(_xlfn.XLOOKUP($C8858,'1.PrepList'!$I$2:$I$1500,'1.PrepList'!$H$2:$H$1500,"")&amp;"",""))</f>
        <v/>
      </c>
      <c r="D8858" s="638" t="str">
        <f>IF($C8858="","",IFERROR(_xlfn.XLOOKUP($C8858,'1.PrepList'!$I$2:$I$1500,'1.PrepList'!$J$2:$J$1500,"")&amp;"",""))</f>
        <v/>
      </c>
      <c r="E8858" s="638" t="str">
        <f>IF($C8858="","",IFERROR(_xlfn.XLOOKUP($C8858,'1.PrepList'!$I$2:$I$1500,'1.PrepList'!$N$2:$N$1500,"")&amp;"",""))</f>
        <v/>
      </c>
      <c r="F8858" s="638" t="str">
        <f>IF($C8858="","",IFERROR(_xlfn.XLOOKUP($C8858,'1.PrepList'!$I$2:$I$1500,'1.PrepList'!$K$2:$K$1500,"")&amp;"",""))</f>
        <v/>
      </c>
      <c r="H8858" s="644" t="str">
        <f>IF($C8858="","",IFERROR(IF(_xlfn.XLOOKUP($C8858,tbl_StartedStatus[Bold ID],tbl_StartedStatus[Started])="Started","Yes",IF(_xlfn.XLOOKUP($C8858,tbl_StartedStatus[Bold ID],tbl_StartedStatus[Started])="No Show","No Show","")),""))</f>
        <v/>
      </c>
    </row>
    <row r="8859" spans="1:8" ht="15" customHeight="1" thickBot="1">
      <c r="A8859" s="38" t="str">
        <f>IF($C8859="","",IFERROR(_xlfn.XLOOKUP($C8859,'1.PrepList'!$I$2:$I$1500,'1.PrepList'!$G$2:$G$1500,"")&amp;"",""))</f>
        <v/>
      </c>
      <c r="B8859" s="638" t="str">
        <f>IF($C8859="","",IFERROR(_xlfn.XLOOKUP($C8859,'1.PrepList'!$I$2:$I$1500,'1.PrepList'!$H$2:$H$1500,"")&amp;"",""))</f>
        <v/>
      </c>
      <c r="D8859" s="638" t="str">
        <f>IF($C8859="","",IFERROR(_xlfn.XLOOKUP($C8859,'1.PrepList'!$I$2:$I$1500,'1.PrepList'!$J$2:$J$1500,"")&amp;"",""))</f>
        <v/>
      </c>
      <c r="E8859" s="638" t="str">
        <f>IF($C8859="","",IFERROR(_xlfn.XLOOKUP($C8859,'1.PrepList'!$I$2:$I$1500,'1.PrepList'!$N$2:$N$1500,"")&amp;"",""))</f>
        <v/>
      </c>
      <c r="F8859" s="638" t="str">
        <f>IF($C8859="","",IFERROR(_xlfn.XLOOKUP($C8859,'1.PrepList'!$I$2:$I$1500,'1.PrepList'!$K$2:$K$1500,"")&amp;"",""))</f>
        <v/>
      </c>
      <c r="H8859" s="644" t="str">
        <f>IF($C8859="","",IFERROR(IF(_xlfn.XLOOKUP($C8859,tbl_StartedStatus[Bold ID],tbl_StartedStatus[Started])="Started","Yes",IF(_xlfn.XLOOKUP($C8859,tbl_StartedStatus[Bold ID],tbl_StartedStatus[Started])="No Show","No Show","")),""))</f>
        <v/>
      </c>
    </row>
    <row r="8860" spans="1:8" ht="15" customHeight="1" thickBot="1">
      <c r="A8860" s="38" t="str">
        <f>IF($C8860="","",IFERROR(_xlfn.XLOOKUP($C8860,'1.PrepList'!$I$2:$I$1500,'1.PrepList'!$G$2:$G$1500,"")&amp;"",""))</f>
        <v/>
      </c>
      <c r="B8860" s="638" t="str">
        <f>IF($C8860="","",IFERROR(_xlfn.XLOOKUP($C8860,'1.PrepList'!$I$2:$I$1500,'1.PrepList'!$H$2:$H$1500,"")&amp;"",""))</f>
        <v/>
      </c>
      <c r="D8860" s="638" t="str">
        <f>IF($C8860="","",IFERROR(_xlfn.XLOOKUP($C8860,'1.PrepList'!$I$2:$I$1500,'1.PrepList'!$J$2:$J$1500,"")&amp;"",""))</f>
        <v/>
      </c>
      <c r="E8860" s="638" t="str">
        <f>IF($C8860="","",IFERROR(_xlfn.XLOOKUP($C8860,'1.PrepList'!$I$2:$I$1500,'1.PrepList'!$N$2:$N$1500,"")&amp;"",""))</f>
        <v/>
      </c>
      <c r="F8860" s="638" t="str">
        <f>IF($C8860="","",IFERROR(_xlfn.XLOOKUP($C8860,'1.PrepList'!$I$2:$I$1500,'1.PrepList'!$K$2:$K$1500,"")&amp;"",""))</f>
        <v/>
      </c>
      <c r="H8860" s="644" t="str">
        <f>IF($C8860="","",IFERROR(IF(_xlfn.XLOOKUP($C8860,tbl_StartedStatus[Bold ID],tbl_StartedStatus[Started])="Started","Yes",IF(_xlfn.XLOOKUP($C8860,tbl_StartedStatus[Bold ID],tbl_StartedStatus[Started])="No Show","No Show","")),""))</f>
        <v/>
      </c>
    </row>
    <row r="8861" spans="1:8" ht="15" customHeight="1" thickBot="1">
      <c r="A8861" s="38" t="str">
        <f>IF($C8861="","",IFERROR(_xlfn.XLOOKUP($C8861,'1.PrepList'!$I$2:$I$1500,'1.PrepList'!$G$2:$G$1500,"")&amp;"",""))</f>
        <v/>
      </c>
      <c r="B8861" s="638" t="str">
        <f>IF($C8861="","",IFERROR(_xlfn.XLOOKUP($C8861,'1.PrepList'!$I$2:$I$1500,'1.PrepList'!$H$2:$H$1500,"")&amp;"",""))</f>
        <v/>
      </c>
      <c r="D8861" s="638" t="str">
        <f>IF($C8861="","",IFERROR(_xlfn.XLOOKUP($C8861,'1.PrepList'!$I$2:$I$1500,'1.PrepList'!$J$2:$J$1500,"")&amp;"",""))</f>
        <v/>
      </c>
      <c r="E8861" s="638" t="str">
        <f>IF($C8861="","",IFERROR(_xlfn.XLOOKUP($C8861,'1.PrepList'!$I$2:$I$1500,'1.PrepList'!$N$2:$N$1500,"")&amp;"",""))</f>
        <v/>
      </c>
      <c r="F8861" s="638" t="str">
        <f>IF($C8861="","",IFERROR(_xlfn.XLOOKUP($C8861,'1.PrepList'!$I$2:$I$1500,'1.PrepList'!$K$2:$K$1500,"")&amp;"",""))</f>
        <v/>
      </c>
      <c r="H8861" s="644" t="str">
        <f>IF($C8861="","",IFERROR(IF(_xlfn.XLOOKUP($C8861,tbl_StartedStatus[Bold ID],tbl_StartedStatus[Started])="Started","Yes",IF(_xlfn.XLOOKUP($C8861,tbl_StartedStatus[Bold ID],tbl_StartedStatus[Started])="No Show","No Show","")),""))</f>
        <v/>
      </c>
    </row>
    <row r="8862" spans="1:8" ht="15" customHeight="1" thickBot="1">
      <c r="A8862" s="38" t="str">
        <f>IF($C8862="","",IFERROR(_xlfn.XLOOKUP($C8862,'1.PrepList'!$I$2:$I$1500,'1.PrepList'!$G$2:$G$1500,"")&amp;"",""))</f>
        <v/>
      </c>
      <c r="B8862" s="638" t="str">
        <f>IF($C8862="","",IFERROR(_xlfn.XLOOKUP($C8862,'1.PrepList'!$I$2:$I$1500,'1.PrepList'!$H$2:$H$1500,"")&amp;"",""))</f>
        <v/>
      </c>
      <c r="D8862" s="638" t="str">
        <f>IF($C8862="","",IFERROR(_xlfn.XLOOKUP($C8862,'1.PrepList'!$I$2:$I$1500,'1.PrepList'!$J$2:$J$1500,"")&amp;"",""))</f>
        <v/>
      </c>
      <c r="E8862" s="638" t="str">
        <f>IF($C8862="","",IFERROR(_xlfn.XLOOKUP($C8862,'1.PrepList'!$I$2:$I$1500,'1.PrepList'!$N$2:$N$1500,"")&amp;"",""))</f>
        <v/>
      </c>
      <c r="F8862" s="638" t="str">
        <f>IF($C8862="","",IFERROR(_xlfn.XLOOKUP($C8862,'1.PrepList'!$I$2:$I$1500,'1.PrepList'!$K$2:$K$1500,"")&amp;"",""))</f>
        <v/>
      </c>
      <c r="H8862" s="644" t="str">
        <f>IF($C8862="","",IFERROR(IF(_xlfn.XLOOKUP($C8862,tbl_StartedStatus[Bold ID],tbl_StartedStatus[Started])="Started","Yes",IF(_xlfn.XLOOKUP($C8862,tbl_StartedStatus[Bold ID],tbl_StartedStatus[Started])="No Show","No Show","")),""))</f>
        <v/>
      </c>
    </row>
    <row r="8863" spans="1:8" ht="15" customHeight="1" thickBot="1">
      <c r="A8863" s="38" t="str">
        <f>IF($C8863="","",IFERROR(_xlfn.XLOOKUP($C8863,'1.PrepList'!$I$2:$I$1500,'1.PrepList'!$G$2:$G$1500,"")&amp;"",""))</f>
        <v/>
      </c>
      <c r="B8863" s="638" t="str">
        <f>IF($C8863="","",IFERROR(_xlfn.XLOOKUP($C8863,'1.PrepList'!$I$2:$I$1500,'1.PrepList'!$H$2:$H$1500,"")&amp;"",""))</f>
        <v/>
      </c>
      <c r="D8863" s="638" t="str">
        <f>IF($C8863="","",IFERROR(_xlfn.XLOOKUP($C8863,'1.PrepList'!$I$2:$I$1500,'1.PrepList'!$J$2:$J$1500,"")&amp;"",""))</f>
        <v/>
      </c>
      <c r="E8863" s="638" t="str">
        <f>IF($C8863="","",IFERROR(_xlfn.XLOOKUP($C8863,'1.PrepList'!$I$2:$I$1500,'1.PrepList'!$N$2:$N$1500,"")&amp;"",""))</f>
        <v/>
      </c>
      <c r="F8863" s="638" t="str">
        <f>IF($C8863="","",IFERROR(_xlfn.XLOOKUP($C8863,'1.PrepList'!$I$2:$I$1500,'1.PrepList'!$K$2:$K$1500,"")&amp;"",""))</f>
        <v/>
      </c>
      <c r="H8863" s="644" t="str">
        <f>IF($C8863="","",IFERROR(IF(_xlfn.XLOOKUP($C8863,tbl_StartedStatus[Bold ID],tbl_StartedStatus[Started])="Started","Yes",IF(_xlfn.XLOOKUP($C8863,tbl_StartedStatus[Bold ID],tbl_StartedStatus[Started])="No Show","No Show","")),""))</f>
        <v/>
      </c>
    </row>
    <row r="8864" spans="1:8" ht="15" customHeight="1" thickBot="1">
      <c r="A8864" s="38" t="str">
        <f>IF($C8864="","",IFERROR(_xlfn.XLOOKUP($C8864,'1.PrepList'!$I$2:$I$1500,'1.PrepList'!$G$2:$G$1500,"")&amp;"",""))</f>
        <v/>
      </c>
      <c r="B8864" s="638" t="str">
        <f>IF($C8864="","",IFERROR(_xlfn.XLOOKUP($C8864,'1.PrepList'!$I$2:$I$1500,'1.PrepList'!$H$2:$H$1500,"")&amp;"",""))</f>
        <v/>
      </c>
      <c r="D8864" s="638" t="str">
        <f>IF($C8864="","",IFERROR(_xlfn.XLOOKUP($C8864,'1.PrepList'!$I$2:$I$1500,'1.PrepList'!$J$2:$J$1500,"")&amp;"",""))</f>
        <v/>
      </c>
      <c r="E8864" s="638" t="str">
        <f>IF($C8864="","",IFERROR(_xlfn.XLOOKUP($C8864,'1.PrepList'!$I$2:$I$1500,'1.PrepList'!$N$2:$N$1500,"")&amp;"",""))</f>
        <v/>
      </c>
      <c r="F8864" s="638" t="str">
        <f>IF($C8864="","",IFERROR(_xlfn.XLOOKUP($C8864,'1.PrepList'!$I$2:$I$1500,'1.PrepList'!$K$2:$K$1500,"")&amp;"",""))</f>
        <v/>
      </c>
      <c r="H8864" s="644" t="str">
        <f>IF($C8864="","",IFERROR(IF(_xlfn.XLOOKUP($C8864,tbl_StartedStatus[Bold ID],tbl_StartedStatus[Started])="Started","Yes",IF(_xlfn.XLOOKUP($C8864,tbl_StartedStatus[Bold ID],tbl_StartedStatus[Started])="No Show","No Show","")),""))</f>
        <v/>
      </c>
    </row>
    <row r="8865" spans="1:8" ht="15" customHeight="1" thickBot="1">
      <c r="A8865" s="38" t="str">
        <f>IF($C8865="","",IFERROR(_xlfn.XLOOKUP($C8865,'1.PrepList'!$I$2:$I$1500,'1.PrepList'!$G$2:$G$1500,"")&amp;"",""))</f>
        <v/>
      </c>
      <c r="B8865" s="638" t="str">
        <f>IF($C8865="","",IFERROR(_xlfn.XLOOKUP($C8865,'1.PrepList'!$I$2:$I$1500,'1.PrepList'!$H$2:$H$1500,"")&amp;"",""))</f>
        <v/>
      </c>
      <c r="D8865" s="638" t="str">
        <f>IF($C8865="","",IFERROR(_xlfn.XLOOKUP($C8865,'1.PrepList'!$I$2:$I$1500,'1.PrepList'!$J$2:$J$1500,"")&amp;"",""))</f>
        <v/>
      </c>
      <c r="E8865" s="638" t="str">
        <f>IF($C8865="","",IFERROR(_xlfn.XLOOKUP($C8865,'1.PrepList'!$I$2:$I$1500,'1.PrepList'!$N$2:$N$1500,"")&amp;"",""))</f>
        <v/>
      </c>
      <c r="F8865" s="638" t="str">
        <f>IF($C8865="","",IFERROR(_xlfn.XLOOKUP($C8865,'1.PrepList'!$I$2:$I$1500,'1.PrepList'!$K$2:$K$1500,"")&amp;"",""))</f>
        <v/>
      </c>
      <c r="H8865" s="644" t="str">
        <f>IF($C8865="","",IFERROR(IF(_xlfn.XLOOKUP($C8865,tbl_StartedStatus[Bold ID],tbl_StartedStatus[Started])="Started","Yes",IF(_xlfn.XLOOKUP($C8865,tbl_StartedStatus[Bold ID],tbl_StartedStatus[Started])="No Show","No Show","")),""))</f>
        <v/>
      </c>
    </row>
    <row r="8866" spans="1:8" ht="15" customHeight="1" thickBot="1">
      <c r="A8866" s="38" t="str">
        <f>IF($C8866="","",IFERROR(_xlfn.XLOOKUP($C8866,'1.PrepList'!$I$2:$I$1500,'1.PrepList'!$G$2:$G$1500,"")&amp;"",""))</f>
        <v/>
      </c>
      <c r="B8866" s="638" t="str">
        <f>IF($C8866="","",IFERROR(_xlfn.XLOOKUP($C8866,'1.PrepList'!$I$2:$I$1500,'1.PrepList'!$H$2:$H$1500,"")&amp;"",""))</f>
        <v/>
      </c>
      <c r="D8866" s="638" t="str">
        <f>IF($C8866="","",IFERROR(_xlfn.XLOOKUP($C8866,'1.PrepList'!$I$2:$I$1500,'1.PrepList'!$J$2:$J$1500,"")&amp;"",""))</f>
        <v/>
      </c>
      <c r="E8866" s="638" t="str">
        <f>IF($C8866="","",IFERROR(_xlfn.XLOOKUP($C8866,'1.PrepList'!$I$2:$I$1500,'1.PrepList'!$N$2:$N$1500,"")&amp;"",""))</f>
        <v/>
      </c>
      <c r="F8866" s="638" t="str">
        <f>IF($C8866="","",IFERROR(_xlfn.XLOOKUP($C8866,'1.PrepList'!$I$2:$I$1500,'1.PrepList'!$K$2:$K$1500,"")&amp;"",""))</f>
        <v/>
      </c>
      <c r="H8866" s="644" t="str">
        <f>IF($C8866="","",IFERROR(IF(_xlfn.XLOOKUP($C8866,tbl_StartedStatus[Bold ID],tbl_StartedStatus[Started])="Started","Yes",IF(_xlfn.XLOOKUP($C8866,tbl_StartedStatus[Bold ID],tbl_StartedStatus[Started])="No Show","No Show","")),""))</f>
        <v/>
      </c>
    </row>
    <row r="8867" spans="1:8" ht="15" customHeight="1" thickBot="1">
      <c r="A8867" s="38" t="str">
        <f>IF($C8867="","",IFERROR(_xlfn.XLOOKUP($C8867,'1.PrepList'!$I$2:$I$1500,'1.PrepList'!$G$2:$G$1500,"")&amp;"",""))</f>
        <v/>
      </c>
      <c r="B8867" s="638" t="str">
        <f>IF($C8867="","",IFERROR(_xlfn.XLOOKUP($C8867,'1.PrepList'!$I$2:$I$1500,'1.PrepList'!$H$2:$H$1500,"")&amp;"",""))</f>
        <v/>
      </c>
      <c r="D8867" s="638" t="str">
        <f>IF($C8867="","",IFERROR(_xlfn.XLOOKUP($C8867,'1.PrepList'!$I$2:$I$1500,'1.PrepList'!$J$2:$J$1500,"")&amp;"",""))</f>
        <v/>
      </c>
      <c r="E8867" s="638" t="str">
        <f>IF($C8867="","",IFERROR(_xlfn.XLOOKUP($C8867,'1.PrepList'!$I$2:$I$1500,'1.PrepList'!$N$2:$N$1500,"")&amp;"",""))</f>
        <v/>
      </c>
      <c r="F8867" s="638" t="str">
        <f>IF($C8867="","",IFERROR(_xlfn.XLOOKUP($C8867,'1.PrepList'!$I$2:$I$1500,'1.PrepList'!$K$2:$K$1500,"")&amp;"",""))</f>
        <v/>
      </c>
      <c r="H8867" s="644" t="str">
        <f>IF($C8867="","",IFERROR(IF(_xlfn.XLOOKUP($C8867,tbl_StartedStatus[Bold ID],tbl_StartedStatus[Started])="Started","Yes",IF(_xlfn.XLOOKUP($C8867,tbl_StartedStatus[Bold ID],tbl_StartedStatus[Started])="No Show","No Show","")),""))</f>
        <v/>
      </c>
    </row>
    <row r="8868" spans="1:8" ht="15" customHeight="1" thickBot="1">
      <c r="A8868" s="38" t="str">
        <f>IF($C8868="","",IFERROR(_xlfn.XLOOKUP($C8868,'1.PrepList'!$I$2:$I$1500,'1.PrepList'!$G$2:$G$1500,"")&amp;"",""))</f>
        <v/>
      </c>
      <c r="B8868" s="638" t="str">
        <f>IF($C8868="","",IFERROR(_xlfn.XLOOKUP($C8868,'1.PrepList'!$I$2:$I$1500,'1.PrepList'!$H$2:$H$1500,"")&amp;"",""))</f>
        <v/>
      </c>
      <c r="D8868" s="638" t="str">
        <f>IF($C8868="","",IFERROR(_xlfn.XLOOKUP($C8868,'1.PrepList'!$I$2:$I$1500,'1.PrepList'!$J$2:$J$1500,"")&amp;"",""))</f>
        <v/>
      </c>
      <c r="E8868" s="638" t="str">
        <f>IF($C8868="","",IFERROR(_xlfn.XLOOKUP($C8868,'1.PrepList'!$I$2:$I$1500,'1.PrepList'!$N$2:$N$1500,"")&amp;"",""))</f>
        <v/>
      </c>
      <c r="F8868" s="638" t="str">
        <f>IF($C8868="","",IFERROR(_xlfn.XLOOKUP($C8868,'1.PrepList'!$I$2:$I$1500,'1.PrepList'!$K$2:$K$1500,"")&amp;"",""))</f>
        <v/>
      </c>
      <c r="H8868" s="644" t="str">
        <f>IF($C8868="","",IFERROR(IF(_xlfn.XLOOKUP($C8868,tbl_StartedStatus[Bold ID],tbl_StartedStatus[Started])="Started","Yes",IF(_xlfn.XLOOKUP($C8868,tbl_StartedStatus[Bold ID],tbl_StartedStatus[Started])="No Show","No Show","")),""))</f>
        <v/>
      </c>
    </row>
    <row r="8869" spans="1:8" ht="15" customHeight="1" thickBot="1">
      <c r="A8869" s="38" t="str">
        <f>IF($C8869="","",IFERROR(_xlfn.XLOOKUP($C8869,'1.PrepList'!$I$2:$I$1500,'1.PrepList'!$G$2:$G$1500,"")&amp;"",""))</f>
        <v/>
      </c>
      <c r="B8869" s="638" t="str">
        <f>IF($C8869="","",IFERROR(_xlfn.XLOOKUP($C8869,'1.PrepList'!$I$2:$I$1500,'1.PrepList'!$H$2:$H$1500,"")&amp;"",""))</f>
        <v/>
      </c>
      <c r="D8869" s="638" t="str">
        <f>IF($C8869="","",IFERROR(_xlfn.XLOOKUP($C8869,'1.PrepList'!$I$2:$I$1500,'1.PrepList'!$J$2:$J$1500,"")&amp;"",""))</f>
        <v/>
      </c>
      <c r="E8869" s="638" t="str">
        <f>IF($C8869="","",IFERROR(_xlfn.XLOOKUP($C8869,'1.PrepList'!$I$2:$I$1500,'1.PrepList'!$N$2:$N$1500,"")&amp;"",""))</f>
        <v/>
      </c>
      <c r="F8869" s="638" t="str">
        <f>IF($C8869="","",IFERROR(_xlfn.XLOOKUP($C8869,'1.PrepList'!$I$2:$I$1500,'1.PrepList'!$K$2:$K$1500,"")&amp;"",""))</f>
        <v/>
      </c>
      <c r="H8869" s="644" t="str">
        <f>IF($C8869="","",IFERROR(IF(_xlfn.XLOOKUP($C8869,tbl_StartedStatus[Bold ID],tbl_StartedStatus[Started])="Started","Yes",IF(_xlfn.XLOOKUP($C8869,tbl_StartedStatus[Bold ID],tbl_StartedStatus[Started])="No Show","No Show","")),""))</f>
        <v/>
      </c>
    </row>
    <row r="8870" spans="1:8" ht="15" customHeight="1" thickBot="1">
      <c r="A8870" s="38" t="str">
        <f>IF($C8870="","",IFERROR(_xlfn.XLOOKUP($C8870,'1.PrepList'!$I$2:$I$1500,'1.PrepList'!$G$2:$G$1500,"")&amp;"",""))</f>
        <v/>
      </c>
      <c r="B8870" s="638" t="str">
        <f>IF($C8870="","",IFERROR(_xlfn.XLOOKUP($C8870,'1.PrepList'!$I$2:$I$1500,'1.PrepList'!$H$2:$H$1500,"")&amp;"",""))</f>
        <v/>
      </c>
      <c r="D8870" s="638" t="str">
        <f>IF($C8870="","",IFERROR(_xlfn.XLOOKUP($C8870,'1.PrepList'!$I$2:$I$1500,'1.PrepList'!$J$2:$J$1500,"")&amp;"",""))</f>
        <v/>
      </c>
      <c r="E8870" s="638" t="str">
        <f>IF($C8870="","",IFERROR(_xlfn.XLOOKUP($C8870,'1.PrepList'!$I$2:$I$1500,'1.PrepList'!$N$2:$N$1500,"")&amp;"",""))</f>
        <v/>
      </c>
      <c r="F8870" s="638" t="str">
        <f>IF($C8870="","",IFERROR(_xlfn.XLOOKUP($C8870,'1.PrepList'!$I$2:$I$1500,'1.PrepList'!$K$2:$K$1500,"")&amp;"",""))</f>
        <v/>
      </c>
      <c r="H8870" s="644" t="str">
        <f>IF($C8870="","",IFERROR(IF(_xlfn.XLOOKUP($C8870,tbl_StartedStatus[Bold ID],tbl_StartedStatus[Started])="Started","Yes",IF(_xlfn.XLOOKUP($C8870,tbl_StartedStatus[Bold ID],tbl_StartedStatus[Started])="No Show","No Show","")),""))</f>
        <v/>
      </c>
    </row>
    <row r="8871" spans="1:8" ht="15" customHeight="1" thickBot="1">
      <c r="A8871" s="38" t="str">
        <f>IF($C8871="","",IFERROR(_xlfn.XLOOKUP($C8871,'1.PrepList'!$I$2:$I$1500,'1.PrepList'!$G$2:$G$1500,"")&amp;"",""))</f>
        <v/>
      </c>
      <c r="B8871" s="638" t="str">
        <f>IF($C8871="","",IFERROR(_xlfn.XLOOKUP($C8871,'1.PrepList'!$I$2:$I$1500,'1.PrepList'!$H$2:$H$1500,"")&amp;"",""))</f>
        <v/>
      </c>
      <c r="D8871" s="638" t="str">
        <f>IF($C8871="","",IFERROR(_xlfn.XLOOKUP($C8871,'1.PrepList'!$I$2:$I$1500,'1.PrepList'!$J$2:$J$1500,"")&amp;"",""))</f>
        <v/>
      </c>
      <c r="E8871" s="638" t="str">
        <f>IF($C8871="","",IFERROR(_xlfn.XLOOKUP($C8871,'1.PrepList'!$I$2:$I$1500,'1.PrepList'!$N$2:$N$1500,"")&amp;"",""))</f>
        <v/>
      </c>
      <c r="F8871" s="638" t="str">
        <f>IF($C8871="","",IFERROR(_xlfn.XLOOKUP($C8871,'1.PrepList'!$I$2:$I$1500,'1.PrepList'!$K$2:$K$1500,"")&amp;"",""))</f>
        <v/>
      </c>
      <c r="H8871" s="644" t="str">
        <f>IF($C8871="","",IFERROR(IF(_xlfn.XLOOKUP($C8871,tbl_StartedStatus[Bold ID],tbl_StartedStatus[Started])="Started","Yes",IF(_xlfn.XLOOKUP($C8871,tbl_StartedStatus[Bold ID],tbl_StartedStatus[Started])="No Show","No Show","")),""))</f>
        <v/>
      </c>
    </row>
    <row r="8872" spans="1:8" ht="15" customHeight="1" thickBot="1">
      <c r="A8872" s="38" t="str">
        <f>IF($C8872="","",IFERROR(_xlfn.XLOOKUP($C8872,'1.PrepList'!$I$2:$I$1500,'1.PrepList'!$G$2:$G$1500,"")&amp;"",""))</f>
        <v/>
      </c>
      <c r="B8872" s="638" t="str">
        <f>IF($C8872="","",IFERROR(_xlfn.XLOOKUP($C8872,'1.PrepList'!$I$2:$I$1500,'1.PrepList'!$H$2:$H$1500,"")&amp;"",""))</f>
        <v/>
      </c>
      <c r="D8872" s="638" t="str">
        <f>IF($C8872="","",IFERROR(_xlfn.XLOOKUP($C8872,'1.PrepList'!$I$2:$I$1500,'1.PrepList'!$J$2:$J$1500,"")&amp;"",""))</f>
        <v/>
      </c>
      <c r="E8872" s="638" t="str">
        <f>IF($C8872="","",IFERROR(_xlfn.XLOOKUP($C8872,'1.PrepList'!$I$2:$I$1500,'1.PrepList'!$N$2:$N$1500,"")&amp;"",""))</f>
        <v/>
      </c>
      <c r="F8872" s="638" t="str">
        <f>IF($C8872="","",IFERROR(_xlfn.XLOOKUP($C8872,'1.PrepList'!$I$2:$I$1500,'1.PrepList'!$K$2:$K$1500,"")&amp;"",""))</f>
        <v/>
      </c>
      <c r="H8872" s="644" t="str">
        <f>IF($C8872="","",IFERROR(IF(_xlfn.XLOOKUP($C8872,tbl_StartedStatus[Bold ID],tbl_StartedStatus[Started])="Started","Yes",IF(_xlfn.XLOOKUP($C8872,tbl_StartedStatus[Bold ID],tbl_StartedStatus[Started])="No Show","No Show","")),""))</f>
        <v/>
      </c>
    </row>
    <row r="8873" spans="1:8" ht="15" customHeight="1" thickBot="1">
      <c r="A8873" s="38" t="str">
        <f>IF($C8873="","",IFERROR(_xlfn.XLOOKUP($C8873,'1.PrepList'!$I$2:$I$1500,'1.PrepList'!$G$2:$G$1500,"")&amp;"",""))</f>
        <v/>
      </c>
      <c r="B8873" s="638" t="str">
        <f>IF($C8873="","",IFERROR(_xlfn.XLOOKUP($C8873,'1.PrepList'!$I$2:$I$1500,'1.PrepList'!$H$2:$H$1500,"")&amp;"",""))</f>
        <v/>
      </c>
      <c r="D8873" s="638" t="str">
        <f>IF($C8873="","",IFERROR(_xlfn.XLOOKUP($C8873,'1.PrepList'!$I$2:$I$1500,'1.PrepList'!$J$2:$J$1500,"")&amp;"",""))</f>
        <v/>
      </c>
      <c r="E8873" s="638" t="str">
        <f>IF($C8873="","",IFERROR(_xlfn.XLOOKUP($C8873,'1.PrepList'!$I$2:$I$1500,'1.PrepList'!$N$2:$N$1500,"")&amp;"",""))</f>
        <v/>
      </c>
      <c r="F8873" s="638" t="str">
        <f>IF($C8873="","",IFERROR(_xlfn.XLOOKUP($C8873,'1.PrepList'!$I$2:$I$1500,'1.PrepList'!$K$2:$K$1500,"")&amp;"",""))</f>
        <v/>
      </c>
      <c r="H8873" s="644" t="str">
        <f>IF($C8873="","",IFERROR(IF(_xlfn.XLOOKUP($C8873,tbl_StartedStatus[Bold ID],tbl_StartedStatus[Started])="Started","Yes",IF(_xlfn.XLOOKUP($C8873,tbl_StartedStatus[Bold ID],tbl_StartedStatus[Started])="No Show","No Show","")),""))</f>
        <v/>
      </c>
    </row>
    <row r="8874" spans="1:8" ht="15" customHeight="1" thickBot="1">
      <c r="A8874" s="38" t="str">
        <f>IF($C8874="","",IFERROR(_xlfn.XLOOKUP($C8874,'1.PrepList'!$I$2:$I$1500,'1.PrepList'!$G$2:$G$1500,"")&amp;"",""))</f>
        <v/>
      </c>
      <c r="B8874" s="638" t="str">
        <f>IF($C8874="","",IFERROR(_xlfn.XLOOKUP($C8874,'1.PrepList'!$I$2:$I$1500,'1.PrepList'!$H$2:$H$1500,"")&amp;"",""))</f>
        <v/>
      </c>
      <c r="D8874" s="638" t="str">
        <f>IF($C8874="","",IFERROR(_xlfn.XLOOKUP($C8874,'1.PrepList'!$I$2:$I$1500,'1.PrepList'!$J$2:$J$1500,"")&amp;"",""))</f>
        <v/>
      </c>
      <c r="E8874" s="638" t="str">
        <f>IF($C8874="","",IFERROR(_xlfn.XLOOKUP($C8874,'1.PrepList'!$I$2:$I$1500,'1.PrepList'!$N$2:$N$1500,"")&amp;"",""))</f>
        <v/>
      </c>
      <c r="F8874" s="638" t="str">
        <f>IF($C8874="","",IFERROR(_xlfn.XLOOKUP($C8874,'1.PrepList'!$I$2:$I$1500,'1.PrepList'!$K$2:$K$1500,"")&amp;"",""))</f>
        <v/>
      </c>
      <c r="H8874" s="644" t="str">
        <f>IF($C8874="","",IFERROR(IF(_xlfn.XLOOKUP($C8874,tbl_StartedStatus[Bold ID],tbl_StartedStatus[Started])="Started","Yes",IF(_xlfn.XLOOKUP($C8874,tbl_StartedStatus[Bold ID],tbl_StartedStatus[Started])="No Show","No Show","")),""))</f>
        <v/>
      </c>
    </row>
    <row r="8875" spans="1:8" ht="15" customHeight="1" thickBot="1">
      <c r="A8875" s="38" t="str">
        <f>IF($C8875="","",IFERROR(_xlfn.XLOOKUP($C8875,'1.PrepList'!$I$2:$I$1500,'1.PrepList'!$G$2:$G$1500,"")&amp;"",""))</f>
        <v/>
      </c>
      <c r="B8875" s="638" t="str">
        <f>IF($C8875="","",IFERROR(_xlfn.XLOOKUP($C8875,'1.PrepList'!$I$2:$I$1500,'1.PrepList'!$H$2:$H$1500,"")&amp;"",""))</f>
        <v/>
      </c>
      <c r="D8875" s="638" t="str">
        <f>IF($C8875="","",IFERROR(_xlfn.XLOOKUP($C8875,'1.PrepList'!$I$2:$I$1500,'1.PrepList'!$J$2:$J$1500,"")&amp;"",""))</f>
        <v/>
      </c>
      <c r="E8875" s="638" t="str">
        <f>IF($C8875="","",IFERROR(_xlfn.XLOOKUP($C8875,'1.PrepList'!$I$2:$I$1500,'1.PrepList'!$N$2:$N$1500,"")&amp;"",""))</f>
        <v/>
      </c>
      <c r="F8875" s="638" t="str">
        <f>IF($C8875="","",IFERROR(_xlfn.XLOOKUP($C8875,'1.PrepList'!$I$2:$I$1500,'1.PrepList'!$K$2:$K$1500,"")&amp;"",""))</f>
        <v/>
      </c>
      <c r="H8875" s="644" t="str">
        <f>IF($C8875="","",IFERROR(IF(_xlfn.XLOOKUP($C8875,tbl_StartedStatus[Bold ID],tbl_StartedStatus[Started])="Started","Yes",IF(_xlfn.XLOOKUP($C8875,tbl_StartedStatus[Bold ID],tbl_StartedStatus[Started])="No Show","No Show","")),""))</f>
        <v/>
      </c>
    </row>
    <row r="8876" spans="1:8" ht="15" customHeight="1" thickBot="1">
      <c r="A8876" s="38" t="str">
        <f>IF($C8876="","",IFERROR(_xlfn.XLOOKUP($C8876,'1.PrepList'!$I$2:$I$1500,'1.PrepList'!$G$2:$G$1500,"")&amp;"",""))</f>
        <v/>
      </c>
      <c r="B8876" s="638" t="str">
        <f>IF($C8876="","",IFERROR(_xlfn.XLOOKUP($C8876,'1.PrepList'!$I$2:$I$1500,'1.PrepList'!$H$2:$H$1500,"")&amp;"",""))</f>
        <v/>
      </c>
      <c r="D8876" s="638" t="str">
        <f>IF($C8876="","",IFERROR(_xlfn.XLOOKUP($C8876,'1.PrepList'!$I$2:$I$1500,'1.PrepList'!$J$2:$J$1500,"")&amp;"",""))</f>
        <v/>
      </c>
      <c r="E8876" s="638" t="str">
        <f>IF($C8876="","",IFERROR(_xlfn.XLOOKUP($C8876,'1.PrepList'!$I$2:$I$1500,'1.PrepList'!$N$2:$N$1500,"")&amp;"",""))</f>
        <v/>
      </c>
      <c r="F8876" s="638" t="str">
        <f>IF($C8876="","",IFERROR(_xlfn.XLOOKUP($C8876,'1.PrepList'!$I$2:$I$1500,'1.PrepList'!$K$2:$K$1500,"")&amp;"",""))</f>
        <v/>
      </c>
      <c r="H8876" s="644" t="str">
        <f>IF($C8876="","",IFERROR(IF(_xlfn.XLOOKUP($C8876,tbl_StartedStatus[Bold ID],tbl_StartedStatus[Started])="Started","Yes",IF(_xlfn.XLOOKUP($C8876,tbl_StartedStatus[Bold ID],tbl_StartedStatus[Started])="No Show","No Show","")),""))</f>
        <v/>
      </c>
    </row>
    <row r="8877" spans="1:8" ht="15" customHeight="1" thickBot="1">
      <c r="A8877" s="38" t="str">
        <f>IF($C8877="","",IFERROR(_xlfn.XLOOKUP($C8877,'1.PrepList'!$I$2:$I$1500,'1.PrepList'!$G$2:$G$1500,"")&amp;"",""))</f>
        <v/>
      </c>
      <c r="B8877" s="638" t="str">
        <f>IF($C8877="","",IFERROR(_xlfn.XLOOKUP($C8877,'1.PrepList'!$I$2:$I$1500,'1.PrepList'!$H$2:$H$1500,"")&amp;"",""))</f>
        <v/>
      </c>
      <c r="D8877" s="638" t="str">
        <f>IF($C8877="","",IFERROR(_xlfn.XLOOKUP($C8877,'1.PrepList'!$I$2:$I$1500,'1.PrepList'!$J$2:$J$1500,"")&amp;"",""))</f>
        <v/>
      </c>
      <c r="E8877" s="638" t="str">
        <f>IF($C8877="","",IFERROR(_xlfn.XLOOKUP($C8877,'1.PrepList'!$I$2:$I$1500,'1.PrepList'!$N$2:$N$1500,"")&amp;"",""))</f>
        <v/>
      </c>
      <c r="F8877" s="638" t="str">
        <f>IF($C8877="","",IFERROR(_xlfn.XLOOKUP($C8877,'1.PrepList'!$I$2:$I$1500,'1.PrepList'!$K$2:$K$1500,"")&amp;"",""))</f>
        <v/>
      </c>
      <c r="H8877" s="644" t="str">
        <f>IF($C8877="","",IFERROR(IF(_xlfn.XLOOKUP($C8877,tbl_StartedStatus[Bold ID],tbl_StartedStatus[Started])="Started","Yes",IF(_xlfn.XLOOKUP($C8877,tbl_StartedStatus[Bold ID],tbl_StartedStatus[Started])="No Show","No Show","")),""))</f>
        <v/>
      </c>
    </row>
    <row r="8878" spans="1:8" ht="15" customHeight="1" thickBot="1">
      <c r="A8878" s="38" t="str">
        <f>IF($C8878="","",IFERROR(_xlfn.XLOOKUP($C8878,'1.PrepList'!$I$2:$I$1500,'1.PrepList'!$G$2:$G$1500,"")&amp;"",""))</f>
        <v/>
      </c>
      <c r="B8878" s="638" t="str">
        <f>IF($C8878="","",IFERROR(_xlfn.XLOOKUP($C8878,'1.PrepList'!$I$2:$I$1500,'1.PrepList'!$H$2:$H$1500,"")&amp;"",""))</f>
        <v/>
      </c>
      <c r="D8878" s="638" t="str">
        <f>IF($C8878="","",IFERROR(_xlfn.XLOOKUP($C8878,'1.PrepList'!$I$2:$I$1500,'1.PrepList'!$J$2:$J$1500,"")&amp;"",""))</f>
        <v/>
      </c>
      <c r="E8878" s="638" t="str">
        <f>IF($C8878="","",IFERROR(_xlfn.XLOOKUP($C8878,'1.PrepList'!$I$2:$I$1500,'1.PrepList'!$N$2:$N$1500,"")&amp;"",""))</f>
        <v/>
      </c>
      <c r="F8878" s="638" t="str">
        <f>IF($C8878="","",IFERROR(_xlfn.XLOOKUP($C8878,'1.PrepList'!$I$2:$I$1500,'1.PrepList'!$K$2:$K$1500,"")&amp;"",""))</f>
        <v/>
      </c>
      <c r="H8878" s="644" t="str">
        <f>IF($C8878="","",IFERROR(IF(_xlfn.XLOOKUP($C8878,tbl_StartedStatus[Bold ID],tbl_StartedStatus[Started])="Started","Yes",IF(_xlfn.XLOOKUP($C8878,tbl_StartedStatus[Bold ID],tbl_StartedStatus[Started])="No Show","No Show","")),""))</f>
        <v/>
      </c>
    </row>
    <row r="8879" spans="1:8" ht="15" customHeight="1" thickBot="1">
      <c r="A8879" s="38" t="str">
        <f>IF($C8879="","",IFERROR(_xlfn.XLOOKUP($C8879,'1.PrepList'!$I$2:$I$1500,'1.PrepList'!$G$2:$G$1500,"")&amp;"",""))</f>
        <v/>
      </c>
      <c r="B8879" s="638" t="str">
        <f>IF($C8879="","",IFERROR(_xlfn.XLOOKUP($C8879,'1.PrepList'!$I$2:$I$1500,'1.PrepList'!$H$2:$H$1500,"")&amp;"",""))</f>
        <v/>
      </c>
      <c r="D8879" s="638" t="str">
        <f>IF($C8879="","",IFERROR(_xlfn.XLOOKUP($C8879,'1.PrepList'!$I$2:$I$1500,'1.PrepList'!$J$2:$J$1500,"")&amp;"",""))</f>
        <v/>
      </c>
      <c r="E8879" s="638" t="str">
        <f>IF($C8879="","",IFERROR(_xlfn.XLOOKUP($C8879,'1.PrepList'!$I$2:$I$1500,'1.PrepList'!$N$2:$N$1500,"")&amp;"",""))</f>
        <v/>
      </c>
      <c r="F8879" s="638" t="str">
        <f>IF($C8879="","",IFERROR(_xlfn.XLOOKUP($C8879,'1.PrepList'!$I$2:$I$1500,'1.PrepList'!$K$2:$K$1500,"")&amp;"",""))</f>
        <v/>
      </c>
      <c r="H8879" s="644" t="str">
        <f>IF($C8879="","",IFERROR(IF(_xlfn.XLOOKUP($C8879,tbl_StartedStatus[Bold ID],tbl_StartedStatus[Started])="Started","Yes",IF(_xlfn.XLOOKUP($C8879,tbl_StartedStatus[Bold ID],tbl_StartedStatus[Started])="No Show","No Show","")),""))</f>
        <v/>
      </c>
    </row>
    <row r="8880" spans="1:8" ht="15" customHeight="1" thickBot="1">
      <c r="A8880" s="38" t="str">
        <f>IF($C8880="","",IFERROR(_xlfn.XLOOKUP($C8880,'1.PrepList'!$I$2:$I$1500,'1.PrepList'!$G$2:$G$1500,"")&amp;"",""))</f>
        <v/>
      </c>
      <c r="B8880" s="638" t="str">
        <f>IF($C8880="","",IFERROR(_xlfn.XLOOKUP($C8880,'1.PrepList'!$I$2:$I$1500,'1.PrepList'!$H$2:$H$1500,"")&amp;"",""))</f>
        <v/>
      </c>
      <c r="D8880" s="638" t="str">
        <f>IF($C8880="","",IFERROR(_xlfn.XLOOKUP($C8880,'1.PrepList'!$I$2:$I$1500,'1.PrepList'!$J$2:$J$1500,"")&amp;"",""))</f>
        <v/>
      </c>
      <c r="E8880" s="638" t="str">
        <f>IF($C8880="","",IFERROR(_xlfn.XLOOKUP($C8880,'1.PrepList'!$I$2:$I$1500,'1.PrepList'!$N$2:$N$1500,"")&amp;"",""))</f>
        <v/>
      </c>
      <c r="F8880" s="638" t="str">
        <f>IF($C8880="","",IFERROR(_xlfn.XLOOKUP($C8880,'1.PrepList'!$I$2:$I$1500,'1.PrepList'!$K$2:$K$1500,"")&amp;"",""))</f>
        <v/>
      </c>
      <c r="H8880" s="644" t="str">
        <f>IF($C8880="","",IFERROR(IF(_xlfn.XLOOKUP($C8880,tbl_StartedStatus[Bold ID],tbl_StartedStatus[Started])="Started","Yes",IF(_xlfn.XLOOKUP($C8880,tbl_StartedStatus[Bold ID],tbl_StartedStatus[Started])="No Show","No Show","")),""))</f>
        <v/>
      </c>
    </row>
    <row r="8881" spans="1:8" ht="15" customHeight="1" thickBot="1">
      <c r="A8881" s="38" t="str">
        <f>IF($C8881="","",IFERROR(_xlfn.XLOOKUP($C8881,'1.PrepList'!$I$2:$I$1500,'1.PrepList'!$G$2:$G$1500,"")&amp;"",""))</f>
        <v/>
      </c>
      <c r="B8881" s="638" t="str">
        <f>IF($C8881="","",IFERROR(_xlfn.XLOOKUP($C8881,'1.PrepList'!$I$2:$I$1500,'1.PrepList'!$H$2:$H$1500,"")&amp;"",""))</f>
        <v/>
      </c>
      <c r="D8881" s="638" t="str">
        <f>IF($C8881="","",IFERROR(_xlfn.XLOOKUP($C8881,'1.PrepList'!$I$2:$I$1500,'1.PrepList'!$J$2:$J$1500,"")&amp;"",""))</f>
        <v/>
      </c>
      <c r="E8881" s="638" t="str">
        <f>IF($C8881="","",IFERROR(_xlfn.XLOOKUP($C8881,'1.PrepList'!$I$2:$I$1500,'1.PrepList'!$N$2:$N$1500,"")&amp;"",""))</f>
        <v/>
      </c>
      <c r="F8881" s="638" t="str">
        <f>IF($C8881="","",IFERROR(_xlfn.XLOOKUP($C8881,'1.PrepList'!$I$2:$I$1500,'1.PrepList'!$K$2:$K$1500,"")&amp;"",""))</f>
        <v/>
      </c>
      <c r="H8881" s="644" t="str">
        <f>IF($C8881="","",IFERROR(IF(_xlfn.XLOOKUP($C8881,tbl_StartedStatus[Bold ID],tbl_StartedStatus[Started])="Started","Yes",IF(_xlfn.XLOOKUP($C8881,tbl_StartedStatus[Bold ID],tbl_StartedStatus[Started])="No Show","No Show","")),""))</f>
        <v/>
      </c>
    </row>
    <row r="8882" spans="1:8" ht="15" customHeight="1" thickBot="1">
      <c r="A8882" s="38" t="str">
        <f>IF($C8882="","",IFERROR(_xlfn.XLOOKUP($C8882,'1.PrepList'!$I$2:$I$1500,'1.PrepList'!$G$2:$G$1500,"")&amp;"",""))</f>
        <v/>
      </c>
      <c r="B8882" s="638" t="str">
        <f>IF($C8882="","",IFERROR(_xlfn.XLOOKUP($C8882,'1.PrepList'!$I$2:$I$1500,'1.PrepList'!$H$2:$H$1500,"")&amp;"",""))</f>
        <v/>
      </c>
      <c r="D8882" s="638" t="str">
        <f>IF($C8882="","",IFERROR(_xlfn.XLOOKUP($C8882,'1.PrepList'!$I$2:$I$1500,'1.PrepList'!$J$2:$J$1500,"")&amp;"",""))</f>
        <v/>
      </c>
      <c r="E8882" s="638" t="str">
        <f>IF($C8882="","",IFERROR(_xlfn.XLOOKUP($C8882,'1.PrepList'!$I$2:$I$1500,'1.PrepList'!$N$2:$N$1500,"")&amp;"",""))</f>
        <v/>
      </c>
      <c r="F8882" s="638" t="str">
        <f>IF($C8882="","",IFERROR(_xlfn.XLOOKUP($C8882,'1.PrepList'!$I$2:$I$1500,'1.PrepList'!$K$2:$K$1500,"")&amp;"",""))</f>
        <v/>
      </c>
      <c r="H8882" s="644" t="str">
        <f>IF($C8882="","",IFERROR(IF(_xlfn.XLOOKUP($C8882,tbl_StartedStatus[Bold ID],tbl_StartedStatus[Started])="Started","Yes",IF(_xlfn.XLOOKUP($C8882,tbl_StartedStatus[Bold ID],tbl_StartedStatus[Started])="No Show","No Show","")),""))</f>
        <v/>
      </c>
    </row>
    <row r="8883" spans="1:8" ht="15" customHeight="1" thickBot="1">
      <c r="A8883" s="38" t="str">
        <f>IF($C8883="","",IFERROR(_xlfn.XLOOKUP($C8883,'1.PrepList'!$I$2:$I$1500,'1.PrepList'!$G$2:$G$1500,"")&amp;"",""))</f>
        <v/>
      </c>
      <c r="B8883" s="638" t="str">
        <f>IF($C8883="","",IFERROR(_xlfn.XLOOKUP($C8883,'1.PrepList'!$I$2:$I$1500,'1.PrepList'!$H$2:$H$1500,"")&amp;"",""))</f>
        <v/>
      </c>
      <c r="D8883" s="638" t="str">
        <f>IF($C8883="","",IFERROR(_xlfn.XLOOKUP($C8883,'1.PrepList'!$I$2:$I$1500,'1.PrepList'!$J$2:$J$1500,"")&amp;"",""))</f>
        <v/>
      </c>
      <c r="E8883" s="638" t="str">
        <f>IF($C8883="","",IFERROR(_xlfn.XLOOKUP($C8883,'1.PrepList'!$I$2:$I$1500,'1.PrepList'!$N$2:$N$1500,"")&amp;"",""))</f>
        <v/>
      </c>
      <c r="F8883" s="638" t="str">
        <f>IF($C8883="","",IFERROR(_xlfn.XLOOKUP($C8883,'1.PrepList'!$I$2:$I$1500,'1.PrepList'!$K$2:$K$1500,"")&amp;"",""))</f>
        <v/>
      </c>
      <c r="H8883" s="644" t="str">
        <f>IF($C8883="","",IFERROR(IF(_xlfn.XLOOKUP($C8883,tbl_StartedStatus[Bold ID],tbl_StartedStatus[Started])="Started","Yes",IF(_xlfn.XLOOKUP($C8883,tbl_StartedStatus[Bold ID],tbl_StartedStatus[Started])="No Show","No Show","")),""))</f>
        <v/>
      </c>
    </row>
    <row r="8884" spans="1:8" ht="15" customHeight="1" thickBot="1">
      <c r="A8884" s="38" t="str">
        <f>IF($C8884="","",IFERROR(_xlfn.XLOOKUP($C8884,'1.PrepList'!$I$2:$I$1500,'1.PrepList'!$G$2:$G$1500,"")&amp;"",""))</f>
        <v/>
      </c>
      <c r="B8884" s="638" t="str">
        <f>IF($C8884="","",IFERROR(_xlfn.XLOOKUP($C8884,'1.PrepList'!$I$2:$I$1500,'1.PrepList'!$H$2:$H$1500,"")&amp;"",""))</f>
        <v/>
      </c>
      <c r="D8884" s="638" t="str">
        <f>IF($C8884="","",IFERROR(_xlfn.XLOOKUP($C8884,'1.PrepList'!$I$2:$I$1500,'1.PrepList'!$J$2:$J$1500,"")&amp;"",""))</f>
        <v/>
      </c>
      <c r="E8884" s="638" t="str">
        <f>IF($C8884="","",IFERROR(_xlfn.XLOOKUP($C8884,'1.PrepList'!$I$2:$I$1500,'1.PrepList'!$N$2:$N$1500,"")&amp;"",""))</f>
        <v/>
      </c>
      <c r="F8884" s="638" t="str">
        <f>IF($C8884="","",IFERROR(_xlfn.XLOOKUP($C8884,'1.PrepList'!$I$2:$I$1500,'1.PrepList'!$K$2:$K$1500,"")&amp;"",""))</f>
        <v/>
      </c>
      <c r="H8884" s="644" t="str">
        <f>IF($C8884="","",IFERROR(IF(_xlfn.XLOOKUP($C8884,tbl_StartedStatus[Bold ID],tbl_StartedStatus[Started])="Started","Yes",IF(_xlfn.XLOOKUP($C8884,tbl_StartedStatus[Bold ID],tbl_StartedStatus[Started])="No Show","No Show","")),""))</f>
        <v/>
      </c>
    </row>
    <row r="8885" spans="1:8" ht="15" customHeight="1" thickBot="1">
      <c r="A8885" s="38" t="str">
        <f>IF($C8885="","",IFERROR(_xlfn.XLOOKUP($C8885,'1.PrepList'!$I$2:$I$1500,'1.PrepList'!$G$2:$G$1500,"")&amp;"",""))</f>
        <v/>
      </c>
      <c r="B8885" s="638" t="str">
        <f>IF($C8885="","",IFERROR(_xlfn.XLOOKUP($C8885,'1.PrepList'!$I$2:$I$1500,'1.PrepList'!$H$2:$H$1500,"")&amp;"",""))</f>
        <v/>
      </c>
      <c r="D8885" s="638" t="str">
        <f>IF($C8885="","",IFERROR(_xlfn.XLOOKUP($C8885,'1.PrepList'!$I$2:$I$1500,'1.PrepList'!$J$2:$J$1500,"")&amp;"",""))</f>
        <v/>
      </c>
      <c r="E8885" s="638" t="str">
        <f>IF($C8885="","",IFERROR(_xlfn.XLOOKUP($C8885,'1.PrepList'!$I$2:$I$1500,'1.PrepList'!$N$2:$N$1500,"")&amp;"",""))</f>
        <v/>
      </c>
      <c r="F8885" s="638" t="str">
        <f>IF($C8885="","",IFERROR(_xlfn.XLOOKUP($C8885,'1.PrepList'!$I$2:$I$1500,'1.PrepList'!$K$2:$K$1500,"")&amp;"",""))</f>
        <v/>
      </c>
      <c r="H8885" s="644" t="str">
        <f>IF($C8885="","",IFERROR(IF(_xlfn.XLOOKUP($C8885,tbl_StartedStatus[Bold ID],tbl_StartedStatus[Started])="Started","Yes",IF(_xlfn.XLOOKUP($C8885,tbl_StartedStatus[Bold ID],tbl_StartedStatus[Started])="No Show","No Show","")),""))</f>
        <v/>
      </c>
    </row>
    <row r="8886" spans="1:8" ht="15" customHeight="1" thickBot="1">
      <c r="A8886" s="38" t="str">
        <f>IF($C8886="","",IFERROR(_xlfn.XLOOKUP($C8886,'1.PrepList'!$I$2:$I$1500,'1.PrepList'!$G$2:$G$1500,"")&amp;"",""))</f>
        <v/>
      </c>
      <c r="B8886" s="638" t="str">
        <f>IF($C8886="","",IFERROR(_xlfn.XLOOKUP($C8886,'1.PrepList'!$I$2:$I$1500,'1.PrepList'!$H$2:$H$1500,"")&amp;"",""))</f>
        <v/>
      </c>
      <c r="D8886" s="638" t="str">
        <f>IF($C8886="","",IFERROR(_xlfn.XLOOKUP($C8886,'1.PrepList'!$I$2:$I$1500,'1.PrepList'!$J$2:$J$1500,"")&amp;"",""))</f>
        <v/>
      </c>
      <c r="E8886" s="638" t="str">
        <f>IF($C8886="","",IFERROR(_xlfn.XLOOKUP($C8886,'1.PrepList'!$I$2:$I$1500,'1.PrepList'!$N$2:$N$1500,"")&amp;"",""))</f>
        <v/>
      </c>
      <c r="F8886" s="638" t="str">
        <f>IF($C8886="","",IFERROR(_xlfn.XLOOKUP($C8886,'1.PrepList'!$I$2:$I$1500,'1.PrepList'!$K$2:$K$1500,"")&amp;"",""))</f>
        <v/>
      </c>
      <c r="H8886" s="644" t="str">
        <f>IF($C8886="","",IFERROR(IF(_xlfn.XLOOKUP($C8886,tbl_StartedStatus[Bold ID],tbl_StartedStatus[Started])="Started","Yes",IF(_xlfn.XLOOKUP($C8886,tbl_StartedStatus[Bold ID],tbl_StartedStatus[Started])="No Show","No Show","")),""))</f>
        <v/>
      </c>
    </row>
    <row r="8887" spans="1:8" ht="15" customHeight="1" thickBot="1">
      <c r="A8887" s="38" t="str">
        <f>IF($C8887="","",IFERROR(_xlfn.XLOOKUP($C8887,'1.PrepList'!$I$2:$I$1500,'1.PrepList'!$G$2:$G$1500,"")&amp;"",""))</f>
        <v/>
      </c>
      <c r="B8887" s="638" t="str">
        <f>IF($C8887="","",IFERROR(_xlfn.XLOOKUP($C8887,'1.PrepList'!$I$2:$I$1500,'1.PrepList'!$H$2:$H$1500,"")&amp;"",""))</f>
        <v/>
      </c>
      <c r="D8887" s="638" t="str">
        <f>IF($C8887="","",IFERROR(_xlfn.XLOOKUP($C8887,'1.PrepList'!$I$2:$I$1500,'1.PrepList'!$J$2:$J$1500,"")&amp;"",""))</f>
        <v/>
      </c>
      <c r="E8887" s="638" t="str">
        <f>IF($C8887="","",IFERROR(_xlfn.XLOOKUP($C8887,'1.PrepList'!$I$2:$I$1500,'1.PrepList'!$N$2:$N$1500,"")&amp;"",""))</f>
        <v/>
      </c>
      <c r="F8887" s="638" t="str">
        <f>IF($C8887="","",IFERROR(_xlfn.XLOOKUP($C8887,'1.PrepList'!$I$2:$I$1500,'1.PrepList'!$K$2:$K$1500,"")&amp;"",""))</f>
        <v/>
      </c>
      <c r="H8887" s="644" t="str">
        <f>IF($C8887="","",IFERROR(IF(_xlfn.XLOOKUP($C8887,tbl_StartedStatus[Bold ID],tbl_StartedStatus[Started])="Started","Yes",IF(_xlfn.XLOOKUP($C8887,tbl_StartedStatus[Bold ID],tbl_StartedStatus[Started])="No Show","No Show","")),""))</f>
        <v/>
      </c>
    </row>
    <row r="8888" spans="1:8" ht="15" customHeight="1" thickBot="1">
      <c r="A8888" s="38" t="str">
        <f>IF($C8888="","",IFERROR(_xlfn.XLOOKUP($C8888,'1.PrepList'!$I$2:$I$1500,'1.PrepList'!$G$2:$G$1500,"")&amp;"",""))</f>
        <v/>
      </c>
      <c r="B8888" s="638" t="str">
        <f>IF($C8888="","",IFERROR(_xlfn.XLOOKUP($C8888,'1.PrepList'!$I$2:$I$1500,'1.PrepList'!$H$2:$H$1500,"")&amp;"",""))</f>
        <v/>
      </c>
      <c r="D8888" s="638" t="str">
        <f>IF($C8888="","",IFERROR(_xlfn.XLOOKUP($C8888,'1.PrepList'!$I$2:$I$1500,'1.PrepList'!$J$2:$J$1500,"")&amp;"",""))</f>
        <v/>
      </c>
      <c r="E8888" s="638" t="str">
        <f>IF($C8888="","",IFERROR(_xlfn.XLOOKUP($C8888,'1.PrepList'!$I$2:$I$1500,'1.PrepList'!$N$2:$N$1500,"")&amp;"",""))</f>
        <v/>
      </c>
      <c r="F8888" s="638" t="str">
        <f>IF($C8888="","",IFERROR(_xlfn.XLOOKUP($C8888,'1.PrepList'!$I$2:$I$1500,'1.PrepList'!$K$2:$K$1500,"")&amp;"",""))</f>
        <v/>
      </c>
      <c r="H8888" s="644" t="str">
        <f>IF($C8888="","",IFERROR(IF(_xlfn.XLOOKUP($C8888,tbl_StartedStatus[Bold ID],tbl_StartedStatus[Started])="Started","Yes",IF(_xlfn.XLOOKUP($C8888,tbl_StartedStatus[Bold ID],tbl_StartedStatus[Started])="No Show","No Show","")),""))</f>
        <v/>
      </c>
    </row>
    <row r="8889" spans="1:8" ht="15" customHeight="1" thickBot="1">
      <c r="A8889" s="38" t="str">
        <f>IF($C8889="","",IFERROR(_xlfn.XLOOKUP($C8889,'1.PrepList'!$I$2:$I$1500,'1.PrepList'!$G$2:$G$1500,"")&amp;"",""))</f>
        <v/>
      </c>
      <c r="B8889" s="638" t="str">
        <f>IF($C8889="","",IFERROR(_xlfn.XLOOKUP($C8889,'1.PrepList'!$I$2:$I$1500,'1.PrepList'!$H$2:$H$1500,"")&amp;"",""))</f>
        <v/>
      </c>
      <c r="D8889" s="638" t="str">
        <f>IF($C8889="","",IFERROR(_xlfn.XLOOKUP($C8889,'1.PrepList'!$I$2:$I$1500,'1.PrepList'!$J$2:$J$1500,"")&amp;"",""))</f>
        <v/>
      </c>
      <c r="E8889" s="638" t="str">
        <f>IF($C8889="","",IFERROR(_xlfn.XLOOKUP($C8889,'1.PrepList'!$I$2:$I$1500,'1.PrepList'!$N$2:$N$1500,"")&amp;"",""))</f>
        <v/>
      </c>
      <c r="F8889" s="638" t="str">
        <f>IF($C8889="","",IFERROR(_xlfn.XLOOKUP($C8889,'1.PrepList'!$I$2:$I$1500,'1.PrepList'!$K$2:$K$1500,"")&amp;"",""))</f>
        <v/>
      </c>
      <c r="H8889" s="644" t="str">
        <f>IF($C8889="","",IFERROR(IF(_xlfn.XLOOKUP($C8889,tbl_StartedStatus[Bold ID],tbl_StartedStatus[Started])="Started","Yes",IF(_xlfn.XLOOKUP($C8889,tbl_StartedStatus[Bold ID],tbl_StartedStatus[Started])="No Show","No Show","")),""))</f>
        <v/>
      </c>
    </row>
    <row r="8890" spans="1:8" ht="15" customHeight="1" thickBot="1">
      <c r="A8890" s="38" t="str">
        <f>IF($C8890="","",IFERROR(_xlfn.XLOOKUP($C8890,'1.PrepList'!$I$2:$I$1500,'1.PrepList'!$G$2:$G$1500,"")&amp;"",""))</f>
        <v/>
      </c>
      <c r="B8890" s="638" t="str">
        <f>IF($C8890="","",IFERROR(_xlfn.XLOOKUP($C8890,'1.PrepList'!$I$2:$I$1500,'1.PrepList'!$H$2:$H$1500,"")&amp;"",""))</f>
        <v/>
      </c>
      <c r="D8890" s="638" t="str">
        <f>IF($C8890="","",IFERROR(_xlfn.XLOOKUP($C8890,'1.PrepList'!$I$2:$I$1500,'1.PrepList'!$J$2:$J$1500,"")&amp;"",""))</f>
        <v/>
      </c>
      <c r="E8890" s="638" t="str">
        <f>IF($C8890="","",IFERROR(_xlfn.XLOOKUP($C8890,'1.PrepList'!$I$2:$I$1500,'1.PrepList'!$N$2:$N$1500,"")&amp;"",""))</f>
        <v/>
      </c>
      <c r="F8890" s="638" t="str">
        <f>IF($C8890="","",IFERROR(_xlfn.XLOOKUP($C8890,'1.PrepList'!$I$2:$I$1500,'1.PrepList'!$K$2:$K$1500,"")&amp;"",""))</f>
        <v/>
      </c>
      <c r="H8890" s="644" t="str">
        <f>IF($C8890="","",IFERROR(IF(_xlfn.XLOOKUP($C8890,tbl_StartedStatus[Bold ID],tbl_StartedStatus[Started])="Started","Yes",IF(_xlfn.XLOOKUP($C8890,tbl_StartedStatus[Bold ID],tbl_StartedStatus[Started])="No Show","No Show","")),""))</f>
        <v/>
      </c>
    </row>
    <row r="8891" spans="1:8" ht="15" customHeight="1" thickBot="1">
      <c r="A8891" s="38" t="str">
        <f>IF($C8891="","",IFERROR(_xlfn.XLOOKUP($C8891,'1.PrepList'!$I$2:$I$1500,'1.PrepList'!$G$2:$G$1500,"")&amp;"",""))</f>
        <v/>
      </c>
      <c r="B8891" s="638" t="str">
        <f>IF($C8891="","",IFERROR(_xlfn.XLOOKUP($C8891,'1.PrepList'!$I$2:$I$1500,'1.PrepList'!$H$2:$H$1500,"")&amp;"",""))</f>
        <v/>
      </c>
      <c r="D8891" s="638" t="str">
        <f>IF($C8891="","",IFERROR(_xlfn.XLOOKUP($C8891,'1.PrepList'!$I$2:$I$1500,'1.PrepList'!$J$2:$J$1500,"")&amp;"",""))</f>
        <v/>
      </c>
      <c r="E8891" s="638" t="str">
        <f>IF($C8891="","",IFERROR(_xlfn.XLOOKUP($C8891,'1.PrepList'!$I$2:$I$1500,'1.PrepList'!$N$2:$N$1500,"")&amp;"",""))</f>
        <v/>
      </c>
      <c r="F8891" s="638" t="str">
        <f>IF($C8891="","",IFERROR(_xlfn.XLOOKUP($C8891,'1.PrepList'!$I$2:$I$1500,'1.PrepList'!$K$2:$K$1500,"")&amp;"",""))</f>
        <v/>
      </c>
      <c r="H8891" s="644" t="str">
        <f>IF($C8891="","",IFERROR(IF(_xlfn.XLOOKUP($C8891,tbl_StartedStatus[Bold ID],tbl_StartedStatus[Started])="Started","Yes",IF(_xlfn.XLOOKUP($C8891,tbl_StartedStatus[Bold ID],tbl_StartedStatus[Started])="No Show","No Show","")),""))</f>
        <v/>
      </c>
    </row>
    <row r="8892" spans="1:8" ht="15" customHeight="1" thickBot="1">
      <c r="A8892" s="38" t="str">
        <f>IF($C8892="","",IFERROR(_xlfn.XLOOKUP($C8892,'1.PrepList'!$I$2:$I$1500,'1.PrepList'!$G$2:$G$1500,"")&amp;"",""))</f>
        <v/>
      </c>
      <c r="B8892" s="638" t="str">
        <f>IF($C8892="","",IFERROR(_xlfn.XLOOKUP($C8892,'1.PrepList'!$I$2:$I$1500,'1.PrepList'!$H$2:$H$1500,"")&amp;"",""))</f>
        <v/>
      </c>
      <c r="D8892" s="638" t="str">
        <f>IF($C8892="","",IFERROR(_xlfn.XLOOKUP($C8892,'1.PrepList'!$I$2:$I$1500,'1.PrepList'!$J$2:$J$1500,"")&amp;"",""))</f>
        <v/>
      </c>
      <c r="E8892" s="638" t="str">
        <f>IF($C8892="","",IFERROR(_xlfn.XLOOKUP($C8892,'1.PrepList'!$I$2:$I$1500,'1.PrepList'!$N$2:$N$1500,"")&amp;"",""))</f>
        <v/>
      </c>
      <c r="F8892" s="638" t="str">
        <f>IF($C8892="","",IFERROR(_xlfn.XLOOKUP($C8892,'1.PrepList'!$I$2:$I$1500,'1.PrepList'!$K$2:$K$1500,"")&amp;"",""))</f>
        <v/>
      </c>
      <c r="H8892" s="644" t="str">
        <f>IF($C8892="","",IFERROR(IF(_xlfn.XLOOKUP($C8892,tbl_StartedStatus[Bold ID],tbl_StartedStatus[Started])="Started","Yes",IF(_xlfn.XLOOKUP($C8892,tbl_StartedStatus[Bold ID],tbl_StartedStatus[Started])="No Show","No Show","")),""))</f>
        <v/>
      </c>
    </row>
    <row r="8893" spans="1:8" ht="15" customHeight="1" thickBot="1">
      <c r="A8893" s="38" t="str">
        <f>IF($C8893="","",IFERROR(_xlfn.XLOOKUP($C8893,'1.PrepList'!$I$2:$I$1500,'1.PrepList'!$G$2:$G$1500,"")&amp;"",""))</f>
        <v/>
      </c>
      <c r="B8893" s="638" t="str">
        <f>IF($C8893="","",IFERROR(_xlfn.XLOOKUP($C8893,'1.PrepList'!$I$2:$I$1500,'1.PrepList'!$H$2:$H$1500,"")&amp;"",""))</f>
        <v/>
      </c>
      <c r="D8893" s="638" t="str">
        <f>IF($C8893="","",IFERROR(_xlfn.XLOOKUP($C8893,'1.PrepList'!$I$2:$I$1500,'1.PrepList'!$J$2:$J$1500,"")&amp;"",""))</f>
        <v/>
      </c>
      <c r="E8893" s="638" t="str">
        <f>IF($C8893="","",IFERROR(_xlfn.XLOOKUP($C8893,'1.PrepList'!$I$2:$I$1500,'1.PrepList'!$N$2:$N$1500,"")&amp;"",""))</f>
        <v/>
      </c>
      <c r="F8893" s="638" t="str">
        <f>IF($C8893="","",IFERROR(_xlfn.XLOOKUP($C8893,'1.PrepList'!$I$2:$I$1500,'1.PrepList'!$K$2:$K$1500,"")&amp;"",""))</f>
        <v/>
      </c>
      <c r="H8893" s="644" t="str">
        <f>IF($C8893="","",IFERROR(IF(_xlfn.XLOOKUP($C8893,tbl_StartedStatus[Bold ID],tbl_StartedStatus[Started])="Started","Yes",IF(_xlfn.XLOOKUP($C8893,tbl_StartedStatus[Bold ID],tbl_StartedStatus[Started])="No Show","No Show","")),""))</f>
        <v/>
      </c>
    </row>
    <row r="8894" spans="1:8" ht="15" customHeight="1" thickBot="1">
      <c r="A8894" s="38" t="str">
        <f>IF($C8894="","",IFERROR(_xlfn.XLOOKUP($C8894,'1.PrepList'!$I$2:$I$1500,'1.PrepList'!$G$2:$G$1500,"")&amp;"",""))</f>
        <v/>
      </c>
      <c r="B8894" s="638" t="str">
        <f>IF($C8894="","",IFERROR(_xlfn.XLOOKUP($C8894,'1.PrepList'!$I$2:$I$1500,'1.PrepList'!$H$2:$H$1500,"")&amp;"",""))</f>
        <v/>
      </c>
      <c r="D8894" s="638" t="str">
        <f>IF($C8894="","",IFERROR(_xlfn.XLOOKUP($C8894,'1.PrepList'!$I$2:$I$1500,'1.PrepList'!$J$2:$J$1500,"")&amp;"",""))</f>
        <v/>
      </c>
      <c r="E8894" s="638" t="str">
        <f>IF($C8894="","",IFERROR(_xlfn.XLOOKUP($C8894,'1.PrepList'!$I$2:$I$1500,'1.PrepList'!$N$2:$N$1500,"")&amp;"",""))</f>
        <v/>
      </c>
      <c r="F8894" s="638" t="str">
        <f>IF($C8894="","",IFERROR(_xlfn.XLOOKUP($C8894,'1.PrepList'!$I$2:$I$1500,'1.PrepList'!$K$2:$K$1500,"")&amp;"",""))</f>
        <v/>
      </c>
      <c r="H8894" s="644" t="str">
        <f>IF($C8894="","",IFERROR(IF(_xlfn.XLOOKUP($C8894,tbl_StartedStatus[Bold ID],tbl_StartedStatus[Started])="Started","Yes",IF(_xlfn.XLOOKUP($C8894,tbl_StartedStatus[Bold ID],tbl_StartedStatus[Started])="No Show","No Show","")),""))</f>
        <v/>
      </c>
    </row>
    <row r="8895" spans="1:8" ht="15" customHeight="1" thickBot="1">
      <c r="A8895" s="38" t="str">
        <f>IF($C8895="","",IFERROR(_xlfn.XLOOKUP($C8895,'1.PrepList'!$I$2:$I$1500,'1.PrepList'!$G$2:$G$1500,"")&amp;"",""))</f>
        <v/>
      </c>
      <c r="B8895" s="638" t="str">
        <f>IF($C8895="","",IFERROR(_xlfn.XLOOKUP($C8895,'1.PrepList'!$I$2:$I$1500,'1.PrepList'!$H$2:$H$1500,"")&amp;"",""))</f>
        <v/>
      </c>
      <c r="D8895" s="638" t="str">
        <f>IF($C8895="","",IFERROR(_xlfn.XLOOKUP($C8895,'1.PrepList'!$I$2:$I$1500,'1.PrepList'!$J$2:$J$1500,"")&amp;"",""))</f>
        <v/>
      </c>
      <c r="E8895" s="638" t="str">
        <f>IF($C8895="","",IFERROR(_xlfn.XLOOKUP($C8895,'1.PrepList'!$I$2:$I$1500,'1.PrepList'!$N$2:$N$1500,"")&amp;"",""))</f>
        <v/>
      </c>
      <c r="F8895" s="638" t="str">
        <f>IF($C8895="","",IFERROR(_xlfn.XLOOKUP($C8895,'1.PrepList'!$I$2:$I$1500,'1.PrepList'!$K$2:$K$1500,"")&amp;"",""))</f>
        <v/>
      </c>
      <c r="H8895" s="644" t="str">
        <f>IF($C8895="","",IFERROR(IF(_xlfn.XLOOKUP($C8895,tbl_StartedStatus[Bold ID],tbl_StartedStatus[Started])="Started","Yes",IF(_xlfn.XLOOKUP($C8895,tbl_StartedStatus[Bold ID],tbl_StartedStatus[Started])="No Show","No Show","")),""))</f>
        <v/>
      </c>
    </row>
    <row r="8896" spans="1:8" ht="15" customHeight="1" thickBot="1">
      <c r="A8896" s="38" t="str">
        <f>IF($C8896="","",IFERROR(_xlfn.XLOOKUP($C8896,'1.PrepList'!$I$2:$I$1500,'1.PrepList'!$G$2:$G$1500,"")&amp;"",""))</f>
        <v/>
      </c>
      <c r="B8896" s="638" t="str">
        <f>IF($C8896="","",IFERROR(_xlfn.XLOOKUP($C8896,'1.PrepList'!$I$2:$I$1500,'1.PrepList'!$H$2:$H$1500,"")&amp;"",""))</f>
        <v/>
      </c>
      <c r="D8896" s="638" t="str">
        <f>IF($C8896="","",IFERROR(_xlfn.XLOOKUP($C8896,'1.PrepList'!$I$2:$I$1500,'1.PrepList'!$J$2:$J$1500,"")&amp;"",""))</f>
        <v/>
      </c>
      <c r="E8896" s="638" t="str">
        <f>IF($C8896="","",IFERROR(_xlfn.XLOOKUP($C8896,'1.PrepList'!$I$2:$I$1500,'1.PrepList'!$N$2:$N$1500,"")&amp;"",""))</f>
        <v/>
      </c>
      <c r="F8896" s="638" t="str">
        <f>IF($C8896="","",IFERROR(_xlfn.XLOOKUP($C8896,'1.PrepList'!$I$2:$I$1500,'1.PrepList'!$K$2:$K$1500,"")&amp;"",""))</f>
        <v/>
      </c>
      <c r="H8896" s="644" t="str">
        <f>IF($C8896="","",IFERROR(IF(_xlfn.XLOOKUP($C8896,tbl_StartedStatus[Bold ID],tbl_StartedStatus[Started])="Started","Yes",IF(_xlfn.XLOOKUP($C8896,tbl_StartedStatus[Bold ID],tbl_StartedStatus[Started])="No Show","No Show","")),""))</f>
        <v/>
      </c>
    </row>
    <row r="8897" spans="1:8" ht="15" customHeight="1" thickBot="1">
      <c r="A8897" s="38" t="str">
        <f>IF($C8897="","",IFERROR(_xlfn.XLOOKUP($C8897,'1.PrepList'!$I$2:$I$1500,'1.PrepList'!$G$2:$G$1500,"")&amp;"",""))</f>
        <v/>
      </c>
      <c r="B8897" s="638" t="str">
        <f>IF($C8897="","",IFERROR(_xlfn.XLOOKUP($C8897,'1.PrepList'!$I$2:$I$1500,'1.PrepList'!$H$2:$H$1500,"")&amp;"",""))</f>
        <v/>
      </c>
      <c r="D8897" s="638" t="str">
        <f>IF($C8897="","",IFERROR(_xlfn.XLOOKUP($C8897,'1.PrepList'!$I$2:$I$1500,'1.PrepList'!$J$2:$J$1500,"")&amp;"",""))</f>
        <v/>
      </c>
      <c r="E8897" s="638" t="str">
        <f>IF($C8897="","",IFERROR(_xlfn.XLOOKUP($C8897,'1.PrepList'!$I$2:$I$1500,'1.PrepList'!$N$2:$N$1500,"")&amp;"",""))</f>
        <v/>
      </c>
      <c r="F8897" s="638" t="str">
        <f>IF($C8897="","",IFERROR(_xlfn.XLOOKUP($C8897,'1.PrepList'!$I$2:$I$1500,'1.PrepList'!$K$2:$K$1500,"")&amp;"",""))</f>
        <v/>
      </c>
      <c r="H8897" s="644" t="str">
        <f>IF($C8897="","",IFERROR(IF(_xlfn.XLOOKUP($C8897,tbl_StartedStatus[Bold ID],tbl_StartedStatus[Started])="Started","Yes",IF(_xlfn.XLOOKUP($C8897,tbl_StartedStatus[Bold ID],tbl_StartedStatus[Started])="No Show","No Show","")),""))</f>
        <v/>
      </c>
    </row>
    <row r="8898" spans="1:8" ht="15" customHeight="1" thickBot="1">
      <c r="A8898" s="38" t="str">
        <f>IF($C8898="","",IFERROR(_xlfn.XLOOKUP($C8898,'1.PrepList'!$I$2:$I$1500,'1.PrepList'!$G$2:$G$1500,"")&amp;"",""))</f>
        <v/>
      </c>
      <c r="B8898" s="638" t="str">
        <f>IF($C8898="","",IFERROR(_xlfn.XLOOKUP($C8898,'1.PrepList'!$I$2:$I$1500,'1.PrepList'!$H$2:$H$1500,"")&amp;"",""))</f>
        <v/>
      </c>
      <c r="D8898" s="638" t="str">
        <f>IF($C8898="","",IFERROR(_xlfn.XLOOKUP($C8898,'1.PrepList'!$I$2:$I$1500,'1.PrepList'!$J$2:$J$1500,"")&amp;"",""))</f>
        <v/>
      </c>
      <c r="E8898" s="638" t="str">
        <f>IF($C8898="","",IFERROR(_xlfn.XLOOKUP($C8898,'1.PrepList'!$I$2:$I$1500,'1.PrepList'!$N$2:$N$1500,"")&amp;"",""))</f>
        <v/>
      </c>
      <c r="F8898" s="638" t="str">
        <f>IF($C8898="","",IFERROR(_xlfn.XLOOKUP($C8898,'1.PrepList'!$I$2:$I$1500,'1.PrepList'!$K$2:$K$1500,"")&amp;"",""))</f>
        <v/>
      </c>
      <c r="H8898" s="644" t="str">
        <f>IF($C8898="","",IFERROR(IF(_xlfn.XLOOKUP($C8898,tbl_StartedStatus[Bold ID],tbl_StartedStatus[Started])="Started","Yes",IF(_xlfn.XLOOKUP($C8898,tbl_StartedStatus[Bold ID],tbl_StartedStatus[Started])="No Show","No Show","")),""))</f>
        <v/>
      </c>
    </row>
    <row r="8899" spans="1:8" ht="15" customHeight="1" thickBot="1">
      <c r="A8899" s="38" t="str">
        <f>IF($C8899="","",IFERROR(_xlfn.XLOOKUP($C8899,'1.PrepList'!$I$2:$I$1500,'1.PrepList'!$G$2:$G$1500,"")&amp;"",""))</f>
        <v/>
      </c>
      <c r="B8899" s="638" t="str">
        <f>IF($C8899="","",IFERROR(_xlfn.XLOOKUP($C8899,'1.PrepList'!$I$2:$I$1500,'1.PrepList'!$H$2:$H$1500,"")&amp;"",""))</f>
        <v/>
      </c>
      <c r="D8899" s="638" t="str">
        <f>IF($C8899="","",IFERROR(_xlfn.XLOOKUP($C8899,'1.PrepList'!$I$2:$I$1500,'1.PrepList'!$J$2:$J$1500,"")&amp;"",""))</f>
        <v/>
      </c>
      <c r="E8899" s="638" t="str">
        <f>IF($C8899="","",IFERROR(_xlfn.XLOOKUP($C8899,'1.PrepList'!$I$2:$I$1500,'1.PrepList'!$N$2:$N$1500,"")&amp;"",""))</f>
        <v/>
      </c>
      <c r="F8899" s="638" t="str">
        <f>IF($C8899="","",IFERROR(_xlfn.XLOOKUP($C8899,'1.PrepList'!$I$2:$I$1500,'1.PrepList'!$K$2:$K$1500,"")&amp;"",""))</f>
        <v/>
      </c>
      <c r="H8899" s="644" t="str">
        <f>IF($C8899="","",IFERROR(IF(_xlfn.XLOOKUP($C8899,tbl_StartedStatus[Bold ID],tbl_StartedStatus[Started])="Started","Yes",IF(_xlfn.XLOOKUP($C8899,tbl_StartedStatus[Bold ID],tbl_StartedStatus[Started])="No Show","No Show","")),""))</f>
        <v/>
      </c>
    </row>
    <row r="8900" spans="1:8" ht="15" customHeight="1" thickBot="1">
      <c r="A8900" s="38" t="str">
        <f>IF($C8900="","",IFERROR(_xlfn.XLOOKUP($C8900,'1.PrepList'!$I$2:$I$1500,'1.PrepList'!$G$2:$G$1500,"")&amp;"",""))</f>
        <v/>
      </c>
      <c r="B8900" s="638" t="str">
        <f>IF($C8900="","",IFERROR(_xlfn.XLOOKUP($C8900,'1.PrepList'!$I$2:$I$1500,'1.PrepList'!$H$2:$H$1500,"")&amp;"",""))</f>
        <v/>
      </c>
      <c r="D8900" s="638" t="str">
        <f>IF($C8900="","",IFERROR(_xlfn.XLOOKUP($C8900,'1.PrepList'!$I$2:$I$1500,'1.PrepList'!$J$2:$J$1500,"")&amp;"",""))</f>
        <v/>
      </c>
      <c r="E8900" s="638" t="str">
        <f>IF($C8900="","",IFERROR(_xlfn.XLOOKUP($C8900,'1.PrepList'!$I$2:$I$1500,'1.PrepList'!$N$2:$N$1500,"")&amp;"",""))</f>
        <v/>
      </c>
      <c r="F8900" s="638" t="str">
        <f>IF($C8900="","",IFERROR(_xlfn.XLOOKUP($C8900,'1.PrepList'!$I$2:$I$1500,'1.PrepList'!$K$2:$K$1500,"")&amp;"",""))</f>
        <v/>
      </c>
      <c r="H8900" s="644" t="str">
        <f>IF($C8900="","",IFERROR(IF(_xlfn.XLOOKUP($C8900,tbl_StartedStatus[Bold ID],tbl_StartedStatus[Started])="Started","Yes",IF(_xlfn.XLOOKUP($C8900,tbl_StartedStatus[Bold ID],tbl_StartedStatus[Started])="No Show","No Show","")),""))</f>
        <v/>
      </c>
    </row>
    <row r="8901" spans="1:8" ht="15" customHeight="1" thickBot="1">
      <c r="A8901" s="38" t="str">
        <f>IF($C8901="","",IFERROR(_xlfn.XLOOKUP($C8901,'1.PrepList'!$I$2:$I$1500,'1.PrepList'!$G$2:$G$1500,"")&amp;"",""))</f>
        <v/>
      </c>
      <c r="B8901" s="638" t="str">
        <f>IF($C8901="","",IFERROR(_xlfn.XLOOKUP($C8901,'1.PrepList'!$I$2:$I$1500,'1.PrepList'!$H$2:$H$1500,"")&amp;"",""))</f>
        <v/>
      </c>
      <c r="D8901" s="638" t="str">
        <f>IF($C8901="","",IFERROR(_xlfn.XLOOKUP($C8901,'1.PrepList'!$I$2:$I$1500,'1.PrepList'!$J$2:$J$1500,"")&amp;"",""))</f>
        <v/>
      </c>
      <c r="E8901" s="638" t="str">
        <f>IF($C8901="","",IFERROR(_xlfn.XLOOKUP($C8901,'1.PrepList'!$I$2:$I$1500,'1.PrepList'!$N$2:$N$1500,"")&amp;"",""))</f>
        <v/>
      </c>
      <c r="F8901" s="638" t="str">
        <f>IF($C8901="","",IFERROR(_xlfn.XLOOKUP($C8901,'1.PrepList'!$I$2:$I$1500,'1.PrepList'!$K$2:$K$1500,"")&amp;"",""))</f>
        <v/>
      </c>
      <c r="H8901" s="644" t="str">
        <f>IF($C8901="","",IFERROR(IF(_xlfn.XLOOKUP($C8901,tbl_StartedStatus[Bold ID],tbl_StartedStatus[Started])="Started","Yes",IF(_xlfn.XLOOKUP($C8901,tbl_StartedStatus[Bold ID],tbl_StartedStatus[Started])="No Show","No Show","")),""))</f>
        <v/>
      </c>
    </row>
    <row r="8902" spans="1:8" ht="15" customHeight="1" thickBot="1">
      <c r="A8902" s="38" t="str">
        <f>IF($C8902="","",IFERROR(_xlfn.XLOOKUP($C8902,'1.PrepList'!$I$2:$I$1500,'1.PrepList'!$G$2:$G$1500,"")&amp;"",""))</f>
        <v/>
      </c>
      <c r="B8902" s="638" t="str">
        <f>IF($C8902="","",IFERROR(_xlfn.XLOOKUP($C8902,'1.PrepList'!$I$2:$I$1500,'1.PrepList'!$H$2:$H$1500,"")&amp;"",""))</f>
        <v/>
      </c>
      <c r="D8902" s="638" t="str">
        <f>IF($C8902="","",IFERROR(_xlfn.XLOOKUP($C8902,'1.PrepList'!$I$2:$I$1500,'1.PrepList'!$J$2:$J$1500,"")&amp;"",""))</f>
        <v/>
      </c>
      <c r="E8902" s="638" t="str">
        <f>IF($C8902="","",IFERROR(_xlfn.XLOOKUP($C8902,'1.PrepList'!$I$2:$I$1500,'1.PrepList'!$N$2:$N$1500,"")&amp;"",""))</f>
        <v/>
      </c>
      <c r="F8902" s="638" t="str">
        <f>IF($C8902="","",IFERROR(_xlfn.XLOOKUP($C8902,'1.PrepList'!$I$2:$I$1500,'1.PrepList'!$K$2:$K$1500,"")&amp;"",""))</f>
        <v/>
      </c>
      <c r="H8902" s="644" t="str">
        <f>IF($C8902="","",IFERROR(IF(_xlfn.XLOOKUP($C8902,tbl_StartedStatus[Bold ID],tbl_StartedStatus[Started])="Started","Yes",IF(_xlfn.XLOOKUP($C8902,tbl_StartedStatus[Bold ID],tbl_StartedStatus[Started])="No Show","No Show","")),""))</f>
        <v/>
      </c>
    </row>
    <row r="8903" spans="1:8" ht="15" customHeight="1" thickBot="1">
      <c r="A8903" s="38" t="str">
        <f>IF($C8903="","",IFERROR(_xlfn.XLOOKUP($C8903,'1.PrepList'!$I$2:$I$1500,'1.PrepList'!$G$2:$G$1500,"")&amp;"",""))</f>
        <v/>
      </c>
      <c r="B8903" s="638" t="str">
        <f>IF($C8903="","",IFERROR(_xlfn.XLOOKUP($C8903,'1.PrepList'!$I$2:$I$1500,'1.PrepList'!$H$2:$H$1500,"")&amp;"",""))</f>
        <v/>
      </c>
      <c r="D8903" s="638" t="str">
        <f>IF($C8903="","",IFERROR(_xlfn.XLOOKUP($C8903,'1.PrepList'!$I$2:$I$1500,'1.PrepList'!$J$2:$J$1500,"")&amp;"",""))</f>
        <v/>
      </c>
      <c r="E8903" s="638" t="str">
        <f>IF($C8903="","",IFERROR(_xlfn.XLOOKUP($C8903,'1.PrepList'!$I$2:$I$1500,'1.PrepList'!$N$2:$N$1500,"")&amp;"",""))</f>
        <v/>
      </c>
      <c r="F8903" s="638" t="str">
        <f>IF($C8903="","",IFERROR(_xlfn.XLOOKUP($C8903,'1.PrepList'!$I$2:$I$1500,'1.PrepList'!$K$2:$K$1500,"")&amp;"",""))</f>
        <v/>
      </c>
      <c r="H8903" s="644" t="str">
        <f>IF($C8903="","",IFERROR(IF(_xlfn.XLOOKUP($C8903,tbl_StartedStatus[Bold ID],tbl_StartedStatus[Started])="Started","Yes",IF(_xlfn.XLOOKUP($C8903,tbl_StartedStatus[Bold ID],tbl_StartedStatus[Started])="No Show","No Show","")),""))</f>
        <v/>
      </c>
    </row>
    <row r="8904" spans="1:8" ht="15" customHeight="1" thickBot="1">
      <c r="A8904" s="38" t="str">
        <f>IF($C8904="","",IFERROR(_xlfn.XLOOKUP($C8904,'1.PrepList'!$I$2:$I$1500,'1.PrepList'!$G$2:$G$1500,"")&amp;"",""))</f>
        <v/>
      </c>
      <c r="B8904" s="638" t="str">
        <f>IF($C8904="","",IFERROR(_xlfn.XLOOKUP($C8904,'1.PrepList'!$I$2:$I$1500,'1.PrepList'!$H$2:$H$1500,"")&amp;"",""))</f>
        <v/>
      </c>
      <c r="D8904" s="638" t="str">
        <f>IF($C8904="","",IFERROR(_xlfn.XLOOKUP($C8904,'1.PrepList'!$I$2:$I$1500,'1.PrepList'!$J$2:$J$1500,"")&amp;"",""))</f>
        <v/>
      </c>
      <c r="E8904" s="638" t="str">
        <f>IF($C8904="","",IFERROR(_xlfn.XLOOKUP($C8904,'1.PrepList'!$I$2:$I$1500,'1.PrepList'!$N$2:$N$1500,"")&amp;"",""))</f>
        <v/>
      </c>
      <c r="F8904" s="638" t="str">
        <f>IF($C8904="","",IFERROR(_xlfn.XLOOKUP($C8904,'1.PrepList'!$I$2:$I$1500,'1.PrepList'!$K$2:$K$1500,"")&amp;"",""))</f>
        <v/>
      </c>
      <c r="H8904" s="644" t="str">
        <f>IF($C8904="","",IFERROR(IF(_xlfn.XLOOKUP($C8904,tbl_StartedStatus[Bold ID],tbl_StartedStatus[Started])="Started","Yes",IF(_xlfn.XLOOKUP($C8904,tbl_StartedStatus[Bold ID],tbl_StartedStatus[Started])="No Show","No Show","")),""))</f>
        <v/>
      </c>
    </row>
    <row r="8905" spans="1:8" ht="15" customHeight="1" thickBot="1">
      <c r="A8905" s="38" t="str">
        <f>IF($C8905="","",IFERROR(_xlfn.XLOOKUP($C8905,'1.PrepList'!$I$2:$I$1500,'1.PrepList'!$G$2:$G$1500,"")&amp;"",""))</f>
        <v/>
      </c>
      <c r="B8905" s="638" t="str">
        <f>IF($C8905="","",IFERROR(_xlfn.XLOOKUP($C8905,'1.PrepList'!$I$2:$I$1500,'1.PrepList'!$H$2:$H$1500,"")&amp;"",""))</f>
        <v/>
      </c>
      <c r="D8905" s="638" t="str">
        <f>IF($C8905="","",IFERROR(_xlfn.XLOOKUP($C8905,'1.PrepList'!$I$2:$I$1500,'1.PrepList'!$J$2:$J$1500,"")&amp;"",""))</f>
        <v/>
      </c>
      <c r="E8905" s="638" t="str">
        <f>IF($C8905="","",IFERROR(_xlfn.XLOOKUP($C8905,'1.PrepList'!$I$2:$I$1500,'1.PrepList'!$N$2:$N$1500,"")&amp;"",""))</f>
        <v/>
      </c>
      <c r="F8905" s="638" t="str">
        <f>IF($C8905="","",IFERROR(_xlfn.XLOOKUP($C8905,'1.PrepList'!$I$2:$I$1500,'1.PrepList'!$K$2:$K$1500,"")&amp;"",""))</f>
        <v/>
      </c>
      <c r="H8905" s="644" t="str">
        <f>IF($C8905="","",IFERROR(IF(_xlfn.XLOOKUP($C8905,tbl_StartedStatus[Bold ID],tbl_StartedStatus[Started])="Started","Yes",IF(_xlfn.XLOOKUP($C8905,tbl_StartedStatus[Bold ID],tbl_StartedStatus[Started])="No Show","No Show","")),""))</f>
        <v/>
      </c>
    </row>
    <row r="8906" spans="1:8" ht="15" customHeight="1" thickBot="1">
      <c r="A8906" s="38" t="str">
        <f>IF($C8906="","",IFERROR(_xlfn.XLOOKUP($C8906,'1.PrepList'!$I$2:$I$1500,'1.PrepList'!$G$2:$G$1500,"")&amp;"",""))</f>
        <v/>
      </c>
      <c r="B8906" s="638" t="str">
        <f>IF($C8906="","",IFERROR(_xlfn.XLOOKUP($C8906,'1.PrepList'!$I$2:$I$1500,'1.PrepList'!$H$2:$H$1500,"")&amp;"",""))</f>
        <v/>
      </c>
      <c r="D8906" s="638" t="str">
        <f>IF($C8906="","",IFERROR(_xlfn.XLOOKUP($C8906,'1.PrepList'!$I$2:$I$1500,'1.PrepList'!$J$2:$J$1500,"")&amp;"",""))</f>
        <v/>
      </c>
      <c r="E8906" s="638" t="str">
        <f>IF($C8906="","",IFERROR(_xlfn.XLOOKUP($C8906,'1.PrepList'!$I$2:$I$1500,'1.PrepList'!$N$2:$N$1500,"")&amp;"",""))</f>
        <v/>
      </c>
      <c r="F8906" s="638" t="str">
        <f>IF($C8906="","",IFERROR(_xlfn.XLOOKUP($C8906,'1.PrepList'!$I$2:$I$1500,'1.PrepList'!$K$2:$K$1500,"")&amp;"",""))</f>
        <v/>
      </c>
      <c r="H8906" s="644" t="str">
        <f>IF($C8906="","",IFERROR(IF(_xlfn.XLOOKUP($C8906,tbl_StartedStatus[Bold ID],tbl_StartedStatus[Started])="Started","Yes",IF(_xlfn.XLOOKUP($C8906,tbl_StartedStatus[Bold ID],tbl_StartedStatus[Started])="No Show","No Show","")),""))</f>
        <v/>
      </c>
    </row>
    <row r="8907" spans="1:8" ht="15" customHeight="1" thickBot="1">
      <c r="A8907" s="38" t="str">
        <f>IF($C8907="","",IFERROR(_xlfn.XLOOKUP($C8907,'1.PrepList'!$I$2:$I$1500,'1.PrepList'!$G$2:$G$1500,"")&amp;"",""))</f>
        <v/>
      </c>
      <c r="B8907" s="638" t="str">
        <f>IF($C8907="","",IFERROR(_xlfn.XLOOKUP($C8907,'1.PrepList'!$I$2:$I$1500,'1.PrepList'!$H$2:$H$1500,"")&amp;"",""))</f>
        <v/>
      </c>
      <c r="D8907" s="638" t="str">
        <f>IF($C8907="","",IFERROR(_xlfn.XLOOKUP($C8907,'1.PrepList'!$I$2:$I$1500,'1.PrepList'!$J$2:$J$1500,"")&amp;"",""))</f>
        <v/>
      </c>
      <c r="E8907" s="638" t="str">
        <f>IF($C8907="","",IFERROR(_xlfn.XLOOKUP($C8907,'1.PrepList'!$I$2:$I$1500,'1.PrepList'!$N$2:$N$1500,"")&amp;"",""))</f>
        <v/>
      </c>
      <c r="F8907" s="638" t="str">
        <f>IF($C8907="","",IFERROR(_xlfn.XLOOKUP($C8907,'1.PrepList'!$I$2:$I$1500,'1.PrepList'!$K$2:$K$1500,"")&amp;"",""))</f>
        <v/>
      </c>
      <c r="H8907" s="644" t="str">
        <f>IF($C8907="","",IFERROR(IF(_xlfn.XLOOKUP($C8907,tbl_StartedStatus[Bold ID],tbl_StartedStatus[Started])="Started","Yes",IF(_xlfn.XLOOKUP($C8907,tbl_StartedStatus[Bold ID],tbl_StartedStatus[Started])="No Show","No Show","")),""))</f>
        <v/>
      </c>
    </row>
    <row r="8908" spans="1:8" ht="15" customHeight="1" thickBot="1">
      <c r="A8908" s="38" t="str">
        <f>IF($C8908="","",IFERROR(_xlfn.XLOOKUP($C8908,'1.PrepList'!$I$2:$I$1500,'1.PrepList'!$G$2:$G$1500,"")&amp;"",""))</f>
        <v/>
      </c>
      <c r="B8908" s="638" t="str">
        <f>IF($C8908="","",IFERROR(_xlfn.XLOOKUP($C8908,'1.PrepList'!$I$2:$I$1500,'1.PrepList'!$H$2:$H$1500,"")&amp;"",""))</f>
        <v/>
      </c>
      <c r="D8908" s="638" t="str">
        <f>IF($C8908="","",IFERROR(_xlfn.XLOOKUP($C8908,'1.PrepList'!$I$2:$I$1500,'1.PrepList'!$J$2:$J$1500,"")&amp;"",""))</f>
        <v/>
      </c>
      <c r="E8908" s="638" t="str">
        <f>IF($C8908="","",IFERROR(_xlfn.XLOOKUP($C8908,'1.PrepList'!$I$2:$I$1500,'1.PrepList'!$N$2:$N$1500,"")&amp;"",""))</f>
        <v/>
      </c>
      <c r="F8908" s="638" t="str">
        <f>IF($C8908="","",IFERROR(_xlfn.XLOOKUP($C8908,'1.PrepList'!$I$2:$I$1500,'1.PrepList'!$K$2:$K$1500,"")&amp;"",""))</f>
        <v/>
      </c>
      <c r="H8908" s="644" t="str">
        <f>IF($C8908="","",IFERROR(IF(_xlfn.XLOOKUP($C8908,tbl_StartedStatus[Bold ID],tbl_StartedStatus[Started])="Started","Yes",IF(_xlfn.XLOOKUP($C8908,tbl_StartedStatus[Bold ID],tbl_StartedStatus[Started])="No Show","No Show","")),""))</f>
        <v/>
      </c>
    </row>
    <row r="8909" spans="1:8" ht="15" customHeight="1" thickBot="1">
      <c r="A8909" s="38" t="str">
        <f>IF($C8909="","",IFERROR(_xlfn.XLOOKUP($C8909,'1.PrepList'!$I$2:$I$1500,'1.PrepList'!$G$2:$G$1500,"")&amp;"",""))</f>
        <v/>
      </c>
      <c r="B8909" s="638" t="str">
        <f>IF($C8909="","",IFERROR(_xlfn.XLOOKUP($C8909,'1.PrepList'!$I$2:$I$1500,'1.PrepList'!$H$2:$H$1500,"")&amp;"",""))</f>
        <v/>
      </c>
      <c r="D8909" s="638" t="str">
        <f>IF($C8909="","",IFERROR(_xlfn.XLOOKUP($C8909,'1.PrepList'!$I$2:$I$1500,'1.PrepList'!$J$2:$J$1500,"")&amp;"",""))</f>
        <v/>
      </c>
      <c r="E8909" s="638" t="str">
        <f>IF($C8909="","",IFERROR(_xlfn.XLOOKUP($C8909,'1.PrepList'!$I$2:$I$1500,'1.PrepList'!$N$2:$N$1500,"")&amp;"",""))</f>
        <v/>
      </c>
      <c r="F8909" s="638" t="str">
        <f>IF($C8909="","",IFERROR(_xlfn.XLOOKUP($C8909,'1.PrepList'!$I$2:$I$1500,'1.PrepList'!$K$2:$K$1500,"")&amp;"",""))</f>
        <v/>
      </c>
      <c r="H8909" s="644" t="str">
        <f>IF($C8909="","",IFERROR(IF(_xlfn.XLOOKUP($C8909,tbl_StartedStatus[Bold ID],tbl_StartedStatus[Started])="Started","Yes",IF(_xlfn.XLOOKUP($C8909,tbl_StartedStatus[Bold ID],tbl_StartedStatus[Started])="No Show","No Show","")),""))</f>
        <v/>
      </c>
    </row>
    <row r="8910" spans="1:8" ht="15" customHeight="1" thickBot="1">
      <c r="A8910" s="38" t="str">
        <f>IF($C8910="","",IFERROR(_xlfn.XLOOKUP($C8910,'1.PrepList'!$I$2:$I$1500,'1.PrepList'!$G$2:$G$1500,"")&amp;"",""))</f>
        <v/>
      </c>
      <c r="B8910" s="638" t="str">
        <f>IF($C8910="","",IFERROR(_xlfn.XLOOKUP($C8910,'1.PrepList'!$I$2:$I$1500,'1.PrepList'!$H$2:$H$1500,"")&amp;"",""))</f>
        <v/>
      </c>
      <c r="D8910" s="638" t="str">
        <f>IF($C8910="","",IFERROR(_xlfn.XLOOKUP($C8910,'1.PrepList'!$I$2:$I$1500,'1.PrepList'!$J$2:$J$1500,"")&amp;"",""))</f>
        <v/>
      </c>
      <c r="E8910" s="638" t="str">
        <f>IF($C8910="","",IFERROR(_xlfn.XLOOKUP($C8910,'1.PrepList'!$I$2:$I$1500,'1.PrepList'!$N$2:$N$1500,"")&amp;"",""))</f>
        <v/>
      </c>
      <c r="F8910" s="638" t="str">
        <f>IF($C8910="","",IFERROR(_xlfn.XLOOKUP($C8910,'1.PrepList'!$I$2:$I$1500,'1.PrepList'!$K$2:$K$1500,"")&amp;"",""))</f>
        <v/>
      </c>
      <c r="H8910" s="644" t="str">
        <f>IF($C8910="","",IFERROR(IF(_xlfn.XLOOKUP($C8910,tbl_StartedStatus[Bold ID],tbl_StartedStatus[Started])="Started","Yes",IF(_xlfn.XLOOKUP($C8910,tbl_StartedStatus[Bold ID],tbl_StartedStatus[Started])="No Show","No Show","")),""))</f>
        <v/>
      </c>
    </row>
    <row r="8911" spans="1:8" ht="15" customHeight="1" thickBot="1">
      <c r="A8911" s="38" t="str">
        <f>IF($C8911="","",IFERROR(_xlfn.XLOOKUP($C8911,'1.PrepList'!$I$2:$I$1500,'1.PrepList'!$G$2:$G$1500,"")&amp;"",""))</f>
        <v/>
      </c>
      <c r="B8911" s="638" t="str">
        <f>IF($C8911="","",IFERROR(_xlfn.XLOOKUP($C8911,'1.PrepList'!$I$2:$I$1500,'1.PrepList'!$H$2:$H$1500,"")&amp;"",""))</f>
        <v/>
      </c>
      <c r="D8911" s="638" t="str">
        <f>IF($C8911="","",IFERROR(_xlfn.XLOOKUP($C8911,'1.PrepList'!$I$2:$I$1500,'1.PrepList'!$J$2:$J$1500,"")&amp;"",""))</f>
        <v/>
      </c>
      <c r="E8911" s="638" t="str">
        <f>IF($C8911="","",IFERROR(_xlfn.XLOOKUP($C8911,'1.PrepList'!$I$2:$I$1500,'1.PrepList'!$N$2:$N$1500,"")&amp;"",""))</f>
        <v/>
      </c>
      <c r="F8911" s="638" t="str">
        <f>IF($C8911="","",IFERROR(_xlfn.XLOOKUP($C8911,'1.PrepList'!$I$2:$I$1500,'1.PrepList'!$K$2:$K$1500,"")&amp;"",""))</f>
        <v/>
      </c>
      <c r="H8911" s="644" t="str">
        <f>IF($C8911="","",IFERROR(IF(_xlfn.XLOOKUP($C8911,tbl_StartedStatus[Bold ID],tbl_StartedStatus[Started])="Started","Yes",IF(_xlfn.XLOOKUP($C8911,tbl_StartedStatus[Bold ID],tbl_StartedStatus[Started])="No Show","No Show","")),""))</f>
        <v/>
      </c>
    </row>
    <row r="8912" spans="1:8" ht="15" customHeight="1" thickBot="1">
      <c r="A8912" s="38" t="str">
        <f>IF($C8912="","",IFERROR(_xlfn.XLOOKUP($C8912,'1.PrepList'!$I$2:$I$1500,'1.PrepList'!$G$2:$G$1500,"")&amp;"",""))</f>
        <v/>
      </c>
      <c r="B8912" s="638" t="str">
        <f>IF($C8912="","",IFERROR(_xlfn.XLOOKUP($C8912,'1.PrepList'!$I$2:$I$1500,'1.PrepList'!$H$2:$H$1500,"")&amp;"",""))</f>
        <v/>
      </c>
      <c r="D8912" s="638" t="str">
        <f>IF($C8912="","",IFERROR(_xlfn.XLOOKUP($C8912,'1.PrepList'!$I$2:$I$1500,'1.PrepList'!$J$2:$J$1500,"")&amp;"",""))</f>
        <v/>
      </c>
      <c r="E8912" s="638" t="str">
        <f>IF($C8912="","",IFERROR(_xlfn.XLOOKUP($C8912,'1.PrepList'!$I$2:$I$1500,'1.PrepList'!$N$2:$N$1500,"")&amp;"",""))</f>
        <v/>
      </c>
      <c r="F8912" s="638" t="str">
        <f>IF($C8912="","",IFERROR(_xlfn.XLOOKUP($C8912,'1.PrepList'!$I$2:$I$1500,'1.PrepList'!$K$2:$K$1500,"")&amp;"",""))</f>
        <v/>
      </c>
      <c r="H8912" s="644" t="str">
        <f>IF($C8912="","",IFERROR(IF(_xlfn.XLOOKUP($C8912,tbl_StartedStatus[Bold ID],tbl_StartedStatus[Started])="Started","Yes",IF(_xlfn.XLOOKUP($C8912,tbl_StartedStatus[Bold ID],tbl_StartedStatus[Started])="No Show","No Show","")),""))</f>
        <v/>
      </c>
    </row>
    <row r="8913" spans="1:8" ht="15" customHeight="1" thickBot="1">
      <c r="A8913" s="38" t="str">
        <f>IF($C8913="","",IFERROR(_xlfn.XLOOKUP($C8913,'1.PrepList'!$I$2:$I$1500,'1.PrepList'!$G$2:$G$1500,"")&amp;"",""))</f>
        <v/>
      </c>
      <c r="B8913" s="638" t="str">
        <f>IF($C8913="","",IFERROR(_xlfn.XLOOKUP($C8913,'1.PrepList'!$I$2:$I$1500,'1.PrepList'!$H$2:$H$1500,"")&amp;"",""))</f>
        <v/>
      </c>
      <c r="D8913" s="638" t="str">
        <f>IF($C8913="","",IFERROR(_xlfn.XLOOKUP($C8913,'1.PrepList'!$I$2:$I$1500,'1.PrepList'!$J$2:$J$1500,"")&amp;"",""))</f>
        <v/>
      </c>
      <c r="E8913" s="638" t="str">
        <f>IF($C8913="","",IFERROR(_xlfn.XLOOKUP($C8913,'1.PrepList'!$I$2:$I$1500,'1.PrepList'!$N$2:$N$1500,"")&amp;"",""))</f>
        <v/>
      </c>
      <c r="F8913" s="638" t="str">
        <f>IF($C8913="","",IFERROR(_xlfn.XLOOKUP($C8913,'1.PrepList'!$I$2:$I$1500,'1.PrepList'!$K$2:$K$1500,"")&amp;"",""))</f>
        <v/>
      </c>
      <c r="H8913" s="644" t="str">
        <f>IF($C8913="","",IFERROR(IF(_xlfn.XLOOKUP($C8913,tbl_StartedStatus[Bold ID],tbl_StartedStatus[Started])="Started","Yes",IF(_xlfn.XLOOKUP($C8913,tbl_StartedStatus[Bold ID],tbl_StartedStatus[Started])="No Show","No Show","")),""))</f>
        <v/>
      </c>
    </row>
    <row r="8914" spans="1:8" ht="15" customHeight="1" thickBot="1">
      <c r="A8914" s="38" t="str">
        <f>IF($C8914="","",IFERROR(_xlfn.XLOOKUP($C8914,'1.PrepList'!$I$2:$I$1500,'1.PrepList'!$G$2:$G$1500,"")&amp;"",""))</f>
        <v/>
      </c>
      <c r="B8914" s="638" t="str">
        <f>IF($C8914="","",IFERROR(_xlfn.XLOOKUP($C8914,'1.PrepList'!$I$2:$I$1500,'1.PrepList'!$H$2:$H$1500,"")&amp;"",""))</f>
        <v/>
      </c>
      <c r="D8914" s="638" t="str">
        <f>IF($C8914="","",IFERROR(_xlfn.XLOOKUP($C8914,'1.PrepList'!$I$2:$I$1500,'1.PrepList'!$J$2:$J$1500,"")&amp;"",""))</f>
        <v/>
      </c>
      <c r="E8914" s="638" t="str">
        <f>IF($C8914="","",IFERROR(_xlfn.XLOOKUP($C8914,'1.PrepList'!$I$2:$I$1500,'1.PrepList'!$N$2:$N$1500,"")&amp;"",""))</f>
        <v/>
      </c>
      <c r="F8914" s="638" t="str">
        <f>IF($C8914="","",IFERROR(_xlfn.XLOOKUP($C8914,'1.PrepList'!$I$2:$I$1500,'1.PrepList'!$K$2:$K$1500,"")&amp;"",""))</f>
        <v/>
      </c>
      <c r="H8914" s="644" t="str">
        <f>IF($C8914="","",IFERROR(IF(_xlfn.XLOOKUP($C8914,tbl_StartedStatus[Bold ID],tbl_StartedStatus[Started])="Started","Yes",IF(_xlfn.XLOOKUP($C8914,tbl_StartedStatus[Bold ID],tbl_StartedStatus[Started])="No Show","No Show","")),""))</f>
        <v/>
      </c>
    </row>
    <row r="8915" spans="1:8" ht="15" customHeight="1" thickBot="1">
      <c r="A8915" s="38" t="str">
        <f>IF($C8915="","",IFERROR(_xlfn.XLOOKUP($C8915,'1.PrepList'!$I$2:$I$1500,'1.PrepList'!$G$2:$G$1500,"")&amp;"",""))</f>
        <v/>
      </c>
      <c r="B8915" s="638" t="str">
        <f>IF($C8915="","",IFERROR(_xlfn.XLOOKUP($C8915,'1.PrepList'!$I$2:$I$1500,'1.PrepList'!$H$2:$H$1500,"")&amp;"",""))</f>
        <v/>
      </c>
      <c r="D8915" s="638" t="str">
        <f>IF($C8915="","",IFERROR(_xlfn.XLOOKUP($C8915,'1.PrepList'!$I$2:$I$1500,'1.PrepList'!$J$2:$J$1500,"")&amp;"",""))</f>
        <v/>
      </c>
      <c r="E8915" s="638" t="str">
        <f>IF($C8915="","",IFERROR(_xlfn.XLOOKUP($C8915,'1.PrepList'!$I$2:$I$1500,'1.PrepList'!$N$2:$N$1500,"")&amp;"",""))</f>
        <v/>
      </c>
      <c r="F8915" s="638" t="str">
        <f>IF($C8915="","",IFERROR(_xlfn.XLOOKUP($C8915,'1.PrepList'!$I$2:$I$1500,'1.PrepList'!$K$2:$K$1500,"")&amp;"",""))</f>
        <v/>
      </c>
      <c r="H8915" s="644" t="str">
        <f>IF($C8915="","",IFERROR(IF(_xlfn.XLOOKUP($C8915,tbl_StartedStatus[Bold ID],tbl_StartedStatus[Started])="Started","Yes",IF(_xlfn.XLOOKUP($C8915,tbl_StartedStatus[Bold ID],tbl_StartedStatus[Started])="No Show","No Show","")),""))</f>
        <v/>
      </c>
    </row>
    <row r="8916" spans="1:8" ht="15" customHeight="1" thickBot="1">
      <c r="A8916" s="38" t="str">
        <f>IF($C8916="","",IFERROR(_xlfn.XLOOKUP($C8916,'1.PrepList'!$I$2:$I$1500,'1.PrepList'!$G$2:$G$1500,"")&amp;"",""))</f>
        <v/>
      </c>
      <c r="B8916" s="638" t="str">
        <f>IF($C8916="","",IFERROR(_xlfn.XLOOKUP($C8916,'1.PrepList'!$I$2:$I$1500,'1.PrepList'!$H$2:$H$1500,"")&amp;"",""))</f>
        <v/>
      </c>
      <c r="D8916" s="638" t="str">
        <f>IF($C8916="","",IFERROR(_xlfn.XLOOKUP($C8916,'1.PrepList'!$I$2:$I$1500,'1.PrepList'!$J$2:$J$1500,"")&amp;"",""))</f>
        <v/>
      </c>
      <c r="E8916" s="638" t="str">
        <f>IF($C8916="","",IFERROR(_xlfn.XLOOKUP($C8916,'1.PrepList'!$I$2:$I$1500,'1.PrepList'!$N$2:$N$1500,"")&amp;"",""))</f>
        <v/>
      </c>
      <c r="F8916" s="638" t="str">
        <f>IF($C8916="","",IFERROR(_xlfn.XLOOKUP($C8916,'1.PrepList'!$I$2:$I$1500,'1.PrepList'!$K$2:$K$1500,"")&amp;"",""))</f>
        <v/>
      </c>
      <c r="H8916" s="644" t="str">
        <f>IF($C8916="","",IFERROR(IF(_xlfn.XLOOKUP($C8916,tbl_StartedStatus[Bold ID],tbl_StartedStatus[Started])="Started","Yes",IF(_xlfn.XLOOKUP($C8916,tbl_StartedStatus[Bold ID],tbl_StartedStatus[Started])="No Show","No Show","")),""))</f>
        <v/>
      </c>
    </row>
    <row r="8917" spans="1:8" ht="15" customHeight="1" thickBot="1">
      <c r="A8917" s="38" t="str">
        <f>IF($C8917="","",IFERROR(_xlfn.XLOOKUP($C8917,'1.PrepList'!$I$2:$I$1500,'1.PrepList'!$G$2:$G$1500,"")&amp;"",""))</f>
        <v/>
      </c>
      <c r="B8917" s="638" t="str">
        <f>IF($C8917="","",IFERROR(_xlfn.XLOOKUP($C8917,'1.PrepList'!$I$2:$I$1500,'1.PrepList'!$H$2:$H$1500,"")&amp;"",""))</f>
        <v/>
      </c>
      <c r="D8917" s="638" t="str">
        <f>IF($C8917="","",IFERROR(_xlfn.XLOOKUP($C8917,'1.PrepList'!$I$2:$I$1500,'1.PrepList'!$J$2:$J$1500,"")&amp;"",""))</f>
        <v/>
      </c>
      <c r="E8917" s="638" t="str">
        <f>IF($C8917="","",IFERROR(_xlfn.XLOOKUP($C8917,'1.PrepList'!$I$2:$I$1500,'1.PrepList'!$N$2:$N$1500,"")&amp;"",""))</f>
        <v/>
      </c>
      <c r="F8917" s="638" t="str">
        <f>IF($C8917="","",IFERROR(_xlfn.XLOOKUP($C8917,'1.PrepList'!$I$2:$I$1500,'1.PrepList'!$K$2:$K$1500,"")&amp;"",""))</f>
        <v/>
      </c>
      <c r="H8917" s="644" t="str">
        <f>IF($C8917="","",IFERROR(IF(_xlfn.XLOOKUP($C8917,tbl_StartedStatus[Bold ID],tbl_StartedStatus[Started])="Started","Yes",IF(_xlfn.XLOOKUP($C8917,tbl_StartedStatus[Bold ID],tbl_StartedStatus[Started])="No Show","No Show","")),""))</f>
        <v/>
      </c>
    </row>
    <row r="8918" spans="1:8" ht="15" customHeight="1" thickBot="1">
      <c r="A8918" s="38" t="str">
        <f>IF($C8918="","",IFERROR(_xlfn.XLOOKUP($C8918,'1.PrepList'!$I$2:$I$1500,'1.PrepList'!$G$2:$G$1500,"")&amp;"",""))</f>
        <v/>
      </c>
      <c r="B8918" s="638" t="str">
        <f>IF($C8918="","",IFERROR(_xlfn.XLOOKUP($C8918,'1.PrepList'!$I$2:$I$1500,'1.PrepList'!$H$2:$H$1500,"")&amp;"",""))</f>
        <v/>
      </c>
      <c r="D8918" s="638" t="str">
        <f>IF($C8918="","",IFERROR(_xlfn.XLOOKUP($C8918,'1.PrepList'!$I$2:$I$1500,'1.PrepList'!$J$2:$J$1500,"")&amp;"",""))</f>
        <v/>
      </c>
      <c r="E8918" s="638" t="str">
        <f>IF($C8918="","",IFERROR(_xlfn.XLOOKUP($C8918,'1.PrepList'!$I$2:$I$1500,'1.PrepList'!$N$2:$N$1500,"")&amp;"",""))</f>
        <v/>
      </c>
      <c r="F8918" s="638" t="str">
        <f>IF($C8918="","",IFERROR(_xlfn.XLOOKUP($C8918,'1.PrepList'!$I$2:$I$1500,'1.PrepList'!$K$2:$K$1500,"")&amp;"",""))</f>
        <v/>
      </c>
      <c r="H8918" s="644" t="str">
        <f>IF($C8918="","",IFERROR(IF(_xlfn.XLOOKUP($C8918,tbl_StartedStatus[Bold ID],tbl_StartedStatus[Started])="Started","Yes",IF(_xlfn.XLOOKUP($C8918,tbl_StartedStatus[Bold ID],tbl_StartedStatus[Started])="No Show","No Show","")),""))</f>
        <v/>
      </c>
    </row>
    <row r="8919" spans="1:8" ht="15" customHeight="1" thickBot="1">
      <c r="A8919" s="38" t="str">
        <f>IF($C8919="","",IFERROR(_xlfn.XLOOKUP($C8919,'1.PrepList'!$I$2:$I$1500,'1.PrepList'!$G$2:$G$1500,"")&amp;"",""))</f>
        <v/>
      </c>
      <c r="B8919" s="638" t="str">
        <f>IF($C8919="","",IFERROR(_xlfn.XLOOKUP($C8919,'1.PrepList'!$I$2:$I$1500,'1.PrepList'!$H$2:$H$1500,"")&amp;"",""))</f>
        <v/>
      </c>
      <c r="D8919" s="638" t="str">
        <f>IF($C8919="","",IFERROR(_xlfn.XLOOKUP($C8919,'1.PrepList'!$I$2:$I$1500,'1.PrepList'!$J$2:$J$1500,"")&amp;"",""))</f>
        <v/>
      </c>
      <c r="E8919" s="638" t="str">
        <f>IF($C8919="","",IFERROR(_xlfn.XLOOKUP($C8919,'1.PrepList'!$I$2:$I$1500,'1.PrepList'!$N$2:$N$1500,"")&amp;"",""))</f>
        <v/>
      </c>
      <c r="F8919" s="638" t="str">
        <f>IF($C8919="","",IFERROR(_xlfn.XLOOKUP($C8919,'1.PrepList'!$I$2:$I$1500,'1.PrepList'!$K$2:$K$1500,"")&amp;"",""))</f>
        <v/>
      </c>
      <c r="H8919" s="644" t="str">
        <f>IF($C8919="","",IFERROR(IF(_xlfn.XLOOKUP($C8919,tbl_StartedStatus[Bold ID],tbl_StartedStatus[Started])="Started","Yes",IF(_xlfn.XLOOKUP($C8919,tbl_StartedStatus[Bold ID],tbl_StartedStatus[Started])="No Show","No Show","")),""))</f>
        <v/>
      </c>
    </row>
    <row r="8920" spans="1:8" ht="15" customHeight="1" thickBot="1">
      <c r="A8920" s="38" t="str">
        <f>IF($C8920="","",IFERROR(_xlfn.XLOOKUP($C8920,'1.PrepList'!$I$2:$I$1500,'1.PrepList'!$G$2:$G$1500,"")&amp;"",""))</f>
        <v/>
      </c>
      <c r="B8920" s="638" t="str">
        <f>IF($C8920="","",IFERROR(_xlfn.XLOOKUP($C8920,'1.PrepList'!$I$2:$I$1500,'1.PrepList'!$H$2:$H$1500,"")&amp;"",""))</f>
        <v/>
      </c>
      <c r="D8920" s="638" t="str">
        <f>IF($C8920="","",IFERROR(_xlfn.XLOOKUP($C8920,'1.PrepList'!$I$2:$I$1500,'1.PrepList'!$J$2:$J$1500,"")&amp;"",""))</f>
        <v/>
      </c>
      <c r="E8920" s="638" t="str">
        <f>IF($C8920="","",IFERROR(_xlfn.XLOOKUP($C8920,'1.PrepList'!$I$2:$I$1500,'1.PrepList'!$N$2:$N$1500,"")&amp;"",""))</f>
        <v/>
      </c>
      <c r="F8920" s="638" t="str">
        <f>IF($C8920="","",IFERROR(_xlfn.XLOOKUP($C8920,'1.PrepList'!$I$2:$I$1500,'1.PrepList'!$K$2:$K$1500,"")&amp;"",""))</f>
        <v/>
      </c>
      <c r="H8920" s="644" t="str">
        <f>IF($C8920="","",IFERROR(IF(_xlfn.XLOOKUP($C8920,tbl_StartedStatus[Bold ID],tbl_StartedStatus[Started])="Started","Yes",IF(_xlfn.XLOOKUP($C8920,tbl_StartedStatus[Bold ID],tbl_StartedStatus[Started])="No Show","No Show","")),""))</f>
        <v/>
      </c>
    </row>
    <row r="8921" spans="1:8" ht="15" customHeight="1" thickBot="1">
      <c r="A8921" s="38" t="str">
        <f>IF($C8921="","",IFERROR(_xlfn.XLOOKUP($C8921,'1.PrepList'!$I$2:$I$1500,'1.PrepList'!$G$2:$G$1500,"")&amp;"",""))</f>
        <v/>
      </c>
      <c r="B8921" s="638" t="str">
        <f>IF($C8921="","",IFERROR(_xlfn.XLOOKUP($C8921,'1.PrepList'!$I$2:$I$1500,'1.PrepList'!$H$2:$H$1500,"")&amp;"",""))</f>
        <v/>
      </c>
      <c r="D8921" s="638" t="str">
        <f>IF($C8921="","",IFERROR(_xlfn.XLOOKUP($C8921,'1.PrepList'!$I$2:$I$1500,'1.PrepList'!$J$2:$J$1500,"")&amp;"",""))</f>
        <v/>
      </c>
      <c r="E8921" s="638" t="str">
        <f>IF($C8921="","",IFERROR(_xlfn.XLOOKUP($C8921,'1.PrepList'!$I$2:$I$1500,'1.PrepList'!$N$2:$N$1500,"")&amp;"",""))</f>
        <v/>
      </c>
      <c r="F8921" s="638" t="str">
        <f>IF($C8921="","",IFERROR(_xlfn.XLOOKUP($C8921,'1.PrepList'!$I$2:$I$1500,'1.PrepList'!$K$2:$K$1500,"")&amp;"",""))</f>
        <v/>
      </c>
      <c r="H8921" s="644" t="str">
        <f>IF($C8921="","",IFERROR(IF(_xlfn.XLOOKUP($C8921,tbl_StartedStatus[Bold ID],tbl_StartedStatus[Started])="Started","Yes",IF(_xlfn.XLOOKUP($C8921,tbl_StartedStatus[Bold ID],tbl_StartedStatus[Started])="No Show","No Show","")),""))</f>
        <v/>
      </c>
    </row>
    <row r="8922" spans="1:8" ht="15" customHeight="1" thickBot="1">
      <c r="A8922" s="38" t="str">
        <f>IF($C8922="","",IFERROR(_xlfn.XLOOKUP($C8922,'1.PrepList'!$I$2:$I$1500,'1.PrepList'!$G$2:$G$1500,"")&amp;"",""))</f>
        <v/>
      </c>
      <c r="B8922" s="638" t="str">
        <f>IF($C8922="","",IFERROR(_xlfn.XLOOKUP($C8922,'1.PrepList'!$I$2:$I$1500,'1.PrepList'!$H$2:$H$1500,"")&amp;"",""))</f>
        <v/>
      </c>
      <c r="D8922" s="638" t="str">
        <f>IF($C8922="","",IFERROR(_xlfn.XLOOKUP($C8922,'1.PrepList'!$I$2:$I$1500,'1.PrepList'!$J$2:$J$1500,"")&amp;"",""))</f>
        <v/>
      </c>
      <c r="E8922" s="638" t="str">
        <f>IF($C8922="","",IFERROR(_xlfn.XLOOKUP($C8922,'1.PrepList'!$I$2:$I$1500,'1.PrepList'!$N$2:$N$1500,"")&amp;"",""))</f>
        <v/>
      </c>
      <c r="F8922" s="638" t="str">
        <f>IF($C8922="","",IFERROR(_xlfn.XLOOKUP($C8922,'1.PrepList'!$I$2:$I$1500,'1.PrepList'!$K$2:$K$1500,"")&amp;"",""))</f>
        <v/>
      </c>
      <c r="H8922" s="644" t="str">
        <f>IF($C8922="","",IFERROR(IF(_xlfn.XLOOKUP($C8922,tbl_StartedStatus[Bold ID],tbl_StartedStatus[Started])="Started","Yes",IF(_xlfn.XLOOKUP($C8922,tbl_StartedStatus[Bold ID],tbl_StartedStatus[Started])="No Show","No Show","")),""))</f>
        <v/>
      </c>
    </row>
    <row r="8923" spans="1:8" ht="15" customHeight="1" thickBot="1">
      <c r="A8923" s="38" t="str">
        <f>IF($C8923="","",IFERROR(_xlfn.XLOOKUP($C8923,'1.PrepList'!$I$2:$I$1500,'1.PrepList'!$G$2:$G$1500,"")&amp;"",""))</f>
        <v/>
      </c>
      <c r="B8923" s="638" t="str">
        <f>IF($C8923="","",IFERROR(_xlfn.XLOOKUP($C8923,'1.PrepList'!$I$2:$I$1500,'1.PrepList'!$H$2:$H$1500,"")&amp;"",""))</f>
        <v/>
      </c>
      <c r="D8923" s="638" t="str">
        <f>IF($C8923="","",IFERROR(_xlfn.XLOOKUP($C8923,'1.PrepList'!$I$2:$I$1500,'1.PrepList'!$J$2:$J$1500,"")&amp;"",""))</f>
        <v/>
      </c>
      <c r="E8923" s="638" t="str">
        <f>IF($C8923="","",IFERROR(_xlfn.XLOOKUP($C8923,'1.PrepList'!$I$2:$I$1500,'1.PrepList'!$N$2:$N$1500,"")&amp;"",""))</f>
        <v/>
      </c>
      <c r="F8923" s="638" t="str">
        <f>IF($C8923="","",IFERROR(_xlfn.XLOOKUP($C8923,'1.PrepList'!$I$2:$I$1500,'1.PrepList'!$K$2:$K$1500,"")&amp;"",""))</f>
        <v/>
      </c>
      <c r="H8923" s="644" t="str">
        <f>IF($C8923="","",IFERROR(IF(_xlfn.XLOOKUP($C8923,tbl_StartedStatus[Bold ID],tbl_StartedStatus[Started])="Started","Yes",IF(_xlfn.XLOOKUP($C8923,tbl_StartedStatus[Bold ID],tbl_StartedStatus[Started])="No Show","No Show","")),""))</f>
        <v/>
      </c>
    </row>
    <row r="8924" spans="1:8" ht="15" customHeight="1" thickBot="1">
      <c r="A8924" s="38" t="str">
        <f>IF($C8924="","",IFERROR(_xlfn.XLOOKUP($C8924,'1.PrepList'!$I$2:$I$1500,'1.PrepList'!$G$2:$G$1500,"")&amp;"",""))</f>
        <v/>
      </c>
      <c r="B8924" s="638" t="str">
        <f>IF($C8924="","",IFERROR(_xlfn.XLOOKUP($C8924,'1.PrepList'!$I$2:$I$1500,'1.PrepList'!$H$2:$H$1500,"")&amp;"",""))</f>
        <v/>
      </c>
      <c r="D8924" s="638" t="str">
        <f>IF($C8924="","",IFERROR(_xlfn.XLOOKUP($C8924,'1.PrepList'!$I$2:$I$1500,'1.PrepList'!$J$2:$J$1500,"")&amp;"",""))</f>
        <v/>
      </c>
      <c r="E8924" s="638" t="str">
        <f>IF($C8924="","",IFERROR(_xlfn.XLOOKUP($C8924,'1.PrepList'!$I$2:$I$1500,'1.PrepList'!$N$2:$N$1500,"")&amp;"",""))</f>
        <v/>
      </c>
      <c r="F8924" s="638" t="str">
        <f>IF($C8924="","",IFERROR(_xlfn.XLOOKUP($C8924,'1.PrepList'!$I$2:$I$1500,'1.PrepList'!$K$2:$K$1500,"")&amp;"",""))</f>
        <v/>
      </c>
      <c r="H8924" s="644" t="str">
        <f>IF($C8924="","",IFERROR(IF(_xlfn.XLOOKUP($C8924,tbl_StartedStatus[Bold ID],tbl_StartedStatus[Started])="Started","Yes",IF(_xlfn.XLOOKUP($C8924,tbl_StartedStatus[Bold ID],tbl_StartedStatus[Started])="No Show","No Show","")),""))</f>
        <v/>
      </c>
    </row>
    <row r="8925" spans="1:8" ht="15" customHeight="1" thickBot="1">
      <c r="A8925" s="38" t="str">
        <f>IF($C8925="","",IFERROR(_xlfn.XLOOKUP($C8925,'1.PrepList'!$I$2:$I$1500,'1.PrepList'!$G$2:$G$1500,"")&amp;"",""))</f>
        <v/>
      </c>
      <c r="B8925" s="638" t="str">
        <f>IF($C8925="","",IFERROR(_xlfn.XLOOKUP($C8925,'1.PrepList'!$I$2:$I$1500,'1.PrepList'!$H$2:$H$1500,"")&amp;"",""))</f>
        <v/>
      </c>
      <c r="D8925" s="638" t="str">
        <f>IF($C8925="","",IFERROR(_xlfn.XLOOKUP($C8925,'1.PrepList'!$I$2:$I$1500,'1.PrepList'!$J$2:$J$1500,"")&amp;"",""))</f>
        <v/>
      </c>
      <c r="E8925" s="638" t="str">
        <f>IF($C8925="","",IFERROR(_xlfn.XLOOKUP($C8925,'1.PrepList'!$I$2:$I$1500,'1.PrepList'!$N$2:$N$1500,"")&amp;"",""))</f>
        <v/>
      </c>
      <c r="F8925" s="638" t="str">
        <f>IF($C8925="","",IFERROR(_xlfn.XLOOKUP($C8925,'1.PrepList'!$I$2:$I$1500,'1.PrepList'!$K$2:$K$1500,"")&amp;"",""))</f>
        <v/>
      </c>
      <c r="H8925" s="644" t="str">
        <f>IF($C8925="","",IFERROR(IF(_xlfn.XLOOKUP($C8925,tbl_StartedStatus[Bold ID],tbl_StartedStatus[Started])="Started","Yes",IF(_xlfn.XLOOKUP($C8925,tbl_StartedStatus[Bold ID],tbl_StartedStatus[Started])="No Show","No Show","")),""))</f>
        <v/>
      </c>
    </row>
    <row r="8926" spans="1:8" ht="15" customHeight="1" thickBot="1">
      <c r="A8926" s="38" t="str">
        <f>IF($C8926="","",IFERROR(_xlfn.XLOOKUP($C8926,'1.PrepList'!$I$2:$I$1500,'1.PrepList'!$G$2:$G$1500,"")&amp;"",""))</f>
        <v/>
      </c>
      <c r="B8926" s="638" t="str">
        <f>IF($C8926="","",IFERROR(_xlfn.XLOOKUP($C8926,'1.PrepList'!$I$2:$I$1500,'1.PrepList'!$H$2:$H$1500,"")&amp;"",""))</f>
        <v/>
      </c>
      <c r="D8926" s="638" t="str">
        <f>IF($C8926="","",IFERROR(_xlfn.XLOOKUP($C8926,'1.PrepList'!$I$2:$I$1500,'1.PrepList'!$J$2:$J$1500,"")&amp;"",""))</f>
        <v/>
      </c>
      <c r="E8926" s="638" t="str">
        <f>IF($C8926="","",IFERROR(_xlfn.XLOOKUP($C8926,'1.PrepList'!$I$2:$I$1500,'1.PrepList'!$N$2:$N$1500,"")&amp;"",""))</f>
        <v/>
      </c>
      <c r="F8926" s="638" t="str">
        <f>IF($C8926="","",IFERROR(_xlfn.XLOOKUP($C8926,'1.PrepList'!$I$2:$I$1500,'1.PrepList'!$K$2:$K$1500,"")&amp;"",""))</f>
        <v/>
      </c>
      <c r="H8926" s="644" t="str">
        <f>IF($C8926="","",IFERROR(IF(_xlfn.XLOOKUP($C8926,tbl_StartedStatus[Bold ID],tbl_StartedStatus[Started])="Started","Yes",IF(_xlfn.XLOOKUP($C8926,tbl_StartedStatus[Bold ID],tbl_StartedStatus[Started])="No Show","No Show","")),""))</f>
        <v/>
      </c>
    </row>
    <row r="8927" spans="1:8" ht="15" customHeight="1" thickBot="1">
      <c r="A8927" s="38" t="str">
        <f>IF($C8927="","",IFERROR(_xlfn.XLOOKUP($C8927,'1.PrepList'!$I$2:$I$1500,'1.PrepList'!$G$2:$G$1500,"")&amp;"",""))</f>
        <v/>
      </c>
      <c r="B8927" s="638" t="str">
        <f>IF($C8927="","",IFERROR(_xlfn.XLOOKUP($C8927,'1.PrepList'!$I$2:$I$1500,'1.PrepList'!$H$2:$H$1500,"")&amp;"",""))</f>
        <v/>
      </c>
      <c r="D8927" s="638" t="str">
        <f>IF($C8927="","",IFERROR(_xlfn.XLOOKUP($C8927,'1.PrepList'!$I$2:$I$1500,'1.PrepList'!$J$2:$J$1500,"")&amp;"",""))</f>
        <v/>
      </c>
      <c r="E8927" s="638" t="str">
        <f>IF($C8927="","",IFERROR(_xlfn.XLOOKUP($C8927,'1.PrepList'!$I$2:$I$1500,'1.PrepList'!$N$2:$N$1500,"")&amp;"",""))</f>
        <v/>
      </c>
      <c r="F8927" s="638" t="str">
        <f>IF($C8927="","",IFERROR(_xlfn.XLOOKUP($C8927,'1.PrepList'!$I$2:$I$1500,'1.PrepList'!$K$2:$K$1500,"")&amp;"",""))</f>
        <v/>
      </c>
      <c r="H8927" s="644" t="str">
        <f>IF($C8927="","",IFERROR(IF(_xlfn.XLOOKUP($C8927,tbl_StartedStatus[Bold ID],tbl_StartedStatus[Started])="Started","Yes",IF(_xlfn.XLOOKUP($C8927,tbl_StartedStatus[Bold ID],tbl_StartedStatus[Started])="No Show","No Show","")),""))</f>
        <v/>
      </c>
    </row>
    <row r="8928" spans="1:8" ht="15" customHeight="1" thickBot="1">
      <c r="A8928" s="38" t="str">
        <f>IF($C8928="","",IFERROR(_xlfn.XLOOKUP($C8928,'1.PrepList'!$I$2:$I$1500,'1.PrepList'!$G$2:$G$1500,"")&amp;"",""))</f>
        <v/>
      </c>
      <c r="B8928" s="638" t="str">
        <f>IF($C8928="","",IFERROR(_xlfn.XLOOKUP($C8928,'1.PrepList'!$I$2:$I$1500,'1.PrepList'!$H$2:$H$1500,"")&amp;"",""))</f>
        <v/>
      </c>
      <c r="D8928" s="638" t="str">
        <f>IF($C8928="","",IFERROR(_xlfn.XLOOKUP($C8928,'1.PrepList'!$I$2:$I$1500,'1.PrepList'!$J$2:$J$1500,"")&amp;"",""))</f>
        <v/>
      </c>
      <c r="E8928" s="638" t="str">
        <f>IF($C8928="","",IFERROR(_xlfn.XLOOKUP($C8928,'1.PrepList'!$I$2:$I$1500,'1.PrepList'!$N$2:$N$1500,"")&amp;"",""))</f>
        <v/>
      </c>
      <c r="F8928" s="638" t="str">
        <f>IF($C8928="","",IFERROR(_xlfn.XLOOKUP($C8928,'1.PrepList'!$I$2:$I$1500,'1.PrepList'!$K$2:$K$1500,"")&amp;"",""))</f>
        <v/>
      </c>
      <c r="H8928" s="644" t="str">
        <f>IF($C8928="","",IFERROR(IF(_xlfn.XLOOKUP($C8928,tbl_StartedStatus[Bold ID],tbl_StartedStatus[Started])="Started","Yes",IF(_xlfn.XLOOKUP($C8928,tbl_StartedStatus[Bold ID],tbl_StartedStatus[Started])="No Show","No Show","")),""))</f>
        <v/>
      </c>
    </row>
    <row r="8929" spans="1:8" ht="15" customHeight="1" thickBot="1">
      <c r="A8929" s="38" t="str">
        <f>IF($C8929="","",IFERROR(_xlfn.XLOOKUP($C8929,'1.PrepList'!$I$2:$I$1500,'1.PrepList'!$G$2:$G$1500,"")&amp;"",""))</f>
        <v/>
      </c>
      <c r="B8929" s="638" t="str">
        <f>IF($C8929="","",IFERROR(_xlfn.XLOOKUP($C8929,'1.PrepList'!$I$2:$I$1500,'1.PrepList'!$H$2:$H$1500,"")&amp;"",""))</f>
        <v/>
      </c>
      <c r="D8929" s="638" t="str">
        <f>IF($C8929="","",IFERROR(_xlfn.XLOOKUP($C8929,'1.PrepList'!$I$2:$I$1500,'1.PrepList'!$J$2:$J$1500,"")&amp;"",""))</f>
        <v/>
      </c>
      <c r="E8929" s="638" t="str">
        <f>IF($C8929="","",IFERROR(_xlfn.XLOOKUP($C8929,'1.PrepList'!$I$2:$I$1500,'1.PrepList'!$N$2:$N$1500,"")&amp;"",""))</f>
        <v/>
      </c>
      <c r="F8929" s="638" t="str">
        <f>IF($C8929="","",IFERROR(_xlfn.XLOOKUP($C8929,'1.PrepList'!$I$2:$I$1500,'1.PrepList'!$K$2:$K$1500,"")&amp;"",""))</f>
        <v/>
      </c>
      <c r="H8929" s="644" t="str">
        <f>IF($C8929="","",IFERROR(IF(_xlfn.XLOOKUP($C8929,tbl_StartedStatus[Bold ID],tbl_StartedStatus[Started])="Started","Yes",IF(_xlfn.XLOOKUP($C8929,tbl_StartedStatus[Bold ID],tbl_StartedStatus[Started])="No Show","No Show","")),""))</f>
        <v/>
      </c>
    </row>
    <row r="8930" spans="1:8" ht="15" customHeight="1" thickBot="1">
      <c r="A8930" s="38" t="str">
        <f>IF($C8930="","",IFERROR(_xlfn.XLOOKUP($C8930,'1.PrepList'!$I$2:$I$1500,'1.PrepList'!$G$2:$G$1500,"")&amp;"",""))</f>
        <v/>
      </c>
      <c r="B8930" s="638" t="str">
        <f>IF($C8930="","",IFERROR(_xlfn.XLOOKUP($C8930,'1.PrepList'!$I$2:$I$1500,'1.PrepList'!$H$2:$H$1500,"")&amp;"",""))</f>
        <v/>
      </c>
      <c r="D8930" s="638" t="str">
        <f>IF($C8930="","",IFERROR(_xlfn.XLOOKUP($C8930,'1.PrepList'!$I$2:$I$1500,'1.PrepList'!$J$2:$J$1500,"")&amp;"",""))</f>
        <v/>
      </c>
      <c r="E8930" s="638" t="str">
        <f>IF($C8930="","",IFERROR(_xlfn.XLOOKUP($C8930,'1.PrepList'!$I$2:$I$1500,'1.PrepList'!$N$2:$N$1500,"")&amp;"",""))</f>
        <v/>
      </c>
      <c r="F8930" s="638" t="str">
        <f>IF($C8930="","",IFERROR(_xlfn.XLOOKUP($C8930,'1.PrepList'!$I$2:$I$1500,'1.PrepList'!$K$2:$K$1500,"")&amp;"",""))</f>
        <v/>
      </c>
      <c r="H8930" s="644" t="str">
        <f>IF($C8930="","",IFERROR(IF(_xlfn.XLOOKUP($C8930,tbl_StartedStatus[Bold ID],tbl_StartedStatus[Started])="Started","Yes",IF(_xlfn.XLOOKUP($C8930,tbl_StartedStatus[Bold ID],tbl_StartedStatus[Started])="No Show","No Show","")),""))</f>
        <v/>
      </c>
    </row>
    <row r="8931" spans="1:8" ht="15" customHeight="1" thickBot="1">
      <c r="A8931" s="38" t="str">
        <f>IF($C8931="","",IFERROR(_xlfn.XLOOKUP($C8931,'1.PrepList'!$I$2:$I$1500,'1.PrepList'!$G$2:$G$1500,"")&amp;"",""))</f>
        <v/>
      </c>
      <c r="B8931" s="638" t="str">
        <f>IF($C8931="","",IFERROR(_xlfn.XLOOKUP($C8931,'1.PrepList'!$I$2:$I$1500,'1.PrepList'!$H$2:$H$1500,"")&amp;"",""))</f>
        <v/>
      </c>
      <c r="D8931" s="638" t="str">
        <f>IF($C8931="","",IFERROR(_xlfn.XLOOKUP($C8931,'1.PrepList'!$I$2:$I$1500,'1.PrepList'!$J$2:$J$1500,"")&amp;"",""))</f>
        <v/>
      </c>
      <c r="E8931" s="638" t="str">
        <f>IF($C8931="","",IFERROR(_xlfn.XLOOKUP($C8931,'1.PrepList'!$I$2:$I$1500,'1.PrepList'!$N$2:$N$1500,"")&amp;"",""))</f>
        <v/>
      </c>
      <c r="F8931" s="638" t="str">
        <f>IF($C8931="","",IFERROR(_xlfn.XLOOKUP($C8931,'1.PrepList'!$I$2:$I$1500,'1.PrepList'!$K$2:$K$1500,"")&amp;"",""))</f>
        <v/>
      </c>
      <c r="H8931" s="644" t="str">
        <f>IF($C8931="","",IFERROR(IF(_xlfn.XLOOKUP($C8931,tbl_StartedStatus[Bold ID],tbl_StartedStatus[Started])="Started","Yes",IF(_xlfn.XLOOKUP($C8931,tbl_StartedStatus[Bold ID],tbl_StartedStatus[Started])="No Show","No Show","")),""))</f>
        <v/>
      </c>
    </row>
    <row r="8932" spans="1:8" ht="15" customHeight="1" thickBot="1">
      <c r="A8932" s="38" t="str">
        <f>IF($C8932="","",IFERROR(_xlfn.XLOOKUP($C8932,'1.PrepList'!$I$2:$I$1500,'1.PrepList'!$G$2:$G$1500,"")&amp;"",""))</f>
        <v/>
      </c>
      <c r="B8932" s="638" t="str">
        <f>IF($C8932="","",IFERROR(_xlfn.XLOOKUP($C8932,'1.PrepList'!$I$2:$I$1500,'1.PrepList'!$H$2:$H$1500,"")&amp;"",""))</f>
        <v/>
      </c>
      <c r="D8932" s="638" t="str">
        <f>IF($C8932="","",IFERROR(_xlfn.XLOOKUP($C8932,'1.PrepList'!$I$2:$I$1500,'1.PrepList'!$J$2:$J$1500,"")&amp;"",""))</f>
        <v/>
      </c>
      <c r="E8932" s="638" t="str">
        <f>IF($C8932="","",IFERROR(_xlfn.XLOOKUP($C8932,'1.PrepList'!$I$2:$I$1500,'1.PrepList'!$N$2:$N$1500,"")&amp;"",""))</f>
        <v/>
      </c>
      <c r="F8932" s="638" t="str">
        <f>IF($C8932="","",IFERROR(_xlfn.XLOOKUP($C8932,'1.PrepList'!$I$2:$I$1500,'1.PrepList'!$K$2:$K$1500,"")&amp;"",""))</f>
        <v/>
      </c>
      <c r="H8932" s="644" t="str">
        <f>IF($C8932="","",IFERROR(IF(_xlfn.XLOOKUP($C8932,tbl_StartedStatus[Bold ID],tbl_StartedStatus[Started])="Started","Yes",IF(_xlfn.XLOOKUP($C8932,tbl_StartedStatus[Bold ID],tbl_StartedStatus[Started])="No Show","No Show","")),""))</f>
        <v/>
      </c>
    </row>
    <row r="8933" spans="1:8" ht="15" customHeight="1" thickBot="1">
      <c r="A8933" s="38" t="str">
        <f>IF($C8933="","",IFERROR(_xlfn.XLOOKUP($C8933,'1.PrepList'!$I$2:$I$1500,'1.PrepList'!$G$2:$G$1500,"")&amp;"",""))</f>
        <v/>
      </c>
      <c r="B8933" s="638" t="str">
        <f>IF($C8933="","",IFERROR(_xlfn.XLOOKUP($C8933,'1.PrepList'!$I$2:$I$1500,'1.PrepList'!$H$2:$H$1500,"")&amp;"",""))</f>
        <v/>
      </c>
      <c r="D8933" s="638" t="str">
        <f>IF($C8933="","",IFERROR(_xlfn.XLOOKUP($C8933,'1.PrepList'!$I$2:$I$1500,'1.PrepList'!$J$2:$J$1500,"")&amp;"",""))</f>
        <v/>
      </c>
      <c r="E8933" s="638" t="str">
        <f>IF($C8933="","",IFERROR(_xlfn.XLOOKUP($C8933,'1.PrepList'!$I$2:$I$1500,'1.PrepList'!$N$2:$N$1500,"")&amp;"",""))</f>
        <v/>
      </c>
      <c r="F8933" s="638" t="str">
        <f>IF($C8933="","",IFERROR(_xlfn.XLOOKUP($C8933,'1.PrepList'!$I$2:$I$1500,'1.PrepList'!$K$2:$K$1500,"")&amp;"",""))</f>
        <v/>
      </c>
      <c r="H8933" s="644" t="str">
        <f>IF($C8933="","",IFERROR(IF(_xlfn.XLOOKUP($C8933,tbl_StartedStatus[Bold ID],tbl_StartedStatus[Started])="Started","Yes",IF(_xlfn.XLOOKUP($C8933,tbl_StartedStatus[Bold ID],tbl_StartedStatus[Started])="No Show","No Show","")),""))</f>
        <v/>
      </c>
    </row>
    <row r="8934" spans="1:8" ht="15" customHeight="1" thickBot="1">
      <c r="A8934" s="38" t="str">
        <f>IF($C8934="","",IFERROR(_xlfn.XLOOKUP($C8934,'1.PrepList'!$I$2:$I$1500,'1.PrepList'!$G$2:$G$1500,"")&amp;"",""))</f>
        <v/>
      </c>
      <c r="B8934" s="638" t="str">
        <f>IF($C8934="","",IFERROR(_xlfn.XLOOKUP($C8934,'1.PrepList'!$I$2:$I$1500,'1.PrepList'!$H$2:$H$1500,"")&amp;"",""))</f>
        <v/>
      </c>
      <c r="D8934" s="638" t="str">
        <f>IF($C8934="","",IFERROR(_xlfn.XLOOKUP($C8934,'1.PrepList'!$I$2:$I$1500,'1.PrepList'!$J$2:$J$1500,"")&amp;"",""))</f>
        <v/>
      </c>
      <c r="E8934" s="638" t="str">
        <f>IF($C8934="","",IFERROR(_xlfn.XLOOKUP($C8934,'1.PrepList'!$I$2:$I$1500,'1.PrepList'!$N$2:$N$1500,"")&amp;"",""))</f>
        <v/>
      </c>
      <c r="F8934" s="638" t="str">
        <f>IF($C8934="","",IFERROR(_xlfn.XLOOKUP($C8934,'1.PrepList'!$I$2:$I$1500,'1.PrepList'!$K$2:$K$1500,"")&amp;"",""))</f>
        <v/>
      </c>
      <c r="H8934" s="644" t="str">
        <f>IF($C8934="","",IFERROR(IF(_xlfn.XLOOKUP($C8934,tbl_StartedStatus[Bold ID],tbl_StartedStatus[Started])="Started","Yes",IF(_xlfn.XLOOKUP($C8934,tbl_StartedStatus[Bold ID],tbl_StartedStatus[Started])="No Show","No Show","")),""))</f>
        <v/>
      </c>
    </row>
    <row r="8935" spans="1:8" ht="15" customHeight="1" thickBot="1">
      <c r="A8935" s="38" t="str">
        <f>IF($C8935="","",IFERROR(_xlfn.XLOOKUP($C8935,'1.PrepList'!$I$2:$I$1500,'1.PrepList'!$G$2:$G$1500,"")&amp;"",""))</f>
        <v/>
      </c>
      <c r="B8935" s="638" t="str">
        <f>IF($C8935="","",IFERROR(_xlfn.XLOOKUP($C8935,'1.PrepList'!$I$2:$I$1500,'1.PrepList'!$H$2:$H$1500,"")&amp;"",""))</f>
        <v/>
      </c>
      <c r="D8935" s="638" t="str">
        <f>IF($C8935="","",IFERROR(_xlfn.XLOOKUP($C8935,'1.PrepList'!$I$2:$I$1500,'1.PrepList'!$J$2:$J$1500,"")&amp;"",""))</f>
        <v/>
      </c>
      <c r="E8935" s="638" t="str">
        <f>IF($C8935="","",IFERROR(_xlfn.XLOOKUP($C8935,'1.PrepList'!$I$2:$I$1500,'1.PrepList'!$N$2:$N$1500,"")&amp;"",""))</f>
        <v/>
      </c>
      <c r="F8935" s="638" t="str">
        <f>IF($C8935="","",IFERROR(_xlfn.XLOOKUP($C8935,'1.PrepList'!$I$2:$I$1500,'1.PrepList'!$K$2:$K$1500,"")&amp;"",""))</f>
        <v/>
      </c>
      <c r="H8935" s="644" t="str">
        <f>IF($C8935="","",IFERROR(IF(_xlfn.XLOOKUP($C8935,tbl_StartedStatus[Bold ID],tbl_StartedStatus[Started])="Started","Yes",IF(_xlfn.XLOOKUP($C8935,tbl_StartedStatus[Bold ID],tbl_StartedStatus[Started])="No Show","No Show","")),""))</f>
        <v/>
      </c>
    </row>
    <row r="8936" spans="1:8" ht="15" customHeight="1" thickBot="1">
      <c r="A8936" s="38" t="str">
        <f>IF($C8936="","",IFERROR(_xlfn.XLOOKUP($C8936,'1.PrepList'!$I$2:$I$1500,'1.PrepList'!$G$2:$G$1500,"")&amp;"",""))</f>
        <v/>
      </c>
      <c r="B8936" s="638" t="str">
        <f>IF($C8936="","",IFERROR(_xlfn.XLOOKUP($C8936,'1.PrepList'!$I$2:$I$1500,'1.PrepList'!$H$2:$H$1500,"")&amp;"",""))</f>
        <v/>
      </c>
      <c r="D8936" s="638" t="str">
        <f>IF($C8936="","",IFERROR(_xlfn.XLOOKUP($C8936,'1.PrepList'!$I$2:$I$1500,'1.PrepList'!$J$2:$J$1500,"")&amp;"",""))</f>
        <v/>
      </c>
      <c r="E8936" s="638" t="str">
        <f>IF($C8936="","",IFERROR(_xlfn.XLOOKUP($C8936,'1.PrepList'!$I$2:$I$1500,'1.PrepList'!$N$2:$N$1500,"")&amp;"",""))</f>
        <v/>
      </c>
      <c r="F8936" s="638" t="str">
        <f>IF($C8936="","",IFERROR(_xlfn.XLOOKUP($C8936,'1.PrepList'!$I$2:$I$1500,'1.PrepList'!$K$2:$K$1500,"")&amp;"",""))</f>
        <v/>
      </c>
      <c r="H8936" s="644" t="str">
        <f>IF($C8936="","",IFERROR(IF(_xlfn.XLOOKUP($C8936,tbl_StartedStatus[Bold ID],tbl_StartedStatus[Started])="Started","Yes",IF(_xlfn.XLOOKUP($C8936,tbl_StartedStatus[Bold ID],tbl_StartedStatus[Started])="No Show","No Show","")),""))</f>
        <v/>
      </c>
    </row>
    <row r="8937" spans="1:8" ht="15" customHeight="1" thickBot="1">
      <c r="A8937" s="38" t="str">
        <f>IF($C8937="","",IFERROR(_xlfn.XLOOKUP($C8937,'1.PrepList'!$I$2:$I$1500,'1.PrepList'!$G$2:$G$1500,"")&amp;"",""))</f>
        <v/>
      </c>
      <c r="B8937" s="638" t="str">
        <f>IF($C8937="","",IFERROR(_xlfn.XLOOKUP($C8937,'1.PrepList'!$I$2:$I$1500,'1.PrepList'!$H$2:$H$1500,"")&amp;"",""))</f>
        <v/>
      </c>
      <c r="D8937" s="638" t="str">
        <f>IF($C8937="","",IFERROR(_xlfn.XLOOKUP($C8937,'1.PrepList'!$I$2:$I$1500,'1.PrepList'!$J$2:$J$1500,"")&amp;"",""))</f>
        <v/>
      </c>
      <c r="E8937" s="638" t="str">
        <f>IF($C8937="","",IFERROR(_xlfn.XLOOKUP($C8937,'1.PrepList'!$I$2:$I$1500,'1.PrepList'!$N$2:$N$1500,"")&amp;"",""))</f>
        <v/>
      </c>
      <c r="F8937" s="638" t="str">
        <f>IF($C8937="","",IFERROR(_xlfn.XLOOKUP($C8937,'1.PrepList'!$I$2:$I$1500,'1.PrepList'!$K$2:$K$1500,"")&amp;"",""))</f>
        <v/>
      </c>
      <c r="H8937" s="644" t="str">
        <f>IF($C8937="","",IFERROR(IF(_xlfn.XLOOKUP($C8937,tbl_StartedStatus[Bold ID],tbl_StartedStatus[Started])="Started","Yes",IF(_xlfn.XLOOKUP($C8937,tbl_StartedStatus[Bold ID],tbl_StartedStatus[Started])="No Show","No Show","")),""))</f>
        <v/>
      </c>
    </row>
    <row r="8938" spans="1:8" ht="15" customHeight="1" thickBot="1">
      <c r="A8938" s="38" t="str">
        <f>IF($C8938="","",IFERROR(_xlfn.XLOOKUP($C8938,'1.PrepList'!$I$2:$I$1500,'1.PrepList'!$G$2:$G$1500,"")&amp;"",""))</f>
        <v/>
      </c>
      <c r="B8938" s="638" t="str">
        <f>IF($C8938="","",IFERROR(_xlfn.XLOOKUP($C8938,'1.PrepList'!$I$2:$I$1500,'1.PrepList'!$H$2:$H$1500,"")&amp;"",""))</f>
        <v/>
      </c>
      <c r="D8938" s="638" t="str">
        <f>IF($C8938="","",IFERROR(_xlfn.XLOOKUP($C8938,'1.PrepList'!$I$2:$I$1500,'1.PrepList'!$J$2:$J$1500,"")&amp;"",""))</f>
        <v/>
      </c>
      <c r="E8938" s="638" t="str">
        <f>IF($C8938="","",IFERROR(_xlfn.XLOOKUP($C8938,'1.PrepList'!$I$2:$I$1500,'1.PrepList'!$N$2:$N$1500,"")&amp;"",""))</f>
        <v/>
      </c>
      <c r="F8938" s="638" t="str">
        <f>IF($C8938="","",IFERROR(_xlfn.XLOOKUP($C8938,'1.PrepList'!$I$2:$I$1500,'1.PrepList'!$K$2:$K$1500,"")&amp;"",""))</f>
        <v/>
      </c>
      <c r="H8938" s="644" t="str">
        <f>IF($C8938="","",IFERROR(IF(_xlfn.XLOOKUP($C8938,tbl_StartedStatus[Bold ID],tbl_StartedStatus[Started])="Started","Yes",IF(_xlfn.XLOOKUP($C8938,tbl_StartedStatus[Bold ID],tbl_StartedStatus[Started])="No Show","No Show","")),""))</f>
        <v/>
      </c>
    </row>
    <row r="8939" spans="1:8" ht="15" customHeight="1" thickBot="1">
      <c r="A8939" s="38" t="str">
        <f>IF($C8939="","",IFERROR(_xlfn.XLOOKUP($C8939,'1.PrepList'!$I$2:$I$1500,'1.PrepList'!$G$2:$G$1500,"")&amp;"",""))</f>
        <v/>
      </c>
      <c r="B8939" s="638" t="str">
        <f>IF($C8939="","",IFERROR(_xlfn.XLOOKUP($C8939,'1.PrepList'!$I$2:$I$1500,'1.PrepList'!$H$2:$H$1500,"")&amp;"",""))</f>
        <v/>
      </c>
      <c r="D8939" s="638" t="str">
        <f>IF($C8939="","",IFERROR(_xlfn.XLOOKUP($C8939,'1.PrepList'!$I$2:$I$1500,'1.PrepList'!$J$2:$J$1500,"")&amp;"",""))</f>
        <v/>
      </c>
      <c r="E8939" s="638" t="str">
        <f>IF($C8939="","",IFERROR(_xlfn.XLOOKUP($C8939,'1.PrepList'!$I$2:$I$1500,'1.PrepList'!$N$2:$N$1500,"")&amp;"",""))</f>
        <v/>
      </c>
      <c r="F8939" s="638" t="str">
        <f>IF($C8939="","",IFERROR(_xlfn.XLOOKUP($C8939,'1.PrepList'!$I$2:$I$1500,'1.PrepList'!$K$2:$K$1500,"")&amp;"",""))</f>
        <v/>
      </c>
      <c r="H8939" s="644" t="str">
        <f>IF($C8939="","",IFERROR(IF(_xlfn.XLOOKUP($C8939,tbl_StartedStatus[Bold ID],tbl_StartedStatus[Started])="Started","Yes",IF(_xlfn.XLOOKUP($C8939,tbl_StartedStatus[Bold ID],tbl_StartedStatus[Started])="No Show","No Show","")),""))</f>
        <v/>
      </c>
    </row>
    <row r="8940" spans="1:8" ht="15" customHeight="1" thickBot="1">
      <c r="A8940" s="38" t="str">
        <f>IF($C8940="","",IFERROR(_xlfn.XLOOKUP($C8940,'1.PrepList'!$I$2:$I$1500,'1.PrepList'!$G$2:$G$1500,"")&amp;"",""))</f>
        <v/>
      </c>
      <c r="B8940" s="638" t="str">
        <f>IF($C8940="","",IFERROR(_xlfn.XLOOKUP($C8940,'1.PrepList'!$I$2:$I$1500,'1.PrepList'!$H$2:$H$1500,"")&amp;"",""))</f>
        <v/>
      </c>
      <c r="D8940" s="638" t="str">
        <f>IF($C8940="","",IFERROR(_xlfn.XLOOKUP($C8940,'1.PrepList'!$I$2:$I$1500,'1.PrepList'!$J$2:$J$1500,"")&amp;"",""))</f>
        <v/>
      </c>
      <c r="E8940" s="638" t="str">
        <f>IF($C8940="","",IFERROR(_xlfn.XLOOKUP($C8940,'1.PrepList'!$I$2:$I$1500,'1.PrepList'!$N$2:$N$1500,"")&amp;"",""))</f>
        <v/>
      </c>
      <c r="F8940" s="638" t="str">
        <f>IF($C8940="","",IFERROR(_xlfn.XLOOKUP($C8940,'1.PrepList'!$I$2:$I$1500,'1.PrepList'!$K$2:$K$1500,"")&amp;"",""))</f>
        <v/>
      </c>
      <c r="H8940" s="644" t="str">
        <f>IF($C8940="","",IFERROR(IF(_xlfn.XLOOKUP($C8940,tbl_StartedStatus[Bold ID],tbl_StartedStatus[Started])="Started","Yes",IF(_xlfn.XLOOKUP($C8940,tbl_StartedStatus[Bold ID],tbl_StartedStatus[Started])="No Show","No Show","")),""))</f>
        <v/>
      </c>
    </row>
    <row r="8941" spans="1:8" ht="15" customHeight="1" thickBot="1">
      <c r="A8941" s="38" t="str">
        <f>IF($C8941="","",IFERROR(_xlfn.XLOOKUP($C8941,'1.PrepList'!$I$2:$I$1500,'1.PrepList'!$G$2:$G$1500,"")&amp;"",""))</f>
        <v/>
      </c>
      <c r="B8941" s="638" t="str">
        <f>IF($C8941="","",IFERROR(_xlfn.XLOOKUP($C8941,'1.PrepList'!$I$2:$I$1500,'1.PrepList'!$H$2:$H$1500,"")&amp;"",""))</f>
        <v/>
      </c>
      <c r="D8941" s="638" t="str">
        <f>IF($C8941="","",IFERROR(_xlfn.XLOOKUP($C8941,'1.PrepList'!$I$2:$I$1500,'1.PrepList'!$J$2:$J$1500,"")&amp;"",""))</f>
        <v/>
      </c>
      <c r="E8941" s="638" t="str">
        <f>IF($C8941="","",IFERROR(_xlfn.XLOOKUP($C8941,'1.PrepList'!$I$2:$I$1500,'1.PrepList'!$N$2:$N$1500,"")&amp;"",""))</f>
        <v/>
      </c>
      <c r="F8941" s="638" t="str">
        <f>IF($C8941="","",IFERROR(_xlfn.XLOOKUP($C8941,'1.PrepList'!$I$2:$I$1500,'1.PrepList'!$K$2:$K$1500,"")&amp;"",""))</f>
        <v/>
      </c>
      <c r="H8941" s="644" t="str">
        <f>IF($C8941="","",IFERROR(IF(_xlfn.XLOOKUP($C8941,tbl_StartedStatus[Bold ID],tbl_StartedStatus[Started])="Started","Yes",IF(_xlfn.XLOOKUP($C8941,tbl_StartedStatus[Bold ID],tbl_StartedStatus[Started])="No Show","No Show","")),""))</f>
        <v/>
      </c>
    </row>
    <row r="8942" spans="1:8" ht="15" customHeight="1" thickBot="1">
      <c r="A8942" s="38" t="str">
        <f>IF($C8942="","",IFERROR(_xlfn.XLOOKUP($C8942,'1.PrepList'!$I$2:$I$1500,'1.PrepList'!$G$2:$G$1500,"")&amp;"",""))</f>
        <v/>
      </c>
      <c r="B8942" s="638" t="str">
        <f>IF($C8942="","",IFERROR(_xlfn.XLOOKUP($C8942,'1.PrepList'!$I$2:$I$1500,'1.PrepList'!$H$2:$H$1500,"")&amp;"",""))</f>
        <v/>
      </c>
      <c r="D8942" s="638" t="str">
        <f>IF($C8942="","",IFERROR(_xlfn.XLOOKUP($C8942,'1.PrepList'!$I$2:$I$1500,'1.PrepList'!$J$2:$J$1500,"")&amp;"",""))</f>
        <v/>
      </c>
      <c r="E8942" s="638" t="str">
        <f>IF($C8942="","",IFERROR(_xlfn.XLOOKUP($C8942,'1.PrepList'!$I$2:$I$1500,'1.PrepList'!$N$2:$N$1500,"")&amp;"",""))</f>
        <v/>
      </c>
      <c r="F8942" s="638" t="str">
        <f>IF($C8942="","",IFERROR(_xlfn.XLOOKUP($C8942,'1.PrepList'!$I$2:$I$1500,'1.PrepList'!$K$2:$K$1500,"")&amp;"",""))</f>
        <v/>
      </c>
      <c r="H8942" s="644" t="str">
        <f>IF($C8942="","",IFERROR(IF(_xlfn.XLOOKUP($C8942,tbl_StartedStatus[Bold ID],tbl_StartedStatus[Started])="Started","Yes",IF(_xlfn.XLOOKUP($C8942,tbl_StartedStatus[Bold ID],tbl_StartedStatus[Started])="No Show","No Show","")),""))</f>
        <v/>
      </c>
    </row>
    <row r="8943" spans="1:8" ht="15" customHeight="1" thickBot="1">
      <c r="A8943" s="38" t="str">
        <f>IF($C8943="","",IFERROR(_xlfn.XLOOKUP($C8943,'1.PrepList'!$I$2:$I$1500,'1.PrepList'!$G$2:$G$1500,"")&amp;"",""))</f>
        <v/>
      </c>
      <c r="B8943" s="638" t="str">
        <f>IF($C8943="","",IFERROR(_xlfn.XLOOKUP($C8943,'1.PrepList'!$I$2:$I$1500,'1.PrepList'!$H$2:$H$1500,"")&amp;"",""))</f>
        <v/>
      </c>
      <c r="D8943" s="638" t="str">
        <f>IF($C8943="","",IFERROR(_xlfn.XLOOKUP($C8943,'1.PrepList'!$I$2:$I$1500,'1.PrepList'!$J$2:$J$1500,"")&amp;"",""))</f>
        <v/>
      </c>
      <c r="E8943" s="638" t="str">
        <f>IF($C8943="","",IFERROR(_xlfn.XLOOKUP($C8943,'1.PrepList'!$I$2:$I$1500,'1.PrepList'!$N$2:$N$1500,"")&amp;"",""))</f>
        <v/>
      </c>
      <c r="F8943" s="638" t="str">
        <f>IF($C8943="","",IFERROR(_xlfn.XLOOKUP($C8943,'1.PrepList'!$I$2:$I$1500,'1.PrepList'!$K$2:$K$1500,"")&amp;"",""))</f>
        <v/>
      </c>
      <c r="H8943" s="644" t="str">
        <f>IF($C8943="","",IFERROR(IF(_xlfn.XLOOKUP($C8943,tbl_StartedStatus[Bold ID],tbl_StartedStatus[Started])="Started","Yes",IF(_xlfn.XLOOKUP($C8943,tbl_StartedStatus[Bold ID],tbl_StartedStatus[Started])="No Show","No Show","")),""))</f>
        <v/>
      </c>
    </row>
    <row r="8944" spans="1:8" ht="15" customHeight="1" thickBot="1">
      <c r="A8944" s="38" t="str">
        <f>IF($C8944="","",IFERROR(_xlfn.XLOOKUP($C8944,'1.PrepList'!$I$2:$I$1500,'1.PrepList'!$G$2:$G$1500,"")&amp;"",""))</f>
        <v/>
      </c>
      <c r="B8944" s="638" t="str">
        <f>IF($C8944="","",IFERROR(_xlfn.XLOOKUP($C8944,'1.PrepList'!$I$2:$I$1500,'1.PrepList'!$H$2:$H$1500,"")&amp;"",""))</f>
        <v/>
      </c>
      <c r="D8944" s="638" t="str">
        <f>IF($C8944="","",IFERROR(_xlfn.XLOOKUP($C8944,'1.PrepList'!$I$2:$I$1500,'1.PrepList'!$J$2:$J$1500,"")&amp;"",""))</f>
        <v/>
      </c>
      <c r="E8944" s="638" t="str">
        <f>IF($C8944="","",IFERROR(_xlfn.XLOOKUP($C8944,'1.PrepList'!$I$2:$I$1500,'1.PrepList'!$N$2:$N$1500,"")&amp;"",""))</f>
        <v/>
      </c>
      <c r="F8944" s="638" t="str">
        <f>IF($C8944="","",IFERROR(_xlfn.XLOOKUP($C8944,'1.PrepList'!$I$2:$I$1500,'1.PrepList'!$K$2:$K$1500,"")&amp;"",""))</f>
        <v/>
      </c>
      <c r="H8944" s="644" t="str">
        <f>IF($C8944="","",IFERROR(IF(_xlfn.XLOOKUP($C8944,tbl_StartedStatus[Bold ID],tbl_StartedStatus[Started])="Started","Yes",IF(_xlfn.XLOOKUP($C8944,tbl_StartedStatus[Bold ID],tbl_StartedStatus[Started])="No Show","No Show","")),""))</f>
        <v/>
      </c>
    </row>
    <row r="8945" spans="1:8" ht="15" customHeight="1" thickBot="1">
      <c r="A8945" s="38" t="str">
        <f>IF($C8945="","",IFERROR(_xlfn.XLOOKUP($C8945,'1.PrepList'!$I$2:$I$1500,'1.PrepList'!$G$2:$G$1500,"")&amp;"",""))</f>
        <v/>
      </c>
      <c r="B8945" s="638" t="str">
        <f>IF($C8945="","",IFERROR(_xlfn.XLOOKUP($C8945,'1.PrepList'!$I$2:$I$1500,'1.PrepList'!$H$2:$H$1500,"")&amp;"",""))</f>
        <v/>
      </c>
      <c r="D8945" s="638" t="str">
        <f>IF($C8945="","",IFERROR(_xlfn.XLOOKUP($C8945,'1.PrepList'!$I$2:$I$1500,'1.PrepList'!$J$2:$J$1500,"")&amp;"",""))</f>
        <v/>
      </c>
      <c r="E8945" s="638" t="str">
        <f>IF($C8945="","",IFERROR(_xlfn.XLOOKUP($C8945,'1.PrepList'!$I$2:$I$1500,'1.PrepList'!$N$2:$N$1500,"")&amp;"",""))</f>
        <v/>
      </c>
      <c r="F8945" s="638" t="str">
        <f>IF($C8945="","",IFERROR(_xlfn.XLOOKUP($C8945,'1.PrepList'!$I$2:$I$1500,'1.PrepList'!$K$2:$K$1500,"")&amp;"",""))</f>
        <v/>
      </c>
      <c r="H8945" s="644" t="str">
        <f>IF($C8945="","",IFERROR(IF(_xlfn.XLOOKUP($C8945,tbl_StartedStatus[Bold ID],tbl_StartedStatus[Started])="Started","Yes",IF(_xlfn.XLOOKUP($C8945,tbl_StartedStatus[Bold ID],tbl_StartedStatus[Started])="No Show","No Show","")),""))</f>
        <v/>
      </c>
    </row>
    <row r="8946" spans="1:8" ht="15" customHeight="1" thickBot="1">
      <c r="A8946" s="38" t="str">
        <f>IF($C8946="","",IFERROR(_xlfn.XLOOKUP($C8946,'1.PrepList'!$I$2:$I$1500,'1.PrepList'!$G$2:$G$1500,"")&amp;"",""))</f>
        <v/>
      </c>
      <c r="B8946" s="638" t="str">
        <f>IF($C8946="","",IFERROR(_xlfn.XLOOKUP($C8946,'1.PrepList'!$I$2:$I$1500,'1.PrepList'!$H$2:$H$1500,"")&amp;"",""))</f>
        <v/>
      </c>
      <c r="D8946" s="638" t="str">
        <f>IF($C8946="","",IFERROR(_xlfn.XLOOKUP($C8946,'1.PrepList'!$I$2:$I$1500,'1.PrepList'!$J$2:$J$1500,"")&amp;"",""))</f>
        <v/>
      </c>
      <c r="E8946" s="638" t="str">
        <f>IF($C8946="","",IFERROR(_xlfn.XLOOKUP($C8946,'1.PrepList'!$I$2:$I$1500,'1.PrepList'!$N$2:$N$1500,"")&amp;"",""))</f>
        <v/>
      </c>
      <c r="F8946" s="638" t="str">
        <f>IF($C8946="","",IFERROR(_xlfn.XLOOKUP($C8946,'1.PrepList'!$I$2:$I$1500,'1.PrepList'!$K$2:$K$1500,"")&amp;"",""))</f>
        <v/>
      </c>
      <c r="H8946" s="644" t="str">
        <f>IF($C8946="","",IFERROR(IF(_xlfn.XLOOKUP($C8946,tbl_StartedStatus[Bold ID],tbl_StartedStatus[Started])="Started","Yes",IF(_xlfn.XLOOKUP($C8946,tbl_StartedStatus[Bold ID],tbl_StartedStatus[Started])="No Show","No Show","")),""))</f>
        <v/>
      </c>
    </row>
    <row r="8947" spans="1:8" ht="15" customHeight="1" thickBot="1">
      <c r="A8947" s="38" t="str">
        <f>IF($C8947="","",IFERROR(_xlfn.XLOOKUP($C8947,'1.PrepList'!$I$2:$I$1500,'1.PrepList'!$G$2:$G$1500,"")&amp;"",""))</f>
        <v/>
      </c>
      <c r="B8947" s="638" t="str">
        <f>IF($C8947="","",IFERROR(_xlfn.XLOOKUP($C8947,'1.PrepList'!$I$2:$I$1500,'1.PrepList'!$H$2:$H$1500,"")&amp;"",""))</f>
        <v/>
      </c>
      <c r="D8947" s="638" t="str">
        <f>IF($C8947="","",IFERROR(_xlfn.XLOOKUP($C8947,'1.PrepList'!$I$2:$I$1500,'1.PrepList'!$J$2:$J$1500,"")&amp;"",""))</f>
        <v/>
      </c>
      <c r="E8947" s="638" t="str">
        <f>IF($C8947="","",IFERROR(_xlfn.XLOOKUP($C8947,'1.PrepList'!$I$2:$I$1500,'1.PrepList'!$N$2:$N$1500,"")&amp;"",""))</f>
        <v/>
      </c>
      <c r="F8947" s="638" t="str">
        <f>IF($C8947="","",IFERROR(_xlfn.XLOOKUP($C8947,'1.PrepList'!$I$2:$I$1500,'1.PrepList'!$K$2:$K$1500,"")&amp;"",""))</f>
        <v/>
      </c>
      <c r="H8947" s="644" t="str">
        <f>IF($C8947="","",IFERROR(IF(_xlfn.XLOOKUP($C8947,tbl_StartedStatus[Bold ID],tbl_StartedStatus[Started])="Started","Yes",IF(_xlfn.XLOOKUP($C8947,tbl_StartedStatus[Bold ID],tbl_StartedStatus[Started])="No Show","No Show","")),""))</f>
        <v/>
      </c>
    </row>
    <row r="8948" spans="1:8" ht="15" customHeight="1" thickBot="1">
      <c r="A8948" s="38" t="str">
        <f>IF($C8948="","",IFERROR(_xlfn.XLOOKUP($C8948,'1.PrepList'!$I$2:$I$1500,'1.PrepList'!$G$2:$G$1500,"")&amp;"",""))</f>
        <v/>
      </c>
      <c r="B8948" s="638" t="str">
        <f>IF($C8948="","",IFERROR(_xlfn.XLOOKUP($C8948,'1.PrepList'!$I$2:$I$1500,'1.PrepList'!$H$2:$H$1500,"")&amp;"",""))</f>
        <v/>
      </c>
      <c r="D8948" s="638" t="str">
        <f>IF($C8948="","",IFERROR(_xlfn.XLOOKUP($C8948,'1.PrepList'!$I$2:$I$1500,'1.PrepList'!$J$2:$J$1500,"")&amp;"",""))</f>
        <v/>
      </c>
      <c r="E8948" s="638" t="str">
        <f>IF($C8948="","",IFERROR(_xlfn.XLOOKUP($C8948,'1.PrepList'!$I$2:$I$1500,'1.PrepList'!$N$2:$N$1500,"")&amp;"",""))</f>
        <v/>
      </c>
      <c r="F8948" s="638" t="str">
        <f>IF($C8948="","",IFERROR(_xlfn.XLOOKUP($C8948,'1.PrepList'!$I$2:$I$1500,'1.PrepList'!$K$2:$K$1500,"")&amp;"",""))</f>
        <v/>
      </c>
      <c r="H8948" s="644" t="str">
        <f>IF($C8948="","",IFERROR(IF(_xlfn.XLOOKUP($C8948,tbl_StartedStatus[Bold ID],tbl_StartedStatus[Started])="Started","Yes",IF(_xlfn.XLOOKUP($C8948,tbl_StartedStatus[Bold ID],tbl_StartedStatus[Started])="No Show","No Show","")),""))</f>
        <v/>
      </c>
    </row>
    <row r="8949" spans="1:8" ht="15" customHeight="1" thickBot="1">
      <c r="A8949" s="38" t="str">
        <f>IF($C8949="","",IFERROR(_xlfn.XLOOKUP($C8949,'1.PrepList'!$I$2:$I$1500,'1.PrepList'!$G$2:$G$1500,"")&amp;"",""))</f>
        <v/>
      </c>
      <c r="B8949" s="638" t="str">
        <f>IF($C8949="","",IFERROR(_xlfn.XLOOKUP($C8949,'1.PrepList'!$I$2:$I$1500,'1.PrepList'!$H$2:$H$1500,"")&amp;"",""))</f>
        <v/>
      </c>
      <c r="D8949" s="638" t="str">
        <f>IF($C8949="","",IFERROR(_xlfn.XLOOKUP($C8949,'1.PrepList'!$I$2:$I$1500,'1.PrepList'!$J$2:$J$1500,"")&amp;"",""))</f>
        <v/>
      </c>
      <c r="E8949" s="638" t="str">
        <f>IF($C8949="","",IFERROR(_xlfn.XLOOKUP($C8949,'1.PrepList'!$I$2:$I$1500,'1.PrepList'!$N$2:$N$1500,"")&amp;"",""))</f>
        <v/>
      </c>
      <c r="F8949" s="638" t="str">
        <f>IF($C8949="","",IFERROR(_xlfn.XLOOKUP($C8949,'1.PrepList'!$I$2:$I$1500,'1.PrepList'!$K$2:$K$1500,"")&amp;"",""))</f>
        <v/>
      </c>
      <c r="H8949" s="644" t="str">
        <f>IF($C8949="","",IFERROR(IF(_xlfn.XLOOKUP($C8949,tbl_StartedStatus[Bold ID],tbl_StartedStatus[Started])="Started","Yes",IF(_xlfn.XLOOKUP($C8949,tbl_StartedStatus[Bold ID],tbl_StartedStatus[Started])="No Show","No Show","")),""))</f>
        <v/>
      </c>
    </row>
    <row r="8950" spans="1:8" ht="15" customHeight="1" thickBot="1">
      <c r="A8950" s="38" t="str">
        <f>IF($C8950="","",IFERROR(_xlfn.XLOOKUP($C8950,'1.PrepList'!$I$2:$I$1500,'1.PrepList'!$G$2:$G$1500,"")&amp;"",""))</f>
        <v/>
      </c>
      <c r="B8950" s="638" t="str">
        <f>IF($C8950="","",IFERROR(_xlfn.XLOOKUP($C8950,'1.PrepList'!$I$2:$I$1500,'1.PrepList'!$H$2:$H$1500,"")&amp;"",""))</f>
        <v/>
      </c>
      <c r="D8950" s="638" t="str">
        <f>IF($C8950="","",IFERROR(_xlfn.XLOOKUP($C8950,'1.PrepList'!$I$2:$I$1500,'1.PrepList'!$J$2:$J$1500,"")&amp;"",""))</f>
        <v/>
      </c>
      <c r="E8950" s="638" t="str">
        <f>IF($C8950="","",IFERROR(_xlfn.XLOOKUP($C8950,'1.PrepList'!$I$2:$I$1500,'1.PrepList'!$N$2:$N$1500,"")&amp;"",""))</f>
        <v/>
      </c>
      <c r="F8950" s="638" t="str">
        <f>IF($C8950="","",IFERROR(_xlfn.XLOOKUP($C8950,'1.PrepList'!$I$2:$I$1500,'1.PrepList'!$K$2:$K$1500,"")&amp;"",""))</f>
        <v/>
      </c>
      <c r="H8950" s="644" t="str">
        <f>IF($C8950="","",IFERROR(IF(_xlfn.XLOOKUP($C8950,tbl_StartedStatus[Bold ID],tbl_StartedStatus[Started])="Started","Yes",IF(_xlfn.XLOOKUP($C8950,tbl_StartedStatus[Bold ID],tbl_StartedStatus[Started])="No Show","No Show","")),""))</f>
        <v/>
      </c>
    </row>
    <row r="8951" spans="1:8" ht="15" customHeight="1" thickBot="1">
      <c r="A8951" s="38" t="str">
        <f>IF($C8951="","",IFERROR(_xlfn.XLOOKUP($C8951,'1.PrepList'!$I$2:$I$1500,'1.PrepList'!$G$2:$G$1500,"")&amp;"",""))</f>
        <v/>
      </c>
      <c r="B8951" s="638" t="str">
        <f>IF($C8951="","",IFERROR(_xlfn.XLOOKUP($C8951,'1.PrepList'!$I$2:$I$1500,'1.PrepList'!$H$2:$H$1500,"")&amp;"",""))</f>
        <v/>
      </c>
      <c r="D8951" s="638" t="str">
        <f>IF($C8951="","",IFERROR(_xlfn.XLOOKUP($C8951,'1.PrepList'!$I$2:$I$1500,'1.PrepList'!$J$2:$J$1500,"")&amp;"",""))</f>
        <v/>
      </c>
      <c r="E8951" s="638" t="str">
        <f>IF($C8951="","",IFERROR(_xlfn.XLOOKUP($C8951,'1.PrepList'!$I$2:$I$1500,'1.PrepList'!$N$2:$N$1500,"")&amp;"",""))</f>
        <v/>
      </c>
      <c r="F8951" s="638" t="str">
        <f>IF($C8951="","",IFERROR(_xlfn.XLOOKUP($C8951,'1.PrepList'!$I$2:$I$1500,'1.PrepList'!$K$2:$K$1500,"")&amp;"",""))</f>
        <v/>
      </c>
      <c r="H8951" s="644" t="str">
        <f>IF($C8951="","",IFERROR(IF(_xlfn.XLOOKUP($C8951,tbl_StartedStatus[Bold ID],tbl_StartedStatus[Started])="Started","Yes",IF(_xlfn.XLOOKUP($C8951,tbl_StartedStatus[Bold ID],tbl_StartedStatus[Started])="No Show","No Show","")),""))</f>
        <v/>
      </c>
    </row>
    <row r="8952" spans="1:8" ht="15" customHeight="1" thickBot="1">
      <c r="A8952" s="38" t="str">
        <f>IF($C8952="","",IFERROR(_xlfn.XLOOKUP($C8952,'1.PrepList'!$I$2:$I$1500,'1.PrepList'!$G$2:$G$1500,"")&amp;"",""))</f>
        <v/>
      </c>
      <c r="B8952" s="638" t="str">
        <f>IF($C8952="","",IFERROR(_xlfn.XLOOKUP($C8952,'1.PrepList'!$I$2:$I$1500,'1.PrepList'!$H$2:$H$1500,"")&amp;"",""))</f>
        <v/>
      </c>
      <c r="D8952" s="638" t="str">
        <f>IF($C8952="","",IFERROR(_xlfn.XLOOKUP($C8952,'1.PrepList'!$I$2:$I$1500,'1.PrepList'!$J$2:$J$1500,"")&amp;"",""))</f>
        <v/>
      </c>
      <c r="E8952" s="638" t="str">
        <f>IF($C8952="","",IFERROR(_xlfn.XLOOKUP($C8952,'1.PrepList'!$I$2:$I$1500,'1.PrepList'!$N$2:$N$1500,"")&amp;"",""))</f>
        <v/>
      </c>
      <c r="F8952" s="638" t="str">
        <f>IF($C8952="","",IFERROR(_xlfn.XLOOKUP($C8952,'1.PrepList'!$I$2:$I$1500,'1.PrepList'!$K$2:$K$1500,"")&amp;"",""))</f>
        <v/>
      </c>
      <c r="H8952" s="644" t="str">
        <f>IF($C8952="","",IFERROR(IF(_xlfn.XLOOKUP($C8952,tbl_StartedStatus[Bold ID],tbl_StartedStatus[Started])="Started","Yes",IF(_xlfn.XLOOKUP($C8952,tbl_StartedStatus[Bold ID],tbl_StartedStatus[Started])="No Show","No Show","")),""))</f>
        <v/>
      </c>
    </row>
    <row r="8953" spans="1:8" ht="15" customHeight="1" thickBot="1">
      <c r="A8953" s="38" t="str">
        <f>IF($C8953="","",IFERROR(_xlfn.XLOOKUP($C8953,'1.PrepList'!$I$2:$I$1500,'1.PrepList'!$G$2:$G$1500,"")&amp;"",""))</f>
        <v/>
      </c>
      <c r="B8953" s="638" t="str">
        <f>IF($C8953="","",IFERROR(_xlfn.XLOOKUP($C8953,'1.PrepList'!$I$2:$I$1500,'1.PrepList'!$H$2:$H$1500,"")&amp;"",""))</f>
        <v/>
      </c>
      <c r="D8953" s="638" t="str">
        <f>IF($C8953="","",IFERROR(_xlfn.XLOOKUP($C8953,'1.PrepList'!$I$2:$I$1500,'1.PrepList'!$J$2:$J$1500,"")&amp;"",""))</f>
        <v/>
      </c>
      <c r="E8953" s="638" t="str">
        <f>IF($C8953="","",IFERROR(_xlfn.XLOOKUP($C8953,'1.PrepList'!$I$2:$I$1500,'1.PrepList'!$N$2:$N$1500,"")&amp;"",""))</f>
        <v/>
      </c>
      <c r="F8953" s="638" t="str">
        <f>IF($C8953="","",IFERROR(_xlfn.XLOOKUP($C8953,'1.PrepList'!$I$2:$I$1500,'1.PrepList'!$K$2:$K$1500,"")&amp;"",""))</f>
        <v/>
      </c>
      <c r="H8953" s="644" t="str">
        <f>IF($C8953="","",IFERROR(IF(_xlfn.XLOOKUP($C8953,tbl_StartedStatus[Bold ID],tbl_StartedStatus[Started])="Started","Yes",IF(_xlfn.XLOOKUP($C8953,tbl_StartedStatus[Bold ID],tbl_StartedStatus[Started])="No Show","No Show","")),""))</f>
        <v/>
      </c>
    </row>
    <row r="8954" spans="1:8" ht="15" customHeight="1" thickBot="1">
      <c r="A8954" s="38" t="str">
        <f>IF($C8954="","",IFERROR(_xlfn.XLOOKUP($C8954,'1.PrepList'!$I$2:$I$1500,'1.PrepList'!$G$2:$G$1500,"")&amp;"",""))</f>
        <v/>
      </c>
      <c r="B8954" s="638" t="str">
        <f>IF($C8954="","",IFERROR(_xlfn.XLOOKUP($C8954,'1.PrepList'!$I$2:$I$1500,'1.PrepList'!$H$2:$H$1500,"")&amp;"",""))</f>
        <v/>
      </c>
      <c r="D8954" s="638" t="str">
        <f>IF($C8954="","",IFERROR(_xlfn.XLOOKUP($C8954,'1.PrepList'!$I$2:$I$1500,'1.PrepList'!$J$2:$J$1500,"")&amp;"",""))</f>
        <v/>
      </c>
      <c r="E8954" s="638" t="str">
        <f>IF($C8954="","",IFERROR(_xlfn.XLOOKUP($C8954,'1.PrepList'!$I$2:$I$1500,'1.PrepList'!$N$2:$N$1500,"")&amp;"",""))</f>
        <v/>
      </c>
      <c r="F8954" s="638" t="str">
        <f>IF($C8954="","",IFERROR(_xlfn.XLOOKUP($C8954,'1.PrepList'!$I$2:$I$1500,'1.PrepList'!$K$2:$K$1500,"")&amp;"",""))</f>
        <v/>
      </c>
      <c r="H8954" s="644" t="str">
        <f>IF($C8954="","",IFERROR(IF(_xlfn.XLOOKUP($C8954,tbl_StartedStatus[Bold ID],tbl_StartedStatus[Started])="Started","Yes",IF(_xlfn.XLOOKUP($C8954,tbl_StartedStatus[Bold ID],tbl_StartedStatus[Started])="No Show","No Show","")),""))</f>
        <v/>
      </c>
    </row>
    <row r="8955" spans="1:8" ht="15" customHeight="1" thickBot="1">
      <c r="A8955" s="38" t="str">
        <f>IF($C8955="","",IFERROR(_xlfn.XLOOKUP($C8955,'1.PrepList'!$I$2:$I$1500,'1.PrepList'!$G$2:$G$1500,"")&amp;"",""))</f>
        <v/>
      </c>
      <c r="B8955" s="638" t="str">
        <f>IF($C8955="","",IFERROR(_xlfn.XLOOKUP($C8955,'1.PrepList'!$I$2:$I$1500,'1.PrepList'!$H$2:$H$1500,"")&amp;"",""))</f>
        <v/>
      </c>
      <c r="D8955" s="638" t="str">
        <f>IF($C8955="","",IFERROR(_xlfn.XLOOKUP($C8955,'1.PrepList'!$I$2:$I$1500,'1.PrepList'!$J$2:$J$1500,"")&amp;"",""))</f>
        <v/>
      </c>
      <c r="E8955" s="638" t="str">
        <f>IF($C8955="","",IFERROR(_xlfn.XLOOKUP($C8955,'1.PrepList'!$I$2:$I$1500,'1.PrepList'!$N$2:$N$1500,"")&amp;"",""))</f>
        <v/>
      </c>
      <c r="F8955" s="638" t="str">
        <f>IF($C8955="","",IFERROR(_xlfn.XLOOKUP($C8955,'1.PrepList'!$I$2:$I$1500,'1.PrepList'!$K$2:$K$1500,"")&amp;"",""))</f>
        <v/>
      </c>
      <c r="H8955" s="644" t="str">
        <f>IF($C8955="","",IFERROR(IF(_xlfn.XLOOKUP($C8955,tbl_StartedStatus[Bold ID],tbl_StartedStatus[Started])="Started","Yes",IF(_xlfn.XLOOKUP($C8955,tbl_StartedStatus[Bold ID],tbl_StartedStatus[Started])="No Show","No Show","")),""))</f>
        <v/>
      </c>
    </row>
    <row r="8956" spans="1:8" ht="15" customHeight="1" thickBot="1">
      <c r="A8956" s="38" t="str">
        <f>IF($C8956="","",IFERROR(_xlfn.XLOOKUP($C8956,'1.PrepList'!$I$2:$I$1500,'1.PrepList'!$G$2:$G$1500,"")&amp;"",""))</f>
        <v/>
      </c>
      <c r="B8956" s="638" t="str">
        <f>IF($C8956="","",IFERROR(_xlfn.XLOOKUP($C8956,'1.PrepList'!$I$2:$I$1500,'1.PrepList'!$H$2:$H$1500,"")&amp;"",""))</f>
        <v/>
      </c>
      <c r="D8956" s="638" t="str">
        <f>IF($C8956="","",IFERROR(_xlfn.XLOOKUP($C8956,'1.PrepList'!$I$2:$I$1500,'1.PrepList'!$J$2:$J$1500,"")&amp;"",""))</f>
        <v/>
      </c>
      <c r="E8956" s="638" t="str">
        <f>IF($C8956="","",IFERROR(_xlfn.XLOOKUP($C8956,'1.PrepList'!$I$2:$I$1500,'1.PrepList'!$N$2:$N$1500,"")&amp;"",""))</f>
        <v/>
      </c>
      <c r="F8956" s="638" t="str">
        <f>IF($C8956="","",IFERROR(_xlfn.XLOOKUP($C8956,'1.PrepList'!$I$2:$I$1500,'1.PrepList'!$K$2:$K$1500,"")&amp;"",""))</f>
        <v/>
      </c>
      <c r="H8956" s="644" t="str">
        <f>IF($C8956="","",IFERROR(IF(_xlfn.XLOOKUP($C8956,tbl_StartedStatus[Bold ID],tbl_StartedStatus[Started])="Started","Yes",IF(_xlfn.XLOOKUP($C8956,tbl_StartedStatus[Bold ID],tbl_StartedStatus[Started])="No Show","No Show","")),""))</f>
        <v/>
      </c>
    </row>
    <row r="8957" spans="1:8" ht="15" customHeight="1" thickBot="1">
      <c r="A8957" s="38" t="str">
        <f>IF($C8957="","",IFERROR(_xlfn.XLOOKUP($C8957,'1.PrepList'!$I$2:$I$1500,'1.PrepList'!$G$2:$G$1500,"")&amp;"",""))</f>
        <v/>
      </c>
      <c r="B8957" s="638" t="str">
        <f>IF($C8957="","",IFERROR(_xlfn.XLOOKUP($C8957,'1.PrepList'!$I$2:$I$1500,'1.PrepList'!$H$2:$H$1500,"")&amp;"",""))</f>
        <v/>
      </c>
      <c r="D8957" s="638" t="str">
        <f>IF($C8957="","",IFERROR(_xlfn.XLOOKUP($C8957,'1.PrepList'!$I$2:$I$1500,'1.PrepList'!$J$2:$J$1500,"")&amp;"",""))</f>
        <v/>
      </c>
      <c r="E8957" s="638" t="str">
        <f>IF($C8957="","",IFERROR(_xlfn.XLOOKUP($C8957,'1.PrepList'!$I$2:$I$1500,'1.PrepList'!$N$2:$N$1500,"")&amp;"",""))</f>
        <v/>
      </c>
      <c r="F8957" s="638" t="str">
        <f>IF($C8957="","",IFERROR(_xlfn.XLOOKUP($C8957,'1.PrepList'!$I$2:$I$1500,'1.PrepList'!$K$2:$K$1500,"")&amp;"",""))</f>
        <v/>
      </c>
      <c r="H8957" s="644" t="str">
        <f>IF($C8957="","",IFERROR(IF(_xlfn.XLOOKUP($C8957,tbl_StartedStatus[Bold ID],tbl_StartedStatus[Started])="Started","Yes",IF(_xlfn.XLOOKUP($C8957,tbl_StartedStatus[Bold ID],tbl_StartedStatus[Started])="No Show","No Show","")),""))</f>
        <v/>
      </c>
    </row>
    <row r="8958" spans="1:8" ht="15" customHeight="1" thickBot="1">
      <c r="A8958" s="38" t="str">
        <f>IF($C8958="","",IFERROR(_xlfn.XLOOKUP($C8958,'1.PrepList'!$I$2:$I$1500,'1.PrepList'!$G$2:$G$1500,"")&amp;"",""))</f>
        <v/>
      </c>
      <c r="B8958" s="638" t="str">
        <f>IF($C8958="","",IFERROR(_xlfn.XLOOKUP($C8958,'1.PrepList'!$I$2:$I$1500,'1.PrepList'!$H$2:$H$1500,"")&amp;"",""))</f>
        <v/>
      </c>
      <c r="D8958" s="638" t="str">
        <f>IF($C8958="","",IFERROR(_xlfn.XLOOKUP($C8958,'1.PrepList'!$I$2:$I$1500,'1.PrepList'!$J$2:$J$1500,"")&amp;"",""))</f>
        <v/>
      </c>
      <c r="E8958" s="638" t="str">
        <f>IF($C8958="","",IFERROR(_xlfn.XLOOKUP($C8958,'1.PrepList'!$I$2:$I$1500,'1.PrepList'!$N$2:$N$1500,"")&amp;"",""))</f>
        <v/>
      </c>
      <c r="F8958" s="638" t="str">
        <f>IF($C8958="","",IFERROR(_xlfn.XLOOKUP($C8958,'1.PrepList'!$I$2:$I$1500,'1.PrepList'!$K$2:$K$1500,"")&amp;"",""))</f>
        <v/>
      </c>
      <c r="H8958" s="644" t="str">
        <f>IF($C8958="","",IFERROR(IF(_xlfn.XLOOKUP($C8958,tbl_StartedStatus[Bold ID],tbl_StartedStatus[Started])="Started","Yes",IF(_xlfn.XLOOKUP($C8958,tbl_StartedStatus[Bold ID],tbl_StartedStatus[Started])="No Show","No Show","")),""))</f>
        <v/>
      </c>
    </row>
    <row r="8959" spans="1:8" ht="15" customHeight="1" thickBot="1">
      <c r="A8959" s="38" t="str">
        <f>IF($C8959="","",IFERROR(_xlfn.XLOOKUP($C8959,'1.PrepList'!$I$2:$I$1500,'1.PrepList'!$G$2:$G$1500,"")&amp;"",""))</f>
        <v/>
      </c>
      <c r="B8959" s="638" t="str">
        <f>IF($C8959="","",IFERROR(_xlfn.XLOOKUP($C8959,'1.PrepList'!$I$2:$I$1500,'1.PrepList'!$H$2:$H$1500,"")&amp;"",""))</f>
        <v/>
      </c>
      <c r="D8959" s="638" t="str">
        <f>IF($C8959="","",IFERROR(_xlfn.XLOOKUP($C8959,'1.PrepList'!$I$2:$I$1500,'1.PrepList'!$J$2:$J$1500,"")&amp;"",""))</f>
        <v/>
      </c>
      <c r="E8959" s="638" t="str">
        <f>IF($C8959="","",IFERROR(_xlfn.XLOOKUP($C8959,'1.PrepList'!$I$2:$I$1500,'1.PrepList'!$N$2:$N$1500,"")&amp;"",""))</f>
        <v/>
      </c>
      <c r="F8959" s="638" t="str">
        <f>IF($C8959="","",IFERROR(_xlfn.XLOOKUP($C8959,'1.PrepList'!$I$2:$I$1500,'1.PrepList'!$K$2:$K$1500,"")&amp;"",""))</f>
        <v/>
      </c>
      <c r="H8959" s="644" t="str">
        <f>IF($C8959="","",IFERROR(IF(_xlfn.XLOOKUP($C8959,tbl_StartedStatus[Bold ID],tbl_StartedStatus[Started])="Started","Yes",IF(_xlfn.XLOOKUP($C8959,tbl_StartedStatus[Bold ID],tbl_StartedStatus[Started])="No Show","No Show","")),""))</f>
        <v/>
      </c>
    </row>
    <row r="8960" spans="1:8" ht="15" customHeight="1" thickBot="1">
      <c r="A8960" s="38" t="str">
        <f>IF($C8960="","",IFERROR(_xlfn.XLOOKUP($C8960,'1.PrepList'!$I$2:$I$1500,'1.PrepList'!$G$2:$G$1500,"")&amp;"",""))</f>
        <v/>
      </c>
      <c r="B8960" s="638" t="str">
        <f>IF($C8960="","",IFERROR(_xlfn.XLOOKUP($C8960,'1.PrepList'!$I$2:$I$1500,'1.PrepList'!$H$2:$H$1500,"")&amp;"",""))</f>
        <v/>
      </c>
      <c r="D8960" s="638" t="str">
        <f>IF($C8960="","",IFERROR(_xlfn.XLOOKUP($C8960,'1.PrepList'!$I$2:$I$1500,'1.PrepList'!$J$2:$J$1500,"")&amp;"",""))</f>
        <v/>
      </c>
      <c r="E8960" s="638" t="str">
        <f>IF($C8960="","",IFERROR(_xlfn.XLOOKUP($C8960,'1.PrepList'!$I$2:$I$1500,'1.PrepList'!$N$2:$N$1500,"")&amp;"",""))</f>
        <v/>
      </c>
      <c r="F8960" s="638" t="str">
        <f>IF($C8960="","",IFERROR(_xlfn.XLOOKUP($C8960,'1.PrepList'!$I$2:$I$1500,'1.PrepList'!$K$2:$K$1500,"")&amp;"",""))</f>
        <v/>
      </c>
      <c r="H8960" s="644" t="str">
        <f>IF($C8960="","",IFERROR(IF(_xlfn.XLOOKUP($C8960,tbl_StartedStatus[Bold ID],tbl_StartedStatus[Started])="Started","Yes",IF(_xlfn.XLOOKUP($C8960,tbl_StartedStatus[Bold ID],tbl_StartedStatus[Started])="No Show","No Show","")),""))</f>
        <v/>
      </c>
    </row>
    <row r="8961" spans="1:8" ht="15" customHeight="1" thickBot="1">
      <c r="A8961" s="38" t="str">
        <f>IF($C8961="","",IFERROR(_xlfn.XLOOKUP($C8961,'1.PrepList'!$I$2:$I$1500,'1.PrepList'!$G$2:$G$1500,"")&amp;"",""))</f>
        <v/>
      </c>
      <c r="B8961" s="638" t="str">
        <f>IF($C8961="","",IFERROR(_xlfn.XLOOKUP($C8961,'1.PrepList'!$I$2:$I$1500,'1.PrepList'!$H$2:$H$1500,"")&amp;"",""))</f>
        <v/>
      </c>
      <c r="D8961" s="638" t="str">
        <f>IF($C8961="","",IFERROR(_xlfn.XLOOKUP($C8961,'1.PrepList'!$I$2:$I$1500,'1.PrepList'!$J$2:$J$1500,"")&amp;"",""))</f>
        <v/>
      </c>
      <c r="E8961" s="638" t="str">
        <f>IF($C8961="","",IFERROR(_xlfn.XLOOKUP($C8961,'1.PrepList'!$I$2:$I$1500,'1.PrepList'!$N$2:$N$1500,"")&amp;"",""))</f>
        <v/>
      </c>
      <c r="F8961" s="638" t="str">
        <f>IF($C8961="","",IFERROR(_xlfn.XLOOKUP($C8961,'1.PrepList'!$I$2:$I$1500,'1.PrepList'!$K$2:$K$1500,"")&amp;"",""))</f>
        <v/>
      </c>
      <c r="H8961" s="644" t="str">
        <f>IF($C8961="","",IFERROR(IF(_xlfn.XLOOKUP($C8961,tbl_StartedStatus[Bold ID],tbl_StartedStatus[Started])="Started","Yes",IF(_xlfn.XLOOKUP($C8961,tbl_StartedStatus[Bold ID],tbl_StartedStatus[Started])="No Show","No Show","")),""))</f>
        <v/>
      </c>
    </row>
    <row r="8962" spans="1:8" ht="15" customHeight="1" thickBot="1">
      <c r="A8962" s="38" t="str">
        <f>IF($C8962="","",IFERROR(_xlfn.XLOOKUP($C8962,'1.PrepList'!$I$2:$I$1500,'1.PrepList'!$G$2:$G$1500,"")&amp;"",""))</f>
        <v/>
      </c>
      <c r="B8962" s="638" t="str">
        <f>IF($C8962="","",IFERROR(_xlfn.XLOOKUP($C8962,'1.PrepList'!$I$2:$I$1500,'1.PrepList'!$H$2:$H$1500,"")&amp;"",""))</f>
        <v/>
      </c>
      <c r="D8962" s="638" t="str">
        <f>IF($C8962="","",IFERROR(_xlfn.XLOOKUP($C8962,'1.PrepList'!$I$2:$I$1500,'1.PrepList'!$J$2:$J$1500,"")&amp;"",""))</f>
        <v/>
      </c>
      <c r="E8962" s="638" t="str">
        <f>IF($C8962="","",IFERROR(_xlfn.XLOOKUP($C8962,'1.PrepList'!$I$2:$I$1500,'1.PrepList'!$N$2:$N$1500,"")&amp;"",""))</f>
        <v/>
      </c>
      <c r="F8962" s="638" t="str">
        <f>IF($C8962="","",IFERROR(_xlfn.XLOOKUP($C8962,'1.PrepList'!$I$2:$I$1500,'1.PrepList'!$K$2:$K$1500,"")&amp;"",""))</f>
        <v/>
      </c>
      <c r="H8962" s="644" t="str">
        <f>IF($C8962="","",IFERROR(IF(_xlfn.XLOOKUP($C8962,tbl_StartedStatus[Bold ID],tbl_StartedStatus[Started])="Started","Yes",IF(_xlfn.XLOOKUP($C8962,tbl_StartedStatus[Bold ID],tbl_StartedStatus[Started])="No Show","No Show","")),""))</f>
        <v/>
      </c>
    </row>
    <row r="8963" spans="1:8" ht="15" customHeight="1" thickBot="1">
      <c r="A8963" s="38" t="str">
        <f>IF($C8963="","",IFERROR(_xlfn.XLOOKUP($C8963,'1.PrepList'!$I$2:$I$1500,'1.PrepList'!$G$2:$G$1500,"")&amp;"",""))</f>
        <v/>
      </c>
      <c r="B8963" s="638" t="str">
        <f>IF($C8963="","",IFERROR(_xlfn.XLOOKUP($C8963,'1.PrepList'!$I$2:$I$1500,'1.PrepList'!$H$2:$H$1500,"")&amp;"",""))</f>
        <v/>
      </c>
      <c r="D8963" s="638" t="str">
        <f>IF($C8963="","",IFERROR(_xlfn.XLOOKUP($C8963,'1.PrepList'!$I$2:$I$1500,'1.PrepList'!$J$2:$J$1500,"")&amp;"",""))</f>
        <v/>
      </c>
      <c r="E8963" s="638" t="str">
        <f>IF($C8963="","",IFERROR(_xlfn.XLOOKUP($C8963,'1.PrepList'!$I$2:$I$1500,'1.PrepList'!$N$2:$N$1500,"")&amp;"",""))</f>
        <v/>
      </c>
      <c r="F8963" s="638" t="str">
        <f>IF($C8963="","",IFERROR(_xlfn.XLOOKUP($C8963,'1.PrepList'!$I$2:$I$1500,'1.PrepList'!$K$2:$K$1500,"")&amp;"",""))</f>
        <v/>
      </c>
      <c r="H8963" s="644" t="str">
        <f>IF($C8963="","",IFERROR(IF(_xlfn.XLOOKUP($C8963,tbl_StartedStatus[Bold ID],tbl_StartedStatus[Started])="Started","Yes",IF(_xlfn.XLOOKUP($C8963,tbl_StartedStatus[Bold ID],tbl_StartedStatus[Started])="No Show","No Show","")),""))</f>
        <v/>
      </c>
    </row>
    <row r="8964" spans="1:8" ht="15" customHeight="1" thickBot="1">
      <c r="A8964" s="38" t="str">
        <f>IF($C8964="","",IFERROR(_xlfn.XLOOKUP($C8964,'1.PrepList'!$I$2:$I$1500,'1.PrepList'!$G$2:$G$1500,"")&amp;"",""))</f>
        <v/>
      </c>
      <c r="B8964" s="638" t="str">
        <f>IF($C8964="","",IFERROR(_xlfn.XLOOKUP($C8964,'1.PrepList'!$I$2:$I$1500,'1.PrepList'!$H$2:$H$1500,"")&amp;"",""))</f>
        <v/>
      </c>
      <c r="D8964" s="638" t="str">
        <f>IF($C8964="","",IFERROR(_xlfn.XLOOKUP($C8964,'1.PrepList'!$I$2:$I$1500,'1.PrepList'!$J$2:$J$1500,"")&amp;"",""))</f>
        <v/>
      </c>
      <c r="E8964" s="638" t="str">
        <f>IF($C8964="","",IFERROR(_xlfn.XLOOKUP($C8964,'1.PrepList'!$I$2:$I$1500,'1.PrepList'!$N$2:$N$1500,"")&amp;"",""))</f>
        <v/>
      </c>
      <c r="F8964" s="638" t="str">
        <f>IF($C8964="","",IFERROR(_xlfn.XLOOKUP($C8964,'1.PrepList'!$I$2:$I$1500,'1.PrepList'!$K$2:$K$1500,"")&amp;"",""))</f>
        <v/>
      </c>
      <c r="H8964" s="644" t="str">
        <f>IF($C8964="","",IFERROR(IF(_xlfn.XLOOKUP($C8964,tbl_StartedStatus[Bold ID],tbl_StartedStatus[Started])="Started","Yes",IF(_xlfn.XLOOKUP($C8964,tbl_StartedStatus[Bold ID],tbl_StartedStatus[Started])="No Show","No Show","")),""))</f>
        <v/>
      </c>
    </row>
    <row r="8965" spans="1:8" ht="15" customHeight="1" thickBot="1">
      <c r="A8965" s="38" t="str">
        <f>IF($C8965="","",IFERROR(_xlfn.XLOOKUP($C8965,'1.PrepList'!$I$2:$I$1500,'1.PrepList'!$G$2:$G$1500,"")&amp;"",""))</f>
        <v/>
      </c>
      <c r="B8965" s="638" t="str">
        <f>IF($C8965="","",IFERROR(_xlfn.XLOOKUP($C8965,'1.PrepList'!$I$2:$I$1500,'1.PrepList'!$H$2:$H$1500,"")&amp;"",""))</f>
        <v/>
      </c>
      <c r="D8965" s="638" t="str">
        <f>IF($C8965="","",IFERROR(_xlfn.XLOOKUP($C8965,'1.PrepList'!$I$2:$I$1500,'1.PrepList'!$J$2:$J$1500,"")&amp;"",""))</f>
        <v/>
      </c>
      <c r="E8965" s="638" t="str">
        <f>IF($C8965="","",IFERROR(_xlfn.XLOOKUP($C8965,'1.PrepList'!$I$2:$I$1500,'1.PrepList'!$N$2:$N$1500,"")&amp;"",""))</f>
        <v/>
      </c>
      <c r="F8965" s="638" t="str">
        <f>IF($C8965="","",IFERROR(_xlfn.XLOOKUP($C8965,'1.PrepList'!$I$2:$I$1500,'1.PrepList'!$K$2:$K$1500,"")&amp;"",""))</f>
        <v/>
      </c>
      <c r="H8965" s="644" t="str">
        <f>IF($C8965="","",IFERROR(IF(_xlfn.XLOOKUP($C8965,tbl_StartedStatus[Bold ID],tbl_StartedStatus[Started])="Started","Yes",IF(_xlfn.XLOOKUP($C8965,tbl_StartedStatus[Bold ID],tbl_StartedStatus[Started])="No Show","No Show","")),""))</f>
        <v/>
      </c>
    </row>
    <row r="8966" spans="1:8" ht="15" customHeight="1" thickBot="1">
      <c r="A8966" s="38" t="str">
        <f>IF($C8966="","",IFERROR(_xlfn.XLOOKUP($C8966,'1.PrepList'!$I$2:$I$1500,'1.PrepList'!$G$2:$G$1500,"")&amp;"",""))</f>
        <v/>
      </c>
      <c r="B8966" s="638" t="str">
        <f>IF($C8966="","",IFERROR(_xlfn.XLOOKUP($C8966,'1.PrepList'!$I$2:$I$1500,'1.PrepList'!$H$2:$H$1500,"")&amp;"",""))</f>
        <v/>
      </c>
      <c r="D8966" s="638" t="str">
        <f>IF($C8966="","",IFERROR(_xlfn.XLOOKUP($C8966,'1.PrepList'!$I$2:$I$1500,'1.PrepList'!$J$2:$J$1500,"")&amp;"",""))</f>
        <v/>
      </c>
      <c r="E8966" s="638" t="str">
        <f>IF($C8966="","",IFERROR(_xlfn.XLOOKUP($C8966,'1.PrepList'!$I$2:$I$1500,'1.PrepList'!$N$2:$N$1500,"")&amp;"",""))</f>
        <v/>
      </c>
      <c r="F8966" s="638" t="str">
        <f>IF($C8966="","",IFERROR(_xlfn.XLOOKUP($C8966,'1.PrepList'!$I$2:$I$1500,'1.PrepList'!$K$2:$K$1500,"")&amp;"",""))</f>
        <v/>
      </c>
      <c r="H8966" s="644" t="str">
        <f>IF($C8966="","",IFERROR(IF(_xlfn.XLOOKUP($C8966,tbl_StartedStatus[Bold ID],tbl_StartedStatus[Started])="Started","Yes",IF(_xlfn.XLOOKUP($C8966,tbl_StartedStatus[Bold ID],tbl_StartedStatus[Started])="No Show","No Show","")),""))</f>
        <v/>
      </c>
    </row>
    <row r="8967" spans="1:8" ht="15" customHeight="1" thickBot="1">
      <c r="A8967" s="38" t="str">
        <f>IF($C8967="","",IFERROR(_xlfn.XLOOKUP($C8967,'1.PrepList'!$I$2:$I$1500,'1.PrepList'!$G$2:$G$1500,"")&amp;"",""))</f>
        <v/>
      </c>
      <c r="B8967" s="638" t="str">
        <f>IF($C8967="","",IFERROR(_xlfn.XLOOKUP($C8967,'1.PrepList'!$I$2:$I$1500,'1.PrepList'!$H$2:$H$1500,"")&amp;"",""))</f>
        <v/>
      </c>
      <c r="D8967" s="638" t="str">
        <f>IF($C8967="","",IFERROR(_xlfn.XLOOKUP($C8967,'1.PrepList'!$I$2:$I$1500,'1.PrepList'!$J$2:$J$1500,"")&amp;"",""))</f>
        <v/>
      </c>
      <c r="E8967" s="638" t="str">
        <f>IF($C8967="","",IFERROR(_xlfn.XLOOKUP($C8967,'1.PrepList'!$I$2:$I$1500,'1.PrepList'!$N$2:$N$1500,"")&amp;"",""))</f>
        <v/>
      </c>
      <c r="F8967" s="638" t="str">
        <f>IF($C8967="","",IFERROR(_xlfn.XLOOKUP($C8967,'1.PrepList'!$I$2:$I$1500,'1.PrepList'!$K$2:$K$1500,"")&amp;"",""))</f>
        <v/>
      </c>
      <c r="H8967" s="644" t="str">
        <f>IF($C8967="","",IFERROR(IF(_xlfn.XLOOKUP($C8967,tbl_StartedStatus[Bold ID],tbl_StartedStatus[Started])="Started","Yes",IF(_xlfn.XLOOKUP($C8967,tbl_StartedStatus[Bold ID],tbl_StartedStatus[Started])="No Show","No Show","")),""))</f>
        <v/>
      </c>
    </row>
    <row r="8968" spans="1:8" ht="15" customHeight="1" thickBot="1">
      <c r="A8968" s="38" t="str">
        <f>IF($C8968="","",IFERROR(_xlfn.XLOOKUP($C8968,'1.PrepList'!$I$2:$I$1500,'1.PrepList'!$G$2:$G$1500,"")&amp;"",""))</f>
        <v/>
      </c>
      <c r="B8968" s="638" t="str">
        <f>IF($C8968="","",IFERROR(_xlfn.XLOOKUP($C8968,'1.PrepList'!$I$2:$I$1500,'1.PrepList'!$H$2:$H$1500,"")&amp;"",""))</f>
        <v/>
      </c>
      <c r="D8968" s="638" t="str">
        <f>IF($C8968="","",IFERROR(_xlfn.XLOOKUP($C8968,'1.PrepList'!$I$2:$I$1500,'1.PrepList'!$J$2:$J$1500,"")&amp;"",""))</f>
        <v/>
      </c>
      <c r="E8968" s="638" t="str">
        <f>IF($C8968="","",IFERROR(_xlfn.XLOOKUP($C8968,'1.PrepList'!$I$2:$I$1500,'1.PrepList'!$N$2:$N$1500,"")&amp;"",""))</f>
        <v/>
      </c>
      <c r="F8968" s="638" t="str">
        <f>IF($C8968="","",IFERROR(_xlfn.XLOOKUP($C8968,'1.PrepList'!$I$2:$I$1500,'1.PrepList'!$K$2:$K$1500,"")&amp;"",""))</f>
        <v/>
      </c>
      <c r="H8968" s="644" t="str">
        <f>IF($C8968="","",IFERROR(IF(_xlfn.XLOOKUP($C8968,tbl_StartedStatus[Bold ID],tbl_StartedStatus[Started])="Started","Yes",IF(_xlfn.XLOOKUP($C8968,tbl_StartedStatus[Bold ID],tbl_StartedStatus[Started])="No Show","No Show","")),""))</f>
        <v/>
      </c>
    </row>
    <row r="8969" spans="1:8" ht="15" customHeight="1" thickBot="1">
      <c r="A8969" s="38" t="str">
        <f>IF($C8969="","",IFERROR(_xlfn.XLOOKUP($C8969,'1.PrepList'!$I$2:$I$1500,'1.PrepList'!$G$2:$G$1500,"")&amp;"",""))</f>
        <v/>
      </c>
      <c r="B8969" s="638" t="str">
        <f>IF($C8969="","",IFERROR(_xlfn.XLOOKUP($C8969,'1.PrepList'!$I$2:$I$1500,'1.PrepList'!$H$2:$H$1500,"")&amp;"",""))</f>
        <v/>
      </c>
      <c r="D8969" s="638" t="str">
        <f>IF($C8969="","",IFERROR(_xlfn.XLOOKUP($C8969,'1.PrepList'!$I$2:$I$1500,'1.PrepList'!$J$2:$J$1500,"")&amp;"",""))</f>
        <v/>
      </c>
      <c r="E8969" s="638" t="str">
        <f>IF($C8969="","",IFERROR(_xlfn.XLOOKUP($C8969,'1.PrepList'!$I$2:$I$1500,'1.PrepList'!$N$2:$N$1500,"")&amp;"",""))</f>
        <v/>
      </c>
      <c r="F8969" s="638" t="str">
        <f>IF($C8969="","",IFERROR(_xlfn.XLOOKUP($C8969,'1.PrepList'!$I$2:$I$1500,'1.PrepList'!$K$2:$K$1500,"")&amp;"",""))</f>
        <v/>
      </c>
      <c r="H8969" s="644" t="str">
        <f>IF($C8969="","",IFERROR(IF(_xlfn.XLOOKUP($C8969,tbl_StartedStatus[Bold ID],tbl_StartedStatus[Started])="Started","Yes",IF(_xlfn.XLOOKUP($C8969,tbl_StartedStatus[Bold ID],tbl_StartedStatus[Started])="No Show","No Show","")),""))</f>
        <v/>
      </c>
    </row>
    <row r="8970" spans="1:8" ht="15" customHeight="1" thickBot="1">
      <c r="A8970" s="38" t="str">
        <f>IF($C8970="","",IFERROR(_xlfn.XLOOKUP($C8970,'1.PrepList'!$I$2:$I$1500,'1.PrepList'!$G$2:$G$1500,"")&amp;"",""))</f>
        <v/>
      </c>
      <c r="B8970" s="638" t="str">
        <f>IF($C8970="","",IFERROR(_xlfn.XLOOKUP($C8970,'1.PrepList'!$I$2:$I$1500,'1.PrepList'!$H$2:$H$1500,"")&amp;"",""))</f>
        <v/>
      </c>
      <c r="D8970" s="638" t="str">
        <f>IF($C8970="","",IFERROR(_xlfn.XLOOKUP($C8970,'1.PrepList'!$I$2:$I$1500,'1.PrepList'!$J$2:$J$1500,"")&amp;"",""))</f>
        <v/>
      </c>
      <c r="E8970" s="638" t="str">
        <f>IF($C8970="","",IFERROR(_xlfn.XLOOKUP($C8970,'1.PrepList'!$I$2:$I$1500,'1.PrepList'!$N$2:$N$1500,"")&amp;"",""))</f>
        <v/>
      </c>
      <c r="F8970" s="638" t="str">
        <f>IF($C8970="","",IFERROR(_xlfn.XLOOKUP($C8970,'1.PrepList'!$I$2:$I$1500,'1.PrepList'!$K$2:$K$1500,"")&amp;"",""))</f>
        <v/>
      </c>
      <c r="H8970" s="644" t="str">
        <f>IF($C8970="","",IFERROR(IF(_xlfn.XLOOKUP($C8970,tbl_StartedStatus[Bold ID],tbl_StartedStatus[Started])="Started","Yes",IF(_xlfn.XLOOKUP($C8970,tbl_StartedStatus[Bold ID],tbl_StartedStatus[Started])="No Show","No Show","")),""))</f>
        <v/>
      </c>
    </row>
    <row r="8971" spans="1:8" ht="15" customHeight="1" thickBot="1">
      <c r="A8971" s="38" t="str">
        <f>IF($C8971="","",IFERROR(_xlfn.XLOOKUP($C8971,'1.PrepList'!$I$2:$I$1500,'1.PrepList'!$G$2:$G$1500,"")&amp;"",""))</f>
        <v/>
      </c>
      <c r="B8971" s="638" t="str">
        <f>IF($C8971="","",IFERROR(_xlfn.XLOOKUP($C8971,'1.PrepList'!$I$2:$I$1500,'1.PrepList'!$H$2:$H$1500,"")&amp;"",""))</f>
        <v/>
      </c>
      <c r="D8971" s="638" t="str">
        <f>IF($C8971="","",IFERROR(_xlfn.XLOOKUP($C8971,'1.PrepList'!$I$2:$I$1500,'1.PrepList'!$J$2:$J$1500,"")&amp;"",""))</f>
        <v/>
      </c>
      <c r="E8971" s="638" t="str">
        <f>IF($C8971="","",IFERROR(_xlfn.XLOOKUP($C8971,'1.PrepList'!$I$2:$I$1500,'1.PrepList'!$N$2:$N$1500,"")&amp;"",""))</f>
        <v/>
      </c>
      <c r="F8971" s="638" t="str">
        <f>IF($C8971="","",IFERROR(_xlfn.XLOOKUP($C8971,'1.PrepList'!$I$2:$I$1500,'1.PrepList'!$K$2:$K$1500,"")&amp;"",""))</f>
        <v/>
      </c>
      <c r="H8971" s="644" t="str">
        <f>IF($C8971="","",IFERROR(IF(_xlfn.XLOOKUP($C8971,tbl_StartedStatus[Bold ID],tbl_StartedStatus[Started])="Started","Yes",IF(_xlfn.XLOOKUP($C8971,tbl_StartedStatus[Bold ID],tbl_StartedStatus[Started])="No Show","No Show","")),""))</f>
        <v/>
      </c>
    </row>
    <row r="8972" spans="1:8" ht="15" customHeight="1" thickBot="1">
      <c r="A8972" s="38" t="str">
        <f>IF($C8972="","",IFERROR(_xlfn.XLOOKUP($C8972,'1.PrepList'!$I$2:$I$1500,'1.PrepList'!$G$2:$G$1500,"")&amp;"",""))</f>
        <v/>
      </c>
      <c r="B8972" s="638" t="str">
        <f>IF($C8972="","",IFERROR(_xlfn.XLOOKUP($C8972,'1.PrepList'!$I$2:$I$1500,'1.PrepList'!$H$2:$H$1500,"")&amp;"",""))</f>
        <v/>
      </c>
      <c r="D8972" s="638" t="str">
        <f>IF($C8972="","",IFERROR(_xlfn.XLOOKUP($C8972,'1.PrepList'!$I$2:$I$1500,'1.PrepList'!$J$2:$J$1500,"")&amp;"",""))</f>
        <v/>
      </c>
      <c r="E8972" s="638" t="str">
        <f>IF($C8972="","",IFERROR(_xlfn.XLOOKUP($C8972,'1.PrepList'!$I$2:$I$1500,'1.PrepList'!$N$2:$N$1500,"")&amp;"",""))</f>
        <v/>
      </c>
      <c r="F8972" s="638" t="str">
        <f>IF($C8972="","",IFERROR(_xlfn.XLOOKUP($C8972,'1.PrepList'!$I$2:$I$1500,'1.PrepList'!$K$2:$K$1500,"")&amp;"",""))</f>
        <v/>
      </c>
      <c r="H8972" s="644" t="str">
        <f>IF($C8972="","",IFERROR(IF(_xlfn.XLOOKUP($C8972,tbl_StartedStatus[Bold ID],tbl_StartedStatus[Started])="Started","Yes",IF(_xlfn.XLOOKUP($C8972,tbl_StartedStatus[Bold ID],tbl_StartedStatus[Started])="No Show","No Show","")),""))</f>
        <v/>
      </c>
    </row>
    <row r="8973" spans="1:8" ht="15" customHeight="1" thickBot="1">
      <c r="A8973" s="38" t="str">
        <f>IF($C8973="","",IFERROR(_xlfn.XLOOKUP($C8973,'1.PrepList'!$I$2:$I$1500,'1.PrepList'!$G$2:$G$1500,"")&amp;"",""))</f>
        <v/>
      </c>
      <c r="B8973" s="638" t="str">
        <f>IF($C8973="","",IFERROR(_xlfn.XLOOKUP($C8973,'1.PrepList'!$I$2:$I$1500,'1.PrepList'!$H$2:$H$1500,"")&amp;"",""))</f>
        <v/>
      </c>
      <c r="D8973" s="638" t="str">
        <f>IF($C8973="","",IFERROR(_xlfn.XLOOKUP($C8973,'1.PrepList'!$I$2:$I$1500,'1.PrepList'!$J$2:$J$1500,"")&amp;"",""))</f>
        <v/>
      </c>
      <c r="E8973" s="638" t="str">
        <f>IF($C8973="","",IFERROR(_xlfn.XLOOKUP($C8973,'1.PrepList'!$I$2:$I$1500,'1.PrepList'!$N$2:$N$1500,"")&amp;"",""))</f>
        <v/>
      </c>
      <c r="F8973" s="638" t="str">
        <f>IF($C8973="","",IFERROR(_xlfn.XLOOKUP($C8973,'1.PrepList'!$I$2:$I$1500,'1.PrepList'!$K$2:$K$1500,"")&amp;"",""))</f>
        <v/>
      </c>
      <c r="H8973" s="644" t="str">
        <f>IF($C8973="","",IFERROR(IF(_xlfn.XLOOKUP($C8973,tbl_StartedStatus[Bold ID],tbl_StartedStatus[Started])="Started","Yes",IF(_xlfn.XLOOKUP($C8973,tbl_StartedStatus[Bold ID],tbl_StartedStatus[Started])="No Show","No Show","")),""))</f>
        <v/>
      </c>
    </row>
    <row r="8974" spans="1:8" ht="15" customHeight="1" thickBot="1">
      <c r="A8974" s="38" t="str">
        <f>IF($C8974="","",IFERROR(_xlfn.XLOOKUP($C8974,'1.PrepList'!$I$2:$I$1500,'1.PrepList'!$G$2:$G$1500,"")&amp;"",""))</f>
        <v/>
      </c>
      <c r="B8974" s="638" t="str">
        <f>IF($C8974="","",IFERROR(_xlfn.XLOOKUP($C8974,'1.PrepList'!$I$2:$I$1500,'1.PrepList'!$H$2:$H$1500,"")&amp;"",""))</f>
        <v/>
      </c>
      <c r="D8974" s="638" t="str">
        <f>IF($C8974="","",IFERROR(_xlfn.XLOOKUP($C8974,'1.PrepList'!$I$2:$I$1500,'1.PrepList'!$J$2:$J$1500,"")&amp;"",""))</f>
        <v/>
      </c>
      <c r="E8974" s="638" t="str">
        <f>IF($C8974="","",IFERROR(_xlfn.XLOOKUP($C8974,'1.PrepList'!$I$2:$I$1500,'1.PrepList'!$N$2:$N$1500,"")&amp;"",""))</f>
        <v/>
      </c>
      <c r="F8974" s="638" t="str">
        <f>IF($C8974="","",IFERROR(_xlfn.XLOOKUP($C8974,'1.PrepList'!$I$2:$I$1500,'1.PrepList'!$K$2:$K$1500,"")&amp;"",""))</f>
        <v/>
      </c>
      <c r="H8974" s="644" t="str">
        <f>IF($C8974="","",IFERROR(IF(_xlfn.XLOOKUP($C8974,tbl_StartedStatus[Bold ID],tbl_StartedStatus[Started])="Started","Yes",IF(_xlfn.XLOOKUP($C8974,tbl_StartedStatus[Bold ID],tbl_StartedStatus[Started])="No Show","No Show","")),""))</f>
        <v/>
      </c>
    </row>
    <row r="8975" spans="1:8" ht="15" customHeight="1" thickBot="1">
      <c r="A8975" s="38" t="str">
        <f>IF($C8975="","",IFERROR(_xlfn.XLOOKUP($C8975,'1.PrepList'!$I$2:$I$1500,'1.PrepList'!$G$2:$G$1500,"")&amp;"",""))</f>
        <v/>
      </c>
      <c r="B8975" s="638" t="str">
        <f>IF($C8975="","",IFERROR(_xlfn.XLOOKUP($C8975,'1.PrepList'!$I$2:$I$1500,'1.PrepList'!$H$2:$H$1500,"")&amp;"",""))</f>
        <v/>
      </c>
      <c r="D8975" s="638" t="str">
        <f>IF($C8975="","",IFERROR(_xlfn.XLOOKUP($C8975,'1.PrepList'!$I$2:$I$1500,'1.PrepList'!$J$2:$J$1500,"")&amp;"",""))</f>
        <v/>
      </c>
      <c r="E8975" s="638" t="str">
        <f>IF($C8975="","",IFERROR(_xlfn.XLOOKUP($C8975,'1.PrepList'!$I$2:$I$1500,'1.PrepList'!$N$2:$N$1500,"")&amp;"",""))</f>
        <v/>
      </c>
      <c r="F8975" s="638" t="str">
        <f>IF($C8975="","",IFERROR(_xlfn.XLOOKUP($C8975,'1.PrepList'!$I$2:$I$1500,'1.PrepList'!$K$2:$K$1500,"")&amp;"",""))</f>
        <v/>
      </c>
      <c r="H8975" s="644" t="str">
        <f>IF($C8975="","",IFERROR(IF(_xlfn.XLOOKUP($C8975,tbl_StartedStatus[Bold ID],tbl_StartedStatus[Started])="Started","Yes",IF(_xlfn.XLOOKUP($C8975,tbl_StartedStatus[Bold ID],tbl_StartedStatus[Started])="No Show","No Show","")),""))</f>
        <v/>
      </c>
    </row>
    <row r="8976" spans="1:8" ht="15" customHeight="1" thickBot="1">
      <c r="A8976" s="38" t="str">
        <f>IF($C8976="","",IFERROR(_xlfn.XLOOKUP($C8976,'1.PrepList'!$I$2:$I$1500,'1.PrepList'!$G$2:$G$1500,"")&amp;"",""))</f>
        <v/>
      </c>
      <c r="B8976" s="638" t="str">
        <f>IF($C8976="","",IFERROR(_xlfn.XLOOKUP($C8976,'1.PrepList'!$I$2:$I$1500,'1.PrepList'!$H$2:$H$1500,"")&amp;"",""))</f>
        <v/>
      </c>
      <c r="D8976" s="638" t="str">
        <f>IF($C8976="","",IFERROR(_xlfn.XLOOKUP($C8976,'1.PrepList'!$I$2:$I$1500,'1.PrepList'!$J$2:$J$1500,"")&amp;"",""))</f>
        <v/>
      </c>
      <c r="E8976" s="638" t="str">
        <f>IF($C8976="","",IFERROR(_xlfn.XLOOKUP($C8976,'1.PrepList'!$I$2:$I$1500,'1.PrepList'!$N$2:$N$1500,"")&amp;"",""))</f>
        <v/>
      </c>
      <c r="F8976" s="638" t="str">
        <f>IF($C8976="","",IFERROR(_xlfn.XLOOKUP($C8976,'1.PrepList'!$I$2:$I$1500,'1.PrepList'!$K$2:$K$1500,"")&amp;"",""))</f>
        <v/>
      </c>
      <c r="H8976" s="644" t="str">
        <f>IF($C8976="","",IFERROR(IF(_xlfn.XLOOKUP($C8976,tbl_StartedStatus[Bold ID],tbl_StartedStatus[Started])="Started","Yes",IF(_xlfn.XLOOKUP($C8976,tbl_StartedStatus[Bold ID],tbl_StartedStatus[Started])="No Show","No Show","")),""))</f>
        <v/>
      </c>
    </row>
    <row r="8977" spans="1:8" ht="15" customHeight="1" thickBot="1">
      <c r="A8977" s="38" t="str">
        <f>IF($C8977="","",IFERROR(_xlfn.XLOOKUP($C8977,'1.PrepList'!$I$2:$I$1500,'1.PrepList'!$G$2:$G$1500,"")&amp;"",""))</f>
        <v/>
      </c>
      <c r="B8977" s="638" t="str">
        <f>IF($C8977="","",IFERROR(_xlfn.XLOOKUP($C8977,'1.PrepList'!$I$2:$I$1500,'1.PrepList'!$H$2:$H$1500,"")&amp;"",""))</f>
        <v/>
      </c>
      <c r="D8977" s="638" t="str">
        <f>IF($C8977="","",IFERROR(_xlfn.XLOOKUP($C8977,'1.PrepList'!$I$2:$I$1500,'1.PrepList'!$J$2:$J$1500,"")&amp;"",""))</f>
        <v/>
      </c>
      <c r="E8977" s="638" t="str">
        <f>IF($C8977="","",IFERROR(_xlfn.XLOOKUP($C8977,'1.PrepList'!$I$2:$I$1500,'1.PrepList'!$N$2:$N$1500,"")&amp;"",""))</f>
        <v/>
      </c>
      <c r="F8977" s="638" t="str">
        <f>IF($C8977="","",IFERROR(_xlfn.XLOOKUP($C8977,'1.PrepList'!$I$2:$I$1500,'1.PrepList'!$K$2:$K$1500,"")&amp;"",""))</f>
        <v/>
      </c>
      <c r="H8977" s="644" t="str">
        <f>IF($C8977="","",IFERROR(IF(_xlfn.XLOOKUP($C8977,tbl_StartedStatus[Bold ID],tbl_StartedStatus[Started])="Started","Yes",IF(_xlfn.XLOOKUP($C8977,tbl_StartedStatus[Bold ID],tbl_StartedStatus[Started])="No Show","No Show","")),""))</f>
        <v/>
      </c>
    </row>
    <row r="8978" spans="1:8" ht="15" customHeight="1" thickBot="1">
      <c r="A8978" s="38" t="str">
        <f>IF($C8978="","",IFERROR(_xlfn.XLOOKUP($C8978,'1.PrepList'!$I$2:$I$1500,'1.PrepList'!$G$2:$G$1500,"")&amp;"",""))</f>
        <v/>
      </c>
      <c r="B8978" s="638" t="str">
        <f>IF($C8978="","",IFERROR(_xlfn.XLOOKUP($C8978,'1.PrepList'!$I$2:$I$1500,'1.PrepList'!$H$2:$H$1500,"")&amp;"",""))</f>
        <v/>
      </c>
      <c r="D8978" s="638" t="str">
        <f>IF($C8978="","",IFERROR(_xlfn.XLOOKUP($C8978,'1.PrepList'!$I$2:$I$1500,'1.PrepList'!$J$2:$J$1500,"")&amp;"",""))</f>
        <v/>
      </c>
      <c r="E8978" s="638" t="str">
        <f>IF($C8978="","",IFERROR(_xlfn.XLOOKUP($C8978,'1.PrepList'!$I$2:$I$1500,'1.PrepList'!$N$2:$N$1500,"")&amp;"",""))</f>
        <v/>
      </c>
      <c r="F8978" s="638" t="str">
        <f>IF($C8978="","",IFERROR(_xlfn.XLOOKUP($C8978,'1.PrepList'!$I$2:$I$1500,'1.PrepList'!$K$2:$K$1500,"")&amp;"",""))</f>
        <v/>
      </c>
      <c r="H8978" s="644" t="str">
        <f>IF($C8978="","",IFERROR(IF(_xlfn.XLOOKUP($C8978,tbl_StartedStatus[Bold ID],tbl_StartedStatus[Started])="Started","Yes",IF(_xlfn.XLOOKUP($C8978,tbl_StartedStatus[Bold ID],tbl_StartedStatus[Started])="No Show","No Show","")),""))</f>
        <v/>
      </c>
    </row>
    <row r="8979" spans="1:8" ht="15" customHeight="1" thickBot="1">
      <c r="A8979" s="38" t="str">
        <f>IF($C8979="","",IFERROR(_xlfn.XLOOKUP($C8979,'1.PrepList'!$I$2:$I$1500,'1.PrepList'!$G$2:$G$1500,"")&amp;"",""))</f>
        <v/>
      </c>
      <c r="B8979" s="638" t="str">
        <f>IF($C8979="","",IFERROR(_xlfn.XLOOKUP($C8979,'1.PrepList'!$I$2:$I$1500,'1.PrepList'!$H$2:$H$1500,"")&amp;"",""))</f>
        <v/>
      </c>
      <c r="D8979" s="638" t="str">
        <f>IF($C8979="","",IFERROR(_xlfn.XLOOKUP($C8979,'1.PrepList'!$I$2:$I$1500,'1.PrepList'!$J$2:$J$1500,"")&amp;"",""))</f>
        <v/>
      </c>
      <c r="E8979" s="638" t="str">
        <f>IF($C8979="","",IFERROR(_xlfn.XLOOKUP($C8979,'1.PrepList'!$I$2:$I$1500,'1.PrepList'!$N$2:$N$1500,"")&amp;"",""))</f>
        <v/>
      </c>
      <c r="F8979" s="638" t="str">
        <f>IF($C8979="","",IFERROR(_xlfn.XLOOKUP($C8979,'1.PrepList'!$I$2:$I$1500,'1.PrepList'!$K$2:$K$1500,"")&amp;"",""))</f>
        <v/>
      </c>
      <c r="H8979" s="644" t="str">
        <f>IF($C8979="","",IFERROR(IF(_xlfn.XLOOKUP($C8979,tbl_StartedStatus[Bold ID],tbl_StartedStatus[Started])="Started","Yes",IF(_xlfn.XLOOKUP($C8979,tbl_StartedStatus[Bold ID],tbl_StartedStatus[Started])="No Show","No Show","")),""))</f>
        <v/>
      </c>
    </row>
    <row r="8980" spans="1:8" ht="15" customHeight="1" thickBot="1">
      <c r="A8980" s="38" t="str">
        <f>IF($C8980="","",IFERROR(_xlfn.XLOOKUP($C8980,'1.PrepList'!$I$2:$I$1500,'1.PrepList'!$G$2:$G$1500,"")&amp;"",""))</f>
        <v/>
      </c>
      <c r="B8980" s="638" t="str">
        <f>IF($C8980="","",IFERROR(_xlfn.XLOOKUP($C8980,'1.PrepList'!$I$2:$I$1500,'1.PrepList'!$H$2:$H$1500,"")&amp;"",""))</f>
        <v/>
      </c>
      <c r="D8980" s="638" t="str">
        <f>IF($C8980="","",IFERROR(_xlfn.XLOOKUP($C8980,'1.PrepList'!$I$2:$I$1500,'1.PrepList'!$J$2:$J$1500,"")&amp;"",""))</f>
        <v/>
      </c>
      <c r="E8980" s="638" t="str">
        <f>IF($C8980="","",IFERROR(_xlfn.XLOOKUP($C8980,'1.PrepList'!$I$2:$I$1500,'1.PrepList'!$N$2:$N$1500,"")&amp;"",""))</f>
        <v/>
      </c>
      <c r="F8980" s="638" t="str">
        <f>IF($C8980="","",IFERROR(_xlfn.XLOOKUP($C8980,'1.PrepList'!$I$2:$I$1500,'1.PrepList'!$K$2:$K$1500,"")&amp;"",""))</f>
        <v/>
      </c>
      <c r="H8980" s="644" t="str">
        <f>IF($C8980="","",IFERROR(IF(_xlfn.XLOOKUP($C8980,tbl_StartedStatus[Bold ID],tbl_StartedStatus[Started])="Started","Yes",IF(_xlfn.XLOOKUP($C8980,tbl_StartedStatus[Bold ID],tbl_StartedStatus[Started])="No Show","No Show","")),""))</f>
        <v/>
      </c>
    </row>
    <row r="8981" spans="1:8" ht="15" customHeight="1" thickBot="1">
      <c r="A8981" s="38" t="str">
        <f>IF($C8981="","",IFERROR(_xlfn.XLOOKUP($C8981,'1.PrepList'!$I$2:$I$1500,'1.PrepList'!$G$2:$G$1500,"")&amp;"",""))</f>
        <v/>
      </c>
      <c r="B8981" s="638" t="str">
        <f>IF($C8981="","",IFERROR(_xlfn.XLOOKUP($C8981,'1.PrepList'!$I$2:$I$1500,'1.PrepList'!$H$2:$H$1500,"")&amp;"",""))</f>
        <v/>
      </c>
      <c r="D8981" s="638" t="str">
        <f>IF($C8981="","",IFERROR(_xlfn.XLOOKUP($C8981,'1.PrepList'!$I$2:$I$1500,'1.PrepList'!$J$2:$J$1500,"")&amp;"",""))</f>
        <v/>
      </c>
      <c r="E8981" s="638" t="str">
        <f>IF($C8981="","",IFERROR(_xlfn.XLOOKUP($C8981,'1.PrepList'!$I$2:$I$1500,'1.PrepList'!$N$2:$N$1500,"")&amp;"",""))</f>
        <v/>
      </c>
      <c r="F8981" s="638" t="str">
        <f>IF($C8981="","",IFERROR(_xlfn.XLOOKUP($C8981,'1.PrepList'!$I$2:$I$1500,'1.PrepList'!$K$2:$K$1500,"")&amp;"",""))</f>
        <v/>
      </c>
      <c r="H8981" s="644" t="str">
        <f>IF($C8981="","",IFERROR(IF(_xlfn.XLOOKUP($C8981,tbl_StartedStatus[Bold ID],tbl_StartedStatus[Started])="Started","Yes",IF(_xlfn.XLOOKUP($C8981,tbl_StartedStatus[Bold ID],tbl_StartedStatus[Started])="No Show","No Show","")),""))</f>
        <v/>
      </c>
    </row>
    <row r="8982" spans="1:8" ht="15" customHeight="1" thickBot="1">
      <c r="A8982" s="38" t="str">
        <f>IF($C8982="","",IFERROR(_xlfn.XLOOKUP($C8982,'1.PrepList'!$I$2:$I$1500,'1.PrepList'!$G$2:$G$1500,"")&amp;"",""))</f>
        <v/>
      </c>
      <c r="B8982" s="638" t="str">
        <f>IF($C8982="","",IFERROR(_xlfn.XLOOKUP($C8982,'1.PrepList'!$I$2:$I$1500,'1.PrepList'!$H$2:$H$1500,"")&amp;"",""))</f>
        <v/>
      </c>
      <c r="D8982" s="638" t="str">
        <f>IF($C8982="","",IFERROR(_xlfn.XLOOKUP($C8982,'1.PrepList'!$I$2:$I$1500,'1.PrepList'!$J$2:$J$1500,"")&amp;"",""))</f>
        <v/>
      </c>
      <c r="E8982" s="638" t="str">
        <f>IF($C8982="","",IFERROR(_xlfn.XLOOKUP($C8982,'1.PrepList'!$I$2:$I$1500,'1.PrepList'!$N$2:$N$1500,"")&amp;"",""))</f>
        <v/>
      </c>
      <c r="F8982" s="638" t="str">
        <f>IF($C8982="","",IFERROR(_xlfn.XLOOKUP($C8982,'1.PrepList'!$I$2:$I$1500,'1.PrepList'!$K$2:$K$1500,"")&amp;"",""))</f>
        <v/>
      </c>
      <c r="H8982" s="644" t="str">
        <f>IF($C8982="","",IFERROR(IF(_xlfn.XLOOKUP($C8982,tbl_StartedStatus[Bold ID],tbl_StartedStatus[Started])="Started","Yes",IF(_xlfn.XLOOKUP($C8982,tbl_StartedStatus[Bold ID],tbl_StartedStatus[Started])="No Show","No Show","")),""))</f>
        <v/>
      </c>
    </row>
    <row r="8983" spans="1:8" ht="15" customHeight="1" thickBot="1">
      <c r="A8983" s="38" t="str">
        <f>IF($C8983="","",IFERROR(_xlfn.XLOOKUP($C8983,'1.PrepList'!$I$2:$I$1500,'1.PrepList'!$G$2:$G$1500,"")&amp;"",""))</f>
        <v/>
      </c>
      <c r="B8983" s="638" t="str">
        <f>IF($C8983="","",IFERROR(_xlfn.XLOOKUP($C8983,'1.PrepList'!$I$2:$I$1500,'1.PrepList'!$H$2:$H$1500,"")&amp;"",""))</f>
        <v/>
      </c>
      <c r="D8983" s="638" t="str">
        <f>IF($C8983="","",IFERROR(_xlfn.XLOOKUP($C8983,'1.PrepList'!$I$2:$I$1500,'1.PrepList'!$J$2:$J$1500,"")&amp;"",""))</f>
        <v/>
      </c>
      <c r="E8983" s="638" t="str">
        <f>IF($C8983="","",IFERROR(_xlfn.XLOOKUP($C8983,'1.PrepList'!$I$2:$I$1500,'1.PrepList'!$N$2:$N$1500,"")&amp;"",""))</f>
        <v/>
      </c>
      <c r="F8983" s="638" t="str">
        <f>IF($C8983="","",IFERROR(_xlfn.XLOOKUP($C8983,'1.PrepList'!$I$2:$I$1500,'1.PrepList'!$K$2:$K$1500,"")&amp;"",""))</f>
        <v/>
      </c>
      <c r="H8983" s="644" t="str">
        <f>IF($C8983="","",IFERROR(IF(_xlfn.XLOOKUP($C8983,tbl_StartedStatus[Bold ID],tbl_StartedStatus[Started])="Started","Yes",IF(_xlfn.XLOOKUP($C8983,tbl_StartedStatus[Bold ID],tbl_StartedStatus[Started])="No Show","No Show","")),""))</f>
        <v/>
      </c>
    </row>
    <row r="8984" spans="1:8" ht="15" customHeight="1" thickBot="1">
      <c r="A8984" s="38" t="str">
        <f>IF($C8984="","",IFERROR(_xlfn.XLOOKUP($C8984,'1.PrepList'!$I$2:$I$1500,'1.PrepList'!$G$2:$G$1500,"")&amp;"",""))</f>
        <v/>
      </c>
      <c r="B8984" s="638" t="str">
        <f>IF($C8984="","",IFERROR(_xlfn.XLOOKUP($C8984,'1.PrepList'!$I$2:$I$1500,'1.PrepList'!$H$2:$H$1500,"")&amp;"",""))</f>
        <v/>
      </c>
      <c r="D8984" s="638" t="str">
        <f>IF($C8984="","",IFERROR(_xlfn.XLOOKUP($C8984,'1.PrepList'!$I$2:$I$1500,'1.PrepList'!$J$2:$J$1500,"")&amp;"",""))</f>
        <v/>
      </c>
      <c r="E8984" s="638" t="str">
        <f>IF($C8984="","",IFERROR(_xlfn.XLOOKUP($C8984,'1.PrepList'!$I$2:$I$1500,'1.PrepList'!$N$2:$N$1500,"")&amp;"",""))</f>
        <v/>
      </c>
      <c r="F8984" s="638" t="str">
        <f>IF($C8984="","",IFERROR(_xlfn.XLOOKUP($C8984,'1.PrepList'!$I$2:$I$1500,'1.PrepList'!$K$2:$K$1500,"")&amp;"",""))</f>
        <v/>
      </c>
      <c r="H8984" s="644" t="str">
        <f>IF($C8984="","",IFERROR(IF(_xlfn.XLOOKUP($C8984,tbl_StartedStatus[Bold ID],tbl_StartedStatus[Started])="Started","Yes",IF(_xlfn.XLOOKUP($C8984,tbl_StartedStatus[Bold ID],tbl_StartedStatus[Started])="No Show","No Show","")),""))</f>
        <v/>
      </c>
    </row>
    <row r="8985" spans="1:8" ht="15" customHeight="1" thickBot="1">
      <c r="A8985" s="38" t="str">
        <f>IF($C8985="","",IFERROR(_xlfn.XLOOKUP($C8985,'1.PrepList'!$I$2:$I$1500,'1.PrepList'!$G$2:$G$1500,"")&amp;"",""))</f>
        <v/>
      </c>
      <c r="B8985" s="638" t="str">
        <f>IF($C8985="","",IFERROR(_xlfn.XLOOKUP($C8985,'1.PrepList'!$I$2:$I$1500,'1.PrepList'!$H$2:$H$1500,"")&amp;"",""))</f>
        <v/>
      </c>
      <c r="D8985" s="638" t="str">
        <f>IF($C8985="","",IFERROR(_xlfn.XLOOKUP($C8985,'1.PrepList'!$I$2:$I$1500,'1.PrepList'!$J$2:$J$1500,"")&amp;"",""))</f>
        <v/>
      </c>
      <c r="E8985" s="638" t="str">
        <f>IF($C8985="","",IFERROR(_xlfn.XLOOKUP($C8985,'1.PrepList'!$I$2:$I$1500,'1.PrepList'!$N$2:$N$1500,"")&amp;"",""))</f>
        <v/>
      </c>
      <c r="F8985" s="638" t="str">
        <f>IF($C8985="","",IFERROR(_xlfn.XLOOKUP($C8985,'1.PrepList'!$I$2:$I$1500,'1.PrepList'!$K$2:$K$1500,"")&amp;"",""))</f>
        <v/>
      </c>
      <c r="H8985" s="644" t="str">
        <f>IF($C8985="","",IFERROR(IF(_xlfn.XLOOKUP($C8985,tbl_StartedStatus[Bold ID],tbl_StartedStatus[Started])="Started","Yes",IF(_xlfn.XLOOKUP($C8985,tbl_StartedStatus[Bold ID],tbl_StartedStatus[Started])="No Show","No Show","")),""))</f>
        <v/>
      </c>
    </row>
    <row r="8986" spans="1:8" ht="15" customHeight="1" thickBot="1">
      <c r="A8986" s="38" t="str">
        <f>IF($C8986="","",IFERROR(_xlfn.XLOOKUP($C8986,'1.PrepList'!$I$2:$I$1500,'1.PrepList'!$G$2:$G$1500,"")&amp;"",""))</f>
        <v/>
      </c>
      <c r="B8986" s="638" t="str">
        <f>IF($C8986="","",IFERROR(_xlfn.XLOOKUP($C8986,'1.PrepList'!$I$2:$I$1500,'1.PrepList'!$H$2:$H$1500,"")&amp;"",""))</f>
        <v/>
      </c>
      <c r="D8986" s="638" t="str">
        <f>IF($C8986="","",IFERROR(_xlfn.XLOOKUP($C8986,'1.PrepList'!$I$2:$I$1500,'1.PrepList'!$J$2:$J$1500,"")&amp;"",""))</f>
        <v/>
      </c>
      <c r="E8986" s="638" t="str">
        <f>IF($C8986="","",IFERROR(_xlfn.XLOOKUP($C8986,'1.PrepList'!$I$2:$I$1500,'1.PrepList'!$N$2:$N$1500,"")&amp;"",""))</f>
        <v/>
      </c>
      <c r="F8986" s="638" t="str">
        <f>IF($C8986="","",IFERROR(_xlfn.XLOOKUP($C8986,'1.PrepList'!$I$2:$I$1500,'1.PrepList'!$K$2:$K$1500,"")&amp;"",""))</f>
        <v/>
      </c>
      <c r="H8986" s="644" t="str">
        <f>IF($C8986="","",IFERROR(IF(_xlfn.XLOOKUP($C8986,tbl_StartedStatus[Bold ID],tbl_StartedStatus[Started])="Started","Yes",IF(_xlfn.XLOOKUP($C8986,tbl_StartedStatus[Bold ID],tbl_StartedStatus[Started])="No Show","No Show","")),""))</f>
        <v/>
      </c>
    </row>
    <row r="8987" spans="1:8" ht="15" customHeight="1" thickBot="1">
      <c r="A8987" s="38" t="str">
        <f>IF($C8987="","",IFERROR(_xlfn.XLOOKUP($C8987,'1.PrepList'!$I$2:$I$1500,'1.PrepList'!$G$2:$G$1500,"")&amp;"",""))</f>
        <v/>
      </c>
      <c r="B8987" s="638" t="str">
        <f>IF($C8987="","",IFERROR(_xlfn.XLOOKUP($C8987,'1.PrepList'!$I$2:$I$1500,'1.PrepList'!$H$2:$H$1500,"")&amp;"",""))</f>
        <v/>
      </c>
      <c r="D8987" s="638" t="str">
        <f>IF($C8987="","",IFERROR(_xlfn.XLOOKUP($C8987,'1.PrepList'!$I$2:$I$1500,'1.PrepList'!$J$2:$J$1500,"")&amp;"",""))</f>
        <v/>
      </c>
      <c r="E8987" s="638" t="str">
        <f>IF($C8987="","",IFERROR(_xlfn.XLOOKUP($C8987,'1.PrepList'!$I$2:$I$1500,'1.PrepList'!$N$2:$N$1500,"")&amp;"",""))</f>
        <v/>
      </c>
      <c r="F8987" s="638" t="str">
        <f>IF($C8987="","",IFERROR(_xlfn.XLOOKUP($C8987,'1.PrepList'!$I$2:$I$1500,'1.PrepList'!$K$2:$K$1500,"")&amp;"",""))</f>
        <v/>
      </c>
      <c r="H8987" s="644" t="str">
        <f>IF($C8987="","",IFERROR(IF(_xlfn.XLOOKUP($C8987,tbl_StartedStatus[Bold ID],tbl_StartedStatus[Started])="Started","Yes",IF(_xlfn.XLOOKUP($C8987,tbl_StartedStatus[Bold ID],tbl_StartedStatus[Started])="No Show","No Show","")),""))</f>
        <v/>
      </c>
    </row>
    <row r="8988" spans="1:8" ht="15" customHeight="1" thickBot="1">
      <c r="A8988" s="38" t="str">
        <f>IF($C8988="","",IFERROR(_xlfn.XLOOKUP($C8988,'1.PrepList'!$I$2:$I$1500,'1.PrepList'!$G$2:$G$1500,"")&amp;"",""))</f>
        <v/>
      </c>
      <c r="B8988" s="638" t="str">
        <f>IF($C8988="","",IFERROR(_xlfn.XLOOKUP($C8988,'1.PrepList'!$I$2:$I$1500,'1.PrepList'!$H$2:$H$1500,"")&amp;"",""))</f>
        <v/>
      </c>
      <c r="D8988" s="638" t="str">
        <f>IF($C8988="","",IFERROR(_xlfn.XLOOKUP($C8988,'1.PrepList'!$I$2:$I$1500,'1.PrepList'!$J$2:$J$1500,"")&amp;"",""))</f>
        <v/>
      </c>
      <c r="E8988" s="638" t="str">
        <f>IF($C8988="","",IFERROR(_xlfn.XLOOKUP($C8988,'1.PrepList'!$I$2:$I$1500,'1.PrepList'!$N$2:$N$1500,"")&amp;"",""))</f>
        <v/>
      </c>
      <c r="F8988" s="638" t="str">
        <f>IF($C8988="","",IFERROR(_xlfn.XLOOKUP($C8988,'1.PrepList'!$I$2:$I$1500,'1.PrepList'!$K$2:$K$1500,"")&amp;"",""))</f>
        <v/>
      </c>
      <c r="H8988" s="644" t="str">
        <f>IF($C8988="","",IFERROR(IF(_xlfn.XLOOKUP($C8988,tbl_StartedStatus[Bold ID],tbl_StartedStatus[Started])="Started","Yes",IF(_xlfn.XLOOKUP($C8988,tbl_StartedStatus[Bold ID],tbl_StartedStatus[Started])="No Show","No Show","")),""))</f>
        <v/>
      </c>
    </row>
    <row r="8989" spans="1:8" ht="15" customHeight="1" thickBot="1">
      <c r="A8989" s="38" t="str">
        <f>IF($C8989="","",IFERROR(_xlfn.XLOOKUP($C8989,'1.PrepList'!$I$2:$I$1500,'1.PrepList'!$G$2:$G$1500,"")&amp;"",""))</f>
        <v/>
      </c>
      <c r="B8989" s="638" t="str">
        <f>IF($C8989="","",IFERROR(_xlfn.XLOOKUP($C8989,'1.PrepList'!$I$2:$I$1500,'1.PrepList'!$H$2:$H$1500,"")&amp;"",""))</f>
        <v/>
      </c>
      <c r="D8989" s="638" t="str">
        <f>IF($C8989="","",IFERROR(_xlfn.XLOOKUP($C8989,'1.PrepList'!$I$2:$I$1500,'1.PrepList'!$J$2:$J$1500,"")&amp;"",""))</f>
        <v/>
      </c>
      <c r="E8989" s="638" t="str">
        <f>IF($C8989="","",IFERROR(_xlfn.XLOOKUP($C8989,'1.PrepList'!$I$2:$I$1500,'1.PrepList'!$N$2:$N$1500,"")&amp;"",""))</f>
        <v/>
      </c>
      <c r="F8989" s="638" t="str">
        <f>IF($C8989="","",IFERROR(_xlfn.XLOOKUP($C8989,'1.PrepList'!$I$2:$I$1500,'1.PrepList'!$K$2:$K$1500,"")&amp;"",""))</f>
        <v/>
      </c>
      <c r="H8989" s="644" t="str">
        <f>IF($C8989="","",IFERROR(IF(_xlfn.XLOOKUP($C8989,tbl_StartedStatus[Bold ID],tbl_StartedStatus[Started])="Started","Yes",IF(_xlfn.XLOOKUP($C8989,tbl_StartedStatus[Bold ID],tbl_StartedStatus[Started])="No Show","No Show","")),""))</f>
        <v/>
      </c>
    </row>
    <row r="8990" spans="1:8" ht="15" customHeight="1" thickBot="1">
      <c r="A8990" s="38" t="str">
        <f>IF($C8990="","",IFERROR(_xlfn.XLOOKUP($C8990,'1.PrepList'!$I$2:$I$1500,'1.PrepList'!$G$2:$G$1500,"")&amp;"",""))</f>
        <v/>
      </c>
      <c r="B8990" s="638" t="str">
        <f>IF($C8990="","",IFERROR(_xlfn.XLOOKUP($C8990,'1.PrepList'!$I$2:$I$1500,'1.PrepList'!$H$2:$H$1500,"")&amp;"",""))</f>
        <v/>
      </c>
      <c r="D8990" s="638" t="str">
        <f>IF($C8990="","",IFERROR(_xlfn.XLOOKUP($C8990,'1.PrepList'!$I$2:$I$1500,'1.PrepList'!$J$2:$J$1500,"")&amp;"",""))</f>
        <v/>
      </c>
      <c r="E8990" s="638" t="str">
        <f>IF($C8990="","",IFERROR(_xlfn.XLOOKUP($C8990,'1.PrepList'!$I$2:$I$1500,'1.PrepList'!$N$2:$N$1500,"")&amp;"",""))</f>
        <v/>
      </c>
      <c r="F8990" s="638" t="str">
        <f>IF($C8990="","",IFERROR(_xlfn.XLOOKUP($C8990,'1.PrepList'!$I$2:$I$1500,'1.PrepList'!$K$2:$K$1500,"")&amp;"",""))</f>
        <v/>
      </c>
      <c r="H8990" s="644" t="str">
        <f>IF($C8990="","",IFERROR(IF(_xlfn.XLOOKUP($C8990,tbl_StartedStatus[Bold ID],tbl_StartedStatus[Started])="Started","Yes",IF(_xlfn.XLOOKUP($C8990,tbl_StartedStatus[Bold ID],tbl_StartedStatus[Started])="No Show","No Show","")),""))</f>
        <v/>
      </c>
    </row>
    <row r="8991" spans="1:8" ht="15" customHeight="1" thickBot="1">
      <c r="A8991" s="38" t="str">
        <f>IF($C8991="","",IFERROR(_xlfn.XLOOKUP($C8991,'1.PrepList'!$I$2:$I$1500,'1.PrepList'!$G$2:$G$1500,"")&amp;"",""))</f>
        <v/>
      </c>
      <c r="B8991" s="638" t="str">
        <f>IF($C8991="","",IFERROR(_xlfn.XLOOKUP($C8991,'1.PrepList'!$I$2:$I$1500,'1.PrepList'!$H$2:$H$1500,"")&amp;"",""))</f>
        <v/>
      </c>
      <c r="D8991" s="638" t="str">
        <f>IF($C8991="","",IFERROR(_xlfn.XLOOKUP($C8991,'1.PrepList'!$I$2:$I$1500,'1.PrepList'!$J$2:$J$1500,"")&amp;"",""))</f>
        <v/>
      </c>
      <c r="E8991" s="638" t="str">
        <f>IF($C8991="","",IFERROR(_xlfn.XLOOKUP($C8991,'1.PrepList'!$I$2:$I$1500,'1.PrepList'!$N$2:$N$1500,"")&amp;"",""))</f>
        <v/>
      </c>
      <c r="F8991" s="638" t="str">
        <f>IF($C8991="","",IFERROR(_xlfn.XLOOKUP($C8991,'1.PrepList'!$I$2:$I$1500,'1.PrepList'!$K$2:$K$1500,"")&amp;"",""))</f>
        <v/>
      </c>
      <c r="H8991" s="644" t="str">
        <f>IF($C8991="","",IFERROR(IF(_xlfn.XLOOKUP($C8991,tbl_StartedStatus[Bold ID],tbl_StartedStatus[Started])="Started","Yes",IF(_xlfn.XLOOKUP($C8991,tbl_StartedStatus[Bold ID],tbl_StartedStatus[Started])="No Show","No Show","")),""))</f>
        <v/>
      </c>
    </row>
    <row r="8992" spans="1:8" ht="15" customHeight="1" thickBot="1">
      <c r="A8992" s="38" t="str">
        <f>IF($C8992="","",IFERROR(_xlfn.XLOOKUP($C8992,'1.PrepList'!$I$2:$I$1500,'1.PrepList'!$G$2:$G$1500,"")&amp;"",""))</f>
        <v/>
      </c>
      <c r="B8992" s="638" t="str">
        <f>IF($C8992="","",IFERROR(_xlfn.XLOOKUP($C8992,'1.PrepList'!$I$2:$I$1500,'1.PrepList'!$H$2:$H$1500,"")&amp;"",""))</f>
        <v/>
      </c>
      <c r="D8992" s="638" t="str">
        <f>IF($C8992="","",IFERROR(_xlfn.XLOOKUP($C8992,'1.PrepList'!$I$2:$I$1500,'1.PrepList'!$J$2:$J$1500,"")&amp;"",""))</f>
        <v/>
      </c>
      <c r="E8992" s="638" t="str">
        <f>IF($C8992="","",IFERROR(_xlfn.XLOOKUP($C8992,'1.PrepList'!$I$2:$I$1500,'1.PrepList'!$N$2:$N$1500,"")&amp;"",""))</f>
        <v/>
      </c>
      <c r="F8992" s="638" t="str">
        <f>IF($C8992="","",IFERROR(_xlfn.XLOOKUP($C8992,'1.PrepList'!$I$2:$I$1500,'1.PrepList'!$K$2:$K$1500,"")&amp;"",""))</f>
        <v/>
      </c>
      <c r="H8992" s="644" t="str">
        <f>IF($C8992="","",IFERROR(IF(_xlfn.XLOOKUP($C8992,tbl_StartedStatus[Bold ID],tbl_StartedStatus[Started])="Started","Yes",IF(_xlfn.XLOOKUP($C8992,tbl_StartedStatus[Bold ID],tbl_StartedStatus[Started])="No Show","No Show","")),""))</f>
        <v/>
      </c>
    </row>
    <row r="8993" spans="1:8" ht="15" customHeight="1" thickBot="1">
      <c r="A8993" s="38" t="str">
        <f>IF($C8993="","",IFERROR(_xlfn.XLOOKUP($C8993,'1.PrepList'!$I$2:$I$1500,'1.PrepList'!$G$2:$G$1500,"")&amp;"",""))</f>
        <v/>
      </c>
      <c r="B8993" s="638" t="str">
        <f>IF($C8993="","",IFERROR(_xlfn.XLOOKUP($C8993,'1.PrepList'!$I$2:$I$1500,'1.PrepList'!$H$2:$H$1500,"")&amp;"",""))</f>
        <v/>
      </c>
      <c r="D8993" s="638" t="str">
        <f>IF($C8993="","",IFERROR(_xlfn.XLOOKUP($C8993,'1.PrepList'!$I$2:$I$1500,'1.PrepList'!$J$2:$J$1500,"")&amp;"",""))</f>
        <v/>
      </c>
      <c r="E8993" s="638" t="str">
        <f>IF($C8993="","",IFERROR(_xlfn.XLOOKUP($C8993,'1.PrepList'!$I$2:$I$1500,'1.PrepList'!$N$2:$N$1500,"")&amp;"",""))</f>
        <v/>
      </c>
      <c r="F8993" s="638" t="str">
        <f>IF($C8993="","",IFERROR(_xlfn.XLOOKUP($C8993,'1.PrepList'!$I$2:$I$1500,'1.PrepList'!$K$2:$K$1500,"")&amp;"",""))</f>
        <v/>
      </c>
      <c r="H8993" s="644" t="str">
        <f>IF($C8993="","",IFERROR(IF(_xlfn.XLOOKUP($C8993,tbl_StartedStatus[Bold ID],tbl_StartedStatus[Started])="Started","Yes",IF(_xlfn.XLOOKUP($C8993,tbl_StartedStatus[Bold ID],tbl_StartedStatus[Started])="No Show","No Show","")),""))</f>
        <v/>
      </c>
    </row>
    <row r="8994" spans="1:8" ht="15" customHeight="1" thickBot="1">
      <c r="A8994" s="38" t="str">
        <f>IF($C8994="","",IFERROR(_xlfn.XLOOKUP($C8994,'1.PrepList'!$I$2:$I$1500,'1.PrepList'!$G$2:$G$1500,"")&amp;"",""))</f>
        <v/>
      </c>
      <c r="B8994" s="638" t="str">
        <f>IF($C8994="","",IFERROR(_xlfn.XLOOKUP($C8994,'1.PrepList'!$I$2:$I$1500,'1.PrepList'!$H$2:$H$1500,"")&amp;"",""))</f>
        <v/>
      </c>
      <c r="D8994" s="638" t="str">
        <f>IF($C8994="","",IFERROR(_xlfn.XLOOKUP($C8994,'1.PrepList'!$I$2:$I$1500,'1.PrepList'!$J$2:$J$1500,"")&amp;"",""))</f>
        <v/>
      </c>
      <c r="E8994" s="638" t="str">
        <f>IF($C8994="","",IFERROR(_xlfn.XLOOKUP($C8994,'1.PrepList'!$I$2:$I$1500,'1.PrepList'!$N$2:$N$1500,"")&amp;"",""))</f>
        <v/>
      </c>
      <c r="F8994" s="638" t="str">
        <f>IF($C8994="","",IFERROR(_xlfn.XLOOKUP($C8994,'1.PrepList'!$I$2:$I$1500,'1.PrepList'!$K$2:$K$1500,"")&amp;"",""))</f>
        <v/>
      </c>
      <c r="H8994" s="644" t="str">
        <f>IF($C8994="","",IFERROR(IF(_xlfn.XLOOKUP($C8994,tbl_StartedStatus[Bold ID],tbl_StartedStatus[Started])="Started","Yes",IF(_xlfn.XLOOKUP($C8994,tbl_StartedStatus[Bold ID],tbl_StartedStatus[Started])="No Show","No Show","")),""))</f>
        <v/>
      </c>
    </row>
    <row r="8995" spans="1:8" ht="15" customHeight="1" thickBot="1">
      <c r="A8995" s="38" t="str">
        <f>IF($C8995="","",IFERROR(_xlfn.XLOOKUP($C8995,'1.PrepList'!$I$2:$I$1500,'1.PrepList'!$G$2:$G$1500,"")&amp;"",""))</f>
        <v/>
      </c>
      <c r="B8995" s="638" t="str">
        <f>IF($C8995="","",IFERROR(_xlfn.XLOOKUP($C8995,'1.PrepList'!$I$2:$I$1500,'1.PrepList'!$H$2:$H$1500,"")&amp;"",""))</f>
        <v/>
      </c>
      <c r="D8995" s="638" t="str">
        <f>IF($C8995="","",IFERROR(_xlfn.XLOOKUP($C8995,'1.PrepList'!$I$2:$I$1500,'1.PrepList'!$J$2:$J$1500,"")&amp;"",""))</f>
        <v/>
      </c>
      <c r="E8995" s="638" t="str">
        <f>IF($C8995="","",IFERROR(_xlfn.XLOOKUP($C8995,'1.PrepList'!$I$2:$I$1500,'1.PrepList'!$N$2:$N$1500,"")&amp;"",""))</f>
        <v/>
      </c>
      <c r="F8995" s="638" t="str">
        <f>IF($C8995="","",IFERROR(_xlfn.XLOOKUP($C8995,'1.PrepList'!$I$2:$I$1500,'1.PrepList'!$K$2:$K$1500,"")&amp;"",""))</f>
        <v/>
      </c>
      <c r="H8995" s="644" t="str">
        <f>IF($C8995="","",IFERROR(IF(_xlfn.XLOOKUP($C8995,tbl_StartedStatus[Bold ID],tbl_StartedStatus[Started])="Started","Yes",IF(_xlfn.XLOOKUP($C8995,tbl_StartedStatus[Bold ID],tbl_StartedStatus[Started])="No Show","No Show","")),""))</f>
        <v/>
      </c>
    </row>
    <row r="8996" spans="1:8" ht="15" customHeight="1" thickBot="1">
      <c r="A8996" s="38" t="str">
        <f>IF($C8996="","",IFERROR(_xlfn.XLOOKUP($C8996,'1.PrepList'!$I$2:$I$1500,'1.PrepList'!$G$2:$G$1500,"")&amp;"",""))</f>
        <v/>
      </c>
      <c r="B8996" s="638" t="str">
        <f>IF($C8996="","",IFERROR(_xlfn.XLOOKUP($C8996,'1.PrepList'!$I$2:$I$1500,'1.PrepList'!$H$2:$H$1500,"")&amp;"",""))</f>
        <v/>
      </c>
      <c r="D8996" s="638" t="str">
        <f>IF($C8996="","",IFERROR(_xlfn.XLOOKUP($C8996,'1.PrepList'!$I$2:$I$1500,'1.PrepList'!$J$2:$J$1500,"")&amp;"",""))</f>
        <v/>
      </c>
      <c r="E8996" s="638" t="str">
        <f>IF($C8996="","",IFERROR(_xlfn.XLOOKUP($C8996,'1.PrepList'!$I$2:$I$1500,'1.PrepList'!$N$2:$N$1500,"")&amp;"",""))</f>
        <v/>
      </c>
      <c r="F8996" s="638" t="str">
        <f>IF($C8996="","",IFERROR(_xlfn.XLOOKUP($C8996,'1.PrepList'!$I$2:$I$1500,'1.PrepList'!$K$2:$K$1500,"")&amp;"",""))</f>
        <v/>
      </c>
      <c r="H8996" s="644" t="str">
        <f>IF($C8996="","",IFERROR(IF(_xlfn.XLOOKUP($C8996,tbl_StartedStatus[Bold ID],tbl_StartedStatus[Started])="Started","Yes",IF(_xlfn.XLOOKUP($C8996,tbl_StartedStatus[Bold ID],tbl_StartedStatus[Started])="No Show","No Show","")),""))</f>
        <v/>
      </c>
    </row>
    <row r="8997" spans="1:8" ht="15" customHeight="1" thickBot="1">
      <c r="A8997" s="38" t="str">
        <f>IF($C8997="","",IFERROR(_xlfn.XLOOKUP($C8997,'1.PrepList'!$I$2:$I$1500,'1.PrepList'!$G$2:$G$1500,"")&amp;"",""))</f>
        <v/>
      </c>
      <c r="B8997" s="638" t="str">
        <f>IF($C8997="","",IFERROR(_xlfn.XLOOKUP($C8997,'1.PrepList'!$I$2:$I$1500,'1.PrepList'!$H$2:$H$1500,"")&amp;"",""))</f>
        <v/>
      </c>
      <c r="D8997" s="638" t="str">
        <f>IF($C8997="","",IFERROR(_xlfn.XLOOKUP($C8997,'1.PrepList'!$I$2:$I$1500,'1.PrepList'!$J$2:$J$1500,"")&amp;"",""))</f>
        <v/>
      </c>
      <c r="E8997" s="638" t="str">
        <f>IF($C8997="","",IFERROR(_xlfn.XLOOKUP($C8997,'1.PrepList'!$I$2:$I$1500,'1.PrepList'!$N$2:$N$1500,"")&amp;"",""))</f>
        <v/>
      </c>
      <c r="F8997" s="638" t="str">
        <f>IF($C8997="","",IFERROR(_xlfn.XLOOKUP($C8997,'1.PrepList'!$I$2:$I$1500,'1.PrepList'!$K$2:$K$1500,"")&amp;"",""))</f>
        <v/>
      </c>
      <c r="H8997" s="644" t="str">
        <f>IF($C8997="","",IFERROR(IF(_xlfn.XLOOKUP($C8997,tbl_StartedStatus[Bold ID],tbl_StartedStatus[Started])="Started","Yes",IF(_xlfn.XLOOKUP($C8997,tbl_StartedStatus[Bold ID],tbl_StartedStatus[Started])="No Show","No Show","")),""))</f>
        <v/>
      </c>
    </row>
    <row r="8998" spans="1:8" ht="15" customHeight="1" thickBot="1">
      <c r="A8998" s="38" t="str">
        <f>IF($C8998="","",IFERROR(_xlfn.XLOOKUP($C8998,'1.PrepList'!$I$2:$I$1500,'1.PrepList'!$G$2:$G$1500,"")&amp;"",""))</f>
        <v/>
      </c>
      <c r="B8998" s="638" t="str">
        <f>IF($C8998="","",IFERROR(_xlfn.XLOOKUP($C8998,'1.PrepList'!$I$2:$I$1500,'1.PrepList'!$H$2:$H$1500,"")&amp;"",""))</f>
        <v/>
      </c>
      <c r="D8998" s="638" t="str">
        <f>IF($C8998="","",IFERROR(_xlfn.XLOOKUP($C8998,'1.PrepList'!$I$2:$I$1500,'1.PrepList'!$J$2:$J$1500,"")&amp;"",""))</f>
        <v/>
      </c>
      <c r="E8998" s="638" t="str">
        <f>IF($C8998="","",IFERROR(_xlfn.XLOOKUP($C8998,'1.PrepList'!$I$2:$I$1500,'1.PrepList'!$N$2:$N$1500,"")&amp;"",""))</f>
        <v/>
      </c>
      <c r="F8998" s="638" t="str">
        <f>IF($C8998="","",IFERROR(_xlfn.XLOOKUP($C8998,'1.PrepList'!$I$2:$I$1500,'1.PrepList'!$K$2:$K$1500,"")&amp;"",""))</f>
        <v/>
      </c>
      <c r="H8998" s="644" t="str">
        <f>IF($C8998="","",IFERROR(IF(_xlfn.XLOOKUP($C8998,tbl_StartedStatus[Bold ID],tbl_StartedStatus[Started])="Started","Yes",IF(_xlfn.XLOOKUP($C8998,tbl_StartedStatus[Bold ID],tbl_StartedStatus[Started])="No Show","No Show","")),""))</f>
        <v/>
      </c>
    </row>
    <row r="8999" spans="1:8" ht="15" customHeight="1" thickBot="1">
      <c r="A8999" s="38" t="str">
        <f>IF($C8999="","",IFERROR(_xlfn.XLOOKUP($C8999,'1.PrepList'!$I$2:$I$1500,'1.PrepList'!$G$2:$G$1500,"")&amp;"",""))</f>
        <v/>
      </c>
      <c r="B8999" s="638" t="str">
        <f>IF($C8999="","",IFERROR(_xlfn.XLOOKUP($C8999,'1.PrepList'!$I$2:$I$1500,'1.PrepList'!$H$2:$H$1500,"")&amp;"",""))</f>
        <v/>
      </c>
      <c r="D8999" s="638" t="str">
        <f>IF($C8999="","",IFERROR(_xlfn.XLOOKUP($C8999,'1.PrepList'!$I$2:$I$1500,'1.PrepList'!$J$2:$J$1500,"")&amp;"",""))</f>
        <v/>
      </c>
      <c r="E8999" s="638" t="str">
        <f>IF($C8999="","",IFERROR(_xlfn.XLOOKUP($C8999,'1.PrepList'!$I$2:$I$1500,'1.PrepList'!$N$2:$N$1500,"")&amp;"",""))</f>
        <v/>
      </c>
      <c r="F8999" s="638" t="str">
        <f>IF($C8999="","",IFERROR(_xlfn.XLOOKUP($C8999,'1.PrepList'!$I$2:$I$1500,'1.PrepList'!$K$2:$K$1500,"")&amp;"",""))</f>
        <v/>
      </c>
      <c r="H8999" s="644" t="str">
        <f>IF($C8999="","",IFERROR(IF(_xlfn.XLOOKUP($C8999,tbl_StartedStatus[Bold ID],tbl_StartedStatus[Started])="Started","Yes",IF(_xlfn.XLOOKUP($C8999,tbl_StartedStatus[Bold ID],tbl_StartedStatus[Started])="No Show","No Show","")),""))</f>
        <v/>
      </c>
    </row>
    <row r="9000" spans="1:8" ht="15" customHeight="1" thickBot="1">
      <c r="A9000" s="38" t="str">
        <f>IF($C9000="","",IFERROR(_xlfn.XLOOKUP($C9000,'1.PrepList'!$I$2:$I$1500,'1.PrepList'!$G$2:$G$1500,"")&amp;"",""))</f>
        <v/>
      </c>
      <c r="B9000" s="638" t="str">
        <f>IF($C9000="","",IFERROR(_xlfn.XLOOKUP($C9000,'1.PrepList'!$I$2:$I$1500,'1.PrepList'!$H$2:$H$1500,"")&amp;"",""))</f>
        <v/>
      </c>
      <c r="D9000" s="638" t="str">
        <f>IF($C9000="","",IFERROR(_xlfn.XLOOKUP($C9000,'1.PrepList'!$I$2:$I$1500,'1.PrepList'!$J$2:$J$1500,"")&amp;"",""))</f>
        <v/>
      </c>
      <c r="E9000" s="638" t="str">
        <f>IF($C9000="","",IFERROR(_xlfn.XLOOKUP($C9000,'1.PrepList'!$I$2:$I$1500,'1.PrepList'!$N$2:$N$1500,"")&amp;"",""))</f>
        <v/>
      </c>
      <c r="F9000" s="638" t="str">
        <f>IF($C9000="","",IFERROR(_xlfn.XLOOKUP($C9000,'1.PrepList'!$I$2:$I$1500,'1.PrepList'!$K$2:$K$1500,"")&amp;"",""))</f>
        <v/>
      </c>
      <c r="H9000" s="644" t="str">
        <f>IF($C9000="","",IFERROR(IF(_xlfn.XLOOKUP($C9000,tbl_StartedStatus[Bold ID],tbl_StartedStatus[Started])="Started","Yes",IF(_xlfn.XLOOKUP($C9000,tbl_StartedStatus[Bold ID],tbl_StartedStatus[Started])="No Show","No Show","")),""))</f>
        <v/>
      </c>
    </row>
    <row r="9001" spans="1:8" ht="15" customHeight="1" thickBot="1">
      <c r="A9001" s="38" t="str">
        <f>IF($C9001="","",IFERROR(_xlfn.XLOOKUP($C9001,'1.PrepList'!$I$2:$I$1500,'1.PrepList'!$G$2:$G$1500,"")&amp;"",""))</f>
        <v/>
      </c>
      <c r="B9001" s="638" t="str">
        <f>IF($C9001="","",IFERROR(_xlfn.XLOOKUP($C9001,'1.PrepList'!$I$2:$I$1500,'1.PrepList'!$H$2:$H$1500,"")&amp;"",""))</f>
        <v/>
      </c>
      <c r="D9001" s="638" t="str">
        <f>IF($C9001="","",IFERROR(_xlfn.XLOOKUP($C9001,'1.PrepList'!$I$2:$I$1500,'1.PrepList'!$J$2:$J$1500,"")&amp;"",""))</f>
        <v/>
      </c>
      <c r="E9001" s="638" t="str">
        <f>IF($C9001="","",IFERROR(_xlfn.XLOOKUP($C9001,'1.PrepList'!$I$2:$I$1500,'1.PrepList'!$N$2:$N$1500,"")&amp;"",""))</f>
        <v/>
      </c>
      <c r="F9001" s="638" t="str">
        <f>IF($C9001="","",IFERROR(_xlfn.XLOOKUP($C9001,'1.PrepList'!$I$2:$I$1500,'1.PrepList'!$K$2:$K$1500,"")&amp;"",""))</f>
        <v/>
      </c>
      <c r="H9001" s="644" t="str">
        <f>IF($C9001="","",IFERROR(IF(_xlfn.XLOOKUP($C9001,tbl_StartedStatus[Bold ID],tbl_StartedStatus[Started])="Started","Yes",IF(_xlfn.XLOOKUP($C9001,tbl_StartedStatus[Bold ID],tbl_StartedStatus[Started])="No Show","No Show","")),""))</f>
        <v/>
      </c>
    </row>
    <row r="9002" spans="1:8" ht="15" customHeight="1" thickBot="1">
      <c r="A9002" s="38" t="str">
        <f>IF($C9002="","",IFERROR(_xlfn.XLOOKUP($C9002,'1.PrepList'!$I$2:$I$1500,'1.PrepList'!$G$2:$G$1500,"")&amp;"",""))</f>
        <v/>
      </c>
      <c r="B9002" s="638" t="str">
        <f>IF($C9002="","",IFERROR(_xlfn.XLOOKUP($C9002,'1.PrepList'!$I$2:$I$1500,'1.PrepList'!$H$2:$H$1500,"")&amp;"",""))</f>
        <v/>
      </c>
      <c r="D9002" s="638" t="str">
        <f>IF($C9002="","",IFERROR(_xlfn.XLOOKUP($C9002,'1.PrepList'!$I$2:$I$1500,'1.PrepList'!$J$2:$J$1500,"")&amp;"",""))</f>
        <v/>
      </c>
      <c r="E9002" s="638" t="str">
        <f>IF($C9002="","",IFERROR(_xlfn.XLOOKUP($C9002,'1.PrepList'!$I$2:$I$1500,'1.PrepList'!$N$2:$N$1500,"")&amp;"",""))</f>
        <v/>
      </c>
      <c r="F9002" s="638" t="str">
        <f>IF($C9002="","",IFERROR(_xlfn.XLOOKUP($C9002,'1.PrepList'!$I$2:$I$1500,'1.PrepList'!$K$2:$K$1500,"")&amp;"",""))</f>
        <v/>
      </c>
      <c r="H9002" s="644" t="str">
        <f>IF($C9002="","",IFERROR(IF(_xlfn.XLOOKUP($C9002,tbl_StartedStatus[Bold ID],tbl_StartedStatus[Started])="Started","Yes",IF(_xlfn.XLOOKUP($C9002,tbl_StartedStatus[Bold ID],tbl_StartedStatus[Started])="No Show","No Show","")),""))</f>
        <v/>
      </c>
    </row>
    <row r="9003" spans="1:8" ht="15" customHeight="1" thickBot="1">
      <c r="A9003" s="38" t="str">
        <f>IF($C9003="","",IFERROR(_xlfn.XLOOKUP($C9003,'1.PrepList'!$I$2:$I$1500,'1.PrepList'!$G$2:$G$1500,"")&amp;"",""))</f>
        <v/>
      </c>
      <c r="B9003" s="638" t="str">
        <f>IF($C9003="","",IFERROR(_xlfn.XLOOKUP($C9003,'1.PrepList'!$I$2:$I$1500,'1.PrepList'!$H$2:$H$1500,"")&amp;"",""))</f>
        <v/>
      </c>
      <c r="D9003" s="638" t="str">
        <f>IF($C9003="","",IFERROR(_xlfn.XLOOKUP($C9003,'1.PrepList'!$I$2:$I$1500,'1.PrepList'!$J$2:$J$1500,"")&amp;"",""))</f>
        <v/>
      </c>
      <c r="E9003" s="638" t="str">
        <f>IF($C9003="","",IFERROR(_xlfn.XLOOKUP($C9003,'1.PrepList'!$I$2:$I$1500,'1.PrepList'!$N$2:$N$1500,"")&amp;"",""))</f>
        <v/>
      </c>
      <c r="F9003" s="638" t="str">
        <f>IF($C9003="","",IFERROR(_xlfn.XLOOKUP($C9003,'1.PrepList'!$I$2:$I$1500,'1.PrepList'!$K$2:$K$1500,"")&amp;"",""))</f>
        <v/>
      </c>
      <c r="H9003" s="644" t="str">
        <f>IF($C9003="","",IFERROR(IF(_xlfn.XLOOKUP($C9003,tbl_StartedStatus[Bold ID],tbl_StartedStatus[Started])="Started","Yes",IF(_xlfn.XLOOKUP($C9003,tbl_StartedStatus[Bold ID],tbl_StartedStatus[Started])="No Show","No Show","")),""))</f>
        <v/>
      </c>
    </row>
    <row r="9004" spans="1:8" ht="15" customHeight="1" thickBot="1">
      <c r="A9004" s="38" t="str">
        <f>IF($C9004="","",IFERROR(_xlfn.XLOOKUP($C9004,'1.PrepList'!$I$2:$I$1500,'1.PrepList'!$G$2:$G$1500,"")&amp;"",""))</f>
        <v/>
      </c>
      <c r="B9004" s="638" t="str">
        <f>IF($C9004="","",IFERROR(_xlfn.XLOOKUP($C9004,'1.PrepList'!$I$2:$I$1500,'1.PrepList'!$H$2:$H$1500,"")&amp;"",""))</f>
        <v/>
      </c>
      <c r="D9004" s="638" t="str">
        <f>IF($C9004="","",IFERROR(_xlfn.XLOOKUP($C9004,'1.PrepList'!$I$2:$I$1500,'1.PrepList'!$J$2:$J$1500,"")&amp;"",""))</f>
        <v/>
      </c>
      <c r="E9004" s="638" t="str">
        <f>IF($C9004="","",IFERROR(_xlfn.XLOOKUP($C9004,'1.PrepList'!$I$2:$I$1500,'1.PrepList'!$N$2:$N$1500,"")&amp;"",""))</f>
        <v/>
      </c>
      <c r="F9004" s="638" t="str">
        <f>IF($C9004="","",IFERROR(_xlfn.XLOOKUP($C9004,'1.PrepList'!$I$2:$I$1500,'1.PrepList'!$K$2:$K$1500,"")&amp;"",""))</f>
        <v/>
      </c>
      <c r="H9004" s="644" t="str">
        <f>IF($C9004="","",IFERROR(IF(_xlfn.XLOOKUP($C9004,tbl_StartedStatus[Bold ID],tbl_StartedStatus[Started])="Started","Yes",IF(_xlfn.XLOOKUP($C9004,tbl_StartedStatus[Bold ID],tbl_StartedStatus[Started])="No Show","No Show","")),""))</f>
        <v/>
      </c>
    </row>
    <row r="9005" spans="1:8" ht="15" customHeight="1" thickBot="1">
      <c r="A9005" s="38" t="str">
        <f>IF($C9005="","",IFERROR(_xlfn.XLOOKUP($C9005,'1.PrepList'!$I$2:$I$1500,'1.PrepList'!$G$2:$G$1500,"")&amp;"",""))</f>
        <v/>
      </c>
      <c r="B9005" s="638" t="str">
        <f>IF($C9005="","",IFERROR(_xlfn.XLOOKUP($C9005,'1.PrepList'!$I$2:$I$1500,'1.PrepList'!$H$2:$H$1500,"")&amp;"",""))</f>
        <v/>
      </c>
      <c r="D9005" s="638" t="str">
        <f>IF($C9005="","",IFERROR(_xlfn.XLOOKUP($C9005,'1.PrepList'!$I$2:$I$1500,'1.PrepList'!$J$2:$J$1500,"")&amp;"",""))</f>
        <v/>
      </c>
      <c r="E9005" s="638" t="str">
        <f>IF($C9005="","",IFERROR(_xlfn.XLOOKUP($C9005,'1.PrepList'!$I$2:$I$1500,'1.PrepList'!$N$2:$N$1500,"")&amp;"",""))</f>
        <v/>
      </c>
      <c r="F9005" s="638" t="str">
        <f>IF($C9005="","",IFERROR(_xlfn.XLOOKUP($C9005,'1.PrepList'!$I$2:$I$1500,'1.PrepList'!$K$2:$K$1500,"")&amp;"",""))</f>
        <v/>
      </c>
      <c r="H9005" s="644" t="str">
        <f>IF($C9005="","",IFERROR(IF(_xlfn.XLOOKUP($C9005,tbl_StartedStatus[Bold ID],tbl_StartedStatus[Started])="Started","Yes",IF(_xlfn.XLOOKUP($C9005,tbl_StartedStatus[Bold ID],tbl_StartedStatus[Started])="No Show","No Show","")),""))</f>
        <v/>
      </c>
    </row>
    <row r="9006" spans="1:8" ht="15" customHeight="1" thickBot="1">
      <c r="A9006" s="38" t="str">
        <f>IF($C9006="","",IFERROR(_xlfn.XLOOKUP($C9006,'1.PrepList'!$I$2:$I$1500,'1.PrepList'!$G$2:$G$1500,"")&amp;"",""))</f>
        <v/>
      </c>
      <c r="B9006" s="638" t="str">
        <f>IF($C9006="","",IFERROR(_xlfn.XLOOKUP($C9006,'1.PrepList'!$I$2:$I$1500,'1.PrepList'!$H$2:$H$1500,"")&amp;"",""))</f>
        <v/>
      </c>
      <c r="D9006" s="638" t="str">
        <f>IF($C9006="","",IFERROR(_xlfn.XLOOKUP($C9006,'1.PrepList'!$I$2:$I$1500,'1.PrepList'!$J$2:$J$1500,"")&amp;"",""))</f>
        <v/>
      </c>
      <c r="E9006" s="638" t="str">
        <f>IF($C9006="","",IFERROR(_xlfn.XLOOKUP($C9006,'1.PrepList'!$I$2:$I$1500,'1.PrepList'!$N$2:$N$1500,"")&amp;"",""))</f>
        <v/>
      </c>
      <c r="F9006" s="638" t="str">
        <f>IF($C9006="","",IFERROR(_xlfn.XLOOKUP($C9006,'1.PrepList'!$I$2:$I$1500,'1.PrepList'!$K$2:$K$1500,"")&amp;"",""))</f>
        <v/>
      </c>
      <c r="H9006" s="644" t="str">
        <f>IF($C9006="","",IFERROR(IF(_xlfn.XLOOKUP($C9006,tbl_StartedStatus[Bold ID],tbl_StartedStatus[Started])="Started","Yes",IF(_xlfn.XLOOKUP($C9006,tbl_StartedStatus[Bold ID],tbl_StartedStatus[Started])="No Show","No Show","")),""))</f>
        <v/>
      </c>
    </row>
    <row r="9007" spans="1:8" ht="15" customHeight="1" thickBot="1">
      <c r="A9007" s="38" t="str">
        <f>IF($C9007="","",IFERROR(_xlfn.XLOOKUP($C9007,'1.PrepList'!$I$2:$I$1500,'1.PrepList'!$G$2:$G$1500,"")&amp;"",""))</f>
        <v/>
      </c>
      <c r="B9007" s="638" t="str">
        <f>IF($C9007="","",IFERROR(_xlfn.XLOOKUP($C9007,'1.PrepList'!$I$2:$I$1500,'1.PrepList'!$H$2:$H$1500,"")&amp;"",""))</f>
        <v/>
      </c>
      <c r="D9007" s="638" t="str">
        <f>IF($C9007="","",IFERROR(_xlfn.XLOOKUP($C9007,'1.PrepList'!$I$2:$I$1500,'1.PrepList'!$J$2:$J$1500,"")&amp;"",""))</f>
        <v/>
      </c>
      <c r="E9007" s="638" t="str">
        <f>IF($C9007="","",IFERROR(_xlfn.XLOOKUP($C9007,'1.PrepList'!$I$2:$I$1500,'1.PrepList'!$N$2:$N$1500,"")&amp;"",""))</f>
        <v/>
      </c>
      <c r="F9007" s="638" t="str">
        <f>IF($C9007="","",IFERROR(_xlfn.XLOOKUP($C9007,'1.PrepList'!$I$2:$I$1500,'1.PrepList'!$K$2:$K$1500,"")&amp;"",""))</f>
        <v/>
      </c>
      <c r="H9007" s="644" t="str">
        <f>IF($C9007="","",IFERROR(IF(_xlfn.XLOOKUP($C9007,tbl_StartedStatus[Bold ID],tbl_StartedStatus[Started])="Started","Yes",IF(_xlfn.XLOOKUP($C9007,tbl_StartedStatus[Bold ID],tbl_StartedStatus[Started])="No Show","No Show","")),""))</f>
        <v/>
      </c>
    </row>
    <row r="9008" spans="1:8" ht="15" customHeight="1" thickBot="1">
      <c r="A9008" s="38" t="str">
        <f>IF($C9008="","",IFERROR(_xlfn.XLOOKUP($C9008,'1.PrepList'!$I$2:$I$1500,'1.PrepList'!$G$2:$G$1500,"")&amp;"",""))</f>
        <v/>
      </c>
      <c r="B9008" s="638" t="str">
        <f>IF($C9008="","",IFERROR(_xlfn.XLOOKUP($C9008,'1.PrepList'!$I$2:$I$1500,'1.PrepList'!$H$2:$H$1500,"")&amp;"",""))</f>
        <v/>
      </c>
      <c r="D9008" s="638" t="str">
        <f>IF($C9008="","",IFERROR(_xlfn.XLOOKUP($C9008,'1.PrepList'!$I$2:$I$1500,'1.PrepList'!$J$2:$J$1500,"")&amp;"",""))</f>
        <v/>
      </c>
      <c r="E9008" s="638" t="str">
        <f>IF($C9008="","",IFERROR(_xlfn.XLOOKUP($C9008,'1.PrepList'!$I$2:$I$1500,'1.PrepList'!$N$2:$N$1500,"")&amp;"",""))</f>
        <v/>
      </c>
      <c r="F9008" s="638" t="str">
        <f>IF($C9008="","",IFERROR(_xlfn.XLOOKUP($C9008,'1.PrepList'!$I$2:$I$1500,'1.PrepList'!$K$2:$K$1500,"")&amp;"",""))</f>
        <v/>
      </c>
      <c r="H9008" s="644" t="str">
        <f>IF($C9008="","",IFERROR(IF(_xlfn.XLOOKUP($C9008,tbl_StartedStatus[Bold ID],tbl_StartedStatus[Started])="Started","Yes",IF(_xlfn.XLOOKUP($C9008,tbl_StartedStatus[Bold ID],tbl_StartedStatus[Started])="No Show","No Show","")),""))</f>
        <v/>
      </c>
    </row>
    <row r="9009" spans="1:8" ht="15" customHeight="1" thickBot="1">
      <c r="A9009" s="38" t="str">
        <f>IF($C9009="","",IFERROR(_xlfn.XLOOKUP($C9009,'1.PrepList'!$I$2:$I$1500,'1.PrepList'!$G$2:$G$1500,"")&amp;"",""))</f>
        <v/>
      </c>
      <c r="B9009" s="638" t="str">
        <f>IF($C9009="","",IFERROR(_xlfn.XLOOKUP($C9009,'1.PrepList'!$I$2:$I$1500,'1.PrepList'!$H$2:$H$1500,"")&amp;"",""))</f>
        <v/>
      </c>
      <c r="D9009" s="638" t="str">
        <f>IF($C9009="","",IFERROR(_xlfn.XLOOKUP($C9009,'1.PrepList'!$I$2:$I$1500,'1.PrepList'!$J$2:$J$1500,"")&amp;"",""))</f>
        <v/>
      </c>
      <c r="E9009" s="638" t="str">
        <f>IF($C9009="","",IFERROR(_xlfn.XLOOKUP($C9009,'1.PrepList'!$I$2:$I$1500,'1.PrepList'!$N$2:$N$1500,"")&amp;"",""))</f>
        <v/>
      </c>
      <c r="F9009" s="638" t="str">
        <f>IF($C9009="","",IFERROR(_xlfn.XLOOKUP($C9009,'1.PrepList'!$I$2:$I$1500,'1.PrepList'!$K$2:$K$1500,"")&amp;"",""))</f>
        <v/>
      </c>
      <c r="H9009" s="644" t="str">
        <f>IF($C9009="","",IFERROR(IF(_xlfn.XLOOKUP($C9009,tbl_StartedStatus[Bold ID],tbl_StartedStatus[Started])="Started","Yes",IF(_xlfn.XLOOKUP($C9009,tbl_StartedStatus[Bold ID],tbl_StartedStatus[Started])="No Show","No Show","")),""))</f>
        <v/>
      </c>
    </row>
    <row r="9010" spans="1:8" ht="15" customHeight="1" thickBot="1">
      <c r="A9010" s="38" t="str">
        <f>IF($C9010="","",IFERROR(_xlfn.XLOOKUP($C9010,'1.PrepList'!$I$2:$I$1500,'1.PrepList'!$G$2:$G$1500,"")&amp;"",""))</f>
        <v/>
      </c>
      <c r="B9010" s="638" t="str">
        <f>IF($C9010="","",IFERROR(_xlfn.XLOOKUP($C9010,'1.PrepList'!$I$2:$I$1500,'1.PrepList'!$H$2:$H$1500,"")&amp;"",""))</f>
        <v/>
      </c>
      <c r="D9010" s="638" t="str">
        <f>IF($C9010="","",IFERROR(_xlfn.XLOOKUP($C9010,'1.PrepList'!$I$2:$I$1500,'1.PrepList'!$J$2:$J$1500,"")&amp;"",""))</f>
        <v/>
      </c>
      <c r="E9010" s="638" t="str">
        <f>IF($C9010="","",IFERROR(_xlfn.XLOOKUP($C9010,'1.PrepList'!$I$2:$I$1500,'1.PrepList'!$N$2:$N$1500,"")&amp;"",""))</f>
        <v/>
      </c>
      <c r="F9010" s="638" t="str">
        <f>IF($C9010="","",IFERROR(_xlfn.XLOOKUP($C9010,'1.PrepList'!$I$2:$I$1500,'1.PrepList'!$K$2:$K$1500,"")&amp;"",""))</f>
        <v/>
      </c>
      <c r="H9010" s="644" t="str">
        <f>IF($C9010="","",IFERROR(IF(_xlfn.XLOOKUP($C9010,tbl_StartedStatus[Bold ID],tbl_StartedStatus[Started])="Started","Yes",IF(_xlfn.XLOOKUP($C9010,tbl_StartedStatus[Bold ID],tbl_StartedStatus[Started])="No Show","No Show","")),""))</f>
        <v/>
      </c>
    </row>
    <row r="9011" spans="1:8" ht="15" customHeight="1" thickBot="1">
      <c r="A9011" s="38" t="str">
        <f>IF($C9011="","",IFERROR(_xlfn.XLOOKUP($C9011,'1.PrepList'!$I$2:$I$1500,'1.PrepList'!$G$2:$G$1500,"")&amp;"",""))</f>
        <v/>
      </c>
      <c r="B9011" s="638" t="str">
        <f>IF($C9011="","",IFERROR(_xlfn.XLOOKUP($C9011,'1.PrepList'!$I$2:$I$1500,'1.PrepList'!$H$2:$H$1500,"")&amp;"",""))</f>
        <v/>
      </c>
      <c r="D9011" s="638" t="str">
        <f>IF($C9011="","",IFERROR(_xlfn.XLOOKUP($C9011,'1.PrepList'!$I$2:$I$1500,'1.PrepList'!$J$2:$J$1500,"")&amp;"",""))</f>
        <v/>
      </c>
      <c r="E9011" s="638" t="str">
        <f>IF($C9011="","",IFERROR(_xlfn.XLOOKUP($C9011,'1.PrepList'!$I$2:$I$1500,'1.PrepList'!$N$2:$N$1500,"")&amp;"",""))</f>
        <v/>
      </c>
      <c r="F9011" s="638" t="str">
        <f>IF($C9011="","",IFERROR(_xlfn.XLOOKUP($C9011,'1.PrepList'!$I$2:$I$1500,'1.PrepList'!$K$2:$K$1500,"")&amp;"",""))</f>
        <v/>
      </c>
      <c r="H9011" s="644" t="str">
        <f>IF($C9011="","",IFERROR(IF(_xlfn.XLOOKUP($C9011,tbl_StartedStatus[Bold ID],tbl_StartedStatus[Started])="Started","Yes",IF(_xlfn.XLOOKUP($C9011,tbl_StartedStatus[Bold ID],tbl_StartedStatus[Started])="No Show","No Show","")),""))</f>
        <v/>
      </c>
    </row>
    <row r="9012" spans="1:8" ht="15" customHeight="1" thickBot="1">
      <c r="A9012" s="38" t="str">
        <f>IF($C9012="","",IFERROR(_xlfn.XLOOKUP($C9012,'1.PrepList'!$I$2:$I$1500,'1.PrepList'!$G$2:$G$1500,"")&amp;"",""))</f>
        <v/>
      </c>
      <c r="B9012" s="638" t="str">
        <f>IF($C9012="","",IFERROR(_xlfn.XLOOKUP($C9012,'1.PrepList'!$I$2:$I$1500,'1.PrepList'!$H$2:$H$1500,"")&amp;"",""))</f>
        <v/>
      </c>
      <c r="D9012" s="638" t="str">
        <f>IF($C9012="","",IFERROR(_xlfn.XLOOKUP($C9012,'1.PrepList'!$I$2:$I$1500,'1.PrepList'!$J$2:$J$1500,"")&amp;"",""))</f>
        <v/>
      </c>
      <c r="E9012" s="638" t="str">
        <f>IF($C9012="","",IFERROR(_xlfn.XLOOKUP($C9012,'1.PrepList'!$I$2:$I$1500,'1.PrepList'!$N$2:$N$1500,"")&amp;"",""))</f>
        <v/>
      </c>
      <c r="F9012" s="638" t="str">
        <f>IF($C9012="","",IFERROR(_xlfn.XLOOKUP($C9012,'1.PrepList'!$I$2:$I$1500,'1.PrepList'!$K$2:$K$1500,"")&amp;"",""))</f>
        <v/>
      </c>
      <c r="H9012" s="644" t="str">
        <f>IF($C9012="","",IFERROR(IF(_xlfn.XLOOKUP($C9012,tbl_StartedStatus[Bold ID],tbl_StartedStatus[Started])="Started","Yes",IF(_xlfn.XLOOKUP($C9012,tbl_StartedStatus[Bold ID],tbl_StartedStatus[Started])="No Show","No Show","")),""))</f>
        <v/>
      </c>
    </row>
    <row r="9013" spans="1:8" ht="15" customHeight="1" thickBot="1">
      <c r="A9013" s="38" t="str">
        <f>IF($C9013="","",IFERROR(_xlfn.XLOOKUP($C9013,'1.PrepList'!$I$2:$I$1500,'1.PrepList'!$G$2:$G$1500,"")&amp;"",""))</f>
        <v/>
      </c>
      <c r="B9013" s="638" t="str">
        <f>IF($C9013="","",IFERROR(_xlfn.XLOOKUP($C9013,'1.PrepList'!$I$2:$I$1500,'1.PrepList'!$H$2:$H$1500,"")&amp;"",""))</f>
        <v/>
      </c>
      <c r="D9013" s="638" t="str">
        <f>IF($C9013="","",IFERROR(_xlfn.XLOOKUP($C9013,'1.PrepList'!$I$2:$I$1500,'1.PrepList'!$J$2:$J$1500,"")&amp;"",""))</f>
        <v/>
      </c>
      <c r="E9013" s="638" t="str">
        <f>IF($C9013="","",IFERROR(_xlfn.XLOOKUP($C9013,'1.PrepList'!$I$2:$I$1500,'1.PrepList'!$N$2:$N$1500,"")&amp;"",""))</f>
        <v/>
      </c>
      <c r="F9013" s="638" t="str">
        <f>IF($C9013="","",IFERROR(_xlfn.XLOOKUP($C9013,'1.PrepList'!$I$2:$I$1500,'1.PrepList'!$K$2:$K$1500,"")&amp;"",""))</f>
        <v/>
      </c>
      <c r="H9013" s="644" t="str">
        <f>IF($C9013="","",IFERROR(IF(_xlfn.XLOOKUP($C9013,tbl_StartedStatus[Bold ID],tbl_StartedStatus[Started])="Started","Yes",IF(_xlfn.XLOOKUP($C9013,tbl_StartedStatus[Bold ID],tbl_StartedStatus[Started])="No Show","No Show","")),""))</f>
        <v/>
      </c>
    </row>
    <row r="9014" spans="1:8" ht="15" customHeight="1" thickBot="1">
      <c r="A9014" s="38" t="str">
        <f>IF($C9014="","",IFERROR(_xlfn.XLOOKUP($C9014,'1.PrepList'!$I$2:$I$1500,'1.PrepList'!$G$2:$G$1500,"")&amp;"",""))</f>
        <v/>
      </c>
      <c r="B9014" s="638" t="str">
        <f>IF($C9014="","",IFERROR(_xlfn.XLOOKUP($C9014,'1.PrepList'!$I$2:$I$1500,'1.PrepList'!$H$2:$H$1500,"")&amp;"",""))</f>
        <v/>
      </c>
      <c r="D9014" s="638" t="str">
        <f>IF($C9014="","",IFERROR(_xlfn.XLOOKUP($C9014,'1.PrepList'!$I$2:$I$1500,'1.PrepList'!$J$2:$J$1500,"")&amp;"",""))</f>
        <v/>
      </c>
      <c r="E9014" s="638" t="str">
        <f>IF($C9014="","",IFERROR(_xlfn.XLOOKUP($C9014,'1.PrepList'!$I$2:$I$1500,'1.PrepList'!$N$2:$N$1500,"")&amp;"",""))</f>
        <v/>
      </c>
      <c r="F9014" s="638" t="str">
        <f>IF($C9014="","",IFERROR(_xlfn.XLOOKUP($C9014,'1.PrepList'!$I$2:$I$1500,'1.PrepList'!$K$2:$K$1500,"")&amp;"",""))</f>
        <v/>
      </c>
      <c r="H9014" s="644" t="str">
        <f>IF($C9014="","",IFERROR(IF(_xlfn.XLOOKUP($C9014,tbl_StartedStatus[Bold ID],tbl_StartedStatus[Started])="Started","Yes",IF(_xlfn.XLOOKUP($C9014,tbl_StartedStatus[Bold ID],tbl_StartedStatus[Started])="No Show","No Show","")),""))</f>
        <v/>
      </c>
    </row>
    <row r="9015" spans="1:8" ht="15" customHeight="1" thickBot="1">
      <c r="A9015" s="38" t="str">
        <f>IF($C9015="","",IFERROR(_xlfn.XLOOKUP($C9015,'1.PrepList'!$I$2:$I$1500,'1.PrepList'!$G$2:$G$1500,"")&amp;"",""))</f>
        <v/>
      </c>
      <c r="B9015" s="638" t="str">
        <f>IF($C9015="","",IFERROR(_xlfn.XLOOKUP($C9015,'1.PrepList'!$I$2:$I$1500,'1.PrepList'!$H$2:$H$1500,"")&amp;"",""))</f>
        <v/>
      </c>
      <c r="D9015" s="638" t="str">
        <f>IF($C9015="","",IFERROR(_xlfn.XLOOKUP($C9015,'1.PrepList'!$I$2:$I$1500,'1.PrepList'!$J$2:$J$1500,"")&amp;"",""))</f>
        <v/>
      </c>
      <c r="E9015" s="638" t="str">
        <f>IF($C9015="","",IFERROR(_xlfn.XLOOKUP($C9015,'1.PrepList'!$I$2:$I$1500,'1.PrepList'!$N$2:$N$1500,"")&amp;"",""))</f>
        <v/>
      </c>
      <c r="F9015" s="638" t="str">
        <f>IF($C9015="","",IFERROR(_xlfn.XLOOKUP($C9015,'1.PrepList'!$I$2:$I$1500,'1.PrepList'!$K$2:$K$1500,"")&amp;"",""))</f>
        <v/>
      </c>
      <c r="H9015" s="644" t="str">
        <f>IF($C9015="","",IFERROR(IF(_xlfn.XLOOKUP($C9015,tbl_StartedStatus[Bold ID],tbl_StartedStatus[Started])="Started","Yes",IF(_xlfn.XLOOKUP($C9015,tbl_StartedStatus[Bold ID],tbl_StartedStatus[Started])="No Show","No Show","")),""))</f>
        <v/>
      </c>
    </row>
    <row r="9016" spans="1:8" ht="15" customHeight="1" thickBot="1">
      <c r="A9016" s="38" t="str">
        <f>IF($C9016="","",IFERROR(_xlfn.XLOOKUP($C9016,'1.PrepList'!$I$2:$I$1500,'1.PrepList'!$G$2:$G$1500,"")&amp;"",""))</f>
        <v/>
      </c>
      <c r="B9016" s="638" t="str">
        <f>IF($C9016="","",IFERROR(_xlfn.XLOOKUP($C9016,'1.PrepList'!$I$2:$I$1500,'1.PrepList'!$H$2:$H$1500,"")&amp;"",""))</f>
        <v/>
      </c>
      <c r="D9016" s="638" t="str">
        <f>IF($C9016="","",IFERROR(_xlfn.XLOOKUP($C9016,'1.PrepList'!$I$2:$I$1500,'1.PrepList'!$J$2:$J$1500,"")&amp;"",""))</f>
        <v/>
      </c>
      <c r="E9016" s="638" t="str">
        <f>IF($C9016="","",IFERROR(_xlfn.XLOOKUP($C9016,'1.PrepList'!$I$2:$I$1500,'1.PrepList'!$N$2:$N$1500,"")&amp;"",""))</f>
        <v/>
      </c>
      <c r="F9016" s="638" t="str">
        <f>IF($C9016="","",IFERROR(_xlfn.XLOOKUP($C9016,'1.PrepList'!$I$2:$I$1500,'1.PrepList'!$K$2:$K$1500,"")&amp;"",""))</f>
        <v/>
      </c>
      <c r="H9016" s="644" t="str">
        <f>IF($C9016="","",IFERROR(IF(_xlfn.XLOOKUP($C9016,tbl_StartedStatus[Bold ID],tbl_StartedStatus[Started])="Started","Yes",IF(_xlfn.XLOOKUP($C9016,tbl_StartedStatus[Bold ID],tbl_StartedStatus[Started])="No Show","No Show","")),""))</f>
        <v/>
      </c>
    </row>
    <row r="9017" spans="1:8" ht="15" customHeight="1" thickBot="1">
      <c r="A9017" s="38" t="str">
        <f>IF($C9017="","",IFERROR(_xlfn.XLOOKUP($C9017,'1.PrepList'!$I$2:$I$1500,'1.PrepList'!$G$2:$G$1500,"")&amp;"",""))</f>
        <v/>
      </c>
      <c r="B9017" s="638" t="str">
        <f>IF($C9017="","",IFERROR(_xlfn.XLOOKUP($C9017,'1.PrepList'!$I$2:$I$1500,'1.PrepList'!$H$2:$H$1500,"")&amp;"",""))</f>
        <v/>
      </c>
      <c r="D9017" s="638" t="str">
        <f>IF($C9017="","",IFERROR(_xlfn.XLOOKUP($C9017,'1.PrepList'!$I$2:$I$1500,'1.PrepList'!$J$2:$J$1500,"")&amp;"",""))</f>
        <v/>
      </c>
      <c r="E9017" s="638" t="str">
        <f>IF($C9017="","",IFERROR(_xlfn.XLOOKUP($C9017,'1.PrepList'!$I$2:$I$1500,'1.PrepList'!$N$2:$N$1500,"")&amp;"",""))</f>
        <v/>
      </c>
      <c r="F9017" s="638" t="str">
        <f>IF($C9017="","",IFERROR(_xlfn.XLOOKUP($C9017,'1.PrepList'!$I$2:$I$1500,'1.PrepList'!$K$2:$K$1500,"")&amp;"",""))</f>
        <v/>
      </c>
      <c r="H9017" s="644" t="str">
        <f>IF($C9017="","",IFERROR(IF(_xlfn.XLOOKUP($C9017,tbl_StartedStatus[Bold ID],tbl_StartedStatus[Started])="Started","Yes",IF(_xlfn.XLOOKUP($C9017,tbl_StartedStatus[Bold ID],tbl_StartedStatus[Started])="No Show","No Show","")),""))</f>
        <v/>
      </c>
    </row>
    <row r="9018" spans="1:8" ht="15" customHeight="1" thickBot="1">
      <c r="A9018" s="38" t="str">
        <f>IF($C9018="","",IFERROR(_xlfn.XLOOKUP($C9018,'1.PrepList'!$I$2:$I$1500,'1.PrepList'!$G$2:$G$1500,"")&amp;"",""))</f>
        <v/>
      </c>
      <c r="B9018" s="638" t="str">
        <f>IF($C9018="","",IFERROR(_xlfn.XLOOKUP($C9018,'1.PrepList'!$I$2:$I$1500,'1.PrepList'!$H$2:$H$1500,"")&amp;"",""))</f>
        <v/>
      </c>
      <c r="D9018" s="638" t="str">
        <f>IF($C9018="","",IFERROR(_xlfn.XLOOKUP($C9018,'1.PrepList'!$I$2:$I$1500,'1.PrepList'!$J$2:$J$1500,"")&amp;"",""))</f>
        <v/>
      </c>
      <c r="E9018" s="638" t="str">
        <f>IF($C9018="","",IFERROR(_xlfn.XLOOKUP($C9018,'1.PrepList'!$I$2:$I$1500,'1.PrepList'!$N$2:$N$1500,"")&amp;"",""))</f>
        <v/>
      </c>
      <c r="F9018" s="638" t="str">
        <f>IF($C9018="","",IFERROR(_xlfn.XLOOKUP($C9018,'1.PrepList'!$I$2:$I$1500,'1.PrepList'!$K$2:$K$1500,"")&amp;"",""))</f>
        <v/>
      </c>
      <c r="H9018" s="644" t="str">
        <f>IF($C9018="","",IFERROR(IF(_xlfn.XLOOKUP($C9018,tbl_StartedStatus[Bold ID],tbl_StartedStatus[Started])="Started","Yes",IF(_xlfn.XLOOKUP($C9018,tbl_StartedStatus[Bold ID],tbl_StartedStatus[Started])="No Show","No Show","")),""))</f>
        <v/>
      </c>
    </row>
    <row r="9019" spans="1:8" ht="15" customHeight="1" thickBot="1">
      <c r="A9019" s="38" t="str">
        <f>IF($C9019="","",IFERROR(_xlfn.XLOOKUP($C9019,'1.PrepList'!$I$2:$I$1500,'1.PrepList'!$G$2:$G$1500,"")&amp;"",""))</f>
        <v/>
      </c>
      <c r="B9019" s="638" t="str">
        <f>IF($C9019="","",IFERROR(_xlfn.XLOOKUP($C9019,'1.PrepList'!$I$2:$I$1500,'1.PrepList'!$H$2:$H$1500,"")&amp;"",""))</f>
        <v/>
      </c>
      <c r="D9019" s="638" t="str">
        <f>IF($C9019="","",IFERROR(_xlfn.XLOOKUP($C9019,'1.PrepList'!$I$2:$I$1500,'1.PrepList'!$J$2:$J$1500,"")&amp;"",""))</f>
        <v/>
      </c>
      <c r="E9019" s="638" t="str">
        <f>IF($C9019="","",IFERROR(_xlfn.XLOOKUP($C9019,'1.PrepList'!$I$2:$I$1500,'1.PrepList'!$N$2:$N$1500,"")&amp;"",""))</f>
        <v/>
      </c>
      <c r="F9019" s="638" t="str">
        <f>IF($C9019="","",IFERROR(_xlfn.XLOOKUP($C9019,'1.PrepList'!$I$2:$I$1500,'1.PrepList'!$K$2:$K$1500,"")&amp;"",""))</f>
        <v/>
      </c>
      <c r="H9019" s="644" t="str">
        <f>IF($C9019="","",IFERROR(IF(_xlfn.XLOOKUP($C9019,tbl_StartedStatus[Bold ID],tbl_StartedStatus[Started])="Started","Yes",IF(_xlfn.XLOOKUP($C9019,tbl_StartedStatus[Bold ID],tbl_StartedStatus[Started])="No Show","No Show","")),""))</f>
        <v/>
      </c>
    </row>
    <row r="9020" spans="1:8" ht="15" customHeight="1" thickBot="1">
      <c r="A9020" s="38" t="str">
        <f>IF($C9020="","",IFERROR(_xlfn.XLOOKUP($C9020,'1.PrepList'!$I$2:$I$1500,'1.PrepList'!$G$2:$G$1500,"")&amp;"",""))</f>
        <v/>
      </c>
      <c r="B9020" s="638" t="str">
        <f>IF($C9020="","",IFERROR(_xlfn.XLOOKUP($C9020,'1.PrepList'!$I$2:$I$1500,'1.PrepList'!$H$2:$H$1500,"")&amp;"",""))</f>
        <v/>
      </c>
      <c r="D9020" s="638" t="str">
        <f>IF($C9020="","",IFERROR(_xlfn.XLOOKUP($C9020,'1.PrepList'!$I$2:$I$1500,'1.PrepList'!$J$2:$J$1500,"")&amp;"",""))</f>
        <v/>
      </c>
      <c r="E9020" s="638" t="str">
        <f>IF($C9020="","",IFERROR(_xlfn.XLOOKUP($C9020,'1.PrepList'!$I$2:$I$1500,'1.PrepList'!$N$2:$N$1500,"")&amp;"",""))</f>
        <v/>
      </c>
      <c r="F9020" s="638" t="str">
        <f>IF($C9020="","",IFERROR(_xlfn.XLOOKUP($C9020,'1.PrepList'!$I$2:$I$1500,'1.PrepList'!$K$2:$K$1500,"")&amp;"",""))</f>
        <v/>
      </c>
      <c r="H9020" s="644" t="str">
        <f>IF($C9020="","",IFERROR(IF(_xlfn.XLOOKUP($C9020,tbl_StartedStatus[Bold ID],tbl_StartedStatus[Started])="Started","Yes",IF(_xlfn.XLOOKUP($C9020,tbl_StartedStatus[Bold ID],tbl_StartedStatus[Started])="No Show","No Show","")),""))</f>
        <v/>
      </c>
    </row>
    <row r="9021" spans="1:8" ht="15" customHeight="1" thickBot="1">
      <c r="A9021" s="38" t="str">
        <f>IF($C9021="","",IFERROR(_xlfn.XLOOKUP($C9021,'1.PrepList'!$I$2:$I$1500,'1.PrepList'!$G$2:$G$1500,"")&amp;"",""))</f>
        <v/>
      </c>
      <c r="B9021" s="638" t="str">
        <f>IF($C9021="","",IFERROR(_xlfn.XLOOKUP($C9021,'1.PrepList'!$I$2:$I$1500,'1.PrepList'!$H$2:$H$1500,"")&amp;"",""))</f>
        <v/>
      </c>
      <c r="D9021" s="638" t="str">
        <f>IF($C9021="","",IFERROR(_xlfn.XLOOKUP($C9021,'1.PrepList'!$I$2:$I$1500,'1.PrepList'!$J$2:$J$1500,"")&amp;"",""))</f>
        <v/>
      </c>
      <c r="E9021" s="638" t="str">
        <f>IF($C9021="","",IFERROR(_xlfn.XLOOKUP($C9021,'1.PrepList'!$I$2:$I$1500,'1.PrepList'!$N$2:$N$1500,"")&amp;"",""))</f>
        <v/>
      </c>
      <c r="F9021" s="638" t="str">
        <f>IF($C9021="","",IFERROR(_xlfn.XLOOKUP($C9021,'1.PrepList'!$I$2:$I$1500,'1.PrepList'!$K$2:$K$1500,"")&amp;"",""))</f>
        <v/>
      </c>
      <c r="H9021" s="644" t="str">
        <f>IF($C9021="","",IFERROR(IF(_xlfn.XLOOKUP($C9021,tbl_StartedStatus[Bold ID],tbl_StartedStatus[Started])="Started","Yes",IF(_xlfn.XLOOKUP($C9021,tbl_StartedStatus[Bold ID],tbl_StartedStatus[Started])="No Show","No Show","")),""))</f>
        <v/>
      </c>
    </row>
    <row r="9022" spans="1:8" ht="15" customHeight="1" thickBot="1">
      <c r="A9022" s="38" t="str">
        <f>IF($C9022="","",IFERROR(_xlfn.XLOOKUP($C9022,'1.PrepList'!$I$2:$I$1500,'1.PrepList'!$G$2:$G$1500,"")&amp;"",""))</f>
        <v/>
      </c>
      <c r="B9022" s="638" t="str">
        <f>IF($C9022="","",IFERROR(_xlfn.XLOOKUP($C9022,'1.PrepList'!$I$2:$I$1500,'1.PrepList'!$H$2:$H$1500,"")&amp;"",""))</f>
        <v/>
      </c>
      <c r="D9022" s="638" t="str">
        <f>IF($C9022="","",IFERROR(_xlfn.XLOOKUP($C9022,'1.PrepList'!$I$2:$I$1500,'1.PrepList'!$J$2:$J$1500,"")&amp;"",""))</f>
        <v/>
      </c>
      <c r="E9022" s="638" t="str">
        <f>IF($C9022="","",IFERROR(_xlfn.XLOOKUP($C9022,'1.PrepList'!$I$2:$I$1500,'1.PrepList'!$N$2:$N$1500,"")&amp;"",""))</f>
        <v/>
      </c>
      <c r="F9022" s="638" t="str">
        <f>IF($C9022="","",IFERROR(_xlfn.XLOOKUP($C9022,'1.PrepList'!$I$2:$I$1500,'1.PrepList'!$K$2:$K$1500,"")&amp;"",""))</f>
        <v/>
      </c>
      <c r="H9022" s="644" t="str">
        <f>IF($C9022="","",IFERROR(IF(_xlfn.XLOOKUP($C9022,tbl_StartedStatus[Bold ID],tbl_StartedStatus[Started])="Started","Yes",IF(_xlfn.XLOOKUP($C9022,tbl_StartedStatus[Bold ID],tbl_StartedStatus[Started])="No Show","No Show","")),""))</f>
        <v/>
      </c>
    </row>
    <row r="9023" spans="1:8" ht="15" customHeight="1" thickBot="1">
      <c r="A9023" s="38" t="str">
        <f>IF($C9023="","",IFERROR(_xlfn.XLOOKUP($C9023,'1.PrepList'!$I$2:$I$1500,'1.PrepList'!$G$2:$G$1500,"")&amp;"",""))</f>
        <v/>
      </c>
      <c r="B9023" s="638" t="str">
        <f>IF($C9023="","",IFERROR(_xlfn.XLOOKUP($C9023,'1.PrepList'!$I$2:$I$1500,'1.PrepList'!$H$2:$H$1500,"")&amp;"",""))</f>
        <v/>
      </c>
      <c r="D9023" s="638" t="str">
        <f>IF($C9023="","",IFERROR(_xlfn.XLOOKUP($C9023,'1.PrepList'!$I$2:$I$1500,'1.PrepList'!$J$2:$J$1500,"")&amp;"",""))</f>
        <v/>
      </c>
      <c r="E9023" s="638" t="str">
        <f>IF($C9023="","",IFERROR(_xlfn.XLOOKUP($C9023,'1.PrepList'!$I$2:$I$1500,'1.PrepList'!$N$2:$N$1500,"")&amp;"",""))</f>
        <v/>
      </c>
      <c r="F9023" s="638" t="str">
        <f>IF($C9023="","",IFERROR(_xlfn.XLOOKUP($C9023,'1.PrepList'!$I$2:$I$1500,'1.PrepList'!$K$2:$K$1500,"")&amp;"",""))</f>
        <v/>
      </c>
      <c r="H9023" s="644" t="str">
        <f>IF($C9023="","",IFERROR(IF(_xlfn.XLOOKUP($C9023,tbl_StartedStatus[Bold ID],tbl_StartedStatus[Started])="Started","Yes",IF(_xlfn.XLOOKUP($C9023,tbl_StartedStatus[Bold ID],tbl_StartedStatus[Started])="No Show","No Show","")),""))</f>
        <v/>
      </c>
    </row>
    <row r="9024" spans="1:8" ht="15" customHeight="1" thickBot="1">
      <c r="A9024" s="38" t="str">
        <f>IF($C9024="","",IFERROR(_xlfn.XLOOKUP($C9024,'1.PrepList'!$I$2:$I$1500,'1.PrepList'!$G$2:$G$1500,"")&amp;"",""))</f>
        <v/>
      </c>
      <c r="B9024" s="638" t="str">
        <f>IF($C9024="","",IFERROR(_xlfn.XLOOKUP($C9024,'1.PrepList'!$I$2:$I$1500,'1.PrepList'!$H$2:$H$1500,"")&amp;"",""))</f>
        <v/>
      </c>
      <c r="D9024" s="638" t="str">
        <f>IF($C9024="","",IFERROR(_xlfn.XLOOKUP($C9024,'1.PrepList'!$I$2:$I$1500,'1.PrepList'!$J$2:$J$1500,"")&amp;"",""))</f>
        <v/>
      </c>
      <c r="E9024" s="638" t="str">
        <f>IF($C9024="","",IFERROR(_xlfn.XLOOKUP($C9024,'1.PrepList'!$I$2:$I$1500,'1.PrepList'!$N$2:$N$1500,"")&amp;"",""))</f>
        <v/>
      </c>
      <c r="F9024" s="638" t="str">
        <f>IF($C9024="","",IFERROR(_xlfn.XLOOKUP($C9024,'1.PrepList'!$I$2:$I$1500,'1.PrepList'!$K$2:$K$1500,"")&amp;"",""))</f>
        <v/>
      </c>
      <c r="H9024" s="644" t="str">
        <f>IF($C9024="","",IFERROR(IF(_xlfn.XLOOKUP($C9024,tbl_StartedStatus[Bold ID],tbl_StartedStatus[Started])="Started","Yes",IF(_xlfn.XLOOKUP($C9024,tbl_StartedStatus[Bold ID],tbl_StartedStatus[Started])="No Show","No Show","")),""))</f>
        <v/>
      </c>
    </row>
    <row r="9025" spans="1:8" ht="15" customHeight="1" thickBot="1">
      <c r="A9025" s="38" t="str">
        <f>IF($C9025="","",IFERROR(_xlfn.XLOOKUP($C9025,'1.PrepList'!$I$2:$I$1500,'1.PrepList'!$G$2:$G$1500,"")&amp;"",""))</f>
        <v/>
      </c>
      <c r="B9025" s="638" t="str">
        <f>IF($C9025="","",IFERROR(_xlfn.XLOOKUP($C9025,'1.PrepList'!$I$2:$I$1500,'1.PrepList'!$H$2:$H$1500,"")&amp;"",""))</f>
        <v/>
      </c>
      <c r="D9025" s="638" t="str">
        <f>IF($C9025="","",IFERROR(_xlfn.XLOOKUP($C9025,'1.PrepList'!$I$2:$I$1500,'1.PrepList'!$J$2:$J$1500,"")&amp;"",""))</f>
        <v/>
      </c>
      <c r="E9025" s="638" t="str">
        <f>IF($C9025="","",IFERROR(_xlfn.XLOOKUP($C9025,'1.PrepList'!$I$2:$I$1500,'1.PrepList'!$N$2:$N$1500,"")&amp;"",""))</f>
        <v/>
      </c>
      <c r="F9025" s="638" t="str">
        <f>IF($C9025="","",IFERROR(_xlfn.XLOOKUP($C9025,'1.PrepList'!$I$2:$I$1500,'1.PrepList'!$K$2:$K$1500,"")&amp;"",""))</f>
        <v/>
      </c>
      <c r="H9025" s="644" t="str">
        <f>IF($C9025="","",IFERROR(IF(_xlfn.XLOOKUP($C9025,tbl_StartedStatus[Bold ID],tbl_StartedStatus[Started])="Started","Yes",IF(_xlfn.XLOOKUP($C9025,tbl_StartedStatus[Bold ID],tbl_StartedStatus[Started])="No Show","No Show","")),""))</f>
        <v/>
      </c>
    </row>
    <row r="9026" spans="1:8" ht="15" customHeight="1" thickBot="1">
      <c r="A9026" s="38" t="str">
        <f>IF($C9026="","",IFERROR(_xlfn.XLOOKUP($C9026,'1.PrepList'!$I$2:$I$1500,'1.PrepList'!$G$2:$G$1500,"")&amp;"",""))</f>
        <v/>
      </c>
      <c r="B9026" s="638" t="str">
        <f>IF($C9026="","",IFERROR(_xlfn.XLOOKUP($C9026,'1.PrepList'!$I$2:$I$1500,'1.PrepList'!$H$2:$H$1500,"")&amp;"",""))</f>
        <v/>
      </c>
      <c r="D9026" s="638" t="str">
        <f>IF($C9026="","",IFERROR(_xlfn.XLOOKUP($C9026,'1.PrepList'!$I$2:$I$1500,'1.PrepList'!$J$2:$J$1500,"")&amp;"",""))</f>
        <v/>
      </c>
      <c r="E9026" s="638" t="str">
        <f>IF($C9026="","",IFERROR(_xlfn.XLOOKUP($C9026,'1.PrepList'!$I$2:$I$1500,'1.PrepList'!$N$2:$N$1500,"")&amp;"",""))</f>
        <v/>
      </c>
      <c r="F9026" s="638" t="str">
        <f>IF($C9026="","",IFERROR(_xlfn.XLOOKUP($C9026,'1.PrepList'!$I$2:$I$1500,'1.PrepList'!$K$2:$K$1500,"")&amp;"",""))</f>
        <v/>
      </c>
      <c r="H9026" s="644" t="str">
        <f>IF($C9026="","",IFERROR(IF(_xlfn.XLOOKUP($C9026,tbl_StartedStatus[Bold ID],tbl_StartedStatus[Started])="Started","Yes",IF(_xlfn.XLOOKUP($C9026,tbl_StartedStatus[Bold ID],tbl_StartedStatus[Started])="No Show","No Show","")),""))</f>
        <v/>
      </c>
    </row>
    <row r="9027" spans="1:8" ht="15" customHeight="1" thickBot="1">
      <c r="A9027" s="38" t="str">
        <f>IF($C9027="","",IFERROR(_xlfn.XLOOKUP($C9027,'1.PrepList'!$I$2:$I$1500,'1.PrepList'!$G$2:$G$1500,"")&amp;"",""))</f>
        <v/>
      </c>
      <c r="B9027" s="638" t="str">
        <f>IF($C9027="","",IFERROR(_xlfn.XLOOKUP($C9027,'1.PrepList'!$I$2:$I$1500,'1.PrepList'!$H$2:$H$1500,"")&amp;"",""))</f>
        <v/>
      </c>
      <c r="D9027" s="638" t="str">
        <f>IF($C9027="","",IFERROR(_xlfn.XLOOKUP($C9027,'1.PrepList'!$I$2:$I$1500,'1.PrepList'!$J$2:$J$1500,"")&amp;"",""))</f>
        <v/>
      </c>
      <c r="E9027" s="638" t="str">
        <f>IF($C9027="","",IFERROR(_xlfn.XLOOKUP($C9027,'1.PrepList'!$I$2:$I$1500,'1.PrepList'!$N$2:$N$1500,"")&amp;"",""))</f>
        <v/>
      </c>
      <c r="F9027" s="638" t="str">
        <f>IF($C9027="","",IFERROR(_xlfn.XLOOKUP($C9027,'1.PrepList'!$I$2:$I$1500,'1.PrepList'!$K$2:$K$1500,"")&amp;"",""))</f>
        <v/>
      </c>
      <c r="H9027" s="644" t="str">
        <f>IF($C9027="","",IFERROR(IF(_xlfn.XLOOKUP($C9027,tbl_StartedStatus[Bold ID],tbl_StartedStatus[Started])="Started","Yes",IF(_xlfn.XLOOKUP($C9027,tbl_StartedStatus[Bold ID],tbl_StartedStatus[Started])="No Show","No Show","")),""))</f>
        <v/>
      </c>
    </row>
    <row r="9028" spans="1:8" ht="15" customHeight="1" thickBot="1">
      <c r="A9028" s="38" t="str">
        <f>IF($C9028="","",IFERROR(_xlfn.XLOOKUP($C9028,'1.PrepList'!$I$2:$I$1500,'1.PrepList'!$G$2:$G$1500,"")&amp;"",""))</f>
        <v/>
      </c>
      <c r="B9028" s="638" t="str">
        <f>IF($C9028="","",IFERROR(_xlfn.XLOOKUP($C9028,'1.PrepList'!$I$2:$I$1500,'1.PrepList'!$H$2:$H$1500,"")&amp;"",""))</f>
        <v/>
      </c>
      <c r="D9028" s="638" t="str">
        <f>IF($C9028="","",IFERROR(_xlfn.XLOOKUP($C9028,'1.PrepList'!$I$2:$I$1500,'1.PrepList'!$J$2:$J$1500,"")&amp;"",""))</f>
        <v/>
      </c>
      <c r="E9028" s="638" t="str">
        <f>IF($C9028="","",IFERROR(_xlfn.XLOOKUP($C9028,'1.PrepList'!$I$2:$I$1500,'1.PrepList'!$N$2:$N$1500,"")&amp;"",""))</f>
        <v/>
      </c>
      <c r="F9028" s="638" t="str">
        <f>IF($C9028="","",IFERROR(_xlfn.XLOOKUP($C9028,'1.PrepList'!$I$2:$I$1500,'1.PrepList'!$K$2:$K$1500,"")&amp;"",""))</f>
        <v/>
      </c>
      <c r="H9028" s="644" t="str">
        <f>IF($C9028="","",IFERROR(IF(_xlfn.XLOOKUP($C9028,tbl_StartedStatus[Bold ID],tbl_StartedStatus[Started])="Started","Yes",IF(_xlfn.XLOOKUP($C9028,tbl_StartedStatus[Bold ID],tbl_StartedStatus[Started])="No Show","No Show","")),""))</f>
        <v/>
      </c>
    </row>
    <row r="9029" spans="1:8" ht="15" customHeight="1" thickBot="1">
      <c r="A9029" s="38" t="str">
        <f>IF($C9029="","",IFERROR(_xlfn.XLOOKUP($C9029,'1.PrepList'!$I$2:$I$1500,'1.PrepList'!$G$2:$G$1500,"")&amp;"",""))</f>
        <v/>
      </c>
      <c r="B9029" s="638" t="str">
        <f>IF($C9029="","",IFERROR(_xlfn.XLOOKUP($C9029,'1.PrepList'!$I$2:$I$1500,'1.PrepList'!$H$2:$H$1500,"")&amp;"",""))</f>
        <v/>
      </c>
      <c r="D9029" s="638" t="str">
        <f>IF($C9029="","",IFERROR(_xlfn.XLOOKUP($C9029,'1.PrepList'!$I$2:$I$1500,'1.PrepList'!$J$2:$J$1500,"")&amp;"",""))</f>
        <v/>
      </c>
      <c r="E9029" s="638" t="str">
        <f>IF($C9029="","",IFERROR(_xlfn.XLOOKUP($C9029,'1.PrepList'!$I$2:$I$1500,'1.PrepList'!$N$2:$N$1500,"")&amp;"",""))</f>
        <v/>
      </c>
      <c r="F9029" s="638" t="str">
        <f>IF($C9029="","",IFERROR(_xlfn.XLOOKUP($C9029,'1.PrepList'!$I$2:$I$1500,'1.PrepList'!$K$2:$K$1500,"")&amp;"",""))</f>
        <v/>
      </c>
      <c r="H9029" s="644" t="str">
        <f>IF($C9029="","",IFERROR(IF(_xlfn.XLOOKUP($C9029,tbl_StartedStatus[Bold ID],tbl_StartedStatus[Started])="Started","Yes",IF(_xlfn.XLOOKUP($C9029,tbl_StartedStatus[Bold ID],tbl_StartedStatus[Started])="No Show","No Show","")),""))</f>
        <v/>
      </c>
    </row>
    <row r="9030" spans="1:8" ht="15" customHeight="1" thickBot="1">
      <c r="A9030" s="38" t="str">
        <f>IF($C9030="","",IFERROR(_xlfn.XLOOKUP($C9030,'1.PrepList'!$I$2:$I$1500,'1.PrepList'!$G$2:$G$1500,"")&amp;"",""))</f>
        <v/>
      </c>
      <c r="B9030" s="638" t="str">
        <f>IF($C9030="","",IFERROR(_xlfn.XLOOKUP($C9030,'1.PrepList'!$I$2:$I$1500,'1.PrepList'!$H$2:$H$1500,"")&amp;"",""))</f>
        <v/>
      </c>
      <c r="D9030" s="638" t="str">
        <f>IF($C9030="","",IFERROR(_xlfn.XLOOKUP($C9030,'1.PrepList'!$I$2:$I$1500,'1.PrepList'!$J$2:$J$1500,"")&amp;"",""))</f>
        <v/>
      </c>
      <c r="E9030" s="638" t="str">
        <f>IF($C9030="","",IFERROR(_xlfn.XLOOKUP($C9030,'1.PrepList'!$I$2:$I$1500,'1.PrepList'!$N$2:$N$1500,"")&amp;"",""))</f>
        <v/>
      </c>
      <c r="F9030" s="638" t="str">
        <f>IF($C9030="","",IFERROR(_xlfn.XLOOKUP($C9030,'1.PrepList'!$I$2:$I$1500,'1.PrepList'!$K$2:$K$1500,"")&amp;"",""))</f>
        <v/>
      </c>
      <c r="H9030" s="644" t="str">
        <f>IF($C9030="","",IFERROR(IF(_xlfn.XLOOKUP($C9030,tbl_StartedStatus[Bold ID],tbl_StartedStatus[Started])="Started","Yes",IF(_xlfn.XLOOKUP($C9030,tbl_StartedStatus[Bold ID],tbl_StartedStatus[Started])="No Show","No Show","")),""))</f>
        <v/>
      </c>
    </row>
    <row r="9031" spans="1:8" ht="15" customHeight="1" thickBot="1">
      <c r="A9031" s="38" t="str">
        <f>IF($C9031="","",IFERROR(_xlfn.XLOOKUP($C9031,'1.PrepList'!$I$2:$I$1500,'1.PrepList'!$G$2:$G$1500,"")&amp;"",""))</f>
        <v/>
      </c>
      <c r="B9031" s="638" t="str">
        <f>IF($C9031="","",IFERROR(_xlfn.XLOOKUP($C9031,'1.PrepList'!$I$2:$I$1500,'1.PrepList'!$H$2:$H$1500,"")&amp;"",""))</f>
        <v/>
      </c>
      <c r="D9031" s="638" t="str">
        <f>IF($C9031="","",IFERROR(_xlfn.XLOOKUP($C9031,'1.PrepList'!$I$2:$I$1500,'1.PrepList'!$J$2:$J$1500,"")&amp;"",""))</f>
        <v/>
      </c>
      <c r="E9031" s="638" t="str">
        <f>IF($C9031="","",IFERROR(_xlfn.XLOOKUP($C9031,'1.PrepList'!$I$2:$I$1500,'1.PrepList'!$N$2:$N$1500,"")&amp;"",""))</f>
        <v/>
      </c>
      <c r="F9031" s="638" t="str">
        <f>IF($C9031="","",IFERROR(_xlfn.XLOOKUP($C9031,'1.PrepList'!$I$2:$I$1500,'1.PrepList'!$K$2:$K$1500,"")&amp;"",""))</f>
        <v/>
      </c>
      <c r="H9031" s="644" t="str">
        <f>IF($C9031="","",IFERROR(IF(_xlfn.XLOOKUP($C9031,tbl_StartedStatus[Bold ID],tbl_StartedStatus[Started])="Started","Yes",IF(_xlfn.XLOOKUP($C9031,tbl_StartedStatus[Bold ID],tbl_StartedStatus[Started])="No Show","No Show","")),""))</f>
        <v/>
      </c>
    </row>
    <row r="9032" spans="1:8" ht="15" customHeight="1" thickBot="1">
      <c r="A9032" s="38" t="str">
        <f>IF($C9032="","",IFERROR(_xlfn.XLOOKUP($C9032,'1.PrepList'!$I$2:$I$1500,'1.PrepList'!$G$2:$G$1500,"")&amp;"",""))</f>
        <v/>
      </c>
      <c r="B9032" s="638" t="str">
        <f>IF($C9032="","",IFERROR(_xlfn.XLOOKUP($C9032,'1.PrepList'!$I$2:$I$1500,'1.PrepList'!$H$2:$H$1500,"")&amp;"",""))</f>
        <v/>
      </c>
      <c r="D9032" s="638" t="str">
        <f>IF($C9032="","",IFERROR(_xlfn.XLOOKUP($C9032,'1.PrepList'!$I$2:$I$1500,'1.PrepList'!$J$2:$J$1500,"")&amp;"",""))</f>
        <v/>
      </c>
      <c r="E9032" s="638" t="str">
        <f>IF($C9032="","",IFERROR(_xlfn.XLOOKUP($C9032,'1.PrepList'!$I$2:$I$1500,'1.PrepList'!$N$2:$N$1500,"")&amp;"",""))</f>
        <v/>
      </c>
      <c r="F9032" s="638" t="str">
        <f>IF($C9032="","",IFERROR(_xlfn.XLOOKUP($C9032,'1.PrepList'!$I$2:$I$1500,'1.PrepList'!$K$2:$K$1500,"")&amp;"",""))</f>
        <v/>
      </c>
      <c r="H9032" s="644" t="str">
        <f>IF($C9032="","",IFERROR(IF(_xlfn.XLOOKUP($C9032,tbl_StartedStatus[Bold ID],tbl_StartedStatus[Started])="Started","Yes",IF(_xlfn.XLOOKUP($C9032,tbl_StartedStatus[Bold ID],tbl_StartedStatus[Started])="No Show","No Show","")),""))</f>
        <v/>
      </c>
    </row>
    <row r="9033" spans="1:8" ht="15" customHeight="1" thickBot="1">
      <c r="A9033" s="38" t="str">
        <f>IF($C9033="","",IFERROR(_xlfn.XLOOKUP($C9033,'1.PrepList'!$I$2:$I$1500,'1.PrepList'!$G$2:$G$1500,"")&amp;"",""))</f>
        <v/>
      </c>
      <c r="B9033" s="638" t="str">
        <f>IF($C9033="","",IFERROR(_xlfn.XLOOKUP($C9033,'1.PrepList'!$I$2:$I$1500,'1.PrepList'!$H$2:$H$1500,"")&amp;"",""))</f>
        <v/>
      </c>
      <c r="D9033" s="638" t="str">
        <f>IF($C9033="","",IFERROR(_xlfn.XLOOKUP($C9033,'1.PrepList'!$I$2:$I$1500,'1.PrepList'!$J$2:$J$1500,"")&amp;"",""))</f>
        <v/>
      </c>
      <c r="E9033" s="638" t="str">
        <f>IF($C9033="","",IFERROR(_xlfn.XLOOKUP($C9033,'1.PrepList'!$I$2:$I$1500,'1.PrepList'!$N$2:$N$1500,"")&amp;"",""))</f>
        <v/>
      </c>
      <c r="F9033" s="638" t="str">
        <f>IF($C9033="","",IFERROR(_xlfn.XLOOKUP($C9033,'1.PrepList'!$I$2:$I$1500,'1.PrepList'!$K$2:$K$1500,"")&amp;"",""))</f>
        <v/>
      </c>
      <c r="H9033" s="644" t="str">
        <f>IF($C9033="","",IFERROR(IF(_xlfn.XLOOKUP($C9033,tbl_StartedStatus[Bold ID],tbl_StartedStatus[Started])="Started","Yes",IF(_xlfn.XLOOKUP($C9033,tbl_StartedStatus[Bold ID],tbl_StartedStatus[Started])="No Show","No Show","")),""))</f>
        <v/>
      </c>
    </row>
    <row r="9034" spans="1:8" ht="15" customHeight="1" thickBot="1">
      <c r="A9034" s="38" t="str">
        <f>IF($C9034="","",IFERROR(_xlfn.XLOOKUP($C9034,'1.PrepList'!$I$2:$I$1500,'1.PrepList'!$G$2:$G$1500,"")&amp;"",""))</f>
        <v/>
      </c>
      <c r="B9034" s="638" t="str">
        <f>IF($C9034="","",IFERROR(_xlfn.XLOOKUP($C9034,'1.PrepList'!$I$2:$I$1500,'1.PrepList'!$H$2:$H$1500,"")&amp;"",""))</f>
        <v/>
      </c>
      <c r="D9034" s="638" t="str">
        <f>IF($C9034="","",IFERROR(_xlfn.XLOOKUP($C9034,'1.PrepList'!$I$2:$I$1500,'1.PrepList'!$J$2:$J$1500,"")&amp;"",""))</f>
        <v/>
      </c>
      <c r="E9034" s="638" t="str">
        <f>IF($C9034="","",IFERROR(_xlfn.XLOOKUP($C9034,'1.PrepList'!$I$2:$I$1500,'1.PrepList'!$N$2:$N$1500,"")&amp;"",""))</f>
        <v/>
      </c>
      <c r="F9034" s="638" t="str">
        <f>IF($C9034="","",IFERROR(_xlfn.XLOOKUP($C9034,'1.PrepList'!$I$2:$I$1500,'1.PrepList'!$K$2:$K$1500,"")&amp;"",""))</f>
        <v/>
      </c>
      <c r="H9034" s="644" t="str">
        <f>IF($C9034="","",IFERROR(IF(_xlfn.XLOOKUP($C9034,tbl_StartedStatus[Bold ID],tbl_StartedStatus[Started])="Started","Yes",IF(_xlfn.XLOOKUP($C9034,tbl_StartedStatus[Bold ID],tbl_StartedStatus[Started])="No Show","No Show","")),""))</f>
        <v/>
      </c>
    </row>
    <row r="9035" spans="1:8" ht="15" customHeight="1" thickBot="1">
      <c r="A9035" s="38" t="str">
        <f>IF($C9035="","",IFERROR(_xlfn.XLOOKUP($C9035,'1.PrepList'!$I$2:$I$1500,'1.PrepList'!$G$2:$G$1500,"")&amp;"",""))</f>
        <v/>
      </c>
      <c r="B9035" s="638" t="str">
        <f>IF($C9035="","",IFERROR(_xlfn.XLOOKUP($C9035,'1.PrepList'!$I$2:$I$1500,'1.PrepList'!$H$2:$H$1500,"")&amp;"",""))</f>
        <v/>
      </c>
      <c r="D9035" s="638" t="str">
        <f>IF($C9035="","",IFERROR(_xlfn.XLOOKUP($C9035,'1.PrepList'!$I$2:$I$1500,'1.PrepList'!$J$2:$J$1500,"")&amp;"",""))</f>
        <v/>
      </c>
      <c r="E9035" s="638" t="str">
        <f>IF($C9035="","",IFERROR(_xlfn.XLOOKUP($C9035,'1.PrepList'!$I$2:$I$1500,'1.PrepList'!$N$2:$N$1500,"")&amp;"",""))</f>
        <v/>
      </c>
      <c r="F9035" s="638" t="str">
        <f>IF($C9035="","",IFERROR(_xlfn.XLOOKUP($C9035,'1.PrepList'!$I$2:$I$1500,'1.PrepList'!$K$2:$K$1500,"")&amp;"",""))</f>
        <v/>
      </c>
      <c r="H9035" s="644" t="str">
        <f>IF($C9035="","",IFERROR(IF(_xlfn.XLOOKUP($C9035,tbl_StartedStatus[Bold ID],tbl_StartedStatus[Started])="Started","Yes",IF(_xlfn.XLOOKUP($C9035,tbl_StartedStatus[Bold ID],tbl_StartedStatus[Started])="No Show","No Show","")),""))</f>
        <v/>
      </c>
    </row>
    <row r="9036" spans="1:8" ht="15" customHeight="1" thickBot="1">
      <c r="A9036" s="38" t="str">
        <f>IF($C9036="","",IFERROR(_xlfn.XLOOKUP($C9036,'1.PrepList'!$I$2:$I$1500,'1.PrepList'!$G$2:$G$1500,"")&amp;"",""))</f>
        <v/>
      </c>
      <c r="B9036" s="638" t="str">
        <f>IF($C9036="","",IFERROR(_xlfn.XLOOKUP($C9036,'1.PrepList'!$I$2:$I$1500,'1.PrepList'!$H$2:$H$1500,"")&amp;"",""))</f>
        <v/>
      </c>
      <c r="D9036" s="638" t="str">
        <f>IF($C9036="","",IFERROR(_xlfn.XLOOKUP($C9036,'1.PrepList'!$I$2:$I$1500,'1.PrepList'!$J$2:$J$1500,"")&amp;"",""))</f>
        <v/>
      </c>
      <c r="E9036" s="638" t="str">
        <f>IF($C9036="","",IFERROR(_xlfn.XLOOKUP($C9036,'1.PrepList'!$I$2:$I$1500,'1.PrepList'!$N$2:$N$1500,"")&amp;"",""))</f>
        <v/>
      </c>
      <c r="F9036" s="638" t="str">
        <f>IF($C9036="","",IFERROR(_xlfn.XLOOKUP($C9036,'1.PrepList'!$I$2:$I$1500,'1.PrepList'!$K$2:$K$1500,"")&amp;"",""))</f>
        <v/>
      </c>
      <c r="H9036" s="644" t="str">
        <f>IF($C9036="","",IFERROR(IF(_xlfn.XLOOKUP($C9036,tbl_StartedStatus[Bold ID],tbl_StartedStatus[Started])="Started","Yes",IF(_xlfn.XLOOKUP($C9036,tbl_StartedStatus[Bold ID],tbl_StartedStatus[Started])="No Show","No Show","")),""))</f>
        <v/>
      </c>
    </row>
    <row r="9037" spans="1:8" ht="15" customHeight="1" thickBot="1">
      <c r="A9037" s="38" t="str">
        <f>IF($C9037="","",IFERROR(_xlfn.XLOOKUP($C9037,'1.PrepList'!$I$2:$I$1500,'1.PrepList'!$G$2:$G$1500,"")&amp;"",""))</f>
        <v/>
      </c>
      <c r="B9037" s="638" t="str">
        <f>IF($C9037="","",IFERROR(_xlfn.XLOOKUP($C9037,'1.PrepList'!$I$2:$I$1500,'1.PrepList'!$H$2:$H$1500,"")&amp;"",""))</f>
        <v/>
      </c>
      <c r="D9037" s="638" t="str">
        <f>IF($C9037="","",IFERROR(_xlfn.XLOOKUP($C9037,'1.PrepList'!$I$2:$I$1500,'1.PrepList'!$J$2:$J$1500,"")&amp;"",""))</f>
        <v/>
      </c>
      <c r="E9037" s="638" t="str">
        <f>IF($C9037="","",IFERROR(_xlfn.XLOOKUP($C9037,'1.PrepList'!$I$2:$I$1500,'1.PrepList'!$N$2:$N$1500,"")&amp;"",""))</f>
        <v/>
      </c>
      <c r="F9037" s="638" t="str">
        <f>IF($C9037="","",IFERROR(_xlfn.XLOOKUP($C9037,'1.PrepList'!$I$2:$I$1500,'1.PrepList'!$K$2:$K$1500,"")&amp;"",""))</f>
        <v/>
      </c>
      <c r="H9037" s="644" t="str">
        <f>IF($C9037="","",IFERROR(IF(_xlfn.XLOOKUP($C9037,tbl_StartedStatus[Bold ID],tbl_StartedStatus[Started])="Started","Yes",IF(_xlfn.XLOOKUP($C9037,tbl_StartedStatus[Bold ID],tbl_StartedStatus[Started])="No Show","No Show","")),""))</f>
        <v/>
      </c>
    </row>
    <row r="9038" spans="1:8" ht="15" customHeight="1" thickBot="1">
      <c r="A9038" s="38" t="str">
        <f>IF($C9038="","",IFERROR(_xlfn.XLOOKUP($C9038,'1.PrepList'!$I$2:$I$1500,'1.PrepList'!$G$2:$G$1500,"")&amp;"",""))</f>
        <v/>
      </c>
      <c r="B9038" s="638" t="str">
        <f>IF($C9038="","",IFERROR(_xlfn.XLOOKUP($C9038,'1.PrepList'!$I$2:$I$1500,'1.PrepList'!$H$2:$H$1500,"")&amp;"",""))</f>
        <v/>
      </c>
      <c r="D9038" s="638" t="str">
        <f>IF($C9038="","",IFERROR(_xlfn.XLOOKUP($C9038,'1.PrepList'!$I$2:$I$1500,'1.PrepList'!$J$2:$J$1500,"")&amp;"",""))</f>
        <v/>
      </c>
      <c r="E9038" s="638" t="str">
        <f>IF($C9038="","",IFERROR(_xlfn.XLOOKUP($C9038,'1.PrepList'!$I$2:$I$1500,'1.PrepList'!$N$2:$N$1500,"")&amp;"",""))</f>
        <v/>
      </c>
      <c r="F9038" s="638" t="str">
        <f>IF($C9038="","",IFERROR(_xlfn.XLOOKUP($C9038,'1.PrepList'!$I$2:$I$1500,'1.PrepList'!$K$2:$K$1500,"")&amp;"",""))</f>
        <v/>
      </c>
      <c r="H9038" s="644" t="str">
        <f>IF($C9038="","",IFERROR(IF(_xlfn.XLOOKUP($C9038,tbl_StartedStatus[Bold ID],tbl_StartedStatus[Started])="Started","Yes",IF(_xlfn.XLOOKUP($C9038,tbl_StartedStatus[Bold ID],tbl_StartedStatus[Started])="No Show","No Show","")),""))</f>
        <v/>
      </c>
    </row>
    <row r="9039" spans="1:8" ht="15" customHeight="1" thickBot="1">
      <c r="A9039" s="38" t="str">
        <f>IF($C9039="","",IFERROR(_xlfn.XLOOKUP($C9039,'1.PrepList'!$I$2:$I$1500,'1.PrepList'!$G$2:$G$1500,"")&amp;"",""))</f>
        <v/>
      </c>
      <c r="B9039" s="638" t="str">
        <f>IF($C9039="","",IFERROR(_xlfn.XLOOKUP($C9039,'1.PrepList'!$I$2:$I$1500,'1.PrepList'!$H$2:$H$1500,"")&amp;"",""))</f>
        <v/>
      </c>
      <c r="D9039" s="638" t="str">
        <f>IF($C9039="","",IFERROR(_xlfn.XLOOKUP($C9039,'1.PrepList'!$I$2:$I$1500,'1.PrepList'!$J$2:$J$1500,"")&amp;"",""))</f>
        <v/>
      </c>
      <c r="E9039" s="638" t="str">
        <f>IF($C9039="","",IFERROR(_xlfn.XLOOKUP($C9039,'1.PrepList'!$I$2:$I$1500,'1.PrepList'!$N$2:$N$1500,"")&amp;"",""))</f>
        <v/>
      </c>
      <c r="F9039" s="638" t="str">
        <f>IF($C9039="","",IFERROR(_xlfn.XLOOKUP($C9039,'1.PrepList'!$I$2:$I$1500,'1.PrepList'!$K$2:$K$1500,"")&amp;"",""))</f>
        <v/>
      </c>
      <c r="H9039" s="644" t="str">
        <f>IF($C9039="","",IFERROR(IF(_xlfn.XLOOKUP($C9039,tbl_StartedStatus[Bold ID],tbl_StartedStatus[Started])="Started","Yes",IF(_xlfn.XLOOKUP($C9039,tbl_StartedStatus[Bold ID],tbl_StartedStatus[Started])="No Show","No Show","")),""))</f>
        <v/>
      </c>
    </row>
    <row r="9040" spans="1:8" ht="15" customHeight="1" thickBot="1">
      <c r="A9040" s="38" t="str">
        <f>IF($C9040="","",IFERROR(_xlfn.XLOOKUP($C9040,'1.PrepList'!$I$2:$I$1500,'1.PrepList'!$G$2:$G$1500,"")&amp;"",""))</f>
        <v/>
      </c>
      <c r="B9040" s="638" t="str">
        <f>IF($C9040="","",IFERROR(_xlfn.XLOOKUP($C9040,'1.PrepList'!$I$2:$I$1500,'1.PrepList'!$H$2:$H$1500,"")&amp;"",""))</f>
        <v/>
      </c>
      <c r="D9040" s="638" t="str">
        <f>IF($C9040="","",IFERROR(_xlfn.XLOOKUP($C9040,'1.PrepList'!$I$2:$I$1500,'1.PrepList'!$J$2:$J$1500,"")&amp;"",""))</f>
        <v/>
      </c>
      <c r="E9040" s="638" t="str">
        <f>IF($C9040="","",IFERROR(_xlfn.XLOOKUP($C9040,'1.PrepList'!$I$2:$I$1500,'1.PrepList'!$N$2:$N$1500,"")&amp;"",""))</f>
        <v/>
      </c>
      <c r="F9040" s="638" t="str">
        <f>IF($C9040="","",IFERROR(_xlfn.XLOOKUP($C9040,'1.PrepList'!$I$2:$I$1500,'1.PrepList'!$K$2:$K$1500,"")&amp;"",""))</f>
        <v/>
      </c>
      <c r="H9040" s="644" t="str">
        <f>IF($C9040="","",IFERROR(IF(_xlfn.XLOOKUP($C9040,tbl_StartedStatus[Bold ID],tbl_StartedStatus[Started])="Started","Yes",IF(_xlfn.XLOOKUP($C9040,tbl_StartedStatus[Bold ID],tbl_StartedStatus[Started])="No Show","No Show","")),""))</f>
        <v/>
      </c>
    </row>
    <row r="9041" spans="1:8" ht="15" customHeight="1" thickBot="1">
      <c r="A9041" s="38" t="str">
        <f>IF($C9041="","",IFERROR(_xlfn.XLOOKUP($C9041,'1.PrepList'!$I$2:$I$1500,'1.PrepList'!$G$2:$G$1500,"")&amp;"",""))</f>
        <v/>
      </c>
      <c r="B9041" s="638" t="str">
        <f>IF($C9041="","",IFERROR(_xlfn.XLOOKUP($C9041,'1.PrepList'!$I$2:$I$1500,'1.PrepList'!$H$2:$H$1500,"")&amp;"",""))</f>
        <v/>
      </c>
      <c r="D9041" s="638" t="str">
        <f>IF($C9041="","",IFERROR(_xlfn.XLOOKUP($C9041,'1.PrepList'!$I$2:$I$1500,'1.PrepList'!$J$2:$J$1500,"")&amp;"",""))</f>
        <v/>
      </c>
      <c r="E9041" s="638" t="str">
        <f>IF($C9041="","",IFERROR(_xlfn.XLOOKUP($C9041,'1.PrepList'!$I$2:$I$1500,'1.PrepList'!$N$2:$N$1500,"")&amp;"",""))</f>
        <v/>
      </c>
      <c r="F9041" s="638" t="str">
        <f>IF($C9041="","",IFERROR(_xlfn.XLOOKUP($C9041,'1.PrepList'!$I$2:$I$1500,'1.PrepList'!$K$2:$K$1500,"")&amp;"",""))</f>
        <v/>
      </c>
      <c r="H9041" s="644" t="str">
        <f>IF($C9041="","",IFERROR(IF(_xlfn.XLOOKUP($C9041,tbl_StartedStatus[Bold ID],tbl_StartedStatus[Started])="Started","Yes",IF(_xlfn.XLOOKUP($C9041,tbl_StartedStatus[Bold ID],tbl_StartedStatus[Started])="No Show","No Show","")),""))</f>
        <v/>
      </c>
    </row>
    <row r="9042" spans="1:8" ht="15" customHeight="1" thickBot="1">
      <c r="A9042" s="38" t="str">
        <f>IF($C9042="","",IFERROR(_xlfn.XLOOKUP($C9042,'1.PrepList'!$I$2:$I$1500,'1.PrepList'!$G$2:$G$1500,"")&amp;"",""))</f>
        <v/>
      </c>
      <c r="B9042" s="638" t="str">
        <f>IF($C9042="","",IFERROR(_xlfn.XLOOKUP($C9042,'1.PrepList'!$I$2:$I$1500,'1.PrepList'!$H$2:$H$1500,"")&amp;"",""))</f>
        <v/>
      </c>
      <c r="D9042" s="638" t="str">
        <f>IF($C9042="","",IFERROR(_xlfn.XLOOKUP($C9042,'1.PrepList'!$I$2:$I$1500,'1.PrepList'!$J$2:$J$1500,"")&amp;"",""))</f>
        <v/>
      </c>
      <c r="E9042" s="638" t="str">
        <f>IF($C9042="","",IFERROR(_xlfn.XLOOKUP($C9042,'1.PrepList'!$I$2:$I$1500,'1.PrepList'!$N$2:$N$1500,"")&amp;"",""))</f>
        <v/>
      </c>
      <c r="F9042" s="638" t="str">
        <f>IF($C9042="","",IFERROR(_xlfn.XLOOKUP($C9042,'1.PrepList'!$I$2:$I$1500,'1.PrepList'!$K$2:$K$1500,"")&amp;"",""))</f>
        <v/>
      </c>
      <c r="H9042" s="644" t="str">
        <f>IF($C9042="","",IFERROR(IF(_xlfn.XLOOKUP($C9042,tbl_StartedStatus[Bold ID],tbl_StartedStatus[Started])="Started","Yes",IF(_xlfn.XLOOKUP($C9042,tbl_StartedStatus[Bold ID],tbl_StartedStatus[Started])="No Show","No Show","")),""))</f>
        <v/>
      </c>
    </row>
    <row r="9043" spans="1:8" ht="15" customHeight="1" thickBot="1">
      <c r="A9043" s="38" t="str">
        <f>IF($C9043="","",IFERROR(_xlfn.XLOOKUP($C9043,'1.PrepList'!$I$2:$I$1500,'1.PrepList'!$G$2:$G$1500,"")&amp;"",""))</f>
        <v/>
      </c>
      <c r="B9043" s="638" t="str">
        <f>IF($C9043="","",IFERROR(_xlfn.XLOOKUP($C9043,'1.PrepList'!$I$2:$I$1500,'1.PrepList'!$H$2:$H$1500,"")&amp;"",""))</f>
        <v/>
      </c>
      <c r="D9043" s="638" t="str">
        <f>IF($C9043="","",IFERROR(_xlfn.XLOOKUP($C9043,'1.PrepList'!$I$2:$I$1500,'1.PrepList'!$J$2:$J$1500,"")&amp;"",""))</f>
        <v/>
      </c>
      <c r="E9043" s="638" t="str">
        <f>IF($C9043="","",IFERROR(_xlfn.XLOOKUP($C9043,'1.PrepList'!$I$2:$I$1500,'1.PrepList'!$N$2:$N$1500,"")&amp;"",""))</f>
        <v/>
      </c>
      <c r="F9043" s="638" t="str">
        <f>IF($C9043="","",IFERROR(_xlfn.XLOOKUP($C9043,'1.PrepList'!$I$2:$I$1500,'1.PrepList'!$K$2:$K$1500,"")&amp;"",""))</f>
        <v/>
      </c>
      <c r="H9043" s="644" t="str">
        <f>IF($C9043="","",IFERROR(IF(_xlfn.XLOOKUP($C9043,tbl_StartedStatus[Bold ID],tbl_StartedStatus[Started])="Started","Yes",IF(_xlfn.XLOOKUP($C9043,tbl_StartedStatus[Bold ID],tbl_StartedStatus[Started])="No Show","No Show","")),""))</f>
        <v/>
      </c>
    </row>
    <row r="9044" spans="1:8" ht="15" customHeight="1" thickBot="1">
      <c r="A9044" s="38" t="str">
        <f>IF($C9044="","",IFERROR(_xlfn.XLOOKUP($C9044,'1.PrepList'!$I$2:$I$1500,'1.PrepList'!$G$2:$G$1500,"")&amp;"",""))</f>
        <v/>
      </c>
      <c r="B9044" s="638" t="str">
        <f>IF($C9044="","",IFERROR(_xlfn.XLOOKUP($C9044,'1.PrepList'!$I$2:$I$1500,'1.PrepList'!$H$2:$H$1500,"")&amp;"",""))</f>
        <v/>
      </c>
      <c r="D9044" s="638" t="str">
        <f>IF($C9044="","",IFERROR(_xlfn.XLOOKUP($C9044,'1.PrepList'!$I$2:$I$1500,'1.PrepList'!$J$2:$J$1500,"")&amp;"",""))</f>
        <v/>
      </c>
      <c r="E9044" s="638" t="str">
        <f>IF($C9044="","",IFERROR(_xlfn.XLOOKUP($C9044,'1.PrepList'!$I$2:$I$1500,'1.PrepList'!$N$2:$N$1500,"")&amp;"",""))</f>
        <v/>
      </c>
      <c r="F9044" s="638" t="str">
        <f>IF($C9044="","",IFERROR(_xlfn.XLOOKUP($C9044,'1.PrepList'!$I$2:$I$1500,'1.PrepList'!$K$2:$K$1500,"")&amp;"",""))</f>
        <v/>
      </c>
      <c r="H9044" s="644" t="str">
        <f>IF($C9044="","",IFERROR(IF(_xlfn.XLOOKUP($C9044,tbl_StartedStatus[Bold ID],tbl_StartedStatus[Started])="Started","Yes",IF(_xlfn.XLOOKUP($C9044,tbl_StartedStatus[Bold ID],tbl_StartedStatus[Started])="No Show","No Show","")),""))</f>
        <v/>
      </c>
    </row>
    <row r="9045" spans="1:8" ht="15" customHeight="1" thickBot="1">
      <c r="A9045" s="38" t="str">
        <f>IF($C9045="","",IFERROR(_xlfn.XLOOKUP($C9045,'1.PrepList'!$I$2:$I$1500,'1.PrepList'!$G$2:$G$1500,"")&amp;"",""))</f>
        <v/>
      </c>
      <c r="B9045" s="638" t="str">
        <f>IF($C9045="","",IFERROR(_xlfn.XLOOKUP($C9045,'1.PrepList'!$I$2:$I$1500,'1.PrepList'!$H$2:$H$1500,"")&amp;"",""))</f>
        <v/>
      </c>
      <c r="D9045" s="638" t="str">
        <f>IF($C9045="","",IFERROR(_xlfn.XLOOKUP($C9045,'1.PrepList'!$I$2:$I$1500,'1.PrepList'!$J$2:$J$1500,"")&amp;"",""))</f>
        <v/>
      </c>
      <c r="E9045" s="638" t="str">
        <f>IF($C9045="","",IFERROR(_xlfn.XLOOKUP($C9045,'1.PrepList'!$I$2:$I$1500,'1.PrepList'!$N$2:$N$1500,"")&amp;"",""))</f>
        <v/>
      </c>
      <c r="F9045" s="638" t="str">
        <f>IF($C9045="","",IFERROR(_xlfn.XLOOKUP($C9045,'1.PrepList'!$I$2:$I$1500,'1.PrepList'!$K$2:$K$1500,"")&amp;"",""))</f>
        <v/>
      </c>
      <c r="H9045" s="644" t="str">
        <f>IF($C9045="","",IFERROR(IF(_xlfn.XLOOKUP($C9045,tbl_StartedStatus[Bold ID],tbl_StartedStatus[Started])="Started","Yes",IF(_xlfn.XLOOKUP($C9045,tbl_StartedStatus[Bold ID],tbl_StartedStatus[Started])="No Show","No Show","")),""))</f>
        <v/>
      </c>
    </row>
    <row r="9046" spans="1:8" ht="15" customHeight="1" thickBot="1">
      <c r="A9046" s="38" t="str">
        <f>IF($C9046="","",IFERROR(_xlfn.XLOOKUP($C9046,'1.PrepList'!$I$2:$I$1500,'1.PrepList'!$G$2:$G$1500,"")&amp;"",""))</f>
        <v/>
      </c>
      <c r="B9046" s="638" t="str">
        <f>IF($C9046="","",IFERROR(_xlfn.XLOOKUP($C9046,'1.PrepList'!$I$2:$I$1500,'1.PrepList'!$H$2:$H$1500,"")&amp;"",""))</f>
        <v/>
      </c>
      <c r="D9046" s="638" t="str">
        <f>IF($C9046="","",IFERROR(_xlfn.XLOOKUP($C9046,'1.PrepList'!$I$2:$I$1500,'1.PrepList'!$J$2:$J$1500,"")&amp;"",""))</f>
        <v/>
      </c>
      <c r="E9046" s="638" t="str">
        <f>IF($C9046="","",IFERROR(_xlfn.XLOOKUP($C9046,'1.PrepList'!$I$2:$I$1500,'1.PrepList'!$N$2:$N$1500,"")&amp;"",""))</f>
        <v/>
      </c>
      <c r="F9046" s="638" t="str">
        <f>IF($C9046="","",IFERROR(_xlfn.XLOOKUP($C9046,'1.PrepList'!$I$2:$I$1500,'1.PrepList'!$K$2:$K$1500,"")&amp;"",""))</f>
        <v/>
      </c>
      <c r="H9046" s="644" t="str">
        <f>IF($C9046="","",IFERROR(IF(_xlfn.XLOOKUP($C9046,tbl_StartedStatus[Bold ID],tbl_StartedStatus[Started])="Started","Yes",IF(_xlfn.XLOOKUP($C9046,tbl_StartedStatus[Bold ID],tbl_StartedStatus[Started])="No Show","No Show","")),""))</f>
        <v/>
      </c>
    </row>
    <row r="9047" spans="1:8" ht="15" customHeight="1" thickBot="1">
      <c r="A9047" s="38" t="str">
        <f>IF($C9047="","",IFERROR(_xlfn.XLOOKUP($C9047,'1.PrepList'!$I$2:$I$1500,'1.PrepList'!$G$2:$G$1500,"")&amp;"",""))</f>
        <v/>
      </c>
      <c r="B9047" s="638" t="str">
        <f>IF($C9047="","",IFERROR(_xlfn.XLOOKUP($C9047,'1.PrepList'!$I$2:$I$1500,'1.PrepList'!$H$2:$H$1500,"")&amp;"",""))</f>
        <v/>
      </c>
      <c r="D9047" s="638" t="str">
        <f>IF($C9047="","",IFERROR(_xlfn.XLOOKUP($C9047,'1.PrepList'!$I$2:$I$1500,'1.PrepList'!$J$2:$J$1500,"")&amp;"",""))</f>
        <v/>
      </c>
      <c r="E9047" s="638" t="str">
        <f>IF($C9047="","",IFERROR(_xlfn.XLOOKUP($C9047,'1.PrepList'!$I$2:$I$1500,'1.PrepList'!$N$2:$N$1500,"")&amp;"",""))</f>
        <v/>
      </c>
      <c r="F9047" s="638" t="str">
        <f>IF($C9047="","",IFERROR(_xlfn.XLOOKUP($C9047,'1.PrepList'!$I$2:$I$1500,'1.PrepList'!$K$2:$K$1500,"")&amp;"",""))</f>
        <v/>
      </c>
      <c r="H9047" s="644" t="str">
        <f>IF($C9047="","",IFERROR(IF(_xlfn.XLOOKUP($C9047,tbl_StartedStatus[Bold ID],tbl_StartedStatus[Started])="Started","Yes",IF(_xlfn.XLOOKUP($C9047,tbl_StartedStatus[Bold ID],tbl_StartedStatus[Started])="No Show","No Show","")),""))</f>
        <v/>
      </c>
    </row>
    <row r="9048" spans="1:8" ht="15" customHeight="1" thickBot="1">
      <c r="A9048" s="38" t="str">
        <f>IF($C9048="","",IFERROR(_xlfn.XLOOKUP($C9048,'1.PrepList'!$I$2:$I$1500,'1.PrepList'!$G$2:$G$1500,"")&amp;"",""))</f>
        <v/>
      </c>
      <c r="B9048" s="638" t="str">
        <f>IF($C9048="","",IFERROR(_xlfn.XLOOKUP($C9048,'1.PrepList'!$I$2:$I$1500,'1.PrepList'!$H$2:$H$1500,"")&amp;"",""))</f>
        <v/>
      </c>
      <c r="D9048" s="638" t="str">
        <f>IF($C9048="","",IFERROR(_xlfn.XLOOKUP($C9048,'1.PrepList'!$I$2:$I$1500,'1.PrepList'!$J$2:$J$1500,"")&amp;"",""))</f>
        <v/>
      </c>
      <c r="E9048" s="638" t="str">
        <f>IF($C9048="","",IFERROR(_xlfn.XLOOKUP($C9048,'1.PrepList'!$I$2:$I$1500,'1.PrepList'!$N$2:$N$1500,"")&amp;"",""))</f>
        <v/>
      </c>
      <c r="F9048" s="638" t="str">
        <f>IF($C9048="","",IFERROR(_xlfn.XLOOKUP($C9048,'1.PrepList'!$I$2:$I$1500,'1.PrepList'!$K$2:$K$1500,"")&amp;"",""))</f>
        <v/>
      </c>
      <c r="H9048" s="644" t="str">
        <f>IF($C9048="","",IFERROR(IF(_xlfn.XLOOKUP($C9048,tbl_StartedStatus[Bold ID],tbl_StartedStatus[Started])="Started","Yes",IF(_xlfn.XLOOKUP($C9048,tbl_StartedStatus[Bold ID],tbl_StartedStatus[Started])="No Show","No Show","")),""))</f>
        <v/>
      </c>
    </row>
    <row r="9049" spans="1:8" ht="15" customHeight="1" thickBot="1">
      <c r="A9049" s="38" t="str">
        <f>IF($C9049="","",IFERROR(_xlfn.XLOOKUP($C9049,'1.PrepList'!$I$2:$I$1500,'1.PrepList'!$G$2:$G$1500,"")&amp;"",""))</f>
        <v/>
      </c>
      <c r="B9049" s="638" t="str">
        <f>IF($C9049="","",IFERROR(_xlfn.XLOOKUP($C9049,'1.PrepList'!$I$2:$I$1500,'1.PrepList'!$H$2:$H$1500,"")&amp;"",""))</f>
        <v/>
      </c>
      <c r="D9049" s="638" t="str">
        <f>IF($C9049="","",IFERROR(_xlfn.XLOOKUP($C9049,'1.PrepList'!$I$2:$I$1500,'1.PrepList'!$J$2:$J$1500,"")&amp;"",""))</f>
        <v/>
      </c>
      <c r="E9049" s="638" t="str">
        <f>IF($C9049="","",IFERROR(_xlfn.XLOOKUP($C9049,'1.PrepList'!$I$2:$I$1500,'1.PrepList'!$N$2:$N$1500,"")&amp;"",""))</f>
        <v/>
      </c>
      <c r="F9049" s="638" t="str">
        <f>IF($C9049="","",IFERROR(_xlfn.XLOOKUP($C9049,'1.PrepList'!$I$2:$I$1500,'1.PrepList'!$K$2:$K$1500,"")&amp;"",""))</f>
        <v/>
      </c>
      <c r="H9049" s="644" t="str">
        <f>IF($C9049="","",IFERROR(IF(_xlfn.XLOOKUP($C9049,tbl_StartedStatus[Bold ID],tbl_StartedStatus[Started])="Started","Yes",IF(_xlfn.XLOOKUP($C9049,tbl_StartedStatus[Bold ID],tbl_StartedStatus[Started])="No Show","No Show","")),""))</f>
        <v/>
      </c>
    </row>
    <row r="9050" spans="1:8" ht="15" customHeight="1" thickBot="1">
      <c r="A9050" s="38" t="str">
        <f>IF($C9050="","",IFERROR(_xlfn.XLOOKUP($C9050,'1.PrepList'!$I$2:$I$1500,'1.PrepList'!$G$2:$G$1500,"")&amp;"",""))</f>
        <v/>
      </c>
      <c r="B9050" s="638" t="str">
        <f>IF($C9050="","",IFERROR(_xlfn.XLOOKUP($C9050,'1.PrepList'!$I$2:$I$1500,'1.PrepList'!$H$2:$H$1500,"")&amp;"",""))</f>
        <v/>
      </c>
      <c r="D9050" s="638" t="str">
        <f>IF($C9050="","",IFERROR(_xlfn.XLOOKUP($C9050,'1.PrepList'!$I$2:$I$1500,'1.PrepList'!$J$2:$J$1500,"")&amp;"",""))</f>
        <v/>
      </c>
      <c r="E9050" s="638" t="str">
        <f>IF($C9050="","",IFERROR(_xlfn.XLOOKUP($C9050,'1.PrepList'!$I$2:$I$1500,'1.PrepList'!$N$2:$N$1500,"")&amp;"",""))</f>
        <v/>
      </c>
      <c r="F9050" s="638" t="str">
        <f>IF($C9050="","",IFERROR(_xlfn.XLOOKUP($C9050,'1.PrepList'!$I$2:$I$1500,'1.PrepList'!$K$2:$K$1500,"")&amp;"",""))</f>
        <v/>
      </c>
      <c r="H9050" s="644" t="str">
        <f>IF($C9050="","",IFERROR(IF(_xlfn.XLOOKUP($C9050,tbl_StartedStatus[Bold ID],tbl_StartedStatus[Started])="Started","Yes",IF(_xlfn.XLOOKUP($C9050,tbl_StartedStatus[Bold ID],tbl_StartedStatus[Started])="No Show","No Show","")),""))</f>
        <v/>
      </c>
    </row>
    <row r="9051" spans="1:8" ht="15" customHeight="1" thickBot="1">
      <c r="A9051" s="38" t="str">
        <f>IF($C9051="","",IFERROR(_xlfn.XLOOKUP($C9051,'1.PrepList'!$I$2:$I$1500,'1.PrepList'!$G$2:$G$1500,"")&amp;"",""))</f>
        <v/>
      </c>
      <c r="B9051" s="638" t="str">
        <f>IF($C9051="","",IFERROR(_xlfn.XLOOKUP($C9051,'1.PrepList'!$I$2:$I$1500,'1.PrepList'!$H$2:$H$1500,"")&amp;"",""))</f>
        <v/>
      </c>
      <c r="D9051" s="638" t="str">
        <f>IF($C9051="","",IFERROR(_xlfn.XLOOKUP($C9051,'1.PrepList'!$I$2:$I$1500,'1.PrepList'!$J$2:$J$1500,"")&amp;"",""))</f>
        <v/>
      </c>
      <c r="E9051" s="638" t="str">
        <f>IF($C9051="","",IFERROR(_xlfn.XLOOKUP($C9051,'1.PrepList'!$I$2:$I$1500,'1.PrepList'!$N$2:$N$1500,"")&amp;"",""))</f>
        <v/>
      </c>
      <c r="F9051" s="638" t="str">
        <f>IF($C9051="","",IFERROR(_xlfn.XLOOKUP($C9051,'1.PrepList'!$I$2:$I$1500,'1.PrepList'!$K$2:$K$1500,"")&amp;"",""))</f>
        <v/>
      </c>
      <c r="H9051" s="644" t="str">
        <f>IF($C9051="","",IFERROR(IF(_xlfn.XLOOKUP($C9051,tbl_StartedStatus[Bold ID],tbl_StartedStatus[Started])="Started","Yes",IF(_xlfn.XLOOKUP($C9051,tbl_StartedStatus[Bold ID],tbl_StartedStatus[Started])="No Show","No Show","")),""))</f>
        <v/>
      </c>
    </row>
    <row r="9052" spans="1:8" ht="15" customHeight="1" thickBot="1">
      <c r="A9052" s="38" t="str">
        <f>IF($C9052="","",IFERROR(_xlfn.XLOOKUP($C9052,'1.PrepList'!$I$2:$I$1500,'1.PrepList'!$G$2:$G$1500,"")&amp;"",""))</f>
        <v/>
      </c>
      <c r="B9052" s="638" t="str">
        <f>IF($C9052="","",IFERROR(_xlfn.XLOOKUP($C9052,'1.PrepList'!$I$2:$I$1500,'1.PrepList'!$H$2:$H$1500,"")&amp;"",""))</f>
        <v/>
      </c>
      <c r="D9052" s="638" t="str">
        <f>IF($C9052="","",IFERROR(_xlfn.XLOOKUP($C9052,'1.PrepList'!$I$2:$I$1500,'1.PrepList'!$J$2:$J$1500,"")&amp;"",""))</f>
        <v/>
      </c>
      <c r="E9052" s="638" t="str">
        <f>IF($C9052="","",IFERROR(_xlfn.XLOOKUP($C9052,'1.PrepList'!$I$2:$I$1500,'1.PrepList'!$N$2:$N$1500,"")&amp;"",""))</f>
        <v/>
      </c>
      <c r="F9052" s="638" t="str">
        <f>IF($C9052="","",IFERROR(_xlfn.XLOOKUP($C9052,'1.PrepList'!$I$2:$I$1500,'1.PrepList'!$K$2:$K$1500,"")&amp;"",""))</f>
        <v/>
      </c>
      <c r="H9052" s="644" t="str">
        <f>IF($C9052="","",IFERROR(IF(_xlfn.XLOOKUP($C9052,tbl_StartedStatus[Bold ID],tbl_StartedStatus[Started])="Started","Yes",IF(_xlfn.XLOOKUP($C9052,tbl_StartedStatus[Bold ID],tbl_StartedStatus[Started])="No Show","No Show","")),""))</f>
        <v/>
      </c>
    </row>
    <row r="9053" spans="1:8" ht="15" customHeight="1" thickBot="1">
      <c r="A9053" s="38" t="str">
        <f>IF($C9053="","",IFERROR(_xlfn.XLOOKUP($C9053,'1.PrepList'!$I$2:$I$1500,'1.PrepList'!$G$2:$G$1500,"")&amp;"",""))</f>
        <v/>
      </c>
      <c r="B9053" s="638" t="str">
        <f>IF($C9053="","",IFERROR(_xlfn.XLOOKUP($C9053,'1.PrepList'!$I$2:$I$1500,'1.PrepList'!$H$2:$H$1500,"")&amp;"",""))</f>
        <v/>
      </c>
      <c r="D9053" s="638" t="str">
        <f>IF($C9053="","",IFERROR(_xlfn.XLOOKUP($C9053,'1.PrepList'!$I$2:$I$1500,'1.PrepList'!$J$2:$J$1500,"")&amp;"",""))</f>
        <v/>
      </c>
      <c r="E9053" s="638" t="str">
        <f>IF($C9053="","",IFERROR(_xlfn.XLOOKUP($C9053,'1.PrepList'!$I$2:$I$1500,'1.PrepList'!$N$2:$N$1500,"")&amp;"",""))</f>
        <v/>
      </c>
      <c r="F9053" s="638" t="str">
        <f>IF($C9053="","",IFERROR(_xlfn.XLOOKUP($C9053,'1.PrepList'!$I$2:$I$1500,'1.PrepList'!$K$2:$K$1500,"")&amp;"",""))</f>
        <v/>
      </c>
      <c r="H9053" s="644" t="str">
        <f>IF($C9053="","",IFERROR(IF(_xlfn.XLOOKUP($C9053,tbl_StartedStatus[Bold ID],tbl_StartedStatus[Started])="Started","Yes",IF(_xlfn.XLOOKUP($C9053,tbl_StartedStatus[Bold ID],tbl_StartedStatus[Started])="No Show","No Show","")),""))</f>
        <v/>
      </c>
    </row>
    <row r="9054" spans="1:8" ht="15" customHeight="1" thickBot="1">
      <c r="A9054" s="38" t="str">
        <f>IF($C9054="","",IFERROR(_xlfn.XLOOKUP($C9054,'1.PrepList'!$I$2:$I$1500,'1.PrepList'!$G$2:$G$1500,"")&amp;"",""))</f>
        <v/>
      </c>
      <c r="B9054" s="638" t="str">
        <f>IF($C9054="","",IFERROR(_xlfn.XLOOKUP($C9054,'1.PrepList'!$I$2:$I$1500,'1.PrepList'!$H$2:$H$1500,"")&amp;"",""))</f>
        <v/>
      </c>
      <c r="D9054" s="638" t="str">
        <f>IF($C9054="","",IFERROR(_xlfn.XLOOKUP($C9054,'1.PrepList'!$I$2:$I$1500,'1.PrepList'!$J$2:$J$1500,"")&amp;"",""))</f>
        <v/>
      </c>
      <c r="E9054" s="638" t="str">
        <f>IF($C9054="","",IFERROR(_xlfn.XLOOKUP($C9054,'1.PrepList'!$I$2:$I$1500,'1.PrepList'!$N$2:$N$1500,"")&amp;"",""))</f>
        <v/>
      </c>
      <c r="F9054" s="638" t="str">
        <f>IF($C9054="","",IFERROR(_xlfn.XLOOKUP($C9054,'1.PrepList'!$I$2:$I$1500,'1.PrepList'!$K$2:$K$1500,"")&amp;"",""))</f>
        <v/>
      </c>
      <c r="H9054" s="644" t="str">
        <f>IF($C9054="","",IFERROR(IF(_xlfn.XLOOKUP($C9054,tbl_StartedStatus[Bold ID],tbl_StartedStatus[Started])="Started","Yes",IF(_xlfn.XLOOKUP($C9054,tbl_StartedStatus[Bold ID],tbl_StartedStatus[Started])="No Show","No Show","")),""))</f>
        <v/>
      </c>
    </row>
    <row r="9055" spans="1:8" ht="15" customHeight="1" thickBot="1">
      <c r="A9055" s="38" t="str">
        <f>IF($C9055="","",IFERROR(_xlfn.XLOOKUP($C9055,'1.PrepList'!$I$2:$I$1500,'1.PrepList'!$G$2:$G$1500,"")&amp;"",""))</f>
        <v/>
      </c>
      <c r="B9055" s="638" t="str">
        <f>IF($C9055="","",IFERROR(_xlfn.XLOOKUP($C9055,'1.PrepList'!$I$2:$I$1500,'1.PrepList'!$H$2:$H$1500,"")&amp;"",""))</f>
        <v/>
      </c>
      <c r="D9055" s="638" t="str">
        <f>IF($C9055="","",IFERROR(_xlfn.XLOOKUP($C9055,'1.PrepList'!$I$2:$I$1500,'1.PrepList'!$J$2:$J$1500,"")&amp;"",""))</f>
        <v/>
      </c>
      <c r="E9055" s="638" t="str">
        <f>IF($C9055="","",IFERROR(_xlfn.XLOOKUP($C9055,'1.PrepList'!$I$2:$I$1500,'1.PrepList'!$N$2:$N$1500,"")&amp;"",""))</f>
        <v/>
      </c>
      <c r="F9055" s="638" t="str">
        <f>IF($C9055="","",IFERROR(_xlfn.XLOOKUP($C9055,'1.PrepList'!$I$2:$I$1500,'1.PrepList'!$K$2:$K$1500,"")&amp;"",""))</f>
        <v/>
      </c>
      <c r="H9055" s="644" t="str">
        <f>IF($C9055="","",IFERROR(IF(_xlfn.XLOOKUP($C9055,tbl_StartedStatus[Bold ID],tbl_StartedStatus[Started])="Started","Yes",IF(_xlfn.XLOOKUP($C9055,tbl_StartedStatus[Bold ID],tbl_StartedStatus[Started])="No Show","No Show","")),""))</f>
        <v/>
      </c>
    </row>
    <row r="9056" spans="1:8" ht="15" customHeight="1" thickBot="1">
      <c r="A9056" s="38" t="str">
        <f>IF($C9056="","",IFERROR(_xlfn.XLOOKUP($C9056,'1.PrepList'!$I$2:$I$1500,'1.PrepList'!$G$2:$G$1500,"")&amp;"",""))</f>
        <v/>
      </c>
      <c r="B9056" s="638" t="str">
        <f>IF($C9056="","",IFERROR(_xlfn.XLOOKUP($C9056,'1.PrepList'!$I$2:$I$1500,'1.PrepList'!$H$2:$H$1500,"")&amp;"",""))</f>
        <v/>
      </c>
      <c r="D9056" s="638" t="str">
        <f>IF($C9056="","",IFERROR(_xlfn.XLOOKUP($C9056,'1.PrepList'!$I$2:$I$1500,'1.PrepList'!$J$2:$J$1500,"")&amp;"",""))</f>
        <v/>
      </c>
      <c r="E9056" s="638" t="str">
        <f>IF($C9056="","",IFERROR(_xlfn.XLOOKUP($C9056,'1.PrepList'!$I$2:$I$1500,'1.PrepList'!$N$2:$N$1500,"")&amp;"",""))</f>
        <v/>
      </c>
      <c r="F9056" s="638" t="str">
        <f>IF($C9056="","",IFERROR(_xlfn.XLOOKUP($C9056,'1.PrepList'!$I$2:$I$1500,'1.PrepList'!$K$2:$K$1500,"")&amp;"",""))</f>
        <v/>
      </c>
      <c r="H9056" s="644" t="str">
        <f>IF($C9056="","",IFERROR(IF(_xlfn.XLOOKUP($C9056,tbl_StartedStatus[Bold ID],tbl_StartedStatus[Started])="Started","Yes",IF(_xlfn.XLOOKUP($C9056,tbl_StartedStatus[Bold ID],tbl_StartedStatus[Started])="No Show","No Show","")),""))</f>
        <v/>
      </c>
    </row>
    <row r="9057" spans="1:8" ht="15" customHeight="1" thickBot="1">
      <c r="A9057" s="38" t="str">
        <f>IF($C9057="","",IFERROR(_xlfn.XLOOKUP($C9057,'1.PrepList'!$I$2:$I$1500,'1.PrepList'!$G$2:$G$1500,"")&amp;"",""))</f>
        <v/>
      </c>
      <c r="B9057" s="638" t="str">
        <f>IF($C9057="","",IFERROR(_xlfn.XLOOKUP($C9057,'1.PrepList'!$I$2:$I$1500,'1.PrepList'!$H$2:$H$1500,"")&amp;"",""))</f>
        <v/>
      </c>
      <c r="D9057" s="638" t="str">
        <f>IF($C9057="","",IFERROR(_xlfn.XLOOKUP($C9057,'1.PrepList'!$I$2:$I$1500,'1.PrepList'!$J$2:$J$1500,"")&amp;"",""))</f>
        <v/>
      </c>
      <c r="E9057" s="638" t="str">
        <f>IF($C9057="","",IFERROR(_xlfn.XLOOKUP($C9057,'1.PrepList'!$I$2:$I$1500,'1.PrepList'!$N$2:$N$1500,"")&amp;"",""))</f>
        <v/>
      </c>
      <c r="F9057" s="638" t="str">
        <f>IF($C9057="","",IFERROR(_xlfn.XLOOKUP($C9057,'1.PrepList'!$I$2:$I$1500,'1.PrepList'!$K$2:$K$1500,"")&amp;"",""))</f>
        <v/>
      </c>
      <c r="H9057" s="644" t="str">
        <f>IF($C9057="","",IFERROR(IF(_xlfn.XLOOKUP($C9057,tbl_StartedStatus[Bold ID],tbl_StartedStatus[Started])="Started","Yes",IF(_xlfn.XLOOKUP($C9057,tbl_StartedStatus[Bold ID],tbl_StartedStatus[Started])="No Show","No Show","")),""))</f>
        <v/>
      </c>
    </row>
    <row r="9058" spans="1:8" ht="15" customHeight="1" thickBot="1">
      <c r="A9058" s="38" t="str">
        <f>IF($C9058="","",IFERROR(_xlfn.XLOOKUP($C9058,'1.PrepList'!$I$2:$I$1500,'1.PrepList'!$G$2:$G$1500,"")&amp;"",""))</f>
        <v/>
      </c>
      <c r="B9058" s="638" t="str">
        <f>IF($C9058="","",IFERROR(_xlfn.XLOOKUP($C9058,'1.PrepList'!$I$2:$I$1500,'1.PrepList'!$H$2:$H$1500,"")&amp;"",""))</f>
        <v/>
      </c>
      <c r="D9058" s="638" t="str">
        <f>IF($C9058="","",IFERROR(_xlfn.XLOOKUP($C9058,'1.PrepList'!$I$2:$I$1500,'1.PrepList'!$J$2:$J$1500,"")&amp;"",""))</f>
        <v/>
      </c>
      <c r="E9058" s="638" t="str">
        <f>IF($C9058="","",IFERROR(_xlfn.XLOOKUP($C9058,'1.PrepList'!$I$2:$I$1500,'1.PrepList'!$N$2:$N$1500,"")&amp;"",""))</f>
        <v/>
      </c>
      <c r="F9058" s="638" t="str">
        <f>IF($C9058="","",IFERROR(_xlfn.XLOOKUP($C9058,'1.PrepList'!$I$2:$I$1500,'1.PrepList'!$K$2:$K$1500,"")&amp;"",""))</f>
        <v/>
      </c>
      <c r="H9058" s="644" t="str">
        <f>IF($C9058="","",IFERROR(IF(_xlfn.XLOOKUP($C9058,tbl_StartedStatus[Bold ID],tbl_StartedStatus[Started])="Started","Yes",IF(_xlfn.XLOOKUP($C9058,tbl_StartedStatus[Bold ID],tbl_StartedStatus[Started])="No Show","No Show","")),""))</f>
        <v/>
      </c>
    </row>
    <row r="9059" spans="1:8" ht="15" customHeight="1" thickBot="1">
      <c r="A9059" s="38" t="str">
        <f>IF($C9059="","",IFERROR(_xlfn.XLOOKUP($C9059,'1.PrepList'!$I$2:$I$1500,'1.PrepList'!$G$2:$G$1500,"")&amp;"",""))</f>
        <v/>
      </c>
      <c r="B9059" s="638" t="str">
        <f>IF($C9059="","",IFERROR(_xlfn.XLOOKUP($C9059,'1.PrepList'!$I$2:$I$1500,'1.PrepList'!$H$2:$H$1500,"")&amp;"",""))</f>
        <v/>
      </c>
      <c r="D9059" s="638" t="str">
        <f>IF($C9059="","",IFERROR(_xlfn.XLOOKUP($C9059,'1.PrepList'!$I$2:$I$1500,'1.PrepList'!$J$2:$J$1500,"")&amp;"",""))</f>
        <v/>
      </c>
      <c r="E9059" s="638" t="str">
        <f>IF($C9059="","",IFERROR(_xlfn.XLOOKUP($C9059,'1.PrepList'!$I$2:$I$1500,'1.PrepList'!$N$2:$N$1500,"")&amp;"",""))</f>
        <v/>
      </c>
      <c r="F9059" s="638" t="str">
        <f>IF($C9059="","",IFERROR(_xlfn.XLOOKUP($C9059,'1.PrepList'!$I$2:$I$1500,'1.PrepList'!$K$2:$K$1500,"")&amp;"",""))</f>
        <v/>
      </c>
      <c r="H9059" s="644" t="str">
        <f>IF($C9059="","",IFERROR(IF(_xlfn.XLOOKUP($C9059,tbl_StartedStatus[Bold ID],tbl_StartedStatus[Started])="Started","Yes",IF(_xlfn.XLOOKUP($C9059,tbl_StartedStatus[Bold ID],tbl_StartedStatus[Started])="No Show","No Show","")),""))</f>
        <v/>
      </c>
    </row>
    <row r="9060" spans="1:8" ht="15" customHeight="1" thickBot="1">
      <c r="A9060" s="38" t="str">
        <f>IF($C9060="","",IFERROR(_xlfn.XLOOKUP($C9060,'1.PrepList'!$I$2:$I$1500,'1.PrepList'!$G$2:$G$1500,"")&amp;"",""))</f>
        <v/>
      </c>
      <c r="B9060" s="638" t="str">
        <f>IF($C9060="","",IFERROR(_xlfn.XLOOKUP($C9060,'1.PrepList'!$I$2:$I$1500,'1.PrepList'!$H$2:$H$1500,"")&amp;"",""))</f>
        <v/>
      </c>
      <c r="D9060" s="638" t="str">
        <f>IF($C9060="","",IFERROR(_xlfn.XLOOKUP($C9060,'1.PrepList'!$I$2:$I$1500,'1.PrepList'!$J$2:$J$1500,"")&amp;"",""))</f>
        <v/>
      </c>
      <c r="E9060" s="638" t="str">
        <f>IF($C9060="","",IFERROR(_xlfn.XLOOKUP($C9060,'1.PrepList'!$I$2:$I$1500,'1.PrepList'!$N$2:$N$1500,"")&amp;"",""))</f>
        <v/>
      </c>
      <c r="F9060" s="638" t="str">
        <f>IF($C9060="","",IFERROR(_xlfn.XLOOKUP($C9060,'1.PrepList'!$I$2:$I$1500,'1.PrepList'!$K$2:$K$1500,"")&amp;"",""))</f>
        <v/>
      </c>
      <c r="H9060" s="644" t="str">
        <f>IF($C9060="","",IFERROR(IF(_xlfn.XLOOKUP($C9060,tbl_StartedStatus[Bold ID],tbl_StartedStatus[Started])="Started","Yes",IF(_xlfn.XLOOKUP($C9060,tbl_StartedStatus[Bold ID],tbl_StartedStatus[Started])="No Show","No Show","")),""))</f>
        <v/>
      </c>
    </row>
    <row r="9061" spans="1:8" ht="15" customHeight="1" thickBot="1">
      <c r="A9061" s="38" t="str">
        <f>IF($C9061="","",IFERROR(_xlfn.XLOOKUP($C9061,'1.PrepList'!$I$2:$I$1500,'1.PrepList'!$G$2:$G$1500,"")&amp;"",""))</f>
        <v/>
      </c>
      <c r="B9061" s="638" t="str">
        <f>IF($C9061="","",IFERROR(_xlfn.XLOOKUP($C9061,'1.PrepList'!$I$2:$I$1500,'1.PrepList'!$H$2:$H$1500,"")&amp;"",""))</f>
        <v/>
      </c>
      <c r="D9061" s="638" t="str">
        <f>IF($C9061="","",IFERROR(_xlfn.XLOOKUP($C9061,'1.PrepList'!$I$2:$I$1500,'1.PrepList'!$J$2:$J$1500,"")&amp;"",""))</f>
        <v/>
      </c>
      <c r="E9061" s="638" t="str">
        <f>IF($C9061="","",IFERROR(_xlfn.XLOOKUP($C9061,'1.PrepList'!$I$2:$I$1500,'1.PrepList'!$N$2:$N$1500,"")&amp;"",""))</f>
        <v/>
      </c>
      <c r="F9061" s="638" t="str">
        <f>IF($C9061="","",IFERROR(_xlfn.XLOOKUP($C9061,'1.PrepList'!$I$2:$I$1500,'1.PrepList'!$K$2:$K$1500,"")&amp;"",""))</f>
        <v/>
      </c>
      <c r="H9061" s="644" t="str">
        <f>IF($C9061="","",IFERROR(IF(_xlfn.XLOOKUP($C9061,tbl_StartedStatus[Bold ID],tbl_StartedStatus[Started])="Started","Yes",IF(_xlfn.XLOOKUP($C9061,tbl_StartedStatus[Bold ID],tbl_StartedStatus[Started])="No Show","No Show","")),""))</f>
        <v/>
      </c>
    </row>
    <row r="9062" spans="1:8" ht="15" customHeight="1" thickBot="1">
      <c r="A9062" s="38" t="str">
        <f>IF($C9062="","",IFERROR(_xlfn.XLOOKUP($C9062,'1.PrepList'!$I$2:$I$1500,'1.PrepList'!$G$2:$G$1500,"")&amp;"",""))</f>
        <v/>
      </c>
      <c r="B9062" s="638" t="str">
        <f>IF($C9062="","",IFERROR(_xlfn.XLOOKUP($C9062,'1.PrepList'!$I$2:$I$1500,'1.PrepList'!$H$2:$H$1500,"")&amp;"",""))</f>
        <v/>
      </c>
      <c r="D9062" s="638" t="str">
        <f>IF($C9062="","",IFERROR(_xlfn.XLOOKUP($C9062,'1.PrepList'!$I$2:$I$1500,'1.PrepList'!$J$2:$J$1500,"")&amp;"",""))</f>
        <v/>
      </c>
      <c r="E9062" s="638" t="str">
        <f>IF($C9062="","",IFERROR(_xlfn.XLOOKUP($C9062,'1.PrepList'!$I$2:$I$1500,'1.PrepList'!$N$2:$N$1500,"")&amp;"",""))</f>
        <v/>
      </c>
      <c r="F9062" s="638" t="str">
        <f>IF($C9062="","",IFERROR(_xlfn.XLOOKUP($C9062,'1.PrepList'!$I$2:$I$1500,'1.PrepList'!$K$2:$K$1500,"")&amp;"",""))</f>
        <v/>
      </c>
      <c r="H9062" s="644" t="str">
        <f>IF($C9062="","",IFERROR(IF(_xlfn.XLOOKUP($C9062,tbl_StartedStatus[Bold ID],tbl_StartedStatus[Started])="Started","Yes",IF(_xlfn.XLOOKUP($C9062,tbl_StartedStatus[Bold ID],tbl_StartedStatus[Started])="No Show","No Show","")),""))</f>
        <v/>
      </c>
    </row>
    <row r="9063" spans="1:8" ht="15" customHeight="1" thickBot="1">
      <c r="A9063" s="38" t="str">
        <f>IF($C9063="","",IFERROR(_xlfn.XLOOKUP($C9063,'1.PrepList'!$I$2:$I$1500,'1.PrepList'!$G$2:$G$1500,"")&amp;"",""))</f>
        <v/>
      </c>
      <c r="B9063" s="638" t="str">
        <f>IF($C9063="","",IFERROR(_xlfn.XLOOKUP($C9063,'1.PrepList'!$I$2:$I$1500,'1.PrepList'!$H$2:$H$1500,"")&amp;"",""))</f>
        <v/>
      </c>
      <c r="D9063" s="638" t="str">
        <f>IF($C9063="","",IFERROR(_xlfn.XLOOKUP($C9063,'1.PrepList'!$I$2:$I$1500,'1.PrepList'!$J$2:$J$1500,"")&amp;"",""))</f>
        <v/>
      </c>
      <c r="E9063" s="638" t="str">
        <f>IF($C9063="","",IFERROR(_xlfn.XLOOKUP($C9063,'1.PrepList'!$I$2:$I$1500,'1.PrepList'!$N$2:$N$1500,"")&amp;"",""))</f>
        <v/>
      </c>
      <c r="F9063" s="638" t="str">
        <f>IF($C9063="","",IFERROR(_xlfn.XLOOKUP($C9063,'1.PrepList'!$I$2:$I$1500,'1.PrepList'!$K$2:$K$1500,"")&amp;"",""))</f>
        <v/>
      </c>
      <c r="H9063" s="644" t="str">
        <f>IF($C9063="","",IFERROR(IF(_xlfn.XLOOKUP($C9063,tbl_StartedStatus[Bold ID],tbl_StartedStatus[Started])="Started","Yes",IF(_xlfn.XLOOKUP($C9063,tbl_StartedStatus[Bold ID],tbl_StartedStatus[Started])="No Show","No Show","")),""))</f>
        <v/>
      </c>
    </row>
    <row r="9064" spans="1:8" ht="15" customHeight="1" thickBot="1">
      <c r="A9064" s="38" t="str">
        <f>IF($C9064="","",IFERROR(_xlfn.XLOOKUP($C9064,'1.PrepList'!$I$2:$I$1500,'1.PrepList'!$G$2:$G$1500,"")&amp;"",""))</f>
        <v/>
      </c>
      <c r="B9064" s="638" t="str">
        <f>IF($C9064="","",IFERROR(_xlfn.XLOOKUP($C9064,'1.PrepList'!$I$2:$I$1500,'1.PrepList'!$H$2:$H$1500,"")&amp;"",""))</f>
        <v/>
      </c>
      <c r="D9064" s="638" t="str">
        <f>IF($C9064="","",IFERROR(_xlfn.XLOOKUP($C9064,'1.PrepList'!$I$2:$I$1500,'1.PrepList'!$J$2:$J$1500,"")&amp;"",""))</f>
        <v/>
      </c>
      <c r="E9064" s="638" t="str">
        <f>IF($C9064="","",IFERROR(_xlfn.XLOOKUP($C9064,'1.PrepList'!$I$2:$I$1500,'1.PrepList'!$N$2:$N$1500,"")&amp;"",""))</f>
        <v/>
      </c>
      <c r="F9064" s="638" t="str">
        <f>IF($C9064="","",IFERROR(_xlfn.XLOOKUP($C9064,'1.PrepList'!$I$2:$I$1500,'1.PrepList'!$K$2:$K$1500,"")&amp;"",""))</f>
        <v/>
      </c>
      <c r="H9064" s="644" t="str">
        <f>IF($C9064="","",IFERROR(IF(_xlfn.XLOOKUP($C9064,tbl_StartedStatus[Bold ID],tbl_StartedStatus[Started])="Started","Yes",IF(_xlfn.XLOOKUP($C9064,tbl_StartedStatus[Bold ID],tbl_StartedStatus[Started])="No Show","No Show","")),""))</f>
        <v/>
      </c>
    </row>
    <row r="9065" spans="1:8" ht="15" customHeight="1" thickBot="1">
      <c r="A9065" s="38" t="str">
        <f>IF($C9065="","",IFERROR(_xlfn.XLOOKUP($C9065,'1.PrepList'!$I$2:$I$1500,'1.PrepList'!$G$2:$G$1500,"")&amp;"",""))</f>
        <v/>
      </c>
      <c r="B9065" s="638" t="str">
        <f>IF($C9065="","",IFERROR(_xlfn.XLOOKUP($C9065,'1.PrepList'!$I$2:$I$1500,'1.PrepList'!$H$2:$H$1500,"")&amp;"",""))</f>
        <v/>
      </c>
      <c r="D9065" s="638" t="str">
        <f>IF($C9065="","",IFERROR(_xlfn.XLOOKUP($C9065,'1.PrepList'!$I$2:$I$1500,'1.PrepList'!$J$2:$J$1500,"")&amp;"",""))</f>
        <v/>
      </c>
      <c r="E9065" s="638" t="str">
        <f>IF($C9065="","",IFERROR(_xlfn.XLOOKUP($C9065,'1.PrepList'!$I$2:$I$1500,'1.PrepList'!$N$2:$N$1500,"")&amp;"",""))</f>
        <v/>
      </c>
      <c r="F9065" s="638" t="str">
        <f>IF($C9065="","",IFERROR(_xlfn.XLOOKUP($C9065,'1.PrepList'!$I$2:$I$1500,'1.PrepList'!$K$2:$K$1500,"")&amp;"",""))</f>
        <v/>
      </c>
      <c r="H9065" s="644" t="str">
        <f>IF($C9065="","",IFERROR(IF(_xlfn.XLOOKUP($C9065,tbl_StartedStatus[Bold ID],tbl_StartedStatus[Started])="Started","Yes",IF(_xlfn.XLOOKUP($C9065,tbl_StartedStatus[Bold ID],tbl_StartedStatus[Started])="No Show","No Show","")),""))</f>
        <v/>
      </c>
    </row>
    <row r="9066" spans="1:8" ht="15" customHeight="1" thickBot="1">
      <c r="A9066" s="38" t="str">
        <f>IF($C9066="","",IFERROR(_xlfn.XLOOKUP($C9066,'1.PrepList'!$I$2:$I$1500,'1.PrepList'!$G$2:$G$1500,"")&amp;"",""))</f>
        <v/>
      </c>
      <c r="B9066" s="638" t="str">
        <f>IF($C9066="","",IFERROR(_xlfn.XLOOKUP($C9066,'1.PrepList'!$I$2:$I$1500,'1.PrepList'!$H$2:$H$1500,"")&amp;"",""))</f>
        <v/>
      </c>
      <c r="D9066" s="638" t="str">
        <f>IF($C9066="","",IFERROR(_xlfn.XLOOKUP($C9066,'1.PrepList'!$I$2:$I$1500,'1.PrepList'!$J$2:$J$1500,"")&amp;"",""))</f>
        <v/>
      </c>
      <c r="E9066" s="638" t="str">
        <f>IF($C9066="","",IFERROR(_xlfn.XLOOKUP($C9066,'1.PrepList'!$I$2:$I$1500,'1.PrepList'!$N$2:$N$1500,"")&amp;"",""))</f>
        <v/>
      </c>
      <c r="F9066" s="638" t="str">
        <f>IF($C9066="","",IFERROR(_xlfn.XLOOKUP($C9066,'1.PrepList'!$I$2:$I$1500,'1.PrepList'!$K$2:$K$1500,"")&amp;"",""))</f>
        <v/>
      </c>
      <c r="H9066" s="644" t="str">
        <f>IF($C9066="","",IFERROR(IF(_xlfn.XLOOKUP($C9066,tbl_StartedStatus[Bold ID],tbl_StartedStatus[Started])="Started","Yes",IF(_xlfn.XLOOKUP($C9066,tbl_StartedStatus[Bold ID],tbl_StartedStatus[Started])="No Show","No Show","")),""))</f>
        <v/>
      </c>
    </row>
    <row r="9067" spans="1:8" ht="15" customHeight="1" thickBot="1">
      <c r="A9067" s="38" t="str">
        <f>IF($C9067="","",IFERROR(_xlfn.XLOOKUP($C9067,'1.PrepList'!$I$2:$I$1500,'1.PrepList'!$G$2:$G$1500,"")&amp;"",""))</f>
        <v/>
      </c>
      <c r="B9067" s="638" t="str">
        <f>IF($C9067="","",IFERROR(_xlfn.XLOOKUP($C9067,'1.PrepList'!$I$2:$I$1500,'1.PrepList'!$H$2:$H$1500,"")&amp;"",""))</f>
        <v/>
      </c>
      <c r="D9067" s="638" t="str">
        <f>IF($C9067="","",IFERROR(_xlfn.XLOOKUP($C9067,'1.PrepList'!$I$2:$I$1500,'1.PrepList'!$J$2:$J$1500,"")&amp;"",""))</f>
        <v/>
      </c>
      <c r="E9067" s="638" t="str">
        <f>IF($C9067="","",IFERROR(_xlfn.XLOOKUP($C9067,'1.PrepList'!$I$2:$I$1500,'1.PrepList'!$N$2:$N$1500,"")&amp;"",""))</f>
        <v/>
      </c>
      <c r="F9067" s="638" t="str">
        <f>IF($C9067="","",IFERROR(_xlfn.XLOOKUP($C9067,'1.PrepList'!$I$2:$I$1500,'1.PrepList'!$K$2:$K$1500,"")&amp;"",""))</f>
        <v/>
      </c>
      <c r="H9067" s="644" t="str">
        <f>IF($C9067="","",IFERROR(IF(_xlfn.XLOOKUP($C9067,tbl_StartedStatus[Bold ID],tbl_StartedStatus[Started])="Started","Yes",IF(_xlfn.XLOOKUP($C9067,tbl_StartedStatus[Bold ID],tbl_StartedStatus[Started])="No Show","No Show","")),""))</f>
        <v/>
      </c>
    </row>
    <row r="9068" spans="1:8" ht="15" customHeight="1" thickBot="1">
      <c r="A9068" s="38" t="str">
        <f>IF($C9068="","",IFERROR(_xlfn.XLOOKUP($C9068,'1.PrepList'!$I$2:$I$1500,'1.PrepList'!$G$2:$G$1500,"")&amp;"",""))</f>
        <v/>
      </c>
      <c r="B9068" s="638" t="str">
        <f>IF($C9068="","",IFERROR(_xlfn.XLOOKUP($C9068,'1.PrepList'!$I$2:$I$1500,'1.PrepList'!$H$2:$H$1500,"")&amp;"",""))</f>
        <v/>
      </c>
      <c r="D9068" s="638" t="str">
        <f>IF($C9068="","",IFERROR(_xlfn.XLOOKUP($C9068,'1.PrepList'!$I$2:$I$1500,'1.PrepList'!$J$2:$J$1500,"")&amp;"",""))</f>
        <v/>
      </c>
      <c r="E9068" s="638" t="str">
        <f>IF($C9068="","",IFERROR(_xlfn.XLOOKUP($C9068,'1.PrepList'!$I$2:$I$1500,'1.PrepList'!$N$2:$N$1500,"")&amp;"",""))</f>
        <v/>
      </c>
      <c r="F9068" s="638" t="str">
        <f>IF($C9068="","",IFERROR(_xlfn.XLOOKUP($C9068,'1.PrepList'!$I$2:$I$1500,'1.PrepList'!$K$2:$K$1500,"")&amp;"",""))</f>
        <v/>
      </c>
      <c r="H9068" s="644" t="str">
        <f>IF($C9068="","",IFERROR(IF(_xlfn.XLOOKUP($C9068,tbl_StartedStatus[Bold ID],tbl_StartedStatus[Started])="Started","Yes",IF(_xlfn.XLOOKUP($C9068,tbl_StartedStatus[Bold ID],tbl_StartedStatus[Started])="No Show","No Show","")),""))</f>
        <v/>
      </c>
    </row>
    <row r="9069" spans="1:8" ht="15" customHeight="1" thickBot="1">
      <c r="A9069" s="38" t="str">
        <f>IF($C9069="","",IFERROR(_xlfn.XLOOKUP($C9069,'1.PrepList'!$I$2:$I$1500,'1.PrepList'!$G$2:$G$1500,"")&amp;"",""))</f>
        <v/>
      </c>
      <c r="B9069" s="638" t="str">
        <f>IF($C9069="","",IFERROR(_xlfn.XLOOKUP($C9069,'1.PrepList'!$I$2:$I$1500,'1.PrepList'!$H$2:$H$1500,"")&amp;"",""))</f>
        <v/>
      </c>
      <c r="D9069" s="638" t="str">
        <f>IF($C9069="","",IFERROR(_xlfn.XLOOKUP($C9069,'1.PrepList'!$I$2:$I$1500,'1.PrepList'!$J$2:$J$1500,"")&amp;"",""))</f>
        <v/>
      </c>
      <c r="E9069" s="638" t="str">
        <f>IF($C9069="","",IFERROR(_xlfn.XLOOKUP($C9069,'1.PrepList'!$I$2:$I$1500,'1.PrepList'!$N$2:$N$1500,"")&amp;"",""))</f>
        <v/>
      </c>
      <c r="F9069" s="638" t="str">
        <f>IF($C9069="","",IFERROR(_xlfn.XLOOKUP($C9069,'1.PrepList'!$I$2:$I$1500,'1.PrepList'!$K$2:$K$1500,"")&amp;"",""))</f>
        <v/>
      </c>
      <c r="H9069" s="644" t="str">
        <f>IF($C9069="","",IFERROR(IF(_xlfn.XLOOKUP($C9069,tbl_StartedStatus[Bold ID],tbl_StartedStatus[Started])="Started","Yes",IF(_xlfn.XLOOKUP($C9069,tbl_StartedStatus[Bold ID],tbl_StartedStatus[Started])="No Show","No Show","")),""))</f>
        <v/>
      </c>
    </row>
    <row r="9070" spans="1:8" ht="15" customHeight="1" thickBot="1">
      <c r="A9070" s="38" t="str">
        <f>IF($C9070="","",IFERROR(_xlfn.XLOOKUP($C9070,'1.PrepList'!$I$2:$I$1500,'1.PrepList'!$G$2:$G$1500,"")&amp;"",""))</f>
        <v/>
      </c>
      <c r="B9070" s="638" t="str">
        <f>IF($C9070="","",IFERROR(_xlfn.XLOOKUP($C9070,'1.PrepList'!$I$2:$I$1500,'1.PrepList'!$H$2:$H$1500,"")&amp;"",""))</f>
        <v/>
      </c>
      <c r="D9070" s="638" t="str">
        <f>IF($C9070="","",IFERROR(_xlfn.XLOOKUP($C9070,'1.PrepList'!$I$2:$I$1500,'1.PrepList'!$J$2:$J$1500,"")&amp;"",""))</f>
        <v/>
      </c>
      <c r="E9070" s="638" t="str">
        <f>IF($C9070="","",IFERROR(_xlfn.XLOOKUP($C9070,'1.PrepList'!$I$2:$I$1500,'1.PrepList'!$N$2:$N$1500,"")&amp;"",""))</f>
        <v/>
      </c>
      <c r="F9070" s="638" t="str">
        <f>IF($C9070="","",IFERROR(_xlfn.XLOOKUP($C9070,'1.PrepList'!$I$2:$I$1500,'1.PrepList'!$K$2:$K$1500,"")&amp;"",""))</f>
        <v/>
      </c>
      <c r="H9070" s="644" t="str">
        <f>IF($C9070="","",IFERROR(IF(_xlfn.XLOOKUP($C9070,tbl_StartedStatus[Bold ID],tbl_StartedStatus[Started])="Started","Yes",IF(_xlfn.XLOOKUP($C9070,tbl_StartedStatus[Bold ID],tbl_StartedStatus[Started])="No Show","No Show","")),""))</f>
        <v/>
      </c>
    </row>
    <row r="9071" spans="1:8" ht="15" customHeight="1" thickBot="1">
      <c r="A9071" s="38" t="str">
        <f>IF($C9071="","",IFERROR(_xlfn.XLOOKUP($C9071,'1.PrepList'!$I$2:$I$1500,'1.PrepList'!$G$2:$G$1500,"")&amp;"",""))</f>
        <v/>
      </c>
      <c r="B9071" s="638" t="str">
        <f>IF($C9071="","",IFERROR(_xlfn.XLOOKUP($C9071,'1.PrepList'!$I$2:$I$1500,'1.PrepList'!$H$2:$H$1500,"")&amp;"",""))</f>
        <v/>
      </c>
      <c r="D9071" s="638" t="str">
        <f>IF($C9071="","",IFERROR(_xlfn.XLOOKUP($C9071,'1.PrepList'!$I$2:$I$1500,'1.PrepList'!$J$2:$J$1500,"")&amp;"",""))</f>
        <v/>
      </c>
      <c r="E9071" s="638" t="str">
        <f>IF($C9071="","",IFERROR(_xlfn.XLOOKUP($C9071,'1.PrepList'!$I$2:$I$1500,'1.PrepList'!$N$2:$N$1500,"")&amp;"",""))</f>
        <v/>
      </c>
      <c r="F9071" s="638" t="str">
        <f>IF($C9071="","",IFERROR(_xlfn.XLOOKUP($C9071,'1.PrepList'!$I$2:$I$1500,'1.PrepList'!$K$2:$K$1500,"")&amp;"",""))</f>
        <v/>
      </c>
      <c r="H9071" s="644" t="str">
        <f>IF($C9071="","",IFERROR(IF(_xlfn.XLOOKUP($C9071,tbl_StartedStatus[Bold ID],tbl_StartedStatus[Started])="Started","Yes",IF(_xlfn.XLOOKUP($C9071,tbl_StartedStatus[Bold ID],tbl_StartedStatus[Started])="No Show","No Show","")),""))</f>
        <v/>
      </c>
    </row>
    <row r="9072" spans="1:8" ht="15" customHeight="1" thickBot="1">
      <c r="A9072" s="38" t="str">
        <f>IF($C9072="","",IFERROR(_xlfn.XLOOKUP($C9072,'1.PrepList'!$I$2:$I$1500,'1.PrepList'!$G$2:$G$1500,"")&amp;"",""))</f>
        <v/>
      </c>
      <c r="B9072" s="638" t="str">
        <f>IF($C9072="","",IFERROR(_xlfn.XLOOKUP($C9072,'1.PrepList'!$I$2:$I$1500,'1.PrepList'!$H$2:$H$1500,"")&amp;"",""))</f>
        <v/>
      </c>
      <c r="D9072" s="638" t="str">
        <f>IF($C9072="","",IFERROR(_xlfn.XLOOKUP($C9072,'1.PrepList'!$I$2:$I$1500,'1.PrepList'!$J$2:$J$1500,"")&amp;"",""))</f>
        <v/>
      </c>
      <c r="E9072" s="638" t="str">
        <f>IF($C9072="","",IFERROR(_xlfn.XLOOKUP($C9072,'1.PrepList'!$I$2:$I$1500,'1.PrepList'!$N$2:$N$1500,"")&amp;"",""))</f>
        <v/>
      </c>
      <c r="F9072" s="638" t="str">
        <f>IF($C9072="","",IFERROR(_xlfn.XLOOKUP($C9072,'1.PrepList'!$I$2:$I$1500,'1.PrepList'!$K$2:$K$1500,"")&amp;"",""))</f>
        <v/>
      </c>
      <c r="H9072" s="644" t="str">
        <f>IF($C9072="","",IFERROR(IF(_xlfn.XLOOKUP($C9072,tbl_StartedStatus[Bold ID],tbl_StartedStatus[Started])="Started","Yes",IF(_xlfn.XLOOKUP($C9072,tbl_StartedStatus[Bold ID],tbl_StartedStatus[Started])="No Show","No Show","")),""))</f>
        <v/>
      </c>
    </row>
    <row r="9073" spans="1:8" ht="15" customHeight="1" thickBot="1">
      <c r="A9073" s="38" t="str">
        <f>IF($C9073="","",IFERROR(_xlfn.XLOOKUP($C9073,'1.PrepList'!$I$2:$I$1500,'1.PrepList'!$G$2:$G$1500,"")&amp;"",""))</f>
        <v/>
      </c>
      <c r="B9073" s="638" t="str">
        <f>IF($C9073="","",IFERROR(_xlfn.XLOOKUP($C9073,'1.PrepList'!$I$2:$I$1500,'1.PrepList'!$H$2:$H$1500,"")&amp;"",""))</f>
        <v/>
      </c>
      <c r="D9073" s="638" t="str">
        <f>IF($C9073="","",IFERROR(_xlfn.XLOOKUP($C9073,'1.PrepList'!$I$2:$I$1500,'1.PrepList'!$J$2:$J$1500,"")&amp;"",""))</f>
        <v/>
      </c>
      <c r="E9073" s="638" t="str">
        <f>IF($C9073="","",IFERROR(_xlfn.XLOOKUP($C9073,'1.PrepList'!$I$2:$I$1500,'1.PrepList'!$N$2:$N$1500,"")&amp;"",""))</f>
        <v/>
      </c>
      <c r="F9073" s="638" t="str">
        <f>IF($C9073="","",IFERROR(_xlfn.XLOOKUP($C9073,'1.PrepList'!$I$2:$I$1500,'1.PrepList'!$K$2:$K$1500,"")&amp;"",""))</f>
        <v/>
      </c>
      <c r="H9073" s="644" t="str">
        <f>IF($C9073="","",IFERROR(IF(_xlfn.XLOOKUP($C9073,tbl_StartedStatus[Bold ID],tbl_StartedStatus[Started])="Started","Yes",IF(_xlfn.XLOOKUP($C9073,tbl_StartedStatus[Bold ID],tbl_StartedStatus[Started])="No Show","No Show","")),""))</f>
        <v/>
      </c>
    </row>
    <row r="9074" spans="1:8" ht="15" customHeight="1" thickBot="1">
      <c r="A9074" s="38" t="str">
        <f>IF($C9074="","",IFERROR(_xlfn.XLOOKUP($C9074,'1.PrepList'!$I$2:$I$1500,'1.PrepList'!$G$2:$G$1500,"")&amp;"",""))</f>
        <v/>
      </c>
      <c r="B9074" s="638" t="str">
        <f>IF($C9074="","",IFERROR(_xlfn.XLOOKUP($C9074,'1.PrepList'!$I$2:$I$1500,'1.PrepList'!$H$2:$H$1500,"")&amp;"",""))</f>
        <v/>
      </c>
      <c r="D9074" s="638" t="str">
        <f>IF($C9074="","",IFERROR(_xlfn.XLOOKUP($C9074,'1.PrepList'!$I$2:$I$1500,'1.PrepList'!$J$2:$J$1500,"")&amp;"",""))</f>
        <v/>
      </c>
      <c r="E9074" s="638" t="str">
        <f>IF($C9074="","",IFERROR(_xlfn.XLOOKUP($C9074,'1.PrepList'!$I$2:$I$1500,'1.PrepList'!$N$2:$N$1500,"")&amp;"",""))</f>
        <v/>
      </c>
      <c r="F9074" s="638" t="str">
        <f>IF($C9074="","",IFERROR(_xlfn.XLOOKUP($C9074,'1.PrepList'!$I$2:$I$1500,'1.PrepList'!$K$2:$K$1500,"")&amp;"",""))</f>
        <v/>
      </c>
      <c r="H9074" s="644" t="str">
        <f>IF($C9074="","",IFERROR(IF(_xlfn.XLOOKUP($C9074,tbl_StartedStatus[Bold ID],tbl_StartedStatus[Started])="Started","Yes",IF(_xlfn.XLOOKUP($C9074,tbl_StartedStatus[Bold ID],tbl_StartedStatus[Started])="No Show","No Show","")),""))</f>
        <v/>
      </c>
    </row>
    <row r="9075" spans="1:8" ht="15" customHeight="1" thickBot="1">
      <c r="A9075" s="38" t="str">
        <f>IF($C9075="","",IFERROR(_xlfn.XLOOKUP($C9075,'1.PrepList'!$I$2:$I$1500,'1.PrepList'!$G$2:$G$1500,"")&amp;"",""))</f>
        <v/>
      </c>
      <c r="B9075" s="638" t="str">
        <f>IF($C9075="","",IFERROR(_xlfn.XLOOKUP($C9075,'1.PrepList'!$I$2:$I$1500,'1.PrepList'!$H$2:$H$1500,"")&amp;"",""))</f>
        <v/>
      </c>
      <c r="D9075" s="638" t="str">
        <f>IF($C9075="","",IFERROR(_xlfn.XLOOKUP($C9075,'1.PrepList'!$I$2:$I$1500,'1.PrepList'!$J$2:$J$1500,"")&amp;"",""))</f>
        <v/>
      </c>
      <c r="E9075" s="638" t="str">
        <f>IF($C9075="","",IFERROR(_xlfn.XLOOKUP($C9075,'1.PrepList'!$I$2:$I$1500,'1.PrepList'!$N$2:$N$1500,"")&amp;"",""))</f>
        <v/>
      </c>
      <c r="F9075" s="638" t="str">
        <f>IF($C9075="","",IFERROR(_xlfn.XLOOKUP($C9075,'1.PrepList'!$I$2:$I$1500,'1.PrepList'!$K$2:$K$1500,"")&amp;"",""))</f>
        <v/>
      </c>
      <c r="H9075" s="644" t="str">
        <f>IF($C9075="","",IFERROR(IF(_xlfn.XLOOKUP($C9075,tbl_StartedStatus[Bold ID],tbl_StartedStatus[Started])="Started","Yes",IF(_xlfn.XLOOKUP($C9075,tbl_StartedStatus[Bold ID],tbl_StartedStatus[Started])="No Show","No Show","")),""))</f>
        <v/>
      </c>
    </row>
    <row r="9076" spans="1:8" ht="15" customHeight="1" thickBot="1">
      <c r="A9076" s="38" t="str">
        <f>IF($C9076="","",IFERROR(_xlfn.XLOOKUP($C9076,'1.PrepList'!$I$2:$I$1500,'1.PrepList'!$G$2:$G$1500,"")&amp;"",""))</f>
        <v/>
      </c>
      <c r="B9076" s="638" t="str">
        <f>IF($C9076="","",IFERROR(_xlfn.XLOOKUP($C9076,'1.PrepList'!$I$2:$I$1500,'1.PrepList'!$H$2:$H$1500,"")&amp;"",""))</f>
        <v/>
      </c>
      <c r="D9076" s="638" t="str">
        <f>IF($C9076="","",IFERROR(_xlfn.XLOOKUP($C9076,'1.PrepList'!$I$2:$I$1500,'1.PrepList'!$J$2:$J$1500,"")&amp;"",""))</f>
        <v/>
      </c>
      <c r="E9076" s="638" t="str">
        <f>IF($C9076="","",IFERROR(_xlfn.XLOOKUP($C9076,'1.PrepList'!$I$2:$I$1500,'1.PrepList'!$N$2:$N$1500,"")&amp;"",""))</f>
        <v/>
      </c>
      <c r="F9076" s="638" t="str">
        <f>IF($C9076="","",IFERROR(_xlfn.XLOOKUP($C9076,'1.PrepList'!$I$2:$I$1500,'1.PrepList'!$K$2:$K$1500,"")&amp;"",""))</f>
        <v/>
      </c>
      <c r="H9076" s="644" t="str">
        <f>IF($C9076="","",IFERROR(IF(_xlfn.XLOOKUP($C9076,tbl_StartedStatus[Bold ID],tbl_StartedStatus[Started])="Started","Yes",IF(_xlfn.XLOOKUP($C9076,tbl_StartedStatus[Bold ID],tbl_StartedStatus[Started])="No Show","No Show","")),""))</f>
        <v/>
      </c>
    </row>
    <row r="9077" spans="1:8" ht="15" customHeight="1" thickBot="1">
      <c r="A9077" s="38" t="str">
        <f>IF($C9077="","",IFERROR(_xlfn.XLOOKUP($C9077,'1.PrepList'!$I$2:$I$1500,'1.PrepList'!$G$2:$G$1500,"")&amp;"",""))</f>
        <v/>
      </c>
      <c r="B9077" s="638" t="str">
        <f>IF($C9077="","",IFERROR(_xlfn.XLOOKUP($C9077,'1.PrepList'!$I$2:$I$1500,'1.PrepList'!$H$2:$H$1500,"")&amp;"",""))</f>
        <v/>
      </c>
      <c r="D9077" s="638" t="str">
        <f>IF($C9077="","",IFERROR(_xlfn.XLOOKUP($C9077,'1.PrepList'!$I$2:$I$1500,'1.PrepList'!$J$2:$J$1500,"")&amp;"",""))</f>
        <v/>
      </c>
      <c r="E9077" s="638" t="str">
        <f>IF($C9077="","",IFERROR(_xlfn.XLOOKUP($C9077,'1.PrepList'!$I$2:$I$1500,'1.PrepList'!$N$2:$N$1500,"")&amp;"",""))</f>
        <v/>
      </c>
      <c r="F9077" s="638" t="str">
        <f>IF($C9077="","",IFERROR(_xlfn.XLOOKUP($C9077,'1.PrepList'!$I$2:$I$1500,'1.PrepList'!$K$2:$K$1500,"")&amp;"",""))</f>
        <v/>
      </c>
      <c r="H9077" s="644" t="str">
        <f>IF($C9077="","",IFERROR(IF(_xlfn.XLOOKUP($C9077,tbl_StartedStatus[Bold ID],tbl_StartedStatus[Started])="Started","Yes",IF(_xlfn.XLOOKUP($C9077,tbl_StartedStatus[Bold ID],tbl_StartedStatus[Started])="No Show","No Show","")),""))</f>
        <v/>
      </c>
    </row>
    <row r="9078" spans="1:8" ht="15" customHeight="1" thickBot="1">
      <c r="A9078" s="38" t="str">
        <f>IF($C9078="","",IFERROR(_xlfn.XLOOKUP($C9078,'1.PrepList'!$I$2:$I$1500,'1.PrepList'!$G$2:$G$1500,"")&amp;"",""))</f>
        <v/>
      </c>
      <c r="B9078" s="638" t="str">
        <f>IF($C9078="","",IFERROR(_xlfn.XLOOKUP($C9078,'1.PrepList'!$I$2:$I$1500,'1.PrepList'!$H$2:$H$1500,"")&amp;"",""))</f>
        <v/>
      </c>
      <c r="D9078" s="638" t="str">
        <f>IF($C9078="","",IFERROR(_xlfn.XLOOKUP($C9078,'1.PrepList'!$I$2:$I$1500,'1.PrepList'!$J$2:$J$1500,"")&amp;"",""))</f>
        <v/>
      </c>
      <c r="E9078" s="638" t="str">
        <f>IF($C9078="","",IFERROR(_xlfn.XLOOKUP($C9078,'1.PrepList'!$I$2:$I$1500,'1.PrepList'!$N$2:$N$1500,"")&amp;"",""))</f>
        <v/>
      </c>
      <c r="F9078" s="638" t="str">
        <f>IF($C9078="","",IFERROR(_xlfn.XLOOKUP($C9078,'1.PrepList'!$I$2:$I$1500,'1.PrepList'!$K$2:$K$1500,"")&amp;"",""))</f>
        <v/>
      </c>
      <c r="H9078" s="644" t="str">
        <f>IF($C9078="","",IFERROR(IF(_xlfn.XLOOKUP($C9078,tbl_StartedStatus[Bold ID],tbl_StartedStatus[Started])="Started","Yes",IF(_xlfn.XLOOKUP($C9078,tbl_StartedStatus[Bold ID],tbl_StartedStatus[Started])="No Show","No Show","")),""))</f>
        <v/>
      </c>
    </row>
    <row r="9079" spans="1:8" ht="15" customHeight="1" thickBot="1">
      <c r="A9079" s="38" t="str">
        <f>IF($C9079="","",IFERROR(_xlfn.XLOOKUP($C9079,'1.PrepList'!$I$2:$I$1500,'1.PrepList'!$G$2:$G$1500,"")&amp;"",""))</f>
        <v/>
      </c>
      <c r="B9079" s="638" t="str">
        <f>IF($C9079="","",IFERROR(_xlfn.XLOOKUP($C9079,'1.PrepList'!$I$2:$I$1500,'1.PrepList'!$H$2:$H$1500,"")&amp;"",""))</f>
        <v/>
      </c>
      <c r="D9079" s="638" t="str">
        <f>IF($C9079="","",IFERROR(_xlfn.XLOOKUP($C9079,'1.PrepList'!$I$2:$I$1500,'1.PrepList'!$J$2:$J$1500,"")&amp;"",""))</f>
        <v/>
      </c>
      <c r="E9079" s="638" t="str">
        <f>IF($C9079="","",IFERROR(_xlfn.XLOOKUP($C9079,'1.PrepList'!$I$2:$I$1500,'1.PrepList'!$N$2:$N$1500,"")&amp;"",""))</f>
        <v/>
      </c>
      <c r="F9079" s="638" t="str">
        <f>IF($C9079="","",IFERROR(_xlfn.XLOOKUP($C9079,'1.PrepList'!$I$2:$I$1500,'1.PrepList'!$K$2:$K$1500,"")&amp;"",""))</f>
        <v/>
      </c>
      <c r="H9079" s="644" t="str">
        <f>IF($C9079="","",IFERROR(IF(_xlfn.XLOOKUP($C9079,tbl_StartedStatus[Bold ID],tbl_StartedStatus[Started])="Started","Yes",IF(_xlfn.XLOOKUP($C9079,tbl_StartedStatus[Bold ID],tbl_StartedStatus[Started])="No Show","No Show","")),""))</f>
        <v/>
      </c>
    </row>
    <row r="9080" spans="1:8" ht="15" customHeight="1" thickBot="1">
      <c r="A9080" s="38" t="str">
        <f>IF($C9080="","",IFERROR(_xlfn.XLOOKUP($C9080,'1.PrepList'!$I$2:$I$1500,'1.PrepList'!$G$2:$G$1500,"")&amp;"",""))</f>
        <v/>
      </c>
      <c r="B9080" s="638" t="str">
        <f>IF($C9080="","",IFERROR(_xlfn.XLOOKUP($C9080,'1.PrepList'!$I$2:$I$1500,'1.PrepList'!$H$2:$H$1500,"")&amp;"",""))</f>
        <v/>
      </c>
      <c r="D9080" s="638" t="str">
        <f>IF($C9080="","",IFERROR(_xlfn.XLOOKUP($C9080,'1.PrepList'!$I$2:$I$1500,'1.PrepList'!$J$2:$J$1500,"")&amp;"",""))</f>
        <v/>
      </c>
      <c r="E9080" s="638" t="str">
        <f>IF($C9080="","",IFERROR(_xlfn.XLOOKUP($C9080,'1.PrepList'!$I$2:$I$1500,'1.PrepList'!$N$2:$N$1500,"")&amp;"",""))</f>
        <v/>
      </c>
      <c r="F9080" s="638" t="str">
        <f>IF($C9080="","",IFERROR(_xlfn.XLOOKUP($C9080,'1.PrepList'!$I$2:$I$1500,'1.PrepList'!$K$2:$K$1500,"")&amp;"",""))</f>
        <v/>
      </c>
      <c r="H9080" s="644" t="str">
        <f>IF($C9080="","",IFERROR(IF(_xlfn.XLOOKUP($C9080,tbl_StartedStatus[Bold ID],tbl_StartedStatus[Started])="Started","Yes",IF(_xlfn.XLOOKUP($C9080,tbl_StartedStatus[Bold ID],tbl_StartedStatus[Started])="No Show","No Show","")),""))</f>
        <v/>
      </c>
    </row>
    <row r="9081" spans="1:8" ht="15" customHeight="1" thickBot="1">
      <c r="A9081" s="38" t="str">
        <f>IF($C9081="","",IFERROR(_xlfn.XLOOKUP($C9081,'1.PrepList'!$I$2:$I$1500,'1.PrepList'!$G$2:$G$1500,"")&amp;"",""))</f>
        <v/>
      </c>
      <c r="B9081" s="638" t="str">
        <f>IF($C9081="","",IFERROR(_xlfn.XLOOKUP($C9081,'1.PrepList'!$I$2:$I$1500,'1.PrepList'!$H$2:$H$1500,"")&amp;"",""))</f>
        <v/>
      </c>
      <c r="D9081" s="638" t="str">
        <f>IF($C9081="","",IFERROR(_xlfn.XLOOKUP($C9081,'1.PrepList'!$I$2:$I$1500,'1.PrepList'!$J$2:$J$1500,"")&amp;"",""))</f>
        <v/>
      </c>
      <c r="E9081" s="638" t="str">
        <f>IF($C9081="","",IFERROR(_xlfn.XLOOKUP($C9081,'1.PrepList'!$I$2:$I$1500,'1.PrepList'!$N$2:$N$1500,"")&amp;"",""))</f>
        <v/>
      </c>
      <c r="F9081" s="638" t="str">
        <f>IF($C9081="","",IFERROR(_xlfn.XLOOKUP($C9081,'1.PrepList'!$I$2:$I$1500,'1.PrepList'!$K$2:$K$1500,"")&amp;"",""))</f>
        <v/>
      </c>
      <c r="H9081" s="644" t="str">
        <f>IF($C9081="","",IFERROR(IF(_xlfn.XLOOKUP($C9081,tbl_StartedStatus[Bold ID],tbl_StartedStatus[Started])="Started","Yes",IF(_xlfn.XLOOKUP($C9081,tbl_StartedStatus[Bold ID],tbl_StartedStatus[Started])="No Show","No Show","")),""))</f>
        <v/>
      </c>
    </row>
    <row r="9082" spans="1:8" ht="15" customHeight="1" thickBot="1">
      <c r="A9082" s="38" t="str">
        <f>IF($C9082="","",IFERROR(_xlfn.XLOOKUP($C9082,'1.PrepList'!$I$2:$I$1500,'1.PrepList'!$G$2:$G$1500,"")&amp;"",""))</f>
        <v/>
      </c>
      <c r="B9082" s="638" t="str">
        <f>IF($C9082="","",IFERROR(_xlfn.XLOOKUP($C9082,'1.PrepList'!$I$2:$I$1500,'1.PrepList'!$H$2:$H$1500,"")&amp;"",""))</f>
        <v/>
      </c>
      <c r="D9082" s="638" t="str">
        <f>IF($C9082="","",IFERROR(_xlfn.XLOOKUP($C9082,'1.PrepList'!$I$2:$I$1500,'1.PrepList'!$J$2:$J$1500,"")&amp;"",""))</f>
        <v/>
      </c>
      <c r="E9082" s="638" t="str">
        <f>IF($C9082="","",IFERROR(_xlfn.XLOOKUP($C9082,'1.PrepList'!$I$2:$I$1500,'1.PrepList'!$N$2:$N$1500,"")&amp;"",""))</f>
        <v/>
      </c>
      <c r="F9082" s="638" t="str">
        <f>IF($C9082="","",IFERROR(_xlfn.XLOOKUP($C9082,'1.PrepList'!$I$2:$I$1500,'1.PrepList'!$K$2:$K$1500,"")&amp;"",""))</f>
        <v/>
      </c>
      <c r="H9082" s="644" t="str">
        <f>IF($C9082="","",IFERROR(IF(_xlfn.XLOOKUP($C9082,tbl_StartedStatus[Bold ID],tbl_StartedStatus[Started])="Started","Yes",IF(_xlfn.XLOOKUP($C9082,tbl_StartedStatus[Bold ID],tbl_StartedStatus[Started])="No Show","No Show","")),""))</f>
        <v/>
      </c>
    </row>
    <row r="9083" spans="1:8" ht="15" customHeight="1" thickBot="1">
      <c r="A9083" s="38" t="str">
        <f>IF($C9083="","",IFERROR(_xlfn.XLOOKUP($C9083,'1.PrepList'!$I$2:$I$1500,'1.PrepList'!$G$2:$G$1500,"")&amp;"",""))</f>
        <v/>
      </c>
      <c r="B9083" s="638" t="str">
        <f>IF($C9083="","",IFERROR(_xlfn.XLOOKUP($C9083,'1.PrepList'!$I$2:$I$1500,'1.PrepList'!$H$2:$H$1500,"")&amp;"",""))</f>
        <v/>
      </c>
      <c r="D9083" s="638" t="str">
        <f>IF($C9083="","",IFERROR(_xlfn.XLOOKUP($C9083,'1.PrepList'!$I$2:$I$1500,'1.PrepList'!$J$2:$J$1500,"")&amp;"",""))</f>
        <v/>
      </c>
      <c r="E9083" s="638" t="str">
        <f>IF($C9083="","",IFERROR(_xlfn.XLOOKUP($C9083,'1.PrepList'!$I$2:$I$1500,'1.PrepList'!$N$2:$N$1500,"")&amp;"",""))</f>
        <v/>
      </c>
      <c r="F9083" s="638" t="str">
        <f>IF($C9083="","",IFERROR(_xlfn.XLOOKUP($C9083,'1.PrepList'!$I$2:$I$1500,'1.PrepList'!$K$2:$K$1500,"")&amp;"",""))</f>
        <v/>
      </c>
      <c r="H9083" s="644" t="str">
        <f>IF($C9083="","",IFERROR(IF(_xlfn.XLOOKUP($C9083,tbl_StartedStatus[Bold ID],tbl_StartedStatus[Started])="Started","Yes",IF(_xlfn.XLOOKUP($C9083,tbl_StartedStatus[Bold ID],tbl_StartedStatus[Started])="No Show","No Show","")),""))</f>
        <v/>
      </c>
    </row>
    <row r="9084" spans="1:8" ht="15" customHeight="1" thickBot="1">
      <c r="A9084" s="38" t="str">
        <f>IF($C9084="","",IFERROR(_xlfn.XLOOKUP($C9084,'1.PrepList'!$I$2:$I$1500,'1.PrepList'!$G$2:$G$1500,"")&amp;"",""))</f>
        <v/>
      </c>
      <c r="B9084" s="638" t="str">
        <f>IF($C9084="","",IFERROR(_xlfn.XLOOKUP($C9084,'1.PrepList'!$I$2:$I$1500,'1.PrepList'!$H$2:$H$1500,"")&amp;"",""))</f>
        <v/>
      </c>
      <c r="D9084" s="638" t="str">
        <f>IF($C9084="","",IFERROR(_xlfn.XLOOKUP($C9084,'1.PrepList'!$I$2:$I$1500,'1.PrepList'!$J$2:$J$1500,"")&amp;"",""))</f>
        <v/>
      </c>
      <c r="E9084" s="638" t="str">
        <f>IF($C9084="","",IFERROR(_xlfn.XLOOKUP($C9084,'1.PrepList'!$I$2:$I$1500,'1.PrepList'!$N$2:$N$1500,"")&amp;"",""))</f>
        <v/>
      </c>
      <c r="F9084" s="638" t="str">
        <f>IF($C9084="","",IFERROR(_xlfn.XLOOKUP($C9084,'1.PrepList'!$I$2:$I$1500,'1.PrepList'!$K$2:$K$1500,"")&amp;"",""))</f>
        <v/>
      </c>
      <c r="H9084" s="644" t="str">
        <f>IF($C9084="","",IFERROR(IF(_xlfn.XLOOKUP($C9084,tbl_StartedStatus[Bold ID],tbl_StartedStatus[Started])="Started","Yes",IF(_xlfn.XLOOKUP($C9084,tbl_StartedStatus[Bold ID],tbl_StartedStatus[Started])="No Show","No Show","")),""))</f>
        <v/>
      </c>
    </row>
    <row r="9085" spans="1:8" ht="15" customHeight="1" thickBot="1">
      <c r="A9085" s="38" t="str">
        <f>IF($C9085="","",IFERROR(_xlfn.XLOOKUP($C9085,'1.PrepList'!$I$2:$I$1500,'1.PrepList'!$G$2:$G$1500,"")&amp;"",""))</f>
        <v/>
      </c>
      <c r="B9085" s="638" t="str">
        <f>IF($C9085="","",IFERROR(_xlfn.XLOOKUP($C9085,'1.PrepList'!$I$2:$I$1500,'1.PrepList'!$H$2:$H$1500,"")&amp;"",""))</f>
        <v/>
      </c>
      <c r="D9085" s="638" t="str">
        <f>IF($C9085="","",IFERROR(_xlfn.XLOOKUP($C9085,'1.PrepList'!$I$2:$I$1500,'1.PrepList'!$J$2:$J$1500,"")&amp;"",""))</f>
        <v/>
      </c>
      <c r="E9085" s="638" t="str">
        <f>IF($C9085="","",IFERROR(_xlfn.XLOOKUP($C9085,'1.PrepList'!$I$2:$I$1500,'1.PrepList'!$N$2:$N$1500,"")&amp;"",""))</f>
        <v/>
      </c>
      <c r="F9085" s="638" t="str">
        <f>IF($C9085="","",IFERROR(_xlfn.XLOOKUP($C9085,'1.PrepList'!$I$2:$I$1500,'1.PrepList'!$K$2:$K$1500,"")&amp;"",""))</f>
        <v/>
      </c>
      <c r="H9085" s="644" t="str">
        <f>IF($C9085="","",IFERROR(IF(_xlfn.XLOOKUP($C9085,tbl_StartedStatus[Bold ID],tbl_StartedStatus[Started])="Started","Yes",IF(_xlfn.XLOOKUP($C9085,tbl_StartedStatus[Bold ID],tbl_StartedStatus[Started])="No Show","No Show","")),""))</f>
        <v/>
      </c>
    </row>
    <row r="9086" spans="1:8" ht="15" customHeight="1" thickBot="1">
      <c r="A9086" s="38" t="str">
        <f>IF($C9086="","",IFERROR(_xlfn.XLOOKUP($C9086,'1.PrepList'!$I$2:$I$1500,'1.PrepList'!$G$2:$G$1500,"")&amp;"",""))</f>
        <v/>
      </c>
      <c r="B9086" s="638" t="str">
        <f>IF($C9086="","",IFERROR(_xlfn.XLOOKUP($C9086,'1.PrepList'!$I$2:$I$1500,'1.PrepList'!$H$2:$H$1500,"")&amp;"",""))</f>
        <v/>
      </c>
      <c r="D9086" s="638" t="str">
        <f>IF($C9086="","",IFERROR(_xlfn.XLOOKUP($C9086,'1.PrepList'!$I$2:$I$1500,'1.PrepList'!$J$2:$J$1500,"")&amp;"",""))</f>
        <v/>
      </c>
      <c r="E9086" s="638" t="str">
        <f>IF($C9086="","",IFERROR(_xlfn.XLOOKUP($C9086,'1.PrepList'!$I$2:$I$1500,'1.PrepList'!$N$2:$N$1500,"")&amp;"",""))</f>
        <v/>
      </c>
      <c r="F9086" s="638" t="str">
        <f>IF($C9086="","",IFERROR(_xlfn.XLOOKUP($C9086,'1.PrepList'!$I$2:$I$1500,'1.PrepList'!$K$2:$K$1500,"")&amp;"",""))</f>
        <v/>
      </c>
      <c r="H9086" s="644" t="str">
        <f>IF($C9086="","",IFERROR(IF(_xlfn.XLOOKUP($C9086,tbl_StartedStatus[Bold ID],tbl_StartedStatus[Started])="Started","Yes",IF(_xlfn.XLOOKUP($C9086,tbl_StartedStatus[Bold ID],tbl_StartedStatus[Started])="No Show","No Show","")),""))</f>
        <v/>
      </c>
    </row>
    <row r="9087" spans="1:8" ht="15" customHeight="1" thickBot="1">
      <c r="A9087" s="38" t="str">
        <f>IF($C9087="","",IFERROR(_xlfn.XLOOKUP($C9087,'1.PrepList'!$I$2:$I$1500,'1.PrepList'!$G$2:$G$1500,"")&amp;"",""))</f>
        <v/>
      </c>
      <c r="B9087" s="638" t="str">
        <f>IF($C9087="","",IFERROR(_xlfn.XLOOKUP($C9087,'1.PrepList'!$I$2:$I$1500,'1.PrepList'!$H$2:$H$1500,"")&amp;"",""))</f>
        <v/>
      </c>
      <c r="D9087" s="638" t="str">
        <f>IF($C9087="","",IFERROR(_xlfn.XLOOKUP($C9087,'1.PrepList'!$I$2:$I$1500,'1.PrepList'!$J$2:$J$1500,"")&amp;"",""))</f>
        <v/>
      </c>
      <c r="E9087" s="638" t="str">
        <f>IF($C9087="","",IFERROR(_xlfn.XLOOKUP($C9087,'1.PrepList'!$I$2:$I$1500,'1.PrepList'!$N$2:$N$1500,"")&amp;"",""))</f>
        <v/>
      </c>
      <c r="F9087" s="638" t="str">
        <f>IF($C9087="","",IFERROR(_xlfn.XLOOKUP($C9087,'1.PrepList'!$I$2:$I$1500,'1.PrepList'!$K$2:$K$1500,"")&amp;"",""))</f>
        <v/>
      </c>
      <c r="H9087" s="644" t="str">
        <f>IF($C9087="","",IFERROR(IF(_xlfn.XLOOKUP($C9087,tbl_StartedStatus[Bold ID],tbl_StartedStatus[Started])="Started","Yes",IF(_xlfn.XLOOKUP($C9087,tbl_StartedStatus[Bold ID],tbl_StartedStatus[Started])="No Show","No Show","")),""))</f>
        <v/>
      </c>
    </row>
    <row r="9088" spans="1:8" ht="15" customHeight="1" thickBot="1">
      <c r="A9088" s="38" t="str">
        <f>IF($C9088="","",IFERROR(_xlfn.XLOOKUP($C9088,'1.PrepList'!$I$2:$I$1500,'1.PrepList'!$G$2:$G$1500,"")&amp;"",""))</f>
        <v/>
      </c>
      <c r="B9088" s="638" t="str">
        <f>IF($C9088="","",IFERROR(_xlfn.XLOOKUP($C9088,'1.PrepList'!$I$2:$I$1500,'1.PrepList'!$H$2:$H$1500,"")&amp;"",""))</f>
        <v/>
      </c>
      <c r="D9088" s="638" t="str">
        <f>IF($C9088="","",IFERROR(_xlfn.XLOOKUP($C9088,'1.PrepList'!$I$2:$I$1500,'1.PrepList'!$J$2:$J$1500,"")&amp;"",""))</f>
        <v/>
      </c>
      <c r="E9088" s="638" t="str">
        <f>IF($C9088="","",IFERROR(_xlfn.XLOOKUP($C9088,'1.PrepList'!$I$2:$I$1500,'1.PrepList'!$N$2:$N$1500,"")&amp;"",""))</f>
        <v/>
      </c>
      <c r="F9088" s="638" t="str">
        <f>IF($C9088="","",IFERROR(_xlfn.XLOOKUP($C9088,'1.PrepList'!$I$2:$I$1500,'1.PrepList'!$K$2:$K$1500,"")&amp;"",""))</f>
        <v/>
      </c>
      <c r="H9088" s="644" t="str">
        <f>IF($C9088="","",IFERROR(IF(_xlfn.XLOOKUP($C9088,tbl_StartedStatus[Bold ID],tbl_StartedStatus[Started])="Started","Yes",IF(_xlfn.XLOOKUP($C9088,tbl_StartedStatus[Bold ID],tbl_StartedStatus[Started])="No Show","No Show","")),""))</f>
        <v/>
      </c>
    </row>
    <row r="9089" spans="1:8" ht="15" customHeight="1" thickBot="1">
      <c r="A9089" s="38" t="str">
        <f>IF($C9089="","",IFERROR(_xlfn.XLOOKUP($C9089,'1.PrepList'!$I$2:$I$1500,'1.PrepList'!$G$2:$G$1500,"")&amp;"",""))</f>
        <v/>
      </c>
      <c r="B9089" s="638" t="str">
        <f>IF($C9089="","",IFERROR(_xlfn.XLOOKUP($C9089,'1.PrepList'!$I$2:$I$1500,'1.PrepList'!$H$2:$H$1500,"")&amp;"",""))</f>
        <v/>
      </c>
      <c r="D9089" s="638" t="str">
        <f>IF($C9089="","",IFERROR(_xlfn.XLOOKUP($C9089,'1.PrepList'!$I$2:$I$1500,'1.PrepList'!$J$2:$J$1500,"")&amp;"",""))</f>
        <v/>
      </c>
      <c r="E9089" s="638" t="str">
        <f>IF($C9089="","",IFERROR(_xlfn.XLOOKUP($C9089,'1.PrepList'!$I$2:$I$1500,'1.PrepList'!$N$2:$N$1500,"")&amp;"",""))</f>
        <v/>
      </c>
      <c r="F9089" s="638" t="str">
        <f>IF($C9089="","",IFERROR(_xlfn.XLOOKUP($C9089,'1.PrepList'!$I$2:$I$1500,'1.PrepList'!$K$2:$K$1500,"")&amp;"",""))</f>
        <v/>
      </c>
      <c r="H9089" s="644" t="str">
        <f>IF($C9089="","",IFERROR(IF(_xlfn.XLOOKUP($C9089,tbl_StartedStatus[Bold ID],tbl_StartedStatus[Started])="Started","Yes",IF(_xlfn.XLOOKUP($C9089,tbl_StartedStatus[Bold ID],tbl_StartedStatus[Started])="No Show","No Show","")),""))</f>
        <v/>
      </c>
    </row>
    <row r="9090" spans="1:8" ht="15" customHeight="1" thickBot="1">
      <c r="A9090" s="38" t="str">
        <f>IF($C9090="","",IFERROR(_xlfn.XLOOKUP($C9090,'1.PrepList'!$I$2:$I$1500,'1.PrepList'!$G$2:$G$1500,"")&amp;"",""))</f>
        <v/>
      </c>
      <c r="B9090" s="638" t="str">
        <f>IF($C9090="","",IFERROR(_xlfn.XLOOKUP($C9090,'1.PrepList'!$I$2:$I$1500,'1.PrepList'!$H$2:$H$1500,"")&amp;"",""))</f>
        <v/>
      </c>
      <c r="D9090" s="638" t="str">
        <f>IF($C9090="","",IFERROR(_xlfn.XLOOKUP($C9090,'1.PrepList'!$I$2:$I$1500,'1.PrepList'!$J$2:$J$1500,"")&amp;"",""))</f>
        <v/>
      </c>
      <c r="E9090" s="638" t="str">
        <f>IF($C9090="","",IFERROR(_xlfn.XLOOKUP($C9090,'1.PrepList'!$I$2:$I$1500,'1.PrepList'!$N$2:$N$1500,"")&amp;"",""))</f>
        <v/>
      </c>
      <c r="F9090" s="638" t="str">
        <f>IF($C9090="","",IFERROR(_xlfn.XLOOKUP($C9090,'1.PrepList'!$I$2:$I$1500,'1.PrepList'!$K$2:$K$1500,"")&amp;"",""))</f>
        <v/>
      </c>
      <c r="H9090" s="644" t="str">
        <f>IF($C9090="","",IFERROR(IF(_xlfn.XLOOKUP($C9090,tbl_StartedStatus[Bold ID],tbl_StartedStatus[Started])="Started","Yes",IF(_xlfn.XLOOKUP($C9090,tbl_StartedStatus[Bold ID],tbl_StartedStatus[Started])="No Show","No Show","")),""))</f>
        <v/>
      </c>
    </row>
    <row r="9091" spans="1:8" ht="15" customHeight="1" thickBot="1">
      <c r="A9091" s="38" t="str">
        <f>IF($C9091="","",IFERROR(_xlfn.XLOOKUP($C9091,'1.PrepList'!$I$2:$I$1500,'1.PrepList'!$G$2:$G$1500,"")&amp;"",""))</f>
        <v/>
      </c>
      <c r="B9091" s="638" t="str">
        <f>IF($C9091="","",IFERROR(_xlfn.XLOOKUP($C9091,'1.PrepList'!$I$2:$I$1500,'1.PrepList'!$H$2:$H$1500,"")&amp;"",""))</f>
        <v/>
      </c>
      <c r="D9091" s="638" t="str">
        <f>IF($C9091="","",IFERROR(_xlfn.XLOOKUP($C9091,'1.PrepList'!$I$2:$I$1500,'1.PrepList'!$J$2:$J$1500,"")&amp;"",""))</f>
        <v/>
      </c>
      <c r="E9091" s="638" t="str">
        <f>IF($C9091="","",IFERROR(_xlfn.XLOOKUP($C9091,'1.PrepList'!$I$2:$I$1500,'1.PrepList'!$N$2:$N$1500,"")&amp;"",""))</f>
        <v/>
      </c>
      <c r="F9091" s="638" t="str">
        <f>IF($C9091="","",IFERROR(_xlfn.XLOOKUP($C9091,'1.PrepList'!$I$2:$I$1500,'1.PrepList'!$K$2:$K$1500,"")&amp;"",""))</f>
        <v/>
      </c>
      <c r="H9091" s="644" t="str">
        <f>IF($C9091="","",IFERROR(IF(_xlfn.XLOOKUP($C9091,tbl_StartedStatus[Bold ID],tbl_StartedStatus[Started])="Started","Yes",IF(_xlfn.XLOOKUP($C9091,tbl_StartedStatus[Bold ID],tbl_StartedStatus[Started])="No Show","No Show","")),""))</f>
        <v/>
      </c>
    </row>
    <row r="9092" spans="1:8" ht="15" customHeight="1" thickBot="1">
      <c r="A9092" s="38" t="str">
        <f>IF($C9092="","",IFERROR(_xlfn.XLOOKUP($C9092,'1.PrepList'!$I$2:$I$1500,'1.PrepList'!$G$2:$G$1500,"")&amp;"",""))</f>
        <v/>
      </c>
      <c r="B9092" s="638" t="str">
        <f>IF($C9092="","",IFERROR(_xlfn.XLOOKUP($C9092,'1.PrepList'!$I$2:$I$1500,'1.PrepList'!$H$2:$H$1500,"")&amp;"",""))</f>
        <v/>
      </c>
      <c r="D9092" s="638" t="str">
        <f>IF($C9092="","",IFERROR(_xlfn.XLOOKUP($C9092,'1.PrepList'!$I$2:$I$1500,'1.PrepList'!$J$2:$J$1500,"")&amp;"",""))</f>
        <v/>
      </c>
      <c r="E9092" s="638" t="str">
        <f>IF($C9092="","",IFERROR(_xlfn.XLOOKUP($C9092,'1.PrepList'!$I$2:$I$1500,'1.PrepList'!$N$2:$N$1500,"")&amp;"",""))</f>
        <v/>
      </c>
      <c r="F9092" s="638" t="str">
        <f>IF($C9092="","",IFERROR(_xlfn.XLOOKUP($C9092,'1.PrepList'!$I$2:$I$1500,'1.PrepList'!$K$2:$K$1500,"")&amp;"",""))</f>
        <v/>
      </c>
      <c r="H9092" s="644" t="str">
        <f>IF($C9092="","",IFERROR(IF(_xlfn.XLOOKUP($C9092,tbl_StartedStatus[Bold ID],tbl_StartedStatus[Started])="Started","Yes",IF(_xlfn.XLOOKUP($C9092,tbl_StartedStatus[Bold ID],tbl_StartedStatus[Started])="No Show","No Show","")),""))</f>
        <v/>
      </c>
    </row>
    <row r="9093" spans="1:8" ht="15" customHeight="1" thickBot="1">
      <c r="A9093" s="38" t="str">
        <f>IF($C9093="","",IFERROR(_xlfn.XLOOKUP($C9093,'1.PrepList'!$I$2:$I$1500,'1.PrepList'!$G$2:$G$1500,"")&amp;"",""))</f>
        <v/>
      </c>
      <c r="B9093" s="638" t="str">
        <f>IF($C9093="","",IFERROR(_xlfn.XLOOKUP($C9093,'1.PrepList'!$I$2:$I$1500,'1.PrepList'!$H$2:$H$1500,"")&amp;"",""))</f>
        <v/>
      </c>
      <c r="D9093" s="638" t="str">
        <f>IF($C9093="","",IFERROR(_xlfn.XLOOKUP($C9093,'1.PrepList'!$I$2:$I$1500,'1.PrepList'!$J$2:$J$1500,"")&amp;"",""))</f>
        <v/>
      </c>
      <c r="E9093" s="638" t="str">
        <f>IF($C9093="","",IFERROR(_xlfn.XLOOKUP($C9093,'1.PrepList'!$I$2:$I$1500,'1.PrepList'!$N$2:$N$1500,"")&amp;"",""))</f>
        <v/>
      </c>
      <c r="F9093" s="638" t="str">
        <f>IF($C9093="","",IFERROR(_xlfn.XLOOKUP($C9093,'1.PrepList'!$I$2:$I$1500,'1.PrepList'!$K$2:$K$1500,"")&amp;"",""))</f>
        <v/>
      </c>
      <c r="H9093" s="644" t="str">
        <f>IF($C9093="","",IFERROR(IF(_xlfn.XLOOKUP($C9093,tbl_StartedStatus[Bold ID],tbl_StartedStatus[Started])="Started","Yes",IF(_xlfn.XLOOKUP($C9093,tbl_StartedStatus[Bold ID],tbl_StartedStatus[Started])="No Show","No Show","")),""))</f>
        <v/>
      </c>
    </row>
    <row r="9094" spans="1:8" ht="15" customHeight="1" thickBot="1">
      <c r="A9094" s="38" t="str">
        <f>IF($C9094="","",IFERROR(_xlfn.XLOOKUP($C9094,'1.PrepList'!$I$2:$I$1500,'1.PrepList'!$G$2:$G$1500,"")&amp;"",""))</f>
        <v/>
      </c>
      <c r="B9094" s="638" t="str">
        <f>IF($C9094="","",IFERROR(_xlfn.XLOOKUP($C9094,'1.PrepList'!$I$2:$I$1500,'1.PrepList'!$H$2:$H$1500,"")&amp;"",""))</f>
        <v/>
      </c>
      <c r="D9094" s="638" t="str">
        <f>IF($C9094="","",IFERROR(_xlfn.XLOOKUP($C9094,'1.PrepList'!$I$2:$I$1500,'1.PrepList'!$J$2:$J$1500,"")&amp;"",""))</f>
        <v/>
      </c>
      <c r="E9094" s="638" t="str">
        <f>IF($C9094="","",IFERROR(_xlfn.XLOOKUP($C9094,'1.PrepList'!$I$2:$I$1500,'1.PrepList'!$N$2:$N$1500,"")&amp;"",""))</f>
        <v/>
      </c>
      <c r="F9094" s="638" t="str">
        <f>IF($C9094="","",IFERROR(_xlfn.XLOOKUP($C9094,'1.PrepList'!$I$2:$I$1500,'1.PrepList'!$K$2:$K$1500,"")&amp;"",""))</f>
        <v/>
      </c>
      <c r="H9094" s="644" t="str">
        <f>IF($C9094="","",IFERROR(IF(_xlfn.XLOOKUP($C9094,tbl_StartedStatus[Bold ID],tbl_StartedStatus[Started])="Started","Yes",IF(_xlfn.XLOOKUP($C9094,tbl_StartedStatus[Bold ID],tbl_StartedStatus[Started])="No Show","No Show","")),""))</f>
        <v/>
      </c>
    </row>
    <row r="9095" spans="1:8" ht="15" customHeight="1" thickBot="1">
      <c r="A9095" s="38" t="str">
        <f>IF($C9095="","",IFERROR(_xlfn.XLOOKUP($C9095,'1.PrepList'!$I$2:$I$1500,'1.PrepList'!$G$2:$G$1500,"")&amp;"",""))</f>
        <v/>
      </c>
      <c r="B9095" s="638" t="str">
        <f>IF($C9095="","",IFERROR(_xlfn.XLOOKUP($C9095,'1.PrepList'!$I$2:$I$1500,'1.PrepList'!$H$2:$H$1500,"")&amp;"",""))</f>
        <v/>
      </c>
      <c r="D9095" s="638" t="str">
        <f>IF($C9095="","",IFERROR(_xlfn.XLOOKUP($C9095,'1.PrepList'!$I$2:$I$1500,'1.PrepList'!$J$2:$J$1500,"")&amp;"",""))</f>
        <v/>
      </c>
      <c r="E9095" s="638" t="str">
        <f>IF($C9095="","",IFERROR(_xlfn.XLOOKUP($C9095,'1.PrepList'!$I$2:$I$1500,'1.PrepList'!$N$2:$N$1500,"")&amp;"",""))</f>
        <v/>
      </c>
      <c r="F9095" s="638" t="str">
        <f>IF($C9095="","",IFERROR(_xlfn.XLOOKUP($C9095,'1.PrepList'!$I$2:$I$1500,'1.PrepList'!$K$2:$K$1500,"")&amp;"",""))</f>
        <v/>
      </c>
      <c r="H9095" s="644" t="str">
        <f>IF($C9095="","",IFERROR(IF(_xlfn.XLOOKUP($C9095,tbl_StartedStatus[Bold ID],tbl_StartedStatus[Started])="Started","Yes",IF(_xlfn.XLOOKUP($C9095,tbl_StartedStatus[Bold ID],tbl_StartedStatus[Started])="No Show","No Show","")),""))</f>
        <v/>
      </c>
    </row>
    <row r="9096" spans="1:8" ht="15" customHeight="1" thickBot="1">
      <c r="A9096" s="38" t="str">
        <f>IF($C9096="","",IFERROR(_xlfn.XLOOKUP($C9096,'1.PrepList'!$I$2:$I$1500,'1.PrepList'!$G$2:$G$1500,"")&amp;"",""))</f>
        <v/>
      </c>
      <c r="B9096" s="638" t="str">
        <f>IF($C9096="","",IFERROR(_xlfn.XLOOKUP($C9096,'1.PrepList'!$I$2:$I$1500,'1.PrepList'!$H$2:$H$1500,"")&amp;"",""))</f>
        <v/>
      </c>
      <c r="D9096" s="638" t="str">
        <f>IF($C9096="","",IFERROR(_xlfn.XLOOKUP($C9096,'1.PrepList'!$I$2:$I$1500,'1.PrepList'!$J$2:$J$1500,"")&amp;"",""))</f>
        <v/>
      </c>
      <c r="E9096" s="638" t="str">
        <f>IF($C9096="","",IFERROR(_xlfn.XLOOKUP($C9096,'1.PrepList'!$I$2:$I$1500,'1.PrepList'!$N$2:$N$1500,"")&amp;"",""))</f>
        <v/>
      </c>
      <c r="F9096" s="638" t="str">
        <f>IF($C9096="","",IFERROR(_xlfn.XLOOKUP($C9096,'1.PrepList'!$I$2:$I$1500,'1.PrepList'!$K$2:$K$1500,"")&amp;"",""))</f>
        <v/>
      </c>
      <c r="H9096" s="644" t="str">
        <f>IF($C9096="","",IFERROR(IF(_xlfn.XLOOKUP($C9096,tbl_StartedStatus[Bold ID],tbl_StartedStatus[Started])="Started","Yes",IF(_xlfn.XLOOKUP($C9096,tbl_StartedStatus[Bold ID],tbl_StartedStatus[Started])="No Show","No Show","")),""))</f>
        <v/>
      </c>
    </row>
    <row r="9097" spans="1:8" ht="15" customHeight="1" thickBot="1">
      <c r="A9097" s="38" t="str">
        <f>IF($C9097="","",IFERROR(_xlfn.XLOOKUP($C9097,'1.PrepList'!$I$2:$I$1500,'1.PrepList'!$G$2:$G$1500,"")&amp;"",""))</f>
        <v/>
      </c>
      <c r="B9097" s="638" t="str">
        <f>IF($C9097="","",IFERROR(_xlfn.XLOOKUP($C9097,'1.PrepList'!$I$2:$I$1500,'1.PrepList'!$H$2:$H$1500,"")&amp;"",""))</f>
        <v/>
      </c>
      <c r="D9097" s="638" t="str">
        <f>IF($C9097="","",IFERROR(_xlfn.XLOOKUP($C9097,'1.PrepList'!$I$2:$I$1500,'1.PrepList'!$J$2:$J$1500,"")&amp;"",""))</f>
        <v/>
      </c>
      <c r="E9097" s="638" t="str">
        <f>IF($C9097="","",IFERROR(_xlfn.XLOOKUP($C9097,'1.PrepList'!$I$2:$I$1500,'1.PrepList'!$N$2:$N$1500,"")&amp;"",""))</f>
        <v/>
      </c>
      <c r="F9097" s="638" t="str">
        <f>IF($C9097="","",IFERROR(_xlfn.XLOOKUP($C9097,'1.PrepList'!$I$2:$I$1500,'1.PrepList'!$K$2:$K$1500,"")&amp;"",""))</f>
        <v/>
      </c>
      <c r="H9097" s="644" t="str">
        <f>IF($C9097="","",IFERROR(IF(_xlfn.XLOOKUP($C9097,tbl_StartedStatus[Bold ID],tbl_StartedStatus[Started])="Started","Yes",IF(_xlfn.XLOOKUP($C9097,tbl_StartedStatus[Bold ID],tbl_StartedStatus[Started])="No Show","No Show","")),""))</f>
        <v/>
      </c>
    </row>
    <row r="9098" spans="1:8" ht="15" customHeight="1" thickBot="1">
      <c r="A9098" s="38" t="str">
        <f>IF($C9098="","",IFERROR(_xlfn.XLOOKUP($C9098,'1.PrepList'!$I$2:$I$1500,'1.PrepList'!$G$2:$G$1500,"")&amp;"",""))</f>
        <v/>
      </c>
      <c r="B9098" s="638" t="str">
        <f>IF($C9098="","",IFERROR(_xlfn.XLOOKUP($C9098,'1.PrepList'!$I$2:$I$1500,'1.PrepList'!$H$2:$H$1500,"")&amp;"",""))</f>
        <v/>
      </c>
      <c r="D9098" s="638" t="str">
        <f>IF($C9098="","",IFERROR(_xlfn.XLOOKUP($C9098,'1.PrepList'!$I$2:$I$1500,'1.PrepList'!$J$2:$J$1500,"")&amp;"",""))</f>
        <v/>
      </c>
      <c r="E9098" s="638" t="str">
        <f>IF($C9098="","",IFERROR(_xlfn.XLOOKUP($C9098,'1.PrepList'!$I$2:$I$1500,'1.PrepList'!$N$2:$N$1500,"")&amp;"",""))</f>
        <v/>
      </c>
      <c r="F9098" s="638" t="str">
        <f>IF($C9098="","",IFERROR(_xlfn.XLOOKUP($C9098,'1.PrepList'!$I$2:$I$1500,'1.PrepList'!$K$2:$K$1500,"")&amp;"",""))</f>
        <v/>
      </c>
      <c r="H9098" s="644" t="str">
        <f>IF($C9098="","",IFERROR(IF(_xlfn.XLOOKUP($C9098,tbl_StartedStatus[Bold ID],tbl_StartedStatus[Started])="Started","Yes",IF(_xlfn.XLOOKUP($C9098,tbl_StartedStatus[Bold ID],tbl_StartedStatus[Started])="No Show","No Show","")),""))</f>
        <v/>
      </c>
    </row>
    <row r="9099" spans="1:8" ht="15" customHeight="1" thickBot="1">
      <c r="A9099" s="38" t="str">
        <f>IF($C9099="","",IFERROR(_xlfn.XLOOKUP($C9099,'1.PrepList'!$I$2:$I$1500,'1.PrepList'!$G$2:$G$1500,"")&amp;"",""))</f>
        <v/>
      </c>
      <c r="B9099" s="638" t="str">
        <f>IF($C9099="","",IFERROR(_xlfn.XLOOKUP($C9099,'1.PrepList'!$I$2:$I$1500,'1.PrepList'!$H$2:$H$1500,"")&amp;"",""))</f>
        <v/>
      </c>
      <c r="D9099" s="638" t="str">
        <f>IF($C9099="","",IFERROR(_xlfn.XLOOKUP($C9099,'1.PrepList'!$I$2:$I$1500,'1.PrepList'!$J$2:$J$1500,"")&amp;"",""))</f>
        <v/>
      </c>
      <c r="E9099" s="638" t="str">
        <f>IF($C9099="","",IFERROR(_xlfn.XLOOKUP($C9099,'1.PrepList'!$I$2:$I$1500,'1.PrepList'!$N$2:$N$1500,"")&amp;"",""))</f>
        <v/>
      </c>
      <c r="F9099" s="638" t="str">
        <f>IF($C9099="","",IFERROR(_xlfn.XLOOKUP($C9099,'1.PrepList'!$I$2:$I$1500,'1.PrepList'!$K$2:$K$1500,"")&amp;"",""))</f>
        <v/>
      </c>
      <c r="H9099" s="644" t="str">
        <f>IF($C9099="","",IFERROR(IF(_xlfn.XLOOKUP($C9099,tbl_StartedStatus[Bold ID],tbl_StartedStatus[Started])="Started","Yes",IF(_xlfn.XLOOKUP($C9099,tbl_StartedStatus[Bold ID],tbl_StartedStatus[Started])="No Show","No Show","")),""))</f>
        <v/>
      </c>
    </row>
    <row r="9100" spans="1:8" ht="15" customHeight="1" thickBot="1">
      <c r="A9100" s="38" t="str">
        <f>IF($C9100="","",IFERROR(_xlfn.XLOOKUP($C9100,'1.PrepList'!$I$2:$I$1500,'1.PrepList'!$G$2:$G$1500,"")&amp;"",""))</f>
        <v/>
      </c>
      <c r="B9100" s="638" t="str">
        <f>IF($C9100="","",IFERROR(_xlfn.XLOOKUP($C9100,'1.PrepList'!$I$2:$I$1500,'1.PrepList'!$H$2:$H$1500,"")&amp;"",""))</f>
        <v/>
      </c>
      <c r="D9100" s="638" t="str">
        <f>IF($C9100="","",IFERROR(_xlfn.XLOOKUP($C9100,'1.PrepList'!$I$2:$I$1500,'1.PrepList'!$J$2:$J$1500,"")&amp;"",""))</f>
        <v/>
      </c>
      <c r="E9100" s="638" t="str">
        <f>IF($C9100="","",IFERROR(_xlfn.XLOOKUP($C9100,'1.PrepList'!$I$2:$I$1500,'1.PrepList'!$N$2:$N$1500,"")&amp;"",""))</f>
        <v/>
      </c>
      <c r="F9100" s="638" t="str">
        <f>IF($C9100="","",IFERROR(_xlfn.XLOOKUP($C9100,'1.PrepList'!$I$2:$I$1500,'1.PrepList'!$K$2:$K$1500,"")&amp;"",""))</f>
        <v/>
      </c>
      <c r="H9100" s="644" t="str">
        <f>IF($C9100="","",IFERROR(IF(_xlfn.XLOOKUP($C9100,tbl_StartedStatus[Bold ID],tbl_StartedStatus[Started])="Started","Yes",IF(_xlfn.XLOOKUP($C9100,tbl_StartedStatus[Bold ID],tbl_StartedStatus[Started])="No Show","No Show","")),""))</f>
        <v/>
      </c>
    </row>
    <row r="9101" spans="1:8" ht="15" customHeight="1" thickBot="1">
      <c r="A9101" s="38" t="str">
        <f>IF($C9101="","",IFERROR(_xlfn.XLOOKUP($C9101,'1.PrepList'!$I$2:$I$1500,'1.PrepList'!$G$2:$G$1500,"")&amp;"",""))</f>
        <v/>
      </c>
      <c r="B9101" s="638" t="str">
        <f>IF($C9101="","",IFERROR(_xlfn.XLOOKUP($C9101,'1.PrepList'!$I$2:$I$1500,'1.PrepList'!$H$2:$H$1500,"")&amp;"",""))</f>
        <v/>
      </c>
      <c r="D9101" s="638" t="str">
        <f>IF($C9101="","",IFERROR(_xlfn.XLOOKUP($C9101,'1.PrepList'!$I$2:$I$1500,'1.PrepList'!$J$2:$J$1500,"")&amp;"",""))</f>
        <v/>
      </c>
      <c r="E9101" s="638" t="str">
        <f>IF($C9101="","",IFERROR(_xlfn.XLOOKUP($C9101,'1.PrepList'!$I$2:$I$1500,'1.PrepList'!$N$2:$N$1500,"")&amp;"",""))</f>
        <v/>
      </c>
      <c r="F9101" s="638" t="str">
        <f>IF($C9101="","",IFERROR(_xlfn.XLOOKUP($C9101,'1.PrepList'!$I$2:$I$1500,'1.PrepList'!$K$2:$K$1500,"")&amp;"",""))</f>
        <v/>
      </c>
      <c r="H9101" s="644" t="str">
        <f>IF($C9101="","",IFERROR(IF(_xlfn.XLOOKUP($C9101,tbl_StartedStatus[Bold ID],tbl_StartedStatus[Started])="Started","Yes",IF(_xlfn.XLOOKUP($C9101,tbl_StartedStatus[Bold ID],tbl_StartedStatus[Started])="No Show","No Show","")),""))</f>
        <v/>
      </c>
    </row>
    <row r="9102" spans="1:8" ht="15" customHeight="1" thickBot="1">
      <c r="A9102" s="38" t="str">
        <f>IF($C9102="","",IFERROR(_xlfn.XLOOKUP($C9102,'1.PrepList'!$I$2:$I$1500,'1.PrepList'!$G$2:$G$1500,"")&amp;"",""))</f>
        <v/>
      </c>
      <c r="B9102" s="638" t="str">
        <f>IF($C9102="","",IFERROR(_xlfn.XLOOKUP($C9102,'1.PrepList'!$I$2:$I$1500,'1.PrepList'!$H$2:$H$1500,"")&amp;"",""))</f>
        <v/>
      </c>
      <c r="D9102" s="638" t="str">
        <f>IF($C9102="","",IFERROR(_xlfn.XLOOKUP($C9102,'1.PrepList'!$I$2:$I$1500,'1.PrepList'!$J$2:$J$1500,"")&amp;"",""))</f>
        <v/>
      </c>
      <c r="E9102" s="638" t="str">
        <f>IF($C9102="","",IFERROR(_xlfn.XLOOKUP($C9102,'1.PrepList'!$I$2:$I$1500,'1.PrepList'!$N$2:$N$1500,"")&amp;"",""))</f>
        <v/>
      </c>
      <c r="F9102" s="638" t="str">
        <f>IF($C9102="","",IFERROR(_xlfn.XLOOKUP($C9102,'1.PrepList'!$I$2:$I$1500,'1.PrepList'!$K$2:$K$1500,"")&amp;"",""))</f>
        <v/>
      </c>
      <c r="H9102" s="644" t="str">
        <f>IF($C9102="","",IFERROR(IF(_xlfn.XLOOKUP($C9102,tbl_StartedStatus[Bold ID],tbl_StartedStatus[Started])="Started","Yes",IF(_xlfn.XLOOKUP($C9102,tbl_StartedStatus[Bold ID],tbl_StartedStatus[Started])="No Show","No Show","")),""))</f>
        <v/>
      </c>
    </row>
    <row r="9103" spans="1:8" ht="15" customHeight="1" thickBot="1">
      <c r="A9103" s="38" t="str">
        <f>IF($C9103="","",IFERROR(_xlfn.XLOOKUP($C9103,'1.PrepList'!$I$2:$I$1500,'1.PrepList'!$G$2:$G$1500,"")&amp;"",""))</f>
        <v/>
      </c>
      <c r="B9103" s="638" t="str">
        <f>IF($C9103="","",IFERROR(_xlfn.XLOOKUP($C9103,'1.PrepList'!$I$2:$I$1500,'1.PrepList'!$H$2:$H$1500,"")&amp;"",""))</f>
        <v/>
      </c>
      <c r="D9103" s="638" t="str">
        <f>IF($C9103="","",IFERROR(_xlfn.XLOOKUP($C9103,'1.PrepList'!$I$2:$I$1500,'1.PrepList'!$J$2:$J$1500,"")&amp;"",""))</f>
        <v/>
      </c>
      <c r="E9103" s="638" t="str">
        <f>IF($C9103="","",IFERROR(_xlfn.XLOOKUP($C9103,'1.PrepList'!$I$2:$I$1500,'1.PrepList'!$N$2:$N$1500,"")&amp;"",""))</f>
        <v/>
      </c>
      <c r="F9103" s="638" t="str">
        <f>IF($C9103="","",IFERROR(_xlfn.XLOOKUP($C9103,'1.PrepList'!$I$2:$I$1500,'1.PrepList'!$K$2:$K$1500,"")&amp;"",""))</f>
        <v/>
      </c>
      <c r="H9103" s="644" t="str">
        <f>IF($C9103="","",IFERROR(IF(_xlfn.XLOOKUP($C9103,tbl_StartedStatus[Bold ID],tbl_StartedStatus[Started])="Started","Yes",IF(_xlfn.XLOOKUP($C9103,tbl_StartedStatus[Bold ID],tbl_StartedStatus[Started])="No Show","No Show","")),""))</f>
        <v/>
      </c>
    </row>
    <row r="9104" spans="1:8" ht="15" customHeight="1" thickBot="1">
      <c r="A9104" s="38" t="str">
        <f>IF($C9104="","",IFERROR(_xlfn.XLOOKUP($C9104,'1.PrepList'!$I$2:$I$1500,'1.PrepList'!$G$2:$G$1500,"")&amp;"",""))</f>
        <v/>
      </c>
      <c r="B9104" s="638" t="str">
        <f>IF($C9104="","",IFERROR(_xlfn.XLOOKUP($C9104,'1.PrepList'!$I$2:$I$1500,'1.PrepList'!$H$2:$H$1500,"")&amp;"",""))</f>
        <v/>
      </c>
      <c r="D9104" s="638" t="str">
        <f>IF($C9104="","",IFERROR(_xlfn.XLOOKUP($C9104,'1.PrepList'!$I$2:$I$1500,'1.PrepList'!$J$2:$J$1500,"")&amp;"",""))</f>
        <v/>
      </c>
      <c r="E9104" s="638" t="str">
        <f>IF($C9104="","",IFERROR(_xlfn.XLOOKUP($C9104,'1.PrepList'!$I$2:$I$1500,'1.PrepList'!$N$2:$N$1500,"")&amp;"",""))</f>
        <v/>
      </c>
      <c r="F9104" s="638" t="str">
        <f>IF($C9104="","",IFERROR(_xlfn.XLOOKUP($C9104,'1.PrepList'!$I$2:$I$1500,'1.PrepList'!$K$2:$K$1500,"")&amp;"",""))</f>
        <v/>
      </c>
      <c r="H9104" s="644" t="str">
        <f>IF($C9104="","",IFERROR(IF(_xlfn.XLOOKUP($C9104,tbl_StartedStatus[Bold ID],tbl_StartedStatus[Started])="Started","Yes",IF(_xlfn.XLOOKUP($C9104,tbl_StartedStatus[Bold ID],tbl_StartedStatus[Started])="No Show","No Show","")),""))</f>
        <v/>
      </c>
    </row>
    <row r="9105" spans="1:8" ht="15" customHeight="1" thickBot="1">
      <c r="A9105" s="38" t="str">
        <f>IF($C9105="","",IFERROR(_xlfn.XLOOKUP($C9105,'1.PrepList'!$I$2:$I$1500,'1.PrepList'!$G$2:$G$1500,"")&amp;"",""))</f>
        <v/>
      </c>
      <c r="B9105" s="638" t="str">
        <f>IF($C9105="","",IFERROR(_xlfn.XLOOKUP($C9105,'1.PrepList'!$I$2:$I$1500,'1.PrepList'!$H$2:$H$1500,"")&amp;"",""))</f>
        <v/>
      </c>
      <c r="D9105" s="638" t="str">
        <f>IF($C9105="","",IFERROR(_xlfn.XLOOKUP($C9105,'1.PrepList'!$I$2:$I$1500,'1.PrepList'!$J$2:$J$1500,"")&amp;"",""))</f>
        <v/>
      </c>
      <c r="E9105" s="638" t="str">
        <f>IF($C9105="","",IFERROR(_xlfn.XLOOKUP($C9105,'1.PrepList'!$I$2:$I$1500,'1.PrepList'!$N$2:$N$1500,"")&amp;"",""))</f>
        <v/>
      </c>
      <c r="F9105" s="638" t="str">
        <f>IF($C9105="","",IFERROR(_xlfn.XLOOKUP($C9105,'1.PrepList'!$I$2:$I$1500,'1.PrepList'!$K$2:$K$1500,"")&amp;"",""))</f>
        <v/>
      </c>
      <c r="H9105" s="644" t="str">
        <f>IF($C9105="","",IFERROR(IF(_xlfn.XLOOKUP($C9105,tbl_StartedStatus[Bold ID],tbl_StartedStatus[Started])="Started","Yes",IF(_xlfn.XLOOKUP($C9105,tbl_StartedStatus[Bold ID],tbl_StartedStatus[Started])="No Show","No Show","")),""))</f>
        <v/>
      </c>
    </row>
    <row r="9106" spans="1:8" ht="15" customHeight="1" thickBot="1">
      <c r="A9106" s="38" t="str">
        <f>IF($C9106="","",IFERROR(_xlfn.XLOOKUP($C9106,'1.PrepList'!$I$2:$I$1500,'1.PrepList'!$G$2:$G$1500,"")&amp;"",""))</f>
        <v/>
      </c>
      <c r="B9106" s="638" t="str">
        <f>IF($C9106="","",IFERROR(_xlfn.XLOOKUP($C9106,'1.PrepList'!$I$2:$I$1500,'1.PrepList'!$H$2:$H$1500,"")&amp;"",""))</f>
        <v/>
      </c>
      <c r="D9106" s="638" t="str">
        <f>IF($C9106="","",IFERROR(_xlfn.XLOOKUP($C9106,'1.PrepList'!$I$2:$I$1500,'1.PrepList'!$J$2:$J$1500,"")&amp;"",""))</f>
        <v/>
      </c>
      <c r="E9106" s="638" t="str">
        <f>IF($C9106="","",IFERROR(_xlfn.XLOOKUP($C9106,'1.PrepList'!$I$2:$I$1500,'1.PrepList'!$N$2:$N$1500,"")&amp;"",""))</f>
        <v/>
      </c>
      <c r="F9106" s="638" t="str">
        <f>IF($C9106="","",IFERROR(_xlfn.XLOOKUP($C9106,'1.PrepList'!$I$2:$I$1500,'1.PrepList'!$K$2:$K$1500,"")&amp;"",""))</f>
        <v/>
      </c>
      <c r="H9106" s="644" t="str">
        <f>IF($C9106="","",IFERROR(IF(_xlfn.XLOOKUP($C9106,tbl_StartedStatus[Bold ID],tbl_StartedStatus[Started])="Started","Yes",IF(_xlfn.XLOOKUP($C9106,tbl_StartedStatus[Bold ID],tbl_StartedStatus[Started])="No Show","No Show","")),""))</f>
        <v/>
      </c>
    </row>
    <row r="9107" spans="1:8" ht="15" customHeight="1" thickBot="1">
      <c r="A9107" s="38" t="str">
        <f>IF($C9107="","",IFERROR(_xlfn.XLOOKUP($C9107,'1.PrepList'!$I$2:$I$1500,'1.PrepList'!$G$2:$G$1500,"")&amp;"",""))</f>
        <v/>
      </c>
      <c r="B9107" s="638" t="str">
        <f>IF($C9107="","",IFERROR(_xlfn.XLOOKUP($C9107,'1.PrepList'!$I$2:$I$1500,'1.PrepList'!$H$2:$H$1500,"")&amp;"",""))</f>
        <v/>
      </c>
      <c r="D9107" s="638" t="str">
        <f>IF($C9107="","",IFERROR(_xlfn.XLOOKUP($C9107,'1.PrepList'!$I$2:$I$1500,'1.PrepList'!$J$2:$J$1500,"")&amp;"",""))</f>
        <v/>
      </c>
      <c r="E9107" s="638" t="str">
        <f>IF($C9107="","",IFERROR(_xlfn.XLOOKUP($C9107,'1.PrepList'!$I$2:$I$1500,'1.PrepList'!$N$2:$N$1500,"")&amp;"",""))</f>
        <v/>
      </c>
      <c r="F9107" s="638" t="str">
        <f>IF($C9107="","",IFERROR(_xlfn.XLOOKUP($C9107,'1.PrepList'!$I$2:$I$1500,'1.PrepList'!$K$2:$K$1500,"")&amp;"",""))</f>
        <v/>
      </c>
      <c r="H9107" s="644" t="str">
        <f>IF($C9107="","",IFERROR(IF(_xlfn.XLOOKUP($C9107,tbl_StartedStatus[Bold ID],tbl_StartedStatus[Started])="Started","Yes",IF(_xlfn.XLOOKUP($C9107,tbl_StartedStatus[Bold ID],tbl_StartedStatus[Started])="No Show","No Show","")),""))</f>
        <v/>
      </c>
    </row>
    <row r="9108" spans="1:8" ht="15" customHeight="1" thickBot="1">
      <c r="A9108" s="38" t="str">
        <f>IF($C9108="","",IFERROR(_xlfn.XLOOKUP($C9108,'1.PrepList'!$I$2:$I$1500,'1.PrepList'!$G$2:$G$1500,"")&amp;"",""))</f>
        <v/>
      </c>
      <c r="B9108" s="638" t="str">
        <f>IF($C9108="","",IFERROR(_xlfn.XLOOKUP($C9108,'1.PrepList'!$I$2:$I$1500,'1.PrepList'!$H$2:$H$1500,"")&amp;"",""))</f>
        <v/>
      </c>
      <c r="D9108" s="638" t="str">
        <f>IF($C9108="","",IFERROR(_xlfn.XLOOKUP($C9108,'1.PrepList'!$I$2:$I$1500,'1.PrepList'!$J$2:$J$1500,"")&amp;"",""))</f>
        <v/>
      </c>
      <c r="E9108" s="638" t="str">
        <f>IF($C9108="","",IFERROR(_xlfn.XLOOKUP($C9108,'1.PrepList'!$I$2:$I$1500,'1.PrepList'!$N$2:$N$1500,"")&amp;"",""))</f>
        <v/>
      </c>
      <c r="F9108" s="638" t="str">
        <f>IF($C9108="","",IFERROR(_xlfn.XLOOKUP($C9108,'1.PrepList'!$I$2:$I$1500,'1.PrepList'!$K$2:$K$1500,"")&amp;"",""))</f>
        <v/>
      </c>
      <c r="H9108" s="644" t="str">
        <f>IF($C9108="","",IFERROR(IF(_xlfn.XLOOKUP($C9108,tbl_StartedStatus[Bold ID],tbl_StartedStatus[Started])="Started","Yes",IF(_xlfn.XLOOKUP($C9108,tbl_StartedStatus[Bold ID],tbl_StartedStatus[Started])="No Show","No Show","")),""))</f>
        <v/>
      </c>
    </row>
    <row r="9109" spans="1:8" ht="15" customHeight="1" thickBot="1">
      <c r="A9109" s="38" t="str">
        <f>IF($C9109="","",IFERROR(_xlfn.XLOOKUP($C9109,'1.PrepList'!$I$2:$I$1500,'1.PrepList'!$G$2:$G$1500,"")&amp;"",""))</f>
        <v/>
      </c>
      <c r="B9109" s="638" t="str">
        <f>IF($C9109="","",IFERROR(_xlfn.XLOOKUP($C9109,'1.PrepList'!$I$2:$I$1500,'1.PrepList'!$H$2:$H$1500,"")&amp;"",""))</f>
        <v/>
      </c>
      <c r="D9109" s="638" t="str">
        <f>IF($C9109="","",IFERROR(_xlfn.XLOOKUP($C9109,'1.PrepList'!$I$2:$I$1500,'1.PrepList'!$J$2:$J$1500,"")&amp;"",""))</f>
        <v/>
      </c>
      <c r="E9109" s="638" t="str">
        <f>IF($C9109="","",IFERROR(_xlfn.XLOOKUP($C9109,'1.PrepList'!$I$2:$I$1500,'1.PrepList'!$N$2:$N$1500,"")&amp;"",""))</f>
        <v/>
      </c>
      <c r="F9109" s="638" t="str">
        <f>IF($C9109="","",IFERROR(_xlfn.XLOOKUP($C9109,'1.PrepList'!$I$2:$I$1500,'1.PrepList'!$K$2:$K$1500,"")&amp;"",""))</f>
        <v/>
      </c>
      <c r="H9109" s="644" t="str">
        <f>IF($C9109="","",IFERROR(IF(_xlfn.XLOOKUP($C9109,tbl_StartedStatus[Bold ID],tbl_StartedStatus[Started])="Started","Yes",IF(_xlfn.XLOOKUP($C9109,tbl_StartedStatus[Bold ID],tbl_StartedStatus[Started])="No Show","No Show","")),""))</f>
        <v/>
      </c>
    </row>
    <row r="9110" spans="1:8" ht="15" customHeight="1" thickBot="1">
      <c r="A9110" s="38" t="str">
        <f>IF($C9110="","",IFERROR(_xlfn.XLOOKUP($C9110,'1.PrepList'!$I$2:$I$1500,'1.PrepList'!$G$2:$G$1500,"")&amp;"",""))</f>
        <v/>
      </c>
      <c r="B9110" s="638" t="str">
        <f>IF($C9110="","",IFERROR(_xlfn.XLOOKUP($C9110,'1.PrepList'!$I$2:$I$1500,'1.PrepList'!$H$2:$H$1500,"")&amp;"",""))</f>
        <v/>
      </c>
      <c r="D9110" s="638" t="str">
        <f>IF($C9110="","",IFERROR(_xlfn.XLOOKUP($C9110,'1.PrepList'!$I$2:$I$1500,'1.PrepList'!$J$2:$J$1500,"")&amp;"",""))</f>
        <v/>
      </c>
      <c r="E9110" s="638" t="str">
        <f>IF($C9110="","",IFERROR(_xlfn.XLOOKUP($C9110,'1.PrepList'!$I$2:$I$1500,'1.PrepList'!$N$2:$N$1500,"")&amp;"",""))</f>
        <v/>
      </c>
      <c r="F9110" s="638" t="str">
        <f>IF($C9110="","",IFERROR(_xlfn.XLOOKUP($C9110,'1.PrepList'!$I$2:$I$1500,'1.PrepList'!$K$2:$K$1500,"")&amp;"",""))</f>
        <v/>
      </c>
      <c r="H9110" s="644" t="str">
        <f>IF($C9110="","",IFERROR(IF(_xlfn.XLOOKUP($C9110,tbl_StartedStatus[Bold ID],tbl_StartedStatus[Started])="Started","Yes",IF(_xlfn.XLOOKUP($C9110,tbl_StartedStatus[Bold ID],tbl_StartedStatus[Started])="No Show","No Show","")),""))</f>
        <v/>
      </c>
    </row>
    <row r="9111" spans="1:8" ht="15" customHeight="1" thickBot="1">
      <c r="A9111" s="38" t="str">
        <f>IF($C9111="","",IFERROR(_xlfn.XLOOKUP($C9111,'1.PrepList'!$I$2:$I$1500,'1.PrepList'!$G$2:$G$1500,"")&amp;"",""))</f>
        <v/>
      </c>
      <c r="B9111" s="638" t="str">
        <f>IF($C9111="","",IFERROR(_xlfn.XLOOKUP($C9111,'1.PrepList'!$I$2:$I$1500,'1.PrepList'!$H$2:$H$1500,"")&amp;"",""))</f>
        <v/>
      </c>
      <c r="D9111" s="638" t="str">
        <f>IF($C9111="","",IFERROR(_xlfn.XLOOKUP($C9111,'1.PrepList'!$I$2:$I$1500,'1.PrepList'!$J$2:$J$1500,"")&amp;"",""))</f>
        <v/>
      </c>
      <c r="E9111" s="638" t="str">
        <f>IF($C9111="","",IFERROR(_xlfn.XLOOKUP($C9111,'1.PrepList'!$I$2:$I$1500,'1.PrepList'!$N$2:$N$1500,"")&amp;"",""))</f>
        <v/>
      </c>
      <c r="F9111" s="638" t="str">
        <f>IF($C9111="","",IFERROR(_xlfn.XLOOKUP($C9111,'1.PrepList'!$I$2:$I$1500,'1.PrepList'!$K$2:$K$1500,"")&amp;"",""))</f>
        <v/>
      </c>
      <c r="H9111" s="644" t="str">
        <f>IF($C9111="","",IFERROR(IF(_xlfn.XLOOKUP($C9111,tbl_StartedStatus[Bold ID],tbl_StartedStatus[Started])="Started","Yes",IF(_xlfn.XLOOKUP($C9111,tbl_StartedStatus[Bold ID],tbl_StartedStatus[Started])="No Show","No Show","")),""))</f>
        <v/>
      </c>
    </row>
    <row r="9112" spans="1:8" ht="15" customHeight="1" thickBot="1">
      <c r="A9112" s="38" t="str">
        <f>IF($C9112="","",IFERROR(_xlfn.XLOOKUP($C9112,'1.PrepList'!$I$2:$I$1500,'1.PrepList'!$G$2:$G$1500,"")&amp;"",""))</f>
        <v/>
      </c>
      <c r="B9112" s="638" t="str">
        <f>IF($C9112="","",IFERROR(_xlfn.XLOOKUP($C9112,'1.PrepList'!$I$2:$I$1500,'1.PrepList'!$H$2:$H$1500,"")&amp;"",""))</f>
        <v/>
      </c>
      <c r="D9112" s="638" t="str">
        <f>IF($C9112="","",IFERROR(_xlfn.XLOOKUP($C9112,'1.PrepList'!$I$2:$I$1500,'1.PrepList'!$J$2:$J$1500,"")&amp;"",""))</f>
        <v/>
      </c>
      <c r="E9112" s="638" t="str">
        <f>IF($C9112="","",IFERROR(_xlfn.XLOOKUP($C9112,'1.PrepList'!$I$2:$I$1500,'1.PrepList'!$N$2:$N$1500,"")&amp;"",""))</f>
        <v/>
      </c>
      <c r="F9112" s="638" t="str">
        <f>IF($C9112="","",IFERROR(_xlfn.XLOOKUP($C9112,'1.PrepList'!$I$2:$I$1500,'1.PrepList'!$K$2:$K$1500,"")&amp;"",""))</f>
        <v/>
      </c>
      <c r="H9112" s="644" t="str">
        <f>IF($C9112="","",IFERROR(IF(_xlfn.XLOOKUP($C9112,tbl_StartedStatus[Bold ID],tbl_StartedStatus[Started])="Started","Yes",IF(_xlfn.XLOOKUP($C9112,tbl_StartedStatus[Bold ID],tbl_StartedStatus[Started])="No Show","No Show","")),""))</f>
        <v/>
      </c>
    </row>
    <row r="9113" spans="1:8" ht="15" customHeight="1" thickBot="1">
      <c r="A9113" s="38" t="str">
        <f>IF($C9113="","",IFERROR(_xlfn.XLOOKUP($C9113,'1.PrepList'!$I$2:$I$1500,'1.PrepList'!$G$2:$G$1500,"")&amp;"",""))</f>
        <v/>
      </c>
      <c r="B9113" s="638" t="str">
        <f>IF($C9113="","",IFERROR(_xlfn.XLOOKUP($C9113,'1.PrepList'!$I$2:$I$1500,'1.PrepList'!$H$2:$H$1500,"")&amp;"",""))</f>
        <v/>
      </c>
      <c r="D9113" s="638" t="str">
        <f>IF($C9113="","",IFERROR(_xlfn.XLOOKUP($C9113,'1.PrepList'!$I$2:$I$1500,'1.PrepList'!$J$2:$J$1500,"")&amp;"",""))</f>
        <v/>
      </c>
      <c r="E9113" s="638" t="str">
        <f>IF($C9113="","",IFERROR(_xlfn.XLOOKUP($C9113,'1.PrepList'!$I$2:$I$1500,'1.PrepList'!$N$2:$N$1500,"")&amp;"",""))</f>
        <v/>
      </c>
      <c r="F9113" s="638" t="str">
        <f>IF($C9113="","",IFERROR(_xlfn.XLOOKUP($C9113,'1.PrepList'!$I$2:$I$1500,'1.PrepList'!$K$2:$K$1500,"")&amp;"",""))</f>
        <v/>
      </c>
      <c r="H9113" s="644" t="str">
        <f>IF($C9113="","",IFERROR(IF(_xlfn.XLOOKUP($C9113,tbl_StartedStatus[Bold ID],tbl_StartedStatus[Started])="Started","Yes",IF(_xlfn.XLOOKUP($C9113,tbl_StartedStatus[Bold ID],tbl_StartedStatus[Started])="No Show","No Show","")),""))</f>
        <v/>
      </c>
    </row>
    <row r="9114" spans="1:8" ht="15" customHeight="1" thickBot="1">
      <c r="A9114" s="38" t="str">
        <f>IF($C9114="","",IFERROR(_xlfn.XLOOKUP($C9114,'1.PrepList'!$I$2:$I$1500,'1.PrepList'!$G$2:$G$1500,"")&amp;"",""))</f>
        <v/>
      </c>
      <c r="B9114" s="638" t="str">
        <f>IF($C9114="","",IFERROR(_xlfn.XLOOKUP($C9114,'1.PrepList'!$I$2:$I$1500,'1.PrepList'!$H$2:$H$1500,"")&amp;"",""))</f>
        <v/>
      </c>
      <c r="D9114" s="638" t="str">
        <f>IF($C9114="","",IFERROR(_xlfn.XLOOKUP($C9114,'1.PrepList'!$I$2:$I$1500,'1.PrepList'!$J$2:$J$1500,"")&amp;"",""))</f>
        <v/>
      </c>
      <c r="E9114" s="638" t="str">
        <f>IF($C9114="","",IFERROR(_xlfn.XLOOKUP($C9114,'1.PrepList'!$I$2:$I$1500,'1.PrepList'!$N$2:$N$1500,"")&amp;"",""))</f>
        <v/>
      </c>
      <c r="F9114" s="638" t="str">
        <f>IF($C9114="","",IFERROR(_xlfn.XLOOKUP($C9114,'1.PrepList'!$I$2:$I$1500,'1.PrepList'!$K$2:$K$1500,"")&amp;"",""))</f>
        <v/>
      </c>
      <c r="H9114" s="644" t="str">
        <f>IF($C9114="","",IFERROR(IF(_xlfn.XLOOKUP($C9114,tbl_StartedStatus[Bold ID],tbl_StartedStatus[Started])="Started","Yes",IF(_xlfn.XLOOKUP($C9114,tbl_StartedStatus[Bold ID],tbl_StartedStatus[Started])="No Show","No Show","")),""))</f>
        <v/>
      </c>
    </row>
    <row r="9115" spans="1:8" ht="15" customHeight="1" thickBot="1">
      <c r="A9115" s="38" t="str">
        <f>IF($C9115="","",IFERROR(_xlfn.XLOOKUP($C9115,'1.PrepList'!$I$2:$I$1500,'1.PrepList'!$G$2:$G$1500,"")&amp;"",""))</f>
        <v/>
      </c>
      <c r="B9115" s="638" t="str">
        <f>IF($C9115="","",IFERROR(_xlfn.XLOOKUP($C9115,'1.PrepList'!$I$2:$I$1500,'1.PrepList'!$H$2:$H$1500,"")&amp;"",""))</f>
        <v/>
      </c>
      <c r="D9115" s="638" t="str">
        <f>IF($C9115="","",IFERROR(_xlfn.XLOOKUP($C9115,'1.PrepList'!$I$2:$I$1500,'1.PrepList'!$J$2:$J$1500,"")&amp;"",""))</f>
        <v/>
      </c>
      <c r="E9115" s="638" t="str">
        <f>IF($C9115="","",IFERROR(_xlfn.XLOOKUP($C9115,'1.PrepList'!$I$2:$I$1500,'1.PrepList'!$N$2:$N$1500,"")&amp;"",""))</f>
        <v/>
      </c>
      <c r="F9115" s="638" t="str">
        <f>IF($C9115="","",IFERROR(_xlfn.XLOOKUP($C9115,'1.PrepList'!$I$2:$I$1500,'1.PrepList'!$K$2:$K$1500,"")&amp;"",""))</f>
        <v/>
      </c>
      <c r="H9115" s="644" t="str">
        <f>IF($C9115="","",IFERROR(IF(_xlfn.XLOOKUP($C9115,tbl_StartedStatus[Bold ID],tbl_StartedStatus[Started])="Started","Yes",IF(_xlfn.XLOOKUP($C9115,tbl_StartedStatus[Bold ID],tbl_StartedStatus[Started])="No Show","No Show","")),""))</f>
        <v/>
      </c>
    </row>
    <row r="9116" spans="1:8" ht="15" customHeight="1" thickBot="1">
      <c r="A9116" s="38" t="str">
        <f>IF($C9116="","",IFERROR(_xlfn.XLOOKUP($C9116,'1.PrepList'!$I$2:$I$1500,'1.PrepList'!$G$2:$G$1500,"")&amp;"",""))</f>
        <v/>
      </c>
      <c r="B9116" s="638" t="str">
        <f>IF($C9116="","",IFERROR(_xlfn.XLOOKUP($C9116,'1.PrepList'!$I$2:$I$1500,'1.PrepList'!$H$2:$H$1500,"")&amp;"",""))</f>
        <v/>
      </c>
      <c r="D9116" s="638" t="str">
        <f>IF($C9116="","",IFERROR(_xlfn.XLOOKUP($C9116,'1.PrepList'!$I$2:$I$1500,'1.PrepList'!$J$2:$J$1500,"")&amp;"",""))</f>
        <v/>
      </c>
      <c r="E9116" s="638" t="str">
        <f>IF($C9116="","",IFERROR(_xlfn.XLOOKUP($C9116,'1.PrepList'!$I$2:$I$1500,'1.PrepList'!$N$2:$N$1500,"")&amp;"",""))</f>
        <v/>
      </c>
      <c r="F9116" s="638" t="str">
        <f>IF($C9116="","",IFERROR(_xlfn.XLOOKUP($C9116,'1.PrepList'!$I$2:$I$1500,'1.PrepList'!$K$2:$K$1500,"")&amp;"",""))</f>
        <v/>
      </c>
      <c r="H9116" s="644" t="str">
        <f>IF($C9116="","",IFERROR(IF(_xlfn.XLOOKUP($C9116,tbl_StartedStatus[Bold ID],tbl_StartedStatus[Started])="Started","Yes",IF(_xlfn.XLOOKUP($C9116,tbl_StartedStatus[Bold ID],tbl_StartedStatus[Started])="No Show","No Show","")),""))</f>
        <v/>
      </c>
    </row>
    <row r="9117" spans="1:8" ht="15" customHeight="1" thickBot="1">
      <c r="A9117" s="38" t="str">
        <f>IF($C9117="","",IFERROR(_xlfn.XLOOKUP($C9117,'1.PrepList'!$I$2:$I$1500,'1.PrepList'!$G$2:$G$1500,"")&amp;"",""))</f>
        <v/>
      </c>
      <c r="B9117" s="638" t="str">
        <f>IF($C9117="","",IFERROR(_xlfn.XLOOKUP($C9117,'1.PrepList'!$I$2:$I$1500,'1.PrepList'!$H$2:$H$1500,"")&amp;"",""))</f>
        <v/>
      </c>
      <c r="D9117" s="638" t="str">
        <f>IF($C9117="","",IFERROR(_xlfn.XLOOKUP($C9117,'1.PrepList'!$I$2:$I$1500,'1.PrepList'!$J$2:$J$1500,"")&amp;"",""))</f>
        <v/>
      </c>
      <c r="E9117" s="638" t="str">
        <f>IF($C9117="","",IFERROR(_xlfn.XLOOKUP($C9117,'1.PrepList'!$I$2:$I$1500,'1.PrepList'!$N$2:$N$1500,"")&amp;"",""))</f>
        <v/>
      </c>
      <c r="F9117" s="638" t="str">
        <f>IF($C9117="","",IFERROR(_xlfn.XLOOKUP($C9117,'1.PrepList'!$I$2:$I$1500,'1.PrepList'!$K$2:$K$1500,"")&amp;"",""))</f>
        <v/>
      </c>
      <c r="H9117" s="644" t="str">
        <f>IF($C9117="","",IFERROR(IF(_xlfn.XLOOKUP($C9117,tbl_StartedStatus[Bold ID],tbl_StartedStatus[Started])="Started","Yes",IF(_xlfn.XLOOKUP($C9117,tbl_StartedStatus[Bold ID],tbl_StartedStatus[Started])="No Show","No Show","")),""))</f>
        <v/>
      </c>
    </row>
    <row r="9118" spans="1:8" ht="15" customHeight="1" thickBot="1">
      <c r="A9118" s="38" t="str">
        <f>IF($C9118="","",IFERROR(_xlfn.XLOOKUP($C9118,'1.PrepList'!$I$2:$I$1500,'1.PrepList'!$G$2:$G$1500,"")&amp;"",""))</f>
        <v/>
      </c>
      <c r="B9118" s="638" t="str">
        <f>IF($C9118="","",IFERROR(_xlfn.XLOOKUP($C9118,'1.PrepList'!$I$2:$I$1500,'1.PrepList'!$H$2:$H$1500,"")&amp;"",""))</f>
        <v/>
      </c>
      <c r="D9118" s="638" t="str">
        <f>IF($C9118="","",IFERROR(_xlfn.XLOOKUP($C9118,'1.PrepList'!$I$2:$I$1500,'1.PrepList'!$J$2:$J$1500,"")&amp;"",""))</f>
        <v/>
      </c>
      <c r="E9118" s="638" t="str">
        <f>IF($C9118="","",IFERROR(_xlfn.XLOOKUP($C9118,'1.PrepList'!$I$2:$I$1500,'1.PrepList'!$N$2:$N$1500,"")&amp;"",""))</f>
        <v/>
      </c>
      <c r="F9118" s="638" t="str">
        <f>IF($C9118="","",IFERROR(_xlfn.XLOOKUP($C9118,'1.PrepList'!$I$2:$I$1500,'1.PrepList'!$K$2:$K$1500,"")&amp;"",""))</f>
        <v/>
      </c>
      <c r="H9118" s="644" t="str">
        <f>IF($C9118="","",IFERROR(IF(_xlfn.XLOOKUP($C9118,tbl_StartedStatus[Bold ID],tbl_StartedStatus[Started])="Started","Yes",IF(_xlfn.XLOOKUP($C9118,tbl_StartedStatus[Bold ID],tbl_StartedStatus[Started])="No Show","No Show","")),""))</f>
        <v/>
      </c>
    </row>
    <row r="9119" spans="1:8" ht="15" customHeight="1" thickBot="1">
      <c r="A9119" s="38" t="str">
        <f>IF($C9119="","",IFERROR(_xlfn.XLOOKUP($C9119,'1.PrepList'!$I$2:$I$1500,'1.PrepList'!$G$2:$G$1500,"")&amp;"",""))</f>
        <v/>
      </c>
      <c r="B9119" s="638" t="str">
        <f>IF($C9119="","",IFERROR(_xlfn.XLOOKUP($C9119,'1.PrepList'!$I$2:$I$1500,'1.PrepList'!$H$2:$H$1500,"")&amp;"",""))</f>
        <v/>
      </c>
      <c r="D9119" s="638" t="str">
        <f>IF($C9119="","",IFERROR(_xlfn.XLOOKUP($C9119,'1.PrepList'!$I$2:$I$1500,'1.PrepList'!$J$2:$J$1500,"")&amp;"",""))</f>
        <v/>
      </c>
      <c r="E9119" s="638" t="str">
        <f>IF($C9119="","",IFERROR(_xlfn.XLOOKUP($C9119,'1.PrepList'!$I$2:$I$1500,'1.PrepList'!$N$2:$N$1500,"")&amp;"",""))</f>
        <v/>
      </c>
      <c r="F9119" s="638" t="str">
        <f>IF($C9119="","",IFERROR(_xlfn.XLOOKUP($C9119,'1.PrepList'!$I$2:$I$1500,'1.PrepList'!$K$2:$K$1500,"")&amp;"",""))</f>
        <v/>
      </c>
      <c r="H9119" s="644" t="str">
        <f>IF($C9119="","",IFERROR(IF(_xlfn.XLOOKUP($C9119,tbl_StartedStatus[Bold ID],tbl_StartedStatus[Started])="Started","Yes",IF(_xlfn.XLOOKUP($C9119,tbl_StartedStatus[Bold ID],tbl_StartedStatus[Started])="No Show","No Show","")),""))</f>
        <v/>
      </c>
    </row>
    <row r="9120" spans="1:8" ht="15" customHeight="1" thickBot="1">
      <c r="A9120" s="38" t="str">
        <f>IF($C9120="","",IFERROR(_xlfn.XLOOKUP($C9120,'1.PrepList'!$I$2:$I$1500,'1.PrepList'!$G$2:$G$1500,"")&amp;"",""))</f>
        <v/>
      </c>
      <c r="B9120" s="638" t="str">
        <f>IF($C9120="","",IFERROR(_xlfn.XLOOKUP($C9120,'1.PrepList'!$I$2:$I$1500,'1.PrepList'!$H$2:$H$1500,"")&amp;"",""))</f>
        <v/>
      </c>
      <c r="D9120" s="638" t="str">
        <f>IF($C9120="","",IFERROR(_xlfn.XLOOKUP($C9120,'1.PrepList'!$I$2:$I$1500,'1.PrepList'!$J$2:$J$1500,"")&amp;"",""))</f>
        <v/>
      </c>
      <c r="E9120" s="638" t="str">
        <f>IF($C9120="","",IFERROR(_xlfn.XLOOKUP($C9120,'1.PrepList'!$I$2:$I$1500,'1.PrepList'!$N$2:$N$1500,"")&amp;"",""))</f>
        <v/>
      </c>
      <c r="F9120" s="638" t="str">
        <f>IF($C9120="","",IFERROR(_xlfn.XLOOKUP($C9120,'1.PrepList'!$I$2:$I$1500,'1.PrepList'!$K$2:$K$1500,"")&amp;"",""))</f>
        <v/>
      </c>
      <c r="H9120" s="644" t="str">
        <f>IF($C9120="","",IFERROR(IF(_xlfn.XLOOKUP($C9120,tbl_StartedStatus[Bold ID],tbl_StartedStatus[Started])="Started","Yes",IF(_xlfn.XLOOKUP($C9120,tbl_StartedStatus[Bold ID],tbl_StartedStatus[Started])="No Show","No Show","")),""))</f>
        <v/>
      </c>
    </row>
    <row r="9121" spans="1:8" ht="15" customHeight="1" thickBot="1">
      <c r="A9121" s="38" t="str">
        <f>IF($C9121="","",IFERROR(_xlfn.XLOOKUP($C9121,'1.PrepList'!$I$2:$I$1500,'1.PrepList'!$G$2:$G$1500,"")&amp;"",""))</f>
        <v/>
      </c>
      <c r="B9121" s="638" t="str">
        <f>IF($C9121="","",IFERROR(_xlfn.XLOOKUP($C9121,'1.PrepList'!$I$2:$I$1500,'1.PrepList'!$H$2:$H$1500,"")&amp;"",""))</f>
        <v/>
      </c>
      <c r="D9121" s="638" t="str">
        <f>IF($C9121="","",IFERROR(_xlfn.XLOOKUP($C9121,'1.PrepList'!$I$2:$I$1500,'1.PrepList'!$J$2:$J$1500,"")&amp;"",""))</f>
        <v/>
      </c>
      <c r="E9121" s="638" t="str">
        <f>IF($C9121="","",IFERROR(_xlfn.XLOOKUP($C9121,'1.PrepList'!$I$2:$I$1500,'1.PrepList'!$N$2:$N$1500,"")&amp;"",""))</f>
        <v/>
      </c>
      <c r="F9121" s="638" t="str">
        <f>IF($C9121="","",IFERROR(_xlfn.XLOOKUP($C9121,'1.PrepList'!$I$2:$I$1500,'1.PrepList'!$K$2:$K$1500,"")&amp;"",""))</f>
        <v/>
      </c>
      <c r="H9121" s="644" t="str">
        <f>IF($C9121="","",IFERROR(IF(_xlfn.XLOOKUP($C9121,tbl_StartedStatus[Bold ID],tbl_StartedStatus[Started])="Started","Yes",IF(_xlfn.XLOOKUP($C9121,tbl_StartedStatus[Bold ID],tbl_StartedStatus[Started])="No Show","No Show","")),""))</f>
        <v/>
      </c>
    </row>
    <row r="9122" spans="1:8" ht="15" customHeight="1" thickBot="1">
      <c r="A9122" s="38" t="str">
        <f>IF($C9122="","",IFERROR(_xlfn.XLOOKUP($C9122,'1.PrepList'!$I$2:$I$1500,'1.PrepList'!$G$2:$G$1500,"")&amp;"",""))</f>
        <v/>
      </c>
      <c r="B9122" s="638" t="str">
        <f>IF($C9122="","",IFERROR(_xlfn.XLOOKUP($C9122,'1.PrepList'!$I$2:$I$1500,'1.PrepList'!$H$2:$H$1500,"")&amp;"",""))</f>
        <v/>
      </c>
      <c r="D9122" s="638" t="str">
        <f>IF($C9122="","",IFERROR(_xlfn.XLOOKUP($C9122,'1.PrepList'!$I$2:$I$1500,'1.PrepList'!$J$2:$J$1500,"")&amp;"",""))</f>
        <v/>
      </c>
      <c r="E9122" s="638" t="str">
        <f>IF($C9122="","",IFERROR(_xlfn.XLOOKUP($C9122,'1.PrepList'!$I$2:$I$1500,'1.PrepList'!$N$2:$N$1500,"")&amp;"",""))</f>
        <v/>
      </c>
      <c r="F9122" s="638" t="str">
        <f>IF($C9122="","",IFERROR(_xlfn.XLOOKUP($C9122,'1.PrepList'!$I$2:$I$1500,'1.PrepList'!$K$2:$K$1500,"")&amp;"",""))</f>
        <v/>
      </c>
      <c r="H9122" s="644" t="str">
        <f>IF($C9122="","",IFERROR(IF(_xlfn.XLOOKUP($C9122,tbl_StartedStatus[Bold ID],tbl_StartedStatus[Started])="Started","Yes",IF(_xlfn.XLOOKUP($C9122,tbl_StartedStatus[Bold ID],tbl_StartedStatus[Started])="No Show","No Show","")),""))</f>
        <v/>
      </c>
    </row>
    <row r="9123" spans="1:8" ht="15" customHeight="1" thickBot="1">
      <c r="A9123" s="38" t="str">
        <f>IF($C9123="","",IFERROR(_xlfn.XLOOKUP($C9123,'1.PrepList'!$I$2:$I$1500,'1.PrepList'!$G$2:$G$1500,"")&amp;"",""))</f>
        <v/>
      </c>
      <c r="B9123" s="638" t="str">
        <f>IF($C9123="","",IFERROR(_xlfn.XLOOKUP($C9123,'1.PrepList'!$I$2:$I$1500,'1.PrepList'!$H$2:$H$1500,"")&amp;"",""))</f>
        <v/>
      </c>
      <c r="D9123" s="638" t="str">
        <f>IF($C9123="","",IFERROR(_xlfn.XLOOKUP($C9123,'1.PrepList'!$I$2:$I$1500,'1.PrepList'!$J$2:$J$1500,"")&amp;"",""))</f>
        <v/>
      </c>
      <c r="E9123" s="638" t="str">
        <f>IF($C9123="","",IFERROR(_xlfn.XLOOKUP($C9123,'1.PrepList'!$I$2:$I$1500,'1.PrepList'!$N$2:$N$1500,"")&amp;"",""))</f>
        <v/>
      </c>
      <c r="F9123" s="638" t="str">
        <f>IF($C9123="","",IFERROR(_xlfn.XLOOKUP($C9123,'1.PrepList'!$I$2:$I$1500,'1.PrepList'!$K$2:$K$1500,"")&amp;"",""))</f>
        <v/>
      </c>
      <c r="H9123" s="644" t="str">
        <f>IF($C9123="","",IFERROR(IF(_xlfn.XLOOKUP($C9123,tbl_StartedStatus[Bold ID],tbl_StartedStatus[Started])="Started","Yes",IF(_xlfn.XLOOKUP($C9123,tbl_StartedStatus[Bold ID],tbl_StartedStatus[Started])="No Show","No Show","")),""))</f>
        <v/>
      </c>
    </row>
    <row r="9124" spans="1:8" ht="15" customHeight="1" thickBot="1">
      <c r="A9124" s="38" t="str">
        <f>IF($C9124="","",IFERROR(_xlfn.XLOOKUP($C9124,'1.PrepList'!$I$2:$I$1500,'1.PrepList'!$G$2:$G$1500,"")&amp;"",""))</f>
        <v/>
      </c>
      <c r="B9124" s="638" t="str">
        <f>IF($C9124="","",IFERROR(_xlfn.XLOOKUP($C9124,'1.PrepList'!$I$2:$I$1500,'1.PrepList'!$H$2:$H$1500,"")&amp;"",""))</f>
        <v/>
      </c>
      <c r="D9124" s="638" t="str">
        <f>IF($C9124="","",IFERROR(_xlfn.XLOOKUP($C9124,'1.PrepList'!$I$2:$I$1500,'1.PrepList'!$J$2:$J$1500,"")&amp;"",""))</f>
        <v/>
      </c>
      <c r="E9124" s="638" t="str">
        <f>IF($C9124="","",IFERROR(_xlfn.XLOOKUP($C9124,'1.PrepList'!$I$2:$I$1500,'1.PrepList'!$N$2:$N$1500,"")&amp;"",""))</f>
        <v/>
      </c>
      <c r="F9124" s="638" t="str">
        <f>IF($C9124="","",IFERROR(_xlfn.XLOOKUP($C9124,'1.PrepList'!$I$2:$I$1500,'1.PrepList'!$K$2:$K$1500,"")&amp;"",""))</f>
        <v/>
      </c>
      <c r="H9124" s="644" t="str">
        <f>IF($C9124="","",IFERROR(IF(_xlfn.XLOOKUP($C9124,tbl_StartedStatus[Bold ID],tbl_StartedStatus[Started])="Started","Yes",IF(_xlfn.XLOOKUP($C9124,tbl_StartedStatus[Bold ID],tbl_StartedStatus[Started])="No Show","No Show","")),""))</f>
        <v/>
      </c>
    </row>
    <row r="9125" spans="1:8" ht="15" customHeight="1" thickBot="1">
      <c r="A9125" s="38" t="str">
        <f>IF($C9125="","",IFERROR(_xlfn.XLOOKUP($C9125,'1.PrepList'!$I$2:$I$1500,'1.PrepList'!$G$2:$G$1500,"")&amp;"",""))</f>
        <v/>
      </c>
      <c r="B9125" s="638" t="str">
        <f>IF($C9125="","",IFERROR(_xlfn.XLOOKUP($C9125,'1.PrepList'!$I$2:$I$1500,'1.PrepList'!$H$2:$H$1500,"")&amp;"",""))</f>
        <v/>
      </c>
      <c r="D9125" s="638" t="str">
        <f>IF($C9125="","",IFERROR(_xlfn.XLOOKUP($C9125,'1.PrepList'!$I$2:$I$1500,'1.PrepList'!$J$2:$J$1500,"")&amp;"",""))</f>
        <v/>
      </c>
      <c r="E9125" s="638" t="str">
        <f>IF($C9125="","",IFERROR(_xlfn.XLOOKUP($C9125,'1.PrepList'!$I$2:$I$1500,'1.PrepList'!$N$2:$N$1500,"")&amp;"",""))</f>
        <v/>
      </c>
      <c r="F9125" s="638" t="str">
        <f>IF($C9125="","",IFERROR(_xlfn.XLOOKUP($C9125,'1.PrepList'!$I$2:$I$1500,'1.PrepList'!$K$2:$K$1500,"")&amp;"",""))</f>
        <v/>
      </c>
      <c r="H9125" s="644" t="str">
        <f>IF($C9125="","",IFERROR(IF(_xlfn.XLOOKUP($C9125,tbl_StartedStatus[Bold ID],tbl_StartedStatus[Started])="Started","Yes",IF(_xlfn.XLOOKUP($C9125,tbl_StartedStatus[Bold ID],tbl_StartedStatus[Started])="No Show","No Show","")),""))</f>
        <v/>
      </c>
    </row>
    <row r="9126" spans="1:8" ht="15" customHeight="1" thickBot="1">
      <c r="A9126" s="38" t="str">
        <f>IF($C9126="","",IFERROR(_xlfn.XLOOKUP($C9126,'1.PrepList'!$I$2:$I$1500,'1.PrepList'!$G$2:$G$1500,"")&amp;"",""))</f>
        <v/>
      </c>
      <c r="B9126" s="638" t="str">
        <f>IF($C9126="","",IFERROR(_xlfn.XLOOKUP($C9126,'1.PrepList'!$I$2:$I$1500,'1.PrepList'!$H$2:$H$1500,"")&amp;"",""))</f>
        <v/>
      </c>
      <c r="D9126" s="638" t="str">
        <f>IF($C9126="","",IFERROR(_xlfn.XLOOKUP($C9126,'1.PrepList'!$I$2:$I$1500,'1.PrepList'!$J$2:$J$1500,"")&amp;"",""))</f>
        <v/>
      </c>
      <c r="E9126" s="638" t="str">
        <f>IF($C9126="","",IFERROR(_xlfn.XLOOKUP($C9126,'1.PrepList'!$I$2:$I$1500,'1.PrepList'!$N$2:$N$1500,"")&amp;"",""))</f>
        <v/>
      </c>
      <c r="F9126" s="638" t="str">
        <f>IF($C9126="","",IFERROR(_xlfn.XLOOKUP($C9126,'1.PrepList'!$I$2:$I$1500,'1.PrepList'!$K$2:$K$1500,"")&amp;"",""))</f>
        <v/>
      </c>
      <c r="H9126" s="644" t="str">
        <f>IF($C9126="","",IFERROR(IF(_xlfn.XLOOKUP($C9126,tbl_StartedStatus[Bold ID],tbl_StartedStatus[Started])="Started","Yes",IF(_xlfn.XLOOKUP($C9126,tbl_StartedStatus[Bold ID],tbl_StartedStatus[Started])="No Show","No Show","")),""))</f>
        <v/>
      </c>
    </row>
    <row r="9127" spans="1:8" ht="15" customHeight="1" thickBot="1">
      <c r="A9127" s="38" t="str">
        <f>IF($C9127="","",IFERROR(_xlfn.XLOOKUP($C9127,'1.PrepList'!$I$2:$I$1500,'1.PrepList'!$G$2:$G$1500,"")&amp;"",""))</f>
        <v/>
      </c>
      <c r="B9127" s="638" t="str">
        <f>IF($C9127="","",IFERROR(_xlfn.XLOOKUP($C9127,'1.PrepList'!$I$2:$I$1500,'1.PrepList'!$H$2:$H$1500,"")&amp;"",""))</f>
        <v/>
      </c>
      <c r="D9127" s="638" t="str">
        <f>IF($C9127="","",IFERROR(_xlfn.XLOOKUP($C9127,'1.PrepList'!$I$2:$I$1500,'1.PrepList'!$J$2:$J$1500,"")&amp;"",""))</f>
        <v/>
      </c>
      <c r="E9127" s="638" t="str">
        <f>IF($C9127="","",IFERROR(_xlfn.XLOOKUP($C9127,'1.PrepList'!$I$2:$I$1500,'1.PrepList'!$N$2:$N$1500,"")&amp;"",""))</f>
        <v/>
      </c>
      <c r="F9127" s="638" t="str">
        <f>IF($C9127="","",IFERROR(_xlfn.XLOOKUP($C9127,'1.PrepList'!$I$2:$I$1500,'1.PrepList'!$K$2:$K$1500,"")&amp;"",""))</f>
        <v/>
      </c>
      <c r="H9127" s="644" t="str">
        <f>IF($C9127="","",IFERROR(IF(_xlfn.XLOOKUP($C9127,tbl_StartedStatus[Bold ID],tbl_StartedStatus[Started])="Started","Yes",IF(_xlfn.XLOOKUP($C9127,tbl_StartedStatus[Bold ID],tbl_StartedStatus[Started])="No Show","No Show","")),""))</f>
        <v/>
      </c>
    </row>
    <row r="9128" spans="1:8" ht="15" customHeight="1" thickBot="1">
      <c r="A9128" s="38" t="str">
        <f>IF($C9128="","",IFERROR(_xlfn.XLOOKUP($C9128,'1.PrepList'!$I$2:$I$1500,'1.PrepList'!$G$2:$G$1500,"")&amp;"",""))</f>
        <v/>
      </c>
      <c r="B9128" s="638" t="str">
        <f>IF($C9128="","",IFERROR(_xlfn.XLOOKUP($C9128,'1.PrepList'!$I$2:$I$1500,'1.PrepList'!$H$2:$H$1500,"")&amp;"",""))</f>
        <v/>
      </c>
      <c r="D9128" s="638" t="str">
        <f>IF($C9128="","",IFERROR(_xlfn.XLOOKUP($C9128,'1.PrepList'!$I$2:$I$1500,'1.PrepList'!$J$2:$J$1500,"")&amp;"",""))</f>
        <v/>
      </c>
      <c r="E9128" s="638" t="str">
        <f>IF($C9128="","",IFERROR(_xlfn.XLOOKUP($C9128,'1.PrepList'!$I$2:$I$1500,'1.PrepList'!$N$2:$N$1500,"")&amp;"",""))</f>
        <v/>
      </c>
      <c r="F9128" s="638" t="str">
        <f>IF($C9128="","",IFERROR(_xlfn.XLOOKUP($C9128,'1.PrepList'!$I$2:$I$1500,'1.PrepList'!$K$2:$K$1500,"")&amp;"",""))</f>
        <v/>
      </c>
      <c r="H9128" s="644" t="str">
        <f>IF($C9128="","",IFERROR(IF(_xlfn.XLOOKUP($C9128,tbl_StartedStatus[Bold ID],tbl_StartedStatus[Started])="Started","Yes",IF(_xlfn.XLOOKUP($C9128,tbl_StartedStatus[Bold ID],tbl_StartedStatus[Started])="No Show","No Show","")),""))</f>
        <v/>
      </c>
    </row>
    <row r="9129" spans="1:8" ht="15" customHeight="1" thickBot="1">
      <c r="A9129" s="38" t="str">
        <f>IF($C9129="","",IFERROR(_xlfn.XLOOKUP($C9129,'1.PrepList'!$I$2:$I$1500,'1.PrepList'!$G$2:$G$1500,"")&amp;"",""))</f>
        <v/>
      </c>
      <c r="B9129" s="638" t="str">
        <f>IF($C9129="","",IFERROR(_xlfn.XLOOKUP($C9129,'1.PrepList'!$I$2:$I$1500,'1.PrepList'!$H$2:$H$1500,"")&amp;"",""))</f>
        <v/>
      </c>
      <c r="D9129" s="638" t="str">
        <f>IF($C9129="","",IFERROR(_xlfn.XLOOKUP($C9129,'1.PrepList'!$I$2:$I$1500,'1.PrepList'!$J$2:$J$1500,"")&amp;"",""))</f>
        <v/>
      </c>
      <c r="E9129" s="638" t="str">
        <f>IF($C9129="","",IFERROR(_xlfn.XLOOKUP($C9129,'1.PrepList'!$I$2:$I$1500,'1.PrepList'!$N$2:$N$1500,"")&amp;"",""))</f>
        <v/>
      </c>
      <c r="F9129" s="638" t="str">
        <f>IF($C9129="","",IFERROR(_xlfn.XLOOKUP($C9129,'1.PrepList'!$I$2:$I$1500,'1.PrepList'!$K$2:$K$1500,"")&amp;"",""))</f>
        <v/>
      </c>
      <c r="H9129" s="644" t="str">
        <f>IF($C9129="","",IFERROR(IF(_xlfn.XLOOKUP($C9129,tbl_StartedStatus[Bold ID],tbl_StartedStatus[Started])="Started","Yes",IF(_xlfn.XLOOKUP($C9129,tbl_StartedStatus[Bold ID],tbl_StartedStatus[Started])="No Show","No Show","")),""))</f>
        <v/>
      </c>
    </row>
    <row r="9130" spans="1:8" ht="15" customHeight="1" thickBot="1">
      <c r="A9130" s="38" t="str">
        <f>IF($C9130="","",IFERROR(_xlfn.XLOOKUP($C9130,'1.PrepList'!$I$2:$I$1500,'1.PrepList'!$G$2:$G$1500,"")&amp;"",""))</f>
        <v/>
      </c>
      <c r="B9130" s="638" t="str">
        <f>IF($C9130="","",IFERROR(_xlfn.XLOOKUP($C9130,'1.PrepList'!$I$2:$I$1500,'1.PrepList'!$H$2:$H$1500,"")&amp;"",""))</f>
        <v/>
      </c>
      <c r="D9130" s="638" t="str">
        <f>IF($C9130="","",IFERROR(_xlfn.XLOOKUP($C9130,'1.PrepList'!$I$2:$I$1500,'1.PrepList'!$J$2:$J$1500,"")&amp;"",""))</f>
        <v/>
      </c>
      <c r="E9130" s="638" t="str">
        <f>IF($C9130="","",IFERROR(_xlfn.XLOOKUP($C9130,'1.PrepList'!$I$2:$I$1500,'1.PrepList'!$N$2:$N$1500,"")&amp;"",""))</f>
        <v/>
      </c>
      <c r="F9130" s="638" t="str">
        <f>IF($C9130="","",IFERROR(_xlfn.XLOOKUP($C9130,'1.PrepList'!$I$2:$I$1500,'1.PrepList'!$K$2:$K$1500,"")&amp;"",""))</f>
        <v/>
      </c>
      <c r="H9130" s="644" t="str">
        <f>IF($C9130="","",IFERROR(IF(_xlfn.XLOOKUP($C9130,tbl_StartedStatus[Bold ID],tbl_StartedStatus[Started])="Started","Yes",IF(_xlfn.XLOOKUP($C9130,tbl_StartedStatus[Bold ID],tbl_StartedStatus[Started])="No Show","No Show","")),""))</f>
        <v/>
      </c>
    </row>
    <row r="9131" spans="1:8" ht="15" customHeight="1" thickBot="1">
      <c r="A9131" s="38" t="str">
        <f>IF($C9131="","",IFERROR(_xlfn.XLOOKUP($C9131,'1.PrepList'!$I$2:$I$1500,'1.PrepList'!$G$2:$G$1500,"")&amp;"",""))</f>
        <v/>
      </c>
      <c r="B9131" s="638" t="str">
        <f>IF($C9131="","",IFERROR(_xlfn.XLOOKUP($C9131,'1.PrepList'!$I$2:$I$1500,'1.PrepList'!$H$2:$H$1500,"")&amp;"",""))</f>
        <v/>
      </c>
      <c r="D9131" s="638" t="str">
        <f>IF($C9131="","",IFERROR(_xlfn.XLOOKUP($C9131,'1.PrepList'!$I$2:$I$1500,'1.PrepList'!$J$2:$J$1500,"")&amp;"",""))</f>
        <v/>
      </c>
      <c r="E9131" s="638" t="str">
        <f>IF($C9131="","",IFERROR(_xlfn.XLOOKUP($C9131,'1.PrepList'!$I$2:$I$1500,'1.PrepList'!$N$2:$N$1500,"")&amp;"",""))</f>
        <v/>
      </c>
      <c r="F9131" s="638" t="str">
        <f>IF($C9131="","",IFERROR(_xlfn.XLOOKUP($C9131,'1.PrepList'!$I$2:$I$1500,'1.PrepList'!$K$2:$K$1500,"")&amp;"",""))</f>
        <v/>
      </c>
      <c r="H9131" s="644" t="str">
        <f>IF($C9131="","",IFERROR(IF(_xlfn.XLOOKUP($C9131,tbl_StartedStatus[Bold ID],tbl_StartedStatus[Started])="Started","Yes",IF(_xlfn.XLOOKUP($C9131,tbl_StartedStatus[Bold ID],tbl_StartedStatus[Started])="No Show","No Show","")),""))</f>
        <v/>
      </c>
    </row>
    <row r="9132" spans="1:8" ht="15" customHeight="1" thickBot="1">
      <c r="A9132" s="38" t="str">
        <f>IF($C9132="","",IFERROR(_xlfn.XLOOKUP($C9132,'1.PrepList'!$I$2:$I$1500,'1.PrepList'!$G$2:$G$1500,"")&amp;"",""))</f>
        <v/>
      </c>
      <c r="B9132" s="638" t="str">
        <f>IF($C9132="","",IFERROR(_xlfn.XLOOKUP($C9132,'1.PrepList'!$I$2:$I$1500,'1.PrepList'!$H$2:$H$1500,"")&amp;"",""))</f>
        <v/>
      </c>
      <c r="D9132" s="638" t="str">
        <f>IF($C9132="","",IFERROR(_xlfn.XLOOKUP($C9132,'1.PrepList'!$I$2:$I$1500,'1.PrepList'!$J$2:$J$1500,"")&amp;"",""))</f>
        <v/>
      </c>
      <c r="E9132" s="638" t="str">
        <f>IF($C9132="","",IFERROR(_xlfn.XLOOKUP($C9132,'1.PrepList'!$I$2:$I$1500,'1.PrepList'!$N$2:$N$1500,"")&amp;"",""))</f>
        <v/>
      </c>
      <c r="F9132" s="638" t="str">
        <f>IF($C9132="","",IFERROR(_xlfn.XLOOKUP($C9132,'1.PrepList'!$I$2:$I$1500,'1.PrepList'!$K$2:$K$1500,"")&amp;"",""))</f>
        <v/>
      </c>
      <c r="H9132" s="644" t="str">
        <f>IF($C9132="","",IFERROR(IF(_xlfn.XLOOKUP($C9132,tbl_StartedStatus[Bold ID],tbl_StartedStatus[Started])="Started","Yes",IF(_xlfn.XLOOKUP($C9132,tbl_StartedStatus[Bold ID],tbl_StartedStatus[Started])="No Show","No Show","")),""))</f>
        <v/>
      </c>
    </row>
    <row r="9133" spans="1:8" ht="15" customHeight="1" thickBot="1">
      <c r="A9133" s="38" t="str">
        <f>IF($C9133="","",IFERROR(_xlfn.XLOOKUP($C9133,'1.PrepList'!$I$2:$I$1500,'1.PrepList'!$G$2:$G$1500,"")&amp;"",""))</f>
        <v/>
      </c>
      <c r="B9133" s="638" t="str">
        <f>IF($C9133="","",IFERROR(_xlfn.XLOOKUP($C9133,'1.PrepList'!$I$2:$I$1500,'1.PrepList'!$H$2:$H$1500,"")&amp;"",""))</f>
        <v/>
      </c>
      <c r="D9133" s="638" t="str">
        <f>IF($C9133="","",IFERROR(_xlfn.XLOOKUP($C9133,'1.PrepList'!$I$2:$I$1500,'1.PrepList'!$J$2:$J$1500,"")&amp;"",""))</f>
        <v/>
      </c>
      <c r="E9133" s="638" t="str">
        <f>IF($C9133="","",IFERROR(_xlfn.XLOOKUP($C9133,'1.PrepList'!$I$2:$I$1500,'1.PrepList'!$N$2:$N$1500,"")&amp;"",""))</f>
        <v/>
      </c>
      <c r="F9133" s="638" t="str">
        <f>IF($C9133="","",IFERROR(_xlfn.XLOOKUP($C9133,'1.PrepList'!$I$2:$I$1500,'1.PrepList'!$K$2:$K$1500,"")&amp;"",""))</f>
        <v/>
      </c>
      <c r="H9133" s="644" t="str">
        <f>IF($C9133="","",IFERROR(IF(_xlfn.XLOOKUP($C9133,tbl_StartedStatus[Bold ID],tbl_StartedStatus[Started])="Started","Yes",IF(_xlfn.XLOOKUP($C9133,tbl_StartedStatus[Bold ID],tbl_StartedStatus[Started])="No Show","No Show","")),""))</f>
        <v/>
      </c>
    </row>
    <row r="9134" spans="1:8" ht="15" customHeight="1" thickBot="1">
      <c r="A9134" s="38" t="str">
        <f>IF($C9134="","",IFERROR(_xlfn.XLOOKUP($C9134,'1.PrepList'!$I$2:$I$1500,'1.PrepList'!$G$2:$G$1500,"")&amp;"",""))</f>
        <v/>
      </c>
      <c r="B9134" s="638" t="str">
        <f>IF($C9134="","",IFERROR(_xlfn.XLOOKUP($C9134,'1.PrepList'!$I$2:$I$1500,'1.PrepList'!$H$2:$H$1500,"")&amp;"",""))</f>
        <v/>
      </c>
      <c r="D9134" s="638" t="str">
        <f>IF($C9134="","",IFERROR(_xlfn.XLOOKUP($C9134,'1.PrepList'!$I$2:$I$1500,'1.PrepList'!$J$2:$J$1500,"")&amp;"",""))</f>
        <v/>
      </c>
      <c r="E9134" s="638" t="str">
        <f>IF($C9134="","",IFERROR(_xlfn.XLOOKUP($C9134,'1.PrepList'!$I$2:$I$1500,'1.PrepList'!$N$2:$N$1500,"")&amp;"",""))</f>
        <v/>
      </c>
      <c r="F9134" s="638" t="str">
        <f>IF($C9134="","",IFERROR(_xlfn.XLOOKUP($C9134,'1.PrepList'!$I$2:$I$1500,'1.PrepList'!$K$2:$K$1500,"")&amp;"",""))</f>
        <v/>
      </c>
      <c r="H9134" s="644" t="str">
        <f>IF($C9134="","",IFERROR(IF(_xlfn.XLOOKUP($C9134,tbl_StartedStatus[Bold ID],tbl_StartedStatus[Started])="Started","Yes",IF(_xlfn.XLOOKUP($C9134,tbl_StartedStatus[Bold ID],tbl_StartedStatus[Started])="No Show","No Show","")),""))</f>
        <v/>
      </c>
    </row>
    <row r="9135" spans="1:8" ht="15" customHeight="1" thickBot="1">
      <c r="A9135" s="38" t="str">
        <f>IF($C9135="","",IFERROR(_xlfn.XLOOKUP($C9135,'1.PrepList'!$I$2:$I$1500,'1.PrepList'!$G$2:$G$1500,"")&amp;"",""))</f>
        <v/>
      </c>
      <c r="B9135" s="638" t="str">
        <f>IF($C9135="","",IFERROR(_xlfn.XLOOKUP($C9135,'1.PrepList'!$I$2:$I$1500,'1.PrepList'!$H$2:$H$1500,"")&amp;"",""))</f>
        <v/>
      </c>
      <c r="D9135" s="638" t="str">
        <f>IF($C9135="","",IFERROR(_xlfn.XLOOKUP($C9135,'1.PrepList'!$I$2:$I$1500,'1.PrepList'!$J$2:$J$1500,"")&amp;"",""))</f>
        <v/>
      </c>
      <c r="E9135" s="638" t="str">
        <f>IF($C9135="","",IFERROR(_xlfn.XLOOKUP($C9135,'1.PrepList'!$I$2:$I$1500,'1.PrepList'!$N$2:$N$1500,"")&amp;"",""))</f>
        <v/>
      </c>
      <c r="F9135" s="638" t="str">
        <f>IF($C9135="","",IFERROR(_xlfn.XLOOKUP($C9135,'1.PrepList'!$I$2:$I$1500,'1.PrepList'!$K$2:$K$1500,"")&amp;"",""))</f>
        <v/>
      </c>
      <c r="H9135" s="644" t="str">
        <f>IF($C9135="","",IFERROR(IF(_xlfn.XLOOKUP($C9135,tbl_StartedStatus[Bold ID],tbl_StartedStatus[Started])="Started","Yes",IF(_xlfn.XLOOKUP($C9135,tbl_StartedStatus[Bold ID],tbl_StartedStatus[Started])="No Show","No Show","")),""))</f>
        <v/>
      </c>
    </row>
    <row r="9136" spans="1:8" ht="15" customHeight="1" thickBot="1">
      <c r="A9136" s="38" t="str">
        <f>IF($C9136="","",IFERROR(_xlfn.XLOOKUP($C9136,'1.PrepList'!$I$2:$I$1500,'1.PrepList'!$G$2:$G$1500,"")&amp;"",""))</f>
        <v/>
      </c>
      <c r="B9136" s="638" t="str">
        <f>IF($C9136="","",IFERROR(_xlfn.XLOOKUP($C9136,'1.PrepList'!$I$2:$I$1500,'1.PrepList'!$H$2:$H$1500,"")&amp;"",""))</f>
        <v/>
      </c>
      <c r="D9136" s="638" t="str">
        <f>IF($C9136="","",IFERROR(_xlfn.XLOOKUP($C9136,'1.PrepList'!$I$2:$I$1500,'1.PrepList'!$J$2:$J$1500,"")&amp;"",""))</f>
        <v/>
      </c>
      <c r="E9136" s="638" t="str">
        <f>IF($C9136="","",IFERROR(_xlfn.XLOOKUP($C9136,'1.PrepList'!$I$2:$I$1500,'1.PrepList'!$N$2:$N$1500,"")&amp;"",""))</f>
        <v/>
      </c>
      <c r="F9136" s="638" t="str">
        <f>IF($C9136="","",IFERROR(_xlfn.XLOOKUP($C9136,'1.PrepList'!$I$2:$I$1500,'1.PrepList'!$K$2:$K$1500,"")&amp;"",""))</f>
        <v/>
      </c>
      <c r="H9136" s="644" t="str">
        <f>IF($C9136="","",IFERROR(IF(_xlfn.XLOOKUP($C9136,tbl_StartedStatus[Bold ID],tbl_StartedStatus[Started])="Started","Yes",IF(_xlfn.XLOOKUP($C9136,tbl_StartedStatus[Bold ID],tbl_StartedStatus[Started])="No Show","No Show","")),""))</f>
        <v/>
      </c>
    </row>
    <row r="9137" spans="1:8" ht="15" customHeight="1" thickBot="1">
      <c r="A9137" s="38" t="str">
        <f>IF($C9137="","",IFERROR(_xlfn.XLOOKUP($C9137,'1.PrepList'!$I$2:$I$1500,'1.PrepList'!$G$2:$G$1500,"")&amp;"",""))</f>
        <v/>
      </c>
      <c r="B9137" s="638" t="str">
        <f>IF($C9137="","",IFERROR(_xlfn.XLOOKUP($C9137,'1.PrepList'!$I$2:$I$1500,'1.PrepList'!$H$2:$H$1500,"")&amp;"",""))</f>
        <v/>
      </c>
      <c r="D9137" s="638" t="str">
        <f>IF($C9137="","",IFERROR(_xlfn.XLOOKUP($C9137,'1.PrepList'!$I$2:$I$1500,'1.PrepList'!$J$2:$J$1500,"")&amp;"",""))</f>
        <v/>
      </c>
      <c r="E9137" s="638" t="str">
        <f>IF($C9137="","",IFERROR(_xlfn.XLOOKUP($C9137,'1.PrepList'!$I$2:$I$1500,'1.PrepList'!$N$2:$N$1500,"")&amp;"",""))</f>
        <v/>
      </c>
      <c r="F9137" s="638" t="str">
        <f>IF($C9137="","",IFERROR(_xlfn.XLOOKUP($C9137,'1.PrepList'!$I$2:$I$1500,'1.PrepList'!$K$2:$K$1500,"")&amp;"",""))</f>
        <v/>
      </c>
      <c r="H9137" s="644" t="str">
        <f>IF($C9137="","",IFERROR(IF(_xlfn.XLOOKUP($C9137,tbl_StartedStatus[Bold ID],tbl_StartedStatus[Started])="Started","Yes",IF(_xlfn.XLOOKUP($C9137,tbl_StartedStatus[Bold ID],tbl_StartedStatus[Started])="No Show","No Show","")),""))</f>
        <v/>
      </c>
    </row>
    <row r="9138" spans="1:8" ht="15" customHeight="1" thickBot="1">
      <c r="A9138" s="38" t="str">
        <f>IF($C9138="","",IFERROR(_xlfn.XLOOKUP($C9138,'1.PrepList'!$I$2:$I$1500,'1.PrepList'!$G$2:$G$1500,"")&amp;"",""))</f>
        <v/>
      </c>
      <c r="B9138" s="638" t="str">
        <f>IF($C9138="","",IFERROR(_xlfn.XLOOKUP($C9138,'1.PrepList'!$I$2:$I$1500,'1.PrepList'!$H$2:$H$1500,"")&amp;"",""))</f>
        <v/>
      </c>
      <c r="D9138" s="638" t="str">
        <f>IF($C9138="","",IFERROR(_xlfn.XLOOKUP($C9138,'1.PrepList'!$I$2:$I$1500,'1.PrepList'!$J$2:$J$1500,"")&amp;"",""))</f>
        <v/>
      </c>
      <c r="E9138" s="638" t="str">
        <f>IF($C9138="","",IFERROR(_xlfn.XLOOKUP($C9138,'1.PrepList'!$I$2:$I$1500,'1.PrepList'!$N$2:$N$1500,"")&amp;"",""))</f>
        <v/>
      </c>
      <c r="F9138" s="638" t="str">
        <f>IF($C9138="","",IFERROR(_xlfn.XLOOKUP($C9138,'1.PrepList'!$I$2:$I$1500,'1.PrepList'!$K$2:$K$1500,"")&amp;"",""))</f>
        <v/>
      </c>
      <c r="H9138" s="644" t="str">
        <f>IF($C9138="","",IFERROR(IF(_xlfn.XLOOKUP($C9138,tbl_StartedStatus[Bold ID],tbl_StartedStatus[Started])="Started","Yes",IF(_xlfn.XLOOKUP($C9138,tbl_StartedStatus[Bold ID],tbl_StartedStatus[Started])="No Show","No Show","")),""))</f>
        <v/>
      </c>
    </row>
    <row r="9139" spans="1:8" ht="15" customHeight="1" thickBot="1">
      <c r="A9139" s="38" t="str">
        <f>IF($C9139="","",IFERROR(_xlfn.XLOOKUP($C9139,'1.PrepList'!$I$2:$I$1500,'1.PrepList'!$G$2:$G$1500,"")&amp;"",""))</f>
        <v/>
      </c>
      <c r="B9139" s="638" t="str">
        <f>IF($C9139="","",IFERROR(_xlfn.XLOOKUP($C9139,'1.PrepList'!$I$2:$I$1500,'1.PrepList'!$H$2:$H$1500,"")&amp;"",""))</f>
        <v/>
      </c>
      <c r="D9139" s="638" t="str">
        <f>IF($C9139="","",IFERROR(_xlfn.XLOOKUP($C9139,'1.PrepList'!$I$2:$I$1500,'1.PrepList'!$J$2:$J$1500,"")&amp;"",""))</f>
        <v/>
      </c>
      <c r="E9139" s="638" t="str">
        <f>IF($C9139="","",IFERROR(_xlfn.XLOOKUP($C9139,'1.PrepList'!$I$2:$I$1500,'1.PrepList'!$N$2:$N$1500,"")&amp;"",""))</f>
        <v/>
      </c>
      <c r="F9139" s="638" t="str">
        <f>IF($C9139="","",IFERROR(_xlfn.XLOOKUP($C9139,'1.PrepList'!$I$2:$I$1500,'1.PrepList'!$K$2:$K$1500,"")&amp;"",""))</f>
        <v/>
      </c>
      <c r="H9139" s="644" t="str">
        <f>IF($C9139="","",IFERROR(IF(_xlfn.XLOOKUP($C9139,tbl_StartedStatus[Bold ID],tbl_StartedStatus[Started])="Started","Yes",IF(_xlfn.XLOOKUP($C9139,tbl_StartedStatus[Bold ID],tbl_StartedStatus[Started])="No Show","No Show","")),""))</f>
        <v/>
      </c>
    </row>
    <row r="9140" spans="1:8" ht="15" customHeight="1" thickBot="1">
      <c r="A9140" s="38" t="str">
        <f>IF($C9140="","",IFERROR(_xlfn.XLOOKUP($C9140,'1.PrepList'!$I$2:$I$1500,'1.PrepList'!$G$2:$G$1500,"")&amp;"",""))</f>
        <v/>
      </c>
      <c r="B9140" s="638" t="str">
        <f>IF($C9140="","",IFERROR(_xlfn.XLOOKUP($C9140,'1.PrepList'!$I$2:$I$1500,'1.PrepList'!$H$2:$H$1500,"")&amp;"",""))</f>
        <v/>
      </c>
      <c r="D9140" s="638" t="str">
        <f>IF($C9140="","",IFERROR(_xlfn.XLOOKUP($C9140,'1.PrepList'!$I$2:$I$1500,'1.PrepList'!$J$2:$J$1500,"")&amp;"",""))</f>
        <v/>
      </c>
      <c r="E9140" s="638" t="str">
        <f>IF($C9140="","",IFERROR(_xlfn.XLOOKUP($C9140,'1.PrepList'!$I$2:$I$1500,'1.PrepList'!$N$2:$N$1500,"")&amp;"",""))</f>
        <v/>
      </c>
      <c r="F9140" s="638" t="str">
        <f>IF($C9140="","",IFERROR(_xlfn.XLOOKUP($C9140,'1.PrepList'!$I$2:$I$1500,'1.PrepList'!$K$2:$K$1500,"")&amp;"",""))</f>
        <v/>
      </c>
      <c r="H9140" s="644" t="str">
        <f>IF($C9140="","",IFERROR(IF(_xlfn.XLOOKUP($C9140,tbl_StartedStatus[Bold ID],tbl_StartedStatus[Started])="Started","Yes",IF(_xlfn.XLOOKUP($C9140,tbl_StartedStatus[Bold ID],tbl_StartedStatus[Started])="No Show","No Show","")),""))</f>
        <v/>
      </c>
    </row>
    <row r="9141" spans="1:8" ht="15" customHeight="1" thickBot="1">
      <c r="A9141" s="38" t="str">
        <f>IF($C9141="","",IFERROR(_xlfn.XLOOKUP($C9141,'1.PrepList'!$I$2:$I$1500,'1.PrepList'!$G$2:$G$1500,"")&amp;"",""))</f>
        <v/>
      </c>
      <c r="B9141" s="638" t="str">
        <f>IF($C9141="","",IFERROR(_xlfn.XLOOKUP($C9141,'1.PrepList'!$I$2:$I$1500,'1.PrepList'!$H$2:$H$1500,"")&amp;"",""))</f>
        <v/>
      </c>
      <c r="D9141" s="638" t="str">
        <f>IF($C9141="","",IFERROR(_xlfn.XLOOKUP($C9141,'1.PrepList'!$I$2:$I$1500,'1.PrepList'!$J$2:$J$1500,"")&amp;"",""))</f>
        <v/>
      </c>
      <c r="E9141" s="638" t="str">
        <f>IF($C9141="","",IFERROR(_xlfn.XLOOKUP($C9141,'1.PrepList'!$I$2:$I$1500,'1.PrepList'!$N$2:$N$1500,"")&amp;"",""))</f>
        <v/>
      </c>
      <c r="F9141" s="638" t="str">
        <f>IF($C9141="","",IFERROR(_xlfn.XLOOKUP($C9141,'1.PrepList'!$I$2:$I$1500,'1.PrepList'!$K$2:$K$1500,"")&amp;"",""))</f>
        <v/>
      </c>
      <c r="H9141" s="644" t="str">
        <f>IF($C9141="","",IFERROR(IF(_xlfn.XLOOKUP($C9141,tbl_StartedStatus[Bold ID],tbl_StartedStatus[Started])="Started","Yes",IF(_xlfn.XLOOKUP($C9141,tbl_StartedStatus[Bold ID],tbl_StartedStatus[Started])="No Show","No Show","")),""))</f>
        <v/>
      </c>
    </row>
    <row r="9142" spans="1:8" ht="15" customHeight="1" thickBot="1">
      <c r="A9142" s="38" t="str">
        <f>IF($C9142="","",IFERROR(_xlfn.XLOOKUP($C9142,'1.PrepList'!$I$2:$I$1500,'1.PrepList'!$G$2:$G$1500,"")&amp;"",""))</f>
        <v/>
      </c>
      <c r="B9142" s="638" t="str">
        <f>IF($C9142="","",IFERROR(_xlfn.XLOOKUP($C9142,'1.PrepList'!$I$2:$I$1500,'1.PrepList'!$H$2:$H$1500,"")&amp;"",""))</f>
        <v/>
      </c>
      <c r="D9142" s="638" t="str">
        <f>IF($C9142="","",IFERROR(_xlfn.XLOOKUP($C9142,'1.PrepList'!$I$2:$I$1500,'1.PrepList'!$J$2:$J$1500,"")&amp;"",""))</f>
        <v/>
      </c>
      <c r="E9142" s="638" t="str">
        <f>IF($C9142="","",IFERROR(_xlfn.XLOOKUP($C9142,'1.PrepList'!$I$2:$I$1500,'1.PrepList'!$N$2:$N$1500,"")&amp;"",""))</f>
        <v/>
      </c>
      <c r="F9142" s="638" t="str">
        <f>IF($C9142="","",IFERROR(_xlfn.XLOOKUP($C9142,'1.PrepList'!$I$2:$I$1500,'1.PrepList'!$K$2:$K$1500,"")&amp;"",""))</f>
        <v/>
      </c>
      <c r="H9142" s="644" t="str">
        <f>IF($C9142="","",IFERROR(IF(_xlfn.XLOOKUP($C9142,tbl_StartedStatus[Bold ID],tbl_StartedStatus[Started])="Started","Yes",IF(_xlfn.XLOOKUP($C9142,tbl_StartedStatus[Bold ID],tbl_StartedStatus[Started])="No Show","No Show","")),""))</f>
        <v/>
      </c>
    </row>
    <row r="9143" spans="1:8" ht="15" customHeight="1" thickBot="1">
      <c r="A9143" s="38" t="str">
        <f>IF($C9143="","",IFERROR(_xlfn.XLOOKUP($C9143,'1.PrepList'!$I$2:$I$1500,'1.PrepList'!$G$2:$G$1500,"")&amp;"",""))</f>
        <v/>
      </c>
      <c r="B9143" s="638" t="str">
        <f>IF($C9143="","",IFERROR(_xlfn.XLOOKUP($C9143,'1.PrepList'!$I$2:$I$1500,'1.PrepList'!$H$2:$H$1500,"")&amp;"",""))</f>
        <v/>
      </c>
      <c r="D9143" s="638" t="str">
        <f>IF($C9143="","",IFERROR(_xlfn.XLOOKUP($C9143,'1.PrepList'!$I$2:$I$1500,'1.PrepList'!$J$2:$J$1500,"")&amp;"",""))</f>
        <v/>
      </c>
      <c r="E9143" s="638" t="str">
        <f>IF($C9143="","",IFERROR(_xlfn.XLOOKUP($C9143,'1.PrepList'!$I$2:$I$1500,'1.PrepList'!$N$2:$N$1500,"")&amp;"",""))</f>
        <v/>
      </c>
      <c r="F9143" s="638" t="str">
        <f>IF($C9143="","",IFERROR(_xlfn.XLOOKUP($C9143,'1.PrepList'!$I$2:$I$1500,'1.PrepList'!$K$2:$K$1500,"")&amp;"",""))</f>
        <v/>
      </c>
      <c r="H9143" s="644" t="str">
        <f>IF($C9143="","",IFERROR(IF(_xlfn.XLOOKUP($C9143,tbl_StartedStatus[Bold ID],tbl_StartedStatus[Started])="Started","Yes",IF(_xlfn.XLOOKUP($C9143,tbl_StartedStatus[Bold ID],tbl_StartedStatus[Started])="No Show","No Show","")),""))</f>
        <v/>
      </c>
    </row>
    <row r="9144" spans="1:8" ht="15" customHeight="1" thickBot="1">
      <c r="A9144" s="38" t="str">
        <f>IF($C9144="","",IFERROR(_xlfn.XLOOKUP($C9144,'1.PrepList'!$I$2:$I$1500,'1.PrepList'!$G$2:$G$1500,"")&amp;"",""))</f>
        <v/>
      </c>
      <c r="B9144" s="638" t="str">
        <f>IF($C9144="","",IFERROR(_xlfn.XLOOKUP($C9144,'1.PrepList'!$I$2:$I$1500,'1.PrepList'!$H$2:$H$1500,"")&amp;"",""))</f>
        <v/>
      </c>
      <c r="D9144" s="638" t="str">
        <f>IF($C9144="","",IFERROR(_xlfn.XLOOKUP($C9144,'1.PrepList'!$I$2:$I$1500,'1.PrepList'!$J$2:$J$1500,"")&amp;"",""))</f>
        <v/>
      </c>
      <c r="E9144" s="638" t="str">
        <f>IF($C9144="","",IFERROR(_xlfn.XLOOKUP($C9144,'1.PrepList'!$I$2:$I$1500,'1.PrepList'!$N$2:$N$1500,"")&amp;"",""))</f>
        <v/>
      </c>
      <c r="F9144" s="638" t="str">
        <f>IF($C9144="","",IFERROR(_xlfn.XLOOKUP($C9144,'1.PrepList'!$I$2:$I$1500,'1.PrepList'!$K$2:$K$1500,"")&amp;"",""))</f>
        <v/>
      </c>
      <c r="H9144" s="644" t="str">
        <f>IF($C9144="","",IFERROR(IF(_xlfn.XLOOKUP($C9144,tbl_StartedStatus[Bold ID],tbl_StartedStatus[Started])="Started","Yes",IF(_xlfn.XLOOKUP($C9144,tbl_StartedStatus[Bold ID],tbl_StartedStatus[Started])="No Show","No Show","")),""))</f>
        <v/>
      </c>
    </row>
    <row r="9145" spans="1:8" ht="15" customHeight="1" thickBot="1">
      <c r="A9145" s="38" t="str">
        <f>IF($C9145="","",IFERROR(_xlfn.XLOOKUP($C9145,'1.PrepList'!$I$2:$I$1500,'1.PrepList'!$G$2:$G$1500,"")&amp;"",""))</f>
        <v/>
      </c>
      <c r="B9145" s="638" t="str">
        <f>IF($C9145="","",IFERROR(_xlfn.XLOOKUP($C9145,'1.PrepList'!$I$2:$I$1500,'1.PrepList'!$H$2:$H$1500,"")&amp;"",""))</f>
        <v/>
      </c>
      <c r="D9145" s="638" t="str">
        <f>IF($C9145="","",IFERROR(_xlfn.XLOOKUP($C9145,'1.PrepList'!$I$2:$I$1500,'1.PrepList'!$J$2:$J$1500,"")&amp;"",""))</f>
        <v/>
      </c>
      <c r="E9145" s="638" t="str">
        <f>IF($C9145="","",IFERROR(_xlfn.XLOOKUP($C9145,'1.PrepList'!$I$2:$I$1500,'1.PrepList'!$N$2:$N$1500,"")&amp;"",""))</f>
        <v/>
      </c>
      <c r="F9145" s="638" t="str">
        <f>IF($C9145="","",IFERROR(_xlfn.XLOOKUP($C9145,'1.PrepList'!$I$2:$I$1500,'1.PrepList'!$K$2:$K$1500,"")&amp;"",""))</f>
        <v/>
      </c>
      <c r="H9145" s="644" t="str">
        <f>IF($C9145="","",IFERROR(IF(_xlfn.XLOOKUP($C9145,tbl_StartedStatus[Bold ID],tbl_StartedStatus[Started])="Started","Yes",IF(_xlfn.XLOOKUP($C9145,tbl_StartedStatus[Bold ID],tbl_StartedStatus[Started])="No Show","No Show","")),""))</f>
        <v/>
      </c>
    </row>
    <row r="9146" spans="1:8" ht="15" customHeight="1" thickBot="1">
      <c r="A9146" s="38" t="str">
        <f>IF($C9146="","",IFERROR(_xlfn.XLOOKUP($C9146,'1.PrepList'!$I$2:$I$1500,'1.PrepList'!$G$2:$G$1500,"")&amp;"",""))</f>
        <v/>
      </c>
      <c r="B9146" s="638" t="str">
        <f>IF($C9146="","",IFERROR(_xlfn.XLOOKUP($C9146,'1.PrepList'!$I$2:$I$1500,'1.PrepList'!$H$2:$H$1500,"")&amp;"",""))</f>
        <v/>
      </c>
      <c r="D9146" s="638" t="str">
        <f>IF($C9146="","",IFERROR(_xlfn.XLOOKUP($C9146,'1.PrepList'!$I$2:$I$1500,'1.PrepList'!$J$2:$J$1500,"")&amp;"",""))</f>
        <v/>
      </c>
      <c r="E9146" s="638" t="str">
        <f>IF($C9146="","",IFERROR(_xlfn.XLOOKUP($C9146,'1.PrepList'!$I$2:$I$1500,'1.PrepList'!$N$2:$N$1500,"")&amp;"",""))</f>
        <v/>
      </c>
      <c r="F9146" s="638" t="str">
        <f>IF($C9146="","",IFERROR(_xlfn.XLOOKUP($C9146,'1.PrepList'!$I$2:$I$1500,'1.PrepList'!$K$2:$K$1500,"")&amp;"",""))</f>
        <v/>
      </c>
      <c r="H9146" s="644" t="str">
        <f>IF($C9146="","",IFERROR(IF(_xlfn.XLOOKUP($C9146,tbl_StartedStatus[Bold ID],tbl_StartedStatus[Started])="Started","Yes",IF(_xlfn.XLOOKUP($C9146,tbl_StartedStatus[Bold ID],tbl_StartedStatus[Started])="No Show","No Show","")),""))</f>
        <v/>
      </c>
    </row>
    <row r="9147" spans="1:8" ht="15" customHeight="1" thickBot="1">
      <c r="A9147" s="38" t="str">
        <f>IF($C9147="","",IFERROR(_xlfn.XLOOKUP($C9147,'1.PrepList'!$I$2:$I$1500,'1.PrepList'!$G$2:$G$1500,"")&amp;"",""))</f>
        <v/>
      </c>
      <c r="B9147" s="638" t="str">
        <f>IF($C9147="","",IFERROR(_xlfn.XLOOKUP($C9147,'1.PrepList'!$I$2:$I$1500,'1.PrepList'!$H$2:$H$1500,"")&amp;"",""))</f>
        <v/>
      </c>
      <c r="D9147" s="638" t="str">
        <f>IF($C9147="","",IFERROR(_xlfn.XLOOKUP($C9147,'1.PrepList'!$I$2:$I$1500,'1.PrepList'!$J$2:$J$1500,"")&amp;"",""))</f>
        <v/>
      </c>
      <c r="E9147" s="638" t="str">
        <f>IF($C9147="","",IFERROR(_xlfn.XLOOKUP($C9147,'1.PrepList'!$I$2:$I$1500,'1.PrepList'!$N$2:$N$1500,"")&amp;"",""))</f>
        <v/>
      </c>
      <c r="F9147" s="638" t="str">
        <f>IF($C9147="","",IFERROR(_xlfn.XLOOKUP($C9147,'1.PrepList'!$I$2:$I$1500,'1.PrepList'!$K$2:$K$1500,"")&amp;"",""))</f>
        <v/>
      </c>
      <c r="H9147" s="644" t="str">
        <f>IF($C9147="","",IFERROR(IF(_xlfn.XLOOKUP($C9147,tbl_StartedStatus[Bold ID],tbl_StartedStatus[Started])="Started","Yes",IF(_xlfn.XLOOKUP($C9147,tbl_StartedStatus[Bold ID],tbl_StartedStatus[Started])="No Show","No Show","")),""))</f>
        <v/>
      </c>
    </row>
    <row r="9148" spans="1:8" ht="15" customHeight="1" thickBot="1">
      <c r="A9148" s="38" t="str">
        <f>IF($C9148="","",IFERROR(_xlfn.XLOOKUP($C9148,'1.PrepList'!$I$2:$I$1500,'1.PrepList'!$G$2:$G$1500,"")&amp;"",""))</f>
        <v/>
      </c>
      <c r="B9148" s="638" t="str">
        <f>IF($C9148="","",IFERROR(_xlfn.XLOOKUP($C9148,'1.PrepList'!$I$2:$I$1500,'1.PrepList'!$H$2:$H$1500,"")&amp;"",""))</f>
        <v/>
      </c>
      <c r="D9148" s="638" t="str">
        <f>IF($C9148="","",IFERROR(_xlfn.XLOOKUP($C9148,'1.PrepList'!$I$2:$I$1500,'1.PrepList'!$J$2:$J$1500,"")&amp;"",""))</f>
        <v/>
      </c>
      <c r="E9148" s="638" t="str">
        <f>IF($C9148="","",IFERROR(_xlfn.XLOOKUP($C9148,'1.PrepList'!$I$2:$I$1500,'1.PrepList'!$N$2:$N$1500,"")&amp;"",""))</f>
        <v/>
      </c>
      <c r="F9148" s="638" t="str">
        <f>IF($C9148="","",IFERROR(_xlfn.XLOOKUP($C9148,'1.PrepList'!$I$2:$I$1500,'1.PrepList'!$K$2:$K$1500,"")&amp;"",""))</f>
        <v/>
      </c>
      <c r="H9148" s="644" t="str">
        <f>IF($C9148="","",IFERROR(IF(_xlfn.XLOOKUP($C9148,tbl_StartedStatus[Bold ID],tbl_StartedStatus[Started])="Started","Yes",IF(_xlfn.XLOOKUP($C9148,tbl_StartedStatus[Bold ID],tbl_StartedStatus[Started])="No Show","No Show","")),""))</f>
        <v/>
      </c>
    </row>
    <row r="9149" spans="1:8" ht="15" customHeight="1" thickBot="1">
      <c r="A9149" s="38" t="str">
        <f>IF($C9149="","",IFERROR(_xlfn.XLOOKUP($C9149,'1.PrepList'!$I$2:$I$1500,'1.PrepList'!$G$2:$G$1500,"")&amp;"",""))</f>
        <v/>
      </c>
      <c r="B9149" s="638" t="str">
        <f>IF($C9149="","",IFERROR(_xlfn.XLOOKUP($C9149,'1.PrepList'!$I$2:$I$1500,'1.PrepList'!$H$2:$H$1500,"")&amp;"",""))</f>
        <v/>
      </c>
      <c r="D9149" s="638" t="str">
        <f>IF($C9149="","",IFERROR(_xlfn.XLOOKUP($C9149,'1.PrepList'!$I$2:$I$1500,'1.PrepList'!$J$2:$J$1500,"")&amp;"",""))</f>
        <v/>
      </c>
      <c r="E9149" s="638" t="str">
        <f>IF($C9149="","",IFERROR(_xlfn.XLOOKUP($C9149,'1.PrepList'!$I$2:$I$1500,'1.PrepList'!$N$2:$N$1500,"")&amp;"",""))</f>
        <v/>
      </c>
      <c r="F9149" s="638" t="str">
        <f>IF($C9149="","",IFERROR(_xlfn.XLOOKUP($C9149,'1.PrepList'!$I$2:$I$1500,'1.PrepList'!$K$2:$K$1500,"")&amp;"",""))</f>
        <v/>
      </c>
      <c r="H9149" s="644" t="str">
        <f>IF($C9149="","",IFERROR(IF(_xlfn.XLOOKUP($C9149,tbl_StartedStatus[Bold ID],tbl_StartedStatus[Started])="Started","Yes",IF(_xlfn.XLOOKUP($C9149,tbl_StartedStatus[Bold ID],tbl_StartedStatus[Started])="No Show","No Show","")),""))</f>
        <v/>
      </c>
    </row>
    <row r="9150" spans="1:8" ht="15" customHeight="1" thickBot="1">
      <c r="A9150" s="38" t="str">
        <f>IF($C9150="","",IFERROR(_xlfn.XLOOKUP($C9150,'1.PrepList'!$I$2:$I$1500,'1.PrepList'!$G$2:$G$1500,"")&amp;"",""))</f>
        <v/>
      </c>
      <c r="B9150" s="638" t="str">
        <f>IF($C9150="","",IFERROR(_xlfn.XLOOKUP($C9150,'1.PrepList'!$I$2:$I$1500,'1.PrepList'!$H$2:$H$1500,"")&amp;"",""))</f>
        <v/>
      </c>
      <c r="D9150" s="638" t="str">
        <f>IF($C9150="","",IFERROR(_xlfn.XLOOKUP($C9150,'1.PrepList'!$I$2:$I$1500,'1.PrepList'!$J$2:$J$1500,"")&amp;"",""))</f>
        <v/>
      </c>
      <c r="E9150" s="638" t="str">
        <f>IF($C9150="","",IFERROR(_xlfn.XLOOKUP($C9150,'1.PrepList'!$I$2:$I$1500,'1.PrepList'!$N$2:$N$1500,"")&amp;"",""))</f>
        <v/>
      </c>
      <c r="F9150" s="638" t="str">
        <f>IF($C9150="","",IFERROR(_xlfn.XLOOKUP($C9150,'1.PrepList'!$I$2:$I$1500,'1.PrepList'!$K$2:$K$1500,"")&amp;"",""))</f>
        <v/>
      </c>
      <c r="H9150" s="644" t="str">
        <f>IF($C9150="","",IFERROR(IF(_xlfn.XLOOKUP($C9150,tbl_StartedStatus[Bold ID],tbl_StartedStatus[Started])="Started","Yes",IF(_xlfn.XLOOKUP($C9150,tbl_StartedStatus[Bold ID],tbl_StartedStatus[Started])="No Show","No Show","")),""))</f>
        <v/>
      </c>
    </row>
    <row r="9151" spans="1:8" ht="15" customHeight="1" thickBot="1">
      <c r="A9151" s="38" t="str">
        <f>IF($C9151="","",IFERROR(_xlfn.XLOOKUP($C9151,'1.PrepList'!$I$2:$I$1500,'1.PrepList'!$G$2:$G$1500,"")&amp;"",""))</f>
        <v/>
      </c>
      <c r="B9151" s="638" t="str">
        <f>IF($C9151="","",IFERROR(_xlfn.XLOOKUP($C9151,'1.PrepList'!$I$2:$I$1500,'1.PrepList'!$H$2:$H$1500,"")&amp;"",""))</f>
        <v/>
      </c>
      <c r="D9151" s="638" t="str">
        <f>IF($C9151="","",IFERROR(_xlfn.XLOOKUP($C9151,'1.PrepList'!$I$2:$I$1500,'1.PrepList'!$J$2:$J$1500,"")&amp;"",""))</f>
        <v/>
      </c>
      <c r="E9151" s="638" t="str">
        <f>IF($C9151="","",IFERROR(_xlfn.XLOOKUP($C9151,'1.PrepList'!$I$2:$I$1500,'1.PrepList'!$N$2:$N$1500,"")&amp;"",""))</f>
        <v/>
      </c>
      <c r="F9151" s="638" t="str">
        <f>IF($C9151="","",IFERROR(_xlfn.XLOOKUP($C9151,'1.PrepList'!$I$2:$I$1500,'1.PrepList'!$K$2:$K$1500,"")&amp;"",""))</f>
        <v/>
      </c>
      <c r="H9151" s="644" t="str">
        <f>IF($C9151="","",IFERROR(IF(_xlfn.XLOOKUP($C9151,tbl_StartedStatus[Bold ID],tbl_StartedStatus[Started])="Started","Yes",IF(_xlfn.XLOOKUP($C9151,tbl_StartedStatus[Bold ID],tbl_StartedStatus[Started])="No Show","No Show","")),""))</f>
        <v/>
      </c>
    </row>
    <row r="9152" spans="1:8" ht="15" customHeight="1" thickBot="1">
      <c r="A9152" s="38" t="str">
        <f>IF($C9152="","",IFERROR(_xlfn.XLOOKUP($C9152,'1.PrepList'!$I$2:$I$1500,'1.PrepList'!$G$2:$G$1500,"")&amp;"",""))</f>
        <v/>
      </c>
      <c r="B9152" s="638" t="str">
        <f>IF($C9152="","",IFERROR(_xlfn.XLOOKUP($C9152,'1.PrepList'!$I$2:$I$1500,'1.PrepList'!$H$2:$H$1500,"")&amp;"",""))</f>
        <v/>
      </c>
      <c r="D9152" s="638" t="str">
        <f>IF($C9152="","",IFERROR(_xlfn.XLOOKUP($C9152,'1.PrepList'!$I$2:$I$1500,'1.PrepList'!$J$2:$J$1500,"")&amp;"",""))</f>
        <v/>
      </c>
      <c r="E9152" s="638" t="str">
        <f>IF($C9152="","",IFERROR(_xlfn.XLOOKUP($C9152,'1.PrepList'!$I$2:$I$1500,'1.PrepList'!$N$2:$N$1500,"")&amp;"",""))</f>
        <v/>
      </c>
      <c r="F9152" s="638" t="str">
        <f>IF($C9152="","",IFERROR(_xlfn.XLOOKUP($C9152,'1.PrepList'!$I$2:$I$1500,'1.PrepList'!$K$2:$K$1500,"")&amp;"",""))</f>
        <v/>
      </c>
      <c r="H9152" s="644" t="str">
        <f>IF($C9152="","",IFERROR(IF(_xlfn.XLOOKUP($C9152,tbl_StartedStatus[Bold ID],tbl_StartedStatus[Started])="Started","Yes",IF(_xlfn.XLOOKUP($C9152,tbl_StartedStatus[Bold ID],tbl_StartedStatus[Started])="No Show","No Show","")),""))</f>
        <v/>
      </c>
    </row>
    <row r="9153" spans="1:8" ht="15" customHeight="1" thickBot="1">
      <c r="A9153" s="38" t="str">
        <f>IF($C9153="","",IFERROR(_xlfn.XLOOKUP($C9153,'1.PrepList'!$I$2:$I$1500,'1.PrepList'!$G$2:$G$1500,"")&amp;"",""))</f>
        <v/>
      </c>
      <c r="B9153" s="638" t="str">
        <f>IF($C9153="","",IFERROR(_xlfn.XLOOKUP($C9153,'1.PrepList'!$I$2:$I$1500,'1.PrepList'!$H$2:$H$1500,"")&amp;"",""))</f>
        <v/>
      </c>
      <c r="D9153" s="638" t="str">
        <f>IF($C9153="","",IFERROR(_xlfn.XLOOKUP($C9153,'1.PrepList'!$I$2:$I$1500,'1.PrepList'!$J$2:$J$1500,"")&amp;"",""))</f>
        <v/>
      </c>
      <c r="E9153" s="638" t="str">
        <f>IF($C9153="","",IFERROR(_xlfn.XLOOKUP($C9153,'1.PrepList'!$I$2:$I$1500,'1.PrepList'!$N$2:$N$1500,"")&amp;"",""))</f>
        <v/>
      </c>
      <c r="F9153" s="638" t="str">
        <f>IF($C9153="","",IFERROR(_xlfn.XLOOKUP($C9153,'1.PrepList'!$I$2:$I$1500,'1.PrepList'!$K$2:$K$1500,"")&amp;"",""))</f>
        <v/>
      </c>
      <c r="H9153" s="644" t="str">
        <f>IF($C9153="","",IFERROR(IF(_xlfn.XLOOKUP($C9153,tbl_StartedStatus[Bold ID],tbl_StartedStatus[Started])="Started","Yes",IF(_xlfn.XLOOKUP($C9153,tbl_StartedStatus[Bold ID],tbl_StartedStatus[Started])="No Show","No Show","")),""))</f>
        <v/>
      </c>
    </row>
    <row r="9154" spans="1:8" ht="15" customHeight="1" thickBot="1">
      <c r="A9154" s="38" t="str">
        <f>IF($C9154="","",IFERROR(_xlfn.XLOOKUP($C9154,'1.PrepList'!$I$2:$I$1500,'1.PrepList'!$G$2:$G$1500,"")&amp;"",""))</f>
        <v/>
      </c>
      <c r="B9154" s="638" t="str">
        <f>IF($C9154="","",IFERROR(_xlfn.XLOOKUP($C9154,'1.PrepList'!$I$2:$I$1500,'1.PrepList'!$H$2:$H$1500,"")&amp;"",""))</f>
        <v/>
      </c>
      <c r="D9154" s="638" t="str">
        <f>IF($C9154="","",IFERROR(_xlfn.XLOOKUP($C9154,'1.PrepList'!$I$2:$I$1500,'1.PrepList'!$J$2:$J$1500,"")&amp;"",""))</f>
        <v/>
      </c>
      <c r="E9154" s="638" t="str">
        <f>IF($C9154="","",IFERROR(_xlfn.XLOOKUP($C9154,'1.PrepList'!$I$2:$I$1500,'1.PrepList'!$N$2:$N$1500,"")&amp;"",""))</f>
        <v/>
      </c>
      <c r="F9154" s="638" t="str">
        <f>IF($C9154="","",IFERROR(_xlfn.XLOOKUP($C9154,'1.PrepList'!$I$2:$I$1500,'1.PrepList'!$K$2:$K$1500,"")&amp;"",""))</f>
        <v/>
      </c>
      <c r="H9154" s="644" t="str">
        <f>IF($C9154="","",IFERROR(IF(_xlfn.XLOOKUP($C9154,tbl_StartedStatus[Bold ID],tbl_StartedStatus[Started])="Started","Yes",IF(_xlfn.XLOOKUP($C9154,tbl_StartedStatus[Bold ID],tbl_StartedStatus[Started])="No Show","No Show","")),""))</f>
        <v/>
      </c>
    </row>
    <row r="9155" spans="1:8" ht="15" customHeight="1" thickBot="1">
      <c r="A9155" s="38" t="str">
        <f>IF($C9155="","",IFERROR(_xlfn.XLOOKUP($C9155,'1.PrepList'!$I$2:$I$1500,'1.PrepList'!$G$2:$G$1500,"")&amp;"",""))</f>
        <v/>
      </c>
      <c r="B9155" s="638" t="str">
        <f>IF($C9155="","",IFERROR(_xlfn.XLOOKUP($C9155,'1.PrepList'!$I$2:$I$1500,'1.PrepList'!$H$2:$H$1500,"")&amp;"",""))</f>
        <v/>
      </c>
      <c r="D9155" s="638" t="str">
        <f>IF($C9155="","",IFERROR(_xlfn.XLOOKUP($C9155,'1.PrepList'!$I$2:$I$1500,'1.PrepList'!$J$2:$J$1500,"")&amp;"",""))</f>
        <v/>
      </c>
      <c r="E9155" s="638" t="str">
        <f>IF($C9155="","",IFERROR(_xlfn.XLOOKUP($C9155,'1.PrepList'!$I$2:$I$1500,'1.PrepList'!$N$2:$N$1500,"")&amp;"",""))</f>
        <v/>
      </c>
      <c r="F9155" s="638" t="str">
        <f>IF($C9155="","",IFERROR(_xlfn.XLOOKUP($C9155,'1.PrepList'!$I$2:$I$1500,'1.PrepList'!$K$2:$K$1500,"")&amp;"",""))</f>
        <v/>
      </c>
      <c r="H9155" s="644" t="str">
        <f>IF($C9155="","",IFERROR(IF(_xlfn.XLOOKUP($C9155,tbl_StartedStatus[Bold ID],tbl_StartedStatus[Started])="Started","Yes",IF(_xlfn.XLOOKUP($C9155,tbl_StartedStatus[Bold ID],tbl_StartedStatus[Started])="No Show","No Show","")),""))</f>
        <v/>
      </c>
    </row>
    <row r="9156" spans="1:8" ht="15" customHeight="1" thickBot="1">
      <c r="A9156" s="38" t="str">
        <f>IF($C9156="","",IFERROR(_xlfn.XLOOKUP($C9156,'1.PrepList'!$I$2:$I$1500,'1.PrepList'!$G$2:$G$1500,"")&amp;"",""))</f>
        <v/>
      </c>
      <c r="B9156" s="638" t="str">
        <f>IF($C9156="","",IFERROR(_xlfn.XLOOKUP($C9156,'1.PrepList'!$I$2:$I$1500,'1.PrepList'!$H$2:$H$1500,"")&amp;"",""))</f>
        <v/>
      </c>
      <c r="D9156" s="638" t="str">
        <f>IF($C9156="","",IFERROR(_xlfn.XLOOKUP($C9156,'1.PrepList'!$I$2:$I$1500,'1.PrepList'!$J$2:$J$1500,"")&amp;"",""))</f>
        <v/>
      </c>
      <c r="E9156" s="638" t="str">
        <f>IF($C9156="","",IFERROR(_xlfn.XLOOKUP($C9156,'1.PrepList'!$I$2:$I$1500,'1.PrepList'!$N$2:$N$1500,"")&amp;"",""))</f>
        <v/>
      </c>
      <c r="F9156" s="638" t="str">
        <f>IF($C9156="","",IFERROR(_xlfn.XLOOKUP($C9156,'1.PrepList'!$I$2:$I$1500,'1.PrepList'!$K$2:$K$1500,"")&amp;"",""))</f>
        <v/>
      </c>
      <c r="H9156" s="644" t="str">
        <f>IF($C9156="","",IFERROR(IF(_xlfn.XLOOKUP($C9156,tbl_StartedStatus[Bold ID],tbl_StartedStatus[Started])="Started","Yes",IF(_xlfn.XLOOKUP($C9156,tbl_StartedStatus[Bold ID],tbl_StartedStatus[Started])="No Show","No Show","")),""))</f>
        <v/>
      </c>
    </row>
    <row r="9157" spans="1:8" ht="15" customHeight="1" thickBot="1">
      <c r="A9157" s="38" t="str">
        <f>IF($C9157="","",IFERROR(_xlfn.XLOOKUP($C9157,'1.PrepList'!$I$2:$I$1500,'1.PrepList'!$G$2:$G$1500,"")&amp;"",""))</f>
        <v/>
      </c>
      <c r="B9157" s="638" t="str">
        <f>IF($C9157="","",IFERROR(_xlfn.XLOOKUP($C9157,'1.PrepList'!$I$2:$I$1500,'1.PrepList'!$H$2:$H$1500,"")&amp;"",""))</f>
        <v/>
      </c>
      <c r="D9157" s="638" t="str">
        <f>IF($C9157="","",IFERROR(_xlfn.XLOOKUP($C9157,'1.PrepList'!$I$2:$I$1500,'1.PrepList'!$J$2:$J$1500,"")&amp;"",""))</f>
        <v/>
      </c>
      <c r="E9157" s="638" t="str">
        <f>IF($C9157="","",IFERROR(_xlfn.XLOOKUP($C9157,'1.PrepList'!$I$2:$I$1500,'1.PrepList'!$N$2:$N$1500,"")&amp;"",""))</f>
        <v/>
      </c>
      <c r="F9157" s="638" t="str">
        <f>IF($C9157="","",IFERROR(_xlfn.XLOOKUP($C9157,'1.PrepList'!$I$2:$I$1500,'1.PrepList'!$K$2:$K$1500,"")&amp;"",""))</f>
        <v/>
      </c>
      <c r="H9157" s="644" t="str">
        <f>IF($C9157="","",IFERROR(IF(_xlfn.XLOOKUP($C9157,tbl_StartedStatus[Bold ID],tbl_StartedStatus[Started])="Started","Yes",IF(_xlfn.XLOOKUP($C9157,tbl_StartedStatus[Bold ID],tbl_StartedStatus[Started])="No Show","No Show","")),""))</f>
        <v/>
      </c>
    </row>
    <row r="9158" spans="1:8" ht="15" customHeight="1" thickBot="1">
      <c r="A9158" s="38" t="str">
        <f>IF($C9158="","",IFERROR(_xlfn.XLOOKUP($C9158,'1.PrepList'!$I$2:$I$1500,'1.PrepList'!$G$2:$G$1500,"")&amp;"",""))</f>
        <v/>
      </c>
      <c r="B9158" s="638" t="str">
        <f>IF($C9158="","",IFERROR(_xlfn.XLOOKUP($C9158,'1.PrepList'!$I$2:$I$1500,'1.PrepList'!$H$2:$H$1500,"")&amp;"",""))</f>
        <v/>
      </c>
      <c r="D9158" s="638" t="str">
        <f>IF($C9158="","",IFERROR(_xlfn.XLOOKUP($C9158,'1.PrepList'!$I$2:$I$1500,'1.PrepList'!$J$2:$J$1500,"")&amp;"",""))</f>
        <v/>
      </c>
      <c r="E9158" s="638" t="str">
        <f>IF($C9158="","",IFERROR(_xlfn.XLOOKUP($C9158,'1.PrepList'!$I$2:$I$1500,'1.PrepList'!$N$2:$N$1500,"")&amp;"",""))</f>
        <v/>
      </c>
      <c r="F9158" s="638" t="str">
        <f>IF($C9158="","",IFERROR(_xlfn.XLOOKUP($C9158,'1.PrepList'!$I$2:$I$1500,'1.PrepList'!$K$2:$K$1500,"")&amp;"",""))</f>
        <v/>
      </c>
      <c r="H9158" s="644" t="str">
        <f>IF($C9158="","",IFERROR(IF(_xlfn.XLOOKUP($C9158,tbl_StartedStatus[Bold ID],tbl_StartedStatus[Started])="Started","Yes",IF(_xlfn.XLOOKUP($C9158,tbl_StartedStatus[Bold ID],tbl_StartedStatus[Started])="No Show","No Show","")),""))</f>
        <v/>
      </c>
    </row>
    <row r="9159" spans="1:8" ht="15" customHeight="1" thickBot="1">
      <c r="A9159" s="38" t="str">
        <f>IF($C9159="","",IFERROR(_xlfn.XLOOKUP($C9159,'1.PrepList'!$I$2:$I$1500,'1.PrepList'!$G$2:$G$1500,"")&amp;"",""))</f>
        <v/>
      </c>
      <c r="B9159" s="638" t="str">
        <f>IF($C9159="","",IFERROR(_xlfn.XLOOKUP($C9159,'1.PrepList'!$I$2:$I$1500,'1.PrepList'!$H$2:$H$1500,"")&amp;"",""))</f>
        <v/>
      </c>
      <c r="D9159" s="638" t="str">
        <f>IF($C9159="","",IFERROR(_xlfn.XLOOKUP($C9159,'1.PrepList'!$I$2:$I$1500,'1.PrepList'!$J$2:$J$1500,"")&amp;"",""))</f>
        <v/>
      </c>
      <c r="E9159" s="638" t="str">
        <f>IF($C9159="","",IFERROR(_xlfn.XLOOKUP($C9159,'1.PrepList'!$I$2:$I$1500,'1.PrepList'!$N$2:$N$1500,"")&amp;"",""))</f>
        <v/>
      </c>
      <c r="F9159" s="638" t="str">
        <f>IF($C9159="","",IFERROR(_xlfn.XLOOKUP($C9159,'1.PrepList'!$I$2:$I$1500,'1.PrepList'!$K$2:$K$1500,"")&amp;"",""))</f>
        <v/>
      </c>
      <c r="H9159" s="644" t="str">
        <f>IF($C9159="","",IFERROR(IF(_xlfn.XLOOKUP($C9159,tbl_StartedStatus[Bold ID],tbl_StartedStatus[Started])="Started","Yes",IF(_xlfn.XLOOKUP($C9159,tbl_StartedStatus[Bold ID],tbl_StartedStatus[Started])="No Show","No Show","")),""))</f>
        <v/>
      </c>
    </row>
    <row r="9160" spans="1:8" ht="15" customHeight="1" thickBot="1">
      <c r="A9160" s="38" t="str">
        <f>IF($C9160="","",IFERROR(_xlfn.XLOOKUP($C9160,'1.PrepList'!$I$2:$I$1500,'1.PrepList'!$G$2:$G$1500,"")&amp;"",""))</f>
        <v/>
      </c>
      <c r="B9160" s="638" t="str">
        <f>IF($C9160="","",IFERROR(_xlfn.XLOOKUP($C9160,'1.PrepList'!$I$2:$I$1500,'1.PrepList'!$H$2:$H$1500,"")&amp;"",""))</f>
        <v/>
      </c>
      <c r="D9160" s="638" t="str">
        <f>IF($C9160="","",IFERROR(_xlfn.XLOOKUP($C9160,'1.PrepList'!$I$2:$I$1500,'1.PrepList'!$J$2:$J$1500,"")&amp;"",""))</f>
        <v/>
      </c>
      <c r="E9160" s="638" t="str">
        <f>IF($C9160="","",IFERROR(_xlfn.XLOOKUP($C9160,'1.PrepList'!$I$2:$I$1500,'1.PrepList'!$N$2:$N$1500,"")&amp;"",""))</f>
        <v/>
      </c>
      <c r="F9160" s="638" t="str">
        <f>IF($C9160="","",IFERROR(_xlfn.XLOOKUP($C9160,'1.PrepList'!$I$2:$I$1500,'1.PrepList'!$K$2:$K$1500,"")&amp;"",""))</f>
        <v/>
      </c>
      <c r="H9160" s="644" t="str">
        <f>IF($C9160="","",IFERROR(IF(_xlfn.XLOOKUP($C9160,tbl_StartedStatus[Bold ID],tbl_StartedStatus[Started])="Started","Yes",IF(_xlfn.XLOOKUP($C9160,tbl_StartedStatus[Bold ID],tbl_StartedStatus[Started])="No Show","No Show","")),""))</f>
        <v/>
      </c>
    </row>
    <row r="9161" spans="1:8" ht="15" customHeight="1" thickBot="1">
      <c r="A9161" s="38" t="str">
        <f>IF($C9161="","",IFERROR(_xlfn.XLOOKUP($C9161,'1.PrepList'!$I$2:$I$1500,'1.PrepList'!$G$2:$G$1500,"")&amp;"",""))</f>
        <v/>
      </c>
      <c r="B9161" s="638" t="str">
        <f>IF($C9161="","",IFERROR(_xlfn.XLOOKUP($C9161,'1.PrepList'!$I$2:$I$1500,'1.PrepList'!$H$2:$H$1500,"")&amp;"",""))</f>
        <v/>
      </c>
      <c r="D9161" s="638" t="str">
        <f>IF($C9161="","",IFERROR(_xlfn.XLOOKUP($C9161,'1.PrepList'!$I$2:$I$1500,'1.PrepList'!$J$2:$J$1500,"")&amp;"",""))</f>
        <v/>
      </c>
      <c r="E9161" s="638" t="str">
        <f>IF($C9161="","",IFERROR(_xlfn.XLOOKUP($C9161,'1.PrepList'!$I$2:$I$1500,'1.PrepList'!$N$2:$N$1500,"")&amp;"",""))</f>
        <v/>
      </c>
      <c r="F9161" s="638" t="str">
        <f>IF($C9161="","",IFERROR(_xlfn.XLOOKUP($C9161,'1.PrepList'!$I$2:$I$1500,'1.PrepList'!$K$2:$K$1500,"")&amp;"",""))</f>
        <v/>
      </c>
      <c r="H9161" s="644" t="str">
        <f>IF($C9161="","",IFERROR(IF(_xlfn.XLOOKUP($C9161,tbl_StartedStatus[Bold ID],tbl_StartedStatus[Started])="Started","Yes",IF(_xlfn.XLOOKUP($C9161,tbl_StartedStatus[Bold ID],tbl_StartedStatus[Started])="No Show","No Show","")),""))</f>
        <v/>
      </c>
    </row>
    <row r="9162" spans="1:8" ht="15" customHeight="1" thickBot="1">
      <c r="A9162" s="38" t="str">
        <f>IF($C9162="","",IFERROR(_xlfn.XLOOKUP($C9162,'1.PrepList'!$I$2:$I$1500,'1.PrepList'!$G$2:$G$1500,"")&amp;"",""))</f>
        <v/>
      </c>
      <c r="B9162" s="638" t="str">
        <f>IF($C9162="","",IFERROR(_xlfn.XLOOKUP($C9162,'1.PrepList'!$I$2:$I$1500,'1.PrepList'!$H$2:$H$1500,"")&amp;"",""))</f>
        <v/>
      </c>
      <c r="D9162" s="638" t="str">
        <f>IF($C9162="","",IFERROR(_xlfn.XLOOKUP($C9162,'1.PrepList'!$I$2:$I$1500,'1.PrepList'!$J$2:$J$1500,"")&amp;"",""))</f>
        <v/>
      </c>
      <c r="E9162" s="638" t="str">
        <f>IF($C9162="","",IFERROR(_xlfn.XLOOKUP($C9162,'1.PrepList'!$I$2:$I$1500,'1.PrepList'!$N$2:$N$1500,"")&amp;"",""))</f>
        <v/>
      </c>
      <c r="F9162" s="638" t="str">
        <f>IF($C9162="","",IFERROR(_xlfn.XLOOKUP($C9162,'1.PrepList'!$I$2:$I$1500,'1.PrepList'!$K$2:$K$1500,"")&amp;"",""))</f>
        <v/>
      </c>
      <c r="H9162" s="644" t="str">
        <f>IF($C9162="","",IFERROR(IF(_xlfn.XLOOKUP($C9162,tbl_StartedStatus[Bold ID],tbl_StartedStatus[Started])="Started","Yes",IF(_xlfn.XLOOKUP($C9162,tbl_StartedStatus[Bold ID],tbl_StartedStatus[Started])="No Show","No Show","")),""))</f>
        <v/>
      </c>
    </row>
    <row r="9163" spans="1:8" ht="15" customHeight="1" thickBot="1">
      <c r="A9163" s="38" t="str">
        <f>IF($C9163="","",IFERROR(_xlfn.XLOOKUP($C9163,'1.PrepList'!$I$2:$I$1500,'1.PrepList'!$G$2:$G$1500,"")&amp;"",""))</f>
        <v/>
      </c>
      <c r="B9163" s="638" t="str">
        <f>IF($C9163="","",IFERROR(_xlfn.XLOOKUP($C9163,'1.PrepList'!$I$2:$I$1500,'1.PrepList'!$H$2:$H$1500,"")&amp;"",""))</f>
        <v/>
      </c>
      <c r="D9163" s="638" t="str">
        <f>IF($C9163="","",IFERROR(_xlfn.XLOOKUP($C9163,'1.PrepList'!$I$2:$I$1500,'1.PrepList'!$J$2:$J$1500,"")&amp;"",""))</f>
        <v/>
      </c>
      <c r="E9163" s="638" t="str">
        <f>IF($C9163="","",IFERROR(_xlfn.XLOOKUP($C9163,'1.PrepList'!$I$2:$I$1500,'1.PrepList'!$N$2:$N$1500,"")&amp;"",""))</f>
        <v/>
      </c>
      <c r="F9163" s="638" t="str">
        <f>IF($C9163="","",IFERROR(_xlfn.XLOOKUP($C9163,'1.PrepList'!$I$2:$I$1500,'1.PrepList'!$K$2:$K$1500,"")&amp;"",""))</f>
        <v/>
      </c>
      <c r="H9163" s="644" t="str">
        <f>IF($C9163="","",IFERROR(IF(_xlfn.XLOOKUP($C9163,tbl_StartedStatus[Bold ID],tbl_StartedStatus[Started])="Started","Yes",IF(_xlfn.XLOOKUP($C9163,tbl_StartedStatus[Bold ID],tbl_StartedStatus[Started])="No Show","No Show","")),""))</f>
        <v/>
      </c>
    </row>
    <row r="9164" spans="1:8" ht="15" customHeight="1" thickBot="1">
      <c r="A9164" s="38" t="str">
        <f>IF($C9164="","",IFERROR(_xlfn.XLOOKUP($C9164,'1.PrepList'!$I$2:$I$1500,'1.PrepList'!$G$2:$G$1500,"")&amp;"",""))</f>
        <v/>
      </c>
      <c r="B9164" s="638" t="str">
        <f>IF($C9164="","",IFERROR(_xlfn.XLOOKUP($C9164,'1.PrepList'!$I$2:$I$1500,'1.PrepList'!$H$2:$H$1500,"")&amp;"",""))</f>
        <v/>
      </c>
      <c r="D9164" s="638" t="str">
        <f>IF($C9164="","",IFERROR(_xlfn.XLOOKUP($C9164,'1.PrepList'!$I$2:$I$1500,'1.PrepList'!$J$2:$J$1500,"")&amp;"",""))</f>
        <v/>
      </c>
      <c r="E9164" s="638" t="str">
        <f>IF($C9164="","",IFERROR(_xlfn.XLOOKUP($C9164,'1.PrepList'!$I$2:$I$1500,'1.PrepList'!$N$2:$N$1500,"")&amp;"",""))</f>
        <v/>
      </c>
      <c r="F9164" s="638" t="str">
        <f>IF($C9164="","",IFERROR(_xlfn.XLOOKUP($C9164,'1.PrepList'!$I$2:$I$1500,'1.PrepList'!$K$2:$K$1500,"")&amp;"",""))</f>
        <v/>
      </c>
      <c r="H9164" s="644" t="str">
        <f>IF($C9164="","",IFERROR(IF(_xlfn.XLOOKUP($C9164,tbl_StartedStatus[Bold ID],tbl_StartedStatus[Started])="Started","Yes",IF(_xlfn.XLOOKUP($C9164,tbl_StartedStatus[Bold ID],tbl_StartedStatus[Started])="No Show","No Show","")),""))</f>
        <v/>
      </c>
    </row>
    <row r="9165" spans="1:8" ht="15" customHeight="1" thickBot="1">
      <c r="A9165" s="38" t="str">
        <f>IF($C9165="","",IFERROR(_xlfn.XLOOKUP($C9165,'1.PrepList'!$I$2:$I$1500,'1.PrepList'!$G$2:$G$1500,"")&amp;"",""))</f>
        <v/>
      </c>
      <c r="B9165" s="638" t="str">
        <f>IF($C9165="","",IFERROR(_xlfn.XLOOKUP($C9165,'1.PrepList'!$I$2:$I$1500,'1.PrepList'!$H$2:$H$1500,"")&amp;"",""))</f>
        <v/>
      </c>
      <c r="D9165" s="638" t="str">
        <f>IF($C9165="","",IFERROR(_xlfn.XLOOKUP($C9165,'1.PrepList'!$I$2:$I$1500,'1.PrepList'!$J$2:$J$1500,"")&amp;"",""))</f>
        <v/>
      </c>
      <c r="E9165" s="638" t="str">
        <f>IF($C9165="","",IFERROR(_xlfn.XLOOKUP($C9165,'1.PrepList'!$I$2:$I$1500,'1.PrepList'!$N$2:$N$1500,"")&amp;"",""))</f>
        <v/>
      </c>
      <c r="F9165" s="638" t="str">
        <f>IF($C9165="","",IFERROR(_xlfn.XLOOKUP($C9165,'1.PrepList'!$I$2:$I$1500,'1.PrepList'!$K$2:$K$1500,"")&amp;"",""))</f>
        <v/>
      </c>
      <c r="H9165" s="644" t="str">
        <f>IF($C9165="","",IFERROR(IF(_xlfn.XLOOKUP($C9165,tbl_StartedStatus[Bold ID],tbl_StartedStatus[Started])="Started","Yes",IF(_xlfn.XLOOKUP($C9165,tbl_StartedStatus[Bold ID],tbl_StartedStatus[Started])="No Show","No Show","")),""))</f>
        <v/>
      </c>
    </row>
    <row r="9166" spans="1:8" ht="15" customHeight="1" thickBot="1">
      <c r="A9166" s="38" t="str">
        <f>IF($C9166="","",IFERROR(_xlfn.XLOOKUP($C9166,'1.PrepList'!$I$2:$I$1500,'1.PrepList'!$G$2:$G$1500,"")&amp;"",""))</f>
        <v/>
      </c>
      <c r="B9166" s="638" t="str">
        <f>IF($C9166="","",IFERROR(_xlfn.XLOOKUP($C9166,'1.PrepList'!$I$2:$I$1500,'1.PrepList'!$H$2:$H$1500,"")&amp;"",""))</f>
        <v/>
      </c>
      <c r="D9166" s="638" t="str">
        <f>IF($C9166="","",IFERROR(_xlfn.XLOOKUP($C9166,'1.PrepList'!$I$2:$I$1500,'1.PrepList'!$J$2:$J$1500,"")&amp;"",""))</f>
        <v/>
      </c>
      <c r="E9166" s="638" t="str">
        <f>IF($C9166="","",IFERROR(_xlfn.XLOOKUP($C9166,'1.PrepList'!$I$2:$I$1500,'1.PrepList'!$N$2:$N$1500,"")&amp;"",""))</f>
        <v/>
      </c>
      <c r="F9166" s="638" t="str">
        <f>IF($C9166="","",IFERROR(_xlfn.XLOOKUP($C9166,'1.PrepList'!$I$2:$I$1500,'1.PrepList'!$K$2:$K$1500,"")&amp;"",""))</f>
        <v/>
      </c>
      <c r="H9166" s="644" t="str">
        <f>IF($C9166="","",IFERROR(IF(_xlfn.XLOOKUP($C9166,tbl_StartedStatus[Bold ID],tbl_StartedStatus[Started])="Started","Yes",IF(_xlfn.XLOOKUP($C9166,tbl_StartedStatus[Bold ID],tbl_StartedStatus[Started])="No Show","No Show","")),""))</f>
        <v/>
      </c>
    </row>
    <row r="9167" spans="1:8" ht="15" customHeight="1" thickBot="1">
      <c r="A9167" s="38" t="str">
        <f>IF($C9167="","",IFERROR(_xlfn.XLOOKUP($C9167,'1.PrepList'!$I$2:$I$1500,'1.PrepList'!$G$2:$G$1500,"")&amp;"",""))</f>
        <v/>
      </c>
      <c r="B9167" s="638" t="str">
        <f>IF($C9167="","",IFERROR(_xlfn.XLOOKUP($C9167,'1.PrepList'!$I$2:$I$1500,'1.PrepList'!$H$2:$H$1500,"")&amp;"",""))</f>
        <v/>
      </c>
      <c r="D9167" s="638" t="str">
        <f>IF($C9167="","",IFERROR(_xlfn.XLOOKUP($C9167,'1.PrepList'!$I$2:$I$1500,'1.PrepList'!$J$2:$J$1500,"")&amp;"",""))</f>
        <v/>
      </c>
      <c r="E9167" s="638" t="str">
        <f>IF($C9167="","",IFERROR(_xlfn.XLOOKUP($C9167,'1.PrepList'!$I$2:$I$1500,'1.PrepList'!$N$2:$N$1500,"")&amp;"",""))</f>
        <v/>
      </c>
      <c r="F9167" s="638" t="str">
        <f>IF($C9167="","",IFERROR(_xlfn.XLOOKUP($C9167,'1.PrepList'!$I$2:$I$1500,'1.PrepList'!$K$2:$K$1500,"")&amp;"",""))</f>
        <v/>
      </c>
      <c r="H9167" s="644" t="str">
        <f>IF($C9167="","",IFERROR(IF(_xlfn.XLOOKUP($C9167,tbl_StartedStatus[Bold ID],tbl_StartedStatus[Started])="Started","Yes",IF(_xlfn.XLOOKUP($C9167,tbl_StartedStatus[Bold ID],tbl_StartedStatus[Started])="No Show","No Show","")),""))</f>
        <v/>
      </c>
    </row>
    <row r="9168" spans="1:8" ht="15" customHeight="1" thickBot="1">
      <c r="A9168" s="38" t="str">
        <f>IF($C9168="","",IFERROR(_xlfn.XLOOKUP($C9168,'1.PrepList'!$I$2:$I$1500,'1.PrepList'!$G$2:$G$1500,"")&amp;"",""))</f>
        <v/>
      </c>
      <c r="B9168" s="638" t="str">
        <f>IF($C9168="","",IFERROR(_xlfn.XLOOKUP($C9168,'1.PrepList'!$I$2:$I$1500,'1.PrepList'!$H$2:$H$1500,"")&amp;"",""))</f>
        <v/>
      </c>
      <c r="D9168" s="638" t="str">
        <f>IF($C9168="","",IFERROR(_xlfn.XLOOKUP($C9168,'1.PrepList'!$I$2:$I$1500,'1.PrepList'!$J$2:$J$1500,"")&amp;"",""))</f>
        <v/>
      </c>
      <c r="E9168" s="638" t="str">
        <f>IF($C9168="","",IFERROR(_xlfn.XLOOKUP($C9168,'1.PrepList'!$I$2:$I$1500,'1.PrepList'!$N$2:$N$1500,"")&amp;"",""))</f>
        <v/>
      </c>
      <c r="F9168" s="638" t="str">
        <f>IF($C9168="","",IFERROR(_xlfn.XLOOKUP($C9168,'1.PrepList'!$I$2:$I$1500,'1.PrepList'!$K$2:$K$1500,"")&amp;"",""))</f>
        <v/>
      </c>
      <c r="H9168" s="644" t="str">
        <f>IF($C9168="","",IFERROR(IF(_xlfn.XLOOKUP($C9168,tbl_StartedStatus[Bold ID],tbl_StartedStatus[Started])="Started","Yes",IF(_xlfn.XLOOKUP($C9168,tbl_StartedStatus[Bold ID],tbl_StartedStatus[Started])="No Show","No Show","")),""))</f>
        <v/>
      </c>
    </row>
    <row r="9169" spans="1:8" ht="15" customHeight="1" thickBot="1">
      <c r="A9169" s="38" t="str">
        <f>IF($C9169="","",IFERROR(_xlfn.XLOOKUP($C9169,'1.PrepList'!$I$2:$I$1500,'1.PrepList'!$G$2:$G$1500,"")&amp;"",""))</f>
        <v/>
      </c>
      <c r="B9169" s="638" t="str">
        <f>IF($C9169="","",IFERROR(_xlfn.XLOOKUP($C9169,'1.PrepList'!$I$2:$I$1500,'1.PrepList'!$H$2:$H$1500,"")&amp;"",""))</f>
        <v/>
      </c>
      <c r="D9169" s="638" t="str">
        <f>IF($C9169="","",IFERROR(_xlfn.XLOOKUP($C9169,'1.PrepList'!$I$2:$I$1500,'1.PrepList'!$J$2:$J$1500,"")&amp;"",""))</f>
        <v/>
      </c>
      <c r="E9169" s="638" t="str">
        <f>IF($C9169="","",IFERROR(_xlfn.XLOOKUP($C9169,'1.PrepList'!$I$2:$I$1500,'1.PrepList'!$N$2:$N$1500,"")&amp;"",""))</f>
        <v/>
      </c>
      <c r="F9169" s="638" t="str">
        <f>IF($C9169="","",IFERROR(_xlfn.XLOOKUP($C9169,'1.PrepList'!$I$2:$I$1500,'1.PrepList'!$K$2:$K$1500,"")&amp;"",""))</f>
        <v/>
      </c>
      <c r="H9169" s="644" t="str">
        <f>IF($C9169="","",IFERROR(IF(_xlfn.XLOOKUP($C9169,tbl_StartedStatus[Bold ID],tbl_StartedStatus[Started])="Started","Yes",IF(_xlfn.XLOOKUP($C9169,tbl_StartedStatus[Bold ID],tbl_StartedStatus[Started])="No Show","No Show","")),""))</f>
        <v/>
      </c>
    </row>
    <row r="9170" spans="1:8" ht="15" customHeight="1" thickBot="1">
      <c r="A9170" s="38" t="str">
        <f>IF($C9170="","",IFERROR(_xlfn.XLOOKUP($C9170,'1.PrepList'!$I$2:$I$1500,'1.PrepList'!$G$2:$G$1500,"")&amp;"",""))</f>
        <v/>
      </c>
      <c r="B9170" s="638" t="str">
        <f>IF($C9170="","",IFERROR(_xlfn.XLOOKUP($C9170,'1.PrepList'!$I$2:$I$1500,'1.PrepList'!$H$2:$H$1500,"")&amp;"",""))</f>
        <v/>
      </c>
      <c r="D9170" s="638" t="str">
        <f>IF($C9170="","",IFERROR(_xlfn.XLOOKUP($C9170,'1.PrepList'!$I$2:$I$1500,'1.PrepList'!$J$2:$J$1500,"")&amp;"",""))</f>
        <v/>
      </c>
      <c r="E9170" s="638" t="str">
        <f>IF($C9170="","",IFERROR(_xlfn.XLOOKUP($C9170,'1.PrepList'!$I$2:$I$1500,'1.PrepList'!$N$2:$N$1500,"")&amp;"",""))</f>
        <v/>
      </c>
      <c r="F9170" s="638" t="str">
        <f>IF($C9170="","",IFERROR(_xlfn.XLOOKUP($C9170,'1.PrepList'!$I$2:$I$1500,'1.PrepList'!$K$2:$K$1500,"")&amp;"",""))</f>
        <v/>
      </c>
      <c r="H9170" s="644" t="str">
        <f>IF($C9170="","",IFERROR(IF(_xlfn.XLOOKUP($C9170,tbl_StartedStatus[Bold ID],tbl_StartedStatus[Started])="Started","Yes",IF(_xlfn.XLOOKUP($C9170,tbl_StartedStatus[Bold ID],tbl_StartedStatus[Started])="No Show","No Show","")),""))</f>
        <v/>
      </c>
    </row>
    <row r="9171" spans="1:8" ht="15" customHeight="1" thickBot="1">
      <c r="A9171" s="38" t="str">
        <f>IF($C9171="","",IFERROR(_xlfn.XLOOKUP($C9171,'1.PrepList'!$I$2:$I$1500,'1.PrepList'!$G$2:$G$1500,"")&amp;"",""))</f>
        <v/>
      </c>
      <c r="B9171" s="638" t="str">
        <f>IF($C9171="","",IFERROR(_xlfn.XLOOKUP($C9171,'1.PrepList'!$I$2:$I$1500,'1.PrepList'!$H$2:$H$1500,"")&amp;"",""))</f>
        <v/>
      </c>
      <c r="D9171" s="638" t="str">
        <f>IF($C9171="","",IFERROR(_xlfn.XLOOKUP($C9171,'1.PrepList'!$I$2:$I$1500,'1.PrepList'!$J$2:$J$1500,"")&amp;"",""))</f>
        <v/>
      </c>
      <c r="E9171" s="638" t="str">
        <f>IF($C9171="","",IFERROR(_xlfn.XLOOKUP($C9171,'1.PrepList'!$I$2:$I$1500,'1.PrepList'!$N$2:$N$1500,"")&amp;"",""))</f>
        <v/>
      </c>
      <c r="F9171" s="638" t="str">
        <f>IF($C9171="","",IFERROR(_xlfn.XLOOKUP($C9171,'1.PrepList'!$I$2:$I$1500,'1.PrepList'!$K$2:$K$1500,"")&amp;"",""))</f>
        <v/>
      </c>
      <c r="H9171" s="644" t="str">
        <f>IF($C9171="","",IFERROR(IF(_xlfn.XLOOKUP($C9171,tbl_StartedStatus[Bold ID],tbl_StartedStatus[Started])="Started","Yes",IF(_xlfn.XLOOKUP($C9171,tbl_StartedStatus[Bold ID],tbl_StartedStatus[Started])="No Show","No Show","")),""))</f>
        <v/>
      </c>
    </row>
    <row r="9172" spans="1:8" ht="15" customHeight="1" thickBot="1">
      <c r="A9172" s="38" t="str">
        <f>IF($C9172="","",IFERROR(_xlfn.XLOOKUP($C9172,'1.PrepList'!$I$2:$I$1500,'1.PrepList'!$G$2:$G$1500,"")&amp;"",""))</f>
        <v/>
      </c>
      <c r="B9172" s="638" t="str">
        <f>IF($C9172="","",IFERROR(_xlfn.XLOOKUP($C9172,'1.PrepList'!$I$2:$I$1500,'1.PrepList'!$H$2:$H$1500,"")&amp;"",""))</f>
        <v/>
      </c>
      <c r="D9172" s="638" t="str">
        <f>IF($C9172="","",IFERROR(_xlfn.XLOOKUP($C9172,'1.PrepList'!$I$2:$I$1500,'1.PrepList'!$J$2:$J$1500,"")&amp;"",""))</f>
        <v/>
      </c>
      <c r="E9172" s="638" t="str">
        <f>IF($C9172="","",IFERROR(_xlfn.XLOOKUP($C9172,'1.PrepList'!$I$2:$I$1500,'1.PrepList'!$N$2:$N$1500,"")&amp;"",""))</f>
        <v/>
      </c>
      <c r="F9172" s="638" t="str">
        <f>IF($C9172="","",IFERROR(_xlfn.XLOOKUP($C9172,'1.PrepList'!$I$2:$I$1500,'1.PrepList'!$K$2:$K$1500,"")&amp;"",""))</f>
        <v/>
      </c>
      <c r="H9172" s="644" t="str">
        <f>IF($C9172="","",IFERROR(IF(_xlfn.XLOOKUP($C9172,tbl_StartedStatus[Bold ID],tbl_StartedStatus[Started])="Started","Yes",IF(_xlfn.XLOOKUP($C9172,tbl_StartedStatus[Bold ID],tbl_StartedStatus[Started])="No Show","No Show","")),""))</f>
        <v/>
      </c>
    </row>
    <row r="9173" spans="1:8" ht="15" customHeight="1" thickBot="1">
      <c r="A9173" s="38" t="str">
        <f>IF($C9173="","",IFERROR(_xlfn.XLOOKUP($C9173,'1.PrepList'!$I$2:$I$1500,'1.PrepList'!$G$2:$G$1500,"")&amp;"",""))</f>
        <v/>
      </c>
      <c r="B9173" s="638" t="str">
        <f>IF($C9173="","",IFERROR(_xlfn.XLOOKUP($C9173,'1.PrepList'!$I$2:$I$1500,'1.PrepList'!$H$2:$H$1500,"")&amp;"",""))</f>
        <v/>
      </c>
      <c r="D9173" s="638" t="str">
        <f>IF($C9173="","",IFERROR(_xlfn.XLOOKUP($C9173,'1.PrepList'!$I$2:$I$1500,'1.PrepList'!$J$2:$J$1500,"")&amp;"",""))</f>
        <v/>
      </c>
      <c r="E9173" s="638" t="str">
        <f>IF($C9173="","",IFERROR(_xlfn.XLOOKUP($C9173,'1.PrepList'!$I$2:$I$1500,'1.PrepList'!$N$2:$N$1500,"")&amp;"",""))</f>
        <v/>
      </c>
      <c r="F9173" s="638" t="str">
        <f>IF($C9173="","",IFERROR(_xlfn.XLOOKUP($C9173,'1.PrepList'!$I$2:$I$1500,'1.PrepList'!$K$2:$K$1500,"")&amp;"",""))</f>
        <v/>
      </c>
      <c r="H9173" s="644" t="str">
        <f>IF($C9173="","",IFERROR(IF(_xlfn.XLOOKUP($C9173,tbl_StartedStatus[Bold ID],tbl_StartedStatus[Started])="Started","Yes",IF(_xlfn.XLOOKUP($C9173,tbl_StartedStatus[Bold ID],tbl_StartedStatus[Started])="No Show","No Show","")),""))</f>
        <v/>
      </c>
    </row>
    <row r="9174" spans="1:8" ht="15" customHeight="1" thickBot="1">
      <c r="A9174" s="38" t="str">
        <f>IF($C9174="","",IFERROR(_xlfn.XLOOKUP($C9174,'1.PrepList'!$I$2:$I$1500,'1.PrepList'!$G$2:$G$1500,"")&amp;"",""))</f>
        <v/>
      </c>
      <c r="B9174" s="638" t="str">
        <f>IF($C9174="","",IFERROR(_xlfn.XLOOKUP($C9174,'1.PrepList'!$I$2:$I$1500,'1.PrepList'!$H$2:$H$1500,"")&amp;"",""))</f>
        <v/>
      </c>
      <c r="D9174" s="638" t="str">
        <f>IF($C9174="","",IFERROR(_xlfn.XLOOKUP($C9174,'1.PrepList'!$I$2:$I$1500,'1.PrepList'!$J$2:$J$1500,"")&amp;"",""))</f>
        <v/>
      </c>
      <c r="E9174" s="638" t="str">
        <f>IF($C9174="","",IFERROR(_xlfn.XLOOKUP($C9174,'1.PrepList'!$I$2:$I$1500,'1.PrepList'!$N$2:$N$1500,"")&amp;"",""))</f>
        <v/>
      </c>
      <c r="F9174" s="638" t="str">
        <f>IF($C9174="","",IFERROR(_xlfn.XLOOKUP($C9174,'1.PrepList'!$I$2:$I$1500,'1.PrepList'!$K$2:$K$1500,"")&amp;"",""))</f>
        <v/>
      </c>
      <c r="H9174" s="644" t="str">
        <f>IF($C9174="","",IFERROR(IF(_xlfn.XLOOKUP($C9174,tbl_StartedStatus[Bold ID],tbl_StartedStatus[Started])="Started","Yes",IF(_xlfn.XLOOKUP($C9174,tbl_StartedStatus[Bold ID],tbl_StartedStatus[Started])="No Show","No Show","")),""))</f>
        <v/>
      </c>
    </row>
    <row r="9175" spans="1:8" ht="15" customHeight="1" thickBot="1">
      <c r="A9175" s="38" t="str">
        <f>IF($C9175="","",IFERROR(_xlfn.XLOOKUP($C9175,'1.PrepList'!$I$2:$I$1500,'1.PrepList'!$G$2:$G$1500,"")&amp;"",""))</f>
        <v/>
      </c>
      <c r="B9175" s="638" t="str">
        <f>IF($C9175="","",IFERROR(_xlfn.XLOOKUP($C9175,'1.PrepList'!$I$2:$I$1500,'1.PrepList'!$H$2:$H$1500,"")&amp;"",""))</f>
        <v/>
      </c>
      <c r="D9175" s="638" t="str">
        <f>IF($C9175="","",IFERROR(_xlfn.XLOOKUP($C9175,'1.PrepList'!$I$2:$I$1500,'1.PrepList'!$J$2:$J$1500,"")&amp;"",""))</f>
        <v/>
      </c>
      <c r="E9175" s="638" t="str">
        <f>IF($C9175="","",IFERROR(_xlfn.XLOOKUP($C9175,'1.PrepList'!$I$2:$I$1500,'1.PrepList'!$N$2:$N$1500,"")&amp;"",""))</f>
        <v/>
      </c>
      <c r="F9175" s="638" t="str">
        <f>IF($C9175="","",IFERROR(_xlfn.XLOOKUP($C9175,'1.PrepList'!$I$2:$I$1500,'1.PrepList'!$K$2:$K$1500,"")&amp;"",""))</f>
        <v/>
      </c>
      <c r="H9175" s="644" t="str">
        <f>IF($C9175="","",IFERROR(IF(_xlfn.XLOOKUP($C9175,tbl_StartedStatus[Bold ID],tbl_StartedStatus[Started])="Started","Yes",IF(_xlfn.XLOOKUP($C9175,tbl_StartedStatus[Bold ID],tbl_StartedStatus[Started])="No Show","No Show","")),""))</f>
        <v/>
      </c>
    </row>
    <row r="9176" spans="1:8" ht="15" customHeight="1" thickBot="1">
      <c r="A9176" s="38" t="str">
        <f>IF($C9176="","",IFERROR(_xlfn.XLOOKUP($C9176,'1.PrepList'!$I$2:$I$1500,'1.PrepList'!$G$2:$G$1500,"")&amp;"",""))</f>
        <v/>
      </c>
      <c r="B9176" s="638" t="str">
        <f>IF($C9176="","",IFERROR(_xlfn.XLOOKUP($C9176,'1.PrepList'!$I$2:$I$1500,'1.PrepList'!$H$2:$H$1500,"")&amp;"",""))</f>
        <v/>
      </c>
      <c r="D9176" s="638" t="str">
        <f>IF($C9176="","",IFERROR(_xlfn.XLOOKUP($C9176,'1.PrepList'!$I$2:$I$1500,'1.PrepList'!$J$2:$J$1500,"")&amp;"",""))</f>
        <v/>
      </c>
      <c r="E9176" s="638" t="str">
        <f>IF($C9176="","",IFERROR(_xlfn.XLOOKUP($C9176,'1.PrepList'!$I$2:$I$1500,'1.PrepList'!$N$2:$N$1500,"")&amp;"",""))</f>
        <v/>
      </c>
      <c r="F9176" s="638" t="str">
        <f>IF($C9176="","",IFERROR(_xlfn.XLOOKUP($C9176,'1.PrepList'!$I$2:$I$1500,'1.PrepList'!$K$2:$K$1500,"")&amp;"",""))</f>
        <v/>
      </c>
      <c r="H9176" s="644" t="str">
        <f>IF($C9176="","",IFERROR(IF(_xlfn.XLOOKUP($C9176,tbl_StartedStatus[Bold ID],tbl_StartedStatus[Started])="Started","Yes",IF(_xlfn.XLOOKUP($C9176,tbl_StartedStatus[Bold ID],tbl_StartedStatus[Started])="No Show","No Show","")),""))</f>
        <v/>
      </c>
    </row>
    <row r="9177" spans="1:8" ht="15" customHeight="1" thickBot="1">
      <c r="A9177" s="38" t="str">
        <f>IF($C9177="","",IFERROR(_xlfn.XLOOKUP($C9177,'1.PrepList'!$I$2:$I$1500,'1.PrepList'!$G$2:$G$1500,"")&amp;"",""))</f>
        <v/>
      </c>
      <c r="B9177" s="638" t="str">
        <f>IF($C9177="","",IFERROR(_xlfn.XLOOKUP($C9177,'1.PrepList'!$I$2:$I$1500,'1.PrepList'!$H$2:$H$1500,"")&amp;"",""))</f>
        <v/>
      </c>
      <c r="D9177" s="638" t="str">
        <f>IF($C9177="","",IFERROR(_xlfn.XLOOKUP($C9177,'1.PrepList'!$I$2:$I$1500,'1.PrepList'!$J$2:$J$1500,"")&amp;"",""))</f>
        <v/>
      </c>
      <c r="E9177" s="638" t="str">
        <f>IF($C9177="","",IFERROR(_xlfn.XLOOKUP($C9177,'1.PrepList'!$I$2:$I$1500,'1.PrepList'!$N$2:$N$1500,"")&amp;"",""))</f>
        <v/>
      </c>
      <c r="F9177" s="638" t="str">
        <f>IF($C9177="","",IFERROR(_xlfn.XLOOKUP($C9177,'1.PrepList'!$I$2:$I$1500,'1.PrepList'!$K$2:$K$1500,"")&amp;"",""))</f>
        <v/>
      </c>
      <c r="H9177" s="644" t="str">
        <f>IF($C9177="","",IFERROR(IF(_xlfn.XLOOKUP($C9177,tbl_StartedStatus[Bold ID],tbl_StartedStatus[Started])="Started","Yes",IF(_xlfn.XLOOKUP($C9177,tbl_StartedStatus[Bold ID],tbl_StartedStatus[Started])="No Show","No Show","")),""))</f>
        <v/>
      </c>
    </row>
    <row r="9178" spans="1:8" ht="15" customHeight="1" thickBot="1">
      <c r="A9178" s="38" t="str">
        <f>IF($C9178="","",IFERROR(_xlfn.XLOOKUP($C9178,'1.PrepList'!$I$2:$I$1500,'1.PrepList'!$G$2:$G$1500,"")&amp;"",""))</f>
        <v/>
      </c>
      <c r="B9178" s="638" t="str">
        <f>IF($C9178="","",IFERROR(_xlfn.XLOOKUP($C9178,'1.PrepList'!$I$2:$I$1500,'1.PrepList'!$H$2:$H$1500,"")&amp;"",""))</f>
        <v/>
      </c>
      <c r="D9178" s="638" t="str">
        <f>IF($C9178="","",IFERROR(_xlfn.XLOOKUP($C9178,'1.PrepList'!$I$2:$I$1500,'1.PrepList'!$J$2:$J$1500,"")&amp;"",""))</f>
        <v/>
      </c>
      <c r="E9178" s="638" t="str">
        <f>IF($C9178="","",IFERROR(_xlfn.XLOOKUP($C9178,'1.PrepList'!$I$2:$I$1500,'1.PrepList'!$N$2:$N$1500,"")&amp;"",""))</f>
        <v/>
      </c>
      <c r="F9178" s="638" t="str">
        <f>IF($C9178="","",IFERROR(_xlfn.XLOOKUP($C9178,'1.PrepList'!$I$2:$I$1500,'1.PrepList'!$K$2:$K$1500,"")&amp;"",""))</f>
        <v/>
      </c>
      <c r="H9178" s="644" t="str">
        <f>IF($C9178="","",IFERROR(IF(_xlfn.XLOOKUP($C9178,tbl_StartedStatus[Bold ID],tbl_StartedStatus[Started])="Started","Yes",IF(_xlfn.XLOOKUP($C9178,tbl_StartedStatus[Bold ID],tbl_StartedStatus[Started])="No Show","No Show","")),""))</f>
        <v/>
      </c>
    </row>
    <row r="9179" spans="1:8" ht="15" customHeight="1" thickBot="1">
      <c r="A9179" s="38" t="str">
        <f>IF($C9179="","",IFERROR(_xlfn.XLOOKUP($C9179,'1.PrepList'!$I$2:$I$1500,'1.PrepList'!$G$2:$G$1500,"")&amp;"",""))</f>
        <v/>
      </c>
      <c r="B9179" s="638" t="str">
        <f>IF($C9179="","",IFERROR(_xlfn.XLOOKUP($C9179,'1.PrepList'!$I$2:$I$1500,'1.PrepList'!$H$2:$H$1500,"")&amp;"",""))</f>
        <v/>
      </c>
      <c r="D9179" s="638" t="str">
        <f>IF($C9179="","",IFERROR(_xlfn.XLOOKUP($C9179,'1.PrepList'!$I$2:$I$1500,'1.PrepList'!$J$2:$J$1500,"")&amp;"",""))</f>
        <v/>
      </c>
      <c r="E9179" s="638" t="str">
        <f>IF($C9179="","",IFERROR(_xlfn.XLOOKUP($C9179,'1.PrepList'!$I$2:$I$1500,'1.PrepList'!$N$2:$N$1500,"")&amp;"",""))</f>
        <v/>
      </c>
      <c r="F9179" s="638" t="str">
        <f>IF($C9179="","",IFERROR(_xlfn.XLOOKUP($C9179,'1.PrepList'!$I$2:$I$1500,'1.PrepList'!$K$2:$K$1500,"")&amp;"",""))</f>
        <v/>
      </c>
      <c r="H9179" s="644" t="str">
        <f>IF($C9179="","",IFERROR(IF(_xlfn.XLOOKUP($C9179,tbl_StartedStatus[Bold ID],tbl_StartedStatus[Started])="Started","Yes",IF(_xlfn.XLOOKUP($C9179,tbl_StartedStatus[Bold ID],tbl_StartedStatus[Started])="No Show","No Show","")),""))</f>
        <v/>
      </c>
    </row>
    <row r="9180" spans="1:8" ht="15" customHeight="1" thickBot="1">
      <c r="A9180" s="38" t="str">
        <f>IF($C9180="","",IFERROR(_xlfn.XLOOKUP($C9180,'1.PrepList'!$I$2:$I$1500,'1.PrepList'!$G$2:$G$1500,"")&amp;"",""))</f>
        <v/>
      </c>
      <c r="B9180" s="638" t="str">
        <f>IF($C9180="","",IFERROR(_xlfn.XLOOKUP($C9180,'1.PrepList'!$I$2:$I$1500,'1.PrepList'!$H$2:$H$1500,"")&amp;"",""))</f>
        <v/>
      </c>
      <c r="D9180" s="638" t="str">
        <f>IF($C9180="","",IFERROR(_xlfn.XLOOKUP($C9180,'1.PrepList'!$I$2:$I$1500,'1.PrepList'!$J$2:$J$1500,"")&amp;"",""))</f>
        <v/>
      </c>
      <c r="E9180" s="638" t="str">
        <f>IF($C9180="","",IFERROR(_xlfn.XLOOKUP($C9180,'1.PrepList'!$I$2:$I$1500,'1.PrepList'!$N$2:$N$1500,"")&amp;"",""))</f>
        <v/>
      </c>
      <c r="F9180" s="638" t="str">
        <f>IF($C9180="","",IFERROR(_xlfn.XLOOKUP($C9180,'1.PrepList'!$I$2:$I$1500,'1.PrepList'!$K$2:$K$1500,"")&amp;"",""))</f>
        <v/>
      </c>
      <c r="H9180" s="644" t="str">
        <f>IF($C9180="","",IFERROR(IF(_xlfn.XLOOKUP($C9180,tbl_StartedStatus[Bold ID],tbl_StartedStatus[Started])="Started","Yes",IF(_xlfn.XLOOKUP($C9180,tbl_StartedStatus[Bold ID],tbl_StartedStatus[Started])="No Show","No Show","")),""))</f>
        <v/>
      </c>
    </row>
    <row r="9181" spans="1:8" ht="15" customHeight="1" thickBot="1">
      <c r="A9181" s="38" t="str">
        <f>IF($C9181="","",IFERROR(_xlfn.XLOOKUP($C9181,'1.PrepList'!$I$2:$I$1500,'1.PrepList'!$G$2:$G$1500,"")&amp;"",""))</f>
        <v/>
      </c>
      <c r="B9181" s="638" t="str">
        <f>IF($C9181="","",IFERROR(_xlfn.XLOOKUP($C9181,'1.PrepList'!$I$2:$I$1500,'1.PrepList'!$H$2:$H$1500,"")&amp;"",""))</f>
        <v/>
      </c>
      <c r="D9181" s="638" t="str">
        <f>IF($C9181="","",IFERROR(_xlfn.XLOOKUP($C9181,'1.PrepList'!$I$2:$I$1500,'1.PrepList'!$J$2:$J$1500,"")&amp;"",""))</f>
        <v/>
      </c>
      <c r="E9181" s="638" t="str">
        <f>IF($C9181="","",IFERROR(_xlfn.XLOOKUP($C9181,'1.PrepList'!$I$2:$I$1500,'1.PrepList'!$N$2:$N$1500,"")&amp;"",""))</f>
        <v/>
      </c>
      <c r="F9181" s="638" t="str">
        <f>IF($C9181="","",IFERROR(_xlfn.XLOOKUP($C9181,'1.PrepList'!$I$2:$I$1500,'1.PrepList'!$K$2:$K$1500,"")&amp;"",""))</f>
        <v/>
      </c>
      <c r="H9181" s="644" t="str">
        <f>IF($C9181="","",IFERROR(IF(_xlfn.XLOOKUP($C9181,tbl_StartedStatus[Bold ID],tbl_StartedStatus[Started])="Started","Yes",IF(_xlfn.XLOOKUP($C9181,tbl_StartedStatus[Bold ID],tbl_StartedStatus[Started])="No Show","No Show","")),""))</f>
        <v/>
      </c>
    </row>
    <row r="9182" spans="1:8" ht="15" customHeight="1" thickBot="1">
      <c r="A9182" s="38" t="str">
        <f>IF($C9182="","",IFERROR(_xlfn.XLOOKUP($C9182,'1.PrepList'!$I$2:$I$1500,'1.PrepList'!$G$2:$G$1500,"")&amp;"",""))</f>
        <v/>
      </c>
      <c r="B9182" s="638" t="str">
        <f>IF($C9182="","",IFERROR(_xlfn.XLOOKUP($C9182,'1.PrepList'!$I$2:$I$1500,'1.PrepList'!$H$2:$H$1500,"")&amp;"",""))</f>
        <v/>
      </c>
      <c r="D9182" s="638" t="str">
        <f>IF($C9182="","",IFERROR(_xlfn.XLOOKUP($C9182,'1.PrepList'!$I$2:$I$1500,'1.PrepList'!$J$2:$J$1500,"")&amp;"",""))</f>
        <v/>
      </c>
      <c r="E9182" s="638" t="str">
        <f>IF($C9182="","",IFERROR(_xlfn.XLOOKUP($C9182,'1.PrepList'!$I$2:$I$1500,'1.PrepList'!$N$2:$N$1500,"")&amp;"",""))</f>
        <v/>
      </c>
      <c r="F9182" s="638" t="str">
        <f>IF($C9182="","",IFERROR(_xlfn.XLOOKUP($C9182,'1.PrepList'!$I$2:$I$1500,'1.PrepList'!$K$2:$K$1500,"")&amp;"",""))</f>
        <v/>
      </c>
      <c r="H9182" s="644" t="str">
        <f>IF($C9182="","",IFERROR(IF(_xlfn.XLOOKUP($C9182,tbl_StartedStatus[Bold ID],tbl_StartedStatus[Started])="Started","Yes",IF(_xlfn.XLOOKUP($C9182,tbl_StartedStatus[Bold ID],tbl_StartedStatus[Started])="No Show","No Show","")),""))</f>
        <v/>
      </c>
    </row>
    <row r="9183" spans="1:8" ht="15" customHeight="1" thickBot="1">
      <c r="A9183" s="38" t="str">
        <f>IF($C9183="","",IFERROR(_xlfn.XLOOKUP($C9183,'1.PrepList'!$I$2:$I$1500,'1.PrepList'!$G$2:$G$1500,"")&amp;"",""))</f>
        <v/>
      </c>
      <c r="B9183" s="638" t="str">
        <f>IF($C9183="","",IFERROR(_xlfn.XLOOKUP($C9183,'1.PrepList'!$I$2:$I$1500,'1.PrepList'!$H$2:$H$1500,"")&amp;"",""))</f>
        <v/>
      </c>
      <c r="D9183" s="638" t="str">
        <f>IF($C9183="","",IFERROR(_xlfn.XLOOKUP($C9183,'1.PrepList'!$I$2:$I$1500,'1.PrepList'!$J$2:$J$1500,"")&amp;"",""))</f>
        <v/>
      </c>
      <c r="E9183" s="638" t="str">
        <f>IF($C9183="","",IFERROR(_xlfn.XLOOKUP($C9183,'1.PrepList'!$I$2:$I$1500,'1.PrepList'!$N$2:$N$1500,"")&amp;"",""))</f>
        <v/>
      </c>
      <c r="F9183" s="638" t="str">
        <f>IF($C9183="","",IFERROR(_xlfn.XLOOKUP($C9183,'1.PrepList'!$I$2:$I$1500,'1.PrepList'!$K$2:$K$1500,"")&amp;"",""))</f>
        <v/>
      </c>
      <c r="H9183" s="644" t="str">
        <f>IF($C9183="","",IFERROR(IF(_xlfn.XLOOKUP($C9183,tbl_StartedStatus[Bold ID],tbl_StartedStatus[Started])="Started","Yes",IF(_xlfn.XLOOKUP($C9183,tbl_StartedStatus[Bold ID],tbl_StartedStatus[Started])="No Show","No Show","")),""))</f>
        <v/>
      </c>
    </row>
    <row r="9184" spans="1:8" ht="15" customHeight="1" thickBot="1">
      <c r="A9184" s="38" t="str">
        <f>IF($C9184="","",IFERROR(_xlfn.XLOOKUP($C9184,'1.PrepList'!$I$2:$I$1500,'1.PrepList'!$G$2:$G$1500,"")&amp;"",""))</f>
        <v/>
      </c>
      <c r="B9184" s="638" t="str">
        <f>IF($C9184="","",IFERROR(_xlfn.XLOOKUP($C9184,'1.PrepList'!$I$2:$I$1500,'1.PrepList'!$H$2:$H$1500,"")&amp;"",""))</f>
        <v/>
      </c>
      <c r="D9184" s="638" t="str">
        <f>IF($C9184="","",IFERROR(_xlfn.XLOOKUP($C9184,'1.PrepList'!$I$2:$I$1500,'1.PrepList'!$J$2:$J$1500,"")&amp;"",""))</f>
        <v/>
      </c>
      <c r="E9184" s="638" t="str">
        <f>IF($C9184="","",IFERROR(_xlfn.XLOOKUP($C9184,'1.PrepList'!$I$2:$I$1500,'1.PrepList'!$N$2:$N$1500,"")&amp;"",""))</f>
        <v/>
      </c>
      <c r="F9184" s="638" t="str">
        <f>IF($C9184="","",IFERROR(_xlfn.XLOOKUP($C9184,'1.PrepList'!$I$2:$I$1500,'1.PrepList'!$K$2:$K$1500,"")&amp;"",""))</f>
        <v/>
      </c>
      <c r="H9184" s="644" t="str">
        <f>IF($C9184="","",IFERROR(IF(_xlfn.XLOOKUP($C9184,tbl_StartedStatus[Bold ID],tbl_StartedStatus[Started])="Started","Yes",IF(_xlfn.XLOOKUP($C9184,tbl_StartedStatus[Bold ID],tbl_StartedStatus[Started])="No Show","No Show","")),""))</f>
        <v/>
      </c>
    </row>
    <row r="9185" spans="1:8" ht="15" customHeight="1" thickBot="1">
      <c r="A9185" s="38" t="str">
        <f>IF($C9185="","",IFERROR(_xlfn.XLOOKUP($C9185,'1.PrepList'!$I$2:$I$1500,'1.PrepList'!$G$2:$G$1500,"")&amp;"",""))</f>
        <v/>
      </c>
      <c r="B9185" s="638" t="str">
        <f>IF($C9185="","",IFERROR(_xlfn.XLOOKUP($C9185,'1.PrepList'!$I$2:$I$1500,'1.PrepList'!$H$2:$H$1500,"")&amp;"",""))</f>
        <v/>
      </c>
      <c r="D9185" s="638" t="str">
        <f>IF($C9185="","",IFERROR(_xlfn.XLOOKUP($C9185,'1.PrepList'!$I$2:$I$1500,'1.PrepList'!$J$2:$J$1500,"")&amp;"",""))</f>
        <v/>
      </c>
      <c r="E9185" s="638" t="str">
        <f>IF($C9185="","",IFERROR(_xlfn.XLOOKUP($C9185,'1.PrepList'!$I$2:$I$1500,'1.PrepList'!$N$2:$N$1500,"")&amp;"",""))</f>
        <v/>
      </c>
      <c r="F9185" s="638" t="str">
        <f>IF($C9185="","",IFERROR(_xlfn.XLOOKUP($C9185,'1.PrepList'!$I$2:$I$1500,'1.PrepList'!$K$2:$K$1500,"")&amp;"",""))</f>
        <v/>
      </c>
      <c r="H9185" s="644" t="str">
        <f>IF($C9185="","",IFERROR(IF(_xlfn.XLOOKUP($C9185,tbl_StartedStatus[Bold ID],tbl_StartedStatus[Started])="Started","Yes",IF(_xlfn.XLOOKUP($C9185,tbl_StartedStatus[Bold ID],tbl_StartedStatus[Started])="No Show","No Show","")),""))</f>
        <v/>
      </c>
    </row>
    <row r="9186" spans="1:8" ht="15" customHeight="1" thickBot="1">
      <c r="A9186" s="38" t="str">
        <f>IF($C9186="","",IFERROR(_xlfn.XLOOKUP($C9186,'1.PrepList'!$I$2:$I$1500,'1.PrepList'!$G$2:$G$1500,"")&amp;"",""))</f>
        <v/>
      </c>
      <c r="B9186" s="638" t="str">
        <f>IF($C9186="","",IFERROR(_xlfn.XLOOKUP($C9186,'1.PrepList'!$I$2:$I$1500,'1.PrepList'!$H$2:$H$1500,"")&amp;"",""))</f>
        <v/>
      </c>
      <c r="D9186" s="638" t="str">
        <f>IF($C9186="","",IFERROR(_xlfn.XLOOKUP($C9186,'1.PrepList'!$I$2:$I$1500,'1.PrepList'!$J$2:$J$1500,"")&amp;"",""))</f>
        <v/>
      </c>
      <c r="E9186" s="638" t="str">
        <f>IF($C9186="","",IFERROR(_xlfn.XLOOKUP($C9186,'1.PrepList'!$I$2:$I$1500,'1.PrepList'!$N$2:$N$1500,"")&amp;"",""))</f>
        <v/>
      </c>
      <c r="F9186" s="638" t="str">
        <f>IF($C9186="","",IFERROR(_xlfn.XLOOKUP($C9186,'1.PrepList'!$I$2:$I$1500,'1.PrepList'!$K$2:$K$1500,"")&amp;"",""))</f>
        <v/>
      </c>
      <c r="H9186" s="644" t="str">
        <f>IF($C9186="","",IFERROR(IF(_xlfn.XLOOKUP($C9186,tbl_StartedStatus[Bold ID],tbl_StartedStatus[Started])="Started","Yes",IF(_xlfn.XLOOKUP($C9186,tbl_StartedStatus[Bold ID],tbl_StartedStatus[Started])="No Show","No Show","")),""))</f>
        <v/>
      </c>
    </row>
    <row r="9187" spans="1:8" ht="15" customHeight="1" thickBot="1">
      <c r="A9187" s="38" t="str">
        <f>IF($C9187="","",IFERROR(_xlfn.XLOOKUP($C9187,'1.PrepList'!$I$2:$I$1500,'1.PrepList'!$G$2:$G$1500,"")&amp;"",""))</f>
        <v/>
      </c>
      <c r="B9187" s="638" t="str">
        <f>IF($C9187="","",IFERROR(_xlfn.XLOOKUP($C9187,'1.PrepList'!$I$2:$I$1500,'1.PrepList'!$H$2:$H$1500,"")&amp;"",""))</f>
        <v/>
      </c>
      <c r="D9187" s="638" t="str">
        <f>IF($C9187="","",IFERROR(_xlfn.XLOOKUP($C9187,'1.PrepList'!$I$2:$I$1500,'1.PrepList'!$J$2:$J$1500,"")&amp;"",""))</f>
        <v/>
      </c>
      <c r="E9187" s="638" t="str">
        <f>IF($C9187="","",IFERROR(_xlfn.XLOOKUP($C9187,'1.PrepList'!$I$2:$I$1500,'1.PrepList'!$N$2:$N$1500,"")&amp;"",""))</f>
        <v/>
      </c>
      <c r="F9187" s="638" t="str">
        <f>IF($C9187="","",IFERROR(_xlfn.XLOOKUP($C9187,'1.PrepList'!$I$2:$I$1500,'1.PrepList'!$K$2:$K$1500,"")&amp;"",""))</f>
        <v/>
      </c>
      <c r="H9187" s="644" t="str">
        <f>IF($C9187="","",IFERROR(IF(_xlfn.XLOOKUP($C9187,tbl_StartedStatus[Bold ID],tbl_StartedStatus[Started])="Started","Yes",IF(_xlfn.XLOOKUP($C9187,tbl_StartedStatus[Bold ID],tbl_StartedStatus[Started])="No Show","No Show","")),""))</f>
        <v/>
      </c>
    </row>
    <row r="9188" spans="1:8" ht="15" customHeight="1" thickBot="1">
      <c r="A9188" s="38" t="str">
        <f>IF($C9188="","",IFERROR(_xlfn.XLOOKUP($C9188,'1.PrepList'!$I$2:$I$1500,'1.PrepList'!$G$2:$G$1500,"")&amp;"",""))</f>
        <v/>
      </c>
      <c r="B9188" s="638" t="str">
        <f>IF($C9188="","",IFERROR(_xlfn.XLOOKUP($C9188,'1.PrepList'!$I$2:$I$1500,'1.PrepList'!$H$2:$H$1500,"")&amp;"",""))</f>
        <v/>
      </c>
      <c r="D9188" s="638" t="str">
        <f>IF($C9188="","",IFERROR(_xlfn.XLOOKUP($C9188,'1.PrepList'!$I$2:$I$1500,'1.PrepList'!$J$2:$J$1500,"")&amp;"",""))</f>
        <v/>
      </c>
      <c r="E9188" s="638" t="str">
        <f>IF($C9188="","",IFERROR(_xlfn.XLOOKUP($C9188,'1.PrepList'!$I$2:$I$1500,'1.PrepList'!$N$2:$N$1500,"")&amp;"",""))</f>
        <v/>
      </c>
      <c r="F9188" s="638" t="str">
        <f>IF($C9188="","",IFERROR(_xlfn.XLOOKUP($C9188,'1.PrepList'!$I$2:$I$1500,'1.PrepList'!$K$2:$K$1500,"")&amp;"",""))</f>
        <v/>
      </c>
      <c r="H9188" s="644" t="str">
        <f>IF($C9188="","",IFERROR(IF(_xlfn.XLOOKUP($C9188,tbl_StartedStatus[Bold ID],tbl_StartedStatus[Started])="Started","Yes",IF(_xlfn.XLOOKUP($C9188,tbl_StartedStatus[Bold ID],tbl_StartedStatus[Started])="No Show","No Show","")),""))</f>
        <v/>
      </c>
    </row>
    <row r="9189" spans="1:8" ht="15" customHeight="1" thickBot="1">
      <c r="A9189" s="38" t="str">
        <f>IF($C9189="","",IFERROR(_xlfn.XLOOKUP($C9189,'1.PrepList'!$I$2:$I$1500,'1.PrepList'!$G$2:$G$1500,"")&amp;"",""))</f>
        <v/>
      </c>
      <c r="B9189" s="638" t="str">
        <f>IF($C9189="","",IFERROR(_xlfn.XLOOKUP($C9189,'1.PrepList'!$I$2:$I$1500,'1.PrepList'!$H$2:$H$1500,"")&amp;"",""))</f>
        <v/>
      </c>
      <c r="D9189" s="638" t="str">
        <f>IF($C9189="","",IFERROR(_xlfn.XLOOKUP($C9189,'1.PrepList'!$I$2:$I$1500,'1.PrepList'!$J$2:$J$1500,"")&amp;"",""))</f>
        <v/>
      </c>
      <c r="E9189" s="638" t="str">
        <f>IF($C9189="","",IFERROR(_xlfn.XLOOKUP($C9189,'1.PrepList'!$I$2:$I$1500,'1.PrepList'!$N$2:$N$1500,"")&amp;"",""))</f>
        <v/>
      </c>
      <c r="F9189" s="638" t="str">
        <f>IF($C9189="","",IFERROR(_xlfn.XLOOKUP($C9189,'1.PrepList'!$I$2:$I$1500,'1.PrepList'!$K$2:$K$1500,"")&amp;"",""))</f>
        <v/>
      </c>
      <c r="H9189" s="644" t="str">
        <f>IF($C9189="","",IFERROR(IF(_xlfn.XLOOKUP($C9189,tbl_StartedStatus[Bold ID],tbl_StartedStatus[Started])="Started","Yes",IF(_xlfn.XLOOKUP($C9189,tbl_StartedStatus[Bold ID],tbl_StartedStatus[Started])="No Show","No Show","")),""))</f>
        <v/>
      </c>
    </row>
    <row r="9190" spans="1:8" ht="15" customHeight="1" thickBot="1">
      <c r="A9190" s="38" t="str">
        <f>IF($C9190="","",IFERROR(_xlfn.XLOOKUP($C9190,'1.PrepList'!$I$2:$I$1500,'1.PrepList'!$G$2:$G$1500,"")&amp;"",""))</f>
        <v/>
      </c>
      <c r="B9190" s="638" t="str">
        <f>IF($C9190="","",IFERROR(_xlfn.XLOOKUP($C9190,'1.PrepList'!$I$2:$I$1500,'1.PrepList'!$H$2:$H$1500,"")&amp;"",""))</f>
        <v/>
      </c>
      <c r="D9190" s="638" t="str">
        <f>IF($C9190="","",IFERROR(_xlfn.XLOOKUP($C9190,'1.PrepList'!$I$2:$I$1500,'1.PrepList'!$J$2:$J$1500,"")&amp;"",""))</f>
        <v/>
      </c>
      <c r="E9190" s="638" t="str">
        <f>IF($C9190="","",IFERROR(_xlfn.XLOOKUP($C9190,'1.PrepList'!$I$2:$I$1500,'1.PrepList'!$N$2:$N$1500,"")&amp;"",""))</f>
        <v/>
      </c>
      <c r="F9190" s="638" t="str">
        <f>IF($C9190="","",IFERROR(_xlfn.XLOOKUP($C9190,'1.PrepList'!$I$2:$I$1500,'1.PrepList'!$K$2:$K$1500,"")&amp;"",""))</f>
        <v/>
      </c>
      <c r="H9190" s="644" t="str">
        <f>IF($C9190="","",IFERROR(IF(_xlfn.XLOOKUP($C9190,tbl_StartedStatus[Bold ID],tbl_StartedStatus[Started])="Started","Yes",IF(_xlfn.XLOOKUP($C9190,tbl_StartedStatus[Bold ID],tbl_StartedStatus[Started])="No Show","No Show","")),""))</f>
        <v/>
      </c>
    </row>
    <row r="9191" spans="1:8" ht="15" customHeight="1" thickBot="1">
      <c r="A9191" s="38" t="str">
        <f>IF($C9191="","",IFERROR(_xlfn.XLOOKUP($C9191,'1.PrepList'!$I$2:$I$1500,'1.PrepList'!$G$2:$G$1500,"")&amp;"",""))</f>
        <v/>
      </c>
      <c r="B9191" s="638" t="str">
        <f>IF($C9191="","",IFERROR(_xlfn.XLOOKUP($C9191,'1.PrepList'!$I$2:$I$1500,'1.PrepList'!$H$2:$H$1500,"")&amp;"",""))</f>
        <v/>
      </c>
      <c r="D9191" s="638" t="str">
        <f>IF($C9191="","",IFERROR(_xlfn.XLOOKUP($C9191,'1.PrepList'!$I$2:$I$1500,'1.PrepList'!$J$2:$J$1500,"")&amp;"",""))</f>
        <v/>
      </c>
      <c r="E9191" s="638" t="str">
        <f>IF($C9191="","",IFERROR(_xlfn.XLOOKUP($C9191,'1.PrepList'!$I$2:$I$1500,'1.PrepList'!$N$2:$N$1500,"")&amp;"",""))</f>
        <v/>
      </c>
      <c r="F9191" s="638" t="str">
        <f>IF($C9191="","",IFERROR(_xlfn.XLOOKUP($C9191,'1.PrepList'!$I$2:$I$1500,'1.PrepList'!$K$2:$K$1500,"")&amp;"",""))</f>
        <v/>
      </c>
      <c r="H9191" s="644" t="str">
        <f>IF($C9191="","",IFERROR(IF(_xlfn.XLOOKUP($C9191,tbl_StartedStatus[Bold ID],tbl_StartedStatus[Started])="Started","Yes",IF(_xlfn.XLOOKUP($C9191,tbl_StartedStatus[Bold ID],tbl_StartedStatus[Started])="No Show","No Show","")),""))</f>
        <v/>
      </c>
    </row>
    <row r="9192" spans="1:8" ht="15" customHeight="1" thickBot="1">
      <c r="A9192" s="38" t="str">
        <f>IF($C9192="","",IFERROR(_xlfn.XLOOKUP($C9192,'1.PrepList'!$I$2:$I$1500,'1.PrepList'!$G$2:$G$1500,"")&amp;"",""))</f>
        <v/>
      </c>
      <c r="B9192" s="638" t="str">
        <f>IF($C9192="","",IFERROR(_xlfn.XLOOKUP($C9192,'1.PrepList'!$I$2:$I$1500,'1.PrepList'!$H$2:$H$1500,"")&amp;"",""))</f>
        <v/>
      </c>
      <c r="D9192" s="638" t="str">
        <f>IF($C9192="","",IFERROR(_xlfn.XLOOKUP($C9192,'1.PrepList'!$I$2:$I$1500,'1.PrepList'!$J$2:$J$1500,"")&amp;"",""))</f>
        <v/>
      </c>
      <c r="E9192" s="638" t="str">
        <f>IF($C9192="","",IFERROR(_xlfn.XLOOKUP($C9192,'1.PrepList'!$I$2:$I$1500,'1.PrepList'!$N$2:$N$1500,"")&amp;"",""))</f>
        <v/>
      </c>
      <c r="F9192" s="638" t="str">
        <f>IF($C9192="","",IFERROR(_xlfn.XLOOKUP($C9192,'1.PrepList'!$I$2:$I$1500,'1.PrepList'!$K$2:$K$1500,"")&amp;"",""))</f>
        <v/>
      </c>
      <c r="H9192" s="644" t="str">
        <f>IF($C9192="","",IFERROR(IF(_xlfn.XLOOKUP($C9192,tbl_StartedStatus[Bold ID],tbl_StartedStatus[Started])="Started","Yes",IF(_xlfn.XLOOKUP($C9192,tbl_StartedStatus[Bold ID],tbl_StartedStatus[Started])="No Show","No Show","")),""))</f>
        <v/>
      </c>
    </row>
    <row r="9193" spans="1:8" ht="15" customHeight="1" thickBot="1">
      <c r="A9193" s="38" t="str">
        <f>IF($C9193="","",IFERROR(_xlfn.XLOOKUP($C9193,'1.PrepList'!$I$2:$I$1500,'1.PrepList'!$G$2:$G$1500,"")&amp;"",""))</f>
        <v/>
      </c>
      <c r="B9193" s="638" t="str">
        <f>IF($C9193="","",IFERROR(_xlfn.XLOOKUP($C9193,'1.PrepList'!$I$2:$I$1500,'1.PrepList'!$H$2:$H$1500,"")&amp;"",""))</f>
        <v/>
      </c>
      <c r="D9193" s="638" t="str">
        <f>IF($C9193="","",IFERROR(_xlfn.XLOOKUP($C9193,'1.PrepList'!$I$2:$I$1500,'1.PrepList'!$J$2:$J$1500,"")&amp;"",""))</f>
        <v/>
      </c>
      <c r="E9193" s="638" t="str">
        <f>IF($C9193="","",IFERROR(_xlfn.XLOOKUP($C9193,'1.PrepList'!$I$2:$I$1500,'1.PrepList'!$N$2:$N$1500,"")&amp;"",""))</f>
        <v/>
      </c>
      <c r="F9193" s="638" t="str">
        <f>IF($C9193="","",IFERROR(_xlfn.XLOOKUP($C9193,'1.PrepList'!$I$2:$I$1500,'1.PrepList'!$K$2:$K$1500,"")&amp;"",""))</f>
        <v/>
      </c>
      <c r="H9193" s="644" t="str">
        <f>IF($C9193="","",IFERROR(IF(_xlfn.XLOOKUP($C9193,tbl_StartedStatus[Bold ID],tbl_StartedStatus[Started])="Started","Yes",IF(_xlfn.XLOOKUP($C9193,tbl_StartedStatus[Bold ID],tbl_StartedStatus[Started])="No Show","No Show","")),""))</f>
        <v/>
      </c>
    </row>
    <row r="9194" spans="1:8" ht="15" customHeight="1" thickBot="1">
      <c r="A9194" s="38" t="str">
        <f>IF($C9194="","",IFERROR(_xlfn.XLOOKUP($C9194,'1.PrepList'!$I$2:$I$1500,'1.PrepList'!$G$2:$G$1500,"")&amp;"",""))</f>
        <v/>
      </c>
      <c r="B9194" s="638" t="str">
        <f>IF($C9194="","",IFERROR(_xlfn.XLOOKUP($C9194,'1.PrepList'!$I$2:$I$1500,'1.PrepList'!$H$2:$H$1500,"")&amp;"",""))</f>
        <v/>
      </c>
      <c r="D9194" s="638" t="str">
        <f>IF($C9194="","",IFERROR(_xlfn.XLOOKUP($C9194,'1.PrepList'!$I$2:$I$1500,'1.PrepList'!$J$2:$J$1500,"")&amp;"",""))</f>
        <v/>
      </c>
      <c r="E9194" s="638" t="str">
        <f>IF($C9194="","",IFERROR(_xlfn.XLOOKUP($C9194,'1.PrepList'!$I$2:$I$1500,'1.PrepList'!$N$2:$N$1500,"")&amp;"",""))</f>
        <v/>
      </c>
      <c r="F9194" s="638" t="str">
        <f>IF($C9194="","",IFERROR(_xlfn.XLOOKUP($C9194,'1.PrepList'!$I$2:$I$1500,'1.PrepList'!$K$2:$K$1500,"")&amp;"",""))</f>
        <v/>
      </c>
      <c r="H9194" s="644" t="str">
        <f>IF($C9194="","",IFERROR(IF(_xlfn.XLOOKUP($C9194,tbl_StartedStatus[Bold ID],tbl_StartedStatus[Started])="Started","Yes",IF(_xlfn.XLOOKUP($C9194,tbl_StartedStatus[Bold ID],tbl_StartedStatus[Started])="No Show","No Show","")),""))</f>
        <v/>
      </c>
    </row>
    <row r="9195" spans="1:8" ht="15" customHeight="1" thickBot="1">
      <c r="A9195" s="38" t="str">
        <f>IF($C9195="","",IFERROR(_xlfn.XLOOKUP($C9195,'1.PrepList'!$I$2:$I$1500,'1.PrepList'!$G$2:$G$1500,"")&amp;"",""))</f>
        <v/>
      </c>
      <c r="B9195" s="638" t="str">
        <f>IF($C9195="","",IFERROR(_xlfn.XLOOKUP($C9195,'1.PrepList'!$I$2:$I$1500,'1.PrepList'!$H$2:$H$1500,"")&amp;"",""))</f>
        <v/>
      </c>
      <c r="D9195" s="638" t="str">
        <f>IF($C9195="","",IFERROR(_xlfn.XLOOKUP($C9195,'1.PrepList'!$I$2:$I$1500,'1.PrepList'!$J$2:$J$1500,"")&amp;"",""))</f>
        <v/>
      </c>
      <c r="E9195" s="638" t="str">
        <f>IF($C9195="","",IFERROR(_xlfn.XLOOKUP($C9195,'1.PrepList'!$I$2:$I$1500,'1.PrepList'!$N$2:$N$1500,"")&amp;"",""))</f>
        <v/>
      </c>
      <c r="F9195" s="638" t="str">
        <f>IF($C9195="","",IFERROR(_xlfn.XLOOKUP($C9195,'1.PrepList'!$I$2:$I$1500,'1.PrepList'!$K$2:$K$1500,"")&amp;"",""))</f>
        <v/>
      </c>
      <c r="H9195" s="644" t="str">
        <f>IF($C9195="","",IFERROR(IF(_xlfn.XLOOKUP($C9195,tbl_StartedStatus[Bold ID],tbl_StartedStatus[Started])="Started","Yes",IF(_xlfn.XLOOKUP($C9195,tbl_StartedStatus[Bold ID],tbl_StartedStatus[Started])="No Show","No Show","")),""))</f>
        <v/>
      </c>
    </row>
    <row r="9196" spans="1:8" ht="15" customHeight="1" thickBot="1">
      <c r="A9196" s="38" t="str">
        <f>IF($C9196="","",IFERROR(_xlfn.XLOOKUP($C9196,'1.PrepList'!$I$2:$I$1500,'1.PrepList'!$G$2:$G$1500,"")&amp;"",""))</f>
        <v/>
      </c>
      <c r="B9196" s="638" t="str">
        <f>IF($C9196="","",IFERROR(_xlfn.XLOOKUP($C9196,'1.PrepList'!$I$2:$I$1500,'1.PrepList'!$H$2:$H$1500,"")&amp;"",""))</f>
        <v/>
      </c>
      <c r="D9196" s="638" t="str">
        <f>IF($C9196="","",IFERROR(_xlfn.XLOOKUP($C9196,'1.PrepList'!$I$2:$I$1500,'1.PrepList'!$J$2:$J$1500,"")&amp;"",""))</f>
        <v/>
      </c>
      <c r="E9196" s="638" t="str">
        <f>IF($C9196="","",IFERROR(_xlfn.XLOOKUP($C9196,'1.PrepList'!$I$2:$I$1500,'1.PrepList'!$N$2:$N$1500,"")&amp;"",""))</f>
        <v/>
      </c>
      <c r="F9196" s="638" t="str">
        <f>IF($C9196="","",IFERROR(_xlfn.XLOOKUP($C9196,'1.PrepList'!$I$2:$I$1500,'1.PrepList'!$K$2:$K$1500,"")&amp;"",""))</f>
        <v/>
      </c>
      <c r="H9196" s="644" t="str">
        <f>IF($C9196="","",IFERROR(IF(_xlfn.XLOOKUP($C9196,tbl_StartedStatus[Bold ID],tbl_StartedStatus[Started])="Started","Yes",IF(_xlfn.XLOOKUP($C9196,tbl_StartedStatus[Bold ID],tbl_StartedStatus[Started])="No Show","No Show","")),""))</f>
        <v/>
      </c>
    </row>
    <row r="9197" spans="1:8" ht="15" customHeight="1" thickBot="1">
      <c r="A9197" s="38" t="str">
        <f>IF($C9197="","",IFERROR(_xlfn.XLOOKUP($C9197,'1.PrepList'!$I$2:$I$1500,'1.PrepList'!$G$2:$G$1500,"")&amp;"",""))</f>
        <v/>
      </c>
      <c r="B9197" s="638" t="str">
        <f>IF($C9197="","",IFERROR(_xlfn.XLOOKUP($C9197,'1.PrepList'!$I$2:$I$1500,'1.PrepList'!$H$2:$H$1500,"")&amp;"",""))</f>
        <v/>
      </c>
      <c r="D9197" s="638" t="str">
        <f>IF($C9197="","",IFERROR(_xlfn.XLOOKUP($C9197,'1.PrepList'!$I$2:$I$1500,'1.PrepList'!$J$2:$J$1500,"")&amp;"",""))</f>
        <v/>
      </c>
      <c r="E9197" s="638" t="str">
        <f>IF($C9197="","",IFERROR(_xlfn.XLOOKUP($C9197,'1.PrepList'!$I$2:$I$1500,'1.PrepList'!$N$2:$N$1500,"")&amp;"",""))</f>
        <v/>
      </c>
      <c r="F9197" s="638" t="str">
        <f>IF($C9197="","",IFERROR(_xlfn.XLOOKUP($C9197,'1.PrepList'!$I$2:$I$1500,'1.PrepList'!$K$2:$K$1500,"")&amp;"",""))</f>
        <v/>
      </c>
      <c r="H9197" s="644" t="str">
        <f>IF($C9197="","",IFERROR(IF(_xlfn.XLOOKUP($C9197,tbl_StartedStatus[Bold ID],tbl_StartedStatus[Started])="Started","Yes",IF(_xlfn.XLOOKUP($C9197,tbl_StartedStatus[Bold ID],tbl_StartedStatus[Started])="No Show","No Show","")),""))</f>
        <v/>
      </c>
    </row>
    <row r="9198" spans="1:8" ht="15" customHeight="1" thickBot="1">
      <c r="A9198" s="38" t="str">
        <f>IF($C9198="","",IFERROR(_xlfn.XLOOKUP($C9198,'1.PrepList'!$I$2:$I$1500,'1.PrepList'!$G$2:$G$1500,"")&amp;"",""))</f>
        <v/>
      </c>
      <c r="B9198" s="638" t="str">
        <f>IF($C9198="","",IFERROR(_xlfn.XLOOKUP($C9198,'1.PrepList'!$I$2:$I$1500,'1.PrepList'!$H$2:$H$1500,"")&amp;"",""))</f>
        <v/>
      </c>
      <c r="D9198" s="638" t="str">
        <f>IF($C9198="","",IFERROR(_xlfn.XLOOKUP($C9198,'1.PrepList'!$I$2:$I$1500,'1.PrepList'!$J$2:$J$1500,"")&amp;"",""))</f>
        <v/>
      </c>
      <c r="E9198" s="638" t="str">
        <f>IF($C9198="","",IFERROR(_xlfn.XLOOKUP($C9198,'1.PrepList'!$I$2:$I$1500,'1.PrepList'!$N$2:$N$1500,"")&amp;"",""))</f>
        <v/>
      </c>
      <c r="F9198" s="638" t="str">
        <f>IF($C9198="","",IFERROR(_xlfn.XLOOKUP($C9198,'1.PrepList'!$I$2:$I$1500,'1.PrepList'!$K$2:$K$1500,"")&amp;"",""))</f>
        <v/>
      </c>
      <c r="H9198" s="644" t="str">
        <f>IF($C9198="","",IFERROR(IF(_xlfn.XLOOKUP($C9198,tbl_StartedStatus[Bold ID],tbl_StartedStatus[Started])="Started","Yes",IF(_xlfn.XLOOKUP($C9198,tbl_StartedStatus[Bold ID],tbl_StartedStatus[Started])="No Show","No Show","")),""))</f>
        <v/>
      </c>
    </row>
    <row r="9199" spans="1:8" ht="15" customHeight="1" thickBot="1">
      <c r="A9199" s="38" t="str">
        <f>IF($C9199="","",IFERROR(_xlfn.XLOOKUP($C9199,'1.PrepList'!$I$2:$I$1500,'1.PrepList'!$G$2:$G$1500,"")&amp;"",""))</f>
        <v/>
      </c>
      <c r="B9199" s="638" t="str">
        <f>IF($C9199="","",IFERROR(_xlfn.XLOOKUP($C9199,'1.PrepList'!$I$2:$I$1500,'1.PrepList'!$H$2:$H$1500,"")&amp;"",""))</f>
        <v/>
      </c>
      <c r="D9199" s="638" t="str">
        <f>IF($C9199="","",IFERROR(_xlfn.XLOOKUP($C9199,'1.PrepList'!$I$2:$I$1500,'1.PrepList'!$J$2:$J$1500,"")&amp;"",""))</f>
        <v/>
      </c>
      <c r="E9199" s="638" t="str">
        <f>IF($C9199="","",IFERROR(_xlfn.XLOOKUP($C9199,'1.PrepList'!$I$2:$I$1500,'1.PrepList'!$N$2:$N$1500,"")&amp;"",""))</f>
        <v/>
      </c>
      <c r="F9199" s="638" t="str">
        <f>IF($C9199="","",IFERROR(_xlfn.XLOOKUP($C9199,'1.PrepList'!$I$2:$I$1500,'1.PrepList'!$K$2:$K$1500,"")&amp;"",""))</f>
        <v/>
      </c>
      <c r="H9199" s="644" t="str">
        <f>IF($C9199="","",IFERROR(IF(_xlfn.XLOOKUP($C9199,tbl_StartedStatus[Bold ID],tbl_StartedStatus[Started])="Started","Yes",IF(_xlfn.XLOOKUP($C9199,tbl_StartedStatus[Bold ID],tbl_StartedStatus[Started])="No Show","No Show","")),""))</f>
        <v/>
      </c>
    </row>
    <row r="9200" spans="1:8" ht="15" customHeight="1" thickBot="1">
      <c r="A9200" s="38" t="str">
        <f>IF($C9200="","",IFERROR(_xlfn.XLOOKUP($C9200,'1.PrepList'!$I$2:$I$1500,'1.PrepList'!$G$2:$G$1500,"")&amp;"",""))</f>
        <v/>
      </c>
      <c r="B9200" s="638" t="str">
        <f>IF($C9200="","",IFERROR(_xlfn.XLOOKUP($C9200,'1.PrepList'!$I$2:$I$1500,'1.PrepList'!$H$2:$H$1500,"")&amp;"",""))</f>
        <v/>
      </c>
      <c r="D9200" s="638" t="str">
        <f>IF($C9200="","",IFERROR(_xlfn.XLOOKUP($C9200,'1.PrepList'!$I$2:$I$1500,'1.PrepList'!$J$2:$J$1500,"")&amp;"",""))</f>
        <v/>
      </c>
      <c r="E9200" s="638" t="str">
        <f>IF($C9200="","",IFERROR(_xlfn.XLOOKUP($C9200,'1.PrepList'!$I$2:$I$1500,'1.PrepList'!$N$2:$N$1500,"")&amp;"",""))</f>
        <v/>
      </c>
      <c r="F9200" s="638" t="str">
        <f>IF($C9200="","",IFERROR(_xlfn.XLOOKUP($C9200,'1.PrepList'!$I$2:$I$1500,'1.PrepList'!$K$2:$K$1500,"")&amp;"",""))</f>
        <v/>
      </c>
      <c r="H9200" s="644" t="str">
        <f>IF($C9200="","",IFERROR(IF(_xlfn.XLOOKUP($C9200,tbl_StartedStatus[Bold ID],tbl_StartedStatus[Started])="Started","Yes",IF(_xlfn.XLOOKUP($C9200,tbl_StartedStatus[Bold ID],tbl_StartedStatus[Started])="No Show","No Show","")),""))</f>
        <v/>
      </c>
    </row>
    <row r="9201" spans="1:8" ht="15" customHeight="1" thickBot="1">
      <c r="A9201" s="38" t="str">
        <f>IF($C9201="","",IFERROR(_xlfn.XLOOKUP($C9201,'1.PrepList'!$I$2:$I$1500,'1.PrepList'!$G$2:$G$1500,"")&amp;"",""))</f>
        <v/>
      </c>
      <c r="B9201" s="638" t="str">
        <f>IF($C9201="","",IFERROR(_xlfn.XLOOKUP($C9201,'1.PrepList'!$I$2:$I$1500,'1.PrepList'!$H$2:$H$1500,"")&amp;"",""))</f>
        <v/>
      </c>
      <c r="D9201" s="638" t="str">
        <f>IF($C9201="","",IFERROR(_xlfn.XLOOKUP($C9201,'1.PrepList'!$I$2:$I$1500,'1.PrepList'!$J$2:$J$1500,"")&amp;"",""))</f>
        <v/>
      </c>
      <c r="E9201" s="638" t="str">
        <f>IF($C9201="","",IFERROR(_xlfn.XLOOKUP($C9201,'1.PrepList'!$I$2:$I$1500,'1.PrepList'!$N$2:$N$1500,"")&amp;"",""))</f>
        <v/>
      </c>
      <c r="F9201" s="638" t="str">
        <f>IF($C9201="","",IFERROR(_xlfn.XLOOKUP($C9201,'1.PrepList'!$I$2:$I$1500,'1.PrepList'!$K$2:$K$1500,"")&amp;"",""))</f>
        <v/>
      </c>
      <c r="H9201" s="644" t="str">
        <f>IF($C9201="","",IFERROR(IF(_xlfn.XLOOKUP($C9201,tbl_StartedStatus[Bold ID],tbl_StartedStatus[Started])="Started","Yes",IF(_xlfn.XLOOKUP($C9201,tbl_StartedStatus[Bold ID],tbl_StartedStatus[Started])="No Show","No Show","")),""))</f>
        <v/>
      </c>
    </row>
    <row r="9202" spans="1:8" ht="15" customHeight="1" thickBot="1">
      <c r="A9202" s="38" t="str">
        <f>IF($C9202="","",IFERROR(_xlfn.XLOOKUP($C9202,'1.PrepList'!$I$2:$I$1500,'1.PrepList'!$G$2:$G$1500,"")&amp;"",""))</f>
        <v/>
      </c>
      <c r="B9202" s="638" t="str">
        <f>IF($C9202="","",IFERROR(_xlfn.XLOOKUP($C9202,'1.PrepList'!$I$2:$I$1500,'1.PrepList'!$H$2:$H$1500,"")&amp;"",""))</f>
        <v/>
      </c>
      <c r="D9202" s="638" t="str">
        <f>IF($C9202="","",IFERROR(_xlfn.XLOOKUP($C9202,'1.PrepList'!$I$2:$I$1500,'1.PrepList'!$J$2:$J$1500,"")&amp;"",""))</f>
        <v/>
      </c>
      <c r="E9202" s="638" t="str">
        <f>IF($C9202="","",IFERROR(_xlfn.XLOOKUP($C9202,'1.PrepList'!$I$2:$I$1500,'1.PrepList'!$N$2:$N$1500,"")&amp;"",""))</f>
        <v/>
      </c>
      <c r="F9202" s="638" t="str">
        <f>IF($C9202="","",IFERROR(_xlfn.XLOOKUP($C9202,'1.PrepList'!$I$2:$I$1500,'1.PrepList'!$K$2:$K$1500,"")&amp;"",""))</f>
        <v/>
      </c>
      <c r="H9202" s="644" t="str">
        <f>IF($C9202="","",IFERROR(IF(_xlfn.XLOOKUP($C9202,tbl_StartedStatus[Bold ID],tbl_StartedStatus[Started])="Started","Yes",IF(_xlfn.XLOOKUP($C9202,tbl_StartedStatus[Bold ID],tbl_StartedStatus[Started])="No Show","No Show","")),""))</f>
        <v/>
      </c>
    </row>
    <row r="9203" spans="1:8" ht="15" customHeight="1" thickBot="1">
      <c r="A9203" s="38" t="str">
        <f>IF($C9203="","",IFERROR(_xlfn.XLOOKUP($C9203,'1.PrepList'!$I$2:$I$1500,'1.PrepList'!$G$2:$G$1500,"")&amp;"",""))</f>
        <v/>
      </c>
      <c r="B9203" s="638" t="str">
        <f>IF($C9203="","",IFERROR(_xlfn.XLOOKUP($C9203,'1.PrepList'!$I$2:$I$1500,'1.PrepList'!$H$2:$H$1500,"")&amp;"",""))</f>
        <v/>
      </c>
      <c r="D9203" s="638" t="str">
        <f>IF($C9203="","",IFERROR(_xlfn.XLOOKUP($C9203,'1.PrepList'!$I$2:$I$1500,'1.PrepList'!$J$2:$J$1500,"")&amp;"",""))</f>
        <v/>
      </c>
      <c r="E9203" s="638" t="str">
        <f>IF($C9203="","",IFERROR(_xlfn.XLOOKUP($C9203,'1.PrepList'!$I$2:$I$1500,'1.PrepList'!$N$2:$N$1500,"")&amp;"",""))</f>
        <v/>
      </c>
      <c r="F9203" s="638" t="str">
        <f>IF($C9203="","",IFERROR(_xlfn.XLOOKUP($C9203,'1.PrepList'!$I$2:$I$1500,'1.PrepList'!$K$2:$K$1500,"")&amp;"",""))</f>
        <v/>
      </c>
      <c r="H9203" s="644" t="str">
        <f>IF($C9203="","",IFERROR(IF(_xlfn.XLOOKUP($C9203,tbl_StartedStatus[Bold ID],tbl_StartedStatus[Started])="Started","Yes",IF(_xlfn.XLOOKUP($C9203,tbl_StartedStatus[Bold ID],tbl_StartedStatus[Started])="No Show","No Show","")),""))</f>
        <v/>
      </c>
    </row>
    <row r="9204" spans="1:8" ht="15" customHeight="1" thickBot="1">
      <c r="A9204" s="38" t="str">
        <f>IF($C9204="","",IFERROR(_xlfn.XLOOKUP($C9204,'1.PrepList'!$I$2:$I$1500,'1.PrepList'!$G$2:$G$1500,"")&amp;"",""))</f>
        <v/>
      </c>
      <c r="B9204" s="638" t="str">
        <f>IF($C9204="","",IFERROR(_xlfn.XLOOKUP($C9204,'1.PrepList'!$I$2:$I$1500,'1.PrepList'!$H$2:$H$1500,"")&amp;"",""))</f>
        <v/>
      </c>
      <c r="D9204" s="638" t="str">
        <f>IF($C9204="","",IFERROR(_xlfn.XLOOKUP($C9204,'1.PrepList'!$I$2:$I$1500,'1.PrepList'!$J$2:$J$1500,"")&amp;"",""))</f>
        <v/>
      </c>
      <c r="E9204" s="638" t="str">
        <f>IF($C9204="","",IFERROR(_xlfn.XLOOKUP($C9204,'1.PrepList'!$I$2:$I$1500,'1.PrepList'!$N$2:$N$1500,"")&amp;"",""))</f>
        <v/>
      </c>
      <c r="F9204" s="638" t="str">
        <f>IF($C9204="","",IFERROR(_xlfn.XLOOKUP($C9204,'1.PrepList'!$I$2:$I$1500,'1.PrepList'!$K$2:$K$1500,"")&amp;"",""))</f>
        <v/>
      </c>
      <c r="H9204" s="644" t="str">
        <f>IF($C9204="","",IFERROR(IF(_xlfn.XLOOKUP($C9204,tbl_StartedStatus[Bold ID],tbl_StartedStatus[Started])="Started","Yes",IF(_xlfn.XLOOKUP($C9204,tbl_StartedStatus[Bold ID],tbl_StartedStatus[Started])="No Show","No Show","")),""))</f>
        <v/>
      </c>
    </row>
    <row r="9205" spans="1:8" ht="15" customHeight="1" thickBot="1">
      <c r="A9205" s="38" t="str">
        <f>IF($C9205="","",IFERROR(_xlfn.XLOOKUP($C9205,'1.PrepList'!$I$2:$I$1500,'1.PrepList'!$G$2:$G$1500,"")&amp;"",""))</f>
        <v/>
      </c>
      <c r="B9205" s="638" t="str">
        <f>IF($C9205="","",IFERROR(_xlfn.XLOOKUP($C9205,'1.PrepList'!$I$2:$I$1500,'1.PrepList'!$H$2:$H$1500,"")&amp;"",""))</f>
        <v/>
      </c>
      <c r="D9205" s="638" t="str">
        <f>IF($C9205="","",IFERROR(_xlfn.XLOOKUP($C9205,'1.PrepList'!$I$2:$I$1500,'1.PrepList'!$J$2:$J$1500,"")&amp;"",""))</f>
        <v/>
      </c>
      <c r="E9205" s="638" t="str">
        <f>IF($C9205="","",IFERROR(_xlfn.XLOOKUP($C9205,'1.PrepList'!$I$2:$I$1500,'1.PrepList'!$N$2:$N$1500,"")&amp;"",""))</f>
        <v/>
      </c>
      <c r="F9205" s="638" t="str">
        <f>IF($C9205="","",IFERROR(_xlfn.XLOOKUP($C9205,'1.PrepList'!$I$2:$I$1500,'1.PrepList'!$K$2:$K$1500,"")&amp;"",""))</f>
        <v/>
      </c>
      <c r="H9205" s="644" t="str">
        <f>IF($C9205="","",IFERROR(IF(_xlfn.XLOOKUP($C9205,tbl_StartedStatus[Bold ID],tbl_StartedStatus[Started])="Started","Yes",IF(_xlfn.XLOOKUP($C9205,tbl_StartedStatus[Bold ID],tbl_StartedStatus[Started])="No Show","No Show","")),""))</f>
        <v/>
      </c>
    </row>
    <row r="9206" spans="1:8" ht="15" customHeight="1" thickBot="1">
      <c r="A9206" s="38" t="str">
        <f>IF($C9206="","",IFERROR(_xlfn.XLOOKUP($C9206,'1.PrepList'!$I$2:$I$1500,'1.PrepList'!$G$2:$G$1500,"")&amp;"",""))</f>
        <v/>
      </c>
      <c r="B9206" s="638" t="str">
        <f>IF($C9206="","",IFERROR(_xlfn.XLOOKUP($C9206,'1.PrepList'!$I$2:$I$1500,'1.PrepList'!$H$2:$H$1500,"")&amp;"",""))</f>
        <v/>
      </c>
      <c r="D9206" s="638" t="str">
        <f>IF($C9206="","",IFERROR(_xlfn.XLOOKUP($C9206,'1.PrepList'!$I$2:$I$1500,'1.PrepList'!$J$2:$J$1500,"")&amp;"",""))</f>
        <v/>
      </c>
      <c r="E9206" s="638" t="str">
        <f>IF($C9206="","",IFERROR(_xlfn.XLOOKUP($C9206,'1.PrepList'!$I$2:$I$1500,'1.PrepList'!$N$2:$N$1500,"")&amp;"",""))</f>
        <v/>
      </c>
      <c r="F9206" s="638" t="str">
        <f>IF($C9206="","",IFERROR(_xlfn.XLOOKUP($C9206,'1.PrepList'!$I$2:$I$1500,'1.PrepList'!$K$2:$K$1500,"")&amp;"",""))</f>
        <v/>
      </c>
      <c r="H9206" s="644" t="str">
        <f>IF($C9206="","",IFERROR(IF(_xlfn.XLOOKUP($C9206,tbl_StartedStatus[Bold ID],tbl_StartedStatus[Started])="Started","Yes",IF(_xlfn.XLOOKUP($C9206,tbl_StartedStatus[Bold ID],tbl_StartedStatus[Started])="No Show","No Show","")),""))</f>
        <v/>
      </c>
    </row>
    <row r="9207" spans="1:8" ht="15" customHeight="1" thickBot="1">
      <c r="A9207" s="38" t="str">
        <f>IF($C9207="","",IFERROR(_xlfn.XLOOKUP($C9207,'1.PrepList'!$I$2:$I$1500,'1.PrepList'!$G$2:$G$1500,"")&amp;"",""))</f>
        <v/>
      </c>
      <c r="B9207" s="638" t="str">
        <f>IF($C9207="","",IFERROR(_xlfn.XLOOKUP($C9207,'1.PrepList'!$I$2:$I$1500,'1.PrepList'!$H$2:$H$1500,"")&amp;"",""))</f>
        <v/>
      </c>
      <c r="D9207" s="638" t="str">
        <f>IF($C9207="","",IFERROR(_xlfn.XLOOKUP($C9207,'1.PrepList'!$I$2:$I$1500,'1.PrepList'!$J$2:$J$1500,"")&amp;"",""))</f>
        <v/>
      </c>
      <c r="E9207" s="638" t="str">
        <f>IF($C9207="","",IFERROR(_xlfn.XLOOKUP($C9207,'1.PrepList'!$I$2:$I$1500,'1.PrepList'!$N$2:$N$1500,"")&amp;"",""))</f>
        <v/>
      </c>
      <c r="F9207" s="638" t="str">
        <f>IF($C9207="","",IFERROR(_xlfn.XLOOKUP($C9207,'1.PrepList'!$I$2:$I$1500,'1.PrepList'!$K$2:$K$1500,"")&amp;"",""))</f>
        <v/>
      </c>
      <c r="H9207" s="644" t="str">
        <f>IF($C9207="","",IFERROR(IF(_xlfn.XLOOKUP($C9207,tbl_StartedStatus[Bold ID],tbl_StartedStatus[Started])="Started","Yes",IF(_xlfn.XLOOKUP($C9207,tbl_StartedStatus[Bold ID],tbl_StartedStatus[Started])="No Show","No Show","")),""))</f>
        <v/>
      </c>
    </row>
    <row r="9208" spans="1:8" ht="15" customHeight="1" thickBot="1">
      <c r="A9208" s="38" t="str">
        <f>IF($C9208="","",IFERROR(_xlfn.XLOOKUP($C9208,'1.PrepList'!$I$2:$I$1500,'1.PrepList'!$G$2:$G$1500,"")&amp;"",""))</f>
        <v/>
      </c>
      <c r="B9208" s="638" t="str">
        <f>IF($C9208="","",IFERROR(_xlfn.XLOOKUP($C9208,'1.PrepList'!$I$2:$I$1500,'1.PrepList'!$H$2:$H$1500,"")&amp;"",""))</f>
        <v/>
      </c>
      <c r="D9208" s="638" t="str">
        <f>IF($C9208="","",IFERROR(_xlfn.XLOOKUP($C9208,'1.PrepList'!$I$2:$I$1500,'1.PrepList'!$J$2:$J$1500,"")&amp;"",""))</f>
        <v/>
      </c>
      <c r="E9208" s="638" t="str">
        <f>IF($C9208="","",IFERROR(_xlfn.XLOOKUP($C9208,'1.PrepList'!$I$2:$I$1500,'1.PrepList'!$N$2:$N$1500,"")&amp;"",""))</f>
        <v/>
      </c>
      <c r="F9208" s="638" t="str">
        <f>IF($C9208="","",IFERROR(_xlfn.XLOOKUP($C9208,'1.PrepList'!$I$2:$I$1500,'1.PrepList'!$K$2:$K$1500,"")&amp;"",""))</f>
        <v/>
      </c>
      <c r="H9208" s="644" t="str">
        <f>IF($C9208="","",IFERROR(IF(_xlfn.XLOOKUP($C9208,tbl_StartedStatus[Bold ID],tbl_StartedStatus[Started])="Started","Yes",IF(_xlfn.XLOOKUP($C9208,tbl_StartedStatus[Bold ID],tbl_StartedStatus[Started])="No Show","No Show","")),""))</f>
        <v/>
      </c>
    </row>
    <row r="9209" spans="1:8" ht="15" customHeight="1" thickBot="1">
      <c r="A9209" s="38" t="str">
        <f>IF($C9209="","",IFERROR(_xlfn.XLOOKUP($C9209,'1.PrepList'!$I$2:$I$1500,'1.PrepList'!$G$2:$G$1500,"")&amp;"",""))</f>
        <v/>
      </c>
      <c r="B9209" s="638" t="str">
        <f>IF($C9209="","",IFERROR(_xlfn.XLOOKUP($C9209,'1.PrepList'!$I$2:$I$1500,'1.PrepList'!$H$2:$H$1500,"")&amp;"",""))</f>
        <v/>
      </c>
      <c r="D9209" s="638" t="str">
        <f>IF($C9209="","",IFERROR(_xlfn.XLOOKUP($C9209,'1.PrepList'!$I$2:$I$1500,'1.PrepList'!$J$2:$J$1500,"")&amp;"",""))</f>
        <v/>
      </c>
      <c r="E9209" s="638" t="str">
        <f>IF($C9209="","",IFERROR(_xlfn.XLOOKUP($C9209,'1.PrepList'!$I$2:$I$1500,'1.PrepList'!$N$2:$N$1500,"")&amp;"",""))</f>
        <v/>
      </c>
      <c r="F9209" s="638" t="str">
        <f>IF($C9209="","",IFERROR(_xlfn.XLOOKUP($C9209,'1.PrepList'!$I$2:$I$1500,'1.PrepList'!$K$2:$K$1500,"")&amp;"",""))</f>
        <v/>
      </c>
      <c r="H9209" s="644" t="str">
        <f>IF($C9209="","",IFERROR(IF(_xlfn.XLOOKUP($C9209,tbl_StartedStatus[Bold ID],tbl_StartedStatus[Started])="Started","Yes",IF(_xlfn.XLOOKUP($C9209,tbl_StartedStatus[Bold ID],tbl_StartedStatus[Started])="No Show","No Show","")),""))</f>
        <v/>
      </c>
    </row>
    <row r="9210" spans="1:8" ht="15" customHeight="1" thickBot="1">
      <c r="A9210" s="38" t="str">
        <f>IF($C9210="","",IFERROR(_xlfn.XLOOKUP($C9210,'1.PrepList'!$I$2:$I$1500,'1.PrepList'!$G$2:$G$1500,"")&amp;"",""))</f>
        <v/>
      </c>
      <c r="B9210" s="638" t="str">
        <f>IF($C9210="","",IFERROR(_xlfn.XLOOKUP($C9210,'1.PrepList'!$I$2:$I$1500,'1.PrepList'!$H$2:$H$1500,"")&amp;"",""))</f>
        <v/>
      </c>
      <c r="D9210" s="638" t="str">
        <f>IF($C9210="","",IFERROR(_xlfn.XLOOKUP($C9210,'1.PrepList'!$I$2:$I$1500,'1.PrepList'!$J$2:$J$1500,"")&amp;"",""))</f>
        <v/>
      </c>
      <c r="E9210" s="638" t="str">
        <f>IF($C9210="","",IFERROR(_xlfn.XLOOKUP($C9210,'1.PrepList'!$I$2:$I$1500,'1.PrepList'!$N$2:$N$1500,"")&amp;"",""))</f>
        <v/>
      </c>
      <c r="F9210" s="638" t="str">
        <f>IF($C9210="","",IFERROR(_xlfn.XLOOKUP($C9210,'1.PrepList'!$I$2:$I$1500,'1.PrepList'!$K$2:$K$1500,"")&amp;"",""))</f>
        <v/>
      </c>
      <c r="H9210" s="644" t="str">
        <f>IF($C9210="","",IFERROR(IF(_xlfn.XLOOKUP($C9210,tbl_StartedStatus[Bold ID],tbl_StartedStatus[Started])="Started","Yes",IF(_xlfn.XLOOKUP($C9210,tbl_StartedStatus[Bold ID],tbl_StartedStatus[Started])="No Show","No Show","")),""))</f>
        <v/>
      </c>
    </row>
    <row r="9211" spans="1:8" ht="15" customHeight="1" thickBot="1">
      <c r="A9211" s="38" t="str">
        <f>IF($C9211="","",IFERROR(_xlfn.XLOOKUP($C9211,'1.PrepList'!$I$2:$I$1500,'1.PrepList'!$G$2:$G$1500,"")&amp;"",""))</f>
        <v/>
      </c>
      <c r="B9211" s="638" t="str">
        <f>IF($C9211="","",IFERROR(_xlfn.XLOOKUP($C9211,'1.PrepList'!$I$2:$I$1500,'1.PrepList'!$H$2:$H$1500,"")&amp;"",""))</f>
        <v/>
      </c>
      <c r="D9211" s="638" t="str">
        <f>IF($C9211="","",IFERROR(_xlfn.XLOOKUP($C9211,'1.PrepList'!$I$2:$I$1500,'1.PrepList'!$J$2:$J$1500,"")&amp;"",""))</f>
        <v/>
      </c>
      <c r="E9211" s="638" t="str">
        <f>IF($C9211="","",IFERROR(_xlfn.XLOOKUP($C9211,'1.PrepList'!$I$2:$I$1500,'1.PrepList'!$N$2:$N$1500,"")&amp;"",""))</f>
        <v/>
      </c>
      <c r="F9211" s="638" t="str">
        <f>IF($C9211="","",IFERROR(_xlfn.XLOOKUP($C9211,'1.PrepList'!$I$2:$I$1500,'1.PrepList'!$K$2:$K$1500,"")&amp;"",""))</f>
        <v/>
      </c>
      <c r="H9211" s="644" t="str">
        <f>IF($C9211="","",IFERROR(IF(_xlfn.XLOOKUP($C9211,tbl_StartedStatus[Bold ID],tbl_StartedStatus[Started])="Started","Yes",IF(_xlfn.XLOOKUP($C9211,tbl_StartedStatus[Bold ID],tbl_StartedStatus[Started])="No Show","No Show","")),""))</f>
        <v/>
      </c>
    </row>
    <row r="9212" spans="1:8" ht="15" customHeight="1" thickBot="1">
      <c r="A9212" s="38" t="str">
        <f>IF($C9212="","",IFERROR(_xlfn.XLOOKUP($C9212,'1.PrepList'!$I$2:$I$1500,'1.PrepList'!$G$2:$G$1500,"")&amp;"",""))</f>
        <v/>
      </c>
      <c r="B9212" s="638" t="str">
        <f>IF($C9212="","",IFERROR(_xlfn.XLOOKUP($C9212,'1.PrepList'!$I$2:$I$1500,'1.PrepList'!$H$2:$H$1500,"")&amp;"",""))</f>
        <v/>
      </c>
      <c r="D9212" s="638" t="str">
        <f>IF($C9212="","",IFERROR(_xlfn.XLOOKUP($C9212,'1.PrepList'!$I$2:$I$1500,'1.PrepList'!$J$2:$J$1500,"")&amp;"",""))</f>
        <v/>
      </c>
      <c r="E9212" s="638" t="str">
        <f>IF($C9212="","",IFERROR(_xlfn.XLOOKUP($C9212,'1.PrepList'!$I$2:$I$1500,'1.PrepList'!$N$2:$N$1500,"")&amp;"",""))</f>
        <v/>
      </c>
      <c r="F9212" s="638" t="str">
        <f>IF($C9212="","",IFERROR(_xlfn.XLOOKUP($C9212,'1.PrepList'!$I$2:$I$1500,'1.PrepList'!$K$2:$K$1500,"")&amp;"",""))</f>
        <v/>
      </c>
      <c r="H9212" s="644" t="str">
        <f>IF($C9212="","",IFERROR(IF(_xlfn.XLOOKUP($C9212,tbl_StartedStatus[Bold ID],tbl_StartedStatus[Started])="Started","Yes",IF(_xlfn.XLOOKUP($C9212,tbl_StartedStatus[Bold ID],tbl_StartedStatus[Started])="No Show","No Show","")),""))</f>
        <v/>
      </c>
    </row>
    <row r="9213" spans="1:8" ht="15" customHeight="1" thickBot="1">
      <c r="A9213" s="38" t="str">
        <f>IF($C9213="","",IFERROR(_xlfn.XLOOKUP($C9213,'1.PrepList'!$I$2:$I$1500,'1.PrepList'!$G$2:$G$1500,"")&amp;"",""))</f>
        <v/>
      </c>
      <c r="B9213" s="638" t="str">
        <f>IF($C9213="","",IFERROR(_xlfn.XLOOKUP($C9213,'1.PrepList'!$I$2:$I$1500,'1.PrepList'!$H$2:$H$1500,"")&amp;"",""))</f>
        <v/>
      </c>
      <c r="D9213" s="638" t="str">
        <f>IF($C9213="","",IFERROR(_xlfn.XLOOKUP($C9213,'1.PrepList'!$I$2:$I$1500,'1.PrepList'!$J$2:$J$1500,"")&amp;"",""))</f>
        <v/>
      </c>
      <c r="E9213" s="638" t="str">
        <f>IF($C9213="","",IFERROR(_xlfn.XLOOKUP($C9213,'1.PrepList'!$I$2:$I$1500,'1.PrepList'!$N$2:$N$1500,"")&amp;"",""))</f>
        <v/>
      </c>
      <c r="F9213" s="638" t="str">
        <f>IF($C9213="","",IFERROR(_xlfn.XLOOKUP($C9213,'1.PrepList'!$I$2:$I$1500,'1.PrepList'!$K$2:$K$1500,"")&amp;"",""))</f>
        <v/>
      </c>
      <c r="H9213" s="644" t="str">
        <f>IF($C9213="","",IFERROR(IF(_xlfn.XLOOKUP($C9213,tbl_StartedStatus[Bold ID],tbl_StartedStatus[Started])="Started","Yes",IF(_xlfn.XLOOKUP($C9213,tbl_StartedStatus[Bold ID],tbl_StartedStatus[Started])="No Show","No Show","")),""))</f>
        <v/>
      </c>
    </row>
    <row r="9214" spans="1:8" ht="15" customHeight="1" thickBot="1">
      <c r="A9214" s="38" t="str">
        <f>IF($C9214="","",IFERROR(_xlfn.XLOOKUP($C9214,'1.PrepList'!$I$2:$I$1500,'1.PrepList'!$G$2:$G$1500,"")&amp;"",""))</f>
        <v/>
      </c>
      <c r="B9214" s="638" t="str">
        <f>IF($C9214="","",IFERROR(_xlfn.XLOOKUP($C9214,'1.PrepList'!$I$2:$I$1500,'1.PrepList'!$H$2:$H$1500,"")&amp;"",""))</f>
        <v/>
      </c>
      <c r="D9214" s="638" t="str">
        <f>IF($C9214="","",IFERROR(_xlfn.XLOOKUP($C9214,'1.PrepList'!$I$2:$I$1500,'1.PrepList'!$J$2:$J$1500,"")&amp;"",""))</f>
        <v/>
      </c>
      <c r="E9214" s="638" t="str">
        <f>IF($C9214="","",IFERROR(_xlfn.XLOOKUP($C9214,'1.PrepList'!$I$2:$I$1500,'1.PrepList'!$N$2:$N$1500,"")&amp;"",""))</f>
        <v/>
      </c>
      <c r="F9214" s="638" t="str">
        <f>IF($C9214="","",IFERROR(_xlfn.XLOOKUP($C9214,'1.PrepList'!$I$2:$I$1500,'1.PrepList'!$K$2:$K$1500,"")&amp;"",""))</f>
        <v/>
      </c>
      <c r="H9214" s="644" t="str">
        <f>IF($C9214="","",IFERROR(IF(_xlfn.XLOOKUP($C9214,tbl_StartedStatus[Bold ID],tbl_StartedStatus[Started])="Started","Yes",IF(_xlfn.XLOOKUP($C9214,tbl_StartedStatus[Bold ID],tbl_StartedStatus[Started])="No Show","No Show","")),""))</f>
        <v/>
      </c>
    </row>
    <row r="9215" spans="1:8" ht="15" customHeight="1" thickBot="1">
      <c r="A9215" s="38" t="str">
        <f>IF($C9215="","",IFERROR(_xlfn.XLOOKUP($C9215,'1.PrepList'!$I$2:$I$1500,'1.PrepList'!$G$2:$G$1500,"")&amp;"",""))</f>
        <v/>
      </c>
      <c r="B9215" s="638" t="str">
        <f>IF($C9215="","",IFERROR(_xlfn.XLOOKUP($C9215,'1.PrepList'!$I$2:$I$1500,'1.PrepList'!$H$2:$H$1500,"")&amp;"",""))</f>
        <v/>
      </c>
      <c r="D9215" s="638" t="str">
        <f>IF($C9215="","",IFERROR(_xlfn.XLOOKUP($C9215,'1.PrepList'!$I$2:$I$1500,'1.PrepList'!$J$2:$J$1500,"")&amp;"",""))</f>
        <v/>
      </c>
      <c r="E9215" s="638" t="str">
        <f>IF($C9215="","",IFERROR(_xlfn.XLOOKUP($C9215,'1.PrepList'!$I$2:$I$1500,'1.PrepList'!$N$2:$N$1500,"")&amp;"",""))</f>
        <v/>
      </c>
      <c r="F9215" s="638" t="str">
        <f>IF($C9215="","",IFERROR(_xlfn.XLOOKUP($C9215,'1.PrepList'!$I$2:$I$1500,'1.PrepList'!$K$2:$K$1500,"")&amp;"",""))</f>
        <v/>
      </c>
      <c r="H9215" s="644" t="str">
        <f>IF($C9215="","",IFERROR(IF(_xlfn.XLOOKUP($C9215,tbl_StartedStatus[Bold ID],tbl_StartedStatus[Started])="Started","Yes",IF(_xlfn.XLOOKUP($C9215,tbl_StartedStatus[Bold ID],tbl_StartedStatus[Started])="No Show","No Show","")),""))</f>
        <v/>
      </c>
    </row>
    <row r="9216" spans="1:8" ht="15" customHeight="1" thickBot="1">
      <c r="A9216" s="38" t="str">
        <f>IF($C9216="","",IFERROR(_xlfn.XLOOKUP($C9216,'1.PrepList'!$I$2:$I$1500,'1.PrepList'!$G$2:$G$1500,"")&amp;"",""))</f>
        <v/>
      </c>
      <c r="B9216" s="638" t="str">
        <f>IF($C9216="","",IFERROR(_xlfn.XLOOKUP($C9216,'1.PrepList'!$I$2:$I$1500,'1.PrepList'!$H$2:$H$1500,"")&amp;"",""))</f>
        <v/>
      </c>
      <c r="D9216" s="638" t="str">
        <f>IF($C9216="","",IFERROR(_xlfn.XLOOKUP($C9216,'1.PrepList'!$I$2:$I$1500,'1.PrepList'!$J$2:$J$1500,"")&amp;"",""))</f>
        <v/>
      </c>
      <c r="E9216" s="638" t="str">
        <f>IF($C9216="","",IFERROR(_xlfn.XLOOKUP($C9216,'1.PrepList'!$I$2:$I$1500,'1.PrepList'!$N$2:$N$1500,"")&amp;"",""))</f>
        <v/>
      </c>
      <c r="F9216" s="638" t="str">
        <f>IF($C9216="","",IFERROR(_xlfn.XLOOKUP($C9216,'1.PrepList'!$I$2:$I$1500,'1.PrepList'!$K$2:$K$1500,"")&amp;"",""))</f>
        <v/>
      </c>
      <c r="H9216" s="644" t="str">
        <f>IF($C9216="","",IFERROR(IF(_xlfn.XLOOKUP($C9216,tbl_StartedStatus[Bold ID],tbl_StartedStatus[Started])="Started","Yes",IF(_xlfn.XLOOKUP($C9216,tbl_StartedStatus[Bold ID],tbl_StartedStatus[Started])="No Show","No Show","")),""))</f>
        <v/>
      </c>
    </row>
    <row r="9217" spans="1:8" ht="15" customHeight="1" thickBot="1">
      <c r="A9217" s="38" t="str">
        <f>IF($C9217="","",IFERROR(_xlfn.XLOOKUP($C9217,'1.PrepList'!$I$2:$I$1500,'1.PrepList'!$G$2:$G$1500,"")&amp;"",""))</f>
        <v/>
      </c>
      <c r="B9217" s="638" t="str">
        <f>IF($C9217="","",IFERROR(_xlfn.XLOOKUP($C9217,'1.PrepList'!$I$2:$I$1500,'1.PrepList'!$H$2:$H$1500,"")&amp;"",""))</f>
        <v/>
      </c>
      <c r="D9217" s="638" t="str">
        <f>IF($C9217="","",IFERROR(_xlfn.XLOOKUP($C9217,'1.PrepList'!$I$2:$I$1500,'1.PrepList'!$J$2:$J$1500,"")&amp;"",""))</f>
        <v/>
      </c>
      <c r="E9217" s="638" t="str">
        <f>IF($C9217="","",IFERROR(_xlfn.XLOOKUP($C9217,'1.PrepList'!$I$2:$I$1500,'1.PrepList'!$N$2:$N$1500,"")&amp;"",""))</f>
        <v/>
      </c>
      <c r="F9217" s="638" t="str">
        <f>IF($C9217="","",IFERROR(_xlfn.XLOOKUP($C9217,'1.PrepList'!$I$2:$I$1500,'1.PrepList'!$K$2:$K$1500,"")&amp;"",""))</f>
        <v/>
      </c>
      <c r="H9217" s="644" t="str">
        <f>IF($C9217="","",IFERROR(IF(_xlfn.XLOOKUP($C9217,tbl_StartedStatus[Bold ID],tbl_StartedStatus[Started])="Started","Yes",IF(_xlfn.XLOOKUP($C9217,tbl_StartedStatus[Bold ID],tbl_StartedStatus[Started])="No Show","No Show","")),""))</f>
        <v/>
      </c>
    </row>
    <row r="9218" spans="1:8" ht="15" customHeight="1" thickBot="1">
      <c r="A9218" s="38" t="str">
        <f>IF($C9218="","",IFERROR(_xlfn.XLOOKUP($C9218,'1.PrepList'!$I$2:$I$1500,'1.PrepList'!$G$2:$G$1500,"")&amp;"",""))</f>
        <v/>
      </c>
      <c r="B9218" s="638" t="str">
        <f>IF($C9218="","",IFERROR(_xlfn.XLOOKUP($C9218,'1.PrepList'!$I$2:$I$1500,'1.PrepList'!$H$2:$H$1500,"")&amp;"",""))</f>
        <v/>
      </c>
      <c r="D9218" s="638" t="str">
        <f>IF($C9218="","",IFERROR(_xlfn.XLOOKUP($C9218,'1.PrepList'!$I$2:$I$1500,'1.PrepList'!$J$2:$J$1500,"")&amp;"",""))</f>
        <v/>
      </c>
      <c r="E9218" s="638" t="str">
        <f>IF($C9218="","",IFERROR(_xlfn.XLOOKUP($C9218,'1.PrepList'!$I$2:$I$1500,'1.PrepList'!$N$2:$N$1500,"")&amp;"",""))</f>
        <v/>
      </c>
      <c r="F9218" s="638" t="str">
        <f>IF($C9218="","",IFERROR(_xlfn.XLOOKUP($C9218,'1.PrepList'!$I$2:$I$1500,'1.PrepList'!$K$2:$K$1500,"")&amp;"",""))</f>
        <v/>
      </c>
      <c r="H9218" s="644" t="str">
        <f>IF($C9218="","",IFERROR(IF(_xlfn.XLOOKUP($C9218,tbl_StartedStatus[Bold ID],tbl_StartedStatus[Started])="Started","Yes",IF(_xlfn.XLOOKUP($C9218,tbl_StartedStatus[Bold ID],tbl_StartedStatus[Started])="No Show","No Show","")),""))</f>
        <v/>
      </c>
    </row>
    <row r="9219" spans="1:8" ht="15" customHeight="1" thickBot="1">
      <c r="A9219" s="38" t="str">
        <f>IF($C9219="","",IFERROR(_xlfn.XLOOKUP($C9219,'1.PrepList'!$I$2:$I$1500,'1.PrepList'!$G$2:$G$1500,"")&amp;"",""))</f>
        <v/>
      </c>
      <c r="B9219" s="638" t="str">
        <f>IF($C9219="","",IFERROR(_xlfn.XLOOKUP($C9219,'1.PrepList'!$I$2:$I$1500,'1.PrepList'!$H$2:$H$1500,"")&amp;"",""))</f>
        <v/>
      </c>
      <c r="D9219" s="638" t="str">
        <f>IF($C9219="","",IFERROR(_xlfn.XLOOKUP($C9219,'1.PrepList'!$I$2:$I$1500,'1.PrepList'!$J$2:$J$1500,"")&amp;"",""))</f>
        <v/>
      </c>
      <c r="E9219" s="638" t="str">
        <f>IF($C9219="","",IFERROR(_xlfn.XLOOKUP($C9219,'1.PrepList'!$I$2:$I$1500,'1.PrepList'!$N$2:$N$1500,"")&amp;"",""))</f>
        <v/>
      </c>
      <c r="F9219" s="638" t="str">
        <f>IF($C9219="","",IFERROR(_xlfn.XLOOKUP($C9219,'1.PrepList'!$I$2:$I$1500,'1.PrepList'!$K$2:$K$1500,"")&amp;"",""))</f>
        <v/>
      </c>
      <c r="H9219" s="644" t="str">
        <f>IF($C9219="","",IFERROR(IF(_xlfn.XLOOKUP($C9219,tbl_StartedStatus[Bold ID],tbl_StartedStatus[Started])="Started","Yes",IF(_xlfn.XLOOKUP($C9219,tbl_StartedStatus[Bold ID],tbl_StartedStatus[Started])="No Show","No Show","")),""))</f>
        <v/>
      </c>
    </row>
    <row r="9220" spans="1:8" ht="15" customHeight="1" thickBot="1">
      <c r="A9220" s="38" t="str">
        <f>IF($C9220="","",IFERROR(_xlfn.XLOOKUP($C9220,'1.PrepList'!$I$2:$I$1500,'1.PrepList'!$G$2:$G$1500,"")&amp;"",""))</f>
        <v/>
      </c>
      <c r="B9220" s="638" t="str">
        <f>IF($C9220="","",IFERROR(_xlfn.XLOOKUP($C9220,'1.PrepList'!$I$2:$I$1500,'1.PrepList'!$H$2:$H$1500,"")&amp;"",""))</f>
        <v/>
      </c>
      <c r="D9220" s="638" t="str">
        <f>IF($C9220="","",IFERROR(_xlfn.XLOOKUP($C9220,'1.PrepList'!$I$2:$I$1500,'1.PrepList'!$J$2:$J$1500,"")&amp;"",""))</f>
        <v/>
      </c>
      <c r="E9220" s="638" t="str">
        <f>IF($C9220="","",IFERROR(_xlfn.XLOOKUP($C9220,'1.PrepList'!$I$2:$I$1500,'1.PrepList'!$N$2:$N$1500,"")&amp;"",""))</f>
        <v/>
      </c>
      <c r="F9220" s="638" t="str">
        <f>IF($C9220="","",IFERROR(_xlfn.XLOOKUP($C9220,'1.PrepList'!$I$2:$I$1500,'1.PrepList'!$K$2:$K$1500,"")&amp;"",""))</f>
        <v/>
      </c>
      <c r="H9220" s="644" t="str">
        <f>IF($C9220="","",IFERROR(IF(_xlfn.XLOOKUP($C9220,tbl_StartedStatus[Bold ID],tbl_StartedStatus[Started])="Started","Yes",IF(_xlfn.XLOOKUP($C9220,tbl_StartedStatus[Bold ID],tbl_StartedStatus[Started])="No Show","No Show","")),""))</f>
        <v/>
      </c>
    </row>
    <row r="9221" spans="1:8" ht="15" customHeight="1" thickBot="1">
      <c r="A9221" s="38" t="str">
        <f>IF($C9221="","",IFERROR(_xlfn.XLOOKUP($C9221,'1.PrepList'!$I$2:$I$1500,'1.PrepList'!$G$2:$G$1500,"")&amp;"",""))</f>
        <v/>
      </c>
      <c r="B9221" s="638" t="str">
        <f>IF($C9221="","",IFERROR(_xlfn.XLOOKUP($C9221,'1.PrepList'!$I$2:$I$1500,'1.PrepList'!$H$2:$H$1500,"")&amp;"",""))</f>
        <v/>
      </c>
      <c r="D9221" s="638" t="str">
        <f>IF($C9221="","",IFERROR(_xlfn.XLOOKUP($C9221,'1.PrepList'!$I$2:$I$1500,'1.PrepList'!$J$2:$J$1500,"")&amp;"",""))</f>
        <v/>
      </c>
      <c r="E9221" s="638" t="str">
        <f>IF($C9221="","",IFERROR(_xlfn.XLOOKUP($C9221,'1.PrepList'!$I$2:$I$1500,'1.PrepList'!$N$2:$N$1500,"")&amp;"",""))</f>
        <v/>
      </c>
      <c r="F9221" s="638" t="str">
        <f>IF($C9221="","",IFERROR(_xlfn.XLOOKUP($C9221,'1.PrepList'!$I$2:$I$1500,'1.PrepList'!$K$2:$K$1500,"")&amp;"",""))</f>
        <v/>
      </c>
      <c r="H9221" s="644" t="str">
        <f>IF($C9221="","",IFERROR(IF(_xlfn.XLOOKUP($C9221,tbl_StartedStatus[Bold ID],tbl_StartedStatus[Started])="Started","Yes",IF(_xlfn.XLOOKUP($C9221,tbl_StartedStatus[Bold ID],tbl_StartedStatus[Started])="No Show","No Show","")),""))</f>
        <v/>
      </c>
    </row>
    <row r="9222" spans="1:8" ht="15" customHeight="1" thickBot="1">
      <c r="A9222" s="38" t="str">
        <f>IF($C9222="","",IFERROR(_xlfn.XLOOKUP($C9222,'1.PrepList'!$I$2:$I$1500,'1.PrepList'!$G$2:$G$1500,"")&amp;"",""))</f>
        <v/>
      </c>
      <c r="B9222" s="638" t="str">
        <f>IF($C9222="","",IFERROR(_xlfn.XLOOKUP($C9222,'1.PrepList'!$I$2:$I$1500,'1.PrepList'!$H$2:$H$1500,"")&amp;"",""))</f>
        <v/>
      </c>
      <c r="D9222" s="638" t="str">
        <f>IF($C9222="","",IFERROR(_xlfn.XLOOKUP($C9222,'1.PrepList'!$I$2:$I$1500,'1.PrepList'!$J$2:$J$1500,"")&amp;"",""))</f>
        <v/>
      </c>
      <c r="E9222" s="638" t="str">
        <f>IF($C9222="","",IFERROR(_xlfn.XLOOKUP($C9222,'1.PrepList'!$I$2:$I$1500,'1.PrepList'!$N$2:$N$1500,"")&amp;"",""))</f>
        <v/>
      </c>
      <c r="F9222" s="638" t="str">
        <f>IF($C9222="","",IFERROR(_xlfn.XLOOKUP($C9222,'1.PrepList'!$I$2:$I$1500,'1.PrepList'!$K$2:$K$1500,"")&amp;"",""))</f>
        <v/>
      </c>
      <c r="H9222" s="644" t="str">
        <f>IF($C9222="","",IFERROR(IF(_xlfn.XLOOKUP($C9222,tbl_StartedStatus[Bold ID],tbl_StartedStatus[Started])="Started","Yes",IF(_xlfn.XLOOKUP($C9222,tbl_StartedStatus[Bold ID],tbl_StartedStatus[Started])="No Show","No Show","")),""))</f>
        <v/>
      </c>
    </row>
    <row r="9223" spans="1:8" ht="15" customHeight="1" thickBot="1">
      <c r="A9223" s="38" t="str">
        <f>IF($C9223="","",IFERROR(_xlfn.XLOOKUP($C9223,'1.PrepList'!$I$2:$I$1500,'1.PrepList'!$G$2:$G$1500,"")&amp;"",""))</f>
        <v/>
      </c>
      <c r="B9223" s="638" t="str">
        <f>IF($C9223="","",IFERROR(_xlfn.XLOOKUP($C9223,'1.PrepList'!$I$2:$I$1500,'1.PrepList'!$H$2:$H$1500,"")&amp;"",""))</f>
        <v/>
      </c>
      <c r="D9223" s="638" t="str">
        <f>IF($C9223="","",IFERROR(_xlfn.XLOOKUP($C9223,'1.PrepList'!$I$2:$I$1500,'1.PrepList'!$J$2:$J$1500,"")&amp;"",""))</f>
        <v/>
      </c>
      <c r="E9223" s="638" t="str">
        <f>IF($C9223="","",IFERROR(_xlfn.XLOOKUP($C9223,'1.PrepList'!$I$2:$I$1500,'1.PrepList'!$N$2:$N$1500,"")&amp;"",""))</f>
        <v/>
      </c>
      <c r="F9223" s="638" t="str">
        <f>IF($C9223="","",IFERROR(_xlfn.XLOOKUP($C9223,'1.PrepList'!$I$2:$I$1500,'1.PrepList'!$K$2:$K$1500,"")&amp;"",""))</f>
        <v/>
      </c>
      <c r="H9223" s="644" t="str">
        <f>IF($C9223="","",IFERROR(IF(_xlfn.XLOOKUP($C9223,tbl_StartedStatus[Bold ID],tbl_StartedStatus[Started])="Started","Yes",IF(_xlfn.XLOOKUP($C9223,tbl_StartedStatus[Bold ID],tbl_StartedStatus[Started])="No Show","No Show","")),""))</f>
        <v/>
      </c>
    </row>
    <row r="9224" spans="1:8" ht="15" customHeight="1" thickBot="1">
      <c r="A9224" s="38" t="str">
        <f>IF($C9224="","",IFERROR(_xlfn.XLOOKUP($C9224,'1.PrepList'!$I$2:$I$1500,'1.PrepList'!$G$2:$G$1500,"")&amp;"",""))</f>
        <v/>
      </c>
      <c r="B9224" s="638" t="str">
        <f>IF($C9224="","",IFERROR(_xlfn.XLOOKUP($C9224,'1.PrepList'!$I$2:$I$1500,'1.PrepList'!$H$2:$H$1500,"")&amp;"",""))</f>
        <v/>
      </c>
      <c r="D9224" s="638" t="str">
        <f>IF($C9224="","",IFERROR(_xlfn.XLOOKUP($C9224,'1.PrepList'!$I$2:$I$1500,'1.PrepList'!$J$2:$J$1500,"")&amp;"",""))</f>
        <v/>
      </c>
      <c r="E9224" s="638" t="str">
        <f>IF($C9224="","",IFERROR(_xlfn.XLOOKUP($C9224,'1.PrepList'!$I$2:$I$1500,'1.PrepList'!$N$2:$N$1500,"")&amp;"",""))</f>
        <v/>
      </c>
      <c r="F9224" s="638" t="str">
        <f>IF($C9224="","",IFERROR(_xlfn.XLOOKUP($C9224,'1.PrepList'!$I$2:$I$1500,'1.PrepList'!$K$2:$K$1500,"")&amp;"",""))</f>
        <v/>
      </c>
      <c r="H9224" s="644" t="str">
        <f>IF($C9224="","",IFERROR(IF(_xlfn.XLOOKUP($C9224,tbl_StartedStatus[Bold ID],tbl_StartedStatus[Started])="Started","Yes",IF(_xlfn.XLOOKUP($C9224,tbl_StartedStatus[Bold ID],tbl_StartedStatus[Started])="No Show","No Show","")),""))</f>
        <v/>
      </c>
    </row>
    <row r="9225" spans="1:8" ht="15" customHeight="1" thickBot="1">
      <c r="A9225" s="38" t="str">
        <f>IF($C9225="","",IFERROR(_xlfn.XLOOKUP($C9225,'1.PrepList'!$I$2:$I$1500,'1.PrepList'!$G$2:$G$1500,"")&amp;"",""))</f>
        <v/>
      </c>
      <c r="B9225" s="638" t="str">
        <f>IF($C9225="","",IFERROR(_xlfn.XLOOKUP($C9225,'1.PrepList'!$I$2:$I$1500,'1.PrepList'!$H$2:$H$1500,"")&amp;"",""))</f>
        <v/>
      </c>
      <c r="D9225" s="638" t="str">
        <f>IF($C9225="","",IFERROR(_xlfn.XLOOKUP($C9225,'1.PrepList'!$I$2:$I$1500,'1.PrepList'!$J$2:$J$1500,"")&amp;"",""))</f>
        <v/>
      </c>
      <c r="E9225" s="638" t="str">
        <f>IF($C9225="","",IFERROR(_xlfn.XLOOKUP($C9225,'1.PrepList'!$I$2:$I$1500,'1.PrepList'!$N$2:$N$1500,"")&amp;"",""))</f>
        <v/>
      </c>
      <c r="F9225" s="638" t="str">
        <f>IF($C9225="","",IFERROR(_xlfn.XLOOKUP($C9225,'1.PrepList'!$I$2:$I$1500,'1.PrepList'!$K$2:$K$1500,"")&amp;"",""))</f>
        <v/>
      </c>
      <c r="H9225" s="644" t="str">
        <f>IF($C9225="","",IFERROR(IF(_xlfn.XLOOKUP($C9225,tbl_StartedStatus[Bold ID],tbl_StartedStatus[Started])="Started","Yes",IF(_xlfn.XLOOKUP($C9225,tbl_StartedStatus[Bold ID],tbl_StartedStatus[Started])="No Show","No Show","")),""))</f>
        <v/>
      </c>
    </row>
    <row r="9226" spans="1:8" ht="15" customHeight="1" thickBot="1">
      <c r="A9226" s="38" t="str">
        <f>IF($C9226="","",IFERROR(_xlfn.XLOOKUP($C9226,'1.PrepList'!$I$2:$I$1500,'1.PrepList'!$G$2:$G$1500,"")&amp;"",""))</f>
        <v/>
      </c>
      <c r="B9226" s="638" t="str">
        <f>IF($C9226="","",IFERROR(_xlfn.XLOOKUP($C9226,'1.PrepList'!$I$2:$I$1500,'1.PrepList'!$H$2:$H$1500,"")&amp;"",""))</f>
        <v/>
      </c>
      <c r="D9226" s="638" t="str">
        <f>IF($C9226="","",IFERROR(_xlfn.XLOOKUP($C9226,'1.PrepList'!$I$2:$I$1500,'1.PrepList'!$J$2:$J$1500,"")&amp;"",""))</f>
        <v/>
      </c>
      <c r="E9226" s="638" t="str">
        <f>IF($C9226="","",IFERROR(_xlfn.XLOOKUP($C9226,'1.PrepList'!$I$2:$I$1500,'1.PrepList'!$N$2:$N$1500,"")&amp;"",""))</f>
        <v/>
      </c>
      <c r="F9226" s="638" t="str">
        <f>IF($C9226="","",IFERROR(_xlfn.XLOOKUP($C9226,'1.PrepList'!$I$2:$I$1500,'1.PrepList'!$K$2:$K$1500,"")&amp;"",""))</f>
        <v/>
      </c>
      <c r="H9226" s="644" t="str">
        <f>IF($C9226="","",IFERROR(IF(_xlfn.XLOOKUP($C9226,tbl_StartedStatus[Bold ID],tbl_StartedStatus[Started])="Started","Yes",IF(_xlfn.XLOOKUP($C9226,tbl_StartedStatus[Bold ID],tbl_StartedStatus[Started])="No Show","No Show","")),""))</f>
        <v/>
      </c>
    </row>
    <row r="9227" spans="1:8" ht="15" customHeight="1" thickBot="1">
      <c r="A9227" s="38" t="str">
        <f>IF($C9227="","",IFERROR(_xlfn.XLOOKUP($C9227,'1.PrepList'!$I$2:$I$1500,'1.PrepList'!$G$2:$G$1500,"")&amp;"",""))</f>
        <v/>
      </c>
      <c r="B9227" s="638" t="str">
        <f>IF($C9227="","",IFERROR(_xlfn.XLOOKUP($C9227,'1.PrepList'!$I$2:$I$1500,'1.PrepList'!$H$2:$H$1500,"")&amp;"",""))</f>
        <v/>
      </c>
      <c r="D9227" s="638" t="str">
        <f>IF($C9227="","",IFERROR(_xlfn.XLOOKUP($C9227,'1.PrepList'!$I$2:$I$1500,'1.PrepList'!$J$2:$J$1500,"")&amp;"",""))</f>
        <v/>
      </c>
      <c r="E9227" s="638" t="str">
        <f>IF($C9227="","",IFERROR(_xlfn.XLOOKUP($C9227,'1.PrepList'!$I$2:$I$1500,'1.PrepList'!$N$2:$N$1500,"")&amp;"",""))</f>
        <v/>
      </c>
      <c r="F9227" s="638" t="str">
        <f>IF($C9227="","",IFERROR(_xlfn.XLOOKUP($C9227,'1.PrepList'!$I$2:$I$1500,'1.PrepList'!$K$2:$K$1500,"")&amp;"",""))</f>
        <v/>
      </c>
      <c r="H9227" s="644" t="str">
        <f>IF($C9227="","",IFERROR(IF(_xlfn.XLOOKUP($C9227,tbl_StartedStatus[Bold ID],tbl_StartedStatus[Started])="Started","Yes",IF(_xlfn.XLOOKUP($C9227,tbl_StartedStatus[Bold ID],tbl_StartedStatus[Started])="No Show","No Show","")),""))</f>
        <v/>
      </c>
    </row>
    <row r="9228" spans="1:8" ht="15" customHeight="1" thickBot="1">
      <c r="A9228" s="38" t="str">
        <f>IF($C9228="","",IFERROR(_xlfn.XLOOKUP($C9228,'1.PrepList'!$I$2:$I$1500,'1.PrepList'!$G$2:$G$1500,"")&amp;"",""))</f>
        <v/>
      </c>
      <c r="B9228" s="638" t="str">
        <f>IF($C9228="","",IFERROR(_xlfn.XLOOKUP($C9228,'1.PrepList'!$I$2:$I$1500,'1.PrepList'!$H$2:$H$1500,"")&amp;"",""))</f>
        <v/>
      </c>
      <c r="D9228" s="638" t="str">
        <f>IF($C9228="","",IFERROR(_xlfn.XLOOKUP($C9228,'1.PrepList'!$I$2:$I$1500,'1.PrepList'!$J$2:$J$1500,"")&amp;"",""))</f>
        <v/>
      </c>
      <c r="E9228" s="638" t="str">
        <f>IF($C9228="","",IFERROR(_xlfn.XLOOKUP($C9228,'1.PrepList'!$I$2:$I$1500,'1.PrepList'!$N$2:$N$1500,"")&amp;"",""))</f>
        <v/>
      </c>
      <c r="F9228" s="638" t="str">
        <f>IF($C9228="","",IFERROR(_xlfn.XLOOKUP($C9228,'1.PrepList'!$I$2:$I$1500,'1.PrepList'!$K$2:$K$1500,"")&amp;"",""))</f>
        <v/>
      </c>
      <c r="H9228" s="644" t="str">
        <f>IF($C9228="","",IFERROR(IF(_xlfn.XLOOKUP($C9228,tbl_StartedStatus[Bold ID],tbl_StartedStatus[Started])="Started","Yes",IF(_xlfn.XLOOKUP($C9228,tbl_StartedStatus[Bold ID],tbl_StartedStatus[Started])="No Show","No Show","")),""))</f>
        <v/>
      </c>
    </row>
    <row r="9229" spans="1:8" ht="15" customHeight="1" thickBot="1">
      <c r="A9229" s="38" t="str">
        <f>IF($C9229="","",IFERROR(_xlfn.XLOOKUP($C9229,'1.PrepList'!$I$2:$I$1500,'1.PrepList'!$G$2:$G$1500,"")&amp;"",""))</f>
        <v/>
      </c>
      <c r="B9229" s="638" t="str">
        <f>IF($C9229="","",IFERROR(_xlfn.XLOOKUP($C9229,'1.PrepList'!$I$2:$I$1500,'1.PrepList'!$H$2:$H$1500,"")&amp;"",""))</f>
        <v/>
      </c>
      <c r="D9229" s="638" t="str">
        <f>IF($C9229="","",IFERROR(_xlfn.XLOOKUP($C9229,'1.PrepList'!$I$2:$I$1500,'1.PrepList'!$J$2:$J$1500,"")&amp;"",""))</f>
        <v/>
      </c>
      <c r="E9229" s="638" t="str">
        <f>IF($C9229="","",IFERROR(_xlfn.XLOOKUP($C9229,'1.PrepList'!$I$2:$I$1500,'1.PrepList'!$N$2:$N$1500,"")&amp;"",""))</f>
        <v/>
      </c>
      <c r="F9229" s="638" t="str">
        <f>IF($C9229="","",IFERROR(_xlfn.XLOOKUP($C9229,'1.PrepList'!$I$2:$I$1500,'1.PrepList'!$K$2:$K$1500,"")&amp;"",""))</f>
        <v/>
      </c>
      <c r="H9229" s="644" t="str">
        <f>IF($C9229="","",IFERROR(IF(_xlfn.XLOOKUP($C9229,tbl_StartedStatus[Bold ID],tbl_StartedStatus[Started])="Started","Yes",IF(_xlfn.XLOOKUP($C9229,tbl_StartedStatus[Bold ID],tbl_StartedStatus[Started])="No Show","No Show","")),""))</f>
        <v/>
      </c>
    </row>
    <row r="9230" spans="1:8" ht="15" customHeight="1" thickBot="1">
      <c r="A9230" s="38" t="str">
        <f>IF($C9230="","",IFERROR(_xlfn.XLOOKUP($C9230,'1.PrepList'!$I$2:$I$1500,'1.PrepList'!$G$2:$G$1500,"")&amp;"",""))</f>
        <v/>
      </c>
      <c r="B9230" s="638" t="str">
        <f>IF($C9230="","",IFERROR(_xlfn.XLOOKUP($C9230,'1.PrepList'!$I$2:$I$1500,'1.PrepList'!$H$2:$H$1500,"")&amp;"",""))</f>
        <v/>
      </c>
      <c r="D9230" s="638" t="str">
        <f>IF($C9230="","",IFERROR(_xlfn.XLOOKUP($C9230,'1.PrepList'!$I$2:$I$1500,'1.PrepList'!$J$2:$J$1500,"")&amp;"",""))</f>
        <v/>
      </c>
      <c r="E9230" s="638" t="str">
        <f>IF($C9230="","",IFERROR(_xlfn.XLOOKUP($C9230,'1.PrepList'!$I$2:$I$1500,'1.PrepList'!$N$2:$N$1500,"")&amp;"",""))</f>
        <v/>
      </c>
      <c r="F9230" s="638" t="str">
        <f>IF($C9230="","",IFERROR(_xlfn.XLOOKUP($C9230,'1.PrepList'!$I$2:$I$1500,'1.PrepList'!$K$2:$K$1500,"")&amp;"",""))</f>
        <v/>
      </c>
      <c r="H9230" s="644" t="str">
        <f>IF($C9230="","",IFERROR(IF(_xlfn.XLOOKUP($C9230,tbl_StartedStatus[Bold ID],tbl_StartedStatus[Started])="Started","Yes",IF(_xlfn.XLOOKUP($C9230,tbl_StartedStatus[Bold ID],tbl_StartedStatus[Started])="No Show","No Show","")),""))</f>
        <v/>
      </c>
    </row>
    <row r="9231" spans="1:8" ht="15" customHeight="1" thickBot="1">
      <c r="A9231" s="38" t="str">
        <f>IF($C9231="","",IFERROR(_xlfn.XLOOKUP($C9231,'1.PrepList'!$I$2:$I$1500,'1.PrepList'!$G$2:$G$1500,"")&amp;"",""))</f>
        <v/>
      </c>
      <c r="B9231" s="638" t="str">
        <f>IF($C9231="","",IFERROR(_xlfn.XLOOKUP($C9231,'1.PrepList'!$I$2:$I$1500,'1.PrepList'!$H$2:$H$1500,"")&amp;"",""))</f>
        <v/>
      </c>
      <c r="D9231" s="638" t="str">
        <f>IF($C9231="","",IFERROR(_xlfn.XLOOKUP($C9231,'1.PrepList'!$I$2:$I$1500,'1.PrepList'!$J$2:$J$1500,"")&amp;"",""))</f>
        <v/>
      </c>
      <c r="E9231" s="638" t="str">
        <f>IF($C9231="","",IFERROR(_xlfn.XLOOKUP($C9231,'1.PrepList'!$I$2:$I$1500,'1.PrepList'!$N$2:$N$1500,"")&amp;"",""))</f>
        <v/>
      </c>
      <c r="F9231" s="638" t="str">
        <f>IF($C9231="","",IFERROR(_xlfn.XLOOKUP($C9231,'1.PrepList'!$I$2:$I$1500,'1.PrepList'!$K$2:$K$1500,"")&amp;"",""))</f>
        <v/>
      </c>
      <c r="H9231" s="644" t="str">
        <f>IF($C9231="","",IFERROR(IF(_xlfn.XLOOKUP($C9231,tbl_StartedStatus[Bold ID],tbl_StartedStatus[Started])="Started","Yes",IF(_xlfn.XLOOKUP($C9231,tbl_StartedStatus[Bold ID],tbl_StartedStatus[Started])="No Show","No Show","")),""))</f>
        <v/>
      </c>
    </row>
    <row r="9232" spans="1:8" ht="15" customHeight="1" thickBot="1">
      <c r="A9232" s="38" t="str">
        <f>IF($C9232="","",IFERROR(_xlfn.XLOOKUP($C9232,'1.PrepList'!$I$2:$I$1500,'1.PrepList'!$G$2:$G$1500,"")&amp;"",""))</f>
        <v/>
      </c>
      <c r="B9232" s="638" t="str">
        <f>IF($C9232="","",IFERROR(_xlfn.XLOOKUP($C9232,'1.PrepList'!$I$2:$I$1500,'1.PrepList'!$H$2:$H$1500,"")&amp;"",""))</f>
        <v/>
      </c>
      <c r="D9232" s="638" t="str">
        <f>IF($C9232="","",IFERROR(_xlfn.XLOOKUP($C9232,'1.PrepList'!$I$2:$I$1500,'1.PrepList'!$J$2:$J$1500,"")&amp;"",""))</f>
        <v/>
      </c>
      <c r="E9232" s="638" t="str">
        <f>IF($C9232="","",IFERROR(_xlfn.XLOOKUP($C9232,'1.PrepList'!$I$2:$I$1500,'1.PrepList'!$N$2:$N$1500,"")&amp;"",""))</f>
        <v/>
      </c>
      <c r="F9232" s="638" t="str">
        <f>IF($C9232="","",IFERROR(_xlfn.XLOOKUP($C9232,'1.PrepList'!$I$2:$I$1500,'1.PrepList'!$K$2:$K$1500,"")&amp;"",""))</f>
        <v/>
      </c>
      <c r="H9232" s="644" t="str">
        <f>IF($C9232="","",IFERROR(IF(_xlfn.XLOOKUP($C9232,tbl_StartedStatus[Bold ID],tbl_StartedStatus[Started])="Started","Yes",IF(_xlfn.XLOOKUP($C9232,tbl_StartedStatus[Bold ID],tbl_StartedStatus[Started])="No Show","No Show","")),""))</f>
        <v/>
      </c>
    </row>
    <row r="9233" spans="1:8" ht="15" customHeight="1" thickBot="1">
      <c r="A9233" s="38" t="str">
        <f>IF($C9233="","",IFERROR(_xlfn.XLOOKUP($C9233,'1.PrepList'!$I$2:$I$1500,'1.PrepList'!$G$2:$G$1500,"")&amp;"",""))</f>
        <v/>
      </c>
      <c r="B9233" s="638" t="str">
        <f>IF($C9233="","",IFERROR(_xlfn.XLOOKUP($C9233,'1.PrepList'!$I$2:$I$1500,'1.PrepList'!$H$2:$H$1500,"")&amp;"",""))</f>
        <v/>
      </c>
      <c r="D9233" s="638" t="str">
        <f>IF($C9233="","",IFERROR(_xlfn.XLOOKUP($C9233,'1.PrepList'!$I$2:$I$1500,'1.PrepList'!$J$2:$J$1500,"")&amp;"",""))</f>
        <v/>
      </c>
      <c r="E9233" s="638" t="str">
        <f>IF($C9233="","",IFERROR(_xlfn.XLOOKUP($C9233,'1.PrepList'!$I$2:$I$1500,'1.PrepList'!$N$2:$N$1500,"")&amp;"",""))</f>
        <v/>
      </c>
      <c r="F9233" s="638" t="str">
        <f>IF($C9233="","",IFERROR(_xlfn.XLOOKUP($C9233,'1.PrepList'!$I$2:$I$1500,'1.PrepList'!$K$2:$K$1500,"")&amp;"",""))</f>
        <v/>
      </c>
      <c r="H9233" s="644" t="str">
        <f>IF($C9233="","",IFERROR(IF(_xlfn.XLOOKUP($C9233,tbl_StartedStatus[Bold ID],tbl_StartedStatus[Started])="Started","Yes",IF(_xlfn.XLOOKUP($C9233,tbl_StartedStatus[Bold ID],tbl_StartedStatus[Started])="No Show","No Show","")),""))</f>
        <v/>
      </c>
    </row>
    <row r="9234" spans="1:8" ht="15" customHeight="1" thickBot="1">
      <c r="A9234" s="38" t="str">
        <f>IF($C9234="","",IFERROR(_xlfn.XLOOKUP($C9234,'1.PrepList'!$I$2:$I$1500,'1.PrepList'!$G$2:$G$1500,"")&amp;"",""))</f>
        <v/>
      </c>
      <c r="B9234" s="638" t="str">
        <f>IF($C9234="","",IFERROR(_xlfn.XLOOKUP($C9234,'1.PrepList'!$I$2:$I$1500,'1.PrepList'!$H$2:$H$1500,"")&amp;"",""))</f>
        <v/>
      </c>
      <c r="D9234" s="638" t="str">
        <f>IF($C9234="","",IFERROR(_xlfn.XLOOKUP($C9234,'1.PrepList'!$I$2:$I$1500,'1.PrepList'!$J$2:$J$1500,"")&amp;"",""))</f>
        <v/>
      </c>
      <c r="E9234" s="638" t="str">
        <f>IF($C9234="","",IFERROR(_xlfn.XLOOKUP($C9234,'1.PrepList'!$I$2:$I$1500,'1.PrepList'!$N$2:$N$1500,"")&amp;"",""))</f>
        <v/>
      </c>
      <c r="F9234" s="638" t="str">
        <f>IF($C9234="","",IFERROR(_xlfn.XLOOKUP($C9234,'1.PrepList'!$I$2:$I$1500,'1.PrepList'!$K$2:$K$1500,"")&amp;"",""))</f>
        <v/>
      </c>
      <c r="H9234" s="644" t="str">
        <f>IF($C9234="","",IFERROR(IF(_xlfn.XLOOKUP($C9234,tbl_StartedStatus[Bold ID],tbl_StartedStatus[Started])="Started","Yes",IF(_xlfn.XLOOKUP($C9234,tbl_StartedStatus[Bold ID],tbl_StartedStatus[Started])="No Show","No Show","")),""))</f>
        <v/>
      </c>
    </row>
    <row r="9235" spans="1:8" ht="15" customHeight="1" thickBot="1">
      <c r="A9235" s="38" t="str">
        <f>IF($C9235="","",IFERROR(_xlfn.XLOOKUP($C9235,'1.PrepList'!$I$2:$I$1500,'1.PrepList'!$G$2:$G$1500,"")&amp;"",""))</f>
        <v/>
      </c>
      <c r="B9235" s="638" t="str">
        <f>IF($C9235="","",IFERROR(_xlfn.XLOOKUP($C9235,'1.PrepList'!$I$2:$I$1500,'1.PrepList'!$H$2:$H$1500,"")&amp;"",""))</f>
        <v/>
      </c>
      <c r="D9235" s="638" t="str">
        <f>IF($C9235="","",IFERROR(_xlfn.XLOOKUP($C9235,'1.PrepList'!$I$2:$I$1500,'1.PrepList'!$J$2:$J$1500,"")&amp;"",""))</f>
        <v/>
      </c>
      <c r="E9235" s="638" t="str">
        <f>IF($C9235="","",IFERROR(_xlfn.XLOOKUP($C9235,'1.PrepList'!$I$2:$I$1500,'1.PrepList'!$N$2:$N$1500,"")&amp;"",""))</f>
        <v/>
      </c>
      <c r="F9235" s="638" t="str">
        <f>IF($C9235="","",IFERROR(_xlfn.XLOOKUP($C9235,'1.PrepList'!$I$2:$I$1500,'1.PrepList'!$K$2:$K$1500,"")&amp;"",""))</f>
        <v/>
      </c>
      <c r="H9235" s="644" t="str">
        <f>IF($C9235="","",IFERROR(IF(_xlfn.XLOOKUP($C9235,tbl_StartedStatus[Bold ID],tbl_StartedStatus[Started])="Started","Yes",IF(_xlfn.XLOOKUP($C9235,tbl_StartedStatus[Bold ID],tbl_StartedStatus[Started])="No Show","No Show","")),""))</f>
        <v/>
      </c>
    </row>
    <row r="9236" spans="1:8" ht="15" customHeight="1" thickBot="1">
      <c r="A9236" s="38" t="str">
        <f>IF($C9236="","",IFERROR(_xlfn.XLOOKUP($C9236,'1.PrepList'!$I$2:$I$1500,'1.PrepList'!$G$2:$G$1500,"")&amp;"",""))</f>
        <v/>
      </c>
      <c r="B9236" s="638" t="str">
        <f>IF($C9236="","",IFERROR(_xlfn.XLOOKUP($C9236,'1.PrepList'!$I$2:$I$1500,'1.PrepList'!$H$2:$H$1500,"")&amp;"",""))</f>
        <v/>
      </c>
      <c r="D9236" s="638" t="str">
        <f>IF($C9236="","",IFERROR(_xlfn.XLOOKUP($C9236,'1.PrepList'!$I$2:$I$1500,'1.PrepList'!$J$2:$J$1500,"")&amp;"",""))</f>
        <v/>
      </c>
      <c r="E9236" s="638" t="str">
        <f>IF($C9236="","",IFERROR(_xlfn.XLOOKUP($C9236,'1.PrepList'!$I$2:$I$1500,'1.PrepList'!$N$2:$N$1500,"")&amp;"",""))</f>
        <v/>
      </c>
      <c r="F9236" s="638" t="str">
        <f>IF($C9236="","",IFERROR(_xlfn.XLOOKUP($C9236,'1.PrepList'!$I$2:$I$1500,'1.PrepList'!$K$2:$K$1500,"")&amp;"",""))</f>
        <v/>
      </c>
      <c r="H9236" s="644" t="str">
        <f>IF($C9236="","",IFERROR(IF(_xlfn.XLOOKUP($C9236,tbl_StartedStatus[Bold ID],tbl_StartedStatus[Started])="Started","Yes",IF(_xlfn.XLOOKUP($C9236,tbl_StartedStatus[Bold ID],tbl_StartedStatus[Started])="No Show","No Show","")),""))</f>
        <v/>
      </c>
    </row>
    <row r="9237" spans="1:8" ht="15" customHeight="1" thickBot="1">
      <c r="A9237" s="38" t="str">
        <f>IF($C9237="","",IFERROR(_xlfn.XLOOKUP($C9237,'1.PrepList'!$I$2:$I$1500,'1.PrepList'!$G$2:$G$1500,"")&amp;"",""))</f>
        <v/>
      </c>
      <c r="B9237" s="638" t="str">
        <f>IF($C9237="","",IFERROR(_xlfn.XLOOKUP($C9237,'1.PrepList'!$I$2:$I$1500,'1.PrepList'!$H$2:$H$1500,"")&amp;"",""))</f>
        <v/>
      </c>
      <c r="D9237" s="638" t="str">
        <f>IF($C9237="","",IFERROR(_xlfn.XLOOKUP($C9237,'1.PrepList'!$I$2:$I$1500,'1.PrepList'!$J$2:$J$1500,"")&amp;"",""))</f>
        <v/>
      </c>
      <c r="E9237" s="638" t="str">
        <f>IF($C9237="","",IFERROR(_xlfn.XLOOKUP($C9237,'1.PrepList'!$I$2:$I$1500,'1.PrepList'!$N$2:$N$1500,"")&amp;"",""))</f>
        <v/>
      </c>
      <c r="F9237" s="638" t="str">
        <f>IF($C9237="","",IFERROR(_xlfn.XLOOKUP($C9237,'1.PrepList'!$I$2:$I$1500,'1.PrepList'!$K$2:$K$1500,"")&amp;"",""))</f>
        <v/>
      </c>
      <c r="H9237" s="644" t="str">
        <f>IF($C9237="","",IFERROR(IF(_xlfn.XLOOKUP($C9237,tbl_StartedStatus[Bold ID],tbl_StartedStatus[Started])="Started","Yes",IF(_xlfn.XLOOKUP($C9237,tbl_StartedStatus[Bold ID],tbl_StartedStatus[Started])="No Show","No Show","")),""))</f>
        <v/>
      </c>
    </row>
    <row r="9238" spans="1:8" ht="15" customHeight="1" thickBot="1">
      <c r="A9238" s="38" t="str">
        <f>IF($C9238="","",IFERROR(_xlfn.XLOOKUP($C9238,'1.PrepList'!$I$2:$I$1500,'1.PrepList'!$G$2:$G$1500,"")&amp;"",""))</f>
        <v/>
      </c>
      <c r="B9238" s="638" t="str">
        <f>IF($C9238="","",IFERROR(_xlfn.XLOOKUP($C9238,'1.PrepList'!$I$2:$I$1500,'1.PrepList'!$H$2:$H$1500,"")&amp;"",""))</f>
        <v/>
      </c>
      <c r="D9238" s="638" t="str">
        <f>IF($C9238="","",IFERROR(_xlfn.XLOOKUP($C9238,'1.PrepList'!$I$2:$I$1500,'1.PrepList'!$J$2:$J$1500,"")&amp;"",""))</f>
        <v/>
      </c>
      <c r="E9238" s="638" t="str">
        <f>IF($C9238="","",IFERROR(_xlfn.XLOOKUP($C9238,'1.PrepList'!$I$2:$I$1500,'1.PrepList'!$N$2:$N$1500,"")&amp;"",""))</f>
        <v/>
      </c>
      <c r="F9238" s="638" t="str">
        <f>IF($C9238="","",IFERROR(_xlfn.XLOOKUP($C9238,'1.PrepList'!$I$2:$I$1500,'1.PrepList'!$K$2:$K$1500,"")&amp;"",""))</f>
        <v/>
      </c>
      <c r="H9238" s="644" t="str">
        <f>IF($C9238="","",IFERROR(IF(_xlfn.XLOOKUP($C9238,tbl_StartedStatus[Bold ID],tbl_StartedStatus[Started])="Started","Yes",IF(_xlfn.XLOOKUP($C9238,tbl_StartedStatus[Bold ID],tbl_StartedStatus[Started])="No Show","No Show","")),""))</f>
        <v/>
      </c>
    </row>
    <row r="9239" spans="1:8" ht="15" customHeight="1" thickBot="1">
      <c r="A9239" s="38" t="str">
        <f>IF($C9239="","",IFERROR(_xlfn.XLOOKUP($C9239,'1.PrepList'!$I$2:$I$1500,'1.PrepList'!$G$2:$G$1500,"")&amp;"",""))</f>
        <v/>
      </c>
      <c r="B9239" s="638" t="str">
        <f>IF($C9239="","",IFERROR(_xlfn.XLOOKUP($C9239,'1.PrepList'!$I$2:$I$1500,'1.PrepList'!$H$2:$H$1500,"")&amp;"",""))</f>
        <v/>
      </c>
      <c r="D9239" s="638" t="str">
        <f>IF($C9239="","",IFERROR(_xlfn.XLOOKUP($C9239,'1.PrepList'!$I$2:$I$1500,'1.PrepList'!$J$2:$J$1500,"")&amp;"",""))</f>
        <v/>
      </c>
      <c r="E9239" s="638" t="str">
        <f>IF($C9239="","",IFERROR(_xlfn.XLOOKUP($C9239,'1.PrepList'!$I$2:$I$1500,'1.PrepList'!$N$2:$N$1500,"")&amp;"",""))</f>
        <v/>
      </c>
      <c r="F9239" s="638" t="str">
        <f>IF($C9239="","",IFERROR(_xlfn.XLOOKUP($C9239,'1.PrepList'!$I$2:$I$1500,'1.PrepList'!$K$2:$K$1500,"")&amp;"",""))</f>
        <v/>
      </c>
      <c r="H9239" s="644" t="str">
        <f>IF($C9239="","",IFERROR(IF(_xlfn.XLOOKUP($C9239,tbl_StartedStatus[Bold ID],tbl_StartedStatus[Started])="Started","Yes",IF(_xlfn.XLOOKUP($C9239,tbl_StartedStatus[Bold ID],tbl_StartedStatus[Started])="No Show","No Show","")),""))</f>
        <v/>
      </c>
    </row>
    <row r="9240" spans="1:8" ht="15" customHeight="1" thickBot="1">
      <c r="A9240" s="38" t="str">
        <f>IF($C9240="","",IFERROR(_xlfn.XLOOKUP($C9240,'1.PrepList'!$I$2:$I$1500,'1.PrepList'!$G$2:$G$1500,"")&amp;"",""))</f>
        <v/>
      </c>
      <c r="B9240" s="638" t="str">
        <f>IF($C9240="","",IFERROR(_xlfn.XLOOKUP($C9240,'1.PrepList'!$I$2:$I$1500,'1.PrepList'!$H$2:$H$1500,"")&amp;"",""))</f>
        <v/>
      </c>
      <c r="D9240" s="638" t="str">
        <f>IF($C9240="","",IFERROR(_xlfn.XLOOKUP($C9240,'1.PrepList'!$I$2:$I$1500,'1.PrepList'!$J$2:$J$1500,"")&amp;"",""))</f>
        <v/>
      </c>
      <c r="E9240" s="638" t="str">
        <f>IF($C9240="","",IFERROR(_xlfn.XLOOKUP($C9240,'1.PrepList'!$I$2:$I$1500,'1.PrepList'!$N$2:$N$1500,"")&amp;"",""))</f>
        <v/>
      </c>
      <c r="F9240" s="638" t="str">
        <f>IF($C9240="","",IFERROR(_xlfn.XLOOKUP($C9240,'1.PrepList'!$I$2:$I$1500,'1.PrepList'!$K$2:$K$1500,"")&amp;"",""))</f>
        <v/>
      </c>
      <c r="H9240" s="644" t="str">
        <f>IF($C9240="","",IFERROR(IF(_xlfn.XLOOKUP($C9240,tbl_StartedStatus[Bold ID],tbl_StartedStatus[Started])="Started","Yes",IF(_xlfn.XLOOKUP($C9240,tbl_StartedStatus[Bold ID],tbl_StartedStatus[Started])="No Show","No Show","")),""))</f>
        <v/>
      </c>
    </row>
    <row r="9241" spans="1:8" ht="15" customHeight="1" thickBot="1">
      <c r="A9241" s="38" t="str">
        <f>IF($C9241="","",IFERROR(_xlfn.XLOOKUP($C9241,'1.PrepList'!$I$2:$I$1500,'1.PrepList'!$G$2:$G$1500,"")&amp;"",""))</f>
        <v/>
      </c>
      <c r="B9241" s="638" t="str">
        <f>IF($C9241="","",IFERROR(_xlfn.XLOOKUP($C9241,'1.PrepList'!$I$2:$I$1500,'1.PrepList'!$H$2:$H$1500,"")&amp;"",""))</f>
        <v/>
      </c>
      <c r="D9241" s="638" t="str">
        <f>IF($C9241="","",IFERROR(_xlfn.XLOOKUP($C9241,'1.PrepList'!$I$2:$I$1500,'1.PrepList'!$J$2:$J$1500,"")&amp;"",""))</f>
        <v/>
      </c>
      <c r="E9241" s="638" t="str">
        <f>IF($C9241="","",IFERROR(_xlfn.XLOOKUP($C9241,'1.PrepList'!$I$2:$I$1500,'1.PrepList'!$N$2:$N$1500,"")&amp;"",""))</f>
        <v/>
      </c>
      <c r="F9241" s="638" t="str">
        <f>IF($C9241="","",IFERROR(_xlfn.XLOOKUP($C9241,'1.PrepList'!$I$2:$I$1500,'1.PrepList'!$K$2:$K$1500,"")&amp;"",""))</f>
        <v/>
      </c>
      <c r="H9241" s="644" t="str">
        <f>IF($C9241="","",IFERROR(IF(_xlfn.XLOOKUP($C9241,tbl_StartedStatus[Bold ID],tbl_StartedStatus[Started])="Started","Yes",IF(_xlfn.XLOOKUP($C9241,tbl_StartedStatus[Bold ID],tbl_StartedStatus[Started])="No Show","No Show","")),""))</f>
        <v/>
      </c>
    </row>
    <row r="9242" spans="1:8" ht="15" customHeight="1" thickBot="1">
      <c r="A9242" s="38" t="str">
        <f>IF($C9242="","",IFERROR(_xlfn.XLOOKUP($C9242,'1.PrepList'!$I$2:$I$1500,'1.PrepList'!$G$2:$G$1500,"")&amp;"",""))</f>
        <v/>
      </c>
      <c r="B9242" s="638" t="str">
        <f>IF($C9242="","",IFERROR(_xlfn.XLOOKUP($C9242,'1.PrepList'!$I$2:$I$1500,'1.PrepList'!$H$2:$H$1500,"")&amp;"",""))</f>
        <v/>
      </c>
      <c r="D9242" s="638" t="str">
        <f>IF($C9242="","",IFERROR(_xlfn.XLOOKUP($C9242,'1.PrepList'!$I$2:$I$1500,'1.PrepList'!$J$2:$J$1500,"")&amp;"",""))</f>
        <v/>
      </c>
      <c r="E9242" s="638" t="str">
        <f>IF($C9242="","",IFERROR(_xlfn.XLOOKUP($C9242,'1.PrepList'!$I$2:$I$1500,'1.PrepList'!$N$2:$N$1500,"")&amp;"",""))</f>
        <v/>
      </c>
      <c r="F9242" s="638" t="str">
        <f>IF($C9242="","",IFERROR(_xlfn.XLOOKUP($C9242,'1.PrepList'!$I$2:$I$1500,'1.PrepList'!$K$2:$K$1500,"")&amp;"",""))</f>
        <v/>
      </c>
      <c r="H9242" s="644" t="str">
        <f>IF($C9242="","",IFERROR(IF(_xlfn.XLOOKUP($C9242,tbl_StartedStatus[Bold ID],tbl_StartedStatus[Started])="Started","Yes",IF(_xlfn.XLOOKUP($C9242,tbl_StartedStatus[Bold ID],tbl_StartedStatus[Started])="No Show","No Show","")),""))</f>
        <v/>
      </c>
    </row>
    <row r="9243" spans="1:8" ht="15" customHeight="1" thickBot="1">
      <c r="A9243" s="38" t="str">
        <f>IF($C9243="","",IFERROR(_xlfn.XLOOKUP($C9243,'1.PrepList'!$I$2:$I$1500,'1.PrepList'!$G$2:$G$1500,"")&amp;"",""))</f>
        <v/>
      </c>
      <c r="B9243" s="638" t="str">
        <f>IF($C9243="","",IFERROR(_xlfn.XLOOKUP($C9243,'1.PrepList'!$I$2:$I$1500,'1.PrepList'!$H$2:$H$1500,"")&amp;"",""))</f>
        <v/>
      </c>
      <c r="D9243" s="638" t="str">
        <f>IF($C9243="","",IFERROR(_xlfn.XLOOKUP($C9243,'1.PrepList'!$I$2:$I$1500,'1.PrepList'!$J$2:$J$1500,"")&amp;"",""))</f>
        <v/>
      </c>
      <c r="E9243" s="638" t="str">
        <f>IF($C9243="","",IFERROR(_xlfn.XLOOKUP($C9243,'1.PrepList'!$I$2:$I$1500,'1.PrepList'!$N$2:$N$1500,"")&amp;"",""))</f>
        <v/>
      </c>
      <c r="F9243" s="638" t="str">
        <f>IF($C9243="","",IFERROR(_xlfn.XLOOKUP($C9243,'1.PrepList'!$I$2:$I$1500,'1.PrepList'!$K$2:$K$1500,"")&amp;"",""))</f>
        <v/>
      </c>
      <c r="H9243" s="644" t="str">
        <f>IF($C9243="","",IFERROR(IF(_xlfn.XLOOKUP($C9243,tbl_StartedStatus[Bold ID],tbl_StartedStatus[Started])="Started","Yes",IF(_xlfn.XLOOKUP($C9243,tbl_StartedStatus[Bold ID],tbl_StartedStatus[Started])="No Show","No Show","")),""))</f>
        <v/>
      </c>
    </row>
    <row r="9244" spans="1:8" ht="15" customHeight="1" thickBot="1">
      <c r="A9244" s="38" t="str">
        <f>IF($C9244="","",IFERROR(_xlfn.XLOOKUP($C9244,'1.PrepList'!$I$2:$I$1500,'1.PrepList'!$G$2:$G$1500,"")&amp;"",""))</f>
        <v/>
      </c>
      <c r="B9244" s="638" t="str">
        <f>IF($C9244="","",IFERROR(_xlfn.XLOOKUP($C9244,'1.PrepList'!$I$2:$I$1500,'1.PrepList'!$H$2:$H$1500,"")&amp;"",""))</f>
        <v/>
      </c>
      <c r="D9244" s="638" t="str">
        <f>IF($C9244="","",IFERROR(_xlfn.XLOOKUP($C9244,'1.PrepList'!$I$2:$I$1500,'1.PrepList'!$J$2:$J$1500,"")&amp;"",""))</f>
        <v/>
      </c>
      <c r="E9244" s="638" t="str">
        <f>IF($C9244="","",IFERROR(_xlfn.XLOOKUP($C9244,'1.PrepList'!$I$2:$I$1500,'1.PrepList'!$N$2:$N$1500,"")&amp;"",""))</f>
        <v/>
      </c>
      <c r="F9244" s="638" t="str">
        <f>IF($C9244="","",IFERROR(_xlfn.XLOOKUP($C9244,'1.PrepList'!$I$2:$I$1500,'1.PrepList'!$K$2:$K$1500,"")&amp;"",""))</f>
        <v/>
      </c>
      <c r="H9244" s="644" t="str">
        <f>IF($C9244="","",IFERROR(IF(_xlfn.XLOOKUP($C9244,tbl_StartedStatus[Bold ID],tbl_StartedStatus[Started])="Started","Yes",IF(_xlfn.XLOOKUP($C9244,tbl_StartedStatus[Bold ID],tbl_StartedStatus[Started])="No Show","No Show","")),""))</f>
        <v/>
      </c>
    </row>
    <row r="9245" spans="1:8" ht="15" customHeight="1" thickBot="1">
      <c r="A9245" s="38" t="str">
        <f>IF($C9245="","",IFERROR(_xlfn.XLOOKUP($C9245,'1.PrepList'!$I$2:$I$1500,'1.PrepList'!$G$2:$G$1500,"")&amp;"",""))</f>
        <v/>
      </c>
      <c r="B9245" s="638" t="str">
        <f>IF($C9245="","",IFERROR(_xlfn.XLOOKUP($C9245,'1.PrepList'!$I$2:$I$1500,'1.PrepList'!$H$2:$H$1500,"")&amp;"",""))</f>
        <v/>
      </c>
      <c r="D9245" s="638" t="str">
        <f>IF($C9245="","",IFERROR(_xlfn.XLOOKUP($C9245,'1.PrepList'!$I$2:$I$1500,'1.PrepList'!$J$2:$J$1500,"")&amp;"",""))</f>
        <v/>
      </c>
      <c r="E9245" s="638" t="str">
        <f>IF($C9245="","",IFERROR(_xlfn.XLOOKUP($C9245,'1.PrepList'!$I$2:$I$1500,'1.PrepList'!$N$2:$N$1500,"")&amp;"",""))</f>
        <v/>
      </c>
      <c r="F9245" s="638" t="str">
        <f>IF($C9245="","",IFERROR(_xlfn.XLOOKUP($C9245,'1.PrepList'!$I$2:$I$1500,'1.PrepList'!$K$2:$K$1500,"")&amp;"",""))</f>
        <v/>
      </c>
      <c r="H9245" s="644" t="str">
        <f>IF($C9245="","",IFERROR(IF(_xlfn.XLOOKUP($C9245,tbl_StartedStatus[Bold ID],tbl_StartedStatus[Started])="Started","Yes",IF(_xlfn.XLOOKUP($C9245,tbl_StartedStatus[Bold ID],tbl_StartedStatus[Started])="No Show","No Show","")),""))</f>
        <v/>
      </c>
    </row>
    <row r="9246" spans="1:8" ht="15" customHeight="1" thickBot="1">
      <c r="A9246" s="38" t="str">
        <f>IF($C9246="","",IFERROR(_xlfn.XLOOKUP($C9246,'1.PrepList'!$I$2:$I$1500,'1.PrepList'!$G$2:$G$1500,"")&amp;"",""))</f>
        <v/>
      </c>
      <c r="B9246" s="638" t="str">
        <f>IF($C9246="","",IFERROR(_xlfn.XLOOKUP($C9246,'1.PrepList'!$I$2:$I$1500,'1.PrepList'!$H$2:$H$1500,"")&amp;"",""))</f>
        <v/>
      </c>
      <c r="D9246" s="638" t="str">
        <f>IF($C9246="","",IFERROR(_xlfn.XLOOKUP($C9246,'1.PrepList'!$I$2:$I$1500,'1.PrepList'!$J$2:$J$1500,"")&amp;"",""))</f>
        <v/>
      </c>
      <c r="E9246" s="638" t="str">
        <f>IF($C9246="","",IFERROR(_xlfn.XLOOKUP($C9246,'1.PrepList'!$I$2:$I$1500,'1.PrepList'!$N$2:$N$1500,"")&amp;"",""))</f>
        <v/>
      </c>
      <c r="F9246" s="638" t="str">
        <f>IF($C9246="","",IFERROR(_xlfn.XLOOKUP($C9246,'1.PrepList'!$I$2:$I$1500,'1.PrepList'!$K$2:$K$1500,"")&amp;"",""))</f>
        <v/>
      </c>
      <c r="H9246" s="644" t="str">
        <f>IF($C9246="","",IFERROR(IF(_xlfn.XLOOKUP($C9246,tbl_StartedStatus[Bold ID],tbl_StartedStatus[Started])="Started","Yes",IF(_xlfn.XLOOKUP($C9246,tbl_StartedStatus[Bold ID],tbl_StartedStatus[Started])="No Show","No Show","")),""))</f>
        <v/>
      </c>
    </row>
    <row r="9247" spans="1:8" ht="15" customHeight="1" thickBot="1">
      <c r="A9247" s="38" t="str">
        <f>IF($C9247="","",IFERROR(_xlfn.XLOOKUP($C9247,'1.PrepList'!$I$2:$I$1500,'1.PrepList'!$G$2:$G$1500,"")&amp;"",""))</f>
        <v/>
      </c>
      <c r="B9247" s="638" t="str">
        <f>IF($C9247="","",IFERROR(_xlfn.XLOOKUP($C9247,'1.PrepList'!$I$2:$I$1500,'1.PrepList'!$H$2:$H$1500,"")&amp;"",""))</f>
        <v/>
      </c>
      <c r="D9247" s="638" t="str">
        <f>IF($C9247="","",IFERROR(_xlfn.XLOOKUP($C9247,'1.PrepList'!$I$2:$I$1500,'1.PrepList'!$J$2:$J$1500,"")&amp;"",""))</f>
        <v/>
      </c>
      <c r="E9247" s="638" t="str">
        <f>IF($C9247="","",IFERROR(_xlfn.XLOOKUP($C9247,'1.PrepList'!$I$2:$I$1500,'1.PrepList'!$N$2:$N$1500,"")&amp;"",""))</f>
        <v/>
      </c>
      <c r="F9247" s="638" t="str">
        <f>IF($C9247="","",IFERROR(_xlfn.XLOOKUP($C9247,'1.PrepList'!$I$2:$I$1500,'1.PrepList'!$K$2:$K$1500,"")&amp;"",""))</f>
        <v/>
      </c>
      <c r="H9247" s="644" t="str">
        <f>IF($C9247="","",IFERROR(IF(_xlfn.XLOOKUP($C9247,tbl_StartedStatus[Bold ID],tbl_StartedStatus[Started])="Started","Yes",IF(_xlfn.XLOOKUP($C9247,tbl_StartedStatus[Bold ID],tbl_StartedStatus[Started])="No Show","No Show","")),""))</f>
        <v/>
      </c>
    </row>
    <row r="9248" spans="1:8" ht="15" customHeight="1" thickBot="1">
      <c r="A9248" s="38" t="str">
        <f>IF($C9248="","",IFERROR(_xlfn.XLOOKUP($C9248,'1.PrepList'!$I$2:$I$1500,'1.PrepList'!$G$2:$G$1500,"")&amp;"",""))</f>
        <v/>
      </c>
      <c r="B9248" s="638" t="str">
        <f>IF($C9248="","",IFERROR(_xlfn.XLOOKUP($C9248,'1.PrepList'!$I$2:$I$1500,'1.PrepList'!$H$2:$H$1500,"")&amp;"",""))</f>
        <v/>
      </c>
      <c r="D9248" s="638" t="str">
        <f>IF($C9248="","",IFERROR(_xlfn.XLOOKUP($C9248,'1.PrepList'!$I$2:$I$1500,'1.PrepList'!$J$2:$J$1500,"")&amp;"",""))</f>
        <v/>
      </c>
      <c r="E9248" s="638" t="str">
        <f>IF($C9248="","",IFERROR(_xlfn.XLOOKUP($C9248,'1.PrepList'!$I$2:$I$1500,'1.PrepList'!$N$2:$N$1500,"")&amp;"",""))</f>
        <v/>
      </c>
      <c r="F9248" s="638" t="str">
        <f>IF($C9248="","",IFERROR(_xlfn.XLOOKUP($C9248,'1.PrepList'!$I$2:$I$1500,'1.PrepList'!$K$2:$K$1500,"")&amp;"",""))</f>
        <v/>
      </c>
      <c r="H9248" s="644" t="str">
        <f>IF($C9248="","",IFERROR(IF(_xlfn.XLOOKUP($C9248,tbl_StartedStatus[Bold ID],tbl_StartedStatus[Started])="Started","Yes",IF(_xlfn.XLOOKUP($C9248,tbl_StartedStatus[Bold ID],tbl_StartedStatus[Started])="No Show","No Show","")),""))</f>
        <v/>
      </c>
    </row>
    <row r="9249" spans="1:8" ht="15" customHeight="1" thickBot="1">
      <c r="A9249" s="38" t="str">
        <f>IF($C9249="","",IFERROR(_xlfn.XLOOKUP($C9249,'1.PrepList'!$I$2:$I$1500,'1.PrepList'!$G$2:$G$1500,"")&amp;"",""))</f>
        <v/>
      </c>
      <c r="B9249" s="638" t="str">
        <f>IF($C9249="","",IFERROR(_xlfn.XLOOKUP($C9249,'1.PrepList'!$I$2:$I$1500,'1.PrepList'!$H$2:$H$1500,"")&amp;"",""))</f>
        <v/>
      </c>
      <c r="D9249" s="638" t="str">
        <f>IF($C9249="","",IFERROR(_xlfn.XLOOKUP($C9249,'1.PrepList'!$I$2:$I$1500,'1.PrepList'!$J$2:$J$1500,"")&amp;"",""))</f>
        <v/>
      </c>
      <c r="E9249" s="638" t="str">
        <f>IF($C9249="","",IFERROR(_xlfn.XLOOKUP($C9249,'1.PrepList'!$I$2:$I$1500,'1.PrepList'!$N$2:$N$1500,"")&amp;"",""))</f>
        <v/>
      </c>
      <c r="F9249" s="638" t="str">
        <f>IF($C9249="","",IFERROR(_xlfn.XLOOKUP($C9249,'1.PrepList'!$I$2:$I$1500,'1.PrepList'!$K$2:$K$1500,"")&amp;"",""))</f>
        <v/>
      </c>
      <c r="H9249" s="644" t="str">
        <f>IF($C9249="","",IFERROR(IF(_xlfn.XLOOKUP($C9249,tbl_StartedStatus[Bold ID],tbl_StartedStatus[Started])="Started","Yes",IF(_xlfn.XLOOKUP($C9249,tbl_StartedStatus[Bold ID],tbl_StartedStatus[Started])="No Show","No Show","")),""))</f>
        <v/>
      </c>
    </row>
    <row r="9250" spans="1:8" ht="15" customHeight="1" thickBot="1">
      <c r="A9250" s="38" t="str">
        <f>IF($C9250="","",IFERROR(_xlfn.XLOOKUP($C9250,'1.PrepList'!$I$2:$I$1500,'1.PrepList'!$G$2:$G$1500,"")&amp;"",""))</f>
        <v/>
      </c>
      <c r="B9250" s="638" t="str">
        <f>IF($C9250="","",IFERROR(_xlfn.XLOOKUP($C9250,'1.PrepList'!$I$2:$I$1500,'1.PrepList'!$H$2:$H$1500,"")&amp;"",""))</f>
        <v/>
      </c>
      <c r="D9250" s="638" t="str">
        <f>IF($C9250="","",IFERROR(_xlfn.XLOOKUP($C9250,'1.PrepList'!$I$2:$I$1500,'1.PrepList'!$J$2:$J$1500,"")&amp;"",""))</f>
        <v/>
      </c>
      <c r="E9250" s="638" t="str">
        <f>IF($C9250="","",IFERROR(_xlfn.XLOOKUP($C9250,'1.PrepList'!$I$2:$I$1500,'1.PrepList'!$N$2:$N$1500,"")&amp;"",""))</f>
        <v/>
      </c>
      <c r="F9250" s="638" t="str">
        <f>IF($C9250="","",IFERROR(_xlfn.XLOOKUP($C9250,'1.PrepList'!$I$2:$I$1500,'1.PrepList'!$K$2:$K$1500,"")&amp;"",""))</f>
        <v/>
      </c>
      <c r="H9250" s="644" t="str">
        <f>IF($C9250="","",IFERROR(IF(_xlfn.XLOOKUP($C9250,tbl_StartedStatus[Bold ID],tbl_StartedStatus[Started])="Started","Yes",IF(_xlfn.XLOOKUP($C9250,tbl_StartedStatus[Bold ID],tbl_StartedStatus[Started])="No Show","No Show","")),""))</f>
        <v/>
      </c>
    </row>
    <row r="9251" spans="1:8" ht="15" customHeight="1" thickBot="1">
      <c r="A9251" s="38" t="str">
        <f>IF($C9251="","",IFERROR(_xlfn.XLOOKUP($C9251,'1.PrepList'!$I$2:$I$1500,'1.PrepList'!$G$2:$G$1500,"")&amp;"",""))</f>
        <v/>
      </c>
      <c r="B9251" s="638" t="str">
        <f>IF($C9251="","",IFERROR(_xlfn.XLOOKUP($C9251,'1.PrepList'!$I$2:$I$1500,'1.PrepList'!$H$2:$H$1500,"")&amp;"",""))</f>
        <v/>
      </c>
      <c r="D9251" s="638" t="str">
        <f>IF($C9251="","",IFERROR(_xlfn.XLOOKUP($C9251,'1.PrepList'!$I$2:$I$1500,'1.PrepList'!$J$2:$J$1500,"")&amp;"",""))</f>
        <v/>
      </c>
      <c r="E9251" s="638" t="str">
        <f>IF($C9251="","",IFERROR(_xlfn.XLOOKUP($C9251,'1.PrepList'!$I$2:$I$1500,'1.PrepList'!$N$2:$N$1500,"")&amp;"",""))</f>
        <v/>
      </c>
      <c r="F9251" s="638" t="str">
        <f>IF($C9251="","",IFERROR(_xlfn.XLOOKUP($C9251,'1.PrepList'!$I$2:$I$1500,'1.PrepList'!$K$2:$K$1500,"")&amp;"",""))</f>
        <v/>
      </c>
      <c r="H9251" s="644" t="str">
        <f>IF($C9251="","",IFERROR(IF(_xlfn.XLOOKUP($C9251,tbl_StartedStatus[Bold ID],tbl_StartedStatus[Started])="Started","Yes",IF(_xlfn.XLOOKUP($C9251,tbl_StartedStatus[Bold ID],tbl_StartedStatus[Started])="No Show","No Show","")),""))</f>
        <v/>
      </c>
    </row>
    <row r="9252" spans="1:8" ht="15" customHeight="1" thickBot="1">
      <c r="A9252" s="38" t="str">
        <f>IF($C9252="","",IFERROR(_xlfn.XLOOKUP($C9252,'1.PrepList'!$I$2:$I$1500,'1.PrepList'!$G$2:$G$1500,"")&amp;"",""))</f>
        <v/>
      </c>
      <c r="B9252" s="638" t="str">
        <f>IF($C9252="","",IFERROR(_xlfn.XLOOKUP($C9252,'1.PrepList'!$I$2:$I$1500,'1.PrepList'!$H$2:$H$1500,"")&amp;"",""))</f>
        <v/>
      </c>
      <c r="D9252" s="638" t="str">
        <f>IF($C9252="","",IFERROR(_xlfn.XLOOKUP($C9252,'1.PrepList'!$I$2:$I$1500,'1.PrepList'!$J$2:$J$1500,"")&amp;"",""))</f>
        <v/>
      </c>
      <c r="E9252" s="638" t="str">
        <f>IF($C9252="","",IFERROR(_xlfn.XLOOKUP($C9252,'1.PrepList'!$I$2:$I$1500,'1.PrepList'!$N$2:$N$1500,"")&amp;"",""))</f>
        <v/>
      </c>
      <c r="F9252" s="638" t="str">
        <f>IF($C9252="","",IFERROR(_xlfn.XLOOKUP($C9252,'1.PrepList'!$I$2:$I$1500,'1.PrepList'!$K$2:$K$1500,"")&amp;"",""))</f>
        <v/>
      </c>
      <c r="H9252" s="644" t="str">
        <f>IF($C9252="","",IFERROR(IF(_xlfn.XLOOKUP($C9252,tbl_StartedStatus[Bold ID],tbl_StartedStatus[Started])="Started","Yes",IF(_xlfn.XLOOKUP($C9252,tbl_StartedStatus[Bold ID],tbl_StartedStatus[Started])="No Show","No Show","")),""))</f>
        <v/>
      </c>
    </row>
    <row r="9253" spans="1:8" ht="15" customHeight="1" thickBot="1">
      <c r="A9253" s="38" t="str">
        <f>IF($C9253="","",IFERROR(_xlfn.XLOOKUP($C9253,'1.PrepList'!$I$2:$I$1500,'1.PrepList'!$G$2:$G$1500,"")&amp;"",""))</f>
        <v/>
      </c>
      <c r="B9253" s="638" t="str">
        <f>IF($C9253="","",IFERROR(_xlfn.XLOOKUP($C9253,'1.PrepList'!$I$2:$I$1500,'1.PrepList'!$H$2:$H$1500,"")&amp;"",""))</f>
        <v/>
      </c>
      <c r="D9253" s="638" t="str">
        <f>IF($C9253="","",IFERROR(_xlfn.XLOOKUP($C9253,'1.PrepList'!$I$2:$I$1500,'1.PrepList'!$J$2:$J$1500,"")&amp;"",""))</f>
        <v/>
      </c>
      <c r="E9253" s="638" t="str">
        <f>IF($C9253="","",IFERROR(_xlfn.XLOOKUP($C9253,'1.PrepList'!$I$2:$I$1500,'1.PrepList'!$N$2:$N$1500,"")&amp;"",""))</f>
        <v/>
      </c>
      <c r="F9253" s="638" t="str">
        <f>IF($C9253="","",IFERROR(_xlfn.XLOOKUP($C9253,'1.PrepList'!$I$2:$I$1500,'1.PrepList'!$K$2:$K$1500,"")&amp;"",""))</f>
        <v/>
      </c>
      <c r="H9253" s="644" t="str">
        <f>IF($C9253="","",IFERROR(IF(_xlfn.XLOOKUP($C9253,tbl_StartedStatus[Bold ID],tbl_StartedStatus[Started])="Started","Yes",IF(_xlfn.XLOOKUP($C9253,tbl_StartedStatus[Bold ID],tbl_StartedStatus[Started])="No Show","No Show","")),""))</f>
        <v/>
      </c>
    </row>
    <row r="9254" spans="1:8" ht="15" customHeight="1" thickBot="1">
      <c r="A9254" s="38" t="str">
        <f>IF($C9254="","",IFERROR(_xlfn.XLOOKUP($C9254,'1.PrepList'!$I$2:$I$1500,'1.PrepList'!$G$2:$G$1500,"")&amp;"",""))</f>
        <v/>
      </c>
      <c r="B9254" s="638" t="str">
        <f>IF($C9254="","",IFERROR(_xlfn.XLOOKUP($C9254,'1.PrepList'!$I$2:$I$1500,'1.PrepList'!$H$2:$H$1500,"")&amp;"",""))</f>
        <v/>
      </c>
      <c r="D9254" s="638" t="str">
        <f>IF($C9254="","",IFERROR(_xlfn.XLOOKUP($C9254,'1.PrepList'!$I$2:$I$1500,'1.PrepList'!$J$2:$J$1500,"")&amp;"",""))</f>
        <v/>
      </c>
      <c r="E9254" s="638" t="str">
        <f>IF($C9254="","",IFERROR(_xlfn.XLOOKUP($C9254,'1.PrepList'!$I$2:$I$1500,'1.PrepList'!$N$2:$N$1500,"")&amp;"",""))</f>
        <v/>
      </c>
      <c r="F9254" s="638" t="str">
        <f>IF($C9254="","",IFERROR(_xlfn.XLOOKUP($C9254,'1.PrepList'!$I$2:$I$1500,'1.PrepList'!$K$2:$K$1500,"")&amp;"",""))</f>
        <v/>
      </c>
      <c r="H9254" s="644" t="str">
        <f>IF($C9254="","",IFERROR(IF(_xlfn.XLOOKUP($C9254,tbl_StartedStatus[Bold ID],tbl_StartedStatus[Started])="Started","Yes",IF(_xlfn.XLOOKUP($C9254,tbl_StartedStatus[Bold ID],tbl_StartedStatus[Started])="No Show","No Show","")),""))</f>
        <v/>
      </c>
    </row>
    <row r="9255" spans="1:8" ht="15" customHeight="1" thickBot="1">
      <c r="A9255" s="38" t="str">
        <f>IF($C9255="","",IFERROR(_xlfn.XLOOKUP($C9255,'1.PrepList'!$I$2:$I$1500,'1.PrepList'!$G$2:$G$1500,"")&amp;"",""))</f>
        <v/>
      </c>
      <c r="B9255" s="638" t="str">
        <f>IF($C9255="","",IFERROR(_xlfn.XLOOKUP($C9255,'1.PrepList'!$I$2:$I$1500,'1.PrepList'!$H$2:$H$1500,"")&amp;"",""))</f>
        <v/>
      </c>
      <c r="D9255" s="638" t="str">
        <f>IF($C9255="","",IFERROR(_xlfn.XLOOKUP($C9255,'1.PrepList'!$I$2:$I$1500,'1.PrepList'!$J$2:$J$1500,"")&amp;"",""))</f>
        <v/>
      </c>
      <c r="E9255" s="638" t="str">
        <f>IF($C9255="","",IFERROR(_xlfn.XLOOKUP($C9255,'1.PrepList'!$I$2:$I$1500,'1.PrepList'!$N$2:$N$1500,"")&amp;"",""))</f>
        <v/>
      </c>
      <c r="F9255" s="638" t="str">
        <f>IF($C9255="","",IFERROR(_xlfn.XLOOKUP($C9255,'1.PrepList'!$I$2:$I$1500,'1.PrepList'!$K$2:$K$1500,"")&amp;"",""))</f>
        <v/>
      </c>
      <c r="H9255" s="644" t="str">
        <f>IF($C9255="","",IFERROR(IF(_xlfn.XLOOKUP($C9255,tbl_StartedStatus[Bold ID],tbl_StartedStatus[Started])="Started","Yes",IF(_xlfn.XLOOKUP($C9255,tbl_StartedStatus[Bold ID],tbl_StartedStatus[Started])="No Show","No Show","")),""))</f>
        <v/>
      </c>
    </row>
    <row r="9256" spans="1:8" ht="15" customHeight="1" thickBot="1">
      <c r="A9256" s="38" t="str">
        <f>IF($C9256="","",IFERROR(_xlfn.XLOOKUP($C9256,'1.PrepList'!$I$2:$I$1500,'1.PrepList'!$G$2:$G$1500,"")&amp;"",""))</f>
        <v/>
      </c>
      <c r="B9256" s="638" t="str">
        <f>IF($C9256="","",IFERROR(_xlfn.XLOOKUP($C9256,'1.PrepList'!$I$2:$I$1500,'1.PrepList'!$H$2:$H$1500,"")&amp;"",""))</f>
        <v/>
      </c>
      <c r="D9256" s="638" t="str">
        <f>IF($C9256="","",IFERROR(_xlfn.XLOOKUP($C9256,'1.PrepList'!$I$2:$I$1500,'1.PrepList'!$J$2:$J$1500,"")&amp;"",""))</f>
        <v/>
      </c>
      <c r="E9256" s="638" t="str">
        <f>IF($C9256="","",IFERROR(_xlfn.XLOOKUP($C9256,'1.PrepList'!$I$2:$I$1500,'1.PrepList'!$N$2:$N$1500,"")&amp;"",""))</f>
        <v/>
      </c>
      <c r="F9256" s="638" t="str">
        <f>IF($C9256="","",IFERROR(_xlfn.XLOOKUP($C9256,'1.PrepList'!$I$2:$I$1500,'1.PrepList'!$K$2:$K$1500,"")&amp;"",""))</f>
        <v/>
      </c>
      <c r="H9256" s="644" t="str">
        <f>IF($C9256="","",IFERROR(IF(_xlfn.XLOOKUP($C9256,tbl_StartedStatus[Bold ID],tbl_StartedStatus[Started])="Started","Yes",IF(_xlfn.XLOOKUP($C9256,tbl_StartedStatus[Bold ID],tbl_StartedStatus[Started])="No Show","No Show","")),""))</f>
        <v/>
      </c>
    </row>
    <row r="9257" spans="1:8" ht="15" customHeight="1" thickBot="1">
      <c r="A9257" s="38" t="str">
        <f>IF($C9257="","",IFERROR(_xlfn.XLOOKUP($C9257,'1.PrepList'!$I$2:$I$1500,'1.PrepList'!$G$2:$G$1500,"")&amp;"",""))</f>
        <v/>
      </c>
      <c r="B9257" s="638" t="str">
        <f>IF($C9257="","",IFERROR(_xlfn.XLOOKUP($C9257,'1.PrepList'!$I$2:$I$1500,'1.PrepList'!$H$2:$H$1500,"")&amp;"",""))</f>
        <v/>
      </c>
      <c r="D9257" s="638" t="str">
        <f>IF($C9257="","",IFERROR(_xlfn.XLOOKUP($C9257,'1.PrepList'!$I$2:$I$1500,'1.PrepList'!$J$2:$J$1500,"")&amp;"",""))</f>
        <v/>
      </c>
      <c r="E9257" s="638" t="str">
        <f>IF($C9257="","",IFERROR(_xlfn.XLOOKUP($C9257,'1.PrepList'!$I$2:$I$1500,'1.PrepList'!$N$2:$N$1500,"")&amp;"",""))</f>
        <v/>
      </c>
      <c r="F9257" s="638" t="str">
        <f>IF($C9257="","",IFERROR(_xlfn.XLOOKUP($C9257,'1.PrepList'!$I$2:$I$1500,'1.PrepList'!$K$2:$K$1500,"")&amp;"",""))</f>
        <v/>
      </c>
      <c r="H9257" s="644" t="str">
        <f>IF($C9257="","",IFERROR(IF(_xlfn.XLOOKUP($C9257,tbl_StartedStatus[Bold ID],tbl_StartedStatus[Started])="Started","Yes",IF(_xlfn.XLOOKUP($C9257,tbl_StartedStatus[Bold ID],tbl_StartedStatus[Started])="No Show","No Show","")),""))</f>
        <v/>
      </c>
    </row>
    <row r="9258" spans="1:8" ht="15" customHeight="1" thickBot="1">
      <c r="A9258" s="38" t="str">
        <f>IF($C9258="","",IFERROR(_xlfn.XLOOKUP($C9258,'1.PrepList'!$I$2:$I$1500,'1.PrepList'!$G$2:$G$1500,"")&amp;"",""))</f>
        <v/>
      </c>
      <c r="B9258" s="638" t="str">
        <f>IF($C9258="","",IFERROR(_xlfn.XLOOKUP($C9258,'1.PrepList'!$I$2:$I$1500,'1.PrepList'!$H$2:$H$1500,"")&amp;"",""))</f>
        <v/>
      </c>
      <c r="D9258" s="638" t="str">
        <f>IF($C9258="","",IFERROR(_xlfn.XLOOKUP($C9258,'1.PrepList'!$I$2:$I$1500,'1.PrepList'!$J$2:$J$1500,"")&amp;"",""))</f>
        <v/>
      </c>
      <c r="E9258" s="638" t="str">
        <f>IF($C9258="","",IFERROR(_xlfn.XLOOKUP($C9258,'1.PrepList'!$I$2:$I$1500,'1.PrepList'!$N$2:$N$1500,"")&amp;"",""))</f>
        <v/>
      </c>
      <c r="F9258" s="638" t="str">
        <f>IF($C9258="","",IFERROR(_xlfn.XLOOKUP($C9258,'1.PrepList'!$I$2:$I$1500,'1.PrepList'!$K$2:$K$1500,"")&amp;"",""))</f>
        <v/>
      </c>
      <c r="H9258" s="644" t="str">
        <f>IF($C9258="","",IFERROR(IF(_xlfn.XLOOKUP($C9258,tbl_StartedStatus[Bold ID],tbl_StartedStatus[Started])="Started","Yes",IF(_xlfn.XLOOKUP($C9258,tbl_StartedStatus[Bold ID],tbl_StartedStatus[Started])="No Show","No Show","")),""))</f>
        <v/>
      </c>
    </row>
    <row r="9259" spans="1:8" ht="15" customHeight="1" thickBot="1">
      <c r="A9259" s="38" t="str">
        <f>IF($C9259="","",IFERROR(_xlfn.XLOOKUP($C9259,'1.PrepList'!$I$2:$I$1500,'1.PrepList'!$G$2:$G$1500,"")&amp;"",""))</f>
        <v/>
      </c>
      <c r="B9259" s="638" t="str">
        <f>IF($C9259="","",IFERROR(_xlfn.XLOOKUP($C9259,'1.PrepList'!$I$2:$I$1500,'1.PrepList'!$H$2:$H$1500,"")&amp;"",""))</f>
        <v/>
      </c>
      <c r="D9259" s="638" t="str">
        <f>IF($C9259="","",IFERROR(_xlfn.XLOOKUP($C9259,'1.PrepList'!$I$2:$I$1500,'1.PrepList'!$J$2:$J$1500,"")&amp;"",""))</f>
        <v/>
      </c>
      <c r="E9259" s="638" t="str">
        <f>IF($C9259="","",IFERROR(_xlfn.XLOOKUP($C9259,'1.PrepList'!$I$2:$I$1500,'1.PrepList'!$N$2:$N$1500,"")&amp;"",""))</f>
        <v/>
      </c>
      <c r="F9259" s="638" t="str">
        <f>IF($C9259="","",IFERROR(_xlfn.XLOOKUP($C9259,'1.PrepList'!$I$2:$I$1500,'1.PrepList'!$K$2:$K$1500,"")&amp;"",""))</f>
        <v/>
      </c>
      <c r="H9259" s="644" t="str">
        <f>IF($C9259="","",IFERROR(IF(_xlfn.XLOOKUP($C9259,tbl_StartedStatus[Bold ID],tbl_StartedStatus[Started])="Started","Yes",IF(_xlfn.XLOOKUP($C9259,tbl_StartedStatus[Bold ID],tbl_StartedStatus[Started])="No Show","No Show","")),""))</f>
        <v/>
      </c>
    </row>
    <row r="9260" spans="1:8" ht="15" customHeight="1" thickBot="1">
      <c r="A9260" s="38" t="str">
        <f>IF($C9260="","",IFERROR(_xlfn.XLOOKUP($C9260,'1.PrepList'!$I$2:$I$1500,'1.PrepList'!$G$2:$G$1500,"")&amp;"",""))</f>
        <v/>
      </c>
      <c r="B9260" s="638" t="str">
        <f>IF($C9260="","",IFERROR(_xlfn.XLOOKUP($C9260,'1.PrepList'!$I$2:$I$1500,'1.PrepList'!$H$2:$H$1500,"")&amp;"",""))</f>
        <v/>
      </c>
      <c r="D9260" s="638" t="str">
        <f>IF($C9260="","",IFERROR(_xlfn.XLOOKUP($C9260,'1.PrepList'!$I$2:$I$1500,'1.PrepList'!$J$2:$J$1500,"")&amp;"",""))</f>
        <v/>
      </c>
      <c r="E9260" s="638" t="str">
        <f>IF($C9260="","",IFERROR(_xlfn.XLOOKUP($C9260,'1.PrepList'!$I$2:$I$1500,'1.PrepList'!$N$2:$N$1500,"")&amp;"",""))</f>
        <v/>
      </c>
      <c r="F9260" s="638" t="str">
        <f>IF($C9260="","",IFERROR(_xlfn.XLOOKUP($C9260,'1.PrepList'!$I$2:$I$1500,'1.PrepList'!$K$2:$K$1500,"")&amp;"",""))</f>
        <v/>
      </c>
      <c r="H9260" s="644" t="str">
        <f>IF($C9260="","",IFERROR(IF(_xlfn.XLOOKUP($C9260,tbl_StartedStatus[Bold ID],tbl_StartedStatus[Started])="Started","Yes",IF(_xlfn.XLOOKUP($C9260,tbl_StartedStatus[Bold ID],tbl_StartedStatus[Started])="No Show","No Show","")),""))</f>
        <v/>
      </c>
    </row>
    <row r="9261" spans="1:8" ht="15" customHeight="1" thickBot="1">
      <c r="A9261" s="38" t="str">
        <f>IF($C9261="","",IFERROR(_xlfn.XLOOKUP($C9261,'1.PrepList'!$I$2:$I$1500,'1.PrepList'!$G$2:$G$1500,"")&amp;"",""))</f>
        <v/>
      </c>
      <c r="B9261" s="638" t="str">
        <f>IF($C9261="","",IFERROR(_xlfn.XLOOKUP($C9261,'1.PrepList'!$I$2:$I$1500,'1.PrepList'!$H$2:$H$1500,"")&amp;"",""))</f>
        <v/>
      </c>
      <c r="D9261" s="638" t="str">
        <f>IF($C9261="","",IFERROR(_xlfn.XLOOKUP($C9261,'1.PrepList'!$I$2:$I$1500,'1.PrepList'!$J$2:$J$1500,"")&amp;"",""))</f>
        <v/>
      </c>
      <c r="E9261" s="638" t="str">
        <f>IF($C9261="","",IFERROR(_xlfn.XLOOKUP($C9261,'1.PrepList'!$I$2:$I$1500,'1.PrepList'!$N$2:$N$1500,"")&amp;"",""))</f>
        <v/>
      </c>
      <c r="F9261" s="638" t="str">
        <f>IF($C9261="","",IFERROR(_xlfn.XLOOKUP($C9261,'1.PrepList'!$I$2:$I$1500,'1.PrepList'!$K$2:$K$1500,"")&amp;"",""))</f>
        <v/>
      </c>
      <c r="H9261" s="644" t="str">
        <f>IF($C9261="","",IFERROR(IF(_xlfn.XLOOKUP($C9261,tbl_StartedStatus[Bold ID],tbl_StartedStatus[Started])="Started","Yes",IF(_xlfn.XLOOKUP($C9261,tbl_StartedStatus[Bold ID],tbl_StartedStatus[Started])="No Show","No Show","")),""))</f>
        <v/>
      </c>
    </row>
    <row r="9262" spans="1:8" ht="15" customHeight="1" thickBot="1">
      <c r="A9262" s="38" t="str">
        <f>IF($C9262="","",IFERROR(_xlfn.XLOOKUP($C9262,'1.PrepList'!$I$2:$I$1500,'1.PrepList'!$G$2:$G$1500,"")&amp;"",""))</f>
        <v/>
      </c>
      <c r="B9262" s="638" t="str">
        <f>IF($C9262="","",IFERROR(_xlfn.XLOOKUP($C9262,'1.PrepList'!$I$2:$I$1500,'1.PrepList'!$H$2:$H$1500,"")&amp;"",""))</f>
        <v/>
      </c>
      <c r="D9262" s="638" t="str">
        <f>IF($C9262="","",IFERROR(_xlfn.XLOOKUP($C9262,'1.PrepList'!$I$2:$I$1500,'1.PrepList'!$J$2:$J$1500,"")&amp;"",""))</f>
        <v/>
      </c>
      <c r="E9262" s="638" t="str">
        <f>IF($C9262="","",IFERROR(_xlfn.XLOOKUP($C9262,'1.PrepList'!$I$2:$I$1500,'1.PrepList'!$N$2:$N$1500,"")&amp;"",""))</f>
        <v/>
      </c>
      <c r="F9262" s="638" t="str">
        <f>IF($C9262="","",IFERROR(_xlfn.XLOOKUP($C9262,'1.PrepList'!$I$2:$I$1500,'1.PrepList'!$K$2:$K$1500,"")&amp;"",""))</f>
        <v/>
      </c>
      <c r="H9262" s="644" t="str">
        <f>IF($C9262="","",IFERROR(IF(_xlfn.XLOOKUP($C9262,tbl_StartedStatus[Bold ID],tbl_StartedStatus[Started])="Started","Yes",IF(_xlfn.XLOOKUP($C9262,tbl_StartedStatus[Bold ID],tbl_StartedStatus[Started])="No Show","No Show","")),""))</f>
        <v/>
      </c>
    </row>
    <row r="9263" spans="1:8" ht="15" customHeight="1" thickBot="1">
      <c r="A9263" s="38" t="str">
        <f>IF($C9263="","",IFERROR(_xlfn.XLOOKUP($C9263,'1.PrepList'!$I$2:$I$1500,'1.PrepList'!$G$2:$G$1500,"")&amp;"",""))</f>
        <v/>
      </c>
      <c r="B9263" s="638" t="str">
        <f>IF($C9263="","",IFERROR(_xlfn.XLOOKUP($C9263,'1.PrepList'!$I$2:$I$1500,'1.PrepList'!$H$2:$H$1500,"")&amp;"",""))</f>
        <v/>
      </c>
      <c r="D9263" s="638" t="str">
        <f>IF($C9263="","",IFERROR(_xlfn.XLOOKUP($C9263,'1.PrepList'!$I$2:$I$1500,'1.PrepList'!$J$2:$J$1500,"")&amp;"",""))</f>
        <v/>
      </c>
      <c r="E9263" s="638" t="str">
        <f>IF($C9263="","",IFERROR(_xlfn.XLOOKUP($C9263,'1.PrepList'!$I$2:$I$1500,'1.PrepList'!$N$2:$N$1500,"")&amp;"",""))</f>
        <v/>
      </c>
      <c r="F9263" s="638" t="str">
        <f>IF($C9263="","",IFERROR(_xlfn.XLOOKUP($C9263,'1.PrepList'!$I$2:$I$1500,'1.PrepList'!$K$2:$K$1500,"")&amp;"",""))</f>
        <v/>
      </c>
      <c r="H9263" s="644" t="str">
        <f>IF($C9263="","",IFERROR(IF(_xlfn.XLOOKUP($C9263,tbl_StartedStatus[Bold ID],tbl_StartedStatus[Started])="Started","Yes",IF(_xlfn.XLOOKUP($C9263,tbl_StartedStatus[Bold ID],tbl_StartedStatus[Started])="No Show","No Show","")),""))</f>
        <v/>
      </c>
    </row>
    <row r="9264" spans="1:8" ht="15" customHeight="1" thickBot="1">
      <c r="A9264" s="38" t="str">
        <f>IF($C9264="","",IFERROR(_xlfn.XLOOKUP($C9264,'1.PrepList'!$I$2:$I$1500,'1.PrepList'!$G$2:$G$1500,"")&amp;"",""))</f>
        <v/>
      </c>
      <c r="B9264" s="638" t="str">
        <f>IF($C9264="","",IFERROR(_xlfn.XLOOKUP($C9264,'1.PrepList'!$I$2:$I$1500,'1.PrepList'!$H$2:$H$1500,"")&amp;"",""))</f>
        <v/>
      </c>
      <c r="D9264" s="638" t="str">
        <f>IF($C9264="","",IFERROR(_xlfn.XLOOKUP($C9264,'1.PrepList'!$I$2:$I$1500,'1.PrepList'!$J$2:$J$1500,"")&amp;"",""))</f>
        <v/>
      </c>
      <c r="E9264" s="638" t="str">
        <f>IF($C9264="","",IFERROR(_xlfn.XLOOKUP($C9264,'1.PrepList'!$I$2:$I$1500,'1.PrepList'!$N$2:$N$1500,"")&amp;"",""))</f>
        <v/>
      </c>
      <c r="F9264" s="638" t="str">
        <f>IF($C9264="","",IFERROR(_xlfn.XLOOKUP($C9264,'1.PrepList'!$I$2:$I$1500,'1.PrepList'!$K$2:$K$1500,"")&amp;"",""))</f>
        <v/>
      </c>
      <c r="H9264" s="644" t="str">
        <f>IF($C9264="","",IFERROR(IF(_xlfn.XLOOKUP($C9264,tbl_StartedStatus[Bold ID],tbl_StartedStatus[Started])="Started","Yes",IF(_xlfn.XLOOKUP($C9264,tbl_StartedStatus[Bold ID],tbl_StartedStatus[Started])="No Show","No Show","")),""))</f>
        <v/>
      </c>
    </row>
    <row r="9265" spans="1:8" ht="15" customHeight="1" thickBot="1">
      <c r="A9265" s="38" t="str">
        <f>IF($C9265="","",IFERROR(_xlfn.XLOOKUP($C9265,'1.PrepList'!$I$2:$I$1500,'1.PrepList'!$G$2:$G$1500,"")&amp;"",""))</f>
        <v/>
      </c>
      <c r="B9265" s="638" t="str">
        <f>IF($C9265="","",IFERROR(_xlfn.XLOOKUP($C9265,'1.PrepList'!$I$2:$I$1500,'1.PrepList'!$H$2:$H$1500,"")&amp;"",""))</f>
        <v/>
      </c>
      <c r="D9265" s="638" t="str">
        <f>IF($C9265="","",IFERROR(_xlfn.XLOOKUP($C9265,'1.PrepList'!$I$2:$I$1500,'1.PrepList'!$J$2:$J$1500,"")&amp;"",""))</f>
        <v/>
      </c>
      <c r="E9265" s="638" t="str">
        <f>IF($C9265="","",IFERROR(_xlfn.XLOOKUP($C9265,'1.PrepList'!$I$2:$I$1500,'1.PrepList'!$N$2:$N$1500,"")&amp;"",""))</f>
        <v/>
      </c>
      <c r="F9265" s="638" t="str">
        <f>IF($C9265="","",IFERROR(_xlfn.XLOOKUP($C9265,'1.PrepList'!$I$2:$I$1500,'1.PrepList'!$K$2:$K$1500,"")&amp;"",""))</f>
        <v/>
      </c>
      <c r="H9265" s="644" t="str">
        <f>IF($C9265="","",IFERROR(IF(_xlfn.XLOOKUP($C9265,tbl_StartedStatus[Bold ID],tbl_StartedStatus[Started])="Started","Yes",IF(_xlfn.XLOOKUP($C9265,tbl_StartedStatus[Bold ID],tbl_StartedStatus[Started])="No Show","No Show","")),""))</f>
        <v/>
      </c>
    </row>
    <row r="9266" spans="1:8" ht="15" customHeight="1" thickBot="1">
      <c r="A9266" s="38" t="str">
        <f>IF($C9266="","",IFERROR(_xlfn.XLOOKUP($C9266,'1.PrepList'!$I$2:$I$1500,'1.PrepList'!$G$2:$G$1500,"")&amp;"",""))</f>
        <v/>
      </c>
      <c r="B9266" s="638" t="str">
        <f>IF($C9266="","",IFERROR(_xlfn.XLOOKUP($C9266,'1.PrepList'!$I$2:$I$1500,'1.PrepList'!$H$2:$H$1500,"")&amp;"",""))</f>
        <v/>
      </c>
      <c r="D9266" s="638" t="str">
        <f>IF($C9266="","",IFERROR(_xlfn.XLOOKUP($C9266,'1.PrepList'!$I$2:$I$1500,'1.PrepList'!$J$2:$J$1500,"")&amp;"",""))</f>
        <v/>
      </c>
      <c r="E9266" s="638" t="str">
        <f>IF($C9266="","",IFERROR(_xlfn.XLOOKUP($C9266,'1.PrepList'!$I$2:$I$1500,'1.PrepList'!$N$2:$N$1500,"")&amp;"",""))</f>
        <v/>
      </c>
      <c r="F9266" s="638" t="str">
        <f>IF($C9266="","",IFERROR(_xlfn.XLOOKUP($C9266,'1.PrepList'!$I$2:$I$1500,'1.PrepList'!$K$2:$K$1500,"")&amp;"",""))</f>
        <v/>
      </c>
      <c r="H9266" s="644" t="str">
        <f>IF($C9266="","",IFERROR(IF(_xlfn.XLOOKUP($C9266,tbl_StartedStatus[Bold ID],tbl_StartedStatus[Started])="Started","Yes",IF(_xlfn.XLOOKUP($C9266,tbl_StartedStatus[Bold ID],tbl_StartedStatus[Started])="No Show","No Show","")),""))</f>
        <v/>
      </c>
    </row>
    <row r="9267" spans="1:8" ht="15" customHeight="1" thickBot="1">
      <c r="A9267" s="38" t="str">
        <f>IF($C9267="","",IFERROR(_xlfn.XLOOKUP($C9267,'1.PrepList'!$I$2:$I$1500,'1.PrepList'!$G$2:$G$1500,"")&amp;"",""))</f>
        <v/>
      </c>
      <c r="B9267" s="638" t="str">
        <f>IF($C9267="","",IFERROR(_xlfn.XLOOKUP($C9267,'1.PrepList'!$I$2:$I$1500,'1.PrepList'!$H$2:$H$1500,"")&amp;"",""))</f>
        <v/>
      </c>
      <c r="D9267" s="638" t="str">
        <f>IF($C9267="","",IFERROR(_xlfn.XLOOKUP($C9267,'1.PrepList'!$I$2:$I$1500,'1.PrepList'!$J$2:$J$1500,"")&amp;"",""))</f>
        <v/>
      </c>
      <c r="E9267" s="638" t="str">
        <f>IF($C9267="","",IFERROR(_xlfn.XLOOKUP($C9267,'1.PrepList'!$I$2:$I$1500,'1.PrepList'!$N$2:$N$1500,"")&amp;"",""))</f>
        <v/>
      </c>
      <c r="F9267" s="638" t="str">
        <f>IF($C9267="","",IFERROR(_xlfn.XLOOKUP($C9267,'1.PrepList'!$I$2:$I$1500,'1.PrepList'!$K$2:$K$1500,"")&amp;"",""))</f>
        <v/>
      </c>
      <c r="H9267" s="644" t="str">
        <f>IF($C9267="","",IFERROR(IF(_xlfn.XLOOKUP($C9267,tbl_StartedStatus[Bold ID],tbl_StartedStatus[Started])="Started","Yes",IF(_xlfn.XLOOKUP($C9267,tbl_StartedStatus[Bold ID],tbl_StartedStatus[Started])="No Show","No Show","")),""))</f>
        <v/>
      </c>
    </row>
    <row r="9268" spans="1:8" ht="15" customHeight="1" thickBot="1">
      <c r="A9268" s="38" t="str">
        <f>IF($C9268="","",IFERROR(_xlfn.XLOOKUP($C9268,'1.PrepList'!$I$2:$I$1500,'1.PrepList'!$G$2:$G$1500,"")&amp;"",""))</f>
        <v/>
      </c>
      <c r="B9268" s="638" t="str">
        <f>IF($C9268="","",IFERROR(_xlfn.XLOOKUP($C9268,'1.PrepList'!$I$2:$I$1500,'1.PrepList'!$H$2:$H$1500,"")&amp;"",""))</f>
        <v/>
      </c>
      <c r="D9268" s="638" t="str">
        <f>IF($C9268="","",IFERROR(_xlfn.XLOOKUP($C9268,'1.PrepList'!$I$2:$I$1500,'1.PrepList'!$J$2:$J$1500,"")&amp;"",""))</f>
        <v/>
      </c>
      <c r="E9268" s="638" t="str">
        <f>IF($C9268="","",IFERROR(_xlfn.XLOOKUP($C9268,'1.PrepList'!$I$2:$I$1500,'1.PrepList'!$N$2:$N$1500,"")&amp;"",""))</f>
        <v/>
      </c>
      <c r="F9268" s="638" t="str">
        <f>IF($C9268="","",IFERROR(_xlfn.XLOOKUP($C9268,'1.PrepList'!$I$2:$I$1500,'1.PrepList'!$K$2:$K$1500,"")&amp;"",""))</f>
        <v/>
      </c>
      <c r="H9268" s="644" t="str">
        <f>IF($C9268="","",IFERROR(IF(_xlfn.XLOOKUP($C9268,tbl_StartedStatus[Bold ID],tbl_StartedStatus[Started])="Started","Yes",IF(_xlfn.XLOOKUP($C9268,tbl_StartedStatus[Bold ID],tbl_StartedStatus[Started])="No Show","No Show","")),""))</f>
        <v/>
      </c>
    </row>
    <row r="9269" spans="1:8" ht="15" customHeight="1" thickBot="1">
      <c r="A9269" s="38" t="str">
        <f>IF($C9269="","",IFERROR(_xlfn.XLOOKUP($C9269,'1.PrepList'!$I$2:$I$1500,'1.PrepList'!$G$2:$G$1500,"")&amp;"",""))</f>
        <v/>
      </c>
      <c r="B9269" s="638" t="str">
        <f>IF($C9269="","",IFERROR(_xlfn.XLOOKUP($C9269,'1.PrepList'!$I$2:$I$1500,'1.PrepList'!$H$2:$H$1500,"")&amp;"",""))</f>
        <v/>
      </c>
      <c r="D9269" s="638" t="str">
        <f>IF($C9269="","",IFERROR(_xlfn.XLOOKUP($C9269,'1.PrepList'!$I$2:$I$1500,'1.PrepList'!$J$2:$J$1500,"")&amp;"",""))</f>
        <v/>
      </c>
      <c r="E9269" s="638" t="str">
        <f>IF($C9269="","",IFERROR(_xlfn.XLOOKUP($C9269,'1.PrepList'!$I$2:$I$1500,'1.PrepList'!$N$2:$N$1500,"")&amp;"",""))</f>
        <v/>
      </c>
      <c r="F9269" s="638" t="str">
        <f>IF($C9269="","",IFERROR(_xlfn.XLOOKUP($C9269,'1.PrepList'!$I$2:$I$1500,'1.PrepList'!$K$2:$K$1500,"")&amp;"",""))</f>
        <v/>
      </c>
      <c r="H9269" s="644" t="str">
        <f>IF($C9269="","",IFERROR(IF(_xlfn.XLOOKUP($C9269,tbl_StartedStatus[Bold ID],tbl_StartedStatus[Started])="Started","Yes",IF(_xlfn.XLOOKUP($C9269,tbl_StartedStatus[Bold ID],tbl_StartedStatus[Started])="No Show","No Show","")),""))</f>
        <v/>
      </c>
    </row>
    <row r="9270" spans="1:8" ht="15" customHeight="1" thickBot="1">
      <c r="A9270" s="38" t="str">
        <f>IF($C9270="","",IFERROR(_xlfn.XLOOKUP($C9270,'1.PrepList'!$I$2:$I$1500,'1.PrepList'!$G$2:$G$1500,"")&amp;"",""))</f>
        <v/>
      </c>
      <c r="B9270" s="638" t="str">
        <f>IF($C9270="","",IFERROR(_xlfn.XLOOKUP($C9270,'1.PrepList'!$I$2:$I$1500,'1.PrepList'!$H$2:$H$1500,"")&amp;"",""))</f>
        <v/>
      </c>
      <c r="D9270" s="638" t="str">
        <f>IF($C9270="","",IFERROR(_xlfn.XLOOKUP($C9270,'1.PrepList'!$I$2:$I$1500,'1.PrepList'!$J$2:$J$1500,"")&amp;"",""))</f>
        <v/>
      </c>
      <c r="E9270" s="638" t="str">
        <f>IF($C9270="","",IFERROR(_xlfn.XLOOKUP($C9270,'1.PrepList'!$I$2:$I$1500,'1.PrepList'!$N$2:$N$1500,"")&amp;"",""))</f>
        <v/>
      </c>
      <c r="F9270" s="638" t="str">
        <f>IF($C9270="","",IFERROR(_xlfn.XLOOKUP($C9270,'1.PrepList'!$I$2:$I$1500,'1.PrepList'!$K$2:$K$1500,"")&amp;"",""))</f>
        <v/>
      </c>
      <c r="H9270" s="644" t="str">
        <f>IF($C9270="","",IFERROR(IF(_xlfn.XLOOKUP($C9270,tbl_StartedStatus[Bold ID],tbl_StartedStatus[Started])="Started","Yes",IF(_xlfn.XLOOKUP($C9270,tbl_StartedStatus[Bold ID],tbl_StartedStatus[Started])="No Show","No Show","")),""))</f>
        <v/>
      </c>
    </row>
    <row r="9271" spans="1:8" ht="15" customHeight="1" thickBot="1">
      <c r="A9271" s="38" t="str">
        <f>IF($C9271="","",IFERROR(_xlfn.XLOOKUP($C9271,'1.PrepList'!$I$2:$I$1500,'1.PrepList'!$G$2:$G$1500,"")&amp;"",""))</f>
        <v/>
      </c>
      <c r="B9271" s="638" t="str">
        <f>IF($C9271="","",IFERROR(_xlfn.XLOOKUP($C9271,'1.PrepList'!$I$2:$I$1500,'1.PrepList'!$H$2:$H$1500,"")&amp;"",""))</f>
        <v/>
      </c>
      <c r="D9271" s="638" t="str">
        <f>IF($C9271="","",IFERROR(_xlfn.XLOOKUP($C9271,'1.PrepList'!$I$2:$I$1500,'1.PrepList'!$J$2:$J$1500,"")&amp;"",""))</f>
        <v/>
      </c>
      <c r="E9271" s="638" t="str">
        <f>IF($C9271="","",IFERROR(_xlfn.XLOOKUP($C9271,'1.PrepList'!$I$2:$I$1500,'1.PrepList'!$N$2:$N$1500,"")&amp;"",""))</f>
        <v/>
      </c>
      <c r="F9271" s="638" t="str">
        <f>IF($C9271="","",IFERROR(_xlfn.XLOOKUP($C9271,'1.PrepList'!$I$2:$I$1500,'1.PrepList'!$K$2:$K$1500,"")&amp;"",""))</f>
        <v/>
      </c>
      <c r="H9271" s="644" t="str">
        <f>IF($C9271="","",IFERROR(IF(_xlfn.XLOOKUP($C9271,tbl_StartedStatus[Bold ID],tbl_StartedStatus[Started])="Started","Yes",IF(_xlfn.XLOOKUP($C9271,tbl_StartedStatus[Bold ID],tbl_StartedStatus[Started])="No Show","No Show","")),""))</f>
        <v/>
      </c>
    </row>
    <row r="9272" spans="1:8" ht="15" customHeight="1" thickBot="1">
      <c r="A9272" s="38" t="str">
        <f>IF($C9272="","",IFERROR(_xlfn.XLOOKUP($C9272,'1.PrepList'!$I$2:$I$1500,'1.PrepList'!$G$2:$G$1500,"")&amp;"",""))</f>
        <v/>
      </c>
      <c r="B9272" s="638" t="str">
        <f>IF($C9272="","",IFERROR(_xlfn.XLOOKUP($C9272,'1.PrepList'!$I$2:$I$1500,'1.PrepList'!$H$2:$H$1500,"")&amp;"",""))</f>
        <v/>
      </c>
      <c r="D9272" s="638" t="str">
        <f>IF($C9272="","",IFERROR(_xlfn.XLOOKUP($C9272,'1.PrepList'!$I$2:$I$1500,'1.PrepList'!$J$2:$J$1500,"")&amp;"",""))</f>
        <v/>
      </c>
      <c r="E9272" s="638" t="str">
        <f>IF($C9272="","",IFERROR(_xlfn.XLOOKUP($C9272,'1.PrepList'!$I$2:$I$1500,'1.PrepList'!$N$2:$N$1500,"")&amp;"",""))</f>
        <v/>
      </c>
      <c r="F9272" s="638" t="str">
        <f>IF($C9272="","",IFERROR(_xlfn.XLOOKUP($C9272,'1.PrepList'!$I$2:$I$1500,'1.PrepList'!$K$2:$K$1500,"")&amp;"",""))</f>
        <v/>
      </c>
      <c r="H9272" s="644" t="str">
        <f>IF($C9272="","",IFERROR(IF(_xlfn.XLOOKUP($C9272,tbl_StartedStatus[Bold ID],tbl_StartedStatus[Started])="Started","Yes",IF(_xlfn.XLOOKUP($C9272,tbl_StartedStatus[Bold ID],tbl_StartedStatus[Started])="No Show","No Show","")),""))</f>
        <v/>
      </c>
    </row>
    <row r="9273" spans="1:8" ht="15" customHeight="1" thickBot="1">
      <c r="A9273" s="38" t="str">
        <f>IF($C9273="","",IFERROR(_xlfn.XLOOKUP($C9273,'1.PrepList'!$I$2:$I$1500,'1.PrepList'!$G$2:$G$1500,"")&amp;"",""))</f>
        <v/>
      </c>
      <c r="B9273" s="638" t="str">
        <f>IF($C9273="","",IFERROR(_xlfn.XLOOKUP($C9273,'1.PrepList'!$I$2:$I$1500,'1.PrepList'!$H$2:$H$1500,"")&amp;"",""))</f>
        <v/>
      </c>
      <c r="D9273" s="638" t="str">
        <f>IF($C9273="","",IFERROR(_xlfn.XLOOKUP($C9273,'1.PrepList'!$I$2:$I$1500,'1.PrepList'!$J$2:$J$1500,"")&amp;"",""))</f>
        <v/>
      </c>
      <c r="E9273" s="638" t="str">
        <f>IF($C9273="","",IFERROR(_xlfn.XLOOKUP($C9273,'1.PrepList'!$I$2:$I$1500,'1.PrepList'!$N$2:$N$1500,"")&amp;"",""))</f>
        <v/>
      </c>
      <c r="F9273" s="638" t="str">
        <f>IF($C9273="","",IFERROR(_xlfn.XLOOKUP($C9273,'1.PrepList'!$I$2:$I$1500,'1.PrepList'!$K$2:$K$1500,"")&amp;"",""))</f>
        <v/>
      </c>
      <c r="H9273" s="644" t="str">
        <f>IF($C9273="","",IFERROR(IF(_xlfn.XLOOKUP($C9273,tbl_StartedStatus[Bold ID],tbl_StartedStatus[Started])="Started","Yes",IF(_xlfn.XLOOKUP($C9273,tbl_StartedStatus[Bold ID],tbl_StartedStatus[Started])="No Show","No Show","")),""))</f>
        <v/>
      </c>
    </row>
    <row r="9274" spans="1:8" ht="15" customHeight="1" thickBot="1">
      <c r="A9274" s="38" t="str">
        <f>IF($C9274="","",IFERROR(_xlfn.XLOOKUP($C9274,'1.PrepList'!$I$2:$I$1500,'1.PrepList'!$G$2:$G$1500,"")&amp;"",""))</f>
        <v/>
      </c>
      <c r="B9274" s="638" t="str">
        <f>IF($C9274="","",IFERROR(_xlfn.XLOOKUP($C9274,'1.PrepList'!$I$2:$I$1500,'1.PrepList'!$H$2:$H$1500,"")&amp;"",""))</f>
        <v/>
      </c>
      <c r="D9274" s="638" t="str">
        <f>IF($C9274="","",IFERROR(_xlfn.XLOOKUP($C9274,'1.PrepList'!$I$2:$I$1500,'1.PrepList'!$J$2:$J$1500,"")&amp;"",""))</f>
        <v/>
      </c>
      <c r="E9274" s="638" t="str">
        <f>IF($C9274="","",IFERROR(_xlfn.XLOOKUP($C9274,'1.PrepList'!$I$2:$I$1500,'1.PrepList'!$N$2:$N$1500,"")&amp;"",""))</f>
        <v/>
      </c>
      <c r="F9274" s="638" t="str">
        <f>IF($C9274="","",IFERROR(_xlfn.XLOOKUP($C9274,'1.PrepList'!$I$2:$I$1500,'1.PrepList'!$K$2:$K$1500,"")&amp;"",""))</f>
        <v/>
      </c>
      <c r="H9274" s="644" t="str">
        <f>IF($C9274="","",IFERROR(IF(_xlfn.XLOOKUP($C9274,tbl_StartedStatus[Bold ID],tbl_StartedStatus[Started])="Started","Yes",IF(_xlfn.XLOOKUP($C9274,tbl_StartedStatus[Bold ID],tbl_StartedStatus[Started])="No Show","No Show","")),""))</f>
        <v/>
      </c>
    </row>
    <row r="9275" spans="1:8" ht="15" customHeight="1" thickBot="1">
      <c r="A9275" s="38" t="str">
        <f>IF($C9275="","",IFERROR(_xlfn.XLOOKUP($C9275,'1.PrepList'!$I$2:$I$1500,'1.PrepList'!$G$2:$G$1500,"")&amp;"",""))</f>
        <v/>
      </c>
      <c r="B9275" s="638" t="str">
        <f>IF($C9275="","",IFERROR(_xlfn.XLOOKUP($C9275,'1.PrepList'!$I$2:$I$1500,'1.PrepList'!$H$2:$H$1500,"")&amp;"",""))</f>
        <v/>
      </c>
      <c r="D9275" s="638" t="str">
        <f>IF($C9275="","",IFERROR(_xlfn.XLOOKUP($C9275,'1.PrepList'!$I$2:$I$1500,'1.PrepList'!$J$2:$J$1500,"")&amp;"",""))</f>
        <v/>
      </c>
      <c r="E9275" s="638" t="str">
        <f>IF($C9275="","",IFERROR(_xlfn.XLOOKUP($C9275,'1.PrepList'!$I$2:$I$1500,'1.PrepList'!$N$2:$N$1500,"")&amp;"",""))</f>
        <v/>
      </c>
      <c r="F9275" s="638" t="str">
        <f>IF($C9275="","",IFERROR(_xlfn.XLOOKUP($C9275,'1.PrepList'!$I$2:$I$1500,'1.PrepList'!$K$2:$K$1500,"")&amp;"",""))</f>
        <v/>
      </c>
      <c r="H9275" s="644" t="str">
        <f>IF($C9275="","",IFERROR(IF(_xlfn.XLOOKUP($C9275,tbl_StartedStatus[Bold ID],tbl_StartedStatus[Started])="Started","Yes",IF(_xlfn.XLOOKUP($C9275,tbl_StartedStatus[Bold ID],tbl_StartedStatus[Started])="No Show","No Show","")),""))</f>
        <v/>
      </c>
    </row>
    <row r="9276" spans="1:8" ht="15" customHeight="1" thickBot="1">
      <c r="A9276" s="38" t="str">
        <f>IF($C9276="","",IFERROR(_xlfn.XLOOKUP($C9276,'1.PrepList'!$I$2:$I$1500,'1.PrepList'!$G$2:$G$1500,"")&amp;"",""))</f>
        <v/>
      </c>
      <c r="B9276" s="638" t="str">
        <f>IF($C9276="","",IFERROR(_xlfn.XLOOKUP($C9276,'1.PrepList'!$I$2:$I$1500,'1.PrepList'!$H$2:$H$1500,"")&amp;"",""))</f>
        <v/>
      </c>
      <c r="D9276" s="638" t="str">
        <f>IF($C9276="","",IFERROR(_xlfn.XLOOKUP($C9276,'1.PrepList'!$I$2:$I$1500,'1.PrepList'!$J$2:$J$1500,"")&amp;"",""))</f>
        <v/>
      </c>
      <c r="E9276" s="638" t="str">
        <f>IF($C9276="","",IFERROR(_xlfn.XLOOKUP($C9276,'1.PrepList'!$I$2:$I$1500,'1.PrepList'!$N$2:$N$1500,"")&amp;"",""))</f>
        <v/>
      </c>
      <c r="F9276" s="638" t="str">
        <f>IF($C9276="","",IFERROR(_xlfn.XLOOKUP($C9276,'1.PrepList'!$I$2:$I$1500,'1.PrepList'!$K$2:$K$1500,"")&amp;"",""))</f>
        <v/>
      </c>
      <c r="H9276" s="644" t="str">
        <f>IF($C9276="","",IFERROR(IF(_xlfn.XLOOKUP($C9276,tbl_StartedStatus[Bold ID],tbl_StartedStatus[Started])="Started","Yes",IF(_xlfn.XLOOKUP($C9276,tbl_StartedStatus[Bold ID],tbl_StartedStatus[Started])="No Show","No Show","")),""))</f>
        <v/>
      </c>
    </row>
    <row r="9277" spans="1:8" ht="15" customHeight="1" thickBot="1">
      <c r="A9277" s="38" t="str">
        <f>IF($C9277="","",IFERROR(_xlfn.XLOOKUP($C9277,'1.PrepList'!$I$2:$I$1500,'1.PrepList'!$G$2:$G$1500,"")&amp;"",""))</f>
        <v/>
      </c>
      <c r="B9277" s="638" t="str">
        <f>IF($C9277="","",IFERROR(_xlfn.XLOOKUP($C9277,'1.PrepList'!$I$2:$I$1500,'1.PrepList'!$H$2:$H$1500,"")&amp;"",""))</f>
        <v/>
      </c>
      <c r="D9277" s="638" t="str">
        <f>IF($C9277="","",IFERROR(_xlfn.XLOOKUP($C9277,'1.PrepList'!$I$2:$I$1500,'1.PrepList'!$J$2:$J$1500,"")&amp;"",""))</f>
        <v/>
      </c>
      <c r="E9277" s="638" t="str">
        <f>IF($C9277="","",IFERROR(_xlfn.XLOOKUP($C9277,'1.PrepList'!$I$2:$I$1500,'1.PrepList'!$N$2:$N$1500,"")&amp;"",""))</f>
        <v/>
      </c>
      <c r="F9277" s="638" t="str">
        <f>IF($C9277="","",IFERROR(_xlfn.XLOOKUP($C9277,'1.PrepList'!$I$2:$I$1500,'1.PrepList'!$K$2:$K$1500,"")&amp;"",""))</f>
        <v/>
      </c>
      <c r="H9277" s="644" t="str">
        <f>IF($C9277="","",IFERROR(IF(_xlfn.XLOOKUP($C9277,tbl_StartedStatus[Bold ID],tbl_StartedStatus[Started])="Started","Yes",IF(_xlfn.XLOOKUP($C9277,tbl_StartedStatus[Bold ID],tbl_StartedStatus[Started])="No Show","No Show","")),""))</f>
        <v/>
      </c>
    </row>
    <row r="9278" spans="1:8" ht="15" customHeight="1" thickBot="1">
      <c r="A9278" s="38" t="str">
        <f>IF($C9278="","",IFERROR(_xlfn.XLOOKUP($C9278,'1.PrepList'!$I$2:$I$1500,'1.PrepList'!$G$2:$G$1500,"")&amp;"",""))</f>
        <v/>
      </c>
      <c r="B9278" s="638" t="str">
        <f>IF($C9278="","",IFERROR(_xlfn.XLOOKUP($C9278,'1.PrepList'!$I$2:$I$1500,'1.PrepList'!$H$2:$H$1500,"")&amp;"",""))</f>
        <v/>
      </c>
      <c r="D9278" s="638" t="str">
        <f>IF($C9278="","",IFERROR(_xlfn.XLOOKUP($C9278,'1.PrepList'!$I$2:$I$1500,'1.PrepList'!$J$2:$J$1500,"")&amp;"",""))</f>
        <v/>
      </c>
      <c r="E9278" s="638" t="str">
        <f>IF($C9278="","",IFERROR(_xlfn.XLOOKUP($C9278,'1.PrepList'!$I$2:$I$1500,'1.PrepList'!$N$2:$N$1500,"")&amp;"",""))</f>
        <v/>
      </c>
      <c r="F9278" s="638" t="str">
        <f>IF($C9278="","",IFERROR(_xlfn.XLOOKUP($C9278,'1.PrepList'!$I$2:$I$1500,'1.PrepList'!$K$2:$K$1500,"")&amp;"",""))</f>
        <v/>
      </c>
      <c r="H9278" s="644" t="str">
        <f>IF($C9278="","",IFERROR(IF(_xlfn.XLOOKUP($C9278,tbl_StartedStatus[Bold ID],tbl_StartedStatus[Started])="Started","Yes",IF(_xlfn.XLOOKUP($C9278,tbl_StartedStatus[Bold ID],tbl_StartedStatus[Started])="No Show","No Show","")),""))</f>
        <v/>
      </c>
    </row>
    <row r="9279" spans="1:8" ht="15" customHeight="1" thickBot="1">
      <c r="A9279" s="38" t="str">
        <f>IF($C9279="","",IFERROR(_xlfn.XLOOKUP($C9279,'1.PrepList'!$I$2:$I$1500,'1.PrepList'!$G$2:$G$1500,"")&amp;"",""))</f>
        <v/>
      </c>
      <c r="B9279" s="638" t="str">
        <f>IF($C9279="","",IFERROR(_xlfn.XLOOKUP($C9279,'1.PrepList'!$I$2:$I$1500,'1.PrepList'!$H$2:$H$1500,"")&amp;"",""))</f>
        <v/>
      </c>
      <c r="D9279" s="638" t="str">
        <f>IF($C9279="","",IFERROR(_xlfn.XLOOKUP($C9279,'1.PrepList'!$I$2:$I$1500,'1.PrepList'!$J$2:$J$1500,"")&amp;"",""))</f>
        <v/>
      </c>
      <c r="E9279" s="638" t="str">
        <f>IF($C9279="","",IFERROR(_xlfn.XLOOKUP($C9279,'1.PrepList'!$I$2:$I$1500,'1.PrepList'!$N$2:$N$1500,"")&amp;"",""))</f>
        <v/>
      </c>
      <c r="F9279" s="638" t="str">
        <f>IF($C9279="","",IFERROR(_xlfn.XLOOKUP($C9279,'1.PrepList'!$I$2:$I$1500,'1.PrepList'!$K$2:$K$1500,"")&amp;"",""))</f>
        <v/>
      </c>
      <c r="H9279" s="644" t="str">
        <f>IF($C9279="","",IFERROR(IF(_xlfn.XLOOKUP($C9279,tbl_StartedStatus[Bold ID],tbl_StartedStatus[Started])="Started","Yes",IF(_xlfn.XLOOKUP($C9279,tbl_StartedStatus[Bold ID],tbl_StartedStatus[Started])="No Show","No Show","")),""))</f>
        <v/>
      </c>
    </row>
    <row r="9280" spans="1:8" ht="15" customHeight="1" thickBot="1">
      <c r="A9280" s="38" t="str">
        <f>IF($C9280="","",IFERROR(_xlfn.XLOOKUP($C9280,'1.PrepList'!$I$2:$I$1500,'1.PrepList'!$G$2:$G$1500,"")&amp;"",""))</f>
        <v/>
      </c>
      <c r="B9280" s="638" t="str">
        <f>IF($C9280="","",IFERROR(_xlfn.XLOOKUP($C9280,'1.PrepList'!$I$2:$I$1500,'1.PrepList'!$H$2:$H$1500,"")&amp;"",""))</f>
        <v/>
      </c>
      <c r="D9280" s="638" t="str">
        <f>IF($C9280="","",IFERROR(_xlfn.XLOOKUP($C9280,'1.PrepList'!$I$2:$I$1500,'1.PrepList'!$J$2:$J$1500,"")&amp;"",""))</f>
        <v/>
      </c>
      <c r="E9280" s="638" t="str">
        <f>IF($C9280="","",IFERROR(_xlfn.XLOOKUP($C9280,'1.PrepList'!$I$2:$I$1500,'1.PrepList'!$N$2:$N$1500,"")&amp;"",""))</f>
        <v/>
      </c>
      <c r="F9280" s="638" t="str">
        <f>IF($C9280="","",IFERROR(_xlfn.XLOOKUP($C9280,'1.PrepList'!$I$2:$I$1500,'1.PrepList'!$K$2:$K$1500,"")&amp;"",""))</f>
        <v/>
      </c>
      <c r="H9280" s="644" t="str">
        <f>IF($C9280="","",IFERROR(IF(_xlfn.XLOOKUP($C9280,tbl_StartedStatus[Bold ID],tbl_StartedStatus[Started])="Started","Yes",IF(_xlfn.XLOOKUP($C9280,tbl_StartedStatus[Bold ID],tbl_StartedStatus[Started])="No Show","No Show","")),""))</f>
        <v/>
      </c>
    </row>
    <row r="9281" spans="1:8" ht="15" customHeight="1" thickBot="1">
      <c r="A9281" s="38" t="str">
        <f>IF($C9281="","",IFERROR(_xlfn.XLOOKUP($C9281,'1.PrepList'!$I$2:$I$1500,'1.PrepList'!$G$2:$G$1500,"")&amp;"",""))</f>
        <v/>
      </c>
      <c r="B9281" s="638" t="str">
        <f>IF($C9281="","",IFERROR(_xlfn.XLOOKUP($C9281,'1.PrepList'!$I$2:$I$1500,'1.PrepList'!$H$2:$H$1500,"")&amp;"",""))</f>
        <v/>
      </c>
      <c r="D9281" s="638" t="str">
        <f>IF($C9281="","",IFERROR(_xlfn.XLOOKUP($C9281,'1.PrepList'!$I$2:$I$1500,'1.PrepList'!$J$2:$J$1500,"")&amp;"",""))</f>
        <v/>
      </c>
      <c r="E9281" s="638" t="str">
        <f>IF($C9281="","",IFERROR(_xlfn.XLOOKUP($C9281,'1.PrepList'!$I$2:$I$1500,'1.PrepList'!$N$2:$N$1500,"")&amp;"",""))</f>
        <v/>
      </c>
      <c r="F9281" s="638" t="str">
        <f>IF($C9281="","",IFERROR(_xlfn.XLOOKUP($C9281,'1.PrepList'!$I$2:$I$1500,'1.PrepList'!$K$2:$K$1500,"")&amp;"",""))</f>
        <v/>
      </c>
      <c r="H9281" s="644" t="str">
        <f>IF($C9281="","",IFERROR(IF(_xlfn.XLOOKUP($C9281,tbl_StartedStatus[Bold ID],tbl_StartedStatus[Started])="Started","Yes",IF(_xlfn.XLOOKUP($C9281,tbl_StartedStatus[Bold ID],tbl_StartedStatus[Started])="No Show","No Show","")),""))</f>
        <v/>
      </c>
    </row>
    <row r="9282" spans="1:8" ht="15" customHeight="1" thickBot="1">
      <c r="A9282" s="38" t="str">
        <f>IF($C9282="","",IFERROR(_xlfn.XLOOKUP($C9282,'1.PrepList'!$I$2:$I$1500,'1.PrepList'!$G$2:$G$1500,"")&amp;"",""))</f>
        <v/>
      </c>
      <c r="B9282" s="638" t="str">
        <f>IF($C9282="","",IFERROR(_xlfn.XLOOKUP($C9282,'1.PrepList'!$I$2:$I$1500,'1.PrepList'!$H$2:$H$1500,"")&amp;"",""))</f>
        <v/>
      </c>
      <c r="D9282" s="638" t="str">
        <f>IF($C9282="","",IFERROR(_xlfn.XLOOKUP($C9282,'1.PrepList'!$I$2:$I$1500,'1.PrepList'!$J$2:$J$1500,"")&amp;"",""))</f>
        <v/>
      </c>
      <c r="E9282" s="638" t="str">
        <f>IF($C9282="","",IFERROR(_xlfn.XLOOKUP($C9282,'1.PrepList'!$I$2:$I$1500,'1.PrepList'!$N$2:$N$1500,"")&amp;"",""))</f>
        <v/>
      </c>
      <c r="F9282" s="638" t="str">
        <f>IF($C9282="","",IFERROR(_xlfn.XLOOKUP($C9282,'1.PrepList'!$I$2:$I$1500,'1.PrepList'!$K$2:$K$1500,"")&amp;"",""))</f>
        <v/>
      </c>
      <c r="H9282" s="644" t="str">
        <f>IF($C9282="","",IFERROR(IF(_xlfn.XLOOKUP($C9282,tbl_StartedStatus[Bold ID],tbl_StartedStatus[Started])="Started","Yes",IF(_xlfn.XLOOKUP($C9282,tbl_StartedStatus[Bold ID],tbl_StartedStatus[Started])="No Show","No Show","")),""))</f>
        <v/>
      </c>
    </row>
    <row r="9283" spans="1:8" ht="15" customHeight="1" thickBot="1">
      <c r="A9283" s="38" t="str">
        <f>IF($C9283="","",IFERROR(_xlfn.XLOOKUP($C9283,'1.PrepList'!$I$2:$I$1500,'1.PrepList'!$G$2:$G$1500,"")&amp;"",""))</f>
        <v/>
      </c>
      <c r="B9283" s="638" t="str">
        <f>IF($C9283="","",IFERROR(_xlfn.XLOOKUP($C9283,'1.PrepList'!$I$2:$I$1500,'1.PrepList'!$H$2:$H$1500,"")&amp;"",""))</f>
        <v/>
      </c>
      <c r="D9283" s="638" t="str">
        <f>IF($C9283="","",IFERROR(_xlfn.XLOOKUP($C9283,'1.PrepList'!$I$2:$I$1500,'1.PrepList'!$J$2:$J$1500,"")&amp;"",""))</f>
        <v/>
      </c>
      <c r="E9283" s="638" t="str">
        <f>IF($C9283="","",IFERROR(_xlfn.XLOOKUP($C9283,'1.PrepList'!$I$2:$I$1500,'1.PrepList'!$N$2:$N$1500,"")&amp;"",""))</f>
        <v/>
      </c>
      <c r="F9283" s="638" t="str">
        <f>IF($C9283="","",IFERROR(_xlfn.XLOOKUP($C9283,'1.PrepList'!$I$2:$I$1500,'1.PrepList'!$K$2:$K$1500,"")&amp;"",""))</f>
        <v/>
      </c>
      <c r="H9283" s="644" t="str">
        <f>IF($C9283="","",IFERROR(IF(_xlfn.XLOOKUP($C9283,tbl_StartedStatus[Bold ID],tbl_StartedStatus[Started])="Started","Yes",IF(_xlfn.XLOOKUP($C9283,tbl_StartedStatus[Bold ID],tbl_StartedStatus[Started])="No Show","No Show","")),""))</f>
        <v/>
      </c>
    </row>
    <row r="9284" spans="1:8" ht="15" customHeight="1" thickBot="1">
      <c r="A9284" s="38" t="str">
        <f>IF($C9284="","",IFERROR(_xlfn.XLOOKUP($C9284,'1.PrepList'!$I$2:$I$1500,'1.PrepList'!$G$2:$G$1500,"")&amp;"",""))</f>
        <v/>
      </c>
      <c r="B9284" s="638" t="str">
        <f>IF($C9284="","",IFERROR(_xlfn.XLOOKUP($C9284,'1.PrepList'!$I$2:$I$1500,'1.PrepList'!$H$2:$H$1500,"")&amp;"",""))</f>
        <v/>
      </c>
      <c r="D9284" s="638" t="str">
        <f>IF($C9284="","",IFERROR(_xlfn.XLOOKUP($C9284,'1.PrepList'!$I$2:$I$1500,'1.PrepList'!$J$2:$J$1500,"")&amp;"",""))</f>
        <v/>
      </c>
      <c r="E9284" s="638" t="str">
        <f>IF($C9284="","",IFERROR(_xlfn.XLOOKUP($C9284,'1.PrepList'!$I$2:$I$1500,'1.PrepList'!$N$2:$N$1500,"")&amp;"",""))</f>
        <v/>
      </c>
      <c r="F9284" s="638" t="str">
        <f>IF($C9284="","",IFERROR(_xlfn.XLOOKUP($C9284,'1.PrepList'!$I$2:$I$1500,'1.PrepList'!$K$2:$K$1500,"")&amp;"",""))</f>
        <v/>
      </c>
      <c r="H9284" s="644" t="str">
        <f>IF($C9284="","",IFERROR(IF(_xlfn.XLOOKUP($C9284,tbl_StartedStatus[Bold ID],tbl_StartedStatus[Started])="Started","Yes",IF(_xlfn.XLOOKUP($C9284,tbl_StartedStatus[Bold ID],tbl_StartedStatus[Started])="No Show","No Show","")),""))</f>
        <v/>
      </c>
    </row>
    <row r="9285" spans="1:8" ht="15" customHeight="1" thickBot="1">
      <c r="A9285" s="38" t="str">
        <f>IF($C9285="","",IFERROR(_xlfn.XLOOKUP($C9285,'1.PrepList'!$I$2:$I$1500,'1.PrepList'!$G$2:$G$1500,"")&amp;"",""))</f>
        <v/>
      </c>
      <c r="B9285" s="638" t="str">
        <f>IF($C9285="","",IFERROR(_xlfn.XLOOKUP($C9285,'1.PrepList'!$I$2:$I$1500,'1.PrepList'!$H$2:$H$1500,"")&amp;"",""))</f>
        <v/>
      </c>
      <c r="D9285" s="638" t="str">
        <f>IF($C9285="","",IFERROR(_xlfn.XLOOKUP($C9285,'1.PrepList'!$I$2:$I$1500,'1.PrepList'!$J$2:$J$1500,"")&amp;"",""))</f>
        <v/>
      </c>
      <c r="E9285" s="638" t="str">
        <f>IF($C9285="","",IFERROR(_xlfn.XLOOKUP($C9285,'1.PrepList'!$I$2:$I$1500,'1.PrepList'!$N$2:$N$1500,"")&amp;"",""))</f>
        <v/>
      </c>
      <c r="F9285" s="638" t="str">
        <f>IF($C9285="","",IFERROR(_xlfn.XLOOKUP($C9285,'1.PrepList'!$I$2:$I$1500,'1.PrepList'!$K$2:$K$1500,"")&amp;"",""))</f>
        <v/>
      </c>
      <c r="H9285" s="644" t="str">
        <f>IF($C9285="","",IFERROR(IF(_xlfn.XLOOKUP($C9285,tbl_StartedStatus[Bold ID],tbl_StartedStatus[Started])="Started","Yes",IF(_xlfn.XLOOKUP($C9285,tbl_StartedStatus[Bold ID],tbl_StartedStatus[Started])="No Show","No Show","")),""))</f>
        <v/>
      </c>
    </row>
    <row r="9286" spans="1:8" ht="15" customHeight="1" thickBot="1">
      <c r="A9286" s="38" t="str">
        <f>IF($C9286="","",IFERROR(_xlfn.XLOOKUP($C9286,'1.PrepList'!$I$2:$I$1500,'1.PrepList'!$G$2:$G$1500,"")&amp;"",""))</f>
        <v/>
      </c>
      <c r="B9286" s="638" t="str">
        <f>IF($C9286="","",IFERROR(_xlfn.XLOOKUP($C9286,'1.PrepList'!$I$2:$I$1500,'1.PrepList'!$H$2:$H$1500,"")&amp;"",""))</f>
        <v/>
      </c>
      <c r="D9286" s="638" t="str">
        <f>IF($C9286="","",IFERROR(_xlfn.XLOOKUP($C9286,'1.PrepList'!$I$2:$I$1500,'1.PrepList'!$J$2:$J$1500,"")&amp;"",""))</f>
        <v/>
      </c>
      <c r="E9286" s="638" t="str">
        <f>IF($C9286="","",IFERROR(_xlfn.XLOOKUP($C9286,'1.PrepList'!$I$2:$I$1500,'1.PrepList'!$N$2:$N$1500,"")&amp;"",""))</f>
        <v/>
      </c>
      <c r="F9286" s="638" t="str">
        <f>IF($C9286="","",IFERROR(_xlfn.XLOOKUP($C9286,'1.PrepList'!$I$2:$I$1500,'1.PrepList'!$K$2:$K$1500,"")&amp;"",""))</f>
        <v/>
      </c>
      <c r="H9286" s="644" t="str">
        <f>IF($C9286="","",IFERROR(IF(_xlfn.XLOOKUP($C9286,tbl_StartedStatus[Bold ID],tbl_StartedStatus[Started])="Started","Yes",IF(_xlfn.XLOOKUP($C9286,tbl_StartedStatus[Bold ID],tbl_StartedStatus[Started])="No Show","No Show","")),""))</f>
        <v/>
      </c>
    </row>
    <row r="9287" spans="1:8" ht="15" customHeight="1" thickBot="1">
      <c r="A9287" s="38" t="str">
        <f>IF($C9287="","",IFERROR(_xlfn.XLOOKUP($C9287,'1.PrepList'!$I$2:$I$1500,'1.PrepList'!$G$2:$G$1500,"")&amp;"",""))</f>
        <v/>
      </c>
      <c r="B9287" s="638" t="str">
        <f>IF($C9287="","",IFERROR(_xlfn.XLOOKUP($C9287,'1.PrepList'!$I$2:$I$1500,'1.PrepList'!$H$2:$H$1500,"")&amp;"",""))</f>
        <v/>
      </c>
      <c r="D9287" s="638" t="str">
        <f>IF($C9287="","",IFERROR(_xlfn.XLOOKUP($C9287,'1.PrepList'!$I$2:$I$1500,'1.PrepList'!$J$2:$J$1500,"")&amp;"",""))</f>
        <v/>
      </c>
      <c r="E9287" s="638" t="str">
        <f>IF($C9287="","",IFERROR(_xlfn.XLOOKUP($C9287,'1.PrepList'!$I$2:$I$1500,'1.PrepList'!$N$2:$N$1500,"")&amp;"",""))</f>
        <v/>
      </c>
      <c r="F9287" s="638" t="str">
        <f>IF($C9287="","",IFERROR(_xlfn.XLOOKUP($C9287,'1.PrepList'!$I$2:$I$1500,'1.PrepList'!$K$2:$K$1500,"")&amp;"",""))</f>
        <v/>
      </c>
      <c r="H9287" s="644" t="str">
        <f>IF($C9287="","",IFERROR(IF(_xlfn.XLOOKUP($C9287,tbl_StartedStatus[Bold ID],tbl_StartedStatus[Started])="Started","Yes",IF(_xlfn.XLOOKUP($C9287,tbl_StartedStatus[Bold ID],tbl_StartedStatus[Started])="No Show","No Show","")),""))</f>
        <v/>
      </c>
    </row>
    <row r="9288" spans="1:8" ht="15" customHeight="1" thickBot="1">
      <c r="A9288" s="38" t="str">
        <f>IF($C9288="","",IFERROR(_xlfn.XLOOKUP($C9288,'1.PrepList'!$I$2:$I$1500,'1.PrepList'!$G$2:$G$1500,"")&amp;"",""))</f>
        <v/>
      </c>
      <c r="B9288" s="638" t="str">
        <f>IF($C9288="","",IFERROR(_xlfn.XLOOKUP($C9288,'1.PrepList'!$I$2:$I$1500,'1.PrepList'!$H$2:$H$1500,"")&amp;"",""))</f>
        <v/>
      </c>
      <c r="D9288" s="638" t="str">
        <f>IF($C9288="","",IFERROR(_xlfn.XLOOKUP($C9288,'1.PrepList'!$I$2:$I$1500,'1.PrepList'!$J$2:$J$1500,"")&amp;"",""))</f>
        <v/>
      </c>
      <c r="E9288" s="638" t="str">
        <f>IF($C9288="","",IFERROR(_xlfn.XLOOKUP($C9288,'1.PrepList'!$I$2:$I$1500,'1.PrepList'!$N$2:$N$1500,"")&amp;"",""))</f>
        <v/>
      </c>
      <c r="F9288" s="638" t="str">
        <f>IF($C9288="","",IFERROR(_xlfn.XLOOKUP($C9288,'1.PrepList'!$I$2:$I$1500,'1.PrepList'!$K$2:$K$1500,"")&amp;"",""))</f>
        <v/>
      </c>
      <c r="H9288" s="644" t="str">
        <f>IF($C9288="","",IFERROR(IF(_xlfn.XLOOKUP($C9288,tbl_StartedStatus[Bold ID],tbl_StartedStatus[Started])="Started","Yes",IF(_xlfn.XLOOKUP($C9288,tbl_StartedStatus[Bold ID],tbl_StartedStatus[Started])="No Show","No Show","")),""))</f>
        <v/>
      </c>
    </row>
    <row r="9289" spans="1:8" ht="15" customHeight="1" thickBot="1">
      <c r="A9289" s="38" t="str">
        <f>IF($C9289="","",IFERROR(_xlfn.XLOOKUP($C9289,'1.PrepList'!$I$2:$I$1500,'1.PrepList'!$G$2:$G$1500,"")&amp;"",""))</f>
        <v/>
      </c>
      <c r="B9289" s="638" t="str">
        <f>IF($C9289="","",IFERROR(_xlfn.XLOOKUP($C9289,'1.PrepList'!$I$2:$I$1500,'1.PrepList'!$H$2:$H$1500,"")&amp;"",""))</f>
        <v/>
      </c>
      <c r="D9289" s="638" t="str">
        <f>IF($C9289="","",IFERROR(_xlfn.XLOOKUP($C9289,'1.PrepList'!$I$2:$I$1500,'1.PrepList'!$J$2:$J$1500,"")&amp;"",""))</f>
        <v/>
      </c>
      <c r="E9289" s="638" t="str">
        <f>IF($C9289="","",IFERROR(_xlfn.XLOOKUP($C9289,'1.PrepList'!$I$2:$I$1500,'1.PrepList'!$N$2:$N$1500,"")&amp;"",""))</f>
        <v/>
      </c>
      <c r="F9289" s="638" t="str">
        <f>IF($C9289="","",IFERROR(_xlfn.XLOOKUP($C9289,'1.PrepList'!$I$2:$I$1500,'1.PrepList'!$K$2:$K$1500,"")&amp;"",""))</f>
        <v/>
      </c>
      <c r="H9289" s="644" t="str">
        <f>IF($C9289="","",IFERROR(IF(_xlfn.XLOOKUP($C9289,tbl_StartedStatus[Bold ID],tbl_StartedStatus[Started])="Started","Yes",IF(_xlfn.XLOOKUP($C9289,tbl_StartedStatus[Bold ID],tbl_StartedStatus[Started])="No Show","No Show","")),""))</f>
        <v/>
      </c>
    </row>
    <row r="9290" spans="1:8" ht="15" customHeight="1" thickBot="1">
      <c r="A9290" s="38" t="str">
        <f>IF($C9290="","",IFERROR(_xlfn.XLOOKUP($C9290,'1.PrepList'!$I$2:$I$1500,'1.PrepList'!$G$2:$G$1500,"")&amp;"",""))</f>
        <v/>
      </c>
      <c r="B9290" s="638" t="str">
        <f>IF($C9290="","",IFERROR(_xlfn.XLOOKUP($C9290,'1.PrepList'!$I$2:$I$1500,'1.PrepList'!$H$2:$H$1500,"")&amp;"",""))</f>
        <v/>
      </c>
      <c r="D9290" s="638" t="str">
        <f>IF($C9290="","",IFERROR(_xlfn.XLOOKUP($C9290,'1.PrepList'!$I$2:$I$1500,'1.PrepList'!$J$2:$J$1500,"")&amp;"",""))</f>
        <v/>
      </c>
      <c r="E9290" s="638" t="str">
        <f>IF($C9290="","",IFERROR(_xlfn.XLOOKUP($C9290,'1.PrepList'!$I$2:$I$1500,'1.PrepList'!$N$2:$N$1500,"")&amp;"",""))</f>
        <v/>
      </c>
      <c r="F9290" s="638" t="str">
        <f>IF($C9290="","",IFERROR(_xlfn.XLOOKUP($C9290,'1.PrepList'!$I$2:$I$1500,'1.PrepList'!$K$2:$K$1500,"")&amp;"",""))</f>
        <v/>
      </c>
      <c r="H9290" s="644" t="str">
        <f>IF($C9290="","",IFERROR(IF(_xlfn.XLOOKUP($C9290,tbl_StartedStatus[Bold ID],tbl_StartedStatus[Started])="Started","Yes",IF(_xlfn.XLOOKUP($C9290,tbl_StartedStatus[Bold ID],tbl_StartedStatus[Started])="No Show","No Show","")),""))</f>
        <v/>
      </c>
    </row>
    <row r="9291" spans="1:8" ht="15" customHeight="1" thickBot="1">
      <c r="A9291" s="38" t="str">
        <f>IF($C9291="","",IFERROR(_xlfn.XLOOKUP($C9291,'1.PrepList'!$I$2:$I$1500,'1.PrepList'!$G$2:$G$1500,"")&amp;"",""))</f>
        <v/>
      </c>
      <c r="B9291" s="638" t="str">
        <f>IF($C9291="","",IFERROR(_xlfn.XLOOKUP($C9291,'1.PrepList'!$I$2:$I$1500,'1.PrepList'!$H$2:$H$1500,"")&amp;"",""))</f>
        <v/>
      </c>
      <c r="D9291" s="638" t="str">
        <f>IF($C9291="","",IFERROR(_xlfn.XLOOKUP($C9291,'1.PrepList'!$I$2:$I$1500,'1.PrepList'!$J$2:$J$1500,"")&amp;"",""))</f>
        <v/>
      </c>
      <c r="E9291" s="638" t="str">
        <f>IF($C9291="","",IFERROR(_xlfn.XLOOKUP($C9291,'1.PrepList'!$I$2:$I$1500,'1.PrepList'!$N$2:$N$1500,"")&amp;"",""))</f>
        <v/>
      </c>
      <c r="F9291" s="638" t="str">
        <f>IF($C9291="","",IFERROR(_xlfn.XLOOKUP($C9291,'1.PrepList'!$I$2:$I$1500,'1.PrepList'!$K$2:$K$1500,"")&amp;"",""))</f>
        <v/>
      </c>
      <c r="H9291" s="644" t="str">
        <f>IF($C9291="","",IFERROR(IF(_xlfn.XLOOKUP($C9291,tbl_StartedStatus[Bold ID],tbl_StartedStatus[Started])="Started","Yes",IF(_xlfn.XLOOKUP($C9291,tbl_StartedStatus[Bold ID],tbl_StartedStatus[Started])="No Show","No Show","")),""))</f>
        <v/>
      </c>
    </row>
    <row r="9292" spans="1:8" ht="15" customHeight="1" thickBot="1">
      <c r="A9292" s="38" t="str">
        <f>IF($C9292="","",IFERROR(_xlfn.XLOOKUP($C9292,'1.PrepList'!$I$2:$I$1500,'1.PrepList'!$G$2:$G$1500,"")&amp;"",""))</f>
        <v/>
      </c>
      <c r="B9292" s="638" t="str">
        <f>IF($C9292="","",IFERROR(_xlfn.XLOOKUP($C9292,'1.PrepList'!$I$2:$I$1500,'1.PrepList'!$H$2:$H$1500,"")&amp;"",""))</f>
        <v/>
      </c>
      <c r="D9292" s="638" t="str">
        <f>IF($C9292="","",IFERROR(_xlfn.XLOOKUP($C9292,'1.PrepList'!$I$2:$I$1500,'1.PrepList'!$J$2:$J$1500,"")&amp;"",""))</f>
        <v/>
      </c>
      <c r="E9292" s="638" t="str">
        <f>IF($C9292="","",IFERROR(_xlfn.XLOOKUP($C9292,'1.PrepList'!$I$2:$I$1500,'1.PrepList'!$N$2:$N$1500,"")&amp;"",""))</f>
        <v/>
      </c>
      <c r="F9292" s="638" t="str">
        <f>IF($C9292="","",IFERROR(_xlfn.XLOOKUP($C9292,'1.PrepList'!$I$2:$I$1500,'1.PrepList'!$K$2:$K$1500,"")&amp;"",""))</f>
        <v/>
      </c>
      <c r="H9292" s="644" t="str">
        <f>IF($C9292="","",IFERROR(IF(_xlfn.XLOOKUP($C9292,tbl_StartedStatus[Bold ID],tbl_StartedStatus[Started])="Started","Yes",IF(_xlfn.XLOOKUP($C9292,tbl_StartedStatus[Bold ID],tbl_StartedStatus[Started])="No Show","No Show","")),""))</f>
        <v/>
      </c>
    </row>
    <row r="9293" spans="1:8" ht="15" customHeight="1" thickBot="1">
      <c r="A9293" s="38" t="str">
        <f>IF($C9293="","",IFERROR(_xlfn.XLOOKUP($C9293,'1.PrepList'!$I$2:$I$1500,'1.PrepList'!$G$2:$G$1500,"")&amp;"",""))</f>
        <v/>
      </c>
      <c r="B9293" s="638" t="str">
        <f>IF($C9293="","",IFERROR(_xlfn.XLOOKUP($C9293,'1.PrepList'!$I$2:$I$1500,'1.PrepList'!$H$2:$H$1500,"")&amp;"",""))</f>
        <v/>
      </c>
      <c r="D9293" s="638" t="str">
        <f>IF($C9293="","",IFERROR(_xlfn.XLOOKUP($C9293,'1.PrepList'!$I$2:$I$1500,'1.PrepList'!$J$2:$J$1500,"")&amp;"",""))</f>
        <v/>
      </c>
      <c r="E9293" s="638" t="str">
        <f>IF($C9293="","",IFERROR(_xlfn.XLOOKUP($C9293,'1.PrepList'!$I$2:$I$1500,'1.PrepList'!$N$2:$N$1500,"")&amp;"",""))</f>
        <v/>
      </c>
      <c r="F9293" s="638" t="str">
        <f>IF($C9293="","",IFERROR(_xlfn.XLOOKUP($C9293,'1.PrepList'!$I$2:$I$1500,'1.PrepList'!$K$2:$K$1500,"")&amp;"",""))</f>
        <v/>
      </c>
      <c r="H9293" s="644" t="str">
        <f>IF($C9293="","",IFERROR(IF(_xlfn.XLOOKUP($C9293,tbl_StartedStatus[Bold ID],tbl_StartedStatus[Started])="Started","Yes",IF(_xlfn.XLOOKUP($C9293,tbl_StartedStatus[Bold ID],tbl_StartedStatus[Started])="No Show","No Show","")),""))</f>
        <v/>
      </c>
    </row>
    <row r="9294" spans="1:8" ht="15" customHeight="1" thickBot="1">
      <c r="A9294" s="38" t="str">
        <f>IF($C9294="","",IFERROR(_xlfn.XLOOKUP($C9294,'1.PrepList'!$I$2:$I$1500,'1.PrepList'!$G$2:$G$1500,"")&amp;"",""))</f>
        <v/>
      </c>
      <c r="B9294" s="638" t="str">
        <f>IF($C9294="","",IFERROR(_xlfn.XLOOKUP($C9294,'1.PrepList'!$I$2:$I$1500,'1.PrepList'!$H$2:$H$1500,"")&amp;"",""))</f>
        <v/>
      </c>
      <c r="D9294" s="638" t="str">
        <f>IF($C9294="","",IFERROR(_xlfn.XLOOKUP($C9294,'1.PrepList'!$I$2:$I$1500,'1.PrepList'!$J$2:$J$1500,"")&amp;"",""))</f>
        <v/>
      </c>
      <c r="E9294" s="638" t="str">
        <f>IF($C9294="","",IFERROR(_xlfn.XLOOKUP($C9294,'1.PrepList'!$I$2:$I$1500,'1.PrepList'!$N$2:$N$1500,"")&amp;"",""))</f>
        <v/>
      </c>
      <c r="F9294" s="638" t="str">
        <f>IF($C9294="","",IFERROR(_xlfn.XLOOKUP($C9294,'1.PrepList'!$I$2:$I$1500,'1.PrepList'!$K$2:$K$1500,"")&amp;"",""))</f>
        <v/>
      </c>
      <c r="H9294" s="644" t="str">
        <f>IF($C9294="","",IFERROR(IF(_xlfn.XLOOKUP($C9294,tbl_StartedStatus[Bold ID],tbl_StartedStatus[Started])="Started","Yes",IF(_xlfn.XLOOKUP($C9294,tbl_StartedStatus[Bold ID],tbl_StartedStatus[Started])="No Show","No Show","")),""))</f>
        <v/>
      </c>
    </row>
    <row r="9295" spans="1:8" ht="15" customHeight="1" thickBot="1">
      <c r="A9295" s="38" t="str">
        <f>IF($C9295="","",IFERROR(_xlfn.XLOOKUP($C9295,'1.PrepList'!$I$2:$I$1500,'1.PrepList'!$G$2:$G$1500,"")&amp;"",""))</f>
        <v/>
      </c>
      <c r="B9295" s="638" t="str">
        <f>IF($C9295="","",IFERROR(_xlfn.XLOOKUP($C9295,'1.PrepList'!$I$2:$I$1500,'1.PrepList'!$H$2:$H$1500,"")&amp;"",""))</f>
        <v/>
      </c>
      <c r="D9295" s="638" t="str">
        <f>IF($C9295="","",IFERROR(_xlfn.XLOOKUP($C9295,'1.PrepList'!$I$2:$I$1500,'1.PrepList'!$J$2:$J$1500,"")&amp;"",""))</f>
        <v/>
      </c>
      <c r="E9295" s="638" t="str">
        <f>IF($C9295="","",IFERROR(_xlfn.XLOOKUP($C9295,'1.PrepList'!$I$2:$I$1500,'1.PrepList'!$N$2:$N$1500,"")&amp;"",""))</f>
        <v/>
      </c>
      <c r="F9295" s="638" t="str">
        <f>IF($C9295="","",IFERROR(_xlfn.XLOOKUP($C9295,'1.PrepList'!$I$2:$I$1500,'1.PrepList'!$K$2:$K$1500,"")&amp;"",""))</f>
        <v/>
      </c>
      <c r="H9295" s="644" t="str">
        <f>IF($C9295="","",IFERROR(IF(_xlfn.XLOOKUP($C9295,tbl_StartedStatus[Bold ID],tbl_StartedStatus[Started])="Started","Yes",IF(_xlfn.XLOOKUP($C9295,tbl_StartedStatus[Bold ID],tbl_StartedStatus[Started])="No Show","No Show","")),""))</f>
        <v/>
      </c>
    </row>
    <row r="9296" spans="1:8" ht="15" customHeight="1" thickBot="1">
      <c r="A9296" s="38" t="str">
        <f>IF($C9296="","",IFERROR(_xlfn.XLOOKUP($C9296,'1.PrepList'!$I$2:$I$1500,'1.PrepList'!$G$2:$G$1500,"")&amp;"",""))</f>
        <v/>
      </c>
      <c r="B9296" s="638" t="str">
        <f>IF($C9296="","",IFERROR(_xlfn.XLOOKUP($C9296,'1.PrepList'!$I$2:$I$1500,'1.PrepList'!$H$2:$H$1500,"")&amp;"",""))</f>
        <v/>
      </c>
      <c r="D9296" s="638" t="str">
        <f>IF($C9296="","",IFERROR(_xlfn.XLOOKUP($C9296,'1.PrepList'!$I$2:$I$1500,'1.PrepList'!$J$2:$J$1500,"")&amp;"",""))</f>
        <v/>
      </c>
      <c r="E9296" s="638" t="str">
        <f>IF($C9296="","",IFERROR(_xlfn.XLOOKUP($C9296,'1.PrepList'!$I$2:$I$1500,'1.PrepList'!$N$2:$N$1500,"")&amp;"",""))</f>
        <v/>
      </c>
      <c r="F9296" s="638" t="str">
        <f>IF($C9296="","",IFERROR(_xlfn.XLOOKUP($C9296,'1.PrepList'!$I$2:$I$1500,'1.PrepList'!$K$2:$K$1500,"")&amp;"",""))</f>
        <v/>
      </c>
      <c r="H9296" s="644" t="str">
        <f>IF($C9296="","",IFERROR(IF(_xlfn.XLOOKUP($C9296,tbl_StartedStatus[Bold ID],tbl_StartedStatus[Started])="Started","Yes",IF(_xlfn.XLOOKUP($C9296,tbl_StartedStatus[Bold ID],tbl_StartedStatus[Started])="No Show","No Show","")),""))</f>
        <v/>
      </c>
    </row>
    <row r="9297" spans="1:8" ht="15" customHeight="1" thickBot="1">
      <c r="A9297" s="38" t="str">
        <f>IF($C9297="","",IFERROR(_xlfn.XLOOKUP($C9297,'1.PrepList'!$I$2:$I$1500,'1.PrepList'!$G$2:$G$1500,"")&amp;"",""))</f>
        <v/>
      </c>
      <c r="B9297" s="638" t="str">
        <f>IF($C9297="","",IFERROR(_xlfn.XLOOKUP($C9297,'1.PrepList'!$I$2:$I$1500,'1.PrepList'!$H$2:$H$1500,"")&amp;"",""))</f>
        <v/>
      </c>
      <c r="D9297" s="638" t="str">
        <f>IF($C9297="","",IFERROR(_xlfn.XLOOKUP($C9297,'1.PrepList'!$I$2:$I$1500,'1.PrepList'!$J$2:$J$1500,"")&amp;"",""))</f>
        <v/>
      </c>
      <c r="E9297" s="638" t="str">
        <f>IF($C9297="","",IFERROR(_xlfn.XLOOKUP($C9297,'1.PrepList'!$I$2:$I$1500,'1.PrepList'!$N$2:$N$1500,"")&amp;"",""))</f>
        <v/>
      </c>
      <c r="F9297" s="638" t="str">
        <f>IF($C9297="","",IFERROR(_xlfn.XLOOKUP($C9297,'1.PrepList'!$I$2:$I$1500,'1.PrepList'!$K$2:$K$1500,"")&amp;"",""))</f>
        <v/>
      </c>
      <c r="H9297" s="644" t="str">
        <f>IF($C9297="","",IFERROR(IF(_xlfn.XLOOKUP($C9297,tbl_StartedStatus[Bold ID],tbl_StartedStatus[Started])="Started","Yes",IF(_xlfn.XLOOKUP($C9297,tbl_StartedStatus[Bold ID],tbl_StartedStatus[Started])="No Show","No Show","")),""))</f>
        <v/>
      </c>
    </row>
    <row r="9298" spans="1:8" ht="15" customHeight="1" thickBot="1">
      <c r="A9298" s="38" t="str">
        <f>IF($C9298="","",IFERROR(_xlfn.XLOOKUP($C9298,'1.PrepList'!$I$2:$I$1500,'1.PrepList'!$G$2:$G$1500,"")&amp;"",""))</f>
        <v/>
      </c>
      <c r="B9298" s="638" t="str">
        <f>IF($C9298="","",IFERROR(_xlfn.XLOOKUP($C9298,'1.PrepList'!$I$2:$I$1500,'1.PrepList'!$H$2:$H$1500,"")&amp;"",""))</f>
        <v/>
      </c>
      <c r="D9298" s="638" t="str">
        <f>IF($C9298="","",IFERROR(_xlfn.XLOOKUP($C9298,'1.PrepList'!$I$2:$I$1500,'1.PrepList'!$J$2:$J$1500,"")&amp;"",""))</f>
        <v/>
      </c>
      <c r="E9298" s="638" t="str">
        <f>IF($C9298="","",IFERROR(_xlfn.XLOOKUP($C9298,'1.PrepList'!$I$2:$I$1500,'1.PrepList'!$N$2:$N$1500,"")&amp;"",""))</f>
        <v/>
      </c>
      <c r="F9298" s="638" t="str">
        <f>IF($C9298="","",IFERROR(_xlfn.XLOOKUP($C9298,'1.PrepList'!$I$2:$I$1500,'1.PrepList'!$K$2:$K$1500,"")&amp;"",""))</f>
        <v/>
      </c>
      <c r="H9298" s="644" t="str">
        <f>IF($C9298="","",IFERROR(IF(_xlfn.XLOOKUP($C9298,tbl_StartedStatus[Bold ID],tbl_StartedStatus[Started])="Started","Yes",IF(_xlfn.XLOOKUP($C9298,tbl_StartedStatus[Bold ID],tbl_StartedStatus[Started])="No Show","No Show","")),""))</f>
        <v/>
      </c>
    </row>
    <row r="9299" spans="1:8" ht="15" customHeight="1" thickBot="1">
      <c r="A9299" s="38" t="str">
        <f>IF($C9299="","",IFERROR(_xlfn.XLOOKUP($C9299,'1.PrepList'!$I$2:$I$1500,'1.PrepList'!$G$2:$G$1500,"")&amp;"",""))</f>
        <v/>
      </c>
      <c r="B9299" s="638" t="str">
        <f>IF($C9299="","",IFERROR(_xlfn.XLOOKUP($C9299,'1.PrepList'!$I$2:$I$1500,'1.PrepList'!$H$2:$H$1500,"")&amp;"",""))</f>
        <v/>
      </c>
      <c r="D9299" s="638" t="str">
        <f>IF($C9299="","",IFERROR(_xlfn.XLOOKUP($C9299,'1.PrepList'!$I$2:$I$1500,'1.PrepList'!$J$2:$J$1500,"")&amp;"",""))</f>
        <v/>
      </c>
      <c r="E9299" s="638" t="str">
        <f>IF($C9299="","",IFERROR(_xlfn.XLOOKUP($C9299,'1.PrepList'!$I$2:$I$1500,'1.PrepList'!$N$2:$N$1500,"")&amp;"",""))</f>
        <v/>
      </c>
      <c r="F9299" s="638" t="str">
        <f>IF($C9299="","",IFERROR(_xlfn.XLOOKUP($C9299,'1.PrepList'!$I$2:$I$1500,'1.PrepList'!$K$2:$K$1500,"")&amp;"",""))</f>
        <v/>
      </c>
      <c r="H9299" s="644" t="str">
        <f>IF($C9299="","",IFERROR(IF(_xlfn.XLOOKUP($C9299,tbl_StartedStatus[Bold ID],tbl_StartedStatus[Started])="Started","Yes",IF(_xlfn.XLOOKUP($C9299,tbl_StartedStatus[Bold ID],tbl_StartedStatus[Started])="No Show","No Show","")),""))</f>
        <v/>
      </c>
    </row>
    <row r="9300" spans="1:8" ht="15" customHeight="1" thickBot="1">
      <c r="A9300" s="38" t="str">
        <f>IF($C9300="","",IFERROR(_xlfn.XLOOKUP($C9300,'1.PrepList'!$I$2:$I$1500,'1.PrepList'!$G$2:$G$1500,"")&amp;"",""))</f>
        <v/>
      </c>
      <c r="B9300" s="638" t="str">
        <f>IF($C9300="","",IFERROR(_xlfn.XLOOKUP($C9300,'1.PrepList'!$I$2:$I$1500,'1.PrepList'!$H$2:$H$1500,"")&amp;"",""))</f>
        <v/>
      </c>
      <c r="D9300" s="638" t="str">
        <f>IF($C9300="","",IFERROR(_xlfn.XLOOKUP($C9300,'1.PrepList'!$I$2:$I$1500,'1.PrepList'!$J$2:$J$1500,"")&amp;"",""))</f>
        <v/>
      </c>
      <c r="E9300" s="638" t="str">
        <f>IF($C9300="","",IFERROR(_xlfn.XLOOKUP($C9300,'1.PrepList'!$I$2:$I$1500,'1.PrepList'!$N$2:$N$1500,"")&amp;"",""))</f>
        <v/>
      </c>
      <c r="F9300" s="638" t="str">
        <f>IF($C9300="","",IFERROR(_xlfn.XLOOKUP($C9300,'1.PrepList'!$I$2:$I$1500,'1.PrepList'!$K$2:$K$1500,"")&amp;"",""))</f>
        <v/>
      </c>
      <c r="H9300" s="644" t="str">
        <f>IF($C9300="","",IFERROR(IF(_xlfn.XLOOKUP($C9300,tbl_StartedStatus[Bold ID],tbl_StartedStatus[Started])="Started","Yes",IF(_xlfn.XLOOKUP($C9300,tbl_StartedStatus[Bold ID],tbl_StartedStatus[Started])="No Show","No Show","")),""))</f>
        <v/>
      </c>
    </row>
    <row r="9301" spans="1:8" ht="15" customHeight="1" thickBot="1">
      <c r="A9301" s="38" t="str">
        <f>IF($C9301="","",IFERROR(_xlfn.XLOOKUP($C9301,'1.PrepList'!$I$2:$I$1500,'1.PrepList'!$G$2:$G$1500,"")&amp;"",""))</f>
        <v/>
      </c>
      <c r="B9301" s="638" t="str">
        <f>IF($C9301="","",IFERROR(_xlfn.XLOOKUP($C9301,'1.PrepList'!$I$2:$I$1500,'1.PrepList'!$H$2:$H$1500,"")&amp;"",""))</f>
        <v/>
      </c>
      <c r="D9301" s="638" t="str">
        <f>IF($C9301="","",IFERROR(_xlfn.XLOOKUP($C9301,'1.PrepList'!$I$2:$I$1500,'1.PrepList'!$J$2:$J$1500,"")&amp;"",""))</f>
        <v/>
      </c>
      <c r="E9301" s="638" t="str">
        <f>IF($C9301="","",IFERROR(_xlfn.XLOOKUP($C9301,'1.PrepList'!$I$2:$I$1500,'1.PrepList'!$N$2:$N$1500,"")&amp;"",""))</f>
        <v/>
      </c>
      <c r="F9301" s="638" t="str">
        <f>IF($C9301="","",IFERROR(_xlfn.XLOOKUP($C9301,'1.PrepList'!$I$2:$I$1500,'1.PrepList'!$K$2:$K$1500,"")&amp;"",""))</f>
        <v/>
      </c>
      <c r="H9301" s="644" t="str">
        <f>IF($C9301="","",IFERROR(IF(_xlfn.XLOOKUP($C9301,tbl_StartedStatus[Bold ID],tbl_StartedStatus[Started])="Started","Yes",IF(_xlfn.XLOOKUP($C9301,tbl_StartedStatus[Bold ID],tbl_StartedStatus[Started])="No Show","No Show","")),""))</f>
        <v/>
      </c>
    </row>
    <row r="9302" spans="1:8" ht="15" customHeight="1" thickBot="1">
      <c r="A9302" s="38" t="str">
        <f>IF($C9302="","",IFERROR(_xlfn.XLOOKUP($C9302,'1.PrepList'!$I$2:$I$1500,'1.PrepList'!$G$2:$G$1500,"")&amp;"",""))</f>
        <v/>
      </c>
      <c r="B9302" s="638" t="str">
        <f>IF($C9302="","",IFERROR(_xlfn.XLOOKUP($C9302,'1.PrepList'!$I$2:$I$1500,'1.PrepList'!$H$2:$H$1500,"")&amp;"",""))</f>
        <v/>
      </c>
      <c r="D9302" s="638" t="str">
        <f>IF($C9302="","",IFERROR(_xlfn.XLOOKUP($C9302,'1.PrepList'!$I$2:$I$1500,'1.PrepList'!$J$2:$J$1500,"")&amp;"",""))</f>
        <v/>
      </c>
      <c r="E9302" s="638" t="str">
        <f>IF($C9302="","",IFERROR(_xlfn.XLOOKUP($C9302,'1.PrepList'!$I$2:$I$1500,'1.PrepList'!$N$2:$N$1500,"")&amp;"",""))</f>
        <v/>
      </c>
      <c r="F9302" s="638" t="str">
        <f>IF($C9302="","",IFERROR(_xlfn.XLOOKUP($C9302,'1.PrepList'!$I$2:$I$1500,'1.PrepList'!$K$2:$K$1500,"")&amp;"",""))</f>
        <v/>
      </c>
      <c r="H9302" s="644" t="str">
        <f>IF($C9302="","",IFERROR(IF(_xlfn.XLOOKUP($C9302,tbl_StartedStatus[Bold ID],tbl_StartedStatus[Started])="Started","Yes",IF(_xlfn.XLOOKUP($C9302,tbl_StartedStatus[Bold ID],tbl_StartedStatus[Started])="No Show","No Show","")),""))</f>
        <v/>
      </c>
    </row>
    <row r="9303" spans="1:8" ht="15" customHeight="1" thickBot="1">
      <c r="A9303" s="38" t="str">
        <f>IF($C9303="","",IFERROR(_xlfn.XLOOKUP($C9303,'1.PrepList'!$I$2:$I$1500,'1.PrepList'!$G$2:$G$1500,"")&amp;"",""))</f>
        <v/>
      </c>
      <c r="B9303" s="638" t="str">
        <f>IF($C9303="","",IFERROR(_xlfn.XLOOKUP($C9303,'1.PrepList'!$I$2:$I$1500,'1.PrepList'!$H$2:$H$1500,"")&amp;"",""))</f>
        <v/>
      </c>
      <c r="D9303" s="638" t="str">
        <f>IF($C9303="","",IFERROR(_xlfn.XLOOKUP($C9303,'1.PrepList'!$I$2:$I$1500,'1.PrepList'!$J$2:$J$1500,"")&amp;"",""))</f>
        <v/>
      </c>
      <c r="E9303" s="638" t="str">
        <f>IF($C9303="","",IFERROR(_xlfn.XLOOKUP($C9303,'1.PrepList'!$I$2:$I$1500,'1.PrepList'!$N$2:$N$1500,"")&amp;"",""))</f>
        <v/>
      </c>
      <c r="F9303" s="638" t="str">
        <f>IF($C9303="","",IFERROR(_xlfn.XLOOKUP($C9303,'1.PrepList'!$I$2:$I$1500,'1.PrepList'!$K$2:$K$1500,"")&amp;"",""))</f>
        <v/>
      </c>
      <c r="H9303" s="644" t="str">
        <f>IF($C9303="","",IFERROR(IF(_xlfn.XLOOKUP($C9303,tbl_StartedStatus[Bold ID],tbl_StartedStatus[Started])="Started","Yes",IF(_xlfn.XLOOKUP($C9303,tbl_StartedStatus[Bold ID],tbl_StartedStatus[Started])="No Show","No Show","")),""))</f>
        <v/>
      </c>
    </row>
    <row r="9304" spans="1:8" ht="15" customHeight="1" thickBot="1">
      <c r="A9304" s="38" t="str">
        <f>IF($C9304="","",IFERROR(_xlfn.XLOOKUP($C9304,'1.PrepList'!$I$2:$I$1500,'1.PrepList'!$G$2:$G$1500,"")&amp;"",""))</f>
        <v/>
      </c>
      <c r="B9304" s="638" t="str">
        <f>IF($C9304="","",IFERROR(_xlfn.XLOOKUP($C9304,'1.PrepList'!$I$2:$I$1500,'1.PrepList'!$H$2:$H$1500,"")&amp;"",""))</f>
        <v/>
      </c>
      <c r="D9304" s="638" t="str">
        <f>IF($C9304="","",IFERROR(_xlfn.XLOOKUP($C9304,'1.PrepList'!$I$2:$I$1500,'1.PrepList'!$J$2:$J$1500,"")&amp;"",""))</f>
        <v/>
      </c>
      <c r="E9304" s="638" t="str">
        <f>IF($C9304="","",IFERROR(_xlfn.XLOOKUP($C9304,'1.PrepList'!$I$2:$I$1500,'1.PrepList'!$N$2:$N$1500,"")&amp;"",""))</f>
        <v/>
      </c>
      <c r="F9304" s="638" t="str">
        <f>IF($C9304="","",IFERROR(_xlfn.XLOOKUP($C9304,'1.PrepList'!$I$2:$I$1500,'1.PrepList'!$K$2:$K$1500,"")&amp;"",""))</f>
        <v/>
      </c>
      <c r="H9304" s="644" t="str">
        <f>IF($C9304="","",IFERROR(IF(_xlfn.XLOOKUP($C9304,tbl_StartedStatus[Bold ID],tbl_StartedStatus[Started])="Started","Yes",IF(_xlfn.XLOOKUP($C9304,tbl_StartedStatus[Bold ID],tbl_StartedStatus[Started])="No Show","No Show","")),""))</f>
        <v/>
      </c>
    </row>
    <row r="9305" spans="1:8" ht="15" customHeight="1" thickBot="1">
      <c r="A9305" s="38" t="str">
        <f>IF($C9305="","",IFERROR(_xlfn.XLOOKUP($C9305,'1.PrepList'!$I$2:$I$1500,'1.PrepList'!$G$2:$G$1500,"")&amp;"",""))</f>
        <v/>
      </c>
      <c r="B9305" s="638" t="str">
        <f>IF($C9305="","",IFERROR(_xlfn.XLOOKUP($C9305,'1.PrepList'!$I$2:$I$1500,'1.PrepList'!$H$2:$H$1500,"")&amp;"",""))</f>
        <v/>
      </c>
      <c r="D9305" s="638" t="str">
        <f>IF($C9305="","",IFERROR(_xlfn.XLOOKUP($C9305,'1.PrepList'!$I$2:$I$1500,'1.PrepList'!$J$2:$J$1500,"")&amp;"",""))</f>
        <v/>
      </c>
      <c r="E9305" s="638" t="str">
        <f>IF($C9305="","",IFERROR(_xlfn.XLOOKUP($C9305,'1.PrepList'!$I$2:$I$1500,'1.PrepList'!$N$2:$N$1500,"")&amp;"",""))</f>
        <v/>
      </c>
      <c r="F9305" s="638" t="str">
        <f>IF($C9305="","",IFERROR(_xlfn.XLOOKUP($C9305,'1.PrepList'!$I$2:$I$1500,'1.PrepList'!$K$2:$K$1500,"")&amp;"",""))</f>
        <v/>
      </c>
      <c r="H9305" s="644" t="str">
        <f>IF($C9305="","",IFERROR(IF(_xlfn.XLOOKUP($C9305,tbl_StartedStatus[Bold ID],tbl_StartedStatus[Started])="Started","Yes",IF(_xlfn.XLOOKUP($C9305,tbl_StartedStatus[Bold ID],tbl_StartedStatus[Started])="No Show","No Show","")),""))</f>
        <v/>
      </c>
    </row>
    <row r="9306" spans="1:8" ht="15" customHeight="1" thickBot="1">
      <c r="A9306" s="38" t="str">
        <f>IF($C9306="","",IFERROR(_xlfn.XLOOKUP($C9306,'1.PrepList'!$I$2:$I$1500,'1.PrepList'!$G$2:$G$1500,"")&amp;"",""))</f>
        <v/>
      </c>
      <c r="B9306" s="638" t="str">
        <f>IF($C9306="","",IFERROR(_xlfn.XLOOKUP($C9306,'1.PrepList'!$I$2:$I$1500,'1.PrepList'!$H$2:$H$1500,"")&amp;"",""))</f>
        <v/>
      </c>
      <c r="D9306" s="638" t="str">
        <f>IF($C9306="","",IFERROR(_xlfn.XLOOKUP($C9306,'1.PrepList'!$I$2:$I$1500,'1.PrepList'!$J$2:$J$1500,"")&amp;"",""))</f>
        <v/>
      </c>
      <c r="E9306" s="638" t="str">
        <f>IF($C9306="","",IFERROR(_xlfn.XLOOKUP($C9306,'1.PrepList'!$I$2:$I$1500,'1.PrepList'!$N$2:$N$1500,"")&amp;"",""))</f>
        <v/>
      </c>
      <c r="F9306" s="638" t="str">
        <f>IF($C9306="","",IFERROR(_xlfn.XLOOKUP($C9306,'1.PrepList'!$I$2:$I$1500,'1.PrepList'!$K$2:$K$1500,"")&amp;"",""))</f>
        <v/>
      </c>
      <c r="H9306" s="644" t="str">
        <f>IF($C9306="","",IFERROR(IF(_xlfn.XLOOKUP($C9306,tbl_StartedStatus[Bold ID],tbl_StartedStatus[Started])="Started","Yes",IF(_xlfn.XLOOKUP($C9306,tbl_StartedStatus[Bold ID],tbl_StartedStatus[Started])="No Show","No Show","")),""))</f>
        <v/>
      </c>
    </row>
    <row r="9307" spans="1:8" ht="15" customHeight="1" thickBot="1">
      <c r="A9307" s="38" t="str">
        <f>IF($C9307="","",IFERROR(_xlfn.XLOOKUP($C9307,'1.PrepList'!$I$2:$I$1500,'1.PrepList'!$G$2:$G$1500,"")&amp;"",""))</f>
        <v/>
      </c>
      <c r="B9307" s="638" t="str">
        <f>IF($C9307="","",IFERROR(_xlfn.XLOOKUP($C9307,'1.PrepList'!$I$2:$I$1500,'1.PrepList'!$H$2:$H$1500,"")&amp;"",""))</f>
        <v/>
      </c>
      <c r="D9307" s="638" t="str">
        <f>IF($C9307="","",IFERROR(_xlfn.XLOOKUP($C9307,'1.PrepList'!$I$2:$I$1500,'1.PrepList'!$J$2:$J$1500,"")&amp;"",""))</f>
        <v/>
      </c>
      <c r="E9307" s="638" t="str">
        <f>IF($C9307="","",IFERROR(_xlfn.XLOOKUP($C9307,'1.PrepList'!$I$2:$I$1500,'1.PrepList'!$N$2:$N$1500,"")&amp;"",""))</f>
        <v/>
      </c>
      <c r="F9307" s="638" t="str">
        <f>IF($C9307="","",IFERROR(_xlfn.XLOOKUP($C9307,'1.PrepList'!$I$2:$I$1500,'1.PrepList'!$K$2:$K$1500,"")&amp;"",""))</f>
        <v/>
      </c>
      <c r="H9307" s="644" t="str">
        <f>IF($C9307="","",IFERROR(IF(_xlfn.XLOOKUP($C9307,tbl_StartedStatus[Bold ID],tbl_StartedStatus[Started])="Started","Yes",IF(_xlfn.XLOOKUP($C9307,tbl_StartedStatus[Bold ID],tbl_StartedStatus[Started])="No Show","No Show","")),""))</f>
        <v/>
      </c>
    </row>
    <row r="9308" spans="1:8" ht="15" customHeight="1" thickBot="1">
      <c r="A9308" s="38" t="str">
        <f>IF($C9308="","",IFERROR(_xlfn.XLOOKUP($C9308,'1.PrepList'!$I$2:$I$1500,'1.PrepList'!$G$2:$G$1500,"")&amp;"",""))</f>
        <v/>
      </c>
      <c r="B9308" s="638" t="str">
        <f>IF($C9308="","",IFERROR(_xlfn.XLOOKUP($C9308,'1.PrepList'!$I$2:$I$1500,'1.PrepList'!$H$2:$H$1500,"")&amp;"",""))</f>
        <v/>
      </c>
      <c r="D9308" s="638" t="str">
        <f>IF($C9308="","",IFERROR(_xlfn.XLOOKUP($C9308,'1.PrepList'!$I$2:$I$1500,'1.PrepList'!$J$2:$J$1500,"")&amp;"",""))</f>
        <v/>
      </c>
      <c r="E9308" s="638" t="str">
        <f>IF($C9308="","",IFERROR(_xlfn.XLOOKUP($C9308,'1.PrepList'!$I$2:$I$1500,'1.PrepList'!$N$2:$N$1500,"")&amp;"",""))</f>
        <v/>
      </c>
      <c r="F9308" s="638" t="str">
        <f>IF($C9308="","",IFERROR(_xlfn.XLOOKUP($C9308,'1.PrepList'!$I$2:$I$1500,'1.PrepList'!$K$2:$K$1500,"")&amp;"",""))</f>
        <v/>
      </c>
      <c r="H9308" s="644" t="str">
        <f>IF($C9308="","",IFERROR(IF(_xlfn.XLOOKUP($C9308,tbl_StartedStatus[Bold ID],tbl_StartedStatus[Started])="Started","Yes",IF(_xlfn.XLOOKUP($C9308,tbl_StartedStatus[Bold ID],tbl_StartedStatus[Started])="No Show","No Show","")),""))</f>
        <v/>
      </c>
    </row>
    <row r="9309" spans="1:8" ht="15" customHeight="1" thickBot="1">
      <c r="A9309" s="38" t="str">
        <f>IF($C9309="","",IFERROR(_xlfn.XLOOKUP($C9309,'1.PrepList'!$I$2:$I$1500,'1.PrepList'!$G$2:$G$1500,"")&amp;"",""))</f>
        <v/>
      </c>
      <c r="B9309" s="638" t="str">
        <f>IF($C9309="","",IFERROR(_xlfn.XLOOKUP($C9309,'1.PrepList'!$I$2:$I$1500,'1.PrepList'!$H$2:$H$1500,"")&amp;"",""))</f>
        <v/>
      </c>
      <c r="D9309" s="638" t="str">
        <f>IF($C9309="","",IFERROR(_xlfn.XLOOKUP($C9309,'1.PrepList'!$I$2:$I$1500,'1.PrepList'!$J$2:$J$1500,"")&amp;"",""))</f>
        <v/>
      </c>
      <c r="E9309" s="638" t="str">
        <f>IF($C9309="","",IFERROR(_xlfn.XLOOKUP($C9309,'1.PrepList'!$I$2:$I$1500,'1.PrepList'!$N$2:$N$1500,"")&amp;"",""))</f>
        <v/>
      </c>
      <c r="F9309" s="638" t="str">
        <f>IF($C9309="","",IFERROR(_xlfn.XLOOKUP($C9309,'1.PrepList'!$I$2:$I$1500,'1.PrepList'!$K$2:$K$1500,"")&amp;"",""))</f>
        <v/>
      </c>
      <c r="H9309" s="644" t="str">
        <f>IF($C9309="","",IFERROR(IF(_xlfn.XLOOKUP($C9309,tbl_StartedStatus[Bold ID],tbl_StartedStatus[Started])="Started","Yes",IF(_xlfn.XLOOKUP($C9309,tbl_StartedStatus[Bold ID],tbl_StartedStatus[Started])="No Show","No Show","")),""))</f>
        <v/>
      </c>
    </row>
    <row r="9310" spans="1:8" ht="15" customHeight="1" thickBot="1">
      <c r="A9310" s="38" t="str">
        <f>IF($C9310="","",IFERROR(_xlfn.XLOOKUP($C9310,'1.PrepList'!$I$2:$I$1500,'1.PrepList'!$G$2:$G$1500,"")&amp;"",""))</f>
        <v/>
      </c>
      <c r="B9310" s="638" t="str">
        <f>IF($C9310="","",IFERROR(_xlfn.XLOOKUP($C9310,'1.PrepList'!$I$2:$I$1500,'1.PrepList'!$H$2:$H$1500,"")&amp;"",""))</f>
        <v/>
      </c>
      <c r="D9310" s="638" t="str">
        <f>IF($C9310="","",IFERROR(_xlfn.XLOOKUP($C9310,'1.PrepList'!$I$2:$I$1500,'1.PrepList'!$J$2:$J$1500,"")&amp;"",""))</f>
        <v/>
      </c>
      <c r="E9310" s="638" t="str">
        <f>IF($C9310="","",IFERROR(_xlfn.XLOOKUP($C9310,'1.PrepList'!$I$2:$I$1500,'1.PrepList'!$N$2:$N$1500,"")&amp;"",""))</f>
        <v/>
      </c>
      <c r="F9310" s="638" t="str">
        <f>IF($C9310="","",IFERROR(_xlfn.XLOOKUP($C9310,'1.PrepList'!$I$2:$I$1500,'1.PrepList'!$K$2:$K$1500,"")&amp;"",""))</f>
        <v/>
      </c>
      <c r="H9310" s="644" t="str">
        <f>IF($C9310="","",IFERROR(IF(_xlfn.XLOOKUP($C9310,tbl_StartedStatus[Bold ID],tbl_StartedStatus[Started])="Started","Yes",IF(_xlfn.XLOOKUP($C9310,tbl_StartedStatus[Bold ID],tbl_StartedStatus[Started])="No Show","No Show","")),""))</f>
        <v/>
      </c>
    </row>
    <row r="9311" spans="1:8" ht="15" customHeight="1" thickBot="1">
      <c r="A9311" s="38" t="str">
        <f>IF($C9311="","",IFERROR(_xlfn.XLOOKUP($C9311,'1.PrepList'!$I$2:$I$1500,'1.PrepList'!$G$2:$G$1500,"")&amp;"",""))</f>
        <v/>
      </c>
      <c r="B9311" s="638" t="str">
        <f>IF($C9311="","",IFERROR(_xlfn.XLOOKUP($C9311,'1.PrepList'!$I$2:$I$1500,'1.PrepList'!$H$2:$H$1500,"")&amp;"",""))</f>
        <v/>
      </c>
      <c r="D9311" s="638" t="str">
        <f>IF($C9311="","",IFERROR(_xlfn.XLOOKUP($C9311,'1.PrepList'!$I$2:$I$1500,'1.PrepList'!$J$2:$J$1500,"")&amp;"",""))</f>
        <v/>
      </c>
      <c r="E9311" s="638" t="str">
        <f>IF($C9311="","",IFERROR(_xlfn.XLOOKUP($C9311,'1.PrepList'!$I$2:$I$1500,'1.PrepList'!$N$2:$N$1500,"")&amp;"",""))</f>
        <v/>
      </c>
      <c r="F9311" s="638" t="str">
        <f>IF($C9311="","",IFERROR(_xlfn.XLOOKUP($C9311,'1.PrepList'!$I$2:$I$1500,'1.PrepList'!$K$2:$K$1500,"")&amp;"",""))</f>
        <v/>
      </c>
      <c r="H9311" s="644" t="str">
        <f>IF($C9311="","",IFERROR(IF(_xlfn.XLOOKUP($C9311,tbl_StartedStatus[Bold ID],tbl_StartedStatus[Started])="Started","Yes",IF(_xlfn.XLOOKUP($C9311,tbl_StartedStatus[Bold ID],tbl_StartedStatus[Started])="No Show","No Show","")),""))</f>
        <v/>
      </c>
    </row>
    <row r="9312" spans="1:8" ht="15" customHeight="1" thickBot="1">
      <c r="A9312" s="38" t="str">
        <f>IF($C9312="","",IFERROR(_xlfn.XLOOKUP($C9312,'1.PrepList'!$I$2:$I$1500,'1.PrepList'!$G$2:$G$1500,"")&amp;"",""))</f>
        <v/>
      </c>
      <c r="B9312" s="638" t="str">
        <f>IF($C9312="","",IFERROR(_xlfn.XLOOKUP($C9312,'1.PrepList'!$I$2:$I$1500,'1.PrepList'!$H$2:$H$1500,"")&amp;"",""))</f>
        <v/>
      </c>
      <c r="D9312" s="638" t="str">
        <f>IF($C9312="","",IFERROR(_xlfn.XLOOKUP($C9312,'1.PrepList'!$I$2:$I$1500,'1.PrepList'!$J$2:$J$1500,"")&amp;"",""))</f>
        <v/>
      </c>
      <c r="E9312" s="638" t="str">
        <f>IF($C9312="","",IFERROR(_xlfn.XLOOKUP($C9312,'1.PrepList'!$I$2:$I$1500,'1.PrepList'!$N$2:$N$1500,"")&amp;"",""))</f>
        <v/>
      </c>
      <c r="F9312" s="638" t="str">
        <f>IF($C9312="","",IFERROR(_xlfn.XLOOKUP($C9312,'1.PrepList'!$I$2:$I$1500,'1.PrepList'!$K$2:$K$1500,"")&amp;"",""))</f>
        <v/>
      </c>
      <c r="H9312" s="644" t="str">
        <f>IF($C9312="","",IFERROR(IF(_xlfn.XLOOKUP($C9312,tbl_StartedStatus[Bold ID],tbl_StartedStatus[Started])="Started","Yes",IF(_xlfn.XLOOKUP($C9312,tbl_StartedStatus[Bold ID],tbl_StartedStatus[Started])="No Show","No Show","")),""))</f>
        <v/>
      </c>
    </row>
    <row r="9313" spans="1:8" ht="15" customHeight="1" thickBot="1">
      <c r="A9313" s="38" t="str">
        <f>IF($C9313="","",IFERROR(_xlfn.XLOOKUP($C9313,'1.PrepList'!$I$2:$I$1500,'1.PrepList'!$G$2:$G$1500,"")&amp;"",""))</f>
        <v/>
      </c>
      <c r="B9313" s="638" t="str">
        <f>IF($C9313="","",IFERROR(_xlfn.XLOOKUP($C9313,'1.PrepList'!$I$2:$I$1500,'1.PrepList'!$H$2:$H$1500,"")&amp;"",""))</f>
        <v/>
      </c>
      <c r="D9313" s="638" t="str">
        <f>IF($C9313="","",IFERROR(_xlfn.XLOOKUP($C9313,'1.PrepList'!$I$2:$I$1500,'1.PrepList'!$J$2:$J$1500,"")&amp;"",""))</f>
        <v/>
      </c>
      <c r="E9313" s="638" t="str">
        <f>IF($C9313="","",IFERROR(_xlfn.XLOOKUP($C9313,'1.PrepList'!$I$2:$I$1500,'1.PrepList'!$N$2:$N$1500,"")&amp;"",""))</f>
        <v/>
      </c>
      <c r="F9313" s="638" t="str">
        <f>IF($C9313="","",IFERROR(_xlfn.XLOOKUP($C9313,'1.PrepList'!$I$2:$I$1500,'1.PrepList'!$K$2:$K$1500,"")&amp;"",""))</f>
        <v/>
      </c>
      <c r="H9313" s="644" t="str">
        <f>IF($C9313="","",IFERROR(IF(_xlfn.XLOOKUP($C9313,tbl_StartedStatus[Bold ID],tbl_StartedStatus[Started])="Started","Yes",IF(_xlfn.XLOOKUP($C9313,tbl_StartedStatus[Bold ID],tbl_StartedStatus[Started])="No Show","No Show","")),""))</f>
        <v/>
      </c>
    </row>
    <row r="9314" spans="1:8" ht="15" customHeight="1" thickBot="1">
      <c r="A9314" s="38" t="str">
        <f>IF($C9314="","",IFERROR(_xlfn.XLOOKUP($C9314,'1.PrepList'!$I$2:$I$1500,'1.PrepList'!$G$2:$G$1500,"")&amp;"",""))</f>
        <v/>
      </c>
      <c r="B9314" s="638" t="str">
        <f>IF($C9314="","",IFERROR(_xlfn.XLOOKUP($C9314,'1.PrepList'!$I$2:$I$1500,'1.PrepList'!$H$2:$H$1500,"")&amp;"",""))</f>
        <v/>
      </c>
      <c r="D9314" s="638" t="str">
        <f>IF($C9314="","",IFERROR(_xlfn.XLOOKUP($C9314,'1.PrepList'!$I$2:$I$1500,'1.PrepList'!$J$2:$J$1500,"")&amp;"",""))</f>
        <v/>
      </c>
      <c r="E9314" s="638" t="str">
        <f>IF($C9314="","",IFERROR(_xlfn.XLOOKUP($C9314,'1.PrepList'!$I$2:$I$1500,'1.PrepList'!$N$2:$N$1500,"")&amp;"",""))</f>
        <v/>
      </c>
      <c r="F9314" s="638" t="str">
        <f>IF($C9314="","",IFERROR(_xlfn.XLOOKUP($C9314,'1.PrepList'!$I$2:$I$1500,'1.PrepList'!$K$2:$K$1500,"")&amp;"",""))</f>
        <v/>
      </c>
      <c r="H9314" s="644" t="str">
        <f>IF($C9314="","",IFERROR(IF(_xlfn.XLOOKUP($C9314,tbl_StartedStatus[Bold ID],tbl_StartedStatus[Started])="Started","Yes",IF(_xlfn.XLOOKUP($C9314,tbl_StartedStatus[Bold ID],tbl_StartedStatus[Started])="No Show","No Show","")),""))</f>
        <v/>
      </c>
    </row>
    <row r="9315" spans="1:8" ht="15" customHeight="1" thickBot="1">
      <c r="A9315" s="38" t="str">
        <f>IF($C9315="","",IFERROR(_xlfn.XLOOKUP($C9315,'1.PrepList'!$I$2:$I$1500,'1.PrepList'!$G$2:$G$1500,"")&amp;"",""))</f>
        <v/>
      </c>
      <c r="B9315" s="638" t="str">
        <f>IF($C9315="","",IFERROR(_xlfn.XLOOKUP($C9315,'1.PrepList'!$I$2:$I$1500,'1.PrepList'!$H$2:$H$1500,"")&amp;"",""))</f>
        <v/>
      </c>
      <c r="D9315" s="638" t="str">
        <f>IF($C9315="","",IFERROR(_xlfn.XLOOKUP($C9315,'1.PrepList'!$I$2:$I$1500,'1.PrepList'!$J$2:$J$1500,"")&amp;"",""))</f>
        <v/>
      </c>
      <c r="E9315" s="638" t="str">
        <f>IF($C9315="","",IFERROR(_xlfn.XLOOKUP($C9315,'1.PrepList'!$I$2:$I$1500,'1.PrepList'!$N$2:$N$1500,"")&amp;"",""))</f>
        <v/>
      </c>
      <c r="F9315" s="638" t="str">
        <f>IF($C9315="","",IFERROR(_xlfn.XLOOKUP($C9315,'1.PrepList'!$I$2:$I$1500,'1.PrepList'!$K$2:$K$1500,"")&amp;"",""))</f>
        <v/>
      </c>
      <c r="H9315" s="644" t="str">
        <f>IF($C9315="","",IFERROR(IF(_xlfn.XLOOKUP($C9315,tbl_StartedStatus[Bold ID],tbl_StartedStatus[Started])="Started","Yes",IF(_xlfn.XLOOKUP($C9315,tbl_StartedStatus[Bold ID],tbl_StartedStatus[Started])="No Show","No Show","")),""))</f>
        <v/>
      </c>
    </row>
    <row r="9316" spans="1:8" ht="15" customHeight="1" thickBot="1">
      <c r="A9316" s="38" t="str">
        <f>IF($C9316="","",IFERROR(_xlfn.XLOOKUP($C9316,'1.PrepList'!$I$2:$I$1500,'1.PrepList'!$G$2:$G$1500,"")&amp;"",""))</f>
        <v/>
      </c>
      <c r="B9316" s="638" t="str">
        <f>IF($C9316="","",IFERROR(_xlfn.XLOOKUP($C9316,'1.PrepList'!$I$2:$I$1500,'1.PrepList'!$H$2:$H$1500,"")&amp;"",""))</f>
        <v/>
      </c>
      <c r="D9316" s="638" t="str">
        <f>IF($C9316="","",IFERROR(_xlfn.XLOOKUP($C9316,'1.PrepList'!$I$2:$I$1500,'1.PrepList'!$J$2:$J$1500,"")&amp;"",""))</f>
        <v/>
      </c>
      <c r="E9316" s="638" t="str">
        <f>IF($C9316="","",IFERROR(_xlfn.XLOOKUP($C9316,'1.PrepList'!$I$2:$I$1500,'1.PrepList'!$N$2:$N$1500,"")&amp;"",""))</f>
        <v/>
      </c>
      <c r="F9316" s="638" t="str">
        <f>IF($C9316="","",IFERROR(_xlfn.XLOOKUP($C9316,'1.PrepList'!$I$2:$I$1500,'1.PrepList'!$K$2:$K$1500,"")&amp;"",""))</f>
        <v/>
      </c>
      <c r="H9316" s="644" t="str">
        <f>IF($C9316="","",IFERROR(IF(_xlfn.XLOOKUP($C9316,tbl_StartedStatus[Bold ID],tbl_StartedStatus[Started])="Started","Yes",IF(_xlfn.XLOOKUP($C9316,tbl_StartedStatus[Bold ID],tbl_StartedStatus[Started])="No Show","No Show","")),""))</f>
        <v/>
      </c>
    </row>
    <row r="9317" spans="1:8" ht="15" customHeight="1" thickBot="1">
      <c r="A9317" s="38" t="str">
        <f>IF($C9317="","",IFERROR(_xlfn.XLOOKUP($C9317,'1.PrepList'!$I$2:$I$1500,'1.PrepList'!$G$2:$G$1500,"")&amp;"",""))</f>
        <v/>
      </c>
      <c r="B9317" s="638" t="str">
        <f>IF($C9317="","",IFERROR(_xlfn.XLOOKUP($C9317,'1.PrepList'!$I$2:$I$1500,'1.PrepList'!$H$2:$H$1500,"")&amp;"",""))</f>
        <v/>
      </c>
      <c r="D9317" s="638" t="str">
        <f>IF($C9317="","",IFERROR(_xlfn.XLOOKUP($C9317,'1.PrepList'!$I$2:$I$1500,'1.PrepList'!$J$2:$J$1500,"")&amp;"",""))</f>
        <v/>
      </c>
      <c r="E9317" s="638" t="str">
        <f>IF($C9317="","",IFERROR(_xlfn.XLOOKUP($C9317,'1.PrepList'!$I$2:$I$1500,'1.PrepList'!$N$2:$N$1500,"")&amp;"",""))</f>
        <v/>
      </c>
      <c r="F9317" s="638" t="str">
        <f>IF($C9317="","",IFERROR(_xlfn.XLOOKUP($C9317,'1.PrepList'!$I$2:$I$1500,'1.PrepList'!$K$2:$K$1500,"")&amp;"",""))</f>
        <v/>
      </c>
      <c r="H9317" s="644" t="str">
        <f>IF($C9317="","",IFERROR(IF(_xlfn.XLOOKUP($C9317,tbl_StartedStatus[Bold ID],tbl_StartedStatus[Started])="Started","Yes",IF(_xlfn.XLOOKUP($C9317,tbl_StartedStatus[Bold ID],tbl_StartedStatus[Started])="No Show","No Show","")),""))</f>
        <v/>
      </c>
    </row>
    <row r="9318" spans="1:8" ht="15" customHeight="1" thickBot="1">
      <c r="A9318" s="38" t="str">
        <f>IF($C9318="","",IFERROR(_xlfn.XLOOKUP($C9318,'1.PrepList'!$I$2:$I$1500,'1.PrepList'!$G$2:$G$1500,"")&amp;"",""))</f>
        <v/>
      </c>
      <c r="B9318" s="638" t="str">
        <f>IF($C9318="","",IFERROR(_xlfn.XLOOKUP($C9318,'1.PrepList'!$I$2:$I$1500,'1.PrepList'!$H$2:$H$1500,"")&amp;"",""))</f>
        <v/>
      </c>
      <c r="D9318" s="638" t="str">
        <f>IF($C9318="","",IFERROR(_xlfn.XLOOKUP($C9318,'1.PrepList'!$I$2:$I$1500,'1.PrepList'!$J$2:$J$1500,"")&amp;"",""))</f>
        <v/>
      </c>
      <c r="E9318" s="638" t="str">
        <f>IF($C9318="","",IFERROR(_xlfn.XLOOKUP($C9318,'1.PrepList'!$I$2:$I$1500,'1.PrepList'!$N$2:$N$1500,"")&amp;"",""))</f>
        <v/>
      </c>
      <c r="F9318" s="638" t="str">
        <f>IF($C9318="","",IFERROR(_xlfn.XLOOKUP($C9318,'1.PrepList'!$I$2:$I$1500,'1.PrepList'!$K$2:$K$1500,"")&amp;"",""))</f>
        <v/>
      </c>
      <c r="H9318" s="644" t="str">
        <f>IF($C9318="","",IFERROR(IF(_xlfn.XLOOKUP($C9318,tbl_StartedStatus[Bold ID],tbl_StartedStatus[Started])="Started","Yes",IF(_xlfn.XLOOKUP($C9318,tbl_StartedStatus[Bold ID],tbl_StartedStatus[Started])="No Show","No Show","")),""))</f>
        <v/>
      </c>
    </row>
    <row r="9319" spans="1:8" ht="15" customHeight="1" thickBot="1">
      <c r="A9319" s="38" t="str">
        <f>IF($C9319="","",IFERROR(_xlfn.XLOOKUP($C9319,'1.PrepList'!$I$2:$I$1500,'1.PrepList'!$G$2:$G$1500,"")&amp;"",""))</f>
        <v/>
      </c>
      <c r="B9319" s="638" t="str">
        <f>IF($C9319="","",IFERROR(_xlfn.XLOOKUP($C9319,'1.PrepList'!$I$2:$I$1500,'1.PrepList'!$H$2:$H$1500,"")&amp;"",""))</f>
        <v/>
      </c>
      <c r="D9319" s="638" t="str">
        <f>IF($C9319="","",IFERROR(_xlfn.XLOOKUP($C9319,'1.PrepList'!$I$2:$I$1500,'1.PrepList'!$J$2:$J$1500,"")&amp;"",""))</f>
        <v/>
      </c>
      <c r="E9319" s="638" t="str">
        <f>IF($C9319="","",IFERROR(_xlfn.XLOOKUP($C9319,'1.PrepList'!$I$2:$I$1500,'1.PrepList'!$N$2:$N$1500,"")&amp;"",""))</f>
        <v/>
      </c>
      <c r="F9319" s="638" t="str">
        <f>IF($C9319="","",IFERROR(_xlfn.XLOOKUP($C9319,'1.PrepList'!$I$2:$I$1500,'1.PrepList'!$K$2:$K$1500,"")&amp;"",""))</f>
        <v/>
      </c>
      <c r="H9319" s="644" t="str">
        <f>IF($C9319="","",IFERROR(IF(_xlfn.XLOOKUP($C9319,tbl_StartedStatus[Bold ID],tbl_StartedStatus[Started])="Started","Yes",IF(_xlfn.XLOOKUP($C9319,tbl_StartedStatus[Bold ID],tbl_StartedStatus[Started])="No Show","No Show","")),""))</f>
        <v/>
      </c>
    </row>
    <row r="9320" spans="1:8" ht="15" customHeight="1" thickBot="1">
      <c r="A9320" s="38" t="str">
        <f>IF($C9320="","",IFERROR(_xlfn.XLOOKUP($C9320,'1.PrepList'!$I$2:$I$1500,'1.PrepList'!$G$2:$G$1500,"")&amp;"",""))</f>
        <v/>
      </c>
      <c r="B9320" s="638" t="str">
        <f>IF($C9320="","",IFERROR(_xlfn.XLOOKUP($C9320,'1.PrepList'!$I$2:$I$1500,'1.PrepList'!$H$2:$H$1500,"")&amp;"",""))</f>
        <v/>
      </c>
      <c r="D9320" s="638" t="str">
        <f>IF($C9320="","",IFERROR(_xlfn.XLOOKUP($C9320,'1.PrepList'!$I$2:$I$1500,'1.PrepList'!$J$2:$J$1500,"")&amp;"",""))</f>
        <v/>
      </c>
      <c r="E9320" s="638" t="str">
        <f>IF($C9320="","",IFERROR(_xlfn.XLOOKUP($C9320,'1.PrepList'!$I$2:$I$1500,'1.PrepList'!$N$2:$N$1500,"")&amp;"",""))</f>
        <v/>
      </c>
      <c r="F9320" s="638" t="str">
        <f>IF($C9320="","",IFERROR(_xlfn.XLOOKUP($C9320,'1.PrepList'!$I$2:$I$1500,'1.PrepList'!$K$2:$K$1500,"")&amp;"",""))</f>
        <v/>
      </c>
      <c r="H9320" s="644" t="str">
        <f>IF($C9320="","",IFERROR(IF(_xlfn.XLOOKUP($C9320,tbl_StartedStatus[Bold ID],tbl_StartedStatus[Started])="Started","Yes",IF(_xlfn.XLOOKUP($C9320,tbl_StartedStatus[Bold ID],tbl_StartedStatus[Started])="No Show","No Show","")),""))</f>
        <v/>
      </c>
    </row>
    <row r="9321" spans="1:8" ht="15" customHeight="1" thickBot="1">
      <c r="A9321" s="38" t="str">
        <f>IF($C9321="","",IFERROR(_xlfn.XLOOKUP($C9321,'1.PrepList'!$I$2:$I$1500,'1.PrepList'!$G$2:$G$1500,"")&amp;"",""))</f>
        <v/>
      </c>
      <c r="B9321" s="638" t="str">
        <f>IF($C9321="","",IFERROR(_xlfn.XLOOKUP($C9321,'1.PrepList'!$I$2:$I$1500,'1.PrepList'!$H$2:$H$1500,"")&amp;"",""))</f>
        <v/>
      </c>
      <c r="D9321" s="638" t="str">
        <f>IF($C9321="","",IFERROR(_xlfn.XLOOKUP($C9321,'1.PrepList'!$I$2:$I$1500,'1.PrepList'!$J$2:$J$1500,"")&amp;"",""))</f>
        <v/>
      </c>
      <c r="E9321" s="638" t="str">
        <f>IF($C9321="","",IFERROR(_xlfn.XLOOKUP($C9321,'1.PrepList'!$I$2:$I$1500,'1.PrepList'!$N$2:$N$1500,"")&amp;"",""))</f>
        <v/>
      </c>
      <c r="F9321" s="638" t="str">
        <f>IF($C9321="","",IFERROR(_xlfn.XLOOKUP($C9321,'1.PrepList'!$I$2:$I$1500,'1.PrepList'!$K$2:$K$1500,"")&amp;"",""))</f>
        <v/>
      </c>
      <c r="H9321" s="644" t="str">
        <f>IF($C9321="","",IFERROR(IF(_xlfn.XLOOKUP($C9321,tbl_StartedStatus[Bold ID],tbl_StartedStatus[Started])="Started","Yes",IF(_xlfn.XLOOKUP($C9321,tbl_StartedStatus[Bold ID],tbl_StartedStatus[Started])="No Show","No Show","")),""))</f>
        <v/>
      </c>
    </row>
    <row r="9322" spans="1:8" ht="15" customHeight="1" thickBot="1">
      <c r="A9322" s="38" t="str">
        <f>IF($C9322="","",IFERROR(_xlfn.XLOOKUP($C9322,'1.PrepList'!$I$2:$I$1500,'1.PrepList'!$G$2:$G$1500,"")&amp;"",""))</f>
        <v/>
      </c>
      <c r="B9322" s="638" t="str">
        <f>IF($C9322="","",IFERROR(_xlfn.XLOOKUP($C9322,'1.PrepList'!$I$2:$I$1500,'1.PrepList'!$H$2:$H$1500,"")&amp;"",""))</f>
        <v/>
      </c>
      <c r="D9322" s="638" t="str">
        <f>IF($C9322="","",IFERROR(_xlfn.XLOOKUP($C9322,'1.PrepList'!$I$2:$I$1500,'1.PrepList'!$J$2:$J$1500,"")&amp;"",""))</f>
        <v/>
      </c>
      <c r="E9322" s="638" t="str">
        <f>IF($C9322="","",IFERROR(_xlfn.XLOOKUP($C9322,'1.PrepList'!$I$2:$I$1500,'1.PrepList'!$N$2:$N$1500,"")&amp;"",""))</f>
        <v/>
      </c>
      <c r="F9322" s="638" t="str">
        <f>IF($C9322="","",IFERROR(_xlfn.XLOOKUP($C9322,'1.PrepList'!$I$2:$I$1500,'1.PrepList'!$K$2:$K$1500,"")&amp;"",""))</f>
        <v/>
      </c>
      <c r="H9322" s="644" t="str">
        <f>IF($C9322="","",IFERROR(IF(_xlfn.XLOOKUP($C9322,tbl_StartedStatus[Bold ID],tbl_StartedStatus[Started])="Started","Yes",IF(_xlfn.XLOOKUP($C9322,tbl_StartedStatus[Bold ID],tbl_StartedStatus[Started])="No Show","No Show","")),""))</f>
        <v/>
      </c>
    </row>
    <row r="9323" spans="1:8" ht="15" customHeight="1" thickBot="1">
      <c r="A9323" s="38" t="str">
        <f>IF($C9323="","",IFERROR(_xlfn.XLOOKUP($C9323,'1.PrepList'!$I$2:$I$1500,'1.PrepList'!$G$2:$G$1500,"")&amp;"",""))</f>
        <v/>
      </c>
      <c r="B9323" s="638" t="str">
        <f>IF($C9323="","",IFERROR(_xlfn.XLOOKUP($C9323,'1.PrepList'!$I$2:$I$1500,'1.PrepList'!$H$2:$H$1500,"")&amp;"",""))</f>
        <v/>
      </c>
      <c r="D9323" s="638" t="str">
        <f>IF($C9323="","",IFERROR(_xlfn.XLOOKUP($C9323,'1.PrepList'!$I$2:$I$1500,'1.PrepList'!$J$2:$J$1500,"")&amp;"",""))</f>
        <v/>
      </c>
      <c r="E9323" s="638" t="str">
        <f>IF($C9323="","",IFERROR(_xlfn.XLOOKUP($C9323,'1.PrepList'!$I$2:$I$1500,'1.PrepList'!$N$2:$N$1500,"")&amp;"",""))</f>
        <v/>
      </c>
      <c r="F9323" s="638" t="str">
        <f>IF($C9323="","",IFERROR(_xlfn.XLOOKUP($C9323,'1.PrepList'!$I$2:$I$1500,'1.PrepList'!$K$2:$K$1500,"")&amp;"",""))</f>
        <v/>
      </c>
      <c r="H9323" s="644" t="str">
        <f>IF($C9323="","",IFERROR(IF(_xlfn.XLOOKUP($C9323,tbl_StartedStatus[Bold ID],tbl_StartedStatus[Started])="Started","Yes",IF(_xlfn.XLOOKUP($C9323,tbl_StartedStatus[Bold ID],tbl_StartedStatus[Started])="No Show","No Show","")),""))</f>
        <v/>
      </c>
    </row>
    <row r="9324" spans="1:8" ht="15" customHeight="1" thickBot="1">
      <c r="A9324" s="38" t="str">
        <f>IF($C9324="","",IFERROR(_xlfn.XLOOKUP($C9324,'1.PrepList'!$I$2:$I$1500,'1.PrepList'!$G$2:$G$1500,"")&amp;"",""))</f>
        <v/>
      </c>
      <c r="B9324" s="638" t="str">
        <f>IF($C9324="","",IFERROR(_xlfn.XLOOKUP($C9324,'1.PrepList'!$I$2:$I$1500,'1.PrepList'!$H$2:$H$1500,"")&amp;"",""))</f>
        <v/>
      </c>
      <c r="D9324" s="638" t="str">
        <f>IF($C9324="","",IFERROR(_xlfn.XLOOKUP($C9324,'1.PrepList'!$I$2:$I$1500,'1.PrepList'!$J$2:$J$1500,"")&amp;"",""))</f>
        <v/>
      </c>
      <c r="E9324" s="638" t="str">
        <f>IF($C9324="","",IFERROR(_xlfn.XLOOKUP($C9324,'1.PrepList'!$I$2:$I$1500,'1.PrepList'!$N$2:$N$1500,"")&amp;"",""))</f>
        <v/>
      </c>
      <c r="F9324" s="638" t="str">
        <f>IF($C9324="","",IFERROR(_xlfn.XLOOKUP($C9324,'1.PrepList'!$I$2:$I$1500,'1.PrepList'!$K$2:$K$1500,"")&amp;"",""))</f>
        <v/>
      </c>
      <c r="H9324" s="644" t="str">
        <f>IF($C9324="","",IFERROR(IF(_xlfn.XLOOKUP($C9324,tbl_StartedStatus[Bold ID],tbl_StartedStatus[Started])="Started","Yes",IF(_xlfn.XLOOKUP($C9324,tbl_StartedStatus[Bold ID],tbl_StartedStatus[Started])="No Show","No Show","")),""))</f>
        <v/>
      </c>
    </row>
    <row r="9325" spans="1:8" ht="15" customHeight="1" thickBot="1">
      <c r="A9325" s="38" t="str">
        <f>IF($C9325="","",IFERROR(_xlfn.XLOOKUP($C9325,'1.PrepList'!$I$2:$I$1500,'1.PrepList'!$G$2:$G$1500,"")&amp;"",""))</f>
        <v/>
      </c>
      <c r="B9325" s="638" t="str">
        <f>IF($C9325="","",IFERROR(_xlfn.XLOOKUP($C9325,'1.PrepList'!$I$2:$I$1500,'1.PrepList'!$H$2:$H$1500,"")&amp;"",""))</f>
        <v/>
      </c>
      <c r="D9325" s="638" t="str">
        <f>IF($C9325="","",IFERROR(_xlfn.XLOOKUP($C9325,'1.PrepList'!$I$2:$I$1500,'1.PrepList'!$J$2:$J$1500,"")&amp;"",""))</f>
        <v/>
      </c>
      <c r="E9325" s="638" t="str">
        <f>IF($C9325="","",IFERROR(_xlfn.XLOOKUP($C9325,'1.PrepList'!$I$2:$I$1500,'1.PrepList'!$N$2:$N$1500,"")&amp;"",""))</f>
        <v/>
      </c>
      <c r="F9325" s="638" t="str">
        <f>IF($C9325="","",IFERROR(_xlfn.XLOOKUP($C9325,'1.PrepList'!$I$2:$I$1500,'1.PrepList'!$K$2:$K$1500,"")&amp;"",""))</f>
        <v/>
      </c>
      <c r="H9325" s="644" t="str">
        <f>IF($C9325="","",IFERROR(IF(_xlfn.XLOOKUP($C9325,tbl_StartedStatus[Bold ID],tbl_StartedStatus[Started])="Started","Yes",IF(_xlfn.XLOOKUP($C9325,tbl_StartedStatus[Bold ID],tbl_StartedStatus[Started])="No Show","No Show","")),""))</f>
        <v/>
      </c>
    </row>
    <row r="9326" spans="1:8" ht="15" customHeight="1" thickBot="1">
      <c r="A9326" s="38" t="str">
        <f>IF($C9326="","",IFERROR(_xlfn.XLOOKUP($C9326,'1.PrepList'!$I$2:$I$1500,'1.PrepList'!$G$2:$G$1500,"")&amp;"",""))</f>
        <v/>
      </c>
      <c r="B9326" s="638" t="str">
        <f>IF($C9326="","",IFERROR(_xlfn.XLOOKUP($C9326,'1.PrepList'!$I$2:$I$1500,'1.PrepList'!$H$2:$H$1500,"")&amp;"",""))</f>
        <v/>
      </c>
      <c r="D9326" s="638" t="str">
        <f>IF($C9326="","",IFERROR(_xlfn.XLOOKUP($C9326,'1.PrepList'!$I$2:$I$1500,'1.PrepList'!$J$2:$J$1500,"")&amp;"",""))</f>
        <v/>
      </c>
      <c r="E9326" s="638" t="str">
        <f>IF($C9326="","",IFERROR(_xlfn.XLOOKUP($C9326,'1.PrepList'!$I$2:$I$1500,'1.PrepList'!$N$2:$N$1500,"")&amp;"",""))</f>
        <v/>
      </c>
      <c r="F9326" s="638" t="str">
        <f>IF($C9326="","",IFERROR(_xlfn.XLOOKUP($C9326,'1.PrepList'!$I$2:$I$1500,'1.PrepList'!$K$2:$K$1500,"")&amp;"",""))</f>
        <v/>
      </c>
      <c r="H9326" s="644" t="str">
        <f>IF($C9326="","",IFERROR(IF(_xlfn.XLOOKUP($C9326,tbl_StartedStatus[Bold ID],tbl_StartedStatus[Started])="Started","Yes",IF(_xlfn.XLOOKUP($C9326,tbl_StartedStatus[Bold ID],tbl_StartedStatus[Started])="No Show","No Show","")),""))</f>
        <v/>
      </c>
    </row>
    <row r="9327" spans="1:8" ht="15" customHeight="1" thickBot="1">
      <c r="A9327" s="38" t="str">
        <f>IF($C9327="","",IFERROR(_xlfn.XLOOKUP($C9327,'1.PrepList'!$I$2:$I$1500,'1.PrepList'!$G$2:$G$1500,"")&amp;"",""))</f>
        <v/>
      </c>
      <c r="B9327" s="638" t="str">
        <f>IF($C9327="","",IFERROR(_xlfn.XLOOKUP($C9327,'1.PrepList'!$I$2:$I$1500,'1.PrepList'!$H$2:$H$1500,"")&amp;"",""))</f>
        <v/>
      </c>
      <c r="D9327" s="638" t="str">
        <f>IF($C9327="","",IFERROR(_xlfn.XLOOKUP($C9327,'1.PrepList'!$I$2:$I$1500,'1.PrepList'!$J$2:$J$1500,"")&amp;"",""))</f>
        <v/>
      </c>
      <c r="E9327" s="638" t="str">
        <f>IF($C9327="","",IFERROR(_xlfn.XLOOKUP($C9327,'1.PrepList'!$I$2:$I$1500,'1.PrepList'!$N$2:$N$1500,"")&amp;"",""))</f>
        <v/>
      </c>
      <c r="F9327" s="638" t="str">
        <f>IF($C9327="","",IFERROR(_xlfn.XLOOKUP($C9327,'1.PrepList'!$I$2:$I$1500,'1.PrepList'!$K$2:$K$1500,"")&amp;"",""))</f>
        <v/>
      </c>
      <c r="H9327" s="644" t="str">
        <f>IF($C9327="","",IFERROR(IF(_xlfn.XLOOKUP($C9327,tbl_StartedStatus[Bold ID],tbl_StartedStatus[Started])="Started","Yes",IF(_xlfn.XLOOKUP($C9327,tbl_StartedStatus[Bold ID],tbl_StartedStatus[Started])="No Show","No Show","")),""))</f>
        <v/>
      </c>
    </row>
    <row r="9328" spans="1:8" ht="15" customHeight="1" thickBot="1">
      <c r="A9328" s="38" t="str">
        <f>IF($C9328="","",IFERROR(_xlfn.XLOOKUP($C9328,'1.PrepList'!$I$2:$I$1500,'1.PrepList'!$G$2:$G$1500,"")&amp;"",""))</f>
        <v/>
      </c>
      <c r="B9328" s="638" t="str">
        <f>IF($C9328="","",IFERROR(_xlfn.XLOOKUP($C9328,'1.PrepList'!$I$2:$I$1500,'1.PrepList'!$H$2:$H$1500,"")&amp;"",""))</f>
        <v/>
      </c>
      <c r="D9328" s="638" t="str">
        <f>IF($C9328="","",IFERROR(_xlfn.XLOOKUP($C9328,'1.PrepList'!$I$2:$I$1500,'1.PrepList'!$J$2:$J$1500,"")&amp;"",""))</f>
        <v/>
      </c>
      <c r="E9328" s="638" t="str">
        <f>IF($C9328="","",IFERROR(_xlfn.XLOOKUP($C9328,'1.PrepList'!$I$2:$I$1500,'1.PrepList'!$N$2:$N$1500,"")&amp;"",""))</f>
        <v/>
      </c>
      <c r="F9328" s="638" t="str">
        <f>IF($C9328="","",IFERROR(_xlfn.XLOOKUP($C9328,'1.PrepList'!$I$2:$I$1500,'1.PrepList'!$K$2:$K$1500,"")&amp;"",""))</f>
        <v/>
      </c>
      <c r="H9328" s="644" t="str">
        <f>IF($C9328="","",IFERROR(IF(_xlfn.XLOOKUP($C9328,tbl_StartedStatus[Bold ID],tbl_StartedStatus[Started])="Started","Yes",IF(_xlfn.XLOOKUP($C9328,tbl_StartedStatus[Bold ID],tbl_StartedStatus[Started])="No Show","No Show","")),""))</f>
        <v/>
      </c>
    </row>
    <row r="9329" spans="1:8" ht="15" customHeight="1" thickBot="1">
      <c r="A9329" s="38" t="str">
        <f>IF($C9329="","",IFERROR(_xlfn.XLOOKUP($C9329,'1.PrepList'!$I$2:$I$1500,'1.PrepList'!$G$2:$G$1500,"")&amp;"",""))</f>
        <v/>
      </c>
      <c r="B9329" s="638" t="str">
        <f>IF($C9329="","",IFERROR(_xlfn.XLOOKUP($C9329,'1.PrepList'!$I$2:$I$1500,'1.PrepList'!$H$2:$H$1500,"")&amp;"",""))</f>
        <v/>
      </c>
      <c r="D9329" s="638" t="str">
        <f>IF($C9329="","",IFERROR(_xlfn.XLOOKUP($C9329,'1.PrepList'!$I$2:$I$1500,'1.PrepList'!$J$2:$J$1500,"")&amp;"",""))</f>
        <v/>
      </c>
      <c r="E9329" s="638" t="str">
        <f>IF($C9329="","",IFERROR(_xlfn.XLOOKUP($C9329,'1.PrepList'!$I$2:$I$1500,'1.PrepList'!$N$2:$N$1500,"")&amp;"",""))</f>
        <v/>
      </c>
      <c r="F9329" s="638" t="str">
        <f>IF($C9329="","",IFERROR(_xlfn.XLOOKUP($C9329,'1.PrepList'!$I$2:$I$1500,'1.PrepList'!$K$2:$K$1500,"")&amp;"",""))</f>
        <v/>
      </c>
      <c r="H9329" s="644" t="str">
        <f>IF($C9329="","",IFERROR(IF(_xlfn.XLOOKUP($C9329,tbl_StartedStatus[Bold ID],tbl_StartedStatus[Started])="Started","Yes",IF(_xlfn.XLOOKUP($C9329,tbl_StartedStatus[Bold ID],tbl_StartedStatus[Started])="No Show","No Show","")),""))</f>
        <v/>
      </c>
    </row>
    <row r="9330" spans="1:8" ht="15" customHeight="1" thickBot="1">
      <c r="A9330" s="38" t="str">
        <f>IF($C9330="","",IFERROR(_xlfn.XLOOKUP($C9330,'1.PrepList'!$I$2:$I$1500,'1.PrepList'!$G$2:$G$1500,"")&amp;"",""))</f>
        <v/>
      </c>
      <c r="B9330" s="638" t="str">
        <f>IF($C9330="","",IFERROR(_xlfn.XLOOKUP($C9330,'1.PrepList'!$I$2:$I$1500,'1.PrepList'!$H$2:$H$1500,"")&amp;"",""))</f>
        <v/>
      </c>
      <c r="D9330" s="638" t="str">
        <f>IF($C9330="","",IFERROR(_xlfn.XLOOKUP($C9330,'1.PrepList'!$I$2:$I$1500,'1.PrepList'!$J$2:$J$1500,"")&amp;"",""))</f>
        <v/>
      </c>
      <c r="E9330" s="638" t="str">
        <f>IF($C9330="","",IFERROR(_xlfn.XLOOKUP($C9330,'1.PrepList'!$I$2:$I$1500,'1.PrepList'!$N$2:$N$1500,"")&amp;"",""))</f>
        <v/>
      </c>
      <c r="F9330" s="638" t="str">
        <f>IF($C9330="","",IFERROR(_xlfn.XLOOKUP($C9330,'1.PrepList'!$I$2:$I$1500,'1.PrepList'!$K$2:$K$1500,"")&amp;"",""))</f>
        <v/>
      </c>
      <c r="H9330" s="644" t="str">
        <f>IF($C9330="","",IFERROR(IF(_xlfn.XLOOKUP($C9330,tbl_StartedStatus[Bold ID],tbl_StartedStatus[Started])="Started","Yes",IF(_xlfn.XLOOKUP($C9330,tbl_StartedStatus[Bold ID],tbl_StartedStatus[Started])="No Show","No Show","")),""))</f>
        <v/>
      </c>
    </row>
    <row r="9331" spans="1:8" ht="15" customHeight="1" thickBot="1">
      <c r="A9331" s="38" t="str">
        <f>IF($C9331="","",IFERROR(_xlfn.XLOOKUP($C9331,'1.PrepList'!$I$2:$I$1500,'1.PrepList'!$G$2:$G$1500,"")&amp;"",""))</f>
        <v/>
      </c>
      <c r="B9331" s="638" t="str">
        <f>IF($C9331="","",IFERROR(_xlfn.XLOOKUP($C9331,'1.PrepList'!$I$2:$I$1500,'1.PrepList'!$H$2:$H$1500,"")&amp;"",""))</f>
        <v/>
      </c>
      <c r="D9331" s="638" t="str">
        <f>IF($C9331="","",IFERROR(_xlfn.XLOOKUP($C9331,'1.PrepList'!$I$2:$I$1500,'1.PrepList'!$J$2:$J$1500,"")&amp;"",""))</f>
        <v/>
      </c>
      <c r="E9331" s="638" t="str">
        <f>IF($C9331="","",IFERROR(_xlfn.XLOOKUP($C9331,'1.PrepList'!$I$2:$I$1500,'1.PrepList'!$N$2:$N$1500,"")&amp;"",""))</f>
        <v/>
      </c>
      <c r="F9331" s="638" t="str">
        <f>IF($C9331="","",IFERROR(_xlfn.XLOOKUP($C9331,'1.PrepList'!$I$2:$I$1500,'1.PrepList'!$K$2:$K$1500,"")&amp;"",""))</f>
        <v/>
      </c>
      <c r="H9331" s="644" t="str">
        <f>IF($C9331="","",IFERROR(IF(_xlfn.XLOOKUP($C9331,tbl_StartedStatus[Bold ID],tbl_StartedStatus[Started])="Started","Yes",IF(_xlfn.XLOOKUP($C9331,tbl_StartedStatus[Bold ID],tbl_StartedStatus[Started])="No Show","No Show","")),""))</f>
        <v/>
      </c>
    </row>
    <row r="9332" spans="1:8" ht="15" customHeight="1" thickBot="1">
      <c r="A9332" s="38" t="str">
        <f>IF($C9332="","",IFERROR(_xlfn.XLOOKUP($C9332,'1.PrepList'!$I$2:$I$1500,'1.PrepList'!$G$2:$G$1500,"")&amp;"",""))</f>
        <v/>
      </c>
      <c r="B9332" s="638" t="str">
        <f>IF($C9332="","",IFERROR(_xlfn.XLOOKUP($C9332,'1.PrepList'!$I$2:$I$1500,'1.PrepList'!$H$2:$H$1500,"")&amp;"",""))</f>
        <v/>
      </c>
      <c r="D9332" s="638" t="str">
        <f>IF($C9332="","",IFERROR(_xlfn.XLOOKUP($C9332,'1.PrepList'!$I$2:$I$1500,'1.PrepList'!$J$2:$J$1500,"")&amp;"",""))</f>
        <v/>
      </c>
      <c r="E9332" s="638" t="str">
        <f>IF($C9332="","",IFERROR(_xlfn.XLOOKUP($C9332,'1.PrepList'!$I$2:$I$1500,'1.PrepList'!$N$2:$N$1500,"")&amp;"",""))</f>
        <v/>
      </c>
      <c r="F9332" s="638" t="str">
        <f>IF($C9332="","",IFERROR(_xlfn.XLOOKUP($C9332,'1.PrepList'!$I$2:$I$1500,'1.PrepList'!$K$2:$K$1500,"")&amp;"",""))</f>
        <v/>
      </c>
      <c r="H9332" s="644" t="str">
        <f>IF($C9332="","",IFERROR(IF(_xlfn.XLOOKUP($C9332,tbl_StartedStatus[Bold ID],tbl_StartedStatus[Started])="Started","Yes",IF(_xlfn.XLOOKUP($C9332,tbl_StartedStatus[Bold ID],tbl_StartedStatus[Started])="No Show","No Show","")),""))</f>
        <v/>
      </c>
    </row>
    <row r="9333" spans="1:8" ht="15" customHeight="1" thickBot="1">
      <c r="A9333" s="38" t="str">
        <f>IF($C9333="","",IFERROR(_xlfn.XLOOKUP($C9333,'1.PrepList'!$I$2:$I$1500,'1.PrepList'!$G$2:$G$1500,"")&amp;"",""))</f>
        <v/>
      </c>
      <c r="B9333" s="638" t="str">
        <f>IF($C9333="","",IFERROR(_xlfn.XLOOKUP($C9333,'1.PrepList'!$I$2:$I$1500,'1.PrepList'!$H$2:$H$1500,"")&amp;"",""))</f>
        <v/>
      </c>
      <c r="D9333" s="638" t="str">
        <f>IF($C9333="","",IFERROR(_xlfn.XLOOKUP($C9333,'1.PrepList'!$I$2:$I$1500,'1.PrepList'!$J$2:$J$1500,"")&amp;"",""))</f>
        <v/>
      </c>
      <c r="E9333" s="638" t="str">
        <f>IF($C9333="","",IFERROR(_xlfn.XLOOKUP($C9333,'1.PrepList'!$I$2:$I$1500,'1.PrepList'!$N$2:$N$1500,"")&amp;"",""))</f>
        <v/>
      </c>
      <c r="F9333" s="638" t="str">
        <f>IF($C9333="","",IFERROR(_xlfn.XLOOKUP($C9333,'1.PrepList'!$I$2:$I$1500,'1.PrepList'!$K$2:$K$1500,"")&amp;"",""))</f>
        <v/>
      </c>
      <c r="H9333" s="644" t="str">
        <f>IF($C9333="","",IFERROR(IF(_xlfn.XLOOKUP($C9333,tbl_StartedStatus[Bold ID],tbl_StartedStatus[Started])="Started","Yes",IF(_xlfn.XLOOKUP($C9333,tbl_StartedStatus[Bold ID],tbl_StartedStatus[Started])="No Show","No Show","")),""))</f>
        <v/>
      </c>
    </row>
    <row r="9334" spans="1:8" ht="15" customHeight="1" thickBot="1">
      <c r="A9334" s="38" t="str">
        <f>IF($C9334="","",IFERROR(_xlfn.XLOOKUP($C9334,'1.PrepList'!$I$2:$I$1500,'1.PrepList'!$G$2:$G$1500,"")&amp;"",""))</f>
        <v/>
      </c>
      <c r="B9334" s="638" t="str">
        <f>IF($C9334="","",IFERROR(_xlfn.XLOOKUP($C9334,'1.PrepList'!$I$2:$I$1500,'1.PrepList'!$H$2:$H$1500,"")&amp;"",""))</f>
        <v/>
      </c>
      <c r="D9334" s="638" t="str">
        <f>IF($C9334="","",IFERROR(_xlfn.XLOOKUP($C9334,'1.PrepList'!$I$2:$I$1500,'1.PrepList'!$J$2:$J$1500,"")&amp;"",""))</f>
        <v/>
      </c>
      <c r="E9334" s="638" t="str">
        <f>IF($C9334="","",IFERROR(_xlfn.XLOOKUP($C9334,'1.PrepList'!$I$2:$I$1500,'1.PrepList'!$N$2:$N$1500,"")&amp;"",""))</f>
        <v/>
      </c>
      <c r="F9334" s="638" t="str">
        <f>IF($C9334="","",IFERROR(_xlfn.XLOOKUP($C9334,'1.PrepList'!$I$2:$I$1500,'1.PrepList'!$K$2:$K$1500,"")&amp;"",""))</f>
        <v/>
      </c>
      <c r="H9334" s="644" t="str">
        <f>IF($C9334="","",IFERROR(IF(_xlfn.XLOOKUP($C9334,tbl_StartedStatus[Bold ID],tbl_StartedStatus[Started])="Started","Yes",IF(_xlfn.XLOOKUP($C9334,tbl_StartedStatus[Bold ID],tbl_StartedStatus[Started])="No Show","No Show","")),""))</f>
        <v/>
      </c>
    </row>
    <row r="9335" spans="1:8" ht="15" customHeight="1" thickBot="1">
      <c r="A9335" s="38" t="str">
        <f>IF($C9335="","",IFERROR(_xlfn.XLOOKUP($C9335,'1.PrepList'!$I$2:$I$1500,'1.PrepList'!$G$2:$G$1500,"")&amp;"",""))</f>
        <v/>
      </c>
      <c r="B9335" s="638" t="str">
        <f>IF($C9335="","",IFERROR(_xlfn.XLOOKUP($C9335,'1.PrepList'!$I$2:$I$1500,'1.PrepList'!$H$2:$H$1500,"")&amp;"",""))</f>
        <v/>
      </c>
      <c r="D9335" s="638" t="str">
        <f>IF($C9335="","",IFERROR(_xlfn.XLOOKUP($C9335,'1.PrepList'!$I$2:$I$1500,'1.PrepList'!$J$2:$J$1500,"")&amp;"",""))</f>
        <v/>
      </c>
      <c r="E9335" s="638" t="str">
        <f>IF($C9335="","",IFERROR(_xlfn.XLOOKUP($C9335,'1.PrepList'!$I$2:$I$1500,'1.PrepList'!$N$2:$N$1500,"")&amp;"",""))</f>
        <v/>
      </c>
      <c r="F9335" s="638" t="str">
        <f>IF($C9335="","",IFERROR(_xlfn.XLOOKUP($C9335,'1.PrepList'!$I$2:$I$1500,'1.PrepList'!$K$2:$K$1500,"")&amp;"",""))</f>
        <v/>
      </c>
      <c r="H9335" s="644" t="str">
        <f>IF($C9335="","",IFERROR(IF(_xlfn.XLOOKUP($C9335,tbl_StartedStatus[Bold ID],tbl_StartedStatus[Started])="Started","Yes",IF(_xlfn.XLOOKUP($C9335,tbl_StartedStatus[Bold ID],tbl_StartedStatus[Started])="No Show","No Show","")),""))</f>
        <v/>
      </c>
    </row>
    <row r="9336" spans="1:8" ht="15" customHeight="1" thickBot="1">
      <c r="A9336" s="38" t="str">
        <f>IF($C9336="","",IFERROR(_xlfn.XLOOKUP($C9336,'1.PrepList'!$I$2:$I$1500,'1.PrepList'!$G$2:$G$1500,"")&amp;"",""))</f>
        <v/>
      </c>
      <c r="B9336" s="638" t="str">
        <f>IF($C9336="","",IFERROR(_xlfn.XLOOKUP($C9336,'1.PrepList'!$I$2:$I$1500,'1.PrepList'!$H$2:$H$1500,"")&amp;"",""))</f>
        <v/>
      </c>
      <c r="D9336" s="638" t="str">
        <f>IF($C9336="","",IFERROR(_xlfn.XLOOKUP($C9336,'1.PrepList'!$I$2:$I$1500,'1.PrepList'!$J$2:$J$1500,"")&amp;"",""))</f>
        <v/>
      </c>
      <c r="E9336" s="638" t="str">
        <f>IF($C9336="","",IFERROR(_xlfn.XLOOKUP($C9336,'1.PrepList'!$I$2:$I$1500,'1.PrepList'!$N$2:$N$1500,"")&amp;"",""))</f>
        <v/>
      </c>
      <c r="F9336" s="638" t="str">
        <f>IF($C9336="","",IFERROR(_xlfn.XLOOKUP($C9336,'1.PrepList'!$I$2:$I$1500,'1.PrepList'!$K$2:$K$1500,"")&amp;"",""))</f>
        <v/>
      </c>
      <c r="H9336" s="644" t="str">
        <f>IF($C9336="","",IFERROR(IF(_xlfn.XLOOKUP($C9336,tbl_StartedStatus[Bold ID],tbl_StartedStatus[Started])="Started","Yes",IF(_xlfn.XLOOKUP($C9336,tbl_StartedStatus[Bold ID],tbl_StartedStatus[Started])="No Show","No Show","")),""))</f>
        <v/>
      </c>
    </row>
    <row r="9337" spans="1:8" ht="15" customHeight="1" thickBot="1">
      <c r="A9337" s="38" t="str">
        <f>IF($C9337="","",IFERROR(_xlfn.XLOOKUP($C9337,'1.PrepList'!$I$2:$I$1500,'1.PrepList'!$G$2:$G$1500,"")&amp;"",""))</f>
        <v/>
      </c>
      <c r="B9337" s="638" t="str">
        <f>IF($C9337="","",IFERROR(_xlfn.XLOOKUP($C9337,'1.PrepList'!$I$2:$I$1500,'1.PrepList'!$H$2:$H$1500,"")&amp;"",""))</f>
        <v/>
      </c>
      <c r="D9337" s="638" t="str">
        <f>IF($C9337="","",IFERROR(_xlfn.XLOOKUP($C9337,'1.PrepList'!$I$2:$I$1500,'1.PrepList'!$J$2:$J$1500,"")&amp;"",""))</f>
        <v/>
      </c>
      <c r="E9337" s="638" t="str">
        <f>IF($C9337="","",IFERROR(_xlfn.XLOOKUP($C9337,'1.PrepList'!$I$2:$I$1500,'1.PrepList'!$N$2:$N$1500,"")&amp;"",""))</f>
        <v/>
      </c>
      <c r="F9337" s="638" t="str">
        <f>IF($C9337="","",IFERROR(_xlfn.XLOOKUP($C9337,'1.PrepList'!$I$2:$I$1500,'1.PrepList'!$K$2:$K$1500,"")&amp;"",""))</f>
        <v/>
      </c>
      <c r="H9337" s="644" t="str">
        <f>IF($C9337="","",IFERROR(IF(_xlfn.XLOOKUP($C9337,tbl_StartedStatus[Bold ID],tbl_StartedStatus[Started])="Started","Yes",IF(_xlfn.XLOOKUP($C9337,tbl_StartedStatus[Bold ID],tbl_StartedStatus[Started])="No Show","No Show","")),""))</f>
        <v/>
      </c>
    </row>
    <row r="9338" spans="1:8" ht="15" customHeight="1" thickBot="1">
      <c r="A9338" s="38" t="str">
        <f>IF($C9338="","",IFERROR(_xlfn.XLOOKUP($C9338,'1.PrepList'!$I$2:$I$1500,'1.PrepList'!$G$2:$G$1500,"")&amp;"",""))</f>
        <v/>
      </c>
      <c r="B9338" s="638" t="str">
        <f>IF($C9338="","",IFERROR(_xlfn.XLOOKUP($C9338,'1.PrepList'!$I$2:$I$1500,'1.PrepList'!$H$2:$H$1500,"")&amp;"",""))</f>
        <v/>
      </c>
      <c r="D9338" s="638" t="str">
        <f>IF($C9338="","",IFERROR(_xlfn.XLOOKUP($C9338,'1.PrepList'!$I$2:$I$1500,'1.PrepList'!$J$2:$J$1500,"")&amp;"",""))</f>
        <v/>
      </c>
      <c r="E9338" s="638" t="str">
        <f>IF($C9338="","",IFERROR(_xlfn.XLOOKUP($C9338,'1.PrepList'!$I$2:$I$1500,'1.PrepList'!$N$2:$N$1500,"")&amp;"",""))</f>
        <v/>
      </c>
      <c r="F9338" s="638" t="str">
        <f>IF($C9338="","",IFERROR(_xlfn.XLOOKUP($C9338,'1.PrepList'!$I$2:$I$1500,'1.PrepList'!$K$2:$K$1500,"")&amp;"",""))</f>
        <v/>
      </c>
      <c r="H9338" s="644" t="str">
        <f>IF($C9338="","",IFERROR(IF(_xlfn.XLOOKUP($C9338,tbl_StartedStatus[Bold ID],tbl_StartedStatus[Started])="Started","Yes",IF(_xlfn.XLOOKUP($C9338,tbl_StartedStatus[Bold ID],tbl_StartedStatus[Started])="No Show","No Show","")),""))</f>
        <v/>
      </c>
    </row>
    <row r="9339" spans="1:8" ht="15" customHeight="1" thickBot="1">
      <c r="A9339" s="38" t="str">
        <f>IF($C9339="","",IFERROR(_xlfn.XLOOKUP($C9339,'1.PrepList'!$I$2:$I$1500,'1.PrepList'!$G$2:$G$1500,"")&amp;"",""))</f>
        <v/>
      </c>
      <c r="B9339" s="638" t="str">
        <f>IF($C9339="","",IFERROR(_xlfn.XLOOKUP($C9339,'1.PrepList'!$I$2:$I$1500,'1.PrepList'!$H$2:$H$1500,"")&amp;"",""))</f>
        <v/>
      </c>
      <c r="D9339" s="638" t="str">
        <f>IF($C9339="","",IFERROR(_xlfn.XLOOKUP($C9339,'1.PrepList'!$I$2:$I$1500,'1.PrepList'!$J$2:$J$1500,"")&amp;"",""))</f>
        <v/>
      </c>
      <c r="E9339" s="638" t="str">
        <f>IF($C9339="","",IFERROR(_xlfn.XLOOKUP($C9339,'1.PrepList'!$I$2:$I$1500,'1.PrepList'!$N$2:$N$1500,"")&amp;"",""))</f>
        <v/>
      </c>
      <c r="F9339" s="638" t="str">
        <f>IF($C9339="","",IFERROR(_xlfn.XLOOKUP($C9339,'1.PrepList'!$I$2:$I$1500,'1.PrepList'!$K$2:$K$1500,"")&amp;"",""))</f>
        <v/>
      </c>
      <c r="H9339" s="644" t="str">
        <f>IF($C9339="","",IFERROR(IF(_xlfn.XLOOKUP($C9339,tbl_StartedStatus[Bold ID],tbl_StartedStatus[Started])="Started","Yes",IF(_xlfn.XLOOKUP($C9339,tbl_StartedStatus[Bold ID],tbl_StartedStatus[Started])="No Show","No Show","")),""))</f>
        <v/>
      </c>
    </row>
    <row r="9340" spans="1:8" ht="15" customHeight="1" thickBot="1">
      <c r="A9340" s="38" t="str">
        <f>IF($C9340="","",IFERROR(_xlfn.XLOOKUP($C9340,'1.PrepList'!$I$2:$I$1500,'1.PrepList'!$G$2:$G$1500,"")&amp;"",""))</f>
        <v/>
      </c>
      <c r="B9340" s="638" t="str">
        <f>IF($C9340="","",IFERROR(_xlfn.XLOOKUP($C9340,'1.PrepList'!$I$2:$I$1500,'1.PrepList'!$H$2:$H$1500,"")&amp;"",""))</f>
        <v/>
      </c>
      <c r="D9340" s="638" t="str">
        <f>IF($C9340="","",IFERROR(_xlfn.XLOOKUP($C9340,'1.PrepList'!$I$2:$I$1500,'1.PrepList'!$J$2:$J$1500,"")&amp;"",""))</f>
        <v/>
      </c>
      <c r="E9340" s="638" t="str">
        <f>IF($C9340="","",IFERROR(_xlfn.XLOOKUP($C9340,'1.PrepList'!$I$2:$I$1500,'1.PrepList'!$N$2:$N$1500,"")&amp;"",""))</f>
        <v/>
      </c>
      <c r="F9340" s="638" t="str">
        <f>IF($C9340="","",IFERROR(_xlfn.XLOOKUP($C9340,'1.PrepList'!$I$2:$I$1500,'1.PrepList'!$K$2:$K$1500,"")&amp;"",""))</f>
        <v/>
      </c>
      <c r="H9340" s="644" t="str">
        <f>IF($C9340="","",IFERROR(IF(_xlfn.XLOOKUP($C9340,tbl_StartedStatus[Bold ID],tbl_StartedStatus[Started])="Started","Yes",IF(_xlfn.XLOOKUP($C9340,tbl_StartedStatus[Bold ID],tbl_StartedStatus[Started])="No Show","No Show","")),""))</f>
        <v/>
      </c>
    </row>
    <row r="9341" spans="1:8" ht="15" customHeight="1" thickBot="1">
      <c r="A9341" s="38" t="str">
        <f>IF($C9341="","",IFERROR(_xlfn.XLOOKUP($C9341,'1.PrepList'!$I$2:$I$1500,'1.PrepList'!$G$2:$G$1500,"")&amp;"",""))</f>
        <v/>
      </c>
      <c r="B9341" s="638" t="str">
        <f>IF($C9341="","",IFERROR(_xlfn.XLOOKUP($C9341,'1.PrepList'!$I$2:$I$1500,'1.PrepList'!$H$2:$H$1500,"")&amp;"",""))</f>
        <v/>
      </c>
      <c r="D9341" s="638" t="str">
        <f>IF($C9341="","",IFERROR(_xlfn.XLOOKUP($C9341,'1.PrepList'!$I$2:$I$1500,'1.PrepList'!$J$2:$J$1500,"")&amp;"",""))</f>
        <v/>
      </c>
      <c r="E9341" s="638" t="str">
        <f>IF($C9341="","",IFERROR(_xlfn.XLOOKUP($C9341,'1.PrepList'!$I$2:$I$1500,'1.PrepList'!$N$2:$N$1500,"")&amp;"",""))</f>
        <v/>
      </c>
      <c r="F9341" s="638" t="str">
        <f>IF($C9341="","",IFERROR(_xlfn.XLOOKUP($C9341,'1.PrepList'!$I$2:$I$1500,'1.PrepList'!$K$2:$K$1500,"")&amp;"",""))</f>
        <v/>
      </c>
      <c r="H9341" s="644" t="str">
        <f>IF($C9341="","",IFERROR(IF(_xlfn.XLOOKUP($C9341,tbl_StartedStatus[Bold ID],tbl_StartedStatus[Started])="Started","Yes",IF(_xlfn.XLOOKUP($C9341,tbl_StartedStatus[Bold ID],tbl_StartedStatus[Started])="No Show","No Show","")),""))</f>
        <v/>
      </c>
    </row>
    <row r="9342" spans="1:8" ht="15" customHeight="1" thickBot="1">
      <c r="A9342" s="38" t="str">
        <f>IF($C9342="","",IFERROR(_xlfn.XLOOKUP($C9342,'1.PrepList'!$I$2:$I$1500,'1.PrepList'!$G$2:$G$1500,"")&amp;"",""))</f>
        <v/>
      </c>
      <c r="B9342" s="638" t="str">
        <f>IF($C9342="","",IFERROR(_xlfn.XLOOKUP($C9342,'1.PrepList'!$I$2:$I$1500,'1.PrepList'!$H$2:$H$1500,"")&amp;"",""))</f>
        <v/>
      </c>
      <c r="D9342" s="638" t="str">
        <f>IF($C9342="","",IFERROR(_xlfn.XLOOKUP($C9342,'1.PrepList'!$I$2:$I$1500,'1.PrepList'!$J$2:$J$1500,"")&amp;"",""))</f>
        <v/>
      </c>
      <c r="E9342" s="638" t="str">
        <f>IF($C9342="","",IFERROR(_xlfn.XLOOKUP($C9342,'1.PrepList'!$I$2:$I$1500,'1.PrepList'!$N$2:$N$1500,"")&amp;"",""))</f>
        <v/>
      </c>
      <c r="F9342" s="638" t="str">
        <f>IF($C9342="","",IFERROR(_xlfn.XLOOKUP($C9342,'1.PrepList'!$I$2:$I$1500,'1.PrepList'!$K$2:$K$1500,"")&amp;"",""))</f>
        <v/>
      </c>
      <c r="H9342" s="644" t="str">
        <f>IF($C9342="","",IFERROR(IF(_xlfn.XLOOKUP($C9342,tbl_StartedStatus[Bold ID],tbl_StartedStatus[Started])="Started","Yes",IF(_xlfn.XLOOKUP($C9342,tbl_StartedStatus[Bold ID],tbl_StartedStatus[Started])="No Show","No Show","")),""))</f>
        <v/>
      </c>
    </row>
    <row r="9343" spans="1:8" ht="15" customHeight="1" thickBot="1">
      <c r="A9343" s="38" t="str">
        <f>IF($C9343="","",IFERROR(_xlfn.XLOOKUP($C9343,'1.PrepList'!$I$2:$I$1500,'1.PrepList'!$G$2:$G$1500,"")&amp;"",""))</f>
        <v/>
      </c>
      <c r="B9343" s="638" t="str">
        <f>IF($C9343="","",IFERROR(_xlfn.XLOOKUP($C9343,'1.PrepList'!$I$2:$I$1500,'1.PrepList'!$H$2:$H$1500,"")&amp;"",""))</f>
        <v/>
      </c>
      <c r="D9343" s="638" t="str">
        <f>IF($C9343="","",IFERROR(_xlfn.XLOOKUP($C9343,'1.PrepList'!$I$2:$I$1500,'1.PrepList'!$J$2:$J$1500,"")&amp;"",""))</f>
        <v/>
      </c>
      <c r="E9343" s="638" t="str">
        <f>IF($C9343="","",IFERROR(_xlfn.XLOOKUP($C9343,'1.PrepList'!$I$2:$I$1500,'1.PrepList'!$N$2:$N$1500,"")&amp;"",""))</f>
        <v/>
      </c>
      <c r="F9343" s="638" t="str">
        <f>IF($C9343="","",IFERROR(_xlfn.XLOOKUP($C9343,'1.PrepList'!$I$2:$I$1500,'1.PrepList'!$K$2:$K$1500,"")&amp;"",""))</f>
        <v/>
      </c>
      <c r="H9343" s="644" t="str">
        <f>IF($C9343="","",IFERROR(IF(_xlfn.XLOOKUP($C9343,tbl_StartedStatus[Bold ID],tbl_StartedStatus[Started])="Started","Yes",IF(_xlfn.XLOOKUP($C9343,tbl_StartedStatus[Bold ID],tbl_StartedStatus[Started])="No Show","No Show","")),""))</f>
        <v/>
      </c>
    </row>
    <row r="9344" spans="1:8" ht="15" customHeight="1" thickBot="1">
      <c r="A9344" s="38" t="str">
        <f>IF($C9344="","",IFERROR(_xlfn.XLOOKUP($C9344,'1.PrepList'!$I$2:$I$1500,'1.PrepList'!$G$2:$G$1500,"")&amp;"",""))</f>
        <v/>
      </c>
      <c r="B9344" s="638" t="str">
        <f>IF($C9344="","",IFERROR(_xlfn.XLOOKUP($C9344,'1.PrepList'!$I$2:$I$1500,'1.PrepList'!$H$2:$H$1500,"")&amp;"",""))</f>
        <v/>
      </c>
      <c r="D9344" s="638" t="str">
        <f>IF($C9344="","",IFERROR(_xlfn.XLOOKUP($C9344,'1.PrepList'!$I$2:$I$1500,'1.PrepList'!$J$2:$J$1500,"")&amp;"",""))</f>
        <v/>
      </c>
      <c r="E9344" s="638" t="str">
        <f>IF($C9344="","",IFERROR(_xlfn.XLOOKUP($C9344,'1.PrepList'!$I$2:$I$1500,'1.PrepList'!$N$2:$N$1500,"")&amp;"",""))</f>
        <v/>
      </c>
      <c r="F9344" s="638" t="str">
        <f>IF($C9344="","",IFERROR(_xlfn.XLOOKUP($C9344,'1.PrepList'!$I$2:$I$1500,'1.PrepList'!$K$2:$K$1500,"")&amp;"",""))</f>
        <v/>
      </c>
      <c r="H9344" s="644" t="str">
        <f>IF($C9344="","",IFERROR(IF(_xlfn.XLOOKUP($C9344,tbl_StartedStatus[Bold ID],tbl_StartedStatus[Started])="Started","Yes",IF(_xlfn.XLOOKUP($C9344,tbl_StartedStatus[Bold ID],tbl_StartedStatus[Started])="No Show","No Show","")),""))</f>
        <v/>
      </c>
    </row>
    <row r="9345" spans="1:8" ht="15" customHeight="1" thickBot="1">
      <c r="A9345" s="38" t="str">
        <f>IF($C9345="","",IFERROR(_xlfn.XLOOKUP($C9345,'1.PrepList'!$I$2:$I$1500,'1.PrepList'!$G$2:$G$1500,"")&amp;"",""))</f>
        <v/>
      </c>
      <c r="B9345" s="638" t="str">
        <f>IF($C9345="","",IFERROR(_xlfn.XLOOKUP($C9345,'1.PrepList'!$I$2:$I$1500,'1.PrepList'!$H$2:$H$1500,"")&amp;"",""))</f>
        <v/>
      </c>
      <c r="D9345" s="638" t="str">
        <f>IF($C9345="","",IFERROR(_xlfn.XLOOKUP($C9345,'1.PrepList'!$I$2:$I$1500,'1.PrepList'!$J$2:$J$1500,"")&amp;"",""))</f>
        <v/>
      </c>
      <c r="E9345" s="638" t="str">
        <f>IF($C9345="","",IFERROR(_xlfn.XLOOKUP($C9345,'1.PrepList'!$I$2:$I$1500,'1.PrepList'!$N$2:$N$1500,"")&amp;"",""))</f>
        <v/>
      </c>
      <c r="F9345" s="638" t="str">
        <f>IF($C9345="","",IFERROR(_xlfn.XLOOKUP($C9345,'1.PrepList'!$I$2:$I$1500,'1.PrepList'!$K$2:$K$1500,"")&amp;"",""))</f>
        <v/>
      </c>
      <c r="H9345" s="644" t="str">
        <f>IF($C9345="","",IFERROR(IF(_xlfn.XLOOKUP($C9345,tbl_StartedStatus[Bold ID],tbl_StartedStatus[Started])="Started","Yes",IF(_xlfn.XLOOKUP($C9345,tbl_StartedStatus[Bold ID],tbl_StartedStatus[Started])="No Show","No Show","")),""))</f>
        <v/>
      </c>
    </row>
    <row r="9346" spans="1:8" ht="15" customHeight="1" thickBot="1">
      <c r="A9346" s="38" t="str">
        <f>IF($C9346="","",IFERROR(_xlfn.XLOOKUP($C9346,'1.PrepList'!$I$2:$I$1500,'1.PrepList'!$G$2:$G$1500,"")&amp;"",""))</f>
        <v/>
      </c>
      <c r="B9346" s="638" t="str">
        <f>IF($C9346="","",IFERROR(_xlfn.XLOOKUP($C9346,'1.PrepList'!$I$2:$I$1500,'1.PrepList'!$H$2:$H$1500,"")&amp;"",""))</f>
        <v/>
      </c>
      <c r="D9346" s="638" t="str">
        <f>IF($C9346="","",IFERROR(_xlfn.XLOOKUP($C9346,'1.PrepList'!$I$2:$I$1500,'1.PrepList'!$J$2:$J$1500,"")&amp;"",""))</f>
        <v/>
      </c>
      <c r="E9346" s="638" t="str">
        <f>IF($C9346="","",IFERROR(_xlfn.XLOOKUP($C9346,'1.PrepList'!$I$2:$I$1500,'1.PrepList'!$N$2:$N$1500,"")&amp;"",""))</f>
        <v/>
      </c>
      <c r="F9346" s="638" t="str">
        <f>IF($C9346="","",IFERROR(_xlfn.XLOOKUP($C9346,'1.PrepList'!$I$2:$I$1500,'1.PrepList'!$K$2:$K$1500,"")&amp;"",""))</f>
        <v/>
      </c>
      <c r="H9346" s="644" t="str">
        <f>IF($C9346="","",IFERROR(IF(_xlfn.XLOOKUP($C9346,tbl_StartedStatus[Bold ID],tbl_StartedStatus[Started])="Started","Yes",IF(_xlfn.XLOOKUP($C9346,tbl_StartedStatus[Bold ID],tbl_StartedStatus[Started])="No Show","No Show","")),""))</f>
        <v/>
      </c>
    </row>
    <row r="9347" spans="1:8" ht="15" customHeight="1" thickBot="1">
      <c r="A9347" s="38" t="str">
        <f>IF($C9347="","",IFERROR(_xlfn.XLOOKUP($C9347,'1.PrepList'!$I$2:$I$1500,'1.PrepList'!$G$2:$G$1500,"")&amp;"",""))</f>
        <v/>
      </c>
      <c r="B9347" s="638" t="str">
        <f>IF($C9347="","",IFERROR(_xlfn.XLOOKUP($C9347,'1.PrepList'!$I$2:$I$1500,'1.PrepList'!$H$2:$H$1500,"")&amp;"",""))</f>
        <v/>
      </c>
      <c r="D9347" s="638" t="str">
        <f>IF($C9347="","",IFERROR(_xlfn.XLOOKUP($C9347,'1.PrepList'!$I$2:$I$1500,'1.PrepList'!$J$2:$J$1500,"")&amp;"",""))</f>
        <v/>
      </c>
      <c r="E9347" s="638" t="str">
        <f>IF($C9347="","",IFERROR(_xlfn.XLOOKUP($C9347,'1.PrepList'!$I$2:$I$1500,'1.PrepList'!$N$2:$N$1500,"")&amp;"",""))</f>
        <v/>
      </c>
      <c r="F9347" s="638" t="str">
        <f>IF($C9347="","",IFERROR(_xlfn.XLOOKUP($C9347,'1.PrepList'!$I$2:$I$1500,'1.PrepList'!$K$2:$K$1500,"")&amp;"",""))</f>
        <v/>
      </c>
      <c r="H9347" s="644" t="str">
        <f>IF($C9347="","",IFERROR(IF(_xlfn.XLOOKUP($C9347,tbl_StartedStatus[Bold ID],tbl_StartedStatus[Started])="Started","Yes",IF(_xlfn.XLOOKUP($C9347,tbl_StartedStatus[Bold ID],tbl_StartedStatus[Started])="No Show","No Show","")),""))</f>
        <v/>
      </c>
    </row>
    <row r="9348" spans="1:8" ht="15" customHeight="1" thickBot="1">
      <c r="A9348" s="38" t="str">
        <f>IF($C9348="","",IFERROR(_xlfn.XLOOKUP($C9348,'1.PrepList'!$I$2:$I$1500,'1.PrepList'!$G$2:$G$1500,"")&amp;"",""))</f>
        <v/>
      </c>
      <c r="B9348" s="638" t="str">
        <f>IF($C9348="","",IFERROR(_xlfn.XLOOKUP($C9348,'1.PrepList'!$I$2:$I$1500,'1.PrepList'!$H$2:$H$1500,"")&amp;"",""))</f>
        <v/>
      </c>
      <c r="D9348" s="638" t="str">
        <f>IF($C9348="","",IFERROR(_xlfn.XLOOKUP($C9348,'1.PrepList'!$I$2:$I$1500,'1.PrepList'!$J$2:$J$1500,"")&amp;"",""))</f>
        <v/>
      </c>
      <c r="E9348" s="638" t="str">
        <f>IF($C9348="","",IFERROR(_xlfn.XLOOKUP($C9348,'1.PrepList'!$I$2:$I$1500,'1.PrepList'!$N$2:$N$1500,"")&amp;"",""))</f>
        <v/>
      </c>
      <c r="F9348" s="638" t="str">
        <f>IF($C9348="","",IFERROR(_xlfn.XLOOKUP($C9348,'1.PrepList'!$I$2:$I$1500,'1.PrepList'!$K$2:$K$1500,"")&amp;"",""))</f>
        <v/>
      </c>
      <c r="H9348" s="644" t="str">
        <f>IF($C9348="","",IFERROR(IF(_xlfn.XLOOKUP($C9348,tbl_StartedStatus[Bold ID],tbl_StartedStatus[Started])="Started","Yes",IF(_xlfn.XLOOKUP($C9348,tbl_StartedStatus[Bold ID],tbl_StartedStatus[Started])="No Show","No Show","")),""))</f>
        <v/>
      </c>
    </row>
    <row r="9349" spans="1:8" ht="15" customHeight="1" thickBot="1">
      <c r="A9349" s="38" t="str">
        <f>IF($C9349="","",IFERROR(_xlfn.XLOOKUP($C9349,'1.PrepList'!$I$2:$I$1500,'1.PrepList'!$G$2:$G$1500,"")&amp;"",""))</f>
        <v/>
      </c>
      <c r="B9349" s="638" t="str">
        <f>IF($C9349="","",IFERROR(_xlfn.XLOOKUP($C9349,'1.PrepList'!$I$2:$I$1500,'1.PrepList'!$H$2:$H$1500,"")&amp;"",""))</f>
        <v/>
      </c>
      <c r="D9349" s="638" t="str">
        <f>IF($C9349="","",IFERROR(_xlfn.XLOOKUP($C9349,'1.PrepList'!$I$2:$I$1500,'1.PrepList'!$J$2:$J$1500,"")&amp;"",""))</f>
        <v/>
      </c>
      <c r="E9349" s="638" t="str">
        <f>IF($C9349="","",IFERROR(_xlfn.XLOOKUP($C9349,'1.PrepList'!$I$2:$I$1500,'1.PrepList'!$N$2:$N$1500,"")&amp;"",""))</f>
        <v/>
      </c>
      <c r="F9349" s="638" t="str">
        <f>IF($C9349="","",IFERROR(_xlfn.XLOOKUP($C9349,'1.PrepList'!$I$2:$I$1500,'1.PrepList'!$K$2:$K$1500,"")&amp;"",""))</f>
        <v/>
      </c>
      <c r="H9349" s="644" t="str">
        <f>IF($C9349="","",IFERROR(IF(_xlfn.XLOOKUP($C9349,tbl_StartedStatus[Bold ID],tbl_StartedStatus[Started])="Started","Yes",IF(_xlfn.XLOOKUP($C9349,tbl_StartedStatus[Bold ID],tbl_StartedStatus[Started])="No Show","No Show","")),""))</f>
        <v/>
      </c>
    </row>
    <row r="9350" spans="1:8" ht="15" customHeight="1" thickBot="1">
      <c r="A9350" s="38" t="str">
        <f>IF($C9350="","",IFERROR(_xlfn.XLOOKUP($C9350,'1.PrepList'!$I$2:$I$1500,'1.PrepList'!$G$2:$G$1500,"")&amp;"",""))</f>
        <v/>
      </c>
      <c r="B9350" s="638" t="str">
        <f>IF($C9350="","",IFERROR(_xlfn.XLOOKUP($C9350,'1.PrepList'!$I$2:$I$1500,'1.PrepList'!$H$2:$H$1500,"")&amp;"",""))</f>
        <v/>
      </c>
      <c r="D9350" s="638" t="str">
        <f>IF($C9350="","",IFERROR(_xlfn.XLOOKUP($C9350,'1.PrepList'!$I$2:$I$1500,'1.PrepList'!$J$2:$J$1500,"")&amp;"",""))</f>
        <v/>
      </c>
      <c r="E9350" s="638" t="str">
        <f>IF($C9350="","",IFERROR(_xlfn.XLOOKUP($C9350,'1.PrepList'!$I$2:$I$1500,'1.PrepList'!$N$2:$N$1500,"")&amp;"",""))</f>
        <v/>
      </c>
      <c r="F9350" s="638" t="str">
        <f>IF($C9350="","",IFERROR(_xlfn.XLOOKUP($C9350,'1.PrepList'!$I$2:$I$1500,'1.PrepList'!$K$2:$K$1500,"")&amp;"",""))</f>
        <v/>
      </c>
      <c r="H9350" s="644" t="str">
        <f>IF($C9350="","",IFERROR(IF(_xlfn.XLOOKUP($C9350,tbl_StartedStatus[Bold ID],tbl_StartedStatus[Started])="Started","Yes",IF(_xlfn.XLOOKUP($C9350,tbl_StartedStatus[Bold ID],tbl_StartedStatus[Started])="No Show","No Show","")),""))</f>
        <v/>
      </c>
    </row>
    <row r="9351" spans="1:8" ht="15" customHeight="1" thickBot="1">
      <c r="A9351" s="38" t="str">
        <f>IF($C9351="","",IFERROR(_xlfn.XLOOKUP($C9351,'1.PrepList'!$I$2:$I$1500,'1.PrepList'!$G$2:$G$1500,"")&amp;"",""))</f>
        <v/>
      </c>
      <c r="B9351" s="638" t="str">
        <f>IF($C9351="","",IFERROR(_xlfn.XLOOKUP($C9351,'1.PrepList'!$I$2:$I$1500,'1.PrepList'!$H$2:$H$1500,"")&amp;"",""))</f>
        <v/>
      </c>
      <c r="D9351" s="638" t="str">
        <f>IF($C9351="","",IFERROR(_xlfn.XLOOKUP($C9351,'1.PrepList'!$I$2:$I$1500,'1.PrepList'!$J$2:$J$1500,"")&amp;"",""))</f>
        <v/>
      </c>
      <c r="E9351" s="638" t="str">
        <f>IF($C9351="","",IFERROR(_xlfn.XLOOKUP($C9351,'1.PrepList'!$I$2:$I$1500,'1.PrepList'!$N$2:$N$1500,"")&amp;"",""))</f>
        <v/>
      </c>
      <c r="F9351" s="638" t="str">
        <f>IF($C9351="","",IFERROR(_xlfn.XLOOKUP($C9351,'1.PrepList'!$I$2:$I$1500,'1.PrepList'!$K$2:$K$1500,"")&amp;"",""))</f>
        <v/>
      </c>
      <c r="H9351" s="644" t="str">
        <f>IF($C9351="","",IFERROR(IF(_xlfn.XLOOKUP($C9351,tbl_StartedStatus[Bold ID],tbl_StartedStatus[Started])="Started","Yes",IF(_xlfn.XLOOKUP($C9351,tbl_StartedStatus[Bold ID],tbl_StartedStatus[Started])="No Show","No Show","")),""))</f>
        <v/>
      </c>
    </row>
    <row r="9352" spans="1:8" ht="15" customHeight="1" thickBot="1">
      <c r="A9352" s="38" t="str">
        <f>IF($C9352="","",IFERROR(_xlfn.XLOOKUP($C9352,'1.PrepList'!$I$2:$I$1500,'1.PrepList'!$G$2:$G$1500,"")&amp;"",""))</f>
        <v/>
      </c>
      <c r="B9352" s="638" t="str">
        <f>IF($C9352="","",IFERROR(_xlfn.XLOOKUP($C9352,'1.PrepList'!$I$2:$I$1500,'1.PrepList'!$H$2:$H$1500,"")&amp;"",""))</f>
        <v/>
      </c>
      <c r="D9352" s="638" t="str">
        <f>IF($C9352="","",IFERROR(_xlfn.XLOOKUP($C9352,'1.PrepList'!$I$2:$I$1500,'1.PrepList'!$J$2:$J$1500,"")&amp;"",""))</f>
        <v/>
      </c>
      <c r="E9352" s="638" t="str">
        <f>IF($C9352="","",IFERROR(_xlfn.XLOOKUP($C9352,'1.PrepList'!$I$2:$I$1500,'1.PrepList'!$N$2:$N$1500,"")&amp;"",""))</f>
        <v/>
      </c>
      <c r="F9352" s="638" t="str">
        <f>IF($C9352="","",IFERROR(_xlfn.XLOOKUP($C9352,'1.PrepList'!$I$2:$I$1500,'1.PrepList'!$K$2:$K$1500,"")&amp;"",""))</f>
        <v/>
      </c>
      <c r="H9352" s="644" t="str">
        <f>IF($C9352="","",IFERROR(IF(_xlfn.XLOOKUP($C9352,tbl_StartedStatus[Bold ID],tbl_StartedStatus[Started])="Started","Yes",IF(_xlfn.XLOOKUP($C9352,tbl_StartedStatus[Bold ID],tbl_StartedStatus[Started])="No Show","No Show","")),""))</f>
        <v/>
      </c>
    </row>
    <row r="9353" spans="1:8" ht="15" customHeight="1" thickBot="1">
      <c r="A9353" s="38" t="str">
        <f>IF($C9353="","",IFERROR(_xlfn.XLOOKUP($C9353,'1.PrepList'!$I$2:$I$1500,'1.PrepList'!$G$2:$G$1500,"")&amp;"",""))</f>
        <v/>
      </c>
      <c r="B9353" s="638" t="str">
        <f>IF($C9353="","",IFERROR(_xlfn.XLOOKUP($C9353,'1.PrepList'!$I$2:$I$1500,'1.PrepList'!$H$2:$H$1500,"")&amp;"",""))</f>
        <v/>
      </c>
      <c r="D9353" s="638" t="str">
        <f>IF($C9353="","",IFERROR(_xlfn.XLOOKUP($C9353,'1.PrepList'!$I$2:$I$1500,'1.PrepList'!$J$2:$J$1500,"")&amp;"",""))</f>
        <v/>
      </c>
      <c r="E9353" s="638" t="str">
        <f>IF($C9353="","",IFERROR(_xlfn.XLOOKUP($C9353,'1.PrepList'!$I$2:$I$1500,'1.PrepList'!$N$2:$N$1500,"")&amp;"",""))</f>
        <v/>
      </c>
      <c r="F9353" s="638" t="str">
        <f>IF($C9353="","",IFERROR(_xlfn.XLOOKUP($C9353,'1.PrepList'!$I$2:$I$1500,'1.PrepList'!$K$2:$K$1500,"")&amp;"",""))</f>
        <v/>
      </c>
      <c r="H9353" s="644" t="str">
        <f>IF($C9353="","",IFERROR(IF(_xlfn.XLOOKUP($C9353,tbl_StartedStatus[Bold ID],tbl_StartedStatus[Started])="Started","Yes",IF(_xlfn.XLOOKUP($C9353,tbl_StartedStatus[Bold ID],tbl_StartedStatus[Started])="No Show","No Show","")),""))</f>
        <v/>
      </c>
    </row>
    <row r="9354" spans="1:8" ht="15" customHeight="1" thickBot="1">
      <c r="A9354" s="38" t="str">
        <f>IF($C9354="","",IFERROR(_xlfn.XLOOKUP($C9354,'1.PrepList'!$I$2:$I$1500,'1.PrepList'!$G$2:$G$1500,"")&amp;"",""))</f>
        <v/>
      </c>
      <c r="B9354" s="638" t="str">
        <f>IF($C9354="","",IFERROR(_xlfn.XLOOKUP($C9354,'1.PrepList'!$I$2:$I$1500,'1.PrepList'!$H$2:$H$1500,"")&amp;"",""))</f>
        <v/>
      </c>
      <c r="D9354" s="638" t="str">
        <f>IF($C9354="","",IFERROR(_xlfn.XLOOKUP($C9354,'1.PrepList'!$I$2:$I$1500,'1.PrepList'!$J$2:$J$1500,"")&amp;"",""))</f>
        <v/>
      </c>
      <c r="E9354" s="638" t="str">
        <f>IF($C9354="","",IFERROR(_xlfn.XLOOKUP($C9354,'1.PrepList'!$I$2:$I$1500,'1.PrepList'!$N$2:$N$1500,"")&amp;"",""))</f>
        <v/>
      </c>
      <c r="F9354" s="638" t="str">
        <f>IF($C9354="","",IFERROR(_xlfn.XLOOKUP($C9354,'1.PrepList'!$I$2:$I$1500,'1.PrepList'!$K$2:$K$1500,"")&amp;"",""))</f>
        <v/>
      </c>
      <c r="H9354" s="644" t="str">
        <f>IF($C9354="","",IFERROR(IF(_xlfn.XLOOKUP($C9354,tbl_StartedStatus[Bold ID],tbl_StartedStatus[Started])="Started","Yes",IF(_xlfn.XLOOKUP($C9354,tbl_StartedStatus[Bold ID],tbl_StartedStatus[Started])="No Show","No Show","")),""))</f>
        <v/>
      </c>
    </row>
    <row r="9355" spans="1:8" ht="15" customHeight="1" thickBot="1">
      <c r="A9355" s="38" t="str">
        <f>IF($C9355="","",IFERROR(_xlfn.XLOOKUP($C9355,'1.PrepList'!$I$2:$I$1500,'1.PrepList'!$G$2:$G$1500,"")&amp;"",""))</f>
        <v/>
      </c>
      <c r="B9355" s="638" t="str">
        <f>IF($C9355="","",IFERROR(_xlfn.XLOOKUP($C9355,'1.PrepList'!$I$2:$I$1500,'1.PrepList'!$H$2:$H$1500,"")&amp;"",""))</f>
        <v/>
      </c>
      <c r="D9355" s="638" t="str">
        <f>IF($C9355="","",IFERROR(_xlfn.XLOOKUP($C9355,'1.PrepList'!$I$2:$I$1500,'1.PrepList'!$J$2:$J$1500,"")&amp;"",""))</f>
        <v/>
      </c>
      <c r="E9355" s="638" t="str">
        <f>IF($C9355="","",IFERROR(_xlfn.XLOOKUP($C9355,'1.PrepList'!$I$2:$I$1500,'1.PrepList'!$N$2:$N$1500,"")&amp;"",""))</f>
        <v/>
      </c>
      <c r="F9355" s="638" t="str">
        <f>IF($C9355="","",IFERROR(_xlfn.XLOOKUP($C9355,'1.PrepList'!$I$2:$I$1500,'1.PrepList'!$K$2:$K$1500,"")&amp;"",""))</f>
        <v/>
      </c>
      <c r="H9355" s="644" t="str">
        <f>IF($C9355="","",IFERROR(IF(_xlfn.XLOOKUP($C9355,tbl_StartedStatus[Bold ID],tbl_StartedStatus[Started])="Started","Yes",IF(_xlfn.XLOOKUP($C9355,tbl_StartedStatus[Bold ID],tbl_StartedStatus[Started])="No Show","No Show","")),""))</f>
        <v/>
      </c>
    </row>
    <row r="9356" spans="1:8" ht="15" customHeight="1" thickBot="1">
      <c r="A9356" s="38" t="str">
        <f>IF($C9356="","",IFERROR(_xlfn.XLOOKUP($C9356,'1.PrepList'!$I$2:$I$1500,'1.PrepList'!$G$2:$G$1500,"")&amp;"",""))</f>
        <v/>
      </c>
      <c r="B9356" s="638" t="str">
        <f>IF($C9356="","",IFERROR(_xlfn.XLOOKUP($C9356,'1.PrepList'!$I$2:$I$1500,'1.PrepList'!$H$2:$H$1500,"")&amp;"",""))</f>
        <v/>
      </c>
      <c r="D9356" s="638" t="str">
        <f>IF($C9356="","",IFERROR(_xlfn.XLOOKUP($C9356,'1.PrepList'!$I$2:$I$1500,'1.PrepList'!$J$2:$J$1500,"")&amp;"",""))</f>
        <v/>
      </c>
      <c r="E9356" s="638" t="str">
        <f>IF($C9356="","",IFERROR(_xlfn.XLOOKUP($C9356,'1.PrepList'!$I$2:$I$1500,'1.PrepList'!$N$2:$N$1500,"")&amp;"",""))</f>
        <v/>
      </c>
      <c r="F9356" s="638" t="str">
        <f>IF($C9356="","",IFERROR(_xlfn.XLOOKUP($C9356,'1.PrepList'!$I$2:$I$1500,'1.PrepList'!$K$2:$K$1500,"")&amp;"",""))</f>
        <v/>
      </c>
      <c r="H9356" s="644" t="str">
        <f>IF($C9356="","",IFERROR(IF(_xlfn.XLOOKUP($C9356,tbl_StartedStatus[Bold ID],tbl_StartedStatus[Started])="Started","Yes",IF(_xlfn.XLOOKUP($C9356,tbl_StartedStatus[Bold ID],tbl_StartedStatus[Started])="No Show","No Show","")),""))</f>
        <v/>
      </c>
    </row>
    <row r="9357" spans="1:8" ht="15" customHeight="1" thickBot="1">
      <c r="A9357" s="38" t="str">
        <f>IF($C9357="","",IFERROR(_xlfn.XLOOKUP($C9357,'1.PrepList'!$I$2:$I$1500,'1.PrepList'!$G$2:$G$1500,"")&amp;"",""))</f>
        <v/>
      </c>
      <c r="B9357" s="638" t="str">
        <f>IF($C9357="","",IFERROR(_xlfn.XLOOKUP($C9357,'1.PrepList'!$I$2:$I$1500,'1.PrepList'!$H$2:$H$1500,"")&amp;"",""))</f>
        <v/>
      </c>
      <c r="D9357" s="638" t="str">
        <f>IF($C9357="","",IFERROR(_xlfn.XLOOKUP($C9357,'1.PrepList'!$I$2:$I$1500,'1.PrepList'!$J$2:$J$1500,"")&amp;"",""))</f>
        <v/>
      </c>
      <c r="E9357" s="638" t="str">
        <f>IF($C9357="","",IFERROR(_xlfn.XLOOKUP($C9357,'1.PrepList'!$I$2:$I$1500,'1.PrepList'!$N$2:$N$1500,"")&amp;"",""))</f>
        <v/>
      </c>
      <c r="F9357" s="638" t="str">
        <f>IF($C9357="","",IFERROR(_xlfn.XLOOKUP($C9357,'1.PrepList'!$I$2:$I$1500,'1.PrepList'!$K$2:$K$1500,"")&amp;"",""))</f>
        <v/>
      </c>
      <c r="H9357" s="644" t="str">
        <f>IF($C9357="","",IFERROR(IF(_xlfn.XLOOKUP($C9357,tbl_StartedStatus[Bold ID],tbl_StartedStatus[Started])="Started","Yes",IF(_xlfn.XLOOKUP($C9357,tbl_StartedStatus[Bold ID],tbl_StartedStatus[Started])="No Show","No Show","")),""))</f>
        <v/>
      </c>
    </row>
    <row r="9358" spans="1:8" ht="15" customHeight="1" thickBot="1">
      <c r="A9358" s="38" t="str">
        <f>IF($C9358="","",IFERROR(_xlfn.XLOOKUP($C9358,'1.PrepList'!$I$2:$I$1500,'1.PrepList'!$G$2:$G$1500,"")&amp;"",""))</f>
        <v/>
      </c>
      <c r="B9358" s="638" t="str">
        <f>IF($C9358="","",IFERROR(_xlfn.XLOOKUP($C9358,'1.PrepList'!$I$2:$I$1500,'1.PrepList'!$H$2:$H$1500,"")&amp;"",""))</f>
        <v/>
      </c>
      <c r="D9358" s="638" t="str">
        <f>IF($C9358="","",IFERROR(_xlfn.XLOOKUP($C9358,'1.PrepList'!$I$2:$I$1500,'1.PrepList'!$J$2:$J$1500,"")&amp;"",""))</f>
        <v/>
      </c>
      <c r="E9358" s="638" t="str">
        <f>IF($C9358="","",IFERROR(_xlfn.XLOOKUP($C9358,'1.PrepList'!$I$2:$I$1500,'1.PrepList'!$N$2:$N$1500,"")&amp;"",""))</f>
        <v/>
      </c>
      <c r="F9358" s="638" t="str">
        <f>IF($C9358="","",IFERROR(_xlfn.XLOOKUP($C9358,'1.PrepList'!$I$2:$I$1500,'1.PrepList'!$K$2:$K$1500,"")&amp;"",""))</f>
        <v/>
      </c>
      <c r="H9358" s="644" t="str">
        <f>IF($C9358="","",IFERROR(IF(_xlfn.XLOOKUP($C9358,tbl_StartedStatus[Bold ID],tbl_StartedStatus[Started])="Started","Yes",IF(_xlfn.XLOOKUP($C9358,tbl_StartedStatus[Bold ID],tbl_StartedStatus[Started])="No Show","No Show","")),""))</f>
        <v/>
      </c>
    </row>
    <row r="9359" spans="1:8" ht="15" customHeight="1" thickBot="1">
      <c r="A9359" s="38" t="str">
        <f>IF($C9359="","",IFERROR(_xlfn.XLOOKUP($C9359,'1.PrepList'!$I$2:$I$1500,'1.PrepList'!$G$2:$G$1500,"")&amp;"",""))</f>
        <v/>
      </c>
      <c r="B9359" s="638" t="str">
        <f>IF($C9359="","",IFERROR(_xlfn.XLOOKUP($C9359,'1.PrepList'!$I$2:$I$1500,'1.PrepList'!$H$2:$H$1500,"")&amp;"",""))</f>
        <v/>
      </c>
      <c r="D9359" s="638" t="str">
        <f>IF($C9359="","",IFERROR(_xlfn.XLOOKUP($C9359,'1.PrepList'!$I$2:$I$1500,'1.PrepList'!$J$2:$J$1500,"")&amp;"",""))</f>
        <v/>
      </c>
      <c r="E9359" s="638" t="str">
        <f>IF($C9359="","",IFERROR(_xlfn.XLOOKUP($C9359,'1.PrepList'!$I$2:$I$1500,'1.PrepList'!$N$2:$N$1500,"")&amp;"",""))</f>
        <v/>
      </c>
      <c r="F9359" s="638" t="str">
        <f>IF($C9359="","",IFERROR(_xlfn.XLOOKUP($C9359,'1.PrepList'!$I$2:$I$1500,'1.PrepList'!$K$2:$K$1500,"")&amp;"",""))</f>
        <v/>
      </c>
      <c r="H9359" s="644" t="str">
        <f>IF($C9359="","",IFERROR(IF(_xlfn.XLOOKUP($C9359,tbl_StartedStatus[Bold ID],tbl_StartedStatus[Started])="Started","Yes",IF(_xlfn.XLOOKUP($C9359,tbl_StartedStatus[Bold ID],tbl_StartedStatus[Started])="No Show","No Show","")),""))</f>
        <v/>
      </c>
    </row>
    <row r="9360" spans="1:8" ht="15" customHeight="1" thickBot="1">
      <c r="A9360" s="38" t="str">
        <f>IF($C9360="","",IFERROR(_xlfn.XLOOKUP($C9360,'1.PrepList'!$I$2:$I$1500,'1.PrepList'!$G$2:$G$1500,"")&amp;"",""))</f>
        <v/>
      </c>
      <c r="B9360" s="638" t="str">
        <f>IF($C9360="","",IFERROR(_xlfn.XLOOKUP($C9360,'1.PrepList'!$I$2:$I$1500,'1.PrepList'!$H$2:$H$1500,"")&amp;"",""))</f>
        <v/>
      </c>
      <c r="D9360" s="638" t="str">
        <f>IF($C9360="","",IFERROR(_xlfn.XLOOKUP($C9360,'1.PrepList'!$I$2:$I$1500,'1.PrepList'!$J$2:$J$1500,"")&amp;"",""))</f>
        <v/>
      </c>
      <c r="E9360" s="638" t="str">
        <f>IF($C9360="","",IFERROR(_xlfn.XLOOKUP($C9360,'1.PrepList'!$I$2:$I$1500,'1.PrepList'!$N$2:$N$1500,"")&amp;"",""))</f>
        <v/>
      </c>
      <c r="F9360" s="638" t="str">
        <f>IF($C9360="","",IFERROR(_xlfn.XLOOKUP($C9360,'1.PrepList'!$I$2:$I$1500,'1.PrepList'!$K$2:$K$1500,"")&amp;"",""))</f>
        <v/>
      </c>
      <c r="H9360" s="644" t="str">
        <f>IF($C9360="","",IFERROR(IF(_xlfn.XLOOKUP($C9360,tbl_StartedStatus[Bold ID],tbl_StartedStatus[Started])="Started","Yes",IF(_xlfn.XLOOKUP($C9360,tbl_StartedStatus[Bold ID],tbl_StartedStatus[Started])="No Show","No Show","")),""))</f>
        <v/>
      </c>
    </row>
    <row r="9361" spans="1:8" ht="15" customHeight="1" thickBot="1">
      <c r="A9361" s="38" t="str">
        <f>IF($C9361="","",IFERROR(_xlfn.XLOOKUP($C9361,'1.PrepList'!$I$2:$I$1500,'1.PrepList'!$G$2:$G$1500,"")&amp;"",""))</f>
        <v/>
      </c>
      <c r="B9361" s="638" t="str">
        <f>IF($C9361="","",IFERROR(_xlfn.XLOOKUP($C9361,'1.PrepList'!$I$2:$I$1500,'1.PrepList'!$H$2:$H$1500,"")&amp;"",""))</f>
        <v/>
      </c>
      <c r="D9361" s="638" t="str">
        <f>IF($C9361="","",IFERROR(_xlfn.XLOOKUP($C9361,'1.PrepList'!$I$2:$I$1500,'1.PrepList'!$J$2:$J$1500,"")&amp;"",""))</f>
        <v/>
      </c>
      <c r="E9361" s="638" t="str">
        <f>IF($C9361="","",IFERROR(_xlfn.XLOOKUP($C9361,'1.PrepList'!$I$2:$I$1500,'1.PrepList'!$N$2:$N$1500,"")&amp;"",""))</f>
        <v/>
      </c>
      <c r="F9361" s="638" t="str">
        <f>IF($C9361="","",IFERROR(_xlfn.XLOOKUP($C9361,'1.PrepList'!$I$2:$I$1500,'1.PrepList'!$K$2:$K$1500,"")&amp;"",""))</f>
        <v/>
      </c>
      <c r="H9361" s="644" t="str">
        <f>IF($C9361="","",IFERROR(IF(_xlfn.XLOOKUP($C9361,tbl_StartedStatus[Bold ID],tbl_StartedStatus[Started])="Started","Yes",IF(_xlfn.XLOOKUP($C9361,tbl_StartedStatus[Bold ID],tbl_StartedStatus[Started])="No Show","No Show","")),""))</f>
        <v/>
      </c>
    </row>
    <row r="9362" spans="1:8" ht="15" customHeight="1" thickBot="1">
      <c r="A9362" s="38" t="str">
        <f>IF($C9362="","",IFERROR(_xlfn.XLOOKUP($C9362,'1.PrepList'!$I$2:$I$1500,'1.PrepList'!$G$2:$G$1500,"")&amp;"",""))</f>
        <v/>
      </c>
      <c r="B9362" s="638" t="str">
        <f>IF($C9362="","",IFERROR(_xlfn.XLOOKUP($C9362,'1.PrepList'!$I$2:$I$1500,'1.PrepList'!$H$2:$H$1500,"")&amp;"",""))</f>
        <v/>
      </c>
      <c r="D9362" s="638" t="str">
        <f>IF($C9362="","",IFERROR(_xlfn.XLOOKUP($C9362,'1.PrepList'!$I$2:$I$1500,'1.PrepList'!$J$2:$J$1500,"")&amp;"",""))</f>
        <v/>
      </c>
      <c r="E9362" s="638" t="str">
        <f>IF($C9362="","",IFERROR(_xlfn.XLOOKUP($C9362,'1.PrepList'!$I$2:$I$1500,'1.PrepList'!$N$2:$N$1500,"")&amp;"",""))</f>
        <v/>
      </c>
      <c r="F9362" s="638" t="str">
        <f>IF($C9362="","",IFERROR(_xlfn.XLOOKUP($C9362,'1.PrepList'!$I$2:$I$1500,'1.PrepList'!$K$2:$K$1500,"")&amp;"",""))</f>
        <v/>
      </c>
      <c r="H9362" s="644" t="str">
        <f>IF($C9362="","",IFERROR(IF(_xlfn.XLOOKUP($C9362,tbl_StartedStatus[Bold ID],tbl_StartedStatus[Started])="Started","Yes",IF(_xlfn.XLOOKUP($C9362,tbl_StartedStatus[Bold ID],tbl_StartedStatus[Started])="No Show","No Show","")),""))</f>
        <v/>
      </c>
    </row>
    <row r="9363" spans="1:8" ht="15" customHeight="1" thickBot="1">
      <c r="A9363" s="38" t="str">
        <f>IF($C9363="","",IFERROR(_xlfn.XLOOKUP($C9363,'1.PrepList'!$I$2:$I$1500,'1.PrepList'!$G$2:$G$1500,"")&amp;"",""))</f>
        <v/>
      </c>
      <c r="B9363" s="638" t="str">
        <f>IF($C9363="","",IFERROR(_xlfn.XLOOKUP($C9363,'1.PrepList'!$I$2:$I$1500,'1.PrepList'!$H$2:$H$1500,"")&amp;"",""))</f>
        <v/>
      </c>
      <c r="D9363" s="638" t="str">
        <f>IF($C9363="","",IFERROR(_xlfn.XLOOKUP($C9363,'1.PrepList'!$I$2:$I$1500,'1.PrepList'!$J$2:$J$1500,"")&amp;"",""))</f>
        <v/>
      </c>
      <c r="E9363" s="638" t="str">
        <f>IF($C9363="","",IFERROR(_xlfn.XLOOKUP($C9363,'1.PrepList'!$I$2:$I$1500,'1.PrepList'!$N$2:$N$1500,"")&amp;"",""))</f>
        <v/>
      </c>
      <c r="F9363" s="638" t="str">
        <f>IF($C9363="","",IFERROR(_xlfn.XLOOKUP($C9363,'1.PrepList'!$I$2:$I$1500,'1.PrepList'!$K$2:$K$1500,"")&amp;"",""))</f>
        <v/>
      </c>
      <c r="H9363" s="644" t="str">
        <f>IF($C9363="","",IFERROR(IF(_xlfn.XLOOKUP($C9363,tbl_StartedStatus[Bold ID],tbl_StartedStatus[Started])="Started","Yes",IF(_xlfn.XLOOKUP($C9363,tbl_StartedStatus[Bold ID],tbl_StartedStatus[Started])="No Show","No Show","")),""))</f>
        <v/>
      </c>
    </row>
    <row r="9364" spans="1:8" ht="15" customHeight="1" thickBot="1">
      <c r="A9364" s="38" t="str">
        <f>IF($C9364="","",IFERROR(_xlfn.XLOOKUP($C9364,'1.PrepList'!$I$2:$I$1500,'1.PrepList'!$G$2:$G$1500,"")&amp;"",""))</f>
        <v/>
      </c>
      <c r="B9364" s="638" t="str">
        <f>IF($C9364="","",IFERROR(_xlfn.XLOOKUP($C9364,'1.PrepList'!$I$2:$I$1500,'1.PrepList'!$H$2:$H$1500,"")&amp;"",""))</f>
        <v/>
      </c>
      <c r="D9364" s="638" t="str">
        <f>IF($C9364="","",IFERROR(_xlfn.XLOOKUP($C9364,'1.PrepList'!$I$2:$I$1500,'1.PrepList'!$J$2:$J$1500,"")&amp;"",""))</f>
        <v/>
      </c>
      <c r="E9364" s="638" t="str">
        <f>IF($C9364="","",IFERROR(_xlfn.XLOOKUP($C9364,'1.PrepList'!$I$2:$I$1500,'1.PrepList'!$N$2:$N$1500,"")&amp;"",""))</f>
        <v/>
      </c>
      <c r="F9364" s="638" t="str">
        <f>IF($C9364="","",IFERROR(_xlfn.XLOOKUP($C9364,'1.PrepList'!$I$2:$I$1500,'1.PrepList'!$K$2:$K$1500,"")&amp;"",""))</f>
        <v/>
      </c>
      <c r="H9364" s="644" t="str">
        <f>IF($C9364="","",IFERROR(IF(_xlfn.XLOOKUP($C9364,tbl_StartedStatus[Bold ID],tbl_StartedStatus[Started])="Started","Yes",IF(_xlfn.XLOOKUP($C9364,tbl_StartedStatus[Bold ID],tbl_StartedStatus[Started])="No Show","No Show","")),""))</f>
        <v/>
      </c>
    </row>
    <row r="9365" spans="1:8" ht="15" customHeight="1" thickBot="1">
      <c r="A9365" s="38" t="str">
        <f>IF($C9365="","",IFERROR(_xlfn.XLOOKUP($C9365,'1.PrepList'!$I$2:$I$1500,'1.PrepList'!$G$2:$G$1500,"")&amp;"",""))</f>
        <v/>
      </c>
      <c r="B9365" s="638" t="str">
        <f>IF($C9365="","",IFERROR(_xlfn.XLOOKUP($C9365,'1.PrepList'!$I$2:$I$1500,'1.PrepList'!$H$2:$H$1500,"")&amp;"",""))</f>
        <v/>
      </c>
      <c r="D9365" s="638" t="str">
        <f>IF($C9365="","",IFERROR(_xlfn.XLOOKUP($C9365,'1.PrepList'!$I$2:$I$1500,'1.PrepList'!$J$2:$J$1500,"")&amp;"",""))</f>
        <v/>
      </c>
      <c r="E9365" s="638" t="str">
        <f>IF($C9365="","",IFERROR(_xlfn.XLOOKUP($C9365,'1.PrepList'!$I$2:$I$1500,'1.PrepList'!$N$2:$N$1500,"")&amp;"",""))</f>
        <v/>
      </c>
      <c r="F9365" s="638" t="str">
        <f>IF($C9365="","",IFERROR(_xlfn.XLOOKUP($C9365,'1.PrepList'!$I$2:$I$1500,'1.PrepList'!$K$2:$K$1500,"")&amp;"",""))</f>
        <v/>
      </c>
      <c r="H9365" s="644" t="str">
        <f>IF($C9365="","",IFERROR(IF(_xlfn.XLOOKUP($C9365,tbl_StartedStatus[Bold ID],tbl_StartedStatus[Started])="Started","Yes",IF(_xlfn.XLOOKUP($C9365,tbl_StartedStatus[Bold ID],tbl_StartedStatus[Started])="No Show","No Show","")),""))</f>
        <v/>
      </c>
    </row>
    <row r="9366" spans="1:8" ht="15" customHeight="1" thickBot="1">
      <c r="A9366" s="38" t="str">
        <f>IF($C9366="","",IFERROR(_xlfn.XLOOKUP($C9366,'1.PrepList'!$I$2:$I$1500,'1.PrepList'!$G$2:$G$1500,"")&amp;"",""))</f>
        <v/>
      </c>
      <c r="B9366" s="638" t="str">
        <f>IF($C9366="","",IFERROR(_xlfn.XLOOKUP($C9366,'1.PrepList'!$I$2:$I$1500,'1.PrepList'!$H$2:$H$1500,"")&amp;"",""))</f>
        <v/>
      </c>
      <c r="D9366" s="638" t="str">
        <f>IF($C9366="","",IFERROR(_xlfn.XLOOKUP($C9366,'1.PrepList'!$I$2:$I$1500,'1.PrepList'!$J$2:$J$1500,"")&amp;"",""))</f>
        <v/>
      </c>
      <c r="E9366" s="638" t="str">
        <f>IF($C9366="","",IFERROR(_xlfn.XLOOKUP($C9366,'1.PrepList'!$I$2:$I$1500,'1.PrepList'!$N$2:$N$1500,"")&amp;"",""))</f>
        <v/>
      </c>
      <c r="F9366" s="638" t="str">
        <f>IF($C9366="","",IFERROR(_xlfn.XLOOKUP($C9366,'1.PrepList'!$I$2:$I$1500,'1.PrepList'!$K$2:$K$1500,"")&amp;"",""))</f>
        <v/>
      </c>
      <c r="H9366" s="644" t="str">
        <f>IF($C9366="","",IFERROR(IF(_xlfn.XLOOKUP($C9366,tbl_StartedStatus[Bold ID],tbl_StartedStatus[Started])="Started","Yes",IF(_xlfn.XLOOKUP($C9366,tbl_StartedStatus[Bold ID],tbl_StartedStatus[Started])="No Show","No Show","")),""))</f>
        <v/>
      </c>
    </row>
    <row r="9367" spans="1:8" ht="15" customHeight="1" thickBot="1">
      <c r="A9367" s="38" t="str">
        <f>IF($C9367="","",IFERROR(_xlfn.XLOOKUP($C9367,'1.PrepList'!$I$2:$I$1500,'1.PrepList'!$G$2:$G$1500,"")&amp;"",""))</f>
        <v/>
      </c>
      <c r="B9367" s="638" t="str">
        <f>IF($C9367="","",IFERROR(_xlfn.XLOOKUP($C9367,'1.PrepList'!$I$2:$I$1500,'1.PrepList'!$H$2:$H$1500,"")&amp;"",""))</f>
        <v/>
      </c>
      <c r="D9367" s="638" t="str">
        <f>IF($C9367="","",IFERROR(_xlfn.XLOOKUP($C9367,'1.PrepList'!$I$2:$I$1500,'1.PrepList'!$J$2:$J$1500,"")&amp;"",""))</f>
        <v/>
      </c>
      <c r="E9367" s="638" t="str">
        <f>IF($C9367="","",IFERROR(_xlfn.XLOOKUP($C9367,'1.PrepList'!$I$2:$I$1500,'1.PrepList'!$N$2:$N$1500,"")&amp;"",""))</f>
        <v/>
      </c>
      <c r="F9367" s="638" t="str">
        <f>IF($C9367="","",IFERROR(_xlfn.XLOOKUP($C9367,'1.PrepList'!$I$2:$I$1500,'1.PrepList'!$K$2:$K$1500,"")&amp;"",""))</f>
        <v/>
      </c>
      <c r="H9367" s="644" t="str">
        <f>IF($C9367="","",IFERROR(IF(_xlfn.XLOOKUP($C9367,tbl_StartedStatus[Bold ID],tbl_StartedStatus[Started])="Started","Yes",IF(_xlfn.XLOOKUP($C9367,tbl_StartedStatus[Bold ID],tbl_StartedStatus[Started])="No Show","No Show","")),""))</f>
        <v/>
      </c>
    </row>
    <row r="9368" spans="1:8" ht="15" customHeight="1" thickBot="1">
      <c r="A9368" s="38" t="str">
        <f>IF($C9368="","",IFERROR(_xlfn.XLOOKUP($C9368,'1.PrepList'!$I$2:$I$1500,'1.PrepList'!$G$2:$G$1500,"")&amp;"",""))</f>
        <v/>
      </c>
      <c r="B9368" s="638" t="str">
        <f>IF($C9368="","",IFERROR(_xlfn.XLOOKUP($C9368,'1.PrepList'!$I$2:$I$1500,'1.PrepList'!$H$2:$H$1500,"")&amp;"",""))</f>
        <v/>
      </c>
      <c r="D9368" s="638" t="str">
        <f>IF($C9368="","",IFERROR(_xlfn.XLOOKUP($C9368,'1.PrepList'!$I$2:$I$1500,'1.PrepList'!$J$2:$J$1500,"")&amp;"",""))</f>
        <v/>
      </c>
      <c r="E9368" s="638" t="str">
        <f>IF($C9368="","",IFERROR(_xlfn.XLOOKUP($C9368,'1.PrepList'!$I$2:$I$1500,'1.PrepList'!$N$2:$N$1500,"")&amp;"",""))</f>
        <v/>
      </c>
      <c r="F9368" s="638" t="str">
        <f>IF($C9368="","",IFERROR(_xlfn.XLOOKUP($C9368,'1.PrepList'!$I$2:$I$1500,'1.PrepList'!$K$2:$K$1500,"")&amp;"",""))</f>
        <v/>
      </c>
      <c r="H9368" s="644" t="str">
        <f>IF($C9368="","",IFERROR(IF(_xlfn.XLOOKUP($C9368,tbl_StartedStatus[Bold ID],tbl_StartedStatus[Started])="Started","Yes",IF(_xlfn.XLOOKUP($C9368,tbl_StartedStatus[Bold ID],tbl_StartedStatus[Started])="No Show","No Show","")),""))</f>
        <v/>
      </c>
    </row>
    <row r="9369" spans="1:8" ht="15" customHeight="1" thickBot="1">
      <c r="A9369" s="38" t="str">
        <f>IF($C9369="","",IFERROR(_xlfn.XLOOKUP($C9369,'1.PrepList'!$I$2:$I$1500,'1.PrepList'!$G$2:$G$1500,"")&amp;"",""))</f>
        <v/>
      </c>
      <c r="B9369" s="638" t="str">
        <f>IF($C9369="","",IFERROR(_xlfn.XLOOKUP($C9369,'1.PrepList'!$I$2:$I$1500,'1.PrepList'!$H$2:$H$1500,"")&amp;"",""))</f>
        <v/>
      </c>
      <c r="D9369" s="638" t="str">
        <f>IF($C9369="","",IFERROR(_xlfn.XLOOKUP($C9369,'1.PrepList'!$I$2:$I$1500,'1.PrepList'!$J$2:$J$1500,"")&amp;"",""))</f>
        <v/>
      </c>
      <c r="E9369" s="638" t="str">
        <f>IF($C9369="","",IFERROR(_xlfn.XLOOKUP($C9369,'1.PrepList'!$I$2:$I$1500,'1.PrepList'!$N$2:$N$1500,"")&amp;"",""))</f>
        <v/>
      </c>
      <c r="F9369" s="638" t="str">
        <f>IF($C9369="","",IFERROR(_xlfn.XLOOKUP($C9369,'1.PrepList'!$I$2:$I$1500,'1.PrepList'!$K$2:$K$1500,"")&amp;"",""))</f>
        <v/>
      </c>
      <c r="H9369" s="644" t="str">
        <f>IF($C9369="","",IFERROR(IF(_xlfn.XLOOKUP($C9369,tbl_StartedStatus[Bold ID],tbl_StartedStatus[Started])="Started","Yes",IF(_xlfn.XLOOKUP($C9369,tbl_StartedStatus[Bold ID],tbl_StartedStatus[Started])="No Show","No Show","")),""))</f>
        <v/>
      </c>
    </row>
    <row r="9370" spans="1:8" ht="15" customHeight="1" thickBot="1">
      <c r="A9370" s="38" t="str">
        <f>IF($C9370="","",IFERROR(_xlfn.XLOOKUP($C9370,'1.PrepList'!$I$2:$I$1500,'1.PrepList'!$G$2:$G$1500,"")&amp;"",""))</f>
        <v/>
      </c>
      <c r="B9370" s="638" t="str">
        <f>IF($C9370="","",IFERROR(_xlfn.XLOOKUP($C9370,'1.PrepList'!$I$2:$I$1500,'1.PrepList'!$H$2:$H$1500,"")&amp;"",""))</f>
        <v/>
      </c>
      <c r="D9370" s="638" t="str">
        <f>IF($C9370="","",IFERROR(_xlfn.XLOOKUP($C9370,'1.PrepList'!$I$2:$I$1500,'1.PrepList'!$J$2:$J$1500,"")&amp;"",""))</f>
        <v/>
      </c>
      <c r="E9370" s="638" t="str">
        <f>IF($C9370="","",IFERROR(_xlfn.XLOOKUP($C9370,'1.PrepList'!$I$2:$I$1500,'1.PrepList'!$N$2:$N$1500,"")&amp;"",""))</f>
        <v/>
      </c>
      <c r="F9370" s="638" t="str">
        <f>IF($C9370="","",IFERROR(_xlfn.XLOOKUP($C9370,'1.PrepList'!$I$2:$I$1500,'1.PrepList'!$K$2:$K$1500,"")&amp;"",""))</f>
        <v/>
      </c>
      <c r="H9370" s="644" t="str">
        <f>IF($C9370="","",IFERROR(IF(_xlfn.XLOOKUP($C9370,tbl_StartedStatus[Bold ID],tbl_StartedStatus[Started])="Started","Yes",IF(_xlfn.XLOOKUP($C9370,tbl_StartedStatus[Bold ID],tbl_StartedStatus[Started])="No Show","No Show","")),""))</f>
        <v/>
      </c>
    </row>
    <row r="9371" spans="1:8" ht="15" customHeight="1" thickBot="1">
      <c r="A9371" s="38" t="str">
        <f>IF($C9371="","",IFERROR(_xlfn.XLOOKUP($C9371,'1.PrepList'!$I$2:$I$1500,'1.PrepList'!$G$2:$G$1500,"")&amp;"",""))</f>
        <v/>
      </c>
      <c r="B9371" s="638" t="str">
        <f>IF($C9371="","",IFERROR(_xlfn.XLOOKUP($C9371,'1.PrepList'!$I$2:$I$1500,'1.PrepList'!$H$2:$H$1500,"")&amp;"",""))</f>
        <v/>
      </c>
      <c r="D9371" s="638" t="str">
        <f>IF($C9371="","",IFERROR(_xlfn.XLOOKUP($C9371,'1.PrepList'!$I$2:$I$1500,'1.PrepList'!$J$2:$J$1500,"")&amp;"",""))</f>
        <v/>
      </c>
      <c r="E9371" s="638" t="str">
        <f>IF($C9371="","",IFERROR(_xlfn.XLOOKUP($C9371,'1.PrepList'!$I$2:$I$1500,'1.PrepList'!$N$2:$N$1500,"")&amp;"",""))</f>
        <v/>
      </c>
      <c r="F9371" s="638" t="str">
        <f>IF($C9371="","",IFERROR(_xlfn.XLOOKUP($C9371,'1.PrepList'!$I$2:$I$1500,'1.PrepList'!$K$2:$K$1500,"")&amp;"",""))</f>
        <v/>
      </c>
      <c r="H9371" s="644" t="str">
        <f>IF($C9371="","",IFERROR(IF(_xlfn.XLOOKUP($C9371,tbl_StartedStatus[Bold ID],tbl_StartedStatus[Started])="Started","Yes",IF(_xlfn.XLOOKUP($C9371,tbl_StartedStatus[Bold ID],tbl_StartedStatus[Started])="No Show","No Show","")),""))</f>
        <v/>
      </c>
    </row>
    <row r="9372" spans="1:8" ht="15" customHeight="1" thickBot="1">
      <c r="A9372" s="38" t="str">
        <f>IF($C9372="","",IFERROR(_xlfn.XLOOKUP($C9372,'1.PrepList'!$I$2:$I$1500,'1.PrepList'!$G$2:$G$1500,"")&amp;"",""))</f>
        <v/>
      </c>
      <c r="B9372" s="638" t="str">
        <f>IF($C9372="","",IFERROR(_xlfn.XLOOKUP($C9372,'1.PrepList'!$I$2:$I$1500,'1.PrepList'!$H$2:$H$1500,"")&amp;"",""))</f>
        <v/>
      </c>
      <c r="D9372" s="638" t="str">
        <f>IF($C9372="","",IFERROR(_xlfn.XLOOKUP($C9372,'1.PrepList'!$I$2:$I$1500,'1.PrepList'!$J$2:$J$1500,"")&amp;"",""))</f>
        <v/>
      </c>
      <c r="E9372" s="638" t="str">
        <f>IF($C9372="","",IFERROR(_xlfn.XLOOKUP($C9372,'1.PrepList'!$I$2:$I$1500,'1.PrepList'!$N$2:$N$1500,"")&amp;"",""))</f>
        <v/>
      </c>
      <c r="F9372" s="638" t="str">
        <f>IF($C9372="","",IFERROR(_xlfn.XLOOKUP($C9372,'1.PrepList'!$I$2:$I$1500,'1.PrepList'!$K$2:$K$1500,"")&amp;"",""))</f>
        <v/>
      </c>
      <c r="H9372" s="644" t="str">
        <f>IF($C9372="","",IFERROR(IF(_xlfn.XLOOKUP($C9372,tbl_StartedStatus[Bold ID],tbl_StartedStatus[Started])="Started","Yes",IF(_xlfn.XLOOKUP($C9372,tbl_StartedStatus[Bold ID],tbl_StartedStatus[Started])="No Show","No Show","")),""))</f>
        <v/>
      </c>
    </row>
    <row r="9373" spans="1:8" ht="15" customHeight="1" thickBot="1">
      <c r="A9373" s="38" t="str">
        <f>IF($C9373="","",IFERROR(_xlfn.XLOOKUP($C9373,'1.PrepList'!$I$2:$I$1500,'1.PrepList'!$G$2:$G$1500,"")&amp;"",""))</f>
        <v/>
      </c>
      <c r="B9373" s="638" t="str">
        <f>IF($C9373="","",IFERROR(_xlfn.XLOOKUP($C9373,'1.PrepList'!$I$2:$I$1500,'1.PrepList'!$H$2:$H$1500,"")&amp;"",""))</f>
        <v/>
      </c>
      <c r="D9373" s="638" t="str">
        <f>IF($C9373="","",IFERROR(_xlfn.XLOOKUP($C9373,'1.PrepList'!$I$2:$I$1500,'1.PrepList'!$J$2:$J$1500,"")&amp;"",""))</f>
        <v/>
      </c>
      <c r="E9373" s="638" t="str">
        <f>IF($C9373="","",IFERROR(_xlfn.XLOOKUP($C9373,'1.PrepList'!$I$2:$I$1500,'1.PrepList'!$N$2:$N$1500,"")&amp;"",""))</f>
        <v/>
      </c>
      <c r="F9373" s="638" t="str">
        <f>IF($C9373="","",IFERROR(_xlfn.XLOOKUP($C9373,'1.PrepList'!$I$2:$I$1500,'1.PrepList'!$K$2:$K$1500,"")&amp;"",""))</f>
        <v/>
      </c>
      <c r="H9373" s="644" t="str">
        <f>IF($C9373="","",IFERROR(IF(_xlfn.XLOOKUP($C9373,tbl_StartedStatus[Bold ID],tbl_StartedStatus[Started])="Started","Yes",IF(_xlfn.XLOOKUP($C9373,tbl_StartedStatus[Bold ID],tbl_StartedStatus[Started])="No Show","No Show","")),""))</f>
        <v/>
      </c>
    </row>
    <row r="9374" spans="1:8" ht="15" customHeight="1" thickBot="1">
      <c r="A9374" s="38" t="str">
        <f>IF($C9374="","",IFERROR(_xlfn.XLOOKUP($C9374,'1.PrepList'!$I$2:$I$1500,'1.PrepList'!$G$2:$G$1500,"")&amp;"",""))</f>
        <v/>
      </c>
      <c r="B9374" s="638" t="str">
        <f>IF($C9374="","",IFERROR(_xlfn.XLOOKUP($C9374,'1.PrepList'!$I$2:$I$1500,'1.PrepList'!$H$2:$H$1500,"")&amp;"",""))</f>
        <v/>
      </c>
      <c r="D9374" s="638" t="str">
        <f>IF($C9374="","",IFERROR(_xlfn.XLOOKUP($C9374,'1.PrepList'!$I$2:$I$1500,'1.PrepList'!$J$2:$J$1500,"")&amp;"",""))</f>
        <v/>
      </c>
      <c r="E9374" s="638" t="str">
        <f>IF($C9374="","",IFERROR(_xlfn.XLOOKUP($C9374,'1.PrepList'!$I$2:$I$1500,'1.PrepList'!$N$2:$N$1500,"")&amp;"",""))</f>
        <v/>
      </c>
      <c r="F9374" s="638" t="str">
        <f>IF($C9374="","",IFERROR(_xlfn.XLOOKUP($C9374,'1.PrepList'!$I$2:$I$1500,'1.PrepList'!$K$2:$K$1500,"")&amp;"",""))</f>
        <v/>
      </c>
      <c r="H9374" s="644" t="str">
        <f>IF($C9374="","",IFERROR(IF(_xlfn.XLOOKUP($C9374,tbl_StartedStatus[Bold ID],tbl_StartedStatus[Started])="Started","Yes",IF(_xlfn.XLOOKUP($C9374,tbl_StartedStatus[Bold ID],tbl_StartedStatus[Started])="No Show","No Show","")),""))</f>
        <v/>
      </c>
    </row>
    <row r="9375" spans="1:8" ht="15" customHeight="1" thickBot="1">
      <c r="A9375" s="38" t="str">
        <f>IF($C9375="","",IFERROR(_xlfn.XLOOKUP($C9375,'1.PrepList'!$I$2:$I$1500,'1.PrepList'!$G$2:$G$1500,"")&amp;"",""))</f>
        <v/>
      </c>
      <c r="B9375" s="638" t="str">
        <f>IF($C9375="","",IFERROR(_xlfn.XLOOKUP($C9375,'1.PrepList'!$I$2:$I$1500,'1.PrepList'!$H$2:$H$1500,"")&amp;"",""))</f>
        <v/>
      </c>
      <c r="D9375" s="638" t="str">
        <f>IF($C9375="","",IFERROR(_xlfn.XLOOKUP($C9375,'1.PrepList'!$I$2:$I$1500,'1.PrepList'!$J$2:$J$1500,"")&amp;"",""))</f>
        <v/>
      </c>
      <c r="E9375" s="638" t="str">
        <f>IF($C9375="","",IFERROR(_xlfn.XLOOKUP($C9375,'1.PrepList'!$I$2:$I$1500,'1.PrepList'!$N$2:$N$1500,"")&amp;"",""))</f>
        <v/>
      </c>
      <c r="F9375" s="638" t="str">
        <f>IF($C9375="","",IFERROR(_xlfn.XLOOKUP($C9375,'1.PrepList'!$I$2:$I$1500,'1.PrepList'!$K$2:$K$1500,"")&amp;"",""))</f>
        <v/>
      </c>
      <c r="H9375" s="644" t="str">
        <f>IF($C9375="","",IFERROR(IF(_xlfn.XLOOKUP($C9375,tbl_StartedStatus[Bold ID],tbl_StartedStatus[Started])="Started","Yes",IF(_xlfn.XLOOKUP($C9375,tbl_StartedStatus[Bold ID],tbl_StartedStatus[Started])="No Show","No Show","")),""))</f>
        <v/>
      </c>
    </row>
    <row r="9376" spans="1:8" ht="15" customHeight="1" thickBot="1">
      <c r="A9376" s="38" t="str">
        <f>IF($C9376="","",IFERROR(_xlfn.XLOOKUP($C9376,'1.PrepList'!$I$2:$I$1500,'1.PrepList'!$G$2:$G$1500,"")&amp;"",""))</f>
        <v/>
      </c>
      <c r="B9376" s="638" t="str">
        <f>IF($C9376="","",IFERROR(_xlfn.XLOOKUP($C9376,'1.PrepList'!$I$2:$I$1500,'1.PrepList'!$H$2:$H$1500,"")&amp;"",""))</f>
        <v/>
      </c>
      <c r="D9376" s="638" t="str">
        <f>IF($C9376="","",IFERROR(_xlfn.XLOOKUP($C9376,'1.PrepList'!$I$2:$I$1500,'1.PrepList'!$J$2:$J$1500,"")&amp;"",""))</f>
        <v/>
      </c>
      <c r="E9376" s="638" t="str">
        <f>IF($C9376="","",IFERROR(_xlfn.XLOOKUP($C9376,'1.PrepList'!$I$2:$I$1500,'1.PrepList'!$N$2:$N$1500,"")&amp;"",""))</f>
        <v/>
      </c>
      <c r="F9376" s="638" t="str">
        <f>IF($C9376="","",IFERROR(_xlfn.XLOOKUP($C9376,'1.PrepList'!$I$2:$I$1500,'1.PrepList'!$K$2:$K$1500,"")&amp;"",""))</f>
        <v/>
      </c>
      <c r="H9376" s="644" t="str">
        <f>IF($C9376="","",IFERROR(IF(_xlfn.XLOOKUP($C9376,tbl_StartedStatus[Bold ID],tbl_StartedStatus[Started])="Started","Yes",IF(_xlfn.XLOOKUP($C9376,tbl_StartedStatus[Bold ID],tbl_StartedStatus[Started])="No Show","No Show","")),""))</f>
        <v/>
      </c>
    </row>
    <row r="9377" spans="1:8" ht="15" customHeight="1" thickBot="1">
      <c r="A9377" s="38" t="str">
        <f>IF($C9377="","",IFERROR(_xlfn.XLOOKUP($C9377,'1.PrepList'!$I$2:$I$1500,'1.PrepList'!$G$2:$G$1500,"")&amp;"",""))</f>
        <v/>
      </c>
      <c r="B9377" s="638" t="str">
        <f>IF($C9377="","",IFERROR(_xlfn.XLOOKUP($C9377,'1.PrepList'!$I$2:$I$1500,'1.PrepList'!$H$2:$H$1500,"")&amp;"",""))</f>
        <v/>
      </c>
      <c r="D9377" s="638" t="str">
        <f>IF($C9377="","",IFERROR(_xlfn.XLOOKUP($C9377,'1.PrepList'!$I$2:$I$1500,'1.PrepList'!$J$2:$J$1500,"")&amp;"",""))</f>
        <v/>
      </c>
      <c r="E9377" s="638" t="str">
        <f>IF($C9377="","",IFERROR(_xlfn.XLOOKUP($C9377,'1.PrepList'!$I$2:$I$1500,'1.PrepList'!$N$2:$N$1500,"")&amp;"",""))</f>
        <v/>
      </c>
      <c r="F9377" s="638" t="str">
        <f>IF($C9377="","",IFERROR(_xlfn.XLOOKUP($C9377,'1.PrepList'!$I$2:$I$1500,'1.PrepList'!$K$2:$K$1500,"")&amp;"",""))</f>
        <v/>
      </c>
      <c r="H9377" s="644" t="str">
        <f>IF($C9377="","",IFERROR(IF(_xlfn.XLOOKUP($C9377,tbl_StartedStatus[Bold ID],tbl_StartedStatus[Started])="Started","Yes",IF(_xlfn.XLOOKUP($C9377,tbl_StartedStatus[Bold ID],tbl_StartedStatus[Started])="No Show","No Show","")),""))</f>
        <v/>
      </c>
    </row>
    <row r="9378" spans="1:8" ht="15" customHeight="1" thickBot="1">
      <c r="A9378" s="38" t="str">
        <f>IF($C9378="","",IFERROR(_xlfn.XLOOKUP($C9378,'1.PrepList'!$I$2:$I$1500,'1.PrepList'!$G$2:$G$1500,"")&amp;"",""))</f>
        <v/>
      </c>
      <c r="B9378" s="638" t="str">
        <f>IF($C9378="","",IFERROR(_xlfn.XLOOKUP($C9378,'1.PrepList'!$I$2:$I$1500,'1.PrepList'!$H$2:$H$1500,"")&amp;"",""))</f>
        <v/>
      </c>
      <c r="D9378" s="638" t="str">
        <f>IF($C9378="","",IFERROR(_xlfn.XLOOKUP($C9378,'1.PrepList'!$I$2:$I$1500,'1.PrepList'!$J$2:$J$1500,"")&amp;"",""))</f>
        <v/>
      </c>
      <c r="E9378" s="638" t="str">
        <f>IF($C9378="","",IFERROR(_xlfn.XLOOKUP($C9378,'1.PrepList'!$I$2:$I$1500,'1.PrepList'!$N$2:$N$1500,"")&amp;"",""))</f>
        <v/>
      </c>
      <c r="F9378" s="638" t="str">
        <f>IF($C9378="","",IFERROR(_xlfn.XLOOKUP($C9378,'1.PrepList'!$I$2:$I$1500,'1.PrepList'!$K$2:$K$1500,"")&amp;"",""))</f>
        <v/>
      </c>
      <c r="H9378" s="644" t="str">
        <f>IF($C9378="","",IFERROR(IF(_xlfn.XLOOKUP($C9378,tbl_StartedStatus[Bold ID],tbl_StartedStatus[Started])="Started","Yes",IF(_xlfn.XLOOKUP($C9378,tbl_StartedStatus[Bold ID],tbl_StartedStatus[Started])="No Show","No Show","")),""))</f>
        <v/>
      </c>
    </row>
    <row r="9379" spans="1:8" ht="15" customHeight="1" thickBot="1">
      <c r="A9379" s="38" t="str">
        <f>IF($C9379="","",IFERROR(_xlfn.XLOOKUP($C9379,'1.PrepList'!$I$2:$I$1500,'1.PrepList'!$G$2:$G$1500,"")&amp;"",""))</f>
        <v/>
      </c>
      <c r="B9379" s="638" t="str">
        <f>IF($C9379="","",IFERROR(_xlfn.XLOOKUP($C9379,'1.PrepList'!$I$2:$I$1500,'1.PrepList'!$H$2:$H$1500,"")&amp;"",""))</f>
        <v/>
      </c>
      <c r="D9379" s="638" t="str">
        <f>IF($C9379="","",IFERROR(_xlfn.XLOOKUP($C9379,'1.PrepList'!$I$2:$I$1500,'1.PrepList'!$J$2:$J$1500,"")&amp;"",""))</f>
        <v/>
      </c>
      <c r="E9379" s="638" t="str">
        <f>IF($C9379="","",IFERROR(_xlfn.XLOOKUP($C9379,'1.PrepList'!$I$2:$I$1500,'1.PrepList'!$N$2:$N$1500,"")&amp;"",""))</f>
        <v/>
      </c>
      <c r="F9379" s="638" t="str">
        <f>IF($C9379="","",IFERROR(_xlfn.XLOOKUP($C9379,'1.PrepList'!$I$2:$I$1500,'1.PrepList'!$K$2:$K$1500,"")&amp;"",""))</f>
        <v/>
      </c>
      <c r="H9379" s="644" t="str">
        <f>IF($C9379="","",IFERROR(IF(_xlfn.XLOOKUP($C9379,tbl_StartedStatus[Bold ID],tbl_StartedStatus[Started])="Started","Yes",IF(_xlfn.XLOOKUP($C9379,tbl_StartedStatus[Bold ID],tbl_StartedStatus[Started])="No Show","No Show","")),""))</f>
        <v/>
      </c>
    </row>
    <row r="9380" spans="1:8" ht="15" customHeight="1" thickBot="1">
      <c r="A9380" s="38" t="str">
        <f>IF($C9380="","",IFERROR(_xlfn.XLOOKUP($C9380,'1.PrepList'!$I$2:$I$1500,'1.PrepList'!$G$2:$G$1500,"")&amp;"",""))</f>
        <v/>
      </c>
      <c r="B9380" s="638" t="str">
        <f>IF($C9380="","",IFERROR(_xlfn.XLOOKUP($C9380,'1.PrepList'!$I$2:$I$1500,'1.PrepList'!$H$2:$H$1500,"")&amp;"",""))</f>
        <v/>
      </c>
      <c r="D9380" s="638" t="str">
        <f>IF($C9380="","",IFERROR(_xlfn.XLOOKUP($C9380,'1.PrepList'!$I$2:$I$1500,'1.PrepList'!$J$2:$J$1500,"")&amp;"",""))</f>
        <v/>
      </c>
      <c r="E9380" s="638" t="str">
        <f>IF($C9380="","",IFERROR(_xlfn.XLOOKUP($C9380,'1.PrepList'!$I$2:$I$1500,'1.PrepList'!$N$2:$N$1500,"")&amp;"",""))</f>
        <v/>
      </c>
      <c r="F9380" s="638" t="str">
        <f>IF($C9380="","",IFERROR(_xlfn.XLOOKUP($C9380,'1.PrepList'!$I$2:$I$1500,'1.PrepList'!$K$2:$K$1500,"")&amp;"",""))</f>
        <v/>
      </c>
      <c r="H9380" s="644" t="str">
        <f>IF($C9380="","",IFERROR(IF(_xlfn.XLOOKUP($C9380,tbl_StartedStatus[Bold ID],tbl_StartedStatus[Started])="Started","Yes",IF(_xlfn.XLOOKUP($C9380,tbl_StartedStatus[Bold ID],tbl_StartedStatus[Started])="No Show","No Show","")),""))</f>
        <v/>
      </c>
    </row>
    <row r="9381" spans="1:8" ht="15" customHeight="1" thickBot="1">
      <c r="A9381" s="38" t="str">
        <f>IF($C9381="","",IFERROR(_xlfn.XLOOKUP($C9381,'1.PrepList'!$I$2:$I$1500,'1.PrepList'!$G$2:$G$1500,"")&amp;"",""))</f>
        <v/>
      </c>
      <c r="B9381" s="638" t="str">
        <f>IF($C9381="","",IFERROR(_xlfn.XLOOKUP($C9381,'1.PrepList'!$I$2:$I$1500,'1.PrepList'!$H$2:$H$1500,"")&amp;"",""))</f>
        <v/>
      </c>
      <c r="D9381" s="638" t="str">
        <f>IF($C9381="","",IFERROR(_xlfn.XLOOKUP($C9381,'1.PrepList'!$I$2:$I$1500,'1.PrepList'!$J$2:$J$1500,"")&amp;"",""))</f>
        <v/>
      </c>
      <c r="E9381" s="638" t="str">
        <f>IF($C9381="","",IFERROR(_xlfn.XLOOKUP($C9381,'1.PrepList'!$I$2:$I$1500,'1.PrepList'!$N$2:$N$1500,"")&amp;"",""))</f>
        <v/>
      </c>
      <c r="F9381" s="638" t="str">
        <f>IF($C9381="","",IFERROR(_xlfn.XLOOKUP($C9381,'1.PrepList'!$I$2:$I$1500,'1.PrepList'!$K$2:$K$1500,"")&amp;"",""))</f>
        <v/>
      </c>
      <c r="H9381" s="644" t="str">
        <f>IF($C9381="","",IFERROR(IF(_xlfn.XLOOKUP($C9381,tbl_StartedStatus[Bold ID],tbl_StartedStatus[Started])="Started","Yes",IF(_xlfn.XLOOKUP($C9381,tbl_StartedStatus[Bold ID],tbl_StartedStatus[Started])="No Show","No Show","")),""))</f>
        <v/>
      </c>
    </row>
    <row r="9382" spans="1:8" ht="15" customHeight="1" thickBot="1">
      <c r="A9382" s="38" t="str">
        <f>IF($C9382="","",IFERROR(_xlfn.XLOOKUP($C9382,'1.PrepList'!$I$2:$I$1500,'1.PrepList'!$G$2:$G$1500,"")&amp;"",""))</f>
        <v/>
      </c>
      <c r="B9382" s="638" t="str">
        <f>IF($C9382="","",IFERROR(_xlfn.XLOOKUP($C9382,'1.PrepList'!$I$2:$I$1500,'1.PrepList'!$H$2:$H$1500,"")&amp;"",""))</f>
        <v/>
      </c>
      <c r="D9382" s="638" t="str">
        <f>IF($C9382="","",IFERROR(_xlfn.XLOOKUP($C9382,'1.PrepList'!$I$2:$I$1500,'1.PrepList'!$J$2:$J$1500,"")&amp;"",""))</f>
        <v/>
      </c>
      <c r="E9382" s="638" t="str">
        <f>IF($C9382="","",IFERROR(_xlfn.XLOOKUP($C9382,'1.PrepList'!$I$2:$I$1500,'1.PrepList'!$N$2:$N$1500,"")&amp;"",""))</f>
        <v/>
      </c>
      <c r="F9382" s="638" t="str">
        <f>IF($C9382="","",IFERROR(_xlfn.XLOOKUP($C9382,'1.PrepList'!$I$2:$I$1500,'1.PrepList'!$K$2:$K$1500,"")&amp;"",""))</f>
        <v/>
      </c>
      <c r="H9382" s="644" t="str">
        <f>IF($C9382="","",IFERROR(IF(_xlfn.XLOOKUP($C9382,tbl_StartedStatus[Bold ID],tbl_StartedStatus[Started])="Started","Yes",IF(_xlfn.XLOOKUP($C9382,tbl_StartedStatus[Bold ID],tbl_StartedStatus[Started])="No Show","No Show","")),""))</f>
        <v/>
      </c>
    </row>
    <row r="9383" spans="1:8" ht="15" customHeight="1" thickBot="1">
      <c r="A9383" s="38" t="str">
        <f>IF($C9383="","",IFERROR(_xlfn.XLOOKUP($C9383,'1.PrepList'!$I$2:$I$1500,'1.PrepList'!$G$2:$G$1500,"")&amp;"",""))</f>
        <v/>
      </c>
      <c r="B9383" s="638" t="str">
        <f>IF($C9383="","",IFERROR(_xlfn.XLOOKUP($C9383,'1.PrepList'!$I$2:$I$1500,'1.PrepList'!$H$2:$H$1500,"")&amp;"",""))</f>
        <v/>
      </c>
      <c r="D9383" s="638" t="str">
        <f>IF($C9383="","",IFERROR(_xlfn.XLOOKUP($C9383,'1.PrepList'!$I$2:$I$1500,'1.PrepList'!$J$2:$J$1500,"")&amp;"",""))</f>
        <v/>
      </c>
      <c r="E9383" s="638" t="str">
        <f>IF($C9383="","",IFERROR(_xlfn.XLOOKUP($C9383,'1.PrepList'!$I$2:$I$1500,'1.PrepList'!$N$2:$N$1500,"")&amp;"",""))</f>
        <v/>
      </c>
      <c r="F9383" s="638" t="str">
        <f>IF($C9383="","",IFERROR(_xlfn.XLOOKUP($C9383,'1.PrepList'!$I$2:$I$1500,'1.PrepList'!$K$2:$K$1500,"")&amp;"",""))</f>
        <v/>
      </c>
      <c r="H9383" s="644" t="str">
        <f>IF($C9383="","",IFERROR(IF(_xlfn.XLOOKUP($C9383,tbl_StartedStatus[Bold ID],tbl_StartedStatus[Started])="Started","Yes",IF(_xlfn.XLOOKUP($C9383,tbl_StartedStatus[Bold ID],tbl_StartedStatus[Started])="No Show","No Show","")),""))</f>
        <v/>
      </c>
    </row>
    <row r="9384" spans="1:8" ht="15" customHeight="1" thickBot="1">
      <c r="A9384" s="38" t="str">
        <f>IF($C9384="","",IFERROR(_xlfn.XLOOKUP($C9384,'1.PrepList'!$I$2:$I$1500,'1.PrepList'!$G$2:$G$1500,"")&amp;"",""))</f>
        <v/>
      </c>
      <c r="B9384" s="638" t="str">
        <f>IF($C9384="","",IFERROR(_xlfn.XLOOKUP($C9384,'1.PrepList'!$I$2:$I$1500,'1.PrepList'!$H$2:$H$1500,"")&amp;"",""))</f>
        <v/>
      </c>
      <c r="D9384" s="638" t="str">
        <f>IF($C9384="","",IFERROR(_xlfn.XLOOKUP($C9384,'1.PrepList'!$I$2:$I$1500,'1.PrepList'!$J$2:$J$1500,"")&amp;"",""))</f>
        <v/>
      </c>
      <c r="E9384" s="638" t="str">
        <f>IF($C9384="","",IFERROR(_xlfn.XLOOKUP($C9384,'1.PrepList'!$I$2:$I$1500,'1.PrepList'!$N$2:$N$1500,"")&amp;"",""))</f>
        <v/>
      </c>
      <c r="F9384" s="638" t="str">
        <f>IF($C9384="","",IFERROR(_xlfn.XLOOKUP($C9384,'1.PrepList'!$I$2:$I$1500,'1.PrepList'!$K$2:$K$1500,"")&amp;"",""))</f>
        <v/>
      </c>
      <c r="H9384" s="644" t="str">
        <f>IF($C9384="","",IFERROR(IF(_xlfn.XLOOKUP($C9384,tbl_StartedStatus[Bold ID],tbl_StartedStatus[Started])="Started","Yes",IF(_xlfn.XLOOKUP($C9384,tbl_StartedStatus[Bold ID],tbl_StartedStatus[Started])="No Show","No Show","")),""))</f>
        <v/>
      </c>
    </row>
    <row r="9385" spans="1:8" ht="15" customHeight="1" thickBot="1">
      <c r="A9385" s="38" t="str">
        <f>IF($C9385="","",IFERROR(_xlfn.XLOOKUP($C9385,'1.PrepList'!$I$2:$I$1500,'1.PrepList'!$G$2:$G$1500,"")&amp;"",""))</f>
        <v/>
      </c>
      <c r="B9385" s="638" t="str">
        <f>IF($C9385="","",IFERROR(_xlfn.XLOOKUP($C9385,'1.PrepList'!$I$2:$I$1500,'1.PrepList'!$H$2:$H$1500,"")&amp;"",""))</f>
        <v/>
      </c>
      <c r="D9385" s="638" t="str">
        <f>IF($C9385="","",IFERROR(_xlfn.XLOOKUP($C9385,'1.PrepList'!$I$2:$I$1500,'1.PrepList'!$J$2:$J$1500,"")&amp;"",""))</f>
        <v/>
      </c>
      <c r="E9385" s="638" t="str">
        <f>IF($C9385="","",IFERROR(_xlfn.XLOOKUP($C9385,'1.PrepList'!$I$2:$I$1500,'1.PrepList'!$N$2:$N$1500,"")&amp;"",""))</f>
        <v/>
      </c>
      <c r="F9385" s="638" t="str">
        <f>IF($C9385="","",IFERROR(_xlfn.XLOOKUP($C9385,'1.PrepList'!$I$2:$I$1500,'1.PrepList'!$K$2:$K$1500,"")&amp;"",""))</f>
        <v/>
      </c>
      <c r="H9385" s="644" t="str">
        <f>IF($C9385="","",IFERROR(IF(_xlfn.XLOOKUP($C9385,tbl_StartedStatus[Bold ID],tbl_StartedStatus[Started])="Started","Yes",IF(_xlfn.XLOOKUP($C9385,tbl_StartedStatus[Bold ID],tbl_StartedStatus[Started])="No Show","No Show","")),""))</f>
        <v/>
      </c>
    </row>
    <row r="9386" spans="1:8" ht="15" customHeight="1" thickBot="1">
      <c r="A9386" s="38" t="str">
        <f>IF($C9386="","",IFERROR(_xlfn.XLOOKUP($C9386,'1.PrepList'!$I$2:$I$1500,'1.PrepList'!$G$2:$G$1500,"")&amp;"",""))</f>
        <v/>
      </c>
      <c r="B9386" s="638" t="str">
        <f>IF($C9386="","",IFERROR(_xlfn.XLOOKUP($C9386,'1.PrepList'!$I$2:$I$1500,'1.PrepList'!$H$2:$H$1500,"")&amp;"",""))</f>
        <v/>
      </c>
      <c r="D9386" s="638" t="str">
        <f>IF($C9386="","",IFERROR(_xlfn.XLOOKUP($C9386,'1.PrepList'!$I$2:$I$1500,'1.PrepList'!$J$2:$J$1500,"")&amp;"",""))</f>
        <v/>
      </c>
      <c r="E9386" s="638" t="str">
        <f>IF($C9386="","",IFERROR(_xlfn.XLOOKUP($C9386,'1.PrepList'!$I$2:$I$1500,'1.PrepList'!$N$2:$N$1500,"")&amp;"",""))</f>
        <v/>
      </c>
      <c r="F9386" s="638" t="str">
        <f>IF($C9386="","",IFERROR(_xlfn.XLOOKUP($C9386,'1.PrepList'!$I$2:$I$1500,'1.PrepList'!$K$2:$K$1500,"")&amp;"",""))</f>
        <v/>
      </c>
      <c r="H9386" s="644" t="str">
        <f>IF($C9386="","",IFERROR(IF(_xlfn.XLOOKUP($C9386,tbl_StartedStatus[Bold ID],tbl_StartedStatus[Started])="Started","Yes",IF(_xlfn.XLOOKUP($C9386,tbl_StartedStatus[Bold ID],tbl_StartedStatus[Started])="No Show","No Show","")),""))</f>
        <v/>
      </c>
    </row>
    <row r="9387" spans="1:8" ht="15" customHeight="1" thickBot="1">
      <c r="A9387" s="38" t="str">
        <f>IF($C9387="","",IFERROR(_xlfn.XLOOKUP($C9387,'1.PrepList'!$I$2:$I$1500,'1.PrepList'!$G$2:$G$1500,"")&amp;"",""))</f>
        <v/>
      </c>
      <c r="B9387" s="638" t="str">
        <f>IF($C9387="","",IFERROR(_xlfn.XLOOKUP($C9387,'1.PrepList'!$I$2:$I$1500,'1.PrepList'!$H$2:$H$1500,"")&amp;"",""))</f>
        <v/>
      </c>
      <c r="D9387" s="638" t="str">
        <f>IF($C9387="","",IFERROR(_xlfn.XLOOKUP($C9387,'1.PrepList'!$I$2:$I$1500,'1.PrepList'!$J$2:$J$1500,"")&amp;"",""))</f>
        <v/>
      </c>
      <c r="E9387" s="638" t="str">
        <f>IF($C9387="","",IFERROR(_xlfn.XLOOKUP($C9387,'1.PrepList'!$I$2:$I$1500,'1.PrepList'!$N$2:$N$1500,"")&amp;"",""))</f>
        <v/>
      </c>
      <c r="F9387" s="638" t="str">
        <f>IF($C9387="","",IFERROR(_xlfn.XLOOKUP($C9387,'1.PrepList'!$I$2:$I$1500,'1.PrepList'!$K$2:$K$1500,"")&amp;"",""))</f>
        <v/>
      </c>
      <c r="H9387" s="644" t="str">
        <f>IF($C9387="","",IFERROR(IF(_xlfn.XLOOKUP($C9387,tbl_StartedStatus[Bold ID],tbl_StartedStatus[Started])="Started","Yes",IF(_xlfn.XLOOKUP($C9387,tbl_StartedStatus[Bold ID],tbl_StartedStatus[Started])="No Show","No Show","")),""))</f>
        <v/>
      </c>
    </row>
    <row r="9388" spans="1:8" ht="15" customHeight="1" thickBot="1">
      <c r="A9388" s="38" t="str">
        <f>IF($C9388="","",IFERROR(_xlfn.XLOOKUP($C9388,'1.PrepList'!$I$2:$I$1500,'1.PrepList'!$G$2:$G$1500,"")&amp;"",""))</f>
        <v/>
      </c>
      <c r="B9388" s="638" t="str">
        <f>IF($C9388="","",IFERROR(_xlfn.XLOOKUP($C9388,'1.PrepList'!$I$2:$I$1500,'1.PrepList'!$H$2:$H$1500,"")&amp;"",""))</f>
        <v/>
      </c>
      <c r="D9388" s="638" t="str">
        <f>IF($C9388="","",IFERROR(_xlfn.XLOOKUP($C9388,'1.PrepList'!$I$2:$I$1500,'1.PrepList'!$J$2:$J$1500,"")&amp;"",""))</f>
        <v/>
      </c>
      <c r="E9388" s="638" t="str">
        <f>IF($C9388="","",IFERROR(_xlfn.XLOOKUP($C9388,'1.PrepList'!$I$2:$I$1500,'1.PrepList'!$N$2:$N$1500,"")&amp;"",""))</f>
        <v/>
      </c>
      <c r="F9388" s="638" t="str">
        <f>IF($C9388="","",IFERROR(_xlfn.XLOOKUP($C9388,'1.PrepList'!$I$2:$I$1500,'1.PrepList'!$K$2:$K$1500,"")&amp;"",""))</f>
        <v/>
      </c>
      <c r="H9388" s="644" t="str">
        <f>IF($C9388="","",IFERROR(IF(_xlfn.XLOOKUP($C9388,tbl_StartedStatus[Bold ID],tbl_StartedStatus[Started])="Started","Yes",IF(_xlfn.XLOOKUP($C9388,tbl_StartedStatus[Bold ID],tbl_StartedStatus[Started])="No Show","No Show","")),""))</f>
        <v/>
      </c>
    </row>
    <row r="9389" spans="1:8" ht="15" customHeight="1" thickBot="1">
      <c r="A9389" s="38" t="str">
        <f>IF($C9389="","",IFERROR(_xlfn.XLOOKUP($C9389,'1.PrepList'!$I$2:$I$1500,'1.PrepList'!$G$2:$G$1500,"")&amp;"",""))</f>
        <v/>
      </c>
      <c r="B9389" s="638" t="str">
        <f>IF($C9389="","",IFERROR(_xlfn.XLOOKUP($C9389,'1.PrepList'!$I$2:$I$1500,'1.PrepList'!$H$2:$H$1500,"")&amp;"",""))</f>
        <v/>
      </c>
      <c r="D9389" s="638" t="str">
        <f>IF($C9389="","",IFERROR(_xlfn.XLOOKUP($C9389,'1.PrepList'!$I$2:$I$1500,'1.PrepList'!$J$2:$J$1500,"")&amp;"",""))</f>
        <v/>
      </c>
      <c r="E9389" s="638" t="str">
        <f>IF($C9389="","",IFERROR(_xlfn.XLOOKUP($C9389,'1.PrepList'!$I$2:$I$1500,'1.PrepList'!$N$2:$N$1500,"")&amp;"",""))</f>
        <v/>
      </c>
      <c r="F9389" s="638" t="str">
        <f>IF($C9389="","",IFERROR(_xlfn.XLOOKUP($C9389,'1.PrepList'!$I$2:$I$1500,'1.PrepList'!$K$2:$K$1500,"")&amp;"",""))</f>
        <v/>
      </c>
      <c r="H9389" s="644" t="str">
        <f>IF($C9389="","",IFERROR(IF(_xlfn.XLOOKUP($C9389,tbl_StartedStatus[Bold ID],tbl_StartedStatus[Started])="Started","Yes",IF(_xlfn.XLOOKUP($C9389,tbl_StartedStatus[Bold ID],tbl_StartedStatus[Started])="No Show","No Show","")),""))</f>
        <v/>
      </c>
    </row>
    <row r="9390" spans="1:8" ht="15" customHeight="1" thickBot="1">
      <c r="A9390" s="38" t="str">
        <f>IF($C9390="","",IFERROR(_xlfn.XLOOKUP($C9390,'1.PrepList'!$I$2:$I$1500,'1.PrepList'!$G$2:$G$1500,"")&amp;"",""))</f>
        <v/>
      </c>
      <c r="B9390" s="638" t="str">
        <f>IF($C9390="","",IFERROR(_xlfn.XLOOKUP($C9390,'1.PrepList'!$I$2:$I$1500,'1.PrepList'!$H$2:$H$1500,"")&amp;"",""))</f>
        <v/>
      </c>
      <c r="D9390" s="638" t="str">
        <f>IF($C9390="","",IFERROR(_xlfn.XLOOKUP($C9390,'1.PrepList'!$I$2:$I$1500,'1.PrepList'!$J$2:$J$1500,"")&amp;"",""))</f>
        <v/>
      </c>
      <c r="E9390" s="638" t="str">
        <f>IF($C9390="","",IFERROR(_xlfn.XLOOKUP($C9390,'1.PrepList'!$I$2:$I$1500,'1.PrepList'!$N$2:$N$1500,"")&amp;"",""))</f>
        <v/>
      </c>
      <c r="F9390" s="638" t="str">
        <f>IF($C9390="","",IFERROR(_xlfn.XLOOKUP($C9390,'1.PrepList'!$I$2:$I$1500,'1.PrepList'!$K$2:$K$1500,"")&amp;"",""))</f>
        <v/>
      </c>
      <c r="H9390" s="644" t="str">
        <f>IF($C9390="","",IFERROR(IF(_xlfn.XLOOKUP($C9390,tbl_StartedStatus[Bold ID],tbl_StartedStatus[Started])="Started","Yes",IF(_xlfn.XLOOKUP($C9390,tbl_StartedStatus[Bold ID],tbl_StartedStatus[Started])="No Show","No Show","")),""))</f>
        <v/>
      </c>
    </row>
    <row r="9391" spans="1:8" ht="15" customHeight="1" thickBot="1">
      <c r="A9391" s="38" t="str">
        <f>IF($C9391="","",IFERROR(_xlfn.XLOOKUP($C9391,'1.PrepList'!$I$2:$I$1500,'1.PrepList'!$G$2:$G$1500,"")&amp;"",""))</f>
        <v/>
      </c>
      <c r="B9391" s="638" t="str">
        <f>IF($C9391="","",IFERROR(_xlfn.XLOOKUP($C9391,'1.PrepList'!$I$2:$I$1500,'1.PrepList'!$H$2:$H$1500,"")&amp;"",""))</f>
        <v/>
      </c>
      <c r="D9391" s="638" t="str">
        <f>IF($C9391="","",IFERROR(_xlfn.XLOOKUP($C9391,'1.PrepList'!$I$2:$I$1500,'1.PrepList'!$J$2:$J$1500,"")&amp;"",""))</f>
        <v/>
      </c>
      <c r="E9391" s="638" t="str">
        <f>IF($C9391="","",IFERROR(_xlfn.XLOOKUP($C9391,'1.PrepList'!$I$2:$I$1500,'1.PrepList'!$N$2:$N$1500,"")&amp;"",""))</f>
        <v/>
      </c>
      <c r="F9391" s="638" t="str">
        <f>IF($C9391="","",IFERROR(_xlfn.XLOOKUP($C9391,'1.PrepList'!$I$2:$I$1500,'1.PrepList'!$K$2:$K$1500,"")&amp;"",""))</f>
        <v/>
      </c>
      <c r="H9391" s="644" t="str">
        <f>IF($C9391="","",IFERROR(IF(_xlfn.XLOOKUP($C9391,tbl_StartedStatus[Bold ID],tbl_StartedStatus[Started])="Started","Yes",IF(_xlfn.XLOOKUP($C9391,tbl_StartedStatus[Bold ID],tbl_StartedStatus[Started])="No Show","No Show","")),""))</f>
        <v/>
      </c>
    </row>
    <row r="9392" spans="1:8" ht="15" customHeight="1" thickBot="1">
      <c r="A9392" s="38" t="str">
        <f>IF($C9392="","",IFERROR(_xlfn.XLOOKUP($C9392,'1.PrepList'!$I$2:$I$1500,'1.PrepList'!$G$2:$G$1500,"")&amp;"",""))</f>
        <v/>
      </c>
      <c r="B9392" s="638" t="str">
        <f>IF($C9392="","",IFERROR(_xlfn.XLOOKUP($C9392,'1.PrepList'!$I$2:$I$1500,'1.PrepList'!$H$2:$H$1500,"")&amp;"",""))</f>
        <v/>
      </c>
      <c r="D9392" s="638" t="str">
        <f>IF($C9392="","",IFERROR(_xlfn.XLOOKUP($C9392,'1.PrepList'!$I$2:$I$1500,'1.PrepList'!$J$2:$J$1500,"")&amp;"",""))</f>
        <v/>
      </c>
      <c r="E9392" s="638" t="str">
        <f>IF($C9392="","",IFERROR(_xlfn.XLOOKUP($C9392,'1.PrepList'!$I$2:$I$1500,'1.PrepList'!$N$2:$N$1500,"")&amp;"",""))</f>
        <v/>
      </c>
      <c r="F9392" s="638" t="str">
        <f>IF($C9392="","",IFERROR(_xlfn.XLOOKUP($C9392,'1.PrepList'!$I$2:$I$1500,'1.PrepList'!$K$2:$K$1500,"")&amp;"",""))</f>
        <v/>
      </c>
      <c r="H9392" s="644" t="str">
        <f>IF($C9392="","",IFERROR(IF(_xlfn.XLOOKUP($C9392,tbl_StartedStatus[Bold ID],tbl_StartedStatus[Started])="Started","Yes",IF(_xlfn.XLOOKUP($C9392,tbl_StartedStatus[Bold ID],tbl_StartedStatus[Started])="No Show","No Show","")),""))</f>
        <v/>
      </c>
    </row>
    <row r="9393" spans="1:8" ht="15" customHeight="1" thickBot="1">
      <c r="A9393" s="38" t="str">
        <f>IF($C9393="","",IFERROR(_xlfn.XLOOKUP($C9393,'1.PrepList'!$I$2:$I$1500,'1.PrepList'!$G$2:$G$1500,"")&amp;"",""))</f>
        <v/>
      </c>
      <c r="B9393" s="638" t="str">
        <f>IF($C9393="","",IFERROR(_xlfn.XLOOKUP($C9393,'1.PrepList'!$I$2:$I$1500,'1.PrepList'!$H$2:$H$1500,"")&amp;"",""))</f>
        <v/>
      </c>
      <c r="D9393" s="638" t="str">
        <f>IF($C9393="","",IFERROR(_xlfn.XLOOKUP($C9393,'1.PrepList'!$I$2:$I$1500,'1.PrepList'!$J$2:$J$1500,"")&amp;"",""))</f>
        <v/>
      </c>
      <c r="E9393" s="638" t="str">
        <f>IF($C9393="","",IFERROR(_xlfn.XLOOKUP($C9393,'1.PrepList'!$I$2:$I$1500,'1.PrepList'!$N$2:$N$1500,"")&amp;"",""))</f>
        <v/>
      </c>
      <c r="F9393" s="638" t="str">
        <f>IF($C9393="","",IFERROR(_xlfn.XLOOKUP($C9393,'1.PrepList'!$I$2:$I$1500,'1.PrepList'!$K$2:$K$1500,"")&amp;"",""))</f>
        <v/>
      </c>
      <c r="H9393" s="644" t="str">
        <f>IF($C9393="","",IFERROR(IF(_xlfn.XLOOKUP($C9393,tbl_StartedStatus[Bold ID],tbl_StartedStatus[Started])="Started","Yes",IF(_xlfn.XLOOKUP($C9393,tbl_StartedStatus[Bold ID],tbl_StartedStatus[Started])="No Show","No Show","")),""))</f>
        <v/>
      </c>
    </row>
    <row r="9394" spans="1:8" ht="15" customHeight="1" thickBot="1">
      <c r="A9394" s="38" t="str">
        <f>IF($C9394="","",IFERROR(_xlfn.XLOOKUP($C9394,'1.PrepList'!$I$2:$I$1500,'1.PrepList'!$G$2:$G$1500,"")&amp;"",""))</f>
        <v/>
      </c>
      <c r="B9394" s="638" t="str">
        <f>IF($C9394="","",IFERROR(_xlfn.XLOOKUP($C9394,'1.PrepList'!$I$2:$I$1500,'1.PrepList'!$H$2:$H$1500,"")&amp;"",""))</f>
        <v/>
      </c>
      <c r="D9394" s="638" t="str">
        <f>IF($C9394="","",IFERROR(_xlfn.XLOOKUP($C9394,'1.PrepList'!$I$2:$I$1500,'1.PrepList'!$J$2:$J$1500,"")&amp;"",""))</f>
        <v/>
      </c>
      <c r="E9394" s="638" t="str">
        <f>IF($C9394="","",IFERROR(_xlfn.XLOOKUP($C9394,'1.PrepList'!$I$2:$I$1500,'1.PrepList'!$N$2:$N$1500,"")&amp;"",""))</f>
        <v/>
      </c>
      <c r="F9394" s="638" t="str">
        <f>IF($C9394="","",IFERROR(_xlfn.XLOOKUP($C9394,'1.PrepList'!$I$2:$I$1500,'1.PrepList'!$K$2:$K$1500,"")&amp;"",""))</f>
        <v/>
      </c>
      <c r="H9394" s="644" t="str">
        <f>IF($C9394="","",IFERROR(IF(_xlfn.XLOOKUP($C9394,tbl_StartedStatus[Bold ID],tbl_StartedStatus[Started])="Started","Yes",IF(_xlfn.XLOOKUP($C9394,tbl_StartedStatus[Bold ID],tbl_StartedStatus[Started])="No Show","No Show","")),""))</f>
        <v/>
      </c>
    </row>
    <row r="9395" spans="1:8" ht="15" customHeight="1" thickBot="1">
      <c r="A9395" s="38" t="str">
        <f>IF($C9395="","",IFERROR(_xlfn.XLOOKUP($C9395,'1.PrepList'!$I$2:$I$1500,'1.PrepList'!$G$2:$G$1500,"")&amp;"",""))</f>
        <v/>
      </c>
      <c r="B9395" s="638" t="str">
        <f>IF($C9395="","",IFERROR(_xlfn.XLOOKUP($C9395,'1.PrepList'!$I$2:$I$1500,'1.PrepList'!$H$2:$H$1500,"")&amp;"",""))</f>
        <v/>
      </c>
      <c r="D9395" s="638" t="str">
        <f>IF($C9395="","",IFERROR(_xlfn.XLOOKUP($C9395,'1.PrepList'!$I$2:$I$1500,'1.PrepList'!$J$2:$J$1500,"")&amp;"",""))</f>
        <v/>
      </c>
      <c r="E9395" s="638" t="str">
        <f>IF($C9395="","",IFERROR(_xlfn.XLOOKUP($C9395,'1.PrepList'!$I$2:$I$1500,'1.PrepList'!$N$2:$N$1500,"")&amp;"",""))</f>
        <v/>
      </c>
      <c r="F9395" s="638" t="str">
        <f>IF($C9395="","",IFERROR(_xlfn.XLOOKUP($C9395,'1.PrepList'!$I$2:$I$1500,'1.PrepList'!$K$2:$K$1500,"")&amp;"",""))</f>
        <v/>
      </c>
      <c r="H9395" s="644" t="str">
        <f>IF($C9395="","",IFERROR(IF(_xlfn.XLOOKUP($C9395,tbl_StartedStatus[Bold ID],tbl_StartedStatus[Started])="Started","Yes",IF(_xlfn.XLOOKUP($C9395,tbl_StartedStatus[Bold ID],tbl_StartedStatus[Started])="No Show","No Show","")),""))</f>
        <v/>
      </c>
    </row>
    <row r="9396" spans="1:8" ht="15" customHeight="1" thickBot="1">
      <c r="A9396" s="38" t="str">
        <f>IF($C9396="","",IFERROR(_xlfn.XLOOKUP($C9396,'1.PrepList'!$I$2:$I$1500,'1.PrepList'!$G$2:$G$1500,"")&amp;"",""))</f>
        <v/>
      </c>
      <c r="B9396" s="638" t="str">
        <f>IF($C9396="","",IFERROR(_xlfn.XLOOKUP($C9396,'1.PrepList'!$I$2:$I$1500,'1.PrepList'!$H$2:$H$1500,"")&amp;"",""))</f>
        <v/>
      </c>
      <c r="D9396" s="638" t="str">
        <f>IF($C9396="","",IFERROR(_xlfn.XLOOKUP($C9396,'1.PrepList'!$I$2:$I$1500,'1.PrepList'!$J$2:$J$1500,"")&amp;"",""))</f>
        <v/>
      </c>
      <c r="E9396" s="638" t="str">
        <f>IF($C9396="","",IFERROR(_xlfn.XLOOKUP($C9396,'1.PrepList'!$I$2:$I$1500,'1.PrepList'!$N$2:$N$1500,"")&amp;"",""))</f>
        <v/>
      </c>
      <c r="F9396" s="638" t="str">
        <f>IF($C9396="","",IFERROR(_xlfn.XLOOKUP($C9396,'1.PrepList'!$I$2:$I$1500,'1.PrepList'!$K$2:$K$1500,"")&amp;"",""))</f>
        <v/>
      </c>
      <c r="H9396" s="644" t="str">
        <f>IF($C9396="","",IFERROR(IF(_xlfn.XLOOKUP($C9396,tbl_StartedStatus[Bold ID],tbl_StartedStatus[Started])="Started","Yes",IF(_xlfn.XLOOKUP($C9396,tbl_StartedStatus[Bold ID],tbl_StartedStatus[Started])="No Show","No Show","")),""))</f>
        <v/>
      </c>
    </row>
    <row r="9397" spans="1:8" ht="15" customHeight="1" thickBot="1">
      <c r="A9397" s="38" t="str">
        <f>IF($C9397="","",IFERROR(_xlfn.XLOOKUP($C9397,'1.PrepList'!$I$2:$I$1500,'1.PrepList'!$G$2:$G$1500,"")&amp;"",""))</f>
        <v/>
      </c>
      <c r="B9397" s="638" t="str">
        <f>IF($C9397="","",IFERROR(_xlfn.XLOOKUP($C9397,'1.PrepList'!$I$2:$I$1500,'1.PrepList'!$H$2:$H$1500,"")&amp;"",""))</f>
        <v/>
      </c>
      <c r="D9397" s="638" t="str">
        <f>IF($C9397="","",IFERROR(_xlfn.XLOOKUP($C9397,'1.PrepList'!$I$2:$I$1500,'1.PrepList'!$J$2:$J$1500,"")&amp;"",""))</f>
        <v/>
      </c>
      <c r="E9397" s="638" t="str">
        <f>IF($C9397="","",IFERROR(_xlfn.XLOOKUP($C9397,'1.PrepList'!$I$2:$I$1500,'1.PrepList'!$N$2:$N$1500,"")&amp;"",""))</f>
        <v/>
      </c>
      <c r="F9397" s="638" t="str">
        <f>IF($C9397="","",IFERROR(_xlfn.XLOOKUP($C9397,'1.PrepList'!$I$2:$I$1500,'1.PrepList'!$K$2:$K$1500,"")&amp;"",""))</f>
        <v/>
      </c>
      <c r="H9397" s="644" t="str">
        <f>IF($C9397="","",IFERROR(IF(_xlfn.XLOOKUP($C9397,tbl_StartedStatus[Bold ID],tbl_StartedStatus[Started])="Started","Yes",IF(_xlfn.XLOOKUP($C9397,tbl_StartedStatus[Bold ID],tbl_StartedStatus[Started])="No Show","No Show","")),""))</f>
        <v/>
      </c>
    </row>
    <row r="9398" spans="1:8" ht="15" customHeight="1" thickBot="1">
      <c r="A9398" s="38" t="str">
        <f>IF($C9398="","",IFERROR(_xlfn.XLOOKUP($C9398,'1.PrepList'!$I$2:$I$1500,'1.PrepList'!$G$2:$G$1500,"")&amp;"",""))</f>
        <v/>
      </c>
      <c r="B9398" s="638" t="str">
        <f>IF($C9398="","",IFERROR(_xlfn.XLOOKUP($C9398,'1.PrepList'!$I$2:$I$1500,'1.PrepList'!$H$2:$H$1500,"")&amp;"",""))</f>
        <v/>
      </c>
      <c r="D9398" s="638" t="str">
        <f>IF($C9398="","",IFERROR(_xlfn.XLOOKUP($C9398,'1.PrepList'!$I$2:$I$1500,'1.PrepList'!$J$2:$J$1500,"")&amp;"",""))</f>
        <v/>
      </c>
      <c r="E9398" s="638" t="str">
        <f>IF($C9398="","",IFERROR(_xlfn.XLOOKUP($C9398,'1.PrepList'!$I$2:$I$1500,'1.PrepList'!$N$2:$N$1500,"")&amp;"",""))</f>
        <v/>
      </c>
      <c r="F9398" s="638" t="str">
        <f>IF($C9398="","",IFERROR(_xlfn.XLOOKUP($C9398,'1.PrepList'!$I$2:$I$1500,'1.PrepList'!$K$2:$K$1500,"")&amp;"",""))</f>
        <v/>
      </c>
      <c r="H9398" s="644" t="str">
        <f>IF($C9398="","",IFERROR(IF(_xlfn.XLOOKUP($C9398,tbl_StartedStatus[Bold ID],tbl_StartedStatus[Started])="Started","Yes",IF(_xlfn.XLOOKUP($C9398,tbl_StartedStatus[Bold ID],tbl_StartedStatus[Started])="No Show","No Show","")),""))</f>
        <v/>
      </c>
    </row>
    <row r="9399" spans="1:8" ht="15" customHeight="1" thickBot="1">
      <c r="A9399" s="38" t="str">
        <f>IF($C9399="","",IFERROR(_xlfn.XLOOKUP($C9399,'1.PrepList'!$I$2:$I$1500,'1.PrepList'!$G$2:$G$1500,"")&amp;"",""))</f>
        <v/>
      </c>
      <c r="B9399" s="638" t="str">
        <f>IF($C9399="","",IFERROR(_xlfn.XLOOKUP($C9399,'1.PrepList'!$I$2:$I$1500,'1.PrepList'!$H$2:$H$1500,"")&amp;"",""))</f>
        <v/>
      </c>
      <c r="D9399" s="638" t="str">
        <f>IF($C9399="","",IFERROR(_xlfn.XLOOKUP($C9399,'1.PrepList'!$I$2:$I$1500,'1.PrepList'!$J$2:$J$1500,"")&amp;"",""))</f>
        <v/>
      </c>
      <c r="E9399" s="638" t="str">
        <f>IF($C9399="","",IFERROR(_xlfn.XLOOKUP($C9399,'1.PrepList'!$I$2:$I$1500,'1.PrepList'!$N$2:$N$1500,"")&amp;"",""))</f>
        <v/>
      </c>
      <c r="F9399" s="638" t="str">
        <f>IF($C9399="","",IFERROR(_xlfn.XLOOKUP($C9399,'1.PrepList'!$I$2:$I$1500,'1.PrepList'!$K$2:$K$1500,"")&amp;"",""))</f>
        <v/>
      </c>
      <c r="H9399" s="644" t="str">
        <f>IF($C9399="","",IFERROR(IF(_xlfn.XLOOKUP($C9399,tbl_StartedStatus[Bold ID],tbl_StartedStatus[Started])="Started","Yes",IF(_xlfn.XLOOKUP($C9399,tbl_StartedStatus[Bold ID],tbl_StartedStatus[Started])="No Show","No Show","")),""))</f>
        <v/>
      </c>
    </row>
    <row r="9400" spans="1:8" ht="15" customHeight="1" thickBot="1">
      <c r="A9400" s="38" t="str">
        <f>IF($C9400="","",IFERROR(_xlfn.XLOOKUP($C9400,'1.PrepList'!$I$2:$I$1500,'1.PrepList'!$G$2:$G$1500,"")&amp;"",""))</f>
        <v/>
      </c>
      <c r="B9400" s="638" t="str">
        <f>IF($C9400="","",IFERROR(_xlfn.XLOOKUP($C9400,'1.PrepList'!$I$2:$I$1500,'1.PrepList'!$H$2:$H$1500,"")&amp;"",""))</f>
        <v/>
      </c>
      <c r="D9400" s="638" t="str">
        <f>IF($C9400="","",IFERROR(_xlfn.XLOOKUP($C9400,'1.PrepList'!$I$2:$I$1500,'1.PrepList'!$J$2:$J$1500,"")&amp;"",""))</f>
        <v/>
      </c>
      <c r="E9400" s="638" t="str">
        <f>IF($C9400="","",IFERROR(_xlfn.XLOOKUP($C9400,'1.PrepList'!$I$2:$I$1500,'1.PrepList'!$N$2:$N$1500,"")&amp;"",""))</f>
        <v/>
      </c>
      <c r="F9400" s="638" t="str">
        <f>IF($C9400="","",IFERROR(_xlfn.XLOOKUP($C9400,'1.PrepList'!$I$2:$I$1500,'1.PrepList'!$K$2:$K$1500,"")&amp;"",""))</f>
        <v/>
      </c>
      <c r="H9400" s="644" t="str">
        <f>IF($C9400="","",IFERROR(IF(_xlfn.XLOOKUP($C9400,tbl_StartedStatus[Bold ID],tbl_StartedStatus[Started])="Started","Yes",IF(_xlfn.XLOOKUP($C9400,tbl_StartedStatus[Bold ID],tbl_StartedStatus[Started])="No Show","No Show","")),""))</f>
        <v/>
      </c>
    </row>
    <row r="9401" spans="1:8" ht="15" customHeight="1" thickBot="1">
      <c r="A9401" s="38" t="str">
        <f>IF($C9401="","",IFERROR(_xlfn.XLOOKUP($C9401,'1.PrepList'!$I$2:$I$1500,'1.PrepList'!$G$2:$G$1500,"")&amp;"",""))</f>
        <v/>
      </c>
      <c r="B9401" s="638" t="str">
        <f>IF($C9401="","",IFERROR(_xlfn.XLOOKUP($C9401,'1.PrepList'!$I$2:$I$1500,'1.PrepList'!$H$2:$H$1500,"")&amp;"",""))</f>
        <v/>
      </c>
      <c r="D9401" s="638" t="str">
        <f>IF($C9401="","",IFERROR(_xlfn.XLOOKUP($C9401,'1.PrepList'!$I$2:$I$1500,'1.PrepList'!$J$2:$J$1500,"")&amp;"",""))</f>
        <v/>
      </c>
      <c r="E9401" s="638" t="str">
        <f>IF($C9401="","",IFERROR(_xlfn.XLOOKUP($C9401,'1.PrepList'!$I$2:$I$1500,'1.PrepList'!$N$2:$N$1500,"")&amp;"",""))</f>
        <v/>
      </c>
      <c r="F9401" s="638" t="str">
        <f>IF($C9401="","",IFERROR(_xlfn.XLOOKUP($C9401,'1.PrepList'!$I$2:$I$1500,'1.PrepList'!$K$2:$K$1500,"")&amp;"",""))</f>
        <v/>
      </c>
      <c r="H9401" s="644" t="str">
        <f>IF($C9401="","",IFERROR(IF(_xlfn.XLOOKUP($C9401,tbl_StartedStatus[Bold ID],tbl_StartedStatus[Started])="Started","Yes",IF(_xlfn.XLOOKUP($C9401,tbl_StartedStatus[Bold ID],tbl_StartedStatus[Started])="No Show","No Show","")),""))</f>
        <v/>
      </c>
    </row>
    <row r="9402" spans="1:8" ht="15" customHeight="1" thickBot="1">
      <c r="A9402" s="38" t="str">
        <f>IF($C9402="","",IFERROR(_xlfn.XLOOKUP($C9402,'1.PrepList'!$I$2:$I$1500,'1.PrepList'!$G$2:$G$1500,"")&amp;"",""))</f>
        <v/>
      </c>
      <c r="B9402" s="638" t="str">
        <f>IF($C9402="","",IFERROR(_xlfn.XLOOKUP($C9402,'1.PrepList'!$I$2:$I$1500,'1.PrepList'!$H$2:$H$1500,"")&amp;"",""))</f>
        <v/>
      </c>
      <c r="D9402" s="638" t="str">
        <f>IF($C9402="","",IFERROR(_xlfn.XLOOKUP($C9402,'1.PrepList'!$I$2:$I$1500,'1.PrepList'!$J$2:$J$1500,"")&amp;"",""))</f>
        <v/>
      </c>
      <c r="E9402" s="638" t="str">
        <f>IF($C9402="","",IFERROR(_xlfn.XLOOKUP($C9402,'1.PrepList'!$I$2:$I$1500,'1.PrepList'!$N$2:$N$1500,"")&amp;"",""))</f>
        <v/>
      </c>
      <c r="F9402" s="638" t="str">
        <f>IF($C9402="","",IFERROR(_xlfn.XLOOKUP($C9402,'1.PrepList'!$I$2:$I$1500,'1.PrepList'!$K$2:$K$1500,"")&amp;"",""))</f>
        <v/>
      </c>
      <c r="H9402" s="644" t="str">
        <f>IF($C9402="","",IFERROR(IF(_xlfn.XLOOKUP($C9402,tbl_StartedStatus[Bold ID],tbl_StartedStatus[Started])="Started","Yes",IF(_xlfn.XLOOKUP($C9402,tbl_StartedStatus[Bold ID],tbl_StartedStatus[Started])="No Show","No Show","")),""))</f>
        <v/>
      </c>
    </row>
    <row r="9403" spans="1:8" ht="15" customHeight="1" thickBot="1">
      <c r="A9403" s="38" t="str">
        <f>IF($C9403="","",IFERROR(_xlfn.XLOOKUP($C9403,'1.PrepList'!$I$2:$I$1500,'1.PrepList'!$G$2:$G$1500,"")&amp;"",""))</f>
        <v/>
      </c>
      <c r="B9403" s="638" t="str">
        <f>IF($C9403="","",IFERROR(_xlfn.XLOOKUP($C9403,'1.PrepList'!$I$2:$I$1500,'1.PrepList'!$H$2:$H$1500,"")&amp;"",""))</f>
        <v/>
      </c>
      <c r="D9403" s="638" t="str">
        <f>IF($C9403="","",IFERROR(_xlfn.XLOOKUP($C9403,'1.PrepList'!$I$2:$I$1500,'1.PrepList'!$J$2:$J$1500,"")&amp;"",""))</f>
        <v/>
      </c>
      <c r="E9403" s="638" t="str">
        <f>IF($C9403="","",IFERROR(_xlfn.XLOOKUP($C9403,'1.PrepList'!$I$2:$I$1500,'1.PrepList'!$N$2:$N$1500,"")&amp;"",""))</f>
        <v/>
      </c>
      <c r="F9403" s="638" t="str">
        <f>IF($C9403="","",IFERROR(_xlfn.XLOOKUP($C9403,'1.PrepList'!$I$2:$I$1500,'1.PrepList'!$K$2:$K$1500,"")&amp;"",""))</f>
        <v/>
      </c>
      <c r="H9403" s="644" t="str">
        <f>IF($C9403="","",IFERROR(IF(_xlfn.XLOOKUP($C9403,tbl_StartedStatus[Bold ID],tbl_StartedStatus[Started])="Started","Yes",IF(_xlfn.XLOOKUP($C9403,tbl_StartedStatus[Bold ID],tbl_StartedStatus[Started])="No Show","No Show","")),""))</f>
        <v/>
      </c>
    </row>
    <row r="9404" spans="1:8" ht="15" customHeight="1" thickBot="1">
      <c r="A9404" s="38" t="str">
        <f>IF($C9404="","",IFERROR(_xlfn.XLOOKUP($C9404,'1.PrepList'!$I$2:$I$1500,'1.PrepList'!$G$2:$G$1500,"")&amp;"",""))</f>
        <v/>
      </c>
      <c r="B9404" s="638" t="str">
        <f>IF($C9404="","",IFERROR(_xlfn.XLOOKUP($C9404,'1.PrepList'!$I$2:$I$1500,'1.PrepList'!$H$2:$H$1500,"")&amp;"",""))</f>
        <v/>
      </c>
      <c r="D9404" s="638" t="str">
        <f>IF($C9404="","",IFERROR(_xlfn.XLOOKUP($C9404,'1.PrepList'!$I$2:$I$1500,'1.PrepList'!$J$2:$J$1500,"")&amp;"",""))</f>
        <v/>
      </c>
      <c r="E9404" s="638" t="str">
        <f>IF($C9404="","",IFERROR(_xlfn.XLOOKUP($C9404,'1.PrepList'!$I$2:$I$1500,'1.PrepList'!$N$2:$N$1500,"")&amp;"",""))</f>
        <v/>
      </c>
      <c r="F9404" s="638" t="str">
        <f>IF($C9404="","",IFERROR(_xlfn.XLOOKUP($C9404,'1.PrepList'!$I$2:$I$1500,'1.PrepList'!$K$2:$K$1500,"")&amp;"",""))</f>
        <v/>
      </c>
      <c r="H9404" s="644" t="str">
        <f>IF($C9404="","",IFERROR(IF(_xlfn.XLOOKUP($C9404,tbl_StartedStatus[Bold ID],tbl_StartedStatus[Started])="Started","Yes",IF(_xlfn.XLOOKUP($C9404,tbl_StartedStatus[Bold ID],tbl_StartedStatus[Started])="No Show","No Show","")),""))</f>
        <v/>
      </c>
    </row>
    <row r="9405" spans="1:8" ht="15" customHeight="1" thickBot="1">
      <c r="A9405" s="38" t="str">
        <f>IF($C9405="","",IFERROR(_xlfn.XLOOKUP($C9405,'1.PrepList'!$I$2:$I$1500,'1.PrepList'!$G$2:$G$1500,"")&amp;"",""))</f>
        <v/>
      </c>
      <c r="B9405" s="638" t="str">
        <f>IF($C9405="","",IFERROR(_xlfn.XLOOKUP($C9405,'1.PrepList'!$I$2:$I$1500,'1.PrepList'!$H$2:$H$1500,"")&amp;"",""))</f>
        <v/>
      </c>
      <c r="D9405" s="638" t="str">
        <f>IF($C9405="","",IFERROR(_xlfn.XLOOKUP($C9405,'1.PrepList'!$I$2:$I$1500,'1.PrepList'!$J$2:$J$1500,"")&amp;"",""))</f>
        <v/>
      </c>
      <c r="E9405" s="638" t="str">
        <f>IF($C9405="","",IFERROR(_xlfn.XLOOKUP($C9405,'1.PrepList'!$I$2:$I$1500,'1.PrepList'!$N$2:$N$1500,"")&amp;"",""))</f>
        <v/>
      </c>
      <c r="F9405" s="638" t="str">
        <f>IF($C9405="","",IFERROR(_xlfn.XLOOKUP($C9405,'1.PrepList'!$I$2:$I$1500,'1.PrepList'!$K$2:$K$1500,"")&amp;"",""))</f>
        <v/>
      </c>
      <c r="H9405" s="644" t="str">
        <f>IF($C9405="","",IFERROR(IF(_xlfn.XLOOKUP($C9405,tbl_StartedStatus[Bold ID],tbl_StartedStatus[Started])="Started","Yes",IF(_xlfn.XLOOKUP($C9405,tbl_StartedStatus[Bold ID],tbl_StartedStatus[Started])="No Show","No Show","")),""))</f>
        <v/>
      </c>
    </row>
    <row r="9406" spans="1:8" ht="15" customHeight="1" thickBot="1">
      <c r="A9406" s="38" t="str">
        <f>IF($C9406="","",IFERROR(_xlfn.XLOOKUP($C9406,'1.PrepList'!$I$2:$I$1500,'1.PrepList'!$G$2:$G$1500,"")&amp;"",""))</f>
        <v/>
      </c>
      <c r="B9406" s="638" t="str">
        <f>IF($C9406="","",IFERROR(_xlfn.XLOOKUP($C9406,'1.PrepList'!$I$2:$I$1500,'1.PrepList'!$H$2:$H$1500,"")&amp;"",""))</f>
        <v/>
      </c>
      <c r="D9406" s="638" t="str">
        <f>IF($C9406="","",IFERROR(_xlfn.XLOOKUP($C9406,'1.PrepList'!$I$2:$I$1500,'1.PrepList'!$J$2:$J$1500,"")&amp;"",""))</f>
        <v/>
      </c>
      <c r="E9406" s="638" t="str">
        <f>IF($C9406="","",IFERROR(_xlfn.XLOOKUP($C9406,'1.PrepList'!$I$2:$I$1500,'1.PrepList'!$N$2:$N$1500,"")&amp;"",""))</f>
        <v/>
      </c>
      <c r="F9406" s="638" t="str">
        <f>IF($C9406="","",IFERROR(_xlfn.XLOOKUP($C9406,'1.PrepList'!$I$2:$I$1500,'1.PrepList'!$K$2:$K$1500,"")&amp;"",""))</f>
        <v/>
      </c>
      <c r="H9406" s="644" t="str">
        <f>IF($C9406="","",IFERROR(IF(_xlfn.XLOOKUP($C9406,tbl_StartedStatus[Bold ID],tbl_StartedStatus[Started])="Started","Yes",IF(_xlfn.XLOOKUP($C9406,tbl_StartedStatus[Bold ID],tbl_StartedStatus[Started])="No Show","No Show","")),""))</f>
        <v/>
      </c>
    </row>
    <row r="9407" spans="1:8" ht="15" customHeight="1" thickBot="1">
      <c r="A9407" s="38" t="str">
        <f>IF($C9407="","",IFERROR(_xlfn.XLOOKUP($C9407,'1.PrepList'!$I$2:$I$1500,'1.PrepList'!$G$2:$G$1500,"")&amp;"",""))</f>
        <v/>
      </c>
      <c r="B9407" s="638" t="str">
        <f>IF($C9407="","",IFERROR(_xlfn.XLOOKUP($C9407,'1.PrepList'!$I$2:$I$1500,'1.PrepList'!$H$2:$H$1500,"")&amp;"",""))</f>
        <v/>
      </c>
      <c r="D9407" s="638" t="str">
        <f>IF($C9407="","",IFERROR(_xlfn.XLOOKUP($C9407,'1.PrepList'!$I$2:$I$1500,'1.PrepList'!$J$2:$J$1500,"")&amp;"",""))</f>
        <v/>
      </c>
      <c r="E9407" s="638" t="str">
        <f>IF($C9407="","",IFERROR(_xlfn.XLOOKUP($C9407,'1.PrepList'!$I$2:$I$1500,'1.PrepList'!$N$2:$N$1500,"")&amp;"",""))</f>
        <v/>
      </c>
      <c r="F9407" s="638" t="str">
        <f>IF($C9407="","",IFERROR(_xlfn.XLOOKUP($C9407,'1.PrepList'!$I$2:$I$1500,'1.PrepList'!$K$2:$K$1500,"")&amp;"",""))</f>
        <v/>
      </c>
      <c r="H9407" s="644" t="str">
        <f>IF($C9407="","",IFERROR(IF(_xlfn.XLOOKUP($C9407,tbl_StartedStatus[Bold ID],tbl_StartedStatus[Started])="Started","Yes",IF(_xlfn.XLOOKUP($C9407,tbl_StartedStatus[Bold ID],tbl_StartedStatus[Started])="No Show","No Show","")),""))</f>
        <v/>
      </c>
    </row>
    <row r="9408" spans="1:8" ht="15" customHeight="1" thickBot="1">
      <c r="A9408" s="38" t="str">
        <f>IF($C9408="","",IFERROR(_xlfn.XLOOKUP($C9408,'1.PrepList'!$I$2:$I$1500,'1.PrepList'!$G$2:$G$1500,"")&amp;"",""))</f>
        <v/>
      </c>
      <c r="B9408" s="638" t="str">
        <f>IF($C9408="","",IFERROR(_xlfn.XLOOKUP($C9408,'1.PrepList'!$I$2:$I$1500,'1.PrepList'!$H$2:$H$1500,"")&amp;"",""))</f>
        <v/>
      </c>
      <c r="D9408" s="638" t="str">
        <f>IF($C9408="","",IFERROR(_xlfn.XLOOKUP($C9408,'1.PrepList'!$I$2:$I$1500,'1.PrepList'!$J$2:$J$1500,"")&amp;"",""))</f>
        <v/>
      </c>
      <c r="E9408" s="638" t="str">
        <f>IF($C9408="","",IFERROR(_xlfn.XLOOKUP($C9408,'1.PrepList'!$I$2:$I$1500,'1.PrepList'!$N$2:$N$1500,"")&amp;"",""))</f>
        <v/>
      </c>
      <c r="F9408" s="638" t="str">
        <f>IF($C9408="","",IFERROR(_xlfn.XLOOKUP($C9408,'1.PrepList'!$I$2:$I$1500,'1.PrepList'!$K$2:$K$1500,"")&amp;"",""))</f>
        <v/>
      </c>
      <c r="H9408" s="644" t="str">
        <f>IF($C9408="","",IFERROR(IF(_xlfn.XLOOKUP($C9408,tbl_StartedStatus[Bold ID],tbl_StartedStatus[Started])="Started","Yes",IF(_xlfn.XLOOKUP($C9408,tbl_StartedStatus[Bold ID],tbl_StartedStatus[Started])="No Show","No Show","")),""))</f>
        <v/>
      </c>
    </row>
    <row r="9409" spans="1:8" ht="15" customHeight="1" thickBot="1">
      <c r="A9409" s="38" t="str">
        <f>IF($C9409="","",IFERROR(_xlfn.XLOOKUP($C9409,'1.PrepList'!$I$2:$I$1500,'1.PrepList'!$G$2:$G$1500,"")&amp;"",""))</f>
        <v/>
      </c>
      <c r="B9409" s="638" t="str">
        <f>IF($C9409="","",IFERROR(_xlfn.XLOOKUP($C9409,'1.PrepList'!$I$2:$I$1500,'1.PrepList'!$H$2:$H$1500,"")&amp;"",""))</f>
        <v/>
      </c>
      <c r="D9409" s="638" t="str">
        <f>IF($C9409="","",IFERROR(_xlfn.XLOOKUP($C9409,'1.PrepList'!$I$2:$I$1500,'1.PrepList'!$J$2:$J$1500,"")&amp;"",""))</f>
        <v/>
      </c>
      <c r="E9409" s="638" t="str">
        <f>IF($C9409="","",IFERROR(_xlfn.XLOOKUP($C9409,'1.PrepList'!$I$2:$I$1500,'1.PrepList'!$N$2:$N$1500,"")&amp;"",""))</f>
        <v/>
      </c>
      <c r="F9409" s="638" t="str">
        <f>IF($C9409="","",IFERROR(_xlfn.XLOOKUP($C9409,'1.PrepList'!$I$2:$I$1500,'1.PrepList'!$K$2:$K$1500,"")&amp;"",""))</f>
        <v/>
      </c>
      <c r="H9409" s="644" t="str">
        <f>IF($C9409="","",IFERROR(IF(_xlfn.XLOOKUP($C9409,tbl_StartedStatus[Bold ID],tbl_StartedStatus[Started])="Started","Yes",IF(_xlfn.XLOOKUP($C9409,tbl_StartedStatus[Bold ID],tbl_StartedStatus[Started])="No Show","No Show","")),""))</f>
        <v/>
      </c>
    </row>
    <row r="9410" spans="1:8" ht="15" customHeight="1" thickBot="1">
      <c r="A9410" s="38" t="str">
        <f>IF($C9410="","",IFERROR(_xlfn.XLOOKUP($C9410,'1.PrepList'!$I$2:$I$1500,'1.PrepList'!$G$2:$G$1500,"")&amp;"",""))</f>
        <v/>
      </c>
      <c r="B9410" s="638" t="str">
        <f>IF($C9410="","",IFERROR(_xlfn.XLOOKUP($C9410,'1.PrepList'!$I$2:$I$1500,'1.PrepList'!$H$2:$H$1500,"")&amp;"",""))</f>
        <v/>
      </c>
      <c r="D9410" s="638" t="str">
        <f>IF($C9410="","",IFERROR(_xlfn.XLOOKUP($C9410,'1.PrepList'!$I$2:$I$1500,'1.PrepList'!$J$2:$J$1500,"")&amp;"",""))</f>
        <v/>
      </c>
      <c r="E9410" s="638" t="str">
        <f>IF($C9410="","",IFERROR(_xlfn.XLOOKUP($C9410,'1.PrepList'!$I$2:$I$1500,'1.PrepList'!$N$2:$N$1500,"")&amp;"",""))</f>
        <v/>
      </c>
      <c r="F9410" s="638" t="str">
        <f>IF($C9410="","",IFERROR(_xlfn.XLOOKUP($C9410,'1.PrepList'!$I$2:$I$1500,'1.PrepList'!$K$2:$K$1500,"")&amp;"",""))</f>
        <v/>
      </c>
      <c r="H9410" s="644" t="str">
        <f>IF($C9410="","",IFERROR(IF(_xlfn.XLOOKUP($C9410,tbl_StartedStatus[Bold ID],tbl_StartedStatus[Started])="Started","Yes",IF(_xlfn.XLOOKUP($C9410,tbl_StartedStatus[Bold ID],tbl_StartedStatus[Started])="No Show","No Show","")),""))</f>
        <v/>
      </c>
    </row>
    <row r="9411" spans="1:8" ht="15" customHeight="1" thickBot="1">
      <c r="A9411" s="38" t="str">
        <f>IF($C9411="","",IFERROR(_xlfn.XLOOKUP($C9411,'1.PrepList'!$I$2:$I$1500,'1.PrepList'!$G$2:$G$1500,"")&amp;"",""))</f>
        <v/>
      </c>
      <c r="B9411" s="638" t="str">
        <f>IF($C9411="","",IFERROR(_xlfn.XLOOKUP($C9411,'1.PrepList'!$I$2:$I$1500,'1.PrepList'!$H$2:$H$1500,"")&amp;"",""))</f>
        <v/>
      </c>
      <c r="D9411" s="638" t="str">
        <f>IF($C9411="","",IFERROR(_xlfn.XLOOKUP($C9411,'1.PrepList'!$I$2:$I$1500,'1.PrepList'!$J$2:$J$1500,"")&amp;"",""))</f>
        <v/>
      </c>
      <c r="E9411" s="638" t="str">
        <f>IF($C9411="","",IFERROR(_xlfn.XLOOKUP($C9411,'1.PrepList'!$I$2:$I$1500,'1.PrepList'!$N$2:$N$1500,"")&amp;"",""))</f>
        <v/>
      </c>
      <c r="F9411" s="638" t="str">
        <f>IF($C9411="","",IFERROR(_xlfn.XLOOKUP($C9411,'1.PrepList'!$I$2:$I$1500,'1.PrepList'!$K$2:$K$1500,"")&amp;"",""))</f>
        <v/>
      </c>
      <c r="H9411" s="644" t="str">
        <f>IF($C9411="","",IFERROR(IF(_xlfn.XLOOKUP($C9411,tbl_StartedStatus[Bold ID],tbl_StartedStatus[Started])="Started","Yes",IF(_xlfn.XLOOKUP($C9411,tbl_StartedStatus[Bold ID],tbl_StartedStatus[Started])="No Show","No Show","")),""))</f>
        <v/>
      </c>
    </row>
    <row r="9412" spans="1:8" ht="15" customHeight="1" thickBot="1">
      <c r="A9412" s="38" t="str">
        <f>IF($C9412="","",IFERROR(_xlfn.XLOOKUP($C9412,'1.PrepList'!$I$2:$I$1500,'1.PrepList'!$G$2:$G$1500,"")&amp;"",""))</f>
        <v/>
      </c>
      <c r="B9412" s="638" t="str">
        <f>IF($C9412="","",IFERROR(_xlfn.XLOOKUP($C9412,'1.PrepList'!$I$2:$I$1500,'1.PrepList'!$H$2:$H$1500,"")&amp;"",""))</f>
        <v/>
      </c>
      <c r="D9412" s="638" t="str">
        <f>IF($C9412="","",IFERROR(_xlfn.XLOOKUP($C9412,'1.PrepList'!$I$2:$I$1500,'1.PrepList'!$J$2:$J$1500,"")&amp;"",""))</f>
        <v/>
      </c>
      <c r="E9412" s="638" t="str">
        <f>IF($C9412="","",IFERROR(_xlfn.XLOOKUP($C9412,'1.PrepList'!$I$2:$I$1500,'1.PrepList'!$N$2:$N$1500,"")&amp;"",""))</f>
        <v/>
      </c>
      <c r="F9412" s="638" t="str">
        <f>IF($C9412="","",IFERROR(_xlfn.XLOOKUP($C9412,'1.PrepList'!$I$2:$I$1500,'1.PrepList'!$K$2:$K$1500,"")&amp;"",""))</f>
        <v/>
      </c>
      <c r="H9412" s="644" t="str">
        <f>IF($C9412="","",IFERROR(IF(_xlfn.XLOOKUP($C9412,tbl_StartedStatus[Bold ID],tbl_StartedStatus[Started])="Started","Yes",IF(_xlfn.XLOOKUP($C9412,tbl_StartedStatus[Bold ID],tbl_StartedStatus[Started])="No Show","No Show","")),""))</f>
        <v/>
      </c>
    </row>
    <row r="9413" spans="1:8" ht="15" customHeight="1" thickBot="1">
      <c r="A9413" s="38" t="str">
        <f>IF($C9413="","",IFERROR(_xlfn.XLOOKUP($C9413,'1.PrepList'!$I$2:$I$1500,'1.PrepList'!$G$2:$G$1500,"")&amp;"",""))</f>
        <v/>
      </c>
      <c r="B9413" s="638" t="str">
        <f>IF($C9413="","",IFERROR(_xlfn.XLOOKUP($C9413,'1.PrepList'!$I$2:$I$1500,'1.PrepList'!$H$2:$H$1500,"")&amp;"",""))</f>
        <v/>
      </c>
      <c r="D9413" s="638" t="str">
        <f>IF($C9413="","",IFERROR(_xlfn.XLOOKUP($C9413,'1.PrepList'!$I$2:$I$1500,'1.PrepList'!$J$2:$J$1500,"")&amp;"",""))</f>
        <v/>
      </c>
      <c r="E9413" s="638" t="str">
        <f>IF($C9413="","",IFERROR(_xlfn.XLOOKUP($C9413,'1.PrepList'!$I$2:$I$1500,'1.PrepList'!$N$2:$N$1500,"")&amp;"",""))</f>
        <v/>
      </c>
      <c r="F9413" s="638" t="str">
        <f>IF($C9413="","",IFERROR(_xlfn.XLOOKUP($C9413,'1.PrepList'!$I$2:$I$1500,'1.PrepList'!$K$2:$K$1500,"")&amp;"",""))</f>
        <v/>
      </c>
      <c r="H9413" s="644" t="str">
        <f>IF($C9413="","",IFERROR(IF(_xlfn.XLOOKUP($C9413,tbl_StartedStatus[Bold ID],tbl_StartedStatus[Started])="Started","Yes",IF(_xlfn.XLOOKUP($C9413,tbl_StartedStatus[Bold ID],tbl_StartedStatus[Started])="No Show","No Show","")),""))</f>
        <v/>
      </c>
    </row>
    <row r="9414" spans="1:8" ht="15" customHeight="1" thickBot="1">
      <c r="A9414" s="38" t="str">
        <f>IF($C9414="","",IFERROR(_xlfn.XLOOKUP($C9414,'1.PrepList'!$I$2:$I$1500,'1.PrepList'!$G$2:$G$1500,"")&amp;"",""))</f>
        <v/>
      </c>
      <c r="B9414" s="638" t="str">
        <f>IF($C9414="","",IFERROR(_xlfn.XLOOKUP($C9414,'1.PrepList'!$I$2:$I$1500,'1.PrepList'!$H$2:$H$1500,"")&amp;"",""))</f>
        <v/>
      </c>
      <c r="D9414" s="638" t="str">
        <f>IF($C9414="","",IFERROR(_xlfn.XLOOKUP($C9414,'1.PrepList'!$I$2:$I$1500,'1.PrepList'!$J$2:$J$1500,"")&amp;"",""))</f>
        <v/>
      </c>
      <c r="E9414" s="638" t="str">
        <f>IF($C9414="","",IFERROR(_xlfn.XLOOKUP($C9414,'1.PrepList'!$I$2:$I$1500,'1.PrepList'!$N$2:$N$1500,"")&amp;"",""))</f>
        <v/>
      </c>
      <c r="F9414" s="638" t="str">
        <f>IF($C9414="","",IFERROR(_xlfn.XLOOKUP($C9414,'1.PrepList'!$I$2:$I$1500,'1.PrepList'!$K$2:$K$1500,"")&amp;"",""))</f>
        <v/>
      </c>
      <c r="H9414" s="644" t="str">
        <f>IF($C9414="","",IFERROR(IF(_xlfn.XLOOKUP($C9414,tbl_StartedStatus[Bold ID],tbl_StartedStatus[Started])="Started","Yes",IF(_xlfn.XLOOKUP($C9414,tbl_StartedStatus[Bold ID],tbl_StartedStatus[Started])="No Show","No Show","")),""))</f>
        <v/>
      </c>
    </row>
    <row r="9415" spans="1:8" ht="15" customHeight="1" thickBot="1">
      <c r="A9415" s="38" t="str">
        <f>IF($C9415="","",IFERROR(_xlfn.XLOOKUP($C9415,'1.PrepList'!$I$2:$I$1500,'1.PrepList'!$G$2:$G$1500,"")&amp;"",""))</f>
        <v/>
      </c>
      <c r="B9415" s="638" t="str">
        <f>IF($C9415="","",IFERROR(_xlfn.XLOOKUP($C9415,'1.PrepList'!$I$2:$I$1500,'1.PrepList'!$H$2:$H$1500,"")&amp;"",""))</f>
        <v/>
      </c>
      <c r="D9415" s="638" t="str">
        <f>IF($C9415="","",IFERROR(_xlfn.XLOOKUP($C9415,'1.PrepList'!$I$2:$I$1500,'1.PrepList'!$J$2:$J$1500,"")&amp;"",""))</f>
        <v/>
      </c>
      <c r="E9415" s="638" t="str">
        <f>IF($C9415="","",IFERROR(_xlfn.XLOOKUP($C9415,'1.PrepList'!$I$2:$I$1500,'1.PrepList'!$N$2:$N$1500,"")&amp;"",""))</f>
        <v/>
      </c>
      <c r="F9415" s="638" t="str">
        <f>IF($C9415="","",IFERROR(_xlfn.XLOOKUP($C9415,'1.PrepList'!$I$2:$I$1500,'1.PrepList'!$K$2:$K$1500,"")&amp;"",""))</f>
        <v/>
      </c>
      <c r="H9415" s="644" t="str">
        <f>IF($C9415="","",IFERROR(IF(_xlfn.XLOOKUP($C9415,tbl_StartedStatus[Bold ID],tbl_StartedStatus[Started])="Started","Yes",IF(_xlfn.XLOOKUP($C9415,tbl_StartedStatus[Bold ID],tbl_StartedStatus[Started])="No Show","No Show","")),""))</f>
        <v/>
      </c>
    </row>
    <row r="9416" spans="1:8" ht="15" customHeight="1" thickBot="1">
      <c r="A9416" s="38" t="str">
        <f>IF($C9416="","",IFERROR(_xlfn.XLOOKUP($C9416,'1.PrepList'!$I$2:$I$1500,'1.PrepList'!$G$2:$G$1500,"")&amp;"",""))</f>
        <v/>
      </c>
      <c r="B9416" s="638" t="str">
        <f>IF($C9416="","",IFERROR(_xlfn.XLOOKUP($C9416,'1.PrepList'!$I$2:$I$1500,'1.PrepList'!$H$2:$H$1500,"")&amp;"",""))</f>
        <v/>
      </c>
      <c r="D9416" s="638" t="str">
        <f>IF($C9416="","",IFERROR(_xlfn.XLOOKUP($C9416,'1.PrepList'!$I$2:$I$1500,'1.PrepList'!$J$2:$J$1500,"")&amp;"",""))</f>
        <v/>
      </c>
      <c r="E9416" s="638" t="str">
        <f>IF($C9416="","",IFERROR(_xlfn.XLOOKUP($C9416,'1.PrepList'!$I$2:$I$1500,'1.PrepList'!$N$2:$N$1500,"")&amp;"",""))</f>
        <v/>
      </c>
      <c r="F9416" s="638" t="str">
        <f>IF($C9416="","",IFERROR(_xlfn.XLOOKUP($C9416,'1.PrepList'!$I$2:$I$1500,'1.PrepList'!$K$2:$K$1500,"")&amp;"",""))</f>
        <v/>
      </c>
      <c r="H9416" s="644" t="str">
        <f>IF($C9416="","",IFERROR(IF(_xlfn.XLOOKUP($C9416,tbl_StartedStatus[Bold ID],tbl_StartedStatus[Started])="Started","Yes",IF(_xlfn.XLOOKUP($C9416,tbl_StartedStatus[Bold ID],tbl_StartedStatus[Started])="No Show","No Show","")),""))</f>
        <v/>
      </c>
    </row>
    <row r="9417" spans="1:8" ht="15" customHeight="1" thickBot="1">
      <c r="A9417" s="38" t="str">
        <f>IF($C9417="","",IFERROR(_xlfn.XLOOKUP($C9417,'1.PrepList'!$I$2:$I$1500,'1.PrepList'!$G$2:$G$1500,"")&amp;"",""))</f>
        <v/>
      </c>
      <c r="B9417" s="638" t="str">
        <f>IF($C9417="","",IFERROR(_xlfn.XLOOKUP($C9417,'1.PrepList'!$I$2:$I$1500,'1.PrepList'!$H$2:$H$1500,"")&amp;"",""))</f>
        <v/>
      </c>
      <c r="D9417" s="638" t="str">
        <f>IF($C9417="","",IFERROR(_xlfn.XLOOKUP($C9417,'1.PrepList'!$I$2:$I$1500,'1.PrepList'!$J$2:$J$1500,"")&amp;"",""))</f>
        <v/>
      </c>
      <c r="E9417" s="638" t="str">
        <f>IF($C9417="","",IFERROR(_xlfn.XLOOKUP($C9417,'1.PrepList'!$I$2:$I$1500,'1.PrepList'!$N$2:$N$1500,"")&amp;"",""))</f>
        <v/>
      </c>
      <c r="F9417" s="638" t="str">
        <f>IF($C9417="","",IFERROR(_xlfn.XLOOKUP($C9417,'1.PrepList'!$I$2:$I$1500,'1.PrepList'!$K$2:$K$1500,"")&amp;"",""))</f>
        <v/>
      </c>
      <c r="H9417" s="644" t="str">
        <f>IF($C9417="","",IFERROR(IF(_xlfn.XLOOKUP($C9417,tbl_StartedStatus[Bold ID],tbl_StartedStatus[Started])="Started","Yes",IF(_xlfn.XLOOKUP($C9417,tbl_StartedStatus[Bold ID],tbl_StartedStatus[Started])="No Show","No Show","")),""))</f>
        <v/>
      </c>
    </row>
    <row r="9418" spans="1:8" ht="15" customHeight="1" thickBot="1">
      <c r="A9418" s="38" t="str">
        <f>IF($C9418="","",IFERROR(_xlfn.XLOOKUP($C9418,'1.PrepList'!$I$2:$I$1500,'1.PrepList'!$G$2:$G$1500,"")&amp;"",""))</f>
        <v/>
      </c>
      <c r="B9418" s="638" t="str">
        <f>IF($C9418="","",IFERROR(_xlfn.XLOOKUP($C9418,'1.PrepList'!$I$2:$I$1500,'1.PrepList'!$H$2:$H$1500,"")&amp;"",""))</f>
        <v/>
      </c>
      <c r="D9418" s="638" t="str">
        <f>IF($C9418="","",IFERROR(_xlfn.XLOOKUP($C9418,'1.PrepList'!$I$2:$I$1500,'1.PrepList'!$J$2:$J$1500,"")&amp;"",""))</f>
        <v/>
      </c>
      <c r="E9418" s="638" t="str">
        <f>IF($C9418="","",IFERROR(_xlfn.XLOOKUP($C9418,'1.PrepList'!$I$2:$I$1500,'1.PrepList'!$N$2:$N$1500,"")&amp;"",""))</f>
        <v/>
      </c>
      <c r="F9418" s="638" t="str">
        <f>IF($C9418="","",IFERROR(_xlfn.XLOOKUP($C9418,'1.PrepList'!$I$2:$I$1500,'1.PrepList'!$K$2:$K$1500,"")&amp;"",""))</f>
        <v/>
      </c>
      <c r="H9418" s="644" t="str">
        <f>IF($C9418="","",IFERROR(IF(_xlfn.XLOOKUP($C9418,tbl_StartedStatus[Bold ID],tbl_StartedStatus[Started])="Started","Yes",IF(_xlfn.XLOOKUP($C9418,tbl_StartedStatus[Bold ID],tbl_StartedStatus[Started])="No Show","No Show","")),""))</f>
        <v/>
      </c>
    </row>
    <row r="9419" spans="1:8" ht="15" customHeight="1" thickBot="1">
      <c r="A9419" s="38" t="str">
        <f>IF($C9419="","",IFERROR(_xlfn.XLOOKUP($C9419,'1.PrepList'!$I$2:$I$1500,'1.PrepList'!$G$2:$G$1500,"")&amp;"",""))</f>
        <v/>
      </c>
      <c r="B9419" s="638" t="str">
        <f>IF($C9419="","",IFERROR(_xlfn.XLOOKUP($C9419,'1.PrepList'!$I$2:$I$1500,'1.PrepList'!$H$2:$H$1500,"")&amp;"",""))</f>
        <v/>
      </c>
      <c r="D9419" s="638" t="str">
        <f>IF($C9419="","",IFERROR(_xlfn.XLOOKUP($C9419,'1.PrepList'!$I$2:$I$1500,'1.PrepList'!$J$2:$J$1500,"")&amp;"",""))</f>
        <v/>
      </c>
      <c r="E9419" s="638" t="str">
        <f>IF($C9419="","",IFERROR(_xlfn.XLOOKUP($C9419,'1.PrepList'!$I$2:$I$1500,'1.PrepList'!$N$2:$N$1500,"")&amp;"",""))</f>
        <v/>
      </c>
      <c r="F9419" s="638" t="str">
        <f>IF($C9419="","",IFERROR(_xlfn.XLOOKUP($C9419,'1.PrepList'!$I$2:$I$1500,'1.PrepList'!$K$2:$K$1500,"")&amp;"",""))</f>
        <v/>
      </c>
      <c r="H9419" s="644" t="str">
        <f>IF($C9419="","",IFERROR(IF(_xlfn.XLOOKUP($C9419,tbl_StartedStatus[Bold ID],tbl_StartedStatus[Started])="Started","Yes",IF(_xlfn.XLOOKUP($C9419,tbl_StartedStatus[Bold ID],tbl_StartedStatus[Started])="No Show","No Show","")),""))</f>
        <v/>
      </c>
    </row>
    <row r="9420" spans="1:8" ht="15" customHeight="1" thickBot="1">
      <c r="A9420" s="38" t="str">
        <f>IF($C9420="","",IFERROR(_xlfn.XLOOKUP($C9420,'1.PrepList'!$I$2:$I$1500,'1.PrepList'!$G$2:$G$1500,"")&amp;"",""))</f>
        <v/>
      </c>
      <c r="B9420" s="638" t="str">
        <f>IF($C9420="","",IFERROR(_xlfn.XLOOKUP($C9420,'1.PrepList'!$I$2:$I$1500,'1.PrepList'!$H$2:$H$1500,"")&amp;"",""))</f>
        <v/>
      </c>
      <c r="D9420" s="638" t="str">
        <f>IF($C9420="","",IFERROR(_xlfn.XLOOKUP($C9420,'1.PrepList'!$I$2:$I$1500,'1.PrepList'!$J$2:$J$1500,"")&amp;"",""))</f>
        <v/>
      </c>
      <c r="E9420" s="638" t="str">
        <f>IF($C9420="","",IFERROR(_xlfn.XLOOKUP($C9420,'1.PrepList'!$I$2:$I$1500,'1.PrepList'!$N$2:$N$1500,"")&amp;"",""))</f>
        <v/>
      </c>
      <c r="F9420" s="638" t="str">
        <f>IF($C9420="","",IFERROR(_xlfn.XLOOKUP($C9420,'1.PrepList'!$I$2:$I$1500,'1.PrepList'!$K$2:$K$1500,"")&amp;"",""))</f>
        <v/>
      </c>
      <c r="H9420" s="644" t="str">
        <f>IF($C9420="","",IFERROR(IF(_xlfn.XLOOKUP($C9420,tbl_StartedStatus[Bold ID],tbl_StartedStatus[Started])="Started","Yes",IF(_xlfn.XLOOKUP($C9420,tbl_StartedStatus[Bold ID],tbl_StartedStatus[Started])="No Show","No Show","")),""))</f>
        <v/>
      </c>
    </row>
    <row r="9421" spans="1:8" ht="15" customHeight="1" thickBot="1">
      <c r="A9421" s="38" t="str">
        <f>IF($C9421="","",IFERROR(_xlfn.XLOOKUP($C9421,'1.PrepList'!$I$2:$I$1500,'1.PrepList'!$G$2:$G$1500,"")&amp;"",""))</f>
        <v/>
      </c>
      <c r="B9421" s="638" t="str">
        <f>IF($C9421="","",IFERROR(_xlfn.XLOOKUP($C9421,'1.PrepList'!$I$2:$I$1500,'1.PrepList'!$H$2:$H$1500,"")&amp;"",""))</f>
        <v/>
      </c>
      <c r="D9421" s="638" t="str">
        <f>IF($C9421="","",IFERROR(_xlfn.XLOOKUP($C9421,'1.PrepList'!$I$2:$I$1500,'1.PrepList'!$J$2:$J$1500,"")&amp;"",""))</f>
        <v/>
      </c>
      <c r="E9421" s="638" t="str">
        <f>IF($C9421="","",IFERROR(_xlfn.XLOOKUP($C9421,'1.PrepList'!$I$2:$I$1500,'1.PrepList'!$N$2:$N$1500,"")&amp;"",""))</f>
        <v/>
      </c>
      <c r="F9421" s="638" t="str">
        <f>IF($C9421="","",IFERROR(_xlfn.XLOOKUP($C9421,'1.PrepList'!$I$2:$I$1500,'1.PrepList'!$K$2:$K$1500,"")&amp;"",""))</f>
        <v/>
      </c>
      <c r="H9421" s="644" t="str">
        <f>IF($C9421="","",IFERROR(IF(_xlfn.XLOOKUP($C9421,tbl_StartedStatus[Bold ID],tbl_StartedStatus[Started])="Started","Yes",IF(_xlfn.XLOOKUP($C9421,tbl_StartedStatus[Bold ID],tbl_StartedStatus[Started])="No Show","No Show","")),""))</f>
        <v/>
      </c>
    </row>
    <row r="9422" spans="1:8" ht="15" customHeight="1" thickBot="1">
      <c r="A9422" s="38" t="str">
        <f>IF($C9422="","",IFERROR(_xlfn.XLOOKUP($C9422,'1.PrepList'!$I$2:$I$1500,'1.PrepList'!$G$2:$G$1500,"")&amp;"",""))</f>
        <v/>
      </c>
      <c r="B9422" s="638" t="str">
        <f>IF($C9422="","",IFERROR(_xlfn.XLOOKUP($C9422,'1.PrepList'!$I$2:$I$1500,'1.PrepList'!$H$2:$H$1500,"")&amp;"",""))</f>
        <v/>
      </c>
      <c r="D9422" s="638" t="str">
        <f>IF($C9422="","",IFERROR(_xlfn.XLOOKUP($C9422,'1.PrepList'!$I$2:$I$1500,'1.PrepList'!$J$2:$J$1500,"")&amp;"",""))</f>
        <v/>
      </c>
      <c r="E9422" s="638" t="str">
        <f>IF($C9422="","",IFERROR(_xlfn.XLOOKUP($C9422,'1.PrepList'!$I$2:$I$1500,'1.PrepList'!$N$2:$N$1500,"")&amp;"",""))</f>
        <v/>
      </c>
      <c r="F9422" s="638" t="str">
        <f>IF($C9422="","",IFERROR(_xlfn.XLOOKUP($C9422,'1.PrepList'!$I$2:$I$1500,'1.PrepList'!$K$2:$K$1500,"")&amp;"",""))</f>
        <v/>
      </c>
      <c r="H9422" s="644" t="str">
        <f>IF($C9422="","",IFERROR(IF(_xlfn.XLOOKUP($C9422,tbl_StartedStatus[Bold ID],tbl_StartedStatus[Started])="Started","Yes",IF(_xlfn.XLOOKUP($C9422,tbl_StartedStatus[Bold ID],tbl_StartedStatus[Started])="No Show","No Show","")),""))</f>
        <v/>
      </c>
    </row>
    <row r="9423" spans="1:8" ht="15" customHeight="1" thickBot="1">
      <c r="A9423" s="38" t="str">
        <f>IF($C9423="","",IFERROR(_xlfn.XLOOKUP($C9423,'1.PrepList'!$I$2:$I$1500,'1.PrepList'!$G$2:$G$1500,"")&amp;"",""))</f>
        <v/>
      </c>
      <c r="B9423" s="638" t="str">
        <f>IF($C9423="","",IFERROR(_xlfn.XLOOKUP($C9423,'1.PrepList'!$I$2:$I$1500,'1.PrepList'!$H$2:$H$1500,"")&amp;"",""))</f>
        <v/>
      </c>
      <c r="D9423" s="638" t="str">
        <f>IF($C9423="","",IFERROR(_xlfn.XLOOKUP($C9423,'1.PrepList'!$I$2:$I$1500,'1.PrepList'!$J$2:$J$1500,"")&amp;"",""))</f>
        <v/>
      </c>
      <c r="E9423" s="638" t="str">
        <f>IF($C9423="","",IFERROR(_xlfn.XLOOKUP($C9423,'1.PrepList'!$I$2:$I$1500,'1.PrepList'!$N$2:$N$1500,"")&amp;"",""))</f>
        <v/>
      </c>
      <c r="F9423" s="638" t="str">
        <f>IF($C9423="","",IFERROR(_xlfn.XLOOKUP($C9423,'1.PrepList'!$I$2:$I$1500,'1.PrepList'!$K$2:$K$1500,"")&amp;"",""))</f>
        <v/>
      </c>
      <c r="H9423" s="644" t="str">
        <f>IF($C9423="","",IFERROR(IF(_xlfn.XLOOKUP($C9423,tbl_StartedStatus[Bold ID],tbl_StartedStatus[Started])="Started","Yes",IF(_xlfn.XLOOKUP($C9423,tbl_StartedStatus[Bold ID],tbl_StartedStatus[Started])="No Show","No Show","")),""))</f>
        <v/>
      </c>
    </row>
    <row r="9424" spans="1:8" ht="15" customHeight="1" thickBot="1">
      <c r="A9424" s="38" t="str">
        <f>IF($C9424="","",IFERROR(_xlfn.XLOOKUP($C9424,'1.PrepList'!$I$2:$I$1500,'1.PrepList'!$G$2:$G$1500,"")&amp;"",""))</f>
        <v/>
      </c>
      <c r="B9424" s="638" t="str">
        <f>IF($C9424="","",IFERROR(_xlfn.XLOOKUP($C9424,'1.PrepList'!$I$2:$I$1500,'1.PrepList'!$H$2:$H$1500,"")&amp;"",""))</f>
        <v/>
      </c>
      <c r="D9424" s="638" t="str">
        <f>IF($C9424="","",IFERROR(_xlfn.XLOOKUP($C9424,'1.PrepList'!$I$2:$I$1500,'1.PrepList'!$J$2:$J$1500,"")&amp;"",""))</f>
        <v/>
      </c>
      <c r="E9424" s="638" t="str">
        <f>IF($C9424="","",IFERROR(_xlfn.XLOOKUP($C9424,'1.PrepList'!$I$2:$I$1500,'1.PrepList'!$N$2:$N$1500,"")&amp;"",""))</f>
        <v/>
      </c>
      <c r="F9424" s="638" t="str">
        <f>IF($C9424="","",IFERROR(_xlfn.XLOOKUP($C9424,'1.PrepList'!$I$2:$I$1500,'1.PrepList'!$K$2:$K$1500,"")&amp;"",""))</f>
        <v/>
      </c>
      <c r="H9424" s="644" t="str">
        <f>IF($C9424="","",IFERROR(IF(_xlfn.XLOOKUP($C9424,tbl_StartedStatus[Bold ID],tbl_StartedStatus[Started])="Started","Yes",IF(_xlfn.XLOOKUP($C9424,tbl_StartedStatus[Bold ID],tbl_StartedStatus[Started])="No Show","No Show","")),""))</f>
        <v/>
      </c>
    </row>
    <row r="9425" spans="1:8" ht="15" customHeight="1" thickBot="1">
      <c r="A9425" s="38" t="str">
        <f>IF($C9425="","",IFERROR(_xlfn.XLOOKUP($C9425,'1.PrepList'!$I$2:$I$1500,'1.PrepList'!$G$2:$G$1500,"")&amp;"",""))</f>
        <v/>
      </c>
      <c r="B9425" s="638" t="str">
        <f>IF($C9425="","",IFERROR(_xlfn.XLOOKUP($C9425,'1.PrepList'!$I$2:$I$1500,'1.PrepList'!$H$2:$H$1500,"")&amp;"",""))</f>
        <v/>
      </c>
      <c r="D9425" s="638" t="str">
        <f>IF($C9425="","",IFERROR(_xlfn.XLOOKUP($C9425,'1.PrepList'!$I$2:$I$1500,'1.PrepList'!$J$2:$J$1500,"")&amp;"",""))</f>
        <v/>
      </c>
      <c r="E9425" s="638" t="str">
        <f>IF($C9425="","",IFERROR(_xlfn.XLOOKUP($C9425,'1.PrepList'!$I$2:$I$1500,'1.PrepList'!$N$2:$N$1500,"")&amp;"",""))</f>
        <v/>
      </c>
      <c r="F9425" s="638" t="str">
        <f>IF($C9425="","",IFERROR(_xlfn.XLOOKUP($C9425,'1.PrepList'!$I$2:$I$1500,'1.PrepList'!$K$2:$K$1500,"")&amp;"",""))</f>
        <v/>
      </c>
      <c r="H9425" s="644" t="str">
        <f>IF($C9425="","",IFERROR(IF(_xlfn.XLOOKUP($C9425,tbl_StartedStatus[Bold ID],tbl_StartedStatus[Started])="Started","Yes",IF(_xlfn.XLOOKUP($C9425,tbl_StartedStatus[Bold ID],tbl_StartedStatus[Started])="No Show","No Show","")),""))</f>
        <v/>
      </c>
    </row>
    <row r="9426" spans="1:8" ht="15" customHeight="1" thickBot="1">
      <c r="A9426" s="38" t="str">
        <f>IF($C9426="","",IFERROR(_xlfn.XLOOKUP($C9426,'1.PrepList'!$I$2:$I$1500,'1.PrepList'!$G$2:$G$1500,"")&amp;"",""))</f>
        <v/>
      </c>
      <c r="B9426" s="638" t="str">
        <f>IF($C9426="","",IFERROR(_xlfn.XLOOKUP($C9426,'1.PrepList'!$I$2:$I$1500,'1.PrepList'!$H$2:$H$1500,"")&amp;"",""))</f>
        <v/>
      </c>
      <c r="D9426" s="638" t="str">
        <f>IF($C9426="","",IFERROR(_xlfn.XLOOKUP($C9426,'1.PrepList'!$I$2:$I$1500,'1.PrepList'!$J$2:$J$1500,"")&amp;"",""))</f>
        <v/>
      </c>
      <c r="E9426" s="638" t="str">
        <f>IF($C9426="","",IFERROR(_xlfn.XLOOKUP($C9426,'1.PrepList'!$I$2:$I$1500,'1.PrepList'!$N$2:$N$1500,"")&amp;"",""))</f>
        <v/>
      </c>
      <c r="F9426" s="638" t="str">
        <f>IF($C9426="","",IFERROR(_xlfn.XLOOKUP($C9426,'1.PrepList'!$I$2:$I$1500,'1.PrepList'!$K$2:$K$1500,"")&amp;"",""))</f>
        <v/>
      </c>
      <c r="H9426" s="644" t="str">
        <f>IF($C9426="","",IFERROR(IF(_xlfn.XLOOKUP($C9426,tbl_StartedStatus[Bold ID],tbl_StartedStatus[Started])="Started","Yes",IF(_xlfn.XLOOKUP($C9426,tbl_StartedStatus[Bold ID],tbl_StartedStatus[Started])="No Show","No Show","")),""))</f>
        <v/>
      </c>
    </row>
    <row r="9427" spans="1:8" ht="15" customHeight="1" thickBot="1">
      <c r="A9427" s="38" t="str">
        <f>IF($C9427="","",IFERROR(_xlfn.XLOOKUP($C9427,'1.PrepList'!$I$2:$I$1500,'1.PrepList'!$G$2:$G$1500,"")&amp;"",""))</f>
        <v/>
      </c>
      <c r="B9427" s="638" t="str">
        <f>IF($C9427="","",IFERROR(_xlfn.XLOOKUP($C9427,'1.PrepList'!$I$2:$I$1500,'1.PrepList'!$H$2:$H$1500,"")&amp;"",""))</f>
        <v/>
      </c>
      <c r="D9427" s="638" t="str">
        <f>IF($C9427="","",IFERROR(_xlfn.XLOOKUP($C9427,'1.PrepList'!$I$2:$I$1500,'1.PrepList'!$J$2:$J$1500,"")&amp;"",""))</f>
        <v/>
      </c>
      <c r="E9427" s="638" t="str">
        <f>IF($C9427="","",IFERROR(_xlfn.XLOOKUP($C9427,'1.PrepList'!$I$2:$I$1500,'1.PrepList'!$N$2:$N$1500,"")&amp;"",""))</f>
        <v/>
      </c>
      <c r="F9427" s="638" t="str">
        <f>IF($C9427="","",IFERROR(_xlfn.XLOOKUP($C9427,'1.PrepList'!$I$2:$I$1500,'1.PrepList'!$K$2:$K$1500,"")&amp;"",""))</f>
        <v/>
      </c>
      <c r="H9427" s="644" t="str">
        <f>IF($C9427="","",IFERROR(IF(_xlfn.XLOOKUP($C9427,tbl_StartedStatus[Bold ID],tbl_StartedStatus[Started])="Started","Yes",IF(_xlfn.XLOOKUP($C9427,tbl_StartedStatus[Bold ID],tbl_StartedStatus[Started])="No Show","No Show","")),""))</f>
        <v/>
      </c>
    </row>
    <row r="9428" spans="1:8" ht="15" customHeight="1" thickBot="1">
      <c r="A9428" s="38" t="str">
        <f>IF($C9428="","",IFERROR(_xlfn.XLOOKUP($C9428,'1.PrepList'!$I$2:$I$1500,'1.PrepList'!$G$2:$G$1500,"")&amp;"",""))</f>
        <v/>
      </c>
      <c r="B9428" s="638" t="str">
        <f>IF($C9428="","",IFERROR(_xlfn.XLOOKUP($C9428,'1.PrepList'!$I$2:$I$1500,'1.PrepList'!$H$2:$H$1500,"")&amp;"",""))</f>
        <v/>
      </c>
      <c r="D9428" s="638" t="str">
        <f>IF($C9428="","",IFERROR(_xlfn.XLOOKUP($C9428,'1.PrepList'!$I$2:$I$1500,'1.PrepList'!$J$2:$J$1500,"")&amp;"",""))</f>
        <v/>
      </c>
      <c r="E9428" s="638" t="str">
        <f>IF($C9428="","",IFERROR(_xlfn.XLOOKUP($C9428,'1.PrepList'!$I$2:$I$1500,'1.PrepList'!$N$2:$N$1500,"")&amp;"",""))</f>
        <v/>
      </c>
      <c r="F9428" s="638" t="str">
        <f>IF($C9428="","",IFERROR(_xlfn.XLOOKUP($C9428,'1.PrepList'!$I$2:$I$1500,'1.PrepList'!$K$2:$K$1500,"")&amp;"",""))</f>
        <v/>
      </c>
      <c r="H9428" s="644" t="str">
        <f>IF($C9428="","",IFERROR(IF(_xlfn.XLOOKUP($C9428,tbl_StartedStatus[Bold ID],tbl_StartedStatus[Started])="Started","Yes",IF(_xlfn.XLOOKUP($C9428,tbl_StartedStatus[Bold ID],tbl_StartedStatus[Started])="No Show","No Show","")),""))</f>
        <v/>
      </c>
    </row>
    <row r="9429" spans="1:8" ht="15" customHeight="1" thickBot="1">
      <c r="A9429" s="38" t="str">
        <f>IF($C9429="","",IFERROR(_xlfn.XLOOKUP($C9429,'1.PrepList'!$I$2:$I$1500,'1.PrepList'!$G$2:$G$1500,"")&amp;"",""))</f>
        <v/>
      </c>
      <c r="B9429" s="638" t="str">
        <f>IF($C9429="","",IFERROR(_xlfn.XLOOKUP($C9429,'1.PrepList'!$I$2:$I$1500,'1.PrepList'!$H$2:$H$1500,"")&amp;"",""))</f>
        <v/>
      </c>
      <c r="D9429" s="638" t="str">
        <f>IF($C9429="","",IFERROR(_xlfn.XLOOKUP($C9429,'1.PrepList'!$I$2:$I$1500,'1.PrepList'!$J$2:$J$1500,"")&amp;"",""))</f>
        <v/>
      </c>
      <c r="E9429" s="638" t="str">
        <f>IF($C9429="","",IFERROR(_xlfn.XLOOKUP($C9429,'1.PrepList'!$I$2:$I$1500,'1.PrepList'!$N$2:$N$1500,"")&amp;"",""))</f>
        <v/>
      </c>
      <c r="F9429" s="638" t="str">
        <f>IF($C9429="","",IFERROR(_xlfn.XLOOKUP($C9429,'1.PrepList'!$I$2:$I$1500,'1.PrepList'!$K$2:$K$1500,"")&amp;"",""))</f>
        <v/>
      </c>
      <c r="H9429" s="644" t="str">
        <f>IF($C9429="","",IFERROR(IF(_xlfn.XLOOKUP($C9429,tbl_StartedStatus[Bold ID],tbl_StartedStatus[Started])="Started","Yes",IF(_xlfn.XLOOKUP($C9429,tbl_StartedStatus[Bold ID],tbl_StartedStatus[Started])="No Show","No Show","")),""))</f>
        <v/>
      </c>
    </row>
    <row r="9430" spans="1:8" ht="15" customHeight="1" thickBot="1">
      <c r="A9430" s="38" t="str">
        <f>IF($C9430="","",IFERROR(_xlfn.XLOOKUP($C9430,'1.PrepList'!$I$2:$I$1500,'1.PrepList'!$G$2:$G$1500,"")&amp;"",""))</f>
        <v/>
      </c>
      <c r="B9430" s="638" t="str">
        <f>IF($C9430="","",IFERROR(_xlfn.XLOOKUP($C9430,'1.PrepList'!$I$2:$I$1500,'1.PrepList'!$H$2:$H$1500,"")&amp;"",""))</f>
        <v/>
      </c>
      <c r="D9430" s="638" t="str">
        <f>IF($C9430="","",IFERROR(_xlfn.XLOOKUP($C9430,'1.PrepList'!$I$2:$I$1500,'1.PrepList'!$J$2:$J$1500,"")&amp;"",""))</f>
        <v/>
      </c>
      <c r="E9430" s="638" t="str">
        <f>IF($C9430="","",IFERROR(_xlfn.XLOOKUP($C9430,'1.PrepList'!$I$2:$I$1500,'1.PrepList'!$N$2:$N$1500,"")&amp;"",""))</f>
        <v/>
      </c>
      <c r="F9430" s="638" t="str">
        <f>IF($C9430="","",IFERROR(_xlfn.XLOOKUP($C9430,'1.PrepList'!$I$2:$I$1500,'1.PrepList'!$K$2:$K$1500,"")&amp;"",""))</f>
        <v/>
      </c>
      <c r="H9430" s="644" t="str">
        <f>IF($C9430="","",IFERROR(IF(_xlfn.XLOOKUP($C9430,tbl_StartedStatus[Bold ID],tbl_StartedStatus[Started])="Started","Yes",IF(_xlfn.XLOOKUP($C9430,tbl_StartedStatus[Bold ID],tbl_StartedStatus[Started])="No Show","No Show","")),""))</f>
        <v/>
      </c>
    </row>
    <row r="9431" spans="1:8" ht="15" customHeight="1" thickBot="1">
      <c r="A9431" s="38" t="str">
        <f>IF($C9431="","",IFERROR(_xlfn.XLOOKUP($C9431,'1.PrepList'!$I$2:$I$1500,'1.PrepList'!$G$2:$G$1500,"")&amp;"",""))</f>
        <v/>
      </c>
      <c r="B9431" s="638" t="str">
        <f>IF($C9431="","",IFERROR(_xlfn.XLOOKUP($C9431,'1.PrepList'!$I$2:$I$1500,'1.PrepList'!$H$2:$H$1500,"")&amp;"",""))</f>
        <v/>
      </c>
      <c r="D9431" s="638" t="str">
        <f>IF($C9431="","",IFERROR(_xlfn.XLOOKUP($C9431,'1.PrepList'!$I$2:$I$1500,'1.PrepList'!$J$2:$J$1500,"")&amp;"",""))</f>
        <v/>
      </c>
      <c r="E9431" s="638" t="str">
        <f>IF($C9431="","",IFERROR(_xlfn.XLOOKUP($C9431,'1.PrepList'!$I$2:$I$1500,'1.PrepList'!$N$2:$N$1500,"")&amp;"",""))</f>
        <v/>
      </c>
      <c r="F9431" s="638" t="str">
        <f>IF($C9431="","",IFERROR(_xlfn.XLOOKUP($C9431,'1.PrepList'!$I$2:$I$1500,'1.PrepList'!$K$2:$K$1500,"")&amp;"",""))</f>
        <v/>
      </c>
      <c r="H9431" s="644" t="str">
        <f>IF($C9431="","",IFERROR(IF(_xlfn.XLOOKUP($C9431,tbl_StartedStatus[Bold ID],tbl_StartedStatus[Started])="Started","Yes",IF(_xlfn.XLOOKUP($C9431,tbl_StartedStatus[Bold ID],tbl_StartedStatus[Started])="No Show","No Show","")),""))</f>
        <v/>
      </c>
    </row>
    <row r="9432" spans="1:8" ht="15" customHeight="1" thickBot="1">
      <c r="A9432" s="38" t="str">
        <f>IF($C9432="","",IFERROR(_xlfn.XLOOKUP($C9432,'1.PrepList'!$I$2:$I$1500,'1.PrepList'!$G$2:$G$1500,"")&amp;"",""))</f>
        <v/>
      </c>
      <c r="B9432" s="638" t="str">
        <f>IF($C9432="","",IFERROR(_xlfn.XLOOKUP($C9432,'1.PrepList'!$I$2:$I$1500,'1.PrepList'!$H$2:$H$1500,"")&amp;"",""))</f>
        <v/>
      </c>
      <c r="D9432" s="638" t="str">
        <f>IF($C9432="","",IFERROR(_xlfn.XLOOKUP($C9432,'1.PrepList'!$I$2:$I$1500,'1.PrepList'!$J$2:$J$1500,"")&amp;"",""))</f>
        <v/>
      </c>
      <c r="E9432" s="638" t="str">
        <f>IF($C9432="","",IFERROR(_xlfn.XLOOKUP($C9432,'1.PrepList'!$I$2:$I$1500,'1.PrepList'!$N$2:$N$1500,"")&amp;"",""))</f>
        <v/>
      </c>
      <c r="F9432" s="638" t="str">
        <f>IF($C9432="","",IFERROR(_xlfn.XLOOKUP($C9432,'1.PrepList'!$I$2:$I$1500,'1.PrepList'!$K$2:$K$1500,"")&amp;"",""))</f>
        <v/>
      </c>
      <c r="H9432" s="644" t="str">
        <f>IF($C9432="","",IFERROR(IF(_xlfn.XLOOKUP($C9432,tbl_StartedStatus[Bold ID],tbl_StartedStatus[Started])="Started","Yes",IF(_xlfn.XLOOKUP($C9432,tbl_StartedStatus[Bold ID],tbl_StartedStatus[Started])="No Show","No Show","")),""))</f>
        <v/>
      </c>
    </row>
    <row r="9433" spans="1:8" ht="15" customHeight="1" thickBot="1">
      <c r="A9433" s="38" t="str">
        <f>IF($C9433="","",IFERROR(_xlfn.XLOOKUP($C9433,'1.PrepList'!$I$2:$I$1500,'1.PrepList'!$G$2:$G$1500,"")&amp;"",""))</f>
        <v/>
      </c>
      <c r="B9433" s="638" t="str">
        <f>IF($C9433="","",IFERROR(_xlfn.XLOOKUP($C9433,'1.PrepList'!$I$2:$I$1500,'1.PrepList'!$H$2:$H$1500,"")&amp;"",""))</f>
        <v/>
      </c>
      <c r="D9433" s="638" t="str">
        <f>IF($C9433="","",IFERROR(_xlfn.XLOOKUP($C9433,'1.PrepList'!$I$2:$I$1500,'1.PrepList'!$J$2:$J$1500,"")&amp;"",""))</f>
        <v/>
      </c>
      <c r="E9433" s="638" t="str">
        <f>IF($C9433="","",IFERROR(_xlfn.XLOOKUP($C9433,'1.PrepList'!$I$2:$I$1500,'1.PrepList'!$N$2:$N$1500,"")&amp;"",""))</f>
        <v/>
      </c>
      <c r="F9433" s="638" t="str">
        <f>IF($C9433="","",IFERROR(_xlfn.XLOOKUP($C9433,'1.PrepList'!$I$2:$I$1500,'1.PrepList'!$K$2:$K$1500,"")&amp;"",""))</f>
        <v/>
      </c>
      <c r="H9433" s="644" t="str">
        <f>IF($C9433="","",IFERROR(IF(_xlfn.XLOOKUP($C9433,tbl_StartedStatus[Bold ID],tbl_StartedStatus[Started])="Started","Yes",IF(_xlfn.XLOOKUP($C9433,tbl_StartedStatus[Bold ID],tbl_StartedStatus[Started])="No Show","No Show","")),""))</f>
        <v/>
      </c>
    </row>
    <row r="9434" spans="1:8" ht="15" customHeight="1" thickBot="1">
      <c r="A9434" s="38" t="str">
        <f>IF($C9434="","",IFERROR(_xlfn.XLOOKUP($C9434,'1.PrepList'!$I$2:$I$1500,'1.PrepList'!$G$2:$G$1500,"")&amp;"",""))</f>
        <v/>
      </c>
      <c r="B9434" s="638" t="str">
        <f>IF($C9434="","",IFERROR(_xlfn.XLOOKUP($C9434,'1.PrepList'!$I$2:$I$1500,'1.PrepList'!$H$2:$H$1500,"")&amp;"",""))</f>
        <v/>
      </c>
      <c r="D9434" s="638" t="str">
        <f>IF($C9434="","",IFERROR(_xlfn.XLOOKUP($C9434,'1.PrepList'!$I$2:$I$1500,'1.PrepList'!$J$2:$J$1500,"")&amp;"",""))</f>
        <v/>
      </c>
      <c r="E9434" s="638" t="str">
        <f>IF($C9434="","",IFERROR(_xlfn.XLOOKUP($C9434,'1.PrepList'!$I$2:$I$1500,'1.PrepList'!$N$2:$N$1500,"")&amp;"",""))</f>
        <v/>
      </c>
      <c r="F9434" s="638" t="str">
        <f>IF($C9434="","",IFERROR(_xlfn.XLOOKUP($C9434,'1.PrepList'!$I$2:$I$1500,'1.PrepList'!$K$2:$K$1500,"")&amp;"",""))</f>
        <v/>
      </c>
      <c r="H9434" s="644" t="str">
        <f>IF($C9434="","",IFERROR(IF(_xlfn.XLOOKUP($C9434,tbl_StartedStatus[Bold ID],tbl_StartedStatus[Started])="Started","Yes",IF(_xlfn.XLOOKUP($C9434,tbl_StartedStatus[Bold ID],tbl_StartedStatus[Started])="No Show","No Show","")),""))</f>
        <v/>
      </c>
    </row>
    <row r="9435" spans="1:8" ht="15" customHeight="1" thickBot="1">
      <c r="A9435" s="38" t="str">
        <f>IF($C9435="","",IFERROR(_xlfn.XLOOKUP($C9435,'1.PrepList'!$I$2:$I$1500,'1.PrepList'!$G$2:$G$1500,"")&amp;"",""))</f>
        <v/>
      </c>
      <c r="B9435" s="638" t="str">
        <f>IF($C9435="","",IFERROR(_xlfn.XLOOKUP($C9435,'1.PrepList'!$I$2:$I$1500,'1.PrepList'!$H$2:$H$1500,"")&amp;"",""))</f>
        <v/>
      </c>
      <c r="D9435" s="638" t="str">
        <f>IF($C9435="","",IFERROR(_xlfn.XLOOKUP($C9435,'1.PrepList'!$I$2:$I$1500,'1.PrepList'!$J$2:$J$1500,"")&amp;"",""))</f>
        <v/>
      </c>
      <c r="E9435" s="638" t="str">
        <f>IF($C9435="","",IFERROR(_xlfn.XLOOKUP($C9435,'1.PrepList'!$I$2:$I$1500,'1.PrepList'!$N$2:$N$1500,"")&amp;"",""))</f>
        <v/>
      </c>
      <c r="F9435" s="638" t="str">
        <f>IF($C9435="","",IFERROR(_xlfn.XLOOKUP($C9435,'1.PrepList'!$I$2:$I$1500,'1.PrepList'!$K$2:$K$1500,"")&amp;"",""))</f>
        <v/>
      </c>
      <c r="H9435" s="644" t="str">
        <f>IF($C9435="","",IFERROR(IF(_xlfn.XLOOKUP($C9435,tbl_StartedStatus[Bold ID],tbl_StartedStatus[Started])="Started","Yes",IF(_xlfn.XLOOKUP($C9435,tbl_StartedStatus[Bold ID],tbl_StartedStatus[Started])="No Show","No Show","")),""))</f>
        <v/>
      </c>
    </row>
    <row r="9436" spans="1:8" ht="15" customHeight="1" thickBot="1">
      <c r="A9436" s="38" t="str">
        <f>IF($C9436="","",IFERROR(_xlfn.XLOOKUP($C9436,'1.PrepList'!$I$2:$I$1500,'1.PrepList'!$G$2:$G$1500,"")&amp;"",""))</f>
        <v/>
      </c>
      <c r="B9436" s="638" t="str">
        <f>IF($C9436="","",IFERROR(_xlfn.XLOOKUP($C9436,'1.PrepList'!$I$2:$I$1500,'1.PrepList'!$H$2:$H$1500,"")&amp;"",""))</f>
        <v/>
      </c>
      <c r="D9436" s="638" t="str">
        <f>IF($C9436="","",IFERROR(_xlfn.XLOOKUP($C9436,'1.PrepList'!$I$2:$I$1500,'1.PrepList'!$J$2:$J$1500,"")&amp;"",""))</f>
        <v/>
      </c>
      <c r="E9436" s="638" t="str">
        <f>IF($C9436="","",IFERROR(_xlfn.XLOOKUP($C9436,'1.PrepList'!$I$2:$I$1500,'1.PrepList'!$N$2:$N$1500,"")&amp;"",""))</f>
        <v/>
      </c>
      <c r="F9436" s="638" t="str">
        <f>IF($C9436="","",IFERROR(_xlfn.XLOOKUP($C9436,'1.PrepList'!$I$2:$I$1500,'1.PrepList'!$K$2:$K$1500,"")&amp;"",""))</f>
        <v/>
      </c>
      <c r="H9436" s="644" t="str">
        <f>IF($C9436="","",IFERROR(IF(_xlfn.XLOOKUP($C9436,tbl_StartedStatus[Bold ID],tbl_StartedStatus[Started])="Started","Yes",IF(_xlfn.XLOOKUP($C9436,tbl_StartedStatus[Bold ID],tbl_StartedStatus[Started])="No Show","No Show","")),""))</f>
        <v/>
      </c>
    </row>
    <row r="9437" spans="1:8" ht="15" customHeight="1" thickBot="1">
      <c r="A9437" s="38" t="str">
        <f>IF($C9437="","",IFERROR(_xlfn.XLOOKUP($C9437,'1.PrepList'!$I$2:$I$1500,'1.PrepList'!$G$2:$G$1500,"")&amp;"",""))</f>
        <v/>
      </c>
      <c r="B9437" s="638" t="str">
        <f>IF($C9437="","",IFERROR(_xlfn.XLOOKUP($C9437,'1.PrepList'!$I$2:$I$1500,'1.PrepList'!$H$2:$H$1500,"")&amp;"",""))</f>
        <v/>
      </c>
      <c r="D9437" s="638" t="str">
        <f>IF($C9437="","",IFERROR(_xlfn.XLOOKUP($C9437,'1.PrepList'!$I$2:$I$1500,'1.PrepList'!$J$2:$J$1500,"")&amp;"",""))</f>
        <v/>
      </c>
      <c r="E9437" s="638" t="str">
        <f>IF($C9437="","",IFERROR(_xlfn.XLOOKUP($C9437,'1.PrepList'!$I$2:$I$1500,'1.PrepList'!$N$2:$N$1500,"")&amp;"",""))</f>
        <v/>
      </c>
      <c r="F9437" s="638" t="str">
        <f>IF($C9437="","",IFERROR(_xlfn.XLOOKUP($C9437,'1.PrepList'!$I$2:$I$1500,'1.PrepList'!$K$2:$K$1500,"")&amp;"",""))</f>
        <v/>
      </c>
      <c r="H9437" s="644" t="str">
        <f>IF($C9437="","",IFERROR(IF(_xlfn.XLOOKUP($C9437,tbl_StartedStatus[Bold ID],tbl_StartedStatus[Started])="Started","Yes",IF(_xlfn.XLOOKUP($C9437,tbl_StartedStatus[Bold ID],tbl_StartedStatus[Started])="No Show","No Show","")),""))</f>
        <v/>
      </c>
    </row>
    <row r="9438" spans="1:8" ht="15" customHeight="1" thickBot="1">
      <c r="A9438" s="38" t="str">
        <f>IF($C9438="","",IFERROR(_xlfn.XLOOKUP($C9438,'1.PrepList'!$I$2:$I$1500,'1.PrepList'!$G$2:$G$1500,"")&amp;"",""))</f>
        <v/>
      </c>
      <c r="B9438" s="638" t="str">
        <f>IF($C9438="","",IFERROR(_xlfn.XLOOKUP($C9438,'1.PrepList'!$I$2:$I$1500,'1.PrepList'!$H$2:$H$1500,"")&amp;"",""))</f>
        <v/>
      </c>
      <c r="D9438" s="638" t="str">
        <f>IF($C9438="","",IFERROR(_xlfn.XLOOKUP($C9438,'1.PrepList'!$I$2:$I$1500,'1.PrepList'!$J$2:$J$1500,"")&amp;"",""))</f>
        <v/>
      </c>
      <c r="E9438" s="638" t="str">
        <f>IF($C9438="","",IFERROR(_xlfn.XLOOKUP($C9438,'1.PrepList'!$I$2:$I$1500,'1.PrepList'!$N$2:$N$1500,"")&amp;"",""))</f>
        <v/>
      </c>
      <c r="F9438" s="638" t="str">
        <f>IF($C9438="","",IFERROR(_xlfn.XLOOKUP($C9438,'1.PrepList'!$I$2:$I$1500,'1.PrepList'!$K$2:$K$1500,"")&amp;"",""))</f>
        <v/>
      </c>
      <c r="H9438" s="644" t="str">
        <f>IF($C9438="","",IFERROR(IF(_xlfn.XLOOKUP($C9438,tbl_StartedStatus[Bold ID],tbl_StartedStatus[Started])="Started","Yes",IF(_xlfn.XLOOKUP($C9438,tbl_StartedStatus[Bold ID],tbl_StartedStatus[Started])="No Show","No Show","")),""))</f>
        <v/>
      </c>
    </row>
    <row r="9439" spans="1:8" ht="15" customHeight="1" thickBot="1">
      <c r="A9439" s="38" t="str">
        <f>IF($C9439="","",IFERROR(_xlfn.XLOOKUP($C9439,'1.PrepList'!$I$2:$I$1500,'1.PrepList'!$G$2:$G$1500,"")&amp;"",""))</f>
        <v/>
      </c>
      <c r="B9439" s="638" t="str">
        <f>IF($C9439="","",IFERROR(_xlfn.XLOOKUP($C9439,'1.PrepList'!$I$2:$I$1500,'1.PrepList'!$H$2:$H$1500,"")&amp;"",""))</f>
        <v/>
      </c>
      <c r="D9439" s="638" t="str">
        <f>IF($C9439="","",IFERROR(_xlfn.XLOOKUP($C9439,'1.PrepList'!$I$2:$I$1500,'1.PrepList'!$J$2:$J$1500,"")&amp;"",""))</f>
        <v/>
      </c>
      <c r="E9439" s="638" t="str">
        <f>IF($C9439="","",IFERROR(_xlfn.XLOOKUP($C9439,'1.PrepList'!$I$2:$I$1500,'1.PrepList'!$N$2:$N$1500,"")&amp;"",""))</f>
        <v/>
      </c>
      <c r="F9439" s="638" t="str">
        <f>IF($C9439="","",IFERROR(_xlfn.XLOOKUP($C9439,'1.PrepList'!$I$2:$I$1500,'1.PrepList'!$K$2:$K$1500,"")&amp;"",""))</f>
        <v/>
      </c>
      <c r="H9439" s="644" t="str">
        <f>IF($C9439="","",IFERROR(IF(_xlfn.XLOOKUP($C9439,tbl_StartedStatus[Bold ID],tbl_StartedStatus[Started])="Started","Yes",IF(_xlfn.XLOOKUP($C9439,tbl_StartedStatus[Bold ID],tbl_StartedStatus[Started])="No Show","No Show","")),""))</f>
        <v/>
      </c>
    </row>
    <row r="9440" spans="1:8" ht="15" customHeight="1" thickBot="1">
      <c r="A9440" s="38" t="str">
        <f>IF($C9440="","",IFERROR(_xlfn.XLOOKUP($C9440,'1.PrepList'!$I$2:$I$1500,'1.PrepList'!$G$2:$G$1500,"")&amp;"",""))</f>
        <v/>
      </c>
      <c r="B9440" s="638" t="str">
        <f>IF($C9440="","",IFERROR(_xlfn.XLOOKUP($C9440,'1.PrepList'!$I$2:$I$1500,'1.PrepList'!$H$2:$H$1500,"")&amp;"",""))</f>
        <v/>
      </c>
      <c r="D9440" s="638" t="str">
        <f>IF($C9440="","",IFERROR(_xlfn.XLOOKUP($C9440,'1.PrepList'!$I$2:$I$1500,'1.PrepList'!$J$2:$J$1500,"")&amp;"",""))</f>
        <v/>
      </c>
      <c r="E9440" s="638" t="str">
        <f>IF($C9440="","",IFERROR(_xlfn.XLOOKUP($C9440,'1.PrepList'!$I$2:$I$1500,'1.PrepList'!$N$2:$N$1500,"")&amp;"",""))</f>
        <v/>
      </c>
      <c r="F9440" s="638" t="str">
        <f>IF($C9440="","",IFERROR(_xlfn.XLOOKUP($C9440,'1.PrepList'!$I$2:$I$1500,'1.PrepList'!$K$2:$K$1500,"")&amp;"",""))</f>
        <v/>
      </c>
      <c r="H9440" s="644" t="str">
        <f>IF($C9440="","",IFERROR(IF(_xlfn.XLOOKUP($C9440,tbl_StartedStatus[Bold ID],tbl_StartedStatus[Started])="Started","Yes",IF(_xlfn.XLOOKUP($C9440,tbl_StartedStatus[Bold ID],tbl_StartedStatus[Started])="No Show","No Show","")),""))</f>
        <v/>
      </c>
    </row>
    <row r="9441" spans="1:8" ht="15" customHeight="1" thickBot="1">
      <c r="A9441" s="38" t="str">
        <f>IF($C9441="","",IFERROR(_xlfn.XLOOKUP($C9441,'1.PrepList'!$I$2:$I$1500,'1.PrepList'!$G$2:$G$1500,"")&amp;"",""))</f>
        <v/>
      </c>
      <c r="B9441" s="638" t="str">
        <f>IF($C9441="","",IFERROR(_xlfn.XLOOKUP($C9441,'1.PrepList'!$I$2:$I$1500,'1.PrepList'!$H$2:$H$1500,"")&amp;"",""))</f>
        <v/>
      </c>
      <c r="D9441" s="638" t="str">
        <f>IF($C9441="","",IFERROR(_xlfn.XLOOKUP($C9441,'1.PrepList'!$I$2:$I$1500,'1.PrepList'!$J$2:$J$1500,"")&amp;"",""))</f>
        <v/>
      </c>
      <c r="E9441" s="638" t="str">
        <f>IF($C9441="","",IFERROR(_xlfn.XLOOKUP($C9441,'1.PrepList'!$I$2:$I$1500,'1.PrepList'!$N$2:$N$1500,"")&amp;"",""))</f>
        <v/>
      </c>
      <c r="F9441" s="638" t="str">
        <f>IF($C9441="","",IFERROR(_xlfn.XLOOKUP($C9441,'1.PrepList'!$I$2:$I$1500,'1.PrepList'!$K$2:$K$1500,"")&amp;"",""))</f>
        <v/>
      </c>
      <c r="H9441" s="644" t="str">
        <f>IF($C9441="","",IFERROR(IF(_xlfn.XLOOKUP($C9441,tbl_StartedStatus[Bold ID],tbl_StartedStatus[Started])="Started","Yes",IF(_xlfn.XLOOKUP($C9441,tbl_StartedStatus[Bold ID],tbl_StartedStatus[Started])="No Show","No Show","")),""))</f>
        <v/>
      </c>
    </row>
    <row r="9442" spans="1:8" ht="15" customHeight="1" thickBot="1">
      <c r="A9442" s="38" t="str">
        <f>IF($C9442="","",IFERROR(_xlfn.XLOOKUP($C9442,'1.PrepList'!$I$2:$I$1500,'1.PrepList'!$G$2:$G$1500,"")&amp;"",""))</f>
        <v/>
      </c>
      <c r="B9442" s="638" t="str">
        <f>IF($C9442="","",IFERROR(_xlfn.XLOOKUP($C9442,'1.PrepList'!$I$2:$I$1500,'1.PrepList'!$H$2:$H$1500,"")&amp;"",""))</f>
        <v/>
      </c>
      <c r="D9442" s="638" t="str">
        <f>IF($C9442="","",IFERROR(_xlfn.XLOOKUP($C9442,'1.PrepList'!$I$2:$I$1500,'1.PrepList'!$J$2:$J$1500,"")&amp;"",""))</f>
        <v/>
      </c>
      <c r="E9442" s="638" t="str">
        <f>IF($C9442="","",IFERROR(_xlfn.XLOOKUP($C9442,'1.PrepList'!$I$2:$I$1500,'1.PrepList'!$N$2:$N$1500,"")&amp;"",""))</f>
        <v/>
      </c>
      <c r="F9442" s="638" t="str">
        <f>IF($C9442="","",IFERROR(_xlfn.XLOOKUP($C9442,'1.PrepList'!$I$2:$I$1500,'1.PrepList'!$K$2:$K$1500,"")&amp;"",""))</f>
        <v/>
      </c>
      <c r="H9442" s="644" t="str">
        <f>IF($C9442="","",IFERROR(IF(_xlfn.XLOOKUP($C9442,tbl_StartedStatus[Bold ID],tbl_StartedStatus[Started])="Started","Yes",IF(_xlfn.XLOOKUP($C9442,tbl_StartedStatus[Bold ID],tbl_StartedStatus[Started])="No Show","No Show","")),""))</f>
        <v/>
      </c>
    </row>
    <row r="9443" spans="1:8" ht="15" customHeight="1" thickBot="1">
      <c r="A9443" s="38" t="str">
        <f>IF($C9443="","",IFERROR(_xlfn.XLOOKUP($C9443,'1.PrepList'!$I$2:$I$1500,'1.PrepList'!$G$2:$G$1500,"")&amp;"",""))</f>
        <v/>
      </c>
      <c r="B9443" s="638" t="str">
        <f>IF($C9443="","",IFERROR(_xlfn.XLOOKUP($C9443,'1.PrepList'!$I$2:$I$1500,'1.PrepList'!$H$2:$H$1500,"")&amp;"",""))</f>
        <v/>
      </c>
      <c r="D9443" s="638" t="str">
        <f>IF($C9443="","",IFERROR(_xlfn.XLOOKUP($C9443,'1.PrepList'!$I$2:$I$1500,'1.PrepList'!$J$2:$J$1500,"")&amp;"",""))</f>
        <v/>
      </c>
      <c r="E9443" s="638" t="str">
        <f>IF($C9443="","",IFERROR(_xlfn.XLOOKUP($C9443,'1.PrepList'!$I$2:$I$1500,'1.PrepList'!$N$2:$N$1500,"")&amp;"",""))</f>
        <v/>
      </c>
      <c r="F9443" s="638" t="str">
        <f>IF($C9443="","",IFERROR(_xlfn.XLOOKUP($C9443,'1.PrepList'!$I$2:$I$1500,'1.PrepList'!$K$2:$K$1500,"")&amp;"",""))</f>
        <v/>
      </c>
      <c r="H9443" s="644" t="str">
        <f>IF($C9443="","",IFERROR(IF(_xlfn.XLOOKUP($C9443,tbl_StartedStatus[Bold ID],tbl_StartedStatus[Started])="Started","Yes",IF(_xlfn.XLOOKUP($C9443,tbl_StartedStatus[Bold ID],tbl_StartedStatus[Started])="No Show","No Show","")),""))</f>
        <v/>
      </c>
    </row>
    <row r="9444" spans="1:8" ht="15" customHeight="1" thickBot="1">
      <c r="A9444" s="38" t="str">
        <f>IF($C9444="","",IFERROR(_xlfn.XLOOKUP($C9444,'1.PrepList'!$I$2:$I$1500,'1.PrepList'!$G$2:$G$1500,"")&amp;"",""))</f>
        <v/>
      </c>
      <c r="B9444" s="638" t="str">
        <f>IF($C9444="","",IFERROR(_xlfn.XLOOKUP($C9444,'1.PrepList'!$I$2:$I$1500,'1.PrepList'!$H$2:$H$1500,"")&amp;"",""))</f>
        <v/>
      </c>
      <c r="D9444" s="638" t="str">
        <f>IF($C9444="","",IFERROR(_xlfn.XLOOKUP($C9444,'1.PrepList'!$I$2:$I$1500,'1.PrepList'!$J$2:$J$1500,"")&amp;"",""))</f>
        <v/>
      </c>
      <c r="E9444" s="638" t="str">
        <f>IF($C9444="","",IFERROR(_xlfn.XLOOKUP($C9444,'1.PrepList'!$I$2:$I$1500,'1.PrepList'!$N$2:$N$1500,"")&amp;"",""))</f>
        <v/>
      </c>
      <c r="F9444" s="638" t="str">
        <f>IF($C9444="","",IFERROR(_xlfn.XLOOKUP($C9444,'1.PrepList'!$I$2:$I$1500,'1.PrepList'!$K$2:$K$1500,"")&amp;"",""))</f>
        <v/>
      </c>
      <c r="H9444" s="644" t="str">
        <f>IF($C9444="","",IFERROR(IF(_xlfn.XLOOKUP($C9444,tbl_StartedStatus[Bold ID],tbl_StartedStatus[Started])="Started","Yes",IF(_xlfn.XLOOKUP($C9444,tbl_StartedStatus[Bold ID],tbl_StartedStatus[Started])="No Show","No Show","")),""))</f>
        <v/>
      </c>
    </row>
    <row r="9445" spans="1:8" ht="15" customHeight="1" thickBot="1">
      <c r="A9445" s="38" t="str">
        <f>IF($C9445="","",IFERROR(_xlfn.XLOOKUP($C9445,'1.PrepList'!$I$2:$I$1500,'1.PrepList'!$G$2:$G$1500,"")&amp;"",""))</f>
        <v/>
      </c>
      <c r="B9445" s="638" t="str">
        <f>IF($C9445="","",IFERROR(_xlfn.XLOOKUP($C9445,'1.PrepList'!$I$2:$I$1500,'1.PrepList'!$H$2:$H$1500,"")&amp;"",""))</f>
        <v/>
      </c>
      <c r="D9445" s="638" t="str">
        <f>IF($C9445="","",IFERROR(_xlfn.XLOOKUP($C9445,'1.PrepList'!$I$2:$I$1500,'1.PrepList'!$J$2:$J$1500,"")&amp;"",""))</f>
        <v/>
      </c>
      <c r="E9445" s="638" t="str">
        <f>IF($C9445="","",IFERROR(_xlfn.XLOOKUP($C9445,'1.PrepList'!$I$2:$I$1500,'1.PrepList'!$N$2:$N$1500,"")&amp;"",""))</f>
        <v/>
      </c>
      <c r="F9445" s="638" t="str">
        <f>IF($C9445="","",IFERROR(_xlfn.XLOOKUP($C9445,'1.PrepList'!$I$2:$I$1500,'1.PrepList'!$K$2:$K$1500,"")&amp;"",""))</f>
        <v/>
      </c>
      <c r="H9445" s="644" t="str">
        <f>IF($C9445="","",IFERROR(IF(_xlfn.XLOOKUP($C9445,tbl_StartedStatus[Bold ID],tbl_StartedStatus[Started])="Started","Yes",IF(_xlfn.XLOOKUP($C9445,tbl_StartedStatus[Bold ID],tbl_StartedStatus[Started])="No Show","No Show","")),""))</f>
        <v/>
      </c>
    </row>
    <row r="9446" spans="1:8" ht="15" customHeight="1" thickBot="1">
      <c r="A9446" s="38" t="str">
        <f>IF($C9446="","",IFERROR(_xlfn.XLOOKUP($C9446,'1.PrepList'!$I$2:$I$1500,'1.PrepList'!$G$2:$G$1500,"")&amp;"",""))</f>
        <v/>
      </c>
      <c r="B9446" s="638" t="str">
        <f>IF($C9446="","",IFERROR(_xlfn.XLOOKUP($C9446,'1.PrepList'!$I$2:$I$1500,'1.PrepList'!$H$2:$H$1500,"")&amp;"",""))</f>
        <v/>
      </c>
      <c r="D9446" s="638" t="str">
        <f>IF($C9446="","",IFERROR(_xlfn.XLOOKUP($C9446,'1.PrepList'!$I$2:$I$1500,'1.PrepList'!$J$2:$J$1500,"")&amp;"",""))</f>
        <v/>
      </c>
      <c r="E9446" s="638" t="str">
        <f>IF($C9446="","",IFERROR(_xlfn.XLOOKUP($C9446,'1.PrepList'!$I$2:$I$1500,'1.PrepList'!$N$2:$N$1500,"")&amp;"",""))</f>
        <v/>
      </c>
      <c r="F9446" s="638" t="str">
        <f>IF($C9446="","",IFERROR(_xlfn.XLOOKUP($C9446,'1.PrepList'!$I$2:$I$1500,'1.PrepList'!$K$2:$K$1500,"")&amp;"",""))</f>
        <v/>
      </c>
      <c r="H9446" s="644" t="str">
        <f>IF($C9446="","",IFERROR(IF(_xlfn.XLOOKUP($C9446,tbl_StartedStatus[Bold ID],tbl_StartedStatus[Started])="Started","Yes",IF(_xlfn.XLOOKUP($C9446,tbl_StartedStatus[Bold ID],tbl_StartedStatus[Started])="No Show","No Show","")),""))</f>
        <v/>
      </c>
    </row>
    <row r="9447" spans="1:8" ht="15" customHeight="1" thickBot="1">
      <c r="A9447" s="38" t="str">
        <f>IF($C9447="","",IFERROR(_xlfn.XLOOKUP($C9447,'1.PrepList'!$I$2:$I$1500,'1.PrepList'!$G$2:$G$1500,"")&amp;"",""))</f>
        <v/>
      </c>
      <c r="B9447" s="638" t="str">
        <f>IF($C9447="","",IFERROR(_xlfn.XLOOKUP($C9447,'1.PrepList'!$I$2:$I$1500,'1.PrepList'!$H$2:$H$1500,"")&amp;"",""))</f>
        <v/>
      </c>
      <c r="D9447" s="638" t="str">
        <f>IF($C9447="","",IFERROR(_xlfn.XLOOKUP($C9447,'1.PrepList'!$I$2:$I$1500,'1.PrepList'!$J$2:$J$1500,"")&amp;"",""))</f>
        <v/>
      </c>
      <c r="E9447" s="638" t="str">
        <f>IF($C9447="","",IFERROR(_xlfn.XLOOKUP($C9447,'1.PrepList'!$I$2:$I$1500,'1.PrepList'!$N$2:$N$1500,"")&amp;"",""))</f>
        <v/>
      </c>
      <c r="F9447" s="638" t="str">
        <f>IF($C9447="","",IFERROR(_xlfn.XLOOKUP($C9447,'1.PrepList'!$I$2:$I$1500,'1.PrepList'!$K$2:$K$1500,"")&amp;"",""))</f>
        <v/>
      </c>
      <c r="H9447" s="644" t="str">
        <f>IF($C9447="","",IFERROR(IF(_xlfn.XLOOKUP($C9447,tbl_StartedStatus[Bold ID],tbl_StartedStatus[Started])="Started","Yes",IF(_xlfn.XLOOKUP($C9447,tbl_StartedStatus[Bold ID],tbl_StartedStatus[Started])="No Show","No Show","")),""))</f>
        <v/>
      </c>
    </row>
    <row r="9448" spans="1:8" ht="15" customHeight="1" thickBot="1">
      <c r="A9448" s="38" t="str">
        <f>IF($C9448="","",IFERROR(_xlfn.XLOOKUP($C9448,'1.PrepList'!$I$2:$I$1500,'1.PrepList'!$G$2:$G$1500,"")&amp;"",""))</f>
        <v/>
      </c>
      <c r="B9448" s="638" t="str">
        <f>IF($C9448="","",IFERROR(_xlfn.XLOOKUP($C9448,'1.PrepList'!$I$2:$I$1500,'1.PrepList'!$H$2:$H$1500,"")&amp;"",""))</f>
        <v/>
      </c>
      <c r="D9448" s="638" t="str">
        <f>IF($C9448="","",IFERROR(_xlfn.XLOOKUP($C9448,'1.PrepList'!$I$2:$I$1500,'1.PrepList'!$J$2:$J$1500,"")&amp;"",""))</f>
        <v/>
      </c>
      <c r="E9448" s="638" t="str">
        <f>IF($C9448="","",IFERROR(_xlfn.XLOOKUP($C9448,'1.PrepList'!$I$2:$I$1500,'1.PrepList'!$N$2:$N$1500,"")&amp;"",""))</f>
        <v/>
      </c>
      <c r="F9448" s="638" t="str">
        <f>IF($C9448="","",IFERROR(_xlfn.XLOOKUP($C9448,'1.PrepList'!$I$2:$I$1500,'1.PrepList'!$K$2:$K$1500,"")&amp;"",""))</f>
        <v/>
      </c>
      <c r="H9448" s="644" t="str">
        <f>IF($C9448="","",IFERROR(IF(_xlfn.XLOOKUP($C9448,tbl_StartedStatus[Bold ID],tbl_StartedStatus[Started])="Started","Yes",IF(_xlfn.XLOOKUP($C9448,tbl_StartedStatus[Bold ID],tbl_StartedStatus[Started])="No Show","No Show","")),""))</f>
        <v/>
      </c>
    </row>
    <row r="9449" spans="1:8" ht="15" customHeight="1" thickBot="1">
      <c r="A9449" s="38" t="str">
        <f>IF($C9449="","",IFERROR(_xlfn.XLOOKUP($C9449,'1.PrepList'!$I$2:$I$1500,'1.PrepList'!$G$2:$G$1500,"")&amp;"",""))</f>
        <v/>
      </c>
      <c r="B9449" s="638" t="str">
        <f>IF($C9449="","",IFERROR(_xlfn.XLOOKUP($C9449,'1.PrepList'!$I$2:$I$1500,'1.PrepList'!$H$2:$H$1500,"")&amp;"",""))</f>
        <v/>
      </c>
      <c r="D9449" s="638" t="str">
        <f>IF($C9449="","",IFERROR(_xlfn.XLOOKUP($C9449,'1.PrepList'!$I$2:$I$1500,'1.PrepList'!$J$2:$J$1500,"")&amp;"",""))</f>
        <v/>
      </c>
      <c r="E9449" s="638" t="str">
        <f>IF($C9449="","",IFERROR(_xlfn.XLOOKUP($C9449,'1.PrepList'!$I$2:$I$1500,'1.PrepList'!$N$2:$N$1500,"")&amp;"",""))</f>
        <v/>
      </c>
      <c r="F9449" s="638" t="str">
        <f>IF($C9449="","",IFERROR(_xlfn.XLOOKUP($C9449,'1.PrepList'!$I$2:$I$1500,'1.PrepList'!$K$2:$K$1500,"")&amp;"",""))</f>
        <v/>
      </c>
      <c r="H9449" s="644" t="str">
        <f>IF($C9449="","",IFERROR(IF(_xlfn.XLOOKUP($C9449,tbl_StartedStatus[Bold ID],tbl_StartedStatus[Started])="Started","Yes",IF(_xlfn.XLOOKUP($C9449,tbl_StartedStatus[Bold ID],tbl_StartedStatus[Started])="No Show","No Show","")),""))</f>
        <v/>
      </c>
    </row>
    <row r="9450" spans="1:8" ht="15" customHeight="1" thickBot="1">
      <c r="A9450" s="38" t="str">
        <f>IF($C9450="","",IFERROR(_xlfn.XLOOKUP($C9450,'1.PrepList'!$I$2:$I$1500,'1.PrepList'!$G$2:$G$1500,"")&amp;"",""))</f>
        <v/>
      </c>
      <c r="B9450" s="638" t="str">
        <f>IF($C9450="","",IFERROR(_xlfn.XLOOKUP($C9450,'1.PrepList'!$I$2:$I$1500,'1.PrepList'!$H$2:$H$1500,"")&amp;"",""))</f>
        <v/>
      </c>
      <c r="D9450" s="638" t="str">
        <f>IF($C9450="","",IFERROR(_xlfn.XLOOKUP($C9450,'1.PrepList'!$I$2:$I$1500,'1.PrepList'!$J$2:$J$1500,"")&amp;"",""))</f>
        <v/>
      </c>
      <c r="E9450" s="638" t="str">
        <f>IF($C9450="","",IFERROR(_xlfn.XLOOKUP($C9450,'1.PrepList'!$I$2:$I$1500,'1.PrepList'!$N$2:$N$1500,"")&amp;"",""))</f>
        <v/>
      </c>
      <c r="F9450" s="638" t="str">
        <f>IF($C9450="","",IFERROR(_xlfn.XLOOKUP($C9450,'1.PrepList'!$I$2:$I$1500,'1.PrepList'!$K$2:$K$1500,"")&amp;"",""))</f>
        <v/>
      </c>
      <c r="H9450" s="644" t="str">
        <f>IF($C9450="","",IFERROR(IF(_xlfn.XLOOKUP($C9450,tbl_StartedStatus[Bold ID],tbl_StartedStatus[Started])="Started","Yes",IF(_xlfn.XLOOKUP($C9450,tbl_StartedStatus[Bold ID],tbl_StartedStatus[Started])="No Show","No Show","")),""))</f>
        <v/>
      </c>
    </row>
    <row r="9451" spans="1:8" ht="15" customHeight="1" thickBot="1">
      <c r="A9451" s="38" t="str">
        <f>IF($C9451="","",IFERROR(_xlfn.XLOOKUP($C9451,'1.PrepList'!$I$2:$I$1500,'1.PrepList'!$G$2:$G$1500,"")&amp;"",""))</f>
        <v/>
      </c>
      <c r="B9451" s="638" t="str">
        <f>IF($C9451="","",IFERROR(_xlfn.XLOOKUP($C9451,'1.PrepList'!$I$2:$I$1500,'1.PrepList'!$H$2:$H$1500,"")&amp;"",""))</f>
        <v/>
      </c>
      <c r="D9451" s="638" t="str">
        <f>IF($C9451="","",IFERROR(_xlfn.XLOOKUP($C9451,'1.PrepList'!$I$2:$I$1500,'1.PrepList'!$J$2:$J$1500,"")&amp;"",""))</f>
        <v/>
      </c>
      <c r="E9451" s="638" t="str">
        <f>IF($C9451="","",IFERROR(_xlfn.XLOOKUP($C9451,'1.PrepList'!$I$2:$I$1500,'1.PrepList'!$N$2:$N$1500,"")&amp;"",""))</f>
        <v/>
      </c>
      <c r="F9451" s="638" t="str">
        <f>IF($C9451="","",IFERROR(_xlfn.XLOOKUP($C9451,'1.PrepList'!$I$2:$I$1500,'1.PrepList'!$K$2:$K$1500,"")&amp;"",""))</f>
        <v/>
      </c>
      <c r="H9451" s="644" t="str">
        <f>IF($C9451="","",IFERROR(IF(_xlfn.XLOOKUP($C9451,tbl_StartedStatus[Bold ID],tbl_StartedStatus[Started])="Started","Yes",IF(_xlfn.XLOOKUP($C9451,tbl_StartedStatus[Bold ID],tbl_StartedStatus[Started])="No Show","No Show","")),""))</f>
        <v/>
      </c>
    </row>
    <row r="9452" spans="1:8" ht="15" customHeight="1" thickBot="1">
      <c r="A9452" s="38" t="str">
        <f>IF($C9452="","",IFERROR(_xlfn.XLOOKUP($C9452,'1.PrepList'!$I$2:$I$1500,'1.PrepList'!$G$2:$G$1500,"")&amp;"",""))</f>
        <v/>
      </c>
      <c r="B9452" s="638" t="str">
        <f>IF($C9452="","",IFERROR(_xlfn.XLOOKUP($C9452,'1.PrepList'!$I$2:$I$1500,'1.PrepList'!$H$2:$H$1500,"")&amp;"",""))</f>
        <v/>
      </c>
      <c r="D9452" s="638" t="str">
        <f>IF($C9452="","",IFERROR(_xlfn.XLOOKUP($C9452,'1.PrepList'!$I$2:$I$1500,'1.PrepList'!$J$2:$J$1500,"")&amp;"",""))</f>
        <v/>
      </c>
      <c r="E9452" s="638" t="str">
        <f>IF($C9452="","",IFERROR(_xlfn.XLOOKUP($C9452,'1.PrepList'!$I$2:$I$1500,'1.PrepList'!$N$2:$N$1500,"")&amp;"",""))</f>
        <v/>
      </c>
      <c r="F9452" s="638" t="str">
        <f>IF($C9452="","",IFERROR(_xlfn.XLOOKUP($C9452,'1.PrepList'!$I$2:$I$1500,'1.PrepList'!$K$2:$K$1500,"")&amp;"",""))</f>
        <v/>
      </c>
      <c r="H9452" s="644" t="str">
        <f>IF($C9452="","",IFERROR(IF(_xlfn.XLOOKUP($C9452,tbl_StartedStatus[Bold ID],tbl_StartedStatus[Started])="Started","Yes",IF(_xlfn.XLOOKUP($C9452,tbl_StartedStatus[Bold ID],tbl_StartedStatus[Started])="No Show","No Show","")),""))</f>
        <v/>
      </c>
    </row>
    <row r="9453" spans="1:8" ht="15" customHeight="1" thickBot="1">
      <c r="A9453" s="38" t="str">
        <f>IF($C9453="","",IFERROR(_xlfn.XLOOKUP($C9453,'1.PrepList'!$I$2:$I$1500,'1.PrepList'!$G$2:$G$1500,"")&amp;"",""))</f>
        <v/>
      </c>
      <c r="B9453" s="638" t="str">
        <f>IF($C9453="","",IFERROR(_xlfn.XLOOKUP($C9453,'1.PrepList'!$I$2:$I$1500,'1.PrepList'!$H$2:$H$1500,"")&amp;"",""))</f>
        <v/>
      </c>
      <c r="D9453" s="638" t="str">
        <f>IF($C9453="","",IFERROR(_xlfn.XLOOKUP($C9453,'1.PrepList'!$I$2:$I$1500,'1.PrepList'!$J$2:$J$1500,"")&amp;"",""))</f>
        <v/>
      </c>
      <c r="E9453" s="638" t="str">
        <f>IF($C9453="","",IFERROR(_xlfn.XLOOKUP($C9453,'1.PrepList'!$I$2:$I$1500,'1.PrepList'!$N$2:$N$1500,"")&amp;"",""))</f>
        <v/>
      </c>
      <c r="F9453" s="638" t="str">
        <f>IF($C9453="","",IFERROR(_xlfn.XLOOKUP($C9453,'1.PrepList'!$I$2:$I$1500,'1.PrepList'!$K$2:$K$1500,"")&amp;"",""))</f>
        <v/>
      </c>
      <c r="H9453" s="644" t="str">
        <f>IF($C9453="","",IFERROR(IF(_xlfn.XLOOKUP($C9453,tbl_StartedStatus[Bold ID],tbl_StartedStatus[Started])="Started","Yes",IF(_xlfn.XLOOKUP($C9453,tbl_StartedStatus[Bold ID],tbl_StartedStatus[Started])="No Show","No Show","")),""))</f>
        <v/>
      </c>
    </row>
    <row r="9454" spans="1:8" ht="15" customHeight="1" thickBot="1">
      <c r="A9454" s="38" t="str">
        <f>IF($C9454="","",IFERROR(_xlfn.XLOOKUP($C9454,'1.PrepList'!$I$2:$I$1500,'1.PrepList'!$G$2:$G$1500,"")&amp;"",""))</f>
        <v/>
      </c>
      <c r="B9454" s="638" t="str">
        <f>IF($C9454="","",IFERROR(_xlfn.XLOOKUP($C9454,'1.PrepList'!$I$2:$I$1500,'1.PrepList'!$H$2:$H$1500,"")&amp;"",""))</f>
        <v/>
      </c>
      <c r="D9454" s="638" t="str">
        <f>IF($C9454="","",IFERROR(_xlfn.XLOOKUP($C9454,'1.PrepList'!$I$2:$I$1500,'1.PrepList'!$J$2:$J$1500,"")&amp;"",""))</f>
        <v/>
      </c>
      <c r="E9454" s="638" t="str">
        <f>IF($C9454="","",IFERROR(_xlfn.XLOOKUP($C9454,'1.PrepList'!$I$2:$I$1500,'1.PrepList'!$N$2:$N$1500,"")&amp;"",""))</f>
        <v/>
      </c>
      <c r="F9454" s="638" t="str">
        <f>IF($C9454="","",IFERROR(_xlfn.XLOOKUP($C9454,'1.PrepList'!$I$2:$I$1500,'1.PrepList'!$K$2:$K$1500,"")&amp;"",""))</f>
        <v/>
      </c>
      <c r="H9454" s="644" t="str">
        <f>IF($C9454="","",IFERROR(IF(_xlfn.XLOOKUP($C9454,tbl_StartedStatus[Bold ID],tbl_StartedStatus[Started])="Started","Yes",IF(_xlfn.XLOOKUP($C9454,tbl_StartedStatus[Bold ID],tbl_StartedStatus[Started])="No Show","No Show","")),""))</f>
        <v/>
      </c>
    </row>
    <row r="9455" spans="1:8" ht="15" customHeight="1" thickBot="1">
      <c r="A9455" s="38" t="str">
        <f>IF($C9455="","",IFERROR(_xlfn.XLOOKUP($C9455,'1.PrepList'!$I$2:$I$1500,'1.PrepList'!$G$2:$G$1500,"")&amp;"",""))</f>
        <v/>
      </c>
      <c r="B9455" s="638" t="str">
        <f>IF($C9455="","",IFERROR(_xlfn.XLOOKUP($C9455,'1.PrepList'!$I$2:$I$1500,'1.PrepList'!$H$2:$H$1500,"")&amp;"",""))</f>
        <v/>
      </c>
      <c r="D9455" s="638" t="str">
        <f>IF($C9455="","",IFERROR(_xlfn.XLOOKUP($C9455,'1.PrepList'!$I$2:$I$1500,'1.PrepList'!$J$2:$J$1500,"")&amp;"",""))</f>
        <v/>
      </c>
      <c r="E9455" s="638" t="str">
        <f>IF($C9455="","",IFERROR(_xlfn.XLOOKUP($C9455,'1.PrepList'!$I$2:$I$1500,'1.PrepList'!$N$2:$N$1500,"")&amp;"",""))</f>
        <v/>
      </c>
      <c r="F9455" s="638" t="str">
        <f>IF($C9455="","",IFERROR(_xlfn.XLOOKUP($C9455,'1.PrepList'!$I$2:$I$1500,'1.PrepList'!$K$2:$K$1500,"")&amp;"",""))</f>
        <v/>
      </c>
      <c r="H9455" s="644" t="str">
        <f>IF($C9455="","",IFERROR(IF(_xlfn.XLOOKUP($C9455,tbl_StartedStatus[Bold ID],tbl_StartedStatus[Started])="Started","Yes",IF(_xlfn.XLOOKUP($C9455,tbl_StartedStatus[Bold ID],tbl_StartedStatus[Started])="No Show","No Show","")),""))</f>
        <v/>
      </c>
    </row>
    <row r="9456" spans="1:8" ht="15" customHeight="1" thickBot="1">
      <c r="A9456" s="38" t="str">
        <f>IF($C9456="","",IFERROR(_xlfn.XLOOKUP($C9456,'1.PrepList'!$I$2:$I$1500,'1.PrepList'!$G$2:$G$1500,"")&amp;"",""))</f>
        <v/>
      </c>
      <c r="B9456" s="638" t="str">
        <f>IF($C9456="","",IFERROR(_xlfn.XLOOKUP($C9456,'1.PrepList'!$I$2:$I$1500,'1.PrepList'!$H$2:$H$1500,"")&amp;"",""))</f>
        <v/>
      </c>
      <c r="D9456" s="638" t="str">
        <f>IF($C9456="","",IFERROR(_xlfn.XLOOKUP($C9456,'1.PrepList'!$I$2:$I$1500,'1.PrepList'!$J$2:$J$1500,"")&amp;"",""))</f>
        <v/>
      </c>
      <c r="E9456" s="638" t="str">
        <f>IF($C9456="","",IFERROR(_xlfn.XLOOKUP($C9456,'1.PrepList'!$I$2:$I$1500,'1.PrepList'!$N$2:$N$1500,"")&amp;"",""))</f>
        <v/>
      </c>
      <c r="F9456" s="638" t="str">
        <f>IF($C9456="","",IFERROR(_xlfn.XLOOKUP($C9456,'1.PrepList'!$I$2:$I$1500,'1.PrepList'!$K$2:$K$1500,"")&amp;"",""))</f>
        <v/>
      </c>
      <c r="H9456" s="644" t="str">
        <f>IF($C9456="","",IFERROR(IF(_xlfn.XLOOKUP($C9456,tbl_StartedStatus[Bold ID],tbl_StartedStatus[Started])="Started","Yes",IF(_xlfn.XLOOKUP($C9456,tbl_StartedStatus[Bold ID],tbl_StartedStatus[Started])="No Show","No Show","")),""))</f>
        <v/>
      </c>
    </row>
    <row r="9457" spans="1:8" ht="15" customHeight="1" thickBot="1">
      <c r="A9457" s="38" t="str">
        <f>IF($C9457="","",IFERROR(_xlfn.XLOOKUP($C9457,'1.PrepList'!$I$2:$I$1500,'1.PrepList'!$G$2:$G$1500,"")&amp;"",""))</f>
        <v/>
      </c>
      <c r="B9457" s="638" t="str">
        <f>IF($C9457="","",IFERROR(_xlfn.XLOOKUP($C9457,'1.PrepList'!$I$2:$I$1500,'1.PrepList'!$H$2:$H$1500,"")&amp;"",""))</f>
        <v/>
      </c>
      <c r="D9457" s="638" t="str">
        <f>IF($C9457="","",IFERROR(_xlfn.XLOOKUP($C9457,'1.PrepList'!$I$2:$I$1500,'1.PrepList'!$J$2:$J$1500,"")&amp;"",""))</f>
        <v/>
      </c>
      <c r="E9457" s="638" t="str">
        <f>IF($C9457="","",IFERROR(_xlfn.XLOOKUP($C9457,'1.PrepList'!$I$2:$I$1500,'1.PrepList'!$N$2:$N$1500,"")&amp;"",""))</f>
        <v/>
      </c>
      <c r="F9457" s="638" t="str">
        <f>IF($C9457="","",IFERROR(_xlfn.XLOOKUP($C9457,'1.PrepList'!$I$2:$I$1500,'1.PrepList'!$K$2:$K$1500,"")&amp;"",""))</f>
        <v/>
      </c>
      <c r="H9457" s="644" t="str">
        <f>IF($C9457="","",IFERROR(IF(_xlfn.XLOOKUP($C9457,tbl_StartedStatus[Bold ID],tbl_StartedStatus[Started])="Started","Yes",IF(_xlfn.XLOOKUP($C9457,tbl_StartedStatus[Bold ID],tbl_StartedStatus[Started])="No Show","No Show","")),""))</f>
        <v/>
      </c>
    </row>
    <row r="9458" spans="1:8" ht="15" customHeight="1" thickBot="1">
      <c r="A9458" s="38" t="str">
        <f>IF($C9458="","",IFERROR(_xlfn.XLOOKUP($C9458,'1.PrepList'!$I$2:$I$1500,'1.PrepList'!$G$2:$G$1500,"")&amp;"",""))</f>
        <v/>
      </c>
      <c r="B9458" s="638" t="str">
        <f>IF($C9458="","",IFERROR(_xlfn.XLOOKUP($C9458,'1.PrepList'!$I$2:$I$1500,'1.PrepList'!$H$2:$H$1500,"")&amp;"",""))</f>
        <v/>
      </c>
      <c r="D9458" s="638" t="str">
        <f>IF($C9458="","",IFERROR(_xlfn.XLOOKUP($C9458,'1.PrepList'!$I$2:$I$1500,'1.PrepList'!$J$2:$J$1500,"")&amp;"",""))</f>
        <v/>
      </c>
      <c r="E9458" s="638" t="str">
        <f>IF($C9458="","",IFERROR(_xlfn.XLOOKUP($C9458,'1.PrepList'!$I$2:$I$1500,'1.PrepList'!$N$2:$N$1500,"")&amp;"",""))</f>
        <v/>
      </c>
      <c r="F9458" s="638" t="str">
        <f>IF($C9458="","",IFERROR(_xlfn.XLOOKUP($C9458,'1.PrepList'!$I$2:$I$1500,'1.PrepList'!$K$2:$K$1500,"")&amp;"",""))</f>
        <v/>
      </c>
      <c r="H9458" s="644" t="str">
        <f>IF($C9458="","",IFERROR(IF(_xlfn.XLOOKUP($C9458,tbl_StartedStatus[Bold ID],tbl_StartedStatus[Started])="Started","Yes",IF(_xlfn.XLOOKUP($C9458,tbl_StartedStatus[Bold ID],tbl_StartedStatus[Started])="No Show","No Show","")),""))</f>
        <v/>
      </c>
    </row>
    <row r="9459" spans="1:8" ht="15" customHeight="1" thickBot="1">
      <c r="A9459" s="38" t="str">
        <f>IF($C9459="","",IFERROR(_xlfn.XLOOKUP($C9459,'1.PrepList'!$I$2:$I$1500,'1.PrepList'!$G$2:$G$1500,"")&amp;"",""))</f>
        <v/>
      </c>
      <c r="B9459" s="638" t="str">
        <f>IF($C9459="","",IFERROR(_xlfn.XLOOKUP($C9459,'1.PrepList'!$I$2:$I$1500,'1.PrepList'!$H$2:$H$1500,"")&amp;"",""))</f>
        <v/>
      </c>
      <c r="D9459" s="638" t="str">
        <f>IF($C9459="","",IFERROR(_xlfn.XLOOKUP($C9459,'1.PrepList'!$I$2:$I$1500,'1.PrepList'!$J$2:$J$1500,"")&amp;"",""))</f>
        <v/>
      </c>
      <c r="E9459" s="638" t="str">
        <f>IF($C9459="","",IFERROR(_xlfn.XLOOKUP($C9459,'1.PrepList'!$I$2:$I$1500,'1.PrepList'!$N$2:$N$1500,"")&amp;"",""))</f>
        <v/>
      </c>
      <c r="F9459" s="638" t="str">
        <f>IF($C9459="","",IFERROR(_xlfn.XLOOKUP($C9459,'1.PrepList'!$I$2:$I$1500,'1.PrepList'!$K$2:$K$1500,"")&amp;"",""))</f>
        <v/>
      </c>
      <c r="H9459" s="644" t="str">
        <f>IF($C9459="","",IFERROR(IF(_xlfn.XLOOKUP($C9459,tbl_StartedStatus[Bold ID],tbl_StartedStatus[Started])="Started","Yes",IF(_xlfn.XLOOKUP($C9459,tbl_StartedStatus[Bold ID],tbl_StartedStatus[Started])="No Show","No Show","")),""))</f>
        <v/>
      </c>
    </row>
    <row r="9460" spans="1:8" ht="15" customHeight="1" thickBot="1">
      <c r="A9460" s="38" t="str">
        <f>IF($C9460="","",IFERROR(_xlfn.XLOOKUP($C9460,'1.PrepList'!$I$2:$I$1500,'1.PrepList'!$G$2:$G$1500,"")&amp;"",""))</f>
        <v/>
      </c>
      <c r="B9460" s="638" t="str">
        <f>IF($C9460="","",IFERROR(_xlfn.XLOOKUP($C9460,'1.PrepList'!$I$2:$I$1500,'1.PrepList'!$H$2:$H$1500,"")&amp;"",""))</f>
        <v/>
      </c>
      <c r="D9460" s="638" t="str">
        <f>IF($C9460="","",IFERROR(_xlfn.XLOOKUP($C9460,'1.PrepList'!$I$2:$I$1500,'1.PrepList'!$J$2:$J$1500,"")&amp;"",""))</f>
        <v/>
      </c>
      <c r="E9460" s="638" t="str">
        <f>IF($C9460="","",IFERROR(_xlfn.XLOOKUP($C9460,'1.PrepList'!$I$2:$I$1500,'1.PrepList'!$N$2:$N$1500,"")&amp;"",""))</f>
        <v/>
      </c>
      <c r="F9460" s="638" t="str">
        <f>IF($C9460="","",IFERROR(_xlfn.XLOOKUP($C9460,'1.PrepList'!$I$2:$I$1500,'1.PrepList'!$K$2:$K$1500,"")&amp;"",""))</f>
        <v/>
      </c>
      <c r="H9460" s="644" t="str">
        <f>IF($C9460="","",IFERROR(IF(_xlfn.XLOOKUP($C9460,tbl_StartedStatus[Bold ID],tbl_StartedStatus[Started])="Started","Yes",IF(_xlfn.XLOOKUP($C9460,tbl_StartedStatus[Bold ID],tbl_StartedStatus[Started])="No Show","No Show","")),""))</f>
        <v/>
      </c>
    </row>
    <row r="9461" spans="1:8" ht="15" customHeight="1" thickBot="1">
      <c r="A9461" s="38" t="str">
        <f>IF($C9461="","",IFERROR(_xlfn.XLOOKUP($C9461,'1.PrepList'!$I$2:$I$1500,'1.PrepList'!$G$2:$G$1500,"")&amp;"",""))</f>
        <v/>
      </c>
      <c r="B9461" s="638" t="str">
        <f>IF($C9461="","",IFERROR(_xlfn.XLOOKUP($C9461,'1.PrepList'!$I$2:$I$1500,'1.PrepList'!$H$2:$H$1500,"")&amp;"",""))</f>
        <v/>
      </c>
      <c r="D9461" s="638" t="str">
        <f>IF($C9461="","",IFERROR(_xlfn.XLOOKUP($C9461,'1.PrepList'!$I$2:$I$1500,'1.PrepList'!$J$2:$J$1500,"")&amp;"",""))</f>
        <v/>
      </c>
      <c r="E9461" s="638" t="str">
        <f>IF($C9461="","",IFERROR(_xlfn.XLOOKUP($C9461,'1.PrepList'!$I$2:$I$1500,'1.PrepList'!$N$2:$N$1500,"")&amp;"",""))</f>
        <v/>
      </c>
      <c r="F9461" s="638" t="str">
        <f>IF($C9461="","",IFERROR(_xlfn.XLOOKUP($C9461,'1.PrepList'!$I$2:$I$1500,'1.PrepList'!$K$2:$K$1500,"")&amp;"",""))</f>
        <v/>
      </c>
      <c r="H9461" s="644" t="str">
        <f>IF($C9461="","",IFERROR(IF(_xlfn.XLOOKUP($C9461,tbl_StartedStatus[Bold ID],tbl_StartedStatus[Started])="Started","Yes",IF(_xlfn.XLOOKUP($C9461,tbl_StartedStatus[Bold ID],tbl_StartedStatus[Started])="No Show","No Show","")),""))</f>
        <v/>
      </c>
    </row>
    <row r="9462" spans="1:8" ht="15" customHeight="1" thickBot="1">
      <c r="A9462" s="38" t="str">
        <f>IF($C9462="","",IFERROR(_xlfn.XLOOKUP($C9462,'1.PrepList'!$I$2:$I$1500,'1.PrepList'!$G$2:$G$1500,"")&amp;"",""))</f>
        <v/>
      </c>
      <c r="B9462" s="638" t="str">
        <f>IF($C9462="","",IFERROR(_xlfn.XLOOKUP($C9462,'1.PrepList'!$I$2:$I$1500,'1.PrepList'!$H$2:$H$1500,"")&amp;"",""))</f>
        <v/>
      </c>
      <c r="D9462" s="638" t="str">
        <f>IF($C9462="","",IFERROR(_xlfn.XLOOKUP($C9462,'1.PrepList'!$I$2:$I$1500,'1.PrepList'!$J$2:$J$1500,"")&amp;"",""))</f>
        <v/>
      </c>
      <c r="E9462" s="638" t="str">
        <f>IF($C9462="","",IFERROR(_xlfn.XLOOKUP($C9462,'1.PrepList'!$I$2:$I$1500,'1.PrepList'!$N$2:$N$1500,"")&amp;"",""))</f>
        <v/>
      </c>
      <c r="F9462" s="638" t="str">
        <f>IF($C9462="","",IFERROR(_xlfn.XLOOKUP($C9462,'1.PrepList'!$I$2:$I$1500,'1.PrepList'!$K$2:$K$1500,"")&amp;"",""))</f>
        <v/>
      </c>
      <c r="H9462" s="644" t="str">
        <f>IF($C9462="","",IFERROR(IF(_xlfn.XLOOKUP($C9462,tbl_StartedStatus[Bold ID],tbl_StartedStatus[Started])="Started","Yes",IF(_xlfn.XLOOKUP($C9462,tbl_StartedStatus[Bold ID],tbl_StartedStatus[Started])="No Show","No Show","")),""))</f>
        <v/>
      </c>
    </row>
    <row r="9463" spans="1:8" ht="15" customHeight="1" thickBot="1">
      <c r="A9463" s="38" t="str">
        <f>IF($C9463="","",IFERROR(_xlfn.XLOOKUP($C9463,'1.PrepList'!$I$2:$I$1500,'1.PrepList'!$G$2:$G$1500,"")&amp;"",""))</f>
        <v/>
      </c>
      <c r="B9463" s="638" t="str">
        <f>IF($C9463="","",IFERROR(_xlfn.XLOOKUP($C9463,'1.PrepList'!$I$2:$I$1500,'1.PrepList'!$H$2:$H$1500,"")&amp;"",""))</f>
        <v/>
      </c>
      <c r="D9463" s="638" t="str">
        <f>IF($C9463="","",IFERROR(_xlfn.XLOOKUP($C9463,'1.PrepList'!$I$2:$I$1500,'1.PrepList'!$J$2:$J$1500,"")&amp;"",""))</f>
        <v/>
      </c>
      <c r="E9463" s="638" t="str">
        <f>IF($C9463="","",IFERROR(_xlfn.XLOOKUP($C9463,'1.PrepList'!$I$2:$I$1500,'1.PrepList'!$N$2:$N$1500,"")&amp;"",""))</f>
        <v/>
      </c>
      <c r="F9463" s="638" t="str">
        <f>IF($C9463="","",IFERROR(_xlfn.XLOOKUP($C9463,'1.PrepList'!$I$2:$I$1500,'1.PrepList'!$K$2:$K$1500,"")&amp;"",""))</f>
        <v/>
      </c>
      <c r="H9463" s="644" t="str">
        <f>IF($C9463="","",IFERROR(IF(_xlfn.XLOOKUP($C9463,tbl_StartedStatus[Bold ID],tbl_StartedStatus[Started])="Started","Yes",IF(_xlfn.XLOOKUP($C9463,tbl_StartedStatus[Bold ID],tbl_StartedStatus[Started])="No Show","No Show","")),""))</f>
        <v/>
      </c>
    </row>
    <row r="9464" spans="1:8" ht="15" customHeight="1" thickBot="1">
      <c r="A9464" s="38" t="str">
        <f>IF($C9464="","",IFERROR(_xlfn.XLOOKUP($C9464,'1.PrepList'!$I$2:$I$1500,'1.PrepList'!$G$2:$G$1500,"")&amp;"",""))</f>
        <v/>
      </c>
      <c r="B9464" s="638" t="str">
        <f>IF($C9464="","",IFERROR(_xlfn.XLOOKUP($C9464,'1.PrepList'!$I$2:$I$1500,'1.PrepList'!$H$2:$H$1500,"")&amp;"",""))</f>
        <v/>
      </c>
      <c r="D9464" s="638" t="str">
        <f>IF($C9464="","",IFERROR(_xlfn.XLOOKUP($C9464,'1.PrepList'!$I$2:$I$1500,'1.PrepList'!$J$2:$J$1500,"")&amp;"",""))</f>
        <v/>
      </c>
      <c r="E9464" s="638" t="str">
        <f>IF($C9464="","",IFERROR(_xlfn.XLOOKUP($C9464,'1.PrepList'!$I$2:$I$1500,'1.PrepList'!$N$2:$N$1500,"")&amp;"",""))</f>
        <v/>
      </c>
      <c r="F9464" s="638" t="str">
        <f>IF($C9464="","",IFERROR(_xlfn.XLOOKUP($C9464,'1.PrepList'!$I$2:$I$1500,'1.PrepList'!$K$2:$K$1500,"")&amp;"",""))</f>
        <v/>
      </c>
      <c r="H9464" s="644" t="str">
        <f>IF($C9464="","",IFERROR(IF(_xlfn.XLOOKUP($C9464,tbl_StartedStatus[Bold ID],tbl_StartedStatus[Started])="Started","Yes",IF(_xlfn.XLOOKUP($C9464,tbl_StartedStatus[Bold ID],tbl_StartedStatus[Started])="No Show","No Show","")),""))</f>
        <v/>
      </c>
    </row>
    <row r="9465" spans="1:8" ht="15" customHeight="1" thickBot="1">
      <c r="A9465" s="38" t="str">
        <f>IF($C9465="","",IFERROR(_xlfn.XLOOKUP($C9465,'1.PrepList'!$I$2:$I$1500,'1.PrepList'!$G$2:$G$1500,"")&amp;"",""))</f>
        <v/>
      </c>
      <c r="B9465" s="638" t="str">
        <f>IF($C9465="","",IFERROR(_xlfn.XLOOKUP($C9465,'1.PrepList'!$I$2:$I$1500,'1.PrepList'!$H$2:$H$1500,"")&amp;"",""))</f>
        <v/>
      </c>
      <c r="D9465" s="638" t="str">
        <f>IF($C9465="","",IFERROR(_xlfn.XLOOKUP($C9465,'1.PrepList'!$I$2:$I$1500,'1.PrepList'!$J$2:$J$1500,"")&amp;"",""))</f>
        <v/>
      </c>
      <c r="E9465" s="638" t="str">
        <f>IF($C9465="","",IFERROR(_xlfn.XLOOKUP($C9465,'1.PrepList'!$I$2:$I$1500,'1.PrepList'!$N$2:$N$1500,"")&amp;"",""))</f>
        <v/>
      </c>
      <c r="F9465" s="638" t="str">
        <f>IF($C9465="","",IFERROR(_xlfn.XLOOKUP($C9465,'1.PrepList'!$I$2:$I$1500,'1.PrepList'!$K$2:$K$1500,"")&amp;"",""))</f>
        <v/>
      </c>
      <c r="H9465" s="644" t="str">
        <f>IF($C9465="","",IFERROR(IF(_xlfn.XLOOKUP($C9465,tbl_StartedStatus[Bold ID],tbl_StartedStatus[Started])="Started","Yes",IF(_xlfn.XLOOKUP($C9465,tbl_StartedStatus[Bold ID],tbl_StartedStatus[Started])="No Show","No Show","")),""))</f>
        <v/>
      </c>
    </row>
    <row r="9466" spans="1:8" ht="15" customHeight="1" thickBot="1">
      <c r="A9466" s="38" t="str">
        <f>IF($C9466="","",IFERROR(_xlfn.XLOOKUP($C9466,'1.PrepList'!$I$2:$I$1500,'1.PrepList'!$G$2:$G$1500,"")&amp;"",""))</f>
        <v/>
      </c>
      <c r="B9466" s="638" t="str">
        <f>IF($C9466="","",IFERROR(_xlfn.XLOOKUP($C9466,'1.PrepList'!$I$2:$I$1500,'1.PrepList'!$H$2:$H$1500,"")&amp;"",""))</f>
        <v/>
      </c>
      <c r="D9466" s="638" t="str">
        <f>IF($C9466="","",IFERROR(_xlfn.XLOOKUP($C9466,'1.PrepList'!$I$2:$I$1500,'1.PrepList'!$J$2:$J$1500,"")&amp;"",""))</f>
        <v/>
      </c>
      <c r="E9466" s="638" t="str">
        <f>IF($C9466="","",IFERROR(_xlfn.XLOOKUP($C9466,'1.PrepList'!$I$2:$I$1500,'1.PrepList'!$N$2:$N$1500,"")&amp;"",""))</f>
        <v/>
      </c>
      <c r="F9466" s="638" t="str">
        <f>IF($C9466="","",IFERROR(_xlfn.XLOOKUP($C9466,'1.PrepList'!$I$2:$I$1500,'1.PrepList'!$K$2:$K$1500,"")&amp;"",""))</f>
        <v/>
      </c>
      <c r="H9466" s="644" t="str">
        <f>IF($C9466="","",IFERROR(IF(_xlfn.XLOOKUP($C9466,tbl_StartedStatus[Bold ID],tbl_StartedStatus[Started])="Started","Yes",IF(_xlfn.XLOOKUP($C9466,tbl_StartedStatus[Bold ID],tbl_StartedStatus[Started])="No Show","No Show","")),""))</f>
        <v/>
      </c>
    </row>
    <row r="9467" spans="1:8" ht="15" customHeight="1" thickBot="1">
      <c r="A9467" s="38" t="str">
        <f>IF($C9467="","",IFERROR(_xlfn.XLOOKUP($C9467,'1.PrepList'!$I$2:$I$1500,'1.PrepList'!$G$2:$G$1500,"")&amp;"",""))</f>
        <v/>
      </c>
      <c r="B9467" s="638" t="str">
        <f>IF($C9467="","",IFERROR(_xlfn.XLOOKUP($C9467,'1.PrepList'!$I$2:$I$1500,'1.PrepList'!$H$2:$H$1500,"")&amp;"",""))</f>
        <v/>
      </c>
      <c r="D9467" s="638" t="str">
        <f>IF($C9467="","",IFERROR(_xlfn.XLOOKUP($C9467,'1.PrepList'!$I$2:$I$1500,'1.PrepList'!$J$2:$J$1500,"")&amp;"",""))</f>
        <v/>
      </c>
      <c r="E9467" s="638" t="str">
        <f>IF($C9467="","",IFERROR(_xlfn.XLOOKUP($C9467,'1.PrepList'!$I$2:$I$1500,'1.PrepList'!$N$2:$N$1500,"")&amp;"",""))</f>
        <v/>
      </c>
      <c r="F9467" s="638" t="str">
        <f>IF($C9467="","",IFERROR(_xlfn.XLOOKUP($C9467,'1.PrepList'!$I$2:$I$1500,'1.PrepList'!$K$2:$K$1500,"")&amp;"",""))</f>
        <v/>
      </c>
      <c r="H9467" s="644" t="str">
        <f>IF($C9467="","",IFERROR(IF(_xlfn.XLOOKUP($C9467,tbl_StartedStatus[Bold ID],tbl_StartedStatus[Started])="Started","Yes",IF(_xlfn.XLOOKUP($C9467,tbl_StartedStatus[Bold ID],tbl_StartedStatus[Started])="No Show","No Show","")),""))</f>
        <v/>
      </c>
    </row>
    <row r="9468" spans="1:8" ht="15" customHeight="1" thickBot="1">
      <c r="A9468" s="38" t="str">
        <f>IF($C9468="","",IFERROR(_xlfn.XLOOKUP($C9468,'1.PrepList'!$I$2:$I$1500,'1.PrepList'!$G$2:$G$1500,"")&amp;"",""))</f>
        <v/>
      </c>
      <c r="B9468" s="638" t="str">
        <f>IF($C9468="","",IFERROR(_xlfn.XLOOKUP($C9468,'1.PrepList'!$I$2:$I$1500,'1.PrepList'!$H$2:$H$1500,"")&amp;"",""))</f>
        <v/>
      </c>
      <c r="D9468" s="638" t="str">
        <f>IF($C9468="","",IFERROR(_xlfn.XLOOKUP($C9468,'1.PrepList'!$I$2:$I$1500,'1.PrepList'!$J$2:$J$1500,"")&amp;"",""))</f>
        <v/>
      </c>
      <c r="E9468" s="638" t="str">
        <f>IF($C9468="","",IFERROR(_xlfn.XLOOKUP($C9468,'1.PrepList'!$I$2:$I$1500,'1.PrepList'!$N$2:$N$1500,"")&amp;"",""))</f>
        <v/>
      </c>
      <c r="F9468" s="638" t="str">
        <f>IF($C9468="","",IFERROR(_xlfn.XLOOKUP($C9468,'1.PrepList'!$I$2:$I$1500,'1.PrepList'!$K$2:$K$1500,"")&amp;"",""))</f>
        <v/>
      </c>
      <c r="H9468" s="644" t="str">
        <f>IF($C9468="","",IFERROR(IF(_xlfn.XLOOKUP($C9468,tbl_StartedStatus[Bold ID],tbl_StartedStatus[Started])="Started","Yes",IF(_xlfn.XLOOKUP($C9468,tbl_StartedStatus[Bold ID],tbl_StartedStatus[Started])="No Show","No Show","")),""))</f>
        <v/>
      </c>
    </row>
    <row r="9469" spans="1:8" ht="15" customHeight="1" thickBot="1">
      <c r="A9469" s="38" t="str">
        <f>IF($C9469="","",IFERROR(_xlfn.XLOOKUP($C9469,'1.PrepList'!$I$2:$I$1500,'1.PrepList'!$G$2:$G$1500,"")&amp;"",""))</f>
        <v/>
      </c>
      <c r="B9469" s="638" t="str">
        <f>IF($C9469="","",IFERROR(_xlfn.XLOOKUP($C9469,'1.PrepList'!$I$2:$I$1500,'1.PrepList'!$H$2:$H$1500,"")&amp;"",""))</f>
        <v/>
      </c>
      <c r="D9469" s="638" t="str">
        <f>IF($C9469="","",IFERROR(_xlfn.XLOOKUP($C9469,'1.PrepList'!$I$2:$I$1500,'1.PrepList'!$J$2:$J$1500,"")&amp;"",""))</f>
        <v/>
      </c>
      <c r="E9469" s="638" t="str">
        <f>IF($C9469="","",IFERROR(_xlfn.XLOOKUP($C9469,'1.PrepList'!$I$2:$I$1500,'1.PrepList'!$N$2:$N$1500,"")&amp;"",""))</f>
        <v/>
      </c>
      <c r="F9469" s="638" t="str">
        <f>IF($C9469="","",IFERROR(_xlfn.XLOOKUP($C9469,'1.PrepList'!$I$2:$I$1500,'1.PrepList'!$K$2:$K$1500,"")&amp;"",""))</f>
        <v/>
      </c>
      <c r="H9469" s="644" t="str">
        <f>IF($C9469="","",IFERROR(IF(_xlfn.XLOOKUP($C9469,tbl_StartedStatus[Bold ID],tbl_StartedStatus[Started])="Started","Yes",IF(_xlfn.XLOOKUP($C9469,tbl_StartedStatus[Bold ID],tbl_StartedStatus[Started])="No Show","No Show","")),""))</f>
        <v/>
      </c>
    </row>
    <row r="9470" spans="1:8" ht="15" customHeight="1" thickBot="1">
      <c r="A9470" s="38" t="str">
        <f>IF($C9470="","",IFERROR(_xlfn.XLOOKUP($C9470,'1.PrepList'!$I$2:$I$1500,'1.PrepList'!$G$2:$G$1500,"")&amp;"",""))</f>
        <v/>
      </c>
      <c r="B9470" s="638" t="str">
        <f>IF($C9470="","",IFERROR(_xlfn.XLOOKUP($C9470,'1.PrepList'!$I$2:$I$1500,'1.PrepList'!$H$2:$H$1500,"")&amp;"",""))</f>
        <v/>
      </c>
      <c r="D9470" s="638" t="str">
        <f>IF($C9470="","",IFERROR(_xlfn.XLOOKUP($C9470,'1.PrepList'!$I$2:$I$1500,'1.PrepList'!$J$2:$J$1500,"")&amp;"",""))</f>
        <v/>
      </c>
      <c r="E9470" s="638" t="str">
        <f>IF($C9470="","",IFERROR(_xlfn.XLOOKUP($C9470,'1.PrepList'!$I$2:$I$1500,'1.PrepList'!$N$2:$N$1500,"")&amp;"",""))</f>
        <v/>
      </c>
      <c r="F9470" s="638" t="str">
        <f>IF($C9470="","",IFERROR(_xlfn.XLOOKUP($C9470,'1.PrepList'!$I$2:$I$1500,'1.PrepList'!$K$2:$K$1500,"")&amp;"",""))</f>
        <v/>
      </c>
      <c r="H9470" s="644" t="str">
        <f>IF($C9470="","",IFERROR(IF(_xlfn.XLOOKUP($C9470,tbl_StartedStatus[Bold ID],tbl_StartedStatus[Started])="Started","Yes",IF(_xlfn.XLOOKUP($C9470,tbl_StartedStatus[Bold ID],tbl_StartedStatus[Started])="No Show","No Show","")),""))</f>
        <v/>
      </c>
    </row>
    <row r="9471" spans="1:8" ht="15" customHeight="1" thickBot="1">
      <c r="A9471" s="38" t="str">
        <f>IF($C9471="","",IFERROR(_xlfn.XLOOKUP($C9471,'1.PrepList'!$I$2:$I$1500,'1.PrepList'!$G$2:$G$1500,"")&amp;"",""))</f>
        <v/>
      </c>
      <c r="B9471" s="638" t="str">
        <f>IF($C9471="","",IFERROR(_xlfn.XLOOKUP($C9471,'1.PrepList'!$I$2:$I$1500,'1.PrepList'!$H$2:$H$1500,"")&amp;"",""))</f>
        <v/>
      </c>
      <c r="D9471" s="638" t="str">
        <f>IF($C9471="","",IFERROR(_xlfn.XLOOKUP($C9471,'1.PrepList'!$I$2:$I$1500,'1.PrepList'!$J$2:$J$1500,"")&amp;"",""))</f>
        <v/>
      </c>
      <c r="E9471" s="638" t="str">
        <f>IF($C9471="","",IFERROR(_xlfn.XLOOKUP($C9471,'1.PrepList'!$I$2:$I$1500,'1.PrepList'!$N$2:$N$1500,"")&amp;"",""))</f>
        <v/>
      </c>
      <c r="F9471" s="638" t="str">
        <f>IF($C9471="","",IFERROR(_xlfn.XLOOKUP($C9471,'1.PrepList'!$I$2:$I$1500,'1.PrepList'!$K$2:$K$1500,"")&amp;"",""))</f>
        <v/>
      </c>
      <c r="H9471" s="644" t="str">
        <f>IF($C9471="","",IFERROR(IF(_xlfn.XLOOKUP($C9471,tbl_StartedStatus[Bold ID],tbl_StartedStatus[Started])="Started","Yes",IF(_xlfn.XLOOKUP($C9471,tbl_StartedStatus[Bold ID],tbl_StartedStatus[Started])="No Show","No Show","")),""))</f>
        <v/>
      </c>
    </row>
    <row r="9472" spans="1:8" ht="15" customHeight="1" thickBot="1">
      <c r="A9472" s="38" t="str">
        <f>IF($C9472="","",IFERROR(_xlfn.XLOOKUP($C9472,'1.PrepList'!$I$2:$I$1500,'1.PrepList'!$G$2:$G$1500,"")&amp;"",""))</f>
        <v/>
      </c>
      <c r="B9472" s="638" t="str">
        <f>IF($C9472="","",IFERROR(_xlfn.XLOOKUP($C9472,'1.PrepList'!$I$2:$I$1500,'1.PrepList'!$H$2:$H$1500,"")&amp;"",""))</f>
        <v/>
      </c>
      <c r="D9472" s="638" t="str">
        <f>IF($C9472="","",IFERROR(_xlfn.XLOOKUP($C9472,'1.PrepList'!$I$2:$I$1500,'1.PrepList'!$J$2:$J$1500,"")&amp;"",""))</f>
        <v/>
      </c>
      <c r="E9472" s="638" t="str">
        <f>IF($C9472="","",IFERROR(_xlfn.XLOOKUP($C9472,'1.PrepList'!$I$2:$I$1500,'1.PrepList'!$N$2:$N$1500,"")&amp;"",""))</f>
        <v/>
      </c>
      <c r="F9472" s="638" t="str">
        <f>IF($C9472="","",IFERROR(_xlfn.XLOOKUP($C9472,'1.PrepList'!$I$2:$I$1500,'1.PrepList'!$K$2:$K$1500,"")&amp;"",""))</f>
        <v/>
      </c>
      <c r="H9472" s="644" t="str">
        <f>IF($C9472="","",IFERROR(IF(_xlfn.XLOOKUP($C9472,tbl_StartedStatus[Bold ID],tbl_StartedStatus[Started])="Started","Yes",IF(_xlfn.XLOOKUP($C9472,tbl_StartedStatus[Bold ID],tbl_StartedStatus[Started])="No Show","No Show","")),""))</f>
        <v/>
      </c>
    </row>
    <row r="9473" spans="1:8" ht="15" customHeight="1" thickBot="1">
      <c r="A9473" s="38" t="str">
        <f>IF($C9473="","",IFERROR(_xlfn.XLOOKUP($C9473,'1.PrepList'!$I$2:$I$1500,'1.PrepList'!$G$2:$G$1500,"")&amp;"",""))</f>
        <v/>
      </c>
      <c r="B9473" s="638" t="str">
        <f>IF($C9473="","",IFERROR(_xlfn.XLOOKUP($C9473,'1.PrepList'!$I$2:$I$1500,'1.PrepList'!$H$2:$H$1500,"")&amp;"",""))</f>
        <v/>
      </c>
      <c r="D9473" s="638" t="str">
        <f>IF($C9473="","",IFERROR(_xlfn.XLOOKUP($C9473,'1.PrepList'!$I$2:$I$1500,'1.PrepList'!$J$2:$J$1500,"")&amp;"",""))</f>
        <v/>
      </c>
      <c r="E9473" s="638" t="str">
        <f>IF($C9473="","",IFERROR(_xlfn.XLOOKUP($C9473,'1.PrepList'!$I$2:$I$1500,'1.PrepList'!$N$2:$N$1500,"")&amp;"",""))</f>
        <v/>
      </c>
      <c r="F9473" s="638" t="str">
        <f>IF($C9473="","",IFERROR(_xlfn.XLOOKUP($C9473,'1.PrepList'!$I$2:$I$1500,'1.PrepList'!$K$2:$K$1500,"")&amp;"",""))</f>
        <v/>
      </c>
      <c r="H9473" s="644" t="str">
        <f>IF($C9473="","",IFERROR(IF(_xlfn.XLOOKUP($C9473,tbl_StartedStatus[Bold ID],tbl_StartedStatus[Started])="Started","Yes",IF(_xlfn.XLOOKUP($C9473,tbl_StartedStatus[Bold ID],tbl_StartedStatus[Started])="No Show","No Show","")),""))</f>
        <v/>
      </c>
    </row>
    <row r="9474" spans="1:8" ht="15" customHeight="1" thickBot="1">
      <c r="A9474" s="38" t="str">
        <f>IF($C9474="","",IFERROR(_xlfn.XLOOKUP($C9474,'1.PrepList'!$I$2:$I$1500,'1.PrepList'!$G$2:$G$1500,"")&amp;"",""))</f>
        <v/>
      </c>
      <c r="B9474" s="638" t="str">
        <f>IF($C9474="","",IFERROR(_xlfn.XLOOKUP($C9474,'1.PrepList'!$I$2:$I$1500,'1.PrepList'!$H$2:$H$1500,"")&amp;"",""))</f>
        <v/>
      </c>
      <c r="D9474" s="638" t="str">
        <f>IF($C9474="","",IFERROR(_xlfn.XLOOKUP($C9474,'1.PrepList'!$I$2:$I$1500,'1.PrepList'!$J$2:$J$1500,"")&amp;"",""))</f>
        <v/>
      </c>
      <c r="E9474" s="638" t="str">
        <f>IF($C9474="","",IFERROR(_xlfn.XLOOKUP($C9474,'1.PrepList'!$I$2:$I$1500,'1.PrepList'!$N$2:$N$1500,"")&amp;"",""))</f>
        <v/>
      </c>
      <c r="F9474" s="638" t="str">
        <f>IF($C9474="","",IFERROR(_xlfn.XLOOKUP($C9474,'1.PrepList'!$I$2:$I$1500,'1.PrepList'!$K$2:$K$1500,"")&amp;"",""))</f>
        <v/>
      </c>
      <c r="H9474" s="644" t="str">
        <f>IF($C9474="","",IFERROR(IF(_xlfn.XLOOKUP($C9474,tbl_StartedStatus[Bold ID],tbl_StartedStatus[Started])="Started","Yes",IF(_xlfn.XLOOKUP($C9474,tbl_StartedStatus[Bold ID],tbl_StartedStatus[Started])="No Show","No Show","")),""))</f>
        <v/>
      </c>
    </row>
    <row r="9475" spans="1:8" ht="15" customHeight="1" thickBot="1">
      <c r="A9475" s="38" t="str">
        <f>IF($C9475="","",IFERROR(_xlfn.XLOOKUP($C9475,'1.PrepList'!$I$2:$I$1500,'1.PrepList'!$G$2:$G$1500,"")&amp;"",""))</f>
        <v/>
      </c>
      <c r="B9475" s="638" t="str">
        <f>IF($C9475="","",IFERROR(_xlfn.XLOOKUP($C9475,'1.PrepList'!$I$2:$I$1500,'1.PrepList'!$H$2:$H$1500,"")&amp;"",""))</f>
        <v/>
      </c>
      <c r="D9475" s="638" t="str">
        <f>IF($C9475="","",IFERROR(_xlfn.XLOOKUP($C9475,'1.PrepList'!$I$2:$I$1500,'1.PrepList'!$J$2:$J$1500,"")&amp;"",""))</f>
        <v/>
      </c>
      <c r="E9475" s="638" t="str">
        <f>IF($C9475="","",IFERROR(_xlfn.XLOOKUP($C9475,'1.PrepList'!$I$2:$I$1500,'1.PrepList'!$N$2:$N$1500,"")&amp;"",""))</f>
        <v/>
      </c>
      <c r="F9475" s="638" t="str">
        <f>IF($C9475="","",IFERROR(_xlfn.XLOOKUP($C9475,'1.PrepList'!$I$2:$I$1500,'1.PrepList'!$K$2:$K$1500,"")&amp;"",""))</f>
        <v/>
      </c>
      <c r="H9475" s="644" t="str">
        <f>IF($C9475="","",IFERROR(IF(_xlfn.XLOOKUP($C9475,tbl_StartedStatus[Bold ID],tbl_StartedStatus[Started])="Started","Yes",IF(_xlfn.XLOOKUP($C9475,tbl_StartedStatus[Bold ID],tbl_StartedStatus[Started])="No Show","No Show","")),""))</f>
        <v/>
      </c>
    </row>
    <row r="9476" spans="1:8" ht="15" customHeight="1" thickBot="1">
      <c r="A9476" s="38" t="str">
        <f>IF($C9476="","",IFERROR(_xlfn.XLOOKUP($C9476,'1.PrepList'!$I$2:$I$1500,'1.PrepList'!$G$2:$G$1500,"")&amp;"",""))</f>
        <v/>
      </c>
      <c r="B9476" s="638" t="str">
        <f>IF($C9476="","",IFERROR(_xlfn.XLOOKUP($C9476,'1.PrepList'!$I$2:$I$1500,'1.PrepList'!$H$2:$H$1500,"")&amp;"",""))</f>
        <v/>
      </c>
      <c r="D9476" s="638" t="str">
        <f>IF($C9476="","",IFERROR(_xlfn.XLOOKUP($C9476,'1.PrepList'!$I$2:$I$1500,'1.PrepList'!$J$2:$J$1500,"")&amp;"",""))</f>
        <v/>
      </c>
      <c r="E9476" s="638" t="str">
        <f>IF($C9476="","",IFERROR(_xlfn.XLOOKUP($C9476,'1.PrepList'!$I$2:$I$1500,'1.PrepList'!$N$2:$N$1500,"")&amp;"",""))</f>
        <v/>
      </c>
      <c r="F9476" s="638" t="str">
        <f>IF($C9476="","",IFERROR(_xlfn.XLOOKUP($C9476,'1.PrepList'!$I$2:$I$1500,'1.PrepList'!$K$2:$K$1500,"")&amp;"",""))</f>
        <v/>
      </c>
      <c r="H9476" s="644" t="str">
        <f>IF($C9476="","",IFERROR(IF(_xlfn.XLOOKUP($C9476,tbl_StartedStatus[Bold ID],tbl_StartedStatus[Started])="Started","Yes",IF(_xlfn.XLOOKUP($C9476,tbl_StartedStatus[Bold ID],tbl_StartedStatus[Started])="No Show","No Show","")),""))</f>
        <v/>
      </c>
    </row>
    <row r="9477" spans="1:8" ht="15" customHeight="1" thickBot="1">
      <c r="A9477" s="38" t="str">
        <f>IF($C9477="","",IFERROR(_xlfn.XLOOKUP($C9477,'1.PrepList'!$I$2:$I$1500,'1.PrepList'!$G$2:$G$1500,"")&amp;"",""))</f>
        <v/>
      </c>
      <c r="B9477" s="638" t="str">
        <f>IF($C9477="","",IFERROR(_xlfn.XLOOKUP($C9477,'1.PrepList'!$I$2:$I$1500,'1.PrepList'!$H$2:$H$1500,"")&amp;"",""))</f>
        <v/>
      </c>
      <c r="D9477" s="638" t="str">
        <f>IF($C9477="","",IFERROR(_xlfn.XLOOKUP($C9477,'1.PrepList'!$I$2:$I$1500,'1.PrepList'!$J$2:$J$1500,"")&amp;"",""))</f>
        <v/>
      </c>
      <c r="E9477" s="638" t="str">
        <f>IF($C9477="","",IFERROR(_xlfn.XLOOKUP($C9477,'1.PrepList'!$I$2:$I$1500,'1.PrepList'!$N$2:$N$1500,"")&amp;"",""))</f>
        <v/>
      </c>
      <c r="F9477" s="638" t="str">
        <f>IF($C9477="","",IFERROR(_xlfn.XLOOKUP($C9477,'1.PrepList'!$I$2:$I$1500,'1.PrepList'!$K$2:$K$1500,"")&amp;"",""))</f>
        <v/>
      </c>
      <c r="H9477" s="644" t="str">
        <f>IF($C9477="","",IFERROR(IF(_xlfn.XLOOKUP($C9477,tbl_StartedStatus[Bold ID],tbl_StartedStatus[Started])="Started","Yes",IF(_xlfn.XLOOKUP($C9477,tbl_StartedStatus[Bold ID],tbl_StartedStatus[Started])="No Show","No Show","")),""))</f>
        <v/>
      </c>
    </row>
    <row r="9478" spans="1:8" ht="15" customHeight="1" thickBot="1">
      <c r="A9478" s="38" t="str">
        <f>IF($C9478="","",IFERROR(_xlfn.XLOOKUP($C9478,'1.PrepList'!$I$2:$I$1500,'1.PrepList'!$G$2:$G$1500,"")&amp;"",""))</f>
        <v/>
      </c>
      <c r="B9478" s="638" t="str">
        <f>IF($C9478="","",IFERROR(_xlfn.XLOOKUP($C9478,'1.PrepList'!$I$2:$I$1500,'1.PrepList'!$H$2:$H$1500,"")&amp;"",""))</f>
        <v/>
      </c>
      <c r="D9478" s="638" t="str">
        <f>IF($C9478="","",IFERROR(_xlfn.XLOOKUP($C9478,'1.PrepList'!$I$2:$I$1500,'1.PrepList'!$J$2:$J$1500,"")&amp;"",""))</f>
        <v/>
      </c>
      <c r="E9478" s="638" t="str">
        <f>IF($C9478="","",IFERROR(_xlfn.XLOOKUP($C9478,'1.PrepList'!$I$2:$I$1500,'1.PrepList'!$N$2:$N$1500,"")&amp;"",""))</f>
        <v/>
      </c>
      <c r="F9478" s="638" t="str">
        <f>IF($C9478="","",IFERROR(_xlfn.XLOOKUP($C9478,'1.PrepList'!$I$2:$I$1500,'1.PrepList'!$K$2:$K$1500,"")&amp;"",""))</f>
        <v/>
      </c>
      <c r="H9478" s="644" t="str">
        <f>IF($C9478="","",IFERROR(IF(_xlfn.XLOOKUP($C9478,tbl_StartedStatus[Bold ID],tbl_StartedStatus[Started])="Started","Yes",IF(_xlfn.XLOOKUP($C9478,tbl_StartedStatus[Bold ID],tbl_StartedStatus[Started])="No Show","No Show","")),""))</f>
        <v/>
      </c>
    </row>
    <row r="9479" spans="1:8" ht="15" customHeight="1" thickBot="1">
      <c r="A9479" s="38" t="str">
        <f>IF($C9479="","",IFERROR(_xlfn.XLOOKUP($C9479,'1.PrepList'!$I$2:$I$1500,'1.PrepList'!$G$2:$G$1500,"")&amp;"",""))</f>
        <v/>
      </c>
      <c r="B9479" s="638" t="str">
        <f>IF($C9479="","",IFERROR(_xlfn.XLOOKUP($C9479,'1.PrepList'!$I$2:$I$1500,'1.PrepList'!$H$2:$H$1500,"")&amp;"",""))</f>
        <v/>
      </c>
      <c r="D9479" s="638" t="str">
        <f>IF($C9479="","",IFERROR(_xlfn.XLOOKUP($C9479,'1.PrepList'!$I$2:$I$1500,'1.PrepList'!$J$2:$J$1500,"")&amp;"",""))</f>
        <v/>
      </c>
      <c r="E9479" s="638" t="str">
        <f>IF($C9479="","",IFERROR(_xlfn.XLOOKUP($C9479,'1.PrepList'!$I$2:$I$1500,'1.PrepList'!$N$2:$N$1500,"")&amp;"",""))</f>
        <v/>
      </c>
      <c r="F9479" s="638" t="str">
        <f>IF($C9479="","",IFERROR(_xlfn.XLOOKUP($C9479,'1.PrepList'!$I$2:$I$1500,'1.PrepList'!$K$2:$K$1500,"")&amp;"",""))</f>
        <v/>
      </c>
      <c r="H9479" s="644" t="str">
        <f>IF($C9479="","",IFERROR(IF(_xlfn.XLOOKUP($C9479,tbl_StartedStatus[Bold ID],tbl_StartedStatus[Started])="Started","Yes",IF(_xlfn.XLOOKUP($C9479,tbl_StartedStatus[Bold ID],tbl_StartedStatus[Started])="No Show","No Show","")),""))</f>
        <v/>
      </c>
    </row>
    <row r="9480" spans="1:8" ht="15" customHeight="1" thickBot="1">
      <c r="A9480" s="38" t="str">
        <f>IF($C9480="","",IFERROR(_xlfn.XLOOKUP($C9480,'1.PrepList'!$I$2:$I$1500,'1.PrepList'!$G$2:$G$1500,"")&amp;"",""))</f>
        <v/>
      </c>
      <c r="B9480" s="638" t="str">
        <f>IF($C9480="","",IFERROR(_xlfn.XLOOKUP($C9480,'1.PrepList'!$I$2:$I$1500,'1.PrepList'!$H$2:$H$1500,"")&amp;"",""))</f>
        <v/>
      </c>
      <c r="D9480" s="638" t="str">
        <f>IF($C9480="","",IFERROR(_xlfn.XLOOKUP($C9480,'1.PrepList'!$I$2:$I$1500,'1.PrepList'!$J$2:$J$1500,"")&amp;"",""))</f>
        <v/>
      </c>
      <c r="E9480" s="638" t="str">
        <f>IF($C9480="","",IFERROR(_xlfn.XLOOKUP($C9480,'1.PrepList'!$I$2:$I$1500,'1.PrepList'!$N$2:$N$1500,"")&amp;"",""))</f>
        <v/>
      </c>
      <c r="F9480" s="638" t="str">
        <f>IF($C9480="","",IFERROR(_xlfn.XLOOKUP($C9480,'1.PrepList'!$I$2:$I$1500,'1.PrepList'!$K$2:$K$1500,"")&amp;"",""))</f>
        <v/>
      </c>
      <c r="H9480" s="644" t="str">
        <f>IF($C9480="","",IFERROR(IF(_xlfn.XLOOKUP($C9480,tbl_StartedStatus[Bold ID],tbl_StartedStatus[Started])="Started","Yes",IF(_xlfn.XLOOKUP($C9480,tbl_StartedStatus[Bold ID],tbl_StartedStatus[Started])="No Show","No Show","")),""))</f>
        <v/>
      </c>
    </row>
    <row r="9481" spans="1:8" ht="15" customHeight="1" thickBot="1">
      <c r="A9481" s="38" t="str">
        <f>IF($C9481="","",IFERROR(_xlfn.XLOOKUP($C9481,'1.PrepList'!$I$2:$I$1500,'1.PrepList'!$G$2:$G$1500,"")&amp;"",""))</f>
        <v/>
      </c>
      <c r="B9481" s="638" t="str">
        <f>IF($C9481="","",IFERROR(_xlfn.XLOOKUP($C9481,'1.PrepList'!$I$2:$I$1500,'1.PrepList'!$H$2:$H$1500,"")&amp;"",""))</f>
        <v/>
      </c>
      <c r="D9481" s="638" t="str">
        <f>IF($C9481="","",IFERROR(_xlfn.XLOOKUP($C9481,'1.PrepList'!$I$2:$I$1500,'1.PrepList'!$J$2:$J$1500,"")&amp;"",""))</f>
        <v/>
      </c>
      <c r="E9481" s="638" t="str">
        <f>IF($C9481="","",IFERROR(_xlfn.XLOOKUP($C9481,'1.PrepList'!$I$2:$I$1500,'1.PrepList'!$N$2:$N$1500,"")&amp;"",""))</f>
        <v/>
      </c>
      <c r="F9481" s="638" t="str">
        <f>IF($C9481="","",IFERROR(_xlfn.XLOOKUP($C9481,'1.PrepList'!$I$2:$I$1500,'1.PrepList'!$K$2:$K$1500,"")&amp;"",""))</f>
        <v/>
      </c>
      <c r="H9481" s="644" t="str">
        <f>IF($C9481="","",IFERROR(IF(_xlfn.XLOOKUP($C9481,tbl_StartedStatus[Bold ID],tbl_StartedStatus[Started])="Started","Yes",IF(_xlfn.XLOOKUP($C9481,tbl_StartedStatus[Bold ID],tbl_StartedStatus[Started])="No Show","No Show","")),""))</f>
        <v/>
      </c>
    </row>
    <row r="9482" spans="1:8" ht="15" customHeight="1" thickBot="1">
      <c r="A9482" s="38" t="str">
        <f>IF($C9482="","",IFERROR(_xlfn.XLOOKUP($C9482,'1.PrepList'!$I$2:$I$1500,'1.PrepList'!$G$2:$G$1500,"")&amp;"",""))</f>
        <v/>
      </c>
      <c r="B9482" s="638" t="str">
        <f>IF($C9482="","",IFERROR(_xlfn.XLOOKUP($C9482,'1.PrepList'!$I$2:$I$1500,'1.PrepList'!$H$2:$H$1500,"")&amp;"",""))</f>
        <v/>
      </c>
      <c r="D9482" s="638" t="str">
        <f>IF($C9482="","",IFERROR(_xlfn.XLOOKUP($C9482,'1.PrepList'!$I$2:$I$1500,'1.PrepList'!$J$2:$J$1500,"")&amp;"",""))</f>
        <v/>
      </c>
      <c r="E9482" s="638" t="str">
        <f>IF($C9482="","",IFERROR(_xlfn.XLOOKUP($C9482,'1.PrepList'!$I$2:$I$1500,'1.PrepList'!$N$2:$N$1500,"")&amp;"",""))</f>
        <v/>
      </c>
      <c r="F9482" s="638" t="str">
        <f>IF($C9482="","",IFERROR(_xlfn.XLOOKUP($C9482,'1.PrepList'!$I$2:$I$1500,'1.PrepList'!$K$2:$K$1500,"")&amp;"",""))</f>
        <v/>
      </c>
      <c r="H9482" s="644" t="str">
        <f>IF($C9482="","",IFERROR(IF(_xlfn.XLOOKUP($C9482,tbl_StartedStatus[Bold ID],tbl_StartedStatus[Started])="Started","Yes",IF(_xlfn.XLOOKUP($C9482,tbl_StartedStatus[Bold ID],tbl_StartedStatus[Started])="No Show","No Show","")),""))</f>
        <v/>
      </c>
    </row>
    <row r="9483" spans="1:8" ht="15" customHeight="1" thickBot="1">
      <c r="A9483" s="38" t="str">
        <f>IF($C9483="","",IFERROR(_xlfn.XLOOKUP($C9483,'1.PrepList'!$I$2:$I$1500,'1.PrepList'!$G$2:$G$1500,"")&amp;"",""))</f>
        <v/>
      </c>
      <c r="B9483" s="638" t="str">
        <f>IF($C9483="","",IFERROR(_xlfn.XLOOKUP($C9483,'1.PrepList'!$I$2:$I$1500,'1.PrepList'!$H$2:$H$1500,"")&amp;"",""))</f>
        <v/>
      </c>
      <c r="D9483" s="638" t="str">
        <f>IF($C9483="","",IFERROR(_xlfn.XLOOKUP($C9483,'1.PrepList'!$I$2:$I$1500,'1.PrepList'!$J$2:$J$1500,"")&amp;"",""))</f>
        <v/>
      </c>
      <c r="E9483" s="638" t="str">
        <f>IF($C9483="","",IFERROR(_xlfn.XLOOKUP($C9483,'1.PrepList'!$I$2:$I$1500,'1.PrepList'!$N$2:$N$1500,"")&amp;"",""))</f>
        <v/>
      </c>
      <c r="F9483" s="638" t="str">
        <f>IF($C9483="","",IFERROR(_xlfn.XLOOKUP($C9483,'1.PrepList'!$I$2:$I$1500,'1.PrepList'!$K$2:$K$1500,"")&amp;"",""))</f>
        <v/>
      </c>
      <c r="H9483" s="644" t="str">
        <f>IF($C9483="","",IFERROR(IF(_xlfn.XLOOKUP($C9483,tbl_StartedStatus[Bold ID],tbl_StartedStatus[Started])="Started","Yes",IF(_xlfn.XLOOKUP($C9483,tbl_StartedStatus[Bold ID],tbl_StartedStatus[Started])="No Show","No Show","")),""))</f>
        <v/>
      </c>
    </row>
    <row r="9484" spans="1:8" ht="15" customHeight="1" thickBot="1">
      <c r="A9484" s="38" t="str">
        <f>IF($C9484="","",IFERROR(_xlfn.XLOOKUP($C9484,'1.PrepList'!$I$2:$I$1500,'1.PrepList'!$G$2:$G$1500,"")&amp;"",""))</f>
        <v/>
      </c>
      <c r="B9484" s="638" t="str">
        <f>IF($C9484="","",IFERROR(_xlfn.XLOOKUP($C9484,'1.PrepList'!$I$2:$I$1500,'1.PrepList'!$H$2:$H$1500,"")&amp;"",""))</f>
        <v/>
      </c>
      <c r="D9484" s="638" t="str">
        <f>IF($C9484="","",IFERROR(_xlfn.XLOOKUP($C9484,'1.PrepList'!$I$2:$I$1500,'1.PrepList'!$J$2:$J$1500,"")&amp;"",""))</f>
        <v/>
      </c>
      <c r="E9484" s="638" t="str">
        <f>IF($C9484="","",IFERROR(_xlfn.XLOOKUP($C9484,'1.PrepList'!$I$2:$I$1500,'1.PrepList'!$N$2:$N$1500,"")&amp;"",""))</f>
        <v/>
      </c>
      <c r="F9484" s="638" t="str">
        <f>IF($C9484="","",IFERROR(_xlfn.XLOOKUP($C9484,'1.PrepList'!$I$2:$I$1500,'1.PrepList'!$K$2:$K$1500,"")&amp;"",""))</f>
        <v/>
      </c>
      <c r="H9484" s="644" t="str">
        <f>IF($C9484="","",IFERROR(IF(_xlfn.XLOOKUP($C9484,tbl_StartedStatus[Bold ID],tbl_StartedStatus[Started])="Started","Yes",IF(_xlfn.XLOOKUP($C9484,tbl_StartedStatus[Bold ID],tbl_StartedStatus[Started])="No Show","No Show","")),""))</f>
        <v/>
      </c>
    </row>
    <row r="9485" spans="1:8" ht="15" customHeight="1" thickBot="1">
      <c r="A9485" s="38" t="str">
        <f>IF($C9485="","",IFERROR(_xlfn.XLOOKUP($C9485,'1.PrepList'!$I$2:$I$1500,'1.PrepList'!$G$2:$G$1500,"")&amp;"",""))</f>
        <v/>
      </c>
      <c r="B9485" s="638" t="str">
        <f>IF($C9485="","",IFERROR(_xlfn.XLOOKUP($C9485,'1.PrepList'!$I$2:$I$1500,'1.PrepList'!$H$2:$H$1500,"")&amp;"",""))</f>
        <v/>
      </c>
      <c r="D9485" s="638" t="str">
        <f>IF($C9485="","",IFERROR(_xlfn.XLOOKUP($C9485,'1.PrepList'!$I$2:$I$1500,'1.PrepList'!$J$2:$J$1500,"")&amp;"",""))</f>
        <v/>
      </c>
      <c r="E9485" s="638" t="str">
        <f>IF($C9485="","",IFERROR(_xlfn.XLOOKUP($C9485,'1.PrepList'!$I$2:$I$1500,'1.PrepList'!$N$2:$N$1500,"")&amp;"",""))</f>
        <v/>
      </c>
      <c r="F9485" s="638" t="str">
        <f>IF($C9485="","",IFERROR(_xlfn.XLOOKUP($C9485,'1.PrepList'!$I$2:$I$1500,'1.PrepList'!$K$2:$K$1500,"")&amp;"",""))</f>
        <v/>
      </c>
      <c r="H9485" s="644" t="str">
        <f>IF($C9485="","",IFERROR(IF(_xlfn.XLOOKUP($C9485,tbl_StartedStatus[Bold ID],tbl_StartedStatus[Started])="Started","Yes",IF(_xlfn.XLOOKUP($C9485,tbl_StartedStatus[Bold ID],tbl_StartedStatus[Started])="No Show","No Show","")),""))</f>
        <v/>
      </c>
    </row>
    <row r="9486" spans="1:8" ht="15" customHeight="1" thickBot="1">
      <c r="A9486" s="38" t="str">
        <f>IF($C9486="","",IFERROR(_xlfn.XLOOKUP($C9486,'1.PrepList'!$I$2:$I$1500,'1.PrepList'!$G$2:$G$1500,"")&amp;"",""))</f>
        <v/>
      </c>
      <c r="B9486" s="638" t="str">
        <f>IF($C9486="","",IFERROR(_xlfn.XLOOKUP($C9486,'1.PrepList'!$I$2:$I$1500,'1.PrepList'!$H$2:$H$1500,"")&amp;"",""))</f>
        <v/>
      </c>
      <c r="D9486" s="638" t="str">
        <f>IF($C9486="","",IFERROR(_xlfn.XLOOKUP($C9486,'1.PrepList'!$I$2:$I$1500,'1.PrepList'!$J$2:$J$1500,"")&amp;"",""))</f>
        <v/>
      </c>
      <c r="E9486" s="638" t="str">
        <f>IF($C9486="","",IFERROR(_xlfn.XLOOKUP($C9486,'1.PrepList'!$I$2:$I$1500,'1.PrepList'!$N$2:$N$1500,"")&amp;"",""))</f>
        <v/>
      </c>
      <c r="F9486" s="638" t="str">
        <f>IF($C9486="","",IFERROR(_xlfn.XLOOKUP($C9486,'1.PrepList'!$I$2:$I$1500,'1.PrepList'!$K$2:$K$1500,"")&amp;"",""))</f>
        <v/>
      </c>
      <c r="H9486" s="644" t="str">
        <f>IF($C9486="","",IFERROR(IF(_xlfn.XLOOKUP($C9486,tbl_StartedStatus[Bold ID],tbl_StartedStatus[Started])="Started","Yes",IF(_xlfn.XLOOKUP($C9486,tbl_StartedStatus[Bold ID],tbl_StartedStatus[Started])="No Show","No Show","")),""))</f>
        <v/>
      </c>
    </row>
    <row r="9487" spans="1:8" ht="15" customHeight="1" thickBot="1">
      <c r="A9487" s="38" t="str">
        <f>IF($C9487="","",IFERROR(_xlfn.XLOOKUP($C9487,'1.PrepList'!$I$2:$I$1500,'1.PrepList'!$G$2:$G$1500,"")&amp;"",""))</f>
        <v/>
      </c>
      <c r="B9487" s="638" t="str">
        <f>IF($C9487="","",IFERROR(_xlfn.XLOOKUP($C9487,'1.PrepList'!$I$2:$I$1500,'1.PrepList'!$H$2:$H$1500,"")&amp;"",""))</f>
        <v/>
      </c>
      <c r="D9487" s="638" t="str">
        <f>IF($C9487="","",IFERROR(_xlfn.XLOOKUP($C9487,'1.PrepList'!$I$2:$I$1500,'1.PrepList'!$J$2:$J$1500,"")&amp;"",""))</f>
        <v/>
      </c>
      <c r="E9487" s="638" t="str">
        <f>IF($C9487="","",IFERROR(_xlfn.XLOOKUP($C9487,'1.PrepList'!$I$2:$I$1500,'1.PrepList'!$N$2:$N$1500,"")&amp;"",""))</f>
        <v/>
      </c>
      <c r="F9487" s="638" t="str">
        <f>IF($C9487="","",IFERROR(_xlfn.XLOOKUP($C9487,'1.PrepList'!$I$2:$I$1500,'1.PrepList'!$K$2:$K$1500,"")&amp;"",""))</f>
        <v/>
      </c>
      <c r="H9487" s="644" t="str">
        <f>IF($C9487="","",IFERROR(IF(_xlfn.XLOOKUP($C9487,tbl_StartedStatus[Bold ID],tbl_StartedStatus[Started])="Started","Yes",IF(_xlfn.XLOOKUP($C9487,tbl_StartedStatus[Bold ID],tbl_StartedStatus[Started])="No Show","No Show","")),""))</f>
        <v/>
      </c>
    </row>
    <row r="9488" spans="1:8" ht="15" customHeight="1" thickBot="1">
      <c r="A9488" s="38" t="str">
        <f>IF($C9488="","",IFERROR(_xlfn.XLOOKUP($C9488,'1.PrepList'!$I$2:$I$1500,'1.PrepList'!$G$2:$G$1500,"")&amp;"",""))</f>
        <v/>
      </c>
      <c r="B9488" s="638" t="str">
        <f>IF($C9488="","",IFERROR(_xlfn.XLOOKUP($C9488,'1.PrepList'!$I$2:$I$1500,'1.PrepList'!$H$2:$H$1500,"")&amp;"",""))</f>
        <v/>
      </c>
      <c r="D9488" s="638" t="str">
        <f>IF($C9488="","",IFERROR(_xlfn.XLOOKUP($C9488,'1.PrepList'!$I$2:$I$1500,'1.PrepList'!$J$2:$J$1500,"")&amp;"",""))</f>
        <v/>
      </c>
      <c r="E9488" s="638" t="str">
        <f>IF($C9488="","",IFERROR(_xlfn.XLOOKUP($C9488,'1.PrepList'!$I$2:$I$1500,'1.PrepList'!$N$2:$N$1500,"")&amp;"",""))</f>
        <v/>
      </c>
      <c r="F9488" s="638" t="str">
        <f>IF($C9488="","",IFERROR(_xlfn.XLOOKUP($C9488,'1.PrepList'!$I$2:$I$1500,'1.PrepList'!$K$2:$K$1500,"")&amp;"",""))</f>
        <v/>
      </c>
      <c r="H9488" s="644" t="str">
        <f>IF($C9488="","",IFERROR(IF(_xlfn.XLOOKUP($C9488,tbl_StartedStatus[Bold ID],tbl_StartedStatus[Started])="Started","Yes",IF(_xlfn.XLOOKUP($C9488,tbl_StartedStatus[Bold ID],tbl_StartedStatus[Started])="No Show","No Show","")),""))</f>
        <v/>
      </c>
    </row>
    <row r="9489" spans="1:8" ht="15" customHeight="1" thickBot="1">
      <c r="A9489" s="38" t="str">
        <f>IF($C9489="","",IFERROR(_xlfn.XLOOKUP($C9489,'1.PrepList'!$I$2:$I$1500,'1.PrepList'!$G$2:$G$1500,"")&amp;"",""))</f>
        <v/>
      </c>
      <c r="B9489" s="638" t="str">
        <f>IF($C9489="","",IFERROR(_xlfn.XLOOKUP($C9489,'1.PrepList'!$I$2:$I$1500,'1.PrepList'!$H$2:$H$1500,"")&amp;"",""))</f>
        <v/>
      </c>
      <c r="D9489" s="638" t="str">
        <f>IF($C9489="","",IFERROR(_xlfn.XLOOKUP($C9489,'1.PrepList'!$I$2:$I$1500,'1.PrepList'!$J$2:$J$1500,"")&amp;"",""))</f>
        <v/>
      </c>
      <c r="E9489" s="638" t="str">
        <f>IF($C9489="","",IFERROR(_xlfn.XLOOKUP($C9489,'1.PrepList'!$I$2:$I$1500,'1.PrepList'!$N$2:$N$1500,"")&amp;"",""))</f>
        <v/>
      </c>
      <c r="F9489" s="638" t="str">
        <f>IF($C9489="","",IFERROR(_xlfn.XLOOKUP($C9489,'1.PrepList'!$I$2:$I$1500,'1.PrepList'!$K$2:$K$1500,"")&amp;"",""))</f>
        <v/>
      </c>
      <c r="H9489" s="644" t="str">
        <f>IF($C9489="","",IFERROR(IF(_xlfn.XLOOKUP($C9489,tbl_StartedStatus[Bold ID],tbl_StartedStatus[Started])="Started","Yes",IF(_xlfn.XLOOKUP($C9489,tbl_StartedStatus[Bold ID],tbl_StartedStatus[Started])="No Show","No Show","")),""))</f>
        <v/>
      </c>
    </row>
    <row r="9490" spans="1:8" ht="15" customHeight="1" thickBot="1">
      <c r="A9490" s="38" t="str">
        <f>IF($C9490="","",IFERROR(_xlfn.XLOOKUP($C9490,'1.PrepList'!$I$2:$I$1500,'1.PrepList'!$G$2:$G$1500,"")&amp;"",""))</f>
        <v/>
      </c>
      <c r="B9490" s="638" t="str">
        <f>IF($C9490="","",IFERROR(_xlfn.XLOOKUP($C9490,'1.PrepList'!$I$2:$I$1500,'1.PrepList'!$H$2:$H$1500,"")&amp;"",""))</f>
        <v/>
      </c>
      <c r="D9490" s="638" t="str">
        <f>IF($C9490="","",IFERROR(_xlfn.XLOOKUP($C9490,'1.PrepList'!$I$2:$I$1500,'1.PrepList'!$J$2:$J$1500,"")&amp;"",""))</f>
        <v/>
      </c>
      <c r="E9490" s="638" t="str">
        <f>IF($C9490="","",IFERROR(_xlfn.XLOOKUP($C9490,'1.PrepList'!$I$2:$I$1500,'1.PrepList'!$N$2:$N$1500,"")&amp;"",""))</f>
        <v/>
      </c>
      <c r="F9490" s="638" t="str">
        <f>IF($C9490="","",IFERROR(_xlfn.XLOOKUP($C9490,'1.PrepList'!$I$2:$I$1500,'1.PrepList'!$K$2:$K$1500,"")&amp;"",""))</f>
        <v/>
      </c>
      <c r="H9490" s="644" t="str">
        <f>IF($C9490="","",IFERROR(IF(_xlfn.XLOOKUP($C9490,tbl_StartedStatus[Bold ID],tbl_StartedStatus[Started])="Started","Yes",IF(_xlfn.XLOOKUP($C9490,tbl_StartedStatus[Bold ID],tbl_StartedStatus[Started])="No Show","No Show","")),""))</f>
        <v/>
      </c>
    </row>
    <row r="9491" spans="1:8" ht="15" customHeight="1" thickBot="1">
      <c r="A9491" s="38" t="str">
        <f>IF($C9491="","",IFERROR(_xlfn.XLOOKUP($C9491,'1.PrepList'!$I$2:$I$1500,'1.PrepList'!$G$2:$G$1500,"")&amp;"",""))</f>
        <v/>
      </c>
      <c r="B9491" s="638" t="str">
        <f>IF($C9491="","",IFERROR(_xlfn.XLOOKUP($C9491,'1.PrepList'!$I$2:$I$1500,'1.PrepList'!$H$2:$H$1500,"")&amp;"",""))</f>
        <v/>
      </c>
      <c r="D9491" s="638" t="str">
        <f>IF($C9491="","",IFERROR(_xlfn.XLOOKUP($C9491,'1.PrepList'!$I$2:$I$1500,'1.PrepList'!$J$2:$J$1500,"")&amp;"",""))</f>
        <v/>
      </c>
      <c r="E9491" s="638" t="str">
        <f>IF($C9491="","",IFERROR(_xlfn.XLOOKUP($C9491,'1.PrepList'!$I$2:$I$1500,'1.PrepList'!$N$2:$N$1500,"")&amp;"",""))</f>
        <v/>
      </c>
      <c r="F9491" s="638" t="str">
        <f>IF($C9491="","",IFERROR(_xlfn.XLOOKUP($C9491,'1.PrepList'!$I$2:$I$1500,'1.PrepList'!$K$2:$K$1500,"")&amp;"",""))</f>
        <v/>
      </c>
      <c r="H9491" s="644" t="str">
        <f>IF($C9491="","",IFERROR(IF(_xlfn.XLOOKUP($C9491,tbl_StartedStatus[Bold ID],tbl_StartedStatus[Started])="Started","Yes",IF(_xlfn.XLOOKUP($C9491,tbl_StartedStatus[Bold ID],tbl_StartedStatus[Started])="No Show","No Show","")),""))</f>
        <v/>
      </c>
    </row>
    <row r="9492" spans="1:8" ht="15" customHeight="1" thickBot="1">
      <c r="A9492" s="38" t="str">
        <f>IF($C9492="","",IFERROR(_xlfn.XLOOKUP($C9492,'1.PrepList'!$I$2:$I$1500,'1.PrepList'!$G$2:$G$1500,"")&amp;"",""))</f>
        <v/>
      </c>
      <c r="B9492" s="638" t="str">
        <f>IF($C9492="","",IFERROR(_xlfn.XLOOKUP($C9492,'1.PrepList'!$I$2:$I$1500,'1.PrepList'!$H$2:$H$1500,"")&amp;"",""))</f>
        <v/>
      </c>
      <c r="D9492" s="638" t="str">
        <f>IF($C9492="","",IFERROR(_xlfn.XLOOKUP($C9492,'1.PrepList'!$I$2:$I$1500,'1.PrepList'!$J$2:$J$1500,"")&amp;"",""))</f>
        <v/>
      </c>
      <c r="E9492" s="638" t="str">
        <f>IF($C9492="","",IFERROR(_xlfn.XLOOKUP($C9492,'1.PrepList'!$I$2:$I$1500,'1.PrepList'!$N$2:$N$1500,"")&amp;"",""))</f>
        <v/>
      </c>
      <c r="F9492" s="638" t="str">
        <f>IF($C9492="","",IFERROR(_xlfn.XLOOKUP($C9492,'1.PrepList'!$I$2:$I$1500,'1.PrepList'!$K$2:$K$1500,"")&amp;"",""))</f>
        <v/>
      </c>
      <c r="H9492" s="644" t="str">
        <f>IF($C9492="","",IFERROR(IF(_xlfn.XLOOKUP($C9492,tbl_StartedStatus[Bold ID],tbl_StartedStatus[Started])="Started","Yes",IF(_xlfn.XLOOKUP($C9492,tbl_StartedStatus[Bold ID],tbl_StartedStatus[Started])="No Show","No Show","")),""))</f>
        <v/>
      </c>
    </row>
    <row r="9493" spans="1:8" ht="15" customHeight="1" thickBot="1">
      <c r="A9493" s="38" t="str">
        <f>IF($C9493="","",IFERROR(_xlfn.XLOOKUP($C9493,'1.PrepList'!$I$2:$I$1500,'1.PrepList'!$G$2:$G$1500,"")&amp;"",""))</f>
        <v/>
      </c>
      <c r="B9493" s="638" t="str">
        <f>IF($C9493="","",IFERROR(_xlfn.XLOOKUP($C9493,'1.PrepList'!$I$2:$I$1500,'1.PrepList'!$H$2:$H$1500,"")&amp;"",""))</f>
        <v/>
      </c>
      <c r="D9493" s="638" t="str">
        <f>IF($C9493="","",IFERROR(_xlfn.XLOOKUP($C9493,'1.PrepList'!$I$2:$I$1500,'1.PrepList'!$J$2:$J$1500,"")&amp;"",""))</f>
        <v/>
      </c>
      <c r="E9493" s="638" t="str">
        <f>IF($C9493="","",IFERROR(_xlfn.XLOOKUP($C9493,'1.PrepList'!$I$2:$I$1500,'1.PrepList'!$N$2:$N$1500,"")&amp;"",""))</f>
        <v/>
      </c>
      <c r="F9493" s="638" t="str">
        <f>IF($C9493="","",IFERROR(_xlfn.XLOOKUP($C9493,'1.PrepList'!$I$2:$I$1500,'1.PrepList'!$K$2:$K$1500,"")&amp;"",""))</f>
        <v/>
      </c>
      <c r="H9493" s="644" t="str">
        <f>IF($C9493="","",IFERROR(IF(_xlfn.XLOOKUP($C9493,tbl_StartedStatus[Bold ID],tbl_StartedStatus[Started])="Started","Yes",IF(_xlfn.XLOOKUP($C9493,tbl_StartedStatus[Bold ID],tbl_StartedStatus[Started])="No Show","No Show","")),""))</f>
        <v/>
      </c>
    </row>
    <row r="9494" spans="1:8" ht="15" customHeight="1" thickBot="1">
      <c r="A9494" s="38" t="str">
        <f>IF($C9494="","",IFERROR(_xlfn.XLOOKUP($C9494,'1.PrepList'!$I$2:$I$1500,'1.PrepList'!$G$2:$G$1500,"")&amp;"",""))</f>
        <v/>
      </c>
      <c r="B9494" s="638" t="str">
        <f>IF($C9494="","",IFERROR(_xlfn.XLOOKUP($C9494,'1.PrepList'!$I$2:$I$1500,'1.PrepList'!$H$2:$H$1500,"")&amp;"",""))</f>
        <v/>
      </c>
      <c r="D9494" s="638" t="str">
        <f>IF($C9494="","",IFERROR(_xlfn.XLOOKUP($C9494,'1.PrepList'!$I$2:$I$1500,'1.PrepList'!$J$2:$J$1500,"")&amp;"",""))</f>
        <v/>
      </c>
      <c r="E9494" s="638" t="str">
        <f>IF($C9494="","",IFERROR(_xlfn.XLOOKUP($C9494,'1.PrepList'!$I$2:$I$1500,'1.PrepList'!$N$2:$N$1500,"")&amp;"",""))</f>
        <v/>
      </c>
      <c r="F9494" s="638" t="str">
        <f>IF($C9494="","",IFERROR(_xlfn.XLOOKUP($C9494,'1.PrepList'!$I$2:$I$1500,'1.PrepList'!$K$2:$K$1500,"")&amp;"",""))</f>
        <v/>
      </c>
      <c r="H9494" s="644" t="str">
        <f>IF($C9494="","",IFERROR(IF(_xlfn.XLOOKUP($C9494,tbl_StartedStatus[Bold ID],tbl_StartedStatus[Started])="Started","Yes",IF(_xlfn.XLOOKUP($C9494,tbl_StartedStatus[Bold ID],tbl_StartedStatus[Started])="No Show","No Show","")),""))</f>
        <v/>
      </c>
    </row>
    <row r="9495" spans="1:8" ht="15" customHeight="1" thickBot="1">
      <c r="A9495" s="38" t="str">
        <f>IF($C9495="","",IFERROR(_xlfn.XLOOKUP($C9495,'1.PrepList'!$I$2:$I$1500,'1.PrepList'!$G$2:$G$1500,"")&amp;"",""))</f>
        <v/>
      </c>
      <c r="B9495" s="638" t="str">
        <f>IF($C9495="","",IFERROR(_xlfn.XLOOKUP($C9495,'1.PrepList'!$I$2:$I$1500,'1.PrepList'!$H$2:$H$1500,"")&amp;"",""))</f>
        <v/>
      </c>
      <c r="D9495" s="638" t="str">
        <f>IF($C9495="","",IFERROR(_xlfn.XLOOKUP($C9495,'1.PrepList'!$I$2:$I$1500,'1.PrepList'!$J$2:$J$1500,"")&amp;"",""))</f>
        <v/>
      </c>
      <c r="E9495" s="638" t="str">
        <f>IF($C9495="","",IFERROR(_xlfn.XLOOKUP($C9495,'1.PrepList'!$I$2:$I$1500,'1.PrepList'!$N$2:$N$1500,"")&amp;"",""))</f>
        <v/>
      </c>
      <c r="F9495" s="638" t="str">
        <f>IF($C9495="","",IFERROR(_xlfn.XLOOKUP($C9495,'1.PrepList'!$I$2:$I$1500,'1.PrepList'!$K$2:$K$1500,"")&amp;"",""))</f>
        <v/>
      </c>
      <c r="H9495" s="644" t="str">
        <f>IF($C9495="","",IFERROR(IF(_xlfn.XLOOKUP($C9495,tbl_StartedStatus[Bold ID],tbl_StartedStatus[Started])="Started","Yes",IF(_xlfn.XLOOKUP($C9495,tbl_StartedStatus[Bold ID],tbl_StartedStatus[Started])="No Show","No Show","")),""))</f>
        <v/>
      </c>
    </row>
    <row r="9496" spans="1:8" ht="15" customHeight="1" thickBot="1">
      <c r="A9496" s="38" t="str">
        <f>IF($C9496="","",IFERROR(_xlfn.XLOOKUP($C9496,'1.PrepList'!$I$2:$I$1500,'1.PrepList'!$G$2:$G$1500,"")&amp;"",""))</f>
        <v/>
      </c>
      <c r="B9496" s="638" t="str">
        <f>IF($C9496="","",IFERROR(_xlfn.XLOOKUP($C9496,'1.PrepList'!$I$2:$I$1500,'1.PrepList'!$H$2:$H$1500,"")&amp;"",""))</f>
        <v/>
      </c>
      <c r="D9496" s="638" t="str">
        <f>IF($C9496="","",IFERROR(_xlfn.XLOOKUP($C9496,'1.PrepList'!$I$2:$I$1500,'1.PrepList'!$J$2:$J$1500,"")&amp;"",""))</f>
        <v/>
      </c>
      <c r="E9496" s="638" t="str">
        <f>IF($C9496="","",IFERROR(_xlfn.XLOOKUP($C9496,'1.PrepList'!$I$2:$I$1500,'1.PrepList'!$N$2:$N$1500,"")&amp;"",""))</f>
        <v/>
      </c>
      <c r="F9496" s="638" t="str">
        <f>IF($C9496="","",IFERROR(_xlfn.XLOOKUP($C9496,'1.PrepList'!$I$2:$I$1500,'1.PrepList'!$K$2:$K$1500,"")&amp;"",""))</f>
        <v/>
      </c>
      <c r="H9496" s="644" t="str">
        <f>IF($C9496="","",IFERROR(IF(_xlfn.XLOOKUP($C9496,tbl_StartedStatus[Bold ID],tbl_StartedStatus[Started])="Started","Yes",IF(_xlfn.XLOOKUP($C9496,tbl_StartedStatus[Bold ID],tbl_StartedStatus[Started])="No Show","No Show","")),""))</f>
        <v/>
      </c>
    </row>
    <row r="9497" spans="1:8" ht="15" customHeight="1" thickBot="1">
      <c r="A9497" s="38" t="str">
        <f>IF($C9497="","",IFERROR(_xlfn.XLOOKUP($C9497,'1.PrepList'!$I$2:$I$1500,'1.PrepList'!$G$2:$G$1500,"")&amp;"",""))</f>
        <v/>
      </c>
      <c r="B9497" s="638" t="str">
        <f>IF($C9497="","",IFERROR(_xlfn.XLOOKUP($C9497,'1.PrepList'!$I$2:$I$1500,'1.PrepList'!$H$2:$H$1500,"")&amp;"",""))</f>
        <v/>
      </c>
      <c r="D9497" s="638" t="str">
        <f>IF($C9497="","",IFERROR(_xlfn.XLOOKUP($C9497,'1.PrepList'!$I$2:$I$1500,'1.PrepList'!$J$2:$J$1500,"")&amp;"",""))</f>
        <v/>
      </c>
      <c r="E9497" s="638" t="str">
        <f>IF($C9497="","",IFERROR(_xlfn.XLOOKUP($C9497,'1.PrepList'!$I$2:$I$1500,'1.PrepList'!$N$2:$N$1500,"")&amp;"",""))</f>
        <v/>
      </c>
      <c r="F9497" s="638" t="str">
        <f>IF($C9497="","",IFERROR(_xlfn.XLOOKUP($C9497,'1.PrepList'!$I$2:$I$1500,'1.PrepList'!$K$2:$K$1500,"")&amp;"",""))</f>
        <v/>
      </c>
      <c r="H9497" s="644" t="str">
        <f>IF($C9497="","",IFERROR(IF(_xlfn.XLOOKUP($C9497,tbl_StartedStatus[Bold ID],tbl_StartedStatus[Started])="Started","Yes",IF(_xlfn.XLOOKUP($C9497,tbl_StartedStatus[Bold ID],tbl_StartedStatus[Started])="No Show","No Show","")),""))</f>
        <v/>
      </c>
    </row>
    <row r="9498" spans="1:8" ht="15" customHeight="1" thickBot="1">
      <c r="A9498" s="38" t="str">
        <f>IF($C9498="","",IFERROR(_xlfn.XLOOKUP($C9498,'1.PrepList'!$I$2:$I$1500,'1.PrepList'!$G$2:$G$1500,"")&amp;"",""))</f>
        <v/>
      </c>
      <c r="B9498" s="638" t="str">
        <f>IF($C9498="","",IFERROR(_xlfn.XLOOKUP($C9498,'1.PrepList'!$I$2:$I$1500,'1.PrepList'!$H$2:$H$1500,"")&amp;"",""))</f>
        <v/>
      </c>
      <c r="D9498" s="638" t="str">
        <f>IF($C9498="","",IFERROR(_xlfn.XLOOKUP($C9498,'1.PrepList'!$I$2:$I$1500,'1.PrepList'!$J$2:$J$1500,"")&amp;"",""))</f>
        <v/>
      </c>
      <c r="E9498" s="638" t="str">
        <f>IF($C9498="","",IFERROR(_xlfn.XLOOKUP($C9498,'1.PrepList'!$I$2:$I$1500,'1.PrepList'!$N$2:$N$1500,"")&amp;"",""))</f>
        <v/>
      </c>
      <c r="F9498" s="638" t="str">
        <f>IF($C9498="","",IFERROR(_xlfn.XLOOKUP($C9498,'1.PrepList'!$I$2:$I$1500,'1.PrepList'!$K$2:$K$1500,"")&amp;"",""))</f>
        <v/>
      </c>
      <c r="H9498" s="644" t="str">
        <f>IF($C9498="","",IFERROR(IF(_xlfn.XLOOKUP($C9498,tbl_StartedStatus[Bold ID],tbl_StartedStatus[Started])="Started","Yes",IF(_xlfn.XLOOKUP($C9498,tbl_StartedStatus[Bold ID],tbl_StartedStatus[Started])="No Show","No Show","")),""))</f>
        <v/>
      </c>
    </row>
    <row r="9499" spans="1:8" ht="15" customHeight="1" thickBot="1">
      <c r="A9499" s="38" t="str">
        <f>IF($C9499="","",IFERROR(_xlfn.XLOOKUP($C9499,'1.PrepList'!$I$2:$I$1500,'1.PrepList'!$G$2:$G$1500,"")&amp;"",""))</f>
        <v/>
      </c>
      <c r="B9499" s="638" t="str">
        <f>IF($C9499="","",IFERROR(_xlfn.XLOOKUP($C9499,'1.PrepList'!$I$2:$I$1500,'1.PrepList'!$H$2:$H$1500,"")&amp;"",""))</f>
        <v/>
      </c>
      <c r="D9499" s="638" t="str">
        <f>IF($C9499="","",IFERROR(_xlfn.XLOOKUP($C9499,'1.PrepList'!$I$2:$I$1500,'1.PrepList'!$J$2:$J$1500,"")&amp;"",""))</f>
        <v/>
      </c>
      <c r="E9499" s="638" t="str">
        <f>IF($C9499="","",IFERROR(_xlfn.XLOOKUP($C9499,'1.PrepList'!$I$2:$I$1500,'1.PrepList'!$N$2:$N$1500,"")&amp;"",""))</f>
        <v/>
      </c>
      <c r="F9499" s="638" t="str">
        <f>IF($C9499="","",IFERROR(_xlfn.XLOOKUP($C9499,'1.PrepList'!$I$2:$I$1500,'1.PrepList'!$K$2:$K$1500,"")&amp;"",""))</f>
        <v/>
      </c>
      <c r="H9499" s="644" t="str">
        <f>IF($C9499="","",IFERROR(IF(_xlfn.XLOOKUP($C9499,tbl_StartedStatus[Bold ID],tbl_StartedStatus[Started])="Started","Yes",IF(_xlfn.XLOOKUP($C9499,tbl_StartedStatus[Bold ID],tbl_StartedStatus[Started])="No Show","No Show","")),""))</f>
        <v/>
      </c>
    </row>
    <row r="9500" spans="1:8" ht="15" customHeight="1" thickBot="1">
      <c r="A9500" s="38" t="str">
        <f>IF($C9500="","",IFERROR(_xlfn.XLOOKUP($C9500,'1.PrepList'!$I$2:$I$1500,'1.PrepList'!$G$2:$G$1500,"")&amp;"",""))</f>
        <v/>
      </c>
      <c r="B9500" s="638" t="str">
        <f>IF($C9500="","",IFERROR(_xlfn.XLOOKUP($C9500,'1.PrepList'!$I$2:$I$1500,'1.PrepList'!$H$2:$H$1500,"")&amp;"",""))</f>
        <v/>
      </c>
      <c r="D9500" s="638" t="str">
        <f>IF($C9500="","",IFERROR(_xlfn.XLOOKUP($C9500,'1.PrepList'!$I$2:$I$1500,'1.PrepList'!$J$2:$J$1500,"")&amp;"",""))</f>
        <v/>
      </c>
      <c r="E9500" s="638" t="str">
        <f>IF($C9500="","",IFERROR(_xlfn.XLOOKUP($C9500,'1.PrepList'!$I$2:$I$1500,'1.PrepList'!$N$2:$N$1500,"")&amp;"",""))</f>
        <v/>
      </c>
      <c r="F9500" s="638" t="str">
        <f>IF($C9500="","",IFERROR(_xlfn.XLOOKUP($C9500,'1.PrepList'!$I$2:$I$1500,'1.PrepList'!$K$2:$K$1500,"")&amp;"",""))</f>
        <v/>
      </c>
      <c r="H9500" s="644" t="str">
        <f>IF($C9500="","",IFERROR(IF(_xlfn.XLOOKUP($C9500,tbl_StartedStatus[Bold ID],tbl_StartedStatus[Started])="Started","Yes",IF(_xlfn.XLOOKUP($C9500,tbl_StartedStatus[Bold ID],tbl_StartedStatus[Started])="No Show","No Show","")),""))</f>
        <v/>
      </c>
    </row>
    <row r="9501" spans="1:8" ht="15" customHeight="1" thickBot="1">
      <c r="A9501" s="38" t="str">
        <f>IF($C9501="","",IFERROR(_xlfn.XLOOKUP($C9501,'1.PrepList'!$I$2:$I$1500,'1.PrepList'!$G$2:$G$1500,"")&amp;"",""))</f>
        <v/>
      </c>
      <c r="B9501" s="638" t="str">
        <f>IF($C9501="","",IFERROR(_xlfn.XLOOKUP($C9501,'1.PrepList'!$I$2:$I$1500,'1.PrepList'!$H$2:$H$1500,"")&amp;"",""))</f>
        <v/>
      </c>
      <c r="D9501" s="638" t="str">
        <f>IF($C9501="","",IFERROR(_xlfn.XLOOKUP($C9501,'1.PrepList'!$I$2:$I$1500,'1.PrepList'!$J$2:$J$1500,"")&amp;"",""))</f>
        <v/>
      </c>
      <c r="E9501" s="638" t="str">
        <f>IF($C9501="","",IFERROR(_xlfn.XLOOKUP($C9501,'1.PrepList'!$I$2:$I$1500,'1.PrepList'!$N$2:$N$1500,"")&amp;"",""))</f>
        <v/>
      </c>
      <c r="F9501" s="638" t="str">
        <f>IF($C9501="","",IFERROR(_xlfn.XLOOKUP($C9501,'1.PrepList'!$I$2:$I$1500,'1.PrepList'!$K$2:$K$1500,"")&amp;"",""))</f>
        <v/>
      </c>
      <c r="H9501" s="644" t="str">
        <f>IF($C9501="","",IFERROR(IF(_xlfn.XLOOKUP($C9501,tbl_StartedStatus[Bold ID],tbl_StartedStatus[Started])="Started","Yes",IF(_xlfn.XLOOKUP($C9501,tbl_StartedStatus[Bold ID],tbl_StartedStatus[Started])="No Show","No Show","")),""))</f>
        <v/>
      </c>
    </row>
    <row r="9502" spans="1:8" ht="15" customHeight="1" thickBot="1">
      <c r="A9502" s="38" t="str">
        <f>IF($C9502="","",IFERROR(_xlfn.XLOOKUP($C9502,'1.PrepList'!$I$2:$I$1500,'1.PrepList'!$G$2:$G$1500,"")&amp;"",""))</f>
        <v/>
      </c>
      <c r="B9502" s="638" t="str">
        <f>IF($C9502="","",IFERROR(_xlfn.XLOOKUP($C9502,'1.PrepList'!$I$2:$I$1500,'1.PrepList'!$H$2:$H$1500,"")&amp;"",""))</f>
        <v/>
      </c>
      <c r="D9502" s="638" t="str">
        <f>IF($C9502="","",IFERROR(_xlfn.XLOOKUP($C9502,'1.PrepList'!$I$2:$I$1500,'1.PrepList'!$J$2:$J$1500,"")&amp;"",""))</f>
        <v/>
      </c>
      <c r="E9502" s="638" t="str">
        <f>IF($C9502="","",IFERROR(_xlfn.XLOOKUP($C9502,'1.PrepList'!$I$2:$I$1500,'1.PrepList'!$N$2:$N$1500,"")&amp;"",""))</f>
        <v/>
      </c>
      <c r="F9502" s="638" t="str">
        <f>IF($C9502="","",IFERROR(_xlfn.XLOOKUP($C9502,'1.PrepList'!$I$2:$I$1500,'1.PrepList'!$K$2:$K$1500,"")&amp;"",""))</f>
        <v/>
      </c>
      <c r="H9502" s="644" t="str">
        <f>IF($C9502="","",IFERROR(IF(_xlfn.XLOOKUP($C9502,tbl_StartedStatus[Bold ID],tbl_StartedStatus[Started])="Started","Yes",IF(_xlfn.XLOOKUP($C9502,tbl_StartedStatus[Bold ID],tbl_StartedStatus[Started])="No Show","No Show","")),""))</f>
        <v/>
      </c>
    </row>
    <row r="9503" spans="1:8" ht="15" customHeight="1" thickBot="1">
      <c r="A9503" s="38" t="str">
        <f>IF($C9503="","",IFERROR(_xlfn.XLOOKUP($C9503,'1.PrepList'!$I$2:$I$1500,'1.PrepList'!$G$2:$G$1500,"")&amp;"",""))</f>
        <v/>
      </c>
      <c r="B9503" s="638" t="str">
        <f>IF($C9503="","",IFERROR(_xlfn.XLOOKUP($C9503,'1.PrepList'!$I$2:$I$1500,'1.PrepList'!$H$2:$H$1500,"")&amp;"",""))</f>
        <v/>
      </c>
      <c r="D9503" s="638" t="str">
        <f>IF($C9503="","",IFERROR(_xlfn.XLOOKUP($C9503,'1.PrepList'!$I$2:$I$1500,'1.PrepList'!$J$2:$J$1500,"")&amp;"",""))</f>
        <v/>
      </c>
      <c r="E9503" s="638" t="str">
        <f>IF($C9503="","",IFERROR(_xlfn.XLOOKUP($C9503,'1.PrepList'!$I$2:$I$1500,'1.PrepList'!$N$2:$N$1500,"")&amp;"",""))</f>
        <v/>
      </c>
      <c r="F9503" s="638" t="str">
        <f>IF($C9503="","",IFERROR(_xlfn.XLOOKUP($C9503,'1.PrepList'!$I$2:$I$1500,'1.PrepList'!$K$2:$K$1500,"")&amp;"",""))</f>
        <v/>
      </c>
      <c r="H9503" s="644" t="str">
        <f>IF($C9503="","",IFERROR(IF(_xlfn.XLOOKUP($C9503,tbl_StartedStatus[Bold ID],tbl_StartedStatus[Started])="Started","Yes",IF(_xlfn.XLOOKUP($C9503,tbl_StartedStatus[Bold ID],tbl_StartedStatus[Started])="No Show","No Show","")),""))</f>
        <v/>
      </c>
    </row>
    <row r="9504" spans="1:8" ht="15" customHeight="1" thickBot="1">
      <c r="A9504" s="38" t="str">
        <f>IF($C9504="","",IFERROR(_xlfn.XLOOKUP($C9504,'1.PrepList'!$I$2:$I$1500,'1.PrepList'!$G$2:$G$1500,"")&amp;"",""))</f>
        <v/>
      </c>
      <c r="B9504" s="638" t="str">
        <f>IF($C9504="","",IFERROR(_xlfn.XLOOKUP($C9504,'1.PrepList'!$I$2:$I$1500,'1.PrepList'!$H$2:$H$1500,"")&amp;"",""))</f>
        <v/>
      </c>
      <c r="D9504" s="638" t="str">
        <f>IF($C9504="","",IFERROR(_xlfn.XLOOKUP($C9504,'1.PrepList'!$I$2:$I$1500,'1.PrepList'!$J$2:$J$1500,"")&amp;"",""))</f>
        <v/>
      </c>
      <c r="E9504" s="638" t="str">
        <f>IF($C9504="","",IFERROR(_xlfn.XLOOKUP($C9504,'1.PrepList'!$I$2:$I$1500,'1.PrepList'!$N$2:$N$1500,"")&amp;"",""))</f>
        <v/>
      </c>
      <c r="F9504" s="638" t="str">
        <f>IF($C9504="","",IFERROR(_xlfn.XLOOKUP($C9504,'1.PrepList'!$I$2:$I$1500,'1.PrepList'!$K$2:$K$1500,"")&amp;"",""))</f>
        <v/>
      </c>
      <c r="H9504" s="644" t="str">
        <f>IF($C9504="","",IFERROR(IF(_xlfn.XLOOKUP($C9504,tbl_StartedStatus[Bold ID],tbl_StartedStatus[Started])="Started","Yes",IF(_xlfn.XLOOKUP($C9504,tbl_StartedStatus[Bold ID],tbl_StartedStatus[Started])="No Show","No Show","")),""))</f>
        <v/>
      </c>
    </row>
    <row r="9505" spans="1:8" ht="15" customHeight="1" thickBot="1">
      <c r="A9505" s="38" t="str">
        <f>IF($C9505="","",IFERROR(_xlfn.XLOOKUP($C9505,'1.PrepList'!$I$2:$I$1500,'1.PrepList'!$G$2:$G$1500,"")&amp;"",""))</f>
        <v/>
      </c>
      <c r="B9505" s="638" t="str">
        <f>IF($C9505="","",IFERROR(_xlfn.XLOOKUP($C9505,'1.PrepList'!$I$2:$I$1500,'1.PrepList'!$H$2:$H$1500,"")&amp;"",""))</f>
        <v/>
      </c>
      <c r="D9505" s="638" t="str">
        <f>IF($C9505="","",IFERROR(_xlfn.XLOOKUP($C9505,'1.PrepList'!$I$2:$I$1500,'1.PrepList'!$J$2:$J$1500,"")&amp;"",""))</f>
        <v/>
      </c>
      <c r="E9505" s="638" t="str">
        <f>IF($C9505="","",IFERROR(_xlfn.XLOOKUP($C9505,'1.PrepList'!$I$2:$I$1500,'1.PrepList'!$N$2:$N$1500,"")&amp;"",""))</f>
        <v/>
      </c>
      <c r="F9505" s="638" t="str">
        <f>IF($C9505="","",IFERROR(_xlfn.XLOOKUP($C9505,'1.PrepList'!$I$2:$I$1500,'1.PrepList'!$K$2:$K$1500,"")&amp;"",""))</f>
        <v/>
      </c>
      <c r="H9505" s="644" t="str">
        <f>IF($C9505="","",IFERROR(IF(_xlfn.XLOOKUP($C9505,tbl_StartedStatus[Bold ID],tbl_StartedStatus[Started])="Started","Yes",IF(_xlfn.XLOOKUP($C9505,tbl_StartedStatus[Bold ID],tbl_StartedStatus[Started])="No Show","No Show","")),""))</f>
        <v/>
      </c>
    </row>
    <row r="9506" spans="1:8" ht="15" customHeight="1" thickBot="1">
      <c r="A9506" s="38" t="str">
        <f>IF($C9506="","",IFERROR(_xlfn.XLOOKUP($C9506,'1.PrepList'!$I$2:$I$1500,'1.PrepList'!$G$2:$G$1500,"")&amp;"",""))</f>
        <v/>
      </c>
      <c r="B9506" s="638" t="str">
        <f>IF($C9506="","",IFERROR(_xlfn.XLOOKUP($C9506,'1.PrepList'!$I$2:$I$1500,'1.PrepList'!$H$2:$H$1500,"")&amp;"",""))</f>
        <v/>
      </c>
      <c r="D9506" s="638" t="str">
        <f>IF($C9506="","",IFERROR(_xlfn.XLOOKUP($C9506,'1.PrepList'!$I$2:$I$1500,'1.PrepList'!$J$2:$J$1500,"")&amp;"",""))</f>
        <v/>
      </c>
      <c r="E9506" s="638" t="str">
        <f>IF($C9506="","",IFERROR(_xlfn.XLOOKUP($C9506,'1.PrepList'!$I$2:$I$1500,'1.PrepList'!$N$2:$N$1500,"")&amp;"",""))</f>
        <v/>
      </c>
      <c r="F9506" s="638" t="str">
        <f>IF($C9506="","",IFERROR(_xlfn.XLOOKUP($C9506,'1.PrepList'!$I$2:$I$1500,'1.PrepList'!$K$2:$K$1500,"")&amp;"",""))</f>
        <v/>
      </c>
      <c r="H9506" s="644" t="str">
        <f>IF($C9506="","",IFERROR(IF(_xlfn.XLOOKUP($C9506,tbl_StartedStatus[Bold ID],tbl_StartedStatus[Started])="Started","Yes",IF(_xlfn.XLOOKUP($C9506,tbl_StartedStatus[Bold ID],tbl_StartedStatus[Started])="No Show","No Show","")),""))</f>
        <v/>
      </c>
    </row>
    <row r="9507" spans="1:8" ht="15" customHeight="1" thickBot="1">
      <c r="A9507" s="38" t="str">
        <f>IF($C9507="","",IFERROR(_xlfn.XLOOKUP($C9507,'1.PrepList'!$I$2:$I$1500,'1.PrepList'!$G$2:$G$1500,"")&amp;"",""))</f>
        <v/>
      </c>
      <c r="B9507" s="638" t="str">
        <f>IF($C9507="","",IFERROR(_xlfn.XLOOKUP($C9507,'1.PrepList'!$I$2:$I$1500,'1.PrepList'!$H$2:$H$1500,"")&amp;"",""))</f>
        <v/>
      </c>
      <c r="D9507" s="638" t="str">
        <f>IF($C9507="","",IFERROR(_xlfn.XLOOKUP($C9507,'1.PrepList'!$I$2:$I$1500,'1.PrepList'!$J$2:$J$1500,"")&amp;"",""))</f>
        <v/>
      </c>
      <c r="E9507" s="638" t="str">
        <f>IF($C9507="","",IFERROR(_xlfn.XLOOKUP($C9507,'1.PrepList'!$I$2:$I$1500,'1.PrepList'!$N$2:$N$1500,"")&amp;"",""))</f>
        <v/>
      </c>
      <c r="F9507" s="638" t="str">
        <f>IF($C9507="","",IFERROR(_xlfn.XLOOKUP($C9507,'1.PrepList'!$I$2:$I$1500,'1.PrepList'!$K$2:$K$1500,"")&amp;"",""))</f>
        <v/>
      </c>
      <c r="H9507" s="644" t="str">
        <f>IF($C9507="","",IFERROR(IF(_xlfn.XLOOKUP($C9507,tbl_StartedStatus[Bold ID],tbl_StartedStatus[Started])="Started","Yes",IF(_xlfn.XLOOKUP($C9507,tbl_StartedStatus[Bold ID],tbl_StartedStatus[Started])="No Show","No Show","")),""))</f>
        <v/>
      </c>
    </row>
    <row r="9508" spans="1:8" ht="15" customHeight="1" thickBot="1">
      <c r="A9508" s="38" t="str">
        <f>IF($C9508="","",IFERROR(_xlfn.XLOOKUP($C9508,'1.PrepList'!$I$2:$I$1500,'1.PrepList'!$G$2:$G$1500,"")&amp;"",""))</f>
        <v/>
      </c>
      <c r="B9508" s="638" t="str">
        <f>IF($C9508="","",IFERROR(_xlfn.XLOOKUP($C9508,'1.PrepList'!$I$2:$I$1500,'1.PrepList'!$H$2:$H$1500,"")&amp;"",""))</f>
        <v/>
      </c>
      <c r="D9508" s="638" t="str">
        <f>IF($C9508="","",IFERROR(_xlfn.XLOOKUP($C9508,'1.PrepList'!$I$2:$I$1500,'1.PrepList'!$J$2:$J$1500,"")&amp;"",""))</f>
        <v/>
      </c>
      <c r="E9508" s="638" t="str">
        <f>IF($C9508="","",IFERROR(_xlfn.XLOOKUP($C9508,'1.PrepList'!$I$2:$I$1500,'1.PrepList'!$N$2:$N$1500,"")&amp;"",""))</f>
        <v/>
      </c>
      <c r="F9508" s="638" t="str">
        <f>IF($C9508="","",IFERROR(_xlfn.XLOOKUP($C9508,'1.PrepList'!$I$2:$I$1500,'1.PrepList'!$K$2:$K$1500,"")&amp;"",""))</f>
        <v/>
      </c>
      <c r="H9508" s="644" t="str">
        <f>IF($C9508="","",IFERROR(IF(_xlfn.XLOOKUP($C9508,tbl_StartedStatus[Bold ID],tbl_StartedStatus[Started])="Started","Yes",IF(_xlfn.XLOOKUP($C9508,tbl_StartedStatus[Bold ID],tbl_StartedStatus[Started])="No Show","No Show","")),""))</f>
        <v/>
      </c>
    </row>
    <row r="9509" spans="1:8" ht="15" customHeight="1" thickBot="1">
      <c r="A9509" s="38" t="str">
        <f>IF($C9509="","",IFERROR(_xlfn.XLOOKUP($C9509,'1.PrepList'!$I$2:$I$1500,'1.PrepList'!$G$2:$G$1500,"")&amp;"",""))</f>
        <v/>
      </c>
      <c r="B9509" s="638" t="str">
        <f>IF($C9509="","",IFERROR(_xlfn.XLOOKUP($C9509,'1.PrepList'!$I$2:$I$1500,'1.PrepList'!$H$2:$H$1500,"")&amp;"",""))</f>
        <v/>
      </c>
      <c r="D9509" s="638" t="str">
        <f>IF($C9509="","",IFERROR(_xlfn.XLOOKUP($C9509,'1.PrepList'!$I$2:$I$1500,'1.PrepList'!$J$2:$J$1500,"")&amp;"",""))</f>
        <v/>
      </c>
      <c r="E9509" s="638" t="str">
        <f>IF($C9509="","",IFERROR(_xlfn.XLOOKUP($C9509,'1.PrepList'!$I$2:$I$1500,'1.PrepList'!$N$2:$N$1500,"")&amp;"",""))</f>
        <v/>
      </c>
      <c r="F9509" s="638" t="str">
        <f>IF($C9509="","",IFERROR(_xlfn.XLOOKUP($C9509,'1.PrepList'!$I$2:$I$1500,'1.PrepList'!$K$2:$K$1500,"")&amp;"",""))</f>
        <v/>
      </c>
      <c r="H9509" s="644" t="str">
        <f>IF($C9509="","",IFERROR(IF(_xlfn.XLOOKUP($C9509,tbl_StartedStatus[Bold ID],tbl_StartedStatus[Started])="Started","Yes",IF(_xlfn.XLOOKUP($C9509,tbl_StartedStatus[Bold ID],tbl_StartedStatus[Started])="No Show","No Show","")),""))</f>
        <v/>
      </c>
    </row>
    <row r="9510" spans="1:8" ht="15" customHeight="1" thickBot="1">
      <c r="A9510" s="38" t="str">
        <f>IF($C9510="","",IFERROR(_xlfn.XLOOKUP($C9510,'1.PrepList'!$I$2:$I$1500,'1.PrepList'!$G$2:$G$1500,"")&amp;"",""))</f>
        <v/>
      </c>
      <c r="B9510" s="638" t="str">
        <f>IF($C9510="","",IFERROR(_xlfn.XLOOKUP($C9510,'1.PrepList'!$I$2:$I$1500,'1.PrepList'!$H$2:$H$1500,"")&amp;"",""))</f>
        <v/>
      </c>
      <c r="D9510" s="638" t="str">
        <f>IF($C9510="","",IFERROR(_xlfn.XLOOKUP($C9510,'1.PrepList'!$I$2:$I$1500,'1.PrepList'!$J$2:$J$1500,"")&amp;"",""))</f>
        <v/>
      </c>
      <c r="E9510" s="638" t="str">
        <f>IF($C9510="","",IFERROR(_xlfn.XLOOKUP($C9510,'1.PrepList'!$I$2:$I$1500,'1.PrepList'!$N$2:$N$1500,"")&amp;"",""))</f>
        <v/>
      </c>
      <c r="F9510" s="638" t="str">
        <f>IF($C9510="","",IFERROR(_xlfn.XLOOKUP($C9510,'1.PrepList'!$I$2:$I$1500,'1.PrepList'!$K$2:$K$1500,"")&amp;"",""))</f>
        <v/>
      </c>
      <c r="H9510" s="644" t="str">
        <f>IF($C9510="","",IFERROR(IF(_xlfn.XLOOKUP($C9510,tbl_StartedStatus[Bold ID],tbl_StartedStatus[Started])="Started","Yes",IF(_xlfn.XLOOKUP($C9510,tbl_StartedStatus[Bold ID],tbl_StartedStatus[Started])="No Show","No Show","")),""))</f>
        <v/>
      </c>
    </row>
    <row r="9511" spans="1:8" ht="15" customHeight="1" thickBot="1">
      <c r="A9511" s="38" t="str">
        <f>IF($C9511="","",IFERROR(_xlfn.XLOOKUP($C9511,'1.PrepList'!$I$2:$I$1500,'1.PrepList'!$G$2:$G$1500,"")&amp;"",""))</f>
        <v/>
      </c>
      <c r="B9511" s="638" t="str">
        <f>IF($C9511="","",IFERROR(_xlfn.XLOOKUP($C9511,'1.PrepList'!$I$2:$I$1500,'1.PrepList'!$H$2:$H$1500,"")&amp;"",""))</f>
        <v/>
      </c>
      <c r="D9511" s="638" t="str">
        <f>IF($C9511="","",IFERROR(_xlfn.XLOOKUP($C9511,'1.PrepList'!$I$2:$I$1500,'1.PrepList'!$J$2:$J$1500,"")&amp;"",""))</f>
        <v/>
      </c>
      <c r="E9511" s="638" t="str">
        <f>IF($C9511="","",IFERROR(_xlfn.XLOOKUP($C9511,'1.PrepList'!$I$2:$I$1500,'1.PrepList'!$N$2:$N$1500,"")&amp;"",""))</f>
        <v/>
      </c>
      <c r="F9511" s="638" t="str">
        <f>IF($C9511="","",IFERROR(_xlfn.XLOOKUP($C9511,'1.PrepList'!$I$2:$I$1500,'1.PrepList'!$K$2:$K$1500,"")&amp;"",""))</f>
        <v/>
      </c>
      <c r="H9511" s="644" t="str">
        <f>IF($C9511="","",IFERROR(IF(_xlfn.XLOOKUP($C9511,tbl_StartedStatus[Bold ID],tbl_StartedStatus[Started])="Started","Yes",IF(_xlfn.XLOOKUP($C9511,tbl_StartedStatus[Bold ID],tbl_StartedStatus[Started])="No Show","No Show","")),""))</f>
        <v/>
      </c>
    </row>
    <row r="9512" spans="1:8" ht="15" customHeight="1" thickBot="1">
      <c r="A9512" s="38" t="str">
        <f>IF($C9512="","",IFERROR(_xlfn.XLOOKUP($C9512,'1.PrepList'!$I$2:$I$1500,'1.PrepList'!$G$2:$G$1500,"")&amp;"",""))</f>
        <v/>
      </c>
      <c r="B9512" s="638" t="str">
        <f>IF($C9512="","",IFERROR(_xlfn.XLOOKUP($C9512,'1.PrepList'!$I$2:$I$1500,'1.PrepList'!$H$2:$H$1500,"")&amp;"",""))</f>
        <v/>
      </c>
      <c r="D9512" s="638" t="str">
        <f>IF($C9512="","",IFERROR(_xlfn.XLOOKUP($C9512,'1.PrepList'!$I$2:$I$1500,'1.PrepList'!$J$2:$J$1500,"")&amp;"",""))</f>
        <v/>
      </c>
      <c r="E9512" s="638" t="str">
        <f>IF($C9512="","",IFERROR(_xlfn.XLOOKUP($C9512,'1.PrepList'!$I$2:$I$1500,'1.PrepList'!$N$2:$N$1500,"")&amp;"",""))</f>
        <v/>
      </c>
      <c r="F9512" s="638" t="str">
        <f>IF($C9512="","",IFERROR(_xlfn.XLOOKUP($C9512,'1.PrepList'!$I$2:$I$1500,'1.PrepList'!$K$2:$K$1500,"")&amp;"",""))</f>
        <v/>
      </c>
      <c r="H9512" s="644" t="str">
        <f>IF($C9512="","",IFERROR(IF(_xlfn.XLOOKUP($C9512,tbl_StartedStatus[Bold ID],tbl_StartedStatus[Started])="Started","Yes",IF(_xlfn.XLOOKUP($C9512,tbl_StartedStatus[Bold ID],tbl_StartedStatus[Started])="No Show","No Show","")),""))</f>
        <v/>
      </c>
    </row>
    <row r="9513" spans="1:8" ht="15" customHeight="1" thickBot="1">
      <c r="A9513" s="38" t="str">
        <f>IF($C9513="","",IFERROR(_xlfn.XLOOKUP($C9513,'1.PrepList'!$I$2:$I$1500,'1.PrepList'!$G$2:$G$1500,"")&amp;"",""))</f>
        <v/>
      </c>
      <c r="B9513" s="638" t="str">
        <f>IF($C9513="","",IFERROR(_xlfn.XLOOKUP($C9513,'1.PrepList'!$I$2:$I$1500,'1.PrepList'!$H$2:$H$1500,"")&amp;"",""))</f>
        <v/>
      </c>
      <c r="D9513" s="638" t="str">
        <f>IF($C9513="","",IFERROR(_xlfn.XLOOKUP($C9513,'1.PrepList'!$I$2:$I$1500,'1.PrepList'!$J$2:$J$1500,"")&amp;"",""))</f>
        <v/>
      </c>
      <c r="E9513" s="638" t="str">
        <f>IF($C9513="","",IFERROR(_xlfn.XLOOKUP($C9513,'1.PrepList'!$I$2:$I$1500,'1.PrepList'!$N$2:$N$1500,"")&amp;"",""))</f>
        <v/>
      </c>
      <c r="F9513" s="638" t="str">
        <f>IF($C9513="","",IFERROR(_xlfn.XLOOKUP($C9513,'1.PrepList'!$I$2:$I$1500,'1.PrepList'!$K$2:$K$1500,"")&amp;"",""))</f>
        <v/>
      </c>
      <c r="H9513" s="644" t="str">
        <f>IF($C9513="","",IFERROR(IF(_xlfn.XLOOKUP($C9513,tbl_StartedStatus[Bold ID],tbl_StartedStatus[Started])="Started","Yes",IF(_xlfn.XLOOKUP($C9513,tbl_StartedStatus[Bold ID],tbl_StartedStatus[Started])="No Show","No Show","")),""))</f>
        <v/>
      </c>
    </row>
    <row r="9514" spans="1:8" ht="15" customHeight="1" thickBot="1">
      <c r="A9514" s="38" t="str">
        <f>IF($C9514="","",IFERROR(_xlfn.XLOOKUP($C9514,'1.PrepList'!$I$2:$I$1500,'1.PrepList'!$G$2:$G$1500,"")&amp;"",""))</f>
        <v/>
      </c>
      <c r="B9514" s="638" t="str">
        <f>IF($C9514="","",IFERROR(_xlfn.XLOOKUP($C9514,'1.PrepList'!$I$2:$I$1500,'1.PrepList'!$H$2:$H$1500,"")&amp;"",""))</f>
        <v/>
      </c>
      <c r="D9514" s="638" t="str">
        <f>IF($C9514="","",IFERROR(_xlfn.XLOOKUP($C9514,'1.PrepList'!$I$2:$I$1500,'1.PrepList'!$J$2:$J$1500,"")&amp;"",""))</f>
        <v/>
      </c>
      <c r="E9514" s="638" t="str">
        <f>IF($C9514="","",IFERROR(_xlfn.XLOOKUP($C9514,'1.PrepList'!$I$2:$I$1500,'1.PrepList'!$N$2:$N$1500,"")&amp;"",""))</f>
        <v/>
      </c>
      <c r="F9514" s="638" t="str">
        <f>IF($C9514="","",IFERROR(_xlfn.XLOOKUP($C9514,'1.PrepList'!$I$2:$I$1500,'1.PrepList'!$K$2:$K$1500,"")&amp;"",""))</f>
        <v/>
      </c>
      <c r="H9514" s="644" t="str">
        <f>IF($C9514="","",IFERROR(IF(_xlfn.XLOOKUP($C9514,tbl_StartedStatus[Bold ID],tbl_StartedStatus[Started])="Started","Yes",IF(_xlfn.XLOOKUP($C9514,tbl_StartedStatus[Bold ID],tbl_StartedStatus[Started])="No Show","No Show","")),""))</f>
        <v/>
      </c>
    </row>
    <row r="9515" spans="1:8" ht="15" customHeight="1" thickBot="1">
      <c r="A9515" s="38" t="str">
        <f>IF($C9515="","",IFERROR(_xlfn.XLOOKUP($C9515,'1.PrepList'!$I$2:$I$1500,'1.PrepList'!$G$2:$G$1500,"")&amp;"",""))</f>
        <v/>
      </c>
      <c r="B9515" s="638" t="str">
        <f>IF($C9515="","",IFERROR(_xlfn.XLOOKUP($C9515,'1.PrepList'!$I$2:$I$1500,'1.PrepList'!$H$2:$H$1500,"")&amp;"",""))</f>
        <v/>
      </c>
      <c r="D9515" s="638" t="str">
        <f>IF($C9515="","",IFERROR(_xlfn.XLOOKUP($C9515,'1.PrepList'!$I$2:$I$1500,'1.PrepList'!$J$2:$J$1500,"")&amp;"",""))</f>
        <v/>
      </c>
      <c r="E9515" s="638" t="str">
        <f>IF($C9515="","",IFERROR(_xlfn.XLOOKUP($C9515,'1.PrepList'!$I$2:$I$1500,'1.PrepList'!$N$2:$N$1500,"")&amp;"",""))</f>
        <v/>
      </c>
      <c r="F9515" s="638" t="str">
        <f>IF($C9515="","",IFERROR(_xlfn.XLOOKUP($C9515,'1.PrepList'!$I$2:$I$1500,'1.PrepList'!$K$2:$K$1500,"")&amp;"",""))</f>
        <v/>
      </c>
      <c r="H9515" s="644" t="str">
        <f>IF($C9515="","",IFERROR(IF(_xlfn.XLOOKUP($C9515,tbl_StartedStatus[Bold ID],tbl_StartedStatus[Started])="Started","Yes",IF(_xlfn.XLOOKUP($C9515,tbl_StartedStatus[Bold ID],tbl_StartedStatus[Started])="No Show","No Show","")),""))</f>
        <v/>
      </c>
    </row>
    <row r="9516" spans="1:8" ht="15" customHeight="1" thickBot="1">
      <c r="A9516" s="38" t="str">
        <f>IF($C9516="","",IFERROR(_xlfn.XLOOKUP($C9516,'1.PrepList'!$I$2:$I$1500,'1.PrepList'!$G$2:$G$1500,"")&amp;"",""))</f>
        <v/>
      </c>
      <c r="B9516" s="638" t="str">
        <f>IF($C9516="","",IFERROR(_xlfn.XLOOKUP($C9516,'1.PrepList'!$I$2:$I$1500,'1.PrepList'!$H$2:$H$1500,"")&amp;"",""))</f>
        <v/>
      </c>
      <c r="D9516" s="638" t="str">
        <f>IF($C9516="","",IFERROR(_xlfn.XLOOKUP($C9516,'1.PrepList'!$I$2:$I$1500,'1.PrepList'!$J$2:$J$1500,"")&amp;"",""))</f>
        <v/>
      </c>
      <c r="E9516" s="638" t="str">
        <f>IF($C9516="","",IFERROR(_xlfn.XLOOKUP($C9516,'1.PrepList'!$I$2:$I$1500,'1.PrepList'!$N$2:$N$1500,"")&amp;"",""))</f>
        <v/>
      </c>
      <c r="F9516" s="638" t="str">
        <f>IF($C9516="","",IFERROR(_xlfn.XLOOKUP($C9516,'1.PrepList'!$I$2:$I$1500,'1.PrepList'!$K$2:$K$1500,"")&amp;"",""))</f>
        <v/>
      </c>
      <c r="H9516" s="644" t="str">
        <f>IF($C9516="","",IFERROR(IF(_xlfn.XLOOKUP($C9516,tbl_StartedStatus[Bold ID],tbl_StartedStatus[Started])="Started","Yes",IF(_xlfn.XLOOKUP($C9516,tbl_StartedStatus[Bold ID],tbl_StartedStatus[Started])="No Show","No Show","")),""))</f>
        <v/>
      </c>
    </row>
    <row r="9517" spans="1:8" ht="15" customHeight="1" thickBot="1">
      <c r="A9517" s="38" t="str">
        <f>IF($C9517="","",IFERROR(_xlfn.XLOOKUP($C9517,'1.PrepList'!$I$2:$I$1500,'1.PrepList'!$G$2:$G$1500,"")&amp;"",""))</f>
        <v/>
      </c>
      <c r="B9517" s="638" t="str">
        <f>IF($C9517="","",IFERROR(_xlfn.XLOOKUP($C9517,'1.PrepList'!$I$2:$I$1500,'1.PrepList'!$H$2:$H$1500,"")&amp;"",""))</f>
        <v/>
      </c>
      <c r="D9517" s="638" t="str">
        <f>IF($C9517="","",IFERROR(_xlfn.XLOOKUP($C9517,'1.PrepList'!$I$2:$I$1500,'1.PrepList'!$J$2:$J$1500,"")&amp;"",""))</f>
        <v/>
      </c>
      <c r="E9517" s="638" t="str">
        <f>IF($C9517="","",IFERROR(_xlfn.XLOOKUP($C9517,'1.PrepList'!$I$2:$I$1500,'1.PrepList'!$N$2:$N$1500,"")&amp;"",""))</f>
        <v/>
      </c>
      <c r="F9517" s="638" t="str">
        <f>IF($C9517="","",IFERROR(_xlfn.XLOOKUP($C9517,'1.PrepList'!$I$2:$I$1500,'1.PrepList'!$K$2:$K$1500,"")&amp;"",""))</f>
        <v/>
      </c>
      <c r="H9517" s="644" t="str">
        <f>IF($C9517="","",IFERROR(IF(_xlfn.XLOOKUP($C9517,tbl_StartedStatus[Bold ID],tbl_StartedStatus[Started])="Started","Yes",IF(_xlfn.XLOOKUP($C9517,tbl_StartedStatus[Bold ID],tbl_StartedStatus[Started])="No Show","No Show","")),""))</f>
        <v/>
      </c>
    </row>
    <row r="9518" spans="1:8" ht="15" customHeight="1" thickBot="1">
      <c r="A9518" s="38" t="str">
        <f>IF($C9518="","",IFERROR(_xlfn.XLOOKUP($C9518,'1.PrepList'!$I$2:$I$1500,'1.PrepList'!$G$2:$G$1500,"")&amp;"",""))</f>
        <v/>
      </c>
      <c r="B9518" s="638" t="str">
        <f>IF($C9518="","",IFERROR(_xlfn.XLOOKUP($C9518,'1.PrepList'!$I$2:$I$1500,'1.PrepList'!$H$2:$H$1500,"")&amp;"",""))</f>
        <v/>
      </c>
      <c r="D9518" s="638" t="str">
        <f>IF($C9518="","",IFERROR(_xlfn.XLOOKUP($C9518,'1.PrepList'!$I$2:$I$1500,'1.PrepList'!$J$2:$J$1500,"")&amp;"",""))</f>
        <v/>
      </c>
      <c r="E9518" s="638" t="str">
        <f>IF($C9518="","",IFERROR(_xlfn.XLOOKUP($C9518,'1.PrepList'!$I$2:$I$1500,'1.PrepList'!$N$2:$N$1500,"")&amp;"",""))</f>
        <v/>
      </c>
      <c r="F9518" s="638" t="str">
        <f>IF($C9518="","",IFERROR(_xlfn.XLOOKUP($C9518,'1.PrepList'!$I$2:$I$1500,'1.PrepList'!$K$2:$K$1500,"")&amp;"",""))</f>
        <v/>
      </c>
      <c r="H9518" s="644" t="str">
        <f>IF($C9518="","",IFERROR(IF(_xlfn.XLOOKUP($C9518,tbl_StartedStatus[Bold ID],tbl_StartedStatus[Started])="Started","Yes",IF(_xlfn.XLOOKUP($C9518,tbl_StartedStatus[Bold ID],tbl_StartedStatus[Started])="No Show","No Show","")),""))</f>
        <v/>
      </c>
    </row>
    <row r="9519" spans="1:8" ht="15" customHeight="1" thickBot="1">
      <c r="A9519" s="38" t="str">
        <f>IF($C9519="","",IFERROR(_xlfn.XLOOKUP($C9519,'1.PrepList'!$I$2:$I$1500,'1.PrepList'!$G$2:$G$1500,"")&amp;"",""))</f>
        <v/>
      </c>
      <c r="B9519" s="638" t="str">
        <f>IF($C9519="","",IFERROR(_xlfn.XLOOKUP($C9519,'1.PrepList'!$I$2:$I$1500,'1.PrepList'!$H$2:$H$1500,"")&amp;"",""))</f>
        <v/>
      </c>
      <c r="D9519" s="638" t="str">
        <f>IF($C9519="","",IFERROR(_xlfn.XLOOKUP($C9519,'1.PrepList'!$I$2:$I$1500,'1.PrepList'!$J$2:$J$1500,"")&amp;"",""))</f>
        <v/>
      </c>
      <c r="E9519" s="638" t="str">
        <f>IF($C9519="","",IFERROR(_xlfn.XLOOKUP($C9519,'1.PrepList'!$I$2:$I$1500,'1.PrepList'!$N$2:$N$1500,"")&amp;"",""))</f>
        <v/>
      </c>
      <c r="F9519" s="638" t="str">
        <f>IF($C9519="","",IFERROR(_xlfn.XLOOKUP($C9519,'1.PrepList'!$I$2:$I$1500,'1.PrepList'!$K$2:$K$1500,"")&amp;"",""))</f>
        <v/>
      </c>
      <c r="H9519" s="644" t="str">
        <f>IF($C9519="","",IFERROR(IF(_xlfn.XLOOKUP($C9519,tbl_StartedStatus[Bold ID],tbl_StartedStatus[Started])="Started","Yes",IF(_xlfn.XLOOKUP($C9519,tbl_StartedStatus[Bold ID],tbl_StartedStatus[Started])="No Show","No Show","")),""))</f>
        <v/>
      </c>
    </row>
    <row r="9520" spans="1:8" ht="15" customHeight="1" thickBot="1">
      <c r="A9520" s="38" t="str">
        <f>IF($C9520="","",IFERROR(_xlfn.XLOOKUP($C9520,'1.PrepList'!$I$2:$I$1500,'1.PrepList'!$G$2:$G$1500,"")&amp;"",""))</f>
        <v/>
      </c>
      <c r="B9520" s="638" t="str">
        <f>IF($C9520="","",IFERROR(_xlfn.XLOOKUP($C9520,'1.PrepList'!$I$2:$I$1500,'1.PrepList'!$H$2:$H$1500,"")&amp;"",""))</f>
        <v/>
      </c>
      <c r="D9520" s="638" t="str">
        <f>IF($C9520="","",IFERROR(_xlfn.XLOOKUP($C9520,'1.PrepList'!$I$2:$I$1500,'1.PrepList'!$J$2:$J$1500,"")&amp;"",""))</f>
        <v/>
      </c>
      <c r="E9520" s="638" t="str">
        <f>IF($C9520="","",IFERROR(_xlfn.XLOOKUP($C9520,'1.PrepList'!$I$2:$I$1500,'1.PrepList'!$N$2:$N$1500,"")&amp;"",""))</f>
        <v/>
      </c>
      <c r="F9520" s="638" t="str">
        <f>IF($C9520="","",IFERROR(_xlfn.XLOOKUP($C9520,'1.PrepList'!$I$2:$I$1500,'1.PrepList'!$K$2:$K$1500,"")&amp;"",""))</f>
        <v/>
      </c>
      <c r="H9520" s="644" t="str">
        <f>IF($C9520="","",IFERROR(IF(_xlfn.XLOOKUP($C9520,tbl_StartedStatus[Bold ID],tbl_StartedStatus[Started])="Started","Yes",IF(_xlfn.XLOOKUP($C9520,tbl_StartedStatus[Bold ID],tbl_StartedStatus[Started])="No Show","No Show","")),""))</f>
        <v/>
      </c>
    </row>
    <row r="9521" spans="1:8" ht="15" customHeight="1" thickBot="1">
      <c r="A9521" s="38" t="str">
        <f>IF($C9521="","",IFERROR(_xlfn.XLOOKUP($C9521,'1.PrepList'!$I$2:$I$1500,'1.PrepList'!$G$2:$G$1500,"")&amp;"",""))</f>
        <v/>
      </c>
      <c r="B9521" s="638" t="str">
        <f>IF($C9521="","",IFERROR(_xlfn.XLOOKUP($C9521,'1.PrepList'!$I$2:$I$1500,'1.PrepList'!$H$2:$H$1500,"")&amp;"",""))</f>
        <v/>
      </c>
      <c r="D9521" s="638" t="str">
        <f>IF($C9521="","",IFERROR(_xlfn.XLOOKUP($C9521,'1.PrepList'!$I$2:$I$1500,'1.PrepList'!$J$2:$J$1500,"")&amp;"",""))</f>
        <v/>
      </c>
      <c r="E9521" s="638" t="str">
        <f>IF($C9521="","",IFERROR(_xlfn.XLOOKUP($C9521,'1.PrepList'!$I$2:$I$1500,'1.PrepList'!$N$2:$N$1500,"")&amp;"",""))</f>
        <v/>
      </c>
      <c r="F9521" s="638" t="str">
        <f>IF($C9521="","",IFERROR(_xlfn.XLOOKUP($C9521,'1.PrepList'!$I$2:$I$1500,'1.PrepList'!$K$2:$K$1500,"")&amp;"",""))</f>
        <v/>
      </c>
      <c r="H9521" s="644" t="str">
        <f>IF($C9521="","",IFERROR(IF(_xlfn.XLOOKUP($C9521,tbl_StartedStatus[Bold ID],tbl_StartedStatus[Started])="Started","Yes",IF(_xlfn.XLOOKUP($C9521,tbl_StartedStatus[Bold ID],tbl_StartedStatus[Started])="No Show","No Show","")),""))</f>
        <v/>
      </c>
    </row>
    <row r="9522" spans="1:8" ht="15" customHeight="1" thickBot="1">
      <c r="A9522" s="38" t="str">
        <f>IF($C9522="","",IFERROR(_xlfn.XLOOKUP($C9522,'1.PrepList'!$I$2:$I$1500,'1.PrepList'!$G$2:$G$1500,"")&amp;"",""))</f>
        <v/>
      </c>
      <c r="B9522" s="638" t="str">
        <f>IF($C9522="","",IFERROR(_xlfn.XLOOKUP($C9522,'1.PrepList'!$I$2:$I$1500,'1.PrepList'!$H$2:$H$1500,"")&amp;"",""))</f>
        <v/>
      </c>
      <c r="D9522" s="638" t="str">
        <f>IF($C9522="","",IFERROR(_xlfn.XLOOKUP($C9522,'1.PrepList'!$I$2:$I$1500,'1.PrepList'!$J$2:$J$1500,"")&amp;"",""))</f>
        <v/>
      </c>
      <c r="E9522" s="638" t="str">
        <f>IF($C9522="","",IFERROR(_xlfn.XLOOKUP($C9522,'1.PrepList'!$I$2:$I$1500,'1.PrepList'!$N$2:$N$1500,"")&amp;"",""))</f>
        <v/>
      </c>
      <c r="F9522" s="638" t="str">
        <f>IF($C9522="","",IFERROR(_xlfn.XLOOKUP($C9522,'1.PrepList'!$I$2:$I$1500,'1.PrepList'!$K$2:$K$1500,"")&amp;"",""))</f>
        <v/>
      </c>
      <c r="H9522" s="644" t="str">
        <f>IF($C9522="","",IFERROR(IF(_xlfn.XLOOKUP($C9522,tbl_StartedStatus[Bold ID],tbl_StartedStatus[Started])="Started","Yes",IF(_xlfn.XLOOKUP($C9522,tbl_StartedStatus[Bold ID],tbl_StartedStatus[Started])="No Show","No Show","")),""))</f>
        <v/>
      </c>
    </row>
    <row r="9523" spans="1:8" ht="15" customHeight="1" thickBot="1">
      <c r="A9523" s="38" t="str">
        <f>IF($C9523="","",IFERROR(_xlfn.XLOOKUP($C9523,'1.PrepList'!$I$2:$I$1500,'1.PrepList'!$G$2:$G$1500,"")&amp;"",""))</f>
        <v/>
      </c>
      <c r="B9523" s="638" t="str">
        <f>IF($C9523="","",IFERROR(_xlfn.XLOOKUP($C9523,'1.PrepList'!$I$2:$I$1500,'1.PrepList'!$H$2:$H$1500,"")&amp;"",""))</f>
        <v/>
      </c>
      <c r="D9523" s="638" t="str">
        <f>IF($C9523="","",IFERROR(_xlfn.XLOOKUP($C9523,'1.PrepList'!$I$2:$I$1500,'1.PrepList'!$J$2:$J$1500,"")&amp;"",""))</f>
        <v/>
      </c>
      <c r="E9523" s="638" t="str">
        <f>IF($C9523="","",IFERROR(_xlfn.XLOOKUP($C9523,'1.PrepList'!$I$2:$I$1500,'1.PrepList'!$N$2:$N$1500,"")&amp;"",""))</f>
        <v/>
      </c>
      <c r="F9523" s="638" t="str">
        <f>IF($C9523="","",IFERROR(_xlfn.XLOOKUP($C9523,'1.PrepList'!$I$2:$I$1500,'1.PrepList'!$K$2:$K$1500,"")&amp;"",""))</f>
        <v/>
      </c>
      <c r="H9523" s="644" t="str">
        <f>IF($C9523="","",IFERROR(IF(_xlfn.XLOOKUP($C9523,tbl_StartedStatus[Bold ID],tbl_StartedStatus[Started])="Started","Yes",IF(_xlfn.XLOOKUP($C9523,tbl_StartedStatus[Bold ID],tbl_StartedStatus[Started])="No Show","No Show","")),""))</f>
        <v/>
      </c>
    </row>
    <row r="9524" spans="1:8" ht="15" customHeight="1" thickBot="1">
      <c r="A9524" s="38" t="str">
        <f>IF($C9524="","",IFERROR(_xlfn.XLOOKUP($C9524,'1.PrepList'!$I$2:$I$1500,'1.PrepList'!$G$2:$G$1500,"")&amp;"",""))</f>
        <v/>
      </c>
      <c r="B9524" s="638" t="str">
        <f>IF($C9524="","",IFERROR(_xlfn.XLOOKUP($C9524,'1.PrepList'!$I$2:$I$1500,'1.PrepList'!$H$2:$H$1500,"")&amp;"",""))</f>
        <v/>
      </c>
      <c r="D9524" s="638" t="str">
        <f>IF($C9524="","",IFERROR(_xlfn.XLOOKUP($C9524,'1.PrepList'!$I$2:$I$1500,'1.PrepList'!$J$2:$J$1500,"")&amp;"",""))</f>
        <v/>
      </c>
      <c r="E9524" s="638" t="str">
        <f>IF($C9524="","",IFERROR(_xlfn.XLOOKUP($C9524,'1.PrepList'!$I$2:$I$1500,'1.PrepList'!$N$2:$N$1500,"")&amp;"",""))</f>
        <v/>
      </c>
      <c r="F9524" s="638" t="str">
        <f>IF($C9524="","",IFERROR(_xlfn.XLOOKUP($C9524,'1.PrepList'!$I$2:$I$1500,'1.PrepList'!$K$2:$K$1500,"")&amp;"",""))</f>
        <v/>
      </c>
      <c r="H9524" s="644" t="str">
        <f>IF($C9524="","",IFERROR(IF(_xlfn.XLOOKUP($C9524,tbl_StartedStatus[Bold ID],tbl_StartedStatus[Started])="Started","Yes",IF(_xlfn.XLOOKUP($C9524,tbl_StartedStatus[Bold ID],tbl_StartedStatus[Started])="No Show","No Show","")),""))</f>
        <v/>
      </c>
    </row>
    <row r="9525" spans="1:8" ht="15" customHeight="1" thickBot="1">
      <c r="A9525" s="38" t="str">
        <f>IF($C9525="","",IFERROR(_xlfn.XLOOKUP($C9525,'1.PrepList'!$I$2:$I$1500,'1.PrepList'!$G$2:$G$1500,"")&amp;"",""))</f>
        <v/>
      </c>
      <c r="B9525" s="638" t="str">
        <f>IF($C9525="","",IFERROR(_xlfn.XLOOKUP($C9525,'1.PrepList'!$I$2:$I$1500,'1.PrepList'!$H$2:$H$1500,"")&amp;"",""))</f>
        <v/>
      </c>
      <c r="D9525" s="638" t="str">
        <f>IF($C9525="","",IFERROR(_xlfn.XLOOKUP($C9525,'1.PrepList'!$I$2:$I$1500,'1.PrepList'!$J$2:$J$1500,"")&amp;"",""))</f>
        <v/>
      </c>
      <c r="E9525" s="638" t="str">
        <f>IF($C9525="","",IFERROR(_xlfn.XLOOKUP($C9525,'1.PrepList'!$I$2:$I$1500,'1.PrepList'!$N$2:$N$1500,"")&amp;"",""))</f>
        <v/>
      </c>
      <c r="F9525" s="638" t="str">
        <f>IF($C9525="","",IFERROR(_xlfn.XLOOKUP($C9525,'1.PrepList'!$I$2:$I$1500,'1.PrepList'!$K$2:$K$1500,"")&amp;"",""))</f>
        <v/>
      </c>
      <c r="H9525" s="644" t="str">
        <f>IF($C9525="","",IFERROR(IF(_xlfn.XLOOKUP($C9525,tbl_StartedStatus[Bold ID],tbl_StartedStatus[Started])="Started","Yes",IF(_xlfn.XLOOKUP($C9525,tbl_StartedStatus[Bold ID],tbl_StartedStatus[Started])="No Show","No Show","")),""))</f>
        <v/>
      </c>
    </row>
    <row r="9526" spans="1:8" ht="15" customHeight="1" thickBot="1">
      <c r="A9526" s="38" t="str">
        <f>IF($C9526="","",IFERROR(_xlfn.XLOOKUP($C9526,'1.PrepList'!$I$2:$I$1500,'1.PrepList'!$G$2:$G$1500,"")&amp;"",""))</f>
        <v/>
      </c>
      <c r="B9526" s="638" t="str">
        <f>IF($C9526="","",IFERROR(_xlfn.XLOOKUP($C9526,'1.PrepList'!$I$2:$I$1500,'1.PrepList'!$H$2:$H$1500,"")&amp;"",""))</f>
        <v/>
      </c>
      <c r="D9526" s="638" t="str">
        <f>IF($C9526="","",IFERROR(_xlfn.XLOOKUP($C9526,'1.PrepList'!$I$2:$I$1500,'1.PrepList'!$J$2:$J$1500,"")&amp;"",""))</f>
        <v/>
      </c>
      <c r="E9526" s="638" t="str">
        <f>IF($C9526="","",IFERROR(_xlfn.XLOOKUP($C9526,'1.PrepList'!$I$2:$I$1500,'1.PrepList'!$N$2:$N$1500,"")&amp;"",""))</f>
        <v/>
      </c>
      <c r="F9526" s="638" t="str">
        <f>IF($C9526="","",IFERROR(_xlfn.XLOOKUP($C9526,'1.PrepList'!$I$2:$I$1500,'1.PrepList'!$K$2:$K$1500,"")&amp;"",""))</f>
        <v/>
      </c>
      <c r="H9526" s="644" t="str">
        <f>IF($C9526="","",IFERROR(IF(_xlfn.XLOOKUP($C9526,tbl_StartedStatus[Bold ID],tbl_StartedStatus[Started])="Started","Yes",IF(_xlfn.XLOOKUP($C9526,tbl_StartedStatus[Bold ID],tbl_StartedStatus[Started])="No Show","No Show","")),""))</f>
        <v/>
      </c>
    </row>
    <row r="9527" spans="1:8" ht="15" customHeight="1" thickBot="1">
      <c r="A9527" s="38" t="str">
        <f>IF($C9527="","",IFERROR(_xlfn.XLOOKUP($C9527,'1.PrepList'!$I$2:$I$1500,'1.PrepList'!$G$2:$G$1500,"")&amp;"",""))</f>
        <v/>
      </c>
      <c r="B9527" s="638" t="str">
        <f>IF($C9527="","",IFERROR(_xlfn.XLOOKUP($C9527,'1.PrepList'!$I$2:$I$1500,'1.PrepList'!$H$2:$H$1500,"")&amp;"",""))</f>
        <v/>
      </c>
      <c r="D9527" s="638" t="str">
        <f>IF($C9527="","",IFERROR(_xlfn.XLOOKUP($C9527,'1.PrepList'!$I$2:$I$1500,'1.PrepList'!$J$2:$J$1500,"")&amp;"",""))</f>
        <v/>
      </c>
      <c r="E9527" s="638" t="str">
        <f>IF($C9527="","",IFERROR(_xlfn.XLOOKUP($C9527,'1.PrepList'!$I$2:$I$1500,'1.PrepList'!$N$2:$N$1500,"")&amp;"",""))</f>
        <v/>
      </c>
      <c r="F9527" s="638" t="str">
        <f>IF($C9527="","",IFERROR(_xlfn.XLOOKUP($C9527,'1.PrepList'!$I$2:$I$1500,'1.PrepList'!$K$2:$K$1500,"")&amp;"",""))</f>
        <v/>
      </c>
      <c r="H9527" s="644" t="str">
        <f>IF($C9527="","",IFERROR(IF(_xlfn.XLOOKUP($C9527,tbl_StartedStatus[Bold ID],tbl_StartedStatus[Started])="Started","Yes",IF(_xlfn.XLOOKUP($C9527,tbl_StartedStatus[Bold ID],tbl_StartedStatus[Started])="No Show","No Show","")),""))</f>
        <v/>
      </c>
    </row>
    <row r="9528" spans="1:8" ht="15" customHeight="1" thickBot="1">
      <c r="A9528" s="38" t="str">
        <f>IF($C9528="","",IFERROR(_xlfn.XLOOKUP($C9528,'1.PrepList'!$I$2:$I$1500,'1.PrepList'!$G$2:$G$1500,"")&amp;"",""))</f>
        <v/>
      </c>
      <c r="B9528" s="638" t="str">
        <f>IF($C9528="","",IFERROR(_xlfn.XLOOKUP($C9528,'1.PrepList'!$I$2:$I$1500,'1.PrepList'!$H$2:$H$1500,"")&amp;"",""))</f>
        <v/>
      </c>
      <c r="D9528" s="638" t="str">
        <f>IF($C9528="","",IFERROR(_xlfn.XLOOKUP($C9528,'1.PrepList'!$I$2:$I$1500,'1.PrepList'!$J$2:$J$1500,"")&amp;"",""))</f>
        <v/>
      </c>
      <c r="E9528" s="638" t="str">
        <f>IF($C9528="","",IFERROR(_xlfn.XLOOKUP($C9528,'1.PrepList'!$I$2:$I$1500,'1.PrepList'!$N$2:$N$1500,"")&amp;"",""))</f>
        <v/>
      </c>
      <c r="F9528" s="638" t="str">
        <f>IF($C9528="","",IFERROR(_xlfn.XLOOKUP($C9528,'1.PrepList'!$I$2:$I$1500,'1.PrepList'!$K$2:$K$1500,"")&amp;"",""))</f>
        <v/>
      </c>
      <c r="H9528" s="644" t="str">
        <f>IF($C9528="","",IFERROR(IF(_xlfn.XLOOKUP($C9528,tbl_StartedStatus[Bold ID],tbl_StartedStatus[Started])="Started","Yes",IF(_xlfn.XLOOKUP($C9528,tbl_StartedStatus[Bold ID],tbl_StartedStatus[Started])="No Show","No Show","")),""))</f>
        <v/>
      </c>
    </row>
    <row r="9529" spans="1:8" ht="15" customHeight="1" thickBot="1">
      <c r="A9529" s="38" t="str">
        <f>IF($C9529="","",IFERROR(_xlfn.XLOOKUP($C9529,'1.PrepList'!$I$2:$I$1500,'1.PrepList'!$G$2:$G$1500,"")&amp;"",""))</f>
        <v/>
      </c>
      <c r="B9529" s="638" t="str">
        <f>IF($C9529="","",IFERROR(_xlfn.XLOOKUP($C9529,'1.PrepList'!$I$2:$I$1500,'1.PrepList'!$H$2:$H$1500,"")&amp;"",""))</f>
        <v/>
      </c>
      <c r="D9529" s="638" t="str">
        <f>IF($C9529="","",IFERROR(_xlfn.XLOOKUP($C9529,'1.PrepList'!$I$2:$I$1500,'1.PrepList'!$J$2:$J$1500,"")&amp;"",""))</f>
        <v/>
      </c>
      <c r="E9529" s="638" t="str">
        <f>IF($C9529="","",IFERROR(_xlfn.XLOOKUP($C9529,'1.PrepList'!$I$2:$I$1500,'1.PrepList'!$N$2:$N$1500,"")&amp;"",""))</f>
        <v/>
      </c>
      <c r="F9529" s="638" t="str">
        <f>IF($C9529="","",IFERROR(_xlfn.XLOOKUP($C9529,'1.PrepList'!$I$2:$I$1500,'1.PrepList'!$K$2:$K$1500,"")&amp;"",""))</f>
        <v/>
      </c>
      <c r="H9529" s="644" t="str">
        <f>IF($C9529="","",IFERROR(IF(_xlfn.XLOOKUP($C9529,tbl_StartedStatus[Bold ID],tbl_StartedStatus[Started])="Started","Yes",IF(_xlfn.XLOOKUP($C9529,tbl_StartedStatus[Bold ID],tbl_StartedStatus[Started])="No Show","No Show","")),""))</f>
        <v/>
      </c>
    </row>
    <row r="9530" spans="1:8" ht="15" customHeight="1" thickBot="1">
      <c r="A9530" s="38" t="str">
        <f>IF($C9530="","",IFERROR(_xlfn.XLOOKUP($C9530,'1.PrepList'!$I$2:$I$1500,'1.PrepList'!$G$2:$G$1500,"")&amp;"",""))</f>
        <v/>
      </c>
      <c r="B9530" s="638" t="str">
        <f>IF($C9530="","",IFERROR(_xlfn.XLOOKUP($C9530,'1.PrepList'!$I$2:$I$1500,'1.PrepList'!$H$2:$H$1500,"")&amp;"",""))</f>
        <v/>
      </c>
      <c r="D9530" s="638" t="str">
        <f>IF($C9530="","",IFERROR(_xlfn.XLOOKUP($C9530,'1.PrepList'!$I$2:$I$1500,'1.PrepList'!$J$2:$J$1500,"")&amp;"",""))</f>
        <v/>
      </c>
      <c r="E9530" s="638" t="str">
        <f>IF($C9530="","",IFERROR(_xlfn.XLOOKUP($C9530,'1.PrepList'!$I$2:$I$1500,'1.PrepList'!$N$2:$N$1500,"")&amp;"",""))</f>
        <v/>
      </c>
      <c r="F9530" s="638" t="str">
        <f>IF($C9530="","",IFERROR(_xlfn.XLOOKUP($C9530,'1.PrepList'!$I$2:$I$1500,'1.PrepList'!$K$2:$K$1500,"")&amp;"",""))</f>
        <v/>
      </c>
      <c r="H9530" s="644" t="str">
        <f>IF($C9530="","",IFERROR(IF(_xlfn.XLOOKUP($C9530,tbl_StartedStatus[Bold ID],tbl_StartedStatus[Started])="Started","Yes",IF(_xlfn.XLOOKUP($C9530,tbl_StartedStatus[Bold ID],tbl_StartedStatus[Started])="No Show","No Show","")),""))</f>
        <v/>
      </c>
    </row>
    <row r="9531" spans="1:8" ht="15" customHeight="1" thickBot="1">
      <c r="A9531" s="38" t="str">
        <f>IF($C9531="","",IFERROR(_xlfn.XLOOKUP($C9531,'1.PrepList'!$I$2:$I$1500,'1.PrepList'!$G$2:$G$1500,"")&amp;"",""))</f>
        <v/>
      </c>
      <c r="B9531" s="638" t="str">
        <f>IF($C9531="","",IFERROR(_xlfn.XLOOKUP($C9531,'1.PrepList'!$I$2:$I$1500,'1.PrepList'!$H$2:$H$1500,"")&amp;"",""))</f>
        <v/>
      </c>
      <c r="D9531" s="638" t="str">
        <f>IF($C9531="","",IFERROR(_xlfn.XLOOKUP($C9531,'1.PrepList'!$I$2:$I$1500,'1.PrepList'!$J$2:$J$1500,"")&amp;"",""))</f>
        <v/>
      </c>
      <c r="E9531" s="638" t="str">
        <f>IF($C9531="","",IFERROR(_xlfn.XLOOKUP($C9531,'1.PrepList'!$I$2:$I$1500,'1.PrepList'!$N$2:$N$1500,"")&amp;"",""))</f>
        <v/>
      </c>
      <c r="F9531" s="638" t="str">
        <f>IF($C9531="","",IFERROR(_xlfn.XLOOKUP($C9531,'1.PrepList'!$I$2:$I$1500,'1.PrepList'!$K$2:$K$1500,"")&amp;"",""))</f>
        <v/>
      </c>
      <c r="H9531" s="644" t="str">
        <f>IF($C9531="","",IFERROR(IF(_xlfn.XLOOKUP($C9531,tbl_StartedStatus[Bold ID],tbl_StartedStatus[Started])="Started","Yes",IF(_xlfn.XLOOKUP($C9531,tbl_StartedStatus[Bold ID],tbl_StartedStatus[Started])="No Show","No Show","")),""))</f>
        <v/>
      </c>
    </row>
    <row r="9532" spans="1:8" ht="15" customHeight="1" thickBot="1">
      <c r="A9532" s="38" t="str">
        <f>IF($C9532="","",IFERROR(_xlfn.XLOOKUP($C9532,'1.PrepList'!$I$2:$I$1500,'1.PrepList'!$G$2:$G$1500,"")&amp;"",""))</f>
        <v/>
      </c>
      <c r="B9532" s="638" t="str">
        <f>IF($C9532="","",IFERROR(_xlfn.XLOOKUP($C9532,'1.PrepList'!$I$2:$I$1500,'1.PrepList'!$H$2:$H$1500,"")&amp;"",""))</f>
        <v/>
      </c>
      <c r="D9532" s="638" t="str">
        <f>IF($C9532="","",IFERROR(_xlfn.XLOOKUP($C9532,'1.PrepList'!$I$2:$I$1500,'1.PrepList'!$J$2:$J$1500,"")&amp;"",""))</f>
        <v/>
      </c>
      <c r="E9532" s="638" t="str">
        <f>IF($C9532="","",IFERROR(_xlfn.XLOOKUP($C9532,'1.PrepList'!$I$2:$I$1500,'1.PrepList'!$N$2:$N$1500,"")&amp;"",""))</f>
        <v/>
      </c>
      <c r="F9532" s="638" t="str">
        <f>IF($C9532="","",IFERROR(_xlfn.XLOOKUP($C9532,'1.PrepList'!$I$2:$I$1500,'1.PrepList'!$K$2:$K$1500,"")&amp;"",""))</f>
        <v/>
      </c>
      <c r="H9532" s="644" t="str">
        <f>IF($C9532="","",IFERROR(IF(_xlfn.XLOOKUP($C9532,tbl_StartedStatus[Bold ID],tbl_StartedStatus[Started])="Started","Yes",IF(_xlfn.XLOOKUP($C9532,tbl_StartedStatus[Bold ID],tbl_StartedStatus[Started])="No Show","No Show","")),""))</f>
        <v/>
      </c>
    </row>
    <row r="9533" spans="1:8" ht="15" customHeight="1" thickBot="1">
      <c r="A9533" s="38" t="str">
        <f>IF($C9533="","",IFERROR(_xlfn.XLOOKUP($C9533,'1.PrepList'!$I$2:$I$1500,'1.PrepList'!$G$2:$G$1500,"")&amp;"",""))</f>
        <v/>
      </c>
      <c r="B9533" s="638" t="str">
        <f>IF($C9533="","",IFERROR(_xlfn.XLOOKUP($C9533,'1.PrepList'!$I$2:$I$1500,'1.PrepList'!$H$2:$H$1500,"")&amp;"",""))</f>
        <v/>
      </c>
      <c r="D9533" s="638" t="str">
        <f>IF($C9533="","",IFERROR(_xlfn.XLOOKUP($C9533,'1.PrepList'!$I$2:$I$1500,'1.PrepList'!$J$2:$J$1500,"")&amp;"",""))</f>
        <v/>
      </c>
      <c r="E9533" s="638" t="str">
        <f>IF($C9533="","",IFERROR(_xlfn.XLOOKUP($C9533,'1.PrepList'!$I$2:$I$1500,'1.PrepList'!$N$2:$N$1500,"")&amp;"",""))</f>
        <v/>
      </c>
      <c r="F9533" s="638" t="str">
        <f>IF($C9533="","",IFERROR(_xlfn.XLOOKUP($C9533,'1.PrepList'!$I$2:$I$1500,'1.PrepList'!$K$2:$K$1500,"")&amp;"",""))</f>
        <v/>
      </c>
      <c r="H9533" s="644" t="str">
        <f>IF($C9533="","",IFERROR(IF(_xlfn.XLOOKUP($C9533,tbl_StartedStatus[Bold ID],tbl_StartedStatus[Started])="Started","Yes",IF(_xlfn.XLOOKUP($C9533,tbl_StartedStatus[Bold ID],tbl_StartedStatus[Started])="No Show","No Show","")),""))</f>
        <v/>
      </c>
    </row>
    <row r="9534" spans="1:8" ht="15" customHeight="1" thickBot="1">
      <c r="A9534" s="38" t="str">
        <f>IF($C9534="","",IFERROR(_xlfn.XLOOKUP($C9534,'1.PrepList'!$I$2:$I$1500,'1.PrepList'!$G$2:$G$1500,"")&amp;"",""))</f>
        <v/>
      </c>
      <c r="B9534" s="638" t="str">
        <f>IF($C9534="","",IFERROR(_xlfn.XLOOKUP($C9534,'1.PrepList'!$I$2:$I$1500,'1.PrepList'!$H$2:$H$1500,"")&amp;"",""))</f>
        <v/>
      </c>
      <c r="D9534" s="638" t="str">
        <f>IF($C9534="","",IFERROR(_xlfn.XLOOKUP($C9534,'1.PrepList'!$I$2:$I$1500,'1.PrepList'!$J$2:$J$1500,"")&amp;"",""))</f>
        <v/>
      </c>
      <c r="E9534" s="638" t="str">
        <f>IF($C9534="","",IFERROR(_xlfn.XLOOKUP($C9534,'1.PrepList'!$I$2:$I$1500,'1.PrepList'!$N$2:$N$1500,"")&amp;"",""))</f>
        <v/>
      </c>
      <c r="F9534" s="638" t="str">
        <f>IF($C9534="","",IFERROR(_xlfn.XLOOKUP($C9534,'1.PrepList'!$I$2:$I$1500,'1.PrepList'!$K$2:$K$1500,"")&amp;"",""))</f>
        <v/>
      </c>
      <c r="H9534" s="644" t="str">
        <f>IF($C9534="","",IFERROR(IF(_xlfn.XLOOKUP($C9534,tbl_StartedStatus[Bold ID],tbl_StartedStatus[Started])="Started","Yes",IF(_xlfn.XLOOKUP($C9534,tbl_StartedStatus[Bold ID],tbl_StartedStatus[Started])="No Show","No Show","")),""))</f>
        <v/>
      </c>
    </row>
    <row r="9535" spans="1:8" ht="15" customHeight="1" thickBot="1">
      <c r="A9535" s="38" t="str">
        <f>IF($C9535="","",IFERROR(_xlfn.XLOOKUP($C9535,'1.PrepList'!$I$2:$I$1500,'1.PrepList'!$G$2:$G$1500,"")&amp;"",""))</f>
        <v/>
      </c>
      <c r="B9535" s="638" t="str">
        <f>IF($C9535="","",IFERROR(_xlfn.XLOOKUP($C9535,'1.PrepList'!$I$2:$I$1500,'1.PrepList'!$H$2:$H$1500,"")&amp;"",""))</f>
        <v/>
      </c>
      <c r="D9535" s="638" t="str">
        <f>IF($C9535="","",IFERROR(_xlfn.XLOOKUP($C9535,'1.PrepList'!$I$2:$I$1500,'1.PrepList'!$J$2:$J$1500,"")&amp;"",""))</f>
        <v/>
      </c>
      <c r="E9535" s="638" t="str">
        <f>IF($C9535="","",IFERROR(_xlfn.XLOOKUP($C9535,'1.PrepList'!$I$2:$I$1500,'1.PrepList'!$N$2:$N$1500,"")&amp;"",""))</f>
        <v/>
      </c>
      <c r="F9535" s="638" t="str">
        <f>IF($C9535="","",IFERROR(_xlfn.XLOOKUP($C9535,'1.PrepList'!$I$2:$I$1500,'1.PrepList'!$K$2:$K$1500,"")&amp;"",""))</f>
        <v/>
      </c>
      <c r="H9535" s="644" t="str">
        <f>IF($C9535="","",IFERROR(IF(_xlfn.XLOOKUP($C9535,tbl_StartedStatus[Bold ID],tbl_StartedStatus[Started])="Started","Yes",IF(_xlfn.XLOOKUP($C9535,tbl_StartedStatus[Bold ID],tbl_StartedStatus[Started])="No Show","No Show","")),""))</f>
        <v/>
      </c>
    </row>
    <row r="9536" spans="1:8" ht="15" customHeight="1" thickBot="1">
      <c r="A9536" s="38" t="str">
        <f>IF($C9536="","",IFERROR(_xlfn.XLOOKUP($C9536,'1.PrepList'!$I$2:$I$1500,'1.PrepList'!$G$2:$G$1500,"")&amp;"",""))</f>
        <v/>
      </c>
      <c r="B9536" s="638" t="str">
        <f>IF($C9536="","",IFERROR(_xlfn.XLOOKUP($C9536,'1.PrepList'!$I$2:$I$1500,'1.PrepList'!$H$2:$H$1500,"")&amp;"",""))</f>
        <v/>
      </c>
      <c r="D9536" s="638" t="str">
        <f>IF($C9536="","",IFERROR(_xlfn.XLOOKUP($C9536,'1.PrepList'!$I$2:$I$1500,'1.PrepList'!$J$2:$J$1500,"")&amp;"",""))</f>
        <v/>
      </c>
      <c r="E9536" s="638" t="str">
        <f>IF($C9536="","",IFERROR(_xlfn.XLOOKUP($C9536,'1.PrepList'!$I$2:$I$1500,'1.PrepList'!$N$2:$N$1500,"")&amp;"",""))</f>
        <v/>
      </c>
      <c r="F9536" s="638" t="str">
        <f>IF($C9536="","",IFERROR(_xlfn.XLOOKUP($C9536,'1.PrepList'!$I$2:$I$1500,'1.PrepList'!$K$2:$K$1500,"")&amp;"",""))</f>
        <v/>
      </c>
      <c r="H9536" s="644" t="str">
        <f>IF($C9536="","",IFERROR(IF(_xlfn.XLOOKUP($C9536,tbl_StartedStatus[Bold ID],tbl_StartedStatus[Started])="Started","Yes",IF(_xlfn.XLOOKUP($C9536,tbl_StartedStatus[Bold ID],tbl_StartedStatus[Started])="No Show","No Show","")),""))</f>
        <v/>
      </c>
    </row>
    <row r="9537" spans="1:8" ht="15" customHeight="1" thickBot="1">
      <c r="A9537" s="38" t="str">
        <f>IF($C9537="","",IFERROR(_xlfn.XLOOKUP($C9537,'1.PrepList'!$I$2:$I$1500,'1.PrepList'!$G$2:$G$1500,"")&amp;"",""))</f>
        <v/>
      </c>
      <c r="B9537" s="638" t="str">
        <f>IF($C9537="","",IFERROR(_xlfn.XLOOKUP($C9537,'1.PrepList'!$I$2:$I$1500,'1.PrepList'!$H$2:$H$1500,"")&amp;"",""))</f>
        <v/>
      </c>
      <c r="D9537" s="638" t="str">
        <f>IF($C9537="","",IFERROR(_xlfn.XLOOKUP($C9537,'1.PrepList'!$I$2:$I$1500,'1.PrepList'!$J$2:$J$1500,"")&amp;"",""))</f>
        <v/>
      </c>
      <c r="E9537" s="638" t="str">
        <f>IF($C9537="","",IFERROR(_xlfn.XLOOKUP($C9537,'1.PrepList'!$I$2:$I$1500,'1.PrepList'!$N$2:$N$1500,"")&amp;"",""))</f>
        <v/>
      </c>
      <c r="F9537" s="638" t="str">
        <f>IF($C9537="","",IFERROR(_xlfn.XLOOKUP($C9537,'1.PrepList'!$I$2:$I$1500,'1.PrepList'!$K$2:$K$1500,"")&amp;"",""))</f>
        <v/>
      </c>
      <c r="H9537" s="644" t="str">
        <f>IF($C9537="","",IFERROR(IF(_xlfn.XLOOKUP($C9537,tbl_StartedStatus[Bold ID],tbl_StartedStatus[Started])="Started","Yes",IF(_xlfn.XLOOKUP($C9537,tbl_StartedStatus[Bold ID],tbl_StartedStatus[Started])="No Show","No Show","")),""))</f>
        <v/>
      </c>
    </row>
    <row r="9538" spans="1:8" ht="15" customHeight="1" thickBot="1">
      <c r="A9538" s="38" t="str">
        <f>IF($C9538="","",IFERROR(_xlfn.XLOOKUP($C9538,'1.PrepList'!$I$2:$I$1500,'1.PrepList'!$G$2:$G$1500,"")&amp;"",""))</f>
        <v/>
      </c>
      <c r="B9538" s="638" t="str">
        <f>IF($C9538="","",IFERROR(_xlfn.XLOOKUP($C9538,'1.PrepList'!$I$2:$I$1500,'1.PrepList'!$H$2:$H$1500,"")&amp;"",""))</f>
        <v/>
      </c>
      <c r="D9538" s="638" t="str">
        <f>IF($C9538="","",IFERROR(_xlfn.XLOOKUP($C9538,'1.PrepList'!$I$2:$I$1500,'1.PrepList'!$J$2:$J$1500,"")&amp;"",""))</f>
        <v/>
      </c>
      <c r="E9538" s="638" t="str">
        <f>IF($C9538="","",IFERROR(_xlfn.XLOOKUP($C9538,'1.PrepList'!$I$2:$I$1500,'1.PrepList'!$N$2:$N$1500,"")&amp;"",""))</f>
        <v/>
      </c>
      <c r="F9538" s="638" t="str">
        <f>IF($C9538="","",IFERROR(_xlfn.XLOOKUP($C9538,'1.PrepList'!$I$2:$I$1500,'1.PrepList'!$K$2:$K$1500,"")&amp;"",""))</f>
        <v/>
      </c>
      <c r="H9538" s="644" t="str">
        <f>IF($C9538="","",IFERROR(IF(_xlfn.XLOOKUP($C9538,tbl_StartedStatus[Bold ID],tbl_StartedStatus[Started])="Started","Yes",IF(_xlfn.XLOOKUP($C9538,tbl_StartedStatus[Bold ID],tbl_StartedStatus[Started])="No Show","No Show","")),""))</f>
        <v/>
      </c>
    </row>
    <row r="9539" spans="1:8" ht="15" customHeight="1" thickBot="1">
      <c r="A9539" s="38" t="str">
        <f>IF($C9539="","",IFERROR(_xlfn.XLOOKUP($C9539,'1.PrepList'!$I$2:$I$1500,'1.PrepList'!$G$2:$G$1500,"")&amp;"",""))</f>
        <v/>
      </c>
      <c r="B9539" s="638" t="str">
        <f>IF($C9539="","",IFERROR(_xlfn.XLOOKUP($C9539,'1.PrepList'!$I$2:$I$1500,'1.PrepList'!$H$2:$H$1500,"")&amp;"",""))</f>
        <v/>
      </c>
      <c r="D9539" s="638" t="str">
        <f>IF($C9539="","",IFERROR(_xlfn.XLOOKUP($C9539,'1.PrepList'!$I$2:$I$1500,'1.PrepList'!$J$2:$J$1500,"")&amp;"",""))</f>
        <v/>
      </c>
      <c r="E9539" s="638" t="str">
        <f>IF($C9539="","",IFERROR(_xlfn.XLOOKUP($C9539,'1.PrepList'!$I$2:$I$1500,'1.PrepList'!$N$2:$N$1500,"")&amp;"",""))</f>
        <v/>
      </c>
      <c r="F9539" s="638" t="str">
        <f>IF($C9539="","",IFERROR(_xlfn.XLOOKUP($C9539,'1.PrepList'!$I$2:$I$1500,'1.PrepList'!$K$2:$K$1500,"")&amp;"",""))</f>
        <v/>
      </c>
      <c r="H9539" s="644" t="str">
        <f>IF($C9539="","",IFERROR(IF(_xlfn.XLOOKUP($C9539,tbl_StartedStatus[Bold ID],tbl_StartedStatus[Started])="Started","Yes",IF(_xlfn.XLOOKUP($C9539,tbl_StartedStatus[Bold ID],tbl_StartedStatus[Started])="No Show","No Show","")),""))</f>
        <v/>
      </c>
    </row>
    <row r="9540" spans="1:8" ht="15" customHeight="1" thickBot="1">
      <c r="A9540" s="38" t="str">
        <f>IF($C9540="","",IFERROR(_xlfn.XLOOKUP($C9540,'1.PrepList'!$I$2:$I$1500,'1.PrepList'!$G$2:$G$1500,"")&amp;"",""))</f>
        <v/>
      </c>
      <c r="B9540" s="638" t="str">
        <f>IF($C9540="","",IFERROR(_xlfn.XLOOKUP($C9540,'1.PrepList'!$I$2:$I$1500,'1.PrepList'!$H$2:$H$1500,"")&amp;"",""))</f>
        <v/>
      </c>
      <c r="D9540" s="638" t="str">
        <f>IF($C9540="","",IFERROR(_xlfn.XLOOKUP($C9540,'1.PrepList'!$I$2:$I$1500,'1.PrepList'!$J$2:$J$1500,"")&amp;"",""))</f>
        <v/>
      </c>
      <c r="E9540" s="638" t="str">
        <f>IF($C9540="","",IFERROR(_xlfn.XLOOKUP($C9540,'1.PrepList'!$I$2:$I$1500,'1.PrepList'!$N$2:$N$1500,"")&amp;"",""))</f>
        <v/>
      </c>
      <c r="F9540" s="638" t="str">
        <f>IF($C9540="","",IFERROR(_xlfn.XLOOKUP($C9540,'1.PrepList'!$I$2:$I$1500,'1.PrepList'!$K$2:$K$1500,"")&amp;"",""))</f>
        <v/>
      </c>
      <c r="H9540" s="644" t="str">
        <f>IF($C9540="","",IFERROR(IF(_xlfn.XLOOKUP($C9540,tbl_StartedStatus[Bold ID],tbl_StartedStatus[Started])="Started","Yes",IF(_xlfn.XLOOKUP($C9540,tbl_StartedStatus[Bold ID],tbl_StartedStatus[Started])="No Show","No Show","")),""))</f>
        <v/>
      </c>
    </row>
    <row r="9541" spans="1:8" ht="15" customHeight="1" thickBot="1">
      <c r="A9541" s="38" t="str">
        <f>IF($C9541="","",IFERROR(_xlfn.XLOOKUP($C9541,'1.PrepList'!$I$2:$I$1500,'1.PrepList'!$G$2:$G$1500,"")&amp;"",""))</f>
        <v/>
      </c>
      <c r="B9541" s="638" t="str">
        <f>IF($C9541="","",IFERROR(_xlfn.XLOOKUP($C9541,'1.PrepList'!$I$2:$I$1500,'1.PrepList'!$H$2:$H$1500,"")&amp;"",""))</f>
        <v/>
      </c>
      <c r="D9541" s="638" t="str">
        <f>IF($C9541="","",IFERROR(_xlfn.XLOOKUP($C9541,'1.PrepList'!$I$2:$I$1500,'1.PrepList'!$J$2:$J$1500,"")&amp;"",""))</f>
        <v/>
      </c>
      <c r="E9541" s="638" t="str">
        <f>IF($C9541="","",IFERROR(_xlfn.XLOOKUP($C9541,'1.PrepList'!$I$2:$I$1500,'1.PrepList'!$N$2:$N$1500,"")&amp;"",""))</f>
        <v/>
      </c>
      <c r="F9541" s="638" t="str">
        <f>IF($C9541="","",IFERROR(_xlfn.XLOOKUP($C9541,'1.PrepList'!$I$2:$I$1500,'1.PrepList'!$K$2:$K$1500,"")&amp;"",""))</f>
        <v/>
      </c>
      <c r="H9541" s="644" t="str">
        <f>IF($C9541="","",IFERROR(IF(_xlfn.XLOOKUP($C9541,tbl_StartedStatus[Bold ID],tbl_StartedStatus[Started])="Started","Yes",IF(_xlfn.XLOOKUP($C9541,tbl_StartedStatus[Bold ID],tbl_StartedStatus[Started])="No Show","No Show","")),""))</f>
        <v/>
      </c>
    </row>
    <row r="9542" spans="1:8" ht="15" customHeight="1" thickBot="1">
      <c r="A9542" s="38" t="str">
        <f>IF($C9542="","",IFERROR(_xlfn.XLOOKUP($C9542,'1.PrepList'!$I$2:$I$1500,'1.PrepList'!$G$2:$G$1500,"")&amp;"",""))</f>
        <v/>
      </c>
      <c r="B9542" s="638" t="str">
        <f>IF($C9542="","",IFERROR(_xlfn.XLOOKUP($C9542,'1.PrepList'!$I$2:$I$1500,'1.PrepList'!$H$2:$H$1500,"")&amp;"",""))</f>
        <v/>
      </c>
      <c r="D9542" s="638" t="str">
        <f>IF($C9542="","",IFERROR(_xlfn.XLOOKUP($C9542,'1.PrepList'!$I$2:$I$1500,'1.PrepList'!$J$2:$J$1500,"")&amp;"",""))</f>
        <v/>
      </c>
      <c r="E9542" s="638" t="str">
        <f>IF($C9542="","",IFERROR(_xlfn.XLOOKUP($C9542,'1.PrepList'!$I$2:$I$1500,'1.PrepList'!$N$2:$N$1500,"")&amp;"",""))</f>
        <v/>
      </c>
      <c r="F9542" s="638" t="str">
        <f>IF($C9542="","",IFERROR(_xlfn.XLOOKUP($C9542,'1.PrepList'!$I$2:$I$1500,'1.PrepList'!$K$2:$K$1500,"")&amp;"",""))</f>
        <v/>
      </c>
      <c r="H9542" s="644" t="str">
        <f>IF($C9542="","",IFERROR(IF(_xlfn.XLOOKUP($C9542,tbl_StartedStatus[Bold ID],tbl_StartedStatus[Started])="Started","Yes",IF(_xlfn.XLOOKUP($C9542,tbl_StartedStatus[Bold ID],tbl_StartedStatus[Started])="No Show","No Show","")),""))</f>
        <v/>
      </c>
    </row>
    <row r="9543" spans="1:8" ht="15" customHeight="1" thickBot="1">
      <c r="A9543" s="38" t="str">
        <f>IF($C9543="","",IFERROR(_xlfn.XLOOKUP($C9543,'1.PrepList'!$I$2:$I$1500,'1.PrepList'!$G$2:$G$1500,"")&amp;"",""))</f>
        <v/>
      </c>
      <c r="B9543" s="638" t="str">
        <f>IF($C9543="","",IFERROR(_xlfn.XLOOKUP($C9543,'1.PrepList'!$I$2:$I$1500,'1.PrepList'!$H$2:$H$1500,"")&amp;"",""))</f>
        <v/>
      </c>
      <c r="D9543" s="638" t="str">
        <f>IF($C9543="","",IFERROR(_xlfn.XLOOKUP($C9543,'1.PrepList'!$I$2:$I$1500,'1.PrepList'!$J$2:$J$1500,"")&amp;"",""))</f>
        <v/>
      </c>
      <c r="E9543" s="638" t="str">
        <f>IF($C9543="","",IFERROR(_xlfn.XLOOKUP($C9543,'1.PrepList'!$I$2:$I$1500,'1.PrepList'!$N$2:$N$1500,"")&amp;"",""))</f>
        <v/>
      </c>
      <c r="F9543" s="638" t="str">
        <f>IF($C9543="","",IFERROR(_xlfn.XLOOKUP($C9543,'1.PrepList'!$I$2:$I$1500,'1.PrepList'!$K$2:$K$1500,"")&amp;"",""))</f>
        <v/>
      </c>
      <c r="H9543" s="644" t="str">
        <f>IF($C9543="","",IFERROR(IF(_xlfn.XLOOKUP($C9543,tbl_StartedStatus[Bold ID],tbl_StartedStatus[Started])="Started","Yes",IF(_xlfn.XLOOKUP($C9543,tbl_StartedStatus[Bold ID],tbl_StartedStatus[Started])="No Show","No Show","")),""))</f>
        <v/>
      </c>
    </row>
    <row r="9544" spans="1:8" ht="15" customHeight="1" thickBot="1">
      <c r="A9544" s="38" t="str">
        <f>IF($C9544="","",IFERROR(_xlfn.XLOOKUP($C9544,'1.PrepList'!$I$2:$I$1500,'1.PrepList'!$G$2:$G$1500,"")&amp;"",""))</f>
        <v/>
      </c>
      <c r="B9544" s="638" t="str">
        <f>IF($C9544="","",IFERROR(_xlfn.XLOOKUP($C9544,'1.PrepList'!$I$2:$I$1500,'1.PrepList'!$H$2:$H$1500,"")&amp;"",""))</f>
        <v/>
      </c>
      <c r="D9544" s="638" t="str">
        <f>IF($C9544="","",IFERROR(_xlfn.XLOOKUP($C9544,'1.PrepList'!$I$2:$I$1500,'1.PrepList'!$J$2:$J$1500,"")&amp;"",""))</f>
        <v/>
      </c>
      <c r="E9544" s="638" t="str">
        <f>IF($C9544="","",IFERROR(_xlfn.XLOOKUP($C9544,'1.PrepList'!$I$2:$I$1500,'1.PrepList'!$N$2:$N$1500,"")&amp;"",""))</f>
        <v/>
      </c>
      <c r="F9544" s="638" t="str">
        <f>IF($C9544="","",IFERROR(_xlfn.XLOOKUP($C9544,'1.PrepList'!$I$2:$I$1500,'1.PrepList'!$K$2:$K$1500,"")&amp;"",""))</f>
        <v/>
      </c>
      <c r="H9544" s="644" t="str">
        <f>IF($C9544="","",IFERROR(IF(_xlfn.XLOOKUP($C9544,tbl_StartedStatus[Bold ID],tbl_StartedStatus[Started])="Started","Yes",IF(_xlfn.XLOOKUP($C9544,tbl_StartedStatus[Bold ID],tbl_StartedStatus[Started])="No Show","No Show","")),""))</f>
        <v/>
      </c>
    </row>
    <row r="9545" spans="1:8" ht="15" customHeight="1" thickBot="1">
      <c r="A9545" s="38" t="str">
        <f>IF($C9545="","",IFERROR(_xlfn.XLOOKUP($C9545,'1.PrepList'!$I$2:$I$1500,'1.PrepList'!$G$2:$G$1500,"")&amp;"",""))</f>
        <v/>
      </c>
      <c r="B9545" s="638" t="str">
        <f>IF($C9545="","",IFERROR(_xlfn.XLOOKUP($C9545,'1.PrepList'!$I$2:$I$1500,'1.PrepList'!$H$2:$H$1500,"")&amp;"",""))</f>
        <v/>
      </c>
      <c r="D9545" s="638" t="str">
        <f>IF($C9545="","",IFERROR(_xlfn.XLOOKUP($C9545,'1.PrepList'!$I$2:$I$1500,'1.PrepList'!$J$2:$J$1500,"")&amp;"",""))</f>
        <v/>
      </c>
      <c r="E9545" s="638" t="str">
        <f>IF($C9545="","",IFERROR(_xlfn.XLOOKUP($C9545,'1.PrepList'!$I$2:$I$1500,'1.PrepList'!$N$2:$N$1500,"")&amp;"",""))</f>
        <v/>
      </c>
      <c r="F9545" s="638" t="str">
        <f>IF($C9545="","",IFERROR(_xlfn.XLOOKUP($C9545,'1.PrepList'!$I$2:$I$1500,'1.PrepList'!$K$2:$K$1500,"")&amp;"",""))</f>
        <v/>
      </c>
      <c r="H9545" s="644" t="str">
        <f>IF($C9545="","",IFERROR(IF(_xlfn.XLOOKUP($C9545,tbl_StartedStatus[Bold ID],tbl_StartedStatus[Started])="Started","Yes",IF(_xlfn.XLOOKUP($C9545,tbl_StartedStatus[Bold ID],tbl_StartedStatus[Started])="No Show","No Show","")),""))</f>
        <v/>
      </c>
    </row>
    <row r="9546" spans="1:8" ht="15" customHeight="1" thickBot="1">
      <c r="A9546" s="38" t="str">
        <f>IF($C9546="","",IFERROR(_xlfn.XLOOKUP($C9546,'1.PrepList'!$I$2:$I$1500,'1.PrepList'!$G$2:$G$1500,"")&amp;"",""))</f>
        <v/>
      </c>
      <c r="B9546" s="638" t="str">
        <f>IF($C9546="","",IFERROR(_xlfn.XLOOKUP($C9546,'1.PrepList'!$I$2:$I$1500,'1.PrepList'!$H$2:$H$1500,"")&amp;"",""))</f>
        <v/>
      </c>
      <c r="D9546" s="638" t="str">
        <f>IF($C9546="","",IFERROR(_xlfn.XLOOKUP($C9546,'1.PrepList'!$I$2:$I$1500,'1.PrepList'!$J$2:$J$1500,"")&amp;"",""))</f>
        <v/>
      </c>
      <c r="E9546" s="638" t="str">
        <f>IF($C9546="","",IFERROR(_xlfn.XLOOKUP($C9546,'1.PrepList'!$I$2:$I$1500,'1.PrepList'!$N$2:$N$1500,"")&amp;"",""))</f>
        <v/>
      </c>
      <c r="F9546" s="638" t="str">
        <f>IF($C9546="","",IFERROR(_xlfn.XLOOKUP($C9546,'1.PrepList'!$I$2:$I$1500,'1.PrepList'!$K$2:$K$1500,"")&amp;"",""))</f>
        <v/>
      </c>
      <c r="H9546" s="644" t="str">
        <f>IF($C9546="","",IFERROR(IF(_xlfn.XLOOKUP($C9546,tbl_StartedStatus[Bold ID],tbl_StartedStatus[Started])="Started","Yes",IF(_xlfn.XLOOKUP($C9546,tbl_StartedStatus[Bold ID],tbl_StartedStatus[Started])="No Show","No Show","")),""))</f>
        <v/>
      </c>
    </row>
    <row r="9547" spans="1:8" ht="15" customHeight="1" thickBot="1">
      <c r="A9547" s="38" t="str">
        <f>IF($C9547="","",IFERROR(_xlfn.XLOOKUP($C9547,'1.PrepList'!$I$2:$I$1500,'1.PrepList'!$G$2:$G$1500,"")&amp;"",""))</f>
        <v/>
      </c>
      <c r="B9547" s="638" t="str">
        <f>IF($C9547="","",IFERROR(_xlfn.XLOOKUP($C9547,'1.PrepList'!$I$2:$I$1500,'1.PrepList'!$H$2:$H$1500,"")&amp;"",""))</f>
        <v/>
      </c>
      <c r="D9547" s="638" t="str">
        <f>IF($C9547="","",IFERROR(_xlfn.XLOOKUP($C9547,'1.PrepList'!$I$2:$I$1500,'1.PrepList'!$J$2:$J$1500,"")&amp;"",""))</f>
        <v/>
      </c>
      <c r="E9547" s="638" t="str">
        <f>IF($C9547="","",IFERROR(_xlfn.XLOOKUP($C9547,'1.PrepList'!$I$2:$I$1500,'1.PrepList'!$N$2:$N$1500,"")&amp;"",""))</f>
        <v/>
      </c>
      <c r="F9547" s="638" t="str">
        <f>IF($C9547="","",IFERROR(_xlfn.XLOOKUP($C9547,'1.PrepList'!$I$2:$I$1500,'1.PrepList'!$K$2:$K$1500,"")&amp;"",""))</f>
        <v/>
      </c>
      <c r="H9547" s="644" t="str">
        <f>IF($C9547="","",IFERROR(IF(_xlfn.XLOOKUP($C9547,tbl_StartedStatus[Bold ID],tbl_StartedStatus[Started])="Started","Yes",IF(_xlfn.XLOOKUP($C9547,tbl_StartedStatus[Bold ID],tbl_StartedStatus[Started])="No Show","No Show","")),""))</f>
        <v/>
      </c>
    </row>
    <row r="9548" spans="1:8" ht="15" customHeight="1" thickBot="1">
      <c r="A9548" s="38" t="str">
        <f>IF($C9548="","",IFERROR(_xlfn.XLOOKUP($C9548,'1.PrepList'!$I$2:$I$1500,'1.PrepList'!$G$2:$G$1500,"")&amp;"",""))</f>
        <v/>
      </c>
      <c r="B9548" s="638" t="str">
        <f>IF($C9548="","",IFERROR(_xlfn.XLOOKUP($C9548,'1.PrepList'!$I$2:$I$1500,'1.PrepList'!$H$2:$H$1500,"")&amp;"",""))</f>
        <v/>
      </c>
      <c r="D9548" s="638" t="str">
        <f>IF($C9548="","",IFERROR(_xlfn.XLOOKUP($C9548,'1.PrepList'!$I$2:$I$1500,'1.PrepList'!$J$2:$J$1500,"")&amp;"",""))</f>
        <v/>
      </c>
      <c r="E9548" s="638" t="str">
        <f>IF($C9548="","",IFERROR(_xlfn.XLOOKUP($C9548,'1.PrepList'!$I$2:$I$1500,'1.PrepList'!$N$2:$N$1500,"")&amp;"",""))</f>
        <v/>
      </c>
      <c r="F9548" s="638" t="str">
        <f>IF($C9548="","",IFERROR(_xlfn.XLOOKUP($C9548,'1.PrepList'!$I$2:$I$1500,'1.PrepList'!$K$2:$K$1500,"")&amp;"",""))</f>
        <v/>
      </c>
      <c r="H9548" s="644" t="str">
        <f>IF($C9548="","",IFERROR(IF(_xlfn.XLOOKUP($C9548,tbl_StartedStatus[Bold ID],tbl_StartedStatus[Started])="Started","Yes",IF(_xlfn.XLOOKUP($C9548,tbl_StartedStatus[Bold ID],tbl_StartedStatus[Started])="No Show","No Show","")),""))</f>
        <v/>
      </c>
    </row>
    <row r="9549" spans="1:8" ht="15" customHeight="1" thickBot="1">
      <c r="A9549" s="38" t="str">
        <f>IF($C9549="","",IFERROR(_xlfn.XLOOKUP($C9549,'1.PrepList'!$I$2:$I$1500,'1.PrepList'!$G$2:$G$1500,"")&amp;"",""))</f>
        <v/>
      </c>
      <c r="B9549" s="638" t="str">
        <f>IF($C9549="","",IFERROR(_xlfn.XLOOKUP($C9549,'1.PrepList'!$I$2:$I$1500,'1.PrepList'!$H$2:$H$1500,"")&amp;"",""))</f>
        <v/>
      </c>
      <c r="D9549" s="638" t="str">
        <f>IF($C9549="","",IFERROR(_xlfn.XLOOKUP($C9549,'1.PrepList'!$I$2:$I$1500,'1.PrepList'!$J$2:$J$1500,"")&amp;"",""))</f>
        <v/>
      </c>
      <c r="E9549" s="638" t="str">
        <f>IF($C9549="","",IFERROR(_xlfn.XLOOKUP($C9549,'1.PrepList'!$I$2:$I$1500,'1.PrepList'!$N$2:$N$1500,"")&amp;"",""))</f>
        <v/>
      </c>
      <c r="F9549" s="638" t="str">
        <f>IF($C9549="","",IFERROR(_xlfn.XLOOKUP($C9549,'1.PrepList'!$I$2:$I$1500,'1.PrepList'!$K$2:$K$1500,"")&amp;"",""))</f>
        <v/>
      </c>
      <c r="H9549" s="644" t="str">
        <f>IF($C9549="","",IFERROR(IF(_xlfn.XLOOKUP($C9549,tbl_StartedStatus[Bold ID],tbl_StartedStatus[Started])="Started","Yes",IF(_xlfn.XLOOKUP($C9549,tbl_StartedStatus[Bold ID],tbl_StartedStatus[Started])="No Show","No Show","")),""))</f>
        <v/>
      </c>
    </row>
    <row r="9550" spans="1:8" ht="15" customHeight="1" thickBot="1">
      <c r="A9550" s="38" t="str">
        <f>IF($C9550="","",IFERROR(_xlfn.XLOOKUP($C9550,'1.PrepList'!$I$2:$I$1500,'1.PrepList'!$G$2:$G$1500,"")&amp;"",""))</f>
        <v/>
      </c>
      <c r="B9550" s="638" t="str">
        <f>IF($C9550="","",IFERROR(_xlfn.XLOOKUP($C9550,'1.PrepList'!$I$2:$I$1500,'1.PrepList'!$H$2:$H$1500,"")&amp;"",""))</f>
        <v/>
      </c>
      <c r="D9550" s="638" t="str">
        <f>IF($C9550="","",IFERROR(_xlfn.XLOOKUP($C9550,'1.PrepList'!$I$2:$I$1500,'1.PrepList'!$J$2:$J$1500,"")&amp;"",""))</f>
        <v/>
      </c>
      <c r="E9550" s="638" t="str">
        <f>IF($C9550="","",IFERROR(_xlfn.XLOOKUP($C9550,'1.PrepList'!$I$2:$I$1500,'1.PrepList'!$N$2:$N$1500,"")&amp;"",""))</f>
        <v/>
      </c>
      <c r="F9550" s="638" t="str">
        <f>IF($C9550="","",IFERROR(_xlfn.XLOOKUP($C9550,'1.PrepList'!$I$2:$I$1500,'1.PrepList'!$K$2:$K$1500,"")&amp;"",""))</f>
        <v/>
      </c>
      <c r="H9550" s="644" t="str">
        <f>IF($C9550="","",IFERROR(IF(_xlfn.XLOOKUP($C9550,tbl_StartedStatus[Bold ID],tbl_StartedStatus[Started])="Started","Yes",IF(_xlfn.XLOOKUP($C9550,tbl_StartedStatus[Bold ID],tbl_StartedStatus[Started])="No Show","No Show","")),""))</f>
        <v/>
      </c>
    </row>
    <row r="9551" spans="1:8" ht="15" customHeight="1" thickBot="1">
      <c r="A9551" s="38" t="str">
        <f>IF($C9551="","",IFERROR(_xlfn.XLOOKUP($C9551,'1.PrepList'!$I$2:$I$1500,'1.PrepList'!$G$2:$G$1500,"")&amp;"",""))</f>
        <v/>
      </c>
      <c r="B9551" s="638" t="str">
        <f>IF($C9551="","",IFERROR(_xlfn.XLOOKUP($C9551,'1.PrepList'!$I$2:$I$1500,'1.PrepList'!$H$2:$H$1500,"")&amp;"",""))</f>
        <v/>
      </c>
      <c r="D9551" s="638" t="str">
        <f>IF($C9551="","",IFERROR(_xlfn.XLOOKUP($C9551,'1.PrepList'!$I$2:$I$1500,'1.PrepList'!$J$2:$J$1500,"")&amp;"",""))</f>
        <v/>
      </c>
      <c r="E9551" s="638" t="str">
        <f>IF($C9551="","",IFERROR(_xlfn.XLOOKUP($C9551,'1.PrepList'!$I$2:$I$1500,'1.PrepList'!$N$2:$N$1500,"")&amp;"",""))</f>
        <v/>
      </c>
      <c r="F9551" s="638" t="str">
        <f>IF($C9551="","",IFERROR(_xlfn.XLOOKUP($C9551,'1.PrepList'!$I$2:$I$1500,'1.PrepList'!$K$2:$K$1500,"")&amp;"",""))</f>
        <v/>
      </c>
      <c r="H9551" s="644" t="str">
        <f>IF($C9551="","",IFERROR(IF(_xlfn.XLOOKUP($C9551,tbl_StartedStatus[Bold ID],tbl_StartedStatus[Started])="Started","Yes",IF(_xlfn.XLOOKUP($C9551,tbl_StartedStatus[Bold ID],tbl_StartedStatus[Started])="No Show","No Show","")),""))</f>
        <v/>
      </c>
    </row>
    <row r="9552" spans="1:8" ht="15" customHeight="1" thickBot="1">
      <c r="A9552" s="38" t="str">
        <f>IF($C9552="","",IFERROR(_xlfn.XLOOKUP($C9552,'1.PrepList'!$I$2:$I$1500,'1.PrepList'!$G$2:$G$1500,"")&amp;"",""))</f>
        <v/>
      </c>
      <c r="B9552" s="638" t="str">
        <f>IF($C9552="","",IFERROR(_xlfn.XLOOKUP($C9552,'1.PrepList'!$I$2:$I$1500,'1.PrepList'!$H$2:$H$1500,"")&amp;"",""))</f>
        <v/>
      </c>
      <c r="D9552" s="638" t="str">
        <f>IF($C9552="","",IFERROR(_xlfn.XLOOKUP($C9552,'1.PrepList'!$I$2:$I$1500,'1.PrepList'!$J$2:$J$1500,"")&amp;"",""))</f>
        <v/>
      </c>
      <c r="E9552" s="638" t="str">
        <f>IF($C9552="","",IFERROR(_xlfn.XLOOKUP($C9552,'1.PrepList'!$I$2:$I$1500,'1.PrepList'!$N$2:$N$1500,"")&amp;"",""))</f>
        <v/>
      </c>
      <c r="F9552" s="638" t="str">
        <f>IF($C9552="","",IFERROR(_xlfn.XLOOKUP($C9552,'1.PrepList'!$I$2:$I$1500,'1.PrepList'!$K$2:$K$1500,"")&amp;"",""))</f>
        <v/>
      </c>
      <c r="H9552" s="644" t="str">
        <f>IF($C9552="","",IFERROR(IF(_xlfn.XLOOKUP($C9552,tbl_StartedStatus[Bold ID],tbl_StartedStatus[Started])="Started","Yes",IF(_xlfn.XLOOKUP($C9552,tbl_StartedStatus[Bold ID],tbl_StartedStatus[Started])="No Show","No Show","")),""))</f>
        <v/>
      </c>
    </row>
    <row r="9553" spans="1:8" ht="15" customHeight="1" thickBot="1">
      <c r="A9553" s="38" t="str">
        <f>IF($C9553="","",IFERROR(_xlfn.XLOOKUP($C9553,'1.PrepList'!$I$2:$I$1500,'1.PrepList'!$G$2:$G$1500,"")&amp;"",""))</f>
        <v/>
      </c>
      <c r="B9553" s="638" t="str">
        <f>IF($C9553="","",IFERROR(_xlfn.XLOOKUP($C9553,'1.PrepList'!$I$2:$I$1500,'1.PrepList'!$H$2:$H$1500,"")&amp;"",""))</f>
        <v/>
      </c>
      <c r="D9553" s="638" t="str">
        <f>IF($C9553="","",IFERROR(_xlfn.XLOOKUP($C9553,'1.PrepList'!$I$2:$I$1500,'1.PrepList'!$J$2:$J$1500,"")&amp;"",""))</f>
        <v/>
      </c>
      <c r="E9553" s="638" t="str">
        <f>IF($C9553="","",IFERROR(_xlfn.XLOOKUP($C9553,'1.PrepList'!$I$2:$I$1500,'1.PrepList'!$N$2:$N$1500,"")&amp;"",""))</f>
        <v/>
      </c>
      <c r="F9553" s="638" t="str">
        <f>IF($C9553="","",IFERROR(_xlfn.XLOOKUP($C9553,'1.PrepList'!$I$2:$I$1500,'1.PrepList'!$K$2:$K$1500,"")&amp;"",""))</f>
        <v/>
      </c>
      <c r="H9553" s="644" t="str">
        <f>IF($C9553="","",IFERROR(IF(_xlfn.XLOOKUP($C9553,tbl_StartedStatus[Bold ID],tbl_StartedStatus[Started])="Started","Yes",IF(_xlfn.XLOOKUP($C9553,tbl_StartedStatus[Bold ID],tbl_StartedStatus[Started])="No Show","No Show","")),""))</f>
        <v/>
      </c>
    </row>
    <row r="9554" spans="1:8" ht="15" customHeight="1" thickBot="1">
      <c r="A9554" s="38" t="str">
        <f>IF($C9554="","",IFERROR(_xlfn.XLOOKUP($C9554,'1.PrepList'!$I$2:$I$1500,'1.PrepList'!$G$2:$G$1500,"")&amp;"",""))</f>
        <v/>
      </c>
      <c r="B9554" s="638" t="str">
        <f>IF($C9554="","",IFERROR(_xlfn.XLOOKUP($C9554,'1.PrepList'!$I$2:$I$1500,'1.PrepList'!$H$2:$H$1500,"")&amp;"",""))</f>
        <v/>
      </c>
      <c r="D9554" s="638" t="str">
        <f>IF($C9554="","",IFERROR(_xlfn.XLOOKUP($C9554,'1.PrepList'!$I$2:$I$1500,'1.PrepList'!$J$2:$J$1500,"")&amp;"",""))</f>
        <v/>
      </c>
      <c r="E9554" s="638" t="str">
        <f>IF($C9554="","",IFERROR(_xlfn.XLOOKUP($C9554,'1.PrepList'!$I$2:$I$1500,'1.PrepList'!$N$2:$N$1500,"")&amp;"",""))</f>
        <v/>
      </c>
      <c r="F9554" s="638" t="str">
        <f>IF($C9554="","",IFERROR(_xlfn.XLOOKUP($C9554,'1.PrepList'!$I$2:$I$1500,'1.PrepList'!$K$2:$K$1500,"")&amp;"",""))</f>
        <v/>
      </c>
      <c r="H9554" s="644" t="str">
        <f>IF($C9554="","",IFERROR(IF(_xlfn.XLOOKUP($C9554,tbl_StartedStatus[Bold ID],tbl_StartedStatus[Started])="Started","Yes",IF(_xlfn.XLOOKUP($C9554,tbl_StartedStatus[Bold ID],tbl_StartedStatus[Started])="No Show","No Show","")),""))</f>
        <v/>
      </c>
    </row>
    <row r="9555" spans="1:8" ht="15" customHeight="1" thickBot="1">
      <c r="A9555" s="38" t="str">
        <f>IF($C9555="","",IFERROR(_xlfn.XLOOKUP($C9555,'1.PrepList'!$I$2:$I$1500,'1.PrepList'!$G$2:$G$1500,"")&amp;"",""))</f>
        <v/>
      </c>
      <c r="B9555" s="638" t="str">
        <f>IF($C9555="","",IFERROR(_xlfn.XLOOKUP($C9555,'1.PrepList'!$I$2:$I$1500,'1.PrepList'!$H$2:$H$1500,"")&amp;"",""))</f>
        <v/>
      </c>
      <c r="D9555" s="638" t="str">
        <f>IF($C9555="","",IFERROR(_xlfn.XLOOKUP($C9555,'1.PrepList'!$I$2:$I$1500,'1.PrepList'!$J$2:$J$1500,"")&amp;"",""))</f>
        <v/>
      </c>
      <c r="E9555" s="638" t="str">
        <f>IF($C9555="","",IFERROR(_xlfn.XLOOKUP($C9555,'1.PrepList'!$I$2:$I$1500,'1.PrepList'!$N$2:$N$1500,"")&amp;"",""))</f>
        <v/>
      </c>
      <c r="F9555" s="638" t="str">
        <f>IF($C9555="","",IFERROR(_xlfn.XLOOKUP($C9555,'1.PrepList'!$I$2:$I$1500,'1.PrepList'!$K$2:$K$1500,"")&amp;"",""))</f>
        <v/>
      </c>
      <c r="H9555" s="644" t="str">
        <f>IF($C9555="","",IFERROR(IF(_xlfn.XLOOKUP($C9555,tbl_StartedStatus[Bold ID],tbl_StartedStatus[Started])="Started","Yes",IF(_xlfn.XLOOKUP($C9555,tbl_StartedStatus[Bold ID],tbl_StartedStatus[Started])="No Show","No Show","")),""))</f>
        <v/>
      </c>
    </row>
    <row r="9556" spans="1:8" ht="15" customHeight="1" thickBot="1">
      <c r="A9556" s="38" t="str">
        <f>IF($C9556="","",IFERROR(_xlfn.XLOOKUP($C9556,'1.PrepList'!$I$2:$I$1500,'1.PrepList'!$G$2:$G$1500,"")&amp;"",""))</f>
        <v/>
      </c>
      <c r="B9556" s="638" t="str">
        <f>IF($C9556="","",IFERROR(_xlfn.XLOOKUP($C9556,'1.PrepList'!$I$2:$I$1500,'1.PrepList'!$H$2:$H$1500,"")&amp;"",""))</f>
        <v/>
      </c>
      <c r="D9556" s="638" t="str">
        <f>IF($C9556="","",IFERROR(_xlfn.XLOOKUP($C9556,'1.PrepList'!$I$2:$I$1500,'1.PrepList'!$J$2:$J$1500,"")&amp;"",""))</f>
        <v/>
      </c>
      <c r="E9556" s="638" t="str">
        <f>IF($C9556="","",IFERROR(_xlfn.XLOOKUP($C9556,'1.PrepList'!$I$2:$I$1500,'1.PrepList'!$N$2:$N$1500,"")&amp;"",""))</f>
        <v/>
      </c>
      <c r="F9556" s="638" t="str">
        <f>IF($C9556="","",IFERROR(_xlfn.XLOOKUP($C9556,'1.PrepList'!$I$2:$I$1500,'1.PrepList'!$K$2:$K$1500,"")&amp;"",""))</f>
        <v/>
      </c>
      <c r="H9556" s="644" t="str">
        <f>IF($C9556="","",IFERROR(IF(_xlfn.XLOOKUP($C9556,tbl_StartedStatus[Bold ID],tbl_StartedStatus[Started])="Started","Yes",IF(_xlfn.XLOOKUP($C9556,tbl_StartedStatus[Bold ID],tbl_StartedStatus[Started])="No Show","No Show","")),""))</f>
        <v/>
      </c>
    </row>
    <row r="9557" spans="1:8" ht="15" customHeight="1" thickBot="1">
      <c r="A9557" s="38" t="str">
        <f>IF($C9557="","",IFERROR(_xlfn.XLOOKUP($C9557,'1.PrepList'!$I$2:$I$1500,'1.PrepList'!$G$2:$G$1500,"")&amp;"",""))</f>
        <v/>
      </c>
      <c r="B9557" s="638" t="str">
        <f>IF($C9557="","",IFERROR(_xlfn.XLOOKUP($C9557,'1.PrepList'!$I$2:$I$1500,'1.PrepList'!$H$2:$H$1500,"")&amp;"",""))</f>
        <v/>
      </c>
      <c r="D9557" s="638" t="str">
        <f>IF($C9557="","",IFERROR(_xlfn.XLOOKUP($C9557,'1.PrepList'!$I$2:$I$1500,'1.PrepList'!$J$2:$J$1500,"")&amp;"",""))</f>
        <v/>
      </c>
      <c r="E9557" s="638" t="str">
        <f>IF($C9557="","",IFERROR(_xlfn.XLOOKUP($C9557,'1.PrepList'!$I$2:$I$1500,'1.PrepList'!$N$2:$N$1500,"")&amp;"",""))</f>
        <v/>
      </c>
      <c r="F9557" s="638" t="str">
        <f>IF($C9557="","",IFERROR(_xlfn.XLOOKUP($C9557,'1.PrepList'!$I$2:$I$1500,'1.PrepList'!$K$2:$K$1500,"")&amp;"",""))</f>
        <v/>
      </c>
      <c r="H9557" s="644" t="str">
        <f>IF($C9557="","",IFERROR(IF(_xlfn.XLOOKUP($C9557,tbl_StartedStatus[Bold ID],tbl_StartedStatus[Started])="Started","Yes",IF(_xlfn.XLOOKUP($C9557,tbl_StartedStatus[Bold ID],tbl_StartedStatus[Started])="No Show","No Show","")),""))</f>
        <v/>
      </c>
    </row>
    <row r="9558" spans="1:8" ht="15" customHeight="1" thickBot="1">
      <c r="A9558" s="38" t="str">
        <f>IF($C9558="","",IFERROR(_xlfn.XLOOKUP($C9558,'1.PrepList'!$I$2:$I$1500,'1.PrepList'!$G$2:$G$1500,"")&amp;"",""))</f>
        <v/>
      </c>
      <c r="B9558" s="638" t="str">
        <f>IF($C9558="","",IFERROR(_xlfn.XLOOKUP($C9558,'1.PrepList'!$I$2:$I$1500,'1.PrepList'!$H$2:$H$1500,"")&amp;"",""))</f>
        <v/>
      </c>
      <c r="D9558" s="638" t="str">
        <f>IF($C9558="","",IFERROR(_xlfn.XLOOKUP($C9558,'1.PrepList'!$I$2:$I$1500,'1.PrepList'!$J$2:$J$1500,"")&amp;"",""))</f>
        <v/>
      </c>
      <c r="E9558" s="638" t="str">
        <f>IF($C9558="","",IFERROR(_xlfn.XLOOKUP($C9558,'1.PrepList'!$I$2:$I$1500,'1.PrepList'!$N$2:$N$1500,"")&amp;"",""))</f>
        <v/>
      </c>
      <c r="F9558" s="638" t="str">
        <f>IF($C9558="","",IFERROR(_xlfn.XLOOKUP($C9558,'1.PrepList'!$I$2:$I$1500,'1.PrepList'!$K$2:$K$1500,"")&amp;"",""))</f>
        <v/>
      </c>
      <c r="H9558" s="644" t="str">
        <f>IF($C9558="","",IFERROR(IF(_xlfn.XLOOKUP($C9558,tbl_StartedStatus[Bold ID],tbl_StartedStatus[Started])="Started","Yes",IF(_xlfn.XLOOKUP($C9558,tbl_StartedStatus[Bold ID],tbl_StartedStatus[Started])="No Show","No Show","")),""))</f>
        <v/>
      </c>
    </row>
    <row r="9559" spans="1:8" ht="15" customHeight="1" thickBot="1">
      <c r="A9559" s="38" t="str">
        <f>IF($C9559="","",IFERROR(_xlfn.XLOOKUP($C9559,'1.PrepList'!$I$2:$I$1500,'1.PrepList'!$G$2:$G$1500,"")&amp;"",""))</f>
        <v/>
      </c>
      <c r="B9559" s="638" t="str">
        <f>IF($C9559="","",IFERROR(_xlfn.XLOOKUP($C9559,'1.PrepList'!$I$2:$I$1500,'1.PrepList'!$H$2:$H$1500,"")&amp;"",""))</f>
        <v/>
      </c>
      <c r="D9559" s="638" t="str">
        <f>IF($C9559="","",IFERROR(_xlfn.XLOOKUP($C9559,'1.PrepList'!$I$2:$I$1500,'1.PrepList'!$J$2:$J$1500,"")&amp;"",""))</f>
        <v/>
      </c>
      <c r="E9559" s="638" t="str">
        <f>IF($C9559="","",IFERROR(_xlfn.XLOOKUP($C9559,'1.PrepList'!$I$2:$I$1500,'1.PrepList'!$N$2:$N$1500,"")&amp;"",""))</f>
        <v/>
      </c>
      <c r="F9559" s="638" t="str">
        <f>IF($C9559="","",IFERROR(_xlfn.XLOOKUP($C9559,'1.PrepList'!$I$2:$I$1500,'1.PrepList'!$K$2:$K$1500,"")&amp;"",""))</f>
        <v/>
      </c>
      <c r="H9559" s="644" t="str">
        <f>IF($C9559="","",IFERROR(IF(_xlfn.XLOOKUP($C9559,tbl_StartedStatus[Bold ID],tbl_StartedStatus[Started])="Started","Yes",IF(_xlfn.XLOOKUP($C9559,tbl_StartedStatus[Bold ID],tbl_StartedStatus[Started])="No Show","No Show","")),""))</f>
        <v/>
      </c>
    </row>
    <row r="9560" spans="1:8" ht="15" customHeight="1" thickBot="1">
      <c r="A9560" s="38" t="str">
        <f>IF($C9560="","",IFERROR(_xlfn.XLOOKUP($C9560,'1.PrepList'!$I$2:$I$1500,'1.PrepList'!$G$2:$G$1500,"")&amp;"",""))</f>
        <v/>
      </c>
      <c r="B9560" s="638" t="str">
        <f>IF($C9560="","",IFERROR(_xlfn.XLOOKUP($C9560,'1.PrepList'!$I$2:$I$1500,'1.PrepList'!$H$2:$H$1500,"")&amp;"",""))</f>
        <v/>
      </c>
      <c r="D9560" s="638" t="str">
        <f>IF($C9560="","",IFERROR(_xlfn.XLOOKUP($C9560,'1.PrepList'!$I$2:$I$1500,'1.PrepList'!$J$2:$J$1500,"")&amp;"",""))</f>
        <v/>
      </c>
      <c r="E9560" s="638" t="str">
        <f>IF($C9560="","",IFERROR(_xlfn.XLOOKUP($C9560,'1.PrepList'!$I$2:$I$1500,'1.PrepList'!$N$2:$N$1500,"")&amp;"",""))</f>
        <v/>
      </c>
      <c r="F9560" s="638" t="str">
        <f>IF($C9560="","",IFERROR(_xlfn.XLOOKUP($C9560,'1.PrepList'!$I$2:$I$1500,'1.PrepList'!$K$2:$K$1500,"")&amp;"",""))</f>
        <v/>
      </c>
      <c r="H9560" s="644" t="str">
        <f>IF($C9560="","",IFERROR(IF(_xlfn.XLOOKUP($C9560,tbl_StartedStatus[Bold ID],tbl_StartedStatus[Started])="Started","Yes",IF(_xlfn.XLOOKUP($C9560,tbl_StartedStatus[Bold ID],tbl_StartedStatus[Started])="No Show","No Show","")),""))</f>
        <v/>
      </c>
    </row>
    <row r="9561" spans="1:8" ht="15" customHeight="1" thickBot="1">
      <c r="A9561" s="38" t="str">
        <f>IF($C9561="","",IFERROR(_xlfn.XLOOKUP($C9561,'1.PrepList'!$I$2:$I$1500,'1.PrepList'!$G$2:$G$1500,"")&amp;"",""))</f>
        <v/>
      </c>
      <c r="B9561" s="638" t="str">
        <f>IF($C9561="","",IFERROR(_xlfn.XLOOKUP($C9561,'1.PrepList'!$I$2:$I$1500,'1.PrepList'!$H$2:$H$1500,"")&amp;"",""))</f>
        <v/>
      </c>
      <c r="D9561" s="638" t="str">
        <f>IF($C9561="","",IFERROR(_xlfn.XLOOKUP($C9561,'1.PrepList'!$I$2:$I$1500,'1.PrepList'!$J$2:$J$1500,"")&amp;"",""))</f>
        <v/>
      </c>
      <c r="E9561" s="638" t="str">
        <f>IF($C9561="","",IFERROR(_xlfn.XLOOKUP($C9561,'1.PrepList'!$I$2:$I$1500,'1.PrepList'!$N$2:$N$1500,"")&amp;"",""))</f>
        <v/>
      </c>
      <c r="F9561" s="638" t="str">
        <f>IF($C9561="","",IFERROR(_xlfn.XLOOKUP($C9561,'1.PrepList'!$I$2:$I$1500,'1.PrepList'!$K$2:$K$1500,"")&amp;"",""))</f>
        <v/>
      </c>
      <c r="H9561" s="644" t="str">
        <f>IF($C9561="","",IFERROR(IF(_xlfn.XLOOKUP($C9561,tbl_StartedStatus[Bold ID],tbl_StartedStatus[Started])="Started","Yes",IF(_xlfn.XLOOKUP($C9561,tbl_StartedStatus[Bold ID],tbl_StartedStatus[Started])="No Show","No Show","")),""))</f>
        <v/>
      </c>
    </row>
    <row r="9562" spans="1:8" ht="15" customHeight="1" thickBot="1">
      <c r="A9562" s="38" t="str">
        <f>IF($C9562="","",IFERROR(_xlfn.XLOOKUP($C9562,'1.PrepList'!$I$2:$I$1500,'1.PrepList'!$G$2:$G$1500,"")&amp;"",""))</f>
        <v/>
      </c>
      <c r="B9562" s="638" t="str">
        <f>IF($C9562="","",IFERROR(_xlfn.XLOOKUP($C9562,'1.PrepList'!$I$2:$I$1500,'1.PrepList'!$H$2:$H$1500,"")&amp;"",""))</f>
        <v/>
      </c>
      <c r="D9562" s="638" t="str">
        <f>IF($C9562="","",IFERROR(_xlfn.XLOOKUP($C9562,'1.PrepList'!$I$2:$I$1500,'1.PrepList'!$J$2:$J$1500,"")&amp;"",""))</f>
        <v/>
      </c>
      <c r="E9562" s="638" t="str">
        <f>IF($C9562="","",IFERROR(_xlfn.XLOOKUP($C9562,'1.PrepList'!$I$2:$I$1500,'1.PrepList'!$N$2:$N$1500,"")&amp;"",""))</f>
        <v/>
      </c>
      <c r="F9562" s="638" t="str">
        <f>IF($C9562="","",IFERROR(_xlfn.XLOOKUP($C9562,'1.PrepList'!$I$2:$I$1500,'1.PrepList'!$K$2:$K$1500,"")&amp;"",""))</f>
        <v/>
      </c>
      <c r="H9562" s="644" t="str">
        <f>IF($C9562="","",IFERROR(IF(_xlfn.XLOOKUP($C9562,tbl_StartedStatus[Bold ID],tbl_StartedStatus[Started])="Started","Yes",IF(_xlfn.XLOOKUP($C9562,tbl_StartedStatus[Bold ID],tbl_StartedStatus[Started])="No Show","No Show","")),""))</f>
        <v/>
      </c>
    </row>
    <row r="9563" spans="1:8" ht="15" customHeight="1" thickBot="1">
      <c r="A9563" s="38" t="str">
        <f>IF($C9563="","",IFERROR(_xlfn.XLOOKUP($C9563,'1.PrepList'!$I$2:$I$1500,'1.PrepList'!$G$2:$G$1500,"")&amp;"",""))</f>
        <v/>
      </c>
      <c r="B9563" s="638" t="str">
        <f>IF($C9563="","",IFERROR(_xlfn.XLOOKUP($C9563,'1.PrepList'!$I$2:$I$1500,'1.PrepList'!$H$2:$H$1500,"")&amp;"",""))</f>
        <v/>
      </c>
      <c r="D9563" s="638" t="str">
        <f>IF($C9563="","",IFERROR(_xlfn.XLOOKUP($C9563,'1.PrepList'!$I$2:$I$1500,'1.PrepList'!$J$2:$J$1500,"")&amp;"",""))</f>
        <v/>
      </c>
      <c r="E9563" s="638" t="str">
        <f>IF($C9563="","",IFERROR(_xlfn.XLOOKUP($C9563,'1.PrepList'!$I$2:$I$1500,'1.PrepList'!$N$2:$N$1500,"")&amp;"",""))</f>
        <v/>
      </c>
      <c r="F9563" s="638" t="str">
        <f>IF($C9563="","",IFERROR(_xlfn.XLOOKUP($C9563,'1.PrepList'!$I$2:$I$1500,'1.PrepList'!$K$2:$K$1500,"")&amp;"",""))</f>
        <v/>
      </c>
      <c r="H9563" s="644" t="str">
        <f>IF($C9563="","",IFERROR(IF(_xlfn.XLOOKUP($C9563,tbl_StartedStatus[Bold ID],tbl_StartedStatus[Started])="Started","Yes",IF(_xlfn.XLOOKUP($C9563,tbl_StartedStatus[Bold ID],tbl_StartedStatus[Started])="No Show","No Show","")),""))</f>
        <v/>
      </c>
    </row>
    <row r="9564" spans="1:8" ht="15" customHeight="1" thickBot="1">
      <c r="A9564" s="38" t="str">
        <f>IF($C9564="","",IFERROR(_xlfn.XLOOKUP($C9564,'1.PrepList'!$I$2:$I$1500,'1.PrepList'!$G$2:$G$1500,"")&amp;"",""))</f>
        <v/>
      </c>
      <c r="B9564" s="638" t="str">
        <f>IF($C9564="","",IFERROR(_xlfn.XLOOKUP($C9564,'1.PrepList'!$I$2:$I$1500,'1.PrepList'!$H$2:$H$1500,"")&amp;"",""))</f>
        <v/>
      </c>
      <c r="D9564" s="638" t="str">
        <f>IF($C9564="","",IFERROR(_xlfn.XLOOKUP($C9564,'1.PrepList'!$I$2:$I$1500,'1.PrepList'!$J$2:$J$1500,"")&amp;"",""))</f>
        <v/>
      </c>
      <c r="E9564" s="638" t="str">
        <f>IF($C9564="","",IFERROR(_xlfn.XLOOKUP($C9564,'1.PrepList'!$I$2:$I$1500,'1.PrepList'!$N$2:$N$1500,"")&amp;"",""))</f>
        <v/>
      </c>
      <c r="F9564" s="638" t="str">
        <f>IF($C9564="","",IFERROR(_xlfn.XLOOKUP($C9564,'1.PrepList'!$I$2:$I$1500,'1.PrepList'!$K$2:$K$1500,"")&amp;"",""))</f>
        <v/>
      </c>
      <c r="H9564" s="644" t="str">
        <f>IF($C9564="","",IFERROR(IF(_xlfn.XLOOKUP($C9564,tbl_StartedStatus[Bold ID],tbl_StartedStatus[Started])="Started","Yes",IF(_xlfn.XLOOKUP($C9564,tbl_StartedStatus[Bold ID],tbl_StartedStatus[Started])="No Show","No Show","")),""))</f>
        <v/>
      </c>
    </row>
    <row r="9565" spans="1:8" ht="15" customHeight="1" thickBot="1">
      <c r="A9565" s="38" t="str">
        <f>IF($C9565="","",IFERROR(_xlfn.XLOOKUP($C9565,'1.PrepList'!$I$2:$I$1500,'1.PrepList'!$G$2:$G$1500,"")&amp;"",""))</f>
        <v/>
      </c>
      <c r="B9565" s="638" t="str">
        <f>IF($C9565="","",IFERROR(_xlfn.XLOOKUP($C9565,'1.PrepList'!$I$2:$I$1500,'1.PrepList'!$H$2:$H$1500,"")&amp;"",""))</f>
        <v/>
      </c>
      <c r="D9565" s="638" t="str">
        <f>IF($C9565="","",IFERROR(_xlfn.XLOOKUP($C9565,'1.PrepList'!$I$2:$I$1500,'1.PrepList'!$J$2:$J$1500,"")&amp;"",""))</f>
        <v/>
      </c>
      <c r="E9565" s="638" t="str">
        <f>IF($C9565="","",IFERROR(_xlfn.XLOOKUP($C9565,'1.PrepList'!$I$2:$I$1500,'1.PrepList'!$N$2:$N$1500,"")&amp;"",""))</f>
        <v/>
      </c>
      <c r="F9565" s="638" t="str">
        <f>IF($C9565="","",IFERROR(_xlfn.XLOOKUP($C9565,'1.PrepList'!$I$2:$I$1500,'1.PrepList'!$K$2:$K$1500,"")&amp;"",""))</f>
        <v/>
      </c>
      <c r="H9565" s="644" t="str">
        <f>IF($C9565="","",IFERROR(IF(_xlfn.XLOOKUP($C9565,tbl_StartedStatus[Bold ID],tbl_StartedStatus[Started])="Started","Yes",IF(_xlfn.XLOOKUP($C9565,tbl_StartedStatus[Bold ID],tbl_StartedStatus[Started])="No Show","No Show","")),""))</f>
        <v/>
      </c>
    </row>
    <row r="9566" spans="1:8" ht="15" customHeight="1" thickBot="1">
      <c r="A9566" s="38" t="str">
        <f>IF($C9566="","",IFERROR(_xlfn.XLOOKUP($C9566,'1.PrepList'!$I$2:$I$1500,'1.PrepList'!$G$2:$G$1500,"")&amp;"",""))</f>
        <v/>
      </c>
      <c r="B9566" s="638" t="str">
        <f>IF($C9566="","",IFERROR(_xlfn.XLOOKUP($C9566,'1.PrepList'!$I$2:$I$1500,'1.PrepList'!$H$2:$H$1500,"")&amp;"",""))</f>
        <v/>
      </c>
      <c r="D9566" s="638" t="str">
        <f>IF($C9566="","",IFERROR(_xlfn.XLOOKUP($C9566,'1.PrepList'!$I$2:$I$1500,'1.PrepList'!$J$2:$J$1500,"")&amp;"",""))</f>
        <v/>
      </c>
      <c r="E9566" s="638" t="str">
        <f>IF($C9566="","",IFERROR(_xlfn.XLOOKUP($C9566,'1.PrepList'!$I$2:$I$1500,'1.PrepList'!$N$2:$N$1500,"")&amp;"",""))</f>
        <v/>
      </c>
      <c r="F9566" s="638" t="str">
        <f>IF($C9566="","",IFERROR(_xlfn.XLOOKUP($C9566,'1.PrepList'!$I$2:$I$1500,'1.PrepList'!$K$2:$K$1500,"")&amp;"",""))</f>
        <v/>
      </c>
      <c r="H9566" s="644" t="str">
        <f>IF($C9566="","",IFERROR(IF(_xlfn.XLOOKUP($C9566,tbl_StartedStatus[Bold ID],tbl_StartedStatus[Started])="Started","Yes",IF(_xlfn.XLOOKUP($C9566,tbl_StartedStatus[Bold ID],tbl_StartedStatus[Started])="No Show","No Show","")),""))</f>
        <v/>
      </c>
    </row>
    <row r="9567" spans="1:8" ht="15" customHeight="1" thickBot="1">
      <c r="A9567" s="38" t="str">
        <f>IF($C9567="","",IFERROR(_xlfn.XLOOKUP($C9567,'1.PrepList'!$I$2:$I$1500,'1.PrepList'!$G$2:$G$1500,"")&amp;"",""))</f>
        <v/>
      </c>
      <c r="B9567" s="638" t="str">
        <f>IF($C9567="","",IFERROR(_xlfn.XLOOKUP($C9567,'1.PrepList'!$I$2:$I$1500,'1.PrepList'!$H$2:$H$1500,"")&amp;"",""))</f>
        <v/>
      </c>
      <c r="D9567" s="638" t="str">
        <f>IF($C9567="","",IFERROR(_xlfn.XLOOKUP($C9567,'1.PrepList'!$I$2:$I$1500,'1.PrepList'!$J$2:$J$1500,"")&amp;"",""))</f>
        <v/>
      </c>
      <c r="E9567" s="638" t="str">
        <f>IF($C9567="","",IFERROR(_xlfn.XLOOKUP($C9567,'1.PrepList'!$I$2:$I$1500,'1.PrepList'!$N$2:$N$1500,"")&amp;"",""))</f>
        <v/>
      </c>
      <c r="F9567" s="638" t="str">
        <f>IF($C9567="","",IFERROR(_xlfn.XLOOKUP($C9567,'1.PrepList'!$I$2:$I$1500,'1.PrepList'!$K$2:$K$1500,"")&amp;"",""))</f>
        <v/>
      </c>
      <c r="H9567" s="644" t="str">
        <f>IF($C9567="","",IFERROR(IF(_xlfn.XLOOKUP($C9567,tbl_StartedStatus[Bold ID],tbl_StartedStatus[Started])="Started","Yes",IF(_xlfn.XLOOKUP($C9567,tbl_StartedStatus[Bold ID],tbl_StartedStatus[Started])="No Show","No Show","")),""))</f>
        <v/>
      </c>
    </row>
    <row r="9568" spans="1:8" ht="15" customHeight="1" thickBot="1">
      <c r="A9568" s="38" t="str">
        <f>IF($C9568="","",IFERROR(_xlfn.XLOOKUP($C9568,'1.PrepList'!$I$2:$I$1500,'1.PrepList'!$G$2:$G$1500,"")&amp;"",""))</f>
        <v/>
      </c>
      <c r="B9568" s="638" t="str">
        <f>IF($C9568="","",IFERROR(_xlfn.XLOOKUP($C9568,'1.PrepList'!$I$2:$I$1500,'1.PrepList'!$H$2:$H$1500,"")&amp;"",""))</f>
        <v/>
      </c>
      <c r="D9568" s="638" t="str">
        <f>IF($C9568="","",IFERROR(_xlfn.XLOOKUP($C9568,'1.PrepList'!$I$2:$I$1500,'1.PrepList'!$J$2:$J$1500,"")&amp;"",""))</f>
        <v/>
      </c>
      <c r="E9568" s="638" t="str">
        <f>IF($C9568="","",IFERROR(_xlfn.XLOOKUP($C9568,'1.PrepList'!$I$2:$I$1500,'1.PrepList'!$N$2:$N$1500,"")&amp;"",""))</f>
        <v/>
      </c>
      <c r="F9568" s="638" t="str">
        <f>IF($C9568="","",IFERROR(_xlfn.XLOOKUP($C9568,'1.PrepList'!$I$2:$I$1500,'1.PrepList'!$K$2:$K$1500,"")&amp;"",""))</f>
        <v/>
      </c>
      <c r="H9568" s="644" t="str">
        <f>IF($C9568="","",IFERROR(IF(_xlfn.XLOOKUP($C9568,tbl_StartedStatus[Bold ID],tbl_StartedStatus[Started])="Started","Yes",IF(_xlfn.XLOOKUP($C9568,tbl_StartedStatus[Bold ID],tbl_StartedStatus[Started])="No Show","No Show","")),""))</f>
        <v/>
      </c>
    </row>
    <row r="9569" spans="1:8" ht="15" customHeight="1" thickBot="1">
      <c r="A9569" s="38" t="str">
        <f>IF($C9569="","",IFERROR(_xlfn.XLOOKUP($C9569,'1.PrepList'!$I$2:$I$1500,'1.PrepList'!$G$2:$G$1500,"")&amp;"",""))</f>
        <v/>
      </c>
      <c r="B9569" s="638" t="str">
        <f>IF($C9569="","",IFERROR(_xlfn.XLOOKUP($C9569,'1.PrepList'!$I$2:$I$1500,'1.PrepList'!$H$2:$H$1500,"")&amp;"",""))</f>
        <v/>
      </c>
      <c r="D9569" s="638" t="str">
        <f>IF($C9569="","",IFERROR(_xlfn.XLOOKUP($C9569,'1.PrepList'!$I$2:$I$1500,'1.PrepList'!$J$2:$J$1500,"")&amp;"",""))</f>
        <v/>
      </c>
      <c r="E9569" s="638" t="str">
        <f>IF($C9569="","",IFERROR(_xlfn.XLOOKUP($C9569,'1.PrepList'!$I$2:$I$1500,'1.PrepList'!$N$2:$N$1500,"")&amp;"",""))</f>
        <v/>
      </c>
      <c r="F9569" s="638" t="str">
        <f>IF($C9569="","",IFERROR(_xlfn.XLOOKUP($C9569,'1.PrepList'!$I$2:$I$1500,'1.PrepList'!$K$2:$K$1500,"")&amp;"",""))</f>
        <v/>
      </c>
      <c r="H9569" s="644" t="str">
        <f>IF($C9569="","",IFERROR(IF(_xlfn.XLOOKUP($C9569,tbl_StartedStatus[Bold ID],tbl_StartedStatus[Started])="Started","Yes",IF(_xlfn.XLOOKUP($C9569,tbl_StartedStatus[Bold ID],tbl_StartedStatus[Started])="No Show","No Show","")),""))</f>
        <v/>
      </c>
    </row>
    <row r="9570" spans="1:8" ht="15" customHeight="1" thickBot="1">
      <c r="A9570" s="38" t="str">
        <f>IF($C9570="","",IFERROR(_xlfn.XLOOKUP($C9570,'1.PrepList'!$I$2:$I$1500,'1.PrepList'!$G$2:$G$1500,"")&amp;"",""))</f>
        <v/>
      </c>
      <c r="B9570" s="638" t="str">
        <f>IF($C9570="","",IFERROR(_xlfn.XLOOKUP($C9570,'1.PrepList'!$I$2:$I$1500,'1.PrepList'!$H$2:$H$1500,"")&amp;"",""))</f>
        <v/>
      </c>
      <c r="D9570" s="638" t="str">
        <f>IF($C9570="","",IFERROR(_xlfn.XLOOKUP($C9570,'1.PrepList'!$I$2:$I$1500,'1.PrepList'!$J$2:$J$1500,"")&amp;"",""))</f>
        <v/>
      </c>
      <c r="E9570" s="638" t="str">
        <f>IF($C9570="","",IFERROR(_xlfn.XLOOKUP($C9570,'1.PrepList'!$I$2:$I$1500,'1.PrepList'!$N$2:$N$1500,"")&amp;"",""))</f>
        <v/>
      </c>
      <c r="F9570" s="638" t="str">
        <f>IF($C9570="","",IFERROR(_xlfn.XLOOKUP($C9570,'1.PrepList'!$I$2:$I$1500,'1.PrepList'!$K$2:$K$1500,"")&amp;"",""))</f>
        <v/>
      </c>
      <c r="H9570" s="644" t="str">
        <f>IF($C9570="","",IFERROR(IF(_xlfn.XLOOKUP($C9570,tbl_StartedStatus[Bold ID],tbl_StartedStatus[Started])="Started","Yes",IF(_xlfn.XLOOKUP($C9570,tbl_StartedStatus[Bold ID],tbl_StartedStatus[Started])="No Show","No Show","")),""))</f>
        <v/>
      </c>
    </row>
    <row r="9571" spans="1:8" ht="15" customHeight="1" thickBot="1">
      <c r="A9571" s="38" t="str">
        <f>IF($C9571="","",IFERROR(_xlfn.XLOOKUP($C9571,'1.PrepList'!$I$2:$I$1500,'1.PrepList'!$G$2:$G$1500,"")&amp;"",""))</f>
        <v/>
      </c>
      <c r="B9571" s="638" t="str">
        <f>IF($C9571="","",IFERROR(_xlfn.XLOOKUP($C9571,'1.PrepList'!$I$2:$I$1500,'1.PrepList'!$H$2:$H$1500,"")&amp;"",""))</f>
        <v/>
      </c>
      <c r="D9571" s="638" t="str">
        <f>IF($C9571="","",IFERROR(_xlfn.XLOOKUP($C9571,'1.PrepList'!$I$2:$I$1500,'1.PrepList'!$J$2:$J$1500,"")&amp;"",""))</f>
        <v/>
      </c>
      <c r="E9571" s="638" t="str">
        <f>IF($C9571="","",IFERROR(_xlfn.XLOOKUP($C9571,'1.PrepList'!$I$2:$I$1500,'1.PrepList'!$N$2:$N$1500,"")&amp;"",""))</f>
        <v/>
      </c>
      <c r="F9571" s="638" t="str">
        <f>IF($C9571="","",IFERROR(_xlfn.XLOOKUP($C9571,'1.PrepList'!$I$2:$I$1500,'1.PrepList'!$K$2:$K$1500,"")&amp;"",""))</f>
        <v/>
      </c>
      <c r="H9571" s="644" t="str">
        <f>IF($C9571="","",IFERROR(IF(_xlfn.XLOOKUP($C9571,tbl_StartedStatus[Bold ID],tbl_StartedStatus[Started])="Started","Yes",IF(_xlfn.XLOOKUP($C9571,tbl_StartedStatus[Bold ID],tbl_StartedStatus[Started])="No Show","No Show","")),""))</f>
        <v/>
      </c>
    </row>
    <row r="9572" spans="1:8" ht="15" customHeight="1" thickBot="1">
      <c r="A9572" s="38" t="str">
        <f>IF($C9572="","",IFERROR(_xlfn.XLOOKUP($C9572,'1.PrepList'!$I$2:$I$1500,'1.PrepList'!$G$2:$G$1500,"")&amp;"",""))</f>
        <v/>
      </c>
      <c r="B9572" s="638" t="str">
        <f>IF($C9572="","",IFERROR(_xlfn.XLOOKUP($C9572,'1.PrepList'!$I$2:$I$1500,'1.PrepList'!$H$2:$H$1500,"")&amp;"",""))</f>
        <v/>
      </c>
      <c r="D9572" s="638" t="str">
        <f>IF($C9572="","",IFERROR(_xlfn.XLOOKUP($C9572,'1.PrepList'!$I$2:$I$1500,'1.PrepList'!$J$2:$J$1500,"")&amp;"",""))</f>
        <v/>
      </c>
      <c r="E9572" s="638" t="str">
        <f>IF($C9572="","",IFERROR(_xlfn.XLOOKUP($C9572,'1.PrepList'!$I$2:$I$1500,'1.PrepList'!$N$2:$N$1500,"")&amp;"",""))</f>
        <v/>
      </c>
      <c r="F9572" s="638" t="str">
        <f>IF($C9572="","",IFERROR(_xlfn.XLOOKUP($C9572,'1.PrepList'!$I$2:$I$1500,'1.PrepList'!$K$2:$K$1500,"")&amp;"",""))</f>
        <v/>
      </c>
      <c r="H9572" s="644" t="str">
        <f>IF($C9572="","",IFERROR(IF(_xlfn.XLOOKUP($C9572,tbl_StartedStatus[Bold ID],tbl_StartedStatus[Started])="Started","Yes",IF(_xlfn.XLOOKUP($C9572,tbl_StartedStatus[Bold ID],tbl_StartedStatus[Started])="No Show","No Show","")),""))</f>
        <v/>
      </c>
    </row>
    <row r="9573" spans="1:8" ht="15" customHeight="1" thickBot="1">
      <c r="A9573" s="38" t="str">
        <f>IF($C9573="","",IFERROR(_xlfn.XLOOKUP($C9573,'1.PrepList'!$I$2:$I$1500,'1.PrepList'!$G$2:$G$1500,"")&amp;"",""))</f>
        <v/>
      </c>
      <c r="B9573" s="638" t="str">
        <f>IF($C9573="","",IFERROR(_xlfn.XLOOKUP($C9573,'1.PrepList'!$I$2:$I$1500,'1.PrepList'!$H$2:$H$1500,"")&amp;"",""))</f>
        <v/>
      </c>
      <c r="D9573" s="638" t="str">
        <f>IF($C9573="","",IFERROR(_xlfn.XLOOKUP($C9573,'1.PrepList'!$I$2:$I$1500,'1.PrepList'!$J$2:$J$1500,"")&amp;"",""))</f>
        <v/>
      </c>
      <c r="E9573" s="638" t="str">
        <f>IF($C9573="","",IFERROR(_xlfn.XLOOKUP($C9573,'1.PrepList'!$I$2:$I$1500,'1.PrepList'!$N$2:$N$1500,"")&amp;"",""))</f>
        <v/>
      </c>
      <c r="F9573" s="638" t="str">
        <f>IF($C9573="","",IFERROR(_xlfn.XLOOKUP($C9573,'1.PrepList'!$I$2:$I$1500,'1.PrepList'!$K$2:$K$1500,"")&amp;"",""))</f>
        <v/>
      </c>
      <c r="H9573" s="644" t="str">
        <f>IF($C9573="","",IFERROR(IF(_xlfn.XLOOKUP($C9573,tbl_StartedStatus[Bold ID],tbl_StartedStatus[Started])="Started","Yes",IF(_xlfn.XLOOKUP($C9573,tbl_StartedStatus[Bold ID],tbl_StartedStatus[Started])="No Show","No Show","")),""))</f>
        <v/>
      </c>
    </row>
    <row r="9574" spans="1:8" ht="15" customHeight="1" thickBot="1">
      <c r="A9574" s="38" t="str">
        <f>IF($C9574="","",IFERROR(_xlfn.XLOOKUP($C9574,'1.PrepList'!$I$2:$I$1500,'1.PrepList'!$G$2:$G$1500,"")&amp;"",""))</f>
        <v/>
      </c>
      <c r="B9574" s="638" t="str">
        <f>IF($C9574="","",IFERROR(_xlfn.XLOOKUP($C9574,'1.PrepList'!$I$2:$I$1500,'1.PrepList'!$H$2:$H$1500,"")&amp;"",""))</f>
        <v/>
      </c>
      <c r="D9574" s="638" t="str">
        <f>IF($C9574="","",IFERROR(_xlfn.XLOOKUP($C9574,'1.PrepList'!$I$2:$I$1500,'1.PrepList'!$J$2:$J$1500,"")&amp;"",""))</f>
        <v/>
      </c>
      <c r="E9574" s="638" t="str">
        <f>IF($C9574="","",IFERROR(_xlfn.XLOOKUP($C9574,'1.PrepList'!$I$2:$I$1500,'1.PrepList'!$N$2:$N$1500,"")&amp;"",""))</f>
        <v/>
      </c>
      <c r="F9574" s="638" t="str">
        <f>IF($C9574="","",IFERROR(_xlfn.XLOOKUP($C9574,'1.PrepList'!$I$2:$I$1500,'1.PrepList'!$K$2:$K$1500,"")&amp;"",""))</f>
        <v/>
      </c>
      <c r="H9574" s="644" t="str">
        <f>IF($C9574="","",IFERROR(IF(_xlfn.XLOOKUP($C9574,tbl_StartedStatus[Bold ID],tbl_StartedStatus[Started])="Started","Yes",IF(_xlfn.XLOOKUP($C9574,tbl_StartedStatus[Bold ID],tbl_StartedStatus[Started])="No Show","No Show","")),""))</f>
        <v/>
      </c>
    </row>
    <row r="9575" spans="1:8" ht="15" customHeight="1" thickBot="1">
      <c r="A9575" s="38" t="str">
        <f>IF($C9575="","",IFERROR(_xlfn.XLOOKUP($C9575,'1.PrepList'!$I$2:$I$1500,'1.PrepList'!$G$2:$G$1500,"")&amp;"",""))</f>
        <v/>
      </c>
      <c r="B9575" s="638" t="str">
        <f>IF($C9575="","",IFERROR(_xlfn.XLOOKUP($C9575,'1.PrepList'!$I$2:$I$1500,'1.PrepList'!$H$2:$H$1500,"")&amp;"",""))</f>
        <v/>
      </c>
      <c r="D9575" s="638" t="str">
        <f>IF($C9575="","",IFERROR(_xlfn.XLOOKUP($C9575,'1.PrepList'!$I$2:$I$1500,'1.PrepList'!$J$2:$J$1500,"")&amp;"",""))</f>
        <v/>
      </c>
      <c r="E9575" s="638" t="str">
        <f>IF($C9575="","",IFERROR(_xlfn.XLOOKUP($C9575,'1.PrepList'!$I$2:$I$1500,'1.PrepList'!$N$2:$N$1500,"")&amp;"",""))</f>
        <v/>
      </c>
      <c r="F9575" s="638" t="str">
        <f>IF($C9575="","",IFERROR(_xlfn.XLOOKUP($C9575,'1.PrepList'!$I$2:$I$1500,'1.PrepList'!$K$2:$K$1500,"")&amp;"",""))</f>
        <v/>
      </c>
      <c r="H9575" s="644" t="str">
        <f>IF($C9575="","",IFERROR(IF(_xlfn.XLOOKUP($C9575,tbl_StartedStatus[Bold ID],tbl_StartedStatus[Started])="Started","Yes",IF(_xlfn.XLOOKUP($C9575,tbl_StartedStatus[Bold ID],tbl_StartedStatus[Started])="No Show","No Show","")),""))</f>
        <v/>
      </c>
    </row>
    <row r="9576" spans="1:8" ht="15" customHeight="1" thickBot="1">
      <c r="A9576" s="38" t="str">
        <f>IF($C9576="","",IFERROR(_xlfn.XLOOKUP($C9576,'1.PrepList'!$I$2:$I$1500,'1.PrepList'!$G$2:$G$1500,"")&amp;"",""))</f>
        <v/>
      </c>
      <c r="B9576" s="638" t="str">
        <f>IF($C9576="","",IFERROR(_xlfn.XLOOKUP($C9576,'1.PrepList'!$I$2:$I$1500,'1.PrepList'!$H$2:$H$1500,"")&amp;"",""))</f>
        <v/>
      </c>
      <c r="D9576" s="638" t="str">
        <f>IF($C9576="","",IFERROR(_xlfn.XLOOKUP($C9576,'1.PrepList'!$I$2:$I$1500,'1.PrepList'!$J$2:$J$1500,"")&amp;"",""))</f>
        <v/>
      </c>
      <c r="E9576" s="638" t="str">
        <f>IF($C9576="","",IFERROR(_xlfn.XLOOKUP($C9576,'1.PrepList'!$I$2:$I$1500,'1.PrepList'!$N$2:$N$1500,"")&amp;"",""))</f>
        <v/>
      </c>
      <c r="F9576" s="638" t="str">
        <f>IF($C9576="","",IFERROR(_xlfn.XLOOKUP($C9576,'1.PrepList'!$I$2:$I$1500,'1.PrepList'!$K$2:$K$1500,"")&amp;"",""))</f>
        <v/>
      </c>
      <c r="H9576" s="644" t="str">
        <f>IF($C9576="","",IFERROR(IF(_xlfn.XLOOKUP($C9576,tbl_StartedStatus[Bold ID],tbl_StartedStatus[Started])="Started","Yes",IF(_xlfn.XLOOKUP($C9576,tbl_StartedStatus[Bold ID],tbl_StartedStatus[Started])="No Show","No Show","")),""))</f>
        <v/>
      </c>
    </row>
    <row r="9577" spans="1:8" ht="15" customHeight="1" thickBot="1">
      <c r="A9577" s="38" t="str">
        <f>IF($C9577="","",IFERROR(_xlfn.XLOOKUP($C9577,'1.PrepList'!$I$2:$I$1500,'1.PrepList'!$G$2:$G$1500,"")&amp;"",""))</f>
        <v/>
      </c>
      <c r="B9577" s="638" t="str">
        <f>IF($C9577="","",IFERROR(_xlfn.XLOOKUP($C9577,'1.PrepList'!$I$2:$I$1500,'1.PrepList'!$H$2:$H$1500,"")&amp;"",""))</f>
        <v/>
      </c>
      <c r="D9577" s="638" t="str">
        <f>IF($C9577="","",IFERROR(_xlfn.XLOOKUP($C9577,'1.PrepList'!$I$2:$I$1500,'1.PrepList'!$J$2:$J$1500,"")&amp;"",""))</f>
        <v/>
      </c>
      <c r="E9577" s="638" t="str">
        <f>IF($C9577="","",IFERROR(_xlfn.XLOOKUP($C9577,'1.PrepList'!$I$2:$I$1500,'1.PrepList'!$N$2:$N$1500,"")&amp;"",""))</f>
        <v/>
      </c>
      <c r="F9577" s="638" t="str">
        <f>IF($C9577="","",IFERROR(_xlfn.XLOOKUP($C9577,'1.PrepList'!$I$2:$I$1500,'1.PrepList'!$K$2:$K$1500,"")&amp;"",""))</f>
        <v/>
      </c>
      <c r="H9577" s="644" t="str">
        <f>IF($C9577="","",IFERROR(IF(_xlfn.XLOOKUP($C9577,tbl_StartedStatus[Bold ID],tbl_StartedStatus[Started])="Started","Yes",IF(_xlfn.XLOOKUP($C9577,tbl_StartedStatus[Bold ID],tbl_StartedStatus[Started])="No Show","No Show","")),""))</f>
        <v/>
      </c>
    </row>
    <row r="9578" spans="1:8" ht="15" customHeight="1" thickBot="1">
      <c r="A9578" s="38" t="str">
        <f>IF($C9578="","",IFERROR(_xlfn.XLOOKUP($C9578,'1.PrepList'!$I$2:$I$1500,'1.PrepList'!$G$2:$G$1500,"")&amp;"",""))</f>
        <v/>
      </c>
      <c r="B9578" s="638" t="str">
        <f>IF($C9578="","",IFERROR(_xlfn.XLOOKUP($C9578,'1.PrepList'!$I$2:$I$1500,'1.PrepList'!$H$2:$H$1500,"")&amp;"",""))</f>
        <v/>
      </c>
      <c r="D9578" s="638" t="str">
        <f>IF($C9578="","",IFERROR(_xlfn.XLOOKUP($C9578,'1.PrepList'!$I$2:$I$1500,'1.PrepList'!$J$2:$J$1500,"")&amp;"",""))</f>
        <v/>
      </c>
      <c r="E9578" s="638" t="str">
        <f>IF($C9578="","",IFERROR(_xlfn.XLOOKUP($C9578,'1.PrepList'!$I$2:$I$1500,'1.PrepList'!$N$2:$N$1500,"")&amp;"",""))</f>
        <v/>
      </c>
      <c r="F9578" s="638" t="str">
        <f>IF($C9578="","",IFERROR(_xlfn.XLOOKUP($C9578,'1.PrepList'!$I$2:$I$1500,'1.PrepList'!$K$2:$K$1500,"")&amp;"",""))</f>
        <v/>
      </c>
      <c r="H9578" s="644" t="str">
        <f>IF($C9578="","",IFERROR(IF(_xlfn.XLOOKUP($C9578,tbl_StartedStatus[Bold ID],tbl_StartedStatus[Started])="Started","Yes",IF(_xlfn.XLOOKUP($C9578,tbl_StartedStatus[Bold ID],tbl_StartedStatus[Started])="No Show","No Show","")),""))</f>
        <v/>
      </c>
    </row>
    <row r="9579" spans="1:8" ht="15" customHeight="1" thickBot="1">
      <c r="A9579" s="38" t="str">
        <f>IF($C9579="","",IFERROR(_xlfn.XLOOKUP($C9579,'1.PrepList'!$I$2:$I$1500,'1.PrepList'!$G$2:$G$1500,"")&amp;"",""))</f>
        <v/>
      </c>
      <c r="B9579" s="638" t="str">
        <f>IF($C9579="","",IFERROR(_xlfn.XLOOKUP($C9579,'1.PrepList'!$I$2:$I$1500,'1.PrepList'!$H$2:$H$1500,"")&amp;"",""))</f>
        <v/>
      </c>
      <c r="D9579" s="638" t="str">
        <f>IF($C9579="","",IFERROR(_xlfn.XLOOKUP($C9579,'1.PrepList'!$I$2:$I$1500,'1.PrepList'!$J$2:$J$1500,"")&amp;"",""))</f>
        <v/>
      </c>
      <c r="E9579" s="638" t="str">
        <f>IF($C9579="","",IFERROR(_xlfn.XLOOKUP($C9579,'1.PrepList'!$I$2:$I$1500,'1.PrepList'!$N$2:$N$1500,"")&amp;"",""))</f>
        <v/>
      </c>
      <c r="F9579" s="638" t="str">
        <f>IF($C9579="","",IFERROR(_xlfn.XLOOKUP($C9579,'1.PrepList'!$I$2:$I$1500,'1.PrepList'!$K$2:$K$1500,"")&amp;"",""))</f>
        <v/>
      </c>
      <c r="H9579" s="644" t="str">
        <f>IF($C9579="","",IFERROR(IF(_xlfn.XLOOKUP($C9579,tbl_StartedStatus[Bold ID],tbl_StartedStatus[Started])="Started","Yes",IF(_xlfn.XLOOKUP($C9579,tbl_StartedStatus[Bold ID],tbl_StartedStatus[Started])="No Show","No Show","")),""))</f>
        <v/>
      </c>
    </row>
    <row r="9580" spans="1:8" ht="15" customHeight="1" thickBot="1">
      <c r="A9580" s="38" t="str">
        <f>IF($C9580="","",IFERROR(_xlfn.XLOOKUP($C9580,'1.PrepList'!$I$2:$I$1500,'1.PrepList'!$G$2:$G$1500,"")&amp;"",""))</f>
        <v/>
      </c>
      <c r="B9580" s="638" t="str">
        <f>IF($C9580="","",IFERROR(_xlfn.XLOOKUP($C9580,'1.PrepList'!$I$2:$I$1500,'1.PrepList'!$H$2:$H$1500,"")&amp;"",""))</f>
        <v/>
      </c>
      <c r="D9580" s="638" t="str">
        <f>IF($C9580="","",IFERROR(_xlfn.XLOOKUP($C9580,'1.PrepList'!$I$2:$I$1500,'1.PrepList'!$J$2:$J$1500,"")&amp;"",""))</f>
        <v/>
      </c>
      <c r="E9580" s="638" t="str">
        <f>IF($C9580="","",IFERROR(_xlfn.XLOOKUP($C9580,'1.PrepList'!$I$2:$I$1500,'1.PrepList'!$N$2:$N$1500,"")&amp;"",""))</f>
        <v/>
      </c>
      <c r="F9580" s="638" t="str">
        <f>IF($C9580="","",IFERROR(_xlfn.XLOOKUP($C9580,'1.PrepList'!$I$2:$I$1500,'1.PrepList'!$K$2:$K$1500,"")&amp;"",""))</f>
        <v/>
      </c>
      <c r="H9580" s="644" t="str">
        <f>IF($C9580="","",IFERROR(IF(_xlfn.XLOOKUP($C9580,tbl_StartedStatus[Bold ID],tbl_StartedStatus[Started])="Started","Yes",IF(_xlfn.XLOOKUP($C9580,tbl_StartedStatus[Bold ID],tbl_StartedStatus[Started])="No Show","No Show","")),""))</f>
        <v/>
      </c>
    </row>
    <row r="9581" spans="1:8" ht="15" customHeight="1" thickBot="1">
      <c r="A9581" s="38" t="str">
        <f>IF($C9581="","",IFERROR(_xlfn.XLOOKUP($C9581,'1.PrepList'!$I$2:$I$1500,'1.PrepList'!$G$2:$G$1500,"")&amp;"",""))</f>
        <v/>
      </c>
      <c r="B9581" s="638" t="str">
        <f>IF($C9581="","",IFERROR(_xlfn.XLOOKUP($C9581,'1.PrepList'!$I$2:$I$1500,'1.PrepList'!$H$2:$H$1500,"")&amp;"",""))</f>
        <v/>
      </c>
      <c r="D9581" s="638" t="str">
        <f>IF($C9581="","",IFERROR(_xlfn.XLOOKUP($C9581,'1.PrepList'!$I$2:$I$1500,'1.PrepList'!$J$2:$J$1500,"")&amp;"",""))</f>
        <v/>
      </c>
      <c r="E9581" s="638" t="str">
        <f>IF($C9581="","",IFERROR(_xlfn.XLOOKUP($C9581,'1.PrepList'!$I$2:$I$1500,'1.PrepList'!$N$2:$N$1500,"")&amp;"",""))</f>
        <v/>
      </c>
      <c r="F9581" s="638" t="str">
        <f>IF($C9581="","",IFERROR(_xlfn.XLOOKUP($C9581,'1.PrepList'!$I$2:$I$1500,'1.PrepList'!$K$2:$K$1500,"")&amp;"",""))</f>
        <v/>
      </c>
      <c r="H9581" s="644" t="str">
        <f>IF($C9581="","",IFERROR(IF(_xlfn.XLOOKUP($C9581,tbl_StartedStatus[Bold ID],tbl_StartedStatus[Started])="Started","Yes",IF(_xlfn.XLOOKUP($C9581,tbl_StartedStatus[Bold ID],tbl_StartedStatus[Started])="No Show","No Show","")),""))</f>
        <v/>
      </c>
    </row>
    <row r="9582" spans="1:8" ht="15" customHeight="1" thickBot="1">
      <c r="A9582" s="38" t="str">
        <f>IF($C9582="","",IFERROR(_xlfn.XLOOKUP($C9582,'1.PrepList'!$I$2:$I$1500,'1.PrepList'!$G$2:$G$1500,"")&amp;"",""))</f>
        <v/>
      </c>
      <c r="B9582" s="638" t="str">
        <f>IF($C9582="","",IFERROR(_xlfn.XLOOKUP($C9582,'1.PrepList'!$I$2:$I$1500,'1.PrepList'!$H$2:$H$1500,"")&amp;"",""))</f>
        <v/>
      </c>
      <c r="D9582" s="638" t="str">
        <f>IF($C9582="","",IFERROR(_xlfn.XLOOKUP($C9582,'1.PrepList'!$I$2:$I$1500,'1.PrepList'!$J$2:$J$1500,"")&amp;"",""))</f>
        <v/>
      </c>
      <c r="E9582" s="638" t="str">
        <f>IF($C9582="","",IFERROR(_xlfn.XLOOKUP($C9582,'1.PrepList'!$I$2:$I$1500,'1.PrepList'!$N$2:$N$1500,"")&amp;"",""))</f>
        <v/>
      </c>
      <c r="F9582" s="638" t="str">
        <f>IF($C9582="","",IFERROR(_xlfn.XLOOKUP($C9582,'1.PrepList'!$I$2:$I$1500,'1.PrepList'!$K$2:$K$1500,"")&amp;"",""))</f>
        <v/>
      </c>
      <c r="H9582" s="644" t="str">
        <f>IF($C9582="","",IFERROR(IF(_xlfn.XLOOKUP($C9582,tbl_StartedStatus[Bold ID],tbl_StartedStatus[Started])="Started","Yes",IF(_xlfn.XLOOKUP($C9582,tbl_StartedStatus[Bold ID],tbl_StartedStatus[Started])="No Show","No Show","")),""))</f>
        <v/>
      </c>
    </row>
    <row r="9583" spans="1:8" ht="15" customHeight="1" thickBot="1">
      <c r="A9583" s="38" t="str">
        <f>IF($C9583="","",IFERROR(_xlfn.XLOOKUP($C9583,'1.PrepList'!$I$2:$I$1500,'1.PrepList'!$G$2:$G$1500,"")&amp;"",""))</f>
        <v/>
      </c>
      <c r="B9583" s="638" t="str">
        <f>IF($C9583="","",IFERROR(_xlfn.XLOOKUP($C9583,'1.PrepList'!$I$2:$I$1500,'1.PrepList'!$H$2:$H$1500,"")&amp;"",""))</f>
        <v/>
      </c>
      <c r="D9583" s="638" t="str">
        <f>IF($C9583="","",IFERROR(_xlfn.XLOOKUP($C9583,'1.PrepList'!$I$2:$I$1500,'1.PrepList'!$J$2:$J$1500,"")&amp;"",""))</f>
        <v/>
      </c>
      <c r="E9583" s="638" t="str">
        <f>IF($C9583="","",IFERROR(_xlfn.XLOOKUP($C9583,'1.PrepList'!$I$2:$I$1500,'1.PrepList'!$N$2:$N$1500,"")&amp;"",""))</f>
        <v/>
      </c>
      <c r="F9583" s="638" t="str">
        <f>IF($C9583="","",IFERROR(_xlfn.XLOOKUP($C9583,'1.PrepList'!$I$2:$I$1500,'1.PrepList'!$K$2:$K$1500,"")&amp;"",""))</f>
        <v/>
      </c>
      <c r="H9583" s="644" t="str">
        <f>IF($C9583="","",IFERROR(IF(_xlfn.XLOOKUP($C9583,tbl_StartedStatus[Bold ID],tbl_StartedStatus[Started])="Started","Yes",IF(_xlfn.XLOOKUP($C9583,tbl_StartedStatus[Bold ID],tbl_StartedStatus[Started])="No Show","No Show","")),""))</f>
        <v/>
      </c>
    </row>
    <row r="9584" spans="1:8" ht="15" customHeight="1" thickBot="1">
      <c r="A9584" s="38" t="str">
        <f>IF($C9584="","",IFERROR(_xlfn.XLOOKUP($C9584,'1.PrepList'!$I$2:$I$1500,'1.PrepList'!$G$2:$G$1500,"")&amp;"",""))</f>
        <v/>
      </c>
      <c r="B9584" s="638" t="str">
        <f>IF($C9584="","",IFERROR(_xlfn.XLOOKUP($C9584,'1.PrepList'!$I$2:$I$1500,'1.PrepList'!$H$2:$H$1500,"")&amp;"",""))</f>
        <v/>
      </c>
      <c r="D9584" s="638" t="str">
        <f>IF($C9584="","",IFERROR(_xlfn.XLOOKUP($C9584,'1.PrepList'!$I$2:$I$1500,'1.PrepList'!$J$2:$J$1500,"")&amp;"",""))</f>
        <v/>
      </c>
      <c r="E9584" s="638" t="str">
        <f>IF($C9584="","",IFERROR(_xlfn.XLOOKUP($C9584,'1.PrepList'!$I$2:$I$1500,'1.PrepList'!$N$2:$N$1500,"")&amp;"",""))</f>
        <v/>
      </c>
      <c r="F9584" s="638" t="str">
        <f>IF($C9584="","",IFERROR(_xlfn.XLOOKUP($C9584,'1.PrepList'!$I$2:$I$1500,'1.PrepList'!$K$2:$K$1500,"")&amp;"",""))</f>
        <v/>
      </c>
      <c r="H9584" s="644" t="str">
        <f>IF($C9584="","",IFERROR(IF(_xlfn.XLOOKUP($C9584,tbl_StartedStatus[Bold ID],tbl_StartedStatus[Started])="Started","Yes",IF(_xlfn.XLOOKUP($C9584,tbl_StartedStatus[Bold ID],tbl_StartedStatus[Started])="No Show","No Show","")),""))</f>
        <v/>
      </c>
    </row>
    <row r="9585" spans="1:8" ht="15" customHeight="1" thickBot="1">
      <c r="A9585" s="38" t="str">
        <f>IF($C9585="","",IFERROR(_xlfn.XLOOKUP($C9585,'1.PrepList'!$I$2:$I$1500,'1.PrepList'!$G$2:$G$1500,"")&amp;"",""))</f>
        <v/>
      </c>
      <c r="B9585" s="638" t="str">
        <f>IF($C9585="","",IFERROR(_xlfn.XLOOKUP($C9585,'1.PrepList'!$I$2:$I$1500,'1.PrepList'!$H$2:$H$1500,"")&amp;"",""))</f>
        <v/>
      </c>
      <c r="D9585" s="638" t="str">
        <f>IF($C9585="","",IFERROR(_xlfn.XLOOKUP($C9585,'1.PrepList'!$I$2:$I$1500,'1.PrepList'!$J$2:$J$1500,"")&amp;"",""))</f>
        <v/>
      </c>
      <c r="E9585" s="638" t="str">
        <f>IF($C9585="","",IFERROR(_xlfn.XLOOKUP($C9585,'1.PrepList'!$I$2:$I$1500,'1.PrepList'!$N$2:$N$1500,"")&amp;"",""))</f>
        <v/>
      </c>
      <c r="F9585" s="638" t="str">
        <f>IF($C9585="","",IFERROR(_xlfn.XLOOKUP($C9585,'1.PrepList'!$I$2:$I$1500,'1.PrepList'!$K$2:$K$1500,"")&amp;"",""))</f>
        <v/>
      </c>
      <c r="H9585" s="644" t="str">
        <f>IF($C9585="","",IFERROR(IF(_xlfn.XLOOKUP($C9585,tbl_StartedStatus[Bold ID],tbl_StartedStatus[Started])="Started","Yes",IF(_xlfn.XLOOKUP($C9585,tbl_StartedStatus[Bold ID],tbl_StartedStatus[Started])="No Show","No Show","")),""))</f>
        <v/>
      </c>
    </row>
    <row r="9586" spans="1:8" ht="15" customHeight="1" thickBot="1">
      <c r="A9586" s="38" t="str">
        <f>IF($C9586="","",IFERROR(_xlfn.XLOOKUP($C9586,'1.PrepList'!$I$2:$I$1500,'1.PrepList'!$G$2:$G$1500,"")&amp;"",""))</f>
        <v/>
      </c>
      <c r="B9586" s="638" t="str">
        <f>IF($C9586="","",IFERROR(_xlfn.XLOOKUP($C9586,'1.PrepList'!$I$2:$I$1500,'1.PrepList'!$H$2:$H$1500,"")&amp;"",""))</f>
        <v/>
      </c>
      <c r="D9586" s="638" t="str">
        <f>IF($C9586="","",IFERROR(_xlfn.XLOOKUP($C9586,'1.PrepList'!$I$2:$I$1500,'1.PrepList'!$J$2:$J$1500,"")&amp;"",""))</f>
        <v/>
      </c>
      <c r="E9586" s="638" t="str">
        <f>IF($C9586="","",IFERROR(_xlfn.XLOOKUP($C9586,'1.PrepList'!$I$2:$I$1500,'1.PrepList'!$N$2:$N$1500,"")&amp;"",""))</f>
        <v/>
      </c>
      <c r="F9586" s="638" t="str">
        <f>IF($C9586="","",IFERROR(_xlfn.XLOOKUP($C9586,'1.PrepList'!$I$2:$I$1500,'1.PrepList'!$K$2:$K$1500,"")&amp;"",""))</f>
        <v/>
      </c>
      <c r="H9586" s="644" t="str">
        <f>IF($C9586="","",IFERROR(IF(_xlfn.XLOOKUP($C9586,tbl_StartedStatus[Bold ID],tbl_StartedStatus[Started])="Started","Yes",IF(_xlfn.XLOOKUP($C9586,tbl_StartedStatus[Bold ID],tbl_StartedStatus[Started])="No Show","No Show","")),""))</f>
        <v/>
      </c>
    </row>
    <row r="9587" spans="1:8" ht="15" customHeight="1" thickBot="1">
      <c r="A9587" s="38" t="str">
        <f>IF($C9587="","",IFERROR(_xlfn.XLOOKUP($C9587,'1.PrepList'!$I$2:$I$1500,'1.PrepList'!$G$2:$G$1500,"")&amp;"",""))</f>
        <v/>
      </c>
      <c r="B9587" s="638" t="str">
        <f>IF($C9587="","",IFERROR(_xlfn.XLOOKUP($C9587,'1.PrepList'!$I$2:$I$1500,'1.PrepList'!$H$2:$H$1500,"")&amp;"",""))</f>
        <v/>
      </c>
      <c r="D9587" s="638" t="str">
        <f>IF($C9587="","",IFERROR(_xlfn.XLOOKUP($C9587,'1.PrepList'!$I$2:$I$1500,'1.PrepList'!$J$2:$J$1500,"")&amp;"",""))</f>
        <v/>
      </c>
      <c r="E9587" s="638" t="str">
        <f>IF($C9587="","",IFERROR(_xlfn.XLOOKUP($C9587,'1.PrepList'!$I$2:$I$1500,'1.PrepList'!$N$2:$N$1500,"")&amp;"",""))</f>
        <v/>
      </c>
      <c r="F9587" s="638" t="str">
        <f>IF($C9587="","",IFERROR(_xlfn.XLOOKUP($C9587,'1.PrepList'!$I$2:$I$1500,'1.PrepList'!$K$2:$K$1500,"")&amp;"",""))</f>
        <v/>
      </c>
      <c r="H9587" s="644" t="str">
        <f>IF($C9587="","",IFERROR(IF(_xlfn.XLOOKUP($C9587,tbl_StartedStatus[Bold ID],tbl_StartedStatus[Started])="Started","Yes",IF(_xlfn.XLOOKUP($C9587,tbl_StartedStatus[Bold ID],tbl_StartedStatus[Started])="No Show","No Show","")),""))</f>
        <v/>
      </c>
    </row>
    <row r="9588" spans="1:8" ht="15" customHeight="1" thickBot="1">
      <c r="A9588" s="38" t="str">
        <f>IF($C9588="","",IFERROR(_xlfn.XLOOKUP($C9588,'1.PrepList'!$I$2:$I$1500,'1.PrepList'!$G$2:$G$1500,"")&amp;"",""))</f>
        <v/>
      </c>
      <c r="B9588" s="638" t="str">
        <f>IF($C9588="","",IFERROR(_xlfn.XLOOKUP($C9588,'1.PrepList'!$I$2:$I$1500,'1.PrepList'!$H$2:$H$1500,"")&amp;"",""))</f>
        <v/>
      </c>
      <c r="D9588" s="638" t="str">
        <f>IF($C9588="","",IFERROR(_xlfn.XLOOKUP($C9588,'1.PrepList'!$I$2:$I$1500,'1.PrepList'!$J$2:$J$1500,"")&amp;"",""))</f>
        <v/>
      </c>
      <c r="E9588" s="638" t="str">
        <f>IF($C9588="","",IFERROR(_xlfn.XLOOKUP($C9588,'1.PrepList'!$I$2:$I$1500,'1.PrepList'!$N$2:$N$1500,"")&amp;"",""))</f>
        <v/>
      </c>
      <c r="F9588" s="638" t="str">
        <f>IF($C9588="","",IFERROR(_xlfn.XLOOKUP($C9588,'1.PrepList'!$I$2:$I$1500,'1.PrepList'!$K$2:$K$1500,"")&amp;"",""))</f>
        <v/>
      </c>
      <c r="H9588" s="644" t="str">
        <f>IF($C9588="","",IFERROR(IF(_xlfn.XLOOKUP($C9588,tbl_StartedStatus[Bold ID],tbl_StartedStatus[Started])="Started","Yes",IF(_xlfn.XLOOKUP($C9588,tbl_StartedStatus[Bold ID],tbl_StartedStatus[Started])="No Show","No Show","")),""))</f>
        <v/>
      </c>
    </row>
    <row r="9589" spans="1:8" ht="15" customHeight="1" thickBot="1">
      <c r="A9589" s="38" t="str">
        <f>IF($C9589="","",IFERROR(_xlfn.XLOOKUP($C9589,'1.PrepList'!$I$2:$I$1500,'1.PrepList'!$G$2:$G$1500,"")&amp;"",""))</f>
        <v/>
      </c>
      <c r="B9589" s="638" t="str">
        <f>IF($C9589="","",IFERROR(_xlfn.XLOOKUP($C9589,'1.PrepList'!$I$2:$I$1500,'1.PrepList'!$H$2:$H$1500,"")&amp;"",""))</f>
        <v/>
      </c>
      <c r="D9589" s="638" t="str">
        <f>IF($C9589="","",IFERROR(_xlfn.XLOOKUP($C9589,'1.PrepList'!$I$2:$I$1500,'1.PrepList'!$J$2:$J$1500,"")&amp;"",""))</f>
        <v/>
      </c>
      <c r="E9589" s="638" t="str">
        <f>IF($C9589="","",IFERROR(_xlfn.XLOOKUP($C9589,'1.PrepList'!$I$2:$I$1500,'1.PrepList'!$N$2:$N$1500,"")&amp;"",""))</f>
        <v/>
      </c>
      <c r="F9589" s="638" t="str">
        <f>IF($C9589="","",IFERROR(_xlfn.XLOOKUP($C9589,'1.PrepList'!$I$2:$I$1500,'1.PrepList'!$K$2:$K$1500,"")&amp;"",""))</f>
        <v/>
      </c>
      <c r="H9589" s="644" t="str">
        <f>IF($C9589="","",IFERROR(IF(_xlfn.XLOOKUP($C9589,tbl_StartedStatus[Bold ID],tbl_StartedStatus[Started])="Started","Yes",IF(_xlfn.XLOOKUP($C9589,tbl_StartedStatus[Bold ID],tbl_StartedStatus[Started])="No Show","No Show","")),""))</f>
        <v/>
      </c>
    </row>
    <row r="9590" spans="1:8" ht="15" customHeight="1" thickBot="1">
      <c r="A9590" s="38" t="str">
        <f>IF($C9590="","",IFERROR(_xlfn.XLOOKUP($C9590,'1.PrepList'!$I$2:$I$1500,'1.PrepList'!$G$2:$G$1500,"")&amp;"",""))</f>
        <v/>
      </c>
      <c r="B9590" s="638" t="str">
        <f>IF($C9590="","",IFERROR(_xlfn.XLOOKUP($C9590,'1.PrepList'!$I$2:$I$1500,'1.PrepList'!$H$2:$H$1500,"")&amp;"",""))</f>
        <v/>
      </c>
      <c r="D9590" s="638" t="str">
        <f>IF($C9590="","",IFERROR(_xlfn.XLOOKUP($C9590,'1.PrepList'!$I$2:$I$1500,'1.PrepList'!$J$2:$J$1500,"")&amp;"",""))</f>
        <v/>
      </c>
      <c r="E9590" s="638" t="str">
        <f>IF($C9590="","",IFERROR(_xlfn.XLOOKUP($C9590,'1.PrepList'!$I$2:$I$1500,'1.PrepList'!$N$2:$N$1500,"")&amp;"",""))</f>
        <v/>
      </c>
      <c r="F9590" s="638" t="str">
        <f>IF($C9590="","",IFERROR(_xlfn.XLOOKUP($C9590,'1.PrepList'!$I$2:$I$1500,'1.PrepList'!$K$2:$K$1500,"")&amp;"",""))</f>
        <v/>
      </c>
      <c r="H9590" s="644" t="str">
        <f>IF($C9590="","",IFERROR(IF(_xlfn.XLOOKUP($C9590,tbl_StartedStatus[Bold ID],tbl_StartedStatus[Started])="Started","Yes",IF(_xlfn.XLOOKUP($C9590,tbl_StartedStatus[Bold ID],tbl_StartedStatus[Started])="No Show","No Show","")),""))</f>
        <v/>
      </c>
    </row>
    <row r="9591" spans="1:8" ht="15" customHeight="1" thickBot="1">
      <c r="A9591" s="38" t="str">
        <f>IF($C9591="","",IFERROR(_xlfn.XLOOKUP($C9591,'1.PrepList'!$I$2:$I$1500,'1.PrepList'!$G$2:$G$1500,"")&amp;"",""))</f>
        <v/>
      </c>
      <c r="B9591" s="638" t="str">
        <f>IF($C9591="","",IFERROR(_xlfn.XLOOKUP($C9591,'1.PrepList'!$I$2:$I$1500,'1.PrepList'!$H$2:$H$1500,"")&amp;"",""))</f>
        <v/>
      </c>
      <c r="D9591" s="638" t="str">
        <f>IF($C9591="","",IFERROR(_xlfn.XLOOKUP($C9591,'1.PrepList'!$I$2:$I$1500,'1.PrepList'!$J$2:$J$1500,"")&amp;"",""))</f>
        <v/>
      </c>
      <c r="E9591" s="638" t="str">
        <f>IF($C9591="","",IFERROR(_xlfn.XLOOKUP($C9591,'1.PrepList'!$I$2:$I$1500,'1.PrepList'!$N$2:$N$1500,"")&amp;"",""))</f>
        <v/>
      </c>
      <c r="F9591" s="638" t="str">
        <f>IF($C9591="","",IFERROR(_xlfn.XLOOKUP($C9591,'1.PrepList'!$I$2:$I$1500,'1.PrepList'!$K$2:$K$1500,"")&amp;"",""))</f>
        <v/>
      </c>
      <c r="H9591" s="644" t="str">
        <f>IF($C9591="","",IFERROR(IF(_xlfn.XLOOKUP($C9591,tbl_StartedStatus[Bold ID],tbl_StartedStatus[Started])="Started","Yes",IF(_xlfn.XLOOKUP($C9591,tbl_StartedStatus[Bold ID],tbl_StartedStatus[Started])="No Show","No Show","")),""))</f>
        <v/>
      </c>
    </row>
    <row r="9592" spans="1:8" ht="15" customHeight="1" thickBot="1">
      <c r="A9592" s="38" t="str">
        <f>IF($C9592="","",IFERROR(_xlfn.XLOOKUP($C9592,'1.PrepList'!$I$2:$I$1500,'1.PrepList'!$G$2:$G$1500,"")&amp;"",""))</f>
        <v/>
      </c>
      <c r="B9592" s="638" t="str">
        <f>IF($C9592="","",IFERROR(_xlfn.XLOOKUP($C9592,'1.PrepList'!$I$2:$I$1500,'1.PrepList'!$H$2:$H$1500,"")&amp;"",""))</f>
        <v/>
      </c>
      <c r="D9592" s="638" t="str">
        <f>IF($C9592="","",IFERROR(_xlfn.XLOOKUP($C9592,'1.PrepList'!$I$2:$I$1500,'1.PrepList'!$J$2:$J$1500,"")&amp;"",""))</f>
        <v/>
      </c>
      <c r="E9592" s="638" t="str">
        <f>IF($C9592="","",IFERROR(_xlfn.XLOOKUP($C9592,'1.PrepList'!$I$2:$I$1500,'1.PrepList'!$N$2:$N$1500,"")&amp;"",""))</f>
        <v/>
      </c>
      <c r="F9592" s="638" t="str">
        <f>IF($C9592="","",IFERROR(_xlfn.XLOOKUP($C9592,'1.PrepList'!$I$2:$I$1500,'1.PrepList'!$K$2:$K$1500,"")&amp;"",""))</f>
        <v/>
      </c>
      <c r="H9592" s="644" t="str">
        <f>IF($C9592="","",IFERROR(IF(_xlfn.XLOOKUP($C9592,tbl_StartedStatus[Bold ID],tbl_StartedStatus[Started])="Started","Yes",IF(_xlfn.XLOOKUP($C9592,tbl_StartedStatus[Bold ID],tbl_StartedStatus[Started])="No Show","No Show","")),""))</f>
        <v/>
      </c>
    </row>
    <row r="9593" spans="1:8" ht="15" customHeight="1" thickBot="1">
      <c r="A9593" s="38" t="str">
        <f>IF($C9593="","",IFERROR(_xlfn.XLOOKUP($C9593,'1.PrepList'!$I$2:$I$1500,'1.PrepList'!$G$2:$G$1500,"")&amp;"",""))</f>
        <v/>
      </c>
      <c r="B9593" s="638" t="str">
        <f>IF($C9593="","",IFERROR(_xlfn.XLOOKUP($C9593,'1.PrepList'!$I$2:$I$1500,'1.PrepList'!$H$2:$H$1500,"")&amp;"",""))</f>
        <v/>
      </c>
      <c r="D9593" s="638" t="str">
        <f>IF($C9593="","",IFERROR(_xlfn.XLOOKUP($C9593,'1.PrepList'!$I$2:$I$1500,'1.PrepList'!$J$2:$J$1500,"")&amp;"",""))</f>
        <v/>
      </c>
      <c r="E9593" s="638" t="str">
        <f>IF($C9593="","",IFERROR(_xlfn.XLOOKUP($C9593,'1.PrepList'!$I$2:$I$1500,'1.PrepList'!$N$2:$N$1500,"")&amp;"",""))</f>
        <v/>
      </c>
      <c r="F9593" s="638" t="str">
        <f>IF($C9593="","",IFERROR(_xlfn.XLOOKUP($C9593,'1.PrepList'!$I$2:$I$1500,'1.PrepList'!$K$2:$K$1500,"")&amp;"",""))</f>
        <v/>
      </c>
      <c r="H9593" s="644" t="str">
        <f>IF($C9593="","",IFERROR(IF(_xlfn.XLOOKUP($C9593,tbl_StartedStatus[Bold ID],tbl_StartedStatus[Started])="Started","Yes",IF(_xlfn.XLOOKUP($C9593,tbl_StartedStatus[Bold ID],tbl_StartedStatus[Started])="No Show","No Show","")),""))</f>
        <v/>
      </c>
    </row>
    <row r="9594" spans="1:8" ht="15" customHeight="1" thickBot="1">
      <c r="A9594" s="38" t="str">
        <f>IF($C9594="","",IFERROR(_xlfn.XLOOKUP($C9594,'1.PrepList'!$I$2:$I$1500,'1.PrepList'!$G$2:$G$1500,"")&amp;"",""))</f>
        <v/>
      </c>
      <c r="B9594" s="638" t="str">
        <f>IF($C9594="","",IFERROR(_xlfn.XLOOKUP($C9594,'1.PrepList'!$I$2:$I$1500,'1.PrepList'!$H$2:$H$1500,"")&amp;"",""))</f>
        <v/>
      </c>
      <c r="D9594" s="638" t="str">
        <f>IF($C9594="","",IFERROR(_xlfn.XLOOKUP($C9594,'1.PrepList'!$I$2:$I$1500,'1.PrepList'!$J$2:$J$1500,"")&amp;"",""))</f>
        <v/>
      </c>
      <c r="E9594" s="638" t="str">
        <f>IF($C9594="","",IFERROR(_xlfn.XLOOKUP($C9594,'1.PrepList'!$I$2:$I$1500,'1.PrepList'!$N$2:$N$1500,"")&amp;"",""))</f>
        <v/>
      </c>
      <c r="F9594" s="638" t="str">
        <f>IF($C9594="","",IFERROR(_xlfn.XLOOKUP($C9594,'1.PrepList'!$I$2:$I$1500,'1.PrepList'!$K$2:$K$1500,"")&amp;"",""))</f>
        <v/>
      </c>
      <c r="H9594" s="644" t="str">
        <f>IF($C9594="","",IFERROR(IF(_xlfn.XLOOKUP($C9594,tbl_StartedStatus[Bold ID],tbl_StartedStatus[Started])="Started","Yes",IF(_xlfn.XLOOKUP($C9594,tbl_StartedStatus[Bold ID],tbl_StartedStatus[Started])="No Show","No Show","")),""))</f>
        <v/>
      </c>
    </row>
    <row r="9595" spans="1:8" ht="15" customHeight="1" thickBot="1">
      <c r="A9595" s="38" t="str">
        <f>IF($C9595="","",IFERROR(_xlfn.XLOOKUP($C9595,'1.PrepList'!$I$2:$I$1500,'1.PrepList'!$G$2:$G$1500,"")&amp;"",""))</f>
        <v/>
      </c>
      <c r="B9595" s="638" t="str">
        <f>IF($C9595="","",IFERROR(_xlfn.XLOOKUP($C9595,'1.PrepList'!$I$2:$I$1500,'1.PrepList'!$H$2:$H$1500,"")&amp;"",""))</f>
        <v/>
      </c>
      <c r="D9595" s="638" t="str">
        <f>IF($C9595="","",IFERROR(_xlfn.XLOOKUP($C9595,'1.PrepList'!$I$2:$I$1500,'1.PrepList'!$J$2:$J$1500,"")&amp;"",""))</f>
        <v/>
      </c>
      <c r="E9595" s="638" t="str">
        <f>IF($C9595="","",IFERROR(_xlfn.XLOOKUP($C9595,'1.PrepList'!$I$2:$I$1500,'1.PrepList'!$N$2:$N$1500,"")&amp;"",""))</f>
        <v/>
      </c>
      <c r="F9595" s="638" t="str">
        <f>IF($C9595="","",IFERROR(_xlfn.XLOOKUP($C9595,'1.PrepList'!$I$2:$I$1500,'1.PrepList'!$K$2:$K$1500,"")&amp;"",""))</f>
        <v/>
      </c>
      <c r="H9595" s="644" t="str">
        <f>IF($C9595="","",IFERROR(IF(_xlfn.XLOOKUP($C9595,tbl_StartedStatus[Bold ID],tbl_StartedStatus[Started])="Started","Yes",IF(_xlfn.XLOOKUP($C9595,tbl_StartedStatus[Bold ID],tbl_StartedStatus[Started])="No Show","No Show","")),""))</f>
        <v/>
      </c>
    </row>
    <row r="9596" spans="1:8" ht="15" customHeight="1" thickBot="1">
      <c r="A9596" s="38" t="str">
        <f>IF($C9596="","",IFERROR(_xlfn.XLOOKUP($C9596,'1.PrepList'!$I$2:$I$1500,'1.PrepList'!$G$2:$G$1500,"")&amp;"",""))</f>
        <v/>
      </c>
      <c r="B9596" s="638" t="str">
        <f>IF($C9596="","",IFERROR(_xlfn.XLOOKUP($C9596,'1.PrepList'!$I$2:$I$1500,'1.PrepList'!$H$2:$H$1500,"")&amp;"",""))</f>
        <v/>
      </c>
      <c r="D9596" s="638" t="str">
        <f>IF($C9596="","",IFERROR(_xlfn.XLOOKUP($C9596,'1.PrepList'!$I$2:$I$1500,'1.PrepList'!$J$2:$J$1500,"")&amp;"",""))</f>
        <v/>
      </c>
      <c r="E9596" s="638" t="str">
        <f>IF($C9596="","",IFERROR(_xlfn.XLOOKUP($C9596,'1.PrepList'!$I$2:$I$1500,'1.PrepList'!$N$2:$N$1500,"")&amp;"",""))</f>
        <v/>
      </c>
      <c r="F9596" s="638" t="str">
        <f>IF($C9596="","",IFERROR(_xlfn.XLOOKUP($C9596,'1.PrepList'!$I$2:$I$1500,'1.PrepList'!$K$2:$K$1500,"")&amp;"",""))</f>
        <v/>
      </c>
      <c r="H9596" s="644" t="str">
        <f>IF($C9596="","",IFERROR(IF(_xlfn.XLOOKUP($C9596,tbl_StartedStatus[Bold ID],tbl_StartedStatus[Started])="Started","Yes",IF(_xlfn.XLOOKUP($C9596,tbl_StartedStatus[Bold ID],tbl_StartedStatus[Started])="No Show","No Show","")),""))</f>
        <v/>
      </c>
    </row>
    <row r="9597" spans="1:8" ht="15" customHeight="1" thickBot="1">
      <c r="A9597" s="38" t="str">
        <f>IF($C9597="","",IFERROR(_xlfn.XLOOKUP($C9597,'1.PrepList'!$I$2:$I$1500,'1.PrepList'!$G$2:$G$1500,"")&amp;"",""))</f>
        <v/>
      </c>
      <c r="B9597" s="638" t="str">
        <f>IF($C9597="","",IFERROR(_xlfn.XLOOKUP($C9597,'1.PrepList'!$I$2:$I$1500,'1.PrepList'!$H$2:$H$1500,"")&amp;"",""))</f>
        <v/>
      </c>
      <c r="D9597" s="638" t="str">
        <f>IF($C9597="","",IFERROR(_xlfn.XLOOKUP($C9597,'1.PrepList'!$I$2:$I$1500,'1.PrepList'!$J$2:$J$1500,"")&amp;"",""))</f>
        <v/>
      </c>
      <c r="E9597" s="638" t="str">
        <f>IF($C9597="","",IFERROR(_xlfn.XLOOKUP($C9597,'1.PrepList'!$I$2:$I$1500,'1.PrepList'!$N$2:$N$1500,"")&amp;"",""))</f>
        <v/>
      </c>
      <c r="F9597" s="638" t="str">
        <f>IF($C9597="","",IFERROR(_xlfn.XLOOKUP($C9597,'1.PrepList'!$I$2:$I$1500,'1.PrepList'!$K$2:$K$1500,"")&amp;"",""))</f>
        <v/>
      </c>
      <c r="H9597" s="644" t="str">
        <f>IF($C9597="","",IFERROR(IF(_xlfn.XLOOKUP($C9597,tbl_StartedStatus[Bold ID],tbl_StartedStatus[Started])="Started","Yes",IF(_xlfn.XLOOKUP($C9597,tbl_StartedStatus[Bold ID],tbl_StartedStatus[Started])="No Show","No Show","")),""))</f>
        <v/>
      </c>
    </row>
    <row r="9598" spans="1:8" ht="15" customHeight="1" thickBot="1">
      <c r="A9598" s="38" t="str">
        <f>IF($C9598="","",IFERROR(_xlfn.XLOOKUP($C9598,'1.PrepList'!$I$2:$I$1500,'1.PrepList'!$G$2:$G$1500,"")&amp;"",""))</f>
        <v/>
      </c>
      <c r="B9598" s="638" t="str">
        <f>IF($C9598="","",IFERROR(_xlfn.XLOOKUP($C9598,'1.PrepList'!$I$2:$I$1500,'1.PrepList'!$H$2:$H$1500,"")&amp;"",""))</f>
        <v/>
      </c>
      <c r="D9598" s="638" t="str">
        <f>IF($C9598="","",IFERROR(_xlfn.XLOOKUP($C9598,'1.PrepList'!$I$2:$I$1500,'1.PrepList'!$J$2:$J$1500,"")&amp;"",""))</f>
        <v/>
      </c>
      <c r="E9598" s="638" t="str">
        <f>IF($C9598="","",IFERROR(_xlfn.XLOOKUP($C9598,'1.PrepList'!$I$2:$I$1500,'1.PrepList'!$N$2:$N$1500,"")&amp;"",""))</f>
        <v/>
      </c>
      <c r="F9598" s="638" t="str">
        <f>IF($C9598="","",IFERROR(_xlfn.XLOOKUP($C9598,'1.PrepList'!$I$2:$I$1500,'1.PrepList'!$K$2:$K$1500,"")&amp;"",""))</f>
        <v/>
      </c>
      <c r="H9598" s="644" t="str">
        <f>IF($C9598="","",IFERROR(IF(_xlfn.XLOOKUP($C9598,tbl_StartedStatus[Bold ID],tbl_StartedStatus[Started])="Started","Yes",IF(_xlfn.XLOOKUP($C9598,tbl_StartedStatus[Bold ID],tbl_StartedStatus[Started])="No Show","No Show","")),""))</f>
        <v/>
      </c>
    </row>
    <row r="9599" spans="1:8" ht="15" customHeight="1" thickBot="1">
      <c r="A9599" s="38" t="str">
        <f>IF($C9599="","",IFERROR(_xlfn.XLOOKUP($C9599,'1.PrepList'!$I$2:$I$1500,'1.PrepList'!$G$2:$G$1500,"")&amp;"",""))</f>
        <v/>
      </c>
      <c r="B9599" s="638" t="str">
        <f>IF($C9599="","",IFERROR(_xlfn.XLOOKUP($C9599,'1.PrepList'!$I$2:$I$1500,'1.PrepList'!$H$2:$H$1500,"")&amp;"",""))</f>
        <v/>
      </c>
      <c r="D9599" s="638" t="str">
        <f>IF($C9599="","",IFERROR(_xlfn.XLOOKUP($C9599,'1.PrepList'!$I$2:$I$1500,'1.PrepList'!$J$2:$J$1500,"")&amp;"",""))</f>
        <v/>
      </c>
      <c r="E9599" s="638" t="str">
        <f>IF($C9599="","",IFERROR(_xlfn.XLOOKUP($C9599,'1.PrepList'!$I$2:$I$1500,'1.PrepList'!$N$2:$N$1500,"")&amp;"",""))</f>
        <v/>
      </c>
      <c r="F9599" s="638" t="str">
        <f>IF($C9599="","",IFERROR(_xlfn.XLOOKUP($C9599,'1.PrepList'!$I$2:$I$1500,'1.PrepList'!$K$2:$K$1500,"")&amp;"",""))</f>
        <v/>
      </c>
      <c r="H9599" s="644" t="str">
        <f>IF($C9599="","",IFERROR(IF(_xlfn.XLOOKUP($C9599,tbl_StartedStatus[Bold ID],tbl_StartedStatus[Started])="Started","Yes",IF(_xlfn.XLOOKUP($C9599,tbl_StartedStatus[Bold ID],tbl_StartedStatus[Started])="No Show","No Show","")),""))</f>
        <v/>
      </c>
    </row>
    <row r="9600" spans="1:8" ht="15" customHeight="1" thickBot="1">
      <c r="A9600" s="38" t="str">
        <f>IF($C9600="","",IFERROR(_xlfn.XLOOKUP($C9600,'1.PrepList'!$I$2:$I$1500,'1.PrepList'!$G$2:$G$1500,"")&amp;"",""))</f>
        <v/>
      </c>
      <c r="B9600" s="638" t="str">
        <f>IF($C9600="","",IFERROR(_xlfn.XLOOKUP($C9600,'1.PrepList'!$I$2:$I$1500,'1.PrepList'!$H$2:$H$1500,"")&amp;"",""))</f>
        <v/>
      </c>
      <c r="D9600" s="638" t="str">
        <f>IF($C9600="","",IFERROR(_xlfn.XLOOKUP($C9600,'1.PrepList'!$I$2:$I$1500,'1.PrepList'!$J$2:$J$1500,"")&amp;"",""))</f>
        <v/>
      </c>
      <c r="E9600" s="638" t="str">
        <f>IF($C9600="","",IFERROR(_xlfn.XLOOKUP($C9600,'1.PrepList'!$I$2:$I$1500,'1.PrepList'!$N$2:$N$1500,"")&amp;"",""))</f>
        <v/>
      </c>
      <c r="F9600" s="638" t="str">
        <f>IF($C9600="","",IFERROR(_xlfn.XLOOKUP($C9600,'1.PrepList'!$I$2:$I$1500,'1.PrepList'!$K$2:$K$1500,"")&amp;"",""))</f>
        <v/>
      </c>
      <c r="H9600" s="644" t="str">
        <f>IF($C9600="","",IFERROR(IF(_xlfn.XLOOKUP($C9600,tbl_StartedStatus[Bold ID],tbl_StartedStatus[Started])="Started","Yes",IF(_xlfn.XLOOKUP($C9600,tbl_StartedStatus[Bold ID],tbl_StartedStatus[Started])="No Show","No Show","")),""))</f>
        <v/>
      </c>
    </row>
    <row r="9601" spans="1:8" ht="15" customHeight="1" thickBot="1">
      <c r="A9601" s="38" t="str">
        <f>IF($C9601="","",IFERROR(_xlfn.XLOOKUP($C9601,'1.PrepList'!$I$2:$I$1500,'1.PrepList'!$G$2:$G$1500,"")&amp;"",""))</f>
        <v/>
      </c>
      <c r="B9601" s="638" t="str">
        <f>IF($C9601="","",IFERROR(_xlfn.XLOOKUP($C9601,'1.PrepList'!$I$2:$I$1500,'1.PrepList'!$H$2:$H$1500,"")&amp;"",""))</f>
        <v/>
      </c>
      <c r="D9601" s="638" t="str">
        <f>IF($C9601="","",IFERROR(_xlfn.XLOOKUP($C9601,'1.PrepList'!$I$2:$I$1500,'1.PrepList'!$J$2:$J$1500,"")&amp;"",""))</f>
        <v/>
      </c>
      <c r="E9601" s="638" t="str">
        <f>IF($C9601="","",IFERROR(_xlfn.XLOOKUP($C9601,'1.PrepList'!$I$2:$I$1500,'1.PrepList'!$N$2:$N$1500,"")&amp;"",""))</f>
        <v/>
      </c>
      <c r="F9601" s="638" t="str">
        <f>IF($C9601="","",IFERROR(_xlfn.XLOOKUP($C9601,'1.PrepList'!$I$2:$I$1500,'1.PrepList'!$K$2:$K$1500,"")&amp;"",""))</f>
        <v/>
      </c>
      <c r="H9601" s="644" t="str">
        <f>IF($C9601="","",IFERROR(IF(_xlfn.XLOOKUP($C9601,tbl_StartedStatus[Bold ID],tbl_StartedStatus[Started])="Started","Yes",IF(_xlfn.XLOOKUP($C9601,tbl_StartedStatus[Bold ID],tbl_StartedStatus[Started])="No Show","No Show","")),""))</f>
        <v/>
      </c>
    </row>
    <row r="9602" spans="1:8" ht="15" customHeight="1" thickBot="1">
      <c r="A9602" s="38" t="str">
        <f>IF($C9602="","",IFERROR(_xlfn.XLOOKUP($C9602,'1.PrepList'!$I$2:$I$1500,'1.PrepList'!$G$2:$G$1500,"")&amp;"",""))</f>
        <v/>
      </c>
      <c r="B9602" s="638" t="str">
        <f>IF($C9602="","",IFERROR(_xlfn.XLOOKUP($C9602,'1.PrepList'!$I$2:$I$1500,'1.PrepList'!$H$2:$H$1500,"")&amp;"",""))</f>
        <v/>
      </c>
      <c r="D9602" s="638" t="str">
        <f>IF($C9602="","",IFERROR(_xlfn.XLOOKUP($C9602,'1.PrepList'!$I$2:$I$1500,'1.PrepList'!$J$2:$J$1500,"")&amp;"",""))</f>
        <v/>
      </c>
      <c r="E9602" s="638" t="str">
        <f>IF($C9602="","",IFERROR(_xlfn.XLOOKUP($C9602,'1.PrepList'!$I$2:$I$1500,'1.PrepList'!$N$2:$N$1500,"")&amp;"",""))</f>
        <v/>
      </c>
      <c r="F9602" s="638" t="str">
        <f>IF($C9602="","",IFERROR(_xlfn.XLOOKUP($C9602,'1.PrepList'!$I$2:$I$1500,'1.PrepList'!$K$2:$K$1500,"")&amp;"",""))</f>
        <v/>
      </c>
      <c r="H9602" s="644" t="str">
        <f>IF($C9602="","",IFERROR(IF(_xlfn.XLOOKUP($C9602,tbl_StartedStatus[Bold ID],tbl_StartedStatus[Started])="Started","Yes",IF(_xlfn.XLOOKUP($C9602,tbl_StartedStatus[Bold ID],tbl_StartedStatus[Started])="No Show","No Show","")),""))</f>
        <v/>
      </c>
    </row>
    <row r="9603" spans="1:8" ht="15" customHeight="1" thickBot="1">
      <c r="A9603" s="38" t="str">
        <f>IF($C9603="","",IFERROR(_xlfn.XLOOKUP($C9603,'1.PrepList'!$I$2:$I$1500,'1.PrepList'!$G$2:$G$1500,"")&amp;"",""))</f>
        <v/>
      </c>
      <c r="B9603" s="638" t="str">
        <f>IF($C9603="","",IFERROR(_xlfn.XLOOKUP($C9603,'1.PrepList'!$I$2:$I$1500,'1.PrepList'!$H$2:$H$1500,"")&amp;"",""))</f>
        <v/>
      </c>
      <c r="D9603" s="638" t="str">
        <f>IF($C9603="","",IFERROR(_xlfn.XLOOKUP($C9603,'1.PrepList'!$I$2:$I$1500,'1.PrepList'!$J$2:$J$1500,"")&amp;"",""))</f>
        <v/>
      </c>
      <c r="E9603" s="638" t="str">
        <f>IF($C9603="","",IFERROR(_xlfn.XLOOKUP($C9603,'1.PrepList'!$I$2:$I$1500,'1.PrepList'!$N$2:$N$1500,"")&amp;"",""))</f>
        <v/>
      </c>
      <c r="F9603" s="638" t="str">
        <f>IF($C9603="","",IFERROR(_xlfn.XLOOKUP($C9603,'1.PrepList'!$I$2:$I$1500,'1.PrepList'!$K$2:$K$1500,"")&amp;"",""))</f>
        <v/>
      </c>
      <c r="H9603" s="644" t="str">
        <f>IF($C9603="","",IFERROR(IF(_xlfn.XLOOKUP($C9603,tbl_StartedStatus[Bold ID],tbl_StartedStatus[Started])="Started","Yes",IF(_xlfn.XLOOKUP($C9603,tbl_StartedStatus[Bold ID],tbl_StartedStatus[Started])="No Show","No Show","")),""))</f>
        <v/>
      </c>
    </row>
    <row r="9604" spans="1:8" ht="15" customHeight="1" thickBot="1">
      <c r="A9604" s="38" t="str">
        <f>IF($C9604="","",IFERROR(_xlfn.XLOOKUP($C9604,'1.PrepList'!$I$2:$I$1500,'1.PrepList'!$G$2:$G$1500,"")&amp;"",""))</f>
        <v/>
      </c>
      <c r="B9604" s="638" t="str">
        <f>IF($C9604="","",IFERROR(_xlfn.XLOOKUP($C9604,'1.PrepList'!$I$2:$I$1500,'1.PrepList'!$H$2:$H$1500,"")&amp;"",""))</f>
        <v/>
      </c>
      <c r="D9604" s="638" t="str">
        <f>IF($C9604="","",IFERROR(_xlfn.XLOOKUP($C9604,'1.PrepList'!$I$2:$I$1500,'1.PrepList'!$J$2:$J$1500,"")&amp;"",""))</f>
        <v/>
      </c>
      <c r="E9604" s="638" t="str">
        <f>IF($C9604="","",IFERROR(_xlfn.XLOOKUP($C9604,'1.PrepList'!$I$2:$I$1500,'1.PrepList'!$N$2:$N$1500,"")&amp;"",""))</f>
        <v/>
      </c>
      <c r="F9604" s="638" t="str">
        <f>IF($C9604="","",IFERROR(_xlfn.XLOOKUP($C9604,'1.PrepList'!$I$2:$I$1500,'1.PrepList'!$K$2:$K$1500,"")&amp;"",""))</f>
        <v/>
      </c>
      <c r="H9604" s="644" t="str">
        <f>IF($C9604="","",IFERROR(IF(_xlfn.XLOOKUP($C9604,tbl_StartedStatus[Bold ID],tbl_StartedStatus[Started])="Started","Yes",IF(_xlfn.XLOOKUP($C9604,tbl_StartedStatus[Bold ID],tbl_StartedStatus[Started])="No Show","No Show","")),""))</f>
        <v/>
      </c>
    </row>
    <row r="9605" spans="1:8" ht="15" customHeight="1" thickBot="1">
      <c r="A9605" s="38" t="str">
        <f>IF($C9605="","",IFERROR(_xlfn.XLOOKUP($C9605,'1.PrepList'!$I$2:$I$1500,'1.PrepList'!$G$2:$G$1500,"")&amp;"",""))</f>
        <v/>
      </c>
      <c r="B9605" s="638" t="str">
        <f>IF($C9605="","",IFERROR(_xlfn.XLOOKUP($C9605,'1.PrepList'!$I$2:$I$1500,'1.PrepList'!$H$2:$H$1500,"")&amp;"",""))</f>
        <v/>
      </c>
      <c r="D9605" s="638" t="str">
        <f>IF($C9605="","",IFERROR(_xlfn.XLOOKUP($C9605,'1.PrepList'!$I$2:$I$1500,'1.PrepList'!$J$2:$J$1500,"")&amp;"",""))</f>
        <v/>
      </c>
      <c r="E9605" s="638" t="str">
        <f>IF($C9605="","",IFERROR(_xlfn.XLOOKUP($C9605,'1.PrepList'!$I$2:$I$1500,'1.PrepList'!$N$2:$N$1500,"")&amp;"",""))</f>
        <v/>
      </c>
      <c r="F9605" s="638" t="str">
        <f>IF($C9605="","",IFERROR(_xlfn.XLOOKUP($C9605,'1.PrepList'!$I$2:$I$1500,'1.PrepList'!$K$2:$K$1500,"")&amp;"",""))</f>
        <v/>
      </c>
      <c r="H9605" s="644" t="str">
        <f>IF($C9605="","",IFERROR(IF(_xlfn.XLOOKUP($C9605,tbl_StartedStatus[Bold ID],tbl_StartedStatus[Started])="Started","Yes",IF(_xlfn.XLOOKUP($C9605,tbl_StartedStatus[Bold ID],tbl_StartedStatus[Started])="No Show","No Show","")),""))</f>
        <v/>
      </c>
    </row>
    <row r="9606" spans="1:8" ht="15" customHeight="1" thickBot="1">
      <c r="A9606" s="38" t="str">
        <f>IF($C9606="","",IFERROR(_xlfn.XLOOKUP($C9606,'1.PrepList'!$I$2:$I$1500,'1.PrepList'!$G$2:$G$1500,"")&amp;"",""))</f>
        <v/>
      </c>
      <c r="B9606" s="638" t="str">
        <f>IF($C9606="","",IFERROR(_xlfn.XLOOKUP($C9606,'1.PrepList'!$I$2:$I$1500,'1.PrepList'!$H$2:$H$1500,"")&amp;"",""))</f>
        <v/>
      </c>
      <c r="D9606" s="638" t="str">
        <f>IF($C9606="","",IFERROR(_xlfn.XLOOKUP($C9606,'1.PrepList'!$I$2:$I$1500,'1.PrepList'!$J$2:$J$1500,"")&amp;"",""))</f>
        <v/>
      </c>
      <c r="E9606" s="638" t="str">
        <f>IF($C9606="","",IFERROR(_xlfn.XLOOKUP($C9606,'1.PrepList'!$I$2:$I$1500,'1.PrepList'!$N$2:$N$1500,"")&amp;"",""))</f>
        <v/>
      </c>
      <c r="F9606" s="638" t="str">
        <f>IF($C9606="","",IFERROR(_xlfn.XLOOKUP($C9606,'1.PrepList'!$I$2:$I$1500,'1.PrepList'!$K$2:$K$1500,"")&amp;"",""))</f>
        <v/>
      </c>
      <c r="H9606" s="644" t="str">
        <f>IF($C9606="","",IFERROR(IF(_xlfn.XLOOKUP($C9606,tbl_StartedStatus[Bold ID],tbl_StartedStatus[Started])="Started","Yes",IF(_xlfn.XLOOKUP($C9606,tbl_StartedStatus[Bold ID],tbl_StartedStatus[Started])="No Show","No Show","")),""))</f>
        <v/>
      </c>
    </row>
    <row r="9607" spans="1:8" ht="15" customHeight="1" thickBot="1">
      <c r="A9607" s="38" t="str">
        <f>IF($C9607="","",IFERROR(_xlfn.XLOOKUP($C9607,'1.PrepList'!$I$2:$I$1500,'1.PrepList'!$G$2:$G$1500,"")&amp;"",""))</f>
        <v/>
      </c>
      <c r="B9607" s="638" t="str">
        <f>IF($C9607="","",IFERROR(_xlfn.XLOOKUP($C9607,'1.PrepList'!$I$2:$I$1500,'1.PrepList'!$H$2:$H$1500,"")&amp;"",""))</f>
        <v/>
      </c>
      <c r="D9607" s="638" t="str">
        <f>IF($C9607="","",IFERROR(_xlfn.XLOOKUP($C9607,'1.PrepList'!$I$2:$I$1500,'1.PrepList'!$J$2:$J$1500,"")&amp;"",""))</f>
        <v/>
      </c>
      <c r="E9607" s="638" t="str">
        <f>IF($C9607="","",IFERROR(_xlfn.XLOOKUP($C9607,'1.PrepList'!$I$2:$I$1500,'1.PrepList'!$N$2:$N$1500,"")&amp;"",""))</f>
        <v/>
      </c>
      <c r="F9607" s="638" t="str">
        <f>IF($C9607="","",IFERROR(_xlfn.XLOOKUP($C9607,'1.PrepList'!$I$2:$I$1500,'1.PrepList'!$K$2:$K$1500,"")&amp;"",""))</f>
        <v/>
      </c>
      <c r="H9607" s="644" t="str">
        <f>IF($C9607="","",IFERROR(IF(_xlfn.XLOOKUP($C9607,tbl_StartedStatus[Bold ID],tbl_StartedStatus[Started])="Started","Yes",IF(_xlfn.XLOOKUP($C9607,tbl_StartedStatus[Bold ID],tbl_StartedStatus[Started])="No Show","No Show","")),""))</f>
        <v/>
      </c>
    </row>
    <row r="9608" spans="1:8" ht="15" customHeight="1" thickBot="1">
      <c r="A9608" s="38" t="str">
        <f>IF($C9608="","",IFERROR(_xlfn.XLOOKUP($C9608,'1.PrepList'!$I$2:$I$1500,'1.PrepList'!$G$2:$G$1500,"")&amp;"",""))</f>
        <v/>
      </c>
      <c r="B9608" s="638" t="str">
        <f>IF($C9608="","",IFERROR(_xlfn.XLOOKUP($C9608,'1.PrepList'!$I$2:$I$1500,'1.PrepList'!$H$2:$H$1500,"")&amp;"",""))</f>
        <v/>
      </c>
      <c r="D9608" s="638" t="str">
        <f>IF($C9608="","",IFERROR(_xlfn.XLOOKUP($C9608,'1.PrepList'!$I$2:$I$1500,'1.PrepList'!$J$2:$J$1500,"")&amp;"",""))</f>
        <v/>
      </c>
      <c r="E9608" s="638" t="str">
        <f>IF($C9608="","",IFERROR(_xlfn.XLOOKUP($C9608,'1.PrepList'!$I$2:$I$1500,'1.PrepList'!$N$2:$N$1500,"")&amp;"",""))</f>
        <v/>
      </c>
      <c r="F9608" s="638" t="str">
        <f>IF($C9608="","",IFERROR(_xlfn.XLOOKUP($C9608,'1.PrepList'!$I$2:$I$1500,'1.PrepList'!$K$2:$K$1500,"")&amp;"",""))</f>
        <v/>
      </c>
      <c r="H9608" s="644" t="str">
        <f>IF($C9608="","",IFERROR(IF(_xlfn.XLOOKUP($C9608,tbl_StartedStatus[Bold ID],tbl_StartedStatus[Started])="Started","Yes",IF(_xlfn.XLOOKUP($C9608,tbl_StartedStatus[Bold ID],tbl_StartedStatus[Started])="No Show","No Show","")),""))</f>
        <v/>
      </c>
    </row>
    <row r="9609" spans="1:8" ht="15" customHeight="1" thickBot="1">
      <c r="A9609" s="38" t="str">
        <f>IF($C9609="","",IFERROR(_xlfn.XLOOKUP($C9609,'1.PrepList'!$I$2:$I$1500,'1.PrepList'!$G$2:$G$1500,"")&amp;"",""))</f>
        <v/>
      </c>
      <c r="B9609" s="638" t="str">
        <f>IF($C9609="","",IFERROR(_xlfn.XLOOKUP($C9609,'1.PrepList'!$I$2:$I$1500,'1.PrepList'!$H$2:$H$1500,"")&amp;"",""))</f>
        <v/>
      </c>
      <c r="D9609" s="638" t="str">
        <f>IF($C9609="","",IFERROR(_xlfn.XLOOKUP($C9609,'1.PrepList'!$I$2:$I$1500,'1.PrepList'!$J$2:$J$1500,"")&amp;"",""))</f>
        <v/>
      </c>
      <c r="E9609" s="638" t="str">
        <f>IF($C9609="","",IFERROR(_xlfn.XLOOKUP($C9609,'1.PrepList'!$I$2:$I$1500,'1.PrepList'!$N$2:$N$1500,"")&amp;"",""))</f>
        <v/>
      </c>
      <c r="F9609" s="638" t="str">
        <f>IF($C9609="","",IFERROR(_xlfn.XLOOKUP($C9609,'1.PrepList'!$I$2:$I$1500,'1.PrepList'!$K$2:$K$1500,"")&amp;"",""))</f>
        <v/>
      </c>
      <c r="H9609" s="644" t="str">
        <f>IF($C9609="","",IFERROR(IF(_xlfn.XLOOKUP($C9609,tbl_StartedStatus[Bold ID],tbl_StartedStatus[Started])="Started","Yes",IF(_xlfn.XLOOKUP($C9609,tbl_StartedStatus[Bold ID],tbl_StartedStatus[Started])="No Show","No Show","")),""))</f>
        <v/>
      </c>
    </row>
    <row r="9610" spans="1:8" ht="15" customHeight="1" thickBot="1">
      <c r="A9610" s="38" t="str">
        <f>IF($C9610="","",IFERROR(_xlfn.XLOOKUP($C9610,'1.PrepList'!$I$2:$I$1500,'1.PrepList'!$G$2:$G$1500,"")&amp;"",""))</f>
        <v/>
      </c>
      <c r="B9610" s="638" t="str">
        <f>IF($C9610="","",IFERROR(_xlfn.XLOOKUP($C9610,'1.PrepList'!$I$2:$I$1500,'1.PrepList'!$H$2:$H$1500,"")&amp;"",""))</f>
        <v/>
      </c>
      <c r="D9610" s="638" t="str">
        <f>IF($C9610="","",IFERROR(_xlfn.XLOOKUP($C9610,'1.PrepList'!$I$2:$I$1500,'1.PrepList'!$J$2:$J$1500,"")&amp;"",""))</f>
        <v/>
      </c>
      <c r="E9610" s="638" t="str">
        <f>IF($C9610="","",IFERROR(_xlfn.XLOOKUP($C9610,'1.PrepList'!$I$2:$I$1500,'1.PrepList'!$N$2:$N$1500,"")&amp;"",""))</f>
        <v/>
      </c>
      <c r="F9610" s="638" t="str">
        <f>IF($C9610="","",IFERROR(_xlfn.XLOOKUP($C9610,'1.PrepList'!$I$2:$I$1500,'1.PrepList'!$K$2:$K$1500,"")&amp;"",""))</f>
        <v/>
      </c>
      <c r="H9610" s="644" t="str">
        <f>IF($C9610="","",IFERROR(IF(_xlfn.XLOOKUP($C9610,tbl_StartedStatus[Bold ID],tbl_StartedStatus[Started])="Started","Yes",IF(_xlfn.XLOOKUP($C9610,tbl_StartedStatus[Bold ID],tbl_StartedStatus[Started])="No Show","No Show","")),""))</f>
        <v/>
      </c>
    </row>
    <row r="9611" spans="1:8" ht="15" customHeight="1" thickBot="1">
      <c r="A9611" s="38" t="str">
        <f>IF($C9611="","",IFERROR(_xlfn.XLOOKUP($C9611,'1.PrepList'!$I$2:$I$1500,'1.PrepList'!$G$2:$G$1500,"")&amp;"",""))</f>
        <v/>
      </c>
      <c r="B9611" s="638" t="str">
        <f>IF($C9611="","",IFERROR(_xlfn.XLOOKUP($C9611,'1.PrepList'!$I$2:$I$1500,'1.PrepList'!$H$2:$H$1500,"")&amp;"",""))</f>
        <v/>
      </c>
      <c r="D9611" s="638" t="str">
        <f>IF($C9611="","",IFERROR(_xlfn.XLOOKUP($C9611,'1.PrepList'!$I$2:$I$1500,'1.PrepList'!$J$2:$J$1500,"")&amp;"",""))</f>
        <v/>
      </c>
      <c r="E9611" s="638" t="str">
        <f>IF($C9611="","",IFERROR(_xlfn.XLOOKUP($C9611,'1.PrepList'!$I$2:$I$1500,'1.PrepList'!$N$2:$N$1500,"")&amp;"",""))</f>
        <v/>
      </c>
      <c r="F9611" s="638" t="str">
        <f>IF($C9611="","",IFERROR(_xlfn.XLOOKUP($C9611,'1.PrepList'!$I$2:$I$1500,'1.PrepList'!$K$2:$K$1500,"")&amp;"",""))</f>
        <v/>
      </c>
      <c r="H9611" s="644" t="str">
        <f>IF($C9611="","",IFERROR(IF(_xlfn.XLOOKUP($C9611,tbl_StartedStatus[Bold ID],tbl_StartedStatus[Started])="Started","Yes",IF(_xlfn.XLOOKUP($C9611,tbl_StartedStatus[Bold ID],tbl_StartedStatus[Started])="No Show","No Show","")),""))</f>
        <v/>
      </c>
    </row>
    <row r="9612" spans="1:8" ht="15" customHeight="1" thickBot="1">
      <c r="A9612" s="38" t="str">
        <f>IF($C9612="","",IFERROR(_xlfn.XLOOKUP($C9612,'1.PrepList'!$I$2:$I$1500,'1.PrepList'!$G$2:$G$1500,"")&amp;"",""))</f>
        <v/>
      </c>
      <c r="B9612" s="638" t="str">
        <f>IF($C9612="","",IFERROR(_xlfn.XLOOKUP($C9612,'1.PrepList'!$I$2:$I$1500,'1.PrepList'!$H$2:$H$1500,"")&amp;"",""))</f>
        <v/>
      </c>
      <c r="D9612" s="638" t="str">
        <f>IF($C9612="","",IFERROR(_xlfn.XLOOKUP($C9612,'1.PrepList'!$I$2:$I$1500,'1.PrepList'!$J$2:$J$1500,"")&amp;"",""))</f>
        <v/>
      </c>
      <c r="E9612" s="638" t="str">
        <f>IF($C9612="","",IFERROR(_xlfn.XLOOKUP($C9612,'1.PrepList'!$I$2:$I$1500,'1.PrepList'!$N$2:$N$1500,"")&amp;"",""))</f>
        <v/>
      </c>
      <c r="F9612" s="638" t="str">
        <f>IF($C9612="","",IFERROR(_xlfn.XLOOKUP($C9612,'1.PrepList'!$I$2:$I$1500,'1.PrepList'!$K$2:$K$1500,"")&amp;"",""))</f>
        <v/>
      </c>
      <c r="H9612" s="644" t="str">
        <f>IF($C9612="","",IFERROR(IF(_xlfn.XLOOKUP($C9612,tbl_StartedStatus[Bold ID],tbl_StartedStatus[Started])="Started","Yes",IF(_xlfn.XLOOKUP($C9612,tbl_StartedStatus[Bold ID],tbl_StartedStatus[Started])="No Show","No Show","")),""))</f>
        <v/>
      </c>
    </row>
    <row r="9613" spans="1:8" ht="15" customHeight="1" thickBot="1">
      <c r="A9613" s="38" t="str">
        <f>IF($C9613="","",IFERROR(_xlfn.XLOOKUP($C9613,'1.PrepList'!$I$2:$I$1500,'1.PrepList'!$G$2:$G$1500,"")&amp;"",""))</f>
        <v/>
      </c>
      <c r="B9613" s="638" t="str">
        <f>IF($C9613="","",IFERROR(_xlfn.XLOOKUP($C9613,'1.PrepList'!$I$2:$I$1500,'1.PrepList'!$H$2:$H$1500,"")&amp;"",""))</f>
        <v/>
      </c>
      <c r="D9613" s="638" t="str">
        <f>IF($C9613="","",IFERROR(_xlfn.XLOOKUP($C9613,'1.PrepList'!$I$2:$I$1500,'1.PrepList'!$J$2:$J$1500,"")&amp;"",""))</f>
        <v/>
      </c>
      <c r="E9613" s="638" t="str">
        <f>IF($C9613="","",IFERROR(_xlfn.XLOOKUP($C9613,'1.PrepList'!$I$2:$I$1500,'1.PrepList'!$N$2:$N$1500,"")&amp;"",""))</f>
        <v/>
      </c>
      <c r="F9613" s="638" t="str">
        <f>IF($C9613="","",IFERROR(_xlfn.XLOOKUP($C9613,'1.PrepList'!$I$2:$I$1500,'1.PrepList'!$K$2:$K$1500,"")&amp;"",""))</f>
        <v/>
      </c>
      <c r="H9613" s="644" t="str">
        <f>IF($C9613="","",IFERROR(IF(_xlfn.XLOOKUP($C9613,tbl_StartedStatus[Bold ID],tbl_StartedStatus[Started])="Started","Yes",IF(_xlfn.XLOOKUP($C9613,tbl_StartedStatus[Bold ID],tbl_StartedStatus[Started])="No Show","No Show","")),""))</f>
        <v/>
      </c>
    </row>
    <row r="9614" spans="1:8" ht="15" customHeight="1" thickBot="1">
      <c r="A9614" s="38" t="str">
        <f>IF($C9614="","",IFERROR(_xlfn.XLOOKUP($C9614,'1.PrepList'!$I$2:$I$1500,'1.PrepList'!$G$2:$G$1500,"")&amp;"",""))</f>
        <v/>
      </c>
      <c r="B9614" s="638" t="str">
        <f>IF($C9614="","",IFERROR(_xlfn.XLOOKUP($C9614,'1.PrepList'!$I$2:$I$1500,'1.PrepList'!$H$2:$H$1500,"")&amp;"",""))</f>
        <v/>
      </c>
      <c r="D9614" s="638" t="str">
        <f>IF($C9614="","",IFERROR(_xlfn.XLOOKUP($C9614,'1.PrepList'!$I$2:$I$1500,'1.PrepList'!$J$2:$J$1500,"")&amp;"",""))</f>
        <v/>
      </c>
      <c r="E9614" s="638" t="str">
        <f>IF($C9614="","",IFERROR(_xlfn.XLOOKUP($C9614,'1.PrepList'!$I$2:$I$1500,'1.PrepList'!$N$2:$N$1500,"")&amp;"",""))</f>
        <v/>
      </c>
      <c r="F9614" s="638" t="str">
        <f>IF($C9614="","",IFERROR(_xlfn.XLOOKUP($C9614,'1.PrepList'!$I$2:$I$1500,'1.PrepList'!$K$2:$K$1500,"")&amp;"",""))</f>
        <v/>
      </c>
      <c r="H9614" s="644" t="str">
        <f>IF($C9614="","",IFERROR(IF(_xlfn.XLOOKUP($C9614,tbl_StartedStatus[Bold ID],tbl_StartedStatus[Started])="Started","Yes",IF(_xlfn.XLOOKUP($C9614,tbl_StartedStatus[Bold ID],tbl_StartedStatus[Started])="No Show","No Show","")),""))</f>
        <v/>
      </c>
    </row>
    <row r="9615" spans="1:8" ht="15" customHeight="1" thickBot="1">
      <c r="A9615" s="38" t="str">
        <f>IF($C9615="","",IFERROR(_xlfn.XLOOKUP($C9615,'1.PrepList'!$I$2:$I$1500,'1.PrepList'!$G$2:$G$1500,"")&amp;"",""))</f>
        <v/>
      </c>
      <c r="B9615" s="638" t="str">
        <f>IF($C9615="","",IFERROR(_xlfn.XLOOKUP($C9615,'1.PrepList'!$I$2:$I$1500,'1.PrepList'!$H$2:$H$1500,"")&amp;"",""))</f>
        <v/>
      </c>
      <c r="D9615" s="638" t="str">
        <f>IF($C9615="","",IFERROR(_xlfn.XLOOKUP($C9615,'1.PrepList'!$I$2:$I$1500,'1.PrepList'!$J$2:$J$1500,"")&amp;"",""))</f>
        <v/>
      </c>
      <c r="E9615" s="638" t="str">
        <f>IF($C9615="","",IFERROR(_xlfn.XLOOKUP($C9615,'1.PrepList'!$I$2:$I$1500,'1.PrepList'!$N$2:$N$1500,"")&amp;"",""))</f>
        <v/>
      </c>
      <c r="F9615" s="638" t="str">
        <f>IF($C9615="","",IFERROR(_xlfn.XLOOKUP($C9615,'1.PrepList'!$I$2:$I$1500,'1.PrepList'!$K$2:$K$1500,"")&amp;"",""))</f>
        <v/>
      </c>
      <c r="H9615" s="644" t="str">
        <f>IF($C9615="","",IFERROR(IF(_xlfn.XLOOKUP($C9615,tbl_StartedStatus[Bold ID],tbl_StartedStatus[Started])="Started","Yes",IF(_xlfn.XLOOKUP($C9615,tbl_StartedStatus[Bold ID],tbl_StartedStatus[Started])="No Show","No Show","")),""))</f>
        <v/>
      </c>
    </row>
    <row r="9616" spans="1:8" ht="15" customHeight="1" thickBot="1">
      <c r="A9616" s="38" t="str">
        <f>IF($C9616="","",IFERROR(_xlfn.XLOOKUP($C9616,'1.PrepList'!$I$2:$I$1500,'1.PrepList'!$G$2:$G$1500,"")&amp;"",""))</f>
        <v/>
      </c>
      <c r="B9616" s="638" t="str">
        <f>IF($C9616="","",IFERROR(_xlfn.XLOOKUP($C9616,'1.PrepList'!$I$2:$I$1500,'1.PrepList'!$H$2:$H$1500,"")&amp;"",""))</f>
        <v/>
      </c>
      <c r="D9616" s="638" t="str">
        <f>IF($C9616="","",IFERROR(_xlfn.XLOOKUP($C9616,'1.PrepList'!$I$2:$I$1500,'1.PrepList'!$J$2:$J$1500,"")&amp;"",""))</f>
        <v/>
      </c>
      <c r="E9616" s="638" t="str">
        <f>IF($C9616="","",IFERROR(_xlfn.XLOOKUP($C9616,'1.PrepList'!$I$2:$I$1500,'1.PrepList'!$N$2:$N$1500,"")&amp;"",""))</f>
        <v/>
      </c>
      <c r="F9616" s="638" t="str">
        <f>IF($C9616="","",IFERROR(_xlfn.XLOOKUP($C9616,'1.PrepList'!$I$2:$I$1500,'1.PrepList'!$K$2:$K$1500,"")&amp;"",""))</f>
        <v/>
      </c>
      <c r="H9616" s="644" t="str">
        <f>IF($C9616="","",IFERROR(IF(_xlfn.XLOOKUP($C9616,tbl_StartedStatus[Bold ID],tbl_StartedStatus[Started])="Started","Yes",IF(_xlfn.XLOOKUP($C9616,tbl_StartedStatus[Bold ID],tbl_StartedStatus[Started])="No Show","No Show","")),""))</f>
        <v/>
      </c>
    </row>
    <row r="9617" spans="1:8" ht="15" customHeight="1" thickBot="1">
      <c r="A9617" s="38" t="str">
        <f>IF($C9617="","",IFERROR(_xlfn.XLOOKUP($C9617,'1.PrepList'!$I$2:$I$1500,'1.PrepList'!$G$2:$G$1500,"")&amp;"",""))</f>
        <v/>
      </c>
      <c r="B9617" s="638" t="str">
        <f>IF($C9617="","",IFERROR(_xlfn.XLOOKUP($C9617,'1.PrepList'!$I$2:$I$1500,'1.PrepList'!$H$2:$H$1500,"")&amp;"",""))</f>
        <v/>
      </c>
      <c r="D9617" s="638" t="str">
        <f>IF($C9617="","",IFERROR(_xlfn.XLOOKUP($C9617,'1.PrepList'!$I$2:$I$1500,'1.PrepList'!$J$2:$J$1500,"")&amp;"",""))</f>
        <v/>
      </c>
      <c r="E9617" s="638" t="str">
        <f>IF($C9617="","",IFERROR(_xlfn.XLOOKUP($C9617,'1.PrepList'!$I$2:$I$1500,'1.PrepList'!$N$2:$N$1500,"")&amp;"",""))</f>
        <v/>
      </c>
      <c r="F9617" s="638" t="str">
        <f>IF($C9617="","",IFERROR(_xlfn.XLOOKUP($C9617,'1.PrepList'!$I$2:$I$1500,'1.PrepList'!$K$2:$K$1500,"")&amp;"",""))</f>
        <v/>
      </c>
      <c r="H9617" s="644" t="str">
        <f>IF($C9617="","",IFERROR(IF(_xlfn.XLOOKUP($C9617,tbl_StartedStatus[Bold ID],tbl_StartedStatus[Started])="Started","Yes",IF(_xlfn.XLOOKUP($C9617,tbl_StartedStatus[Bold ID],tbl_StartedStatus[Started])="No Show","No Show","")),""))</f>
        <v/>
      </c>
    </row>
    <row r="9618" spans="1:8" ht="15" customHeight="1" thickBot="1">
      <c r="A9618" s="38" t="str">
        <f>IF($C9618="","",IFERROR(_xlfn.XLOOKUP($C9618,'1.PrepList'!$I$2:$I$1500,'1.PrepList'!$G$2:$G$1500,"")&amp;"",""))</f>
        <v/>
      </c>
      <c r="B9618" s="638" t="str">
        <f>IF($C9618="","",IFERROR(_xlfn.XLOOKUP($C9618,'1.PrepList'!$I$2:$I$1500,'1.PrepList'!$H$2:$H$1500,"")&amp;"",""))</f>
        <v/>
      </c>
      <c r="D9618" s="638" t="str">
        <f>IF($C9618="","",IFERROR(_xlfn.XLOOKUP($C9618,'1.PrepList'!$I$2:$I$1500,'1.PrepList'!$J$2:$J$1500,"")&amp;"",""))</f>
        <v/>
      </c>
      <c r="E9618" s="638" t="str">
        <f>IF($C9618="","",IFERROR(_xlfn.XLOOKUP($C9618,'1.PrepList'!$I$2:$I$1500,'1.PrepList'!$N$2:$N$1500,"")&amp;"",""))</f>
        <v/>
      </c>
      <c r="F9618" s="638" t="str">
        <f>IF($C9618="","",IFERROR(_xlfn.XLOOKUP($C9618,'1.PrepList'!$I$2:$I$1500,'1.PrepList'!$K$2:$K$1500,"")&amp;"",""))</f>
        <v/>
      </c>
      <c r="H9618" s="644" t="str">
        <f>IF($C9618="","",IFERROR(IF(_xlfn.XLOOKUP($C9618,tbl_StartedStatus[Bold ID],tbl_StartedStatus[Started])="Started","Yes",IF(_xlfn.XLOOKUP($C9618,tbl_StartedStatus[Bold ID],tbl_StartedStatus[Started])="No Show","No Show","")),""))</f>
        <v/>
      </c>
    </row>
    <row r="9619" spans="1:8" ht="15" customHeight="1" thickBot="1">
      <c r="A9619" s="38" t="str">
        <f>IF($C9619="","",IFERROR(_xlfn.XLOOKUP($C9619,'1.PrepList'!$I$2:$I$1500,'1.PrepList'!$G$2:$G$1500,"")&amp;"",""))</f>
        <v/>
      </c>
      <c r="B9619" s="638" t="str">
        <f>IF($C9619="","",IFERROR(_xlfn.XLOOKUP($C9619,'1.PrepList'!$I$2:$I$1500,'1.PrepList'!$H$2:$H$1500,"")&amp;"",""))</f>
        <v/>
      </c>
      <c r="D9619" s="638" t="str">
        <f>IF($C9619="","",IFERROR(_xlfn.XLOOKUP($C9619,'1.PrepList'!$I$2:$I$1500,'1.PrepList'!$J$2:$J$1500,"")&amp;"",""))</f>
        <v/>
      </c>
      <c r="E9619" s="638" t="str">
        <f>IF($C9619="","",IFERROR(_xlfn.XLOOKUP($C9619,'1.PrepList'!$I$2:$I$1500,'1.PrepList'!$N$2:$N$1500,"")&amp;"",""))</f>
        <v/>
      </c>
      <c r="F9619" s="638" t="str">
        <f>IF($C9619="","",IFERROR(_xlfn.XLOOKUP($C9619,'1.PrepList'!$I$2:$I$1500,'1.PrepList'!$K$2:$K$1500,"")&amp;"",""))</f>
        <v/>
      </c>
      <c r="H9619" s="644" t="str">
        <f>IF($C9619="","",IFERROR(IF(_xlfn.XLOOKUP($C9619,tbl_StartedStatus[Bold ID],tbl_StartedStatus[Started])="Started","Yes",IF(_xlfn.XLOOKUP($C9619,tbl_StartedStatus[Bold ID],tbl_StartedStatus[Started])="No Show","No Show","")),""))</f>
        <v/>
      </c>
    </row>
    <row r="9620" spans="1:8" ht="15" customHeight="1" thickBot="1">
      <c r="A9620" s="38" t="str">
        <f>IF($C9620="","",IFERROR(_xlfn.XLOOKUP($C9620,'1.PrepList'!$I$2:$I$1500,'1.PrepList'!$G$2:$G$1500,"")&amp;"",""))</f>
        <v/>
      </c>
      <c r="B9620" s="638" t="str">
        <f>IF($C9620="","",IFERROR(_xlfn.XLOOKUP($C9620,'1.PrepList'!$I$2:$I$1500,'1.PrepList'!$H$2:$H$1500,"")&amp;"",""))</f>
        <v/>
      </c>
      <c r="D9620" s="638" t="str">
        <f>IF($C9620="","",IFERROR(_xlfn.XLOOKUP($C9620,'1.PrepList'!$I$2:$I$1500,'1.PrepList'!$J$2:$J$1500,"")&amp;"",""))</f>
        <v/>
      </c>
      <c r="E9620" s="638" t="str">
        <f>IF($C9620="","",IFERROR(_xlfn.XLOOKUP($C9620,'1.PrepList'!$I$2:$I$1500,'1.PrepList'!$N$2:$N$1500,"")&amp;"",""))</f>
        <v/>
      </c>
      <c r="F9620" s="638" t="str">
        <f>IF($C9620="","",IFERROR(_xlfn.XLOOKUP($C9620,'1.PrepList'!$I$2:$I$1500,'1.PrepList'!$K$2:$K$1500,"")&amp;"",""))</f>
        <v/>
      </c>
      <c r="H9620" s="644" t="str">
        <f>IF($C9620="","",IFERROR(IF(_xlfn.XLOOKUP($C9620,tbl_StartedStatus[Bold ID],tbl_StartedStatus[Started])="Started","Yes",IF(_xlfn.XLOOKUP($C9620,tbl_StartedStatus[Bold ID],tbl_StartedStatus[Started])="No Show","No Show","")),""))</f>
        <v/>
      </c>
    </row>
    <row r="9621" spans="1:8" ht="15" customHeight="1" thickBot="1">
      <c r="A9621" s="38" t="str">
        <f>IF($C9621="","",IFERROR(_xlfn.XLOOKUP($C9621,'1.PrepList'!$I$2:$I$1500,'1.PrepList'!$G$2:$G$1500,"")&amp;"",""))</f>
        <v/>
      </c>
      <c r="B9621" s="638" t="str">
        <f>IF($C9621="","",IFERROR(_xlfn.XLOOKUP($C9621,'1.PrepList'!$I$2:$I$1500,'1.PrepList'!$H$2:$H$1500,"")&amp;"",""))</f>
        <v/>
      </c>
      <c r="D9621" s="638" t="str">
        <f>IF($C9621="","",IFERROR(_xlfn.XLOOKUP($C9621,'1.PrepList'!$I$2:$I$1500,'1.PrepList'!$J$2:$J$1500,"")&amp;"",""))</f>
        <v/>
      </c>
      <c r="E9621" s="638" t="str">
        <f>IF($C9621="","",IFERROR(_xlfn.XLOOKUP($C9621,'1.PrepList'!$I$2:$I$1500,'1.PrepList'!$N$2:$N$1500,"")&amp;"",""))</f>
        <v/>
      </c>
      <c r="F9621" s="638" t="str">
        <f>IF($C9621="","",IFERROR(_xlfn.XLOOKUP($C9621,'1.PrepList'!$I$2:$I$1500,'1.PrepList'!$K$2:$K$1500,"")&amp;"",""))</f>
        <v/>
      </c>
      <c r="H9621" s="644" t="str">
        <f>IF($C9621="","",IFERROR(IF(_xlfn.XLOOKUP($C9621,tbl_StartedStatus[Bold ID],tbl_StartedStatus[Started])="Started","Yes",IF(_xlfn.XLOOKUP($C9621,tbl_StartedStatus[Bold ID],tbl_StartedStatus[Started])="No Show","No Show","")),""))</f>
        <v/>
      </c>
    </row>
    <row r="9622" spans="1:8" ht="15" customHeight="1" thickBot="1">
      <c r="A9622" s="38" t="str">
        <f>IF($C9622="","",IFERROR(_xlfn.XLOOKUP($C9622,'1.PrepList'!$I$2:$I$1500,'1.PrepList'!$G$2:$G$1500,"")&amp;"",""))</f>
        <v/>
      </c>
      <c r="B9622" s="638" t="str">
        <f>IF($C9622="","",IFERROR(_xlfn.XLOOKUP($C9622,'1.PrepList'!$I$2:$I$1500,'1.PrepList'!$H$2:$H$1500,"")&amp;"",""))</f>
        <v/>
      </c>
      <c r="D9622" s="638" t="str">
        <f>IF($C9622="","",IFERROR(_xlfn.XLOOKUP($C9622,'1.PrepList'!$I$2:$I$1500,'1.PrepList'!$J$2:$J$1500,"")&amp;"",""))</f>
        <v/>
      </c>
      <c r="E9622" s="638" t="str">
        <f>IF($C9622="","",IFERROR(_xlfn.XLOOKUP($C9622,'1.PrepList'!$I$2:$I$1500,'1.PrepList'!$N$2:$N$1500,"")&amp;"",""))</f>
        <v/>
      </c>
      <c r="F9622" s="638" t="str">
        <f>IF($C9622="","",IFERROR(_xlfn.XLOOKUP($C9622,'1.PrepList'!$I$2:$I$1500,'1.PrepList'!$K$2:$K$1500,"")&amp;"",""))</f>
        <v/>
      </c>
      <c r="H9622" s="644" t="str">
        <f>IF($C9622="","",IFERROR(IF(_xlfn.XLOOKUP($C9622,tbl_StartedStatus[Bold ID],tbl_StartedStatus[Started])="Started","Yes",IF(_xlfn.XLOOKUP($C9622,tbl_StartedStatus[Bold ID],tbl_StartedStatus[Started])="No Show","No Show","")),""))</f>
        <v/>
      </c>
    </row>
    <row r="9623" spans="1:8" ht="15" customHeight="1" thickBot="1">
      <c r="A9623" s="38" t="str">
        <f>IF($C9623="","",IFERROR(_xlfn.XLOOKUP($C9623,'1.PrepList'!$I$2:$I$1500,'1.PrepList'!$G$2:$G$1500,"")&amp;"",""))</f>
        <v/>
      </c>
      <c r="B9623" s="638" t="str">
        <f>IF($C9623="","",IFERROR(_xlfn.XLOOKUP($C9623,'1.PrepList'!$I$2:$I$1500,'1.PrepList'!$H$2:$H$1500,"")&amp;"",""))</f>
        <v/>
      </c>
      <c r="D9623" s="638" t="str">
        <f>IF($C9623="","",IFERROR(_xlfn.XLOOKUP($C9623,'1.PrepList'!$I$2:$I$1500,'1.PrepList'!$J$2:$J$1500,"")&amp;"",""))</f>
        <v/>
      </c>
      <c r="E9623" s="638" t="str">
        <f>IF($C9623="","",IFERROR(_xlfn.XLOOKUP($C9623,'1.PrepList'!$I$2:$I$1500,'1.PrepList'!$N$2:$N$1500,"")&amp;"",""))</f>
        <v/>
      </c>
      <c r="F9623" s="638" t="str">
        <f>IF($C9623="","",IFERROR(_xlfn.XLOOKUP($C9623,'1.PrepList'!$I$2:$I$1500,'1.PrepList'!$K$2:$K$1500,"")&amp;"",""))</f>
        <v/>
      </c>
      <c r="H9623" s="644" t="str">
        <f>IF($C9623="","",IFERROR(IF(_xlfn.XLOOKUP($C9623,tbl_StartedStatus[Bold ID],tbl_StartedStatus[Started])="Started","Yes",IF(_xlfn.XLOOKUP($C9623,tbl_StartedStatus[Bold ID],tbl_StartedStatus[Started])="No Show","No Show","")),""))</f>
        <v/>
      </c>
    </row>
    <row r="9624" spans="1:8" ht="15" customHeight="1" thickBot="1">
      <c r="A9624" s="38" t="str">
        <f>IF($C9624="","",IFERROR(_xlfn.XLOOKUP($C9624,'1.PrepList'!$I$2:$I$1500,'1.PrepList'!$G$2:$G$1500,"")&amp;"",""))</f>
        <v/>
      </c>
      <c r="B9624" s="638" t="str">
        <f>IF($C9624="","",IFERROR(_xlfn.XLOOKUP($C9624,'1.PrepList'!$I$2:$I$1500,'1.PrepList'!$H$2:$H$1500,"")&amp;"",""))</f>
        <v/>
      </c>
      <c r="D9624" s="638" t="str">
        <f>IF($C9624="","",IFERROR(_xlfn.XLOOKUP($C9624,'1.PrepList'!$I$2:$I$1500,'1.PrepList'!$J$2:$J$1500,"")&amp;"",""))</f>
        <v/>
      </c>
      <c r="E9624" s="638" t="str">
        <f>IF($C9624="","",IFERROR(_xlfn.XLOOKUP($C9624,'1.PrepList'!$I$2:$I$1500,'1.PrepList'!$N$2:$N$1500,"")&amp;"",""))</f>
        <v/>
      </c>
      <c r="F9624" s="638" t="str">
        <f>IF($C9624="","",IFERROR(_xlfn.XLOOKUP($C9624,'1.PrepList'!$I$2:$I$1500,'1.PrepList'!$K$2:$K$1500,"")&amp;"",""))</f>
        <v/>
      </c>
      <c r="H9624" s="644" t="str">
        <f>IF($C9624="","",IFERROR(IF(_xlfn.XLOOKUP($C9624,tbl_StartedStatus[Bold ID],tbl_StartedStatus[Started])="Started","Yes",IF(_xlfn.XLOOKUP($C9624,tbl_StartedStatus[Bold ID],tbl_StartedStatus[Started])="No Show","No Show","")),""))</f>
        <v/>
      </c>
    </row>
    <row r="9625" spans="1:8" ht="15" customHeight="1" thickBot="1">
      <c r="A9625" s="38" t="str">
        <f>IF($C9625="","",IFERROR(_xlfn.XLOOKUP($C9625,'1.PrepList'!$I$2:$I$1500,'1.PrepList'!$G$2:$G$1500,"")&amp;"",""))</f>
        <v/>
      </c>
      <c r="B9625" s="638" t="str">
        <f>IF($C9625="","",IFERROR(_xlfn.XLOOKUP($C9625,'1.PrepList'!$I$2:$I$1500,'1.PrepList'!$H$2:$H$1500,"")&amp;"",""))</f>
        <v/>
      </c>
      <c r="D9625" s="638" t="str">
        <f>IF($C9625="","",IFERROR(_xlfn.XLOOKUP($C9625,'1.PrepList'!$I$2:$I$1500,'1.PrepList'!$J$2:$J$1500,"")&amp;"",""))</f>
        <v/>
      </c>
      <c r="E9625" s="638" t="str">
        <f>IF($C9625="","",IFERROR(_xlfn.XLOOKUP($C9625,'1.PrepList'!$I$2:$I$1500,'1.PrepList'!$N$2:$N$1500,"")&amp;"",""))</f>
        <v/>
      </c>
      <c r="F9625" s="638" t="str">
        <f>IF($C9625="","",IFERROR(_xlfn.XLOOKUP($C9625,'1.PrepList'!$I$2:$I$1500,'1.PrepList'!$K$2:$K$1500,"")&amp;"",""))</f>
        <v/>
      </c>
      <c r="H9625" s="644" t="str">
        <f>IF($C9625="","",IFERROR(IF(_xlfn.XLOOKUP($C9625,tbl_StartedStatus[Bold ID],tbl_StartedStatus[Started])="Started","Yes",IF(_xlfn.XLOOKUP($C9625,tbl_StartedStatus[Bold ID],tbl_StartedStatus[Started])="No Show","No Show","")),""))</f>
        <v/>
      </c>
    </row>
    <row r="9626" spans="1:8" ht="15" customHeight="1" thickBot="1">
      <c r="A9626" s="38" t="str">
        <f>IF($C9626="","",IFERROR(_xlfn.XLOOKUP($C9626,'1.PrepList'!$I$2:$I$1500,'1.PrepList'!$G$2:$G$1500,"")&amp;"",""))</f>
        <v/>
      </c>
      <c r="B9626" s="638" t="str">
        <f>IF($C9626="","",IFERROR(_xlfn.XLOOKUP($C9626,'1.PrepList'!$I$2:$I$1500,'1.PrepList'!$H$2:$H$1500,"")&amp;"",""))</f>
        <v/>
      </c>
      <c r="D9626" s="638" t="str">
        <f>IF($C9626="","",IFERROR(_xlfn.XLOOKUP($C9626,'1.PrepList'!$I$2:$I$1500,'1.PrepList'!$J$2:$J$1500,"")&amp;"",""))</f>
        <v/>
      </c>
      <c r="E9626" s="638" t="str">
        <f>IF($C9626="","",IFERROR(_xlfn.XLOOKUP($C9626,'1.PrepList'!$I$2:$I$1500,'1.PrepList'!$N$2:$N$1500,"")&amp;"",""))</f>
        <v/>
      </c>
      <c r="F9626" s="638" t="str">
        <f>IF($C9626="","",IFERROR(_xlfn.XLOOKUP($C9626,'1.PrepList'!$I$2:$I$1500,'1.PrepList'!$K$2:$K$1500,"")&amp;"",""))</f>
        <v/>
      </c>
      <c r="H9626" s="644" t="str">
        <f>IF($C9626="","",IFERROR(IF(_xlfn.XLOOKUP($C9626,tbl_StartedStatus[Bold ID],tbl_StartedStatus[Started])="Started","Yes",IF(_xlfn.XLOOKUP($C9626,tbl_StartedStatus[Bold ID],tbl_StartedStatus[Started])="No Show","No Show","")),""))</f>
        <v/>
      </c>
    </row>
    <row r="9627" spans="1:8" ht="15" customHeight="1" thickBot="1">
      <c r="A9627" s="38" t="str">
        <f>IF($C9627="","",IFERROR(_xlfn.XLOOKUP($C9627,'1.PrepList'!$I$2:$I$1500,'1.PrepList'!$G$2:$G$1500,"")&amp;"",""))</f>
        <v/>
      </c>
      <c r="B9627" s="638" t="str">
        <f>IF($C9627="","",IFERROR(_xlfn.XLOOKUP($C9627,'1.PrepList'!$I$2:$I$1500,'1.PrepList'!$H$2:$H$1500,"")&amp;"",""))</f>
        <v/>
      </c>
      <c r="D9627" s="638" t="str">
        <f>IF($C9627="","",IFERROR(_xlfn.XLOOKUP($C9627,'1.PrepList'!$I$2:$I$1500,'1.PrepList'!$J$2:$J$1500,"")&amp;"",""))</f>
        <v/>
      </c>
      <c r="E9627" s="638" t="str">
        <f>IF($C9627="","",IFERROR(_xlfn.XLOOKUP($C9627,'1.PrepList'!$I$2:$I$1500,'1.PrepList'!$N$2:$N$1500,"")&amp;"",""))</f>
        <v/>
      </c>
      <c r="F9627" s="638" t="str">
        <f>IF($C9627="","",IFERROR(_xlfn.XLOOKUP($C9627,'1.PrepList'!$I$2:$I$1500,'1.PrepList'!$K$2:$K$1500,"")&amp;"",""))</f>
        <v/>
      </c>
      <c r="H9627" s="644" t="str">
        <f>IF($C9627="","",IFERROR(IF(_xlfn.XLOOKUP($C9627,tbl_StartedStatus[Bold ID],tbl_StartedStatus[Started])="Started","Yes",IF(_xlfn.XLOOKUP($C9627,tbl_StartedStatus[Bold ID],tbl_StartedStatus[Started])="No Show","No Show","")),""))</f>
        <v/>
      </c>
    </row>
    <row r="9628" spans="1:8" ht="15" customHeight="1" thickBot="1">
      <c r="A9628" s="38" t="str">
        <f>IF($C9628="","",IFERROR(_xlfn.XLOOKUP($C9628,'1.PrepList'!$I$2:$I$1500,'1.PrepList'!$G$2:$G$1500,"")&amp;"",""))</f>
        <v/>
      </c>
      <c r="B9628" s="638" t="str">
        <f>IF($C9628="","",IFERROR(_xlfn.XLOOKUP($C9628,'1.PrepList'!$I$2:$I$1500,'1.PrepList'!$H$2:$H$1500,"")&amp;"",""))</f>
        <v/>
      </c>
      <c r="D9628" s="638" t="str">
        <f>IF($C9628="","",IFERROR(_xlfn.XLOOKUP($C9628,'1.PrepList'!$I$2:$I$1500,'1.PrepList'!$J$2:$J$1500,"")&amp;"",""))</f>
        <v/>
      </c>
      <c r="E9628" s="638" t="str">
        <f>IF($C9628="","",IFERROR(_xlfn.XLOOKUP($C9628,'1.PrepList'!$I$2:$I$1500,'1.PrepList'!$N$2:$N$1500,"")&amp;"",""))</f>
        <v/>
      </c>
      <c r="F9628" s="638" t="str">
        <f>IF($C9628="","",IFERROR(_xlfn.XLOOKUP($C9628,'1.PrepList'!$I$2:$I$1500,'1.PrepList'!$K$2:$K$1500,"")&amp;"",""))</f>
        <v/>
      </c>
      <c r="H9628" s="644" t="str">
        <f>IF($C9628="","",IFERROR(IF(_xlfn.XLOOKUP($C9628,tbl_StartedStatus[Bold ID],tbl_StartedStatus[Started])="Started","Yes",IF(_xlfn.XLOOKUP($C9628,tbl_StartedStatus[Bold ID],tbl_StartedStatus[Started])="No Show","No Show","")),""))</f>
        <v/>
      </c>
    </row>
    <row r="9629" spans="1:8" ht="15" customHeight="1" thickBot="1">
      <c r="A9629" s="38" t="str">
        <f>IF($C9629="","",IFERROR(_xlfn.XLOOKUP($C9629,'1.PrepList'!$I$2:$I$1500,'1.PrepList'!$G$2:$G$1500,"")&amp;"",""))</f>
        <v/>
      </c>
      <c r="B9629" s="638" t="str">
        <f>IF($C9629="","",IFERROR(_xlfn.XLOOKUP($C9629,'1.PrepList'!$I$2:$I$1500,'1.PrepList'!$H$2:$H$1500,"")&amp;"",""))</f>
        <v/>
      </c>
      <c r="D9629" s="638" t="str">
        <f>IF($C9629="","",IFERROR(_xlfn.XLOOKUP($C9629,'1.PrepList'!$I$2:$I$1500,'1.PrepList'!$J$2:$J$1500,"")&amp;"",""))</f>
        <v/>
      </c>
      <c r="E9629" s="638" t="str">
        <f>IF($C9629="","",IFERROR(_xlfn.XLOOKUP($C9629,'1.PrepList'!$I$2:$I$1500,'1.PrepList'!$N$2:$N$1500,"")&amp;"",""))</f>
        <v/>
      </c>
      <c r="F9629" s="638" t="str">
        <f>IF($C9629="","",IFERROR(_xlfn.XLOOKUP($C9629,'1.PrepList'!$I$2:$I$1500,'1.PrepList'!$K$2:$K$1500,"")&amp;"",""))</f>
        <v/>
      </c>
      <c r="H9629" s="644" t="str">
        <f>IF($C9629="","",IFERROR(IF(_xlfn.XLOOKUP($C9629,tbl_StartedStatus[Bold ID],tbl_StartedStatus[Started])="Started","Yes",IF(_xlfn.XLOOKUP($C9629,tbl_StartedStatus[Bold ID],tbl_StartedStatus[Started])="No Show","No Show","")),""))</f>
        <v/>
      </c>
    </row>
    <row r="9630" spans="1:8" ht="15" customHeight="1" thickBot="1">
      <c r="A9630" s="38" t="str">
        <f>IF($C9630="","",IFERROR(_xlfn.XLOOKUP($C9630,'1.PrepList'!$I$2:$I$1500,'1.PrepList'!$G$2:$G$1500,"")&amp;"",""))</f>
        <v/>
      </c>
      <c r="B9630" s="638" t="str">
        <f>IF($C9630="","",IFERROR(_xlfn.XLOOKUP($C9630,'1.PrepList'!$I$2:$I$1500,'1.PrepList'!$H$2:$H$1500,"")&amp;"",""))</f>
        <v/>
      </c>
      <c r="D9630" s="638" t="str">
        <f>IF($C9630="","",IFERROR(_xlfn.XLOOKUP($C9630,'1.PrepList'!$I$2:$I$1500,'1.PrepList'!$J$2:$J$1500,"")&amp;"",""))</f>
        <v/>
      </c>
      <c r="E9630" s="638" t="str">
        <f>IF($C9630="","",IFERROR(_xlfn.XLOOKUP($C9630,'1.PrepList'!$I$2:$I$1500,'1.PrepList'!$N$2:$N$1500,"")&amp;"",""))</f>
        <v/>
      </c>
      <c r="F9630" s="638" t="str">
        <f>IF($C9630="","",IFERROR(_xlfn.XLOOKUP($C9630,'1.PrepList'!$I$2:$I$1500,'1.PrepList'!$K$2:$K$1500,"")&amp;"",""))</f>
        <v/>
      </c>
      <c r="H9630" s="644" t="str">
        <f>IF($C9630="","",IFERROR(IF(_xlfn.XLOOKUP($C9630,tbl_StartedStatus[Bold ID],tbl_StartedStatus[Started])="Started","Yes",IF(_xlfn.XLOOKUP($C9630,tbl_StartedStatus[Bold ID],tbl_StartedStatus[Started])="No Show","No Show","")),""))</f>
        <v/>
      </c>
    </row>
    <row r="9631" spans="1:8" ht="15" customHeight="1" thickBot="1">
      <c r="A9631" s="38" t="str">
        <f>IF($C9631="","",IFERROR(_xlfn.XLOOKUP($C9631,'1.PrepList'!$I$2:$I$1500,'1.PrepList'!$G$2:$G$1500,"")&amp;"",""))</f>
        <v/>
      </c>
      <c r="B9631" s="638" t="str">
        <f>IF($C9631="","",IFERROR(_xlfn.XLOOKUP($C9631,'1.PrepList'!$I$2:$I$1500,'1.PrepList'!$H$2:$H$1500,"")&amp;"",""))</f>
        <v/>
      </c>
      <c r="D9631" s="638" t="str">
        <f>IF($C9631="","",IFERROR(_xlfn.XLOOKUP($C9631,'1.PrepList'!$I$2:$I$1500,'1.PrepList'!$J$2:$J$1500,"")&amp;"",""))</f>
        <v/>
      </c>
      <c r="E9631" s="638" t="str">
        <f>IF($C9631="","",IFERROR(_xlfn.XLOOKUP($C9631,'1.PrepList'!$I$2:$I$1500,'1.PrepList'!$N$2:$N$1500,"")&amp;"",""))</f>
        <v/>
      </c>
      <c r="F9631" s="638" t="str">
        <f>IF($C9631="","",IFERROR(_xlfn.XLOOKUP($C9631,'1.PrepList'!$I$2:$I$1500,'1.PrepList'!$K$2:$K$1500,"")&amp;"",""))</f>
        <v/>
      </c>
      <c r="H9631" s="644" t="str">
        <f>IF($C9631="","",IFERROR(IF(_xlfn.XLOOKUP($C9631,tbl_StartedStatus[Bold ID],tbl_StartedStatus[Started])="Started","Yes",IF(_xlfn.XLOOKUP($C9631,tbl_StartedStatus[Bold ID],tbl_StartedStatus[Started])="No Show","No Show","")),""))</f>
        <v/>
      </c>
    </row>
    <row r="9632" spans="1:8" ht="15" customHeight="1" thickBot="1">
      <c r="A9632" s="38" t="str">
        <f>IF($C9632="","",IFERROR(_xlfn.XLOOKUP($C9632,'1.PrepList'!$I$2:$I$1500,'1.PrepList'!$G$2:$G$1500,"")&amp;"",""))</f>
        <v/>
      </c>
      <c r="B9632" s="638" t="str">
        <f>IF($C9632="","",IFERROR(_xlfn.XLOOKUP($C9632,'1.PrepList'!$I$2:$I$1500,'1.PrepList'!$H$2:$H$1500,"")&amp;"",""))</f>
        <v/>
      </c>
      <c r="D9632" s="638" t="str">
        <f>IF($C9632="","",IFERROR(_xlfn.XLOOKUP($C9632,'1.PrepList'!$I$2:$I$1500,'1.PrepList'!$J$2:$J$1500,"")&amp;"",""))</f>
        <v/>
      </c>
      <c r="E9632" s="638" t="str">
        <f>IF($C9632="","",IFERROR(_xlfn.XLOOKUP($C9632,'1.PrepList'!$I$2:$I$1500,'1.PrepList'!$N$2:$N$1500,"")&amp;"",""))</f>
        <v/>
      </c>
      <c r="F9632" s="638" t="str">
        <f>IF($C9632="","",IFERROR(_xlfn.XLOOKUP($C9632,'1.PrepList'!$I$2:$I$1500,'1.PrepList'!$K$2:$K$1500,"")&amp;"",""))</f>
        <v/>
      </c>
      <c r="H9632" s="644" t="str">
        <f>IF($C9632="","",IFERROR(IF(_xlfn.XLOOKUP($C9632,tbl_StartedStatus[Bold ID],tbl_StartedStatus[Started])="Started","Yes",IF(_xlfn.XLOOKUP($C9632,tbl_StartedStatus[Bold ID],tbl_StartedStatus[Started])="No Show","No Show","")),""))</f>
        <v/>
      </c>
    </row>
    <row r="9633" spans="1:8" ht="15" customHeight="1" thickBot="1">
      <c r="A9633" s="38" t="str">
        <f>IF($C9633="","",IFERROR(_xlfn.XLOOKUP($C9633,'1.PrepList'!$I$2:$I$1500,'1.PrepList'!$G$2:$G$1500,"")&amp;"",""))</f>
        <v/>
      </c>
      <c r="B9633" s="638" t="str">
        <f>IF($C9633="","",IFERROR(_xlfn.XLOOKUP($C9633,'1.PrepList'!$I$2:$I$1500,'1.PrepList'!$H$2:$H$1500,"")&amp;"",""))</f>
        <v/>
      </c>
      <c r="D9633" s="638" t="str">
        <f>IF($C9633="","",IFERROR(_xlfn.XLOOKUP($C9633,'1.PrepList'!$I$2:$I$1500,'1.PrepList'!$J$2:$J$1500,"")&amp;"",""))</f>
        <v/>
      </c>
      <c r="E9633" s="638" t="str">
        <f>IF($C9633="","",IFERROR(_xlfn.XLOOKUP($C9633,'1.PrepList'!$I$2:$I$1500,'1.PrepList'!$N$2:$N$1500,"")&amp;"",""))</f>
        <v/>
      </c>
      <c r="F9633" s="638" t="str">
        <f>IF($C9633="","",IFERROR(_xlfn.XLOOKUP($C9633,'1.PrepList'!$I$2:$I$1500,'1.PrepList'!$K$2:$K$1500,"")&amp;"",""))</f>
        <v/>
      </c>
      <c r="H9633" s="644" t="str">
        <f>IF($C9633="","",IFERROR(IF(_xlfn.XLOOKUP($C9633,tbl_StartedStatus[Bold ID],tbl_StartedStatus[Started])="Started","Yes",IF(_xlfn.XLOOKUP($C9633,tbl_StartedStatus[Bold ID],tbl_StartedStatus[Started])="No Show","No Show","")),""))</f>
        <v/>
      </c>
    </row>
    <row r="9634" spans="1:8" ht="15" customHeight="1" thickBot="1">
      <c r="A9634" s="38" t="str">
        <f>IF($C9634="","",IFERROR(_xlfn.XLOOKUP($C9634,'1.PrepList'!$I$2:$I$1500,'1.PrepList'!$G$2:$G$1500,"")&amp;"",""))</f>
        <v/>
      </c>
      <c r="B9634" s="638" t="str">
        <f>IF($C9634="","",IFERROR(_xlfn.XLOOKUP($C9634,'1.PrepList'!$I$2:$I$1500,'1.PrepList'!$H$2:$H$1500,"")&amp;"",""))</f>
        <v/>
      </c>
      <c r="D9634" s="638" t="str">
        <f>IF($C9634="","",IFERROR(_xlfn.XLOOKUP($C9634,'1.PrepList'!$I$2:$I$1500,'1.PrepList'!$J$2:$J$1500,"")&amp;"",""))</f>
        <v/>
      </c>
      <c r="E9634" s="638" t="str">
        <f>IF($C9634="","",IFERROR(_xlfn.XLOOKUP($C9634,'1.PrepList'!$I$2:$I$1500,'1.PrepList'!$N$2:$N$1500,"")&amp;"",""))</f>
        <v/>
      </c>
      <c r="F9634" s="638" t="str">
        <f>IF($C9634="","",IFERROR(_xlfn.XLOOKUP($C9634,'1.PrepList'!$I$2:$I$1500,'1.PrepList'!$K$2:$K$1500,"")&amp;"",""))</f>
        <v/>
      </c>
      <c r="H9634" s="644" t="str">
        <f>IF($C9634="","",IFERROR(IF(_xlfn.XLOOKUP($C9634,tbl_StartedStatus[Bold ID],tbl_StartedStatus[Started])="Started","Yes",IF(_xlfn.XLOOKUP($C9634,tbl_StartedStatus[Bold ID],tbl_StartedStatus[Started])="No Show","No Show","")),""))</f>
        <v/>
      </c>
    </row>
    <row r="9635" spans="1:8" ht="15" customHeight="1" thickBot="1">
      <c r="A9635" s="38" t="str">
        <f>IF($C9635="","",IFERROR(_xlfn.XLOOKUP($C9635,'1.PrepList'!$I$2:$I$1500,'1.PrepList'!$G$2:$G$1500,"")&amp;"",""))</f>
        <v/>
      </c>
      <c r="B9635" s="638" t="str">
        <f>IF($C9635="","",IFERROR(_xlfn.XLOOKUP($C9635,'1.PrepList'!$I$2:$I$1500,'1.PrepList'!$H$2:$H$1500,"")&amp;"",""))</f>
        <v/>
      </c>
      <c r="D9635" s="638" t="str">
        <f>IF($C9635="","",IFERROR(_xlfn.XLOOKUP($C9635,'1.PrepList'!$I$2:$I$1500,'1.PrepList'!$J$2:$J$1500,"")&amp;"",""))</f>
        <v/>
      </c>
      <c r="E9635" s="638" t="str">
        <f>IF($C9635="","",IFERROR(_xlfn.XLOOKUP($C9635,'1.PrepList'!$I$2:$I$1500,'1.PrepList'!$N$2:$N$1500,"")&amp;"",""))</f>
        <v/>
      </c>
      <c r="F9635" s="638" t="str">
        <f>IF($C9635="","",IFERROR(_xlfn.XLOOKUP($C9635,'1.PrepList'!$I$2:$I$1500,'1.PrepList'!$K$2:$K$1500,"")&amp;"",""))</f>
        <v/>
      </c>
      <c r="H9635" s="644" t="str">
        <f>IF($C9635="","",IFERROR(IF(_xlfn.XLOOKUP($C9635,tbl_StartedStatus[Bold ID],tbl_StartedStatus[Started])="Started","Yes",IF(_xlfn.XLOOKUP($C9635,tbl_StartedStatus[Bold ID],tbl_StartedStatus[Started])="No Show","No Show","")),""))</f>
        <v/>
      </c>
    </row>
    <row r="9636" spans="1:8" ht="15" customHeight="1" thickBot="1">
      <c r="A9636" s="38" t="str">
        <f>IF($C9636="","",IFERROR(_xlfn.XLOOKUP($C9636,'1.PrepList'!$I$2:$I$1500,'1.PrepList'!$G$2:$G$1500,"")&amp;"",""))</f>
        <v/>
      </c>
      <c r="B9636" s="638" t="str">
        <f>IF($C9636="","",IFERROR(_xlfn.XLOOKUP($C9636,'1.PrepList'!$I$2:$I$1500,'1.PrepList'!$H$2:$H$1500,"")&amp;"",""))</f>
        <v/>
      </c>
      <c r="D9636" s="638" t="str">
        <f>IF($C9636="","",IFERROR(_xlfn.XLOOKUP($C9636,'1.PrepList'!$I$2:$I$1500,'1.PrepList'!$J$2:$J$1500,"")&amp;"",""))</f>
        <v/>
      </c>
      <c r="E9636" s="638" t="str">
        <f>IF($C9636="","",IFERROR(_xlfn.XLOOKUP($C9636,'1.PrepList'!$I$2:$I$1500,'1.PrepList'!$N$2:$N$1500,"")&amp;"",""))</f>
        <v/>
      </c>
      <c r="F9636" s="638" t="str">
        <f>IF($C9636="","",IFERROR(_xlfn.XLOOKUP($C9636,'1.PrepList'!$I$2:$I$1500,'1.PrepList'!$K$2:$K$1500,"")&amp;"",""))</f>
        <v/>
      </c>
      <c r="H9636" s="644" t="str">
        <f>IF($C9636="","",IFERROR(IF(_xlfn.XLOOKUP($C9636,tbl_StartedStatus[Bold ID],tbl_StartedStatus[Started])="Started","Yes",IF(_xlfn.XLOOKUP($C9636,tbl_StartedStatus[Bold ID],tbl_StartedStatus[Started])="No Show","No Show","")),""))</f>
        <v/>
      </c>
    </row>
    <row r="9637" spans="1:8" ht="15" customHeight="1" thickBot="1">
      <c r="A9637" s="38" t="str">
        <f>IF($C9637="","",IFERROR(_xlfn.XLOOKUP($C9637,'1.PrepList'!$I$2:$I$1500,'1.PrepList'!$G$2:$G$1500,"")&amp;"",""))</f>
        <v/>
      </c>
      <c r="B9637" s="638" t="str">
        <f>IF($C9637="","",IFERROR(_xlfn.XLOOKUP($C9637,'1.PrepList'!$I$2:$I$1500,'1.PrepList'!$H$2:$H$1500,"")&amp;"",""))</f>
        <v/>
      </c>
      <c r="D9637" s="638" t="str">
        <f>IF($C9637="","",IFERROR(_xlfn.XLOOKUP($C9637,'1.PrepList'!$I$2:$I$1500,'1.PrepList'!$J$2:$J$1500,"")&amp;"",""))</f>
        <v/>
      </c>
      <c r="E9637" s="638" t="str">
        <f>IF($C9637="","",IFERROR(_xlfn.XLOOKUP($C9637,'1.PrepList'!$I$2:$I$1500,'1.PrepList'!$N$2:$N$1500,"")&amp;"",""))</f>
        <v/>
      </c>
      <c r="F9637" s="638" t="str">
        <f>IF($C9637="","",IFERROR(_xlfn.XLOOKUP($C9637,'1.PrepList'!$I$2:$I$1500,'1.PrepList'!$K$2:$K$1500,"")&amp;"",""))</f>
        <v/>
      </c>
      <c r="H9637" s="644" t="str">
        <f>IF($C9637="","",IFERROR(IF(_xlfn.XLOOKUP($C9637,tbl_StartedStatus[Bold ID],tbl_StartedStatus[Started])="Started","Yes",IF(_xlfn.XLOOKUP($C9637,tbl_StartedStatus[Bold ID],tbl_StartedStatus[Started])="No Show","No Show","")),""))</f>
        <v/>
      </c>
    </row>
    <row r="9638" spans="1:8" ht="15" customHeight="1" thickBot="1">
      <c r="A9638" s="38" t="str">
        <f>IF($C9638="","",IFERROR(_xlfn.XLOOKUP($C9638,'1.PrepList'!$I$2:$I$1500,'1.PrepList'!$G$2:$G$1500,"")&amp;"",""))</f>
        <v/>
      </c>
      <c r="B9638" s="638" t="str">
        <f>IF($C9638="","",IFERROR(_xlfn.XLOOKUP($C9638,'1.PrepList'!$I$2:$I$1500,'1.PrepList'!$H$2:$H$1500,"")&amp;"",""))</f>
        <v/>
      </c>
      <c r="D9638" s="638" t="str">
        <f>IF($C9638="","",IFERROR(_xlfn.XLOOKUP($C9638,'1.PrepList'!$I$2:$I$1500,'1.PrepList'!$J$2:$J$1500,"")&amp;"",""))</f>
        <v/>
      </c>
      <c r="E9638" s="638" t="str">
        <f>IF($C9638="","",IFERROR(_xlfn.XLOOKUP($C9638,'1.PrepList'!$I$2:$I$1500,'1.PrepList'!$N$2:$N$1500,"")&amp;"",""))</f>
        <v/>
      </c>
      <c r="F9638" s="638" t="str">
        <f>IF($C9638="","",IFERROR(_xlfn.XLOOKUP($C9638,'1.PrepList'!$I$2:$I$1500,'1.PrepList'!$K$2:$K$1500,"")&amp;"",""))</f>
        <v/>
      </c>
      <c r="H9638" s="644" t="str">
        <f>IF($C9638="","",IFERROR(IF(_xlfn.XLOOKUP($C9638,tbl_StartedStatus[Bold ID],tbl_StartedStatus[Started])="Started","Yes",IF(_xlfn.XLOOKUP($C9638,tbl_StartedStatus[Bold ID],tbl_StartedStatus[Started])="No Show","No Show","")),""))</f>
        <v/>
      </c>
    </row>
    <row r="9639" spans="1:8" ht="15" customHeight="1" thickBot="1">
      <c r="A9639" s="38" t="str">
        <f>IF($C9639="","",IFERROR(_xlfn.XLOOKUP($C9639,'1.PrepList'!$I$2:$I$1500,'1.PrepList'!$G$2:$G$1500,"")&amp;"",""))</f>
        <v/>
      </c>
      <c r="B9639" s="638" t="str">
        <f>IF($C9639="","",IFERROR(_xlfn.XLOOKUP($C9639,'1.PrepList'!$I$2:$I$1500,'1.PrepList'!$H$2:$H$1500,"")&amp;"",""))</f>
        <v/>
      </c>
      <c r="D9639" s="638" t="str">
        <f>IF($C9639="","",IFERROR(_xlfn.XLOOKUP($C9639,'1.PrepList'!$I$2:$I$1500,'1.PrepList'!$J$2:$J$1500,"")&amp;"",""))</f>
        <v/>
      </c>
      <c r="E9639" s="638" t="str">
        <f>IF($C9639="","",IFERROR(_xlfn.XLOOKUP($C9639,'1.PrepList'!$I$2:$I$1500,'1.PrepList'!$N$2:$N$1500,"")&amp;"",""))</f>
        <v/>
      </c>
      <c r="F9639" s="638" t="str">
        <f>IF($C9639="","",IFERROR(_xlfn.XLOOKUP($C9639,'1.PrepList'!$I$2:$I$1500,'1.PrepList'!$K$2:$K$1500,"")&amp;"",""))</f>
        <v/>
      </c>
      <c r="H9639" s="644" t="str">
        <f>IF($C9639="","",IFERROR(IF(_xlfn.XLOOKUP($C9639,tbl_StartedStatus[Bold ID],tbl_StartedStatus[Started])="Started","Yes",IF(_xlfn.XLOOKUP($C9639,tbl_StartedStatus[Bold ID],tbl_StartedStatus[Started])="No Show","No Show","")),""))</f>
        <v/>
      </c>
    </row>
    <row r="9640" spans="1:8" ht="15" customHeight="1" thickBot="1">
      <c r="A9640" s="38" t="str">
        <f>IF($C9640="","",IFERROR(_xlfn.XLOOKUP($C9640,'1.PrepList'!$I$2:$I$1500,'1.PrepList'!$G$2:$G$1500,"")&amp;"",""))</f>
        <v/>
      </c>
      <c r="B9640" s="638" t="str">
        <f>IF($C9640="","",IFERROR(_xlfn.XLOOKUP($C9640,'1.PrepList'!$I$2:$I$1500,'1.PrepList'!$H$2:$H$1500,"")&amp;"",""))</f>
        <v/>
      </c>
      <c r="D9640" s="638" t="str">
        <f>IF($C9640="","",IFERROR(_xlfn.XLOOKUP($C9640,'1.PrepList'!$I$2:$I$1500,'1.PrepList'!$J$2:$J$1500,"")&amp;"",""))</f>
        <v/>
      </c>
      <c r="E9640" s="638" t="str">
        <f>IF($C9640="","",IFERROR(_xlfn.XLOOKUP($C9640,'1.PrepList'!$I$2:$I$1500,'1.PrepList'!$N$2:$N$1500,"")&amp;"",""))</f>
        <v/>
      </c>
      <c r="F9640" s="638" t="str">
        <f>IF($C9640="","",IFERROR(_xlfn.XLOOKUP($C9640,'1.PrepList'!$I$2:$I$1500,'1.PrepList'!$K$2:$K$1500,"")&amp;"",""))</f>
        <v/>
      </c>
      <c r="H9640" s="644" t="str">
        <f>IF($C9640="","",IFERROR(IF(_xlfn.XLOOKUP($C9640,tbl_StartedStatus[Bold ID],tbl_StartedStatus[Started])="Started","Yes",IF(_xlfn.XLOOKUP($C9640,tbl_StartedStatus[Bold ID],tbl_StartedStatus[Started])="No Show","No Show","")),""))</f>
        <v/>
      </c>
    </row>
    <row r="9641" spans="1:8" ht="15" customHeight="1" thickBot="1">
      <c r="A9641" s="38" t="str">
        <f>IF($C9641="","",IFERROR(_xlfn.XLOOKUP($C9641,'1.PrepList'!$I$2:$I$1500,'1.PrepList'!$G$2:$G$1500,"")&amp;"",""))</f>
        <v/>
      </c>
      <c r="B9641" s="638" t="str">
        <f>IF($C9641="","",IFERROR(_xlfn.XLOOKUP($C9641,'1.PrepList'!$I$2:$I$1500,'1.PrepList'!$H$2:$H$1500,"")&amp;"",""))</f>
        <v/>
      </c>
      <c r="D9641" s="638" t="str">
        <f>IF($C9641="","",IFERROR(_xlfn.XLOOKUP($C9641,'1.PrepList'!$I$2:$I$1500,'1.PrepList'!$J$2:$J$1500,"")&amp;"",""))</f>
        <v/>
      </c>
      <c r="E9641" s="638" t="str">
        <f>IF($C9641="","",IFERROR(_xlfn.XLOOKUP($C9641,'1.PrepList'!$I$2:$I$1500,'1.PrepList'!$N$2:$N$1500,"")&amp;"",""))</f>
        <v/>
      </c>
      <c r="F9641" s="638" t="str">
        <f>IF($C9641="","",IFERROR(_xlfn.XLOOKUP($C9641,'1.PrepList'!$I$2:$I$1500,'1.PrepList'!$K$2:$K$1500,"")&amp;"",""))</f>
        <v/>
      </c>
      <c r="H9641" s="644" t="str">
        <f>IF($C9641="","",IFERROR(IF(_xlfn.XLOOKUP($C9641,tbl_StartedStatus[Bold ID],tbl_StartedStatus[Started])="Started","Yes",IF(_xlfn.XLOOKUP($C9641,tbl_StartedStatus[Bold ID],tbl_StartedStatus[Started])="No Show","No Show","")),""))</f>
        <v/>
      </c>
    </row>
    <row r="9642" spans="1:8" ht="15" customHeight="1" thickBot="1">
      <c r="A9642" s="38" t="str">
        <f>IF($C9642="","",IFERROR(_xlfn.XLOOKUP($C9642,'1.PrepList'!$I$2:$I$1500,'1.PrepList'!$G$2:$G$1500,"")&amp;"",""))</f>
        <v/>
      </c>
      <c r="B9642" s="638" t="str">
        <f>IF($C9642="","",IFERROR(_xlfn.XLOOKUP($C9642,'1.PrepList'!$I$2:$I$1500,'1.PrepList'!$H$2:$H$1500,"")&amp;"",""))</f>
        <v/>
      </c>
      <c r="D9642" s="638" t="str">
        <f>IF($C9642="","",IFERROR(_xlfn.XLOOKUP($C9642,'1.PrepList'!$I$2:$I$1500,'1.PrepList'!$J$2:$J$1500,"")&amp;"",""))</f>
        <v/>
      </c>
      <c r="E9642" s="638" t="str">
        <f>IF($C9642="","",IFERROR(_xlfn.XLOOKUP($C9642,'1.PrepList'!$I$2:$I$1500,'1.PrepList'!$N$2:$N$1500,"")&amp;"",""))</f>
        <v/>
      </c>
      <c r="F9642" s="638" t="str">
        <f>IF($C9642="","",IFERROR(_xlfn.XLOOKUP($C9642,'1.PrepList'!$I$2:$I$1500,'1.PrepList'!$K$2:$K$1500,"")&amp;"",""))</f>
        <v/>
      </c>
      <c r="H9642" s="644" t="str">
        <f>IF($C9642="","",IFERROR(IF(_xlfn.XLOOKUP($C9642,tbl_StartedStatus[Bold ID],tbl_StartedStatus[Started])="Started","Yes",IF(_xlfn.XLOOKUP($C9642,tbl_StartedStatus[Bold ID],tbl_StartedStatus[Started])="No Show","No Show","")),""))</f>
        <v/>
      </c>
    </row>
    <row r="9643" spans="1:8" ht="15" customHeight="1" thickBot="1">
      <c r="A9643" s="38" t="str">
        <f>IF($C9643="","",IFERROR(_xlfn.XLOOKUP($C9643,'1.PrepList'!$I$2:$I$1500,'1.PrepList'!$G$2:$G$1500,"")&amp;"",""))</f>
        <v/>
      </c>
      <c r="B9643" s="638" t="str">
        <f>IF($C9643="","",IFERROR(_xlfn.XLOOKUP($C9643,'1.PrepList'!$I$2:$I$1500,'1.PrepList'!$H$2:$H$1500,"")&amp;"",""))</f>
        <v/>
      </c>
      <c r="D9643" s="638" t="str">
        <f>IF($C9643="","",IFERROR(_xlfn.XLOOKUP($C9643,'1.PrepList'!$I$2:$I$1500,'1.PrepList'!$J$2:$J$1500,"")&amp;"",""))</f>
        <v/>
      </c>
      <c r="E9643" s="638" t="str">
        <f>IF($C9643="","",IFERROR(_xlfn.XLOOKUP($C9643,'1.PrepList'!$I$2:$I$1500,'1.PrepList'!$N$2:$N$1500,"")&amp;"",""))</f>
        <v/>
      </c>
      <c r="F9643" s="638" t="str">
        <f>IF($C9643="","",IFERROR(_xlfn.XLOOKUP($C9643,'1.PrepList'!$I$2:$I$1500,'1.PrepList'!$K$2:$K$1500,"")&amp;"",""))</f>
        <v/>
      </c>
      <c r="H9643" s="644" t="str">
        <f>IF($C9643="","",IFERROR(IF(_xlfn.XLOOKUP($C9643,tbl_StartedStatus[Bold ID],tbl_StartedStatus[Started])="Started","Yes",IF(_xlfn.XLOOKUP($C9643,tbl_StartedStatus[Bold ID],tbl_StartedStatus[Started])="No Show","No Show","")),""))</f>
        <v/>
      </c>
    </row>
    <row r="9644" spans="1:8" ht="15" customHeight="1" thickBot="1">
      <c r="A9644" s="38" t="str">
        <f>IF($C9644="","",IFERROR(_xlfn.XLOOKUP($C9644,'1.PrepList'!$I$2:$I$1500,'1.PrepList'!$G$2:$G$1500,"")&amp;"",""))</f>
        <v/>
      </c>
      <c r="B9644" s="638" t="str">
        <f>IF($C9644="","",IFERROR(_xlfn.XLOOKUP($C9644,'1.PrepList'!$I$2:$I$1500,'1.PrepList'!$H$2:$H$1500,"")&amp;"",""))</f>
        <v/>
      </c>
      <c r="D9644" s="638" t="str">
        <f>IF($C9644="","",IFERROR(_xlfn.XLOOKUP($C9644,'1.PrepList'!$I$2:$I$1500,'1.PrepList'!$J$2:$J$1500,"")&amp;"",""))</f>
        <v/>
      </c>
      <c r="E9644" s="638" t="str">
        <f>IF($C9644="","",IFERROR(_xlfn.XLOOKUP($C9644,'1.PrepList'!$I$2:$I$1500,'1.PrepList'!$N$2:$N$1500,"")&amp;"",""))</f>
        <v/>
      </c>
      <c r="F9644" s="638" t="str">
        <f>IF($C9644="","",IFERROR(_xlfn.XLOOKUP($C9644,'1.PrepList'!$I$2:$I$1500,'1.PrepList'!$K$2:$K$1500,"")&amp;"",""))</f>
        <v/>
      </c>
      <c r="H9644" s="644" t="str">
        <f>IF($C9644="","",IFERROR(IF(_xlfn.XLOOKUP($C9644,tbl_StartedStatus[Bold ID],tbl_StartedStatus[Started])="Started","Yes",IF(_xlfn.XLOOKUP($C9644,tbl_StartedStatus[Bold ID],tbl_StartedStatus[Started])="No Show","No Show","")),""))</f>
        <v/>
      </c>
    </row>
    <row r="9645" spans="1:8" ht="15" customHeight="1" thickBot="1">
      <c r="A9645" s="38" t="str">
        <f>IF($C9645="","",IFERROR(_xlfn.XLOOKUP($C9645,'1.PrepList'!$I$2:$I$1500,'1.PrepList'!$G$2:$G$1500,"")&amp;"",""))</f>
        <v/>
      </c>
      <c r="B9645" s="638" t="str">
        <f>IF($C9645="","",IFERROR(_xlfn.XLOOKUP($C9645,'1.PrepList'!$I$2:$I$1500,'1.PrepList'!$H$2:$H$1500,"")&amp;"",""))</f>
        <v/>
      </c>
      <c r="D9645" s="638" t="str">
        <f>IF($C9645="","",IFERROR(_xlfn.XLOOKUP($C9645,'1.PrepList'!$I$2:$I$1500,'1.PrepList'!$J$2:$J$1500,"")&amp;"",""))</f>
        <v/>
      </c>
      <c r="E9645" s="638" t="str">
        <f>IF($C9645="","",IFERROR(_xlfn.XLOOKUP($C9645,'1.PrepList'!$I$2:$I$1500,'1.PrepList'!$N$2:$N$1500,"")&amp;"",""))</f>
        <v/>
      </c>
      <c r="F9645" s="638" t="str">
        <f>IF($C9645="","",IFERROR(_xlfn.XLOOKUP($C9645,'1.PrepList'!$I$2:$I$1500,'1.PrepList'!$K$2:$K$1500,"")&amp;"",""))</f>
        <v/>
      </c>
      <c r="H9645" s="644" t="str">
        <f>IF($C9645="","",IFERROR(IF(_xlfn.XLOOKUP($C9645,tbl_StartedStatus[Bold ID],tbl_StartedStatus[Started])="Started","Yes",IF(_xlfn.XLOOKUP($C9645,tbl_StartedStatus[Bold ID],tbl_StartedStatus[Started])="No Show","No Show","")),""))</f>
        <v/>
      </c>
    </row>
    <row r="9646" spans="1:8" ht="15" customHeight="1" thickBot="1">
      <c r="A9646" s="38" t="str">
        <f>IF($C9646="","",IFERROR(_xlfn.XLOOKUP($C9646,'1.PrepList'!$I$2:$I$1500,'1.PrepList'!$G$2:$G$1500,"")&amp;"",""))</f>
        <v/>
      </c>
      <c r="B9646" s="638" t="str">
        <f>IF($C9646="","",IFERROR(_xlfn.XLOOKUP($C9646,'1.PrepList'!$I$2:$I$1500,'1.PrepList'!$H$2:$H$1500,"")&amp;"",""))</f>
        <v/>
      </c>
      <c r="D9646" s="638" t="str">
        <f>IF($C9646="","",IFERROR(_xlfn.XLOOKUP($C9646,'1.PrepList'!$I$2:$I$1500,'1.PrepList'!$J$2:$J$1500,"")&amp;"",""))</f>
        <v/>
      </c>
      <c r="E9646" s="638" t="str">
        <f>IF($C9646="","",IFERROR(_xlfn.XLOOKUP($C9646,'1.PrepList'!$I$2:$I$1500,'1.PrepList'!$N$2:$N$1500,"")&amp;"",""))</f>
        <v/>
      </c>
      <c r="F9646" s="638" t="str">
        <f>IF($C9646="","",IFERROR(_xlfn.XLOOKUP($C9646,'1.PrepList'!$I$2:$I$1500,'1.PrepList'!$K$2:$K$1500,"")&amp;"",""))</f>
        <v/>
      </c>
      <c r="H9646" s="644" t="str">
        <f>IF($C9646="","",IFERROR(IF(_xlfn.XLOOKUP($C9646,tbl_StartedStatus[Bold ID],tbl_StartedStatus[Started])="Started","Yes",IF(_xlfn.XLOOKUP($C9646,tbl_StartedStatus[Bold ID],tbl_StartedStatus[Started])="No Show","No Show","")),""))</f>
        <v/>
      </c>
    </row>
    <row r="9647" spans="1:8" ht="15" customHeight="1" thickBot="1">
      <c r="A9647" s="38" t="str">
        <f>IF($C9647="","",IFERROR(_xlfn.XLOOKUP($C9647,'1.PrepList'!$I$2:$I$1500,'1.PrepList'!$G$2:$G$1500,"")&amp;"",""))</f>
        <v/>
      </c>
      <c r="B9647" s="638" t="str">
        <f>IF($C9647="","",IFERROR(_xlfn.XLOOKUP($C9647,'1.PrepList'!$I$2:$I$1500,'1.PrepList'!$H$2:$H$1500,"")&amp;"",""))</f>
        <v/>
      </c>
      <c r="D9647" s="638" t="str">
        <f>IF($C9647="","",IFERROR(_xlfn.XLOOKUP($C9647,'1.PrepList'!$I$2:$I$1500,'1.PrepList'!$J$2:$J$1500,"")&amp;"",""))</f>
        <v/>
      </c>
      <c r="E9647" s="638" t="str">
        <f>IF($C9647="","",IFERROR(_xlfn.XLOOKUP($C9647,'1.PrepList'!$I$2:$I$1500,'1.PrepList'!$N$2:$N$1500,"")&amp;"",""))</f>
        <v/>
      </c>
      <c r="F9647" s="638" t="str">
        <f>IF($C9647="","",IFERROR(_xlfn.XLOOKUP($C9647,'1.PrepList'!$I$2:$I$1500,'1.PrepList'!$K$2:$K$1500,"")&amp;"",""))</f>
        <v/>
      </c>
      <c r="H9647" s="644" t="str">
        <f>IF($C9647="","",IFERROR(IF(_xlfn.XLOOKUP($C9647,tbl_StartedStatus[Bold ID],tbl_StartedStatus[Started])="Started","Yes",IF(_xlfn.XLOOKUP($C9647,tbl_StartedStatus[Bold ID],tbl_StartedStatus[Started])="No Show","No Show","")),""))</f>
        <v/>
      </c>
    </row>
    <row r="9648" spans="1:8" ht="15" customHeight="1" thickBot="1">
      <c r="A9648" s="38" t="str">
        <f>IF($C9648="","",IFERROR(_xlfn.XLOOKUP($C9648,'1.PrepList'!$I$2:$I$1500,'1.PrepList'!$G$2:$G$1500,"")&amp;"",""))</f>
        <v/>
      </c>
      <c r="B9648" s="638" t="str">
        <f>IF($C9648="","",IFERROR(_xlfn.XLOOKUP($C9648,'1.PrepList'!$I$2:$I$1500,'1.PrepList'!$H$2:$H$1500,"")&amp;"",""))</f>
        <v/>
      </c>
      <c r="D9648" s="638" t="str">
        <f>IF($C9648="","",IFERROR(_xlfn.XLOOKUP($C9648,'1.PrepList'!$I$2:$I$1500,'1.PrepList'!$J$2:$J$1500,"")&amp;"",""))</f>
        <v/>
      </c>
      <c r="E9648" s="638" t="str">
        <f>IF($C9648="","",IFERROR(_xlfn.XLOOKUP($C9648,'1.PrepList'!$I$2:$I$1500,'1.PrepList'!$N$2:$N$1500,"")&amp;"",""))</f>
        <v/>
      </c>
      <c r="F9648" s="638" t="str">
        <f>IF($C9648="","",IFERROR(_xlfn.XLOOKUP($C9648,'1.PrepList'!$I$2:$I$1500,'1.PrepList'!$K$2:$K$1500,"")&amp;"",""))</f>
        <v/>
      </c>
      <c r="H9648" s="644" t="str">
        <f>IF($C9648="","",IFERROR(IF(_xlfn.XLOOKUP($C9648,tbl_StartedStatus[Bold ID],tbl_StartedStatus[Started])="Started","Yes",IF(_xlfn.XLOOKUP($C9648,tbl_StartedStatus[Bold ID],tbl_StartedStatus[Started])="No Show","No Show","")),""))</f>
        <v/>
      </c>
    </row>
    <row r="9649" spans="1:8" ht="15" customHeight="1" thickBot="1">
      <c r="A9649" s="38" t="str">
        <f>IF($C9649="","",IFERROR(_xlfn.XLOOKUP($C9649,'1.PrepList'!$I$2:$I$1500,'1.PrepList'!$G$2:$G$1500,"")&amp;"",""))</f>
        <v/>
      </c>
      <c r="B9649" s="638" t="str">
        <f>IF($C9649="","",IFERROR(_xlfn.XLOOKUP($C9649,'1.PrepList'!$I$2:$I$1500,'1.PrepList'!$H$2:$H$1500,"")&amp;"",""))</f>
        <v/>
      </c>
      <c r="D9649" s="638" t="str">
        <f>IF($C9649="","",IFERROR(_xlfn.XLOOKUP($C9649,'1.PrepList'!$I$2:$I$1500,'1.PrepList'!$J$2:$J$1500,"")&amp;"",""))</f>
        <v/>
      </c>
      <c r="E9649" s="638" t="str">
        <f>IF($C9649="","",IFERROR(_xlfn.XLOOKUP($C9649,'1.PrepList'!$I$2:$I$1500,'1.PrepList'!$N$2:$N$1500,"")&amp;"",""))</f>
        <v/>
      </c>
      <c r="F9649" s="638" t="str">
        <f>IF($C9649="","",IFERROR(_xlfn.XLOOKUP($C9649,'1.PrepList'!$I$2:$I$1500,'1.PrepList'!$K$2:$K$1500,"")&amp;"",""))</f>
        <v/>
      </c>
      <c r="H9649" s="644" t="str">
        <f>IF($C9649="","",IFERROR(IF(_xlfn.XLOOKUP($C9649,tbl_StartedStatus[Bold ID],tbl_StartedStatus[Started])="Started","Yes",IF(_xlfn.XLOOKUP($C9649,tbl_StartedStatus[Bold ID],tbl_StartedStatus[Started])="No Show","No Show","")),""))</f>
        <v/>
      </c>
    </row>
    <row r="9650" spans="1:8" ht="15" customHeight="1" thickBot="1">
      <c r="A9650" s="38" t="str">
        <f>IF($C9650="","",IFERROR(_xlfn.XLOOKUP($C9650,'1.PrepList'!$I$2:$I$1500,'1.PrepList'!$G$2:$G$1500,"")&amp;"",""))</f>
        <v/>
      </c>
      <c r="B9650" s="638" t="str">
        <f>IF($C9650="","",IFERROR(_xlfn.XLOOKUP($C9650,'1.PrepList'!$I$2:$I$1500,'1.PrepList'!$H$2:$H$1500,"")&amp;"",""))</f>
        <v/>
      </c>
      <c r="D9650" s="638" t="str">
        <f>IF($C9650="","",IFERROR(_xlfn.XLOOKUP($C9650,'1.PrepList'!$I$2:$I$1500,'1.PrepList'!$J$2:$J$1500,"")&amp;"",""))</f>
        <v/>
      </c>
      <c r="E9650" s="638" t="str">
        <f>IF($C9650="","",IFERROR(_xlfn.XLOOKUP($C9650,'1.PrepList'!$I$2:$I$1500,'1.PrepList'!$N$2:$N$1500,"")&amp;"",""))</f>
        <v/>
      </c>
      <c r="F9650" s="638" t="str">
        <f>IF($C9650="","",IFERROR(_xlfn.XLOOKUP($C9650,'1.PrepList'!$I$2:$I$1500,'1.PrepList'!$K$2:$K$1500,"")&amp;"",""))</f>
        <v/>
      </c>
      <c r="H9650" s="644" t="str">
        <f>IF($C9650="","",IFERROR(IF(_xlfn.XLOOKUP($C9650,tbl_StartedStatus[Bold ID],tbl_StartedStatus[Started])="Started","Yes",IF(_xlfn.XLOOKUP($C9650,tbl_StartedStatus[Bold ID],tbl_StartedStatus[Started])="No Show","No Show","")),""))</f>
        <v/>
      </c>
    </row>
    <row r="9651" spans="1:8" ht="15" customHeight="1" thickBot="1">
      <c r="A9651" s="38" t="str">
        <f>IF($C9651="","",IFERROR(_xlfn.XLOOKUP($C9651,'1.PrepList'!$I$2:$I$1500,'1.PrepList'!$G$2:$G$1500,"")&amp;"",""))</f>
        <v/>
      </c>
      <c r="B9651" s="638" t="str">
        <f>IF($C9651="","",IFERROR(_xlfn.XLOOKUP($C9651,'1.PrepList'!$I$2:$I$1500,'1.PrepList'!$H$2:$H$1500,"")&amp;"",""))</f>
        <v/>
      </c>
      <c r="D9651" s="638" t="str">
        <f>IF($C9651="","",IFERROR(_xlfn.XLOOKUP($C9651,'1.PrepList'!$I$2:$I$1500,'1.PrepList'!$J$2:$J$1500,"")&amp;"",""))</f>
        <v/>
      </c>
      <c r="E9651" s="638" t="str">
        <f>IF($C9651="","",IFERROR(_xlfn.XLOOKUP($C9651,'1.PrepList'!$I$2:$I$1500,'1.PrepList'!$N$2:$N$1500,"")&amp;"",""))</f>
        <v/>
      </c>
      <c r="F9651" s="638" t="str">
        <f>IF($C9651="","",IFERROR(_xlfn.XLOOKUP($C9651,'1.PrepList'!$I$2:$I$1500,'1.PrepList'!$K$2:$K$1500,"")&amp;"",""))</f>
        <v/>
      </c>
      <c r="H9651" s="644" t="str">
        <f>IF($C9651="","",IFERROR(IF(_xlfn.XLOOKUP($C9651,tbl_StartedStatus[Bold ID],tbl_StartedStatus[Started])="Started","Yes",IF(_xlfn.XLOOKUP($C9651,tbl_StartedStatus[Bold ID],tbl_StartedStatus[Started])="No Show","No Show","")),""))</f>
        <v/>
      </c>
    </row>
    <row r="9652" spans="1:8" ht="15" customHeight="1" thickBot="1">
      <c r="A9652" s="38" t="str">
        <f>IF($C9652="","",IFERROR(_xlfn.XLOOKUP($C9652,'1.PrepList'!$I$2:$I$1500,'1.PrepList'!$G$2:$G$1500,"")&amp;"",""))</f>
        <v/>
      </c>
      <c r="B9652" s="638" t="str">
        <f>IF($C9652="","",IFERROR(_xlfn.XLOOKUP($C9652,'1.PrepList'!$I$2:$I$1500,'1.PrepList'!$H$2:$H$1500,"")&amp;"",""))</f>
        <v/>
      </c>
      <c r="D9652" s="638" t="str">
        <f>IF($C9652="","",IFERROR(_xlfn.XLOOKUP($C9652,'1.PrepList'!$I$2:$I$1500,'1.PrepList'!$J$2:$J$1500,"")&amp;"",""))</f>
        <v/>
      </c>
      <c r="E9652" s="638" t="str">
        <f>IF($C9652="","",IFERROR(_xlfn.XLOOKUP($C9652,'1.PrepList'!$I$2:$I$1500,'1.PrepList'!$N$2:$N$1500,"")&amp;"",""))</f>
        <v/>
      </c>
      <c r="F9652" s="638" t="str">
        <f>IF($C9652="","",IFERROR(_xlfn.XLOOKUP($C9652,'1.PrepList'!$I$2:$I$1500,'1.PrepList'!$K$2:$K$1500,"")&amp;"",""))</f>
        <v/>
      </c>
      <c r="H9652" s="644" t="str">
        <f>IF($C9652="","",IFERROR(IF(_xlfn.XLOOKUP($C9652,tbl_StartedStatus[Bold ID],tbl_StartedStatus[Started])="Started","Yes",IF(_xlfn.XLOOKUP($C9652,tbl_StartedStatus[Bold ID],tbl_StartedStatus[Started])="No Show","No Show","")),""))</f>
        <v/>
      </c>
    </row>
    <row r="9653" spans="1:8" ht="15" customHeight="1" thickBot="1">
      <c r="A9653" s="38" t="str">
        <f>IF($C9653="","",IFERROR(_xlfn.XLOOKUP($C9653,'1.PrepList'!$I$2:$I$1500,'1.PrepList'!$G$2:$G$1500,"")&amp;"",""))</f>
        <v/>
      </c>
      <c r="B9653" s="638" t="str">
        <f>IF($C9653="","",IFERROR(_xlfn.XLOOKUP($C9653,'1.PrepList'!$I$2:$I$1500,'1.PrepList'!$H$2:$H$1500,"")&amp;"",""))</f>
        <v/>
      </c>
      <c r="D9653" s="638" t="str">
        <f>IF($C9653="","",IFERROR(_xlfn.XLOOKUP($C9653,'1.PrepList'!$I$2:$I$1500,'1.PrepList'!$J$2:$J$1500,"")&amp;"",""))</f>
        <v/>
      </c>
      <c r="E9653" s="638" t="str">
        <f>IF($C9653="","",IFERROR(_xlfn.XLOOKUP($C9653,'1.PrepList'!$I$2:$I$1500,'1.PrepList'!$N$2:$N$1500,"")&amp;"",""))</f>
        <v/>
      </c>
      <c r="F9653" s="638" t="str">
        <f>IF($C9653="","",IFERROR(_xlfn.XLOOKUP($C9653,'1.PrepList'!$I$2:$I$1500,'1.PrepList'!$K$2:$K$1500,"")&amp;"",""))</f>
        <v/>
      </c>
      <c r="H9653" s="644" t="str">
        <f>IF($C9653="","",IFERROR(IF(_xlfn.XLOOKUP($C9653,tbl_StartedStatus[Bold ID],tbl_StartedStatus[Started])="Started","Yes",IF(_xlfn.XLOOKUP($C9653,tbl_StartedStatus[Bold ID],tbl_StartedStatus[Started])="No Show","No Show","")),""))</f>
        <v/>
      </c>
    </row>
    <row r="9654" spans="1:8" ht="15" customHeight="1" thickBot="1">
      <c r="A9654" s="38" t="str">
        <f>IF($C9654="","",IFERROR(_xlfn.XLOOKUP($C9654,'1.PrepList'!$I$2:$I$1500,'1.PrepList'!$G$2:$G$1500,"")&amp;"",""))</f>
        <v/>
      </c>
      <c r="B9654" s="638" t="str">
        <f>IF($C9654="","",IFERROR(_xlfn.XLOOKUP($C9654,'1.PrepList'!$I$2:$I$1500,'1.PrepList'!$H$2:$H$1500,"")&amp;"",""))</f>
        <v/>
      </c>
      <c r="D9654" s="638" t="str">
        <f>IF($C9654="","",IFERROR(_xlfn.XLOOKUP($C9654,'1.PrepList'!$I$2:$I$1500,'1.PrepList'!$J$2:$J$1500,"")&amp;"",""))</f>
        <v/>
      </c>
      <c r="E9654" s="638" t="str">
        <f>IF($C9654="","",IFERROR(_xlfn.XLOOKUP($C9654,'1.PrepList'!$I$2:$I$1500,'1.PrepList'!$N$2:$N$1500,"")&amp;"",""))</f>
        <v/>
      </c>
      <c r="F9654" s="638" t="str">
        <f>IF($C9654="","",IFERROR(_xlfn.XLOOKUP($C9654,'1.PrepList'!$I$2:$I$1500,'1.PrepList'!$K$2:$K$1500,"")&amp;"",""))</f>
        <v/>
      </c>
      <c r="H9654" s="644" t="str">
        <f>IF($C9654="","",IFERROR(IF(_xlfn.XLOOKUP($C9654,tbl_StartedStatus[Bold ID],tbl_StartedStatus[Started])="Started","Yes",IF(_xlfn.XLOOKUP($C9654,tbl_StartedStatus[Bold ID],tbl_StartedStatus[Started])="No Show","No Show","")),""))</f>
        <v/>
      </c>
    </row>
    <row r="9655" spans="1:8" ht="15" customHeight="1" thickBot="1">
      <c r="A9655" s="38" t="str">
        <f>IF($C9655="","",IFERROR(_xlfn.XLOOKUP($C9655,'1.PrepList'!$I$2:$I$1500,'1.PrepList'!$G$2:$G$1500,"")&amp;"",""))</f>
        <v/>
      </c>
      <c r="B9655" s="638" t="str">
        <f>IF($C9655="","",IFERROR(_xlfn.XLOOKUP($C9655,'1.PrepList'!$I$2:$I$1500,'1.PrepList'!$H$2:$H$1500,"")&amp;"",""))</f>
        <v/>
      </c>
      <c r="D9655" s="638" t="str">
        <f>IF($C9655="","",IFERROR(_xlfn.XLOOKUP($C9655,'1.PrepList'!$I$2:$I$1500,'1.PrepList'!$J$2:$J$1500,"")&amp;"",""))</f>
        <v/>
      </c>
      <c r="E9655" s="638" t="str">
        <f>IF($C9655="","",IFERROR(_xlfn.XLOOKUP($C9655,'1.PrepList'!$I$2:$I$1500,'1.PrepList'!$N$2:$N$1500,"")&amp;"",""))</f>
        <v/>
      </c>
      <c r="F9655" s="638" t="str">
        <f>IF($C9655="","",IFERROR(_xlfn.XLOOKUP($C9655,'1.PrepList'!$I$2:$I$1500,'1.PrepList'!$K$2:$K$1500,"")&amp;"",""))</f>
        <v/>
      </c>
      <c r="H9655" s="644" t="str">
        <f>IF($C9655="","",IFERROR(IF(_xlfn.XLOOKUP($C9655,tbl_StartedStatus[Bold ID],tbl_StartedStatus[Started])="Started","Yes",IF(_xlfn.XLOOKUP($C9655,tbl_StartedStatus[Bold ID],tbl_StartedStatus[Started])="No Show","No Show","")),""))</f>
        <v/>
      </c>
    </row>
    <row r="9656" spans="1:8" ht="15" customHeight="1" thickBot="1">
      <c r="A9656" s="38" t="str">
        <f>IF($C9656="","",IFERROR(_xlfn.XLOOKUP($C9656,'1.PrepList'!$I$2:$I$1500,'1.PrepList'!$G$2:$G$1500,"")&amp;"",""))</f>
        <v/>
      </c>
      <c r="B9656" s="638" t="str">
        <f>IF($C9656="","",IFERROR(_xlfn.XLOOKUP($C9656,'1.PrepList'!$I$2:$I$1500,'1.PrepList'!$H$2:$H$1500,"")&amp;"",""))</f>
        <v/>
      </c>
      <c r="D9656" s="638" t="str">
        <f>IF($C9656="","",IFERROR(_xlfn.XLOOKUP($C9656,'1.PrepList'!$I$2:$I$1500,'1.PrepList'!$J$2:$J$1500,"")&amp;"",""))</f>
        <v/>
      </c>
      <c r="E9656" s="638" t="str">
        <f>IF($C9656="","",IFERROR(_xlfn.XLOOKUP($C9656,'1.PrepList'!$I$2:$I$1500,'1.PrepList'!$N$2:$N$1500,"")&amp;"",""))</f>
        <v/>
      </c>
      <c r="F9656" s="638" t="str">
        <f>IF($C9656="","",IFERROR(_xlfn.XLOOKUP($C9656,'1.PrepList'!$I$2:$I$1500,'1.PrepList'!$K$2:$K$1500,"")&amp;"",""))</f>
        <v/>
      </c>
      <c r="H9656" s="644" t="str">
        <f>IF($C9656="","",IFERROR(IF(_xlfn.XLOOKUP($C9656,tbl_StartedStatus[Bold ID],tbl_StartedStatus[Started])="Started","Yes",IF(_xlfn.XLOOKUP($C9656,tbl_StartedStatus[Bold ID],tbl_StartedStatus[Started])="No Show","No Show","")),""))</f>
        <v/>
      </c>
    </row>
    <row r="9657" spans="1:8" ht="15" customHeight="1" thickBot="1">
      <c r="A9657" s="38" t="str">
        <f>IF($C9657="","",IFERROR(_xlfn.XLOOKUP($C9657,'1.PrepList'!$I$2:$I$1500,'1.PrepList'!$G$2:$G$1500,"")&amp;"",""))</f>
        <v/>
      </c>
      <c r="B9657" s="638" t="str">
        <f>IF($C9657="","",IFERROR(_xlfn.XLOOKUP($C9657,'1.PrepList'!$I$2:$I$1500,'1.PrepList'!$H$2:$H$1500,"")&amp;"",""))</f>
        <v/>
      </c>
      <c r="D9657" s="638" t="str">
        <f>IF($C9657="","",IFERROR(_xlfn.XLOOKUP($C9657,'1.PrepList'!$I$2:$I$1500,'1.PrepList'!$J$2:$J$1500,"")&amp;"",""))</f>
        <v/>
      </c>
      <c r="E9657" s="638" t="str">
        <f>IF($C9657="","",IFERROR(_xlfn.XLOOKUP($C9657,'1.PrepList'!$I$2:$I$1500,'1.PrepList'!$N$2:$N$1500,"")&amp;"",""))</f>
        <v/>
      </c>
      <c r="F9657" s="638" t="str">
        <f>IF($C9657="","",IFERROR(_xlfn.XLOOKUP($C9657,'1.PrepList'!$I$2:$I$1500,'1.PrepList'!$K$2:$K$1500,"")&amp;"",""))</f>
        <v/>
      </c>
      <c r="H9657" s="644" t="str">
        <f>IF($C9657="","",IFERROR(IF(_xlfn.XLOOKUP($C9657,tbl_StartedStatus[Bold ID],tbl_StartedStatus[Started])="Started","Yes",IF(_xlfn.XLOOKUP($C9657,tbl_StartedStatus[Bold ID],tbl_StartedStatus[Started])="No Show","No Show","")),""))</f>
        <v/>
      </c>
    </row>
    <row r="9658" spans="1:8" ht="15" customHeight="1" thickBot="1">
      <c r="A9658" s="38" t="str">
        <f>IF($C9658="","",IFERROR(_xlfn.XLOOKUP($C9658,'1.PrepList'!$I$2:$I$1500,'1.PrepList'!$G$2:$G$1500,"")&amp;"",""))</f>
        <v/>
      </c>
      <c r="B9658" s="638" t="str">
        <f>IF($C9658="","",IFERROR(_xlfn.XLOOKUP($C9658,'1.PrepList'!$I$2:$I$1500,'1.PrepList'!$H$2:$H$1500,"")&amp;"",""))</f>
        <v/>
      </c>
      <c r="D9658" s="638" t="str">
        <f>IF($C9658="","",IFERROR(_xlfn.XLOOKUP($C9658,'1.PrepList'!$I$2:$I$1500,'1.PrepList'!$J$2:$J$1500,"")&amp;"",""))</f>
        <v/>
      </c>
      <c r="E9658" s="638" t="str">
        <f>IF($C9658="","",IFERROR(_xlfn.XLOOKUP($C9658,'1.PrepList'!$I$2:$I$1500,'1.PrepList'!$N$2:$N$1500,"")&amp;"",""))</f>
        <v/>
      </c>
      <c r="F9658" s="638" t="str">
        <f>IF($C9658="","",IFERROR(_xlfn.XLOOKUP($C9658,'1.PrepList'!$I$2:$I$1500,'1.PrepList'!$K$2:$K$1500,"")&amp;"",""))</f>
        <v/>
      </c>
      <c r="H9658" s="644" t="str">
        <f>IF($C9658="","",IFERROR(IF(_xlfn.XLOOKUP($C9658,tbl_StartedStatus[Bold ID],tbl_StartedStatus[Started])="Started","Yes",IF(_xlfn.XLOOKUP($C9658,tbl_StartedStatus[Bold ID],tbl_StartedStatus[Started])="No Show","No Show","")),""))</f>
        <v/>
      </c>
    </row>
    <row r="9659" spans="1:8" ht="15" customHeight="1" thickBot="1">
      <c r="A9659" s="38" t="str">
        <f>IF($C9659="","",IFERROR(_xlfn.XLOOKUP($C9659,'1.PrepList'!$I$2:$I$1500,'1.PrepList'!$G$2:$G$1500,"")&amp;"",""))</f>
        <v/>
      </c>
      <c r="B9659" s="638" t="str">
        <f>IF($C9659="","",IFERROR(_xlfn.XLOOKUP($C9659,'1.PrepList'!$I$2:$I$1500,'1.PrepList'!$H$2:$H$1500,"")&amp;"",""))</f>
        <v/>
      </c>
      <c r="D9659" s="638" t="str">
        <f>IF($C9659="","",IFERROR(_xlfn.XLOOKUP($C9659,'1.PrepList'!$I$2:$I$1500,'1.PrepList'!$J$2:$J$1500,"")&amp;"",""))</f>
        <v/>
      </c>
      <c r="E9659" s="638" t="str">
        <f>IF($C9659="","",IFERROR(_xlfn.XLOOKUP($C9659,'1.PrepList'!$I$2:$I$1500,'1.PrepList'!$N$2:$N$1500,"")&amp;"",""))</f>
        <v/>
      </c>
      <c r="F9659" s="638" t="str">
        <f>IF($C9659="","",IFERROR(_xlfn.XLOOKUP($C9659,'1.PrepList'!$I$2:$I$1500,'1.PrepList'!$K$2:$K$1500,"")&amp;"",""))</f>
        <v/>
      </c>
      <c r="H9659" s="644" t="str">
        <f>IF($C9659="","",IFERROR(IF(_xlfn.XLOOKUP($C9659,tbl_StartedStatus[Bold ID],tbl_StartedStatus[Started])="Started","Yes",IF(_xlfn.XLOOKUP($C9659,tbl_StartedStatus[Bold ID],tbl_StartedStatus[Started])="No Show","No Show","")),""))</f>
        <v/>
      </c>
    </row>
    <row r="9660" spans="1:8" ht="15" customHeight="1" thickBot="1">
      <c r="A9660" s="38" t="str">
        <f>IF($C9660="","",IFERROR(_xlfn.XLOOKUP($C9660,'1.PrepList'!$I$2:$I$1500,'1.PrepList'!$G$2:$G$1500,"")&amp;"",""))</f>
        <v/>
      </c>
      <c r="B9660" s="638" t="str">
        <f>IF($C9660="","",IFERROR(_xlfn.XLOOKUP($C9660,'1.PrepList'!$I$2:$I$1500,'1.PrepList'!$H$2:$H$1500,"")&amp;"",""))</f>
        <v/>
      </c>
      <c r="D9660" s="638" t="str">
        <f>IF($C9660="","",IFERROR(_xlfn.XLOOKUP($C9660,'1.PrepList'!$I$2:$I$1500,'1.PrepList'!$J$2:$J$1500,"")&amp;"",""))</f>
        <v/>
      </c>
      <c r="E9660" s="638" t="str">
        <f>IF($C9660="","",IFERROR(_xlfn.XLOOKUP($C9660,'1.PrepList'!$I$2:$I$1500,'1.PrepList'!$N$2:$N$1500,"")&amp;"",""))</f>
        <v/>
      </c>
      <c r="F9660" s="638" t="str">
        <f>IF($C9660="","",IFERROR(_xlfn.XLOOKUP($C9660,'1.PrepList'!$I$2:$I$1500,'1.PrepList'!$K$2:$K$1500,"")&amp;"",""))</f>
        <v/>
      </c>
      <c r="H9660" s="644" t="str">
        <f>IF($C9660="","",IFERROR(IF(_xlfn.XLOOKUP($C9660,tbl_StartedStatus[Bold ID],tbl_StartedStatus[Started])="Started","Yes",IF(_xlfn.XLOOKUP($C9660,tbl_StartedStatus[Bold ID],tbl_StartedStatus[Started])="No Show","No Show","")),""))</f>
        <v/>
      </c>
    </row>
    <row r="9661" spans="1:8" ht="15" customHeight="1" thickBot="1">
      <c r="A9661" s="38" t="str">
        <f>IF($C9661="","",IFERROR(_xlfn.XLOOKUP($C9661,'1.PrepList'!$I$2:$I$1500,'1.PrepList'!$G$2:$G$1500,"")&amp;"",""))</f>
        <v/>
      </c>
      <c r="B9661" s="638" t="str">
        <f>IF($C9661="","",IFERROR(_xlfn.XLOOKUP($C9661,'1.PrepList'!$I$2:$I$1500,'1.PrepList'!$H$2:$H$1500,"")&amp;"",""))</f>
        <v/>
      </c>
      <c r="D9661" s="638" t="str">
        <f>IF($C9661="","",IFERROR(_xlfn.XLOOKUP($C9661,'1.PrepList'!$I$2:$I$1500,'1.PrepList'!$J$2:$J$1500,"")&amp;"",""))</f>
        <v/>
      </c>
      <c r="E9661" s="638" t="str">
        <f>IF($C9661="","",IFERROR(_xlfn.XLOOKUP($C9661,'1.PrepList'!$I$2:$I$1500,'1.PrepList'!$N$2:$N$1500,"")&amp;"",""))</f>
        <v/>
      </c>
      <c r="F9661" s="638" t="str">
        <f>IF($C9661="","",IFERROR(_xlfn.XLOOKUP($C9661,'1.PrepList'!$I$2:$I$1500,'1.PrepList'!$K$2:$K$1500,"")&amp;"",""))</f>
        <v/>
      </c>
      <c r="H9661" s="644" t="str">
        <f>IF($C9661="","",IFERROR(IF(_xlfn.XLOOKUP($C9661,tbl_StartedStatus[Bold ID],tbl_StartedStatus[Started])="Started","Yes",IF(_xlfn.XLOOKUP($C9661,tbl_StartedStatus[Bold ID],tbl_StartedStatus[Started])="No Show","No Show","")),""))</f>
        <v/>
      </c>
    </row>
    <row r="9662" spans="1:8" ht="15" customHeight="1" thickBot="1">
      <c r="A9662" s="38" t="str">
        <f>IF($C9662="","",IFERROR(_xlfn.XLOOKUP($C9662,'1.PrepList'!$I$2:$I$1500,'1.PrepList'!$G$2:$G$1500,"")&amp;"",""))</f>
        <v/>
      </c>
      <c r="B9662" s="638" t="str">
        <f>IF($C9662="","",IFERROR(_xlfn.XLOOKUP($C9662,'1.PrepList'!$I$2:$I$1500,'1.PrepList'!$H$2:$H$1500,"")&amp;"",""))</f>
        <v/>
      </c>
      <c r="D9662" s="638" t="str">
        <f>IF($C9662="","",IFERROR(_xlfn.XLOOKUP($C9662,'1.PrepList'!$I$2:$I$1500,'1.PrepList'!$J$2:$J$1500,"")&amp;"",""))</f>
        <v/>
      </c>
      <c r="E9662" s="638" t="str">
        <f>IF($C9662="","",IFERROR(_xlfn.XLOOKUP($C9662,'1.PrepList'!$I$2:$I$1500,'1.PrepList'!$N$2:$N$1500,"")&amp;"",""))</f>
        <v/>
      </c>
      <c r="F9662" s="638" t="str">
        <f>IF($C9662="","",IFERROR(_xlfn.XLOOKUP($C9662,'1.PrepList'!$I$2:$I$1500,'1.PrepList'!$K$2:$K$1500,"")&amp;"",""))</f>
        <v/>
      </c>
      <c r="H9662" s="644" t="str">
        <f>IF($C9662="","",IFERROR(IF(_xlfn.XLOOKUP($C9662,tbl_StartedStatus[Bold ID],tbl_StartedStatus[Started])="Started","Yes",IF(_xlfn.XLOOKUP($C9662,tbl_StartedStatus[Bold ID],tbl_StartedStatus[Started])="No Show","No Show","")),""))</f>
        <v/>
      </c>
    </row>
    <row r="9663" spans="1:8" ht="15" customHeight="1" thickBot="1">
      <c r="A9663" s="38" t="str">
        <f>IF($C9663="","",IFERROR(_xlfn.XLOOKUP($C9663,'1.PrepList'!$I$2:$I$1500,'1.PrepList'!$G$2:$G$1500,"")&amp;"",""))</f>
        <v/>
      </c>
      <c r="B9663" s="638" t="str">
        <f>IF($C9663="","",IFERROR(_xlfn.XLOOKUP($C9663,'1.PrepList'!$I$2:$I$1500,'1.PrepList'!$H$2:$H$1500,"")&amp;"",""))</f>
        <v/>
      </c>
      <c r="D9663" s="638" t="str">
        <f>IF($C9663="","",IFERROR(_xlfn.XLOOKUP($C9663,'1.PrepList'!$I$2:$I$1500,'1.PrepList'!$J$2:$J$1500,"")&amp;"",""))</f>
        <v/>
      </c>
      <c r="E9663" s="638" t="str">
        <f>IF($C9663="","",IFERROR(_xlfn.XLOOKUP($C9663,'1.PrepList'!$I$2:$I$1500,'1.PrepList'!$N$2:$N$1500,"")&amp;"",""))</f>
        <v/>
      </c>
      <c r="F9663" s="638" t="str">
        <f>IF($C9663="","",IFERROR(_xlfn.XLOOKUP($C9663,'1.PrepList'!$I$2:$I$1500,'1.PrepList'!$K$2:$K$1500,"")&amp;"",""))</f>
        <v/>
      </c>
      <c r="H9663" s="644" t="str">
        <f>IF($C9663="","",IFERROR(IF(_xlfn.XLOOKUP($C9663,tbl_StartedStatus[Bold ID],tbl_StartedStatus[Started])="Started","Yes",IF(_xlfn.XLOOKUP($C9663,tbl_StartedStatus[Bold ID],tbl_StartedStatus[Started])="No Show","No Show","")),""))</f>
        <v/>
      </c>
    </row>
    <row r="9664" spans="1:8" ht="15" customHeight="1" thickBot="1">
      <c r="A9664" s="38" t="str">
        <f>IF($C9664="","",IFERROR(_xlfn.XLOOKUP($C9664,'1.PrepList'!$I$2:$I$1500,'1.PrepList'!$G$2:$G$1500,"")&amp;"",""))</f>
        <v/>
      </c>
      <c r="B9664" s="638" t="str">
        <f>IF($C9664="","",IFERROR(_xlfn.XLOOKUP($C9664,'1.PrepList'!$I$2:$I$1500,'1.PrepList'!$H$2:$H$1500,"")&amp;"",""))</f>
        <v/>
      </c>
      <c r="D9664" s="638" t="str">
        <f>IF($C9664="","",IFERROR(_xlfn.XLOOKUP($C9664,'1.PrepList'!$I$2:$I$1500,'1.PrepList'!$J$2:$J$1500,"")&amp;"",""))</f>
        <v/>
      </c>
      <c r="E9664" s="638" t="str">
        <f>IF($C9664="","",IFERROR(_xlfn.XLOOKUP($C9664,'1.PrepList'!$I$2:$I$1500,'1.PrepList'!$N$2:$N$1500,"")&amp;"",""))</f>
        <v/>
      </c>
      <c r="F9664" s="638" t="str">
        <f>IF($C9664="","",IFERROR(_xlfn.XLOOKUP($C9664,'1.PrepList'!$I$2:$I$1500,'1.PrepList'!$K$2:$K$1500,"")&amp;"",""))</f>
        <v/>
      </c>
      <c r="H9664" s="644" t="str">
        <f>IF($C9664="","",IFERROR(IF(_xlfn.XLOOKUP($C9664,tbl_StartedStatus[Bold ID],tbl_StartedStatus[Started])="Started","Yes",IF(_xlfn.XLOOKUP($C9664,tbl_StartedStatus[Bold ID],tbl_StartedStatus[Started])="No Show","No Show","")),""))</f>
        <v/>
      </c>
    </row>
    <row r="9665" spans="1:8" ht="15" customHeight="1" thickBot="1">
      <c r="A9665" s="38" t="str">
        <f>IF($C9665="","",IFERROR(_xlfn.XLOOKUP($C9665,'1.PrepList'!$I$2:$I$1500,'1.PrepList'!$G$2:$G$1500,"")&amp;"",""))</f>
        <v/>
      </c>
      <c r="B9665" s="638" t="str">
        <f>IF($C9665="","",IFERROR(_xlfn.XLOOKUP($C9665,'1.PrepList'!$I$2:$I$1500,'1.PrepList'!$H$2:$H$1500,"")&amp;"",""))</f>
        <v/>
      </c>
      <c r="D9665" s="638" t="str">
        <f>IF($C9665="","",IFERROR(_xlfn.XLOOKUP($C9665,'1.PrepList'!$I$2:$I$1500,'1.PrepList'!$J$2:$J$1500,"")&amp;"",""))</f>
        <v/>
      </c>
      <c r="E9665" s="638" t="str">
        <f>IF($C9665="","",IFERROR(_xlfn.XLOOKUP($C9665,'1.PrepList'!$I$2:$I$1500,'1.PrepList'!$N$2:$N$1500,"")&amp;"",""))</f>
        <v/>
      </c>
      <c r="F9665" s="638" t="str">
        <f>IF($C9665="","",IFERROR(_xlfn.XLOOKUP($C9665,'1.PrepList'!$I$2:$I$1500,'1.PrepList'!$K$2:$K$1500,"")&amp;"",""))</f>
        <v/>
      </c>
      <c r="H9665" s="644" t="str">
        <f>IF($C9665="","",IFERROR(IF(_xlfn.XLOOKUP($C9665,tbl_StartedStatus[Bold ID],tbl_StartedStatus[Started])="Started","Yes",IF(_xlfn.XLOOKUP($C9665,tbl_StartedStatus[Bold ID],tbl_StartedStatus[Started])="No Show","No Show","")),""))</f>
        <v/>
      </c>
    </row>
    <row r="9666" spans="1:8" ht="15" customHeight="1" thickBot="1">
      <c r="A9666" s="38" t="str">
        <f>IF($C9666="","",IFERROR(_xlfn.XLOOKUP($C9666,'1.PrepList'!$I$2:$I$1500,'1.PrepList'!$G$2:$G$1500,"")&amp;"",""))</f>
        <v/>
      </c>
      <c r="B9666" s="638" t="str">
        <f>IF($C9666="","",IFERROR(_xlfn.XLOOKUP($C9666,'1.PrepList'!$I$2:$I$1500,'1.PrepList'!$H$2:$H$1500,"")&amp;"",""))</f>
        <v/>
      </c>
      <c r="D9666" s="638" t="str">
        <f>IF($C9666="","",IFERROR(_xlfn.XLOOKUP($C9666,'1.PrepList'!$I$2:$I$1500,'1.PrepList'!$J$2:$J$1500,"")&amp;"",""))</f>
        <v/>
      </c>
      <c r="E9666" s="638" t="str">
        <f>IF($C9666="","",IFERROR(_xlfn.XLOOKUP($C9666,'1.PrepList'!$I$2:$I$1500,'1.PrepList'!$N$2:$N$1500,"")&amp;"",""))</f>
        <v/>
      </c>
      <c r="F9666" s="638" t="str">
        <f>IF($C9666="","",IFERROR(_xlfn.XLOOKUP($C9666,'1.PrepList'!$I$2:$I$1500,'1.PrepList'!$K$2:$K$1500,"")&amp;"",""))</f>
        <v/>
      </c>
      <c r="H9666" s="644" t="str">
        <f>IF($C9666="","",IFERROR(IF(_xlfn.XLOOKUP($C9666,tbl_StartedStatus[Bold ID],tbl_StartedStatus[Started])="Started","Yes",IF(_xlfn.XLOOKUP($C9666,tbl_StartedStatus[Bold ID],tbl_StartedStatus[Started])="No Show","No Show","")),""))</f>
        <v/>
      </c>
    </row>
    <row r="9667" spans="1:8" ht="15" customHeight="1" thickBot="1">
      <c r="A9667" s="38" t="str">
        <f>IF($C9667="","",IFERROR(_xlfn.XLOOKUP($C9667,'1.PrepList'!$I$2:$I$1500,'1.PrepList'!$G$2:$G$1500,"")&amp;"",""))</f>
        <v/>
      </c>
      <c r="B9667" s="638" t="str">
        <f>IF($C9667="","",IFERROR(_xlfn.XLOOKUP($C9667,'1.PrepList'!$I$2:$I$1500,'1.PrepList'!$H$2:$H$1500,"")&amp;"",""))</f>
        <v/>
      </c>
      <c r="D9667" s="638" t="str">
        <f>IF($C9667="","",IFERROR(_xlfn.XLOOKUP($C9667,'1.PrepList'!$I$2:$I$1500,'1.PrepList'!$J$2:$J$1500,"")&amp;"",""))</f>
        <v/>
      </c>
      <c r="E9667" s="638" t="str">
        <f>IF($C9667="","",IFERROR(_xlfn.XLOOKUP($C9667,'1.PrepList'!$I$2:$I$1500,'1.PrepList'!$N$2:$N$1500,"")&amp;"",""))</f>
        <v/>
      </c>
      <c r="F9667" s="638" t="str">
        <f>IF($C9667="","",IFERROR(_xlfn.XLOOKUP($C9667,'1.PrepList'!$I$2:$I$1500,'1.PrepList'!$K$2:$K$1500,"")&amp;"",""))</f>
        <v/>
      </c>
      <c r="H9667" s="644" t="str">
        <f>IF($C9667="","",IFERROR(IF(_xlfn.XLOOKUP($C9667,tbl_StartedStatus[Bold ID],tbl_StartedStatus[Started])="Started","Yes",IF(_xlfn.XLOOKUP($C9667,tbl_StartedStatus[Bold ID],tbl_StartedStatus[Started])="No Show","No Show","")),""))</f>
        <v/>
      </c>
    </row>
    <row r="9668" spans="1:8" ht="15" customHeight="1" thickBot="1">
      <c r="A9668" s="38" t="str">
        <f>IF($C9668="","",IFERROR(_xlfn.XLOOKUP($C9668,'1.PrepList'!$I$2:$I$1500,'1.PrepList'!$G$2:$G$1500,"")&amp;"",""))</f>
        <v/>
      </c>
      <c r="B9668" s="638" t="str">
        <f>IF($C9668="","",IFERROR(_xlfn.XLOOKUP($C9668,'1.PrepList'!$I$2:$I$1500,'1.PrepList'!$H$2:$H$1500,"")&amp;"",""))</f>
        <v/>
      </c>
      <c r="D9668" s="638" t="str">
        <f>IF($C9668="","",IFERROR(_xlfn.XLOOKUP($C9668,'1.PrepList'!$I$2:$I$1500,'1.PrepList'!$J$2:$J$1500,"")&amp;"",""))</f>
        <v/>
      </c>
      <c r="E9668" s="638" t="str">
        <f>IF($C9668="","",IFERROR(_xlfn.XLOOKUP($C9668,'1.PrepList'!$I$2:$I$1500,'1.PrepList'!$N$2:$N$1500,"")&amp;"",""))</f>
        <v/>
      </c>
      <c r="F9668" s="638" t="str">
        <f>IF($C9668="","",IFERROR(_xlfn.XLOOKUP($C9668,'1.PrepList'!$I$2:$I$1500,'1.PrepList'!$K$2:$K$1500,"")&amp;"",""))</f>
        <v/>
      </c>
      <c r="H9668" s="644" t="str">
        <f>IF($C9668="","",IFERROR(IF(_xlfn.XLOOKUP($C9668,tbl_StartedStatus[Bold ID],tbl_StartedStatus[Started])="Started","Yes",IF(_xlfn.XLOOKUP($C9668,tbl_StartedStatus[Bold ID],tbl_StartedStatus[Started])="No Show","No Show","")),""))</f>
        <v/>
      </c>
    </row>
    <row r="9669" spans="1:8" ht="15" customHeight="1" thickBot="1">
      <c r="A9669" s="38" t="str">
        <f>IF($C9669="","",IFERROR(_xlfn.XLOOKUP($C9669,'1.PrepList'!$I$2:$I$1500,'1.PrepList'!$G$2:$G$1500,"")&amp;"",""))</f>
        <v/>
      </c>
      <c r="B9669" s="638" t="str">
        <f>IF($C9669="","",IFERROR(_xlfn.XLOOKUP($C9669,'1.PrepList'!$I$2:$I$1500,'1.PrepList'!$H$2:$H$1500,"")&amp;"",""))</f>
        <v/>
      </c>
      <c r="D9669" s="638" t="str">
        <f>IF($C9669="","",IFERROR(_xlfn.XLOOKUP($C9669,'1.PrepList'!$I$2:$I$1500,'1.PrepList'!$J$2:$J$1500,"")&amp;"",""))</f>
        <v/>
      </c>
      <c r="E9669" s="638" t="str">
        <f>IF($C9669="","",IFERROR(_xlfn.XLOOKUP($C9669,'1.PrepList'!$I$2:$I$1500,'1.PrepList'!$N$2:$N$1500,"")&amp;"",""))</f>
        <v/>
      </c>
      <c r="F9669" s="638" t="str">
        <f>IF($C9669="","",IFERROR(_xlfn.XLOOKUP($C9669,'1.PrepList'!$I$2:$I$1500,'1.PrepList'!$K$2:$K$1500,"")&amp;"",""))</f>
        <v/>
      </c>
      <c r="H9669" s="644" t="str">
        <f>IF($C9669="","",IFERROR(IF(_xlfn.XLOOKUP($C9669,tbl_StartedStatus[Bold ID],tbl_StartedStatus[Started])="Started","Yes",IF(_xlfn.XLOOKUP($C9669,tbl_StartedStatus[Bold ID],tbl_StartedStatus[Started])="No Show","No Show","")),""))</f>
        <v/>
      </c>
    </row>
    <row r="9670" spans="1:8" ht="15" customHeight="1" thickBot="1">
      <c r="A9670" s="38" t="str">
        <f>IF($C9670="","",IFERROR(_xlfn.XLOOKUP($C9670,'1.PrepList'!$I$2:$I$1500,'1.PrepList'!$G$2:$G$1500,"")&amp;"",""))</f>
        <v/>
      </c>
      <c r="B9670" s="638" t="str">
        <f>IF($C9670="","",IFERROR(_xlfn.XLOOKUP($C9670,'1.PrepList'!$I$2:$I$1500,'1.PrepList'!$H$2:$H$1500,"")&amp;"",""))</f>
        <v/>
      </c>
      <c r="D9670" s="638" t="str">
        <f>IF($C9670="","",IFERROR(_xlfn.XLOOKUP($C9670,'1.PrepList'!$I$2:$I$1500,'1.PrepList'!$J$2:$J$1500,"")&amp;"",""))</f>
        <v/>
      </c>
      <c r="E9670" s="638" t="str">
        <f>IF($C9670="","",IFERROR(_xlfn.XLOOKUP($C9670,'1.PrepList'!$I$2:$I$1500,'1.PrepList'!$N$2:$N$1500,"")&amp;"",""))</f>
        <v/>
      </c>
      <c r="F9670" s="638" t="str">
        <f>IF($C9670="","",IFERROR(_xlfn.XLOOKUP($C9670,'1.PrepList'!$I$2:$I$1500,'1.PrepList'!$K$2:$K$1500,"")&amp;"",""))</f>
        <v/>
      </c>
      <c r="H9670" s="644" t="str">
        <f>IF($C9670="","",IFERROR(IF(_xlfn.XLOOKUP($C9670,tbl_StartedStatus[Bold ID],tbl_StartedStatus[Started])="Started","Yes",IF(_xlfn.XLOOKUP($C9670,tbl_StartedStatus[Bold ID],tbl_StartedStatus[Started])="No Show","No Show","")),""))</f>
        <v/>
      </c>
    </row>
    <row r="9671" spans="1:8" ht="15" customHeight="1" thickBot="1">
      <c r="A9671" s="38" t="str">
        <f>IF($C9671="","",IFERROR(_xlfn.XLOOKUP($C9671,'1.PrepList'!$I$2:$I$1500,'1.PrepList'!$G$2:$G$1500,"")&amp;"",""))</f>
        <v/>
      </c>
      <c r="B9671" s="638" t="str">
        <f>IF($C9671="","",IFERROR(_xlfn.XLOOKUP($C9671,'1.PrepList'!$I$2:$I$1500,'1.PrepList'!$H$2:$H$1500,"")&amp;"",""))</f>
        <v/>
      </c>
      <c r="D9671" s="638" t="str">
        <f>IF($C9671="","",IFERROR(_xlfn.XLOOKUP($C9671,'1.PrepList'!$I$2:$I$1500,'1.PrepList'!$J$2:$J$1500,"")&amp;"",""))</f>
        <v/>
      </c>
      <c r="E9671" s="638" t="str">
        <f>IF($C9671="","",IFERROR(_xlfn.XLOOKUP($C9671,'1.PrepList'!$I$2:$I$1500,'1.PrepList'!$N$2:$N$1500,"")&amp;"",""))</f>
        <v/>
      </c>
      <c r="F9671" s="638" t="str">
        <f>IF($C9671="","",IFERROR(_xlfn.XLOOKUP($C9671,'1.PrepList'!$I$2:$I$1500,'1.PrepList'!$K$2:$K$1500,"")&amp;"",""))</f>
        <v/>
      </c>
      <c r="H9671" s="644" t="str">
        <f>IF($C9671="","",IFERROR(IF(_xlfn.XLOOKUP($C9671,tbl_StartedStatus[Bold ID],tbl_StartedStatus[Started])="Started","Yes",IF(_xlfn.XLOOKUP($C9671,tbl_StartedStatus[Bold ID],tbl_StartedStatus[Started])="No Show","No Show","")),""))</f>
        <v/>
      </c>
    </row>
    <row r="9672" spans="1:8" ht="15" customHeight="1" thickBot="1">
      <c r="A9672" s="38" t="str">
        <f>IF($C9672="","",IFERROR(_xlfn.XLOOKUP($C9672,'1.PrepList'!$I$2:$I$1500,'1.PrepList'!$G$2:$G$1500,"")&amp;"",""))</f>
        <v/>
      </c>
      <c r="B9672" s="638" t="str">
        <f>IF($C9672="","",IFERROR(_xlfn.XLOOKUP($C9672,'1.PrepList'!$I$2:$I$1500,'1.PrepList'!$H$2:$H$1500,"")&amp;"",""))</f>
        <v/>
      </c>
      <c r="D9672" s="638" t="str">
        <f>IF($C9672="","",IFERROR(_xlfn.XLOOKUP($C9672,'1.PrepList'!$I$2:$I$1500,'1.PrepList'!$J$2:$J$1500,"")&amp;"",""))</f>
        <v/>
      </c>
      <c r="E9672" s="638" t="str">
        <f>IF($C9672="","",IFERROR(_xlfn.XLOOKUP($C9672,'1.PrepList'!$I$2:$I$1500,'1.PrepList'!$N$2:$N$1500,"")&amp;"",""))</f>
        <v/>
      </c>
      <c r="F9672" s="638" t="str">
        <f>IF($C9672="","",IFERROR(_xlfn.XLOOKUP($C9672,'1.PrepList'!$I$2:$I$1500,'1.PrepList'!$K$2:$K$1500,"")&amp;"",""))</f>
        <v/>
      </c>
      <c r="H9672" s="644" t="str">
        <f>IF($C9672="","",IFERROR(IF(_xlfn.XLOOKUP($C9672,tbl_StartedStatus[Bold ID],tbl_StartedStatus[Started])="Started","Yes",IF(_xlfn.XLOOKUP($C9672,tbl_StartedStatus[Bold ID],tbl_StartedStatus[Started])="No Show","No Show","")),""))</f>
        <v/>
      </c>
    </row>
    <row r="9673" spans="1:8" ht="15" customHeight="1" thickBot="1">
      <c r="A9673" s="38" t="str">
        <f>IF($C9673="","",IFERROR(_xlfn.XLOOKUP($C9673,'1.PrepList'!$I$2:$I$1500,'1.PrepList'!$G$2:$G$1500,"")&amp;"",""))</f>
        <v/>
      </c>
      <c r="B9673" s="638" t="str">
        <f>IF($C9673="","",IFERROR(_xlfn.XLOOKUP($C9673,'1.PrepList'!$I$2:$I$1500,'1.PrepList'!$H$2:$H$1500,"")&amp;"",""))</f>
        <v/>
      </c>
      <c r="D9673" s="638" t="str">
        <f>IF($C9673="","",IFERROR(_xlfn.XLOOKUP($C9673,'1.PrepList'!$I$2:$I$1500,'1.PrepList'!$J$2:$J$1500,"")&amp;"",""))</f>
        <v/>
      </c>
      <c r="E9673" s="638" t="str">
        <f>IF($C9673="","",IFERROR(_xlfn.XLOOKUP($C9673,'1.PrepList'!$I$2:$I$1500,'1.PrepList'!$N$2:$N$1500,"")&amp;"",""))</f>
        <v/>
      </c>
      <c r="F9673" s="638" t="str">
        <f>IF($C9673="","",IFERROR(_xlfn.XLOOKUP($C9673,'1.PrepList'!$I$2:$I$1500,'1.PrepList'!$K$2:$K$1500,"")&amp;"",""))</f>
        <v/>
      </c>
      <c r="H9673" s="644" t="str">
        <f>IF($C9673="","",IFERROR(IF(_xlfn.XLOOKUP($C9673,tbl_StartedStatus[Bold ID],tbl_StartedStatus[Started])="Started","Yes",IF(_xlfn.XLOOKUP($C9673,tbl_StartedStatus[Bold ID],tbl_StartedStatus[Started])="No Show","No Show","")),""))</f>
        <v/>
      </c>
    </row>
    <row r="9674" spans="1:8" ht="15" customHeight="1" thickBot="1">
      <c r="A9674" s="38" t="str">
        <f>IF($C9674="","",IFERROR(_xlfn.XLOOKUP($C9674,'1.PrepList'!$I$2:$I$1500,'1.PrepList'!$G$2:$G$1500,"")&amp;"",""))</f>
        <v/>
      </c>
      <c r="B9674" s="638" t="str">
        <f>IF($C9674="","",IFERROR(_xlfn.XLOOKUP($C9674,'1.PrepList'!$I$2:$I$1500,'1.PrepList'!$H$2:$H$1500,"")&amp;"",""))</f>
        <v/>
      </c>
      <c r="D9674" s="638" t="str">
        <f>IF($C9674="","",IFERROR(_xlfn.XLOOKUP($C9674,'1.PrepList'!$I$2:$I$1500,'1.PrepList'!$J$2:$J$1500,"")&amp;"",""))</f>
        <v/>
      </c>
      <c r="E9674" s="638" t="str">
        <f>IF($C9674="","",IFERROR(_xlfn.XLOOKUP($C9674,'1.PrepList'!$I$2:$I$1500,'1.PrepList'!$N$2:$N$1500,"")&amp;"",""))</f>
        <v/>
      </c>
      <c r="F9674" s="638" t="str">
        <f>IF($C9674="","",IFERROR(_xlfn.XLOOKUP($C9674,'1.PrepList'!$I$2:$I$1500,'1.PrepList'!$K$2:$K$1500,"")&amp;"",""))</f>
        <v/>
      </c>
      <c r="H9674" s="644" t="str">
        <f>IF($C9674="","",IFERROR(IF(_xlfn.XLOOKUP($C9674,tbl_StartedStatus[Bold ID],tbl_StartedStatus[Started])="Started","Yes",IF(_xlfn.XLOOKUP($C9674,tbl_StartedStatus[Bold ID],tbl_StartedStatus[Started])="No Show","No Show","")),""))</f>
        <v/>
      </c>
    </row>
    <row r="9675" spans="1:8" ht="15" customHeight="1" thickBot="1">
      <c r="A9675" s="38" t="str">
        <f>IF($C9675="","",IFERROR(_xlfn.XLOOKUP($C9675,'1.PrepList'!$I$2:$I$1500,'1.PrepList'!$G$2:$G$1500,"")&amp;"",""))</f>
        <v/>
      </c>
      <c r="B9675" s="638" t="str">
        <f>IF($C9675="","",IFERROR(_xlfn.XLOOKUP($C9675,'1.PrepList'!$I$2:$I$1500,'1.PrepList'!$H$2:$H$1500,"")&amp;"",""))</f>
        <v/>
      </c>
      <c r="D9675" s="638" t="str">
        <f>IF($C9675="","",IFERROR(_xlfn.XLOOKUP($C9675,'1.PrepList'!$I$2:$I$1500,'1.PrepList'!$J$2:$J$1500,"")&amp;"",""))</f>
        <v/>
      </c>
      <c r="E9675" s="638" t="str">
        <f>IF($C9675="","",IFERROR(_xlfn.XLOOKUP($C9675,'1.PrepList'!$I$2:$I$1500,'1.PrepList'!$N$2:$N$1500,"")&amp;"",""))</f>
        <v/>
      </c>
      <c r="F9675" s="638" t="str">
        <f>IF($C9675="","",IFERROR(_xlfn.XLOOKUP($C9675,'1.PrepList'!$I$2:$I$1500,'1.PrepList'!$K$2:$K$1500,"")&amp;"",""))</f>
        <v/>
      </c>
      <c r="H9675" s="644" t="str">
        <f>IF($C9675="","",IFERROR(IF(_xlfn.XLOOKUP($C9675,tbl_StartedStatus[Bold ID],tbl_StartedStatus[Started])="Started","Yes",IF(_xlfn.XLOOKUP($C9675,tbl_StartedStatus[Bold ID],tbl_StartedStatus[Started])="No Show","No Show","")),""))</f>
        <v/>
      </c>
    </row>
    <row r="9676" spans="1:8" ht="15" customHeight="1" thickBot="1">
      <c r="A9676" s="38" t="str">
        <f>IF($C9676="","",IFERROR(_xlfn.XLOOKUP($C9676,'1.PrepList'!$I$2:$I$1500,'1.PrepList'!$G$2:$G$1500,"")&amp;"",""))</f>
        <v/>
      </c>
      <c r="B9676" s="638" t="str">
        <f>IF($C9676="","",IFERROR(_xlfn.XLOOKUP($C9676,'1.PrepList'!$I$2:$I$1500,'1.PrepList'!$H$2:$H$1500,"")&amp;"",""))</f>
        <v/>
      </c>
      <c r="D9676" s="638" t="str">
        <f>IF($C9676="","",IFERROR(_xlfn.XLOOKUP($C9676,'1.PrepList'!$I$2:$I$1500,'1.PrepList'!$J$2:$J$1500,"")&amp;"",""))</f>
        <v/>
      </c>
      <c r="E9676" s="638" t="str">
        <f>IF($C9676="","",IFERROR(_xlfn.XLOOKUP($C9676,'1.PrepList'!$I$2:$I$1500,'1.PrepList'!$N$2:$N$1500,"")&amp;"",""))</f>
        <v/>
      </c>
      <c r="F9676" s="638" t="str">
        <f>IF($C9676="","",IFERROR(_xlfn.XLOOKUP($C9676,'1.PrepList'!$I$2:$I$1500,'1.PrepList'!$K$2:$K$1500,"")&amp;"",""))</f>
        <v/>
      </c>
      <c r="H9676" s="644" t="str">
        <f>IF($C9676="","",IFERROR(IF(_xlfn.XLOOKUP($C9676,tbl_StartedStatus[Bold ID],tbl_StartedStatus[Started])="Started","Yes",IF(_xlfn.XLOOKUP($C9676,tbl_StartedStatus[Bold ID],tbl_StartedStatus[Started])="No Show","No Show","")),""))</f>
        <v/>
      </c>
    </row>
    <row r="9677" spans="1:8" ht="15" customHeight="1" thickBot="1">
      <c r="A9677" s="38" t="str">
        <f>IF($C9677="","",IFERROR(_xlfn.XLOOKUP($C9677,'1.PrepList'!$I$2:$I$1500,'1.PrepList'!$G$2:$G$1500,"")&amp;"",""))</f>
        <v/>
      </c>
      <c r="B9677" s="638" t="str">
        <f>IF($C9677="","",IFERROR(_xlfn.XLOOKUP($C9677,'1.PrepList'!$I$2:$I$1500,'1.PrepList'!$H$2:$H$1500,"")&amp;"",""))</f>
        <v/>
      </c>
      <c r="D9677" s="638" t="str">
        <f>IF($C9677="","",IFERROR(_xlfn.XLOOKUP($C9677,'1.PrepList'!$I$2:$I$1500,'1.PrepList'!$J$2:$J$1500,"")&amp;"",""))</f>
        <v/>
      </c>
      <c r="E9677" s="638" t="str">
        <f>IF($C9677="","",IFERROR(_xlfn.XLOOKUP($C9677,'1.PrepList'!$I$2:$I$1500,'1.PrepList'!$N$2:$N$1500,"")&amp;"",""))</f>
        <v/>
      </c>
      <c r="F9677" s="638" t="str">
        <f>IF($C9677="","",IFERROR(_xlfn.XLOOKUP($C9677,'1.PrepList'!$I$2:$I$1500,'1.PrepList'!$K$2:$K$1500,"")&amp;"",""))</f>
        <v/>
      </c>
      <c r="H9677" s="644" t="str">
        <f>IF($C9677="","",IFERROR(IF(_xlfn.XLOOKUP($C9677,tbl_StartedStatus[Bold ID],tbl_StartedStatus[Started])="Started","Yes",IF(_xlfn.XLOOKUP($C9677,tbl_StartedStatus[Bold ID],tbl_StartedStatus[Started])="No Show","No Show","")),""))</f>
        <v/>
      </c>
    </row>
    <row r="9678" spans="1:8" ht="15" customHeight="1" thickBot="1">
      <c r="A9678" s="38" t="str">
        <f>IF($C9678="","",IFERROR(_xlfn.XLOOKUP($C9678,'1.PrepList'!$I$2:$I$1500,'1.PrepList'!$G$2:$G$1500,"")&amp;"",""))</f>
        <v/>
      </c>
      <c r="B9678" s="638" t="str">
        <f>IF($C9678="","",IFERROR(_xlfn.XLOOKUP($C9678,'1.PrepList'!$I$2:$I$1500,'1.PrepList'!$H$2:$H$1500,"")&amp;"",""))</f>
        <v/>
      </c>
      <c r="D9678" s="638" t="str">
        <f>IF($C9678="","",IFERROR(_xlfn.XLOOKUP($C9678,'1.PrepList'!$I$2:$I$1500,'1.PrepList'!$J$2:$J$1500,"")&amp;"",""))</f>
        <v/>
      </c>
      <c r="E9678" s="638" t="str">
        <f>IF($C9678="","",IFERROR(_xlfn.XLOOKUP($C9678,'1.PrepList'!$I$2:$I$1500,'1.PrepList'!$N$2:$N$1500,"")&amp;"",""))</f>
        <v/>
      </c>
      <c r="F9678" s="638" t="str">
        <f>IF($C9678="","",IFERROR(_xlfn.XLOOKUP($C9678,'1.PrepList'!$I$2:$I$1500,'1.PrepList'!$K$2:$K$1500,"")&amp;"",""))</f>
        <v/>
      </c>
      <c r="H9678" s="644" t="str">
        <f>IF($C9678="","",IFERROR(IF(_xlfn.XLOOKUP($C9678,tbl_StartedStatus[Bold ID],tbl_StartedStatus[Started])="Started","Yes",IF(_xlfn.XLOOKUP($C9678,tbl_StartedStatus[Bold ID],tbl_StartedStatus[Started])="No Show","No Show","")),""))</f>
        <v/>
      </c>
    </row>
    <row r="9679" spans="1:8" ht="15" customHeight="1" thickBot="1">
      <c r="A9679" s="38" t="str">
        <f>IF($C9679="","",IFERROR(_xlfn.XLOOKUP($C9679,'1.PrepList'!$I$2:$I$1500,'1.PrepList'!$G$2:$G$1500,"")&amp;"",""))</f>
        <v/>
      </c>
      <c r="B9679" s="638" t="str">
        <f>IF($C9679="","",IFERROR(_xlfn.XLOOKUP($C9679,'1.PrepList'!$I$2:$I$1500,'1.PrepList'!$H$2:$H$1500,"")&amp;"",""))</f>
        <v/>
      </c>
      <c r="D9679" s="638" t="str">
        <f>IF($C9679="","",IFERROR(_xlfn.XLOOKUP($C9679,'1.PrepList'!$I$2:$I$1500,'1.PrepList'!$J$2:$J$1500,"")&amp;"",""))</f>
        <v/>
      </c>
      <c r="E9679" s="638" t="str">
        <f>IF($C9679="","",IFERROR(_xlfn.XLOOKUP($C9679,'1.PrepList'!$I$2:$I$1500,'1.PrepList'!$N$2:$N$1500,"")&amp;"",""))</f>
        <v/>
      </c>
      <c r="F9679" s="638" t="str">
        <f>IF($C9679="","",IFERROR(_xlfn.XLOOKUP($C9679,'1.PrepList'!$I$2:$I$1500,'1.PrepList'!$K$2:$K$1500,"")&amp;"",""))</f>
        <v/>
      </c>
      <c r="H9679" s="644" t="str">
        <f>IF($C9679="","",IFERROR(IF(_xlfn.XLOOKUP($C9679,tbl_StartedStatus[Bold ID],tbl_StartedStatus[Started])="Started","Yes",IF(_xlfn.XLOOKUP($C9679,tbl_StartedStatus[Bold ID],tbl_StartedStatus[Started])="No Show","No Show","")),""))</f>
        <v/>
      </c>
    </row>
    <row r="9680" spans="1:8" ht="15" customHeight="1" thickBot="1">
      <c r="A9680" s="38" t="str">
        <f>IF($C9680="","",IFERROR(_xlfn.XLOOKUP($C9680,'1.PrepList'!$I$2:$I$1500,'1.PrepList'!$G$2:$G$1500,"")&amp;"",""))</f>
        <v/>
      </c>
      <c r="B9680" s="638" t="str">
        <f>IF($C9680="","",IFERROR(_xlfn.XLOOKUP($C9680,'1.PrepList'!$I$2:$I$1500,'1.PrepList'!$H$2:$H$1500,"")&amp;"",""))</f>
        <v/>
      </c>
      <c r="D9680" s="638" t="str">
        <f>IF($C9680="","",IFERROR(_xlfn.XLOOKUP($C9680,'1.PrepList'!$I$2:$I$1500,'1.PrepList'!$J$2:$J$1500,"")&amp;"",""))</f>
        <v/>
      </c>
      <c r="E9680" s="638" t="str">
        <f>IF($C9680="","",IFERROR(_xlfn.XLOOKUP($C9680,'1.PrepList'!$I$2:$I$1500,'1.PrepList'!$N$2:$N$1500,"")&amp;"",""))</f>
        <v/>
      </c>
      <c r="F9680" s="638" t="str">
        <f>IF($C9680="","",IFERROR(_xlfn.XLOOKUP($C9680,'1.PrepList'!$I$2:$I$1500,'1.PrepList'!$K$2:$K$1500,"")&amp;"",""))</f>
        <v/>
      </c>
      <c r="H9680" s="644" t="str">
        <f>IF($C9680="","",IFERROR(IF(_xlfn.XLOOKUP($C9680,tbl_StartedStatus[Bold ID],tbl_StartedStatus[Started])="Started","Yes",IF(_xlfn.XLOOKUP($C9680,tbl_StartedStatus[Bold ID],tbl_StartedStatus[Started])="No Show","No Show","")),""))</f>
        <v/>
      </c>
    </row>
    <row r="9681" spans="1:8" ht="15" customHeight="1" thickBot="1">
      <c r="A9681" s="38" t="str">
        <f>IF($C9681="","",IFERROR(_xlfn.XLOOKUP($C9681,'1.PrepList'!$I$2:$I$1500,'1.PrepList'!$G$2:$G$1500,"")&amp;"",""))</f>
        <v/>
      </c>
      <c r="B9681" s="638" t="str">
        <f>IF($C9681="","",IFERROR(_xlfn.XLOOKUP($C9681,'1.PrepList'!$I$2:$I$1500,'1.PrepList'!$H$2:$H$1500,"")&amp;"",""))</f>
        <v/>
      </c>
      <c r="D9681" s="638" t="str">
        <f>IF($C9681="","",IFERROR(_xlfn.XLOOKUP($C9681,'1.PrepList'!$I$2:$I$1500,'1.PrepList'!$J$2:$J$1500,"")&amp;"",""))</f>
        <v/>
      </c>
      <c r="E9681" s="638" t="str">
        <f>IF($C9681="","",IFERROR(_xlfn.XLOOKUP($C9681,'1.PrepList'!$I$2:$I$1500,'1.PrepList'!$N$2:$N$1500,"")&amp;"",""))</f>
        <v/>
      </c>
      <c r="F9681" s="638" t="str">
        <f>IF($C9681="","",IFERROR(_xlfn.XLOOKUP($C9681,'1.PrepList'!$I$2:$I$1500,'1.PrepList'!$K$2:$K$1500,"")&amp;"",""))</f>
        <v/>
      </c>
      <c r="H9681" s="644" t="str">
        <f>IF($C9681="","",IFERROR(IF(_xlfn.XLOOKUP($C9681,tbl_StartedStatus[Bold ID],tbl_StartedStatus[Started])="Started","Yes",IF(_xlfn.XLOOKUP($C9681,tbl_StartedStatus[Bold ID],tbl_StartedStatus[Started])="No Show","No Show","")),""))</f>
        <v/>
      </c>
    </row>
    <row r="9682" spans="1:8" ht="15" customHeight="1" thickBot="1">
      <c r="A9682" s="38" t="str">
        <f>IF($C9682="","",IFERROR(_xlfn.XLOOKUP($C9682,'1.PrepList'!$I$2:$I$1500,'1.PrepList'!$G$2:$G$1500,"")&amp;"",""))</f>
        <v/>
      </c>
      <c r="B9682" s="638" t="str">
        <f>IF($C9682="","",IFERROR(_xlfn.XLOOKUP($C9682,'1.PrepList'!$I$2:$I$1500,'1.PrepList'!$H$2:$H$1500,"")&amp;"",""))</f>
        <v/>
      </c>
      <c r="D9682" s="638" t="str">
        <f>IF($C9682="","",IFERROR(_xlfn.XLOOKUP($C9682,'1.PrepList'!$I$2:$I$1500,'1.PrepList'!$J$2:$J$1500,"")&amp;"",""))</f>
        <v/>
      </c>
      <c r="E9682" s="638" t="str">
        <f>IF($C9682="","",IFERROR(_xlfn.XLOOKUP($C9682,'1.PrepList'!$I$2:$I$1500,'1.PrepList'!$N$2:$N$1500,"")&amp;"",""))</f>
        <v/>
      </c>
      <c r="F9682" s="638" t="str">
        <f>IF($C9682="","",IFERROR(_xlfn.XLOOKUP($C9682,'1.PrepList'!$I$2:$I$1500,'1.PrepList'!$K$2:$K$1500,"")&amp;"",""))</f>
        <v/>
      </c>
      <c r="H9682" s="644" t="str">
        <f>IF($C9682="","",IFERROR(IF(_xlfn.XLOOKUP($C9682,tbl_StartedStatus[Bold ID],tbl_StartedStatus[Started])="Started","Yes",IF(_xlfn.XLOOKUP($C9682,tbl_StartedStatus[Bold ID],tbl_StartedStatus[Started])="No Show","No Show","")),""))</f>
        <v/>
      </c>
    </row>
    <row r="9683" spans="1:8" ht="15" customHeight="1" thickBot="1">
      <c r="A9683" s="38" t="str">
        <f>IF($C9683="","",IFERROR(_xlfn.XLOOKUP($C9683,'1.PrepList'!$I$2:$I$1500,'1.PrepList'!$G$2:$G$1500,"")&amp;"",""))</f>
        <v/>
      </c>
      <c r="B9683" s="638" t="str">
        <f>IF($C9683="","",IFERROR(_xlfn.XLOOKUP($C9683,'1.PrepList'!$I$2:$I$1500,'1.PrepList'!$H$2:$H$1500,"")&amp;"",""))</f>
        <v/>
      </c>
      <c r="D9683" s="638" t="str">
        <f>IF($C9683="","",IFERROR(_xlfn.XLOOKUP($C9683,'1.PrepList'!$I$2:$I$1500,'1.PrepList'!$J$2:$J$1500,"")&amp;"",""))</f>
        <v/>
      </c>
      <c r="E9683" s="638" t="str">
        <f>IF($C9683="","",IFERROR(_xlfn.XLOOKUP($C9683,'1.PrepList'!$I$2:$I$1500,'1.PrepList'!$N$2:$N$1500,"")&amp;"",""))</f>
        <v/>
      </c>
      <c r="F9683" s="638" t="str">
        <f>IF($C9683="","",IFERROR(_xlfn.XLOOKUP($C9683,'1.PrepList'!$I$2:$I$1500,'1.PrepList'!$K$2:$K$1500,"")&amp;"",""))</f>
        <v/>
      </c>
      <c r="H9683" s="644" t="str">
        <f>IF($C9683="","",IFERROR(IF(_xlfn.XLOOKUP($C9683,tbl_StartedStatus[Bold ID],tbl_StartedStatus[Started])="Started","Yes",IF(_xlfn.XLOOKUP($C9683,tbl_StartedStatus[Bold ID],tbl_StartedStatus[Started])="No Show","No Show","")),""))</f>
        <v/>
      </c>
    </row>
    <row r="9684" spans="1:8" ht="15" customHeight="1" thickBot="1">
      <c r="A9684" s="38" t="str">
        <f>IF($C9684="","",IFERROR(_xlfn.XLOOKUP($C9684,'1.PrepList'!$I$2:$I$1500,'1.PrepList'!$G$2:$G$1500,"")&amp;"",""))</f>
        <v/>
      </c>
      <c r="B9684" s="638" t="str">
        <f>IF($C9684="","",IFERROR(_xlfn.XLOOKUP($C9684,'1.PrepList'!$I$2:$I$1500,'1.PrepList'!$H$2:$H$1500,"")&amp;"",""))</f>
        <v/>
      </c>
      <c r="D9684" s="638" t="str">
        <f>IF($C9684="","",IFERROR(_xlfn.XLOOKUP($C9684,'1.PrepList'!$I$2:$I$1500,'1.PrepList'!$J$2:$J$1500,"")&amp;"",""))</f>
        <v/>
      </c>
      <c r="E9684" s="638" t="str">
        <f>IF($C9684="","",IFERROR(_xlfn.XLOOKUP($C9684,'1.PrepList'!$I$2:$I$1500,'1.PrepList'!$N$2:$N$1500,"")&amp;"",""))</f>
        <v/>
      </c>
      <c r="F9684" s="638" t="str">
        <f>IF($C9684="","",IFERROR(_xlfn.XLOOKUP($C9684,'1.PrepList'!$I$2:$I$1500,'1.PrepList'!$K$2:$K$1500,"")&amp;"",""))</f>
        <v/>
      </c>
      <c r="H9684" s="644" t="str">
        <f>IF($C9684="","",IFERROR(IF(_xlfn.XLOOKUP($C9684,tbl_StartedStatus[Bold ID],tbl_StartedStatus[Started])="Started","Yes",IF(_xlfn.XLOOKUP($C9684,tbl_StartedStatus[Bold ID],tbl_StartedStatus[Started])="No Show","No Show","")),""))</f>
        <v/>
      </c>
    </row>
    <row r="9685" spans="1:8" ht="15" customHeight="1" thickBot="1">
      <c r="A9685" s="38" t="str">
        <f>IF($C9685="","",IFERROR(_xlfn.XLOOKUP($C9685,'1.PrepList'!$I$2:$I$1500,'1.PrepList'!$G$2:$G$1500,"")&amp;"",""))</f>
        <v/>
      </c>
      <c r="B9685" s="638" t="str">
        <f>IF($C9685="","",IFERROR(_xlfn.XLOOKUP($C9685,'1.PrepList'!$I$2:$I$1500,'1.PrepList'!$H$2:$H$1500,"")&amp;"",""))</f>
        <v/>
      </c>
      <c r="D9685" s="638" t="str">
        <f>IF($C9685="","",IFERROR(_xlfn.XLOOKUP($C9685,'1.PrepList'!$I$2:$I$1500,'1.PrepList'!$J$2:$J$1500,"")&amp;"",""))</f>
        <v/>
      </c>
      <c r="E9685" s="638" t="str">
        <f>IF($C9685="","",IFERROR(_xlfn.XLOOKUP($C9685,'1.PrepList'!$I$2:$I$1500,'1.PrepList'!$N$2:$N$1500,"")&amp;"",""))</f>
        <v/>
      </c>
      <c r="F9685" s="638" t="str">
        <f>IF($C9685="","",IFERROR(_xlfn.XLOOKUP($C9685,'1.PrepList'!$I$2:$I$1500,'1.PrepList'!$K$2:$K$1500,"")&amp;"",""))</f>
        <v/>
      </c>
      <c r="H9685" s="644" t="str">
        <f>IF($C9685="","",IFERROR(IF(_xlfn.XLOOKUP($C9685,tbl_StartedStatus[Bold ID],tbl_StartedStatus[Started])="Started","Yes",IF(_xlfn.XLOOKUP($C9685,tbl_StartedStatus[Bold ID],tbl_StartedStatus[Started])="No Show","No Show","")),""))</f>
        <v/>
      </c>
    </row>
    <row r="9686" spans="1:8" ht="15" customHeight="1" thickBot="1">
      <c r="A9686" s="38" t="str">
        <f>IF($C9686="","",IFERROR(_xlfn.XLOOKUP($C9686,'1.PrepList'!$I$2:$I$1500,'1.PrepList'!$G$2:$G$1500,"")&amp;"",""))</f>
        <v/>
      </c>
      <c r="B9686" s="638" t="str">
        <f>IF($C9686="","",IFERROR(_xlfn.XLOOKUP($C9686,'1.PrepList'!$I$2:$I$1500,'1.PrepList'!$H$2:$H$1500,"")&amp;"",""))</f>
        <v/>
      </c>
      <c r="D9686" s="638" t="str">
        <f>IF($C9686="","",IFERROR(_xlfn.XLOOKUP($C9686,'1.PrepList'!$I$2:$I$1500,'1.PrepList'!$J$2:$J$1500,"")&amp;"",""))</f>
        <v/>
      </c>
      <c r="E9686" s="638" t="str">
        <f>IF($C9686="","",IFERROR(_xlfn.XLOOKUP($C9686,'1.PrepList'!$I$2:$I$1500,'1.PrepList'!$N$2:$N$1500,"")&amp;"",""))</f>
        <v/>
      </c>
      <c r="F9686" s="638" t="str">
        <f>IF($C9686="","",IFERROR(_xlfn.XLOOKUP($C9686,'1.PrepList'!$I$2:$I$1500,'1.PrepList'!$K$2:$K$1500,"")&amp;"",""))</f>
        <v/>
      </c>
      <c r="H9686" s="644" t="str">
        <f>IF($C9686="","",IFERROR(IF(_xlfn.XLOOKUP($C9686,tbl_StartedStatus[Bold ID],tbl_StartedStatus[Started])="Started","Yes",IF(_xlfn.XLOOKUP($C9686,tbl_StartedStatus[Bold ID],tbl_StartedStatus[Started])="No Show","No Show","")),""))</f>
        <v/>
      </c>
    </row>
    <row r="9687" spans="1:8" ht="15" customHeight="1" thickBot="1">
      <c r="A9687" s="38" t="str">
        <f>IF($C9687="","",IFERROR(_xlfn.XLOOKUP($C9687,'1.PrepList'!$I$2:$I$1500,'1.PrepList'!$G$2:$G$1500,"")&amp;"",""))</f>
        <v/>
      </c>
      <c r="B9687" s="638" t="str">
        <f>IF($C9687="","",IFERROR(_xlfn.XLOOKUP($C9687,'1.PrepList'!$I$2:$I$1500,'1.PrepList'!$H$2:$H$1500,"")&amp;"",""))</f>
        <v/>
      </c>
      <c r="D9687" s="638" t="str">
        <f>IF($C9687="","",IFERROR(_xlfn.XLOOKUP($C9687,'1.PrepList'!$I$2:$I$1500,'1.PrepList'!$J$2:$J$1500,"")&amp;"",""))</f>
        <v/>
      </c>
      <c r="E9687" s="638" t="str">
        <f>IF($C9687="","",IFERROR(_xlfn.XLOOKUP($C9687,'1.PrepList'!$I$2:$I$1500,'1.PrepList'!$N$2:$N$1500,"")&amp;"",""))</f>
        <v/>
      </c>
      <c r="F9687" s="638" t="str">
        <f>IF($C9687="","",IFERROR(_xlfn.XLOOKUP($C9687,'1.PrepList'!$I$2:$I$1500,'1.PrepList'!$K$2:$K$1500,"")&amp;"",""))</f>
        <v/>
      </c>
      <c r="H9687" s="644" t="str">
        <f>IF($C9687="","",IFERROR(IF(_xlfn.XLOOKUP($C9687,tbl_StartedStatus[Bold ID],tbl_StartedStatus[Started])="Started","Yes",IF(_xlfn.XLOOKUP($C9687,tbl_StartedStatus[Bold ID],tbl_StartedStatus[Started])="No Show","No Show","")),""))</f>
        <v/>
      </c>
    </row>
    <row r="9688" spans="1:8" ht="15" customHeight="1" thickBot="1">
      <c r="A9688" s="38" t="str">
        <f>IF($C9688="","",IFERROR(_xlfn.XLOOKUP($C9688,'1.PrepList'!$I$2:$I$1500,'1.PrepList'!$G$2:$G$1500,"")&amp;"",""))</f>
        <v/>
      </c>
      <c r="B9688" s="638" t="str">
        <f>IF($C9688="","",IFERROR(_xlfn.XLOOKUP($C9688,'1.PrepList'!$I$2:$I$1500,'1.PrepList'!$H$2:$H$1500,"")&amp;"",""))</f>
        <v/>
      </c>
      <c r="D9688" s="638" t="str">
        <f>IF($C9688="","",IFERROR(_xlfn.XLOOKUP($C9688,'1.PrepList'!$I$2:$I$1500,'1.PrepList'!$J$2:$J$1500,"")&amp;"",""))</f>
        <v/>
      </c>
      <c r="E9688" s="638" t="str">
        <f>IF($C9688="","",IFERROR(_xlfn.XLOOKUP($C9688,'1.PrepList'!$I$2:$I$1500,'1.PrepList'!$N$2:$N$1500,"")&amp;"",""))</f>
        <v/>
      </c>
      <c r="F9688" s="638" t="str">
        <f>IF($C9688="","",IFERROR(_xlfn.XLOOKUP($C9688,'1.PrepList'!$I$2:$I$1500,'1.PrepList'!$K$2:$K$1500,"")&amp;"",""))</f>
        <v/>
      </c>
      <c r="H9688" s="644" t="str">
        <f>IF($C9688="","",IFERROR(IF(_xlfn.XLOOKUP($C9688,tbl_StartedStatus[Bold ID],tbl_StartedStatus[Started])="Started","Yes",IF(_xlfn.XLOOKUP($C9688,tbl_StartedStatus[Bold ID],tbl_StartedStatus[Started])="No Show","No Show","")),""))</f>
        <v/>
      </c>
    </row>
    <row r="9689" spans="1:8" ht="15" customHeight="1" thickBot="1">
      <c r="A9689" s="38" t="str">
        <f>IF($C9689="","",IFERROR(_xlfn.XLOOKUP($C9689,'1.PrepList'!$I$2:$I$1500,'1.PrepList'!$G$2:$G$1500,"")&amp;"",""))</f>
        <v/>
      </c>
      <c r="B9689" s="638" t="str">
        <f>IF($C9689="","",IFERROR(_xlfn.XLOOKUP($C9689,'1.PrepList'!$I$2:$I$1500,'1.PrepList'!$H$2:$H$1500,"")&amp;"",""))</f>
        <v/>
      </c>
      <c r="D9689" s="638" t="str">
        <f>IF($C9689="","",IFERROR(_xlfn.XLOOKUP($C9689,'1.PrepList'!$I$2:$I$1500,'1.PrepList'!$J$2:$J$1500,"")&amp;"",""))</f>
        <v/>
      </c>
      <c r="E9689" s="638" t="str">
        <f>IF($C9689="","",IFERROR(_xlfn.XLOOKUP($C9689,'1.PrepList'!$I$2:$I$1500,'1.PrepList'!$N$2:$N$1500,"")&amp;"",""))</f>
        <v/>
      </c>
      <c r="F9689" s="638" t="str">
        <f>IF($C9689="","",IFERROR(_xlfn.XLOOKUP($C9689,'1.PrepList'!$I$2:$I$1500,'1.PrepList'!$K$2:$K$1500,"")&amp;"",""))</f>
        <v/>
      </c>
      <c r="H9689" s="644" t="str">
        <f>IF($C9689="","",IFERROR(IF(_xlfn.XLOOKUP($C9689,tbl_StartedStatus[Bold ID],tbl_StartedStatus[Started])="Started","Yes",IF(_xlfn.XLOOKUP($C9689,tbl_StartedStatus[Bold ID],tbl_StartedStatus[Started])="No Show","No Show","")),""))</f>
        <v/>
      </c>
    </row>
    <row r="9690" spans="1:8" ht="15" customHeight="1" thickBot="1">
      <c r="A9690" s="38" t="str">
        <f>IF($C9690="","",IFERROR(_xlfn.XLOOKUP($C9690,'1.PrepList'!$I$2:$I$1500,'1.PrepList'!$G$2:$G$1500,"")&amp;"",""))</f>
        <v/>
      </c>
      <c r="B9690" s="638" t="str">
        <f>IF($C9690="","",IFERROR(_xlfn.XLOOKUP($C9690,'1.PrepList'!$I$2:$I$1500,'1.PrepList'!$H$2:$H$1500,"")&amp;"",""))</f>
        <v/>
      </c>
      <c r="D9690" s="638" t="str">
        <f>IF($C9690="","",IFERROR(_xlfn.XLOOKUP($C9690,'1.PrepList'!$I$2:$I$1500,'1.PrepList'!$J$2:$J$1500,"")&amp;"",""))</f>
        <v/>
      </c>
      <c r="E9690" s="638" t="str">
        <f>IF($C9690="","",IFERROR(_xlfn.XLOOKUP($C9690,'1.PrepList'!$I$2:$I$1500,'1.PrepList'!$N$2:$N$1500,"")&amp;"",""))</f>
        <v/>
      </c>
      <c r="F9690" s="638" t="str">
        <f>IF($C9690="","",IFERROR(_xlfn.XLOOKUP($C9690,'1.PrepList'!$I$2:$I$1500,'1.PrepList'!$K$2:$K$1500,"")&amp;"",""))</f>
        <v/>
      </c>
      <c r="H9690" s="644" t="str">
        <f>IF($C9690="","",IFERROR(IF(_xlfn.XLOOKUP($C9690,tbl_StartedStatus[Bold ID],tbl_StartedStatus[Started])="Started","Yes",IF(_xlfn.XLOOKUP($C9690,tbl_StartedStatus[Bold ID],tbl_StartedStatus[Started])="No Show","No Show","")),""))</f>
        <v/>
      </c>
    </row>
    <row r="9691" spans="1:8" ht="15" customHeight="1" thickBot="1">
      <c r="A9691" s="38" t="str">
        <f>IF($C9691="","",IFERROR(_xlfn.XLOOKUP($C9691,'1.PrepList'!$I$2:$I$1500,'1.PrepList'!$G$2:$G$1500,"")&amp;"",""))</f>
        <v/>
      </c>
      <c r="B9691" s="638" t="str">
        <f>IF($C9691="","",IFERROR(_xlfn.XLOOKUP($C9691,'1.PrepList'!$I$2:$I$1500,'1.PrepList'!$H$2:$H$1500,"")&amp;"",""))</f>
        <v/>
      </c>
      <c r="D9691" s="638" t="str">
        <f>IF($C9691="","",IFERROR(_xlfn.XLOOKUP($C9691,'1.PrepList'!$I$2:$I$1500,'1.PrepList'!$J$2:$J$1500,"")&amp;"",""))</f>
        <v/>
      </c>
      <c r="E9691" s="638" t="str">
        <f>IF($C9691="","",IFERROR(_xlfn.XLOOKUP($C9691,'1.PrepList'!$I$2:$I$1500,'1.PrepList'!$N$2:$N$1500,"")&amp;"",""))</f>
        <v/>
      </c>
      <c r="F9691" s="638" t="str">
        <f>IF($C9691="","",IFERROR(_xlfn.XLOOKUP($C9691,'1.PrepList'!$I$2:$I$1500,'1.PrepList'!$K$2:$K$1500,"")&amp;"",""))</f>
        <v/>
      </c>
      <c r="H9691" s="644" t="str">
        <f>IF($C9691="","",IFERROR(IF(_xlfn.XLOOKUP($C9691,tbl_StartedStatus[Bold ID],tbl_StartedStatus[Started])="Started","Yes",IF(_xlfn.XLOOKUP($C9691,tbl_StartedStatus[Bold ID],tbl_StartedStatus[Started])="No Show","No Show","")),""))</f>
        <v/>
      </c>
    </row>
    <row r="9692" spans="1:8" ht="15" customHeight="1" thickBot="1">
      <c r="A9692" s="38" t="str">
        <f>IF($C9692="","",IFERROR(_xlfn.XLOOKUP($C9692,'1.PrepList'!$I$2:$I$1500,'1.PrepList'!$G$2:$G$1500,"")&amp;"",""))</f>
        <v/>
      </c>
      <c r="B9692" s="638" t="str">
        <f>IF($C9692="","",IFERROR(_xlfn.XLOOKUP($C9692,'1.PrepList'!$I$2:$I$1500,'1.PrepList'!$H$2:$H$1500,"")&amp;"",""))</f>
        <v/>
      </c>
      <c r="D9692" s="638" t="str">
        <f>IF($C9692="","",IFERROR(_xlfn.XLOOKUP($C9692,'1.PrepList'!$I$2:$I$1500,'1.PrepList'!$J$2:$J$1500,"")&amp;"",""))</f>
        <v/>
      </c>
      <c r="E9692" s="638" t="str">
        <f>IF($C9692="","",IFERROR(_xlfn.XLOOKUP($C9692,'1.PrepList'!$I$2:$I$1500,'1.PrepList'!$N$2:$N$1500,"")&amp;"",""))</f>
        <v/>
      </c>
      <c r="F9692" s="638" t="str">
        <f>IF($C9692="","",IFERROR(_xlfn.XLOOKUP($C9692,'1.PrepList'!$I$2:$I$1500,'1.PrepList'!$K$2:$K$1500,"")&amp;"",""))</f>
        <v/>
      </c>
      <c r="H9692" s="644" t="str">
        <f>IF($C9692="","",IFERROR(IF(_xlfn.XLOOKUP($C9692,tbl_StartedStatus[Bold ID],tbl_StartedStatus[Started])="Started","Yes",IF(_xlfn.XLOOKUP($C9692,tbl_StartedStatus[Bold ID],tbl_StartedStatus[Started])="No Show","No Show","")),""))</f>
        <v/>
      </c>
    </row>
    <row r="9693" spans="1:8" ht="15" customHeight="1" thickBot="1">
      <c r="A9693" s="38" t="str">
        <f>IF($C9693="","",IFERROR(_xlfn.XLOOKUP($C9693,'1.PrepList'!$I$2:$I$1500,'1.PrepList'!$G$2:$G$1500,"")&amp;"",""))</f>
        <v/>
      </c>
      <c r="B9693" s="638" t="str">
        <f>IF($C9693="","",IFERROR(_xlfn.XLOOKUP($C9693,'1.PrepList'!$I$2:$I$1500,'1.PrepList'!$H$2:$H$1500,"")&amp;"",""))</f>
        <v/>
      </c>
      <c r="D9693" s="638" t="str">
        <f>IF($C9693="","",IFERROR(_xlfn.XLOOKUP($C9693,'1.PrepList'!$I$2:$I$1500,'1.PrepList'!$J$2:$J$1500,"")&amp;"",""))</f>
        <v/>
      </c>
      <c r="E9693" s="638" t="str">
        <f>IF($C9693="","",IFERROR(_xlfn.XLOOKUP($C9693,'1.PrepList'!$I$2:$I$1500,'1.PrepList'!$N$2:$N$1500,"")&amp;"",""))</f>
        <v/>
      </c>
      <c r="F9693" s="638" t="str">
        <f>IF($C9693="","",IFERROR(_xlfn.XLOOKUP($C9693,'1.PrepList'!$I$2:$I$1500,'1.PrepList'!$K$2:$K$1500,"")&amp;"",""))</f>
        <v/>
      </c>
      <c r="H9693" s="644" t="str">
        <f>IF($C9693="","",IFERROR(IF(_xlfn.XLOOKUP($C9693,tbl_StartedStatus[Bold ID],tbl_StartedStatus[Started])="Started","Yes",IF(_xlfn.XLOOKUP($C9693,tbl_StartedStatus[Bold ID],tbl_StartedStatus[Started])="No Show","No Show","")),""))</f>
        <v/>
      </c>
    </row>
    <row r="9694" spans="1:8" ht="15" customHeight="1" thickBot="1">
      <c r="A9694" s="38" t="str">
        <f>IF($C9694="","",IFERROR(_xlfn.XLOOKUP($C9694,'1.PrepList'!$I$2:$I$1500,'1.PrepList'!$G$2:$G$1500,"")&amp;"",""))</f>
        <v/>
      </c>
      <c r="B9694" s="638" t="str">
        <f>IF($C9694="","",IFERROR(_xlfn.XLOOKUP($C9694,'1.PrepList'!$I$2:$I$1500,'1.PrepList'!$H$2:$H$1500,"")&amp;"",""))</f>
        <v/>
      </c>
      <c r="D9694" s="638" t="str">
        <f>IF($C9694="","",IFERROR(_xlfn.XLOOKUP($C9694,'1.PrepList'!$I$2:$I$1500,'1.PrepList'!$J$2:$J$1500,"")&amp;"",""))</f>
        <v/>
      </c>
      <c r="E9694" s="638" t="str">
        <f>IF($C9694="","",IFERROR(_xlfn.XLOOKUP($C9694,'1.PrepList'!$I$2:$I$1500,'1.PrepList'!$N$2:$N$1500,"")&amp;"",""))</f>
        <v/>
      </c>
      <c r="F9694" s="638" t="str">
        <f>IF($C9694="","",IFERROR(_xlfn.XLOOKUP($C9694,'1.PrepList'!$I$2:$I$1500,'1.PrepList'!$K$2:$K$1500,"")&amp;"",""))</f>
        <v/>
      </c>
      <c r="H9694" s="644" t="str">
        <f>IF($C9694="","",IFERROR(IF(_xlfn.XLOOKUP($C9694,tbl_StartedStatus[Bold ID],tbl_StartedStatus[Started])="Started","Yes",IF(_xlfn.XLOOKUP($C9694,tbl_StartedStatus[Bold ID],tbl_StartedStatus[Started])="No Show","No Show","")),""))</f>
        <v/>
      </c>
    </row>
    <row r="9695" spans="1:8" ht="15" customHeight="1" thickBot="1">
      <c r="A9695" s="38" t="str">
        <f>IF($C9695="","",IFERROR(_xlfn.XLOOKUP($C9695,'1.PrepList'!$I$2:$I$1500,'1.PrepList'!$G$2:$G$1500,"")&amp;"",""))</f>
        <v/>
      </c>
      <c r="B9695" s="638" t="str">
        <f>IF($C9695="","",IFERROR(_xlfn.XLOOKUP($C9695,'1.PrepList'!$I$2:$I$1500,'1.PrepList'!$H$2:$H$1500,"")&amp;"",""))</f>
        <v/>
      </c>
      <c r="D9695" s="638" t="str">
        <f>IF($C9695="","",IFERROR(_xlfn.XLOOKUP($C9695,'1.PrepList'!$I$2:$I$1500,'1.PrepList'!$J$2:$J$1500,"")&amp;"",""))</f>
        <v/>
      </c>
      <c r="E9695" s="638" t="str">
        <f>IF($C9695="","",IFERROR(_xlfn.XLOOKUP($C9695,'1.PrepList'!$I$2:$I$1500,'1.PrepList'!$N$2:$N$1500,"")&amp;"",""))</f>
        <v/>
      </c>
      <c r="F9695" s="638" t="str">
        <f>IF($C9695="","",IFERROR(_xlfn.XLOOKUP($C9695,'1.PrepList'!$I$2:$I$1500,'1.PrepList'!$K$2:$K$1500,"")&amp;"",""))</f>
        <v/>
      </c>
      <c r="H9695" s="644" t="str">
        <f>IF($C9695="","",IFERROR(IF(_xlfn.XLOOKUP($C9695,tbl_StartedStatus[Bold ID],tbl_StartedStatus[Started])="Started","Yes",IF(_xlfn.XLOOKUP($C9695,tbl_StartedStatus[Bold ID],tbl_StartedStatus[Started])="No Show","No Show","")),""))</f>
        <v/>
      </c>
    </row>
    <row r="9696" spans="1:8" ht="15" customHeight="1" thickBot="1">
      <c r="A9696" s="38" t="str">
        <f>IF($C9696="","",IFERROR(_xlfn.XLOOKUP($C9696,'1.PrepList'!$I$2:$I$1500,'1.PrepList'!$G$2:$G$1500,"")&amp;"",""))</f>
        <v/>
      </c>
      <c r="B9696" s="638" t="str">
        <f>IF($C9696="","",IFERROR(_xlfn.XLOOKUP($C9696,'1.PrepList'!$I$2:$I$1500,'1.PrepList'!$H$2:$H$1500,"")&amp;"",""))</f>
        <v/>
      </c>
      <c r="D9696" s="638" t="str">
        <f>IF($C9696="","",IFERROR(_xlfn.XLOOKUP($C9696,'1.PrepList'!$I$2:$I$1500,'1.PrepList'!$J$2:$J$1500,"")&amp;"",""))</f>
        <v/>
      </c>
      <c r="E9696" s="638" t="str">
        <f>IF($C9696="","",IFERROR(_xlfn.XLOOKUP($C9696,'1.PrepList'!$I$2:$I$1500,'1.PrepList'!$N$2:$N$1500,"")&amp;"",""))</f>
        <v/>
      </c>
      <c r="F9696" s="638" t="str">
        <f>IF($C9696="","",IFERROR(_xlfn.XLOOKUP($C9696,'1.PrepList'!$I$2:$I$1500,'1.PrepList'!$K$2:$K$1500,"")&amp;"",""))</f>
        <v/>
      </c>
      <c r="H9696" s="644" t="str">
        <f>IF($C9696="","",IFERROR(IF(_xlfn.XLOOKUP($C9696,tbl_StartedStatus[Bold ID],tbl_StartedStatus[Started])="Started","Yes",IF(_xlfn.XLOOKUP($C9696,tbl_StartedStatus[Bold ID],tbl_StartedStatus[Started])="No Show","No Show","")),""))</f>
        <v/>
      </c>
    </row>
    <row r="9697" spans="1:8" ht="15" customHeight="1" thickBot="1">
      <c r="A9697" s="38" t="str">
        <f>IF($C9697="","",IFERROR(_xlfn.XLOOKUP($C9697,'1.PrepList'!$I$2:$I$1500,'1.PrepList'!$G$2:$G$1500,"")&amp;"",""))</f>
        <v/>
      </c>
      <c r="B9697" s="638" t="str">
        <f>IF($C9697="","",IFERROR(_xlfn.XLOOKUP($C9697,'1.PrepList'!$I$2:$I$1500,'1.PrepList'!$H$2:$H$1500,"")&amp;"",""))</f>
        <v/>
      </c>
      <c r="D9697" s="638" t="str">
        <f>IF($C9697="","",IFERROR(_xlfn.XLOOKUP($C9697,'1.PrepList'!$I$2:$I$1500,'1.PrepList'!$J$2:$J$1500,"")&amp;"",""))</f>
        <v/>
      </c>
      <c r="E9697" s="638" t="str">
        <f>IF($C9697="","",IFERROR(_xlfn.XLOOKUP($C9697,'1.PrepList'!$I$2:$I$1500,'1.PrepList'!$N$2:$N$1500,"")&amp;"",""))</f>
        <v/>
      </c>
      <c r="F9697" s="638" t="str">
        <f>IF($C9697="","",IFERROR(_xlfn.XLOOKUP($C9697,'1.PrepList'!$I$2:$I$1500,'1.PrepList'!$K$2:$K$1500,"")&amp;"",""))</f>
        <v/>
      </c>
      <c r="H9697" s="644" t="str">
        <f>IF($C9697="","",IFERROR(IF(_xlfn.XLOOKUP($C9697,tbl_StartedStatus[Bold ID],tbl_StartedStatus[Started])="Started","Yes",IF(_xlfn.XLOOKUP($C9697,tbl_StartedStatus[Bold ID],tbl_StartedStatus[Started])="No Show","No Show","")),""))</f>
        <v/>
      </c>
    </row>
    <row r="9698" spans="1:8" ht="15" customHeight="1" thickBot="1">
      <c r="A9698" s="38" t="str">
        <f>IF($C9698="","",IFERROR(_xlfn.XLOOKUP($C9698,'1.PrepList'!$I$2:$I$1500,'1.PrepList'!$G$2:$G$1500,"")&amp;"",""))</f>
        <v/>
      </c>
      <c r="B9698" s="638" t="str">
        <f>IF($C9698="","",IFERROR(_xlfn.XLOOKUP($C9698,'1.PrepList'!$I$2:$I$1500,'1.PrepList'!$H$2:$H$1500,"")&amp;"",""))</f>
        <v/>
      </c>
      <c r="D9698" s="638" t="str">
        <f>IF($C9698="","",IFERROR(_xlfn.XLOOKUP($C9698,'1.PrepList'!$I$2:$I$1500,'1.PrepList'!$J$2:$J$1500,"")&amp;"",""))</f>
        <v/>
      </c>
      <c r="E9698" s="638" t="str">
        <f>IF($C9698="","",IFERROR(_xlfn.XLOOKUP($C9698,'1.PrepList'!$I$2:$I$1500,'1.PrepList'!$N$2:$N$1500,"")&amp;"",""))</f>
        <v/>
      </c>
      <c r="F9698" s="638" t="str">
        <f>IF($C9698="","",IFERROR(_xlfn.XLOOKUP($C9698,'1.PrepList'!$I$2:$I$1500,'1.PrepList'!$K$2:$K$1500,"")&amp;"",""))</f>
        <v/>
      </c>
      <c r="H9698" s="644" t="str">
        <f>IF($C9698="","",IFERROR(IF(_xlfn.XLOOKUP($C9698,tbl_StartedStatus[Bold ID],tbl_StartedStatus[Started])="Started","Yes",IF(_xlfn.XLOOKUP($C9698,tbl_StartedStatus[Bold ID],tbl_StartedStatus[Started])="No Show","No Show","")),""))</f>
        <v/>
      </c>
    </row>
    <row r="9699" spans="1:8" ht="15" customHeight="1" thickBot="1">
      <c r="A9699" s="38" t="str">
        <f>IF($C9699="","",IFERROR(_xlfn.XLOOKUP($C9699,'1.PrepList'!$I$2:$I$1500,'1.PrepList'!$G$2:$G$1500,"")&amp;"",""))</f>
        <v/>
      </c>
      <c r="B9699" s="638" t="str">
        <f>IF($C9699="","",IFERROR(_xlfn.XLOOKUP($C9699,'1.PrepList'!$I$2:$I$1500,'1.PrepList'!$H$2:$H$1500,"")&amp;"",""))</f>
        <v/>
      </c>
      <c r="D9699" s="638" t="str">
        <f>IF($C9699="","",IFERROR(_xlfn.XLOOKUP($C9699,'1.PrepList'!$I$2:$I$1500,'1.PrepList'!$J$2:$J$1500,"")&amp;"",""))</f>
        <v/>
      </c>
      <c r="E9699" s="638" t="str">
        <f>IF($C9699="","",IFERROR(_xlfn.XLOOKUP($C9699,'1.PrepList'!$I$2:$I$1500,'1.PrepList'!$N$2:$N$1500,"")&amp;"",""))</f>
        <v/>
      </c>
      <c r="F9699" s="638" t="str">
        <f>IF($C9699="","",IFERROR(_xlfn.XLOOKUP($C9699,'1.PrepList'!$I$2:$I$1500,'1.PrepList'!$K$2:$K$1500,"")&amp;"",""))</f>
        <v/>
      </c>
      <c r="H9699" s="644" t="str">
        <f>IF($C9699="","",IFERROR(IF(_xlfn.XLOOKUP($C9699,tbl_StartedStatus[Bold ID],tbl_StartedStatus[Started])="Started","Yes",IF(_xlfn.XLOOKUP($C9699,tbl_StartedStatus[Bold ID],tbl_StartedStatus[Started])="No Show","No Show","")),""))</f>
        <v/>
      </c>
    </row>
    <row r="9700" spans="1:8" ht="15" customHeight="1" thickBot="1">
      <c r="A9700" s="38" t="str">
        <f>IF($C9700="","",IFERROR(_xlfn.XLOOKUP($C9700,'1.PrepList'!$I$2:$I$1500,'1.PrepList'!$G$2:$G$1500,"")&amp;"",""))</f>
        <v/>
      </c>
      <c r="B9700" s="638" t="str">
        <f>IF($C9700="","",IFERROR(_xlfn.XLOOKUP($C9700,'1.PrepList'!$I$2:$I$1500,'1.PrepList'!$H$2:$H$1500,"")&amp;"",""))</f>
        <v/>
      </c>
      <c r="D9700" s="638" t="str">
        <f>IF($C9700="","",IFERROR(_xlfn.XLOOKUP($C9700,'1.PrepList'!$I$2:$I$1500,'1.PrepList'!$J$2:$J$1500,"")&amp;"",""))</f>
        <v/>
      </c>
      <c r="E9700" s="638" t="str">
        <f>IF($C9700="","",IFERROR(_xlfn.XLOOKUP($C9700,'1.PrepList'!$I$2:$I$1500,'1.PrepList'!$N$2:$N$1500,"")&amp;"",""))</f>
        <v/>
      </c>
      <c r="F9700" s="638" t="str">
        <f>IF($C9700="","",IFERROR(_xlfn.XLOOKUP($C9700,'1.PrepList'!$I$2:$I$1500,'1.PrepList'!$K$2:$K$1500,"")&amp;"",""))</f>
        <v/>
      </c>
      <c r="H9700" s="644" t="str">
        <f>IF($C9700="","",IFERROR(IF(_xlfn.XLOOKUP($C9700,tbl_StartedStatus[Bold ID],tbl_StartedStatus[Started])="Started","Yes",IF(_xlfn.XLOOKUP($C9700,tbl_StartedStatus[Bold ID],tbl_StartedStatus[Started])="No Show","No Show","")),""))</f>
        <v/>
      </c>
    </row>
    <row r="9701" spans="1:8" ht="15" customHeight="1" thickBot="1">
      <c r="A9701" s="38" t="str">
        <f>IF($C9701="","",IFERROR(_xlfn.XLOOKUP($C9701,'1.PrepList'!$I$2:$I$1500,'1.PrepList'!$G$2:$G$1500,"")&amp;"",""))</f>
        <v/>
      </c>
      <c r="B9701" s="638" t="str">
        <f>IF($C9701="","",IFERROR(_xlfn.XLOOKUP($C9701,'1.PrepList'!$I$2:$I$1500,'1.PrepList'!$H$2:$H$1500,"")&amp;"",""))</f>
        <v/>
      </c>
      <c r="D9701" s="638" t="str">
        <f>IF($C9701="","",IFERROR(_xlfn.XLOOKUP($C9701,'1.PrepList'!$I$2:$I$1500,'1.PrepList'!$J$2:$J$1500,"")&amp;"",""))</f>
        <v/>
      </c>
      <c r="E9701" s="638" t="str">
        <f>IF($C9701="","",IFERROR(_xlfn.XLOOKUP($C9701,'1.PrepList'!$I$2:$I$1500,'1.PrepList'!$N$2:$N$1500,"")&amp;"",""))</f>
        <v/>
      </c>
      <c r="F9701" s="638" t="str">
        <f>IF($C9701="","",IFERROR(_xlfn.XLOOKUP($C9701,'1.PrepList'!$I$2:$I$1500,'1.PrepList'!$K$2:$K$1500,"")&amp;"",""))</f>
        <v/>
      </c>
      <c r="H9701" s="644" t="str">
        <f>IF($C9701="","",IFERROR(IF(_xlfn.XLOOKUP($C9701,tbl_StartedStatus[Bold ID],tbl_StartedStatus[Started])="Started","Yes",IF(_xlfn.XLOOKUP($C9701,tbl_StartedStatus[Bold ID],tbl_StartedStatus[Started])="No Show","No Show","")),""))</f>
        <v/>
      </c>
    </row>
    <row r="9702" spans="1:8" ht="15" customHeight="1" thickBot="1">
      <c r="A9702" s="38" t="str">
        <f>IF($C9702="","",IFERROR(_xlfn.XLOOKUP($C9702,'1.PrepList'!$I$2:$I$1500,'1.PrepList'!$G$2:$G$1500,"")&amp;"",""))</f>
        <v/>
      </c>
      <c r="B9702" s="638" t="str">
        <f>IF($C9702="","",IFERROR(_xlfn.XLOOKUP($C9702,'1.PrepList'!$I$2:$I$1500,'1.PrepList'!$H$2:$H$1500,"")&amp;"",""))</f>
        <v/>
      </c>
      <c r="D9702" s="638" t="str">
        <f>IF($C9702="","",IFERROR(_xlfn.XLOOKUP($C9702,'1.PrepList'!$I$2:$I$1500,'1.PrepList'!$J$2:$J$1500,"")&amp;"",""))</f>
        <v/>
      </c>
      <c r="E9702" s="638" t="str">
        <f>IF($C9702="","",IFERROR(_xlfn.XLOOKUP($C9702,'1.PrepList'!$I$2:$I$1500,'1.PrepList'!$N$2:$N$1500,"")&amp;"",""))</f>
        <v/>
      </c>
      <c r="F9702" s="638" t="str">
        <f>IF($C9702="","",IFERROR(_xlfn.XLOOKUP($C9702,'1.PrepList'!$I$2:$I$1500,'1.PrepList'!$K$2:$K$1500,"")&amp;"",""))</f>
        <v/>
      </c>
      <c r="H9702" s="644" t="str">
        <f>IF($C9702="","",IFERROR(IF(_xlfn.XLOOKUP($C9702,tbl_StartedStatus[Bold ID],tbl_StartedStatus[Started])="Started","Yes",IF(_xlfn.XLOOKUP($C9702,tbl_StartedStatus[Bold ID],tbl_StartedStatus[Started])="No Show","No Show","")),""))</f>
        <v/>
      </c>
    </row>
    <row r="9703" spans="1:8" ht="15" customHeight="1" thickBot="1">
      <c r="A9703" s="38" t="str">
        <f>IF($C9703="","",IFERROR(_xlfn.XLOOKUP($C9703,'1.PrepList'!$I$2:$I$1500,'1.PrepList'!$G$2:$G$1500,"")&amp;"",""))</f>
        <v/>
      </c>
      <c r="B9703" s="638" t="str">
        <f>IF($C9703="","",IFERROR(_xlfn.XLOOKUP($C9703,'1.PrepList'!$I$2:$I$1500,'1.PrepList'!$H$2:$H$1500,"")&amp;"",""))</f>
        <v/>
      </c>
      <c r="D9703" s="638" t="str">
        <f>IF($C9703="","",IFERROR(_xlfn.XLOOKUP($C9703,'1.PrepList'!$I$2:$I$1500,'1.PrepList'!$J$2:$J$1500,"")&amp;"",""))</f>
        <v/>
      </c>
      <c r="E9703" s="638" t="str">
        <f>IF($C9703="","",IFERROR(_xlfn.XLOOKUP($C9703,'1.PrepList'!$I$2:$I$1500,'1.PrepList'!$N$2:$N$1500,"")&amp;"",""))</f>
        <v/>
      </c>
      <c r="F9703" s="638" t="str">
        <f>IF($C9703="","",IFERROR(_xlfn.XLOOKUP($C9703,'1.PrepList'!$I$2:$I$1500,'1.PrepList'!$K$2:$K$1500,"")&amp;"",""))</f>
        <v/>
      </c>
      <c r="H9703" s="644" t="str">
        <f>IF($C9703="","",IFERROR(IF(_xlfn.XLOOKUP($C9703,tbl_StartedStatus[Bold ID],tbl_StartedStatus[Started])="Started","Yes",IF(_xlfn.XLOOKUP($C9703,tbl_StartedStatus[Bold ID],tbl_StartedStatus[Started])="No Show","No Show","")),""))</f>
        <v/>
      </c>
    </row>
    <row r="9704" spans="1:8" ht="15" customHeight="1" thickBot="1">
      <c r="A9704" s="38" t="str">
        <f>IF($C9704="","",IFERROR(_xlfn.XLOOKUP($C9704,'1.PrepList'!$I$2:$I$1500,'1.PrepList'!$G$2:$G$1500,"")&amp;"",""))</f>
        <v/>
      </c>
      <c r="B9704" s="638" t="str">
        <f>IF($C9704="","",IFERROR(_xlfn.XLOOKUP($C9704,'1.PrepList'!$I$2:$I$1500,'1.PrepList'!$H$2:$H$1500,"")&amp;"",""))</f>
        <v/>
      </c>
      <c r="D9704" s="638" t="str">
        <f>IF($C9704="","",IFERROR(_xlfn.XLOOKUP($C9704,'1.PrepList'!$I$2:$I$1500,'1.PrepList'!$J$2:$J$1500,"")&amp;"",""))</f>
        <v/>
      </c>
      <c r="E9704" s="638" t="str">
        <f>IF($C9704="","",IFERROR(_xlfn.XLOOKUP($C9704,'1.PrepList'!$I$2:$I$1500,'1.PrepList'!$N$2:$N$1500,"")&amp;"",""))</f>
        <v/>
      </c>
      <c r="F9704" s="638" t="str">
        <f>IF($C9704="","",IFERROR(_xlfn.XLOOKUP($C9704,'1.PrepList'!$I$2:$I$1500,'1.PrepList'!$K$2:$K$1500,"")&amp;"",""))</f>
        <v/>
      </c>
      <c r="H9704" s="644" t="str">
        <f>IF($C9704="","",IFERROR(IF(_xlfn.XLOOKUP($C9704,tbl_StartedStatus[Bold ID],tbl_StartedStatus[Started])="Started","Yes",IF(_xlfn.XLOOKUP($C9704,tbl_StartedStatus[Bold ID],tbl_StartedStatus[Started])="No Show","No Show","")),""))</f>
        <v/>
      </c>
    </row>
    <row r="9705" spans="1:8" ht="15" customHeight="1" thickBot="1">
      <c r="A9705" s="38" t="str">
        <f>IF($C9705="","",IFERROR(_xlfn.XLOOKUP($C9705,'1.PrepList'!$I$2:$I$1500,'1.PrepList'!$G$2:$G$1500,"")&amp;"",""))</f>
        <v/>
      </c>
      <c r="B9705" s="638" t="str">
        <f>IF($C9705="","",IFERROR(_xlfn.XLOOKUP($C9705,'1.PrepList'!$I$2:$I$1500,'1.PrepList'!$H$2:$H$1500,"")&amp;"",""))</f>
        <v/>
      </c>
      <c r="D9705" s="638" t="str">
        <f>IF($C9705="","",IFERROR(_xlfn.XLOOKUP($C9705,'1.PrepList'!$I$2:$I$1500,'1.PrepList'!$J$2:$J$1500,"")&amp;"",""))</f>
        <v/>
      </c>
      <c r="E9705" s="638" t="str">
        <f>IF($C9705="","",IFERROR(_xlfn.XLOOKUP($C9705,'1.PrepList'!$I$2:$I$1500,'1.PrepList'!$N$2:$N$1500,"")&amp;"",""))</f>
        <v/>
      </c>
      <c r="F9705" s="638" t="str">
        <f>IF($C9705="","",IFERROR(_xlfn.XLOOKUP($C9705,'1.PrepList'!$I$2:$I$1500,'1.PrepList'!$K$2:$K$1500,"")&amp;"",""))</f>
        <v/>
      </c>
      <c r="H9705" s="644" t="str">
        <f>IF($C9705="","",IFERROR(IF(_xlfn.XLOOKUP($C9705,tbl_StartedStatus[Bold ID],tbl_StartedStatus[Started])="Started","Yes",IF(_xlfn.XLOOKUP($C9705,tbl_StartedStatus[Bold ID],tbl_StartedStatus[Started])="No Show","No Show","")),""))</f>
        <v/>
      </c>
    </row>
    <row r="9706" spans="1:8" ht="15" customHeight="1" thickBot="1">
      <c r="A9706" s="38" t="str">
        <f>IF($C9706="","",IFERROR(_xlfn.XLOOKUP($C9706,'1.PrepList'!$I$2:$I$1500,'1.PrepList'!$G$2:$G$1500,"")&amp;"",""))</f>
        <v/>
      </c>
      <c r="B9706" s="638" t="str">
        <f>IF($C9706="","",IFERROR(_xlfn.XLOOKUP($C9706,'1.PrepList'!$I$2:$I$1500,'1.PrepList'!$H$2:$H$1500,"")&amp;"",""))</f>
        <v/>
      </c>
      <c r="D9706" s="638" t="str">
        <f>IF($C9706="","",IFERROR(_xlfn.XLOOKUP($C9706,'1.PrepList'!$I$2:$I$1500,'1.PrepList'!$J$2:$J$1500,"")&amp;"",""))</f>
        <v/>
      </c>
      <c r="E9706" s="638" t="str">
        <f>IF($C9706="","",IFERROR(_xlfn.XLOOKUP($C9706,'1.PrepList'!$I$2:$I$1500,'1.PrepList'!$N$2:$N$1500,"")&amp;"",""))</f>
        <v/>
      </c>
      <c r="F9706" s="638" t="str">
        <f>IF($C9706="","",IFERROR(_xlfn.XLOOKUP($C9706,'1.PrepList'!$I$2:$I$1500,'1.PrepList'!$K$2:$K$1500,"")&amp;"",""))</f>
        <v/>
      </c>
      <c r="H9706" s="644" t="str">
        <f>IF($C9706="","",IFERROR(IF(_xlfn.XLOOKUP($C9706,tbl_StartedStatus[Bold ID],tbl_StartedStatus[Started])="Started","Yes",IF(_xlfn.XLOOKUP($C9706,tbl_StartedStatus[Bold ID],tbl_StartedStatus[Started])="No Show","No Show","")),""))</f>
        <v/>
      </c>
    </row>
    <row r="9707" spans="1:8" ht="15" customHeight="1" thickBot="1">
      <c r="A9707" s="38" t="str">
        <f>IF($C9707="","",IFERROR(_xlfn.XLOOKUP($C9707,'1.PrepList'!$I$2:$I$1500,'1.PrepList'!$G$2:$G$1500,"")&amp;"",""))</f>
        <v/>
      </c>
      <c r="B9707" s="638" t="str">
        <f>IF($C9707="","",IFERROR(_xlfn.XLOOKUP($C9707,'1.PrepList'!$I$2:$I$1500,'1.PrepList'!$H$2:$H$1500,"")&amp;"",""))</f>
        <v/>
      </c>
      <c r="D9707" s="638" t="str">
        <f>IF($C9707="","",IFERROR(_xlfn.XLOOKUP($C9707,'1.PrepList'!$I$2:$I$1500,'1.PrepList'!$J$2:$J$1500,"")&amp;"",""))</f>
        <v/>
      </c>
      <c r="E9707" s="638" t="str">
        <f>IF($C9707="","",IFERROR(_xlfn.XLOOKUP($C9707,'1.PrepList'!$I$2:$I$1500,'1.PrepList'!$N$2:$N$1500,"")&amp;"",""))</f>
        <v/>
      </c>
      <c r="F9707" s="638" t="str">
        <f>IF($C9707="","",IFERROR(_xlfn.XLOOKUP($C9707,'1.PrepList'!$I$2:$I$1500,'1.PrepList'!$K$2:$K$1500,"")&amp;"",""))</f>
        <v/>
      </c>
      <c r="H9707" s="644" t="str">
        <f>IF($C9707="","",IFERROR(IF(_xlfn.XLOOKUP($C9707,tbl_StartedStatus[Bold ID],tbl_StartedStatus[Started])="Started","Yes",IF(_xlfn.XLOOKUP($C9707,tbl_StartedStatus[Bold ID],tbl_StartedStatus[Started])="No Show","No Show","")),""))</f>
        <v/>
      </c>
    </row>
    <row r="9708" spans="1:8" ht="15" customHeight="1" thickBot="1">
      <c r="A9708" s="38" t="str">
        <f>IF($C9708="","",IFERROR(_xlfn.XLOOKUP($C9708,'1.PrepList'!$I$2:$I$1500,'1.PrepList'!$G$2:$G$1500,"")&amp;"",""))</f>
        <v/>
      </c>
      <c r="B9708" s="638" t="str">
        <f>IF($C9708="","",IFERROR(_xlfn.XLOOKUP($C9708,'1.PrepList'!$I$2:$I$1500,'1.PrepList'!$H$2:$H$1500,"")&amp;"",""))</f>
        <v/>
      </c>
      <c r="D9708" s="638" t="str">
        <f>IF($C9708="","",IFERROR(_xlfn.XLOOKUP($C9708,'1.PrepList'!$I$2:$I$1500,'1.PrepList'!$J$2:$J$1500,"")&amp;"",""))</f>
        <v/>
      </c>
      <c r="E9708" s="638" t="str">
        <f>IF($C9708="","",IFERROR(_xlfn.XLOOKUP($C9708,'1.PrepList'!$I$2:$I$1500,'1.PrepList'!$N$2:$N$1500,"")&amp;"",""))</f>
        <v/>
      </c>
      <c r="F9708" s="638" t="str">
        <f>IF($C9708="","",IFERROR(_xlfn.XLOOKUP($C9708,'1.PrepList'!$I$2:$I$1500,'1.PrepList'!$K$2:$K$1500,"")&amp;"",""))</f>
        <v/>
      </c>
      <c r="H9708" s="644" t="str">
        <f>IF($C9708="","",IFERROR(IF(_xlfn.XLOOKUP($C9708,tbl_StartedStatus[Bold ID],tbl_StartedStatus[Started])="Started","Yes",IF(_xlfn.XLOOKUP($C9708,tbl_StartedStatus[Bold ID],tbl_StartedStatus[Started])="No Show","No Show","")),""))</f>
        <v/>
      </c>
    </row>
    <row r="9709" spans="1:8" ht="15" customHeight="1" thickBot="1">
      <c r="A9709" s="38" t="str">
        <f>IF($C9709="","",IFERROR(_xlfn.XLOOKUP($C9709,'1.PrepList'!$I$2:$I$1500,'1.PrepList'!$G$2:$G$1500,"")&amp;"",""))</f>
        <v/>
      </c>
      <c r="B9709" s="638" t="str">
        <f>IF($C9709="","",IFERROR(_xlfn.XLOOKUP($C9709,'1.PrepList'!$I$2:$I$1500,'1.PrepList'!$H$2:$H$1500,"")&amp;"",""))</f>
        <v/>
      </c>
      <c r="D9709" s="638" t="str">
        <f>IF($C9709="","",IFERROR(_xlfn.XLOOKUP($C9709,'1.PrepList'!$I$2:$I$1500,'1.PrepList'!$J$2:$J$1500,"")&amp;"",""))</f>
        <v/>
      </c>
      <c r="E9709" s="638" t="str">
        <f>IF($C9709="","",IFERROR(_xlfn.XLOOKUP($C9709,'1.PrepList'!$I$2:$I$1500,'1.PrepList'!$N$2:$N$1500,"")&amp;"",""))</f>
        <v/>
      </c>
      <c r="F9709" s="638" t="str">
        <f>IF($C9709="","",IFERROR(_xlfn.XLOOKUP($C9709,'1.PrepList'!$I$2:$I$1500,'1.PrepList'!$K$2:$K$1500,"")&amp;"",""))</f>
        <v/>
      </c>
      <c r="H9709" s="644" t="str">
        <f>IF($C9709="","",IFERROR(IF(_xlfn.XLOOKUP($C9709,tbl_StartedStatus[Bold ID],tbl_StartedStatus[Started])="Started","Yes",IF(_xlfn.XLOOKUP($C9709,tbl_StartedStatus[Bold ID],tbl_StartedStatus[Started])="No Show","No Show","")),""))</f>
        <v/>
      </c>
    </row>
    <row r="9710" spans="1:8" ht="15" customHeight="1" thickBot="1">
      <c r="A9710" s="38" t="str">
        <f>IF($C9710="","",IFERROR(_xlfn.XLOOKUP($C9710,'1.PrepList'!$I$2:$I$1500,'1.PrepList'!$G$2:$G$1500,"")&amp;"",""))</f>
        <v/>
      </c>
      <c r="B9710" s="638" t="str">
        <f>IF($C9710="","",IFERROR(_xlfn.XLOOKUP($C9710,'1.PrepList'!$I$2:$I$1500,'1.PrepList'!$H$2:$H$1500,"")&amp;"",""))</f>
        <v/>
      </c>
      <c r="D9710" s="638" t="str">
        <f>IF($C9710="","",IFERROR(_xlfn.XLOOKUP($C9710,'1.PrepList'!$I$2:$I$1500,'1.PrepList'!$J$2:$J$1500,"")&amp;"",""))</f>
        <v/>
      </c>
      <c r="E9710" s="638" t="str">
        <f>IF($C9710="","",IFERROR(_xlfn.XLOOKUP($C9710,'1.PrepList'!$I$2:$I$1500,'1.PrepList'!$N$2:$N$1500,"")&amp;"",""))</f>
        <v/>
      </c>
      <c r="F9710" s="638" t="str">
        <f>IF($C9710="","",IFERROR(_xlfn.XLOOKUP($C9710,'1.PrepList'!$I$2:$I$1500,'1.PrepList'!$K$2:$K$1500,"")&amp;"",""))</f>
        <v/>
      </c>
      <c r="H9710" s="644" t="str">
        <f>IF($C9710="","",IFERROR(IF(_xlfn.XLOOKUP($C9710,tbl_StartedStatus[Bold ID],tbl_StartedStatus[Started])="Started","Yes",IF(_xlfn.XLOOKUP($C9710,tbl_StartedStatus[Bold ID],tbl_StartedStatus[Started])="No Show","No Show","")),""))</f>
        <v/>
      </c>
    </row>
    <row r="9711" spans="1:8" ht="15" customHeight="1" thickBot="1">
      <c r="A9711" s="38" t="str">
        <f>IF($C9711="","",IFERROR(_xlfn.XLOOKUP($C9711,'1.PrepList'!$I$2:$I$1500,'1.PrepList'!$G$2:$G$1500,"")&amp;"",""))</f>
        <v/>
      </c>
      <c r="B9711" s="638" t="str">
        <f>IF($C9711="","",IFERROR(_xlfn.XLOOKUP($C9711,'1.PrepList'!$I$2:$I$1500,'1.PrepList'!$H$2:$H$1500,"")&amp;"",""))</f>
        <v/>
      </c>
      <c r="D9711" s="638" t="str">
        <f>IF($C9711="","",IFERROR(_xlfn.XLOOKUP($C9711,'1.PrepList'!$I$2:$I$1500,'1.PrepList'!$J$2:$J$1500,"")&amp;"",""))</f>
        <v/>
      </c>
      <c r="E9711" s="638" t="str">
        <f>IF($C9711="","",IFERROR(_xlfn.XLOOKUP($C9711,'1.PrepList'!$I$2:$I$1500,'1.PrepList'!$N$2:$N$1500,"")&amp;"",""))</f>
        <v/>
      </c>
      <c r="F9711" s="638" t="str">
        <f>IF($C9711="","",IFERROR(_xlfn.XLOOKUP($C9711,'1.PrepList'!$I$2:$I$1500,'1.PrepList'!$K$2:$K$1500,"")&amp;"",""))</f>
        <v/>
      </c>
      <c r="H9711" s="644" t="str">
        <f>IF($C9711="","",IFERROR(IF(_xlfn.XLOOKUP($C9711,tbl_StartedStatus[Bold ID],tbl_StartedStatus[Started])="Started","Yes",IF(_xlfn.XLOOKUP($C9711,tbl_StartedStatus[Bold ID],tbl_StartedStatus[Started])="No Show","No Show","")),""))</f>
        <v/>
      </c>
    </row>
    <row r="9712" spans="1:8" ht="15" customHeight="1" thickBot="1">
      <c r="A9712" s="38" t="str">
        <f>IF($C9712="","",IFERROR(_xlfn.XLOOKUP($C9712,'1.PrepList'!$I$2:$I$1500,'1.PrepList'!$G$2:$G$1500,"")&amp;"",""))</f>
        <v/>
      </c>
      <c r="B9712" s="638" t="str">
        <f>IF($C9712="","",IFERROR(_xlfn.XLOOKUP($C9712,'1.PrepList'!$I$2:$I$1500,'1.PrepList'!$H$2:$H$1500,"")&amp;"",""))</f>
        <v/>
      </c>
      <c r="D9712" s="638" t="str">
        <f>IF($C9712="","",IFERROR(_xlfn.XLOOKUP($C9712,'1.PrepList'!$I$2:$I$1500,'1.PrepList'!$J$2:$J$1500,"")&amp;"",""))</f>
        <v/>
      </c>
      <c r="E9712" s="638" t="str">
        <f>IF($C9712="","",IFERROR(_xlfn.XLOOKUP($C9712,'1.PrepList'!$I$2:$I$1500,'1.PrepList'!$N$2:$N$1500,"")&amp;"",""))</f>
        <v/>
      </c>
      <c r="F9712" s="638" t="str">
        <f>IF($C9712="","",IFERROR(_xlfn.XLOOKUP($C9712,'1.PrepList'!$I$2:$I$1500,'1.PrepList'!$K$2:$K$1500,"")&amp;"",""))</f>
        <v/>
      </c>
      <c r="H9712" s="644" t="str">
        <f>IF($C9712="","",IFERROR(IF(_xlfn.XLOOKUP($C9712,tbl_StartedStatus[Bold ID],tbl_StartedStatus[Started])="Started","Yes",IF(_xlfn.XLOOKUP($C9712,tbl_StartedStatus[Bold ID],tbl_StartedStatus[Started])="No Show","No Show","")),""))</f>
        <v/>
      </c>
    </row>
    <row r="9713" spans="1:8" ht="15" customHeight="1" thickBot="1">
      <c r="A9713" s="38" t="str">
        <f>IF($C9713="","",IFERROR(_xlfn.XLOOKUP($C9713,'1.PrepList'!$I$2:$I$1500,'1.PrepList'!$G$2:$G$1500,"")&amp;"",""))</f>
        <v/>
      </c>
      <c r="B9713" s="638" t="str">
        <f>IF($C9713="","",IFERROR(_xlfn.XLOOKUP($C9713,'1.PrepList'!$I$2:$I$1500,'1.PrepList'!$H$2:$H$1500,"")&amp;"",""))</f>
        <v/>
      </c>
      <c r="D9713" s="638" t="str">
        <f>IF($C9713="","",IFERROR(_xlfn.XLOOKUP($C9713,'1.PrepList'!$I$2:$I$1500,'1.PrepList'!$J$2:$J$1500,"")&amp;"",""))</f>
        <v/>
      </c>
      <c r="E9713" s="638" t="str">
        <f>IF($C9713="","",IFERROR(_xlfn.XLOOKUP($C9713,'1.PrepList'!$I$2:$I$1500,'1.PrepList'!$N$2:$N$1500,"")&amp;"",""))</f>
        <v/>
      </c>
      <c r="F9713" s="638" t="str">
        <f>IF($C9713="","",IFERROR(_xlfn.XLOOKUP($C9713,'1.PrepList'!$I$2:$I$1500,'1.PrepList'!$K$2:$K$1500,"")&amp;"",""))</f>
        <v/>
      </c>
      <c r="H9713" s="644" t="str">
        <f>IF($C9713="","",IFERROR(IF(_xlfn.XLOOKUP($C9713,tbl_StartedStatus[Bold ID],tbl_StartedStatus[Started])="Started","Yes",IF(_xlfn.XLOOKUP($C9713,tbl_StartedStatus[Bold ID],tbl_StartedStatus[Started])="No Show","No Show","")),""))</f>
        <v/>
      </c>
    </row>
    <row r="9714" spans="1:8" ht="15" customHeight="1" thickBot="1">
      <c r="A9714" s="38" t="str">
        <f>IF($C9714="","",IFERROR(_xlfn.XLOOKUP($C9714,'1.PrepList'!$I$2:$I$1500,'1.PrepList'!$G$2:$G$1500,"")&amp;"",""))</f>
        <v/>
      </c>
      <c r="B9714" s="638" t="str">
        <f>IF($C9714="","",IFERROR(_xlfn.XLOOKUP($C9714,'1.PrepList'!$I$2:$I$1500,'1.PrepList'!$H$2:$H$1500,"")&amp;"",""))</f>
        <v/>
      </c>
      <c r="D9714" s="638" t="str">
        <f>IF($C9714="","",IFERROR(_xlfn.XLOOKUP($C9714,'1.PrepList'!$I$2:$I$1500,'1.PrepList'!$J$2:$J$1500,"")&amp;"",""))</f>
        <v/>
      </c>
      <c r="E9714" s="638" t="str">
        <f>IF($C9714="","",IFERROR(_xlfn.XLOOKUP($C9714,'1.PrepList'!$I$2:$I$1500,'1.PrepList'!$N$2:$N$1500,"")&amp;"",""))</f>
        <v/>
      </c>
      <c r="F9714" s="638" t="str">
        <f>IF($C9714="","",IFERROR(_xlfn.XLOOKUP($C9714,'1.PrepList'!$I$2:$I$1500,'1.PrepList'!$K$2:$K$1500,"")&amp;"",""))</f>
        <v/>
      </c>
      <c r="H9714" s="644" t="str">
        <f>IF($C9714="","",IFERROR(IF(_xlfn.XLOOKUP($C9714,tbl_StartedStatus[Bold ID],tbl_StartedStatus[Started])="Started","Yes",IF(_xlfn.XLOOKUP($C9714,tbl_StartedStatus[Bold ID],tbl_StartedStatus[Started])="No Show","No Show","")),""))</f>
        <v/>
      </c>
    </row>
    <row r="9715" spans="1:8" ht="15" customHeight="1" thickBot="1">
      <c r="A9715" s="38" t="str">
        <f>IF($C9715="","",IFERROR(_xlfn.XLOOKUP($C9715,'1.PrepList'!$I$2:$I$1500,'1.PrepList'!$G$2:$G$1500,"")&amp;"",""))</f>
        <v/>
      </c>
      <c r="B9715" s="638" t="str">
        <f>IF($C9715="","",IFERROR(_xlfn.XLOOKUP($C9715,'1.PrepList'!$I$2:$I$1500,'1.PrepList'!$H$2:$H$1500,"")&amp;"",""))</f>
        <v/>
      </c>
      <c r="D9715" s="638" t="str">
        <f>IF($C9715="","",IFERROR(_xlfn.XLOOKUP($C9715,'1.PrepList'!$I$2:$I$1500,'1.PrepList'!$J$2:$J$1500,"")&amp;"",""))</f>
        <v/>
      </c>
      <c r="E9715" s="638" t="str">
        <f>IF($C9715="","",IFERROR(_xlfn.XLOOKUP($C9715,'1.PrepList'!$I$2:$I$1500,'1.PrepList'!$N$2:$N$1500,"")&amp;"",""))</f>
        <v/>
      </c>
      <c r="F9715" s="638" t="str">
        <f>IF($C9715="","",IFERROR(_xlfn.XLOOKUP($C9715,'1.PrepList'!$I$2:$I$1500,'1.PrepList'!$K$2:$K$1500,"")&amp;"",""))</f>
        <v/>
      </c>
      <c r="H9715" s="644" t="str">
        <f>IF($C9715="","",IFERROR(IF(_xlfn.XLOOKUP($C9715,tbl_StartedStatus[Bold ID],tbl_StartedStatus[Started])="Started","Yes",IF(_xlfn.XLOOKUP($C9715,tbl_StartedStatus[Bold ID],tbl_StartedStatus[Started])="No Show","No Show","")),""))</f>
        <v/>
      </c>
    </row>
    <row r="9716" spans="1:8" ht="15" customHeight="1" thickBot="1">
      <c r="A9716" s="38" t="str">
        <f>IF($C9716="","",IFERROR(_xlfn.XLOOKUP($C9716,'1.PrepList'!$I$2:$I$1500,'1.PrepList'!$G$2:$G$1500,"")&amp;"",""))</f>
        <v/>
      </c>
      <c r="B9716" s="638" t="str">
        <f>IF($C9716="","",IFERROR(_xlfn.XLOOKUP($C9716,'1.PrepList'!$I$2:$I$1500,'1.PrepList'!$H$2:$H$1500,"")&amp;"",""))</f>
        <v/>
      </c>
      <c r="D9716" s="638" t="str">
        <f>IF($C9716="","",IFERROR(_xlfn.XLOOKUP($C9716,'1.PrepList'!$I$2:$I$1500,'1.PrepList'!$J$2:$J$1500,"")&amp;"",""))</f>
        <v/>
      </c>
      <c r="E9716" s="638" t="str">
        <f>IF($C9716="","",IFERROR(_xlfn.XLOOKUP($C9716,'1.PrepList'!$I$2:$I$1500,'1.PrepList'!$N$2:$N$1500,"")&amp;"",""))</f>
        <v/>
      </c>
      <c r="F9716" s="638" t="str">
        <f>IF($C9716="","",IFERROR(_xlfn.XLOOKUP($C9716,'1.PrepList'!$I$2:$I$1500,'1.PrepList'!$K$2:$K$1500,"")&amp;"",""))</f>
        <v/>
      </c>
      <c r="H9716" s="644" t="str">
        <f>IF($C9716="","",IFERROR(IF(_xlfn.XLOOKUP($C9716,tbl_StartedStatus[Bold ID],tbl_StartedStatus[Started])="Started","Yes",IF(_xlfn.XLOOKUP($C9716,tbl_StartedStatus[Bold ID],tbl_StartedStatus[Started])="No Show","No Show","")),""))</f>
        <v/>
      </c>
    </row>
    <row r="9717" spans="1:8" ht="15" customHeight="1" thickBot="1">
      <c r="A9717" s="38" t="str">
        <f>IF($C9717="","",IFERROR(_xlfn.XLOOKUP($C9717,'1.PrepList'!$I$2:$I$1500,'1.PrepList'!$G$2:$G$1500,"")&amp;"",""))</f>
        <v/>
      </c>
      <c r="B9717" s="638" t="str">
        <f>IF($C9717="","",IFERROR(_xlfn.XLOOKUP($C9717,'1.PrepList'!$I$2:$I$1500,'1.PrepList'!$H$2:$H$1500,"")&amp;"",""))</f>
        <v/>
      </c>
      <c r="D9717" s="638" t="str">
        <f>IF($C9717="","",IFERROR(_xlfn.XLOOKUP($C9717,'1.PrepList'!$I$2:$I$1500,'1.PrepList'!$J$2:$J$1500,"")&amp;"",""))</f>
        <v/>
      </c>
      <c r="E9717" s="638" t="str">
        <f>IF($C9717="","",IFERROR(_xlfn.XLOOKUP($C9717,'1.PrepList'!$I$2:$I$1500,'1.PrepList'!$N$2:$N$1500,"")&amp;"",""))</f>
        <v/>
      </c>
      <c r="F9717" s="638" t="str">
        <f>IF($C9717="","",IFERROR(_xlfn.XLOOKUP($C9717,'1.PrepList'!$I$2:$I$1500,'1.PrepList'!$K$2:$K$1500,"")&amp;"",""))</f>
        <v/>
      </c>
      <c r="H9717" s="644" t="str">
        <f>IF($C9717="","",IFERROR(IF(_xlfn.XLOOKUP($C9717,tbl_StartedStatus[Bold ID],tbl_StartedStatus[Started])="Started","Yes",IF(_xlfn.XLOOKUP($C9717,tbl_StartedStatus[Bold ID],tbl_StartedStatus[Started])="No Show","No Show","")),""))</f>
        <v/>
      </c>
    </row>
    <row r="9718" spans="1:8" ht="15" customHeight="1" thickBot="1">
      <c r="A9718" s="38" t="str">
        <f>IF($C9718="","",IFERROR(_xlfn.XLOOKUP($C9718,'1.PrepList'!$I$2:$I$1500,'1.PrepList'!$G$2:$G$1500,"")&amp;"",""))</f>
        <v/>
      </c>
      <c r="B9718" s="638" t="str">
        <f>IF($C9718="","",IFERROR(_xlfn.XLOOKUP($C9718,'1.PrepList'!$I$2:$I$1500,'1.PrepList'!$H$2:$H$1500,"")&amp;"",""))</f>
        <v/>
      </c>
      <c r="D9718" s="638" t="str">
        <f>IF($C9718="","",IFERROR(_xlfn.XLOOKUP($C9718,'1.PrepList'!$I$2:$I$1500,'1.PrepList'!$J$2:$J$1500,"")&amp;"",""))</f>
        <v/>
      </c>
      <c r="E9718" s="638" t="str">
        <f>IF($C9718="","",IFERROR(_xlfn.XLOOKUP($C9718,'1.PrepList'!$I$2:$I$1500,'1.PrepList'!$N$2:$N$1500,"")&amp;"",""))</f>
        <v/>
      </c>
      <c r="F9718" s="638" t="str">
        <f>IF($C9718="","",IFERROR(_xlfn.XLOOKUP($C9718,'1.PrepList'!$I$2:$I$1500,'1.PrepList'!$K$2:$K$1500,"")&amp;"",""))</f>
        <v/>
      </c>
      <c r="H9718" s="644" t="str">
        <f>IF($C9718="","",IFERROR(IF(_xlfn.XLOOKUP($C9718,tbl_StartedStatus[Bold ID],tbl_StartedStatus[Started])="Started","Yes",IF(_xlfn.XLOOKUP($C9718,tbl_StartedStatus[Bold ID],tbl_StartedStatus[Started])="No Show","No Show","")),""))</f>
        <v/>
      </c>
    </row>
    <row r="9719" spans="1:8" ht="15" customHeight="1" thickBot="1">
      <c r="A9719" s="38" t="str">
        <f>IF($C9719="","",IFERROR(_xlfn.XLOOKUP($C9719,'1.PrepList'!$I$2:$I$1500,'1.PrepList'!$G$2:$G$1500,"")&amp;"",""))</f>
        <v/>
      </c>
      <c r="B9719" s="638" t="str">
        <f>IF($C9719="","",IFERROR(_xlfn.XLOOKUP($C9719,'1.PrepList'!$I$2:$I$1500,'1.PrepList'!$H$2:$H$1500,"")&amp;"",""))</f>
        <v/>
      </c>
      <c r="D9719" s="638" t="str">
        <f>IF($C9719="","",IFERROR(_xlfn.XLOOKUP($C9719,'1.PrepList'!$I$2:$I$1500,'1.PrepList'!$J$2:$J$1500,"")&amp;"",""))</f>
        <v/>
      </c>
      <c r="E9719" s="638" t="str">
        <f>IF($C9719="","",IFERROR(_xlfn.XLOOKUP($C9719,'1.PrepList'!$I$2:$I$1500,'1.PrepList'!$N$2:$N$1500,"")&amp;"",""))</f>
        <v/>
      </c>
      <c r="F9719" s="638" t="str">
        <f>IF($C9719="","",IFERROR(_xlfn.XLOOKUP($C9719,'1.PrepList'!$I$2:$I$1500,'1.PrepList'!$K$2:$K$1500,"")&amp;"",""))</f>
        <v/>
      </c>
      <c r="H9719" s="644" t="str">
        <f>IF($C9719="","",IFERROR(IF(_xlfn.XLOOKUP($C9719,tbl_StartedStatus[Bold ID],tbl_StartedStatus[Started])="Started","Yes",IF(_xlfn.XLOOKUP($C9719,tbl_StartedStatus[Bold ID],tbl_StartedStatus[Started])="No Show","No Show","")),""))</f>
        <v/>
      </c>
    </row>
    <row r="9720" spans="1:8" ht="15" customHeight="1" thickBot="1">
      <c r="A9720" s="38" t="str">
        <f>IF($C9720="","",IFERROR(_xlfn.XLOOKUP($C9720,'1.PrepList'!$I$2:$I$1500,'1.PrepList'!$G$2:$G$1500,"")&amp;"",""))</f>
        <v/>
      </c>
      <c r="B9720" s="638" t="str">
        <f>IF($C9720="","",IFERROR(_xlfn.XLOOKUP($C9720,'1.PrepList'!$I$2:$I$1500,'1.PrepList'!$H$2:$H$1500,"")&amp;"",""))</f>
        <v/>
      </c>
      <c r="D9720" s="638" t="str">
        <f>IF($C9720="","",IFERROR(_xlfn.XLOOKUP($C9720,'1.PrepList'!$I$2:$I$1500,'1.PrepList'!$J$2:$J$1500,"")&amp;"",""))</f>
        <v/>
      </c>
      <c r="E9720" s="638" t="str">
        <f>IF($C9720="","",IFERROR(_xlfn.XLOOKUP($C9720,'1.PrepList'!$I$2:$I$1500,'1.PrepList'!$N$2:$N$1500,"")&amp;"",""))</f>
        <v/>
      </c>
      <c r="F9720" s="638" t="str">
        <f>IF($C9720="","",IFERROR(_xlfn.XLOOKUP($C9720,'1.PrepList'!$I$2:$I$1500,'1.PrepList'!$K$2:$K$1500,"")&amp;"",""))</f>
        <v/>
      </c>
      <c r="H9720" s="644" t="str">
        <f>IF($C9720="","",IFERROR(IF(_xlfn.XLOOKUP($C9720,tbl_StartedStatus[Bold ID],tbl_StartedStatus[Started])="Started","Yes",IF(_xlfn.XLOOKUP($C9720,tbl_StartedStatus[Bold ID],tbl_StartedStatus[Started])="No Show","No Show","")),""))</f>
        <v/>
      </c>
    </row>
    <row r="9721" spans="1:8" ht="15" customHeight="1" thickBot="1">
      <c r="A9721" s="38" t="str">
        <f>IF($C9721="","",IFERROR(_xlfn.XLOOKUP($C9721,'1.PrepList'!$I$2:$I$1500,'1.PrepList'!$G$2:$G$1500,"")&amp;"",""))</f>
        <v/>
      </c>
      <c r="B9721" s="638" t="str">
        <f>IF($C9721="","",IFERROR(_xlfn.XLOOKUP($C9721,'1.PrepList'!$I$2:$I$1500,'1.PrepList'!$H$2:$H$1500,"")&amp;"",""))</f>
        <v/>
      </c>
      <c r="D9721" s="638" t="str">
        <f>IF($C9721="","",IFERROR(_xlfn.XLOOKUP($C9721,'1.PrepList'!$I$2:$I$1500,'1.PrepList'!$J$2:$J$1500,"")&amp;"",""))</f>
        <v/>
      </c>
      <c r="E9721" s="638" t="str">
        <f>IF($C9721="","",IFERROR(_xlfn.XLOOKUP($C9721,'1.PrepList'!$I$2:$I$1500,'1.PrepList'!$N$2:$N$1500,"")&amp;"",""))</f>
        <v/>
      </c>
      <c r="F9721" s="638" t="str">
        <f>IF($C9721="","",IFERROR(_xlfn.XLOOKUP($C9721,'1.PrepList'!$I$2:$I$1500,'1.PrepList'!$K$2:$K$1500,"")&amp;"",""))</f>
        <v/>
      </c>
      <c r="H9721" s="644" t="str">
        <f>IF($C9721="","",IFERROR(IF(_xlfn.XLOOKUP($C9721,tbl_StartedStatus[Bold ID],tbl_StartedStatus[Started])="Started","Yes",IF(_xlfn.XLOOKUP($C9721,tbl_StartedStatus[Bold ID],tbl_StartedStatus[Started])="No Show","No Show","")),""))</f>
        <v/>
      </c>
    </row>
    <row r="9722" spans="1:8" ht="15" customHeight="1" thickBot="1">
      <c r="A9722" s="38" t="str">
        <f>IF($C9722="","",IFERROR(_xlfn.XLOOKUP($C9722,'1.PrepList'!$I$2:$I$1500,'1.PrepList'!$G$2:$G$1500,"")&amp;"",""))</f>
        <v/>
      </c>
      <c r="B9722" s="638" t="str">
        <f>IF($C9722="","",IFERROR(_xlfn.XLOOKUP($C9722,'1.PrepList'!$I$2:$I$1500,'1.PrepList'!$H$2:$H$1500,"")&amp;"",""))</f>
        <v/>
      </c>
      <c r="D9722" s="638" t="str">
        <f>IF($C9722="","",IFERROR(_xlfn.XLOOKUP($C9722,'1.PrepList'!$I$2:$I$1500,'1.PrepList'!$J$2:$J$1500,"")&amp;"",""))</f>
        <v/>
      </c>
      <c r="E9722" s="638" t="str">
        <f>IF($C9722="","",IFERROR(_xlfn.XLOOKUP($C9722,'1.PrepList'!$I$2:$I$1500,'1.PrepList'!$N$2:$N$1500,"")&amp;"",""))</f>
        <v/>
      </c>
      <c r="F9722" s="638" t="str">
        <f>IF($C9722="","",IFERROR(_xlfn.XLOOKUP($C9722,'1.PrepList'!$I$2:$I$1500,'1.PrepList'!$K$2:$K$1500,"")&amp;"",""))</f>
        <v/>
      </c>
      <c r="H9722" s="644" t="str">
        <f>IF($C9722="","",IFERROR(IF(_xlfn.XLOOKUP($C9722,tbl_StartedStatus[Bold ID],tbl_StartedStatus[Started])="Started","Yes",IF(_xlfn.XLOOKUP($C9722,tbl_StartedStatus[Bold ID],tbl_StartedStatus[Started])="No Show","No Show","")),""))</f>
        <v/>
      </c>
    </row>
    <row r="9723" spans="1:8" ht="15" customHeight="1" thickBot="1">
      <c r="A9723" s="38" t="str">
        <f>IF($C9723="","",IFERROR(_xlfn.XLOOKUP($C9723,'1.PrepList'!$I$2:$I$1500,'1.PrepList'!$G$2:$G$1500,"")&amp;"",""))</f>
        <v/>
      </c>
      <c r="B9723" s="638" t="str">
        <f>IF($C9723="","",IFERROR(_xlfn.XLOOKUP($C9723,'1.PrepList'!$I$2:$I$1500,'1.PrepList'!$H$2:$H$1500,"")&amp;"",""))</f>
        <v/>
      </c>
      <c r="D9723" s="638" t="str">
        <f>IF($C9723="","",IFERROR(_xlfn.XLOOKUP($C9723,'1.PrepList'!$I$2:$I$1500,'1.PrepList'!$J$2:$J$1500,"")&amp;"",""))</f>
        <v/>
      </c>
      <c r="E9723" s="638" t="str">
        <f>IF($C9723="","",IFERROR(_xlfn.XLOOKUP($C9723,'1.PrepList'!$I$2:$I$1500,'1.PrepList'!$N$2:$N$1500,"")&amp;"",""))</f>
        <v/>
      </c>
      <c r="F9723" s="638" t="str">
        <f>IF($C9723="","",IFERROR(_xlfn.XLOOKUP($C9723,'1.PrepList'!$I$2:$I$1500,'1.PrepList'!$K$2:$K$1500,"")&amp;"",""))</f>
        <v/>
      </c>
      <c r="H9723" s="644" t="str">
        <f>IF($C9723="","",IFERROR(IF(_xlfn.XLOOKUP($C9723,tbl_StartedStatus[Bold ID],tbl_StartedStatus[Started])="Started","Yes",IF(_xlfn.XLOOKUP($C9723,tbl_StartedStatus[Bold ID],tbl_StartedStatus[Started])="No Show","No Show","")),""))</f>
        <v/>
      </c>
    </row>
    <row r="9724" spans="1:8" ht="15" customHeight="1" thickBot="1">
      <c r="A9724" s="38" t="str">
        <f>IF($C9724="","",IFERROR(_xlfn.XLOOKUP($C9724,'1.PrepList'!$I$2:$I$1500,'1.PrepList'!$G$2:$G$1500,"")&amp;"",""))</f>
        <v/>
      </c>
      <c r="B9724" s="638" t="str">
        <f>IF($C9724="","",IFERROR(_xlfn.XLOOKUP($C9724,'1.PrepList'!$I$2:$I$1500,'1.PrepList'!$H$2:$H$1500,"")&amp;"",""))</f>
        <v/>
      </c>
      <c r="D9724" s="638" t="str">
        <f>IF($C9724="","",IFERROR(_xlfn.XLOOKUP($C9724,'1.PrepList'!$I$2:$I$1500,'1.PrepList'!$J$2:$J$1500,"")&amp;"",""))</f>
        <v/>
      </c>
      <c r="E9724" s="638" t="str">
        <f>IF($C9724="","",IFERROR(_xlfn.XLOOKUP($C9724,'1.PrepList'!$I$2:$I$1500,'1.PrepList'!$N$2:$N$1500,"")&amp;"",""))</f>
        <v/>
      </c>
      <c r="F9724" s="638" t="str">
        <f>IF($C9724="","",IFERROR(_xlfn.XLOOKUP($C9724,'1.PrepList'!$I$2:$I$1500,'1.PrepList'!$K$2:$K$1500,"")&amp;"",""))</f>
        <v/>
      </c>
      <c r="H9724" s="644" t="str">
        <f>IF($C9724="","",IFERROR(IF(_xlfn.XLOOKUP($C9724,tbl_StartedStatus[Bold ID],tbl_StartedStatus[Started])="Started","Yes",IF(_xlfn.XLOOKUP($C9724,tbl_StartedStatus[Bold ID],tbl_StartedStatus[Started])="No Show","No Show","")),""))</f>
        <v/>
      </c>
    </row>
    <row r="9725" spans="1:8" ht="15" customHeight="1" thickBot="1">
      <c r="A9725" s="38" t="str">
        <f>IF($C9725="","",IFERROR(_xlfn.XLOOKUP($C9725,'1.PrepList'!$I$2:$I$1500,'1.PrepList'!$G$2:$G$1500,"")&amp;"",""))</f>
        <v/>
      </c>
      <c r="B9725" s="638" t="str">
        <f>IF($C9725="","",IFERROR(_xlfn.XLOOKUP($C9725,'1.PrepList'!$I$2:$I$1500,'1.PrepList'!$H$2:$H$1500,"")&amp;"",""))</f>
        <v/>
      </c>
      <c r="D9725" s="638" t="str">
        <f>IF($C9725="","",IFERROR(_xlfn.XLOOKUP($C9725,'1.PrepList'!$I$2:$I$1500,'1.PrepList'!$J$2:$J$1500,"")&amp;"",""))</f>
        <v/>
      </c>
      <c r="E9725" s="638" t="str">
        <f>IF($C9725="","",IFERROR(_xlfn.XLOOKUP($C9725,'1.PrepList'!$I$2:$I$1500,'1.PrepList'!$N$2:$N$1500,"")&amp;"",""))</f>
        <v/>
      </c>
      <c r="F9725" s="638" t="str">
        <f>IF($C9725="","",IFERROR(_xlfn.XLOOKUP($C9725,'1.PrepList'!$I$2:$I$1500,'1.PrepList'!$K$2:$K$1500,"")&amp;"",""))</f>
        <v/>
      </c>
      <c r="H9725" s="644" t="str">
        <f>IF($C9725="","",IFERROR(IF(_xlfn.XLOOKUP($C9725,tbl_StartedStatus[Bold ID],tbl_StartedStatus[Started])="Started","Yes",IF(_xlfn.XLOOKUP($C9725,tbl_StartedStatus[Bold ID],tbl_StartedStatus[Started])="No Show","No Show","")),""))</f>
        <v/>
      </c>
    </row>
    <row r="9726" spans="1:8" ht="15" customHeight="1" thickBot="1">
      <c r="A9726" s="38" t="str">
        <f>IF($C9726="","",IFERROR(_xlfn.XLOOKUP($C9726,'1.PrepList'!$I$2:$I$1500,'1.PrepList'!$G$2:$G$1500,"")&amp;"",""))</f>
        <v/>
      </c>
      <c r="B9726" s="638" t="str">
        <f>IF($C9726="","",IFERROR(_xlfn.XLOOKUP($C9726,'1.PrepList'!$I$2:$I$1500,'1.PrepList'!$H$2:$H$1500,"")&amp;"",""))</f>
        <v/>
      </c>
      <c r="D9726" s="638" t="str">
        <f>IF($C9726="","",IFERROR(_xlfn.XLOOKUP($C9726,'1.PrepList'!$I$2:$I$1500,'1.PrepList'!$J$2:$J$1500,"")&amp;"",""))</f>
        <v/>
      </c>
      <c r="E9726" s="638" t="str">
        <f>IF($C9726="","",IFERROR(_xlfn.XLOOKUP($C9726,'1.PrepList'!$I$2:$I$1500,'1.PrepList'!$N$2:$N$1500,"")&amp;"",""))</f>
        <v/>
      </c>
      <c r="F9726" s="638" t="str">
        <f>IF($C9726="","",IFERROR(_xlfn.XLOOKUP($C9726,'1.PrepList'!$I$2:$I$1500,'1.PrepList'!$K$2:$K$1500,"")&amp;"",""))</f>
        <v/>
      </c>
      <c r="H9726" s="644" t="str">
        <f>IF($C9726="","",IFERROR(IF(_xlfn.XLOOKUP($C9726,tbl_StartedStatus[Bold ID],tbl_StartedStatus[Started])="Started","Yes",IF(_xlfn.XLOOKUP($C9726,tbl_StartedStatus[Bold ID],tbl_StartedStatus[Started])="No Show","No Show","")),""))</f>
        <v/>
      </c>
    </row>
    <row r="9727" spans="1:8" ht="15" customHeight="1" thickBot="1">
      <c r="A9727" s="38" t="str">
        <f>IF($C9727="","",IFERROR(_xlfn.XLOOKUP($C9727,'1.PrepList'!$I$2:$I$1500,'1.PrepList'!$G$2:$G$1500,"")&amp;"",""))</f>
        <v/>
      </c>
      <c r="B9727" s="638" t="str">
        <f>IF($C9727="","",IFERROR(_xlfn.XLOOKUP($C9727,'1.PrepList'!$I$2:$I$1500,'1.PrepList'!$H$2:$H$1500,"")&amp;"",""))</f>
        <v/>
      </c>
      <c r="D9727" s="638" t="str">
        <f>IF($C9727="","",IFERROR(_xlfn.XLOOKUP($C9727,'1.PrepList'!$I$2:$I$1500,'1.PrepList'!$J$2:$J$1500,"")&amp;"",""))</f>
        <v/>
      </c>
      <c r="E9727" s="638" t="str">
        <f>IF($C9727="","",IFERROR(_xlfn.XLOOKUP($C9727,'1.PrepList'!$I$2:$I$1500,'1.PrepList'!$N$2:$N$1500,"")&amp;"",""))</f>
        <v/>
      </c>
      <c r="F9727" s="638" t="str">
        <f>IF($C9727="","",IFERROR(_xlfn.XLOOKUP($C9727,'1.PrepList'!$I$2:$I$1500,'1.PrepList'!$K$2:$K$1500,"")&amp;"",""))</f>
        <v/>
      </c>
      <c r="H9727" s="644" t="str">
        <f>IF($C9727="","",IFERROR(IF(_xlfn.XLOOKUP($C9727,tbl_StartedStatus[Bold ID],tbl_StartedStatus[Started])="Started","Yes",IF(_xlfn.XLOOKUP($C9727,tbl_StartedStatus[Bold ID],tbl_StartedStatus[Started])="No Show","No Show","")),""))</f>
        <v/>
      </c>
    </row>
    <row r="9728" spans="1:8" ht="15" customHeight="1" thickBot="1">
      <c r="A9728" s="38" t="str">
        <f>IF($C9728="","",IFERROR(_xlfn.XLOOKUP($C9728,'1.PrepList'!$I$2:$I$1500,'1.PrepList'!$G$2:$G$1500,"")&amp;"",""))</f>
        <v/>
      </c>
      <c r="B9728" s="638" t="str">
        <f>IF($C9728="","",IFERROR(_xlfn.XLOOKUP($C9728,'1.PrepList'!$I$2:$I$1500,'1.PrepList'!$H$2:$H$1500,"")&amp;"",""))</f>
        <v/>
      </c>
      <c r="D9728" s="638" t="str">
        <f>IF($C9728="","",IFERROR(_xlfn.XLOOKUP($C9728,'1.PrepList'!$I$2:$I$1500,'1.PrepList'!$J$2:$J$1500,"")&amp;"",""))</f>
        <v/>
      </c>
      <c r="E9728" s="638" t="str">
        <f>IF($C9728="","",IFERROR(_xlfn.XLOOKUP($C9728,'1.PrepList'!$I$2:$I$1500,'1.PrepList'!$N$2:$N$1500,"")&amp;"",""))</f>
        <v/>
      </c>
      <c r="F9728" s="638" t="str">
        <f>IF($C9728="","",IFERROR(_xlfn.XLOOKUP($C9728,'1.PrepList'!$I$2:$I$1500,'1.PrepList'!$K$2:$K$1500,"")&amp;"",""))</f>
        <v/>
      </c>
      <c r="H9728" s="644" t="str">
        <f>IF($C9728="","",IFERROR(IF(_xlfn.XLOOKUP($C9728,tbl_StartedStatus[Bold ID],tbl_StartedStatus[Started])="Started","Yes",IF(_xlfn.XLOOKUP($C9728,tbl_StartedStatus[Bold ID],tbl_StartedStatus[Started])="No Show","No Show","")),""))</f>
        <v/>
      </c>
    </row>
    <row r="9729" spans="1:8" ht="15" customHeight="1" thickBot="1">
      <c r="A9729" s="38" t="str">
        <f>IF($C9729="","",IFERROR(_xlfn.XLOOKUP($C9729,'1.PrepList'!$I$2:$I$1500,'1.PrepList'!$G$2:$G$1500,"")&amp;"",""))</f>
        <v/>
      </c>
      <c r="B9729" s="638" t="str">
        <f>IF($C9729="","",IFERROR(_xlfn.XLOOKUP($C9729,'1.PrepList'!$I$2:$I$1500,'1.PrepList'!$H$2:$H$1500,"")&amp;"",""))</f>
        <v/>
      </c>
      <c r="D9729" s="638" t="str">
        <f>IF($C9729="","",IFERROR(_xlfn.XLOOKUP($C9729,'1.PrepList'!$I$2:$I$1500,'1.PrepList'!$J$2:$J$1500,"")&amp;"",""))</f>
        <v/>
      </c>
      <c r="E9729" s="638" t="str">
        <f>IF($C9729="","",IFERROR(_xlfn.XLOOKUP($C9729,'1.PrepList'!$I$2:$I$1500,'1.PrepList'!$N$2:$N$1500,"")&amp;"",""))</f>
        <v/>
      </c>
      <c r="F9729" s="638" t="str">
        <f>IF($C9729="","",IFERROR(_xlfn.XLOOKUP($C9729,'1.PrepList'!$I$2:$I$1500,'1.PrepList'!$K$2:$K$1500,"")&amp;"",""))</f>
        <v/>
      </c>
      <c r="H9729" s="644" t="str">
        <f>IF($C9729="","",IFERROR(IF(_xlfn.XLOOKUP($C9729,tbl_StartedStatus[Bold ID],tbl_StartedStatus[Started])="Started","Yes",IF(_xlfn.XLOOKUP($C9729,tbl_StartedStatus[Bold ID],tbl_StartedStatus[Started])="No Show","No Show","")),""))</f>
        <v/>
      </c>
    </row>
    <row r="9730" spans="1:8" ht="15" customHeight="1" thickBot="1">
      <c r="A9730" s="38" t="str">
        <f>IF($C9730="","",IFERROR(_xlfn.XLOOKUP($C9730,'1.PrepList'!$I$2:$I$1500,'1.PrepList'!$G$2:$G$1500,"")&amp;"",""))</f>
        <v/>
      </c>
      <c r="B9730" s="638" t="str">
        <f>IF($C9730="","",IFERROR(_xlfn.XLOOKUP($C9730,'1.PrepList'!$I$2:$I$1500,'1.PrepList'!$H$2:$H$1500,"")&amp;"",""))</f>
        <v/>
      </c>
      <c r="D9730" s="638" t="str">
        <f>IF($C9730="","",IFERROR(_xlfn.XLOOKUP($C9730,'1.PrepList'!$I$2:$I$1500,'1.PrepList'!$J$2:$J$1500,"")&amp;"",""))</f>
        <v/>
      </c>
      <c r="E9730" s="638" t="str">
        <f>IF($C9730="","",IFERROR(_xlfn.XLOOKUP($C9730,'1.PrepList'!$I$2:$I$1500,'1.PrepList'!$N$2:$N$1500,"")&amp;"",""))</f>
        <v/>
      </c>
      <c r="F9730" s="638" t="str">
        <f>IF($C9730="","",IFERROR(_xlfn.XLOOKUP($C9730,'1.PrepList'!$I$2:$I$1500,'1.PrepList'!$K$2:$K$1500,"")&amp;"",""))</f>
        <v/>
      </c>
      <c r="H9730" s="644" t="str">
        <f>IF($C9730="","",IFERROR(IF(_xlfn.XLOOKUP($C9730,tbl_StartedStatus[Bold ID],tbl_StartedStatus[Started])="Started","Yes",IF(_xlfn.XLOOKUP($C9730,tbl_StartedStatus[Bold ID],tbl_StartedStatus[Started])="No Show","No Show","")),""))</f>
        <v/>
      </c>
    </row>
    <row r="9731" spans="1:8" ht="15" customHeight="1" thickBot="1">
      <c r="A9731" s="38" t="str">
        <f>IF($C9731="","",IFERROR(_xlfn.XLOOKUP($C9731,'1.PrepList'!$I$2:$I$1500,'1.PrepList'!$G$2:$G$1500,"")&amp;"",""))</f>
        <v/>
      </c>
      <c r="B9731" s="638" t="str">
        <f>IF($C9731="","",IFERROR(_xlfn.XLOOKUP($C9731,'1.PrepList'!$I$2:$I$1500,'1.PrepList'!$H$2:$H$1500,"")&amp;"",""))</f>
        <v/>
      </c>
      <c r="D9731" s="638" t="str">
        <f>IF($C9731="","",IFERROR(_xlfn.XLOOKUP($C9731,'1.PrepList'!$I$2:$I$1500,'1.PrepList'!$J$2:$J$1500,"")&amp;"",""))</f>
        <v/>
      </c>
      <c r="E9731" s="638" t="str">
        <f>IF($C9731="","",IFERROR(_xlfn.XLOOKUP($C9731,'1.PrepList'!$I$2:$I$1500,'1.PrepList'!$N$2:$N$1500,"")&amp;"",""))</f>
        <v/>
      </c>
      <c r="F9731" s="638" t="str">
        <f>IF($C9731="","",IFERROR(_xlfn.XLOOKUP($C9731,'1.PrepList'!$I$2:$I$1500,'1.PrepList'!$K$2:$K$1500,"")&amp;"",""))</f>
        <v/>
      </c>
      <c r="H9731" s="644" t="str">
        <f>IF($C9731="","",IFERROR(IF(_xlfn.XLOOKUP($C9731,tbl_StartedStatus[Bold ID],tbl_StartedStatus[Started])="Started","Yes",IF(_xlfn.XLOOKUP($C9731,tbl_StartedStatus[Bold ID],tbl_StartedStatus[Started])="No Show","No Show","")),""))</f>
        <v/>
      </c>
    </row>
    <row r="9732" spans="1:8" ht="15" customHeight="1" thickBot="1">
      <c r="A9732" s="38" t="str">
        <f>IF($C9732="","",IFERROR(_xlfn.XLOOKUP($C9732,'1.PrepList'!$I$2:$I$1500,'1.PrepList'!$G$2:$G$1500,"")&amp;"",""))</f>
        <v/>
      </c>
      <c r="B9732" s="638" t="str">
        <f>IF($C9732="","",IFERROR(_xlfn.XLOOKUP($C9732,'1.PrepList'!$I$2:$I$1500,'1.PrepList'!$H$2:$H$1500,"")&amp;"",""))</f>
        <v/>
      </c>
      <c r="D9732" s="638" t="str">
        <f>IF($C9732="","",IFERROR(_xlfn.XLOOKUP($C9732,'1.PrepList'!$I$2:$I$1500,'1.PrepList'!$J$2:$J$1500,"")&amp;"",""))</f>
        <v/>
      </c>
      <c r="E9732" s="638" t="str">
        <f>IF($C9732="","",IFERROR(_xlfn.XLOOKUP($C9732,'1.PrepList'!$I$2:$I$1500,'1.PrepList'!$N$2:$N$1500,"")&amp;"",""))</f>
        <v/>
      </c>
      <c r="F9732" s="638" t="str">
        <f>IF($C9732="","",IFERROR(_xlfn.XLOOKUP($C9732,'1.PrepList'!$I$2:$I$1500,'1.PrepList'!$K$2:$K$1500,"")&amp;"",""))</f>
        <v/>
      </c>
      <c r="H9732" s="644" t="str">
        <f>IF($C9732="","",IFERROR(IF(_xlfn.XLOOKUP($C9732,tbl_StartedStatus[Bold ID],tbl_StartedStatus[Started])="Started","Yes",IF(_xlfn.XLOOKUP($C9732,tbl_StartedStatus[Bold ID],tbl_StartedStatus[Started])="No Show","No Show","")),""))</f>
        <v/>
      </c>
    </row>
    <row r="9733" spans="1:8" ht="15" customHeight="1" thickBot="1">
      <c r="A9733" s="38" t="str">
        <f>IF($C9733="","",IFERROR(_xlfn.XLOOKUP($C9733,'1.PrepList'!$I$2:$I$1500,'1.PrepList'!$G$2:$G$1500,"")&amp;"",""))</f>
        <v/>
      </c>
      <c r="B9733" s="638" t="str">
        <f>IF($C9733="","",IFERROR(_xlfn.XLOOKUP($C9733,'1.PrepList'!$I$2:$I$1500,'1.PrepList'!$H$2:$H$1500,"")&amp;"",""))</f>
        <v/>
      </c>
      <c r="D9733" s="638" t="str">
        <f>IF($C9733="","",IFERROR(_xlfn.XLOOKUP($C9733,'1.PrepList'!$I$2:$I$1500,'1.PrepList'!$J$2:$J$1500,"")&amp;"",""))</f>
        <v/>
      </c>
      <c r="E9733" s="638" t="str">
        <f>IF($C9733="","",IFERROR(_xlfn.XLOOKUP($C9733,'1.PrepList'!$I$2:$I$1500,'1.PrepList'!$N$2:$N$1500,"")&amp;"",""))</f>
        <v/>
      </c>
      <c r="F9733" s="638" t="str">
        <f>IF($C9733="","",IFERROR(_xlfn.XLOOKUP($C9733,'1.PrepList'!$I$2:$I$1500,'1.PrepList'!$K$2:$K$1500,"")&amp;"",""))</f>
        <v/>
      </c>
      <c r="H9733" s="644" t="str">
        <f>IF($C9733="","",IFERROR(IF(_xlfn.XLOOKUP($C9733,tbl_StartedStatus[Bold ID],tbl_StartedStatus[Started])="Started","Yes",IF(_xlfn.XLOOKUP($C9733,tbl_StartedStatus[Bold ID],tbl_StartedStatus[Started])="No Show","No Show","")),""))</f>
        <v/>
      </c>
    </row>
    <row r="9734" spans="1:8" ht="15" customHeight="1" thickBot="1">
      <c r="A9734" s="38" t="str">
        <f>IF($C9734="","",IFERROR(_xlfn.XLOOKUP($C9734,'1.PrepList'!$I$2:$I$1500,'1.PrepList'!$G$2:$G$1500,"")&amp;"",""))</f>
        <v/>
      </c>
      <c r="B9734" s="638" t="str">
        <f>IF($C9734="","",IFERROR(_xlfn.XLOOKUP($C9734,'1.PrepList'!$I$2:$I$1500,'1.PrepList'!$H$2:$H$1500,"")&amp;"",""))</f>
        <v/>
      </c>
      <c r="D9734" s="638" t="str">
        <f>IF($C9734="","",IFERROR(_xlfn.XLOOKUP($C9734,'1.PrepList'!$I$2:$I$1500,'1.PrepList'!$J$2:$J$1500,"")&amp;"",""))</f>
        <v/>
      </c>
      <c r="E9734" s="638" t="str">
        <f>IF($C9734="","",IFERROR(_xlfn.XLOOKUP($C9734,'1.PrepList'!$I$2:$I$1500,'1.PrepList'!$N$2:$N$1500,"")&amp;"",""))</f>
        <v/>
      </c>
      <c r="F9734" s="638" t="str">
        <f>IF($C9734="","",IFERROR(_xlfn.XLOOKUP($C9734,'1.PrepList'!$I$2:$I$1500,'1.PrepList'!$K$2:$K$1500,"")&amp;"",""))</f>
        <v/>
      </c>
      <c r="H9734" s="644" t="str">
        <f>IF($C9734="","",IFERROR(IF(_xlfn.XLOOKUP($C9734,tbl_StartedStatus[Bold ID],tbl_StartedStatus[Started])="Started","Yes",IF(_xlfn.XLOOKUP($C9734,tbl_StartedStatus[Bold ID],tbl_StartedStatus[Started])="No Show","No Show","")),""))</f>
        <v/>
      </c>
    </row>
    <row r="9735" spans="1:8" ht="15" customHeight="1" thickBot="1">
      <c r="A9735" s="38" t="str">
        <f>IF($C9735="","",IFERROR(_xlfn.XLOOKUP($C9735,'1.PrepList'!$I$2:$I$1500,'1.PrepList'!$G$2:$G$1500,"")&amp;"",""))</f>
        <v/>
      </c>
      <c r="B9735" s="638" t="str">
        <f>IF($C9735="","",IFERROR(_xlfn.XLOOKUP($C9735,'1.PrepList'!$I$2:$I$1500,'1.PrepList'!$H$2:$H$1500,"")&amp;"",""))</f>
        <v/>
      </c>
      <c r="D9735" s="638" t="str">
        <f>IF($C9735="","",IFERROR(_xlfn.XLOOKUP($C9735,'1.PrepList'!$I$2:$I$1500,'1.PrepList'!$J$2:$J$1500,"")&amp;"",""))</f>
        <v/>
      </c>
      <c r="E9735" s="638" t="str">
        <f>IF($C9735="","",IFERROR(_xlfn.XLOOKUP($C9735,'1.PrepList'!$I$2:$I$1500,'1.PrepList'!$N$2:$N$1500,"")&amp;"",""))</f>
        <v/>
      </c>
      <c r="F9735" s="638" t="str">
        <f>IF($C9735="","",IFERROR(_xlfn.XLOOKUP($C9735,'1.PrepList'!$I$2:$I$1500,'1.PrepList'!$K$2:$K$1500,"")&amp;"",""))</f>
        <v/>
      </c>
      <c r="H9735" s="644" t="str">
        <f>IF($C9735="","",IFERROR(IF(_xlfn.XLOOKUP($C9735,tbl_StartedStatus[Bold ID],tbl_StartedStatus[Started])="Started","Yes",IF(_xlfn.XLOOKUP($C9735,tbl_StartedStatus[Bold ID],tbl_StartedStatus[Started])="No Show","No Show","")),""))</f>
        <v/>
      </c>
    </row>
    <row r="9736" spans="1:8" ht="15" customHeight="1" thickBot="1">
      <c r="A9736" s="38" t="str">
        <f>IF($C9736="","",IFERROR(_xlfn.XLOOKUP($C9736,'1.PrepList'!$I$2:$I$1500,'1.PrepList'!$G$2:$G$1500,"")&amp;"",""))</f>
        <v/>
      </c>
      <c r="B9736" s="638" t="str">
        <f>IF($C9736="","",IFERROR(_xlfn.XLOOKUP($C9736,'1.PrepList'!$I$2:$I$1500,'1.PrepList'!$H$2:$H$1500,"")&amp;"",""))</f>
        <v/>
      </c>
      <c r="D9736" s="638" t="str">
        <f>IF($C9736="","",IFERROR(_xlfn.XLOOKUP($C9736,'1.PrepList'!$I$2:$I$1500,'1.PrepList'!$J$2:$J$1500,"")&amp;"",""))</f>
        <v/>
      </c>
      <c r="E9736" s="638" t="str">
        <f>IF($C9736="","",IFERROR(_xlfn.XLOOKUP($C9736,'1.PrepList'!$I$2:$I$1500,'1.PrepList'!$N$2:$N$1500,"")&amp;"",""))</f>
        <v/>
      </c>
      <c r="F9736" s="638" t="str">
        <f>IF($C9736="","",IFERROR(_xlfn.XLOOKUP($C9736,'1.PrepList'!$I$2:$I$1500,'1.PrepList'!$K$2:$K$1500,"")&amp;"",""))</f>
        <v/>
      </c>
      <c r="H9736" s="644" t="str">
        <f>IF($C9736="","",IFERROR(IF(_xlfn.XLOOKUP($C9736,tbl_StartedStatus[Bold ID],tbl_StartedStatus[Started])="Started","Yes",IF(_xlfn.XLOOKUP($C9736,tbl_StartedStatus[Bold ID],tbl_StartedStatus[Started])="No Show","No Show","")),""))</f>
        <v/>
      </c>
    </row>
    <row r="9737" spans="1:8" ht="15" customHeight="1" thickBot="1">
      <c r="A9737" s="38" t="str">
        <f>IF($C9737="","",IFERROR(_xlfn.XLOOKUP($C9737,'1.PrepList'!$I$2:$I$1500,'1.PrepList'!$G$2:$G$1500,"")&amp;"",""))</f>
        <v/>
      </c>
      <c r="B9737" s="638" t="str">
        <f>IF($C9737="","",IFERROR(_xlfn.XLOOKUP($C9737,'1.PrepList'!$I$2:$I$1500,'1.PrepList'!$H$2:$H$1500,"")&amp;"",""))</f>
        <v/>
      </c>
      <c r="D9737" s="638" t="str">
        <f>IF($C9737="","",IFERROR(_xlfn.XLOOKUP($C9737,'1.PrepList'!$I$2:$I$1500,'1.PrepList'!$J$2:$J$1500,"")&amp;"",""))</f>
        <v/>
      </c>
      <c r="E9737" s="638" t="str">
        <f>IF($C9737="","",IFERROR(_xlfn.XLOOKUP($C9737,'1.PrepList'!$I$2:$I$1500,'1.PrepList'!$N$2:$N$1500,"")&amp;"",""))</f>
        <v/>
      </c>
      <c r="F9737" s="638" t="str">
        <f>IF($C9737="","",IFERROR(_xlfn.XLOOKUP($C9737,'1.PrepList'!$I$2:$I$1500,'1.PrepList'!$K$2:$K$1500,"")&amp;"",""))</f>
        <v/>
      </c>
      <c r="H9737" s="644" t="str">
        <f>IF($C9737="","",IFERROR(IF(_xlfn.XLOOKUP($C9737,tbl_StartedStatus[Bold ID],tbl_StartedStatus[Started])="Started","Yes",IF(_xlfn.XLOOKUP($C9737,tbl_StartedStatus[Bold ID],tbl_StartedStatus[Started])="No Show","No Show","")),""))</f>
        <v/>
      </c>
    </row>
    <row r="9738" spans="1:8" ht="15" customHeight="1" thickBot="1">
      <c r="A9738" s="38" t="str">
        <f>IF($C9738="","",IFERROR(_xlfn.XLOOKUP($C9738,'1.PrepList'!$I$2:$I$1500,'1.PrepList'!$G$2:$G$1500,"")&amp;"",""))</f>
        <v/>
      </c>
      <c r="B9738" s="638" t="str">
        <f>IF($C9738="","",IFERROR(_xlfn.XLOOKUP($C9738,'1.PrepList'!$I$2:$I$1500,'1.PrepList'!$H$2:$H$1500,"")&amp;"",""))</f>
        <v/>
      </c>
      <c r="D9738" s="638" t="str">
        <f>IF($C9738="","",IFERROR(_xlfn.XLOOKUP($C9738,'1.PrepList'!$I$2:$I$1500,'1.PrepList'!$J$2:$J$1500,"")&amp;"",""))</f>
        <v/>
      </c>
      <c r="E9738" s="638" t="str">
        <f>IF($C9738="","",IFERROR(_xlfn.XLOOKUP($C9738,'1.PrepList'!$I$2:$I$1500,'1.PrepList'!$N$2:$N$1500,"")&amp;"",""))</f>
        <v/>
      </c>
      <c r="F9738" s="638" t="str">
        <f>IF($C9738="","",IFERROR(_xlfn.XLOOKUP($C9738,'1.PrepList'!$I$2:$I$1500,'1.PrepList'!$K$2:$K$1500,"")&amp;"",""))</f>
        <v/>
      </c>
      <c r="H9738" s="644" t="str">
        <f>IF($C9738="","",IFERROR(IF(_xlfn.XLOOKUP($C9738,tbl_StartedStatus[Bold ID],tbl_StartedStatus[Started])="Started","Yes",IF(_xlfn.XLOOKUP($C9738,tbl_StartedStatus[Bold ID],tbl_StartedStatus[Started])="No Show","No Show","")),""))</f>
        <v/>
      </c>
    </row>
    <row r="9739" spans="1:8" ht="15" customHeight="1" thickBot="1">
      <c r="A9739" s="38" t="str">
        <f>IF($C9739="","",IFERROR(_xlfn.XLOOKUP($C9739,'1.PrepList'!$I$2:$I$1500,'1.PrepList'!$G$2:$G$1500,"")&amp;"",""))</f>
        <v/>
      </c>
      <c r="B9739" s="638" t="str">
        <f>IF($C9739="","",IFERROR(_xlfn.XLOOKUP($C9739,'1.PrepList'!$I$2:$I$1500,'1.PrepList'!$H$2:$H$1500,"")&amp;"",""))</f>
        <v/>
      </c>
      <c r="D9739" s="638" t="str">
        <f>IF($C9739="","",IFERROR(_xlfn.XLOOKUP($C9739,'1.PrepList'!$I$2:$I$1500,'1.PrepList'!$J$2:$J$1500,"")&amp;"",""))</f>
        <v/>
      </c>
      <c r="E9739" s="638" t="str">
        <f>IF($C9739="","",IFERROR(_xlfn.XLOOKUP($C9739,'1.PrepList'!$I$2:$I$1500,'1.PrepList'!$N$2:$N$1500,"")&amp;"",""))</f>
        <v/>
      </c>
      <c r="F9739" s="638" t="str">
        <f>IF($C9739="","",IFERROR(_xlfn.XLOOKUP($C9739,'1.PrepList'!$I$2:$I$1500,'1.PrepList'!$K$2:$K$1500,"")&amp;"",""))</f>
        <v/>
      </c>
      <c r="H9739" s="644" t="str">
        <f>IF($C9739="","",IFERROR(IF(_xlfn.XLOOKUP($C9739,tbl_StartedStatus[Bold ID],tbl_StartedStatus[Started])="Started","Yes",IF(_xlfn.XLOOKUP($C9739,tbl_StartedStatus[Bold ID],tbl_StartedStatus[Started])="No Show","No Show","")),""))</f>
        <v/>
      </c>
    </row>
    <row r="9740" spans="1:8" ht="15" customHeight="1" thickBot="1">
      <c r="A9740" s="38" t="str">
        <f>IF($C9740="","",IFERROR(_xlfn.XLOOKUP($C9740,'1.PrepList'!$I$2:$I$1500,'1.PrepList'!$G$2:$G$1500,"")&amp;"",""))</f>
        <v/>
      </c>
      <c r="B9740" s="638" t="str">
        <f>IF($C9740="","",IFERROR(_xlfn.XLOOKUP($C9740,'1.PrepList'!$I$2:$I$1500,'1.PrepList'!$H$2:$H$1500,"")&amp;"",""))</f>
        <v/>
      </c>
      <c r="D9740" s="638" t="str">
        <f>IF($C9740="","",IFERROR(_xlfn.XLOOKUP($C9740,'1.PrepList'!$I$2:$I$1500,'1.PrepList'!$J$2:$J$1500,"")&amp;"",""))</f>
        <v/>
      </c>
      <c r="E9740" s="638" t="str">
        <f>IF($C9740="","",IFERROR(_xlfn.XLOOKUP($C9740,'1.PrepList'!$I$2:$I$1500,'1.PrepList'!$N$2:$N$1500,"")&amp;"",""))</f>
        <v/>
      </c>
      <c r="F9740" s="638" t="str">
        <f>IF($C9740="","",IFERROR(_xlfn.XLOOKUP($C9740,'1.PrepList'!$I$2:$I$1500,'1.PrepList'!$K$2:$K$1500,"")&amp;"",""))</f>
        <v/>
      </c>
      <c r="H9740" s="644" t="str">
        <f>IF($C9740="","",IFERROR(IF(_xlfn.XLOOKUP($C9740,tbl_StartedStatus[Bold ID],tbl_StartedStatus[Started])="Started","Yes",IF(_xlfn.XLOOKUP($C9740,tbl_StartedStatus[Bold ID],tbl_StartedStatus[Started])="No Show","No Show","")),""))</f>
        <v/>
      </c>
    </row>
    <row r="9741" spans="1:8" ht="15" customHeight="1" thickBot="1">
      <c r="A9741" s="38" t="str">
        <f>IF($C9741="","",IFERROR(_xlfn.XLOOKUP($C9741,'1.PrepList'!$I$2:$I$1500,'1.PrepList'!$G$2:$G$1500,"")&amp;"",""))</f>
        <v/>
      </c>
      <c r="B9741" s="638" t="str">
        <f>IF($C9741="","",IFERROR(_xlfn.XLOOKUP($C9741,'1.PrepList'!$I$2:$I$1500,'1.PrepList'!$H$2:$H$1500,"")&amp;"",""))</f>
        <v/>
      </c>
      <c r="D9741" s="638" t="str">
        <f>IF($C9741="","",IFERROR(_xlfn.XLOOKUP($C9741,'1.PrepList'!$I$2:$I$1500,'1.PrepList'!$J$2:$J$1500,"")&amp;"",""))</f>
        <v/>
      </c>
      <c r="E9741" s="638" t="str">
        <f>IF($C9741="","",IFERROR(_xlfn.XLOOKUP($C9741,'1.PrepList'!$I$2:$I$1500,'1.PrepList'!$N$2:$N$1500,"")&amp;"",""))</f>
        <v/>
      </c>
      <c r="F9741" s="638" t="str">
        <f>IF($C9741="","",IFERROR(_xlfn.XLOOKUP($C9741,'1.PrepList'!$I$2:$I$1500,'1.PrepList'!$K$2:$K$1500,"")&amp;"",""))</f>
        <v/>
      </c>
      <c r="H9741" s="644" t="str">
        <f>IF($C9741="","",IFERROR(IF(_xlfn.XLOOKUP($C9741,tbl_StartedStatus[Bold ID],tbl_StartedStatus[Started])="Started","Yes",IF(_xlfn.XLOOKUP($C9741,tbl_StartedStatus[Bold ID],tbl_StartedStatus[Started])="No Show","No Show","")),""))</f>
        <v/>
      </c>
    </row>
    <row r="9742" spans="1:8" ht="15" customHeight="1" thickBot="1">
      <c r="A9742" s="38" t="str">
        <f>IF($C9742="","",IFERROR(_xlfn.XLOOKUP($C9742,'1.PrepList'!$I$2:$I$1500,'1.PrepList'!$G$2:$G$1500,"")&amp;"",""))</f>
        <v/>
      </c>
      <c r="B9742" s="638" t="str">
        <f>IF($C9742="","",IFERROR(_xlfn.XLOOKUP($C9742,'1.PrepList'!$I$2:$I$1500,'1.PrepList'!$H$2:$H$1500,"")&amp;"",""))</f>
        <v/>
      </c>
      <c r="D9742" s="638" t="str">
        <f>IF($C9742="","",IFERROR(_xlfn.XLOOKUP($C9742,'1.PrepList'!$I$2:$I$1500,'1.PrepList'!$J$2:$J$1500,"")&amp;"",""))</f>
        <v/>
      </c>
      <c r="E9742" s="638" t="str">
        <f>IF($C9742="","",IFERROR(_xlfn.XLOOKUP($C9742,'1.PrepList'!$I$2:$I$1500,'1.PrepList'!$N$2:$N$1500,"")&amp;"",""))</f>
        <v/>
      </c>
      <c r="F9742" s="638" t="str">
        <f>IF($C9742="","",IFERROR(_xlfn.XLOOKUP($C9742,'1.PrepList'!$I$2:$I$1500,'1.PrepList'!$K$2:$K$1500,"")&amp;"",""))</f>
        <v/>
      </c>
      <c r="H9742" s="644" t="str">
        <f>IF($C9742="","",IFERROR(IF(_xlfn.XLOOKUP($C9742,tbl_StartedStatus[Bold ID],tbl_StartedStatus[Started])="Started","Yes",IF(_xlfn.XLOOKUP($C9742,tbl_StartedStatus[Bold ID],tbl_StartedStatus[Started])="No Show","No Show","")),""))</f>
        <v/>
      </c>
    </row>
    <row r="9743" spans="1:8" ht="15" customHeight="1" thickBot="1">
      <c r="A9743" s="38" t="str">
        <f>IF($C9743="","",IFERROR(_xlfn.XLOOKUP($C9743,'1.PrepList'!$I$2:$I$1500,'1.PrepList'!$G$2:$G$1500,"")&amp;"",""))</f>
        <v/>
      </c>
      <c r="B9743" s="638" t="str">
        <f>IF($C9743="","",IFERROR(_xlfn.XLOOKUP($C9743,'1.PrepList'!$I$2:$I$1500,'1.PrepList'!$H$2:$H$1500,"")&amp;"",""))</f>
        <v/>
      </c>
      <c r="D9743" s="638" t="str">
        <f>IF($C9743="","",IFERROR(_xlfn.XLOOKUP($C9743,'1.PrepList'!$I$2:$I$1500,'1.PrepList'!$J$2:$J$1500,"")&amp;"",""))</f>
        <v/>
      </c>
      <c r="E9743" s="638" t="str">
        <f>IF($C9743="","",IFERROR(_xlfn.XLOOKUP($C9743,'1.PrepList'!$I$2:$I$1500,'1.PrepList'!$N$2:$N$1500,"")&amp;"",""))</f>
        <v/>
      </c>
      <c r="F9743" s="638" t="str">
        <f>IF($C9743="","",IFERROR(_xlfn.XLOOKUP($C9743,'1.PrepList'!$I$2:$I$1500,'1.PrepList'!$K$2:$K$1500,"")&amp;"",""))</f>
        <v/>
      </c>
      <c r="H9743" s="644" t="str">
        <f>IF($C9743="","",IFERROR(IF(_xlfn.XLOOKUP($C9743,tbl_StartedStatus[Bold ID],tbl_StartedStatus[Started])="Started","Yes",IF(_xlfn.XLOOKUP($C9743,tbl_StartedStatus[Bold ID],tbl_StartedStatus[Started])="No Show","No Show","")),""))</f>
        <v/>
      </c>
    </row>
    <row r="9744" spans="1:8" ht="15" customHeight="1" thickBot="1">
      <c r="A9744" s="38" t="str">
        <f>IF($C9744="","",IFERROR(_xlfn.XLOOKUP($C9744,'1.PrepList'!$I$2:$I$1500,'1.PrepList'!$G$2:$G$1500,"")&amp;"",""))</f>
        <v/>
      </c>
      <c r="B9744" s="638" t="str">
        <f>IF($C9744="","",IFERROR(_xlfn.XLOOKUP($C9744,'1.PrepList'!$I$2:$I$1500,'1.PrepList'!$H$2:$H$1500,"")&amp;"",""))</f>
        <v/>
      </c>
      <c r="D9744" s="638" t="str">
        <f>IF($C9744="","",IFERROR(_xlfn.XLOOKUP($C9744,'1.PrepList'!$I$2:$I$1500,'1.PrepList'!$J$2:$J$1500,"")&amp;"",""))</f>
        <v/>
      </c>
      <c r="E9744" s="638" t="str">
        <f>IF($C9744="","",IFERROR(_xlfn.XLOOKUP($C9744,'1.PrepList'!$I$2:$I$1500,'1.PrepList'!$N$2:$N$1500,"")&amp;"",""))</f>
        <v/>
      </c>
      <c r="F9744" s="638" t="str">
        <f>IF($C9744="","",IFERROR(_xlfn.XLOOKUP($C9744,'1.PrepList'!$I$2:$I$1500,'1.PrepList'!$K$2:$K$1500,"")&amp;"",""))</f>
        <v/>
      </c>
      <c r="H9744" s="644" t="str">
        <f>IF($C9744="","",IFERROR(IF(_xlfn.XLOOKUP($C9744,tbl_StartedStatus[Bold ID],tbl_StartedStatus[Started])="Started","Yes",IF(_xlfn.XLOOKUP($C9744,tbl_StartedStatus[Bold ID],tbl_StartedStatus[Started])="No Show","No Show","")),""))</f>
        <v/>
      </c>
    </row>
    <row r="9745" spans="1:8" ht="15" customHeight="1" thickBot="1">
      <c r="A9745" s="38" t="str">
        <f>IF($C9745="","",IFERROR(_xlfn.XLOOKUP($C9745,'1.PrepList'!$I$2:$I$1500,'1.PrepList'!$G$2:$G$1500,"")&amp;"",""))</f>
        <v/>
      </c>
      <c r="B9745" s="638" t="str">
        <f>IF($C9745="","",IFERROR(_xlfn.XLOOKUP($C9745,'1.PrepList'!$I$2:$I$1500,'1.PrepList'!$H$2:$H$1500,"")&amp;"",""))</f>
        <v/>
      </c>
      <c r="D9745" s="638" t="str">
        <f>IF($C9745="","",IFERROR(_xlfn.XLOOKUP($C9745,'1.PrepList'!$I$2:$I$1500,'1.PrepList'!$J$2:$J$1500,"")&amp;"",""))</f>
        <v/>
      </c>
      <c r="E9745" s="638" t="str">
        <f>IF($C9745="","",IFERROR(_xlfn.XLOOKUP($C9745,'1.PrepList'!$I$2:$I$1500,'1.PrepList'!$N$2:$N$1500,"")&amp;"",""))</f>
        <v/>
      </c>
      <c r="F9745" s="638" t="str">
        <f>IF($C9745="","",IFERROR(_xlfn.XLOOKUP($C9745,'1.PrepList'!$I$2:$I$1500,'1.PrepList'!$K$2:$K$1500,"")&amp;"",""))</f>
        <v/>
      </c>
      <c r="H9745" s="644" t="str">
        <f>IF($C9745="","",IFERROR(IF(_xlfn.XLOOKUP($C9745,tbl_StartedStatus[Bold ID],tbl_StartedStatus[Started])="Started","Yes",IF(_xlfn.XLOOKUP($C9745,tbl_StartedStatus[Bold ID],tbl_StartedStatus[Started])="No Show","No Show","")),""))</f>
        <v/>
      </c>
    </row>
    <row r="9746" spans="1:8" ht="15" customHeight="1" thickBot="1">
      <c r="A9746" s="38" t="str">
        <f>IF($C9746="","",IFERROR(_xlfn.XLOOKUP($C9746,'1.PrepList'!$I$2:$I$1500,'1.PrepList'!$G$2:$G$1500,"")&amp;"",""))</f>
        <v/>
      </c>
      <c r="B9746" s="638" t="str">
        <f>IF($C9746="","",IFERROR(_xlfn.XLOOKUP($C9746,'1.PrepList'!$I$2:$I$1500,'1.PrepList'!$H$2:$H$1500,"")&amp;"",""))</f>
        <v/>
      </c>
      <c r="D9746" s="638" t="str">
        <f>IF($C9746="","",IFERROR(_xlfn.XLOOKUP($C9746,'1.PrepList'!$I$2:$I$1500,'1.PrepList'!$J$2:$J$1500,"")&amp;"",""))</f>
        <v/>
      </c>
      <c r="E9746" s="638" t="str">
        <f>IF($C9746="","",IFERROR(_xlfn.XLOOKUP($C9746,'1.PrepList'!$I$2:$I$1500,'1.PrepList'!$N$2:$N$1500,"")&amp;"",""))</f>
        <v/>
      </c>
      <c r="F9746" s="638" t="str">
        <f>IF($C9746="","",IFERROR(_xlfn.XLOOKUP($C9746,'1.PrepList'!$I$2:$I$1500,'1.PrepList'!$K$2:$K$1500,"")&amp;"",""))</f>
        <v/>
      </c>
      <c r="H9746" s="644" t="str">
        <f>IF($C9746="","",IFERROR(IF(_xlfn.XLOOKUP($C9746,tbl_StartedStatus[Bold ID],tbl_StartedStatus[Started])="Started","Yes",IF(_xlfn.XLOOKUP($C9746,tbl_StartedStatus[Bold ID],tbl_StartedStatus[Started])="No Show","No Show","")),""))</f>
        <v/>
      </c>
    </row>
    <row r="9747" spans="1:8" ht="15" customHeight="1" thickBot="1">
      <c r="A9747" s="38" t="str">
        <f>IF($C9747="","",IFERROR(_xlfn.XLOOKUP($C9747,'1.PrepList'!$I$2:$I$1500,'1.PrepList'!$G$2:$G$1500,"")&amp;"",""))</f>
        <v/>
      </c>
      <c r="B9747" s="638" t="str">
        <f>IF($C9747="","",IFERROR(_xlfn.XLOOKUP($C9747,'1.PrepList'!$I$2:$I$1500,'1.PrepList'!$H$2:$H$1500,"")&amp;"",""))</f>
        <v/>
      </c>
      <c r="D9747" s="638" t="str">
        <f>IF($C9747="","",IFERROR(_xlfn.XLOOKUP($C9747,'1.PrepList'!$I$2:$I$1500,'1.PrepList'!$J$2:$J$1500,"")&amp;"",""))</f>
        <v/>
      </c>
      <c r="E9747" s="638" t="str">
        <f>IF($C9747="","",IFERROR(_xlfn.XLOOKUP($C9747,'1.PrepList'!$I$2:$I$1500,'1.PrepList'!$N$2:$N$1500,"")&amp;"",""))</f>
        <v/>
      </c>
      <c r="F9747" s="638" t="str">
        <f>IF($C9747="","",IFERROR(_xlfn.XLOOKUP($C9747,'1.PrepList'!$I$2:$I$1500,'1.PrepList'!$K$2:$K$1500,"")&amp;"",""))</f>
        <v/>
      </c>
      <c r="H9747" s="644" t="str">
        <f>IF($C9747="","",IFERROR(IF(_xlfn.XLOOKUP($C9747,tbl_StartedStatus[Bold ID],tbl_StartedStatus[Started])="Started","Yes",IF(_xlfn.XLOOKUP($C9747,tbl_StartedStatus[Bold ID],tbl_StartedStatus[Started])="No Show","No Show","")),""))</f>
        <v/>
      </c>
    </row>
    <row r="9748" spans="1:8" ht="15" customHeight="1" thickBot="1">
      <c r="A9748" s="38" t="str">
        <f>IF($C9748="","",IFERROR(_xlfn.XLOOKUP($C9748,'1.PrepList'!$I$2:$I$1500,'1.PrepList'!$G$2:$G$1500,"")&amp;"",""))</f>
        <v/>
      </c>
      <c r="B9748" s="638" t="str">
        <f>IF($C9748="","",IFERROR(_xlfn.XLOOKUP($C9748,'1.PrepList'!$I$2:$I$1500,'1.PrepList'!$H$2:$H$1500,"")&amp;"",""))</f>
        <v/>
      </c>
      <c r="D9748" s="638" t="str">
        <f>IF($C9748="","",IFERROR(_xlfn.XLOOKUP($C9748,'1.PrepList'!$I$2:$I$1500,'1.PrepList'!$J$2:$J$1500,"")&amp;"",""))</f>
        <v/>
      </c>
      <c r="E9748" s="638" t="str">
        <f>IF($C9748="","",IFERROR(_xlfn.XLOOKUP($C9748,'1.PrepList'!$I$2:$I$1500,'1.PrepList'!$N$2:$N$1500,"")&amp;"",""))</f>
        <v/>
      </c>
      <c r="F9748" s="638" t="str">
        <f>IF($C9748="","",IFERROR(_xlfn.XLOOKUP($C9748,'1.PrepList'!$I$2:$I$1500,'1.PrepList'!$K$2:$K$1500,"")&amp;"",""))</f>
        <v/>
      </c>
      <c r="H9748" s="644" t="str">
        <f>IF($C9748="","",IFERROR(IF(_xlfn.XLOOKUP($C9748,tbl_StartedStatus[Bold ID],tbl_StartedStatus[Started])="Started","Yes",IF(_xlfn.XLOOKUP($C9748,tbl_StartedStatus[Bold ID],tbl_StartedStatus[Started])="No Show","No Show","")),""))</f>
        <v/>
      </c>
    </row>
    <row r="9749" spans="1:8" ht="15" customHeight="1" thickBot="1">
      <c r="A9749" s="38" t="str">
        <f>IF($C9749="","",IFERROR(_xlfn.XLOOKUP($C9749,'1.PrepList'!$I$2:$I$1500,'1.PrepList'!$G$2:$G$1500,"")&amp;"",""))</f>
        <v/>
      </c>
      <c r="B9749" s="638" t="str">
        <f>IF($C9749="","",IFERROR(_xlfn.XLOOKUP($C9749,'1.PrepList'!$I$2:$I$1500,'1.PrepList'!$H$2:$H$1500,"")&amp;"",""))</f>
        <v/>
      </c>
      <c r="D9749" s="638" t="str">
        <f>IF($C9749="","",IFERROR(_xlfn.XLOOKUP($C9749,'1.PrepList'!$I$2:$I$1500,'1.PrepList'!$J$2:$J$1500,"")&amp;"",""))</f>
        <v/>
      </c>
      <c r="E9749" s="638" t="str">
        <f>IF($C9749="","",IFERROR(_xlfn.XLOOKUP($C9749,'1.PrepList'!$I$2:$I$1500,'1.PrepList'!$N$2:$N$1500,"")&amp;"",""))</f>
        <v/>
      </c>
      <c r="F9749" s="638" t="str">
        <f>IF($C9749="","",IFERROR(_xlfn.XLOOKUP($C9749,'1.PrepList'!$I$2:$I$1500,'1.PrepList'!$K$2:$K$1500,"")&amp;"",""))</f>
        <v/>
      </c>
      <c r="H9749" s="644" t="str">
        <f>IF($C9749="","",IFERROR(IF(_xlfn.XLOOKUP($C9749,tbl_StartedStatus[Bold ID],tbl_StartedStatus[Started])="Started","Yes",IF(_xlfn.XLOOKUP($C9749,tbl_StartedStatus[Bold ID],tbl_StartedStatus[Started])="No Show","No Show","")),""))</f>
        <v/>
      </c>
    </row>
    <row r="9750" spans="1:8" ht="15" customHeight="1" thickBot="1">
      <c r="A9750" s="38" t="str">
        <f>IF($C9750="","",IFERROR(_xlfn.XLOOKUP($C9750,'1.PrepList'!$I$2:$I$1500,'1.PrepList'!$G$2:$G$1500,"")&amp;"",""))</f>
        <v/>
      </c>
      <c r="B9750" s="638" t="str">
        <f>IF($C9750="","",IFERROR(_xlfn.XLOOKUP($C9750,'1.PrepList'!$I$2:$I$1500,'1.PrepList'!$H$2:$H$1500,"")&amp;"",""))</f>
        <v/>
      </c>
      <c r="D9750" s="638" t="str">
        <f>IF($C9750="","",IFERROR(_xlfn.XLOOKUP($C9750,'1.PrepList'!$I$2:$I$1500,'1.PrepList'!$J$2:$J$1500,"")&amp;"",""))</f>
        <v/>
      </c>
      <c r="E9750" s="638" t="str">
        <f>IF($C9750="","",IFERROR(_xlfn.XLOOKUP($C9750,'1.PrepList'!$I$2:$I$1500,'1.PrepList'!$N$2:$N$1500,"")&amp;"",""))</f>
        <v/>
      </c>
      <c r="F9750" s="638" t="str">
        <f>IF($C9750="","",IFERROR(_xlfn.XLOOKUP($C9750,'1.PrepList'!$I$2:$I$1500,'1.PrepList'!$K$2:$K$1500,"")&amp;"",""))</f>
        <v/>
      </c>
      <c r="H9750" s="644" t="str">
        <f>IF($C9750="","",IFERROR(IF(_xlfn.XLOOKUP($C9750,tbl_StartedStatus[Bold ID],tbl_StartedStatus[Started])="Started","Yes",IF(_xlfn.XLOOKUP($C9750,tbl_StartedStatus[Bold ID],tbl_StartedStatus[Started])="No Show","No Show","")),""))</f>
        <v/>
      </c>
    </row>
    <row r="9751" spans="1:8" ht="15" customHeight="1" thickBot="1">
      <c r="A9751" s="38" t="str">
        <f>IF($C9751="","",IFERROR(_xlfn.XLOOKUP($C9751,'1.PrepList'!$I$2:$I$1500,'1.PrepList'!$G$2:$G$1500,"")&amp;"",""))</f>
        <v/>
      </c>
      <c r="B9751" s="638" t="str">
        <f>IF($C9751="","",IFERROR(_xlfn.XLOOKUP($C9751,'1.PrepList'!$I$2:$I$1500,'1.PrepList'!$H$2:$H$1500,"")&amp;"",""))</f>
        <v/>
      </c>
      <c r="D9751" s="638" t="str">
        <f>IF($C9751="","",IFERROR(_xlfn.XLOOKUP($C9751,'1.PrepList'!$I$2:$I$1500,'1.PrepList'!$J$2:$J$1500,"")&amp;"",""))</f>
        <v/>
      </c>
      <c r="E9751" s="638" t="str">
        <f>IF($C9751="","",IFERROR(_xlfn.XLOOKUP($C9751,'1.PrepList'!$I$2:$I$1500,'1.PrepList'!$N$2:$N$1500,"")&amp;"",""))</f>
        <v/>
      </c>
      <c r="F9751" s="638" t="str">
        <f>IF($C9751="","",IFERROR(_xlfn.XLOOKUP($C9751,'1.PrepList'!$I$2:$I$1500,'1.PrepList'!$K$2:$K$1500,"")&amp;"",""))</f>
        <v/>
      </c>
      <c r="H9751" s="644" t="str">
        <f>IF($C9751="","",IFERROR(IF(_xlfn.XLOOKUP($C9751,tbl_StartedStatus[Bold ID],tbl_StartedStatus[Started])="Started","Yes",IF(_xlfn.XLOOKUP($C9751,tbl_StartedStatus[Bold ID],tbl_StartedStatus[Started])="No Show","No Show","")),""))</f>
        <v/>
      </c>
    </row>
    <row r="9752" spans="1:8" ht="15" customHeight="1" thickBot="1">
      <c r="A9752" s="38" t="str">
        <f>IF($C9752="","",IFERROR(_xlfn.XLOOKUP($C9752,'1.PrepList'!$I$2:$I$1500,'1.PrepList'!$G$2:$G$1500,"")&amp;"",""))</f>
        <v/>
      </c>
      <c r="B9752" s="638" t="str">
        <f>IF($C9752="","",IFERROR(_xlfn.XLOOKUP($C9752,'1.PrepList'!$I$2:$I$1500,'1.PrepList'!$H$2:$H$1500,"")&amp;"",""))</f>
        <v/>
      </c>
      <c r="D9752" s="638" t="str">
        <f>IF($C9752="","",IFERROR(_xlfn.XLOOKUP($C9752,'1.PrepList'!$I$2:$I$1500,'1.PrepList'!$J$2:$J$1500,"")&amp;"",""))</f>
        <v/>
      </c>
      <c r="E9752" s="638" t="str">
        <f>IF($C9752="","",IFERROR(_xlfn.XLOOKUP($C9752,'1.PrepList'!$I$2:$I$1500,'1.PrepList'!$N$2:$N$1500,"")&amp;"",""))</f>
        <v/>
      </c>
      <c r="F9752" s="638" t="str">
        <f>IF($C9752="","",IFERROR(_xlfn.XLOOKUP($C9752,'1.PrepList'!$I$2:$I$1500,'1.PrepList'!$K$2:$K$1500,"")&amp;"",""))</f>
        <v/>
      </c>
      <c r="H9752" s="644" t="str">
        <f>IF($C9752="","",IFERROR(IF(_xlfn.XLOOKUP($C9752,tbl_StartedStatus[Bold ID],tbl_StartedStatus[Started])="Started","Yes",IF(_xlfn.XLOOKUP($C9752,tbl_StartedStatus[Bold ID],tbl_StartedStatus[Started])="No Show","No Show","")),""))</f>
        <v/>
      </c>
    </row>
    <row r="9753" spans="1:8" ht="15" customHeight="1" thickBot="1">
      <c r="A9753" s="38" t="str">
        <f>IF($C9753="","",IFERROR(_xlfn.XLOOKUP($C9753,'1.PrepList'!$I$2:$I$1500,'1.PrepList'!$G$2:$G$1500,"")&amp;"",""))</f>
        <v/>
      </c>
      <c r="B9753" s="638" t="str">
        <f>IF($C9753="","",IFERROR(_xlfn.XLOOKUP($C9753,'1.PrepList'!$I$2:$I$1500,'1.PrepList'!$H$2:$H$1500,"")&amp;"",""))</f>
        <v/>
      </c>
      <c r="D9753" s="638" t="str">
        <f>IF($C9753="","",IFERROR(_xlfn.XLOOKUP($C9753,'1.PrepList'!$I$2:$I$1500,'1.PrepList'!$J$2:$J$1500,"")&amp;"",""))</f>
        <v/>
      </c>
      <c r="E9753" s="638" t="str">
        <f>IF($C9753="","",IFERROR(_xlfn.XLOOKUP($C9753,'1.PrepList'!$I$2:$I$1500,'1.PrepList'!$N$2:$N$1500,"")&amp;"",""))</f>
        <v/>
      </c>
      <c r="F9753" s="638" t="str">
        <f>IF($C9753="","",IFERROR(_xlfn.XLOOKUP($C9753,'1.PrepList'!$I$2:$I$1500,'1.PrepList'!$K$2:$K$1500,"")&amp;"",""))</f>
        <v/>
      </c>
      <c r="H9753" s="644" t="str">
        <f>IF($C9753="","",IFERROR(IF(_xlfn.XLOOKUP($C9753,tbl_StartedStatus[Bold ID],tbl_StartedStatus[Started])="Started","Yes",IF(_xlfn.XLOOKUP($C9753,tbl_StartedStatus[Bold ID],tbl_StartedStatus[Started])="No Show","No Show","")),""))</f>
        <v/>
      </c>
    </row>
    <row r="9754" spans="1:8" ht="15" customHeight="1" thickBot="1">
      <c r="A9754" s="38" t="str">
        <f>IF($C9754="","",IFERROR(_xlfn.XLOOKUP($C9754,'1.PrepList'!$I$2:$I$1500,'1.PrepList'!$G$2:$G$1500,"")&amp;"",""))</f>
        <v/>
      </c>
      <c r="B9754" s="638" t="str">
        <f>IF($C9754="","",IFERROR(_xlfn.XLOOKUP($C9754,'1.PrepList'!$I$2:$I$1500,'1.PrepList'!$H$2:$H$1500,"")&amp;"",""))</f>
        <v/>
      </c>
      <c r="D9754" s="638" t="str">
        <f>IF($C9754="","",IFERROR(_xlfn.XLOOKUP($C9754,'1.PrepList'!$I$2:$I$1500,'1.PrepList'!$J$2:$J$1500,"")&amp;"",""))</f>
        <v/>
      </c>
      <c r="E9754" s="638" t="str">
        <f>IF($C9754="","",IFERROR(_xlfn.XLOOKUP($C9754,'1.PrepList'!$I$2:$I$1500,'1.PrepList'!$N$2:$N$1500,"")&amp;"",""))</f>
        <v/>
      </c>
      <c r="F9754" s="638" t="str">
        <f>IF($C9754="","",IFERROR(_xlfn.XLOOKUP($C9754,'1.PrepList'!$I$2:$I$1500,'1.PrepList'!$K$2:$K$1500,"")&amp;"",""))</f>
        <v/>
      </c>
      <c r="H9754" s="644" t="str">
        <f>IF($C9754="","",IFERROR(IF(_xlfn.XLOOKUP($C9754,tbl_StartedStatus[Bold ID],tbl_StartedStatus[Started])="Started","Yes",IF(_xlfn.XLOOKUP($C9754,tbl_StartedStatus[Bold ID],tbl_StartedStatus[Started])="No Show","No Show","")),""))</f>
        <v/>
      </c>
    </row>
    <row r="9755" spans="1:8" ht="15" customHeight="1" thickBot="1">
      <c r="A9755" s="38" t="str">
        <f>IF($C9755="","",IFERROR(_xlfn.XLOOKUP($C9755,'1.PrepList'!$I$2:$I$1500,'1.PrepList'!$G$2:$G$1500,"")&amp;"",""))</f>
        <v/>
      </c>
      <c r="B9755" s="638" t="str">
        <f>IF($C9755="","",IFERROR(_xlfn.XLOOKUP($C9755,'1.PrepList'!$I$2:$I$1500,'1.PrepList'!$H$2:$H$1500,"")&amp;"",""))</f>
        <v/>
      </c>
      <c r="D9755" s="638" t="str">
        <f>IF($C9755="","",IFERROR(_xlfn.XLOOKUP($C9755,'1.PrepList'!$I$2:$I$1500,'1.PrepList'!$J$2:$J$1500,"")&amp;"",""))</f>
        <v/>
      </c>
      <c r="E9755" s="638" t="str">
        <f>IF($C9755="","",IFERROR(_xlfn.XLOOKUP($C9755,'1.PrepList'!$I$2:$I$1500,'1.PrepList'!$N$2:$N$1500,"")&amp;"",""))</f>
        <v/>
      </c>
      <c r="F9755" s="638" t="str">
        <f>IF($C9755="","",IFERROR(_xlfn.XLOOKUP($C9755,'1.PrepList'!$I$2:$I$1500,'1.PrepList'!$K$2:$K$1500,"")&amp;"",""))</f>
        <v/>
      </c>
      <c r="H9755" s="644" t="str">
        <f>IF($C9755="","",IFERROR(IF(_xlfn.XLOOKUP($C9755,tbl_StartedStatus[Bold ID],tbl_StartedStatus[Started])="Started","Yes",IF(_xlfn.XLOOKUP($C9755,tbl_StartedStatus[Bold ID],tbl_StartedStatus[Started])="No Show","No Show","")),""))</f>
        <v/>
      </c>
    </row>
    <row r="9756" spans="1:8" ht="15" customHeight="1" thickBot="1">
      <c r="A9756" s="38" t="str">
        <f>IF($C9756="","",IFERROR(_xlfn.XLOOKUP($C9756,'1.PrepList'!$I$2:$I$1500,'1.PrepList'!$G$2:$G$1500,"")&amp;"",""))</f>
        <v/>
      </c>
      <c r="B9756" s="638" t="str">
        <f>IF($C9756="","",IFERROR(_xlfn.XLOOKUP($C9756,'1.PrepList'!$I$2:$I$1500,'1.PrepList'!$H$2:$H$1500,"")&amp;"",""))</f>
        <v/>
      </c>
      <c r="D9756" s="638" t="str">
        <f>IF($C9756="","",IFERROR(_xlfn.XLOOKUP($C9756,'1.PrepList'!$I$2:$I$1500,'1.PrepList'!$J$2:$J$1500,"")&amp;"",""))</f>
        <v/>
      </c>
      <c r="E9756" s="638" t="str">
        <f>IF($C9756="","",IFERROR(_xlfn.XLOOKUP($C9756,'1.PrepList'!$I$2:$I$1500,'1.PrepList'!$N$2:$N$1500,"")&amp;"",""))</f>
        <v/>
      </c>
      <c r="F9756" s="638" t="str">
        <f>IF($C9756="","",IFERROR(_xlfn.XLOOKUP($C9756,'1.PrepList'!$I$2:$I$1500,'1.PrepList'!$K$2:$K$1500,"")&amp;"",""))</f>
        <v/>
      </c>
      <c r="H9756" s="644" t="str">
        <f>IF($C9756="","",IFERROR(IF(_xlfn.XLOOKUP($C9756,tbl_StartedStatus[Bold ID],tbl_StartedStatus[Started])="Started","Yes",IF(_xlfn.XLOOKUP($C9756,tbl_StartedStatus[Bold ID],tbl_StartedStatus[Started])="No Show","No Show","")),""))</f>
        <v/>
      </c>
    </row>
    <row r="9757" spans="1:8" ht="15" customHeight="1" thickBot="1">
      <c r="A9757" s="38" t="str">
        <f>IF($C9757="","",IFERROR(_xlfn.XLOOKUP($C9757,'1.PrepList'!$I$2:$I$1500,'1.PrepList'!$G$2:$G$1500,"")&amp;"",""))</f>
        <v/>
      </c>
      <c r="B9757" s="638" t="str">
        <f>IF($C9757="","",IFERROR(_xlfn.XLOOKUP($C9757,'1.PrepList'!$I$2:$I$1500,'1.PrepList'!$H$2:$H$1500,"")&amp;"",""))</f>
        <v/>
      </c>
      <c r="D9757" s="638" t="str">
        <f>IF($C9757="","",IFERROR(_xlfn.XLOOKUP($C9757,'1.PrepList'!$I$2:$I$1500,'1.PrepList'!$J$2:$J$1500,"")&amp;"",""))</f>
        <v/>
      </c>
      <c r="E9757" s="638" t="str">
        <f>IF($C9757="","",IFERROR(_xlfn.XLOOKUP($C9757,'1.PrepList'!$I$2:$I$1500,'1.PrepList'!$N$2:$N$1500,"")&amp;"",""))</f>
        <v/>
      </c>
      <c r="F9757" s="638" t="str">
        <f>IF($C9757="","",IFERROR(_xlfn.XLOOKUP($C9757,'1.PrepList'!$I$2:$I$1500,'1.PrepList'!$K$2:$K$1500,"")&amp;"",""))</f>
        <v/>
      </c>
      <c r="H9757" s="644" t="str">
        <f>IF($C9757="","",IFERROR(IF(_xlfn.XLOOKUP($C9757,tbl_StartedStatus[Bold ID],tbl_StartedStatus[Started])="Started","Yes",IF(_xlfn.XLOOKUP($C9757,tbl_StartedStatus[Bold ID],tbl_StartedStatus[Started])="No Show","No Show","")),""))</f>
        <v/>
      </c>
    </row>
    <row r="9758" spans="1:8" ht="15" customHeight="1" thickBot="1">
      <c r="A9758" s="38" t="str">
        <f>IF($C9758="","",IFERROR(_xlfn.XLOOKUP($C9758,'1.PrepList'!$I$2:$I$1500,'1.PrepList'!$G$2:$G$1500,"")&amp;"",""))</f>
        <v/>
      </c>
      <c r="B9758" s="638" t="str">
        <f>IF($C9758="","",IFERROR(_xlfn.XLOOKUP($C9758,'1.PrepList'!$I$2:$I$1500,'1.PrepList'!$H$2:$H$1500,"")&amp;"",""))</f>
        <v/>
      </c>
      <c r="D9758" s="638" t="str">
        <f>IF($C9758="","",IFERROR(_xlfn.XLOOKUP($C9758,'1.PrepList'!$I$2:$I$1500,'1.PrepList'!$J$2:$J$1500,"")&amp;"",""))</f>
        <v/>
      </c>
      <c r="E9758" s="638" t="str">
        <f>IF($C9758="","",IFERROR(_xlfn.XLOOKUP($C9758,'1.PrepList'!$I$2:$I$1500,'1.PrepList'!$N$2:$N$1500,"")&amp;"",""))</f>
        <v/>
      </c>
      <c r="F9758" s="638" t="str">
        <f>IF($C9758="","",IFERROR(_xlfn.XLOOKUP($C9758,'1.PrepList'!$I$2:$I$1500,'1.PrepList'!$K$2:$K$1500,"")&amp;"",""))</f>
        <v/>
      </c>
      <c r="H9758" s="644" t="str">
        <f>IF($C9758="","",IFERROR(IF(_xlfn.XLOOKUP($C9758,tbl_StartedStatus[Bold ID],tbl_StartedStatus[Started])="Started","Yes",IF(_xlfn.XLOOKUP($C9758,tbl_StartedStatus[Bold ID],tbl_StartedStatus[Started])="No Show","No Show","")),""))</f>
        <v/>
      </c>
    </row>
    <row r="9759" spans="1:8" ht="15" customHeight="1" thickBot="1">
      <c r="A9759" s="38" t="str">
        <f>IF($C9759="","",IFERROR(_xlfn.XLOOKUP($C9759,'1.PrepList'!$I$2:$I$1500,'1.PrepList'!$G$2:$G$1500,"")&amp;"",""))</f>
        <v/>
      </c>
      <c r="B9759" s="638" t="str">
        <f>IF($C9759="","",IFERROR(_xlfn.XLOOKUP($C9759,'1.PrepList'!$I$2:$I$1500,'1.PrepList'!$H$2:$H$1500,"")&amp;"",""))</f>
        <v/>
      </c>
      <c r="D9759" s="638" t="str">
        <f>IF($C9759="","",IFERROR(_xlfn.XLOOKUP($C9759,'1.PrepList'!$I$2:$I$1500,'1.PrepList'!$J$2:$J$1500,"")&amp;"",""))</f>
        <v/>
      </c>
      <c r="E9759" s="638" t="str">
        <f>IF($C9759="","",IFERROR(_xlfn.XLOOKUP($C9759,'1.PrepList'!$I$2:$I$1500,'1.PrepList'!$N$2:$N$1500,"")&amp;"",""))</f>
        <v/>
      </c>
      <c r="F9759" s="638" t="str">
        <f>IF($C9759="","",IFERROR(_xlfn.XLOOKUP($C9759,'1.PrepList'!$I$2:$I$1500,'1.PrepList'!$K$2:$K$1500,"")&amp;"",""))</f>
        <v/>
      </c>
      <c r="H9759" s="644" t="str">
        <f>IF($C9759="","",IFERROR(IF(_xlfn.XLOOKUP($C9759,tbl_StartedStatus[Bold ID],tbl_StartedStatus[Started])="Started","Yes",IF(_xlfn.XLOOKUP($C9759,tbl_StartedStatus[Bold ID],tbl_StartedStatus[Started])="No Show","No Show","")),""))</f>
        <v/>
      </c>
    </row>
    <row r="9760" spans="1:8" ht="15" customHeight="1" thickBot="1">
      <c r="A9760" s="38" t="str">
        <f>IF($C9760="","",IFERROR(_xlfn.XLOOKUP($C9760,'1.PrepList'!$I$2:$I$1500,'1.PrepList'!$G$2:$G$1500,"")&amp;"",""))</f>
        <v/>
      </c>
      <c r="B9760" s="638" t="str">
        <f>IF($C9760="","",IFERROR(_xlfn.XLOOKUP($C9760,'1.PrepList'!$I$2:$I$1500,'1.PrepList'!$H$2:$H$1500,"")&amp;"",""))</f>
        <v/>
      </c>
      <c r="D9760" s="638" t="str">
        <f>IF($C9760="","",IFERROR(_xlfn.XLOOKUP($C9760,'1.PrepList'!$I$2:$I$1500,'1.PrepList'!$J$2:$J$1500,"")&amp;"",""))</f>
        <v/>
      </c>
      <c r="E9760" s="638" t="str">
        <f>IF($C9760="","",IFERROR(_xlfn.XLOOKUP($C9760,'1.PrepList'!$I$2:$I$1500,'1.PrepList'!$N$2:$N$1500,"")&amp;"",""))</f>
        <v/>
      </c>
      <c r="F9760" s="638" t="str">
        <f>IF($C9760="","",IFERROR(_xlfn.XLOOKUP($C9760,'1.PrepList'!$I$2:$I$1500,'1.PrepList'!$K$2:$K$1500,"")&amp;"",""))</f>
        <v/>
      </c>
      <c r="H9760" s="644" t="str">
        <f>IF($C9760="","",IFERROR(IF(_xlfn.XLOOKUP($C9760,tbl_StartedStatus[Bold ID],tbl_StartedStatus[Started])="Started","Yes",IF(_xlfn.XLOOKUP($C9760,tbl_StartedStatus[Bold ID],tbl_StartedStatus[Started])="No Show","No Show","")),""))</f>
        <v/>
      </c>
    </row>
    <row r="9761" spans="1:8" ht="15" customHeight="1" thickBot="1">
      <c r="A9761" s="38" t="str">
        <f>IF($C9761="","",IFERROR(_xlfn.XLOOKUP($C9761,'1.PrepList'!$I$2:$I$1500,'1.PrepList'!$G$2:$G$1500,"")&amp;"",""))</f>
        <v/>
      </c>
      <c r="B9761" s="638" t="str">
        <f>IF($C9761="","",IFERROR(_xlfn.XLOOKUP($C9761,'1.PrepList'!$I$2:$I$1500,'1.PrepList'!$H$2:$H$1500,"")&amp;"",""))</f>
        <v/>
      </c>
      <c r="D9761" s="638" t="str">
        <f>IF($C9761="","",IFERROR(_xlfn.XLOOKUP($C9761,'1.PrepList'!$I$2:$I$1500,'1.PrepList'!$J$2:$J$1500,"")&amp;"",""))</f>
        <v/>
      </c>
      <c r="E9761" s="638" t="str">
        <f>IF($C9761="","",IFERROR(_xlfn.XLOOKUP($C9761,'1.PrepList'!$I$2:$I$1500,'1.PrepList'!$N$2:$N$1500,"")&amp;"",""))</f>
        <v/>
      </c>
      <c r="F9761" s="638" t="str">
        <f>IF($C9761="","",IFERROR(_xlfn.XLOOKUP($C9761,'1.PrepList'!$I$2:$I$1500,'1.PrepList'!$K$2:$K$1500,"")&amp;"",""))</f>
        <v/>
      </c>
      <c r="H9761" s="644" t="str">
        <f>IF($C9761="","",IFERROR(IF(_xlfn.XLOOKUP($C9761,tbl_StartedStatus[Bold ID],tbl_StartedStatus[Started])="Started","Yes",IF(_xlfn.XLOOKUP($C9761,tbl_StartedStatus[Bold ID],tbl_StartedStatus[Started])="No Show","No Show","")),""))</f>
        <v/>
      </c>
    </row>
    <row r="9762" spans="1:8" ht="15" customHeight="1" thickBot="1">
      <c r="A9762" s="38" t="str">
        <f>IF($C9762="","",IFERROR(_xlfn.XLOOKUP($C9762,'1.PrepList'!$I$2:$I$1500,'1.PrepList'!$G$2:$G$1500,"")&amp;"",""))</f>
        <v/>
      </c>
      <c r="B9762" s="638" t="str">
        <f>IF($C9762="","",IFERROR(_xlfn.XLOOKUP($C9762,'1.PrepList'!$I$2:$I$1500,'1.PrepList'!$H$2:$H$1500,"")&amp;"",""))</f>
        <v/>
      </c>
      <c r="D9762" s="638" t="str">
        <f>IF($C9762="","",IFERROR(_xlfn.XLOOKUP($C9762,'1.PrepList'!$I$2:$I$1500,'1.PrepList'!$J$2:$J$1500,"")&amp;"",""))</f>
        <v/>
      </c>
      <c r="E9762" s="638" t="str">
        <f>IF($C9762="","",IFERROR(_xlfn.XLOOKUP($C9762,'1.PrepList'!$I$2:$I$1500,'1.PrepList'!$N$2:$N$1500,"")&amp;"",""))</f>
        <v/>
      </c>
      <c r="F9762" s="638" t="str">
        <f>IF($C9762="","",IFERROR(_xlfn.XLOOKUP($C9762,'1.PrepList'!$I$2:$I$1500,'1.PrepList'!$K$2:$K$1500,"")&amp;"",""))</f>
        <v/>
      </c>
      <c r="H9762" s="644" t="str">
        <f>IF($C9762="","",IFERROR(IF(_xlfn.XLOOKUP($C9762,tbl_StartedStatus[Bold ID],tbl_StartedStatus[Started])="Started","Yes",IF(_xlfn.XLOOKUP($C9762,tbl_StartedStatus[Bold ID],tbl_StartedStatus[Started])="No Show","No Show","")),""))</f>
        <v/>
      </c>
    </row>
    <row r="9763" spans="1:8" ht="15" customHeight="1" thickBot="1">
      <c r="A9763" s="38" t="str">
        <f>IF($C9763="","",IFERROR(_xlfn.XLOOKUP($C9763,'1.PrepList'!$I$2:$I$1500,'1.PrepList'!$G$2:$G$1500,"")&amp;"",""))</f>
        <v/>
      </c>
      <c r="B9763" s="638" t="str">
        <f>IF($C9763="","",IFERROR(_xlfn.XLOOKUP($C9763,'1.PrepList'!$I$2:$I$1500,'1.PrepList'!$H$2:$H$1500,"")&amp;"",""))</f>
        <v/>
      </c>
      <c r="D9763" s="638" t="str">
        <f>IF($C9763="","",IFERROR(_xlfn.XLOOKUP($C9763,'1.PrepList'!$I$2:$I$1500,'1.PrepList'!$J$2:$J$1500,"")&amp;"",""))</f>
        <v/>
      </c>
      <c r="E9763" s="638" t="str">
        <f>IF($C9763="","",IFERROR(_xlfn.XLOOKUP($C9763,'1.PrepList'!$I$2:$I$1500,'1.PrepList'!$N$2:$N$1500,"")&amp;"",""))</f>
        <v/>
      </c>
      <c r="F9763" s="638" t="str">
        <f>IF($C9763="","",IFERROR(_xlfn.XLOOKUP($C9763,'1.PrepList'!$I$2:$I$1500,'1.PrepList'!$K$2:$K$1500,"")&amp;"",""))</f>
        <v/>
      </c>
      <c r="H9763" s="644" t="str">
        <f>IF($C9763="","",IFERROR(IF(_xlfn.XLOOKUP($C9763,tbl_StartedStatus[Bold ID],tbl_StartedStatus[Started])="Started","Yes",IF(_xlfn.XLOOKUP($C9763,tbl_StartedStatus[Bold ID],tbl_StartedStatus[Started])="No Show","No Show","")),""))</f>
        <v/>
      </c>
    </row>
    <row r="9764" spans="1:8" ht="15" customHeight="1" thickBot="1">
      <c r="A9764" s="38" t="str">
        <f>IF($C9764="","",IFERROR(_xlfn.XLOOKUP($C9764,'1.PrepList'!$I$2:$I$1500,'1.PrepList'!$G$2:$G$1500,"")&amp;"",""))</f>
        <v/>
      </c>
      <c r="B9764" s="638" t="str">
        <f>IF($C9764="","",IFERROR(_xlfn.XLOOKUP($C9764,'1.PrepList'!$I$2:$I$1500,'1.PrepList'!$H$2:$H$1500,"")&amp;"",""))</f>
        <v/>
      </c>
      <c r="D9764" s="638" t="str">
        <f>IF($C9764="","",IFERROR(_xlfn.XLOOKUP($C9764,'1.PrepList'!$I$2:$I$1500,'1.PrepList'!$J$2:$J$1500,"")&amp;"",""))</f>
        <v/>
      </c>
      <c r="E9764" s="638" t="str">
        <f>IF($C9764="","",IFERROR(_xlfn.XLOOKUP($C9764,'1.PrepList'!$I$2:$I$1500,'1.PrepList'!$N$2:$N$1500,"")&amp;"",""))</f>
        <v/>
      </c>
      <c r="F9764" s="638" t="str">
        <f>IF($C9764="","",IFERROR(_xlfn.XLOOKUP($C9764,'1.PrepList'!$I$2:$I$1500,'1.PrepList'!$K$2:$K$1500,"")&amp;"",""))</f>
        <v/>
      </c>
      <c r="H9764" s="644" t="str">
        <f>IF($C9764="","",IFERROR(IF(_xlfn.XLOOKUP($C9764,tbl_StartedStatus[Bold ID],tbl_StartedStatus[Started])="Started","Yes",IF(_xlfn.XLOOKUP($C9764,tbl_StartedStatus[Bold ID],tbl_StartedStatus[Started])="No Show","No Show","")),""))</f>
        <v/>
      </c>
    </row>
    <row r="9765" spans="1:8" ht="15" customHeight="1" thickBot="1">
      <c r="A9765" s="38" t="str">
        <f>IF($C9765="","",IFERROR(_xlfn.XLOOKUP($C9765,'1.PrepList'!$I$2:$I$1500,'1.PrepList'!$G$2:$G$1500,"")&amp;"",""))</f>
        <v/>
      </c>
      <c r="B9765" s="638" t="str">
        <f>IF($C9765="","",IFERROR(_xlfn.XLOOKUP($C9765,'1.PrepList'!$I$2:$I$1500,'1.PrepList'!$H$2:$H$1500,"")&amp;"",""))</f>
        <v/>
      </c>
      <c r="D9765" s="638" t="str">
        <f>IF($C9765="","",IFERROR(_xlfn.XLOOKUP($C9765,'1.PrepList'!$I$2:$I$1500,'1.PrepList'!$J$2:$J$1500,"")&amp;"",""))</f>
        <v/>
      </c>
      <c r="E9765" s="638" t="str">
        <f>IF($C9765="","",IFERROR(_xlfn.XLOOKUP($C9765,'1.PrepList'!$I$2:$I$1500,'1.PrepList'!$N$2:$N$1500,"")&amp;"",""))</f>
        <v/>
      </c>
      <c r="F9765" s="638" t="str">
        <f>IF($C9765="","",IFERROR(_xlfn.XLOOKUP($C9765,'1.PrepList'!$I$2:$I$1500,'1.PrepList'!$K$2:$K$1500,"")&amp;"",""))</f>
        <v/>
      </c>
      <c r="H9765" s="644" t="str">
        <f>IF($C9765="","",IFERROR(IF(_xlfn.XLOOKUP($C9765,tbl_StartedStatus[Bold ID],tbl_StartedStatus[Started])="Started","Yes",IF(_xlfn.XLOOKUP($C9765,tbl_StartedStatus[Bold ID],tbl_StartedStatus[Started])="No Show","No Show","")),""))</f>
        <v/>
      </c>
    </row>
    <row r="9766" spans="1:8" ht="15" customHeight="1" thickBot="1">
      <c r="A9766" s="38" t="str">
        <f>IF($C9766="","",IFERROR(_xlfn.XLOOKUP($C9766,'1.PrepList'!$I$2:$I$1500,'1.PrepList'!$G$2:$G$1500,"")&amp;"",""))</f>
        <v/>
      </c>
      <c r="B9766" s="638" t="str">
        <f>IF($C9766="","",IFERROR(_xlfn.XLOOKUP($C9766,'1.PrepList'!$I$2:$I$1500,'1.PrepList'!$H$2:$H$1500,"")&amp;"",""))</f>
        <v/>
      </c>
      <c r="D9766" s="638" t="str">
        <f>IF($C9766="","",IFERROR(_xlfn.XLOOKUP($C9766,'1.PrepList'!$I$2:$I$1500,'1.PrepList'!$J$2:$J$1500,"")&amp;"",""))</f>
        <v/>
      </c>
      <c r="E9766" s="638" t="str">
        <f>IF($C9766="","",IFERROR(_xlfn.XLOOKUP($C9766,'1.PrepList'!$I$2:$I$1500,'1.PrepList'!$N$2:$N$1500,"")&amp;"",""))</f>
        <v/>
      </c>
      <c r="F9766" s="638" t="str">
        <f>IF($C9766="","",IFERROR(_xlfn.XLOOKUP($C9766,'1.PrepList'!$I$2:$I$1500,'1.PrepList'!$K$2:$K$1500,"")&amp;"",""))</f>
        <v/>
      </c>
      <c r="H9766" s="644" t="str">
        <f>IF($C9766="","",IFERROR(IF(_xlfn.XLOOKUP($C9766,tbl_StartedStatus[Bold ID],tbl_StartedStatus[Started])="Started","Yes",IF(_xlfn.XLOOKUP($C9766,tbl_StartedStatus[Bold ID],tbl_StartedStatus[Started])="No Show","No Show","")),""))</f>
        <v/>
      </c>
    </row>
    <row r="9767" spans="1:8" ht="15" customHeight="1" thickBot="1">
      <c r="A9767" s="38" t="str">
        <f>IF($C9767="","",IFERROR(_xlfn.XLOOKUP($C9767,'1.PrepList'!$I$2:$I$1500,'1.PrepList'!$G$2:$G$1500,"")&amp;"",""))</f>
        <v/>
      </c>
      <c r="B9767" s="638" t="str">
        <f>IF($C9767="","",IFERROR(_xlfn.XLOOKUP($C9767,'1.PrepList'!$I$2:$I$1500,'1.PrepList'!$H$2:$H$1500,"")&amp;"",""))</f>
        <v/>
      </c>
      <c r="D9767" s="638" t="str">
        <f>IF($C9767="","",IFERROR(_xlfn.XLOOKUP($C9767,'1.PrepList'!$I$2:$I$1500,'1.PrepList'!$J$2:$J$1500,"")&amp;"",""))</f>
        <v/>
      </c>
      <c r="E9767" s="638" t="str">
        <f>IF($C9767="","",IFERROR(_xlfn.XLOOKUP($C9767,'1.PrepList'!$I$2:$I$1500,'1.PrepList'!$N$2:$N$1500,"")&amp;"",""))</f>
        <v/>
      </c>
      <c r="F9767" s="638" t="str">
        <f>IF($C9767="","",IFERROR(_xlfn.XLOOKUP($C9767,'1.PrepList'!$I$2:$I$1500,'1.PrepList'!$K$2:$K$1500,"")&amp;"",""))</f>
        <v/>
      </c>
      <c r="H9767" s="644" t="str">
        <f>IF($C9767="","",IFERROR(IF(_xlfn.XLOOKUP($C9767,tbl_StartedStatus[Bold ID],tbl_StartedStatus[Started])="Started","Yes",IF(_xlfn.XLOOKUP($C9767,tbl_StartedStatus[Bold ID],tbl_StartedStatus[Started])="No Show","No Show","")),""))</f>
        <v/>
      </c>
    </row>
    <row r="9768" spans="1:8" ht="15" customHeight="1" thickBot="1">
      <c r="A9768" s="38" t="str">
        <f>IF($C9768="","",IFERROR(_xlfn.XLOOKUP($C9768,'1.PrepList'!$I$2:$I$1500,'1.PrepList'!$G$2:$G$1500,"")&amp;"",""))</f>
        <v/>
      </c>
      <c r="B9768" s="638" t="str">
        <f>IF($C9768="","",IFERROR(_xlfn.XLOOKUP($C9768,'1.PrepList'!$I$2:$I$1500,'1.PrepList'!$H$2:$H$1500,"")&amp;"",""))</f>
        <v/>
      </c>
      <c r="D9768" s="638" t="str">
        <f>IF($C9768="","",IFERROR(_xlfn.XLOOKUP($C9768,'1.PrepList'!$I$2:$I$1500,'1.PrepList'!$J$2:$J$1500,"")&amp;"",""))</f>
        <v/>
      </c>
      <c r="E9768" s="638" t="str">
        <f>IF($C9768="","",IFERROR(_xlfn.XLOOKUP($C9768,'1.PrepList'!$I$2:$I$1500,'1.PrepList'!$N$2:$N$1500,"")&amp;"",""))</f>
        <v/>
      </c>
      <c r="F9768" s="638" t="str">
        <f>IF($C9768="","",IFERROR(_xlfn.XLOOKUP($C9768,'1.PrepList'!$I$2:$I$1500,'1.PrepList'!$K$2:$K$1500,"")&amp;"",""))</f>
        <v/>
      </c>
      <c r="H9768" s="644" t="str">
        <f>IF($C9768="","",IFERROR(IF(_xlfn.XLOOKUP($C9768,tbl_StartedStatus[Bold ID],tbl_StartedStatus[Started])="Started","Yes",IF(_xlfn.XLOOKUP($C9768,tbl_StartedStatus[Bold ID],tbl_StartedStatus[Started])="No Show","No Show","")),""))</f>
        <v/>
      </c>
    </row>
    <row r="9769" spans="1:8" ht="15" customHeight="1" thickBot="1">
      <c r="A9769" s="38" t="str">
        <f>IF($C9769="","",IFERROR(_xlfn.XLOOKUP($C9769,'1.PrepList'!$I$2:$I$1500,'1.PrepList'!$G$2:$G$1500,"")&amp;"",""))</f>
        <v/>
      </c>
      <c r="B9769" s="638" t="str">
        <f>IF($C9769="","",IFERROR(_xlfn.XLOOKUP($C9769,'1.PrepList'!$I$2:$I$1500,'1.PrepList'!$H$2:$H$1500,"")&amp;"",""))</f>
        <v/>
      </c>
      <c r="D9769" s="638" t="str">
        <f>IF($C9769="","",IFERROR(_xlfn.XLOOKUP($C9769,'1.PrepList'!$I$2:$I$1500,'1.PrepList'!$J$2:$J$1500,"")&amp;"",""))</f>
        <v/>
      </c>
      <c r="E9769" s="638" t="str">
        <f>IF($C9769="","",IFERROR(_xlfn.XLOOKUP($C9769,'1.PrepList'!$I$2:$I$1500,'1.PrepList'!$N$2:$N$1500,"")&amp;"",""))</f>
        <v/>
      </c>
      <c r="F9769" s="638" t="str">
        <f>IF($C9769="","",IFERROR(_xlfn.XLOOKUP($C9769,'1.PrepList'!$I$2:$I$1500,'1.PrepList'!$K$2:$K$1500,"")&amp;"",""))</f>
        <v/>
      </c>
      <c r="H9769" s="644" t="str">
        <f>IF($C9769="","",IFERROR(IF(_xlfn.XLOOKUP($C9769,tbl_StartedStatus[Bold ID],tbl_StartedStatus[Started])="Started","Yes",IF(_xlfn.XLOOKUP($C9769,tbl_StartedStatus[Bold ID],tbl_StartedStatus[Started])="No Show","No Show","")),""))</f>
        <v/>
      </c>
    </row>
    <row r="9770" spans="1:8" ht="15" customHeight="1" thickBot="1">
      <c r="A9770" s="38" t="str">
        <f>IF($C9770="","",IFERROR(_xlfn.XLOOKUP($C9770,'1.PrepList'!$I$2:$I$1500,'1.PrepList'!$G$2:$G$1500,"")&amp;"",""))</f>
        <v/>
      </c>
      <c r="B9770" s="638" t="str">
        <f>IF($C9770="","",IFERROR(_xlfn.XLOOKUP($C9770,'1.PrepList'!$I$2:$I$1500,'1.PrepList'!$H$2:$H$1500,"")&amp;"",""))</f>
        <v/>
      </c>
      <c r="D9770" s="638" t="str">
        <f>IF($C9770="","",IFERROR(_xlfn.XLOOKUP($C9770,'1.PrepList'!$I$2:$I$1500,'1.PrepList'!$J$2:$J$1500,"")&amp;"",""))</f>
        <v/>
      </c>
      <c r="E9770" s="638" t="str">
        <f>IF($C9770="","",IFERROR(_xlfn.XLOOKUP($C9770,'1.PrepList'!$I$2:$I$1500,'1.PrepList'!$N$2:$N$1500,"")&amp;"",""))</f>
        <v/>
      </c>
      <c r="F9770" s="638" t="str">
        <f>IF($C9770="","",IFERROR(_xlfn.XLOOKUP($C9770,'1.PrepList'!$I$2:$I$1500,'1.PrepList'!$K$2:$K$1500,"")&amp;"",""))</f>
        <v/>
      </c>
      <c r="H9770" s="644" t="str">
        <f>IF($C9770="","",IFERROR(IF(_xlfn.XLOOKUP($C9770,tbl_StartedStatus[Bold ID],tbl_StartedStatus[Started])="Started","Yes",IF(_xlfn.XLOOKUP($C9770,tbl_StartedStatus[Bold ID],tbl_StartedStatus[Started])="No Show","No Show","")),""))</f>
        <v/>
      </c>
    </row>
    <row r="9771" spans="1:8" ht="15" customHeight="1" thickBot="1">
      <c r="A9771" s="38" t="str">
        <f>IF($C9771="","",IFERROR(_xlfn.XLOOKUP($C9771,'1.PrepList'!$I$2:$I$1500,'1.PrepList'!$G$2:$G$1500,"")&amp;"",""))</f>
        <v/>
      </c>
      <c r="B9771" s="638" t="str">
        <f>IF($C9771="","",IFERROR(_xlfn.XLOOKUP($C9771,'1.PrepList'!$I$2:$I$1500,'1.PrepList'!$H$2:$H$1500,"")&amp;"",""))</f>
        <v/>
      </c>
      <c r="D9771" s="638" t="str">
        <f>IF($C9771="","",IFERROR(_xlfn.XLOOKUP($C9771,'1.PrepList'!$I$2:$I$1500,'1.PrepList'!$J$2:$J$1500,"")&amp;"",""))</f>
        <v/>
      </c>
      <c r="E9771" s="638" t="str">
        <f>IF($C9771="","",IFERROR(_xlfn.XLOOKUP($C9771,'1.PrepList'!$I$2:$I$1500,'1.PrepList'!$N$2:$N$1500,"")&amp;"",""))</f>
        <v/>
      </c>
      <c r="F9771" s="638" t="str">
        <f>IF($C9771="","",IFERROR(_xlfn.XLOOKUP($C9771,'1.PrepList'!$I$2:$I$1500,'1.PrepList'!$K$2:$K$1500,"")&amp;"",""))</f>
        <v/>
      </c>
      <c r="H9771" s="644" t="str">
        <f>IF($C9771="","",IFERROR(IF(_xlfn.XLOOKUP($C9771,tbl_StartedStatus[Bold ID],tbl_StartedStatus[Started])="Started","Yes",IF(_xlfn.XLOOKUP($C9771,tbl_StartedStatus[Bold ID],tbl_StartedStatus[Started])="No Show","No Show","")),""))</f>
        <v/>
      </c>
    </row>
    <row r="9772" spans="1:8" ht="15" customHeight="1" thickBot="1">
      <c r="A9772" s="38" t="str">
        <f>IF($C9772="","",IFERROR(_xlfn.XLOOKUP($C9772,'1.PrepList'!$I$2:$I$1500,'1.PrepList'!$G$2:$G$1500,"")&amp;"",""))</f>
        <v/>
      </c>
      <c r="B9772" s="638" t="str">
        <f>IF($C9772="","",IFERROR(_xlfn.XLOOKUP($C9772,'1.PrepList'!$I$2:$I$1500,'1.PrepList'!$H$2:$H$1500,"")&amp;"",""))</f>
        <v/>
      </c>
      <c r="D9772" s="638" t="str">
        <f>IF($C9772="","",IFERROR(_xlfn.XLOOKUP($C9772,'1.PrepList'!$I$2:$I$1500,'1.PrepList'!$J$2:$J$1500,"")&amp;"",""))</f>
        <v/>
      </c>
      <c r="E9772" s="638" t="str">
        <f>IF($C9772="","",IFERROR(_xlfn.XLOOKUP($C9772,'1.PrepList'!$I$2:$I$1500,'1.PrepList'!$N$2:$N$1500,"")&amp;"",""))</f>
        <v/>
      </c>
      <c r="F9772" s="638" t="str">
        <f>IF($C9772="","",IFERROR(_xlfn.XLOOKUP($C9772,'1.PrepList'!$I$2:$I$1500,'1.PrepList'!$K$2:$K$1500,"")&amp;"",""))</f>
        <v/>
      </c>
      <c r="H9772" s="644" t="str">
        <f>IF($C9772="","",IFERROR(IF(_xlfn.XLOOKUP($C9772,tbl_StartedStatus[Bold ID],tbl_StartedStatus[Started])="Started","Yes",IF(_xlfn.XLOOKUP($C9772,tbl_StartedStatus[Bold ID],tbl_StartedStatus[Started])="No Show","No Show","")),""))</f>
        <v/>
      </c>
    </row>
    <row r="9773" spans="1:8" ht="15" customHeight="1" thickBot="1">
      <c r="A9773" s="38" t="str">
        <f>IF($C9773="","",IFERROR(_xlfn.XLOOKUP($C9773,'1.PrepList'!$I$2:$I$1500,'1.PrepList'!$G$2:$G$1500,"")&amp;"",""))</f>
        <v/>
      </c>
      <c r="B9773" s="638" t="str">
        <f>IF($C9773="","",IFERROR(_xlfn.XLOOKUP($C9773,'1.PrepList'!$I$2:$I$1500,'1.PrepList'!$H$2:$H$1500,"")&amp;"",""))</f>
        <v/>
      </c>
      <c r="D9773" s="638" t="str">
        <f>IF($C9773="","",IFERROR(_xlfn.XLOOKUP($C9773,'1.PrepList'!$I$2:$I$1500,'1.PrepList'!$J$2:$J$1500,"")&amp;"",""))</f>
        <v/>
      </c>
      <c r="E9773" s="638" t="str">
        <f>IF($C9773="","",IFERROR(_xlfn.XLOOKUP($C9773,'1.PrepList'!$I$2:$I$1500,'1.PrepList'!$N$2:$N$1500,"")&amp;"",""))</f>
        <v/>
      </c>
      <c r="F9773" s="638" t="str">
        <f>IF($C9773="","",IFERROR(_xlfn.XLOOKUP($C9773,'1.PrepList'!$I$2:$I$1500,'1.PrepList'!$K$2:$K$1500,"")&amp;"",""))</f>
        <v/>
      </c>
      <c r="H9773" s="644" t="str">
        <f>IF($C9773="","",IFERROR(IF(_xlfn.XLOOKUP($C9773,tbl_StartedStatus[Bold ID],tbl_StartedStatus[Started])="Started","Yes",IF(_xlfn.XLOOKUP($C9773,tbl_StartedStatus[Bold ID],tbl_StartedStatus[Started])="No Show","No Show","")),""))</f>
        <v/>
      </c>
    </row>
    <row r="9774" spans="1:8" ht="15" customHeight="1" thickBot="1">
      <c r="A9774" s="38" t="str">
        <f>IF($C9774="","",IFERROR(_xlfn.XLOOKUP($C9774,'1.PrepList'!$I$2:$I$1500,'1.PrepList'!$G$2:$G$1500,"")&amp;"",""))</f>
        <v/>
      </c>
      <c r="B9774" s="638" t="str">
        <f>IF($C9774="","",IFERROR(_xlfn.XLOOKUP($C9774,'1.PrepList'!$I$2:$I$1500,'1.PrepList'!$H$2:$H$1500,"")&amp;"",""))</f>
        <v/>
      </c>
      <c r="D9774" s="638" t="str">
        <f>IF($C9774="","",IFERROR(_xlfn.XLOOKUP($C9774,'1.PrepList'!$I$2:$I$1500,'1.PrepList'!$J$2:$J$1500,"")&amp;"",""))</f>
        <v/>
      </c>
      <c r="E9774" s="638" t="str">
        <f>IF($C9774="","",IFERROR(_xlfn.XLOOKUP($C9774,'1.PrepList'!$I$2:$I$1500,'1.PrepList'!$N$2:$N$1500,"")&amp;"",""))</f>
        <v/>
      </c>
      <c r="F9774" s="638" t="str">
        <f>IF($C9774="","",IFERROR(_xlfn.XLOOKUP($C9774,'1.PrepList'!$I$2:$I$1500,'1.PrepList'!$K$2:$K$1500,"")&amp;"",""))</f>
        <v/>
      </c>
      <c r="H9774" s="644" t="str">
        <f>IF($C9774="","",IFERROR(IF(_xlfn.XLOOKUP($C9774,tbl_StartedStatus[Bold ID],tbl_StartedStatus[Started])="Started","Yes",IF(_xlfn.XLOOKUP($C9774,tbl_StartedStatus[Bold ID],tbl_StartedStatus[Started])="No Show","No Show","")),""))</f>
        <v/>
      </c>
    </row>
    <row r="9775" spans="1:8" ht="15" customHeight="1" thickBot="1">
      <c r="A9775" s="38" t="str">
        <f>IF($C9775="","",IFERROR(_xlfn.XLOOKUP($C9775,'1.PrepList'!$I$2:$I$1500,'1.PrepList'!$G$2:$G$1500,"")&amp;"",""))</f>
        <v/>
      </c>
      <c r="B9775" s="638" t="str">
        <f>IF($C9775="","",IFERROR(_xlfn.XLOOKUP($C9775,'1.PrepList'!$I$2:$I$1500,'1.PrepList'!$H$2:$H$1500,"")&amp;"",""))</f>
        <v/>
      </c>
      <c r="D9775" s="638" t="str">
        <f>IF($C9775="","",IFERROR(_xlfn.XLOOKUP($C9775,'1.PrepList'!$I$2:$I$1500,'1.PrepList'!$J$2:$J$1500,"")&amp;"",""))</f>
        <v/>
      </c>
      <c r="E9775" s="638" t="str">
        <f>IF($C9775="","",IFERROR(_xlfn.XLOOKUP($C9775,'1.PrepList'!$I$2:$I$1500,'1.PrepList'!$N$2:$N$1500,"")&amp;"",""))</f>
        <v/>
      </c>
      <c r="F9775" s="638" t="str">
        <f>IF($C9775="","",IFERROR(_xlfn.XLOOKUP($C9775,'1.PrepList'!$I$2:$I$1500,'1.PrepList'!$K$2:$K$1500,"")&amp;"",""))</f>
        <v/>
      </c>
      <c r="H9775" s="644" t="str">
        <f>IF($C9775="","",IFERROR(IF(_xlfn.XLOOKUP($C9775,tbl_StartedStatus[Bold ID],tbl_StartedStatus[Started])="Started","Yes",IF(_xlfn.XLOOKUP($C9775,tbl_StartedStatus[Bold ID],tbl_StartedStatus[Started])="No Show","No Show","")),""))</f>
        <v/>
      </c>
    </row>
    <row r="9776" spans="1:8" ht="15" customHeight="1" thickBot="1">
      <c r="A9776" s="38" t="str">
        <f>IF($C9776="","",IFERROR(_xlfn.XLOOKUP($C9776,'1.PrepList'!$I$2:$I$1500,'1.PrepList'!$G$2:$G$1500,"")&amp;"",""))</f>
        <v/>
      </c>
      <c r="B9776" s="638" t="str">
        <f>IF($C9776="","",IFERROR(_xlfn.XLOOKUP($C9776,'1.PrepList'!$I$2:$I$1500,'1.PrepList'!$H$2:$H$1500,"")&amp;"",""))</f>
        <v/>
      </c>
      <c r="D9776" s="638" t="str">
        <f>IF($C9776="","",IFERROR(_xlfn.XLOOKUP($C9776,'1.PrepList'!$I$2:$I$1500,'1.PrepList'!$J$2:$J$1500,"")&amp;"",""))</f>
        <v/>
      </c>
      <c r="E9776" s="638" t="str">
        <f>IF($C9776="","",IFERROR(_xlfn.XLOOKUP($C9776,'1.PrepList'!$I$2:$I$1500,'1.PrepList'!$N$2:$N$1500,"")&amp;"",""))</f>
        <v/>
      </c>
      <c r="F9776" s="638" t="str">
        <f>IF($C9776="","",IFERROR(_xlfn.XLOOKUP($C9776,'1.PrepList'!$I$2:$I$1500,'1.PrepList'!$K$2:$K$1500,"")&amp;"",""))</f>
        <v/>
      </c>
      <c r="H9776" s="644" t="str">
        <f>IF($C9776="","",IFERROR(IF(_xlfn.XLOOKUP($C9776,tbl_StartedStatus[Bold ID],tbl_StartedStatus[Started])="Started","Yes",IF(_xlfn.XLOOKUP($C9776,tbl_StartedStatus[Bold ID],tbl_StartedStatus[Started])="No Show","No Show","")),""))</f>
        <v/>
      </c>
    </row>
    <row r="9777" spans="1:8" ht="15" customHeight="1" thickBot="1">
      <c r="A9777" s="38" t="str">
        <f>IF($C9777="","",IFERROR(_xlfn.XLOOKUP($C9777,'1.PrepList'!$I$2:$I$1500,'1.PrepList'!$G$2:$G$1500,"")&amp;"",""))</f>
        <v/>
      </c>
      <c r="B9777" s="638" t="str">
        <f>IF($C9777="","",IFERROR(_xlfn.XLOOKUP($C9777,'1.PrepList'!$I$2:$I$1500,'1.PrepList'!$H$2:$H$1500,"")&amp;"",""))</f>
        <v/>
      </c>
      <c r="D9777" s="638" t="str">
        <f>IF($C9777="","",IFERROR(_xlfn.XLOOKUP($C9777,'1.PrepList'!$I$2:$I$1500,'1.PrepList'!$J$2:$J$1500,"")&amp;"",""))</f>
        <v/>
      </c>
      <c r="E9777" s="638" t="str">
        <f>IF($C9777="","",IFERROR(_xlfn.XLOOKUP($C9777,'1.PrepList'!$I$2:$I$1500,'1.PrepList'!$N$2:$N$1500,"")&amp;"",""))</f>
        <v/>
      </c>
      <c r="F9777" s="638" t="str">
        <f>IF($C9777="","",IFERROR(_xlfn.XLOOKUP($C9777,'1.PrepList'!$I$2:$I$1500,'1.PrepList'!$K$2:$K$1500,"")&amp;"",""))</f>
        <v/>
      </c>
      <c r="H9777" s="644" t="str">
        <f>IF($C9777="","",IFERROR(IF(_xlfn.XLOOKUP($C9777,tbl_StartedStatus[Bold ID],tbl_StartedStatus[Started])="Started","Yes",IF(_xlfn.XLOOKUP($C9777,tbl_StartedStatus[Bold ID],tbl_StartedStatus[Started])="No Show","No Show","")),""))</f>
        <v/>
      </c>
    </row>
    <row r="9778" spans="1:8" ht="15" customHeight="1" thickBot="1">
      <c r="A9778" s="38" t="str">
        <f>IF($C9778="","",IFERROR(_xlfn.XLOOKUP($C9778,'1.PrepList'!$I$2:$I$1500,'1.PrepList'!$G$2:$G$1500,"")&amp;"",""))</f>
        <v/>
      </c>
      <c r="B9778" s="638" t="str">
        <f>IF($C9778="","",IFERROR(_xlfn.XLOOKUP($C9778,'1.PrepList'!$I$2:$I$1500,'1.PrepList'!$H$2:$H$1500,"")&amp;"",""))</f>
        <v/>
      </c>
      <c r="D9778" s="638" t="str">
        <f>IF($C9778="","",IFERROR(_xlfn.XLOOKUP($C9778,'1.PrepList'!$I$2:$I$1500,'1.PrepList'!$J$2:$J$1500,"")&amp;"",""))</f>
        <v/>
      </c>
      <c r="E9778" s="638" t="str">
        <f>IF($C9778="","",IFERROR(_xlfn.XLOOKUP($C9778,'1.PrepList'!$I$2:$I$1500,'1.PrepList'!$N$2:$N$1500,"")&amp;"",""))</f>
        <v/>
      </c>
      <c r="F9778" s="638" t="str">
        <f>IF($C9778="","",IFERROR(_xlfn.XLOOKUP($C9778,'1.PrepList'!$I$2:$I$1500,'1.PrepList'!$K$2:$K$1500,"")&amp;"",""))</f>
        <v/>
      </c>
      <c r="H9778" s="644" t="str">
        <f>IF($C9778="","",IFERROR(IF(_xlfn.XLOOKUP($C9778,tbl_StartedStatus[Bold ID],tbl_StartedStatus[Started])="Started","Yes",IF(_xlfn.XLOOKUP($C9778,tbl_StartedStatus[Bold ID],tbl_StartedStatus[Started])="No Show","No Show","")),""))</f>
        <v/>
      </c>
    </row>
    <row r="9779" spans="1:8" ht="15" customHeight="1" thickBot="1">
      <c r="A9779" s="38" t="str">
        <f>IF($C9779="","",IFERROR(_xlfn.XLOOKUP($C9779,'1.PrepList'!$I$2:$I$1500,'1.PrepList'!$G$2:$G$1500,"")&amp;"",""))</f>
        <v/>
      </c>
      <c r="B9779" s="638" t="str">
        <f>IF($C9779="","",IFERROR(_xlfn.XLOOKUP($C9779,'1.PrepList'!$I$2:$I$1500,'1.PrepList'!$H$2:$H$1500,"")&amp;"",""))</f>
        <v/>
      </c>
      <c r="D9779" s="638" t="str">
        <f>IF($C9779="","",IFERROR(_xlfn.XLOOKUP($C9779,'1.PrepList'!$I$2:$I$1500,'1.PrepList'!$J$2:$J$1500,"")&amp;"",""))</f>
        <v/>
      </c>
      <c r="E9779" s="638" t="str">
        <f>IF($C9779="","",IFERROR(_xlfn.XLOOKUP($C9779,'1.PrepList'!$I$2:$I$1500,'1.PrepList'!$N$2:$N$1500,"")&amp;"",""))</f>
        <v/>
      </c>
      <c r="F9779" s="638" t="str">
        <f>IF($C9779="","",IFERROR(_xlfn.XLOOKUP($C9779,'1.PrepList'!$I$2:$I$1500,'1.PrepList'!$K$2:$K$1500,"")&amp;"",""))</f>
        <v/>
      </c>
      <c r="H9779" s="644" t="str">
        <f>IF($C9779="","",IFERROR(IF(_xlfn.XLOOKUP($C9779,tbl_StartedStatus[Bold ID],tbl_StartedStatus[Started])="Started","Yes",IF(_xlfn.XLOOKUP($C9779,tbl_StartedStatus[Bold ID],tbl_StartedStatus[Started])="No Show","No Show","")),""))</f>
        <v/>
      </c>
    </row>
    <row r="9780" spans="1:8" ht="15" customHeight="1" thickBot="1">
      <c r="A9780" s="38" t="str">
        <f>IF($C9780="","",IFERROR(_xlfn.XLOOKUP($C9780,'1.PrepList'!$I$2:$I$1500,'1.PrepList'!$G$2:$G$1500,"")&amp;"",""))</f>
        <v/>
      </c>
      <c r="B9780" s="638" t="str">
        <f>IF($C9780="","",IFERROR(_xlfn.XLOOKUP($C9780,'1.PrepList'!$I$2:$I$1500,'1.PrepList'!$H$2:$H$1500,"")&amp;"",""))</f>
        <v/>
      </c>
      <c r="D9780" s="638" t="str">
        <f>IF($C9780="","",IFERROR(_xlfn.XLOOKUP($C9780,'1.PrepList'!$I$2:$I$1500,'1.PrepList'!$J$2:$J$1500,"")&amp;"",""))</f>
        <v/>
      </c>
      <c r="E9780" s="638" t="str">
        <f>IF($C9780="","",IFERROR(_xlfn.XLOOKUP($C9780,'1.PrepList'!$I$2:$I$1500,'1.PrepList'!$N$2:$N$1500,"")&amp;"",""))</f>
        <v/>
      </c>
      <c r="F9780" s="638" t="str">
        <f>IF($C9780="","",IFERROR(_xlfn.XLOOKUP($C9780,'1.PrepList'!$I$2:$I$1500,'1.PrepList'!$K$2:$K$1500,"")&amp;"",""))</f>
        <v/>
      </c>
      <c r="H9780" s="644" t="str">
        <f>IF($C9780="","",IFERROR(IF(_xlfn.XLOOKUP($C9780,tbl_StartedStatus[Bold ID],tbl_StartedStatus[Started])="Started","Yes",IF(_xlfn.XLOOKUP($C9780,tbl_StartedStatus[Bold ID],tbl_StartedStatus[Started])="No Show","No Show","")),""))</f>
        <v/>
      </c>
    </row>
    <row r="9781" spans="1:8" ht="15" customHeight="1" thickBot="1">
      <c r="A9781" s="38" t="str">
        <f>IF($C9781="","",IFERROR(_xlfn.XLOOKUP($C9781,'1.PrepList'!$I$2:$I$1500,'1.PrepList'!$G$2:$G$1500,"")&amp;"",""))</f>
        <v/>
      </c>
      <c r="B9781" s="638" t="str">
        <f>IF($C9781="","",IFERROR(_xlfn.XLOOKUP($C9781,'1.PrepList'!$I$2:$I$1500,'1.PrepList'!$H$2:$H$1500,"")&amp;"",""))</f>
        <v/>
      </c>
      <c r="D9781" s="638" t="str">
        <f>IF($C9781="","",IFERROR(_xlfn.XLOOKUP($C9781,'1.PrepList'!$I$2:$I$1500,'1.PrepList'!$J$2:$J$1500,"")&amp;"",""))</f>
        <v/>
      </c>
      <c r="E9781" s="638" t="str">
        <f>IF($C9781="","",IFERROR(_xlfn.XLOOKUP($C9781,'1.PrepList'!$I$2:$I$1500,'1.PrepList'!$N$2:$N$1500,"")&amp;"",""))</f>
        <v/>
      </c>
      <c r="F9781" s="638" t="str">
        <f>IF($C9781="","",IFERROR(_xlfn.XLOOKUP($C9781,'1.PrepList'!$I$2:$I$1500,'1.PrepList'!$K$2:$K$1500,"")&amp;"",""))</f>
        <v/>
      </c>
      <c r="H9781" s="644" t="str">
        <f>IF($C9781="","",IFERROR(IF(_xlfn.XLOOKUP($C9781,tbl_StartedStatus[Bold ID],tbl_StartedStatus[Started])="Started","Yes",IF(_xlfn.XLOOKUP($C9781,tbl_StartedStatus[Bold ID],tbl_StartedStatus[Started])="No Show","No Show","")),""))</f>
        <v/>
      </c>
    </row>
    <row r="9782" spans="1:8" ht="15" customHeight="1" thickBot="1">
      <c r="A9782" s="38" t="str">
        <f>IF($C9782="","",IFERROR(_xlfn.XLOOKUP($C9782,'1.PrepList'!$I$2:$I$1500,'1.PrepList'!$G$2:$G$1500,"")&amp;"",""))</f>
        <v/>
      </c>
      <c r="B9782" s="638" t="str">
        <f>IF($C9782="","",IFERROR(_xlfn.XLOOKUP($C9782,'1.PrepList'!$I$2:$I$1500,'1.PrepList'!$H$2:$H$1500,"")&amp;"",""))</f>
        <v/>
      </c>
      <c r="D9782" s="638" t="str">
        <f>IF($C9782="","",IFERROR(_xlfn.XLOOKUP($C9782,'1.PrepList'!$I$2:$I$1500,'1.PrepList'!$J$2:$J$1500,"")&amp;"",""))</f>
        <v/>
      </c>
      <c r="E9782" s="638" t="str">
        <f>IF($C9782="","",IFERROR(_xlfn.XLOOKUP($C9782,'1.PrepList'!$I$2:$I$1500,'1.PrepList'!$N$2:$N$1500,"")&amp;"",""))</f>
        <v/>
      </c>
      <c r="F9782" s="638" t="str">
        <f>IF($C9782="","",IFERROR(_xlfn.XLOOKUP($C9782,'1.PrepList'!$I$2:$I$1500,'1.PrepList'!$K$2:$K$1500,"")&amp;"",""))</f>
        <v/>
      </c>
      <c r="H9782" s="644" t="str">
        <f>IF($C9782="","",IFERROR(IF(_xlfn.XLOOKUP($C9782,tbl_StartedStatus[Bold ID],tbl_StartedStatus[Started])="Started","Yes",IF(_xlfn.XLOOKUP($C9782,tbl_StartedStatus[Bold ID],tbl_StartedStatus[Started])="No Show","No Show","")),""))</f>
        <v/>
      </c>
    </row>
    <row r="9783" spans="1:8" ht="15" customHeight="1" thickBot="1">
      <c r="A9783" s="38" t="str">
        <f>IF($C9783="","",IFERROR(_xlfn.XLOOKUP($C9783,'1.PrepList'!$I$2:$I$1500,'1.PrepList'!$G$2:$G$1500,"")&amp;"",""))</f>
        <v/>
      </c>
      <c r="B9783" s="638" t="str">
        <f>IF($C9783="","",IFERROR(_xlfn.XLOOKUP($C9783,'1.PrepList'!$I$2:$I$1500,'1.PrepList'!$H$2:$H$1500,"")&amp;"",""))</f>
        <v/>
      </c>
      <c r="D9783" s="638" t="str">
        <f>IF($C9783="","",IFERROR(_xlfn.XLOOKUP($C9783,'1.PrepList'!$I$2:$I$1500,'1.PrepList'!$J$2:$J$1500,"")&amp;"",""))</f>
        <v/>
      </c>
      <c r="E9783" s="638" t="str">
        <f>IF($C9783="","",IFERROR(_xlfn.XLOOKUP($C9783,'1.PrepList'!$I$2:$I$1500,'1.PrepList'!$N$2:$N$1500,"")&amp;"",""))</f>
        <v/>
      </c>
      <c r="F9783" s="638" t="str">
        <f>IF($C9783="","",IFERROR(_xlfn.XLOOKUP($C9783,'1.PrepList'!$I$2:$I$1500,'1.PrepList'!$K$2:$K$1500,"")&amp;"",""))</f>
        <v/>
      </c>
      <c r="H9783" s="644" t="str">
        <f>IF($C9783="","",IFERROR(IF(_xlfn.XLOOKUP($C9783,tbl_StartedStatus[Bold ID],tbl_StartedStatus[Started])="Started","Yes",IF(_xlfn.XLOOKUP($C9783,tbl_StartedStatus[Bold ID],tbl_StartedStatus[Started])="No Show","No Show","")),""))</f>
        <v/>
      </c>
    </row>
    <row r="9784" spans="1:8" ht="15" customHeight="1" thickBot="1">
      <c r="A9784" s="38" t="str">
        <f>IF($C9784="","",IFERROR(_xlfn.XLOOKUP($C9784,'1.PrepList'!$I$2:$I$1500,'1.PrepList'!$G$2:$G$1500,"")&amp;"",""))</f>
        <v/>
      </c>
      <c r="B9784" s="638" t="str">
        <f>IF($C9784="","",IFERROR(_xlfn.XLOOKUP($C9784,'1.PrepList'!$I$2:$I$1500,'1.PrepList'!$H$2:$H$1500,"")&amp;"",""))</f>
        <v/>
      </c>
      <c r="D9784" s="638" t="str">
        <f>IF($C9784="","",IFERROR(_xlfn.XLOOKUP($C9784,'1.PrepList'!$I$2:$I$1500,'1.PrepList'!$J$2:$J$1500,"")&amp;"",""))</f>
        <v/>
      </c>
      <c r="E9784" s="638" t="str">
        <f>IF($C9784="","",IFERROR(_xlfn.XLOOKUP($C9784,'1.PrepList'!$I$2:$I$1500,'1.PrepList'!$N$2:$N$1500,"")&amp;"",""))</f>
        <v/>
      </c>
      <c r="F9784" s="638" t="str">
        <f>IF($C9784="","",IFERROR(_xlfn.XLOOKUP($C9784,'1.PrepList'!$I$2:$I$1500,'1.PrepList'!$K$2:$K$1500,"")&amp;"",""))</f>
        <v/>
      </c>
      <c r="H9784" s="644" t="str">
        <f>IF($C9784="","",IFERROR(IF(_xlfn.XLOOKUP($C9784,tbl_StartedStatus[Bold ID],tbl_StartedStatus[Started])="Started","Yes",IF(_xlfn.XLOOKUP($C9784,tbl_StartedStatus[Bold ID],tbl_StartedStatus[Started])="No Show","No Show","")),""))</f>
        <v/>
      </c>
    </row>
    <row r="9785" spans="1:8" ht="15" customHeight="1" thickBot="1">
      <c r="A9785" s="38" t="str">
        <f>IF($C9785="","",IFERROR(_xlfn.XLOOKUP($C9785,'1.PrepList'!$I$2:$I$1500,'1.PrepList'!$G$2:$G$1500,"")&amp;"",""))</f>
        <v/>
      </c>
      <c r="B9785" s="638" t="str">
        <f>IF($C9785="","",IFERROR(_xlfn.XLOOKUP($C9785,'1.PrepList'!$I$2:$I$1500,'1.PrepList'!$H$2:$H$1500,"")&amp;"",""))</f>
        <v/>
      </c>
      <c r="D9785" s="638" t="str">
        <f>IF($C9785="","",IFERROR(_xlfn.XLOOKUP($C9785,'1.PrepList'!$I$2:$I$1500,'1.PrepList'!$J$2:$J$1500,"")&amp;"",""))</f>
        <v/>
      </c>
      <c r="E9785" s="638" t="str">
        <f>IF($C9785="","",IFERROR(_xlfn.XLOOKUP($C9785,'1.PrepList'!$I$2:$I$1500,'1.PrepList'!$N$2:$N$1500,"")&amp;"",""))</f>
        <v/>
      </c>
      <c r="F9785" s="638" t="str">
        <f>IF($C9785="","",IFERROR(_xlfn.XLOOKUP($C9785,'1.PrepList'!$I$2:$I$1500,'1.PrepList'!$K$2:$K$1500,"")&amp;"",""))</f>
        <v/>
      </c>
      <c r="H9785" s="644" t="str">
        <f>IF($C9785="","",IFERROR(IF(_xlfn.XLOOKUP($C9785,tbl_StartedStatus[Bold ID],tbl_StartedStatus[Started])="Started","Yes",IF(_xlfn.XLOOKUP($C9785,tbl_StartedStatus[Bold ID],tbl_StartedStatus[Started])="No Show","No Show","")),""))</f>
        <v/>
      </c>
    </row>
    <row r="9786" spans="1:8" ht="15" customHeight="1" thickBot="1">
      <c r="A9786" s="38" t="str">
        <f>IF($C9786="","",IFERROR(_xlfn.XLOOKUP($C9786,'1.PrepList'!$I$2:$I$1500,'1.PrepList'!$G$2:$G$1500,"")&amp;"",""))</f>
        <v/>
      </c>
      <c r="B9786" s="638" t="str">
        <f>IF($C9786="","",IFERROR(_xlfn.XLOOKUP($C9786,'1.PrepList'!$I$2:$I$1500,'1.PrepList'!$H$2:$H$1500,"")&amp;"",""))</f>
        <v/>
      </c>
      <c r="D9786" s="638" t="str">
        <f>IF($C9786="","",IFERROR(_xlfn.XLOOKUP($C9786,'1.PrepList'!$I$2:$I$1500,'1.PrepList'!$J$2:$J$1500,"")&amp;"",""))</f>
        <v/>
      </c>
      <c r="E9786" s="638" t="str">
        <f>IF($C9786="","",IFERROR(_xlfn.XLOOKUP($C9786,'1.PrepList'!$I$2:$I$1500,'1.PrepList'!$N$2:$N$1500,"")&amp;"",""))</f>
        <v/>
      </c>
      <c r="F9786" s="638" t="str">
        <f>IF($C9786="","",IFERROR(_xlfn.XLOOKUP($C9786,'1.PrepList'!$I$2:$I$1500,'1.PrepList'!$K$2:$K$1500,"")&amp;"",""))</f>
        <v/>
      </c>
      <c r="H9786" s="644" t="str">
        <f>IF($C9786="","",IFERROR(IF(_xlfn.XLOOKUP($C9786,tbl_StartedStatus[Bold ID],tbl_StartedStatus[Started])="Started","Yes",IF(_xlfn.XLOOKUP($C9786,tbl_StartedStatus[Bold ID],tbl_StartedStatus[Started])="No Show","No Show","")),""))</f>
        <v/>
      </c>
    </row>
    <row r="9787" spans="1:8" ht="15" customHeight="1" thickBot="1">
      <c r="A9787" s="38" t="str">
        <f>IF($C9787="","",IFERROR(_xlfn.XLOOKUP($C9787,'1.PrepList'!$I$2:$I$1500,'1.PrepList'!$G$2:$G$1500,"")&amp;"",""))</f>
        <v/>
      </c>
      <c r="B9787" s="638" t="str">
        <f>IF($C9787="","",IFERROR(_xlfn.XLOOKUP($C9787,'1.PrepList'!$I$2:$I$1500,'1.PrepList'!$H$2:$H$1500,"")&amp;"",""))</f>
        <v/>
      </c>
      <c r="D9787" s="638" t="str">
        <f>IF($C9787="","",IFERROR(_xlfn.XLOOKUP($C9787,'1.PrepList'!$I$2:$I$1500,'1.PrepList'!$J$2:$J$1500,"")&amp;"",""))</f>
        <v/>
      </c>
      <c r="E9787" s="638" t="str">
        <f>IF($C9787="","",IFERROR(_xlfn.XLOOKUP($C9787,'1.PrepList'!$I$2:$I$1500,'1.PrepList'!$N$2:$N$1500,"")&amp;"",""))</f>
        <v/>
      </c>
      <c r="F9787" s="638" t="str">
        <f>IF($C9787="","",IFERROR(_xlfn.XLOOKUP($C9787,'1.PrepList'!$I$2:$I$1500,'1.PrepList'!$K$2:$K$1500,"")&amp;"",""))</f>
        <v/>
      </c>
      <c r="H9787" s="644" t="str">
        <f>IF($C9787="","",IFERROR(IF(_xlfn.XLOOKUP($C9787,tbl_StartedStatus[Bold ID],tbl_StartedStatus[Started])="Started","Yes",IF(_xlfn.XLOOKUP($C9787,tbl_StartedStatus[Bold ID],tbl_StartedStatus[Started])="No Show","No Show","")),""))</f>
        <v/>
      </c>
    </row>
    <row r="9788" spans="1:8" ht="15" customHeight="1" thickBot="1">
      <c r="A9788" s="38" t="str">
        <f>IF($C9788="","",IFERROR(_xlfn.XLOOKUP($C9788,'1.PrepList'!$I$2:$I$1500,'1.PrepList'!$G$2:$G$1500,"")&amp;"",""))</f>
        <v/>
      </c>
      <c r="B9788" s="638" t="str">
        <f>IF($C9788="","",IFERROR(_xlfn.XLOOKUP($C9788,'1.PrepList'!$I$2:$I$1500,'1.PrepList'!$H$2:$H$1500,"")&amp;"",""))</f>
        <v/>
      </c>
      <c r="D9788" s="638" t="str">
        <f>IF($C9788="","",IFERROR(_xlfn.XLOOKUP($C9788,'1.PrepList'!$I$2:$I$1500,'1.PrepList'!$J$2:$J$1500,"")&amp;"",""))</f>
        <v/>
      </c>
      <c r="E9788" s="638" t="str">
        <f>IF($C9788="","",IFERROR(_xlfn.XLOOKUP($C9788,'1.PrepList'!$I$2:$I$1500,'1.PrepList'!$N$2:$N$1500,"")&amp;"",""))</f>
        <v/>
      </c>
      <c r="F9788" s="638" t="str">
        <f>IF($C9788="","",IFERROR(_xlfn.XLOOKUP($C9788,'1.PrepList'!$I$2:$I$1500,'1.PrepList'!$K$2:$K$1500,"")&amp;"",""))</f>
        <v/>
      </c>
      <c r="H9788" s="644" t="str">
        <f>IF($C9788="","",IFERROR(IF(_xlfn.XLOOKUP($C9788,tbl_StartedStatus[Bold ID],tbl_StartedStatus[Started])="Started","Yes",IF(_xlfn.XLOOKUP($C9788,tbl_StartedStatus[Bold ID],tbl_StartedStatus[Started])="No Show","No Show","")),""))</f>
        <v/>
      </c>
    </row>
    <row r="9789" spans="1:8" ht="15" customHeight="1" thickBot="1">
      <c r="A9789" s="38" t="str">
        <f>IF($C9789="","",IFERROR(_xlfn.XLOOKUP($C9789,'1.PrepList'!$I$2:$I$1500,'1.PrepList'!$G$2:$G$1500,"")&amp;"",""))</f>
        <v/>
      </c>
      <c r="B9789" s="638" t="str">
        <f>IF($C9789="","",IFERROR(_xlfn.XLOOKUP($C9789,'1.PrepList'!$I$2:$I$1500,'1.PrepList'!$H$2:$H$1500,"")&amp;"",""))</f>
        <v/>
      </c>
      <c r="D9789" s="638" t="str">
        <f>IF($C9789="","",IFERROR(_xlfn.XLOOKUP($C9789,'1.PrepList'!$I$2:$I$1500,'1.PrepList'!$J$2:$J$1500,"")&amp;"",""))</f>
        <v/>
      </c>
      <c r="E9789" s="638" t="str">
        <f>IF($C9789="","",IFERROR(_xlfn.XLOOKUP($C9789,'1.PrepList'!$I$2:$I$1500,'1.PrepList'!$N$2:$N$1500,"")&amp;"",""))</f>
        <v/>
      </c>
      <c r="F9789" s="638" t="str">
        <f>IF($C9789="","",IFERROR(_xlfn.XLOOKUP($C9789,'1.PrepList'!$I$2:$I$1500,'1.PrepList'!$K$2:$K$1500,"")&amp;"",""))</f>
        <v/>
      </c>
      <c r="H9789" s="644" t="str">
        <f>IF($C9789="","",IFERROR(IF(_xlfn.XLOOKUP($C9789,tbl_StartedStatus[Bold ID],tbl_StartedStatus[Started])="Started","Yes",IF(_xlfn.XLOOKUP($C9789,tbl_StartedStatus[Bold ID],tbl_StartedStatus[Started])="No Show","No Show","")),""))</f>
        <v/>
      </c>
    </row>
    <row r="9790" spans="1:8" ht="15" customHeight="1" thickBot="1">
      <c r="A9790" s="38" t="str">
        <f>IF($C9790="","",IFERROR(_xlfn.XLOOKUP($C9790,'1.PrepList'!$I$2:$I$1500,'1.PrepList'!$G$2:$G$1500,"")&amp;"",""))</f>
        <v/>
      </c>
      <c r="B9790" s="638" t="str">
        <f>IF($C9790="","",IFERROR(_xlfn.XLOOKUP($C9790,'1.PrepList'!$I$2:$I$1500,'1.PrepList'!$H$2:$H$1500,"")&amp;"",""))</f>
        <v/>
      </c>
      <c r="D9790" s="638" t="str">
        <f>IF($C9790="","",IFERROR(_xlfn.XLOOKUP($C9790,'1.PrepList'!$I$2:$I$1500,'1.PrepList'!$J$2:$J$1500,"")&amp;"",""))</f>
        <v/>
      </c>
      <c r="E9790" s="638" t="str">
        <f>IF($C9790="","",IFERROR(_xlfn.XLOOKUP($C9790,'1.PrepList'!$I$2:$I$1500,'1.PrepList'!$N$2:$N$1500,"")&amp;"",""))</f>
        <v/>
      </c>
      <c r="F9790" s="638" t="str">
        <f>IF($C9790="","",IFERROR(_xlfn.XLOOKUP($C9790,'1.PrepList'!$I$2:$I$1500,'1.PrepList'!$K$2:$K$1500,"")&amp;"",""))</f>
        <v/>
      </c>
      <c r="H9790" s="644" t="str">
        <f>IF($C9790="","",IFERROR(IF(_xlfn.XLOOKUP($C9790,tbl_StartedStatus[Bold ID],tbl_StartedStatus[Started])="Started","Yes",IF(_xlfn.XLOOKUP($C9790,tbl_StartedStatus[Bold ID],tbl_StartedStatus[Started])="No Show","No Show","")),""))</f>
        <v/>
      </c>
    </row>
    <row r="9791" spans="1:8" ht="15" customHeight="1" thickBot="1">
      <c r="A9791" s="38" t="str">
        <f>IF($C9791="","",IFERROR(_xlfn.XLOOKUP($C9791,'1.PrepList'!$I$2:$I$1500,'1.PrepList'!$G$2:$G$1500,"")&amp;"",""))</f>
        <v/>
      </c>
      <c r="B9791" s="638" t="str">
        <f>IF($C9791="","",IFERROR(_xlfn.XLOOKUP($C9791,'1.PrepList'!$I$2:$I$1500,'1.PrepList'!$H$2:$H$1500,"")&amp;"",""))</f>
        <v/>
      </c>
      <c r="D9791" s="638" t="str">
        <f>IF($C9791="","",IFERROR(_xlfn.XLOOKUP($C9791,'1.PrepList'!$I$2:$I$1500,'1.PrepList'!$J$2:$J$1500,"")&amp;"",""))</f>
        <v/>
      </c>
      <c r="E9791" s="638" t="str">
        <f>IF($C9791="","",IFERROR(_xlfn.XLOOKUP($C9791,'1.PrepList'!$I$2:$I$1500,'1.PrepList'!$N$2:$N$1500,"")&amp;"",""))</f>
        <v/>
      </c>
      <c r="F9791" s="638" t="str">
        <f>IF($C9791="","",IFERROR(_xlfn.XLOOKUP($C9791,'1.PrepList'!$I$2:$I$1500,'1.PrepList'!$K$2:$K$1500,"")&amp;"",""))</f>
        <v/>
      </c>
      <c r="H9791" s="644" t="str">
        <f>IF($C9791="","",IFERROR(IF(_xlfn.XLOOKUP($C9791,tbl_StartedStatus[Bold ID],tbl_StartedStatus[Started])="Started","Yes",IF(_xlfn.XLOOKUP($C9791,tbl_StartedStatus[Bold ID],tbl_StartedStatus[Started])="No Show","No Show","")),""))</f>
        <v/>
      </c>
    </row>
    <row r="9792" spans="1:8" ht="15" customHeight="1" thickBot="1">
      <c r="A9792" s="38" t="str">
        <f>IF($C9792="","",IFERROR(_xlfn.XLOOKUP($C9792,'1.PrepList'!$I$2:$I$1500,'1.PrepList'!$G$2:$G$1500,"")&amp;"",""))</f>
        <v/>
      </c>
      <c r="B9792" s="638" t="str">
        <f>IF($C9792="","",IFERROR(_xlfn.XLOOKUP($C9792,'1.PrepList'!$I$2:$I$1500,'1.PrepList'!$H$2:$H$1500,"")&amp;"",""))</f>
        <v/>
      </c>
      <c r="D9792" s="638" t="str">
        <f>IF($C9792="","",IFERROR(_xlfn.XLOOKUP($C9792,'1.PrepList'!$I$2:$I$1500,'1.PrepList'!$J$2:$J$1500,"")&amp;"",""))</f>
        <v/>
      </c>
      <c r="E9792" s="638" t="str">
        <f>IF($C9792="","",IFERROR(_xlfn.XLOOKUP($C9792,'1.PrepList'!$I$2:$I$1500,'1.PrepList'!$N$2:$N$1500,"")&amp;"",""))</f>
        <v/>
      </c>
      <c r="F9792" s="638" t="str">
        <f>IF($C9792="","",IFERROR(_xlfn.XLOOKUP($C9792,'1.PrepList'!$I$2:$I$1500,'1.PrepList'!$K$2:$K$1500,"")&amp;"",""))</f>
        <v/>
      </c>
      <c r="H9792" s="644" t="str">
        <f>IF($C9792="","",IFERROR(IF(_xlfn.XLOOKUP($C9792,tbl_StartedStatus[Bold ID],tbl_StartedStatus[Started])="Started","Yes",IF(_xlfn.XLOOKUP($C9792,tbl_StartedStatus[Bold ID],tbl_StartedStatus[Started])="No Show","No Show","")),""))</f>
        <v/>
      </c>
    </row>
    <row r="9793" spans="1:8" ht="15" customHeight="1" thickBot="1">
      <c r="A9793" s="38" t="str">
        <f>IF($C9793="","",IFERROR(_xlfn.XLOOKUP($C9793,'1.PrepList'!$I$2:$I$1500,'1.PrepList'!$G$2:$G$1500,"")&amp;"",""))</f>
        <v/>
      </c>
      <c r="B9793" s="638" t="str">
        <f>IF($C9793="","",IFERROR(_xlfn.XLOOKUP($C9793,'1.PrepList'!$I$2:$I$1500,'1.PrepList'!$H$2:$H$1500,"")&amp;"",""))</f>
        <v/>
      </c>
      <c r="D9793" s="638" t="str">
        <f>IF($C9793="","",IFERROR(_xlfn.XLOOKUP($C9793,'1.PrepList'!$I$2:$I$1500,'1.PrepList'!$J$2:$J$1500,"")&amp;"",""))</f>
        <v/>
      </c>
      <c r="E9793" s="638" t="str">
        <f>IF($C9793="","",IFERROR(_xlfn.XLOOKUP($C9793,'1.PrepList'!$I$2:$I$1500,'1.PrepList'!$N$2:$N$1500,"")&amp;"",""))</f>
        <v/>
      </c>
      <c r="F9793" s="638" t="str">
        <f>IF($C9793="","",IFERROR(_xlfn.XLOOKUP($C9793,'1.PrepList'!$I$2:$I$1500,'1.PrepList'!$K$2:$K$1500,"")&amp;"",""))</f>
        <v/>
      </c>
      <c r="H9793" s="644" t="str">
        <f>IF($C9793="","",IFERROR(IF(_xlfn.XLOOKUP($C9793,tbl_StartedStatus[Bold ID],tbl_StartedStatus[Started])="Started","Yes",IF(_xlfn.XLOOKUP($C9793,tbl_StartedStatus[Bold ID],tbl_StartedStatus[Started])="No Show","No Show","")),""))</f>
        <v/>
      </c>
    </row>
    <row r="9794" spans="1:8" ht="15" customHeight="1" thickBot="1">
      <c r="A9794" s="38" t="str">
        <f>IF($C9794="","",IFERROR(_xlfn.XLOOKUP($C9794,'1.PrepList'!$I$2:$I$1500,'1.PrepList'!$G$2:$G$1500,"")&amp;"",""))</f>
        <v/>
      </c>
      <c r="B9794" s="638" t="str">
        <f>IF($C9794="","",IFERROR(_xlfn.XLOOKUP($C9794,'1.PrepList'!$I$2:$I$1500,'1.PrepList'!$H$2:$H$1500,"")&amp;"",""))</f>
        <v/>
      </c>
      <c r="D9794" s="638" t="str">
        <f>IF($C9794="","",IFERROR(_xlfn.XLOOKUP($C9794,'1.PrepList'!$I$2:$I$1500,'1.PrepList'!$J$2:$J$1500,"")&amp;"",""))</f>
        <v/>
      </c>
      <c r="E9794" s="638" t="str">
        <f>IF($C9794="","",IFERROR(_xlfn.XLOOKUP($C9794,'1.PrepList'!$I$2:$I$1500,'1.PrepList'!$N$2:$N$1500,"")&amp;"",""))</f>
        <v/>
      </c>
      <c r="F9794" s="638" t="str">
        <f>IF($C9794="","",IFERROR(_xlfn.XLOOKUP($C9794,'1.PrepList'!$I$2:$I$1500,'1.PrepList'!$K$2:$K$1500,"")&amp;"",""))</f>
        <v/>
      </c>
      <c r="H9794" s="644" t="str">
        <f>IF($C9794="","",IFERROR(IF(_xlfn.XLOOKUP($C9794,tbl_StartedStatus[Bold ID],tbl_StartedStatus[Started])="Started","Yes",IF(_xlfn.XLOOKUP($C9794,tbl_StartedStatus[Bold ID],tbl_StartedStatus[Started])="No Show","No Show","")),""))</f>
        <v/>
      </c>
    </row>
    <row r="9795" spans="1:8" ht="15" customHeight="1" thickBot="1">
      <c r="A9795" s="38" t="str">
        <f>IF($C9795="","",IFERROR(_xlfn.XLOOKUP($C9795,'1.PrepList'!$I$2:$I$1500,'1.PrepList'!$G$2:$G$1500,"")&amp;"",""))</f>
        <v/>
      </c>
      <c r="B9795" s="638" t="str">
        <f>IF($C9795="","",IFERROR(_xlfn.XLOOKUP($C9795,'1.PrepList'!$I$2:$I$1500,'1.PrepList'!$H$2:$H$1500,"")&amp;"",""))</f>
        <v/>
      </c>
      <c r="D9795" s="638" t="str">
        <f>IF($C9795="","",IFERROR(_xlfn.XLOOKUP($C9795,'1.PrepList'!$I$2:$I$1500,'1.PrepList'!$J$2:$J$1500,"")&amp;"",""))</f>
        <v/>
      </c>
      <c r="E9795" s="638" t="str">
        <f>IF($C9795="","",IFERROR(_xlfn.XLOOKUP($C9795,'1.PrepList'!$I$2:$I$1500,'1.PrepList'!$N$2:$N$1500,"")&amp;"",""))</f>
        <v/>
      </c>
      <c r="F9795" s="638" t="str">
        <f>IF($C9795="","",IFERROR(_xlfn.XLOOKUP($C9795,'1.PrepList'!$I$2:$I$1500,'1.PrepList'!$K$2:$K$1500,"")&amp;"",""))</f>
        <v/>
      </c>
      <c r="H9795" s="644" t="str">
        <f>IF($C9795="","",IFERROR(IF(_xlfn.XLOOKUP($C9795,tbl_StartedStatus[Bold ID],tbl_StartedStatus[Started])="Started","Yes",IF(_xlfn.XLOOKUP($C9795,tbl_StartedStatus[Bold ID],tbl_StartedStatus[Started])="No Show","No Show","")),""))</f>
        <v/>
      </c>
    </row>
    <row r="9796" spans="1:8" ht="15" customHeight="1" thickBot="1">
      <c r="A9796" s="38" t="str">
        <f>IF($C9796="","",IFERROR(_xlfn.XLOOKUP($C9796,'1.PrepList'!$I$2:$I$1500,'1.PrepList'!$G$2:$G$1500,"")&amp;"",""))</f>
        <v/>
      </c>
      <c r="B9796" s="638" t="str">
        <f>IF($C9796="","",IFERROR(_xlfn.XLOOKUP($C9796,'1.PrepList'!$I$2:$I$1500,'1.PrepList'!$H$2:$H$1500,"")&amp;"",""))</f>
        <v/>
      </c>
      <c r="D9796" s="638" t="str">
        <f>IF($C9796="","",IFERROR(_xlfn.XLOOKUP($C9796,'1.PrepList'!$I$2:$I$1500,'1.PrepList'!$J$2:$J$1500,"")&amp;"",""))</f>
        <v/>
      </c>
      <c r="E9796" s="638" t="str">
        <f>IF($C9796="","",IFERROR(_xlfn.XLOOKUP($C9796,'1.PrepList'!$I$2:$I$1500,'1.PrepList'!$N$2:$N$1500,"")&amp;"",""))</f>
        <v/>
      </c>
      <c r="F9796" s="638" t="str">
        <f>IF($C9796="","",IFERROR(_xlfn.XLOOKUP($C9796,'1.PrepList'!$I$2:$I$1500,'1.PrepList'!$K$2:$K$1500,"")&amp;"",""))</f>
        <v/>
      </c>
      <c r="H9796" s="644" t="str">
        <f>IF($C9796="","",IFERROR(IF(_xlfn.XLOOKUP($C9796,tbl_StartedStatus[Bold ID],tbl_StartedStatus[Started])="Started","Yes",IF(_xlfn.XLOOKUP($C9796,tbl_StartedStatus[Bold ID],tbl_StartedStatus[Started])="No Show","No Show","")),""))</f>
        <v/>
      </c>
    </row>
    <row r="9797" spans="1:8" ht="15" customHeight="1" thickBot="1">
      <c r="A9797" s="38" t="str">
        <f>IF($C9797="","",IFERROR(_xlfn.XLOOKUP($C9797,'1.PrepList'!$I$2:$I$1500,'1.PrepList'!$G$2:$G$1500,"")&amp;"",""))</f>
        <v/>
      </c>
      <c r="B9797" s="638" t="str">
        <f>IF($C9797="","",IFERROR(_xlfn.XLOOKUP($C9797,'1.PrepList'!$I$2:$I$1500,'1.PrepList'!$H$2:$H$1500,"")&amp;"",""))</f>
        <v/>
      </c>
      <c r="D9797" s="638" t="str">
        <f>IF($C9797="","",IFERROR(_xlfn.XLOOKUP($C9797,'1.PrepList'!$I$2:$I$1500,'1.PrepList'!$J$2:$J$1500,"")&amp;"",""))</f>
        <v/>
      </c>
      <c r="E9797" s="638" t="str">
        <f>IF($C9797="","",IFERROR(_xlfn.XLOOKUP($C9797,'1.PrepList'!$I$2:$I$1500,'1.PrepList'!$N$2:$N$1500,"")&amp;"",""))</f>
        <v/>
      </c>
      <c r="F9797" s="638" t="str">
        <f>IF($C9797="","",IFERROR(_xlfn.XLOOKUP($C9797,'1.PrepList'!$I$2:$I$1500,'1.PrepList'!$K$2:$K$1500,"")&amp;"",""))</f>
        <v/>
      </c>
      <c r="H9797" s="644" t="str">
        <f>IF($C9797="","",IFERROR(IF(_xlfn.XLOOKUP($C9797,tbl_StartedStatus[Bold ID],tbl_StartedStatus[Started])="Started","Yes",IF(_xlfn.XLOOKUP($C9797,tbl_StartedStatus[Bold ID],tbl_StartedStatus[Started])="No Show","No Show","")),""))</f>
        <v/>
      </c>
    </row>
    <row r="9798" spans="1:8" ht="15" customHeight="1" thickBot="1">
      <c r="A9798" s="38" t="str">
        <f>IF($C9798="","",IFERROR(_xlfn.XLOOKUP($C9798,'1.PrepList'!$I$2:$I$1500,'1.PrepList'!$G$2:$G$1500,"")&amp;"",""))</f>
        <v/>
      </c>
      <c r="B9798" s="638" t="str">
        <f>IF($C9798="","",IFERROR(_xlfn.XLOOKUP($C9798,'1.PrepList'!$I$2:$I$1500,'1.PrepList'!$H$2:$H$1500,"")&amp;"",""))</f>
        <v/>
      </c>
      <c r="D9798" s="638" t="str">
        <f>IF($C9798="","",IFERROR(_xlfn.XLOOKUP($C9798,'1.PrepList'!$I$2:$I$1500,'1.PrepList'!$J$2:$J$1500,"")&amp;"",""))</f>
        <v/>
      </c>
      <c r="E9798" s="638" t="str">
        <f>IF($C9798="","",IFERROR(_xlfn.XLOOKUP($C9798,'1.PrepList'!$I$2:$I$1500,'1.PrepList'!$N$2:$N$1500,"")&amp;"",""))</f>
        <v/>
      </c>
      <c r="F9798" s="638" t="str">
        <f>IF($C9798="","",IFERROR(_xlfn.XLOOKUP($C9798,'1.PrepList'!$I$2:$I$1500,'1.PrepList'!$K$2:$K$1500,"")&amp;"",""))</f>
        <v/>
      </c>
      <c r="H9798" s="644" t="str">
        <f>IF($C9798="","",IFERROR(IF(_xlfn.XLOOKUP($C9798,tbl_StartedStatus[Bold ID],tbl_StartedStatus[Started])="Started","Yes",IF(_xlfn.XLOOKUP($C9798,tbl_StartedStatus[Bold ID],tbl_StartedStatus[Started])="No Show","No Show","")),""))</f>
        <v/>
      </c>
    </row>
    <row r="9799" spans="1:8" ht="15" customHeight="1" thickBot="1">
      <c r="A9799" s="38" t="str">
        <f>IF($C9799="","",IFERROR(_xlfn.XLOOKUP($C9799,'1.PrepList'!$I$2:$I$1500,'1.PrepList'!$G$2:$G$1500,"")&amp;"",""))</f>
        <v/>
      </c>
      <c r="B9799" s="638" t="str">
        <f>IF($C9799="","",IFERROR(_xlfn.XLOOKUP($C9799,'1.PrepList'!$I$2:$I$1500,'1.PrepList'!$H$2:$H$1500,"")&amp;"",""))</f>
        <v/>
      </c>
      <c r="D9799" s="638" t="str">
        <f>IF($C9799="","",IFERROR(_xlfn.XLOOKUP($C9799,'1.PrepList'!$I$2:$I$1500,'1.PrepList'!$J$2:$J$1500,"")&amp;"",""))</f>
        <v/>
      </c>
      <c r="E9799" s="638" t="str">
        <f>IF($C9799="","",IFERROR(_xlfn.XLOOKUP($C9799,'1.PrepList'!$I$2:$I$1500,'1.PrepList'!$N$2:$N$1500,"")&amp;"",""))</f>
        <v/>
      </c>
      <c r="F9799" s="638" t="str">
        <f>IF($C9799="","",IFERROR(_xlfn.XLOOKUP($C9799,'1.PrepList'!$I$2:$I$1500,'1.PrepList'!$K$2:$K$1500,"")&amp;"",""))</f>
        <v/>
      </c>
      <c r="H9799" s="644" t="str">
        <f>IF($C9799="","",IFERROR(IF(_xlfn.XLOOKUP($C9799,tbl_StartedStatus[Bold ID],tbl_StartedStatus[Started])="Started","Yes",IF(_xlfn.XLOOKUP($C9799,tbl_StartedStatus[Bold ID],tbl_StartedStatus[Started])="No Show","No Show","")),""))</f>
        <v/>
      </c>
    </row>
    <row r="9800" spans="1:8" ht="15" customHeight="1" thickBot="1">
      <c r="A9800" s="38" t="str">
        <f>IF($C9800="","",IFERROR(_xlfn.XLOOKUP($C9800,'1.PrepList'!$I$2:$I$1500,'1.PrepList'!$G$2:$G$1500,"")&amp;"",""))</f>
        <v/>
      </c>
      <c r="B9800" s="638" t="str">
        <f>IF($C9800="","",IFERROR(_xlfn.XLOOKUP($C9800,'1.PrepList'!$I$2:$I$1500,'1.PrepList'!$H$2:$H$1500,"")&amp;"",""))</f>
        <v/>
      </c>
      <c r="D9800" s="638" t="str">
        <f>IF($C9800="","",IFERROR(_xlfn.XLOOKUP($C9800,'1.PrepList'!$I$2:$I$1500,'1.PrepList'!$J$2:$J$1500,"")&amp;"",""))</f>
        <v/>
      </c>
      <c r="E9800" s="638" t="str">
        <f>IF($C9800="","",IFERROR(_xlfn.XLOOKUP($C9800,'1.PrepList'!$I$2:$I$1500,'1.PrepList'!$N$2:$N$1500,"")&amp;"",""))</f>
        <v/>
      </c>
      <c r="F9800" s="638" t="str">
        <f>IF($C9800="","",IFERROR(_xlfn.XLOOKUP($C9800,'1.PrepList'!$I$2:$I$1500,'1.PrepList'!$K$2:$K$1500,"")&amp;"",""))</f>
        <v/>
      </c>
      <c r="H9800" s="644" t="str">
        <f>IF($C9800="","",IFERROR(IF(_xlfn.XLOOKUP($C9800,tbl_StartedStatus[Bold ID],tbl_StartedStatus[Started])="Started","Yes",IF(_xlfn.XLOOKUP($C9800,tbl_StartedStatus[Bold ID],tbl_StartedStatus[Started])="No Show","No Show","")),""))</f>
        <v/>
      </c>
    </row>
    <row r="9801" spans="1:8" ht="15" customHeight="1" thickBot="1">
      <c r="A9801" s="38" t="str">
        <f>IF($C9801="","",IFERROR(_xlfn.XLOOKUP($C9801,'1.PrepList'!$I$2:$I$1500,'1.PrepList'!$G$2:$G$1500,"")&amp;"",""))</f>
        <v/>
      </c>
      <c r="B9801" s="638" t="str">
        <f>IF($C9801="","",IFERROR(_xlfn.XLOOKUP($C9801,'1.PrepList'!$I$2:$I$1500,'1.PrepList'!$H$2:$H$1500,"")&amp;"",""))</f>
        <v/>
      </c>
      <c r="D9801" s="638" t="str">
        <f>IF($C9801="","",IFERROR(_xlfn.XLOOKUP($C9801,'1.PrepList'!$I$2:$I$1500,'1.PrepList'!$J$2:$J$1500,"")&amp;"",""))</f>
        <v/>
      </c>
      <c r="E9801" s="638" t="str">
        <f>IF($C9801="","",IFERROR(_xlfn.XLOOKUP($C9801,'1.PrepList'!$I$2:$I$1500,'1.PrepList'!$N$2:$N$1500,"")&amp;"",""))</f>
        <v/>
      </c>
      <c r="F9801" s="638" t="str">
        <f>IF($C9801="","",IFERROR(_xlfn.XLOOKUP($C9801,'1.PrepList'!$I$2:$I$1500,'1.PrepList'!$K$2:$K$1500,"")&amp;"",""))</f>
        <v/>
      </c>
      <c r="H9801" s="644" t="str">
        <f>IF($C9801="","",IFERROR(IF(_xlfn.XLOOKUP($C9801,tbl_StartedStatus[Bold ID],tbl_StartedStatus[Started])="Started","Yes",IF(_xlfn.XLOOKUP($C9801,tbl_StartedStatus[Bold ID],tbl_StartedStatus[Started])="No Show","No Show","")),""))</f>
        <v/>
      </c>
    </row>
    <row r="9802" spans="1:8" ht="15" customHeight="1" thickBot="1">
      <c r="A9802" s="38" t="str">
        <f>IF($C9802="","",IFERROR(_xlfn.XLOOKUP($C9802,'1.PrepList'!$I$2:$I$1500,'1.PrepList'!$G$2:$G$1500,"")&amp;"",""))</f>
        <v/>
      </c>
      <c r="B9802" s="638" t="str">
        <f>IF($C9802="","",IFERROR(_xlfn.XLOOKUP($C9802,'1.PrepList'!$I$2:$I$1500,'1.PrepList'!$H$2:$H$1500,"")&amp;"",""))</f>
        <v/>
      </c>
      <c r="D9802" s="638" t="str">
        <f>IF($C9802="","",IFERROR(_xlfn.XLOOKUP($C9802,'1.PrepList'!$I$2:$I$1500,'1.PrepList'!$J$2:$J$1500,"")&amp;"",""))</f>
        <v/>
      </c>
      <c r="E9802" s="638" t="str">
        <f>IF($C9802="","",IFERROR(_xlfn.XLOOKUP($C9802,'1.PrepList'!$I$2:$I$1500,'1.PrepList'!$N$2:$N$1500,"")&amp;"",""))</f>
        <v/>
      </c>
      <c r="F9802" s="638" t="str">
        <f>IF($C9802="","",IFERROR(_xlfn.XLOOKUP($C9802,'1.PrepList'!$I$2:$I$1500,'1.PrepList'!$K$2:$K$1500,"")&amp;"",""))</f>
        <v/>
      </c>
      <c r="H9802" s="644" t="str">
        <f>IF($C9802="","",IFERROR(IF(_xlfn.XLOOKUP($C9802,tbl_StartedStatus[Bold ID],tbl_StartedStatus[Started])="Started","Yes",IF(_xlfn.XLOOKUP($C9802,tbl_StartedStatus[Bold ID],tbl_StartedStatus[Started])="No Show","No Show","")),""))</f>
        <v/>
      </c>
    </row>
    <row r="9803" spans="1:8" ht="15" customHeight="1" thickBot="1">
      <c r="A9803" s="38" t="str">
        <f>IF($C9803="","",IFERROR(_xlfn.XLOOKUP($C9803,'1.PrepList'!$I$2:$I$1500,'1.PrepList'!$G$2:$G$1500,"")&amp;"",""))</f>
        <v/>
      </c>
      <c r="B9803" s="638" t="str">
        <f>IF($C9803="","",IFERROR(_xlfn.XLOOKUP($C9803,'1.PrepList'!$I$2:$I$1500,'1.PrepList'!$H$2:$H$1500,"")&amp;"",""))</f>
        <v/>
      </c>
      <c r="D9803" s="638" t="str">
        <f>IF($C9803="","",IFERROR(_xlfn.XLOOKUP($C9803,'1.PrepList'!$I$2:$I$1500,'1.PrepList'!$J$2:$J$1500,"")&amp;"",""))</f>
        <v/>
      </c>
      <c r="E9803" s="638" t="str">
        <f>IF($C9803="","",IFERROR(_xlfn.XLOOKUP($C9803,'1.PrepList'!$I$2:$I$1500,'1.PrepList'!$N$2:$N$1500,"")&amp;"",""))</f>
        <v/>
      </c>
      <c r="F9803" s="638" t="str">
        <f>IF($C9803="","",IFERROR(_xlfn.XLOOKUP($C9803,'1.PrepList'!$I$2:$I$1500,'1.PrepList'!$K$2:$K$1500,"")&amp;"",""))</f>
        <v/>
      </c>
      <c r="H9803" s="644" t="str">
        <f>IF($C9803="","",IFERROR(IF(_xlfn.XLOOKUP($C9803,tbl_StartedStatus[Bold ID],tbl_StartedStatus[Started])="Started","Yes",IF(_xlfn.XLOOKUP($C9803,tbl_StartedStatus[Bold ID],tbl_StartedStatus[Started])="No Show","No Show","")),""))</f>
        <v/>
      </c>
    </row>
    <row r="9804" spans="1:8" ht="15" customHeight="1" thickBot="1">
      <c r="A9804" s="38" t="str">
        <f>IF($C9804="","",IFERROR(_xlfn.XLOOKUP($C9804,'1.PrepList'!$I$2:$I$1500,'1.PrepList'!$G$2:$G$1500,"")&amp;"",""))</f>
        <v/>
      </c>
      <c r="B9804" s="638" t="str">
        <f>IF($C9804="","",IFERROR(_xlfn.XLOOKUP($C9804,'1.PrepList'!$I$2:$I$1500,'1.PrepList'!$H$2:$H$1500,"")&amp;"",""))</f>
        <v/>
      </c>
      <c r="D9804" s="638" t="str">
        <f>IF($C9804="","",IFERROR(_xlfn.XLOOKUP($C9804,'1.PrepList'!$I$2:$I$1500,'1.PrepList'!$J$2:$J$1500,"")&amp;"",""))</f>
        <v/>
      </c>
      <c r="E9804" s="638" t="str">
        <f>IF($C9804="","",IFERROR(_xlfn.XLOOKUP($C9804,'1.PrepList'!$I$2:$I$1500,'1.PrepList'!$N$2:$N$1500,"")&amp;"",""))</f>
        <v/>
      </c>
      <c r="F9804" s="638" t="str">
        <f>IF($C9804="","",IFERROR(_xlfn.XLOOKUP($C9804,'1.PrepList'!$I$2:$I$1500,'1.PrepList'!$K$2:$K$1500,"")&amp;"",""))</f>
        <v/>
      </c>
      <c r="H9804" s="644" t="str">
        <f>IF($C9804="","",IFERROR(IF(_xlfn.XLOOKUP($C9804,tbl_StartedStatus[Bold ID],tbl_StartedStatus[Started])="Started","Yes",IF(_xlfn.XLOOKUP($C9804,tbl_StartedStatus[Bold ID],tbl_StartedStatus[Started])="No Show","No Show","")),""))</f>
        <v/>
      </c>
    </row>
    <row r="9805" spans="1:8" ht="15" customHeight="1" thickBot="1">
      <c r="A9805" s="38" t="str">
        <f>IF($C9805="","",IFERROR(_xlfn.XLOOKUP($C9805,'1.PrepList'!$I$2:$I$1500,'1.PrepList'!$G$2:$G$1500,"")&amp;"",""))</f>
        <v/>
      </c>
      <c r="B9805" s="638" t="str">
        <f>IF($C9805="","",IFERROR(_xlfn.XLOOKUP($C9805,'1.PrepList'!$I$2:$I$1500,'1.PrepList'!$H$2:$H$1500,"")&amp;"",""))</f>
        <v/>
      </c>
      <c r="D9805" s="638" t="str">
        <f>IF($C9805="","",IFERROR(_xlfn.XLOOKUP($C9805,'1.PrepList'!$I$2:$I$1500,'1.PrepList'!$J$2:$J$1500,"")&amp;"",""))</f>
        <v/>
      </c>
      <c r="E9805" s="638" t="str">
        <f>IF($C9805="","",IFERROR(_xlfn.XLOOKUP($C9805,'1.PrepList'!$I$2:$I$1500,'1.PrepList'!$N$2:$N$1500,"")&amp;"",""))</f>
        <v/>
      </c>
      <c r="F9805" s="638" t="str">
        <f>IF($C9805="","",IFERROR(_xlfn.XLOOKUP($C9805,'1.PrepList'!$I$2:$I$1500,'1.PrepList'!$K$2:$K$1500,"")&amp;"",""))</f>
        <v/>
      </c>
      <c r="H9805" s="644" t="str">
        <f>IF($C9805="","",IFERROR(IF(_xlfn.XLOOKUP($C9805,tbl_StartedStatus[Bold ID],tbl_StartedStatus[Started])="Started","Yes",IF(_xlfn.XLOOKUP($C9805,tbl_StartedStatus[Bold ID],tbl_StartedStatus[Started])="No Show","No Show","")),""))</f>
        <v/>
      </c>
    </row>
    <row r="9806" spans="1:8" ht="15" customHeight="1" thickBot="1">
      <c r="A9806" s="38" t="str">
        <f>IF($C9806="","",IFERROR(_xlfn.XLOOKUP($C9806,'1.PrepList'!$I$2:$I$1500,'1.PrepList'!$G$2:$G$1500,"")&amp;"",""))</f>
        <v/>
      </c>
      <c r="B9806" s="638" t="str">
        <f>IF($C9806="","",IFERROR(_xlfn.XLOOKUP($C9806,'1.PrepList'!$I$2:$I$1500,'1.PrepList'!$H$2:$H$1500,"")&amp;"",""))</f>
        <v/>
      </c>
      <c r="D9806" s="638" t="str">
        <f>IF($C9806="","",IFERROR(_xlfn.XLOOKUP($C9806,'1.PrepList'!$I$2:$I$1500,'1.PrepList'!$J$2:$J$1500,"")&amp;"",""))</f>
        <v/>
      </c>
      <c r="E9806" s="638" t="str">
        <f>IF($C9806="","",IFERROR(_xlfn.XLOOKUP($C9806,'1.PrepList'!$I$2:$I$1500,'1.PrepList'!$N$2:$N$1500,"")&amp;"",""))</f>
        <v/>
      </c>
      <c r="F9806" s="638" t="str">
        <f>IF($C9806="","",IFERROR(_xlfn.XLOOKUP($C9806,'1.PrepList'!$I$2:$I$1500,'1.PrepList'!$K$2:$K$1500,"")&amp;"",""))</f>
        <v/>
      </c>
      <c r="H9806" s="644" t="str">
        <f>IF($C9806="","",IFERROR(IF(_xlfn.XLOOKUP($C9806,tbl_StartedStatus[Bold ID],tbl_StartedStatus[Started])="Started","Yes",IF(_xlfn.XLOOKUP($C9806,tbl_StartedStatus[Bold ID],tbl_StartedStatus[Started])="No Show","No Show","")),""))</f>
        <v/>
      </c>
    </row>
    <row r="9807" spans="1:8" ht="15" customHeight="1" thickBot="1">
      <c r="A9807" s="38" t="str">
        <f>IF($C9807="","",IFERROR(_xlfn.XLOOKUP($C9807,'1.PrepList'!$I$2:$I$1500,'1.PrepList'!$G$2:$G$1500,"")&amp;"",""))</f>
        <v/>
      </c>
      <c r="B9807" s="638" t="str">
        <f>IF($C9807="","",IFERROR(_xlfn.XLOOKUP($C9807,'1.PrepList'!$I$2:$I$1500,'1.PrepList'!$H$2:$H$1500,"")&amp;"",""))</f>
        <v/>
      </c>
      <c r="D9807" s="638" t="str">
        <f>IF($C9807="","",IFERROR(_xlfn.XLOOKUP($C9807,'1.PrepList'!$I$2:$I$1500,'1.PrepList'!$J$2:$J$1500,"")&amp;"",""))</f>
        <v/>
      </c>
      <c r="E9807" s="638" t="str">
        <f>IF($C9807="","",IFERROR(_xlfn.XLOOKUP($C9807,'1.PrepList'!$I$2:$I$1500,'1.PrepList'!$N$2:$N$1500,"")&amp;"",""))</f>
        <v/>
      </c>
      <c r="F9807" s="638" t="str">
        <f>IF($C9807="","",IFERROR(_xlfn.XLOOKUP($C9807,'1.PrepList'!$I$2:$I$1500,'1.PrepList'!$K$2:$K$1500,"")&amp;"",""))</f>
        <v/>
      </c>
      <c r="H9807" s="644" t="str">
        <f>IF($C9807="","",IFERROR(IF(_xlfn.XLOOKUP($C9807,tbl_StartedStatus[Bold ID],tbl_StartedStatus[Started])="Started","Yes",IF(_xlfn.XLOOKUP($C9807,tbl_StartedStatus[Bold ID],tbl_StartedStatus[Started])="No Show","No Show","")),""))</f>
        <v/>
      </c>
    </row>
    <row r="9808" spans="1:8" ht="15" customHeight="1" thickBot="1">
      <c r="A9808" s="38" t="str">
        <f>IF($C9808="","",IFERROR(_xlfn.XLOOKUP($C9808,'1.PrepList'!$I$2:$I$1500,'1.PrepList'!$G$2:$G$1500,"")&amp;"",""))</f>
        <v/>
      </c>
      <c r="B9808" s="638" t="str">
        <f>IF($C9808="","",IFERROR(_xlfn.XLOOKUP($C9808,'1.PrepList'!$I$2:$I$1500,'1.PrepList'!$H$2:$H$1500,"")&amp;"",""))</f>
        <v/>
      </c>
      <c r="D9808" s="638" t="str">
        <f>IF($C9808="","",IFERROR(_xlfn.XLOOKUP($C9808,'1.PrepList'!$I$2:$I$1500,'1.PrepList'!$J$2:$J$1500,"")&amp;"",""))</f>
        <v/>
      </c>
      <c r="E9808" s="638" t="str">
        <f>IF($C9808="","",IFERROR(_xlfn.XLOOKUP($C9808,'1.PrepList'!$I$2:$I$1500,'1.PrepList'!$N$2:$N$1500,"")&amp;"",""))</f>
        <v/>
      </c>
      <c r="F9808" s="638" t="str">
        <f>IF($C9808="","",IFERROR(_xlfn.XLOOKUP($C9808,'1.PrepList'!$I$2:$I$1500,'1.PrepList'!$K$2:$K$1500,"")&amp;"",""))</f>
        <v/>
      </c>
      <c r="H9808" s="644" t="str">
        <f>IF($C9808="","",IFERROR(IF(_xlfn.XLOOKUP($C9808,tbl_StartedStatus[Bold ID],tbl_StartedStatus[Started])="Started","Yes",IF(_xlfn.XLOOKUP($C9808,tbl_StartedStatus[Bold ID],tbl_StartedStatus[Started])="No Show","No Show","")),""))</f>
        <v/>
      </c>
    </row>
    <row r="9809" spans="1:8" ht="15" customHeight="1" thickBot="1">
      <c r="A9809" s="38" t="str">
        <f>IF($C9809="","",IFERROR(_xlfn.XLOOKUP($C9809,'1.PrepList'!$I$2:$I$1500,'1.PrepList'!$G$2:$G$1500,"")&amp;"",""))</f>
        <v/>
      </c>
      <c r="B9809" s="638" t="str">
        <f>IF($C9809="","",IFERROR(_xlfn.XLOOKUP($C9809,'1.PrepList'!$I$2:$I$1500,'1.PrepList'!$H$2:$H$1500,"")&amp;"",""))</f>
        <v/>
      </c>
      <c r="D9809" s="638" t="str">
        <f>IF($C9809="","",IFERROR(_xlfn.XLOOKUP($C9809,'1.PrepList'!$I$2:$I$1500,'1.PrepList'!$J$2:$J$1500,"")&amp;"",""))</f>
        <v/>
      </c>
      <c r="E9809" s="638" t="str">
        <f>IF($C9809="","",IFERROR(_xlfn.XLOOKUP($C9809,'1.PrepList'!$I$2:$I$1500,'1.PrepList'!$N$2:$N$1500,"")&amp;"",""))</f>
        <v/>
      </c>
      <c r="F9809" s="638" t="str">
        <f>IF($C9809="","",IFERROR(_xlfn.XLOOKUP($C9809,'1.PrepList'!$I$2:$I$1500,'1.PrepList'!$K$2:$K$1500,"")&amp;"",""))</f>
        <v/>
      </c>
      <c r="H9809" s="644" t="str">
        <f>IF($C9809="","",IFERROR(IF(_xlfn.XLOOKUP($C9809,tbl_StartedStatus[Bold ID],tbl_StartedStatus[Started])="Started","Yes",IF(_xlfn.XLOOKUP($C9809,tbl_StartedStatus[Bold ID],tbl_StartedStatus[Started])="No Show","No Show","")),""))</f>
        <v/>
      </c>
    </row>
    <row r="9810" spans="1:8" ht="15" customHeight="1" thickBot="1">
      <c r="A9810" s="38" t="str">
        <f>IF($C9810="","",IFERROR(_xlfn.XLOOKUP($C9810,'1.PrepList'!$I$2:$I$1500,'1.PrepList'!$G$2:$G$1500,"")&amp;"",""))</f>
        <v/>
      </c>
      <c r="B9810" s="638" t="str">
        <f>IF($C9810="","",IFERROR(_xlfn.XLOOKUP($C9810,'1.PrepList'!$I$2:$I$1500,'1.PrepList'!$H$2:$H$1500,"")&amp;"",""))</f>
        <v/>
      </c>
      <c r="D9810" s="638" t="str">
        <f>IF($C9810="","",IFERROR(_xlfn.XLOOKUP($C9810,'1.PrepList'!$I$2:$I$1500,'1.PrepList'!$J$2:$J$1500,"")&amp;"",""))</f>
        <v/>
      </c>
      <c r="E9810" s="638" t="str">
        <f>IF($C9810="","",IFERROR(_xlfn.XLOOKUP($C9810,'1.PrepList'!$I$2:$I$1500,'1.PrepList'!$N$2:$N$1500,"")&amp;"",""))</f>
        <v/>
      </c>
      <c r="F9810" s="638" t="str">
        <f>IF($C9810="","",IFERROR(_xlfn.XLOOKUP($C9810,'1.PrepList'!$I$2:$I$1500,'1.PrepList'!$K$2:$K$1500,"")&amp;"",""))</f>
        <v/>
      </c>
      <c r="H9810" s="644" t="str">
        <f>IF($C9810="","",IFERROR(IF(_xlfn.XLOOKUP($C9810,tbl_StartedStatus[Bold ID],tbl_StartedStatus[Started])="Started","Yes",IF(_xlfn.XLOOKUP($C9810,tbl_StartedStatus[Bold ID],tbl_StartedStatus[Started])="No Show","No Show","")),""))</f>
        <v/>
      </c>
    </row>
    <row r="9811" spans="1:8" ht="15" customHeight="1" thickBot="1">
      <c r="A9811" s="38" t="str">
        <f>IF($C9811="","",IFERROR(_xlfn.XLOOKUP($C9811,'1.PrepList'!$I$2:$I$1500,'1.PrepList'!$G$2:$G$1500,"")&amp;"",""))</f>
        <v/>
      </c>
      <c r="B9811" s="638" t="str">
        <f>IF($C9811="","",IFERROR(_xlfn.XLOOKUP($C9811,'1.PrepList'!$I$2:$I$1500,'1.PrepList'!$H$2:$H$1500,"")&amp;"",""))</f>
        <v/>
      </c>
      <c r="D9811" s="638" t="str">
        <f>IF($C9811="","",IFERROR(_xlfn.XLOOKUP($C9811,'1.PrepList'!$I$2:$I$1500,'1.PrepList'!$J$2:$J$1500,"")&amp;"",""))</f>
        <v/>
      </c>
      <c r="E9811" s="638" t="str">
        <f>IF($C9811="","",IFERROR(_xlfn.XLOOKUP($C9811,'1.PrepList'!$I$2:$I$1500,'1.PrepList'!$N$2:$N$1500,"")&amp;"",""))</f>
        <v/>
      </c>
      <c r="F9811" s="638" t="str">
        <f>IF($C9811="","",IFERROR(_xlfn.XLOOKUP($C9811,'1.PrepList'!$I$2:$I$1500,'1.PrepList'!$K$2:$K$1500,"")&amp;"",""))</f>
        <v/>
      </c>
      <c r="H9811" s="644" t="str">
        <f>IF($C9811="","",IFERROR(IF(_xlfn.XLOOKUP($C9811,tbl_StartedStatus[Bold ID],tbl_StartedStatus[Started])="Started","Yes",IF(_xlfn.XLOOKUP($C9811,tbl_StartedStatus[Bold ID],tbl_StartedStatus[Started])="No Show","No Show","")),""))</f>
        <v/>
      </c>
    </row>
    <row r="9812" spans="1:8" ht="15" customHeight="1" thickBot="1">
      <c r="A9812" s="38" t="str">
        <f>IF($C9812="","",IFERROR(_xlfn.XLOOKUP($C9812,'1.PrepList'!$I$2:$I$1500,'1.PrepList'!$G$2:$G$1500,"")&amp;"",""))</f>
        <v/>
      </c>
      <c r="B9812" s="638" t="str">
        <f>IF($C9812="","",IFERROR(_xlfn.XLOOKUP($C9812,'1.PrepList'!$I$2:$I$1500,'1.PrepList'!$H$2:$H$1500,"")&amp;"",""))</f>
        <v/>
      </c>
      <c r="D9812" s="638" t="str">
        <f>IF($C9812="","",IFERROR(_xlfn.XLOOKUP($C9812,'1.PrepList'!$I$2:$I$1500,'1.PrepList'!$J$2:$J$1500,"")&amp;"",""))</f>
        <v/>
      </c>
      <c r="E9812" s="638" t="str">
        <f>IF($C9812="","",IFERROR(_xlfn.XLOOKUP($C9812,'1.PrepList'!$I$2:$I$1500,'1.PrepList'!$N$2:$N$1500,"")&amp;"",""))</f>
        <v/>
      </c>
      <c r="F9812" s="638" t="str">
        <f>IF($C9812="","",IFERROR(_xlfn.XLOOKUP($C9812,'1.PrepList'!$I$2:$I$1500,'1.PrepList'!$K$2:$K$1500,"")&amp;"",""))</f>
        <v/>
      </c>
      <c r="H9812" s="644" t="str">
        <f>IF($C9812="","",IFERROR(IF(_xlfn.XLOOKUP($C9812,tbl_StartedStatus[Bold ID],tbl_StartedStatus[Started])="Started","Yes",IF(_xlfn.XLOOKUP($C9812,tbl_StartedStatus[Bold ID],tbl_StartedStatus[Started])="No Show","No Show","")),""))</f>
        <v/>
      </c>
    </row>
    <row r="9813" spans="1:8" ht="15" customHeight="1" thickBot="1">
      <c r="A9813" s="38" t="str">
        <f>IF($C9813="","",IFERROR(_xlfn.XLOOKUP($C9813,'1.PrepList'!$I$2:$I$1500,'1.PrepList'!$G$2:$G$1500,"")&amp;"",""))</f>
        <v/>
      </c>
      <c r="B9813" s="638" t="str">
        <f>IF($C9813="","",IFERROR(_xlfn.XLOOKUP($C9813,'1.PrepList'!$I$2:$I$1500,'1.PrepList'!$H$2:$H$1500,"")&amp;"",""))</f>
        <v/>
      </c>
      <c r="D9813" s="638" t="str">
        <f>IF($C9813="","",IFERROR(_xlfn.XLOOKUP($C9813,'1.PrepList'!$I$2:$I$1500,'1.PrepList'!$J$2:$J$1500,"")&amp;"",""))</f>
        <v/>
      </c>
      <c r="E9813" s="638" t="str">
        <f>IF($C9813="","",IFERROR(_xlfn.XLOOKUP($C9813,'1.PrepList'!$I$2:$I$1500,'1.PrepList'!$N$2:$N$1500,"")&amp;"",""))</f>
        <v/>
      </c>
      <c r="F9813" s="638" t="str">
        <f>IF($C9813="","",IFERROR(_xlfn.XLOOKUP($C9813,'1.PrepList'!$I$2:$I$1500,'1.PrepList'!$K$2:$K$1500,"")&amp;"",""))</f>
        <v/>
      </c>
      <c r="H9813" s="644" t="str">
        <f>IF($C9813="","",IFERROR(IF(_xlfn.XLOOKUP($C9813,tbl_StartedStatus[Bold ID],tbl_StartedStatus[Started])="Started","Yes",IF(_xlfn.XLOOKUP($C9813,tbl_StartedStatus[Bold ID],tbl_StartedStatus[Started])="No Show","No Show","")),""))</f>
        <v/>
      </c>
    </row>
    <row r="9814" spans="1:8" ht="15" customHeight="1" thickBot="1">
      <c r="A9814" s="38" t="str">
        <f>IF($C9814="","",IFERROR(_xlfn.XLOOKUP($C9814,'1.PrepList'!$I$2:$I$1500,'1.PrepList'!$G$2:$G$1500,"")&amp;"",""))</f>
        <v/>
      </c>
      <c r="B9814" s="638" t="str">
        <f>IF($C9814="","",IFERROR(_xlfn.XLOOKUP($C9814,'1.PrepList'!$I$2:$I$1500,'1.PrepList'!$H$2:$H$1500,"")&amp;"",""))</f>
        <v/>
      </c>
      <c r="D9814" s="638" t="str">
        <f>IF($C9814="","",IFERROR(_xlfn.XLOOKUP($C9814,'1.PrepList'!$I$2:$I$1500,'1.PrepList'!$J$2:$J$1500,"")&amp;"",""))</f>
        <v/>
      </c>
      <c r="E9814" s="638" t="str">
        <f>IF($C9814="","",IFERROR(_xlfn.XLOOKUP($C9814,'1.PrepList'!$I$2:$I$1500,'1.PrepList'!$N$2:$N$1500,"")&amp;"",""))</f>
        <v/>
      </c>
      <c r="F9814" s="638" t="str">
        <f>IF($C9814="","",IFERROR(_xlfn.XLOOKUP($C9814,'1.PrepList'!$I$2:$I$1500,'1.PrepList'!$K$2:$K$1500,"")&amp;"",""))</f>
        <v/>
      </c>
      <c r="H9814" s="644" t="str">
        <f>IF($C9814="","",IFERROR(IF(_xlfn.XLOOKUP($C9814,tbl_StartedStatus[Bold ID],tbl_StartedStatus[Started])="Started","Yes",IF(_xlfn.XLOOKUP($C9814,tbl_StartedStatus[Bold ID],tbl_StartedStatus[Started])="No Show","No Show","")),""))</f>
        <v/>
      </c>
    </row>
    <row r="9815" spans="1:8" ht="15" customHeight="1" thickBot="1">
      <c r="A9815" s="38" t="str">
        <f>IF($C9815="","",IFERROR(_xlfn.XLOOKUP($C9815,'1.PrepList'!$I$2:$I$1500,'1.PrepList'!$G$2:$G$1500,"")&amp;"",""))</f>
        <v/>
      </c>
      <c r="B9815" s="638" t="str">
        <f>IF($C9815="","",IFERROR(_xlfn.XLOOKUP($C9815,'1.PrepList'!$I$2:$I$1500,'1.PrepList'!$H$2:$H$1500,"")&amp;"",""))</f>
        <v/>
      </c>
      <c r="D9815" s="638" t="str">
        <f>IF($C9815="","",IFERROR(_xlfn.XLOOKUP($C9815,'1.PrepList'!$I$2:$I$1500,'1.PrepList'!$J$2:$J$1500,"")&amp;"",""))</f>
        <v/>
      </c>
      <c r="E9815" s="638" t="str">
        <f>IF($C9815="","",IFERROR(_xlfn.XLOOKUP($C9815,'1.PrepList'!$I$2:$I$1500,'1.PrepList'!$N$2:$N$1500,"")&amp;"",""))</f>
        <v/>
      </c>
      <c r="F9815" s="638" t="str">
        <f>IF($C9815="","",IFERROR(_xlfn.XLOOKUP($C9815,'1.PrepList'!$I$2:$I$1500,'1.PrepList'!$K$2:$K$1500,"")&amp;"",""))</f>
        <v/>
      </c>
      <c r="H9815" s="644" t="str">
        <f>IF($C9815="","",IFERROR(IF(_xlfn.XLOOKUP($C9815,tbl_StartedStatus[Bold ID],tbl_StartedStatus[Started])="Started","Yes",IF(_xlfn.XLOOKUP($C9815,tbl_StartedStatus[Bold ID],tbl_StartedStatus[Started])="No Show","No Show","")),""))</f>
        <v/>
      </c>
    </row>
    <row r="9816" spans="1:8" ht="15" customHeight="1" thickBot="1">
      <c r="A9816" s="38" t="str">
        <f>IF($C9816="","",IFERROR(_xlfn.XLOOKUP($C9816,'1.PrepList'!$I$2:$I$1500,'1.PrepList'!$G$2:$G$1500,"")&amp;"",""))</f>
        <v/>
      </c>
      <c r="B9816" s="638" t="str">
        <f>IF($C9816="","",IFERROR(_xlfn.XLOOKUP($C9816,'1.PrepList'!$I$2:$I$1500,'1.PrepList'!$H$2:$H$1500,"")&amp;"",""))</f>
        <v/>
      </c>
      <c r="D9816" s="638" t="str">
        <f>IF($C9816="","",IFERROR(_xlfn.XLOOKUP($C9816,'1.PrepList'!$I$2:$I$1500,'1.PrepList'!$J$2:$J$1500,"")&amp;"",""))</f>
        <v/>
      </c>
      <c r="E9816" s="638" t="str">
        <f>IF($C9816="","",IFERROR(_xlfn.XLOOKUP($C9816,'1.PrepList'!$I$2:$I$1500,'1.PrepList'!$N$2:$N$1500,"")&amp;"",""))</f>
        <v/>
      </c>
      <c r="F9816" s="638" t="str">
        <f>IF($C9816="","",IFERROR(_xlfn.XLOOKUP($C9816,'1.PrepList'!$I$2:$I$1500,'1.PrepList'!$K$2:$K$1500,"")&amp;"",""))</f>
        <v/>
      </c>
      <c r="H9816" s="644" t="str">
        <f>IF($C9816="","",IFERROR(IF(_xlfn.XLOOKUP($C9816,tbl_StartedStatus[Bold ID],tbl_StartedStatus[Started])="Started","Yes",IF(_xlfn.XLOOKUP($C9816,tbl_StartedStatus[Bold ID],tbl_StartedStatus[Started])="No Show","No Show","")),""))</f>
        <v/>
      </c>
    </row>
    <row r="9817" spans="1:8" ht="15" customHeight="1" thickBot="1">
      <c r="A9817" s="38" t="str">
        <f>IF($C9817="","",IFERROR(_xlfn.XLOOKUP($C9817,'1.PrepList'!$I$2:$I$1500,'1.PrepList'!$G$2:$G$1500,"")&amp;"",""))</f>
        <v/>
      </c>
      <c r="B9817" s="638" t="str">
        <f>IF($C9817="","",IFERROR(_xlfn.XLOOKUP($C9817,'1.PrepList'!$I$2:$I$1500,'1.PrepList'!$H$2:$H$1500,"")&amp;"",""))</f>
        <v/>
      </c>
      <c r="D9817" s="638" t="str">
        <f>IF($C9817="","",IFERROR(_xlfn.XLOOKUP($C9817,'1.PrepList'!$I$2:$I$1500,'1.PrepList'!$J$2:$J$1500,"")&amp;"",""))</f>
        <v/>
      </c>
      <c r="E9817" s="638" t="str">
        <f>IF($C9817="","",IFERROR(_xlfn.XLOOKUP($C9817,'1.PrepList'!$I$2:$I$1500,'1.PrepList'!$N$2:$N$1500,"")&amp;"",""))</f>
        <v/>
      </c>
      <c r="F9817" s="638" t="str">
        <f>IF($C9817="","",IFERROR(_xlfn.XLOOKUP($C9817,'1.PrepList'!$I$2:$I$1500,'1.PrepList'!$K$2:$K$1500,"")&amp;"",""))</f>
        <v/>
      </c>
      <c r="H9817" s="644" t="str">
        <f>IF($C9817="","",IFERROR(IF(_xlfn.XLOOKUP($C9817,tbl_StartedStatus[Bold ID],tbl_StartedStatus[Started])="Started","Yes",IF(_xlfn.XLOOKUP($C9817,tbl_StartedStatus[Bold ID],tbl_StartedStatus[Started])="No Show","No Show","")),""))</f>
        <v/>
      </c>
    </row>
    <row r="9818" spans="1:8" ht="15" customHeight="1" thickBot="1">
      <c r="A9818" s="38" t="str">
        <f>IF($C9818="","",IFERROR(_xlfn.XLOOKUP($C9818,'1.PrepList'!$I$2:$I$1500,'1.PrepList'!$G$2:$G$1500,"")&amp;"",""))</f>
        <v/>
      </c>
      <c r="B9818" s="638" t="str">
        <f>IF($C9818="","",IFERROR(_xlfn.XLOOKUP($C9818,'1.PrepList'!$I$2:$I$1500,'1.PrepList'!$H$2:$H$1500,"")&amp;"",""))</f>
        <v/>
      </c>
      <c r="D9818" s="638" t="str">
        <f>IF($C9818="","",IFERROR(_xlfn.XLOOKUP($C9818,'1.PrepList'!$I$2:$I$1500,'1.PrepList'!$J$2:$J$1500,"")&amp;"",""))</f>
        <v/>
      </c>
      <c r="E9818" s="638" t="str">
        <f>IF($C9818="","",IFERROR(_xlfn.XLOOKUP($C9818,'1.PrepList'!$I$2:$I$1500,'1.PrepList'!$N$2:$N$1500,"")&amp;"",""))</f>
        <v/>
      </c>
      <c r="F9818" s="638" t="str">
        <f>IF($C9818="","",IFERROR(_xlfn.XLOOKUP($C9818,'1.PrepList'!$I$2:$I$1500,'1.PrepList'!$K$2:$K$1500,"")&amp;"",""))</f>
        <v/>
      </c>
      <c r="H9818" s="644" t="str">
        <f>IF($C9818="","",IFERROR(IF(_xlfn.XLOOKUP($C9818,tbl_StartedStatus[Bold ID],tbl_StartedStatus[Started])="Started","Yes",IF(_xlfn.XLOOKUP($C9818,tbl_StartedStatus[Bold ID],tbl_StartedStatus[Started])="No Show","No Show","")),""))</f>
        <v/>
      </c>
    </row>
    <row r="9819" spans="1:8" ht="15" customHeight="1" thickBot="1">
      <c r="A9819" s="38" t="str">
        <f>IF($C9819="","",IFERROR(_xlfn.XLOOKUP($C9819,'1.PrepList'!$I$2:$I$1500,'1.PrepList'!$G$2:$G$1500,"")&amp;"",""))</f>
        <v/>
      </c>
      <c r="B9819" s="638" t="str">
        <f>IF($C9819="","",IFERROR(_xlfn.XLOOKUP($C9819,'1.PrepList'!$I$2:$I$1500,'1.PrepList'!$H$2:$H$1500,"")&amp;"",""))</f>
        <v/>
      </c>
      <c r="D9819" s="638" t="str">
        <f>IF($C9819="","",IFERROR(_xlfn.XLOOKUP($C9819,'1.PrepList'!$I$2:$I$1500,'1.PrepList'!$J$2:$J$1500,"")&amp;"",""))</f>
        <v/>
      </c>
      <c r="E9819" s="638" t="str">
        <f>IF($C9819="","",IFERROR(_xlfn.XLOOKUP($C9819,'1.PrepList'!$I$2:$I$1500,'1.PrepList'!$N$2:$N$1500,"")&amp;"",""))</f>
        <v/>
      </c>
      <c r="F9819" s="638" t="str">
        <f>IF($C9819="","",IFERROR(_xlfn.XLOOKUP($C9819,'1.PrepList'!$I$2:$I$1500,'1.PrepList'!$K$2:$K$1500,"")&amp;"",""))</f>
        <v/>
      </c>
      <c r="H9819" s="644" t="str">
        <f>IF($C9819="","",IFERROR(IF(_xlfn.XLOOKUP($C9819,tbl_StartedStatus[Bold ID],tbl_StartedStatus[Started])="Started","Yes",IF(_xlfn.XLOOKUP($C9819,tbl_StartedStatus[Bold ID],tbl_StartedStatus[Started])="No Show","No Show","")),""))</f>
        <v/>
      </c>
    </row>
    <row r="9820" spans="1:8" ht="15" customHeight="1" thickBot="1">
      <c r="A9820" s="38" t="str">
        <f>IF($C9820="","",IFERROR(_xlfn.XLOOKUP($C9820,'1.PrepList'!$I$2:$I$1500,'1.PrepList'!$G$2:$G$1500,"")&amp;"",""))</f>
        <v/>
      </c>
      <c r="B9820" s="638" t="str">
        <f>IF($C9820="","",IFERROR(_xlfn.XLOOKUP($C9820,'1.PrepList'!$I$2:$I$1500,'1.PrepList'!$H$2:$H$1500,"")&amp;"",""))</f>
        <v/>
      </c>
      <c r="D9820" s="638" t="str">
        <f>IF($C9820="","",IFERROR(_xlfn.XLOOKUP($C9820,'1.PrepList'!$I$2:$I$1500,'1.PrepList'!$J$2:$J$1500,"")&amp;"",""))</f>
        <v/>
      </c>
      <c r="E9820" s="638" t="str">
        <f>IF($C9820="","",IFERROR(_xlfn.XLOOKUP($C9820,'1.PrepList'!$I$2:$I$1500,'1.PrepList'!$N$2:$N$1500,"")&amp;"",""))</f>
        <v/>
      </c>
      <c r="F9820" s="638" t="str">
        <f>IF($C9820="","",IFERROR(_xlfn.XLOOKUP($C9820,'1.PrepList'!$I$2:$I$1500,'1.PrepList'!$K$2:$K$1500,"")&amp;"",""))</f>
        <v/>
      </c>
      <c r="H9820" s="644" t="str">
        <f>IF($C9820="","",IFERROR(IF(_xlfn.XLOOKUP($C9820,tbl_StartedStatus[Bold ID],tbl_StartedStatus[Started])="Started","Yes",IF(_xlfn.XLOOKUP($C9820,tbl_StartedStatus[Bold ID],tbl_StartedStatus[Started])="No Show","No Show","")),""))</f>
        <v/>
      </c>
    </row>
    <row r="9821" spans="1:8" ht="15" customHeight="1" thickBot="1">
      <c r="A9821" s="38" t="str">
        <f>IF($C9821="","",IFERROR(_xlfn.XLOOKUP($C9821,'1.PrepList'!$I$2:$I$1500,'1.PrepList'!$G$2:$G$1500,"")&amp;"",""))</f>
        <v/>
      </c>
      <c r="B9821" s="638" t="str">
        <f>IF($C9821="","",IFERROR(_xlfn.XLOOKUP($C9821,'1.PrepList'!$I$2:$I$1500,'1.PrepList'!$H$2:$H$1500,"")&amp;"",""))</f>
        <v/>
      </c>
      <c r="D9821" s="638" t="str">
        <f>IF($C9821="","",IFERROR(_xlfn.XLOOKUP($C9821,'1.PrepList'!$I$2:$I$1500,'1.PrepList'!$J$2:$J$1500,"")&amp;"",""))</f>
        <v/>
      </c>
      <c r="E9821" s="638" t="str">
        <f>IF($C9821="","",IFERROR(_xlfn.XLOOKUP($C9821,'1.PrepList'!$I$2:$I$1500,'1.PrepList'!$N$2:$N$1500,"")&amp;"",""))</f>
        <v/>
      </c>
      <c r="F9821" s="638" t="str">
        <f>IF($C9821="","",IFERROR(_xlfn.XLOOKUP($C9821,'1.PrepList'!$I$2:$I$1500,'1.PrepList'!$K$2:$K$1500,"")&amp;"",""))</f>
        <v/>
      </c>
      <c r="H9821" s="644" t="str">
        <f>IF($C9821="","",IFERROR(IF(_xlfn.XLOOKUP($C9821,tbl_StartedStatus[Bold ID],tbl_StartedStatus[Started])="Started","Yes",IF(_xlfn.XLOOKUP($C9821,tbl_StartedStatus[Bold ID],tbl_StartedStatus[Started])="No Show","No Show","")),""))</f>
        <v/>
      </c>
    </row>
    <row r="9822" spans="1:8" ht="15" customHeight="1" thickBot="1">
      <c r="A9822" s="38" t="str">
        <f>IF($C9822="","",IFERROR(_xlfn.XLOOKUP($C9822,'1.PrepList'!$I$2:$I$1500,'1.PrepList'!$G$2:$G$1500,"")&amp;"",""))</f>
        <v/>
      </c>
      <c r="B9822" s="638" t="str">
        <f>IF($C9822="","",IFERROR(_xlfn.XLOOKUP($C9822,'1.PrepList'!$I$2:$I$1500,'1.PrepList'!$H$2:$H$1500,"")&amp;"",""))</f>
        <v/>
      </c>
      <c r="D9822" s="638" t="str">
        <f>IF($C9822="","",IFERROR(_xlfn.XLOOKUP($C9822,'1.PrepList'!$I$2:$I$1500,'1.PrepList'!$J$2:$J$1500,"")&amp;"",""))</f>
        <v/>
      </c>
      <c r="E9822" s="638" t="str">
        <f>IF($C9822="","",IFERROR(_xlfn.XLOOKUP($C9822,'1.PrepList'!$I$2:$I$1500,'1.PrepList'!$N$2:$N$1500,"")&amp;"",""))</f>
        <v/>
      </c>
      <c r="F9822" s="638" t="str">
        <f>IF($C9822="","",IFERROR(_xlfn.XLOOKUP($C9822,'1.PrepList'!$I$2:$I$1500,'1.PrepList'!$K$2:$K$1500,"")&amp;"",""))</f>
        <v/>
      </c>
      <c r="H9822" s="644" t="str">
        <f>IF($C9822="","",IFERROR(IF(_xlfn.XLOOKUP($C9822,tbl_StartedStatus[Bold ID],tbl_StartedStatus[Started])="Started","Yes",IF(_xlfn.XLOOKUP($C9822,tbl_StartedStatus[Bold ID],tbl_StartedStatus[Started])="No Show","No Show","")),""))</f>
        <v/>
      </c>
    </row>
    <row r="9823" spans="1:8" ht="15" customHeight="1" thickBot="1">
      <c r="A9823" s="38" t="str">
        <f>IF($C9823="","",IFERROR(_xlfn.XLOOKUP($C9823,'1.PrepList'!$I$2:$I$1500,'1.PrepList'!$G$2:$G$1500,"")&amp;"",""))</f>
        <v/>
      </c>
      <c r="B9823" s="638" t="str">
        <f>IF($C9823="","",IFERROR(_xlfn.XLOOKUP($C9823,'1.PrepList'!$I$2:$I$1500,'1.PrepList'!$H$2:$H$1500,"")&amp;"",""))</f>
        <v/>
      </c>
      <c r="D9823" s="638" t="str">
        <f>IF($C9823="","",IFERROR(_xlfn.XLOOKUP($C9823,'1.PrepList'!$I$2:$I$1500,'1.PrepList'!$J$2:$J$1500,"")&amp;"",""))</f>
        <v/>
      </c>
      <c r="E9823" s="638" t="str">
        <f>IF($C9823="","",IFERROR(_xlfn.XLOOKUP($C9823,'1.PrepList'!$I$2:$I$1500,'1.PrepList'!$N$2:$N$1500,"")&amp;"",""))</f>
        <v/>
      </c>
      <c r="F9823" s="638" t="str">
        <f>IF($C9823="","",IFERROR(_xlfn.XLOOKUP($C9823,'1.PrepList'!$I$2:$I$1500,'1.PrepList'!$K$2:$K$1500,"")&amp;"",""))</f>
        <v/>
      </c>
      <c r="H9823" s="644" t="str">
        <f>IF($C9823="","",IFERROR(IF(_xlfn.XLOOKUP($C9823,tbl_StartedStatus[Bold ID],tbl_StartedStatus[Started])="Started","Yes",IF(_xlfn.XLOOKUP($C9823,tbl_StartedStatus[Bold ID],tbl_StartedStatus[Started])="No Show","No Show","")),""))</f>
        <v/>
      </c>
    </row>
    <row r="9824" spans="1:8" ht="15" customHeight="1" thickBot="1">
      <c r="A9824" s="38" t="str">
        <f>IF($C9824="","",IFERROR(_xlfn.XLOOKUP($C9824,'1.PrepList'!$I$2:$I$1500,'1.PrepList'!$G$2:$G$1500,"")&amp;"",""))</f>
        <v/>
      </c>
      <c r="B9824" s="638" t="str">
        <f>IF($C9824="","",IFERROR(_xlfn.XLOOKUP($C9824,'1.PrepList'!$I$2:$I$1500,'1.PrepList'!$H$2:$H$1500,"")&amp;"",""))</f>
        <v/>
      </c>
      <c r="D9824" s="638" t="str">
        <f>IF($C9824="","",IFERROR(_xlfn.XLOOKUP($C9824,'1.PrepList'!$I$2:$I$1500,'1.PrepList'!$J$2:$J$1500,"")&amp;"",""))</f>
        <v/>
      </c>
      <c r="E9824" s="638" t="str">
        <f>IF($C9824="","",IFERROR(_xlfn.XLOOKUP($C9824,'1.PrepList'!$I$2:$I$1500,'1.PrepList'!$N$2:$N$1500,"")&amp;"",""))</f>
        <v/>
      </c>
      <c r="F9824" s="638" t="str">
        <f>IF($C9824="","",IFERROR(_xlfn.XLOOKUP($C9824,'1.PrepList'!$I$2:$I$1500,'1.PrepList'!$K$2:$K$1500,"")&amp;"",""))</f>
        <v/>
      </c>
      <c r="H9824" s="644" t="str">
        <f>IF($C9824="","",IFERROR(IF(_xlfn.XLOOKUP($C9824,tbl_StartedStatus[Bold ID],tbl_StartedStatus[Started])="Started","Yes",IF(_xlfn.XLOOKUP($C9824,tbl_StartedStatus[Bold ID],tbl_StartedStatus[Started])="No Show","No Show","")),""))</f>
        <v/>
      </c>
    </row>
    <row r="9825" spans="1:8" ht="15" customHeight="1" thickBot="1">
      <c r="A9825" s="38" t="str">
        <f>IF($C9825="","",IFERROR(_xlfn.XLOOKUP($C9825,'1.PrepList'!$I$2:$I$1500,'1.PrepList'!$G$2:$G$1500,"")&amp;"",""))</f>
        <v/>
      </c>
      <c r="B9825" s="638" t="str">
        <f>IF($C9825="","",IFERROR(_xlfn.XLOOKUP($C9825,'1.PrepList'!$I$2:$I$1500,'1.PrepList'!$H$2:$H$1500,"")&amp;"",""))</f>
        <v/>
      </c>
      <c r="D9825" s="638" t="str">
        <f>IF($C9825="","",IFERROR(_xlfn.XLOOKUP($C9825,'1.PrepList'!$I$2:$I$1500,'1.PrepList'!$J$2:$J$1500,"")&amp;"",""))</f>
        <v/>
      </c>
      <c r="E9825" s="638" t="str">
        <f>IF($C9825="","",IFERROR(_xlfn.XLOOKUP($C9825,'1.PrepList'!$I$2:$I$1500,'1.PrepList'!$N$2:$N$1500,"")&amp;"",""))</f>
        <v/>
      </c>
      <c r="F9825" s="638" t="str">
        <f>IF($C9825="","",IFERROR(_xlfn.XLOOKUP($C9825,'1.PrepList'!$I$2:$I$1500,'1.PrepList'!$K$2:$K$1500,"")&amp;"",""))</f>
        <v/>
      </c>
      <c r="H9825" s="644" t="str">
        <f>IF($C9825="","",IFERROR(IF(_xlfn.XLOOKUP($C9825,tbl_StartedStatus[Bold ID],tbl_StartedStatus[Started])="Started","Yes",IF(_xlfn.XLOOKUP($C9825,tbl_StartedStatus[Bold ID],tbl_StartedStatus[Started])="No Show","No Show","")),""))</f>
        <v/>
      </c>
    </row>
    <row r="9826" spans="1:8" ht="15" customHeight="1" thickBot="1">
      <c r="A9826" s="38" t="str">
        <f>IF($C9826="","",IFERROR(_xlfn.XLOOKUP($C9826,'1.PrepList'!$I$2:$I$1500,'1.PrepList'!$G$2:$G$1500,"")&amp;"",""))</f>
        <v/>
      </c>
      <c r="B9826" s="638" t="str">
        <f>IF($C9826="","",IFERROR(_xlfn.XLOOKUP($C9826,'1.PrepList'!$I$2:$I$1500,'1.PrepList'!$H$2:$H$1500,"")&amp;"",""))</f>
        <v/>
      </c>
      <c r="D9826" s="638" t="str">
        <f>IF($C9826="","",IFERROR(_xlfn.XLOOKUP($C9826,'1.PrepList'!$I$2:$I$1500,'1.PrepList'!$J$2:$J$1500,"")&amp;"",""))</f>
        <v/>
      </c>
      <c r="E9826" s="638" t="str">
        <f>IF($C9826="","",IFERROR(_xlfn.XLOOKUP($C9826,'1.PrepList'!$I$2:$I$1500,'1.PrepList'!$N$2:$N$1500,"")&amp;"",""))</f>
        <v/>
      </c>
      <c r="F9826" s="638" t="str">
        <f>IF($C9826="","",IFERROR(_xlfn.XLOOKUP($C9826,'1.PrepList'!$I$2:$I$1500,'1.PrepList'!$K$2:$K$1500,"")&amp;"",""))</f>
        <v/>
      </c>
      <c r="H9826" s="644" t="str">
        <f>IF($C9826="","",IFERROR(IF(_xlfn.XLOOKUP($C9826,tbl_StartedStatus[Bold ID],tbl_StartedStatus[Started])="Started","Yes",IF(_xlfn.XLOOKUP($C9826,tbl_StartedStatus[Bold ID],tbl_StartedStatus[Started])="No Show","No Show","")),""))</f>
        <v/>
      </c>
    </row>
    <row r="9827" spans="1:8" ht="15" customHeight="1" thickBot="1">
      <c r="A9827" s="38" t="str">
        <f>IF($C9827="","",IFERROR(_xlfn.XLOOKUP($C9827,'1.PrepList'!$I$2:$I$1500,'1.PrepList'!$G$2:$G$1500,"")&amp;"",""))</f>
        <v/>
      </c>
      <c r="B9827" s="638" t="str">
        <f>IF($C9827="","",IFERROR(_xlfn.XLOOKUP($C9827,'1.PrepList'!$I$2:$I$1500,'1.PrepList'!$H$2:$H$1500,"")&amp;"",""))</f>
        <v/>
      </c>
      <c r="D9827" s="638" t="str">
        <f>IF($C9827="","",IFERROR(_xlfn.XLOOKUP($C9827,'1.PrepList'!$I$2:$I$1500,'1.PrepList'!$J$2:$J$1500,"")&amp;"",""))</f>
        <v/>
      </c>
      <c r="E9827" s="638" t="str">
        <f>IF($C9827="","",IFERROR(_xlfn.XLOOKUP($C9827,'1.PrepList'!$I$2:$I$1500,'1.PrepList'!$N$2:$N$1500,"")&amp;"",""))</f>
        <v/>
      </c>
      <c r="F9827" s="638" t="str">
        <f>IF($C9827="","",IFERROR(_xlfn.XLOOKUP($C9827,'1.PrepList'!$I$2:$I$1500,'1.PrepList'!$K$2:$K$1500,"")&amp;"",""))</f>
        <v/>
      </c>
      <c r="H9827" s="644" t="str">
        <f>IF($C9827="","",IFERROR(IF(_xlfn.XLOOKUP($C9827,tbl_StartedStatus[Bold ID],tbl_StartedStatus[Started])="Started","Yes",IF(_xlfn.XLOOKUP($C9827,tbl_StartedStatus[Bold ID],tbl_StartedStatus[Started])="No Show","No Show","")),""))</f>
        <v/>
      </c>
    </row>
    <row r="9828" spans="1:8" ht="15" customHeight="1" thickBot="1">
      <c r="A9828" s="38" t="str">
        <f>IF($C9828="","",IFERROR(_xlfn.XLOOKUP($C9828,'1.PrepList'!$I$2:$I$1500,'1.PrepList'!$G$2:$G$1500,"")&amp;"",""))</f>
        <v/>
      </c>
      <c r="B9828" s="638" t="str">
        <f>IF($C9828="","",IFERROR(_xlfn.XLOOKUP($C9828,'1.PrepList'!$I$2:$I$1500,'1.PrepList'!$H$2:$H$1500,"")&amp;"",""))</f>
        <v/>
      </c>
      <c r="D9828" s="638" t="str">
        <f>IF($C9828="","",IFERROR(_xlfn.XLOOKUP($C9828,'1.PrepList'!$I$2:$I$1500,'1.PrepList'!$J$2:$J$1500,"")&amp;"",""))</f>
        <v/>
      </c>
      <c r="E9828" s="638" t="str">
        <f>IF($C9828="","",IFERROR(_xlfn.XLOOKUP($C9828,'1.PrepList'!$I$2:$I$1500,'1.PrepList'!$N$2:$N$1500,"")&amp;"",""))</f>
        <v/>
      </c>
      <c r="F9828" s="638" t="str">
        <f>IF($C9828="","",IFERROR(_xlfn.XLOOKUP($C9828,'1.PrepList'!$I$2:$I$1500,'1.PrepList'!$K$2:$K$1500,"")&amp;"",""))</f>
        <v/>
      </c>
      <c r="H9828" s="644" t="str">
        <f>IF($C9828="","",IFERROR(IF(_xlfn.XLOOKUP($C9828,tbl_StartedStatus[Bold ID],tbl_StartedStatus[Started])="Started","Yes",IF(_xlfn.XLOOKUP($C9828,tbl_StartedStatus[Bold ID],tbl_StartedStatus[Started])="No Show","No Show","")),""))</f>
        <v/>
      </c>
    </row>
    <row r="9829" spans="1:8" ht="15" customHeight="1" thickBot="1">
      <c r="A9829" s="38" t="str">
        <f>IF($C9829="","",IFERROR(_xlfn.XLOOKUP($C9829,'1.PrepList'!$I$2:$I$1500,'1.PrepList'!$G$2:$G$1500,"")&amp;"",""))</f>
        <v/>
      </c>
      <c r="B9829" s="638" t="str">
        <f>IF($C9829="","",IFERROR(_xlfn.XLOOKUP($C9829,'1.PrepList'!$I$2:$I$1500,'1.PrepList'!$H$2:$H$1500,"")&amp;"",""))</f>
        <v/>
      </c>
      <c r="D9829" s="638" t="str">
        <f>IF($C9829="","",IFERROR(_xlfn.XLOOKUP($C9829,'1.PrepList'!$I$2:$I$1500,'1.PrepList'!$J$2:$J$1500,"")&amp;"",""))</f>
        <v/>
      </c>
      <c r="E9829" s="638" t="str">
        <f>IF($C9829="","",IFERROR(_xlfn.XLOOKUP($C9829,'1.PrepList'!$I$2:$I$1500,'1.PrepList'!$N$2:$N$1500,"")&amp;"",""))</f>
        <v/>
      </c>
      <c r="F9829" s="638" t="str">
        <f>IF($C9829="","",IFERROR(_xlfn.XLOOKUP($C9829,'1.PrepList'!$I$2:$I$1500,'1.PrepList'!$K$2:$K$1500,"")&amp;"",""))</f>
        <v/>
      </c>
      <c r="H9829" s="644" t="str">
        <f>IF($C9829="","",IFERROR(IF(_xlfn.XLOOKUP($C9829,tbl_StartedStatus[Bold ID],tbl_StartedStatus[Started])="Started","Yes",IF(_xlfn.XLOOKUP($C9829,tbl_StartedStatus[Bold ID],tbl_StartedStatus[Started])="No Show","No Show","")),""))</f>
        <v/>
      </c>
    </row>
    <row r="9830" spans="1:8" ht="15" customHeight="1" thickBot="1">
      <c r="A9830" s="38" t="str">
        <f>IF($C9830="","",IFERROR(_xlfn.XLOOKUP($C9830,'1.PrepList'!$I$2:$I$1500,'1.PrepList'!$G$2:$G$1500,"")&amp;"",""))</f>
        <v/>
      </c>
      <c r="B9830" s="638" t="str">
        <f>IF($C9830="","",IFERROR(_xlfn.XLOOKUP($C9830,'1.PrepList'!$I$2:$I$1500,'1.PrepList'!$H$2:$H$1500,"")&amp;"",""))</f>
        <v/>
      </c>
      <c r="D9830" s="638" t="str">
        <f>IF($C9830="","",IFERROR(_xlfn.XLOOKUP($C9830,'1.PrepList'!$I$2:$I$1500,'1.PrepList'!$J$2:$J$1500,"")&amp;"",""))</f>
        <v/>
      </c>
      <c r="E9830" s="638" t="str">
        <f>IF($C9830="","",IFERROR(_xlfn.XLOOKUP($C9830,'1.PrepList'!$I$2:$I$1500,'1.PrepList'!$N$2:$N$1500,"")&amp;"",""))</f>
        <v/>
      </c>
      <c r="F9830" s="638" t="str">
        <f>IF($C9830="","",IFERROR(_xlfn.XLOOKUP($C9830,'1.PrepList'!$I$2:$I$1500,'1.PrepList'!$K$2:$K$1500,"")&amp;"",""))</f>
        <v/>
      </c>
      <c r="H9830" s="644" t="str">
        <f>IF($C9830="","",IFERROR(IF(_xlfn.XLOOKUP($C9830,tbl_StartedStatus[Bold ID],tbl_StartedStatus[Started])="Started","Yes",IF(_xlfn.XLOOKUP($C9830,tbl_StartedStatus[Bold ID],tbl_StartedStatus[Started])="No Show","No Show","")),""))</f>
        <v/>
      </c>
    </row>
    <row r="9831" spans="1:8" ht="15" customHeight="1" thickBot="1">
      <c r="A9831" s="38" t="str">
        <f>IF($C9831="","",IFERROR(_xlfn.XLOOKUP($C9831,'1.PrepList'!$I$2:$I$1500,'1.PrepList'!$G$2:$G$1500,"")&amp;"",""))</f>
        <v/>
      </c>
      <c r="B9831" s="638" t="str">
        <f>IF($C9831="","",IFERROR(_xlfn.XLOOKUP($C9831,'1.PrepList'!$I$2:$I$1500,'1.PrepList'!$H$2:$H$1500,"")&amp;"",""))</f>
        <v/>
      </c>
      <c r="D9831" s="638" t="str">
        <f>IF($C9831="","",IFERROR(_xlfn.XLOOKUP($C9831,'1.PrepList'!$I$2:$I$1500,'1.PrepList'!$J$2:$J$1500,"")&amp;"",""))</f>
        <v/>
      </c>
      <c r="E9831" s="638" t="str">
        <f>IF($C9831="","",IFERROR(_xlfn.XLOOKUP($C9831,'1.PrepList'!$I$2:$I$1500,'1.PrepList'!$N$2:$N$1500,"")&amp;"",""))</f>
        <v/>
      </c>
      <c r="F9831" s="638" t="str">
        <f>IF($C9831="","",IFERROR(_xlfn.XLOOKUP($C9831,'1.PrepList'!$I$2:$I$1500,'1.PrepList'!$K$2:$K$1500,"")&amp;"",""))</f>
        <v/>
      </c>
      <c r="H9831" s="644" t="str">
        <f>IF($C9831="","",IFERROR(IF(_xlfn.XLOOKUP($C9831,tbl_StartedStatus[Bold ID],tbl_StartedStatus[Started])="Started","Yes",IF(_xlfn.XLOOKUP($C9831,tbl_StartedStatus[Bold ID],tbl_StartedStatus[Started])="No Show","No Show","")),""))</f>
        <v/>
      </c>
    </row>
    <row r="9832" spans="1:8" ht="15" customHeight="1" thickBot="1">
      <c r="A9832" s="38" t="str">
        <f>IF($C9832="","",IFERROR(_xlfn.XLOOKUP($C9832,'1.PrepList'!$I$2:$I$1500,'1.PrepList'!$G$2:$G$1500,"")&amp;"",""))</f>
        <v/>
      </c>
      <c r="B9832" s="638" t="str">
        <f>IF($C9832="","",IFERROR(_xlfn.XLOOKUP($C9832,'1.PrepList'!$I$2:$I$1500,'1.PrepList'!$H$2:$H$1500,"")&amp;"",""))</f>
        <v/>
      </c>
      <c r="D9832" s="638" t="str">
        <f>IF($C9832="","",IFERROR(_xlfn.XLOOKUP($C9832,'1.PrepList'!$I$2:$I$1500,'1.PrepList'!$J$2:$J$1500,"")&amp;"",""))</f>
        <v/>
      </c>
      <c r="E9832" s="638" t="str">
        <f>IF($C9832="","",IFERROR(_xlfn.XLOOKUP($C9832,'1.PrepList'!$I$2:$I$1500,'1.PrepList'!$N$2:$N$1500,"")&amp;"",""))</f>
        <v/>
      </c>
      <c r="F9832" s="638" t="str">
        <f>IF($C9832="","",IFERROR(_xlfn.XLOOKUP($C9832,'1.PrepList'!$I$2:$I$1500,'1.PrepList'!$K$2:$K$1500,"")&amp;"",""))</f>
        <v/>
      </c>
      <c r="H9832" s="644" t="str">
        <f>IF($C9832="","",IFERROR(IF(_xlfn.XLOOKUP($C9832,tbl_StartedStatus[Bold ID],tbl_StartedStatus[Started])="Started","Yes",IF(_xlfn.XLOOKUP($C9832,tbl_StartedStatus[Bold ID],tbl_StartedStatus[Started])="No Show","No Show","")),""))</f>
        <v/>
      </c>
    </row>
    <row r="9833" spans="1:8" ht="15" customHeight="1" thickBot="1">
      <c r="A9833" s="38" t="str">
        <f>IF($C9833="","",IFERROR(_xlfn.XLOOKUP($C9833,'1.PrepList'!$I$2:$I$1500,'1.PrepList'!$G$2:$G$1500,"")&amp;"",""))</f>
        <v/>
      </c>
      <c r="B9833" s="638" t="str">
        <f>IF($C9833="","",IFERROR(_xlfn.XLOOKUP($C9833,'1.PrepList'!$I$2:$I$1500,'1.PrepList'!$H$2:$H$1500,"")&amp;"",""))</f>
        <v/>
      </c>
      <c r="D9833" s="638" t="str">
        <f>IF($C9833="","",IFERROR(_xlfn.XLOOKUP($C9833,'1.PrepList'!$I$2:$I$1500,'1.PrepList'!$J$2:$J$1500,"")&amp;"",""))</f>
        <v/>
      </c>
      <c r="E9833" s="638" t="str">
        <f>IF($C9833="","",IFERROR(_xlfn.XLOOKUP($C9833,'1.PrepList'!$I$2:$I$1500,'1.PrepList'!$N$2:$N$1500,"")&amp;"",""))</f>
        <v/>
      </c>
      <c r="F9833" s="638" t="str">
        <f>IF($C9833="","",IFERROR(_xlfn.XLOOKUP($C9833,'1.PrepList'!$I$2:$I$1500,'1.PrepList'!$K$2:$K$1500,"")&amp;"",""))</f>
        <v/>
      </c>
      <c r="H9833" s="644" t="str">
        <f>IF($C9833="","",IFERROR(IF(_xlfn.XLOOKUP($C9833,tbl_StartedStatus[Bold ID],tbl_StartedStatus[Started])="Started","Yes",IF(_xlfn.XLOOKUP($C9833,tbl_StartedStatus[Bold ID],tbl_StartedStatus[Started])="No Show","No Show","")),""))</f>
        <v/>
      </c>
    </row>
    <row r="9834" spans="1:8" ht="15" customHeight="1" thickBot="1">
      <c r="A9834" s="38" t="str">
        <f>IF($C9834="","",IFERROR(_xlfn.XLOOKUP($C9834,'1.PrepList'!$I$2:$I$1500,'1.PrepList'!$G$2:$G$1500,"")&amp;"",""))</f>
        <v/>
      </c>
      <c r="B9834" s="638" t="str">
        <f>IF($C9834="","",IFERROR(_xlfn.XLOOKUP($C9834,'1.PrepList'!$I$2:$I$1500,'1.PrepList'!$H$2:$H$1500,"")&amp;"",""))</f>
        <v/>
      </c>
      <c r="D9834" s="638" t="str">
        <f>IF($C9834="","",IFERROR(_xlfn.XLOOKUP($C9834,'1.PrepList'!$I$2:$I$1500,'1.PrepList'!$J$2:$J$1500,"")&amp;"",""))</f>
        <v/>
      </c>
      <c r="E9834" s="638" t="str">
        <f>IF($C9834="","",IFERROR(_xlfn.XLOOKUP($C9834,'1.PrepList'!$I$2:$I$1500,'1.PrepList'!$N$2:$N$1500,"")&amp;"",""))</f>
        <v/>
      </c>
      <c r="F9834" s="638" t="str">
        <f>IF($C9834="","",IFERROR(_xlfn.XLOOKUP($C9834,'1.PrepList'!$I$2:$I$1500,'1.PrepList'!$K$2:$K$1500,"")&amp;"",""))</f>
        <v/>
      </c>
      <c r="H9834" s="644" t="str">
        <f>IF($C9834="","",IFERROR(IF(_xlfn.XLOOKUP($C9834,tbl_StartedStatus[Bold ID],tbl_StartedStatus[Started])="Started","Yes",IF(_xlfn.XLOOKUP($C9834,tbl_StartedStatus[Bold ID],tbl_StartedStatus[Started])="No Show","No Show","")),""))</f>
        <v/>
      </c>
    </row>
    <row r="9835" spans="1:8" ht="15" customHeight="1" thickBot="1">
      <c r="A9835" s="38" t="str">
        <f>IF($C9835="","",IFERROR(_xlfn.XLOOKUP($C9835,'1.PrepList'!$I$2:$I$1500,'1.PrepList'!$G$2:$G$1500,"")&amp;"",""))</f>
        <v/>
      </c>
      <c r="B9835" s="638" t="str">
        <f>IF($C9835="","",IFERROR(_xlfn.XLOOKUP($C9835,'1.PrepList'!$I$2:$I$1500,'1.PrepList'!$H$2:$H$1500,"")&amp;"",""))</f>
        <v/>
      </c>
      <c r="D9835" s="638" t="str">
        <f>IF($C9835="","",IFERROR(_xlfn.XLOOKUP($C9835,'1.PrepList'!$I$2:$I$1500,'1.PrepList'!$J$2:$J$1500,"")&amp;"",""))</f>
        <v/>
      </c>
      <c r="E9835" s="638" t="str">
        <f>IF($C9835="","",IFERROR(_xlfn.XLOOKUP($C9835,'1.PrepList'!$I$2:$I$1500,'1.PrepList'!$N$2:$N$1500,"")&amp;"",""))</f>
        <v/>
      </c>
      <c r="F9835" s="638" t="str">
        <f>IF($C9835="","",IFERROR(_xlfn.XLOOKUP($C9835,'1.PrepList'!$I$2:$I$1500,'1.PrepList'!$K$2:$K$1500,"")&amp;"",""))</f>
        <v/>
      </c>
      <c r="H9835" s="644" t="str">
        <f>IF($C9835="","",IFERROR(IF(_xlfn.XLOOKUP($C9835,tbl_StartedStatus[Bold ID],tbl_StartedStatus[Started])="Started","Yes",IF(_xlfn.XLOOKUP($C9835,tbl_StartedStatus[Bold ID],tbl_StartedStatus[Started])="No Show","No Show","")),""))</f>
        <v/>
      </c>
    </row>
    <row r="9836" spans="1:8" ht="15" customHeight="1" thickBot="1">
      <c r="A9836" s="38" t="str">
        <f>IF($C9836="","",IFERROR(_xlfn.XLOOKUP($C9836,'1.PrepList'!$I$2:$I$1500,'1.PrepList'!$G$2:$G$1500,"")&amp;"",""))</f>
        <v/>
      </c>
      <c r="B9836" s="638" t="str">
        <f>IF($C9836="","",IFERROR(_xlfn.XLOOKUP($C9836,'1.PrepList'!$I$2:$I$1500,'1.PrepList'!$H$2:$H$1500,"")&amp;"",""))</f>
        <v/>
      </c>
      <c r="D9836" s="638" t="str">
        <f>IF($C9836="","",IFERROR(_xlfn.XLOOKUP($C9836,'1.PrepList'!$I$2:$I$1500,'1.PrepList'!$J$2:$J$1500,"")&amp;"",""))</f>
        <v/>
      </c>
      <c r="E9836" s="638" t="str">
        <f>IF($C9836="","",IFERROR(_xlfn.XLOOKUP($C9836,'1.PrepList'!$I$2:$I$1500,'1.PrepList'!$N$2:$N$1500,"")&amp;"",""))</f>
        <v/>
      </c>
      <c r="F9836" s="638" t="str">
        <f>IF($C9836="","",IFERROR(_xlfn.XLOOKUP($C9836,'1.PrepList'!$I$2:$I$1500,'1.PrepList'!$K$2:$K$1500,"")&amp;"",""))</f>
        <v/>
      </c>
      <c r="H9836" s="644" t="str">
        <f>IF($C9836="","",IFERROR(IF(_xlfn.XLOOKUP($C9836,tbl_StartedStatus[Bold ID],tbl_StartedStatus[Started])="Started","Yes",IF(_xlfn.XLOOKUP($C9836,tbl_StartedStatus[Bold ID],tbl_StartedStatus[Started])="No Show","No Show","")),""))</f>
        <v/>
      </c>
    </row>
    <row r="9837" spans="1:8" ht="15" customHeight="1" thickBot="1">
      <c r="A9837" s="38" t="str">
        <f>IF($C9837="","",IFERROR(_xlfn.XLOOKUP($C9837,'1.PrepList'!$I$2:$I$1500,'1.PrepList'!$G$2:$G$1500,"")&amp;"",""))</f>
        <v/>
      </c>
      <c r="B9837" s="638" t="str">
        <f>IF($C9837="","",IFERROR(_xlfn.XLOOKUP($C9837,'1.PrepList'!$I$2:$I$1500,'1.PrepList'!$H$2:$H$1500,"")&amp;"",""))</f>
        <v/>
      </c>
      <c r="D9837" s="638" t="str">
        <f>IF($C9837="","",IFERROR(_xlfn.XLOOKUP($C9837,'1.PrepList'!$I$2:$I$1500,'1.PrepList'!$J$2:$J$1500,"")&amp;"",""))</f>
        <v/>
      </c>
      <c r="E9837" s="638" t="str">
        <f>IF($C9837="","",IFERROR(_xlfn.XLOOKUP($C9837,'1.PrepList'!$I$2:$I$1500,'1.PrepList'!$N$2:$N$1500,"")&amp;"",""))</f>
        <v/>
      </c>
      <c r="F9837" s="638" t="str">
        <f>IF($C9837="","",IFERROR(_xlfn.XLOOKUP($C9837,'1.PrepList'!$I$2:$I$1500,'1.PrepList'!$K$2:$K$1500,"")&amp;"",""))</f>
        <v/>
      </c>
      <c r="H9837" s="644" t="str">
        <f>IF($C9837="","",IFERROR(IF(_xlfn.XLOOKUP($C9837,tbl_StartedStatus[Bold ID],tbl_StartedStatus[Started])="Started","Yes",IF(_xlfn.XLOOKUP($C9837,tbl_StartedStatus[Bold ID],tbl_StartedStatus[Started])="No Show","No Show","")),""))</f>
        <v/>
      </c>
    </row>
    <row r="9838" spans="1:8" ht="15" customHeight="1" thickBot="1">
      <c r="A9838" s="38" t="str">
        <f>IF($C9838="","",IFERROR(_xlfn.XLOOKUP($C9838,'1.PrepList'!$I$2:$I$1500,'1.PrepList'!$G$2:$G$1500,"")&amp;"",""))</f>
        <v/>
      </c>
      <c r="B9838" s="638" t="str">
        <f>IF($C9838="","",IFERROR(_xlfn.XLOOKUP($C9838,'1.PrepList'!$I$2:$I$1500,'1.PrepList'!$H$2:$H$1500,"")&amp;"",""))</f>
        <v/>
      </c>
      <c r="D9838" s="638" t="str">
        <f>IF($C9838="","",IFERROR(_xlfn.XLOOKUP($C9838,'1.PrepList'!$I$2:$I$1500,'1.PrepList'!$J$2:$J$1500,"")&amp;"",""))</f>
        <v/>
      </c>
      <c r="E9838" s="638" t="str">
        <f>IF($C9838="","",IFERROR(_xlfn.XLOOKUP($C9838,'1.PrepList'!$I$2:$I$1500,'1.PrepList'!$N$2:$N$1500,"")&amp;"",""))</f>
        <v/>
      </c>
      <c r="F9838" s="638" t="str">
        <f>IF($C9838="","",IFERROR(_xlfn.XLOOKUP($C9838,'1.PrepList'!$I$2:$I$1500,'1.PrepList'!$K$2:$K$1500,"")&amp;"",""))</f>
        <v/>
      </c>
      <c r="H9838" s="644" t="str">
        <f>IF($C9838="","",IFERROR(IF(_xlfn.XLOOKUP($C9838,tbl_StartedStatus[Bold ID],tbl_StartedStatus[Started])="Started","Yes",IF(_xlfn.XLOOKUP($C9838,tbl_StartedStatus[Bold ID],tbl_StartedStatus[Started])="No Show","No Show","")),""))</f>
        <v/>
      </c>
    </row>
    <row r="9839" spans="1:8" ht="15" customHeight="1" thickBot="1">
      <c r="A9839" s="38" t="str">
        <f>IF($C9839="","",IFERROR(_xlfn.XLOOKUP($C9839,'1.PrepList'!$I$2:$I$1500,'1.PrepList'!$G$2:$G$1500,"")&amp;"",""))</f>
        <v/>
      </c>
      <c r="B9839" s="638" t="str">
        <f>IF($C9839="","",IFERROR(_xlfn.XLOOKUP($C9839,'1.PrepList'!$I$2:$I$1500,'1.PrepList'!$H$2:$H$1500,"")&amp;"",""))</f>
        <v/>
      </c>
      <c r="D9839" s="638" t="str">
        <f>IF($C9839="","",IFERROR(_xlfn.XLOOKUP($C9839,'1.PrepList'!$I$2:$I$1500,'1.PrepList'!$J$2:$J$1500,"")&amp;"",""))</f>
        <v/>
      </c>
      <c r="E9839" s="638" t="str">
        <f>IF($C9839="","",IFERROR(_xlfn.XLOOKUP($C9839,'1.PrepList'!$I$2:$I$1500,'1.PrepList'!$N$2:$N$1500,"")&amp;"",""))</f>
        <v/>
      </c>
      <c r="F9839" s="638" t="str">
        <f>IF($C9839="","",IFERROR(_xlfn.XLOOKUP($C9839,'1.PrepList'!$I$2:$I$1500,'1.PrepList'!$K$2:$K$1500,"")&amp;"",""))</f>
        <v/>
      </c>
      <c r="H9839" s="644" t="str">
        <f>IF($C9839="","",IFERROR(IF(_xlfn.XLOOKUP($C9839,tbl_StartedStatus[Bold ID],tbl_StartedStatus[Started])="Started","Yes",IF(_xlfn.XLOOKUP($C9839,tbl_StartedStatus[Bold ID],tbl_StartedStatus[Started])="No Show","No Show","")),""))</f>
        <v/>
      </c>
    </row>
    <row r="9840" spans="1:8" ht="15" customHeight="1" thickBot="1">
      <c r="A9840" s="38" t="str">
        <f>IF($C9840="","",IFERROR(_xlfn.XLOOKUP($C9840,'1.PrepList'!$I$2:$I$1500,'1.PrepList'!$G$2:$G$1500,"")&amp;"",""))</f>
        <v/>
      </c>
      <c r="B9840" s="638" t="str">
        <f>IF($C9840="","",IFERROR(_xlfn.XLOOKUP($C9840,'1.PrepList'!$I$2:$I$1500,'1.PrepList'!$H$2:$H$1500,"")&amp;"",""))</f>
        <v/>
      </c>
      <c r="D9840" s="638" t="str">
        <f>IF($C9840="","",IFERROR(_xlfn.XLOOKUP($C9840,'1.PrepList'!$I$2:$I$1500,'1.PrepList'!$J$2:$J$1500,"")&amp;"",""))</f>
        <v/>
      </c>
      <c r="E9840" s="638" t="str">
        <f>IF($C9840="","",IFERROR(_xlfn.XLOOKUP($C9840,'1.PrepList'!$I$2:$I$1500,'1.PrepList'!$N$2:$N$1500,"")&amp;"",""))</f>
        <v/>
      </c>
      <c r="F9840" s="638" t="str">
        <f>IF($C9840="","",IFERROR(_xlfn.XLOOKUP($C9840,'1.PrepList'!$I$2:$I$1500,'1.PrepList'!$K$2:$K$1500,"")&amp;"",""))</f>
        <v/>
      </c>
      <c r="H9840" s="644" t="str">
        <f>IF($C9840="","",IFERROR(IF(_xlfn.XLOOKUP($C9840,tbl_StartedStatus[Bold ID],tbl_StartedStatus[Started])="Started","Yes",IF(_xlfn.XLOOKUP($C9840,tbl_StartedStatus[Bold ID],tbl_StartedStatus[Started])="No Show","No Show","")),""))</f>
        <v/>
      </c>
    </row>
    <row r="9841" spans="1:8" ht="15" customHeight="1" thickBot="1">
      <c r="A9841" s="38" t="str">
        <f>IF($C9841="","",IFERROR(_xlfn.XLOOKUP($C9841,'1.PrepList'!$I$2:$I$1500,'1.PrepList'!$G$2:$G$1500,"")&amp;"",""))</f>
        <v/>
      </c>
      <c r="B9841" s="638" t="str">
        <f>IF($C9841="","",IFERROR(_xlfn.XLOOKUP($C9841,'1.PrepList'!$I$2:$I$1500,'1.PrepList'!$H$2:$H$1500,"")&amp;"",""))</f>
        <v/>
      </c>
      <c r="D9841" s="638" t="str">
        <f>IF($C9841="","",IFERROR(_xlfn.XLOOKUP($C9841,'1.PrepList'!$I$2:$I$1500,'1.PrepList'!$J$2:$J$1500,"")&amp;"",""))</f>
        <v/>
      </c>
      <c r="E9841" s="638" t="str">
        <f>IF($C9841="","",IFERROR(_xlfn.XLOOKUP($C9841,'1.PrepList'!$I$2:$I$1500,'1.PrepList'!$N$2:$N$1500,"")&amp;"",""))</f>
        <v/>
      </c>
      <c r="F9841" s="638" t="str">
        <f>IF($C9841="","",IFERROR(_xlfn.XLOOKUP($C9841,'1.PrepList'!$I$2:$I$1500,'1.PrepList'!$K$2:$K$1500,"")&amp;"",""))</f>
        <v/>
      </c>
      <c r="H9841" s="644" t="str">
        <f>IF($C9841="","",IFERROR(IF(_xlfn.XLOOKUP($C9841,tbl_StartedStatus[Bold ID],tbl_StartedStatus[Started])="Started","Yes",IF(_xlfn.XLOOKUP($C9841,tbl_StartedStatus[Bold ID],tbl_StartedStatus[Started])="No Show","No Show","")),""))</f>
        <v/>
      </c>
    </row>
    <row r="9842" spans="1:8" ht="15" customHeight="1" thickBot="1">
      <c r="A9842" s="38" t="str">
        <f>IF($C9842="","",IFERROR(_xlfn.XLOOKUP($C9842,'1.PrepList'!$I$2:$I$1500,'1.PrepList'!$G$2:$G$1500,"")&amp;"",""))</f>
        <v/>
      </c>
      <c r="B9842" s="638" t="str">
        <f>IF($C9842="","",IFERROR(_xlfn.XLOOKUP($C9842,'1.PrepList'!$I$2:$I$1500,'1.PrepList'!$H$2:$H$1500,"")&amp;"",""))</f>
        <v/>
      </c>
      <c r="D9842" s="638" t="str">
        <f>IF($C9842="","",IFERROR(_xlfn.XLOOKUP($C9842,'1.PrepList'!$I$2:$I$1500,'1.PrepList'!$J$2:$J$1500,"")&amp;"",""))</f>
        <v/>
      </c>
      <c r="E9842" s="638" t="str">
        <f>IF($C9842="","",IFERROR(_xlfn.XLOOKUP($C9842,'1.PrepList'!$I$2:$I$1500,'1.PrepList'!$N$2:$N$1500,"")&amp;"",""))</f>
        <v/>
      </c>
      <c r="F9842" s="638" t="str">
        <f>IF($C9842="","",IFERROR(_xlfn.XLOOKUP($C9842,'1.PrepList'!$I$2:$I$1500,'1.PrepList'!$K$2:$K$1500,"")&amp;"",""))</f>
        <v/>
      </c>
      <c r="H9842" s="644" t="str">
        <f>IF($C9842="","",IFERROR(IF(_xlfn.XLOOKUP($C9842,tbl_StartedStatus[Bold ID],tbl_StartedStatus[Started])="Started","Yes",IF(_xlfn.XLOOKUP($C9842,tbl_StartedStatus[Bold ID],tbl_StartedStatus[Started])="No Show","No Show","")),""))</f>
        <v/>
      </c>
    </row>
    <row r="9843" spans="1:8" ht="15" customHeight="1" thickBot="1">
      <c r="A9843" s="38" t="str">
        <f>IF($C9843="","",IFERROR(_xlfn.XLOOKUP($C9843,'1.PrepList'!$I$2:$I$1500,'1.PrepList'!$G$2:$G$1500,"")&amp;"",""))</f>
        <v/>
      </c>
      <c r="B9843" s="638" t="str">
        <f>IF($C9843="","",IFERROR(_xlfn.XLOOKUP($C9843,'1.PrepList'!$I$2:$I$1500,'1.PrepList'!$H$2:$H$1500,"")&amp;"",""))</f>
        <v/>
      </c>
      <c r="D9843" s="638" t="str">
        <f>IF($C9843="","",IFERROR(_xlfn.XLOOKUP($C9843,'1.PrepList'!$I$2:$I$1500,'1.PrepList'!$J$2:$J$1500,"")&amp;"",""))</f>
        <v/>
      </c>
      <c r="E9843" s="638" t="str">
        <f>IF($C9843="","",IFERROR(_xlfn.XLOOKUP($C9843,'1.PrepList'!$I$2:$I$1500,'1.PrepList'!$N$2:$N$1500,"")&amp;"",""))</f>
        <v/>
      </c>
      <c r="F9843" s="638" t="str">
        <f>IF($C9843="","",IFERROR(_xlfn.XLOOKUP($C9843,'1.PrepList'!$I$2:$I$1500,'1.PrepList'!$K$2:$K$1500,"")&amp;"",""))</f>
        <v/>
      </c>
      <c r="H9843" s="644" t="str">
        <f>IF($C9843="","",IFERROR(IF(_xlfn.XLOOKUP($C9843,tbl_StartedStatus[Bold ID],tbl_StartedStatus[Started])="Started","Yes",IF(_xlfn.XLOOKUP($C9843,tbl_StartedStatus[Bold ID],tbl_StartedStatus[Started])="No Show","No Show","")),""))</f>
        <v/>
      </c>
    </row>
    <row r="9844" spans="1:8" ht="15" customHeight="1" thickBot="1">
      <c r="A9844" s="38" t="str">
        <f>IF($C9844="","",IFERROR(_xlfn.XLOOKUP($C9844,'1.PrepList'!$I$2:$I$1500,'1.PrepList'!$G$2:$G$1500,"")&amp;"",""))</f>
        <v/>
      </c>
      <c r="B9844" s="638" t="str">
        <f>IF($C9844="","",IFERROR(_xlfn.XLOOKUP($C9844,'1.PrepList'!$I$2:$I$1500,'1.PrepList'!$H$2:$H$1500,"")&amp;"",""))</f>
        <v/>
      </c>
      <c r="D9844" s="638" t="str">
        <f>IF($C9844="","",IFERROR(_xlfn.XLOOKUP($C9844,'1.PrepList'!$I$2:$I$1500,'1.PrepList'!$J$2:$J$1500,"")&amp;"",""))</f>
        <v/>
      </c>
      <c r="E9844" s="638" t="str">
        <f>IF($C9844="","",IFERROR(_xlfn.XLOOKUP($C9844,'1.PrepList'!$I$2:$I$1500,'1.PrepList'!$N$2:$N$1500,"")&amp;"",""))</f>
        <v/>
      </c>
      <c r="F9844" s="638" t="str">
        <f>IF($C9844="","",IFERROR(_xlfn.XLOOKUP($C9844,'1.PrepList'!$I$2:$I$1500,'1.PrepList'!$K$2:$K$1500,"")&amp;"",""))</f>
        <v/>
      </c>
      <c r="H9844" s="644" t="str">
        <f>IF($C9844="","",IFERROR(IF(_xlfn.XLOOKUP($C9844,tbl_StartedStatus[Bold ID],tbl_StartedStatus[Started])="Started","Yes",IF(_xlfn.XLOOKUP($C9844,tbl_StartedStatus[Bold ID],tbl_StartedStatus[Started])="No Show","No Show","")),""))</f>
        <v/>
      </c>
    </row>
    <row r="9845" spans="1:8" ht="15" customHeight="1" thickBot="1">
      <c r="A9845" s="38" t="str">
        <f>IF($C9845="","",IFERROR(_xlfn.XLOOKUP($C9845,'1.PrepList'!$I$2:$I$1500,'1.PrepList'!$G$2:$G$1500,"")&amp;"",""))</f>
        <v/>
      </c>
      <c r="B9845" s="638" t="str">
        <f>IF($C9845="","",IFERROR(_xlfn.XLOOKUP($C9845,'1.PrepList'!$I$2:$I$1500,'1.PrepList'!$H$2:$H$1500,"")&amp;"",""))</f>
        <v/>
      </c>
      <c r="D9845" s="638" t="str">
        <f>IF($C9845="","",IFERROR(_xlfn.XLOOKUP($C9845,'1.PrepList'!$I$2:$I$1500,'1.PrepList'!$J$2:$J$1500,"")&amp;"",""))</f>
        <v/>
      </c>
      <c r="E9845" s="638" t="str">
        <f>IF($C9845="","",IFERROR(_xlfn.XLOOKUP($C9845,'1.PrepList'!$I$2:$I$1500,'1.PrepList'!$N$2:$N$1500,"")&amp;"",""))</f>
        <v/>
      </c>
      <c r="F9845" s="638" t="str">
        <f>IF($C9845="","",IFERROR(_xlfn.XLOOKUP($C9845,'1.PrepList'!$I$2:$I$1500,'1.PrepList'!$K$2:$K$1500,"")&amp;"",""))</f>
        <v/>
      </c>
      <c r="H9845" s="644" t="str">
        <f>IF($C9845="","",IFERROR(IF(_xlfn.XLOOKUP($C9845,tbl_StartedStatus[Bold ID],tbl_StartedStatus[Started])="Started","Yes",IF(_xlfn.XLOOKUP($C9845,tbl_StartedStatus[Bold ID],tbl_StartedStatus[Started])="No Show","No Show","")),""))</f>
        <v/>
      </c>
    </row>
    <row r="9846" spans="1:8" ht="15" customHeight="1" thickBot="1">
      <c r="A9846" s="38" t="str">
        <f>IF($C9846="","",IFERROR(_xlfn.XLOOKUP($C9846,'1.PrepList'!$I$2:$I$1500,'1.PrepList'!$G$2:$G$1500,"")&amp;"",""))</f>
        <v/>
      </c>
      <c r="B9846" s="638" t="str">
        <f>IF($C9846="","",IFERROR(_xlfn.XLOOKUP($C9846,'1.PrepList'!$I$2:$I$1500,'1.PrepList'!$H$2:$H$1500,"")&amp;"",""))</f>
        <v/>
      </c>
      <c r="D9846" s="638" t="str">
        <f>IF($C9846="","",IFERROR(_xlfn.XLOOKUP($C9846,'1.PrepList'!$I$2:$I$1500,'1.PrepList'!$J$2:$J$1500,"")&amp;"",""))</f>
        <v/>
      </c>
      <c r="E9846" s="638" t="str">
        <f>IF($C9846="","",IFERROR(_xlfn.XLOOKUP($C9846,'1.PrepList'!$I$2:$I$1500,'1.PrepList'!$N$2:$N$1500,"")&amp;"",""))</f>
        <v/>
      </c>
      <c r="F9846" s="638" t="str">
        <f>IF($C9846="","",IFERROR(_xlfn.XLOOKUP($C9846,'1.PrepList'!$I$2:$I$1500,'1.PrepList'!$K$2:$K$1500,"")&amp;"",""))</f>
        <v/>
      </c>
      <c r="H9846" s="644" t="str">
        <f>IF($C9846="","",IFERROR(IF(_xlfn.XLOOKUP($C9846,tbl_StartedStatus[Bold ID],tbl_StartedStatus[Started])="Started","Yes",IF(_xlfn.XLOOKUP($C9846,tbl_StartedStatus[Bold ID],tbl_StartedStatus[Started])="No Show","No Show","")),""))</f>
        <v/>
      </c>
    </row>
    <row r="9847" spans="1:8" ht="15" customHeight="1" thickBot="1">
      <c r="A9847" s="38" t="str">
        <f>IF($C9847="","",IFERROR(_xlfn.XLOOKUP($C9847,'1.PrepList'!$I$2:$I$1500,'1.PrepList'!$G$2:$G$1500,"")&amp;"",""))</f>
        <v/>
      </c>
      <c r="B9847" s="638" t="str">
        <f>IF($C9847="","",IFERROR(_xlfn.XLOOKUP($C9847,'1.PrepList'!$I$2:$I$1500,'1.PrepList'!$H$2:$H$1500,"")&amp;"",""))</f>
        <v/>
      </c>
      <c r="D9847" s="638" t="str">
        <f>IF($C9847="","",IFERROR(_xlfn.XLOOKUP($C9847,'1.PrepList'!$I$2:$I$1500,'1.PrepList'!$J$2:$J$1500,"")&amp;"",""))</f>
        <v/>
      </c>
      <c r="E9847" s="638" t="str">
        <f>IF($C9847="","",IFERROR(_xlfn.XLOOKUP($C9847,'1.PrepList'!$I$2:$I$1500,'1.PrepList'!$N$2:$N$1500,"")&amp;"",""))</f>
        <v/>
      </c>
      <c r="F9847" s="638" t="str">
        <f>IF($C9847="","",IFERROR(_xlfn.XLOOKUP($C9847,'1.PrepList'!$I$2:$I$1500,'1.PrepList'!$K$2:$K$1500,"")&amp;"",""))</f>
        <v/>
      </c>
      <c r="H9847" s="644" t="str">
        <f>IF($C9847="","",IFERROR(IF(_xlfn.XLOOKUP($C9847,tbl_StartedStatus[Bold ID],tbl_StartedStatus[Started])="Started","Yes",IF(_xlfn.XLOOKUP($C9847,tbl_StartedStatus[Bold ID],tbl_StartedStatus[Started])="No Show","No Show","")),""))</f>
        <v/>
      </c>
    </row>
    <row r="9848" spans="1:8" ht="15" customHeight="1" thickBot="1">
      <c r="A9848" s="38" t="str">
        <f>IF($C9848="","",IFERROR(_xlfn.XLOOKUP($C9848,'1.PrepList'!$I$2:$I$1500,'1.PrepList'!$G$2:$G$1500,"")&amp;"",""))</f>
        <v/>
      </c>
      <c r="B9848" s="638" t="str">
        <f>IF($C9848="","",IFERROR(_xlfn.XLOOKUP($C9848,'1.PrepList'!$I$2:$I$1500,'1.PrepList'!$H$2:$H$1500,"")&amp;"",""))</f>
        <v/>
      </c>
      <c r="D9848" s="638" t="str">
        <f>IF($C9848="","",IFERROR(_xlfn.XLOOKUP($C9848,'1.PrepList'!$I$2:$I$1500,'1.PrepList'!$J$2:$J$1500,"")&amp;"",""))</f>
        <v/>
      </c>
      <c r="E9848" s="638" t="str">
        <f>IF($C9848="","",IFERROR(_xlfn.XLOOKUP($C9848,'1.PrepList'!$I$2:$I$1500,'1.PrepList'!$N$2:$N$1500,"")&amp;"",""))</f>
        <v/>
      </c>
      <c r="F9848" s="638" t="str">
        <f>IF($C9848="","",IFERROR(_xlfn.XLOOKUP($C9848,'1.PrepList'!$I$2:$I$1500,'1.PrepList'!$K$2:$K$1500,"")&amp;"",""))</f>
        <v/>
      </c>
      <c r="H9848" s="644" t="str">
        <f>IF($C9848="","",IFERROR(IF(_xlfn.XLOOKUP($C9848,tbl_StartedStatus[Bold ID],tbl_StartedStatus[Started])="Started","Yes",IF(_xlfn.XLOOKUP($C9848,tbl_StartedStatus[Bold ID],tbl_StartedStatus[Started])="No Show","No Show","")),""))</f>
        <v/>
      </c>
    </row>
    <row r="9849" spans="1:8" ht="15" customHeight="1" thickBot="1">
      <c r="A9849" s="38" t="str">
        <f>IF($C9849="","",IFERROR(_xlfn.XLOOKUP($C9849,'1.PrepList'!$I$2:$I$1500,'1.PrepList'!$G$2:$G$1500,"")&amp;"",""))</f>
        <v/>
      </c>
      <c r="B9849" s="638" t="str">
        <f>IF($C9849="","",IFERROR(_xlfn.XLOOKUP($C9849,'1.PrepList'!$I$2:$I$1500,'1.PrepList'!$H$2:$H$1500,"")&amp;"",""))</f>
        <v/>
      </c>
      <c r="D9849" s="638" t="str">
        <f>IF($C9849="","",IFERROR(_xlfn.XLOOKUP($C9849,'1.PrepList'!$I$2:$I$1500,'1.PrepList'!$J$2:$J$1500,"")&amp;"",""))</f>
        <v/>
      </c>
      <c r="E9849" s="638" t="str">
        <f>IF($C9849="","",IFERROR(_xlfn.XLOOKUP($C9849,'1.PrepList'!$I$2:$I$1500,'1.PrepList'!$N$2:$N$1500,"")&amp;"",""))</f>
        <v/>
      </c>
      <c r="F9849" s="638" t="str">
        <f>IF($C9849="","",IFERROR(_xlfn.XLOOKUP($C9849,'1.PrepList'!$I$2:$I$1500,'1.PrepList'!$K$2:$K$1500,"")&amp;"",""))</f>
        <v/>
      </c>
      <c r="H9849" s="644" t="str">
        <f>IF($C9849="","",IFERROR(IF(_xlfn.XLOOKUP($C9849,tbl_StartedStatus[Bold ID],tbl_StartedStatus[Started])="Started","Yes",IF(_xlfn.XLOOKUP($C9849,tbl_StartedStatus[Bold ID],tbl_StartedStatus[Started])="No Show","No Show","")),""))</f>
        <v/>
      </c>
    </row>
    <row r="9850" spans="1:8" ht="15" customHeight="1" thickBot="1">
      <c r="A9850" s="38" t="str">
        <f>IF($C9850="","",IFERROR(_xlfn.XLOOKUP($C9850,'1.PrepList'!$I$2:$I$1500,'1.PrepList'!$G$2:$G$1500,"")&amp;"",""))</f>
        <v/>
      </c>
      <c r="B9850" s="638" t="str">
        <f>IF($C9850="","",IFERROR(_xlfn.XLOOKUP($C9850,'1.PrepList'!$I$2:$I$1500,'1.PrepList'!$H$2:$H$1500,"")&amp;"",""))</f>
        <v/>
      </c>
      <c r="D9850" s="638" t="str">
        <f>IF($C9850="","",IFERROR(_xlfn.XLOOKUP($C9850,'1.PrepList'!$I$2:$I$1500,'1.PrepList'!$J$2:$J$1500,"")&amp;"",""))</f>
        <v/>
      </c>
      <c r="E9850" s="638" t="str">
        <f>IF($C9850="","",IFERROR(_xlfn.XLOOKUP($C9850,'1.PrepList'!$I$2:$I$1500,'1.PrepList'!$N$2:$N$1500,"")&amp;"",""))</f>
        <v/>
      </c>
      <c r="F9850" s="638" t="str">
        <f>IF($C9850="","",IFERROR(_xlfn.XLOOKUP($C9850,'1.PrepList'!$I$2:$I$1500,'1.PrepList'!$K$2:$K$1500,"")&amp;"",""))</f>
        <v/>
      </c>
      <c r="H9850" s="644" t="str">
        <f>IF($C9850="","",IFERROR(IF(_xlfn.XLOOKUP($C9850,tbl_StartedStatus[Bold ID],tbl_StartedStatus[Started])="Started","Yes",IF(_xlfn.XLOOKUP($C9850,tbl_StartedStatus[Bold ID],tbl_StartedStatus[Started])="No Show","No Show","")),""))</f>
        <v/>
      </c>
    </row>
    <row r="9851" spans="1:8" ht="15" customHeight="1" thickBot="1">
      <c r="A9851" s="38" t="str">
        <f>IF($C9851="","",IFERROR(_xlfn.XLOOKUP($C9851,'1.PrepList'!$I$2:$I$1500,'1.PrepList'!$G$2:$G$1500,"")&amp;"",""))</f>
        <v/>
      </c>
      <c r="B9851" s="638" t="str">
        <f>IF($C9851="","",IFERROR(_xlfn.XLOOKUP($C9851,'1.PrepList'!$I$2:$I$1500,'1.PrepList'!$H$2:$H$1500,"")&amp;"",""))</f>
        <v/>
      </c>
      <c r="D9851" s="638" t="str">
        <f>IF($C9851="","",IFERROR(_xlfn.XLOOKUP($C9851,'1.PrepList'!$I$2:$I$1500,'1.PrepList'!$J$2:$J$1500,"")&amp;"",""))</f>
        <v/>
      </c>
      <c r="E9851" s="638" t="str">
        <f>IF($C9851="","",IFERROR(_xlfn.XLOOKUP($C9851,'1.PrepList'!$I$2:$I$1500,'1.PrepList'!$N$2:$N$1500,"")&amp;"",""))</f>
        <v/>
      </c>
      <c r="F9851" s="638" t="str">
        <f>IF($C9851="","",IFERROR(_xlfn.XLOOKUP($C9851,'1.PrepList'!$I$2:$I$1500,'1.PrepList'!$K$2:$K$1500,"")&amp;"",""))</f>
        <v/>
      </c>
      <c r="H9851" s="644" t="str">
        <f>IF($C9851="","",IFERROR(IF(_xlfn.XLOOKUP($C9851,tbl_StartedStatus[Bold ID],tbl_StartedStatus[Started])="Started","Yes",IF(_xlfn.XLOOKUP($C9851,tbl_StartedStatus[Bold ID],tbl_StartedStatus[Started])="No Show","No Show","")),""))</f>
        <v/>
      </c>
    </row>
    <row r="9852" spans="1:8" ht="15" customHeight="1" thickBot="1">
      <c r="A9852" s="38" t="str">
        <f>IF($C9852="","",IFERROR(_xlfn.XLOOKUP($C9852,'1.PrepList'!$I$2:$I$1500,'1.PrepList'!$G$2:$G$1500,"")&amp;"",""))</f>
        <v/>
      </c>
      <c r="B9852" s="638" t="str">
        <f>IF($C9852="","",IFERROR(_xlfn.XLOOKUP($C9852,'1.PrepList'!$I$2:$I$1500,'1.PrepList'!$H$2:$H$1500,"")&amp;"",""))</f>
        <v/>
      </c>
      <c r="D9852" s="638" t="str">
        <f>IF($C9852="","",IFERROR(_xlfn.XLOOKUP($C9852,'1.PrepList'!$I$2:$I$1500,'1.PrepList'!$J$2:$J$1500,"")&amp;"",""))</f>
        <v/>
      </c>
      <c r="E9852" s="638" t="str">
        <f>IF($C9852="","",IFERROR(_xlfn.XLOOKUP($C9852,'1.PrepList'!$I$2:$I$1500,'1.PrepList'!$N$2:$N$1500,"")&amp;"",""))</f>
        <v/>
      </c>
      <c r="F9852" s="638" t="str">
        <f>IF($C9852="","",IFERROR(_xlfn.XLOOKUP($C9852,'1.PrepList'!$I$2:$I$1500,'1.PrepList'!$K$2:$K$1500,"")&amp;"",""))</f>
        <v/>
      </c>
      <c r="H9852" s="644" t="str">
        <f>IF($C9852="","",IFERROR(IF(_xlfn.XLOOKUP($C9852,tbl_StartedStatus[Bold ID],tbl_StartedStatus[Started])="Started","Yes",IF(_xlfn.XLOOKUP($C9852,tbl_StartedStatus[Bold ID],tbl_StartedStatus[Started])="No Show","No Show","")),""))</f>
        <v/>
      </c>
    </row>
    <row r="9853" spans="1:8" ht="15" customHeight="1" thickBot="1">
      <c r="A9853" s="38" t="str">
        <f>IF($C9853="","",IFERROR(_xlfn.XLOOKUP($C9853,'1.PrepList'!$I$2:$I$1500,'1.PrepList'!$G$2:$G$1500,"")&amp;"",""))</f>
        <v/>
      </c>
      <c r="B9853" s="638" t="str">
        <f>IF($C9853="","",IFERROR(_xlfn.XLOOKUP($C9853,'1.PrepList'!$I$2:$I$1500,'1.PrepList'!$H$2:$H$1500,"")&amp;"",""))</f>
        <v/>
      </c>
      <c r="D9853" s="638" t="str">
        <f>IF($C9853="","",IFERROR(_xlfn.XLOOKUP($C9853,'1.PrepList'!$I$2:$I$1500,'1.PrepList'!$J$2:$J$1500,"")&amp;"",""))</f>
        <v/>
      </c>
      <c r="E9853" s="638" t="str">
        <f>IF($C9853="","",IFERROR(_xlfn.XLOOKUP($C9853,'1.PrepList'!$I$2:$I$1500,'1.PrepList'!$N$2:$N$1500,"")&amp;"",""))</f>
        <v/>
      </c>
      <c r="F9853" s="638" t="str">
        <f>IF($C9853="","",IFERROR(_xlfn.XLOOKUP($C9853,'1.PrepList'!$I$2:$I$1500,'1.PrepList'!$K$2:$K$1500,"")&amp;"",""))</f>
        <v/>
      </c>
      <c r="H9853" s="644" t="str">
        <f>IF($C9853="","",IFERROR(IF(_xlfn.XLOOKUP($C9853,tbl_StartedStatus[Bold ID],tbl_StartedStatus[Started])="Started","Yes",IF(_xlfn.XLOOKUP($C9853,tbl_StartedStatus[Bold ID],tbl_StartedStatus[Started])="No Show","No Show","")),""))</f>
        <v/>
      </c>
    </row>
    <row r="9854" spans="1:8" ht="15" customHeight="1" thickBot="1">
      <c r="A9854" s="38" t="str">
        <f>IF($C9854="","",IFERROR(_xlfn.XLOOKUP($C9854,'1.PrepList'!$I$2:$I$1500,'1.PrepList'!$G$2:$G$1500,"")&amp;"",""))</f>
        <v/>
      </c>
      <c r="B9854" s="638" t="str">
        <f>IF($C9854="","",IFERROR(_xlfn.XLOOKUP($C9854,'1.PrepList'!$I$2:$I$1500,'1.PrepList'!$H$2:$H$1500,"")&amp;"",""))</f>
        <v/>
      </c>
      <c r="D9854" s="638" t="str">
        <f>IF($C9854="","",IFERROR(_xlfn.XLOOKUP($C9854,'1.PrepList'!$I$2:$I$1500,'1.PrepList'!$J$2:$J$1500,"")&amp;"",""))</f>
        <v/>
      </c>
      <c r="E9854" s="638" t="str">
        <f>IF($C9854="","",IFERROR(_xlfn.XLOOKUP($C9854,'1.PrepList'!$I$2:$I$1500,'1.PrepList'!$N$2:$N$1500,"")&amp;"",""))</f>
        <v/>
      </c>
      <c r="F9854" s="638" t="str">
        <f>IF($C9854="","",IFERROR(_xlfn.XLOOKUP($C9854,'1.PrepList'!$I$2:$I$1500,'1.PrepList'!$K$2:$K$1500,"")&amp;"",""))</f>
        <v/>
      </c>
      <c r="H9854" s="644" t="str">
        <f>IF($C9854="","",IFERROR(IF(_xlfn.XLOOKUP($C9854,tbl_StartedStatus[Bold ID],tbl_StartedStatus[Started])="Started","Yes",IF(_xlfn.XLOOKUP($C9854,tbl_StartedStatus[Bold ID],tbl_StartedStatus[Started])="No Show","No Show","")),""))</f>
        <v/>
      </c>
    </row>
    <row r="9855" spans="1:8" ht="15" customHeight="1" thickBot="1">
      <c r="A9855" s="38" t="str">
        <f>IF($C9855="","",IFERROR(_xlfn.XLOOKUP($C9855,'1.PrepList'!$I$2:$I$1500,'1.PrepList'!$G$2:$G$1500,"")&amp;"",""))</f>
        <v/>
      </c>
      <c r="B9855" s="638" t="str">
        <f>IF($C9855="","",IFERROR(_xlfn.XLOOKUP($C9855,'1.PrepList'!$I$2:$I$1500,'1.PrepList'!$H$2:$H$1500,"")&amp;"",""))</f>
        <v/>
      </c>
      <c r="D9855" s="638" t="str">
        <f>IF($C9855="","",IFERROR(_xlfn.XLOOKUP($C9855,'1.PrepList'!$I$2:$I$1500,'1.PrepList'!$J$2:$J$1500,"")&amp;"",""))</f>
        <v/>
      </c>
      <c r="E9855" s="638" t="str">
        <f>IF($C9855="","",IFERROR(_xlfn.XLOOKUP($C9855,'1.PrepList'!$I$2:$I$1500,'1.PrepList'!$N$2:$N$1500,"")&amp;"",""))</f>
        <v/>
      </c>
      <c r="F9855" s="638" t="str">
        <f>IF($C9855="","",IFERROR(_xlfn.XLOOKUP($C9855,'1.PrepList'!$I$2:$I$1500,'1.PrepList'!$K$2:$K$1500,"")&amp;"",""))</f>
        <v/>
      </c>
      <c r="H9855" s="644" t="str">
        <f>IF($C9855="","",IFERROR(IF(_xlfn.XLOOKUP($C9855,tbl_StartedStatus[Bold ID],tbl_StartedStatus[Started])="Started","Yes",IF(_xlfn.XLOOKUP($C9855,tbl_StartedStatus[Bold ID],tbl_StartedStatus[Started])="No Show","No Show","")),""))</f>
        <v/>
      </c>
    </row>
    <row r="9856" spans="1:8" ht="15" customHeight="1" thickBot="1">
      <c r="A9856" s="38" t="str">
        <f>IF($C9856="","",IFERROR(_xlfn.XLOOKUP($C9856,'1.PrepList'!$I$2:$I$1500,'1.PrepList'!$G$2:$G$1500,"")&amp;"",""))</f>
        <v/>
      </c>
      <c r="B9856" s="638" t="str">
        <f>IF($C9856="","",IFERROR(_xlfn.XLOOKUP($C9856,'1.PrepList'!$I$2:$I$1500,'1.PrepList'!$H$2:$H$1500,"")&amp;"",""))</f>
        <v/>
      </c>
      <c r="D9856" s="638" t="str">
        <f>IF($C9856="","",IFERROR(_xlfn.XLOOKUP($C9856,'1.PrepList'!$I$2:$I$1500,'1.PrepList'!$J$2:$J$1500,"")&amp;"",""))</f>
        <v/>
      </c>
      <c r="E9856" s="638" t="str">
        <f>IF($C9856="","",IFERROR(_xlfn.XLOOKUP($C9856,'1.PrepList'!$I$2:$I$1500,'1.PrepList'!$N$2:$N$1500,"")&amp;"",""))</f>
        <v/>
      </c>
      <c r="F9856" s="638" t="str">
        <f>IF($C9856="","",IFERROR(_xlfn.XLOOKUP($C9856,'1.PrepList'!$I$2:$I$1500,'1.PrepList'!$K$2:$K$1500,"")&amp;"",""))</f>
        <v/>
      </c>
      <c r="H9856" s="644" t="str">
        <f>IF($C9856="","",IFERROR(IF(_xlfn.XLOOKUP($C9856,tbl_StartedStatus[Bold ID],tbl_StartedStatus[Started])="Started","Yes",IF(_xlfn.XLOOKUP($C9856,tbl_StartedStatus[Bold ID],tbl_StartedStatus[Started])="No Show","No Show","")),""))</f>
        <v/>
      </c>
    </row>
    <row r="9857" spans="1:8" ht="15" customHeight="1" thickBot="1">
      <c r="A9857" s="38" t="str">
        <f>IF($C9857="","",IFERROR(_xlfn.XLOOKUP($C9857,'1.PrepList'!$I$2:$I$1500,'1.PrepList'!$G$2:$G$1500,"")&amp;"",""))</f>
        <v/>
      </c>
      <c r="B9857" s="638" t="str">
        <f>IF($C9857="","",IFERROR(_xlfn.XLOOKUP($C9857,'1.PrepList'!$I$2:$I$1500,'1.PrepList'!$H$2:$H$1500,"")&amp;"",""))</f>
        <v/>
      </c>
      <c r="D9857" s="638" t="str">
        <f>IF($C9857="","",IFERROR(_xlfn.XLOOKUP($C9857,'1.PrepList'!$I$2:$I$1500,'1.PrepList'!$J$2:$J$1500,"")&amp;"",""))</f>
        <v/>
      </c>
      <c r="E9857" s="638" t="str">
        <f>IF($C9857="","",IFERROR(_xlfn.XLOOKUP($C9857,'1.PrepList'!$I$2:$I$1500,'1.PrepList'!$N$2:$N$1500,"")&amp;"",""))</f>
        <v/>
      </c>
      <c r="F9857" s="638" t="str">
        <f>IF($C9857="","",IFERROR(_xlfn.XLOOKUP($C9857,'1.PrepList'!$I$2:$I$1500,'1.PrepList'!$K$2:$K$1500,"")&amp;"",""))</f>
        <v/>
      </c>
      <c r="H9857" s="644" t="str">
        <f>IF($C9857="","",IFERROR(IF(_xlfn.XLOOKUP($C9857,tbl_StartedStatus[Bold ID],tbl_StartedStatus[Started])="Started","Yes",IF(_xlfn.XLOOKUP($C9857,tbl_StartedStatus[Bold ID],tbl_StartedStatus[Started])="No Show","No Show","")),""))</f>
        <v/>
      </c>
    </row>
    <row r="9858" spans="1:8" ht="15" customHeight="1" thickBot="1">
      <c r="A9858" s="38" t="str">
        <f>IF($C9858="","",IFERROR(_xlfn.XLOOKUP($C9858,'1.PrepList'!$I$2:$I$1500,'1.PrepList'!$G$2:$G$1500,"")&amp;"",""))</f>
        <v/>
      </c>
      <c r="B9858" s="638" t="str">
        <f>IF($C9858="","",IFERROR(_xlfn.XLOOKUP($C9858,'1.PrepList'!$I$2:$I$1500,'1.PrepList'!$H$2:$H$1500,"")&amp;"",""))</f>
        <v/>
      </c>
      <c r="D9858" s="638" t="str">
        <f>IF($C9858="","",IFERROR(_xlfn.XLOOKUP($C9858,'1.PrepList'!$I$2:$I$1500,'1.PrepList'!$J$2:$J$1500,"")&amp;"",""))</f>
        <v/>
      </c>
      <c r="E9858" s="638" t="str">
        <f>IF($C9858="","",IFERROR(_xlfn.XLOOKUP($C9858,'1.PrepList'!$I$2:$I$1500,'1.PrepList'!$N$2:$N$1500,"")&amp;"",""))</f>
        <v/>
      </c>
      <c r="F9858" s="638" t="str">
        <f>IF($C9858="","",IFERROR(_xlfn.XLOOKUP($C9858,'1.PrepList'!$I$2:$I$1500,'1.PrepList'!$K$2:$K$1500,"")&amp;"",""))</f>
        <v/>
      </c>
      <c r="H9858" s="644" t="str">
        <f>IF($C9858="","",IFERROR(IF(_xlfn.XLOOKUP($C9858,tbl_StartedStatus[Bold ID],tbl_StartedStatus[Started])="Started","Yes",IF(_xlfn.XLOOKUP($C9858,tbl_StartedStatus[Bold ID],tbl_StartedStatus[Started])="No Show","No Show","")),""))</f>
        <v/>
      </c>
    </row>
    <row r="9859" spans="1:8" ht="15" customHeight="1" thickBot="1">
      <c r="A9859" s="38" t="str">
        <f>IF($C9859="","",IFERROR(_xlfn.XLOOKUP($C9859,'1.PrepList'!$I$2:$I$1500,'1.PrepList'!$G$2:$G$1500,"")&amp;"",""))</f>
        <v/>
      </c>
      <c r="B9859" s="638" t="str">
        <f>IF($C9859="","",IFERROR(_xlfn.XLOOKUP($C9859,'1.PrepList'!$I$2:$I$1500,'1.PrepList'!$H$2:$H$1500,"")&amp;"",""))</f>
        <v/>
      </c>
      <c r="D9859" s="638" t="str">
        <f>IF($C9859="","",IFERROR(_xlfn.XLOOKUP($C9859,'1.PrepList'!$I$2:$I$1500,'1.PrepList'!$J$2:$J$1500,"")&amp;"",""))</f>
        <v/>
      </c>
      <c r="E9859" s="638" t="str">
        <f>IF($C9859="","",IFERROR(_xlfn.XLOOKUP($C9859,'1.PrepList'!$I$2:$I$1500,'1.PrepList'!$N$2:$N$1500,"")&amp;"",""))</f>
        <v/>
      </c>
      <c r="F9859" s="638" t="str">
        <f>IF($C9859="","",IFERROR(_xlfn.XLOOKUP($C9859,'1.PrepList'!$I$2:$I$1500,'1.PrepList'!$K$2:$K$1500,"")&amp;"",""))</f>
        <v/>
      </c>
      <c r="H9859" s="644" t="str">
        <f>IF($C9859="","",IFERROR(IF(_xlfn.XLOOKUP($C9859,tbl_StartedStatus[Bold ID],tbl_StartedStatus[Started])="Started","Yes",IF(_xlfn.XLOOKUP($C9859,tbl_StartedStatus[Bold ID],tbl_StartedStatus[Started])="No Show","No Show","")),""))</f>
        <v/>
      </c>
    </row>
    <row r="9860" spans="1:8" ht="15" customHeight="1" thickBot="1">
      <c r="A9860" s="38" t="str">
        <f>IF($C9860="","",IFERROR(_xlfn.XLOOKUP($C9860,'1.PrepList'!$I$2:$I$1500,'1.PrepList'!$G$2:$G$1500,"")&amp;"",""))</f>
        <v/>
      </c>
      <c r="B9860" s="638" t="str">
        <f>IF($C9860="","",IFERROR(_xlfn.XLOOKUP($C9860,'1.PrepList'!$I$2:$I$1500,'1.PrepList'!$H$2:$H$1500,"")&amp;"",""))</f>
        <v/>
      </c>
      <c r="D9860" s="638" t="str">
        <f>IF($C9860="","",IFERROR(_xlfn.XLOOKUP($C9860,'1.PrepList'!$I$2:$I$1500,'1.PrepList'!$J$2:$J$1500,"")&amp;"",""))</f>
        <v/>
      </c>
      <c r="E9860" s="638" t="str">
        <f>IF($C9860="","",IFERROR(_xlfn.XLOOKUP($C9860,'1.PrepList'!$I$2:$I$1500,'1.PrepList'!$N$2:$N$1500,"")&amp;"",""))</f>
        <v/>
      </c>
      <c r="F9860" s="638" t="str">
        <f>IF($C9860="","",IFERROR(_xlfn.XLOOKUP($C9860,'1.PrepList'!$I$2:$I$1500,'1.PrepList'!$K$2:$K$1500,"")&amp;"",""))</f>
        <v/>
      </c>
      <c r="H9860" s="644" t="str">
        <f>IF($C9860="","",IFERROR(IF(_xlfn.XLOOKUP($C9860,tbl_StartedStatus[Bold ID],tbl_StartedStatus[Started])="Started","Yes",IF(_xlfn.XLOOKUP($C9860,tbl_StartedStatus[Bold ID],tbl_StartedStatus[Started])="No Show","No Show","")),""))</f>
        <v/>
      </c>
    </row>
    <row r="9861" spans="1:8" ht="15" customHeight="1" thickBot="1">
      <c r="A9861" s="38" t="str">
        <f>IF($C9861="","",IFERROR(_xlfn.XLOOKUP($C9861,'1.PrepList'!$I$2:$I$1500,'1.PrepList'!$G$2:$G$1500,"")&amp;"",""))</f>
        <v/>
      </c>
      <c r="B9861" s="638" t="str">
        <f>IF($C9861="","",IFERROR(_xlfn.XLOOKUP($C9861,'1.PrepList'!$I$2:$I$1500,'1.PrepList'!$H$2:$H$1500,"")&amp;"",""))</f>
        <v/>
      </c>
      <c r="D9861" s="638" t="str">
        <f>IF($C9861="","",IFERROR(_xlfn.XLOOKUP($C9861,'1.PrepList'!$I$2:$I$1500,'1.PrepList'!$J$2:$J$1500,"")&amp;"",""))</f>
        <v/>
      </c>
      <c r="E9861" s="638" t="str">
        <f>IF($C9861="","",IFERROR(_xlfn.XLOOKUP($C9861,'1.PrepList'!$I$2:$I$1500,'1.PrepList'!$N$2:$N$1500,"")&amp;"",""))</f>
        <v/>
      </c>
      <c r="F9861" s="638" t="str">
        <f>IF($C9861="","",IFERROR(_xlfn.XLOOKUP($C9861,'1.PrepList'!$I$2:$I$1500,'1.PrepList'!$K$2:$K$1500,"")&amp;"",""))</f>
        <v/>
      </c>
      <c r="H9861" s="644" t="str">
        <f>IF($C9861="","",IFERROR(IF(_xlfn.XLOOKUP($C9861,tbl_StartedStatus[Bold ID],tbl_StartedStatus[Started])="Started","Yes",IF(_xlfn.XLOOKUP($C9861,tbl_StartedStatus[Bold ID],tbl_StartedStatus[Started])="No Show","No Show","")),""))</f>
        <v/>
      </c>
    </row>
    <row r="9862" spans="1:8" ht="15" customHeight="1" thickBot="1">
      <c r="A9862" s="38" t="str">
        <f>IF($C9862="","",IFERROR(_xlfn.XLOOKUP($C9862,'1.PrepList'!$I$2:$I$1500,'1.PrepList'!$G$2:$G$1500,"")&amp;"",""))</f>
        <v/>
      </c>
      <c r="B9862" s="638" t="str">
        <f>IF($C9862="","",IFERROR(_xlfn.XLOOKUP($C9862,'1.PrepList'!$I$2:$I$1500,'1.PrepList'!$H$2:$H$1500,"")&amp;"",""))</f>
        <v/>
      </c>
      <c r="D9862" s="638" t="str">
        <f>IF($C9862="","",IFERROR(_xlfn.XLOOKUP($C9862,'1.PrepList'!$I$2:$I$1500,'1.PrepList'!$J$2:$J$1500,"")&amp;"",""))</f>
        <v/>
      </c>
      <c r="E9862" s="638" t="str">
        <f>IF($C9862="","",IFERROR(_xlfn.XLOOKUP($C9862,'1.PrepList'!$I$2:$I$1500,'1.PrepList'!$N$2:$N$1500,"")&amp;"",""))</f>
        <v/>
      </c>
      <c r="F9862" s="638" t="str">
        <f>IF($C9862="","",IFERROR(_xlfn.XLOOKUP($C9862,'1.PrepList'!$I$2:$I$1500,'1.PrepList'!$K$2:$K$1500,"")&amp;"",""))</f>
        <v/>
      </c>
      <c r="H9862" s="644" t="str">
        <f>IF($C9862="","",IFERROR(IF(_xlfn.XLOOKUP($C9862,tbl_StartedStatus[Bold ID],tbl_StartedStatus[Started])="Started","Yes",IF(_xlfn.XLOOKUP($C9862,tbl_StartedStatus[Bold ID],tbl_StartedStatus[Started])="No Show","No Show","")),""))</f>
        <v/>
      </c>
    </row>
    <row r="9863" spans="1:8" ht="15" customHeight="1" thickBot="1">
      <c r="A9863" s="38" t="str">
        <f>IF($C9863="","",IFERROR(_xlfn.XLOOKUP($C9863,'1.PrepList'!$I$2:$I$1500,'1.PrepList'!$G$2:$G$1500,"")&amp;"",""))</f>
        <v/>
      </c>
      <c r="B9863" s="638" t="str">
        <f>IF($C9863="","",IFERROR(_xlfn.XLOOKUP($C9863,'1.PrepList'!$I$2:$I$1500,'1.PrepList'!$H$2:$H$1500,"")&amp;"",""))</f>
        <v/>
      </c>
      <c r="D9863" s="638" t="str">
        <f>IF($C9863="","",IFERROR(_xlfn.XLOOKUP($C9863,'1.PrepList'!$I$2:$I$1500,'1.PrepList'!$J$2:$J$1500,"")&amp;"",""))</f>
        <v/>
      </c>
      <c r="E9863" s="638" t="str">
        <f>IF($C9863="","",IFERROR(_xlfn.XLOOKUP($C9863,'1.PrepList'!$I$2:$I$1500,'1.PrepList'!$N$2:$N$1500,"")&amp;"",""))</f>
        <v/>
      </c>
      <c r="F9863" s="638" t="str">
        <f>IF($C9863="","",IFERROR(_xlfn.XLOOKUP($C9863,'1.PrepList'!$I$2:$I$1500,'1.PrepList'!$K$2:$K$1500,"")&amp;"",""))</f>
        <v/>
      </c>
      <c r="H9863" s="644" t="str">
        <f>IF($C9863="","",IFERROR(IF(_xlfn.XLOOKUP($C9863,tbl_StartedStatus[Bold ID],tbl_StartedStatus[Started])="Started","Yes",IF(_xlfn.XLOOKUP($C9863,tbl_StartedStatus[Bold ID],tbl_StartedStatus[Started])="No Show","No Show","")),""))</f>
        <v/>
      </c>
    </row>
    <row r="9864" spans="1:8" ht="15" customHeight="1" thickBot="1">
      <c r="A9864" s="38" t="str">
        <f>IF($C9864="","",IFERROR(_xlfn.XLOOKUP($C9864,'1.PrepList'!$I$2:$I$1500,'1.PrepList'!$G$2:$G$1500,"")&amp;"",""))</f>
        <v/>
      </c>
      <c r="B9864" s="638" t="str">
        <f>IF($C9864="","",IFERROR(_xlfn.XLOOKUP($C9864,'1.PrepList'!$I$2:$I$1500,'1.PrepList'!$H$2:$H$1500,"")&amp;"",""))</f>
        <v/>
      </c>
      <c r="D9864" s="638" t="str">
        <f>IF($C9864="","",IFERROR(_xlfn.XLOOKUP($C9864,'1.PrepList'!$I$2:$I$1500,'1.PrepList'!$J$2:$J$1500,"")&amp;"",""))</f>
        <v/>
      </c>
      <c r="E9864" s="638" t="str">
        <f>IF($C9864="","",IFERROR(_xlfn.XLOOKUP($C9864,'1.PrepList'!$I$2:$I$1500,'1.PrepList'!$N$2:$N$1500,"")&amp;"",""))</f>
        <v/>
      </c>
      <c r="F9864" s="638" t="str">
        <f>IF($C9864="","",IFERROR(_xlfn.XLOOKUP($C9864,'1.PrepList'!$I$2:$I$1500,'1.PrepList'!$K$2:$K$1500,"")&amp;"",""))</f>
        <v/>
      </c>
      <c r="H9864" s="644" t="str">
        <f>IF($C9864="","",IFERROR(IF(_xlfn.XLOOKUP($C9864,tbl_StartedStatus[Bold ID],tbl_StartedStatus[Started])="Started","Yes",IF(_xlfn.XLOOKUP($C9864,tbl_StartedStatus[Bold ID],tbl_StartedStatus[Started])="No Show","No Show","")),""))</f>
        <v/>
      </c>
    </row>
    <row r="9865" spans="1:8" ht="15" customHeight="1" thickBot="1">
      <c r="A9865" s="38" t="str">
        <f>IF($C9865="","",IFERROR(_xlfn.XLOOKUP($C9865,'1.PrepList'!$I$2:$I$1500,'1.PrepList'!$G$2:$G$1500,"")&amp;"",""))</f>
        <v/>
      </c>
      <c r="B9865" s="638" t="str">
        <f>IF($C9865="","",IFERROR(_xlfn.XLOOKUP($C9865,'1.PrepList'!$I$2:$I$1500,'1.PrepList'!$H$2:$H$1500,"")&amp;"",""))</f>
        <v/>
      </c>
      <c r="D9865" s="638" t="str">
        <f>IF($C9865="","",IFERROR(_xlfn.XLOOKUP($C9865,'1.PrepList'!$I$2:$I$1500,'1.PrepList'!$J$2:$J$1500,"")&amp;"",""))</f>
        <v/>
      </c>
      <c r="E9865" s="638" t="str">
        <f>IF($C9865="","",IFERROR(_xlfn.XLOOKUP($C9865,'1.PrepList'!$I$2:$I$1500,'1.PrepList'!$N$2:$N$1500,"")&amp;"",""))</f>
        <v/>
      </c>
      <c r="F9865" s="638" t="str">
        <f>IF($C9865="","",IFERROR(_xlfn.XLOOKUP($C9865,'1.PrepList'!$I$2:$I$1500,'1.PrepList'!$K$2:$K$1500,"")&amp;"",""))</f>
        <v/>
      </c>
      <c r="H9865" s="644" t="str">
        <f>IF($C9865="","",IFERROR(IF(_xlfn.XLOOKUP($C9865,tbl_StartedStatus[Bold ID],tbl_StartedStatus[Started])="Started","Yes",IF(_xlfn.XLOOKUP($C9865,tbl_StartedStatus[Bold ID],tbl_StartedStatus[Started])="No Show","No Show","")),""))</f>
        <v/>
      </c>
    </row>
    <row r="9866" spans="1:8" ht="15" customHeight="1" thickBot="1">
      <c r="A9866" s="38" t="str">
        <f>IF($C9866="","",IFERROR(_xlfn.XLOOKUP($C9866,'1.PrepList'!$I$2:$I$1500,'1.PrepList'!$G$2:$G$1500,"")&amp;"",""))</f>
        <v/>
      </c>
      <c r="B9866" s="638" t="str">
        <f>IF($C9866="","",IFERROR(_xlfn.XLOOKUP($C9866,'1.PrepList'!$I$2:$I$1500,'1.PrepList'!$H$2:$H$1500,"")&amp;"",""))</f>
        <v/>
      </c>
      <c r="D9866" s="638" t="str">
        <f>IF($C9866="","",IFERROR(_xlfn.XLOOKUP($C9866,'1.PrepList'!$I$2:$I$1500,'1.PrepList'!$J$2:$J$1500,"")&amp;"",""))</f>
        <v/>
      </c>
      <c r="E9866" s="638" t="str">
        <f>IF($C9866="","",IFERROR(_xlfn.XLOOKUP($C9866,'1.PrepList'!$I$2:$I$1500,'1.PrepList'!$N$2:$N$1500,"")&amp;"",""))</f>
        <v/>
      </c>
      <c r="F9866" s="638" t="str">
        <f>IF($C9866="","",IFERROR(_xlfn.XLOOKUP($C9866,'1.PrepList'!$I$2:$I$1500,'1.PrepList'!$K$2:$K$1500,"")&amp;"",""))</f>
        <v/>
      </c>
      <c r="H9866" s="644" t="str">
        <f>IF($C9866="","",IFERROR(IF(_xlfn.XLOOKUP($C9866,tbl_StartedStatus[Bold ID],tbl_StartedStatus[Started])="Started","Yes",IF(_xlfn.XLOOKUP($C9866,tbl_StartedStatus[Bold ID],tbl_StartedStatus[Started])="No Show","No Show","")),""))</f>
        <v/>
      </c>
    </row>
    <row r="9867" spans="1:8" ht="15" customHeight="1" thickBot="1">
      <c r="A9867" s="38" t="str">
        <f>IF($C9867="","",IFERROR(_xlfn.XLOOKUP($C9867,'1.PrepList'!$I$2:$I$1500,'1.PrepList'!$G$2:$G$1500,"")&amp;"",""))</f>
        <v/>
      </c>
      <c r="B9867" s="638" t="str">
        <f>IF($C9867="","",IFERROR(_xlfn.XLOOKUP($C9867,'1.PrepList'!$I$2:$I$1500,'1.PrepList'!$H$2:$H$1500,"")&amp;"",""))</f>
        <v/>
      </c>
      <c r="D9867" s="638" t="str">
        <f>IF($C9867="","",IFERROR(_xlfn.XLOOKUP($C9867,'1.PrepList'!$I$2:$I$1500,'1.PrepList'!$J$2:$J$1500,"")&amp;"",""))</f>
        <v/>
      </c>
      <c r="E9867" s="638" t="str">
        <f>IF($C9867="","",IFERROR(_xlfn.XLOOKUP($C9867,'1.PrepList'!$I$2:$I$1500,'1.PrepList'!$N$2:$N$1500,"")&amp;"",""))</f>
        <v/>
      </c>
      <c r="F9867" s="638" t="str">
        <f>IF($C9867="","",IFERROR(_xlfn.XLOOKUP($C9867,'1.PrepList'!$I$2:$I$1500,'1.PrepList'!$K$2:$K$1500,"")&amp;"",""))</f>
        <v/>
      </c>
      <c r="H9867" s="644" t="str">
        <f>IF($C9867="","",IFERROR(IF(_xlfn.XLOOKUP($C9867,tbl_StartedStatus[Bold ID],tbl_StartedStatus[Started])="Started","Yes",IF(_xlfn.XLOOKUP($C9867,tbl_StartedStatus[Bold ID],tbl_StartedStatus[Started])="No Show","No Show","")),""))</f>
        <v/>
      </c>
    </row>
    <row r="9868" spans="1:8" ht="15" customHeight="1" thickBot="1">
      <c r="A9868" s="38" t="str">
        <f>IF($C9868="","",IFERROR(_xlfn.XLOOKUP($C9868,'1.PrepList'!$I$2:$I$1500,'1.PrepList'!$G$2:$G$1500,"")&amp;"",""))</f>
        <v/>
      </c>
      <c r="B9868" s="638" t="str">
        <f>IF($C9868="","",IFERROR(_xlfn.XLOOKUP($C9868,'1.PrepList'!$I$2:$I$1500,'1.PrepList'!$H$2:$H$1500,"")&amp;"",""))</f>
        <v/>
      </c>
      <c r="D9868" s="638" t="str">
        <f>IF($C9868="","",IFERROR(_xlfn.XLOOKUP($C9868,'1.PrepList'!$I$2:$I$1500,'1.PrepList'!$J$2:$J$1500,"")&amp;"",""))</f>
        <v/>
      </c>
      <c r="E9868" s="638" t="str">
        <f>IF($C9868="","",IFERROR(_xlfn.XLOOKUP($C9868,'1.PrepList'!$I$2:$I$1500,'1.PrepList'!$N$2:$N$1500,"")&amp;"",""))</f>
        <v/>
      </c>
      <c r="F9868" s="638" t="str">
        <f>IF($C9868="","",IFERROR(_xlfn.XLOOKUP($C9868,'1.PrepList'!$I$2:$I$1500,'1.PrepList'!$K$2:$K$1500,"")&amp;"",""))</f>
        <v/>
      </c>
      <c r="H9868" s="644" t="str">
        <f>IF($C9868="","",IFERROR(IF(_xlfn.XLOOKUP($C9868,tbl_StartedStatus[Bold ID],tbl_StartedStatus[Started])="Started","Yes",IF(_xlfn.XLOOKUP($C9868,tbl_StartedStatus[Bold ID],tbl_StartedStatus[Started])="No Show","No Show","")),""))</f>
        <v/>
      </c>
    </row>
    <row r="9869" spans="1:8" ht="15" customHeight="1" thickBot="1">
      <c r="A9869" s="38" t="str">
        <f>IF($C9869="","",IFERROR(_xlfn.XLOOKUP($C9869,'1.PrepList'!$I$2:$I$1500,'1.PrepList'!$G$2:$G$1500,"")&amp;"",""))</f>
        <v/>
      </c>
      <c r="B9869" s="638" t="str">
        <f>IF($C9869="","",IFERROR(_xlfn.XLOOKUP($C9869,'1.PrepList'!$I$2:$I$1500,'1.PrepList'!$H$2:$H$1500,"")&amp;"",""))</f>
        <v/>
      </c>
      <c r="D9869" s="638" t="str">
        <f>IF($C9869="","",IFERROR(_xlfn.XLOOKUP($C9869,'1.PrepList'!$I$2:$I$1500,'1.PrepList'!$J$2:$J$1500,"")&amp;"",""))</f>
        <v/>
      </c>
      <c r="E9869" s="638" t="str">
        <f>IF($C9869="","",IFERROR(_xlfn.XLOOKUP($C9869,'1.PrepList'!$I$2:$I$1500,'1.PrepList'!$N$2:$N$1500,"")&amp;"",""))</f>
        <v/>
      </c>
      <c r="F9869" s="638" t="str">
        <f>IF($C9869="","",IFERROR(_xlfn.XLOOKUP($C9869,'1.PrepList'!$I$2:$I$1500,'1.PrepList'!$K$2:$K$1500,"")&amp;"",""))</f>
        <v/>
      </c>
      <c r="H9869" s="644" t="str">
        <f>IF($C9869="","",IFERROR(IF(_xlfn.XLOOKUP($C9869,tbl_StartedStatus[Bold ID],tbl_StartedStatus[Started])="Started","Yes",IF(_xlfn.XLOOKUP($C9869,tbl_StartedStatus[Bold ID],tbl_StartedStatus[Started])="No Show","No Show","")),""))</f>
        <v/>
      </c>
    </row>
    <row r="9870" spans="1:8" ht="15" customHeight="1" thickBot="1">
      <c r="A9870" s="38" t="str">
        <f>IF($C9870="","",IFERROR(_xlfn.XLOOKUP($C9870,'1.PrepList'!$I$2:$I$1500,'1.PrepList'!$G$2:$G$1500,"")&amp;"",""))</f>
        <v/>
      </c>
      <c r="B9870" s="638" t="str">
        <f>IF($C9870="","",IFERROR(_xlfn.XLOOKUP($C9870,'1.PrepList'!$I$2:$I$1500,'1.PrepList'!$H$2:$H$1500,"")&amp;"",""))</f>
        <v/>
      </c>
      <c r="D9870" s="638" t="str">
        <f>IF($C9870="","",IFERROR(_xlfn.XLOOKUP($C9870,'1.PrepList'!$I$2:$I$1500,'1.PrepList'!$J$2:$J$1500,"")&amp;"",""))</f>
        <v/>
      </c>
      <c r="E9870" s="638" t="str">
        <f>IF($C9870="","",IFERROR(_xlfn.XLOOKUP($C9870,'1.PrepList'!$I$2:$I$1500,'1.PrepList'!$N$2:$N$1500,"")&amp;"",""))</f>
        <v/>
      </c>
      <c r="F9870" s="638" t="str">
        <f>IF($C9870="","",IFERROR(_xlfn.XLOOKUP($C9870,'1.PrepList'!$I$2:$I$1500,'1.PrepList'!$K$2:$K$1500,"")&amp;"",""))</f>
        <v/>
      </c>
      <c r="H9870" s="644" t="str">
        <f>IF($C9870="","",IFERROR(IF(_xlfn.XLOOKUP($C9870,tbl_StartedStatus[Bold ID],tbl_StartedStatus[Started])="Started","Yes",IF(_xlfn.XLOOKUP($C9870,tbl_StartedStatus[Bold ID],tbl_StartedStatus[Started])="No Show","No Show","")),""))</f>
        <v/>
      </c>
    </row>
    <row r="9871" spans="1:8" ht="15" customHeight="1" thickBot="1">
      <c r="A9871" s="38" t="str">
        <f>IF($C9871="","",IFERROR(_xlfn.XLOOKUP($C9871,'1.PrepList'!$I$2:$I$1500,'1.PrepList'!$G$2:$G$1500,"")&amp;"",""))</f>
        <v/>
      </c>
      <c r="B9871" s="638" t="str">
        <f>IF($C9871="","",IFERROR(_xlfn.XLOOKUP($C9871,'1.PrepList'!$I$2:$I$1500,'1.PrepList'!$H$2:$H$1500,"")&amp;"",""))</f>
        <v/>
      </c>
      <c r="D9871" s="638" t="str">
        <f>IF($C9871="","",IFERROR(_xlfn.XLOOKUP($C9871,'1.PrepList'!$I$2:$I$1500,'1.PrepList'!$J$2:$J$1500,"")&amp;"",""))</f>
        <v/>
      </c>
      <c r="E9871" s="638" t="str">
        <f>IF($C9871="","",IFERROR(_xlfn.XLOOKUP($C9871,'1.PrepList'!$I$2:$I$1500,'1.PrepList'!$N$2:$N$1500,"")&amp;"",""))</f>
        <v/>
      </c>
      <c r="F9871" s="638" t="str">
        <f>IF($C9871="","",IFERROR(_xlfn.XLOOKUP($C9871,'1.PrepList'!$I$2:$I$1500,'1.PrepList'!$K$2:$K$1500,"")&amp;"",""))</f>
        <v/>
      </c>
      <c r="H9871" s="644" t="str">
        <f>IF($C9871="","",IFERROR(IF(_xlfn.XLOOKUP($C9871,tbl_StartedStatus[Bold ID],tbl_StartedStatus[Started])="Started","Yes",IF(_xlfn.XLOOKUP($C9871,tbl_StartedStatus[Bold ID],tbl_StartedStatus[Started])="No Show","No Show","")),""))</f>
        <v/>
      </c>
    </row>
    <row r="9872" spans="1:8" ht="15" customHeight="1" thickBot="1">
      <c r="A9872" s="38" t="str">
        <f>IF($C9872="","",IFERROR(_xlfn.XLOOKUP($C9872,'1.PrepList'!$I$2:$I$1500,'1.PrepList'!$G$2:$G$1500,"")&amp;"",""))</f>
        <v/>
      </c>
      <c r="B9872" s="638" t="str">
        <f>IF($C9872="","",IFERROR(_xlfn.XLOOKUP($C9872,'1.PrepList'!$I$2:$I$1500,'1.PrepList'!$H$2:$H$1500,"")&amp;"",""))</f>
        <v/>
      </c>
      <c r="D9872" s="638" t="str">
        <f>IF($C9872="","",IFERROR(_xlfn.XLOOKUP($C9872,'1.PrepList'!$I$2:$I$1500,'1.PrepList'!$J$2:$J$1500,"")&amp;"",""))</f>
        <v/>
      </c>
      <c r="E9872" s="638" t="str">
        <f>IF($C9872="","",IFERROR(_xlfn.XLOOKUP($C9872,'1.PrepList'!$I$2:$I$1500,'1.PrepList'!$N$2:$N$1500,"")&amp;"",""))</f>
        <v/>
      </c>
      <c r="F9872" s="638" t="str">
        <f>IF($C9872="","",IFERROR(_xlfn.XLOOKUP($C9872,'1.PrepList'!$I$2:$I$1500,'1.PrepList'!$K$2:$K$1500,"")&amp;"",""))</f>
        <v/>
      </c>
      <c r="H9872" s="644" t="str">
        <f>IF($C9872="","",IFERROR(IF(_xlfn.XLOOKUP($C9872,tbl_StartedStatus[Bold ID],tbl_StartedStatus[Started])="Started","Yes",IF(_xlfn.XLOOKUP($C9872,tbl_StartedStatus[Bold ID],tbl_StartedStatus[Started])="No Show","No Show","")),""))</f>
        <v/>
      </c>
    </row>
    <row r="9873" spans="1:8" ht="15" customHeight="1" thickBot="1">
      <c r="A9873" s="38" t="str">
        <f>IF($C9873="","",IFERROR(_xlfn.XLOOKUP($C9873,'1.PrepList'!$I$2:$I$1500,'1.PrepList'!$G$2:$G$1500,"")&amp;"",""))</f>
        <v/>
      </c>
      <c r="B9873" s="638" t="str">
        <f>IF($C9873="","",IFERROR(_xlfn.XLOOKUP($C9873,'1.PrepList'!$I$2:$I$1500,'1.PrepList'!$H$2:$H$1500,"")&amp;"",""))</f>
        <v/>
      </c>
      <c r="D9873" s="638" t="str">
        <f>IF($C9873="","",IFERROR(_xlfn.XLOOKUP($C9873,'1.PrepList'!$I$2:$I$1500,'1.PrepList'!$J$2:$J$1500,"")&amp;"",""))</f>
        <v/>
      </c>
      <c r="E9873" s="638" t="str">
        <f>IF($C9873="","",IFERROR(_xlfn.XLOOKUP($C9873,'1.PrepList'!$I$2:$I$1500,'1.PrepList'!$N$2:$N$1500,"")&amp;"",""))</f>
        <v/>
      </c>
      <c r="F9873" s="638" t="str">
        <f>IF($C9873="","",IFERROR(_xlfn.XLOOKUP($C9873,'1.PrepList'!$I$2:$I$1500,'1.PrepList'!$K$2:$K$1500,"")&amp;"",""))</f>
        <v/>
      </c>
      <c r="H9873" s="644" t="str">
        <f>IF($C9873="","",IFERROR(IF(_xlfn.XLOOKUP($C9873,tbl_StartedStatus[Bold ID],tbl_StartedStatus[Started])="Started","Yes",IF(_xlfn.XLOOKUP($C9873,tbl_StartedStatus[Bold ID],tbl_StartedStatus[Started])="No Show","No Show","")),""))</f>
        <v/>
      </c>
    </row>
    <row r="9874" spans="1:8" ht="15" customHeight="1" thickBot="1">
      <c r="A9874" s="38" t="str">
        <f>IF($C9874="","",IFERROR(_xlfn.XLOOKUP($C9874,'1.PrepList'!$I$2:$I$1500,'1.PrepList'!$G$2:$G$1500,"")&amp;"",""))</f>
        <v/>
      </c>
      <c r="B9874" s="638" t="str">
        <f>IF($C9874="","",IFERROR(_xlfn.XLOOKUP($C9874,'1.PrepList'!$I$2:$I$1500,'1.PrepList'!$H$2:$H$1500,"")&amp;"",""))</f>
        <v/>
      </c>
      <c r="D9874" s="638" t="str">
        <f>IF($C9874="","",IFERROR(_xlfn.XLOOKUP($C9874,'1.PrepList'!$I$2:$I$1500,'1.PrepList'!$J$2:$J$1500,"")&amp;"",""))</f>
        <v/>
      </c>
      <c r="E9874" s="638" t="str">
        <f>IF($C9874="","",IFERROR(_xlfn.XLOOKUP($C9874,'1.PrepList'!$I$2:$I$1500,'1.PrepList'!$N$2:$N$1500,"")&amp;"",""))</f>
        <v/>
      </c>
      <c r="F9874" s="638" t="str">
        <f>IF($C9874="","",IFERROR(_xlfn.XLOOKUP($C9874,'1.PrepList'!$I$2:$I$1500,'1.PrepList'!$K$2:$K$1500,"")&amp;"",""))</f>
        <v/>
      </c>
      <c r="H9874" s="644" t="str">
        <f>IF($C9874="","",IFERROR(IF(_xlfn.XLOOKUP($C9874,tbl_StartedStatus[Bold ID],tbl_StartedStatus[Started])="Started","Yes",IF(_xlfn.XLOOKUP($C9874,tbl_StartedStatus[Bold ID],tbl_StartedStatus[Started])="No Show","No Show","")),""))</f>
        <v/>
      </c>
    </row>
    <row r="9875" spans="1:8" ht="15" customHeight="1" thickBot="1">
      <c r="A9875" s="38" t="str">
        <f>IF($C9875="","",IFERROR(_xlfn.XLOOKUP($C9875,'1.PrepList'!$I$2:$I$1500,'1.PrepList'!$G$2:$G$1500,"")&amp;"",""))</f>
        <v/>
      </c>
      <c r="B9875" s="638" t="str">
        <f>IF($C9875="","",IFERROR(_xlfn.XLOOKUP($C9875,'1.PrepList'!$I$2:$I$1500,'1.PrepList'!$H$2:$H$1500,"")&amp;"",""))</f>
        <v/>
      </c>
      <c r="D9875" s="638" t="str">
        <f>IF($C9875="","",IFERROR(_xlfn.XLOOKUP($C9875,'1.PrepList'!$I$2:$I$1500,'1.PrepList'!$J$2:$J$1500,"")&amp;"",""))</f>
        <v/>
      </c>
      <c r="E9875" s="638" t="str">
        <f>IF($C9875="","",IFERROR(_xlfn.XLOOKUP($C9875,'1.PrepList'!$I$2:$I$1500,'1.PrepList'!$N$2:$N$1500,"")&amp;"",""))</f>
        <v/>
      </c>
      <c r="F9875" s="638" t="str">
        <f>IF($C9875="","",IFERROR(_xlfn.XLOOKUP($C9875,'1.PrepList'!$I$2:$I$1500,'1.PrepList'!$K$2:$K$1500,"")&amp;"",""))</f>
        <v/>
      </c>
      <c r="H9875" s="644" t="str">
        <f>IF($C9875="","",IFERROR(IF(_xlfn.XLOOKUP($C9875,tbl_StartedStatus[Bold ID],tbl_StartedStatus[Started])="Started","Yes",IF(_xlfn.XLOOKUP($C9875,tbl_StartedStatus[Bold ID],tbl_StartedStatus[Started])="No Show","No Show","")),""))</f>
        <v/>
      </c>
    </row>
    <row r="9876" spans="1:8" ht="15" customHeight="1" thickBot="1">
      <c r="A9876" s="38" t="str">
        <f>IF($C9876="","",IFERROR(_xlfn.XLOOKUP($C9876,'1.PrepList'!$I$2:$I$1500,'1.PrepList'!$G$2:$G$1500,"")&amp;"",""))</f>
        <v/>
      </c>
      <c r="B9876" s="638" t="str">
        <f>IF($C9876="","",IFERROR(_xlfn.XLOOKUP($C9876,'1.PrepList'!$I$2:$I$1500,'1.PrepList'!$H$2:$H$1500,"")&amp;"",""))</f>
        <v/>
      </c>
      <c r="D9876" s="638" t="str">
        <f>IF($C9876="","",IFERROR(_xlfn.XLOOKUP($C9876,'1.PrepList'!$I$2:$I$1500,'1.PrepList'!$J$2:$J$1500,"")&amp;"",""))</f>
        <v/>
      </c>
      <c r="E9876" s="638" t="str">
        <f>IF($C9876="","",IFERROR(_xlfn.XLOOKUP($C9876,'1.PrepList'!$I$2:$I$1500,'1.PrepList'!$N$2:$N$1500,"")&amp;"",""))</f>
        <v/>
      </c>
      <c r="F9876" s="638" t="str">
        <f>IF($C9876="","",IFERROR(_xlfn.XLOOKUP($C9876,'1.PrepList'!$I$2:$I$1500,'1.PrepList'!$K$2:$K$1500,"")&amp;"",""))</f>
        <v/>
      </c>
      <c r="H9876" s="644" t="str">
        <f>IF($C9876="","",IFERROR(IF(_xlfn.XLOOKUP($C9876,tbl_StartedStatus[Bold ID],tbl_StartedStatus[Started])="Started","Yes",IF(_xlfn.XLOOKUP($C9876,tbl_StartedStatus[Bold ID],tbl_StartedStatus[Started])="No Show","No Show","")),""))</f>
        <v/>
      </c>
    </row>
    <row r="9877" spans="1:8" ht="15" customHeight="1" thickBot="1">
      <c r="A9877" s="38" t="str">
        <f>IF($C9877="","",IFERROR(_xlfn.XLOOKUP($C9877,'1.PrepList'!$I$2:$I$1500,'1.PrepList'!$G$2:$G$1500,"")&amp;"",""))</f>
        <v/>
      </c>
      <c r="B9877" s="638" t="str">
        <f>IF($C9877="","",IFERROR(_xlfn.XLOOKUP($C9877,'1.PrepList'!$I$2:$I$1500,'1.PrepList'!$H$2:$H$1500,"")&amp;"",""))</f>
        <v/>
      </c>
      <c r="D9877" s="638" t="str">
        <f>IF($C9877="","",IFERROR(_xlfn.XLOOKUP($C9877,'1.PrepList'!$I$2:$I$1500,'1.PrepList'!$J$2:$J$1500,"")&amp;"",""))</f>
        <v/>
      </c>
      <c r="E9877" s="638" t="str">
        <f>IF($C9877="","",IFERROR(_xlfn.XLOOKUP($C9877,'1.PrepList'!$I$2:$I$1500,'1.PrepList'!$N$2:$N$1500,"")&amp;"",""))</f>
        <v/>
      </c>
      <c r="F9877" s="638" t="str">
        <f>IF($C9877="","",IFERROR(_xlfn.XLOOKUP($C9877,'1.PrepList'!$I$2:$I$1500,'1.PrepList'!$K$2:$K$1500,"")&amp;"",""))</f>
        <v/>
      </c>
      <c r="H9877" s="644" t="str">
        <f>IF($C9877="","",IFERROR(IF(_xlfn.XLOOKUP($C9877,tbl_StartedStatus[Bold ID],tbl_StartedStatus[Started])="Started","Yes",IF(_xlfn.XLOOKUP($C9877,tbl_StartedStatus[Bold ID],tbl_StartedStatus[Started])="No Show","No Show","")),""))</f>
        <v/>
      </c>
    </row>
    <row r="9878" spans="1:8" ht="15" customHeight="1" thickBot="1">
      <c r="A9878" s="38" t="str">
        <f>IF($C9878="","",IFERROR(_xlfn.XLOOKUP($C9878,'1.PrepList'!$I$2:$I$1500,'1.PrepList'!$G$2:$G$1500,"")&amp;"",""))</f>
        <v/>
      </c>
      <c r="B9878" s="638" t="str">
        <f>IF($C9878="","",IFERROR(_xlfn.XLOOKUP($C9878,'1.PrepList'!$I$2:$I$1500,'1.PrepList'!$H$2:$H$1500,"")&amp;"",""))</f>
        <v/>
      </c>
      <c r="D9878" s="638" t="str">
        <f>IF($C9878="","",IFERROR(_xlfn.XLOOKUP($C9878,'1.PrepList'!$I$2:$I$1500,'1.PrepList'!$J$2:$J$1500,"")&amp;"",""))</f>
        <v/>
      </c>
      <c r="E9878" s="638" t="str">
        <f>IF($C9878="","",IFERROR(_xlfn.XLOOKUP($C9878,'1.PrepList'!$I$2:$I$1500,'1.PrepList'!$N$2:$N$1500,"")&amp;"",""))</f>
        <v/>
      </c>
      <c r="F9878" s="638" t="str">
        <f>IF($C9878="","",IFERROR(_xlfn.XLOOKUP($C9878,'1.PrepList'!$I$2:$I$1500,'1.PrepList'!$K$2:$K$1500,"")&amp;"",""))</f>
        <v/>
      </c>
      <c r="H9878" s="644" t="str">
        <f>IF($C9878="","",IFERROR(IF(_xlfn.XLOOKUP($C9878,tbl_StartedStatus[Bold ID],tbl_StartedStatus[Started])="Started","Yes",IF(_xlfn.XLOOKUP($C9878,tbl_StartedStatus[Bold ID],tbl_StartedStatus[Started])="No Show","No Show","")),""))</f>
        <v/>
      </c>
    </row>
    <row r="9879" spans="1:8" ht="15" customHeight="1" thickBot="1">
      <c r="A9879" s="38" t="str">
        <f>IF($C9879="","",IFERROR(_xlfn.XLOOKUP($C9879,'1.PrepList'!$I$2:$I$1500,'1.PrepList'!$G$2:$G$1500,"")&amp;"",""))</f>
        <v/>
      </c>
      <c r="B9879" s="638" t="str">
        <f>IF($C9879="","",IFERROR(_xlfn.XLOOKUP($C9879,'1.PrepList'!$I$2:$I$1500,'1.PrepList'!$H$2:$H$1500,"")&amp;"",""))</f>
        <v/>
      </c>
      <c r="D9879" s="638" t="str">
        <f>IF($C9879="","",IFERROR(_xlfn.XLOOKUP($C9879,'1.PrepList'!$I$2:$I$1500,'1.PrepList'!$J$2:$J$1500,"")&amp;"",""))</f>
        <v/>
      </c>
      <c r="E9879" s="638" t="str">
        <f>IF($C9879="","",IFERROR(_xlfn.XLOOKUP($C9879,'1.PrepList'!$I$2:$I$1500,'1.PrepList'!$N$2:$N$1500,"")&amp;"",""))</f>
        <v/>
      </c>
      <c r="F9879" s="638" t="str">
        <f>IF($C9879="","",IFERROR(_xlfn.XLOOKUP($C9879,'1.PrepList'!$I$2:$I$1500,'1.PrepList'!$K$2:$K$1500,"")&amp;"",""))</f>
        <v/>
      </c>
      <c r="H9879" s="644" t="str">
        <f>IF($C9879="","",IFERROR(IF(_xlfn.XLOOKUP($C9879,tbl_StartedStatus[Bold ID],tbl_StartedStatus[Started])="Started","Yes",IF(_xlfn.XLOOKUP($C9879,tbl_StartedStatus[Bold ID],tbl_StartedStatus[Started])="No Show","No Show","")),""))</f>
        <v/>
      </c>
    </row>
    <row r="9880" spans="1:8" ht="15" customHeight="1" thickBot="1">
      <c r="A9880" s="38" t="str">
        <f>IF($C9880="","",IFERROR(_xlfn.XLOOKUP($C9880,'1.PrepList'!$I$2:$I$1500,'1.PrepList'!$G$2:$G$1500,"")&amp;"",""))</f>
        <v/>
      </c>
      <c r="B9880" s="638" t="str">
        <f>IF($C9880="","",IFERROR(_xlfn.XLOOKUP($C9880,'1.PrepList'!$I$2:$I$1500,'1.PrepList'!$H$2:$H$1500,"")&amp;"",""))</f>
        <v/>
      </c>
      <c r="D9880" s="638" t="str">
        <f>IF($C9880="","",IFERROR(_xlfn.XLOOKUP($C9880,'1.PrepList'!$I$2:$I$1500,'1.PrepList'!$J$2:$J$1500,"")&amp;"",""))</f>
        <v/>
      </c>
      <c r="E9880" s="638" t="str">
        <f>IF($C9880="","",IFERROR(_xlfn.XLOOKUP($C9880,'1.PrepList'!$I$2:$I$1500,'1.PrepList'!$N$2:$N$1500,"")&amp;"",""))</f>
        <v/>
      </c>
      <c r="F9880" s="638" t="str">
        <f>IF($C9880="","",IFERROR(_xlfn.XLOOKUP($C9880,'1.PrepList'!$I$2:$I$1500,'1.PrepList'!$K$2:$K$1500,"")&amp;"",""))</f>
        <v/>
      </c>
      <c r="H9880" s="644" t="str">
        <f>IF($C9880="","",IFERROR(IF(_xlfn.XLOOKUP($C9880,tbl_StartedStatus[Bold ID],tbl_StartedStatus[Started])="Started","Yes",IF(_xlfn.XLOOKUP($C9880,tbl_StartedStatus[Bold ID],tbl_StartedStatus[Started])="No Show","No Show","")),""))</f>
        <v/>
      </c>
    </row>
    <row r="9881" spans="1:8" ht="15" customHeight="1" thickBot="1">
      <c r="A9881" s="38" t="str">
        <f>IF($C9881="","",IFERROR(_xlfn.XLOOKUP($C9881,'1.PrepList'!$I$2:$I$1500,'1.PrepList'!$G$2:$G$1500,"")&amp;"",""))</f>
        <v/>
      </c>
      <c r="B9881" s="638" t="str">
        <f>IF($C9881="","",IFERROR(_xlfn.XLOOKUP($C9881,'1.PrepList'!$I$2:$I$1500,'1.PrepList'!$H$2:$H$1500,"")&amp;"",""))</f>
        <v/>
      </c>
      <c r="D9881" s="638" t="str">
        <f>IF($C9881="","",IFERROR(_xlfn.XLOOKUP($C9881,'1.PrepList'!$I$2:$I$1500,'1.PrepList'!$J$2:$J$1500,"")&amp;"",""))</f>
        <v/>
      </c>
      <c r="E9881" s="638" t="str">
        <f>IF($C9881="","",IFERROR(_xlfn.XLOOKUP($C9881,'1.PrepList'!$I$2:$I$1500,'1.PrepList'!$N$2:$N$1500,"")&amp;"",""))</f>
        <v/>
      </c>
      <c r="F9881" s="638" t="str">
        <f>IF($C9881="","",IFERROR(_xlfn.XLOOKUP($C9881,'1.PrepList'!$I$2:$I$1500,'1.PrepList'!$K$2:$K$1500,"")&amp;"",""))</f>
        <v/>
      </c>
      <c r="H9881" s="644" t="str">
        <f>IF($C9881="","",IFERROR(IF(_xlfn.XLOOKUP($C9881,tbl_StartedStatus[Bold ID],tbl_StartedStatus[Started])="Started","Yes",IF(_xlfn.XLOOKUP($C9881,tbl_StartedStatus[Bold ID],tbl_StartedStatus[Started])="No Show","No Show","")),""))</f>
        <v/>
      </c>
    </row>
    <row r="9882" spans="1:8" ht="15" customHeight="1" thickBot="1">
      <c r="A9882" s="38" t="str">
        <f>IF($C9882="","",IFERROR(_xlfn.XLOOKUP($C9882,'1.PrepList'!$I$2:$I$1500,'1.PrepList'!$G$2:$G$1500,"")&amp;"",""))</f>
        <v/>
      </c>
      <c r="B9882" s="638" t="str">
        <f>IF($C9882="","",IFERROR(_xlfn.XLOOKUP($C9882,'1.PrepList'!$I$2:$I$1500,'1.PrepList'!$H$2:$H$1500,"")&amp;"",""))</f>
        <v/>
      </c>
      <c r="D9882" s="638" t="str">
        <f>IF($C9882="","",IFERROR(_xlfn.XLOOKUP($C9882,'1.PrepList'!$I$2:$I$1500,'1.PrepList'!$J$2:$J$1500,"")&amp;"",""))</f>
        <v/>
      </c>
      <c r="E9882" s="638" t="str">
        <f>IF($C9882="","",IFERROR(_xlfn.XLOOKUP($C9882,'1.PrepList'!$I$2:$I$1500,'1.PrepList'!$N$2:$N$1500,"")&amp;"",""))</f>
        <v/>
      </c>
      <c r="F9882" s="638" t="str">
        <f>IF($C9882="","",IFERROR(_xlfn.XLOOKUP($C9882,'1.PrepList'!$I$2:$I$1500,'1.PrepList'!$K$2:$K$1500,"")&amp;"",""))</f>
        <v/>
      </c>
      <c r="H9882" s="644" t="str">
        <f>IF($C9882="","",IFERROR(IF(_xlfn.XLOOKUP($C9882,tbl_StartedStatus[Bold ID],tbl_StartedStatus[Started])="Started","Yes",IF(_xlfn.XLOOKUP($C9882,tbl_StartedStatus[Bold ID],tbl_StartedStatus[Started])="No Show","No Show","")),""))</f>
        <v/>
      </c>
    </row>
    <row r="9883" spans="1:8" ht="15" customHeight="1" thickBot="1">
      <c r="A9883" s="38" t="str">
        <f>IF($C9883="","",IFERROR(_xlfn.XLOOKUP($C9883,'1.PrepList'!$I$2:$I$1500,'1.PrepList'!$G$2:$G$1500,"")&amp;"",""))</f>
        <v/>
      </c>
      <c r="B9883" s="638" t="str">
        <f>IF($C9883="","",IFERROR(_xlfn.XLOOKUP($C9883,'1.PrepList'!$I$2:$I$1500,'1.PrepList'!$H$2:$H$1500,"")&amp;"",""))</f>
        <v/>
      </c>
      <c r="D9883" s="638" t="str">
        <f>IF($C9883="","",IFERROR(_xlfn.XLOOKUP($C9883,'1.PrepList'!$I$2:$I$1500,'1.PrepList'!$J$2:$J$1500,"")&amp;"",""))</f>
        <v/>
      </c>
      <c r="E9883" s="638" t="str">
        <f>IF($C9883="","",IFERROR(_xlfn.XLOOKUP($C9883,'1.PrepList'!$I$2:$I$1500,'1.PrepList'!$N$2:$N$1500,"")&amp;"",""))</f>
        <v/>
      </c>
      <c r="F9883" s="638" t="str">
        <f>IF($C9883="","",IFERROR(_xlfn.XLOOKUP($C9883,'1.PrepList'!$I$2:$I$1500,'1.PrepList'!$K$2:$K$1500,"")&amp;"",""))</f>
        <v/>
      </c>
      <c r="H9883" s="644" t="str">
        <f>IF($C9883="","",IFERROR(IF(_xlfn.XLOOKUP($C9883,tbl_StartedStatus[Bold ID],tbl_StartedStatus[Started])="Started","Yes",IF(_xlfn.XLOOKUP($C9883,tbl_StartedStatus[Bold ID],tbl_StartedStatus[Started])="No Show","No Show","")),""))</f>
        <v/>
      </c>
    </row>
    <row r="9884" spans="1:8" ht="15" customHeight="1" thickBot="1">
      <c r="A9884" s="38" t="str">
        <f>IF($C9884="","",IFERROR(_xlfn.XLOOKUP($C9884,'1.PrepList'!$I$2:$I$1500,'1.PrepList'!$G$2:$G$1500,"")&amp;"",""))</f>
        <v/>
      </c>
      <c r="B9884" s="638" t="str">
        <f>IF($C9884="","",IFERROR(_xlfn.XLOOKUP($C9884,'1.PrepList'!$I$2:$I$1500,'1.PrepList'!$H$2:$H$1500,"")&amp;"",""))</f>
        <v/>
      </c>
      <c r="D9884" s="638" t="str">
        <f>IF($C9884="","",IFERROR(_xlfn.XLOOKUP($C9884,'1.PrepList'!$I$2:$I$1500,'1.PrepList'!$J$2:$J$1500,"")&amp;"",""))</f>
        <v/>
      </c>
      <c r="E9884" s="638" t="str">
        <f>IF($C9884="","",IFERROR(_xlfn.XLOOKUP($C9884,'1.PrepList'!$I$2:$I$1500,'1.PrepList'!$N$2:$N$1500,"")&amp;"",""))</f>
        <v/>
      </c>
      <c r="F9884" s="638" t="str">
        <f>IF($C9884="","",IFERROR(_xlfn.XLOOKUP($C9884,'1.PrepList'!$I$2:$I$1500,'1.PrepList'!$K$2:$K$1500,"")&amp;"",""))</f>
        <v/>
      </c>
      <c r="H9884" s="644" t="str">
        <f>IF($C9884="","",IFERROR(IF(_xlfn.XLOOKUP($C9884,tbl_StartedStatus[Bold ID],tbl_StartedStatus[Started])="Started","Yes",IF(_xlfn.XLOOKUP($C9884,tbl_StartedStatus[Bold ID],tbl_StartedStatus[Started])="No Show","No Show","")),""))</f>
        <v/>
      </c>
    </row>
    <row r="9885" spans="1:8" ht="15" customHeight="1" thickBot="1">
      <c r="A9885" s="38" t="str">
        <f>IF($C9885="","",IFERROR(_xlfn.XLOOKUP($C9885,'1.PrepList'!$I$2:$I$1500,'1.PrepList'!$G$2:$G$1500,"")&amp;"",""))</f>
        <v/>
      </c>
      <c r="B9885" s="638" t="str">
        <f>IF($C9885="","",IFERROR(_xlfn.XLOOKUP($C9885,'1.PrepList'!$I$2:$I$1500,'1.PrepList'!$H$2:$H$1500,"")&amp;"",""))</f>
        <v/>
      </c>
      <c r="D9885" s="638" t="str">
        <f>IF($C9885="","",IFERROR(_xlfn.XLOOKUP($C9885,'1.PrepList'!$I$2:$I$1500,'1.PrepList'!$J$2:$J$1500,"")&amp;"",""))</f>
        <v/>
      </c>
      <c r="E9885" s="638" t="str">
        <f>IF($C9885="","",IFERROR(_xlfn.XLOOKUP($C9885,'1.PrepList'!$I$2:$I$1500,'1.PrepList'!$N$2:$N$1500,"")&amp;"",""))</f>
        <v/>
      </c>
      <c r="F9885" s="638" t="str">
        <f>IF($C9885="","",IFERROR(_xlfn.XLOOKUP($C9885,'1.PrepList'!$I$2:$I$1500,'1.PrepList'!$K$2:$K$1500,"")&amp;"",""))</f>
        <v/>
      </c>
      <c r="H9885" s="644" t="str">
        <f>IF($C9885="","",IFERROR(IF(_xlfn.XLOOKUP($C9885,tbl_StartedStatus[Bold ID],tbl_StartedStatus[Started])="Started","Yes",IF(_xlfn.XLOOKUP($C9885,tbl_StartedStatus[Bold ID],tbl_StartedStatus[Started])="No Show","No Show","")),""))</f>
        <v/>
      </c>
    </row>
    <row r="9886" spans="1:8" ht="15" customHeight="1" thickBot="1">
      <c r="A9886" s="38" t="str">
        <f>IF($C9886="","",IFERROR(_xlfn.XLOOKUP($C9886,'1.PrepList'!$I$2:$I$1500,'1.PrepList'!$G$2:$G$1500,"")&amp;"",""))</f>
        <v/>
      </c>
      <c r="B9886" s="638" t="str">
        <f>IF($C9886="","",IFERROR(_xlfn.XLOOKUP($C9886,'1.PrepList'!$I$2:$I$1500,'1.PrepList'!$H$2:$H$1500,"")&amp;"",""))</f>
        <v/>
      </c>
      <c r="D9886" s="638" t="str">
        <f>IF($C9886="","",IFERROR(_xlfn.XLOOKUP($C9886,'1.PrepList'!$I$2:$I$1500,'1.PrepList'!$J$2:$J$1500,"")&amp;"",""))</f>
        <v/>
      </c>
      <c r="E9886" s="638" t="str">
        <f>IF($C9886="","",IFERROR(_xlfn.XLOOKUP($C9886,'1.PrepList'!$I$2:$I$1500,'1.PrepList'!$N$2:$N$1500,"")&amp;"",""))</f>
        <v/>
      </c>
      <c r="F9886" s="638" t="str">
        <f>IF($C9886="","",IFERROR(_xlfn.XLOOKUP($C9886,'1.PrepList'!$I$2:$I$1500,'1.PrepList'!$K$2:$K$1500,"")&amp;"",""))</f>
        <v/>
      </c>
      <c r="H9886" s="644" t="str">
        <f>IF($C9886="","",IFERROR(IF(_xlfn.XLOOKUP($C9886,tbl_StartedStatus[Bold ID],tbl_StartedStatus[Started])="Started","Yes",IF(_xlfn.XLOOKUP($C9886,tbl_StartedStatus[Bold ID],tbl_StartedStatus[Started])="No Show","No Show","")),""))</f>
        <v/>
      </c>
    </row>
    <row r="9887" spans="1:8" ht="15" customHeight="1" thickBot="1">
      <c r="A9887" s="38" t="str">
        <f>IF($C9887="","",IFERROR(_xlfn.XLOOKUP($C9887,'1.PrepList'!$I$2:$I$1500,'1.PrepList'!$G$2:$G$1500,"")&amp;"",""))</f>
        <v/>
      </c>
      <c r="B9887" s="638" t="str">
        <f>IF($C9887="","",IFERROR(_xlfn.XLOOKUP($C9887,'1.PrepList'!$I$2:$I$1500,'1.PrepList'!$H$2:$H$1500,"")&amp;"",""))</f>
        <v/>
      </c>
      <c r="D9887" s="638" t="str">
        <f>IF($C9887="","",IFERROR(_xlfn.XLOOKUP($C9887,'1.PrepList'!$I$2:$I$1500,'1.PrepList'!$J$2:$J$1500,"")&amp;"",""))</f>
        <v/>
      </c>
      <c r="E9887" s="638" t="str">
        <f>IF($C9887="","",IFERROR(_xlfn.XLOOKUP($C9887,'1.PrepList'!$I$2:$I$1500,'1.PrepList'!$N$2:$N$1500,"")&amp;"",""))</f>
        <v/>
      </c>
      <c r="F9887" s="638" t="str">
        <f>IF($C9887="","",IFERROR(_xlfn.XLOOKUP($C9887,'1.PrepList'!$I$2:$I$1500,'1.PrepList'!$K$2:$K$1500,"")&amp;"",""))</f>
        <v/>
      </c>
      <c r="H9887" s="644" t="str">
        <f>IF($C9887="","",IFERROR(IF(_xlfn.XLOOKUP($C9887,tbl_StartedStatus[Bold ID],tbl_StartedStatus[Started])="Started","Yes",IF(_xlfn.XLOOKUP($C9887,tbl_StartedStatus[Bold ID],tbl_StartedStatus[Started])="No Show","No Show","")),""))</f>
        <v/>
      </c>
    </row>
    <row r="9888" spans="1:8" ht="15" customHeight="1" thickBot="1">
      <c r="A9888" s="38" t="str">
        <f>IF($C9888="","",IFERROR(_xlfn.XLOOKUP($C9888,'1.PrepList'!$I$2:$I$1500,'1.PrepList'!$G$2:$G$1500,"")&amp;"",""))</f>
        <v/>
      </c>
      <c r="B9888" s="638" t="str">
        <f>IF($C9888="","",IFERROR(_xlfn.XLOOKUP($C9888,'1.PrepList'!$I$2:$I$1500,'1.PrepList'!$H$2:$H$1500,"")&amp;"",""))</f>
        <v/>
      </c>
      <c r="D9888" s="638" t="str">
        <f>IF($C9888="","",IFERROR(_xlfn.XLOOKUP($C9888,'1.PrepList'!$I$2:$I$1500,'1.PrepList'!$J$2:$J$1500,"")&amp;"",""))</f>
        <v/>
      </c>
      <c r="E9888" s="638" t="str">
        <f>IF($C9888="","",IFERROR(_xlfn.XLOOKUP($C9888,'1.PrepList'!$I$2:$I$1500,'1.PrepList'!$N$2:$N$1500,"")&amp;"",""))</f>
        <v/>
      </c>
      <c r="F9888" s="638" t="str">
        <f>IF($C9888="","",IFERROR(_xlfn.XLOOKUP($C9888,'1.PrepList'!$I$2:$I$1500,'1.PrepList'!$K$2:$K$1500,"")&amp;"",""))</f>
        <v/>
      </c>
      <c r="H9888" s="644" t="str">
        <f>IF($C9888="","",IFERROR(IF(_xlfn.XLOOKUP($C9888,tbl_StartedStatus[Bold ID],tbl_StartedStatus[Started])="Started","Yes",IF(_xlfn.XLOOKUP($C9888,tbl_StartedStatus[Bold ID],tbl_StartedStatus[Started])="No Show","No Show","")),""))</f>
        <v/>
      </c>
    </row>
    <row r="9889" spans="1:8" ht="15" customHeight="1" thickBot="1">
      <c r="A9889" s="38" t="str">
        <f>IF($C9889="","",IFERROR(_xlfn.XLOOKUP($C9889,'1.PrepList'!$I$2:$I$1500,'1.PrepList'!$G$2:$G$1500,"")&amp;"",""))</f>
        <v/>
      </c>
      <c r="B9889" s="638" t="str">
        <f>IF($C9889="","",IFERROR(_xlfn.XLOOKUP($C9889,'1.PrepList'!$I$2:$I$1500,'1.PrepList'!$H$2:$H$1500,"")&amp;"",""))</f>
        <v/>
      </c>
      <c r="D9889" s="638" t="str">
        <f>IF($C9889="","",IFERROR(_xlfn.XLOOKUP($C9889,'1.PrepList'!$I$2:$I$1500,'1.PrepList'!$J$2:$J$1500,"")&amp;"",""))</f>
        <v/>
      </c>
      <c r="E9889" s="638" t="str">
        <f>IF($C9889="","",IFERROR(_xlfn.XLOOKUP($C9889,'1.PrepList'!$I$2:$I$1500,'1.PrepList'!$N$2:$N$1500,"")&amp;"",""))</f>
        <v/>
      </c>
      <c r="F9889" s="638" t="str">
        <f>IF($C9889="","",IFERROR(_xlfn.XLOOKUP($C9889,'1.PrepList'!$I$2:$I$1500,'1.PrepList'!$K$2:$K$1500,"")&amp;"",""))</f>
        <v/>
      </c>
      <c r="H9889" s="644" t="str">
        <f>IF($C9889="","",IFERROR(IF(_xlfn.XLOOKUP($C9889,tbl_StartedStatus[Bold ID],tbl_StartedStatus[Started])="Started","Yes",IF(_xlfn.XLOOKUP($C9889,tbl_StartedStatus[Bold ID],tbl_StartedStatus[Started])="No Show","No Show","")),""))</f>
        <v/>
      </c>
    </row>
    <row r="9890" spans="1:8" ht="15" customHeight="1" thickBot="1">
      <c r="A9890" s="38" t="str">
        <f>IF($C9890="","",IFERROR(_xlfn.XLOOKUP($C9890,'1.PrepList'!$I$2:$I$1500,'1.PrepList'!$G$2:$G$1500,"")&amp;"",""))</f>
        <v/>
      </c>
      <c r="B9890" s="638" t="str">
        <f>IF($C9890="","",IFERROR(_xlfn.XLOOKUP($C9890,'1.PrepList'!$I$2:$I$1500,'1.PrepList'!$H$2:$H$1500,"")&amp;"",""))</f>
        <v/>
      </c>
      <c r="D9890" s="638" t="str">
        <f>IF($C9890="","",IFERROR(_xlfn.XLOOKUP($C9890,'1.PrepList'!$I$2:$I$1500,'1.PrepList'!$J$2:$J$1500,"")&amp;"",""))</f>
        <v/>
      </c>
      <c r="E9890" s="638" t="str">
        <f>IF($C9890="","",IFERROR(_xlfn.XLOOKUP($C9890,'1.PrepList'!$I$2:$I$1500,'1.PrepList'!$N$2:$N$1500,"")&amp;"",""))</f>
        <v/>
      </c>
      <c r="F9890" s="638" t="str">
        <f>IF($C9890="","",IFERROR(_xlfn.XLOOKUP($C9890,'1.PrepList'!$I$2:$I$1500,'1.PrepList'!$K$2:$K$1500,"")&amp;"",""))</f>
        <v/>
      </c>
      <c r="H9890" s="644" t="str">
        <f>IF($C9890="","",IFERROR(IF(_xlfn.XLOOKUP($C9890,tbl_StartedStatus[Bold ID],tbl_StartedStatus[Started])="Started","Yes",IF(_xlfn.XLOOKUP($C9890,tbl_StartedStatus[Bold ID],tbl_StartedStatus[Started])="No Show","No Show","")),""))</f>
        <v/>
      </c>
    </row>
    <row r="9891" spans="1:8" ht="15" customHeight="1" thickBot="1">
      <c r="A9891" s="38" t="str">
        <f>IF($C9891="","",IFERROR(_xlfn.XLOOKUP($C9891,'1.PrepList'!$I$2:$I$1500,'1.PrepList'!$G$2:$G$1500,"")&amp;"",""))</f>
        <v/>
      </c>
      <c r="B9891" s="638" t="str">
        <f>IF($C9891="","",IFERROR(_xlfn.XLOOKUP($C9891,'1.PrepList'!$I$2:$I$1500,'1.PrepList'!$H$2:$H$1500,"")&amp;"",""))</f>
        <v/>
      </c>
      <c r="D9891" s="638" t="str">
        <f>IF($C9891="","",IFERROR(_xlfn.XLOOKUP($C9891,'1.PrepList'!$I$2:$I$1500,'1.PrepList'!$J$2:$J$1500,"")&amp;"",""))</f>
        <v/>
      </c>
      <c r="E9891" s="638" t="str">
        <f>IF($C9891="","",IFERROR(_xlfn.XLOOKUP($C9891,'1.PrepList'!$I$2:$I$1500,'1.PrepList'!$N$2:$N$1500,"")&amp;"",""))</f>
        <v/>
      </c>
      <c r="F9891" s="638" t="str">
        <f>IF($C9891="","",IFERROR(_xlfn.XLOOKUP($C9891,'1.PrepList'!$I$2:$I$1500,'1.PrepList'!$K$2:$K$1500,"")&amp;"",""))</f>
        <v/>
      </c>
      <c r="H9891" s="644" t="str">
        <f>IF($C9891="","",IFERROR(IF(_xlfn.XLOOKUP($C9891,tbl_StartedStatus[Bold ID],tbl_StartedStatus[Started])="Started","Yes",IF(_xlfn.XLOOKUP($C9891,tbl_StartedStatus[Bold ID],tbl_StartedStatus[Started])="No Show","No Show","")),""))</f>
        <v/>
      </c>
    </row>
    <row r="9892" spans="1:8" ht="15" customHeight="1" thickBot="1">
      <c r="A9892" s="38" t="str">
        <f>IF($C9892="","",IFERROR(_xlfn.XLOOKUP($C9892,'1.PrepList'!$I$2:$I$1500,'1.PrepList'!$G$2:$G$1500,"")&amp;"",""))</f>
        <v/>
      </c>
      <c r="B9892" s="638" t="str">
        <f>IF($C9892="","",IFERROR(_xlfn.XLOOKUP($C9892,'1.PrepList'!$I$2:$I$1500,'1.PrepList'!$H$2:$H$1500,"")&amp;"",""))</f>
        <v/>
      </c>
      <c r="D9892" s="638" t="str">
        <f>IF($C9892="","",IFERROR(_xlfn.XLOOKUP($C9892,'1.PrepList'!$I$2:$I$1500,'1.PrepList'!$J$2:$J$1500,"")&amp;"",""))</f>
        <v/>
      </c>
      <c r="E9892" s="638" t="str">
        <f>IF($C9892="","",IFERROR(_xlfn.XLOOKUP($C9892,'1.PrepList'!$I$2:$I$1500,'1.PrepList'!$N$2:$N$1500,"")&amp;"",""))</f>
        <v/>
      </c>
      <c r="F9892" s="638" t="str">
        <f>IF($C9892="","",IFERROR(_xlfn.XLOOKUP($C9892,'1.PrepList'!$I$2:$I$1500,'1.PrepList'!$K$2:$K$1500,"")&amp;"",""))</f>
        <v/>
      </c>
      <c r="H9892" s="644" t="str">
        <f>IF($C9892="","",IFERROR(IF(_xlfn.XLOOKUP($C9892,tbl_StartedStatus[Bold ID],tbl_StartedStatus[Started])="Started","Yes",IF(_xlfn.XLOOKUP($C9892,tbl_StartedStatus[Bold ID],tbl_StartedStatus[Started])="No Show","No Show","")),""))</f>
        <v/>
      </c>
    </row>
    <row r="9893" spans="1:8" ht="15" customHeight="1" thickBot="1">
      <c r="A9893" s="38" t="str">
        <f>IF($C9893="","",IFERROR(_xlfn.XLOOKUP($C9893,'1.PrepList'!$I$2:$I$1500,'1.PrepList'!$G$2:$G$1500,"")&amp;"",""))</f>
        <v/>
      </c>
      <c r="B9893" s="638" t="str">
        <f>IF($C9893="","",IFERROR(_xlfn.XLOOKUP($C9893,'1.PrepList'!$I$2:$I$1500,'1.PrepList'!$H$2:$H$1500,"")&amp;"",""))</f>
        <v/>
      </c>
      <c r="D9893" s="638" t="str">
        <f>IF($C9893="","",IFERROR(_xlfn.XLOOKUP($C9893,'1.PrepList'!$I$2:$I$1500,'1.PrepList'!$J$2:$J$1500,"")&amp;"",""))</f>
        <v/>
      </c>
      <c r="E9893" s="638" t="str">
        <f>IF($C9893="","",IFERROR(_xlfn.XLOOKUP($C9893,'1.PrepList'!$I$2:$I$1500,'1.PrepList'!$N$2:$N$1500,"")&amp;"",""))</f>
        <v/>
      </c>
      <c r="F9893" s="638" t="str">
        <f>IF($C9893="","",IFERROR(_xlfn.XLOOKUP($C9893,'1.PrepList'!$I$2:$I$1500,'1.PrepList'!$K$2:$K$1500,"")&amp;"",""))</f>
        <v/>
      </c>
      <c r="H9893" s="644" t="str">
        <f>IF($C9893="","",IFERROR(IF(_xlfn.XLOOKUP($C9893,tbl_StartedStatus[Bold ID],tbl_StartedStatus[Started])="Started","Yes",IF(_xlfn.XLOOKUP($C9893,tbl_StartedStatus[Bold ID],tbl_StartedStatus[Started])="No Show","No Show","")),""))</f>
        <v/>
      </c>
    </row>
    <row r="9894" spans="1:8" ht="15" customHeight="1" thickBot="1">
      <c r="A9894" s="38" t="str">
        <f>IF($C9894="","",IFERROR(_xlfn.XLOOKUP($C9894,'1.PrepList'!$I$2:$I$1500,'1.PrepList'!$G$2:$G$1500,"")&amp;"",""))</f>
        <v/>
      </c>
      <c r="B9894" s="638" t="str">
        <f>IF($C9894="","",IFERROR(_xlfn.XLOOKUP($C9894,'1.PrepList'!$I$2:$I$1500,'1.PrepList'!$H$2:$H$1500,"")&amp;"",""))</f>
        <v/>
      </c>
      <c r="D9894" s="638" t="str">
        <f>IF($C9894="","",IFERROR(_xlfn.XLOOKUP($C9894,'1.PrepList'!$I$2:$I$1500,'1.PrepList'!$J$2:$J$1500,"")&amp;"",""))</f>
        <v/>
      </c>
      <c r="E9894" s="638" t="str">
        <f>IF($C9894="","",IFERROR(_xlfn.XLOOKUP($C9894,'1.PrepList'!$I$2:$I$1500,'1.PrepList'!$N$2:$N$1500,"")&amp;"",""))</f>
        <v/>
      </c>
      <c r="F9894" s="638" t="str">
        <f>IF($C9894="","",IFERROR(_xlfn.XLOOKUP($C9894,'1.PrepList'!$I$2:$I$1500,'1.PrepList'!$K$2:$K$1500,"")&amp;"",""))</f>
        <v/>
      </c>
      <c r="H9894" s="644" t="str">
        <f>IF($C9894="","",IFERROR(IF(_xlfn.XLOOKUP($C9894,tbl_StartedStatus[Bold ID],tbl_StartedStatus[Started])="Started","Yes",IF(_xlfn.XLOOKUP($C9894,tbl_StartedStatus[Bold ID],tbl_StartedStatus[Started])="No Show","No Show","")),""))</f>
        <v/>
      </c>
    </row>
    <row r="9895" spans="1:8" ht="15" customHeight="1" thickBot="1">
      <c r="A9895" s="38" t="str">
        <f>IF($C9895="","",IFERROR(_xlfn.XLOOKUP($C9895,'1.PrepList'!$I$2:$I$1500,'1.PrepList'!$G$2:$G$1500,"")&amp;"",""))</f>
        <v/>
      </c>
      <c r="B9895" s="638" t="str">
        <f>IF($C9895="","",IFERROR(_xlfn.XLOOKUP($C9895,'1.PrepList'!$I$2:$I$1500,'1.PrepList'!$H$2:$H$1500,"")&amp;"",""))</f>
        <v/>
      </c>
      <c r="D9895" s="638" t="str">
        <f>IF($C9895="","",IFERROR(_xlfn.XLOOKUP($C9895,'1.PrepList'!$I$2:$I$1500,'1.PrepList'!$J$2:$J$1500,"")&amp;"",""))</f>
        <v/>
      </c>
      <c r="E9895" s="638" t="str">
        <f>IF($C9895="","",IFERROR(_xlfn.XLOOKUP($C9895,'1.PrepList'!$I$2:$I$1500,'1.PrepList'!$N$2:$N$1500,"")&amp;"",""))</f>
        <v/>
      </c>
      <c r="F9895" s="638" t="str">
        <f>IF($C9895="","",IFERROR(_xlfn.XLOOKUP($C9895,'1.PrepList'!$I$2:$I$1500,'1.PrepList'!$K$2:$K$1500,"")&amp;"",""))</f>
        <v/>
      </c>
      <c r="H9895" s="644" t="str">
        <f>IF($C9895="","",IFERROR(IF(_xlfn.XLOOKUP($C9895,tbl_StartedStatus[Bold ID],tbl_StartedStatus[Started])="Started","Yes",IF(_xlfn.XLOOKUP($C9895,tbl_StartedStatus[Bold ID],tbl_StartedStatus[Started])="No Show","No Show","")),""))</f>
        <v/>
      </c>
    </row>
    <row r="9896" spans="1:8" ht="15" customHeight="1" thickBot="1">
      <c r="A9896" s="38" t="str">
        <f>IF($C9896="","",IFERROR(_xlfn.XLOOKUP($C9896,'1.PrepList'!$I$2:$I$1500,'1.PrepList'!$G$2:$G$1500,"")&amp;"",""))</f>
        <v/>
      </c>
      <c r="B9896" s="638" t="str">
        <f>IF($C9896="","",IFERROR(_xlfn.XLOOKUP($C9896,'1.PrepList'!$I$2:$I$1500,'1.PrepList'!$H$2:$H$1500,"")&amp;"",""))</f>
        <v/>
      </c>
      <c r="D9896" s="638" t="str">
        <f>IF($C9896="","",IFERROR(_xlfn.XLOOKUP($C9896,'1.PrepList'!$I$2:$I$1500,'1.PrepList'!$J$2:$J$1500,"")&amp;"",""))</f>
        <v/>
      </c>
      <c r="E9896" s="638" t="str">
        <f>IF($C9896="","",IFERROR(_xlfn.XLOOKUP($C9896,'1.PrepList'!$I$2:$I$1500,'1.PrepList'!$N$2:$N$1500,"")&amp;"",""))</f>
        <v/>
      </c>
      <c r="F9896" s="638" t="str">
        <f>IF($C9896="","",IFERROR(_xlfn.XLOOKUP($C9896,'1.PrepList'!$I$2:$I$1500,'1.PrepList'!$K$2:$K$1500,"")&amp;"",""))</f>
        <v/>
      </c>
      <c r="H9896" s="644" t="str">
        <f>IF($C9896="","",IFERROR(IF(_xlfn.XLOOKUP($C9896,tbl_StartedStatus[Bold ID],tbl_StartedStatus[Started])="Started","Yes",IF(_xlfn.XLOOKUP($C9896,tbl_StartedStatus[Bold ID],tbl_StartedStatus[Started])="No Show","No Show","")),""))</f>
        <v/>
      </c>
    </row>
    <row r="9897" spans="1:8" ht="15" customHeight="1" thickBot="1">
      <c r="A9897" s="38" t="str">
        <f>IF($C9897="","",IFERROR(_xlfn.XLOOKUP($C9897,'1.PrepList'!$I$2:$I$1500,'1.PrepList'!$G$2:$G$1500,"")&amp;"",""))</f>
        <v/>
      </c>
      <c r="B9897" s="638" t="str">
        <f>IF($C9897="","",IFERROR(_xlfn.XLOOKUP($C9897,'1.PrepList'!$I$2:$I$1500,'1.PrepList'!$H$2:$H$1500,"")&amp;"",""))</f>
        <v/>
      </c>
      <c r="D9897" s="638" t="str">
        <f>IF($C9897="","",IFERROR(_xlfn.XLOOKUP($C9897,'1.PrepList'!$I$2:$I$1500,'1.PrepList'!$J$2:$J$1500,"")&amp;"",""))</f>
        <v/>
      </c>
      <c r="E9897" s="638" t="str">
        <f>IF($C9897="","",IFERROR(_xlfn.XLOOKUP($C9897,'1.PrepList'!$I$2:$I$1500,'1.PrepList'!$N$2:$N$1500,"")&amp;"",""))</f>
        <v/>
      </c>
      <c r="F9897" s="638" t="str">
        <f>IF($C9897="","",IFERROR(_xlfn.XLOOKUP($C9897,'1.PrepList'!$I$2:$I$1500,'1.PrepList'!$K$2:$K$1500,"")&amp;"",""))</f>
        <v/>
      </c>
      <c r="H9897" s="644" t="str">
        <f>IF($C9897="","",IFERROR(IF(_xlfn.XLOOKUP($C9897,tbl_StartedStatus[Bold ID],tbl_StartedStatus[Started])="Started","Yes",IF(_xlfn.XLOOKUP($C9897,tbl_StartedStatus[Bold ID],tbl_StartedStatus[Started])="No Show","No Show","")),""))</f>
        <v/>
      </c>
    </row>
    <row r="9898" spans="1:8" ht="15" customHeight="1" thickBot="1">
      <c r="A9898" s="38" t="str">
        <f>IF($C9898="","",IFERROR(_xlfn.XLOOKUP($C9898,'1.PrepList'!$I$2:$I$1500,'1.PrepList'!$G$2:$G$1500,"")&amp;"",""))</f>
        <v/>
      </c>
      <c r="B9898" s="638" t="str">
        <f>IF($C9898="","",IFERROR(_xlfn.XLOOKUP($C9898,'1.PrepList'!$I$2:$I$1500,'1.PrepList'!$H$2:$H$1500,"")&amp;"",""))</f>
        <v/>
      </c>
      <c r="D9898" s="638" t="str">
        <f>IF($C9898="","",IFERROR(_xlfn.XLOOKUP($C9898,'1.PrepList'!$I$2:$I$1500,'1.PrepList'!$J$2:$J$1500,"")&amp;"",""))</f>
        <v/>
      </c>
      <c r="E9898" s="638" t="str">
        <f>IF($C9898="","",IFERROR(_xlfn.XLOOKUP($C9898,'1.PrepList'!$I$2:$I$1500,'1.PrepList'!$N$2:$N$1500,"")&amp;"",""))</f>
        <v/>
      </c>
      <c r="F9898" s="638" t="str">
        <f>IF($C9898="","",IFERROR(_xlfn.XLOOKUP($C9898,'1.PrepList'!$I$2:$I$1500,'1.PrepList'!$K$2:$K$1500,"")&amp;"",""))</f>
        <v/>
      </c>
      <c r="H9898" s="644" t="str">
        <f>IF($C9898="","",IFERROR(IF(_xlfn.XLOOKUP($C9898,tbl_StartedStatus[Bold ID],tbl_StartedStatus[Started])="Started","Yes",IF(_xlfn.XLOOKUP($C9898,tbl_StartedStatus[Bold ID],tbl_StartedStatus[Started])="No Show","No Show","")),""))</f>
        <v/>
      </c>
    </row>
    <row r="9899" spans="1:8" ht="15" customHeight="1" thickBot="1">
      <c r="A9899" s="38" t="str">
        <f>IF($C9899="","",IFERROR(_xlfn.XLOOKUP($C9899,'1.PrepList'!$I$2:$I$1500,'1.PrepList'!$G$2:$G$1500,"")&amp;"",""))</f>
        <v/>
      </c>
      <c r="B9899" s="638" t="str">
        <f>IF($C9899="","",IFERROR(_xlfn.XLOOKUP($C9899,'1.PrepList'!$I$2:$I$1500,'1.PrepList'!$H$2:$H$1500,"")&amp;"",""))</f>
        <v/>
      </c>
      <c r="D9899" s="638" t="str">
        <f>IF($C9899="","",IFERROR(_xlfn.XLOOKUP($C9899,'1.PrepList'!$I$2:$I$1500,'1.PrepList'!$J$2:$J$1500,"")&amp;"",""))</f>
        <v/>
      </c>
      <c r="E9899" s="638" t="str">
        <f>IF($C9899="","",IFERROR(_xlfn.XLOOKUP($C9899,'1.PrepList'!$I$2:$I$1500,'1.PrepList'!$N$2:$N$1500,"")&amp;"",""))</f>
        <v/>
      </c>
      <c r="F9899" s="638" t="str">
        <f>IF($C9899="","",IFERROR(_xlfn.XLOOKUP($C9899,'1.PrepList'!$I$2:$I$1500,'1.PrepList'!$K$2:$K$1500,"")&amp;"",""))</f>
        <v/>
      </c>
      <c r="H9899" s="644" t="str">
        <f>IF($C9899="","",IFERROR(IF(_xlfn.XLOOKUP($C9899,tbl_StartedStatus[Bold ID],tbl_StartedStatus[Started])="Started","Yes",IF(_xlfn.XLOOKUP($C9899,tbl_StartedStatus[Bold ID],tbl_StartedStatus[Started])="No Show","No Show","")),""))</f>
        <v/>
      </c>
    </row>
    <row r="9900" spans="1:8" ht="15" customHeight="1" thickBot="1">
      <c r="A9900" s="38" t="str">
        <f>IF($C9900="","",IFERROR(_xlfn.XLOOKUP($C9900,'1.PrepList'!$I$2:$I$1500,'1.PrepList'!$G$2:$G$1500,"")&amp;"",""))</f>
        <v/>
      </c>
      <c r="B9900" s="638" t="str">
        <f>IF($C9900="","",IFERROR(_xlfn.XLOOKUP($C9900,'1.PrepList'!$I$2:$I$1500,'1.PrepList'!$H$2:$H$1500,"")&amp;"",""))</f>
        <v/>
      </c>
      <c r="D9900" s="638" t="str">
        <f>IF($C9900="","",IFERROR(_xlfn.XLOOKUP($C9900,'1.PrepList'!$I$2:$I$1500,'1.PrepList'!$J$2:$J$1500,"")&amp;"",""))</f>
        <v/>
      </c>
      <c r="E9900" s="638" t="str">
        <f>IF($C9900="","",IFERROR(_xlfn.XLOOKUP($C9900,'1.PrepList'!$I$2:$I$1500,'1.PrepList'!$N$2:$N$1500,"")&amp;"",""))</f>
        <v/>
      </c>
      <c r="F9900" s="638" t="str">
        <f>IF($C9900="","",IFERROR(_xlfn.XLOOKUP($C9900,'1.PrepList'!$I$2:$I$1500,'1.PrepList'!$K$2:$K$1500,"")&amp;"",""))</f>
        <v/>
      </c>
      <c r="H9900" s="644" t="str">
        <f>IF($C9900="","",IFERROR(IF(_xlfn.XLOOKUP($C9900,tbl_StartedStatus[Bold ID],tbl_StartedStatus[Started])="Started","Yes",IF(_xlfn.XLOOKUP($C9900,tbl_StartedStatus[Bold ID],tbl_StartedStatus[Started])="No Show","No Show","")),""))</f>
        <v/>
      </c>
    </row>
    <row r="9901" spans="1:8" ht="15" customHeight="1" thickBot="1">
      <c r="A9901" s="38" t="str">
        <f>IF($C9901="","",IFERROR(_xlfn.XLOOKUP($C9901,'1.PrepList'!$I$2:$I$1500,'1.PrepList'!$G$2:$G$1500,"")&amp;"",""))</f>
        <v/>
      </c>
      <c r="B9901" s="638" t="str">
        <f>IF($C9901="","",IFERROR(_xlfn.XLOOKUP($C9901,'1.PrepList'!$I$2:$I$1500,'1.PrepList'!$H$2:$H$1500,"")&amp;"",""))</f>
        <v/>
      </c>
      <c r="D9901" s="638" t="str">
        <f>IF($C9901="","",IFERROR(_xlfn.XLOOKUP($C9901,'1.PrepList'!$I$2:$I$1500,'1.PrepList'!$J$2:$J$1500,"")&amp;"",""))</f>
        <v/>
      </c>
      <c r="E9901" s="638" t="str">
        <f>IF($C9901="","",IFERROR(_xlfn.XLOOKUP($C9901,'1.PrepList'!$I$2:$I$1500,'1.PrepList'!$N$2:$N$1500,"")&amp;"",""))</f>
        <v/>
      </c>
      <c r="F9901" s="638" t="str">
        <f>IF($C9901="","",IFERROR(_xlfn.XLOOKUP($C9901,'1.PrepList'!$I$2:$I$1500,'1.PrepList'!$K$2:$K$1500,"")&amp;"",""))</f>
        <v/>
      </c>
      <c r="H9901" s="644" t="str">
        <f>IF($C9901="","",IFERROR(IF(_xlfn.XLOOKUP($C9901,tbl_StartedStatus[Bold ID],tbl_StartedStatus[Started])="Started","Yes",IF(_xlfn.XLOOKUP($C9901,tbl_StartedStatus[Bold ID],tbl_StartedStatus[Started])="No Show","No Show","")),""))</f>
        <v/>
      </c>
    </row>
    <row r="9902" spans="1:8" ht="15" customHeight="1" thickBot="1">
      <c r="A9902" s="38" t="str">
        <f>IF($C9902="","",IFERROR(_xlfn.XLOOKUP($C9902,'1.PrepList'!$I$2:$I$1500,'1.PrepList'!$G$2:$G$1500,"")&amp;"",""))</f>
        <v/>
      </c>
      <c r="B9902" s="638" t="str">
        <f>IF($C9902="","",IFERROR(_xlfn.XLOOKUP($C9902,'1.PrepList'!$I$2:$I$1500,'1.PrepList'!$H$2:$H$1500,"")&amp;"",""))</f>
        <v/>
      </c>
      <c r="D9902" s="638" t="str">
        <f>IF($C9902="","",IFERROR(_xlfn.XLOOKUP($C9902,'1.PrepList'!$I$2:$I$1500,'1.PrepList'!$J$2:$J$1500,"")&amp;"",""))</f>
        <v/>
      </c>
      <c r="E9902" s="638" t="str">
        <f>IF($C9902="","",IFERROR(_xlfn.XLOOKUP($C9902,'1.PrepList'!$I$2:$I$1500,'1.PrepList'!$N$2:$N$1500,"")&amp;"",""))</f>
        <v/>
      </c>
      <c r="F9902" s="638" t="str">
        <f>IF($C9902="","",IFERROR(_xlfn.XLOOKUP($C9902,'1.PrepList'!$I$2:$I$1500,'1.PrepList'!$K$2:$K$1500,"")&amp;"",""))</f>
        <v/>
      </c>
      <c r="H9902" s="644" t="str">
        <f>IF($C9902="","",IFERROR(IF(_xlfn.XLOOKUP($C9902,tbl_StartedStatus[Bold ID],tbl_StartedStatus[Started])="Started","Yes",IF(_xlfn.XLOOKUP($C9902,tbl_StartedStatus[Bold ID],tbl_StartedStatus[Started])="No Show","No Show","")),""))</f>
        <v/>
      </c>
    </row>
    <row r="9903" spans="1:8" ht="15" customHeight="1" thickBot="1">
      <c r="A9903" s="38" t="str">
        <f>IF($C9903="","",IFERROR(_xlfn.XLOOKUP($C9903,'1.PrepList'!$I$2:$I$1500,'1.PrepList'!$G$2:$G$1500,"")&amp;"",""))</f>
        <v/>
      </c>
      <c r="B9903" s="638" t="str">
        <f>IF($C9903="","",IFERROR(_xlfn.XLOOKUP($C9903,'1.PrepList'!$I$2:$I$1500,'1.PrepList'!$H$2:$H$1500,"")&amp;"",""))</f>
        <v/>
      </c>
      <c r="D9903" s="638" t="str">
        <f>IF($C9903="","",IFERROR(_xlfn.XLOOKUP($C9903,'1.PrepList'!$I$2:$I$1500,'1.PrepList'!$J$2:$J$1500,"")&amp;"",""))</f>
        <v/>
      </c>
      <c r="E9903" s="638" t="str">
        <f>IF($C9903="","",IFERROR(_xlfn.XLOOKUP($C9903,'1.PrepList'!$I$2:$I$1500,'1.PrepList'!$N$2:$N$1500,"")&amp;"",""))</f>
        <v/>
      </c>
      <c r="F9903" s="638" t="str">
        <f>IF($C9903="","",IFERROR(_xlfn.XLOOKUP($C9903,'1.PrepList'!$I$2:$I$1500,'1.PrepList'!$K$2:$K$1500,"")&amp;"",""))</f>
        <v/>
      </c>
      <c r="H9903" s="644" t="str">
        <f>IF($C9903="","",IFERROR(IF(_xlfn.XLOOKUP($C9903,tbl_StartedStatus[Bold ID],tbl_StartedStatus[Started])="Started","Yes",IF(_xlfn.XLOOKUP($C9903,tbl_StartedStatus[Bold ID],tbl_StartedStatus[Started])="No Show","No Show","")),""))</f>
        <v/>
      </c>
    </row>
    <row r="9904" spans="1:8" ht="15" customHeight="1" thickBot="1">
      <c r="A9904" s="38" t="str">
        <f>IF($C9904="","",IFERROR(_xlfn.XLOOKUP($C9904,'1.PrepList'!$I$2:$I$1500,'1.PrepList'!$G$2:$G$1500,"")&amp;"",""))</f>
        <v/>
      </c>
      <c r="B9904" s="638" t="str">
        <f>IF($C9904="","",IFERROR(_xlfn.XLOOKUP($C9904,'1.PrepList'!$I$2:$I$1500,'1.PrepList'!$H$2:$H$1500,"")&amp;"",""))</f>
        <v/>
      </c>
      <c r="D9904" s="638" t="str">
        <f>IF($C9904="","",IFERROR(_xlfn.XLOOKUP($C9904,'1.PrepList'!$I$2:$I$1500,'1.PrepList'!$J$2:$J$1500,"")&amp;"",""))</f>
        <v/>
      </c>
      <c r="E9904" s="638" t="str">
        <f>IF($C9904="","",IFERROR(_xlfn.XLOOKUP($C9904,'1.PrepList'!$I$2:$I$1500,'1.PrepList'!$N$2:$N$1500,"")&amp;"",""))</f>
        <v/>
      </c>
      <c r="F9904" s="638" t="str">
        <f>IF($C9904="","",IFERROR(_xlfn.XLOOKUP($C9904,'1.PrepList'!$I$2:$I$1500,'1.PrepList'!$K$2:$K$1500,"")&amp;"",""))</f>
        <v/>
      </c>
      <c r="H9904" s="644" t="str">
        <f>IF($C9904="","",IFERROR(IF(_xlfn.XLOOKUP($C9904,tbl_StartedStatus[Bold ID],tbl_StartedStatus[Started])="Started","Yes",IF(_xlfn.XLOOKUP($C9904,tbl_StartedStatus[Bold ID],tbl_StartedStatus[Started])="No Show","No Show","")),""))</f>
        <v/>
      </c>
    </row>
    <row r="9905" spans="1:8" ht="15" customHeight="1" thickBot="1">
      <c r="A9905" s="38" t="str">
        <f>IF($C9905="","",IFERROR(_xlfn.XLOOKUP($C9905,'1.PrepList'!$I$2:$I$1500,'1.PrepList'!$G$2:$G$1500,"")&amp;"",""))</f>
        <v/>
      </c>
      <c r="B9905" s="638" t="str">
        <f>IF($C9905="","",IFERROR(_xlfn.XLOOKUP($C9905,'1.PrepList'!$I$2:$I$1500,'1.PrepList'!$H$2:$H$1500,"")&amp;"",""))</f>
        <v/>
      </c>
      <c r="D9905" s="638" t="str">
        <f>IF($C9905="","",IFERROR(_xlfn.XLOOKUP($C9905,'1.PrepList'!$I$2:$I$1500,'1.PrepList'!$J$2:$J$1500,"")&amp;"",""))</f>
        <v/>
      </c>
      <c r="E9905" s="638" t="str">
        <f>IF($C9905="","",IFERROR(_xlfn.XLOOKUP($C9905,'1.PrepList'!$I$2:$I$1500,'1.PrepList'!$N$2:$N$1500,"")&amp;"",""))</f>
        <v/>
      </c>
      <c r="F9905" s="638" t="str">
        <f>IF($C9905="","",IFERROR(_xlfn.XLOOKUP($C9905,'1.PrepList'!$I$2:$I$1500,'1.PrepList'!$K$2:$K$1500,"")&amp;"",""))</f>
        <v/>
      </c>
      <c r="H9905" s="644" t="str">
        <f>IF($C9905="","",IFERROR(IF(_xlfn.XLOOKUP($C9905,tbl_StartedStatus[Bold ID],tbl_StartedStatus[Started])="Started","Yes",IF(_xlfn.XLOOKUP($C9905,tbl_StartedStatus[Bold ID],tbl_StartedStatus[Started])="No Show","No Show","")),""))</f>
        <v/>
      </c>
    </row>
    <row r="9906" spans="1:8" ht="15" customHeight="1" thickBot="1">
      <c r="A9906" s="38" t="str">
        <f>IF($C9906="","",IFERROR(_xlfn.XLOOKUP($C9906,'1.PrepList'!$I$2:$I$1500,'1.PrepList'!$G$2:$G$1500,"")&amp;"",""))</f>
        <v/>
      </c>
      <c r="B9906" s="638" t="str">
        <f>IF($C9906="","",IFERROR(_xlfn.XLOOKUP($C9906,'1.PrepList'!$I$2:$I$1500,'1.PrepList'!$H$2:$H$1500,"")&amp;"",""))</f>
        <v/>
      </c>
      <c r="D9906" s="638" t="str">
        <f>IF($C9906="","",IFERROR(_xlfn.XLOOKUP($C9906,'1.PrepList'!$I$2:$I$1500,'1.PrepList'!$J$2:$J$1500,"")&amp;"",""))</f>
        <v/>
      </c>
      <c r="E9906" s="638" t="str">
        <f>IF($C9906="","",IFERROR(_xlfn.XLOOKUP($C9906,'1.PrepList'!$I$2:$I$1500,'1.PrepList'!$N$2:$N$1500,"")&amp;"",""))</f>
        <v/>
      </c>
      <c r="F9906" s="638" t="str">
        <f>IF($C9906="","",IFERROR(_xlfn.XLOOKUP($C9906,'1.PrepList'!$I$2:$I$1500,'1.PrepList'!$K$2:$K$1500,"")&amp;"",""))</f>
        <v/>
      </c>
      <c r="H9906" s="644" t="str">
        <f>IF($C9906="","",IFERROR(IF(_xlfn.XLOOKUP($C9906,tbl_StartedStatus[Bold ID],tbl_StartedStatus[Started])="Started","Yes",IF(_xlfn.XLOOKUP($C9906,tbl_StartedStatus[Bold ID],tbl_StartedStatus[Started])="No Show","No Show","")),""))</f>
        <v/>
      </c>
    </row>
    <row r="9907" spans="1:8" ht="15" customHeight="1" thickBot="1">
      <c r="A9907" s="38" t="str">
        <f>IF($C9907="","",IFERROR(_xlfn.XLOOKUP($C9907,'1.PrepList'!$I$2:$I$1500,'1.PrepList'!$G$2:$G$1500,"")&amp;"",""))</f>
        <v/>
      </c>
      <c r="B9907" s="638" t="str">
        <f>IF($C9907="","",IFERROR(_xlfn.XLOOKUP($C9907,'1.PrepList'!$I$2:$I$1500,'1.PrepList'!$H$2:$H$1500,"")&amp;"",""))</f>
        <v/>
      </c>
      <c r="D9907" s="638" t="str">
        <f>IF($C9907="","",IFERROR(_xlfn.XLOOKUP($C9907,'1.PrepList'!$I$2:$I$1500,'1.PrepList'!$J$2:$J$1500,"")&amp;"",""))</f>
        <v/>
      </c>
      <c r="E9907" s="638" t="str">
        <f>IF($C9907="","",IFERROR(_xlfn.XLOOKUP($C9907,'1.PrepList'!$I$2:$I$1500,'1.PrepList'!$N$2:$N$1500,"")&amp;"",""))</f>
        <v/>
      </c>
      <c r="F9907" s="638" t="str">
        <f>IF($C9907="","",IFERROR(_xlfn.XLOOKUP($C9907,'1.PrepList'!$I$2:$I$1500,'1.PrepList'!$K$2:$K$1500,"")&amp;"",""))</f>
        <v/>
      </c>
      <c r="H9907" s="644" t="str">
        <f>IF($C9907="","",IFERROR(IF(_xlfn.XLOOKUP($C9907,tbl_StartedStatus[Bold ID],tbl_StartedStatus[Started])="Started","Yes",IF(_xlfn.XLOOKUP($C9907,tbl_StartedStatus[Bold ID],tbl_StartedStatus[Started])="No Show","No Show","")),""))</f>
        <v/>
      </c>
    </row>
    <row r="9908" spans="1:8" ht="15" customHeight="1" thickBot="1">
      <c r="A9908" s="38" t="str">
        <f>IF($C9908="","",IFERROR(_xlfn.XLOOKUP($C9908,'1.PrepList'!$I$2:$I$1500,'1.PrepList'!$G$2:$G$1500,"")&amp;"",""))</f>
        <v/>
      </c>
      <c r="B9908" s="638" t="str">
        <f>IF($C9908="","",IFERROR(_xlfn.XLOOKUP($C9908,'1.PrepList'!$I$2:$I$1500,'1.PrepList'!$H$2:$H$1500,"")&amp;"",""))</f>
        <v/>
      </c>
      <c r="D9908" s="638" t="str">
        <f>IF($C9908="","",IFERROR(_xlfn.XLOOKUP($C9908,'1.PrepList'!$I$2:$I$1500,'1.PrepList'!$J$2:$J$1500,"")&amp;"",""))</f>
        <v/>
      </c>
      <c r="E9908" s="638" t="str">
        <f>IF($C9908="","",IFERROR(_xlfn.XLOOKUP($C9908,'1.PrepList'!$I$2:$I$1500,'1.PrepList'!$N$2:$N$1500,"")&amp;"",""))</f>
        <v/>
      </c>
      <c r="F9908" s="638" t="str">
        <f>IF($C9908="","",IFERROR(_xlfn.XLOOKUP($C9908,'1.PrepList'!$I$2:$I$1500,'1.PrepList'!$K$2:$K$1500,"")&amp;"",""))</f>
        <v/>
      </c>
      <c r="H9908" s="644" t="str">
        <f>IF($C9908="","",IFERROR(IF(_xlfn.XLOOKUP($C9908,tbl_StartedStatus[Bold ID],tbl_StartedStatus[Started])="Started","Yes",IF(_xlfn.XLOOKUP($C9908,tbl_StartedStatus[Bold ID],tbl_StartedStatus[Started])="No Show","No Show","")),""))</f>
        <v/>
      </c>
    </row>
    <row r="9909" spans="1:8" ht="15" customHeight="1" thickBot="1">
      <c r="A9909" s="38" t="str">
        <f>IF($C9909="","",IFERROR(_xlfn.XLOOKUP($C9909,'1.PrepList'!$I$2:$I$1500,'1.PrepList'!$G$2:$G$1500,"")&amp;"",""))</f>
        <v/>
      </c>
      <c r="B9909" s="638" t="str">
        <f>IF($C9909="","",IFERROR(_xlfn.XLOOKUP($C9909,'1.PrepList'!$I$2:$I$1500,'1.PrepList'!$H$2:$H$1500,"")&amp;"",""))</f>
        <v/>
      </c>
      <c r="D9909" s="638" t="str">
        <f>IF($C9909="","",IFERROR(_xlfn.XLOOKUP($C9909,'1.PrepList'!$I$2:$I$1500,'1.PrepList'!$J$2:$J$1500,"")&amp;"",""))</f>
        <v/>
      </c>
      <c r="E9909" s="638" t="str">
        <f>IF($C9909="","",IFERROR(_xlfn.XLOOKUP($C9909,'1.PrepList'!$I$2:$I$1500,'1.PrepList'!$N$2:$N$1500,"")&amp;"",""))</f>
        <v/>
      </c>
      <c r="F9909" s="638" t="str">
        <f>IF($C9909="","",IFERROR(_xlfn.XLOOKUP($C9909,'1.PrepList'!$I$2:$I$1500,'1.PrepList'!$K$2:$K$1500,"")&amp;"",""))</f>
        <v/>
      </c>
      <c r="H9909" s="644" t="str">
        <f>IF($C9909="","",IFERROR(IF(_xlfn.XLOOKUP($C9909,tbl_StartedStatus[Bold ID],tbl_StartedStatus[Started])="Started","Yes",IF(_xlfn.XLOOKUP($C9909,tbl_StartedStatus[Bold ID],tbl_StartedStatus[Started])="No Show","No Show","")),""))</f>
        <v/>
      </c>
    </row>
    <row r="9910" spans="1:8" ht="15" customHeight="1" thickBot="1">
      <c r="A9910" s="38" t="str">
        <f>IF($C9910="","",IFERROR(_xlfn.XLOOKUP($C9910,'1.PrepList'!$I$2:$I$1500,'1.PrepList'!$G$2:$G$1500,"")&amp;"",""))</f>
        <v/>
      </c>
      <c r="B9910" s="638" t="str">
        <f>IF($C9910="","",IFERROR(_xlfn.XLOOKUP($C9910,'1.PrepList'!$I$2:$I$1500,'1.PrepList'!$H$2:$H$1500,"")&amp;"",""))</f>
        <v/>
      </c>
      <c r="D9910" s="638" t="str">
        <f>IF($C9910="","",IFERROR(_xlfn.XLOOKUP($C9910,'1.PrepList'!$I$2:$I$1500,'1.PrepList'!$J$2:$J$1500,"")&amp;"",""))</f>
        <v/>
      </c>
      <c r="E9910" s="638" t="str">
        <f>IF($C9910="","",IFERROR(_xlfn.XLOOKUP($C9910,'1.PrepList'!$I$2:$I$1500,'1.PrepList'!$N$2:$N$1500,"")&amp;"",""))</f>
        <v/>
      </c>
      <c r="F9910" s="638" t="str">
        <f>IF($C9910="","",IFERROR(_xlfn.XLOOKUP($C9910,'1.PrepList'!$I$2:$I$1500,'1.PrepList'!$K$2:$K$1500,"")&amp;"",""))</f>
        <v/>
      </c>
      <c r="H9910" s="644" t="str">
        <f>IF($C9910="","",IFERROR(IF(_xlfn.XLOOKUP($C9910,tbl_StartedStatus[Bold ID],tbl_StartedStatus[Started])="Started","Yes",IF(_xlfn.XLOOKUP($C9910,tbl_StartedStatus[Bold ID],tbl_StartedStatus[Started])="No Show","No Show","")),""))</f>
        <v/>
      </c>
    </row>
    <row r="9911" spans="1:8" ht="15" customHeight="1" thickBot="1">
      <c r="A9911" s="38" t="str">
        <f>IF($C9911="","",IFERROR(_xlfn.XLOOKUP($C9911,'1.PrepList'!$I$2:$I$1500,'1.PrepList'!$G$2:$G$1500,"")&amp;"",""))</f>
        <v/>
      </c>
      <c r="B9911" s="638" t="str">
        <f>IF($C9911="","",IFERROR(_xlfn.XLOOKUP($C9911,'1.PrepList'!$I$2:$I$1500,'1.PrepList'!$H$2:$H$1500,"")&amp;"",""))</f>
        <v/>
      </c>
      <c r="D9911" s="638" t="str">
        <f>IF($C9911="","",IFERROR(_xlfn.XLOOKUP($C9911,'1.PrepList'!$I$2:$I$1500,'1.PrepList'!$J$2:$J$1500,"")&amp;"",""))</f>
        <v/>
      </c>
      <c r="E9911" s="638" t="str">
        <f>IF($C9911="","",IFERROR(_xlfn.XLOOKUP($C9911,'1.PrepList'!$I$2:$I$1500,'1.PrepList'!$N$2:$N$1500,"")&amp;"",""))</f>
        <v/>
      </c>
      <c r="F9911" s="638" t="str">
        <f>IF($C9911="","",IFERROR(_xlfn.XLOOKUP($C9911,'1.PrepList'!$I$2:$I$1500,'1.PrepList'!$K$2:$K$1500,"")&amp;"",""))</f>
        <v/>
      </c>
      <c r="H9911" s="644" t="str">
        <f>IF($C9911="","",IFERROR(IF(_xlfn.XLOOKUP($C9911,tbl_StartedStatus[Bold ID],tbl_StartedStatus[Started])="Started","Yes",IF(_xlfn.XLOOKUP($C9911,tbl_StartedStatus[Bold ID],tbl_StartedStatus[Started])="No Show","No Show","")),""))</f>
        <v/>
      </c>
    </row>
    <row r="9912" spans="1:8" ht="15" customHeight="1" thickBot="1">
      <c r="A9912" s="38" t="str">
        <f>IF($C9912="","",IFERROR(_xlfn.XLOOKUP($C9912,'1.PrepList'!$I$2:$I$1500,'1.PrepList'!$G$2:$G$1500,"")&amp;"",""))</f>
        <v/>
      </c>
      <c r="B9912" s="638" t="str">
        <f>IF($C9912="","",IFERROR(_xlfn.XLOOKUP($C9912,'1.PrepList'!$I$2:$I$1500,'1.PrepList'!$H$2:$H$1500,"")&amp;"",""))</f>
        <v/>
      </c>
      <c r="D9912" s="638" t="str">
        <f>IF($C9912="","",IFERROR(_xlfn.XLOOKUP($C9912,'1.PrepList'!$I$2:$I$1500,'1.PrepList'!$J$2:$J$1500,"")&amp;"",""))</f>
        <v/>
      </c>
      <c r="E9912" s="638" t="str">
        <f>IF($C9912="","",IFERROR(_xlfn.XLOOKUP($C9912,'1.PrepList'!$I$2:$I$1500,'1.PrepList'!$N$2:$N$1500,"")&amp;"",""))</f>
        <v/>
      </c>
      <c r="F9912" s="638" t="str">
        <f>IF($C9912="","",IFERROR(_xlfn.XLOOKUP($C9912,'1.PrepList'!$I$2:$I$1500,'1.PrepList'!$K$2:$K$1500,"")&amp;"",""))</f>
        <v/>
      </c>
      <c r="H9912" s="644" t="str">
        <f>IF($C9912="","",IFERROR(IF(_xlfn.XLOOKUP($C9912,tbl_StartedStatus[Bold ID],tbl_StartedStatus[Started])="Started","Yes",IF(_xlfn.XLOOKUP($C9912,tbl_StartedStatus[Bold ID],tbl_StartedStatus[Started])="No Show","No Show","")),""))</f>
        <v/>
      </c>
    </row>
    <row r="9913" spans="1:8" ht="15" customHeight="1" thickBot="1">
      <c r="A9913" s="38" t="str">
        <f>IF($C9913="","",IFERROR(_xlfn.XLOOKUP($C9913,'1.PrepList'!$I$2:$I$1500,'1.PrepList'!$G$2:$G$1500,"")&amp;"",""))</f>
        <v/>
      </c>
      <c r="B9913" s="638" t="str">
        <f>IF($C9913="","",IFERROR(_xlfn.XLOOKUP($C9913,'1.PrepList'!$I$2:$I$1500,'1.PrepList'!$H$2:$H$1500,"")&amp;"",""))</f>
        <v/>
      </c>
      <c r="D9913" s="638" t="str">
        <f>IF($C9913="","",IFERROR(_xlfn.XLOOKUP($C9913,'1.PrepList'!$I$2:$I$1500,'1.PrepList'!$J$2:$J$1500,"")&amp;"",""))</f>
        <v/>
      </c>
      <c r="E9913" s="638" t="str">
        <f>IF($C9913="","",IFERROR(_xlfn.XLOOKUP($C9913,'1.PrepList'!$I$2:$I$1500,'1.PrepList'!$N$2:$N$1500,"")&amp;"",""))</f>
        <v/>
      </c>
      <c r="F9913" s="638" t="str">
        <f>IF($C9913="","",IFERROR(_xlfn.XLOOKUP($C9913,'1.PrepList'!$I$2:$I$1500,'1.PrepList'!$K$2:$K$1500,"")&amp;"",""))</f>
        <v/>
      </c>
      <c r="H9913" s="644" t="str">
        <f>IF($C9913="","",IFERROR(IF(_xlfn.XLOOKUP($C9913,tbl_StartedStatus[Bold ID],tbl_StartedStatus[Started])="Started","Yes",IF(_xlfn.XLOOKUP($C9913,tbl_StartedStatus[Bold ID],tbl_StartedStatus[Started])="No Show","No Show","")),""))</f>
        <v/>
      </c>
    </row>
    <row r="9914" spans="1:8" ht="15" customHeight="1" thickBot="1">
      <c r="A9914" s="38" t="str">
        <f>IF($C9914="","",IFERROR(_xlfn.XLOOKUP($C9914,'1.PrepList'!$I$2:$I$1500,'1.PrepList'!$G$2:$G$1500,"")&amp;"",""))</f>
        <v/>
      </c>
      <c r="B9914" s="638" t="str">
        <f>IF($C9914="","",IFERROR(_xlfn.XLOOKUP($C9914,'1.PrepList'!$I$2:$I$1500,'1.PrepList'!$H$2:$H$1500,"")&amp;"",""))</f>
        <v/>
      </c>
      <c r="D9914" s="638" t="str">
        <f>IF($C9914="","",IFERROR(_xlfn.XLOOKUP($C9914,'1.PrepList'!$I$2:$I$1500,'1.PrepList'!$J$2:$J$1500,"")&amp;"",""))</f>
        <v/>
      </c>
      <c r="E9914" s="638" t="str">
        <f>IF($C9914="","",IFERROR(_xlfn.XLOOKUP($C9914,'1.PrepList'!$I$2:$I$1500,'1.PrepList'!$N$2:$N$1500,"")&amp;"",""))</f>
        <v/>
      </c>
      <c r="F9914" s="638" t="str">
        <f>IF($C9914="","",IFERROR(_xlfn.XLOOKUP($C9914,'1.PrepList'!$I$2:$I$1500,'1.PrepList'!$K$2:$K$1500,"")&amp;"",""))</f>
        <v/>
      </c>
      <c r="H9914" s="644" t="str">
        <f>IF($C9914="","",IFERROR(IF(_xlfn.XLOOKUP($C9914,tbl_StartedStatus[Bold ID],tbl_StartedStatus[Started])="Started","Yes",IF(_xlfn.XLOOKUP($C9914,tbl_StartedStatus[Bold ID],tbl_StartedStatus[Started])="No Show","No Show","")),""))</f>
        <v/>
      </c>
    </row>
    <row r="9915" spans="1:8" ht="15" customHeight="1" thickBot="1">
      <c r="A9915" s="38" t="str">
        <f>IF($C9915="","",IFERROR(_xlfn.XLOOKUP($C9915,'1.PrepList'!$I$2:$I$1500,'1.PrepList'!$G$2:$G$1500,"")&amp;"",""))</f>
        <v/>
      </c>
      <c r="B9915" s="638" t="str">
        <f>IF($C9915="","",IFERROR(_xlfn.XLOOKUP($C9915,'1.PrepList'!$I$2:$I$1500,'1.PrepList'!$H$2:$H$1500,"")&amp;"",""))</f>
        <v/>
      </c>
      <c r="D9915" s="638" t="str">
        <f>IF($C9915="","",IFERROR(_xlfn.XLOOKUP($C9915,'1.PrepList'!$I$2:$I$1500,'1.PrepList'!$J$2:$J$1500,"")&amp;"",""))</f>
        <v/>
      </c>
      <c r="E9915" s="638" t="str">
        <f>IF($C9915="","",IFERROR(_xlfn.XLOOKUP($C9915,'1.PrepList'!$I$2:$I$1500,'1.PrepList'!$N$2:$N$1500,"")&amp;"",""))</f>
        <v/>
      </c>
      <c r="F9915" s="638" t="str">
        <f>IF($C9915="","",IFERROR(_xlfn.XLOOKUP($C9915,'1.PrepList'!$I$2:$I$1500,'1.PrepList'!$K$2:$K$1500,"")&amp;"",""))</f>
        <v/>
      </c>
      <c r="H9915" s="644" t="str">
        <f>IF($C9915="","",IFERROR(IF(_xlfn.XLOOKUP($C9915,tbl_StartedStatus[Bold ID],tbl_StartedStatus[Started])="Started","Yes",IF(_xlfn.XLOOKUP($C9915,tbl_StartedStatus[Bold ID],tbl_StartedStatus[Started])="No Show","No Show","")),""))</f>
        <v/>
      </c>
    </row>
    <row r="9916" spans="1:8" ht="15" customHeight="1" thickBot="1">
      <c r="A9916" s="38" t="str">
        <f>IF($C9916="","",IFERROR(_xlfn.XLOOKUP($C9916,'1.PrepList'!$I$2:$I$1500,'1.PrepList'!$G$2:$G$1500,"")&amp;"",""))</f>
        <v/>
      </c>
      <c r="B9916" s="638" t="str">
        <f>IF($C9916="","",IFERROR(_xlfn.XLOOKUP($C9916,'1.PrepList'!$I$2:$I$1500,'1.PrepList'!$H$2:$H$1500,"")&amp;"",""))</f>
        <v/>
      </c>
      <c r="D9916" s="638" t="str">
        <f>IF($C9916="","",IFERROR(_xlfn.XLOOKUP($C9916,'1.PrepList'!$I$2:$I$1500,'1.PrepList'!$J$2:$J$1500,"")&amp;"",""))</f>
        <v/>
      </c>
      <c r="E9916" s="638" t="str">
        <f>IF($C9916="","",IFERROR(_xlfn.XLOOKUP($C9916,'1.PrepList'!$I$2:$I$1500,'1.PrepList'!$N$2:$N$1500,"")&amp;"",""))</f>
        <v/>
      </c>
      <c r="F9916" s="638" t="str">
        <f>IF($C9916="","",IFERROR(_xlfn.XLOOKUP($C9916,'1.PrepList'!$I$2:$I$1500,'1.PrepList'!$K$2:$K$1500,"")&amp;"",""))</f>
        <v/>
      </c>
      <c r="H9916" s="644" t="str">
        <f>IF($C9916="","",IFERROR(IF(_xlfn.XLOOKUP($C9916,tbl_StartedStatus[Bold ID],tbl_StartedStatus[Started])="Started","Yes",IF(_xlfn.XLOOKUP($C9916,tbl_StartedStatus[Bold ID],tbl_StartedStatus[Started])="No Show","No Show","")),""))</f>
        <v/>
      </c>
    </row>
    <row r="9917" spans="1:8" ht="15" customHeight="1" thickBot="1">
      <c r="A9917" s="38" t="str">
        <f>IF($C9917="","",IFERROR(_xlfn.XLOOKUP($C9917,'1.PrepList'!$I$2:$I$1500,'1.PrepList'!$G$2:$G$1500,"")&amp;"",""))</f>
        <v/>
      </c>
      <c r="B9917" s="638" t="str">
        <f>IF($C9917="","",IFERROR(_xlfn.XLOOKUP($C9917,'1.PrepList'!$I$2:$I$1500,'1.PrepList'!$H$2:$H$1500,"")&amp;"",""))</f>
        <v/>
      </c>
      <c r="D9917" s="638" t="str">
        <f>IF($C9917="","",IFERROR(_xlfn.XLOOKUP($C9917,'1.PrepList'!$I$2:$I$1500,'1.PrepList'!$J$2:$J$1500,"")&amp;"",""))</f>
        <v/>
      </c>
      <c r="E9917" s="638" t="str">
        <f>IF($C9917="","",IFERROR(_xlfn.XLOOKUP($C9917,'1.PrepList'!$I$2:$I$1500,'1.PrepList'!$N$2:$N$1500,"")&amp;"",""))</f>
        <v/>
      </c>
      <c r="F9917" s="638" t="str">
        <f>IF($C9917="","",IFERROR(_xlfn.XLOOKUP($C9917,'1.PrepList'!$I$2:$I$1500,'1.PrepList'!$K$2:$K$1500,"")&amp;"",""))</f>
        <v/>
      </c>
      <c r="H9917" s="644" t="str">
        <f>IF($C9917="","",IFERROR(IF(_xlfn.XLOOKUP($C9917,tbl_StartedStatus[Bold ID],tbl_StartedStatus[Started])="Started","Yes",IF(_xlfn.XLOOKUP($C9917,tbl_StartedStatus[Bold ID],tbl_StartedStatus[Started])="No Show","No Show","")),""))</f>
        <v/>
      </c>
    </row>
    <row r="9918" spans="1:8" ht="15" customHeight="1" thickBot="1">
      <c r="A9918" s="38" t="str">
        <f>IF($C9918="","",IFERROR(_xlfn.XLOOKUP($C9918,'1.PrepList'!$I$2:$I$1500,'1.PrepList'!$G$2:$G$1500,"")&amp;"",""))</f>
        <v/>
      </c>
      <c r="B9918" s="638" t="str">
        <f>IF($C9918="","",IFERROR(_xlfn.XLOOKUP($C9918,'1.PrepList'!$I$2:$I$1500,'1.PrepList'!$H$2:$H$1500,"")&amp;"",""))</f>
        <v/>
      </c>
      <c r="D9918" s="638" t="str">
        <f>IF($C9918="","",IFERROR(_xlfn.XLOOKUP($C9918,'1.PrepList'!$I$2:$I$1500,'1.PrepList'!$J$2:$J$1500,"")&amp;"",""))</f>
        <v/>
      </c>
      <c r="E9918" s="638" t="str">
        <f>IF($C9918="","",IFERROR(_xlfn.XLOOKUP($C9918,'1.PrepList'!$I$2:$I$1500,'1.PrepList'!$N$2:$N$1500,"")&amp;"",""))</f>
        <v/>
      </c>
      <c r="F9918" s="638" t="str">
        <f>IF($C9918="","",IFERROR(_xlfn.XLOOKUP($C9918,'1.PrepList'!$I$2:$I$1500,'1.PrepList'!$K$2:$K$1500,"")&amp;"",""))</f>
        <v/>
      </c>
      <c r="H9918" s="644" t="str">
        <f>IF($C9918="","",IFERROR(IF(_xlfn.XLOOKUP($C9918,tbl_StartedStatus[Bold ID],tbl_StartedStatus[Started])="Started","Yes",IF(_xlfn.XLOOKUP($C9918,tbl_StartedStatus[Bold ID],tbl_StartedStatus[Started])="No Show","No Show","")),""))</f>
        <v/>
      </c>
    </row>
    <row r="9919" spans="1:8" ht="15" customHeight="1" thickBot="1">
      <c r="A9919" s="38" t="str">
        <f>IF($C9919="","",IFERROR(_xlfn.XLOOKUP($C9919,'1.PrepList'!$I$2:$I$1500,'1.PrepList'!$G$2:$G$1500,"")&amp;"",""))</f>
        <v/>
      </c>
      <c r="B9919" s="638" t="str">
        <f>IF($C9919="","",IFERROR(_xlfn.XLOOKUP($C9919,'1.PrepList'!$I$2:$I$1500,'1.PrepList'!$H$2:$H$1500,"")&amp;"",""))</f>
        <v/>
      </c>
      <c r="D9919" s="638" t="str">
        <f>IF($C9919="","",IFERROR(_xlfn.XLOOKUP($C9919,'1.PrepList'!$I$2:$I$1500,'1.PrepList'!$J$2:$J$1500,"")&amp;"",""))</f>
        <v/>
      </c>
      <c r="E9919" s="638" t="str">
        <f>IF($C9919="","",IFERROR(_xlfn.XLOOKUP($C9919,'1.PrepList'!$I$2:$I$1500,'1.PrepList'!$N$2:$N$1500,"")&amp;"",""))</f>
        <v/>
      </c>
      <c r="F9919" s="638" t="str">
        <f>IF($C9919="","",IFERROR(_xlfn.XLOOKUP($C9919,'1.PrepList'!$I$2:$I$1500,'1.PrepList'!$K$2:$K$1500,"")&amp;"",""))</f>
        <v/>
      </c>
      <c r="H9919" s="644" t="str">
        <f>IF($C9919="","",IFERROR(IF(_xlfn.XLOOKUP($C9919,tbl_StartedStatus[Bold ID],tbl_StartedStatus[Started])="Started","Yes",IF(_xlfn.XLOOKUP($C9919,tbl_StartedStatus[Bold ID],tbl_StartedStatus[Started])="No Show","No Show","")),""))</f>
        <v/>
      </c>
    </row>
    <row r="9920" spans="1:8" ht="15" customHeight="1" thickBot="1">
      <c r="A9920" s="38" t="str">
        <f>IF($C9920="","",IFERROR(_xlfn.XLOOKUP($C9920,'1.PrepList'!$I$2:$I$1500,'1.PrepList'!$G$2:$G$1500,"")&amp;"",""))</f>
        <v/>
      </c>
      <c r="B9920" s="638" t="str">
        <f>IF($C9920="","",IFERROR(_xlfn.XLOOKUP($C9920,'1.PrepList'!$I$2:$I$1500,'1.PrepList'!$H$2:$H$1500,"")&amp;"",""))</f>
        <v/>
      </c>
      <c r="D9920" s="638" t="str">
        <f>IF($C9920="","",IFERROR(_xlfn.XLOOKUP($C9920,'1.PrepList'!$I$2:$I$1500,'1.PrepList'!$J$2:$J$1500,"")&amp;"",""))</f>
        <v/>
      </c>
      <c r="E9920" s="638" t="str">
        <f>IF($C9920="","",IFERROR(_xlfn.XLOOKUP($C9920,'1.PrepList'!$I$2:$I$1500,'1.PrepList'!$N$2:$N$1500,"")&amp;"",""))</f>
        <v/>
      </c>
      <c r="F9920" s="638" t="str">
        <f>IF($C9920="","",IFERROR(_xlfn.XLOOKUP($C9920,'1.PrepList'!$I$2:$I$1500,'1.PrepList'!$K$2:$K$1500,"")&amp;"",""))</f>
        <v/>
      </c>
      <c r="H9920" s="644" t="str">
        <f>IF($C9920="","",IFERROR(IF(_xlfn.XLOOKUP($C9920,tbl_StartedStatus[Bold ID],tbl_StartedStatus[Started])="Started","Yes",IF(_xlfn.XLOOKUP($C9920,tbl_StartedStatus[Bold ID],tbl_StartedStatus[Started])="No Show","No Show","")),""))</f>
        <v/>
      </c>
    </row>
    <row r="9921" spans="1:8" ht="15" customHeight="1" thickBot="1">
      <c r="A9921" s="38" t="str">
        <f>IF($C9921="","",IFERROR(_xlfn.XLOOKUP($C9921,'1.PrepList'!$I$2:$I$1500,'1.PrepList'!$G$2:$G$1500,"")&amp;"",""))</f>
        <v/>
      </c>
      <c r="B9921" s="638" t="str">
        <f>IF($C9921="","",IFERROR(_xlfn.XLOOKUP($C9921,'1.PrepList'!$I$2:$I$1500,'1.PrepList'!$H$2:$H$1500,"")&amp;"",""))</f>
        <v/>
      </c>
      <c r="D9921" s="638" t="str">
        <f>IF($C9921="","",IFERROR(_xlfn.XLOOKUP($C9921,'1.PrepList'!$I$2:$I$1500,'1.PrepList'!$J$2:$J$1500,"")&amp;"",""))</f>
        <v/>
      </c>
      <c r="E9921" s="638" t="str">
        <f>IF($C9921="","",IFERROR(_xlfn.XLOOKUP($C9921,'1.PrepList'!$I$2:$I$1500,'1.PrepList'!$N$2:$N$1500,"")&amp;"",""))</f>
        <v/>
      </c>
      <c r="F9921" s="638" t="str">
        <f>IF($C9921="","",IFERROR(_xlfn.XLOOKUP($C9921,'1.PrepList'!$I$2:$I$1500,'1.PrepList'!$K$2:$K$1500,"")&amp;"",""))</f>
        <v/>
      </c>
      <c r="H9921" s="644" t="str">
        <f>IF($C9921="","",IFERROR(IF(_xlfn.XLOOKUP($C9921,tbl_StartedStatus[Bold ID],tbl_StartedStatus[Started])="Started","Yes",IF(_xlfn.XLOOKUP($C9921,tbl_StartedStatus[Bold ID],tbl_StartedStatus[Started])="No Show","No Show","")),""))</f>
        <v/>
      </c>
    </row>
    <row r="9922" spans="1:8" ht="15" customHeight="1" thickBot="1">
      <c r="A9922" s="38" t="str">
        <f>IF($C9922="","",IFERROR(_xlfn.XLOOKUP($C9922,'1.PrepList'!$I$2:$I$1500,'1.PrepList'!$G$2:$G$1500,"")&amp;"",""))</f>
        <v/>
      </c>
      <c r="B9922" s="638" t="str">
        <f>IF($C9922="","",IFERROR(_xlfn.XLOOKUP($C9922,'1.PrepList'!$I$2:$I$1500,'1.PrepList'!$H$2:$H$1500,"")&amp;"",""))</f>
        <v/>
      </c>
      <c r="D9922" s="638" t="str">
        <f>IF($C9922="","",IFERROR(_xlfn.XLOOKUP($C9922,'1.PrepList'!$I$2:$I$1500,'1.PrepList'!$J$2:$J$1500,"")&amp;"",""))</f>
        <v/>
      </c>
      <c r="E9922" s="638" t="str">
        <f>IF($C9922="","",IFERROR(_xlfn.XLOOKUP($C9922,'1.PrepList'!$I$2:$I$1500,'1.PrepList'!$N$2:$N$1500,"")&amp;"",""))</f>
        <v/>
      </c>
      <c r="F9922" s="638" t="str">
        <f>IF($C9922="","",IFERROR(_xlfn.XLOOKUP($C9922,'1.PrepList'!$I$2:$I$1500,'1.PrepList'!$K$2:$K$1500,"")&amp;"",""))</f>
        <v/>
      </c>
      <c r="H9922" s="644" t="str">
        <f>IF($C9922="","",IFERROR(IF(_xlfn.XLOOKUP($C9922,tbl_StartedStatus[Bold ID],tbl_StartedStatus[Started])="Started","Yes",IF(_xlfn.XLOOKUP($C9922,tbl_StartedStatus[Bold ID],tbl_StartedStatus[Started])="No Show","No Show","")),""))</f>
        <v/>
      </c>
    </row>
    <row r="9923" spans="1:8" ht="15" customHeight="1" thickBot="1">
      <c r="A9923" s="38" t="str">
        <f>IF($C9923="","",IFERROR(_xlfn.XLOOKUP($C9923,'1.PrepList'!$I$2:$I$1500,'1.PrepList'!$G$2:$G$1500,"")&amp;"",""))</f>
        <v/>
      </c>
      <c r="B9923" s="638" t="str">
        <f>IF($C9923="","",IFERROR(_xlfn.XLOOKUP($C9923,'1.PrepList'!$I$2:$I$1500,'1.PrepList'!$H$2:$H$1500,"")&amp;"",""))</f>
        <v/>
      </c>
      <c r="D9923" s="638" t="str">
        <f>IF($C9923="","",IFERROR(_xlfn.XLOOKUP($C9923,'1.PrepList'!$I$2:$I$1500,'1.PrepList'!$J$2:$J$1500,"")&amp;"",""))</f>
        <v/>
      </c>
      <c r="E9923" s="638" t="str">
        <f>IF($C9923="","",IFERROR(_xlfn.XLOOKUP($C9923,'1.PrepList'!$I$2:$I$1500,'1.PrepList'!$N$2:$N$1500,"")&amp;"",""))</f>
        <v/>
      </c>
      <c r="F9923" s="638" t="str">
        <f>IF($C9923="","",IFERROR(_xlfn.XLOOKUP($C9923,'1.PrepList'!$I$2:$I$1500,'1.PrepList'!$K$2:$K$1500,"")&amp;"",""))</f>
        <v/>
      </c>
      <c r="H9923" s="644" t="str">
        <f>IF($C9923="","",IFERROR(IF(_xlfn.XLOOKUP($C9923,tbl_StartedStatus[Bold ID],tbl_StartedStatus[Started])="Started","Yes",IF(_xlfn.XLOOKUP($C9923,tbl_StartedStatus[Bold ID],tbl_StartedStatus[Started])="No Show","No Show","")),""))</f>
        <v/>
      </c>
    </row>
    <row r="9924" spans="1:8" ht="15" customHeight="1" thickBot="1">
      <c r="A9924" s="38" t="str">
        <f>IF($C9924="","",IFERROR(_xlfn.XLOOKUP($C9924,'1.PrepList'!$I$2:$I$1500,'1.PrepList'!$G$2:$G$1500,"")&amp;"",""))</f>
        <v/>
      </c>
      <c r="B9924" s="638" t="str">
        <f>IF($C9924="","",IFERROR(_xlfn.XLOOKUP($C9924,'1.PrepList'!$I$2:$I$1500,'1.PrepList'!$H$2:$H$1500,"")&amp;"",""))</f>
        <v/>
      </c>
      <c r="D9924" s="638" t="str">
        <f>IF($C9924="","",IFERROR(_xlfn.XLOOKUP($C9924,'1.PrepList'!$I$2:$I$1500,'1.PrepList'!$J$2:$J$1500,"")&amp;"",""))</f>
        <v/>
      </c>
      <c r="E9924" s="638" t="str">
        <f>IF($C9924="","",IFERROR(_xlfn.XLOOKUP($C9924,'1.PrepList'!$I$2:$I$1500,'1.PrepList'!$N$2:$N$1500,"")&amp;"",""))</f>
        <v/>
      </c>
      <c r="F9924" s="638" t="str">
        <f>IF($C9924="","",IFERROR(_xlfn.XLOOKUP($C9924,'1.PrepList'!$I$2:$I$1500,'1.PrepList'!$K$2:$K$1500,"")&amp;"",""))</f>
        <v/>
      </c>
      <c r="H9924" s="644" t="str">
        <f>IF($C9924="","",IFERROR(IF(_xlfn.XLOOKUP($C9924,tbl_StartedStatus[Bold ID],tbl_StartedStatus[Started])="Started","Yes",IF(_xlfn.XLOOKUP($C9924,tbl_StartedStatus[Bold ID],tbl_StartedStatus[Started])="No Show","No Show","")),""))</f>
        <v/>
      </c>
    </row>
    <row r="9925" spans="1:8" ht="15" customHeight="1" thickBot="1">
      <c r="A9925" s="38" t="str">
        <f>IF($C9925="","",IFERROR(_xlfn.XLOOKUP($C9925,'1.PrepList'!$I$2:$I$1500,'1.PrepList'!$G$2:$G$1500,"")&amp;"",""))</f>
        <v/>
      </c>
      <c r="B9925" s="638" t="str">
        <f>IF($C9925="","",IFERROR(_xlfn.XLOOKUP($C9925,'1.PrepList'!$I$2:$I$1500,'1.PrepList'!$H$2:$H$1500,"")&amp;"",""))</f>
        <v/>
      </c>
      <c r="D9925" s="638" t="str">
        <f>IF($C9925="","",IFERROR(_xlfn.XLOOKUP($C9925,'1.PrepList'!$I$2:$I$1500,'1.PrepList'!$J$2:$J$1500,"")&amp;"",""))</f>
        <v/>
      </c>
      <c r="E9925" s="638" t="str">
        <f>IF($C9925="","",IFERROR(_xlfn.XLOOKUP($C9925,'1.PrepList'!$I$2:$I$1500,'1.PrepList'!$N$2:$N$1500,"")&amp;"",""))</f>
        <v/>
      </c>
      <c r="F9925" s="638" t="str">
        <f>IF($C9925="","",IFERROR(_xlfn.XLOOKUP($C9925,'1.PrepList'!$I$2:$I$1500,'1.PrepList'!$K$2:$K$1500,"")&amp;"",""))</f>
        <v/>
      </c>
      <c r="H9925" s="644" t="str">
        <f>IF($C9925="","",IFERROR(IF(_xlfn.XLOOKUP($C9925,tbl_StartedStatus[Bold ID],tbl_StartedStatus[Started])="Started","Yes",IF(_xlfn.XLOOKUP($C9925,tbl_StartedStatus[Bold ID],tbl_StartedStatus[Started])="No Show","No Show","")),""))</f>
        <v/>
      </c>
    </row>
    <row r="9926" spans="1:8" ht="15" customHeight="1" thickBot="1">
      <c r="A9926" s="38" t="str">
        <f>IF($C9926="","",IFERROR(_xlfn.XLOOKUP($C9926,'1.PrepList'!$I$2:$I$1500,'1.PrepList'!$G$2:$G$1500,"")&amp;"",""))</f>
        <v/>
      </c>
      <c r="B9926" s="638" t="str">
        <f>IF($C9926="","",IFERROR(_xlfn.XLOOKUP($C9926,'1.PrepList'!$I$2:$I$1500,'1.PrepList'!$H$2:$H$1500,"")&amp;"",""))</f>
        <v/>
      </c>
      <c r="D9926" s="638" t="str">
        <f>IF($C9926="","",IFERROR(_xlfn.XLOOKUP($C9926,'1.PrepList'!$I$2:$I$1500,'1.PrepList'!$J$2:$J$1500,"")&amp;"",""))</f>
        <v/>
      </c>
      <c r="E9926" s="638" t="str">
        <f>IF($C9926="","",IFERROR(_xlfn.XLOOKUP($C9926,'1.PrepList'!$I$2:$I$1500,'1.PrepList'!$N$2:$N$1500,"")&amp;"",""))</f>
        <v/>
      </c>
      <c r="F9926" s="638" t="str">
        <f>IF($C9926="","",IFERROR(_xlfn.XLOOKUP($C9926,'1.PrepList'!$I$2:$I$1500,'1.PrepList'!$K$2:$K$1500,"")&amp;"",""))</f>
        <v/>
      </c>
      <c r="H9926" s="644" t="str">
        <f>IF($C9926="","",IFERROR(IF(_xlfn.XLOOKUP($C9926,tbl_StartedStatus[Bold ID],tbl_StartedStatus[Started])="Started","Yes",IF(_xlfn.XLOOKUP($C9926,tbl_StartedStatus[Bold ID],tbl_StartedStatus[Started])="No Show","No Show","")),""))</f>
        <v/>
      </c>
    </row>
    <row r="9927" spans="1:8" ht="15" customHeight="1" thickBot="1">
      <c r="A9927" s="38" t="str">
        <f>IF($C9927="","",IFERROR(_xlfn.XLOOKUP($C9927,'1.PrepList'!$I$2:$I$1500,'1.PrepList'!$G$2:$G$1500,"")&amp;"",""))</f>
        <v/>
      </c>
      <c r="B9927" s="638" t="str">
        <f>IF($C9927="","",IFERROR(_xlfn.XLOOKUP($C9927,'1.PrepList'!$I$2:$I$1500,'1.PrepList'!$H$2:$H$1500,"")&amp;"",""))</f>
        <v/>
      </c>
      <c r="D9927" s="638" t="str">
        <f>IF($C9927="","",IFERROR(_xlfn.XLOOKUP($C9927,'1.PrepList'!$I$2:$I$1500,'1.PrepList'!$J$2:$J$1500,"")&amp;"",""))</f>
        <v/>
      </c>
      <c r="E9927" s="638" t="str">
        <f>IF($C9927="","",IFERROR(_xlfn.XLOOKUP($C9927,'1.PrepList'!$I$2:$I$1500,'1.PrepList'!$N$2:$N$1500,"")&amp;"",""))</f>
        <v/>
      </c>
      <c r="F9927" s="638" t="str">
        <f>IF($C9927="","",IFERROR(_xlfn.XLOOKUP($C9927,'1.PrepList'!$I$2:$I$1500,'1.PrepList'!$K$2:$K$1500,"")&amp;"",""))</f>
        <v/>
      </c>
      <c r="H9927" s="644" t="str">
        <f>IF($C9927="","",IFERROR(IF(_xlfn.XLOOKUP($C9927,tbl_StartedStatus[Bold ID],tbl_StartedStatus[Started])="Started","Yes",IF(_xlfn.XLOOKUP($C9927,tbl_StartedStatus[Bold ID],tbl_StartedStatus[Started])="No Show","No Show","")),""))</f>
        <v/>
      </c>
    </row>
    <row r="9928" spans="1:8" ht="15" customHeight="1" thickBot="1">
      <c r="A9928" s="38" t="str">
        <f>IF($C9928="","",IFERROR(_xlfn.XLOOKUP($C9928,'1.PrepList'!$I$2:$I$1500,'1.PrepList'!$G$2:$G$1500,"")&amp;"",""))</f>
        <v/>
      </c>
      <c r="B9928" s="638" t="str">
        <f>IF($C9928="","",IFERROR(_xlfn.XLOOKUP($C9928,'1.PrepList'!$I$2:$I$1500,'1.PrepList'!$H$2:$H$1500,"")&amp;"",""))</f>
        <v/>
      </c>
      <c r="D9928" s="638" t="str">
        <f>IF($C9928="","",IFERROR(_xlfn.XLOOKUP($C9928,'1.PrepList'!$I$2:$I$1500,'1.PrepList'!$J$2:$J$1500,"")&amp;"",""))</f>
        <v/>
      </c>
      <c r="E9928" s="638" t="str">
        <f>IF($C9928="","",IFERROR(_xlfn.XLOOKUP($C9928,'1.PrepList'!$I$2:$I$1500,'1.PrepList'!$N$2:$N$1500,"")&amp;"",""))</f>
        <v/>
      </c>
      <c r="F9928" s="638" t="str">
        <f>IF($C9928="","",IFERROR(_xlfn.XLOOKUP($C9928,'1.PrepList'!$I$2:$I$1500,'1.PrepList'!$K$2:$K$1500,"")&amp;"",""))</f>
        <v/>
      </c>
      <c r="H9928" s="644" t="str">
        <f>IF($C9928="","",IFERROR(IF(_xlfn.XLOOKUP($C9928,tbl_StartedStatus[Bold ID],tbl_StartedStatus[Started])="Started","Yes",IF(_xlfn.XLOOKUP($C9928,tbl_StartedStatus[Bold ID],tbl_StartedStatus[Started])="No Show","No Show","")),""))</f>
        <v/>
      </c>
    </row>
    <row r="9929" spans="1:8" ht="15" customHeight="1" thickBot="1">
      <c r="A9929" s="38" t="str">
        <f>IF($C9929="","",IFERROR(_xlfn.XLOOKUP($C9929,'1.PrepList'!$I$2:$I$1500,'1.PrepList'!$G$2:$G$1500,"")&amp;"",""))</f>
        <v/>
      </c>
      <c r="B9929" s="638" t="str">
        <f>IF($C9929="","",IFERROR(_xlfn.XLOOKUP($C9929,'1.PrepList'!$I$2:$I$1500,'1.PrepList'!$H$2:$H$1500,"")&amp;"",""))</f>
        <v/>
      </c>
      <c r="D9929" s="638" t="str">
        <f>IF($C9929="","",IFERROR(_xlfn.XLOOKUP($C9929,'1.PrepList'!$I$2:$I$1500,'1.PrepList'!$J$2:$J$1500,"")&amp;"",""))</f>
        <v/>
      </c>
      <c r="E9929" s="638" t="str">
        <f>IF($C9929="","",IFERROR(_xlfn.XLOOKUP($C9929,'1.PrepList'!$I$2:$I$1500,'1.PrepList'!$N$2:$N$1500,"")&amp;"",""))</f>
        <v/>
      </c>
      <c r="F9929" s="638" t="str">
        <f>IF($C9929="","",IFERROR(_xlfn.XLOOKUP($C9929,'1.PrepList'!$I$2:$I$1500,'1.PrepList'!$K$2:$K$1500,"")&amp;"",""))</f>
        <v/>
      </c>
      <c r="H9929" s="644" t="str">
        <f>IF($C9929="","",IFERROR(IF(_xlfn.XLOOKUP($C9929,tbl_StartedStatus[Bold ID],tbl_StartedStatus[Started])="Started","Yes",IF(_xlfn.XLOOKUP($C9929,tbl_StartedStatus[Bold ID],tbl_StartedStatus[Started])="No Show","No Show","")),""))</f>
        <v/>
      </c>
    </row>
    <row r="9930" spans="1:8" ht="15" customHeight="1" thickBot="1">
      <c r="A9930" s="38" t="str">
        <f>IF($C9930="","",IFERROR(_xlfn.XLOOKUP($C9930,'1.PrepList'!$I$2:$I$1500,'1.PrepList'!$G$2:$G$1500,"")&amp;"",""))</f>
        <v/>
      </c>
      <c r="B9930" s="638" t="str">
        <f>IF($C9930="","",IFERROR(_xlfn.XLOOKUP($C9930,'1.PrepList'!$I$2:$I$1500,'1.PrepList'!$H$2:$H$1500,"")&amp;"",""))</f>
        <v/>
      </c>
      <c r="D9930" s="638" t="str">
        <f>IF($C9930="","",IFERROR(_xlfn.XLOOKUP($C9930,'1.PrepList'!$I$2:$I$1500,'1.PrepList'!$J$2:$J$1500,"")&amp;"",""))</f>
        <v/>
      </c>
      <c r="E9930" s="638" t="str">
        <f>IF($C9930="","",IFERROR(_xlfn.XLOOKUP($C9930,'1.PrepList'!$I$2:$I$1500,'1.PrepList'!$N$2:$N$1500,"")&amp;"",""))</f>
        <v/>
      </c>
      <c r="F9930" s="638" t="str">
        <f>IF($C9930="","",IFERROR(_xlfn.XLOOKUP($C9930,'1.PrepList'!$I$2:$I$1500,'1.PrepList'!$K$2:$K$1500,"")&amp;"",""))</f>
        <v/>
      </c>
      <c r="H9930" s="644" t="str">
        <f>IF($C9930="","",IFERROR(IF(_xlfn.XLOOKUP($C9930,tbl_StartedStatus[Bold ID],tbl_StartedStatus[Started])="Started","Yes",IF(_xlfn.XLOOKUP($C9930,tbl_StartedStatus[Bold ID],tbl_StartedStatus[Started])="No Show","No Show","")),""))</f>
        <v/>
      </c>
    </row>
    <row r="9931" spans="1:8" ht="15" customHeight="1" thickBot="1">
      <c r="A9931" s="38" t="str">
        <f>IF($C9931="","",IFERROR(_xlfn.XLOOKUP($C9931,'1.PrepList'!$I$2:$I$1500,'1.PrepList'!$G$2:$G$1500,"")&amp;"",""))</f>
        <v/>
      </c>
      <c r="B9931" s="638" t="str">
        <f>IF($C9931="","",IFERROR(_xlfn.XLOOKUP($C9931,'1.PrepList'!$I$2:$I$1500,'1.PrepList'!$H$2:$H$1500,"")&amp;"",""))</f>
        <v/>
      </c>
      <c r="D9931" s="638" t="str">
        <f>IF($C9931="","",IFERROR(_xlfn.XLOOKUP($C9931,'1.PrepList'!$I$2:$I$1500,'1.PrepList'!$J$2:$J$1500,"")&amp;"",""))</f>
        <v/>
      </c>
      <c r="E9931" s="638" t="str">
        <f>IF($C9931="","",IFERROR(_xlfn.XLOOKUP($C9931,'1.PrepList'!$I$2:$I$1500,'1.PrepList'!$N$2:$N$1500,"")&amp;"",""))</f>
        <v/>
      </c>
      <c r="F9931" s="638" t="str">
        <f>IF($C9931="","",IFERROR(_xlfn.XLOOKUP($C9931,'1.PrepList'!$I$2:$I$1500,'1.PrepList'!$K$2:$K$1500,"")&amp;"",""))</f>
        <v/>
      </c>
      <c r="H9931" s="644" t="str">
        <f>IF($C9931="","",IFERROR(IF(_xlfn.XLOOKUP($C9931,tbl_StartedStatus[Bold ID],tbl_StartedStatus[Started])="Started","Yes",IF(_xlfn.XLOOKUP($C9931,tbl_StartedStatus[Bold ID],tbl_StartedStatus[Started])="No Show","No Show","")),""))</f>
        <v/>
      </c>
    </row>
    <row r="9932" spans="1:8" ht="15" customHeight="1" thickBot="1">
      <c r="A9932" s="38" t="str">
        <f>IF($C9932="","",IFERROR(_xlfn.XLOOKUP($C9932,'1.PrepList'!$I$2:$I$1500,'1.PrepList'!$G$2:$G$1500,"")&amp;"",""))</f>
        <v/>
      </c>
      <c r="B9932" s="638" t="str">
        <f>IF($C9932="","",IFERROR(_xlfn.XLOOKUP($C9932,'1.PrepList'!$I$2:$I$1500,'1.PrepList'!$H$2:$H$1500,"")&amp;"",""))</f>
        <v/>
      </c>
      <c r="D9932" s="638" t="str">
        <f>IF($C9932="","",IFERROR(_xlfn.XLOOKUP($C9932,'1.PrepList'!$I$2:$I$1500,'1.PrepList'!$J$2:$J$1500,"")&amp;"",""))</f>
        <v/>
      </c>
      <c r="E9932" s="638" t="str">
        <f>IF($C9932="","",IFERROR(_xlfn.XLOOKUP($C9932,'1.PrepList'!$I$2:$I$1500,'1.PrepList'!$N$2:$N$1500,"")&amp;"",""))</f>
        <v/>
      </c>
      <c r="F9932" s="638" t="str">
        <f>IF($C9932="","",IFERROR(_xlfn.XLOOKUP($C9932,'1.PrepList'!$I$2:$I$1500,'1.PrepList'!$K$2:$K$1500,"")&amp;"",""))</f>
        <v/>
      </c>
      <c r="H9932" s="644" t="str">
        <f>IF($C9932="","",IFERROR(IF(_xlfn.XLOOKUP($C9932,tbl_StartedStatus[Bold ID],tbl_StartedStatus[Started])="Started","Yes",IF(_xlfn.XLOOKUP($C9932,tbl_StartedStatus[Bold ID],tbl_StartedStatus[Started])="No Show","No Show","")),""))</f>
        <v/>
      </c>
    </row>
    <row r="9933" spans="1:8" ht="15" customHeight="1" thickBot="1">
      <c r="A9933" s="38" t="str">
        <f>IF($C9933="","",IFERROR(_xlfn.XLOOKUP($C9933,'1.PrepList'!$I$2:$I$1500,'1.PrepList'!$G$2:$G$1500,"")&amp;"",""))</f>
        <v/>
      </c>
      <c r="B9933" s="638" t="str">
        <f>IF($C9933="","",IFERROR(_xlfn.XLOOKUP($C9933,'1.PrepList'!$I$2:$I$1500,'1.PrepList'!$H$2:$H$1500,"")&amp;"",""))</f>
        <v/>
      </c>
      <c r="D9933" s="638" t="str">
        <f>IF($C9933="","",IFERROR(_xlfn.XLOOKUP($C9933,'1.PrepList'!$I$2:$I$1500,'1.PrepList'!$J$2:$J$1500,"")&amp;"",""))</f>
        <v/>
      </c>
      <c r="E9933" s="638" t="str">
        <f>IF($C9933="","",IFERROR(_xlfn.XLOOKUP($C9933,'1.PrepList'!$I$2:$I$1500,'1.PrepList'!$N$2:$N$1500,"")&amp;"",""))</f>
        <v/>
      </c>
      <c r="F9933" s="638" t="str">
        <f>IF($C9933="","",IFERROR(_xlfn.XLOOKUP($C9933,'1.PrepList'!$I$2:$I$1500,'1.PrepList'!$K$2:$K$1500,"")&amp;"",""))</f>
        <v/>
      </c>
      <c r="H9933" s="644" t="str">
        <f>IF($C9933="","",IFERROR(IF(_xlfn.XLOOKUP($C9933,tbl_StartedStatus[Bold ID],tbl_StartedStatus[Started])="Started","Yes",IF(_xlfn.XLOOKUP($C9933,tbl_StartedStatus[Bold ID],tbl_StartedStatus[Started])="No Show","No Show","")),""))</f>
        <v/>
      </c>
    </row>
    <row r="9934" spans="1:8" ht="15" customHeight="1" thickBot="1">
      <c r="A9934" s="38" t="str">
        <f>IF($C9934="","",IFERROR(_xlfn.XLOOKUP($C9934,'1.PrepList'!$I$2:$I$1500,'1.PrepList'!$G$2:$G$1500,"")&amp;"",""))</f>
        <v/>
      </c>
      <c r="B9934" s="638" t="str">
        <f>IF($C9934="","",IFERROR(_xlfn.XLOOKUP($C9934,'1.PrepList'!$I$2:$I$1500,'1.PrepList'!$H$2:$H$1500,"")&amp;"",""))</f>
        <v/>
      </c>
      <c r="D9934" s="638" t="str">
        <f>IF($C9934="","",IFERROR(_xlfn.XLOOKUP($C9934,'1.PrepList'!$I$2:$I$1500,'1.PrepList'!$J$2:$J$1500,"")&amp;"",""))</f>
        <v/>
      </c>
      <c r="E9934" s="638" t="str">
        <f>IF($C9934="","",IFERROR(_xlfn.XLOOKUP($C9934,'1.PrepList'!$I$2:$I$1500,'1.PrepList'!$N$2:$N$1500,"")&amp;"",""))</f>
        <v/>
      </c>
      <c r="F9934" s="638" t="str">
        <f>IF($C9934="","",IFERROR(_xlfn.XLOOKUP($C9934,'1.PrepList'!$I$2:$I$1500,'1.PrepList'!$K$2:$K$1500,"")&amp;"",""))</f>
        <v/>
      </c>
      <c r="H9934" s="644" t="str">
        <f>IF($C9934="","",IFERROR(IF(_xlfn.XLOOKUP($C9934,tbl_StartedStatus[Bold ID],tbl_StartedStatus[Started])="Started","Yes",IF(_xlfn.XLOOKUP($C9934,tbl_StartedStatus[Bold ID],tbl_StartedStatus[Started])="No Show","No Show","")),""))</f>
        <v/>
      </c>
    </row>
    <row r="9935" spans="1:8" ht="15" customHeight="1" thickBot="1">
      <c r="A9935" s="38" t="str">
        <f>IF($C9935="","",IFERROR(_xlfn.XLOOKUP($C9935,'1.PrepList'!$I$2:$I$1500,'1.PrepList'!$G$2:$G$1500,"")&amp;"",""))</f>
        <v/>
      </c>
      <c r="B9935" s="638" t="str">
        <f>IF($C9935="","",IFERROR(_xlfn.XLOOKUP($C9935,'1.PrepList'!$I$2:$I$1500,'1.PrepList'!$H$2:$H$1500,"")&amp;"",""))</f>
        <v/>
      </c>
      <c r="D9935" s="638" t="str">
        <f>IF($C9935="","",IFERROR(_xlfn.XLOOKUP($C9935,'1.PrepList'!$I$2:$I$1500,'1.PrepList'!$J$2:$J$1500,"")&amp;"",""))</f>
        <v/>
      </c>
      <c r="E9935" s="638" t="str">
        <f>IF($C9935="","",IFERROR(_xlfn.XLOOKUP($C9935,'1.PrepList'!$I$2:$I$1500,'1.PrepList'!$N$2:$N$1500,"")&amp;"",""))</f>
        <v/>
      </c>
      <c r="F9935" s="638" t="str">
        <f>IF($C9935="","",IFERROR(_xlfn.XLOOKUP($C9935,'1.PrepList'!$I$2:$I$1500,'1.PrepList'!$K$2:$K$1500,"")&amp;"",""))</f>
        <v/>
      </c>
      <c r="H9935" s="644" t="str">
        <f>IF($C9935="","",IFERROR(IF(_xlfn.XLOOKUP($C9935,tbl_StartedStatus[Bold ID],tbl_StartedStatus[Started])="Started","Yes",IF(_xlfn.XLOOKUP($C9935,tbl_StartedStatus[Bold ID],tbl_StartedStatus[Started])="No Show","No Show","")),""))</f>
        <v/>
      </c>
    </row>
    <row r="9936" spans="1:8" ht="15" customHeight="1" thickBot="1">
      <c r="A9936" s="38" t="str">
        <f>IF($C9936="","",IFERROR(_xlfn.XLOOKUP($C9936,'1.PrepList'!$I$2:$I$1500,'1.PrepList'!$G$2:$G$1500,"")&amp;"",""))</f>
        <v/>
      </c>
      <c r="B9936" s="638" t="str">
        <f>IF($C9936="","",IFERROR(_xlfn.XLOOKUP($C9936,'1.PrepList'!$I$2:$I$1500,'1.PrepList'!$H$2:$H$1500,"")&amp;"",""))</f>
        <v/>
      </c>
      <c r="D9936" s="638" t="str">
        <f>IF($C9936="","",IFERROR(_xlfn.XLOOKUP($C9936,'1.PrepList'!$I$2:$I$1500,'1.PrepList'!$J$2:$J$1500,"")&amp;"",""))</f>
        <v/>
      </c>
      <c r="E9936" s="638" t="str">
        <f>IF($C9936="","",IFERROR(_xlfn.XLOOKUP($C9936,'1.PrepList'!$I$2:$I$1500,'1.PrepList'!$N$2:$N$1500,"")&amp;"",""))</f>
        <v/>
      </c>
      <c r="F9936" s="638" t="str">
        <f>IF($C9936="","",IFERROR(_xlfn.XLOOKUP($C9936,'1.PrepList'!$I$2:$I$1500,'1.PrepList'!$K$2:$K$1500,"")&amp;"",""))</f>
        <v/>
      </c>
      <c r="H9936" s="644" t="str">
        <f>IF($C9936="","",IFERROR(IF(_xlfn.XLOOKUP($C9936,tbl_StartedStatus[Bold ID],tbl_StartedStatus[Started])="Started","Yes",IF(_xlfn.XLOOKUP($C9936,tbl_StartedStatus[Bold ID],tbl_StartedStatus[Started])="No Show","No Show","")),""))</f>
        <v/>
      </c>
    </row>
    <row r="9937" spans="1:8" ht="15" customHeight="1" thickBot="1">
      <c r="A9937" s="38" t="str">
        <f>IF($C9937="","",IFERROR(_xlfn.XLOOKUP($C9937,'1.PrepList'!$I$2:$I$1500,'1.PrepList'!$G$2:$G$1500,"")&amp;"",""))</f>
        <v/>
      </c>
      <c r="B9937" s="638" t="str">
        <f>IF($C9937="","",IFERROR(_xlfn.XLOOKUP($C9937,'1.PrepList'!$I$2:$I$1500,'1.PrepList'!$H$2:$H$1500,"")&amp;"",""))</f>
        <v/>
      </c>
      <c r="D9937" s="638" t="str">
        <f>IF($C9937="","",IFERROR(_xlfn.XLOOKUP($C9937,'1.PrepList'!$I$2:$I$1500,'1.PrepList'!$J$2:$J$1500,"")&amp;"",""))</f>
        <v/>
      </c>
      <c r="E9937" s="638" t="str">
        <f>IF($C9937="","",IFERROR(_xlfn.XLOOKUP($C9937,'1.PrepList'!$I$2:$I$1500,'1.PrepList'!$N$2:$N$1500,"")&amp;"",""))</f>
        <v/>
      </c>
      <c r="F9937" s="638" t="str">
        <f>IF($C9937="","",IFERROR(_xlfn.XLOOKUP($C9937,'1.PrepList'!$I$2:$I$1500,'1.PrepList'!$K$2:$K$1500,"")&amp;"",""))</f>
        <v/>
      </c>
      <c r="H9937" s="644" t="str">
        <f>IF($C9937="","",IFERROR(IF(_xlfn.XLOOKUP($C9937,tbl_StartedStatus[Bold ID],tbl_StartedStatus[Started])="Started","Yes",IF(_xlfn.XLOOKUP($C9937,tbl_StartedStatus[Bold ID],tbl_StartedStatus[Started])="No Show","No Show","")),""))</f>
        <v/>
      </c>
    </row>
    <row r="9938" spans="1:8" ht="15" customHeight="1" thickBot="1">
      <c r="A9938" s="38" t="str">
        <f>IF($C9938="","",IFERROR(_xlfn.XLOOKUP($C9938,'1.PrepList'!$I$2:$I$1500,'1.PrepList'!$G$2:$G$1500,"")&amp;"",""))</f>
        <v/>
      </c>
      <c r="B9938" s="638" t="str">
        <f>IF($C9938="","",IFERROR(_xlfn.XLOOKUP($C9938,'1.PrepList'!$I$2:$I$1500,'1.PrepList'!$H$2:$H$1500,"")&amp;"",""))</f>
        <v/>
      </c>
      <c r="D9938" s="638" t="str">
        <f>IF($C9938="","",IFERROR(_xlfn.XLOOKUP($C9938,'1.PrepList'!$I$2:$I$1500,'1.PrepList'!$J$2:$J$1500,"")&amp;"",""))</f>
        <v/>
      </c>
      <c r="E9938" s="638" t="str">
        <f>IF($C9938="","",IFERROR(_xlfn.XLOOKUP($C9938,'1.PrepList'!$I$2:$I$1500,'1.PrepList'!$N$2:$N$1500,"")&amp;"",""))</f>
        <v/>
      </c>
      <c r="F9938" s="638" t="str">
        <f>IF($C9938="","",IFERROR(_xlfn.XLOOKUP($C9938,'1.PrepList'!$I$2:$I$1500,'1.PrepList'!$K$2:$K$1500,"")&amp;"",""))</f>
        <v/>
      </c>
      <c r="H9938" s="644" t="str">
        <f>IF($C9938="","",IFERROR(IF(_xlfn.XLOOKUP($C9938,tbl_StartedStatus[Bold ID],tbl_StartedStatus[Started])="Started","Yes",IF(_xlfn.XLOOKUP($C9938,tbl_StartedStatus[Bold ID],tbl_StartedStatus[Started])="No Show","No Show","")),""))</f>
        <v/>
      </c>
    </row>
    <row r="9939" spans="1:8" ht="15" customHeight="1" thickBot="1">
      <c r="A9939" s="38" t="str">
        <f>IF($C9939="","",IFERROR(_xlfn.XLOOKUP($C9939,'1.PrepList'!$I$2:$I$1500,'1.PrepList'!$G$2:$G$1500,"")&amp;"",""))</f>
        <v/>
      </c>
      <c r="B9939" s="638" t="str">
        <f>IF($C9939="","",IFERROR(_xlfn.XLOOKUP($C9939,'1.PrepList'!$I$2:$I$1500,'1.PrepList'!$H$2:$H$1500,"")&amp;"",""))</f>
        <v/>
      </c>
      <c r="D9939" s="638" t="str">
        <f>IF($C9939="","",IFERROR(_xlfn.XLOOKUP($C9939,'1.PrepList'!$I$2:$I$1500,'1.PrepList'!$J$2:$J$1500,"")&amp;"",""))</f>
        <v/>
      </c>
      <c r="E9939" s="638" t="str">
        <f>IF($C9939="","",IFERROR(_xlfn.XLOOKUP($C9939,'1.PrepList'!$I$2:$I$1500,'1.PrepList'!$N$2:$N$1500,"")&amp;"",""))</f>
        <v/>
      </c>
      <c r="F9939" s="638" t="str">
        <f>IF($C9939="","",IFERROR(_xlfn.XLOOKUP($C9939,'1.PrepList'!$I$2:$I$1500,'1.PrepList'!$K$2:$K$1500,"")&amp;"",""))</f>
        <v/>
      </c>
      <c r="H9939" s="644" t="str">
        <f>IF($C9939="","",IFERROR(IF(_xlfn.XLOOKUP($C9939,tbl_StartedStatus[Bold ID],tbl_StartedStatus[Started])="Started","Yes",IF(_xlfn.XLOOKUP($C9939,tbl_StartedStatus[Bold ID],tbl_StartedStatus[Started])="No Show","No Show","")),""))</f>
        <v/>
      </c>
    </row>
    <row r="9940" spans="1:8" ht="15" customHeight="1" thickBot="1">
      <c r="A9940" s="38" t="str">
        <f>IF($C9940="","",IFERROR(_xlfn.XLOOKUP($C9940,'1.PrepList'!$I$2:$I$1500,'1.PrepList'!$G$2:$G$1500,"")&amp;"",""))</f>
        <v/>
      </c>
      <c r="B9940" s="638" t="str">
        <f>IF($C9940="","",IFERROR(_xlfn.XLOOKUP($C9940,'1.PrepList'!$I$2:$I$1500,'1.PrepList'!$H$2:$H$1500,"")&amp;"",""))</f>
        <v/>
      </c>
      <c r="D9940" s="638" t="str">
        <f>IF($C9940="","",IFERROR(_xlfn.XLOOKUP($C9940,'1.PrepList'!$I$2:$I$1500,'1.PrepList'!$J$2:$J$1500,"")&amp;"",""))</f>
        <v/>
      </c>
      <c r="E9940" s="638" t="str">
        <f>IF($C9940="","",IFERROR(_xlfn.XLOOKUP($C9940,'1.PrepList'!$I$2:$I$1500,'1.PrepList'!$N$2:$N$1500,"")&amp;"",""))</f>
        <v/>
      </c>
      <c r="F9940" s="638" t="str">
        <f>IF($C9940="","",IFERROR(_xlfn.XLOOKUP($C9940,'1.PrepList'!$I$2:$I$1500,'1.PrepList'!$K$2:$K$1500,"")&amp;"",""))</f>
        <v/>
      </c>
      <c r="H9940" s="644" t="str">
        <f>IF($C9940="","",IFERROR(IF(_xlfn.XLOOKUP($C9940,tbl_StartedStatus[Bold ID],tbl_StartedStatus[Started])="Started","Yes",IF(_xlfn.XLOOKUP($C9940,tbl_StartedStatus[Bold ID],tbl_StartedStatus[Started])="No Show","No Show","")),""))</f>
        <v/>
      </c>
    </row>
    <row r="9941" spans="1:8" ht="15" customHeight="1" thickBot="1">
      <c r="A9941" s="38" t="str">
        <f>IF($C9941="","",IFERROR(_xlfn.XLOOKUP($C9941,'1.PrepList'!$I$2:$I$1500,'1.PrepList'!$G$2:$G$1500,"")&amp;"",""))</f>
        <v/>
      </c>
      <c r="B9941" s="638" t="str">
        <f>IF($C9941="","",IFERROR(_xlfn.XLOOKUP($C9941,'1.PrepList'!$I$2:$I$1500,'1.PrepList'!$H$2:$H$1500,"")&amp;"",""))</f>
        <v/>
      </c>
      <c r="D9941" s="638" t="str">
        <f>IF($C9941="","",IFERROR(_xlfn.XLOOKUP($C9941,'1.PrepList'!$I$2:$I$1500,'1.PrepList'!$J$2:$J$1500,"")&amp;"",""))</f>
        <v/>
      </c>
      <c r="E9941" s="638" t="str">
        <f>IF($C9941="","",IFERROR(_xlfn.XLOOKUP($C9941,'1.PrepList'!$I$2:$I$1500,'1.PrepList'!$N$2:$N$1500,"")&amp;"",""))</f>
        <v/>
      </c>
      <c r="F9941" s="638" t="str">
        <f>IF($C9941="","",IFERROR(_xlfn.XLOOKUP($C9941,'1.PrepList'!$I$2:$I$1500,'1.PrepList'!$K$2:$K$1500,"")&amp;"",""))</f>
        <v/>
      </c>
      <c r="H9941" s="644" t="str">
        <f>IF($C9941="","",IFERROR(IF(_xlfn.XLOOKUP($C9941,tbl_StartedStatus[Bold ID],tbl_StartedStatus[Started])="Started","Yes",IF(_xlfn.XLOOKUP($C9941,tbl_StartedStatus[Bold ID],tbl_StartedStatus[Started])="No Show","No Show","")),""))</f>
        <v/>
      </c>
    </row>
    <row r="9942" spans="1:8" ht="15" customHeight="1" thickBot="1">
      <c r="A9942" s="38" t="str">
        <f>IF($C9942="","",IFERROR(_xlfn.XLOOKUP($C9942,'1.PrepList'!$I$2:$I$1500,'1.PrepList'!$G$2:$G$1500,"")&amp;"",""))</f>
        <v/>
      </c>
      <c r="B9942" s="638" t="str">
        <f>IF($C9942="","",IFERROR(_xlfn.XLOOKUP($C9942,'1.PrepList'!$I$2:$I$1500,'1.PrepList'!$H$2:$H$1500,"")&amp;"",""))</f>
        <v/>
      </c>
      <c r="D9942" s="638" t="str">
        <f>IF($C9942="","",IFERROR(_xlfn.XLOOKUP($C9942,'1.PrepList'!$I$2:$I$1500,'1.PrepList'!$J$2:$J$1500,"")&amp;"",""))</f>
        <v/>
      </c>
      <c r="E9942" s="638" t="str">
        <f>IF($C9942="","",IFERROR(_xlfn.XLOOKUP($C9942,'1.PrepList'!$I$2:$I$1500,'1.PrepList'!$N$2:$N$1500,"")&amp;"",""))</f>
        <v/>
      </c>
      <c r="F9942" s="638" t="str">
        <f>IF($C9942="","",IFERROR(_xlfn.XLOOKUP($C9942,'1.PrepList'!$I$2:$I$1500,'1.PrepList'!$K$2:$K$1500,"")&amp;"",""))</f>
        <v/>
      </c>
      <c r="H9942" s="644" t="str">
        <f>IF($C9942="","",IFERROR(IF(_xlfn.XLOOKUP($C9942,tbl_StartedStatus[Bold ID],tbl_StartedStatus[Started])="Started","Yes",IF(_xlfn.XLOOKUP($C9942,tbl_StartedStatus[Bold ID],tbl_StartedStatus[Started])="No Show","No Show","")),""))</f>
        <v/>
      </c>
    </row>
    <row r="9943" spans="1:8" ht="15" customHeight="1" thickBot="1">
      <c r="A9943" s="38" t="str">
        <f>IF($C9943="","",IFERROR(_xlfn.XLOOKUP($C9943,'1.PrepList'!$I$2:$I$1500,'1.PrepList'!$G$2:$G$1500,"")&amp;"",""))</f>
        <v/>
      </c>
      <c r="B9943" s="638" t="str">
        <f>IF($C9943="","",IFERROR(_xlfn.XLOOKUP($C9943,'1.PrepList'!$I$2:$I$1500,'1.PrepList'!$H$2:$H$1500,"")&amp;"",""))</f>
        <v/>
      </c>
      <c r="D9943" s="638" t="str">
        <f>IF($C9943="","",IFERROR(_xlfn.XLOOKUP($C9943,'1.PrepList'!$I$2:$I$1500,'1.PrepList'!$J$2:$J$1500,"")&amp;"",""))</f>
        <v/>
      </c>
      <c r="E9943" s="638" t="str">
        <f>IF($C9943="","",IFERROR(_xlfn.XLOOKUP($C9943,'1.PrepList'!$I$2:$I$1500,'1.PrepList'!$N$2:$N$1500,"")&amp;"",""))</f>
        <v/>
      </c>
      <c r="F9943" s="638" t="str">
        <f>IF($C9943="","",IFERROR(_xlfn.XLOOKUP($C9943,'1.PrepList'!$I$2:$I$1500,'1.PrepList'!$K$2:$K$1500,"")&amp;"",""))</f>
        <v/>
      </c>
      <c r="H9943" s="644" t="str">
        <f>IF($C9943="","",IFERROR(IF(_xlfn.XLOOKUP($C9943,tbl_StartedStatus[Bold ID],tbl_StartedStatus[Started])="Started","Yes",IF(_xlfn.XLOOKUP($C9943,tbl_StartedStatus[Bold ID],tbl_StartedStatus[Started])="No Show","No Show","")),""))</f>
        <v/>
      </c>
    </row>
    <row r="9944" spans="1:8" ht="15" customHeight="1" thickBot="1">
      <c r="A9944" s="38" t="str">
        <f>IF($C9944="","",IFERROR(_xlfn.XLOOKUP($C9944,'1.PrepList'!$I$2:$I$1500,'1.PrepList'!$G$2:$G$1500,"")&amp;"",""))</f>
        <v/>
      </c>
      <c r="B9944" s="638" t="str">
        <f>IF($C9944="","",IFERROR(_xlfn.XLOOKUP($C9944,'1.PrepList'!$I$2:$I$1500,'1.PrepList'!$H$2:$H$1500,"")&amp;"",""))</f>
        <v/>
      </c>
      <c r="D9944" s="638" t="str">
        <f>IF($C9944="","",IFERROR(_xlfn.XLOOKUP($C9944,'1.PrepList'!$I$2:$I$1500,'1.PrepList'!$J$2:$J$1500,"")&amp;"",""))</f>
        <v/>
      </c>
      <c r="E9944" s="638" t="str">
        <f>IF($C9944="","",IFERROR(_xlfn.XLOOKUP($C9944,'1.PrepList'!$I$2:$I$1500,'1.PrepList'!$N$2:$N$1500,"")&amp;"",""))</f>
        <v/>
      </c>
      <c r="F9944" s="638" t="str">
        <f>IF($C9944="","",IFERROR(_xlfn.XLOOKUP($C9944,'1.PrepList'!$I$2:$I$1500,'1.PrepList'!$K$2:$K$1500,"")&amp;"",""))</f>
        <v/>
      </c>
      <c r="H9944" s="644" t="str">
        <f>IF($C9944="","",IFERROR(IF(_xlfn.XLOOKUP($C9944,tbl_StartedStatus[Bold ID],tbl_StartedStatus[Started])="Started","Yes",IF(_xlfn.XLOOKUP($C9944,tbl_StartedStatus[Bold ID],tbl_StartedStatus[Started])="No Show","No Show","")),""))</f>
        <v/>
      </c>
    </row>
    <row r="9945" spans="1:8" ht="15" customHeight="1" thickBot="1">
      <c r="A9945" s="38" t="str">
        <f>IF($C9945="","",IFERROR(_xlfn.XLOOKUP($C9945,'1.PrepList'!$I$2:$I$1500,'1.PrepList'!$G$2:$G$1500,"")&amp;"",""))</f>
        <v/>
      </c>
      <c r="B9945" s="638" t="str">
        <f>IF($C9945="","",IFERROR(_xlfn.XLOOKUP($C9945,'1.PrepList'!$I$2:$I$1500,'1.PrepList'!$H$2:$H$1500,"")&amp;"",""))</f>
        <v/>
      </c>
      <c r="D9945" s="638" t="str">
        <f>IF($C9945="","",IFERROR(_xlfn.XLOOKUP($C9945,'1.PrepList'!$I$2:$I$1500,'1.PrepList'!$J$2:$J$1500,"")&amp;"",""))</f>
        <v/>
      </c>
      <c r="E9945" s="638" t="str">
        <f>IF($C9945="","",IFERROR(_xlfn.XLOOKUP($C9945,'1.PrepList'!$I$2:$I$1500,'1.PrepList'!$N$2:$N$1500,"")&amp;"",""))</f>
        <v/>
      </c>
      <c r="F9945" s="638" t="str">
        <f>IF($C9945="","",IFERROR(_xlfn.XLOOKUP($C9945,'1.PrepList'!$I$2:$I$1500,'1.PrepList'!$K$2:$K$1500,"")&amp;"",""))</f>
        <v/>
      </c>
      <c r="H9945" s="644" t="str">
        <f>IF($C9945="","",IFERROR(IF(_xlfn.XLOOKUP($C9945,tbl_StartedStatus[Bold ID],tbl_StartedStatus[Started])="Started","Yes",IF(_xlfn.XLOOKUP($C9945,tbl_StartedStatus[Bold ID],tbl_StartedStatus[Started])="No Show","No Show","")),""))</f>
        <v/>
      </c>
    </row>
    <row r="9946" spans="1:8" ht="15" customHeight="1" thickBot="1">
      <c r="A9946" s="38" t="str">
        <f>IF($C9946="","",IFERROR(_xlfn.XLOOKUP($C9946,'1.PrepList'!$I$2:$I$1500,'1.PrepList'!$G$2:$G$1500,"")&amp;"",""))</f>
        <v/>
      </c>
      <c r="B9946" s="638" t="str">
        <f>IF($C9946="","",IFERROR(_xlfn.XLOOKUP($C9946,'1.PrepList'!$I$2:$I$1500,'1.PrepList'!$H$2:$H$1500,"")&amp;"",""))</f>
        <v/>
      </c>
      <c r="D9946" s="638" t="str">
        <f>IF($C9946="","",IFERROR(_xlfn.XLOOKUP($C9946,'1.PrepList'!$I$2:$I$1500,'1.PrepList'!$J$2:$J$1500,"")&amp;"",""))</f>
        <v/>
      </c>
      <c r="E9946" s="638" t="str">
        <f>IF($C9946="","",IFERROR(_xlfn.XLOOKUP($C9946,'1.PrepList'!$I$2:$I$1500,'1.PrepList'!$N$2:$N$1500,"")&amp;"",""))</f>
        <v/>
      </c>
      <c r="F9946" s="638" t="str">
        <f>IF($C9946="","",IFERROR(_xlfn.XLOOKUP($C9946,'1.PrepList'!$I$2:$I$1500,'1.PrepList'!$K$2:$K$1500,"")&amp;"",""))</f>
        <v/>
      </c>
      <c r="H9946" s="644" t="str">
        <f>IF($C9946="","",IFERROR(IF(_xlfn.XLOOKUP($C9946,tbl_StartedStatus[Bold ID],tbl_StartedStatus[Started])="Started","Yes",IF(_xlfn.XLOOKUP($C9946,tbl_StartedStatus[Bold ID],tbl_StartedStatus[Started])="No Show","No Show","")),""))</f>
        <v/>
      </c>
    </row>
    <row r="9947" spans="1:8" ht="15" customHeight="1" thickBot="1">
      <c r="A9947" s="38" t="str">
        <f>IF($C9947="","",IFERROR(_xlfn.XLOOKUP($C9947,'1.PrepList'!$I$2:$I$1500,'1.PrepList'!$G$2:$G$1500,"")&amp;"",""))</f>
        <v/>
      </c>
      <c r="B9947" s="638" t="str">
        <f>IF($C9947="","",IFERROR(_xlfn.XLOOKUP($C9947,'1.PrepList'!$I$2:$I$1500,'1.PrepList'!$H$2:$H$1500,"")&amp;"",""))</f>
        <v/>
      </c>
      <c r="D9947" s="638" t="str">
        <f>IF($C9947="","",IFERROR(_xlfn.XLOOKUP($C9947,'1.PrepList'!$I$2:$I$1500,'1.PrepList'!$J$2:$J$1500,"")&amp;"",""))</f>
        <v/>
      </c>
      <c r="E9947" s="638" t="str">
        <f>IF($C9947="","",IFERROR(_xlfn.XLOOKUP($C9947,'1.PrepList'!$I$2:$I$1500,'1.PrepList'!$N$2:$N$1500,"")&amp;"",""))</f>
        <v/>
      </c>
      <c r="F9947" s="638" t="str">
        <f>IF($C9947="","",IFERROR(_xlfn.XLOOKUP($C9947,'1.PrepList'!$I$2:$I$1500,'1.PrepList'!$K$2:$K$1500,"")&amp;"",""))</f>
        <v/>
      </c>
      <c r="H9947" s="644" t="str">
        <f>IF($C9947="","",IFERROR(IF(_xlfn.XLOOKUP($C9947,tbl_StartedStatus[Bold ID],tbl_StartedStatus[Started])="Started","Yes",IF(_xlfn.XLOOKUP($C9947,tbl_StartedStatus[Bold ID],tbl_StartedStatus[Started])="No Show","No Show","")),""))</f>
        <v/>
      </c>
    </row>
    <row r="9948" spans="1:8" ht="15" customHeight="1" thickBot="1">
      <c r="A9948" s="38" t="str">
        <f>IF($C9948="","",IFERROR(_xlfn.XLOOKUP($C9948,'1.PrepList'!$I$2:$I$1500,'1.PrepList'!$G$2:$G$1500,"")&amp;"",""))</f>
        <v/>
      </c>
      <c r="B9948" s="638" t="str">
        <f>IF($C9948="","",IFERROR(_xlfn.XLOOKUP($C9948,'1.PrepList'!$I$2:$I$1500,'1.PrepList'!$H$2:$H$1500,"")&amp;"",""))</f>
        <v/>
      </c>
      <c r="D9948" s="638" t="str">
        <f>IF($C9948="","",IFERROR(_xlfn.XLOOKUP($C9948,'1.PrepList'!$I$2:$I$1500,'1.PrepList'!$J$2:$J$1500,"")&amp;"",""))</f>
        <v/>
      </c>
      <c r="E9948" s="638" t="str">
        <f>IF($C9948="","",IFERROR(_xlfn.XLOOKUP($C9948,'1.PrepList'!$I$2:$I$1500,'1.PrepList'!$N$2:$N$1500,"")&amp;"",""))</f>
        <v/>
      </c>
      <c r="F9948" s="638" t="str">
        <f>IF($C9948="","",IFERROR(_xlfn.XLOOKUP($C9948,'1.PrepList'!$I$2:$I$1500,'1.PrepList'!$K$2:$K$1500,"")&amp;"",""))</f>
        <v/>
      </c>
      <c r="H9948" s="644" t="str">
        <f>IF($C9948="","",IFERROR(IF(_xlfn.XLOOKUP($C9948,tbl_StartedStatus[Bold ID],tbl_StartedStatus[Started])="Started","Yes",IF(_xlfn.XLOOKUP($C9948,tbl_StartedStatus[Bold ID],tbl_StartedStatus[Started])="No Show","No Show","")),""))</f>
        <v/>
      </c>
    </row>
    <row r="9949" spans="1:8" ht="15" customHeight="1" thickBot="1">
      <c r="A9949" s="38" t="str">
        <f>IF($C9949="","",IFERROR(_xlfn.XLOOKUP($C9949,'1.PrepList'!$I$2:$I$1500,'1.PrepList'!$G$2:$G$1500,"")&amp;"",""))</f>
        <v/>
      </c>
      <c r="B9949" s="638" t="str">
        <f>IF($C9949="","",IFERROR(_xlfn.XLOOKUP($C9949,'1.PrepList'!$I$2:$I$1500,'1.PrepList'!$H$2:$H$1500,"")&amp;"",""))</f>
        <v/>
      </c>
      <c r="D9949" s="638" t="str">
        <f>IF($C9949="","",IFERROR(_xlfn.XLOOKUP($C9949,'1.PrepList'!$I$2:$I$1500,'1.PrepList'!$J$2:$J$1500,"")&amp;"",""))</f>
        <v/>
      </c>
      <c r="E9949" s="638" t="str">
        <f>IF($C9949="","",IFERROR(_xlfn.XLOOKUP($C9949,'1.PrepList'!$I$2:$I$1500,'1.PrepList'!$N$2:$N$1500,"")&amp;"",""))</f>
        <v/>
      </c>
      <c r="F9949" s="638" t="str">
        <f>IF($C9949="","",IFERROR(_xlfn.XLOOKUP($C9949,'1.PrepList'!$I$2:$I$1500,'1.PrepList'!$K$2:$K$1500,"")&amp;"",""))</f>
        <v/>
      </c>
      <c r="H9949" s="644" t="str">
        <f>IF($C9949="","",IFERROR(IF(_xlfn.XLOOKUP($C9949,tbl_StartedStatus[Bold ID],tbl_StartedStatus[Started])="Started","Yes",IF(_xlfn.XLOOKUP($C9949,tbl_StartedStatus[Bold ID],tbl_StartedStatus[Started])="No Show","No Show","")),""))</f>
        <v/>
      </c>
    </row>
    <row r="9950" spans="1:8" ht="15" customHeight="1" thickBot="1">
      <c r="A9950" s="38" t="str">
        <f>IF($C9950="","",IFERROR(_xlfn.XLOOKUP($C9950,'1.PrepList'!$I$2:$I$1500,'1.PrepList'!$G$2:$G$1500,"")&amp;"",""))</f>
        <v/>
      </c>
      <c r="B9950" s="638" t="str">
        <f>IF($C9950="","",IFERROR(_xlfn.XLOOKUP($C9950,'1.PrepList'!$I$2:$I$1500,'1.PrepList'!$H$2:$H$1500,"")&amp;"",""))</f>
        <v/>
      </c>
      <c r="D9950" s="638" t="str">
        <f>IF($C9950="","",IFERROR(_xlfn.XLOOKUP($C9950,'1.PrepList'!$I$2:$I$1500,'1.PrepList'!$J$2:$J$1500,"")&amp;"",""))</f>
        <v/>
      </c>
      <c r="E9950" s="638" t="str">
        <f>IF($C9950="","",IFERROR(_xlfn.XLOOKUP($C9950,'1.PrepList'!$I$2:$I$1500,'1.PrepList'!$N$2:$N$1500,"")&amp;"",""))</f>
        <v/>
      </c>
      <c r="F9950" s="638" t="str">
        <f>IF($C9950="","",IFERROR(_xlfn.XLOOKUP($C9950,'1.PrepList'!$I$2:$I$1500,'1.PrepList'!$K$2:$K$1500,"")&amp;"",""))</f>
        <v/>
      </c>
      <c r="H9950" s="644" t="str">
        <f>IF($C9950="","",IFERROR(IF(_xlfn.XLOOKUP($C9950,tbl_StartedStatus[Bold ID],tbl_StartedStatus[Started])="Started","Yes",IF(_xlfn.XLOOKUP($C9950,tbl_StartedStatus[Bold ID],tbl_StartedStatus[Started])="No Show","No Show","")),""))</f>
        <v/>
      </c>
    </row>
    <row r="9951" spans="1:8" ht="15" customHeight="1" thickBot="1">
      <c r="A9951" s="38" t="str">
        <f>IF($C9951="","",IFERROR(_xlfn.XLOOKUP($C9951,'1.PrepList'!$I$2:$I$1500,'1.PrepList'!$G$2:$G$1500,"")&amp;"",""))</f>
        <v/>
      </c>
      <c r="B9951" s="638" t="str">
        <f>IF($C9951="","",IFERROR(_xlfn.XLOOKUP($C9951,'1.PrepList'!$I$2:$I$1500,'1.PrepList'!$H$2:$H$1500,"")&amp;"",""))</f>
        <v/>
      </c>
      <c r="D9951" s="638" t="str">
        <f>IF($C9951="","",IFERROR(_xlfn.XLOOKUP($C9951,'1.PrepList'!$I$2:$I$1500,'1.PrepList'!$J$2:$J$1500,"")&amp;"",""))</f>
        <v/>
      </c>
      <c r="E9951" s="638" t="str">
        <f>IF($C9951="","",IFERROR(_xlfn.XLOOKUP($C9951,'1.PrepList'!$I$2:$I$1500,'1.PrepList'!$N$2:$N$1500,"")&amp;"",""))</f>
        <v/>
      </c>
      <c r="F9951" s="638" t="str">
        <f>IF($C9951="","",IFERROR(_xlfn.XLOOKUP($C9951,'1.PrepList'!$I$2:$I$1500,'1.PrepList'!$K$2:$K$1500,"")&amp;"",""))</f>
        <v/>
      </c>
      <c r="H9951" s="644" t="str">
        <f>IF($C9951="","",IFERROR(IF(_xlfn.XLOOKUP($C9951,tbl_StartedStatus[Bold ID],tbl_StartedStatus[Started])="Started","Yes",IF(_xlfn.XLOOKUP($C9951,tbl_StartedStatus[Bold ID],tbl_StartedStatus[Started])="No Show","No Show","")),""))</f>
        <v/>
      </c>
    </row>
    <row r="9952" spans="1:8" ht="15" customHeight="1" thickBot="1">
      <c r="A9952" s="38" t="str">
        <f>IF($C9952="","",IFERROR(_xlfn.XLOOKUP($C9952,'1.PrepList'!$I$2:$I$1500,'1.PrepList'!$G$2:$G$1500,"")&amp;"",""))</f>
        <v/>
      </c>
      <c r="B9952" s="638" t="str">
        <f>IF($C9952="","",IFERROR(_xlfn.XLOOKUP($C9952,'1.PrepList'!$I$2:$I$1500,'1.PrepList'!$H$2:$H$1500,"")&amp;"",""))</f>
        <v/>
      </c>
      <c r="D9952" s="638" t="str">
        <f>IF($C9952="","",IFERROR(_xlfn.XLOOKUP($C9952,'1.PrepList'!$I$2:$I$1500,'1.PrepList'!$J$2:$J$1500,"")&amp;"",""))</f>
        <v/>
      </c>
      <c r="E9952" s="638" t="str">
        <f>IF($C9952="","",IFERROR(_xlfn.XLOOKUP($C9952,'1.PrepList'!$I$2:$I$1500,'1.PrepList'!$N$2:$N$1500,"")&amp;"",""))</f>
        <v/>
      </c>
      <c r="F9952" s="638" t="str">
        <f>IF($C9952="","",IFERROR(_xlfn.XLOOKUP($C9952,'1.PrepList'!$I$2:$I$1500,'1.PrepList'!$K$2:$K$1500,"")&amp;"",""))</f>
        <v/>
      </c>
      <c r="H9952" s="644" t="str">
        <f>IF($C9952="","",IFERROR(IF(_xlfn.XLOOKUP($C9952,tbl_StartedStatus[Bold ID],tbl_StartedStatus[Started])="Started","Yes",IF(_xlfn.XLOOKUP($C9952,tbl_StartedStatus[Bold ID],tbl_StartedStatus[Started])="No Show","No Show","")),""))</f>
        <v/>
      </c>
    </row>
    <row r="9953" spans="1:8" ht="15" customHeight="1" thickBot="1">
      <c r="A9953" s="38" t="str">
        <f>IF($C9953="","",IFERROR(_xlfn.XLOOKUP($C9953,'1.PrepList'!$I$2:$I$1500,'1.PrepList'!$G$2:$G$1500,"")&amp;"",""))</f>
        <v/>
      </c>
      <c r="B9953" s="638" t="str">
        <f>IF($C9953="","",IFERROR(_xlfn.XLOOKUP($C9953,'1.PrepList'!$I$2:$I$1500,'1.PrepList'!$H$2:$H$1500,"")&amp;"",""))</f>
        <v/>
      </c>
      <c r="D9953" s="638" t="str">
        <f>IF($C9953="","",IFERROR(_xlfn.XLOOKUP($C9953,'1.PrepList'!$I$2:$I$1500,'1.PrepList'!$J$2:$J$1500,"")&amp;"",""))</f>
        <v/>
      </c>
      <c r="E9953" s="638" t="str">
        <f>IF($C9953="","",IFERROR(_xlfn.XLOOKUP($C9953,'1.PrepList'!$I$2:$I$1500,'1.PrepList'!$N$2:$N$1500,"")&amp;"",""))</f>
        <v/>
      </c>
      <c r="F9953" s="638" t="str">
        <f>IF($C9953="","",IFERROR(_xlfn.XLOOKUP($C9953,'1.PrepList'!$I$2:$I$1500,'1.PrepList'!$K$2:$K$1500,"")&amp;"",""))</f>
        <v/>
      </c>
      <c r="H9953" s="644" t="str">
        <f>IF($C9953="","",IFERROR(IF(_xlfn.XLOOKUP($C9953,tbl_StartedStatus[Bold ID],tbl_StartedStatus[Started])="Started","Yes",IF(_xlfn.XLOOKUP($C9953,tbl_StartedStatus[Bold ID],tbl_StartedStatus[Started])="No Show","No Show","")),""))</f>
        <v/>
      </c>
    </row>
    <row r="9954" spans="1:8" ht="15" customHeight="1" thickBot="1">
      <c r="A9954" s="38" t="str">
        <f>IF($C9954="","",IFERROR(_xlfn.XLOOKUP($C9954,'1.PrepList'!$I$2:$I$1500,'1.PrepList'!$G$2:$G$1500,"")&amp;"",""))</f>
        <v/>
      </c>
      <c r="B9954" s="638" t="str">
        <f>IF($C9954="","",IFERROR(_xlfn.XLOOKUP($C9954,'1.PrepList'!$I$2:$I$1500,'1.PrepList'!$H$2:$H$1500,"")&amp;"",""))</f>
        <v/>
      </c>
      <c r="D9954" s="638" t="str">
        <f>IF($C9954="","",IFERROR(_xlfn.XLOOKUP($C9954,'1.PrepList'!$I$2:$I$1500,'1.PrepList'!$J$2:$J$1500,"")&amp;"",""))</f>
        <v/>
      </c>
      <c r="E9954" s="638" t="str">
        <f>IF($C9954="","",IFERROR(_xlfn.XLOOKUP($C9954,'1.PrepList'!$I$2:$I$1500,'1.PrepList'!$N$2:$N$1500,"")&amp;"",""))</f>
        <v/>
      </c>
      <c r="F9954" s="638" t="str">
        <f>IF($C9954="","",IFERROR(_xlfn.XLOOKUP($C9954,'1.PrepList'!$I$2:$I$1500,'1.PrepList'!$K$2:$K$1500,"")&amp;"",""))</f>
        <v/>
      </c>
      <c r="H9954" s="644" t="str">
        <f>IF($C9954="","",IFERROR(IF(_xlfn.XLOOKUP($C9954,tbl_StartedStatus[Bold ID],tbl_StartedStatus[Started])="Started","Yes",IF(_xlfn.XLOOKUP($C9954,tbl_StartedStatus[Bold ID],tbl_StartedStatus[Started])="No Show","No Show","")),""))</f>
        <v/>
      </c>
    </row>
    <row r="9955" spans="1:8" ht="15" customHeight="1" thickBot="1">
      <c r="A9955" s="38" t="str">
        <f>IF($C9955="","",IFERROR(_xlfn.XLOOKUP($C9955,'1.PrepList'!$I$2:$I$1500,'1.PrepList'!$G$2:$G$1500,"")&amp;"",""))</f>
        <v/>
      </c>
      <c r="B9955" s="638" t="str">
        <f>IF($C9955="","",IFERROR(_xlfn.XLOOKUP($C9955,'1.PrepList'!$I$2:$I$1500,'1.PrepList'!$H$2:$H$1500,"")&amp;"",""))</f>
        <v/>
      </c>
      <c r="D9955" s="638" t="str">
        <f>IF($C9955="","",IFERROR(_xlfn.XLOOKUP($C9955,'1.PrepList'!$I$2:$I$1500,'1.PrepList'!$J$2:$J$1500,"")&amp;"",""))</f>
        <v/>
      </c>
      <c r="E9955" s="638" t="str">
        <f>IF($C9955="","",IFERROR(_xlfn.XLOOKUP($C9955,'1.PrepList'!$I$2:$I$1500,'1.PrepList'!$N$2:$N$1500,"")&amp;"",""))</f>
        <v/>
      </c>
      <c r="F9955" s="638" t="str">
        <f>IF($C9955="","",IFERROR(_xlfn.XLOOKUP($C9955,'1.PrepList'!$I$2:$I$1500,'1.PrepList'!$K$2:$K$1500,"")&amp;"",""))</f>
        <v/>
      </c>
      <c r="H9955" s="644" t="str">
        <f>IF($C9955="","",IFERROR(IF(_xlfn.XLOOKUP($C9955,tbl_StartedStatus[Bold ID],tbl_StartedStatus[Started])="Started","Yes",IF(_xlfn.XLOOKUP($C9955,tbl_StartedStatus[Bold ID],tbl_StartedStatus[Started])="No Show","No Show","")),""))</f>
        <v/>
      </c>
    </row>
    <row r="9956" spans="1:8" ht="15" customHeight="1" thickBot="1">
      <c r="A9956" s="38" t="str">
        <f>IF($C9956="","",IFERROR(_xlfn.XLOOKUP($C9956,'1.PrepList'!$I$2:$I$1500,'1.PrepList'!$G$2:$G$1500,"")&amp;"",""))</f>
        <v/>
      </c>
      <c r="B9956" s="638" t="str">
        <f>IF($C9956="","",IFERROR(_xlfn.XLOOKUP($C9956,'1.PrepList'!$I$2:$I$1500,'1.PrepList'!$H$2:$H$1500,"")&amp;"",""))</f>
        <v/>
      </c>
      <c r="D9956" s="638" t="str">
        <f>IF($C9956="","",IFERROR(_xlfn.XLOOKUP($C9956,'1.PrepList'!$I$2:$I$1500,'1.PrepList'!$J$2:$J$1500,"")&amp;"",""))</f>
        <v/>
      </c>
      <c r="E9956" s="638" t="str">
        <f>IF($C9956="","",IFERROR(_xlfn.XLOOKUP($C9956,'1.PrepList'!$I$2:$I$1500,'1.PrepList'!$N$2:$N$1500,"")&amp;"",""))</f>
        <v/>
      </c>
      <c r="F9956" s="638" t="str">
        <f>IF($C9956="","",IFERROR(_xlfn.XLOOKUP($C9956,'1.PrepList'!$I$2:$I$1500,'1.PrepList'!$K$2:$K$1500,"")&amp;"",""))</f>
        <v/>
      </c>
      <c r="H9956" s="644" t="str">
        <f>IF($C9956="","",IFERROR(IF(_xlfn.XLOOKUP($C9956,tbl_StartedStatus[Bold ID],tbl_StartedStatus[Started])="Started","Yes",IF(_xlfn.XLOOKUP($C9956,tbl_StartedStatus[Bold ID],tbl_StartedStatus[Started])="No Show","No Show","")),""))</f>
        <v/>
      </c>
    </row>
    <row r="9957" spans="1:8" ht="15" customHeight="1" thickBot="1">
      <c r="A9957" s="38" t="str">
        <f>IF($C9957="","",IFERROR(_xlfn.XLOOKUP($C9957,'1.PrepList'!$I$2:$I$1500,'1.PrepList'!$G$2:$G$1500,"")&amp;"",""))</f>
        <v/>
      </c>
      <c r="B9957" s="638" t="str">
        <f>IF($C9957="","",IFERROR(_xlfn.XLOOKUP($C9957,'1.PrepList'!$I$2:$I$1500,'1.PrepList'!$H$2:$H$1500,"")&amp;"",""))</f>
        <v/>
      </c>
      <c r="D9957" s="638" t="str">
        <f>IF($C9957="","",IFERROR(_xlfn.XLOOKUP($C9957,'1.PrepList'!$I$2:$I$1500,'1.PrepList'!$J$2:$J$1500,"")&amp;"",""))</f>
        <v/>
      </c>
      <c r="E9957" s="638" t="str">
        <f>IF($C9957="","",IFERROR(_xlfn.XLOOKUP($C9957,'1.PrepList'!$I$2:$I$1500,'1.PrepList'!$N$2:$N$1500,"")&amp;"",""))</f>
        <v/>
      </c>
      <c r="F9957" s="638" t="str">
        <f>IF($C9957="","",IFERROR(_xlfn.XLOOKUP($C9957,'1.PrepList'!$I$2:$I$1500,'1.PrepList'!$K$2:$K$1500,"")&amp;"",""))</f>
        <v/>
      </c>
      <c r="H9957" s="644" t="str">
        <f>IF($C9957="","",IFERROR(IF(_xlfn.XLOOKUP($C9957,tbl_StartedStatus[Bold ID],tbl_StartedStatus[Started])="Started","Yes",IF(_xlfn.XLOOKUP($C9957,tbl_StartedStatus[Bold ID],tbl_StartedStatus[Started])="No Show","No Show","")),""))</f>
        <v/>
      </c>
    </row>
    <row r="9958" spans="1:8" ht="15" customHeight="1" thickBot="1">
      <c r="A9958" s="38" t="str">
        <f>IF($C9958="","",IFERROR(_xlfn.XLOOKUP($C9958,'1.PrepList'!$I$2:$I$1500,'1.PrepList'!$G$2:$G$1500,"")&amp;"",""))</f>
        <v/>
      </c>
      <c r="B9958" s="638" t="str">
        <f>IF($C9958="","",IFERROR(_xlfn.XLOOKUP($C9958,'1.PrepList'!$I$2:$I$1500,'1.PrepList'!$H$2:$H$1500,"")&amp;"",""))</f>
        <v/>
      </c>
      <c r="D9958" s="638" t="str">
        <f>IF($C9958="","",IFERROR(_xlfn.XLOOKUP($C9958,'1.PrepList'!$I$2:$I$1500,'1.PrepList'!$J$2:$J$1500,"")&amp;"",""))</f>
        <v/>
      </c>
      <c r="E9958" s="638" t="str">
        <f>IF($C9958="","",IFERROR(_xlfn.XLOOKUP($C9958,'1.PrepList'!$I$2:$I$1500,'1.PrepList'!$N$2:$N$1500,"")&amp;"",""))</f>
        <v/>
      </c>
      <c r="F9958" s="638" t="str">
        <f>IF($C9958="","",IFERROR(_xlfn.XLOOKUP($C9958,'1.PrepList'!$I$2:$I$1500,'1.PrepList'!$K$2:$K$1500,"")&amp;"",""))</f>
        <v/>
      </c>
      <c r="H9958" s="644" t="str">
        <f>IF($C9958="","",IFERROR(IF(_xlfn.XLOOKUP($C9958,tbl_StartedStatus[Bold ID],tbl_StartedStatus[Started])="Started","Yes",IF(_xlfn.XLOOKUP($C9958,tbl_StartedStatus[Bold ID],tbl_StartedStatus[Started])="No Show","No Show","")),""))</f>
        <v/>
      </c>
    </row>
    <row r="9959" spans="1:8" ht="15" customHeight="1" thickBot="1">
      <c r="A9959" s="38" t="str">
        <f>IF($C9959="","",IFERROR(_xlfn.XLOOKUP($C9959,'1.PrepList'!$I$2:$I$1500,'1.PrepList'!$G$2:$G$1500,"")&amp;"",""))</f>
        <v/>
      </c>
      <c r="B9959" s="638" t="str">
        <f>IF($C9959="","",IFERROR(_xlfn.XLOOKUP($C9959,'1.PrepList'!$I$2:$I$1500,'1.PrepList'!$H$2:$H$1500,"")&amp;"",""))</f>
        <v/>
      </c>
      <c r="D9959" s="638" t="str">
        <f>IF($C9959="","",IFERROR(_xlfn.XLOOKUP($C9959,'1.PrepList'!$I$2:$I$1500,'1.PrepList'!$J$2:$J$1500,"")&amp;"",""))</f>
        <v/>
      </c>
      <c r="E9959" s="638" t="str">
        <f>IF($C9959="","",IFERROR(_xlfn.XLOOKUP($C9959,'1.PrepList'!$I$2:$I$1500,'1.PrepList'!$N$2:$N$1500,"")&amp;"",""))</f>
        <v/>
      </c>
      <c r="F9959" s="638" t="str">
        <f>IF($C9959="","",IFERROR(_xlfn.XLOOKUP($C9959,'1.PrepList'!$I$2:$I$1500,'1.PrepList'!$K$2:$K$1500,"")&amp;"",""))</f>
        <v/>
      </c>
      <c r="H9959" s="644" t="str">
        <f>IF($C9959="","",IFERROR(IF(_xlfn.XLOOKUP($C9959,tbl_StartedStatus[Bold ID],tbl_StartedStatus[Started])="Started","Yes",IF(_xlfn.XLOOKUP($C9959,tbl_StartedStatus[Bold ID],tbl_StartedStatus[Started])="No Show","No Show","")),""))</f>
        <v/>
      </c>
    </row>
    <row r="9960" spans="1:8" ht="15" customHeight="1" thickBot="1">
      <c r="A9960" s="38" t="str">
        <f>IF($C9960="","",IFERROR(_xlfn.XLOOKUP($C9960,'1.PrepList'!$I$2:$I$1500,'1.PrepList'!$G$2:$G$1500,"")&amp;"",""))</f>
        <v/>
      </c>
      <c r="B9960" s="638" t="str">
        <f>IF($C9960="","",IFERROR(_xlfn.XLOOKUP($C9960,'1.PrepList'!$I$2:$I$1500,'1.PrepList'!$H$2:$H$1500,"")&amp;"",""))</f>
        <v/>
      </c>
      <c r="D9960" s="638" t="str">
        <f>IF($C9960="","",IFERROR(_xlfn.XLOOKUP($C9960,'1.PrepList'!$I$2:$I$1500,'1.PrepList'!$J$2:$J$1500,"")&amp;"",""))</f>
        <v/>
      </c>
      <c r="E9960" s="638" t="str">
        <f>IF($C9960="","",IFERROR(_xlfn.XLOOKUP($C9960,'1.PrepList'!$I$2:$I$1500,'1.PrepList'!$N$2:$N$1500,"")&amp;"",""))</f>
        <v/>
      </c>
      <c r="F9960" s="638" t="str">
        <f>IF($C9960="","",IFERROR(_xlfn.XLOOKUP($C9960,'1.PrepList'!$I$2:$I$1500,'1.PrepList'!$K$2:$K$1500,"")&amp;"",""))</f>
        <v/>
      </c>
      <c r="H9960" s="644" t="str">
        <f>IF($C9960="","",IFERROR(IF(_xlfn.XLOOKUP($C9960,tbl_StartedStatus[Bold ID],tbl_StartedStatus[Started])="Started","Yes",IF(_xlfn.XLOOKUP($C9960,tbl_StartedStatus[Bold ID],tbl_StartedStatus[Started])="No Show","No Show","")),""))</f>
        <v/>
      </c>
    </row>
    <row r="9961" spans="1:8" ht="15" customHeight="1" thickBot="1">
      <c r="A9961" s="38" t="str">
        <f>IF($C9961="","",IFERROR(_xlfn.XLOOKUP($C9961,'1.PrepList'!$I$2:$I$1500,'1.PrepList'!$G$2:$G$1500,"")&amp;"",""))</f>
        <v/>
      </c>
      <c r="B9961" s="638" t="str">
        <f>IF($C9961="","",IFERROR(_xlfn.XLOOKUP($C9961,'1.PrepList'!$I$2:$I$1500,'1.PrepList'!$H$2:$H$1500,"")&amp;"",""))</f>
        <v/>
      </c>
      <c r="D9961" s="638" t="str">
        <f>IF($C9961="","",IFERROR(_xlfn.XLOOKUP($C9961,'1.PrepList'!$I$2:$I$1500,'1.PrepList'!$J$2:$J$1500,"")&amp;"",""))</f>
        <v/>
      </c>
      <c r="E9961" s="638" t="str">
        <f>IF($C9961="","",IFERROR(_xlfn.XLOOKUP($C9961,'1.PrepList'!$I$2:$I$1500,'1.PrepList'!$N$2:$N$1500,"")&amp;"",""))</f>
        <v/>
      </c>
      <c r="F9961" s="638" t="str">
        <f>IF($C9961="","",IFERROR(_xlfn.XLOOKUP($C9961,'1.PrepList'!$I$2:$I$1500,'1.PrepList'!$K$2:$K$1500,"")&amp;"",""))</f>
        <v/>
      </c>
      <c r="H9961" s="644" t="str">
        <f>IF($C9961="","",IFERROR(IF(_xlfn.XLOOKUP($C9961,tbl_StartedStatus[Bold ID],tbl_StartedStatus[Started])="Started","Yes",IF(_xlfn.XLOOKUP($C9961,tbl_StartedStatus[Bold ID],tbl_StartedStatus[Started])="No Show","No Show","")),""))</f>
        <v/>
      </c>
    </row>
    <row r="9962" spans="1:8" ht="15" customHeight="1" thickBot="1">
      <c r="A9962" s="38" t="str">
        <f>IF($C9962="","",IFERROR(_xlfn.XLOOKUP($C9962,'1.PrepList'!$I$2:$I$1500,'1.PrepList'!$G$2:$G$1500,"")&amp;"",""))</f>
        <v/>
      </c>
      <c r="B9962" s="638" t="str">
        <f>IF($C9962="","",IFERROR(_xlfn.XLOOKUP($C9962,'1.PrepList'!$I$2:$I$1500,'1.PrepList'!$H$2:$H$1500,"")&amp;"",""))</f>
        <v/>
      </c>
      <c r="D9962" s="638" t="str">
        <f>IF($C9962="","",IFERROR(_xlfn.XLOOKUP($C9962,'1.PrepList'!$I$2:$I$1500,'1.PrepList'!$J$2:$J$1500,"")&amp;"",""))</f>
        <v/>
      </c>
      <c r="E9962" s="638" t="str">
        <f>IF($C9962="","",IFERROR(_xlfn.XLOOKUP($C9962,'1.PrepList'!$I$2:$I$1500,'1.PrepList'!$N$2:$N$1500,"")&amp;"",""))</f>
        <v/>
      </c>
      <c r="F9962" s="638" t="str">
        <f>IF($C9962="","",IFERROR(_xlfn.XLOOKUP($C9962,'1.PrepList'!$I$2:$I$1500,'1.PrepList'!$K$2:$K$1500,"")&amp;"",""))</f>
        <v/>
      </c>
      <c r="H9962" s="644" t="str">
        <f>IF($C9962="","",IFERROR(IF(_xlfn.XLOOKUP($C9962,tbl_StartedStatus[Bold ID],tbl_StartedStatus[Started])="Started","Yes",IF(_xlfn.XLOOKUP($C9962,tbl_StartedStatus[Bold ID],tbl_StartedStatus[Started])="No Show","No Show","")),""))</f>
        <v/>
      </c>
    </row>
    <row r="9963" spans="1:8" ht="15" customHeight="1" thickBot="1">
      <c r="A9963" s="38" t="str">
        <f>IF($C9963="","",IFERROR(_xlfn.XLOOKUP($C9963,'1.PrepList'!$I$2:$I$1500,'1.PrepList'!$G$2:$G$1500,"")&amp;"",""))</f>
        <v/>
      </c>
      <c r="B9963" s="638" t="str">
        <f>IF($C9963="","",IFERROR(_xlfn.XLOOKUP($C9963,'1.PrepList'!$I$2:$I$1500,'1.PrepList'!$H$2:$H$1500,"")&amp;"",""))</f>
        <v/>
      </c>
      <c r="D9963" s="638" t="str">
        <f>IF($C9963="","",IFERROR(_xlfn.XLOOKUP($C9963,'1.PrepList'!$I$2:$I$1500,'1.PrepList'!$J$2:$J$1500,"")&amp;"",""))</f>
        <v/>
      </c>
      <c r="E9963" s="638" t="str">
        <f>IF($C9963="","",IFERROR(_xlfn.XLOOKUP($C9963,'1.PrepList'!$I$2:$I$1500,'1.PrepList'!$N$2:$N$1500,"")&amp;"",""))</f>
        <v/>
      </c>
      <c r="F9963" s="638" t="str">
        <f>IF($C9963="","",IFERROR(_xlfn.XLOOKUP($C9963,'1.PrepList'!$I$2:$I$1500,'1.PrepList'!$K$2:$K$1500,"")&amp;"",""))</f>
        <v/>
      </c>
      <c r="H9963" s="644" t="str">
        <f>IF($C9963="","",IFERROR(IF(_xlfn.XLOOKUP($C9963,tbl_StartedStatus[Bold ID],tbl_StartedStatus[Started])="Started","Yes",IF(_xlfn.XLOOKUP($C9963,tbl_StartedStatus[Bold ID],tbl_StartedStatus[Started])="No Show","No Show","")),""))</f>
        <v/>
      </c>
    </row>
    <row r="9964" spans="1:8" ht="15" customHeight="1" thickBot="1">
      <c r="A9964" s="38" t="str">
        <f>IF($C9964="","",IFERROR(_xlfn.XLOOKUP($C9964,'1.PrepList'!$I$2:$I$1500,'1.PrepList'!$G$2:$G$1500,"")&amp;"",""))</f>
        <v/>
      </c>
      <c r="B9964" s="638" t="str">
        <f>IF($C9964="","",IFERROR(_xlfn.XLOOKUP($C9964,'1.PrepList'!$I$2:$I$1500,'1.PrepList'!$H$2:$H$1500,"")&amp;"",""))</f>
        <v/>
      </c>
      <c r="D9964" s="638" t="str">
        <f>IF($C9964="","",IFERROR(_xlfn.XLOOKUP($C9964,'1.PrepList'!$I$2:$I$1500,'1.PrepList'!$J$2:$J$1500,"")&amp;"",""))</f>
        <v/>
      </c>
      <c r="E9964" s="638" t="str">
        <f>IF($C9964="","",IFERROR(_xlfn.XLOOKUP($C9964,'1.PrepList'!$I$2:$I$1500,'1.PrepList'!$N$2:$N$1500,"")&amp;"",""))</f>
        <v/>
      </c>
      <c r="F9964" s="638" t="str">
        <f>IF($C9964="","",IFERROR(_xlfn.XLOOKUP($C9964,'1.PrepList'!$I$2:$I$1500,'1.PrepList'!$K$2:$K$1500,"")&amp;"",""))</f>
        <v/>
      </c>
      <c r="H9964" s="644" t="str">
        <f>IF($C9964="","",IFERROR(IF(_xlfn.XLOOKUP($C9964,tbl_StartedStatus[Bold ID],tbl_StartedStatus[Started])="Started","Yes",IF(_xlfn.XLOOKUP($C9964,tbl_StartedStatus[Bold ID],tbl_StartedStatus[Started])="No Show","No Show","")),""))</f>
        <v/>
      </c>
    </row>
    <row r="9965" spans="1:8" ht="15" customHeight="1" thickBot="1">
      <c r="A9965" s="38" t="str">
        <f>IF($C9965="","",IFERROR(_xlfn.XLOOKUP($C9965,'1.PrepList'!$I$2:$I$1500,'1.PrepList'!$G$2:$G$1500,"")&amp;"",""))</f>
        <v/>
      </c>
      <c r="B9965" s="638" t="str">
        <f>IF($C9965="","",IFERROR(_xlfn.XLOOKUP($C9965,'1.PrepList'!$I$2:$I$1500,'1.PrepList'!$H$2:$H$1500,"")&amp;"",""))</f>
        <v/>
      </c>
      <c r="D9965" s="638" t="str">
        <f>IF($C9965="","",IFERROR(_xlfn.XLOOKUP($C9965,'1.PrepList'!$I$2:$I$1500,'1.PrepList'!$J$2:$J$1500,"")&amp;"",""))</f>
        <v/>
      </c>
      <c r="E9965" s="638" t="str">
        <f>IF($C9965="","",IFERROR(_xlfn.XLOOKUP($C9965,'1.PrepList'!$I$2:$I$1500,'1.PrepList'!$N$2:$N$1500,"")&amp;"",""))</f>
        <v/>
      </c>
      <c r="F9965" s="638" t="str">
        <f>IF($C9965="","",IFERROR(_xlfn.XLOOKUP($C9965,'1.PrepList'!$I$2:$I$1500,'1.PrepList'!$K$2:$K$1500,"")&amp;"",""))</f>
        <v/>
      </c>
      <c r="H9965" s="644" t="str">
        <f>IF($C9965="","",IFERROR(IF(_xlfn.XLOOKUP($C9965,tbl_StartedStatus[Bold ID],tbl_StartedStatus[Started])="Started","Yes",IF(_xlfn.XLOOKUP($C9965,tbl_StartedStatus[Bold ID],tbl_StartedStatus[Started])="No Show","No Show","")),""))</f>
        <v/>
      </c>
    </row>
    <row r="9966" spans="1:8" ht="15" customHeight="1" thickBot="1">
      <c r="A9966" s="38" t="str">
        <f>IF($C9966="","",IFERROR(_xlfn.XLOOKUP($C9966,'1.PrepList'!$I$2:$I$1500,'1.PrepList'!$G$2:$G$1500,"")&amp;"",""))</f>
        <v/>
      </c>
      <c r="B9966" s="638" t="str">
        <f>IF($C9966="","",IFERROR(_xlfn.XLOOKUP($C9966,'1.PrepList'!$I$2:$I$1500,'1.PrepList'!$H$2:$H$1500,"")&amp;"",""))</f>
        <v/>
      </c>
      <c r="D9966" s="638" t="str">
        <f>IF($C9966="","",IFERROR(_xlfn.XLOOKUP($C9966,'1.PrepList'!$I$2:$I$1500,'1.PrepList'!$J$2:$J$1500,"")&amp;"",""))</f>
        <v/>
      </c>
      <c r="E9966" s="638" t="str">
        <f>IF($C9966="","",IFERROR(_xlfn.XLOOKUP($C9966,'1.PrepList'!$I$2:$I$1500,'1.PrepList'!$N$2:$N$1500,"")&amp;"",""))</f>
        <v/>
      </c>
      <c r="F9966" s="638" t="str">
        <f>IF($C9966="","",IFERROR(_xlfn.XLOOKUP($C9966,'1.PrepList'!$I$2:$I$1500,'1.PrepList'!$K$2:$K$1500,"")&amp;"",""))</f>
        <v/>
      </c>
      <c r="H9966" s="644" t="str">
        <f>IF($C9966="","",IFERROR(IF(_xlfn.XLOOKUP($C9966,tbl_StartedStatus[Bold ID],tbl_StartedStatus[Started])="Started","Yes",IF(_xlfn.XLOOKUP($C9966,tbl_StartedStatus[Bold ID],tbl_StartedStatus[Started])="No Show","No Show","")),""))</f>
        <v/>
      </c>
    </row>
    <row r="9967" spans="1:8" ht="15" customHeight="1" thickBot="1">
      <c r="A9967" s="38" t="str">
        <f>IF($C9967="","",IFERROR(_xlfn.XLOOKUP($C9967,'1.PrepList'!$I$2:$I$1500,'1.PrepList'!$G$2:$G$1500,"")&amp;"",""))</f>
        <v/>
      </c>
      <c r="B9967" s="638" t="str">
        <f>IF($C9967="","",IFERROR(_xlfn.XLOOKUP($C9967,'1.PrepList'!$I$2:$I$1500,'1.PrepList'!$H$2:$H$1500,"")&amp;"",""))</f>
        <v/>
      </c>
      <c r="D9967" s="638" t="str">
        <f>IF($C9967="","",IFERROR(_xlfn.XLOOKUP($C9967,'1.PrepList'!$I$2:$I$1500,'1.PrepList'!$J$2:$J$1500,"")&amp;"",""))</f>
        <v/>
      </c>
      <c r="E9967" s="638" t="str">
        <f>IF($C9967="","",IFERROR(_xlfn.XLOOKUP($C9967,'1.PrepList'!$I$2:$I$1500,'1.PrepList'!$N$2:$N$1500,"")&amp;"",""))</f>
        <v/>
      </c>
      <c r="F9967" s="638" t="str">
        <f>IF($C9967="","",IFERROR(_xlfn.XLOOKUP($C9967,'1.PrepList'!$I$2:$I$1500,'1.PrepList'!$K$2:$K$1500,"")&amp;"",""))</f>
        <v/>
      </c>
      <c r="H9967" s="644" t="str">
        <f>IF($C9967="","",IFERROR(IF(_xlfn.XLOOKUP($C9967,tbl_StartedStatus[Bold ID],tbl_StartedStatus[Started])="Started","Yes",IF(_xlfn.XLOOKUP($C9967,tbl_StartedStatus[Bold ID],tbl_StartedStatus[Started])="No Show","No Show","")),""))</f>
        <v/>
      </c>
    </row>
    <row r="9968" spans="1:8" ht="15" customHeight="1" thickBot="1">
      <c r="A9968" s="38" t="str">
        <f>IF($C9968="","",IFERROR(_xlfn.XLOOKUP($C9968,'1.PrepList'!$I$2:$I$1500,'1.PrepList'!$G$2:$G$1500,"")&amp;"",""))</f>
        <v/>
      </c>
      <c r="B9968" s="638" t="str">
        <f>IF($C9968="","",IFERROR(_xlfn.XLOOKUP($C9968,'1.PrepList'!$I$2:$I$1500,'1.PrepList'!$H$2:$H$1500,"")&amp;"",""))</f>
        <v/>
      </c>
      <c r="D9968" s="638" t="str">
        <f>IF($C9968="","",IFERROR(_xlfn.XLOOKUP($C9968,'1.PrepList'!$I$2:$I$1500,'1.PrepList'!$J$2:$J$1500,"")&amp;"",""))</f>
        <v/>
      </c>
      <c r="E9968" s="638" t="str">
        <f>IF($C9968="","",IFERROR(_xlfn.XLOOKUP($C9968,'1.PrepList'!$I$2:$I$1500,'1.PrepList'!$N$2:$N$1500,"")&amp;"",""))</f>
        <v/>
      </c>
      <c r="F9968" s="638" t="str">
        <f>IF($C9968="","",IFERROR(_xlfn.XLOOKUP($C9968,'1.PrepList'!$I$2:$I$1500,'1.PrepList'!$K$2:$K$1500,"")&amp;"",""))</f>
        <v/>
      </c>
      <c r="H9968" s="644" t="str">
        <f>IF($C9968="","",IFERROR(IF(_xlfn.XLOOKUP($C9968,tbl_StartedStatus[Bold ID],tbl_StartedStatus[Started])="Started","Yes",IF(_xlfn.XLOOKUP($C9968,tbl_StartedStatus[Bold ID],tbl_StartedStatus[Started])="No Show","No Show","")),""))</f>
        <v/>
      </c>
    </row>
    <row r="9969" spans="1:8" ht="15" customHeight="1" thickBot="1">
      <c r="A9969" s="38" t="str">
        <f>IF($C9969="","",IFERROR(_xlfn.XLOOKUP($C9969,'1.PrepList'!$I$2:$I$1500,'1.PrepList'!$G$2:$G$1500,"")&amp;"",""))</f>
        <v/>
      </c>
      <c r="B9969" s="638" t="str">
        <f>IF($C9969="","",IFERROR(_xlfn.XLOOKUP($C9969,'1.PrepList'!$I$2:$I$1500,'1.PrepList'!$H$2:$H$1500,"")&amp;"",""))</f>
        <v/>
      </c>
      <c r="D9969" s="638" t="str">
        <f>IF($C9969="","",IFERROR(_xlfn.XLOOKUP($C9969,'1.PrepList'!$I$2:$I$1500,'1.PrepList'!$J$2:$J$1500,"")&amp;"",""))</f>
        <v/>
      </c>
      <c r="E9969" s="638" t="str">
        <f>IF($C9969="","",IFERROR(_xlfn.XLOOKUP($C9969,'1.PrepList'!$I$2:$I$1500,'1.PrepList'!$N$2:$N$1500,"")&amp;"",""))</f>
        <v/>
      </c>
      <c r="F9969" s="638" t="str">
        <f>IF($C9969="","",IFERROR(_xlfn.XLOOKUP($C9969,'1.PrepList'!$I$2:$I$1500,'1.PrepList'!$K$2:$K$1500,"")&amp;"",""))</f>
        <v/>
      </c>
      <c r="H9969" s="644" t="str">
        <f>IF($C9969="","",IFERROR(IF(_xlfn.XLOOKUP($C9969,tbl_StartedStatus[Bold ID],tbl_StartedStatus[Started])="Started","Yes",IF(_xlfn.XLOOKUP($C9969,tbl_StartedStatus[Bold ID],tbl_StartedStatus[Started])="No Show","No Show","")),""))</f>
        <v/>
      </c>
    </row>
    <row r="9970" spans="1:8" ht="15" customHeight="1" thickBot="1">
      <c r="A9970" s="38" t="str">
        <f>IF($C9970="","",IFERROR(_xlfn.XLOOKUP($C9970,'1.PrepList'!$I$2:$I$1500,'1.PrepList'!$G$2:$G$1500,"")&amp;"",""))</f>
        <v/>
      </c>
      <c r="B9970" s="638" t="str">
        <f>IF($C9970="","",IFERROR(_xlfn.XLOOKUP($C9970,'1.PrepList'!$I$2:$I$1500,'1.PrepList'!$H$2:$H$1500,"")&amp;"",""))</f>
        <v/>
      </c>
      <c r="D9970" s="638" t="str">
        <f>IF($C9970="","",IFERROR(_xlfn.XLOOKUP($C9970,'1.PrepList'!$I$2:$I$1500,'1.PrepList'!$J$2:$J$1500,"")&amp;"",""))</f>
        <v/>
      </c>
      <c r="E9970" s="638" t="str">
        <f>IF($C9970="","",IFERROR(_xlfn.XLOOKUP($C9970,'1.PrepList'!$I$2:$I$1500,'1.PrepList'!$N$2:$N$1500,"")&amp;"",""))</f>
        <v/>
      </c>
      <c r="F9970" s="638" t="str">
        <f>IF($C9970="","",IFERROR(_xlfn.XLOOKUP($C9970,'1.PrepList'!$I$2:$I$1500,'1.PrepList'!$K$2:$K$1500,"")&amp;"",""))</f>
        <v/>
      </c>
      <c r="H9970" s="644" t="str">
        <f>IF($C9970="","",IFERROR(IF(_xlfn.XLOOKUP($C9970,tbl_StartedStatus[Bold ID],tbl_StartedStatus[Started])="Started","Yes",IF(_xlfn.XLOOKUP($C9970,tbl_StartedStatus[Bold ID],tbl_StartedStatus[Started])="No Show","No Show","")),""))</f>
        <v/>
      </c>
    </row>
    <row r="9971" spans="1:8" ht="15" customHeight="1" thickBot="1">
      <c r="A9971" s="38" t="str">
        <f>IF($C9971="","",IFERROR(_xlfn.XLOOKUP($C9971,'1.PrepList'!$I$2:$I$1500,'1.PrepList'!$G$2:$G$1500,"")&amp;"",""))</f>
        <v/>
      </c>
      <c r="B9971" s="638" t="str">
        <f>IF($C9971="","",IFERROR(_xlfn.XLOOKUP($C9971,'1.PrepList'!$I$2:$I$1500,'1.PrepList'!$H$2:$H$1500,"")&amp;"",""))</f>
        <v/>
      </c>
      <c r="D9971" s="638" t="str">
        <f>IF($C9971="","",IFERROR(_xlfn.XLOOKUP($C9971,'1.PrepList'!$I$2:$I$1500,'1.PrepList'!$J$2:$J$1500,"")&amp;"",""))</f>
        <v/>
      </c>
      <c r="E9971" s="638" t="str">
        <f>IF($C9971="","",IFERROR(_xlfn.XLOOKUP($C9971,'1.PrepList'!$I$2:$I$1500,'1.PrepList'!$N$2:$N$1500,"")&amp;"",""))</f>
        <v/>
      </c>
      <c r="F9971" s="638" t="str">
        <f>IF($C9971="","",IFERROR(_xlfn.XLOOKUP($C9971,'1.PrepList'!$I$2:$I$1500,'1.PrepList'!$K$2:$K$1500,"")&amp;"",""))</f>
        <v/>
      </c>
      <c r="H9971" s="644" t="str">
        <f>IF($C9971="","",IFERROR(IF(_xlfn.XLOOKUP($C9971,tbl_StartedStatus[Bold ID],tbl_StartedStatus[Started])="Started","Yes",IF(_xlfn.XLOOKUP($C9971,tbl_StartedStatus[Bold ID],tbl_StartedStatus[Started])="No Show","No Show","")),""))</f>
        <v/>
      </c>
    </row>
    <row r="9972" spans="1:8" ht="15" customHeight="1" thickBot="1">
      <c r="A9972" s="38" t="str">
        <f>IF($C9972="","",IFERROR(_xlfn.XLOOKUP($C9972,'1.PrepList'!$I$2:$I$1500,'1.PrepList'!$G$2:$G$1500,"")&amp;"",""))</f>
        <v/>
      </c>
      <c r="B9972" s="638" t="str">
        <f>IF($C9972="","",IFERROR(_xlfn.XLOOKUP($C9972,'1.PrepList'!$I$2:$I$1500,'1.PrepList'!$H$2:$H$1500,"")&amp;"",""))</f>
        <v/>
      </c>
      <c r="D9972" s="638" t="str">
        <f>IF($C9972="","",IFERROR(_xlfn.XLOOKUP($C9972,'1.PrepList'!$I$2:$I$1500,'1.PrepList'!$J$2:$J$1500,"")&amp;"",""))</f>
        <v/>
      </c>
      <c r="E9972" s="638" t="str">
        <f>IF($C9972="","",IFERROR(_xlfn.XLOOKUP($C9972,'1.PrepList'!$I$2:$I$1500,'1.PrepList'!$N$2:$N$1500,"")&amp;"",""))</f>
        <v/>
      </c>
      <c r="F9972" s="638" t="str">
        <f>IF($C9972="","",IFERROR(_xlfn.XLOOKUP($C9972,'1.PrepList'!$I$2:$I$1500,'1.PrepList'!$K$2:$K$1500,"")&amp;"",""))</f>
        <v/>
      </c>
      <c r="H9972" s="644" t="str">
        <f>IF($C9972="","",IFERROR(IF(_xlfn.XLOOKUP($C9972,tbl_StartedStatus[Bold ID],tbl_StartedStatus[Started])="Started","Yes",IF(_xlfn.XLOOKUP($C9972,tbl_StartedStatus[Bold ID],tbl_StartedStatus[Started])="No Show","No Show","")),""))</f>
        <v/>
      </c>
    </row>
    <row r="9973" spans="1:8" ht="15" customHeight="1" thickBot="1">
      <c r="A9973" s="38" t="str">
        <f>IF($C9973="","",IFERROR(_xlfn.XLOOKUP($C9973,'1.PrepList'!$I$2:$I$1500,'1.PrepList'!$G$2:$G$1500,"")&amp;"",""))</f>
        <v/>
      </c>
      <c r="B9973" s="638" t="str">
        <f>IF($C9973="","",IFERROR(_xlfn.XLOOKUP($C9973,'1.PrepList'!$I$2:$I$1500,'1.PrepList'!$H$2:$H$1500,"")&amp;"",""))</f>
        <v/>
      </c>
      <c r="D9973" s="638" t="str">
        <f>IF($C9973="","",IFERROR(_xlfn.XLOOKUP($C9973,'1.PrepList'!$I$2:$I$1500,'1.PrepList'!$J$2:$J$1500,"")&amp;"",""))</f>
        <v/>
      </c>
      <c r="E9973" s="638" t="str">
        <f>IF($C9973="","",IFERROR(_xlfn.XLOOKUP($C9973,'1.PrepList'!$I$2:$I$1500,'1.PrepList'!$N$2:$N$1500,"")&amp;"",""))</f>
        <v/>
      </c>
      <c r="F9973" s="638" t="str">
        <f>IF($C9973="","",IFERROR(_xlfn.XLOOKUP($C9973,'1.PrepList'!$I$2:$I$1500,'1.PrepList'!$K$2:$K$1500,"")&amp;"",""))</f>
        <v/>
      </c>
      <c r="H9973" s="644" t="str">
        <f>IF($C9973="","",IFERROR(IF(_xlfn.XLOOKUP($C9973,tbl_StartedStatus[Bold ID],tbl_StartedStatus[Started])="Started","Yes",IF(_xlfn.XLOOKUP($C9973,tbl_StartedStatus[Bold ID],tbl_StartedStatus[Started])="No Show","No Show","")),""))</f>
        <v/>
      </c>
    </row>
    <row r="9974" spans="1:8" ht="15" customHeight="1" thickBot="1">
      <c r="A9974" s="38" t="str">
        <f>IF($C9974="","",IFERROR(_xlfn.XLOOKUP($C9974,'1.PrepList'!$I$2:$I$1500,'1.PrepList'!$G$2:$G$1500,"")&amp;"",""))</f>
        <v/>
      </c>
      <c r="B9974" s="638" t="str">
        <f>IF($C9974="","",IFERROR(_xlfn.XLOOKUP($C9974,'1.PrepList'!$I$2:$I$1500,'1.PrepList'!$H$2:$H$1500,"")&amp;"",""))</f>
        <v/>
      </c>
      <c r="D9974" s="638" t="str">
        <f>IF($C9974="","",IFERROR(_xlfn.XLOOKUP($C9974,'1.PrepList'!$I$2:$I$1500,'1.PrepList'!$J$2:$J$1500,"")&amp;"",""))</f>
        <v/>
      </c>
      <c r="E9974" s="638" t="str">
        <f>IF($C9974="","",IFERROR(_xlfn.XLOOKUP($C9974,'1.PrepList'!$I$2:$I$1500,'1.PrepList'!$N$2:$N$1500,"")&amp;"",""))</f>
        <v/>
      </c>
      <c r="F9974" s="638" t="str">
        <f>IF($C9974="","",IFERROR(_xlfn.XLOOKUP($C9974,'1.PrepList'!$I$2:$I$1500,'1.PrepList'!$K$2:$K$1500,"")&amp;"",""))</f>
        <v/>
      </c>
      <c r="H9974" s="644" t="str">
        <f>IF($C9974="","",IFERROR(IF(_xlfn.XLOOKUP($C9974,tbl_StartedStatus[Bold ID],tbl_StartedStatus[Started])="Started","Yes",IF(_xlfn.XLOOKUP($C9974,tbl_StartedStatus[Bold ID],tbl_StartedStatus[Started])="No Show","No Show","")),""))</f>
        <v/>
      </c>
    </row>
    <row r="9975" spans="1:8" ht="15" customHeight="1" thickBot="1">
      <c r="A9975" s="38" t="str">
        <f>IF($C9975="","",IFERROR(_xlfn.XLOOKUP($C9975,'1.PrepList'!$I$2:$I$1500,'1.PrepList'!$G$2:$G$1500,"")&amp;"",""))</f>
        <v/>
      </c>
      <c r="B9975" s="638" t="str">
        <f>IF($C9975="","",IFERROR(_xlfn.XLOOKUP($C9975,'1.PrepList'!$I$2:$I$1500,'1.PrepList'!$H$2:$H$1500,"")&amp;"",""))</f>
        <v/>
      </c>
      <c r="D9975" s="638" t="str">
        <f>IF($C9975="","",IFERROR(_xlfn.XLOOKUP($C9975,'1.PrepList'!$I$2:$I$1500,'1.PrepList'!$J$2:$J$1500,"")&amp;"",""))</f>
        <v/>
      </c>
      <c r="E9975" s="638" t="str">
        <f>IF($C9975="","",IFERROR(_xlfn.XLOOKUP($C9975,'1.PrepList'!$I$2:$I$1500,'1.PrepList'!$N$2:$N$1500,"")&amp;"",""))</f>
        <v/>
      </c>
      <c r="F9975" s="638" t="str">
        <f>IF($C9975="","",IFERROR(_xlfn.XLOOKUP($C9975,'1.PrepList'!$I$2:$I$1500,'1.PrepList'!$K$2:$K$1500,"")&amp;"",""))</f>
        <v/>
      </c>
      <c r="H9975" s="644" t="str">
        <f>IF($C9975="","",IFERROR(IF(_xlfn.XLOOKUP($C9975,tbl_StartedStatus[Bold ID],tbl_StartedStatus[Started])="Started","Yes",IF(_xlfn.XLOOKUP($C9975,tbl_StartedStatus[Bold ID],tbl_StartedStatus[Started])="No Show","No Show","")),""))</f>
        <v/>
      </c>
    </row>
    <row r="9976" spans="1:8" ht="15" customHeight="1" thickBot="1">
      <c r="A9976" s="38" t="str">
        <f>IF($C9976="","",IFERROR(_xlfn.XLOOKUP($C9976,'1.PrepList'!$I$2:$I$1500,'1.PrepList'!$G$2:$G$1500,"")&amp;"",""))</f>
        <v/>
      </c>
      <c r="B9976" s="638" t="str">
        <f>IF($C9976="","",IFERROR(_xlfn.XLOOKUP($C9976,'1.PrepList'!$I$2:$I$1500,'1.PrepList'!$H$2:$H$1500,"")&amp;"",""))</f>
        <v/>
      </c>
      <c r="D9976" s="638" t="str">
        <f>IF($C9976="","",IFERROR(_xlfn.XLOOKUP($C9976,'1.PrepList'!$I$2:$I$1500,'1.PrepList'!$J$2:$J$1500,"")&amp;"",""))</f>
        <v/>
      </c>
      <c r="E9976" s="638" t="str">
        <f>IF($C9976="","",IFERROR(_xlfn.XLOOKUP($C9976,'1.PrepList'!$I$2:$I$1500,'1.PrepList'!$N$2:$N$1500,"")&amp;"",""))</f>
        <v/>
      </c>
      <c r="F9976" s="638" t="str">
        <f>IF($C9976="","",IFERROR(_xlfn.XLOOKUP($C9976,'1.PrepList'!$I$2:$I$1500,'1.PrepList'!$K$2:$K$1500,"")&amp;"",""))</f>
        <v/>
      </c>
      <c r="H9976" s="644" t="str">
        <f>IF($C9976="","",IFERROR(IF(_xlfn.XLOOKUP($C9976,tbl_StartedStatus[Bold ID],tbl_StartedStatus[Started])="Started","Yes",IF(_xlfn.XLOOKUP($C9976,tbl_StartedStatus[Bold ID],tbl_StartedStatus[Started])="No Show","No Show","")),""))</f>
        <v/>
      </c>
    </row>
    <row r="9977" spans="1:8" ht="15" customHeight="1" thickBot="1">
      <c r="A9977" s="38" t="str">
        <f>IF($C9977="","",IFERROR(_xlfn.XLOOKUP($C9977,'1.PrepList'!$I$2:$I$1500,'1.PrepList'!$G$2:$G$1500,"")&amp;"",""))</f>
        <v/>
      </c>
      <c r="B9977" s="638" t="str">
        <f>IF($C9977="","",IFERROR(_xlfn.XLOOKUP($C9977,'1.PrepList'!$I$2:$I$1500,'1.PrepList'!$H$2:$H$1500,"")&amp;"",""))</f>
        <v/>
      </c>
      <c r="D9977" s="638" t="str">
        <f>IF($C9977="","",IFERROR(_xlfn.XLOOKUP($C9977,'1.PrepList'!$I$2:$I$1500,'1.PrepList'!$J$2:$J$1500,"")&amp;"",""))</f>
        <v/>
      </c>
      <c r="E9977" s="638" t="str">
        <f>IF($C9977="","",IFERROR(_xlfn.XLOOKUP($C9977,'1.PrepList'!$I$2:$I$1500,'1.PrepList'!$N$2:$N$1500,"")&amp;"",""))</f>
        <v/>
      </c>
      <c r="F9977" s="638" t="str">
        <f>IF($C9977="","",IFERROR(_xlfn.XLOOKUP($C9977,'1.PrepList'!$I$2:$I$1500,'1.PrepList'!$K$2:$K$1500,"")&amp;"",""))</f>
        <v/>
      </c>
      <c r="H9977" s="644" t="str">
        <f>IF($C9977="","",IFERROR(IF(_xlfn.XLOOKUP($C9977,tbl_StartedStatus[Bold ID],tbl_StartedStatus[Started])="Started","Yes",IF(_xlfn.XLOOKUP($C9977,tbl_StartedStatus[Bold ID],tbl_StartedStatus[Started])="No Show","No Show","")),""))</f>
        <v/>
      </c>
    </row>
    <row r="9978" spans="1:8" ht="15" customHeight="1" thickBot="1">
      <c r="A9978" s="38" t="str">
        <f>IF($C9978="","",IFERROR(_xlfn.XLOOKUP($C9978,'1.PrepList'!$I$2:$I$1500,'1.PrepList'!$G$2:$G$1500,"")&amp;"",""))</f>
        <v/>
      </c>
      <c r="B9978" s="638" t="str">
        <f>IF($C9978="","",IFERROR(_xlfn.XLOOKUP($C9978,'1.PrepList'!$I$2:$I$1500,'1.PrepList'!$H$2:$H$1500,"")&amp;"",""))</f>
        <v/>
      </c>
      <c r="D9978" s="638" t="str">
        <f>IF($C9978="","",IFERROR(_xlfn.XLOOKUP($C9978,'1.PrepList'!$I$2:$I$1500,'1.PrepList'!$J$2:$J$1500,"")&amp;"",""))</f>
        <v/>
      </c>
      <c r="E9978" s="638" t="str">
        <f>IF($C9978="","",IFERROR(_xlfn.XLOOKUP($C9978,'1.PrepList'!$I$2:$I$1500,'1.PrepList'!$N$2:$N$1500,"")&amp;"",""))</f>
        <v/>
      </c>
      <c r="F9978" s="638" t="str">
        <f>IF($C9978="","",IFERROR(_xlfn.XLOOKUP($C9978,'1.PrepList'!$I$2:$I$1500,'1.PrepList'!$K$2:$K$1500,"")&amp;"",""))</f>
        <v/>
      </c>
      <c r="H9978" s="644" t="str">
        <f>IF($C9978="","",IFERROR(IF(_xlfn.XLOOKUP($C9978,tbl_StartedStatus[Bold ID],tbl_StartedStatus[Started])="Started","Yes",IF(_xlfn.XLOOKUP($C9978,tbl_StartedStatus[Bold ID],tbl_StartedStatus[Started])="No Show","No Show","")),""))</f>
        <v/>
      </c>
    </row>
    <row r="9979" spans="1:8" ht="15" customHeight="1" thickBot="1">
      <c r="A9979" s="38" t="str">
        <f>IF($C9979="","",IFERROR(_xlfn.XLOOKUP($C9979,'1.PrepList'!$I$2:$I$1500,'1.PrepList'!$G$2:$G$1500,"")&amp;"",""))</f>
        <v/>
      </c>
      <c r="B9979" s="638" t="str">
        <f>IF($C9979="","",IFERROR(_xlfn.XLOOKUP($C9979,'1.PrepList'!$I$2:$I$1500,'1.PrepList'!$H$2:$H$1500,"")&amp;"",""))</f>
        <v/>
      </c>
      <c r="D9979" s="638" t="str">
        <f>IF($C9979="","",IFERROR(_xlfn.XLOOKUP($C9979,'1.PrepList'!$I$2:$I$1500,'1.PrepList'!$J$2:$J$1500,"")&amp;"",""))</f>
        <v/>
      </c>
      <c r="E9979" s="638" t="str">
        <f>IF($C9979="","",IFERROR(_xlfn.XLOOKUP($C9979,'1.PrepList'!$I$2:$I$1500,'1.PrepList'!$N$2:$N$1500,"")&amp;"",""))</f>
        <v/>
      </c>
      <c r="F9979" s="638" t="str">
        <f>IF($C9979="","",IFERROR(_xlfn.XLOOKUP($C9979,'1.PrepList'!$I$2:$I$1500,'1.PrepList'!$K$2:$K$1500,"")&amp;"",""))</f>
        <v/>
      </c>
      <c r="H9979" s="644" t="str">
        <f>IF($C9979="","",IFERROR(IF(_xlfn.XLOOKUP($C9979,tbl_StartedStatus[Bold ID],tbl_StartedStatus[Started])="Started","Yes",IF(_xlfn.XLOOKUP($C9979,tbl_StartedStatus[Bold ID],tbl_StartedStatus[Started])="No Show","No Show","")),""))</f>
        <v/>
      </c>
    </row>
    <row r="9980" spans="1:8" ht="15" customHeight="1" thickBot="1">
      <c r="A9980" s="38" t="str">
        <f>IF($C9980="","",IFERROR(_xlfn.XLOOKUP($C9980,'1.PrepList'!$I$2:$I$1500,'1.PrepList'!$G$2:$G$1500,"")&amp;"",""))</f>
        <v/>
      </c>
      <c r="B9980" s="638" t="str">
        <f>IF($C9980="","",IFERROR(_xlfn.XLOOKUP($C9980,'1.PrepList'!$I$2:$I$1500,'1.PrepList'!$H$2:$H$1500,"")&amp;"",""))</f>
        <v/>
      </c>
      <c r="D9980" s="638" t="str">
        <f>IF($C9980="","",IFERROR(_xlfn.XLOOKUP($C9980,'1.PrepList'!$I$2:$I$1500,'1.PrepList'!$J$2:$J$1500,"")&amp;"",""))</f>
        <v/>
      </c>
      <c r="E9980" s="638" t="str">
        <f>IF($C9980="","",IFERROR(_xlfn.XLOOKUP($C9980,'1.PrepList'!$I$2:$I$1500,'1.PrepList'!$N$2:$N$1500,"")&amp;"",""))</f>
        <v/>
      </c>
      <c r="F9980" s="638" t="str">
        <f>IF($C9980="","",IFERROR(_xlfn.XLOOKUP($C9980,'1.PrepList'!$I$2:$I$1500,'1.PrepList'!$K$2:$K$1500,"")&amp;"",""))</f>
        <v/>
      </c>
      <c r="H9980" s="644" t="str">
        <f>IF($C9980="","",IFERROR(IF(_xlfn.XLOOKUP($C9980,tbl_StartedStatus[Bold ID],tbl_StartedStatus[Started])="Started","Yes",IF(_xlfn.XLOOKUP($C9980,tbl_StartedStatus[Bold ID],tbl_StartedStatus[Started])="No Show","No Show","")),""))</f>
        <v/>
      </c>
    </row>
    <row r="9981" spans="1:8" ht="15" customHeight="1" thickBot="1">
      <c r="A9981" s="38" t="str">
        <f>IF($C9981="","",IFERROR(_xlfn.XLOOKUP($C9981,'1.PrepList'!$I$2:$I$1500,'1.PrepList'!$G$2:$G$1500,"")&amp;"",""))</f>
        <v/>
      </c>
      <c r="B9981" s="638" t="str">
        <f>IF($C9981="","",IFERROR(_xlfn.XLOOKUP($C9981,'1.PrepList'!$I$2:$I$1500,'1.PrepList'!$H$2:$H$1500,"")&amp;"",""))</f>
        <v/>
      </c>
      <c r="D9981" s="638" t="str">
        <f>IF($C9981="","",IFERROR(_xlfn.XLOOKUP($C9981,'1.PrepList'!$I$2:$I$1500,'1.PrepList'!$J$2:$J$1500,"")&amp;"",""))</f>
        <v/>
      </c>
      <c r="E9981" s="638" t="str">
        <f>IF($C9981="","",IFERROR(_xlfn.XLOOKUP($C9981,'1.PrepList'!$I$2:$I$1500,'1.PrepList'!$N$2:$N$1500,"")&amp;"",""))</f>
        <v/>
      </c>
      <c r="F9981" s="638" t="str">
        <f>IF($C9981="","",IFERROR(_xlfn.XLOOKUP($C9981,'1.PrepList'!$I$2:$I$1500,'1.PrepList'!$K$2:$K$1500,"")&amp;"",""))</f>
        <v/>
      </c>
      <c r="H9981" s="644" t="str">
        <f>IF($C9981="","",IFERROR(IF(_xlfn.XLOOKUP($C9981,tbl_StartedStatus[Bold ID],tbl_StartedStatus[Started])="Started","Yes",IF(_xlfn.XLOOKUP($C9981,tbl_StartedStatus[Bold ID],tbl_StartedStatus[Started])="No Show","No Show","")),""))</f>
        <v/>
      </c>
    </row>
    <row r="9982" spans="1:8" ht="15" customHeight="1" thickBot="1">
      <c r="A9982" s="38" t="str">
        <f>IF($C9982="","",IFERROR(_xlfn.XLOOKUP($C9982,'1.PrepList'!$I$2:$I$1500,'1.PrepList'!$G$2:$G$1500,"")&amp;"",""))</f>
        <v/>
      </c>
      <c r="B9982" s="638" t="str">
        <f>IF($C9982="","",IFERROR(_xlfn.XLOOKUP($C9982,'1.PrepList'!$I$2:$I$1500,'1.PrepList'!$H$2:$H$1500,"")&amp;"",""))</f>
        <v/>
      </c>
      <c r="D9982" s="638" t="str">
        <f>IF($C9982="","",IFERROR(_xlfn.XLOOKUP($C9982,'1.PrepList'!$I$2:$I$1500,'1.PrepList'!$J$2:$J$1500,"")&amp;"",""))</f>
        <v/>
      </c>
      <c r="E9982" s="638" t="str">
        <f>IF($C9982="","",IFERROR(_xlfn.XLOOKUP($C9982,'1.PrepList'!$I$2:$I$1500,'1.PrepList'!$N$2:$N$1500,"")&amp;"",""))</f>
        <v/>
      </c>
      <c r="F9982" s="638" t="str">
        <f>IF($C9982="","",IFERROR(_xlfn.XLOOKUP($C9982,'1.PrepList'!$I$2:$I$1500,'1.PrepList'!$K$2:$K$1500,"")&amp;"",""))</f>
        <v/>
      </c>
      <c r="H9982" s="644" t="str">
        <f>IF($C9982="","",IFERROR(IF(_xlfn.XLOOKUP($C9982,tbl_StartedStatus[Bold ID],tbl_StartedStatus[Started])="Started","Yes",IF(_xlfn.XLOOKUP($C9982,tbl_StartedStatus[Bold ID],tbl_StartedStatus[Started])="No Show","No Show","")),""))</f>
        <v/>
      </c>
    </row>
    <row r="9983" spans="1:8" ht="15" customHeight="1" thickBot="1">
      <c r="A9983" s="38" t="str">
        <f>IF($C9983="","",IFERROR(_xlfn.XLOOKUP($C9983,'1.PrepList'!$I$2:$I$1500,'1.PrepList'!$G$2:$G$1500,"")&amp;"",""))</f>
        <v/>
      </c>
      <c r="B9983" s="638" t="str">
        <f>IF($C9983="","",IFERROR(_xlfn.XLOOKUP($C9983,'1.PrepList'!$I$2:$I$1500,'1.PrepList'!$H$2:$H$1500,"")&amp;"",""))</f>
        <v/>
      </c>
      <c r="D9983" s="638" t="str">
        <f>IF($C9983="","",IFERROR(_xlfn.XLOOKUP($C9983,'1.PrepList'!$I$2:$I$1500,'1.PrepList'!$J$2:$J$1500,"")&amp;"",""))</f>
        <v/>
      </c>
      <c r="E9983" s="638" t="str">
        <f>IF($C9983="","",IFERROR(_xlfn.XLOOKUP($C9983,'1.PrepList'!$I$2:$I$1500,'1.PrepList'!$N$2:$N$1500,"")&amp;"",""))</f>
        <v/>
      </c>
      <c r="F9983" s="638" t="str">
        <f>IF($C9983="","",IFERROR(_xlfn.XLOOKUP($C9983,'1.PrepList'!$I$2:$I$1500,'1.PrepList'!$K$2:$K$1500,"")&amp;"",""))</f>
        <v/>
      </c>
      <c r="H9983" s="644" t="str">
        <f>IF($C9983="","",IFERROR(IF(_xlfn.XLOOKUP($C9983,tbl_StartedStatus[Bold ID],tbl_StartedStatus[Started])="Started","Yes",IF(_xlfn.XLOOKUP($C9983,tbl_StartedStatus[Bold ID],tbl_StartedStatus[Started])="No Show","No Show","")),""))</f>
        <v/>
      </c>
    </row>
    <row r="9984" spans="1:8" ht="15" customHeight="1" thickBot="1">
      <c r="A9984" s="38" t="str">
        <f>IF($C9984="","",IFERROR(_xlfn.XLOOKUP($C9984,'1.PrepList'!$I$2:$I$1500,'1.PrepList'!$G$2:$G$1500,"")&amp;"",""))</f>
        <v/>
      </c>
      <c r="B9984" s="638" t="str">
        <f>IF($C9984="","",IFERROR(_xlfn.XLOOKUP($C9984,'1.PrepList'!$I$2:$I$1500,'1.PrepList'!$H$2:$H$1500,"")&amp;"",""))</f>
        <v/>
      </c>
      <c r="D9984" s="638" t="str">
        <f>IF($C9984="","",IFERROR(_xlfn.XLOOKUP($C9984,'1.PrepList'!$I$2:$I$1500,'1.PrepList'!$J$2:$J$1500,"")&amp;"",""))</f>
        <v/>
      </c>
      <c r="E9984" s="638" t="str">
        <f>IF($C9984="","",IFERROR(_xlfn.XLOOKUP($C9984,'1.PrepList'!$I$2:$I$1500,'1.PrepList'!$N$2:$N$1500,"")&amp;"",""))</f>
        <v/>
      </c>
      <c r="F9984" s="638" t="str">
        <f>IF($C9984="","",IFERROR(_xlfn.XLOOKUP($C9984,'1.PrepList'!$I$2:$I$1500,'1.PrepList'!$K$2:$K$1500,"")&amp;"",""))</f>
        <v/>
      </c>
      <c r="H9984" s="644" t="str">
        <f>IF($C9984="","",IFERROR(IF(_xlfn.XLOOKUP($C9984,tbl_StartedStatus[Bold ID],tbl_StartedStatus[Started])="Started","Yes",IF(_xlfn.XLOOKUP($C9984,tbl_StartedStatus[Bold ID],tbl_StartedStatus[Started])="No Show","No Show","")),""))</f>
        <v/>
      </c>
    </row>
    <row r="9985" spans="1:8" ht="15" customHeight="1" thickBot="1">
      <c r="A9985" s="38" t="str">
        <f>IF($C9985="","",IFERROR(_xlfn.XLOOKUP($C9985,'1.PrepList'!$I$2:$I$1500,'1.PrepList'!$G$2:$G$1500,"")&amp;"",""))</f>
        <v/>
      </c>
      <c r="B9985" s="638" t="str">
        <f>IF($C9985="","",IFERROR(_xlfn.XLOOKUP($C9985,'1.PrepList'!$I$2:$I$1500,'1.PrepList'!$H$2:$H$1500,"")&amp;"",""))</f>
        <v/>
      </c>
      <c r="D9985" s="638" t="str">
        <f>IF($C9985="","",IFERROR(_xlfn.XLOOKUP($C9985,'1.PrepList'!$I$2:$I$1500,'1.PrepList'!$J$2:$J$1500,"")&amp;"",""))</f>
        <v/>
      </c>
      <c r="E9985" s="638" t="str">
        <f>IF($C9985="","",IFERROR(_xlfn.XLOOKUP($C9985,'1.PrepList'!$I$2:$I$1500,'1.PrepList'!$N$2:$N$1500,"")&amp;"",""))</f>
        <v/>
      </c>
      <c r="F9985" s="638" t="str">
        <f>IF($C9985="","",IFERROR(_xlfn.XLOOKUP($C9985,'1.PrepList'!$I$2:$I$1500,'1.PrepList'!$K$2:$K$1500,"")&amp;"",""))</f>
        <v/>
      </c>
      <c r="H9985" s="644" t="str">
        <f>IF($C9985="","",IFERROR(IF(_xlfn.XLOOKUP($C9985,tbl_StartedStatus[Bold ID],tbl_StartedStatus[Started])="Started","Yes",IF(_xlfn.XLOOKUP($C9985,tbl_StartedStatus[Bold ID],tbl_StartedStatus[Started])="No Show","No Show","")),""))</f>
        <v/>
      </c>
    </row>
    <row r="9986" spans="1:8" ht="15" customHeight="1" thickBot="1">
      <c r="A9986" s="38" t="str">
        <f>IF($C9986="","",IFERROR(_xlfn.XLOOKUP($C9986,'1.PrepList'!$I$2:$I$1500,'1.PrepList'!$G$2:$G$1500,"")&amp;"",""))</f>
        <v/>
      </c>
      <c r="B9986" s="638" t="str">
        <f>IF($C9986="","",IFERROR(_xlfn.XLOOKUP($C9986,'1.PrepList'!$I$2:$I$1500,'1.PrepList'!$H$2:$H$1500,"")&amp;"",""))</f>
        <v/>
      </c>
      <c r="D9986" s="638" t="str">
        <f>IF($C9986="","",IFERROR(_xlfn.XLOOKUP($C9986,'1.PrepList'!$I$2:$I$1500,'1.PrepList'!$J$2:$J$1500,"")&amp;"",""))</f>
        <v/>
      </c>
      <c r="E9986" s="638" t="str">
        <f>IF($C9986="","",IFERROR(_xlfn.XLOOKUP($C9986,'1.PrepList'!$I$2:$I$1500,'1.PrepList'!$N$2:$N$1500,"")&amp;"",""))</f>
        <v/>
      </c>
      <c r="F9986" s="638" t="str">
        <f>IF($C9986="","",IFERROR(_xlfn.XLOOKUP($C9986,'1.PrepList'!$I$2:$I$1500,'1.PrepList'!$K$2:$K$1500,"")&amp;"",""))</f>
        <v/>
      </c>
      <c r="H9986" s="644" t="str">
        <f>IF($C9986="","",IFERROR(IF(_xlfn.XLOOKUP($C9986,tbl_StartedStatus[Bold ID],tbl_StartedStatus[Started])="Started","Yes",IF(_xlfn.XLOOKUP($C9986,tbl_StartedStatus[Bold ID],tbl_StartedStatus[Started])="No Show","No Show","")),""))</f>
        <v/>
      </c>
    </row>
    <row r="9987" spans="1:8" ht="15" customHeight="1" thickBot="1">
      <c r="A9987" s="38" t="str">
        <f>IF($C9987="","",IFERROR(_xlfn.XLOOKUP($C9987,'1.PrepList'!$I$2:$I$1500,'1.PrepList'!$G$2:$G$1500,"")&amp;"",""))</f>
        <v/>
      </c>
      <c r="B9987" s="638" t="str">
        <f>IF($C9987="","",IFERROR(_xlfn.XLOOKUP($C9987,'1.PrepList'!$I$2:$I$1500,'1.PrepList'!$H$2:$H$1500,"")&amp;"",""))</f>
        <v/>
      </c>
      <c r="D9987" s="638" t="str">
        <f>IF($C9987="","",IFERROR(_xlfn.XLOOKUP($C9987,'1.PrepList'!$I$2:$I$1500,'1.PrepList'!$J$2:$J$1500,"")&amp;"",""))</f>
        <v/>
      </c>
      <c r="E9987" s="638" t="str">
        <f>IF($C9987="","",IFERROR(_xlfn.XLOOKUP($C9987,'1.PrepList'!$I$2:$I$1500,'1.PrepList'!$N$2:$N$1500,"")&amp;"",""))</f>
        <v/>
      </c>
      <c r="F9987" s="638" t="str">
        <f>IF($C9987="","",IFERROR(_xlfn.XLOOKUP($C9987,'1.PrepList'!$I$2:$I$1500,'1.PrepList'!$K$2:$K$1500,"")&amp;"",""))</f>
        <v/>
      </c>
      <c r="H9987" s="644" t="str">
        <f>IF($C9987="","",IFERROR(IF(_xlfn.XLOOKUP($C9987,tbl_StartedStatus[Bold ID],tbl_StartedStatus[Started])="Started","Yes",IF(_xlfn.XLOOKUP($C9987,tbl_StartedStatus[Bold ID],tbl_StartedStatus[Started])="No Show","No Show","")),""))</f>
        <v/>
      </c>
    </row>
    <row r="9988" spans="1:8" ht="15" customHeight="1" thickBot="1">
      <c r="A9988" s="38" t="str">
        <f>IF($C9988="","",IFERROR(_xlfn.XLOOKUP($C9988,'1.PrepList'!$I$2:$I$1500,'1.PrepList'!$G$2:$G$1500,"")&amp;"",""))</f>
        <v/>
      </c>
      <c r="B9988" s="638" t="str">
        <f>IF($C9988="","",IFERROR(_xlfn.XLOOKUP($C9988,'1.PrepList'!$I$2:$I$1500,'1.PrepList'!$H$2:$H$1500,"")&amp;"",""))</f>
        <v/>
      </c>
      <c r="D9988" s="638" t="str">
        <f>IF($C9988="","",IFERROR(_xlfn.XLOOKUP($C9988,'1.PrepList'!$I$2:$I$1500,'1.PrepList'!$J$2:$J$1500,"")&amp;"",""))</f>
        <v/>
      </c>
      <c r="E9988" s="638" t="str">
        <f>IF($C9988="","",IFERROR(_xlfn.XLOOKUP($C9988,'1.PrepList'!$I$2:$I$1500,'1.PrepList'!$N$2:$N$1500,"")&amp;"",""))</f>
        <v/>
      </c>
      <c r="F9988" s="638" t="str">
        <f>IF($C9988="","",IFERROR(_xlfn.XLOOKUP($C9988,'1.PrepList'!$I$2:$I$1500,'1.PrepList'!$K$2:$K$1500,"")&amp;"",""))</f>
        <v/>
      </c>
      <c r="H9988" s="644" t="str">
        <f>IF($C9988="","",IFERROR(IF(_xlfn.XLOOKUP($C9988,tbl_StartedStatus[Bold ID],tbl_StartedStatus[Started])="Started","Yes",IF(_xlfn.XLOOKUP($C9988,tbl_StartedStatus[Bold ID],tbl_StartedStatus[Started])="No Show","No Show","")),""))</f>
        <v/>
      </c>
    </row>
    <row r="9989" spans="1:8" ht="15" customHeight="1" thickBot="1">
      <c r="A9989" s="38" t="str">
        <f>IF($C9989="","",IFERROR(_xlfn.XLOOKUP($C9989,'1.PrepList'!$I$2:$I$1500,'1.PrepList'!$G$2:$G$1500,"")&amp;"",""))</f>
        <v/>
      </c>
      <c r="B9989" s="638" t="str">
        <f>IF($C9989="","",IFERROR(_xlfn.XLOOKUP($C9989,'1.PrepList'!$I$2:$I$1500,'1.PrepList'!$H$2:$H$1500,"")&amp;"",""))</f>
        <v/>
      </c>
      <c r="D9989" s="638" t="str">
        <f>IF($C9989="","",IFERROR(_xlfn.XLOOKUP($C9989,'1.PrepList'!$I$2:$I$1500,'1.PrepList'!$J$2:$J$1500,"")&amp;"",""))</f>
        <v/>
      </c>
      <c r="E9989" s="638" t="str">
        <f>IF($C9989="","",IFERROR(_xlfn.XLOOKUP($C9989,'1.PrepList'!$I$2:$I$1500,'1.PrepList'!$N$2:$N$1500,"")&amp;"",""))</f>
        <v/>
      </c>
      <c r="F9989" s="638" t="str">
        <f>IF($C9989="","",IFERROR(_xlfn.XLOOKUP($C9989,'1.PrepList'!$I$2:$I$1500,'1.PrepList'!$K$2:$K$1500,"")&amp;"",""))</f>
        <v/>
      </c>
      <c r="H9989" s="644" t="str">
        <f>IF($C9989="","",IFERROR(IF(_xlfn.XLOOKUP($C9989,tbl_StartedStatus[Bold ID],tbl_StartedStatus[Started])="Started","Yes",IF(_xlfn.XLOOKUP($C9989,tbl_StartedStatus[Bold ID],tbl_StartedStatus[Started])="No Show","No Show","")),""))</f>
        <v/>
      </c>
    </row>
    <row r="9990" spans="1:8" ht="15" customHeight="1" thickBot="1">
      <c r="A9990" s="38" t="str">
        <f>IF($C9990="","",IFERROR(_xlfn.XLOOKUP($C9990,'1.PrepList'!$I$2:$I$1500,'1.PrepList'!$G$2:$G$1500,"")&amp;"",""))</f>
        <v/>
      </c>
      <c r="B9990" s="638" t="str">
        <f>IF($C9990="","",IFERROR(_xlfn.XLOOKUP($C9990,'1.PrepList'!$I$2:$I$1500,'1.PrepList'!$H$2:$H$1500,"")&amp;"",""))</f>
        <v/>
      </c>
      <c r="D9990" s="638" t="str">
        <f>IF($C9990="","",IFERROR(_xlfn.XLOOKUP($C9990,'1.PrepList'!$I$2:$I$1500,'1.PrepList'!$J$2:$J$1500,"")&amp;"",""))</f>
        <v/>
      </c>
      <c r="E9990" s="638" t="str">
        <f>IF($C9990="","",IFERROR(_xlfn.XLOOKUP($C9990,'1.PrepList'!$I$2:$I$1500,'1.PrepList'!$N$2:$N$1500,"")&amp;"",""))</f>
        <v/>
      </c>
      <c r="F9990" s="638" t="str">
        <f>IF($C9990="","",IFERROR(_xlfn.XLOOKUP($C9990,'1.PrepList'!$I$2:$I$1500,'1.PrepList'!$K$2:$K$1500,"")&amp;"",""))</f>
        <v/>
      </c>
      <c r="H9990" s="644" t="str">
        <f>IF($C9990="","",IFERROR(IF(_xlfn.XLOOKUP($C9990,tbl_StartedStatus[Bold ID],tbl_StartedStatus[Started])="Started","Yes",IF(_xlfn.XLOOKUP($C9990,tbl_StartedStatus[Bold ID],tbl_StartedStatus[Started])="No Show","No Show","")),""))</f>
        <v/>
      </c>
    </row>
    <row r="9991" spans="1:8" ht="15" customHeight="1" thickBot="1">
      <c r="A9991" s="38" t="str">
        <f>IF($C9991="","",IFERROR(_xlfn.XLOOKUP($C9991,'1.PrepList'!$I$2:$I$1500,'1.PrepList'!$G$2:$G$1500,"")&amp;"",""))</f>
        <v/>
      </c>
      <c r="B9991" s="638" t="str">
        <f>IF($C9991="","",IFERROR(_xlfn.XLOOKUP($C9991,'1.PrepList'!$I$2:$I$1500,'1.PrepList'!$H$2:$H$1500,"")&amp;"",""))</f>
        <v/>
      </c>
      <c r="D9991" s="638" t="str">
        <f>IF($C9991="","",IFERROR(_xlfn.XLOOKUP($C9991,'1.PrepList'!$I$2:$I$1500,'1.PrepList'!$J$2:$J$1500,"")&amp;"",""))</f>
        <v/>
      </c>
      <c r="E9991" s="638" t="str">
        <f>IF($C9991="","",IFERROR(_xlfn.XLOOKUP($C9991,'1.PrepList'!$I$2:$I$1500,'1.PrepList'!$N$2:$N$1500,"")&amp;"",""))</f>
        <v/>
      </c>
      <c r="F9991" s="638" t="str">
        <f>IF($C9991="","",IFERROR(_xlfn.XLOOKUP($C9991,'1.PrepList'!$I$2:$I$1500,'1.PrepList'!$K$2:$K$1500,"")&amp;"",""))</f>
        <v/>
      </c>
      <c r="H9991" s="644" t="str">
        <f>IF($C9991="","",IFERROR(IF(_xlfn.XLOOKUP($C9991,tbl_StartedStatus[Bold ID],tbl_StartedStatus[Started])="Started","Yes",IF(_xlfn.XLOOKUP($C9991,tbl_StartedStatus[Bold ID],tbl_StartedStatus[Started])="No Show","No Show","")),""))</f>
        <v/>
      </c>
    </row>
    <row r="9992" spans="1:8" ht="15" customHeight="1" thickBot="1">
      <c r="A9992" s="38" t="str">
        <f>IF($C9992="","",IFERROR(_xlfn.XLOOKUP($C9992,'1.PrepList'!$I$2:$I$1500,'1.PrepList'!$G$2:$G$1500,"")&amp;"",""))</f>
        <v/>
      </c>
      <c r="B9992" s="638" t="str">
        <f>IF($C9992="","",IFERROR(_xlfn.XLOOKUP($C9992,'1.PrepList'!$I$2:$I$1500,'1.PrepList'!$H$2:$H$1500,"")&amp;"",""))</f>
        <v/>
      </c>
      <c r="D9992" s="638" t="str">
        <f>IF($C9992="","",IFERROR(_xlfn.XLOOKUP($C9992,'1.PrepList'!$I$2:$I$1500,'1.PrepList'!$J$2:$J$1500,"")&amp;"",""))</f>
        <v/>
      </c>
      <c r="E9992" s="638" t="str">
        <f>IF($C9992="","",IFERROR(_xlfn.XLOOKUP($C9992,'1.PrepList'!$I$2:$I$1500,'1.PrepList'!$N$2:$N$1500,"")&amp;"",""))</f>
        <v/>
      </c>
      <c r="F9992" s="638" t="str">
        <f>IF($C9992="","",IFERROR(_xlfn.XLOOKUP($C9992,'1.PrepList'!$I$2:$I$1500,'1.PrepList'!$K$2:$K$1500,"")&amp;"",""))</f>
        <v/>
      </c>
      <c r="H9992" s="644" t="str">
        <f>IF($C9992="","",IFERROR(IF(_xlfn.XLOOKUP($C9992,tbl_StartedStatus[Bold ID],tbl_StartedStatus[Started])="Started","Yes",IF(_xlfn.XLOOKUP($C9992,tbl_StartedStatus[Bold ID],tbl_StartedStatus[Started])="No Show","No Show","")),""))</f>
        <v/>
      </c>
    </row>
    <row r="9993" spans="1:8" ht="15" customHeight="1" thickBot="1">
      <c r="A9993" s="38" t="str">
        <f>IF($C9993="","",IFERROR(_xlfn.XLOOKUP($C9993,'1.PrepList'!$I$2:$I$1500,'1.PrepList'!$G$2:$G$1500,"")&amp;"",""))</f>
        <v/>
      </c>
      <c r="B9993" s="638" t="str">
        <f>IF($C9993="","",IFERROR(_xlfn.XLOOKUP($C9993,'1.PrepList'!$I$2:$I$1500,'1.PrepList'!$H$2:$H$1500,"")&amp;"",""))</f>
        <v/>
      </c>
      <c r="D9993" s="638" t="str">
        <f>IF($C9993="","",IFERROR(_xlfn.XLOOKUP($C9993,'1.PrepList'!$I$2:$I$1500,'1.PrepList'!$J$2:$J$1500,"")&amp;"",""))</f>
        <v/>
      </c>
      <c r="E9993" s="638" t="str">
        <f>IF($C9993="","",IFERROR(_xlfn.XLOOKUP($C9993,'1.PrepList'!$I$2:$I$1500,'1.PrepList'!$N$2:$N$1500,"")&amp;"",""))</f>
        <v/>
      </c>
      <c r="F9993" s="638" t="str">
        <f>IF($C9993="","",IFERROR(_xlfn.XLOOKUP($C9993,'1.PrepList'!$I$2:$I$1500,'1.PrepList'!$K$2:$K$1500,"")&amp;"",""))</f>
        <v/>
      </c>
      <c r="H9993" s="644" t="str">
        <f>IF($C9993="","",IFERROR(IF(_xlfn.XLOOKUP($C9993,tbl_StartedStatus[Bold ID],tbl_StartedStatus[Started])="Started","Yes",IF(_xlfn.XLOOKUP($C9993,tbl_StartedStatus[Bold ID],tbl_StartedStatus[Started])="No Show","No Show","")),""))</f>
        <v/>
      </c>
    </row>
    <row r="9994" spans="1:8" ht="15" customHeight="1" thickBot="1">
      <c r="A9994" s="38" t="str">
        <f>IF($C9994="","",IFERROR(_xlfn.XLOOKUP($C9994,'1.PrepList'!$I$2:$I$1500,'1.PrepList'!$G$2:$G$1500,"")&amp;"",""))</f>
        <v/>
      </c>
      <c r="B9994" s="638" t="str">
        <f>IF($C9994="","",IFERROR(_xlfn.XLOOKUP($C9994,'1.PrepList'!$I$2:$I$1500,'1.PrepList'!$H$2:$H$1500,"")&amp;"",""))</f>
        <v/>
      </c>
      <c r="D9994" s="638" t="str">
        <f>IF($C9994="","",IFERROR(_xlfn.XLOOKUP($C9994,'1.PrepList'!$I$2:$I$1500,'1.PrepList'!$J$2:$J$1500,"")&amp;"",""))</f>
        <v/>
      </c>
      <c r="E9994" s="638" t="str">
        <f>IF($C9994="","",IFERROR(_xlfn.XLOOKUP($C9994,'1.PrepList'!$I$2:$I$1500,'1.PrepList'!$N$2:$N$1500,"")&amp;"",""))</f>
        <v/>
      </c>
      <c r="F9994" s="638" t="str">
        <f>IF($C9994="","",IFERROR(_xlfn.XLOOKUP($C9994,'1.PrepList'!$I$2:$I$1500,'1.PrepList'!$K$2:$K$1500,"")&amp;"",""))</f>
        <v/>
      </c>
      <c r="H9994" s="644" t="str">
        <f>IF($C9994="","",IFERROR(IF(_xlfn.XLOOKUP($C9994,tbl_StartedStatus[Bold ID],tbl_StartedStatus[Started])="Started","Yes",IF(_xlfn.XLOOKUP($C9994,tbl_StartedStatus[Bold ID],tbl_StartedStatus[Started])="No Show","No Show","")),""))</f>
        <v/>
      </c>
    </row>
    <row r="9995" spans="1:8" ht="15" customHeight="1" thickBot="1">
      <c r="A9995" s="38" t="str">
        <f>IF($C9995="","",IFERROR(_xlfn.XLOOKUP($C9995,'1.PrepList'!$I$2:$I$1500,'1.PrepList'!$G$2:$G$1500,"")&amp;"",""))</f>
        <v/>
      </c>
      <c r="B9995" s="638" t="str">
        <f>IF($C9995="","",IFERROR(_xlfn.XLOOKUP($C9995,'1.PrepList'!$I$2:$I$1500,'1.PrepList'!$H$2:$H$1500,"")&amp;"",""))</f>
        <v/>
      </c>
      <c r="D9995" s="638" t="str">
        <f>IF($C9995="","",IFERROR(_xlfn.XLOOKUP($C9995,'1.PrepList'!$I$2:$I$1500,'1.PrepList'!$J$2:$J$1500,"")&amp;"",""))</f>
        <v/>
      </c>
      <c r="E9995" s="638" t="str">
        <f>IF($C9995="","",IFERROR(_xlfn.XLOOKUP($C9995,'1.PrepList'!$I$2:$I$1500,'1.PrepList'!$N$2:$N$1500,"")&amp;"",""))</f>
        <v/>
      </c>
      <c r="F9995" s="638" t="str">
        <f>IF($C9995="","",IFERROR(_xlfn.XLOOKUP($C9995,'1.PrepList'!$I$2:$I$1500,'1.PrepList'!$K$2:$K$1500,"")&amp;"",""))</f>
        <v/>
      </c>
      <c r="H9995" s="644" t="str">
        <f>IF($C9995="","",IFERROR(IF(_xlfn.XLOOKUP($C9995,tbl_StartedStatus[Bold ID],tbl_StartedStatus[Started])="Started","Yes",IF(_xlfn.XLOOKUP($C9995,tbl_StartedStatus[Bold ID],tbl_StartedStatus[Started])="No Show","No Show","")),""))</f>
        <v/>
      </c>
    </row>
    <row r="9996" spans="1:8" ht="15" customHeight="1" thickBot="1">
      <c r="A9996" s="38" t="str">
        <f>IF($C9996="","",IFERROR(_xlfn.XLOOKUP($C9996,'1.PrepList'!$I$2:$I$1500,'1.PrepList'!$G$2:$G$1500,"")&amp;"",""))</f>
        <v/>
      </c>
      <c r="B9996" s="638" t="str">
        <f>IF($C9996="","",IFERROR(_xlfn.XLOOKUP($C9996,'1.PrepList'!$I$2:$I$1500,'1.PrepList'!$H$2:$H$1500,"")&amp;"",""))</f>
        <v/>
      </c>
      <c r="D9996" s="638" t="str">
        <f>IF($C9996="","",IFERROR(_xlfn.XLOOKUP($C9996,'1.PrepList'!$I$2:$I$1500,'1.PrepList'!$J$2:$J$1500,"")&amp;"",""))</f>
        <v/>
      </c>
      <c r="E9996" s="638" t="str">
        <f>IF($C9996="","",IFERROR(_xlfn.XLOOKUP($C9996,'1.PrepList'!$I$2:$I$1500,'1.PrepList'!$N$2:$N$1500,"")&amp;"",""))</f>
        <v/>
      </c>
      <c r="F9996" s="638" t="str">
        <f>IF($C9996="","",IFERROR(_xlfn.XLOOKUP($C9996,'1.PrepList'!$I$2:$I$1500,'1.PrepList'!$K$2:$K$1500,"")&amp;"",""))</f>
        <v/>
      </c>
      <c r="H9996" s="644" t="str">
        <f>IF($C9996="","",IFERROR(IF(_xlfn.XLOOKUP($C9996,tbl_StartedStatus[Bold ID],tbl_StartedStatus[Started])="Started","Yes",IF(_xlfn.XLOOKUP($C9996,tbl_StartedStatus[Bold ID],tbl_StartedStatus[Started])="No Show","No Show","")),""))</f>
        <v/>
      </c>
    </row>
    <row r="9997" spans="1:8" ht="15" customHeight="1" thickBot="1">
      <c r="A9997" s="38" t="str">
        <f>IF($C9997="","",IFERROR(_xlfn.XLOOKUP($C9997,'1.PrepList'!$I$2:$I$1500,'1.PrepList'!$G$2:$G$1500,"")&amp;"",""))</f>
        <v/>
      </c>
      <c r="B9997" s="638" t="str">
        <f>IF($C9997="","",IFERROR(_xlfn.XLOOKUP($C9997,'1.PrepList'!$I$2:$I$1500,'1.PrepList'!$H$2:$H$1500,"")&amp;"",""))</f>
        <v/>
      </c>
      <c r="D9997" s="638" t="str">
        <f>IF($C9997="","",IFERROR(_xlfn.XLOOKUP($C9997,'1.PrepList'!$I$2:$I$1500,'1.PrepList'!$J$2:$J$1500,"")&amp;"",""))</f>
        <v/>
      </c>
      <c r="E9997" s="638" t="str">
        <f>IF($C9997="","",IFERROR(_xlfn.XLOOKUP($C9997,'1.PrepList'!$I$2:$I$1500,'1.PrepList'!$N$2:$N$1500,"")&amp;"",""))</f>
        <v/>
      </c>
      <c r="F9997" s="638" t="str">
        <f>IF($C9997="","",IFERROR(_xlfn.XLOOKUP($C9997,'1.PrepList'!$I$2:$I$1500,'1.PrepList'!$K$2:$K$1500,"")&amp;"",""))</f>
        <v/>
      </c>
      <c r="H9997" s="644" t="str">
        <f>IF($C9997="","",IFERROR(IF(_xlfn.XLOOKUP($C9997,tbl_StartedStatus[Bold ID],tbl_StartedStatus[Started])="Started","Yes",IF(_xlfn.XLOOKUP($C9997,tbl_StartedStatus[Bold ID],tbl_StartedStatus[Started])="No Show","No Show","")),""))</f>
        <v/>
      </c>
    </row>
    <row r="9998" spans="1:8" ht="15" customHeight="1" thickBot="1">
      <c r="A9998" s="38" t="str">
        <f>IF($C9998="","",IFERROR(_xlfn.XLOOKUP($C9998,'1.PrepList'!$I$2:$I$1500,'1.PrepList'!$G$2:$G$1500,"")&amp;"",""))</f>
        <v/>
      </c>
      <c r="B9998" s="638" t="str">
        <f>IF($C9998="","",IFERROR(_xlfn.XLOOKUP($C9998,'1.PrepList'!$I$2:$I$1500,'1.PrepList'!$H$2:$H$1500,"")&amp;"",""))</f>
        <v/>
      </c>
      <c r="D9998" s="638" t="str">
        <f>IF($C9998="","",IFERROR(_xlfn.XLOOKUP($C9998,'1.PrepList'!$I$2:$I$1500,'1.PrepList'!$J$2:$J$1500,"")&amp;"",""))</f>
        <v/>
      </c>
      <c r="E9998" s="638" t="str">
        <f>IF($C9998="","",IFERROR(_xlfn.XLOOKUP($C9998,'1.PrepList'!$I$2:$I$1500,'1.PrepList'!$N$2:$N$1500,"")&amp;"",""))</f>
        <v/>
      </c>
      <c r="F9998" s="638" t="str">
        <f>IF($C9998="","",IFERROR(_xlfn.XLOOKUP($C9998,'1.PrepList'!$I$2:$I$1500,'1.PrepList'!$K$2:$K$1500,"")&amp;"",""))</f>
        <v/>
      </c>
      <c r="H9998" s="644" t="str">
        <f>IF($C9998="","",IFERROR(IF(_xlfn.XLOOKUP($C9998,tbl_StartedStatus[Bold ID],tbl_StartedStatus[Started])="Started","Yes",IF(_xlfn.XLOOKUP($C9998,tbl_StartedStatus[Bold ID],tbl_StartedStatus[Started])="No Show","No Show","")),""))</f>
        <v/>
      </c>
    </row>
    <row r="9999" spans="1:8" ht="15" customHeight="1" thickBot="1">
      <c r="A9999" s="38" t="str">
        <f>IF($C9999="","",IFERROR(_xlfn.XLOOKUP($C9999,'1.PrepList'!$I$2:$I$1500,'1.PrepList'!$G$2:$G$1500,"")&amp;"",""))</f>
        <v/>
      </c>
      <c r="B9999" s="638" t="str">
        <f>IF($C9999="","",IFERROR(_xlfn.XLOOKUP($C9999,'1.PrepList'!$I$2:$I$1500,'1.PrepList'!$H$2:$H$1500,"")&amp;"",""))</f>
        <v/>
      </c>
      <c r="D9999" s="638" t="str">
        <f>IF($C9999="","",IFERROR(_xlfn.XLOOKUP($C9999,'1.PrepList'!$I$2:$I$1500,'1.PrepList'!$J$2:$J$1500,"")&amp;"",""))</f>
        <v/>
      </c>
      <c r="E9999" s="638" t="str">
        <f>IF($C9999="","",IFERROR(_xlfn.XLOOKUP($C9999,'1.PrepList'!$I$2:$I$1500,'1.PrepList'!$N$2:$N$1500,"")&amp;"",""))</f>
        <v/>
      </c>
      <c r="F9999" s="638" t="str">
        <f>IF($C9999="","",IFERROR(_xlfn.XLOOKUP($C9999,'1.PrepList'!$I$2:$I$1500,'1.PrepList'!$K$2:$K$1500,"")&amp;"",""))</f>
        <v/>
      </c>
      <c r="H9999" s="644" t="str">
        <f>IF($C9999="","",IFERROR(IF(_xlfn.XLOOKUP($C9999,tbl_StartedStatus[Bold ID],tbl_StartedStatus[Started])="Started","Yes",IF(_xlfn.XLOOKUP($C9999,tbl_StartedStatus[Bold ID],tbl_StartedStatus[Started])="No Show","No Show","")),""))</f>
        <v/>
      </c>
    </row>
    <row r="10000" spans="1:8" ht="15" customHeight="1">
      <c r="A10000" s="38" t="str">
        <f>IF($C10000="","",IFERROR(_xlfn.XLOOKUP($C10000,'1.PrepList'!$I$2:$I$1500,'1.PrepList'!$G$2:$G$1500,"")&amp;"",""))</f>
        <v/>
      </c>
      <c r="B10000" s="638" t="str">
        <f>IF($C10000="","",IFERROR(_xlfn.XLOOKUP($C10000,'1.PrepList'!$I$2:$I$1500,'1.PrepList'!$H$2:$H$1500,"")&amp;"",""))</f>
        <v/>
      </c>
      <c r="D10000" s="638" t="str">
        <f>IF($C10000="","",IFERROR(_xlfn.XLOOKUP($C10000,'1.PrepList'!$I$2:$I$1500,'1.PrepList'!$J$2:$J$1500,"")&amp;"",""))</f>
        <v/>
      </c>
      <c r="E10000" s="638" t="str">
        <f>IF($C10000="","",IFERROR(_xlfn.XLOOKUP($C10000,'1.PrepList'!$I$2:$I$1500,'1.PrepList'!$N$2:$N$1500,"")&amp;"",""))</f>
        <v/>
      </c>
      <c r="F10000" s="638" t="str">
        <f>IF($C10000="","",IFERROR(_xlfn.XLOOKUP($C10000,'1.PrepList'!$I$2:$I$1500,'1.PrepList'!$K$2:$K$1500,"")&amp;"",""))</f>
        <v/>
      </c>
      <c r="H10000" s="644" t="str">
        <f>IF($C10000="","",IFERROR(IF(_xlfn.XLOOKUP($C10000,tbl_StartedStatus[Bold ID],tbl_StartedStatus[Started])="Started","Yes",IF(_xlfn.XLOOKUP($C10000,tbl_StartedStatus[Bold ID],tbl_StartedStatus[Started])="No Show","No Show","")),""))</f>
        <v/>
      </c>
    </row>
  </sheetData>
  <conditionalFormatting sqref="A1:I990 B991:D993 F991:I1008 B994 D994 C996 B997:D997 B998 D998 C1000 B1001 D1001 C1002 B1003:D1006 B1007 D1007 C1008 A1009:B1009 D1009:I1009 C1010 F1010:I1033 B1011 D1011 C1015 B1016:D1016 B1017 D1017 C1019 B1020:D1024 B1025 D1025 C1026 B1027:D1033 A1034:B1034 D1034:I1034 C1035 F1035:I1058 B1036 D1036 C1037 B1038:D1038 B1039 D1039 C1040 B1041 D1041 C1042 B1043:D1045 B1046 D1046 C1047 B1048:D1048 B1049 D1049 C1050 B1051:D1051 B1052 D1052 C1053 B1054:D1058 A1059:B1059 D1059:I1059 C1060 F1060:I1078 B1061:D1069 B1070 D1070 C1071 B1072 D1072 C1073 B1074 D1074 C1075 B1076:D1078 A1079:I1079 A1080:B1080 D1080:I1080 C1081 F1081:I1692 B1082 D1082 C1083 B1084 D1084 C1085 B1086:D1086 B1087 D1087 C1088 B1089:D1091 B1092 D1092 C1093 B1094:D1097 B1098 D1098 C1099 B1100:D1105 B1106 D1106 C1107 B1108:D1109 B1110 D1110 C1112 B1113:D1115 B1116 D1116 C1117 B1118:D1118 B1119 D1119 C1122 B1123:D1126 B1127 D1127 C1129 B1130 D1130 C1131 B1132:D1133 B1134 D1134 C1137 B1138:D1139 B1140 D1140 C1141 B1142:D1154 B1155 D1155 C1156 B1157 D1157 C1158 B1159:D1163 B1164 D1164 C1165 B1166:D1170 B1171 D1171 C1172 B1173 D1173 C1175 B1176:D1177 B1178 D1178 C1179 B1180:D1180 B1181 D1181 C1183 B1184:D1188 B1189 D1189 C1190 B1191:D1195 B1196 D1196 C1197 B1198:D1199 B1200 D1200 C1201 B1202:D1212 B1213 D1213 C1214 B1215:D1216 B1217 D1217 C1218 B1219 D1219 C1220 B1221:D1221 B1222 D1222 C1224 B1225 D1225 C1226 B1227:D1233 B1234 D1234 C1236 B1237 D1237 C1238 B1239:D1241 B1242 D1242 C1243 B1244 D1244 C1248 B1249 D1249 C1250 B1251:D1256 B1257 D1257 C1258 B1259:D1260 B1261 D1261 C1262 B1263:D1268 B1269 D1269 C1270 B1271 D1271 C1272 B1273:D1273 B1274 D1274 C1275 B1276:D1277 B1278 D1278 C1279 B1280 D1280 C1283 B1284:D1291 B1292 D1292 C1294 B1295 D1295 C1296 B1297:D1297 B1298 D1298 C1299 B1300:D1303 B1304 D1304 C1305 B1306 D1306 C1307 B1308:D1314 B1315 D1315 C1316 B1317:D1320 B1321 D1321 C1322 B1323:D1325 B1326 D1326 C1327 B1328:D1330 B1331 D1331 C1333 B1334:D1338 B1339 D1339 C1340 B1341:D1342 B1343 D1343 C1344 B1345:D1346 B1347 D1347 C1351 B1352:D1352 B1353 D1353 C1354 B1355:D1357 B1358 D1358 C1360 B1361 D1361 C1366 B1367 D1367 C1368 B1369:D1375 B1376 D1376 C1377 B1378 D1378 C1379 B1380 D1380 C1381 B1382:D1385 B1386 D1386 C1387 B1388:D1390 B1391 D1391 C1393 B1394:D1399 B1400 D1400 C1401 B1402 D1402 C1405 B1406 D1406 C1407 B1408:D1415 B1416 D1416 C1418 B1419:D1429 B1430 D1430 C1431 B1432:D1433 B1434 D1434 C1436 B1437 D1437 C1439 B1440 D1440 C1441 B1442:D1442 B1443 D1443 C1444 B1445:D1457 B1458 D1458 C1459 B1460:D1463 B1464 D1464 C1465 B1466:D1480 B1481 D1481 C1482 B1483:D1485 B1486 D1486 C1487 B1488 D1488 C1489 B1490:D1492 B1493 D1493 C1495 B1496:D1498 B1499 D1499 C1500 B1501:D1504 B1505 D1505 C1506 B1507:D1512 B1513 D1513 C1514 B1515:D1536 B1537 D1537 C1538 B1539:D1544 B1545 D1545 C1546 B1547:D1552 B1553 D1553 C1554 B1555:D1559 B1560 D1560 C1561 B1562:D1584 B1585 D1585 C1587 B1588:D1607 B1608 D1608 C1609 B1610 D1610 C1611 B1612:D1615 B1616 D1616 C1617 B1618:D1632 B1633 D1633 C1634 B1635:D1636 B1637 D1637 C1638 B1639:D1646 B1647 D1647 C1649 B1650:D1656 B1657 D1657 C1658 B1659:D1679 B1680 D1680 C1681 B1682:D1692 A1693:I1701 B1702 D1702 F1702:I1756 C1703 B1704:D1727 B1728 D1728 C1729 B1730:D1751 B1752 D1752 C1753 B1754:D1756 A1757:I1763 B1764:D1764 F1764:I1764 A1765:I1773 B1774 D1774 F1774:I1822 C1775 B1776:D1778 B1779 D1779 C1780 B1781:D1795 B1796 D1796 C1797 B1798:D1818 B1819 D1819 C1820 B1821:D1822 A1823:I1831 B1832:D1832 F1832:I1832 A1833:I1841 B1842 D1842 F1842:I1892 C1843 B1844:D1845 B1846 D1846 C1847 B1848 D1848 C1849 B1850:D1864 B1865 D1865 C1866 B1867:D1868 B1869 D1869 C1870 B1871:D1888 B1889 D1889 C1890 B1891:D1892 A1893:I1901 B1902:D1902 F1902:I1902 A1903:I1911 B1912 D1912 F1912:I1944 C1913 B1914:D1934 B1935 D1935 C1936 B1937:D1944 A1945:I1958 B1959 D1959 F1959:I1961 C1960 B1961:D1961 A1962:I1971 B1972:D1972 F1972:I1972 A1973:I1981 B1982 D1982 F1982:I1983 C1983 A1984:I2237 A2238:B2238 D2238:I2238 A2239:I10000">
    <cfRule type="expression" dxfId="335" priority="1" stopIfTrue="1">
      <formula>$H1="Yes"</formula>
    </cfRule>
    <cfRule type="expression" dxfId="334" priority="2" stopIfTrue="1">
      <formula>$H1="No Show"</formula>
    </cfRule>
  </conditionalFormatting>
  <dataValidations count="5">
    <dataValidation type="list" allowBlank="1" showInputMessage="1" showErrorMessage="1" sqref="H991:H10000 H511:H867 H1 H110 H132 H65 H20 H43 H178 H201 H155 H88 H247 H269 H224 H318 H338 H294 H387 H409 H362 H458 H480 H433" xr:uid="{386A431F-1107-4C7D-A572-BBF4F9D295CB}">
      <formula1>"Yes,No,Not Eligible"</formula1>
    </dataValidation>
    <dataValidation type="list" allowBlank="1" showInputMessage="1" showErrorMessage="1" sqref="G116:G118 G120 G131:G179 G181:G248 G1:G114 G250:G319 G461:G502 G433:G459 G321:G388 G390:G431" xr:uid="{74C75516-1AB6-448E-B82C-B72DF6B67BE4}">
      <formula1>"Yes, No, Late,"</formula1>
    </dataValidation>
    <dataValidation type="list" allowBlank="1" showInputMessage="1" showErrorMessage="1" sqref="F2239:F1048576 F1:F2 F21 F44 F66 F89 F111 F133 F156 F179 F202 F225 F248 F270 F295 F319 F339 F363 F388 F410 F434 F459 F481 F503:F510" xr:uid="{28AC3A67-E423-4D06-93B0-7555004D2709}">
      <formula1>"Days, Nights, A, B, C, D, "</formula1>
    </dataValidation>
    <dataValidation type="list" allowBlank="1" showInputMessage="1" showErrorMessage="1" sqref="F991:F2238 F511:F867 F3:F20 F22:F43 F45:F65 F67:F88 F90:F110 F112:F132 F134:F155 F157:F178 F180:F201 F203:F224 F226:F247 F249:F269 F271:F294 F296:F318 F320:F338 F340:F362 F364:F387 F389:F409 F411:F433 F435:F458 F460:F480 F482:F502" xr:uid="{52330B60-0648-49CF-94A2-3CC54762BECB}">
      <formula1>"A/C,B/D,A,B,C,D"</formula1>
    </dataValidation>
    <dataValidation allowBlank="1" showInputMessage="1" showErrorMessage="1" promptTitle="Bold ID" prompt="Type the candidate's Bold ID (Talent ID) from PrepList. SSN, Name, Phone, Recruiter, and Shift Preference will fill in automatically." sqref="C511:C867 C991:C993 C996:C997 C1000 C1002:C1006 C1008 C1010 C1015:C1016 C1019:C1024 C1026:C1033 C1035 C1037:C1038 C1040 C1042:C1045 C1047:C1048 C1050:C1051 C1053:C1058 C1060:C1069 C1071 C1073 C1075:C1079 C1081 C1083 C1085:C1086 C1088:C1091 C1093:C1097 C1099:C1105 C1107:C1109 C1112:C1115 C1117:C1118 C1122:C1126 C1129 C1131:C1133 C1137:C1139 C1141:C1154 C1156 C1158:C1163 C1165:C1170 C1172 C1175:C1177 C1179:C1180 C1183:C1188 C1190:C1195 C1197:C1199 C1201:C1212 C1214:C1216 C1218 C1220:C1221 C1224 C1226:C1233 C1236 C1238:C1241 C1243 C1248 C1250:C1256 C1258:C1260 C1262:C1268 C1270 C1272:C1273 C1275:C1277 C1279 C1283:C1291 C1294 C1296:C1297 C1299:C1303 C1305 C1307:C1314 C1316:C1320 C1322:C1325 C1327:C1330 C1333:C1338 C1340:C1342 C1344:C1346 C1351:C1352 C1354:C1357 C1360 C1366 C1368:C1375 C1377 C1379 C1381:C1385 C1387:C1390 C1393:C1399 C1401 C1405 C1407:C1415 C1418:C1429 C1431:C1433 C1436 C1439 C1441:C1442 C1444:C1457 C1459:C1463 C1465:C1480 C1482:C1485 C1487 C1489:C1492 C1495:C1498 C1500:C1504 C1506:C1512 C1514:C1536 C1538:C1544 C1546:C1552 C1554:C1559 C1561:C1584 C1587:C1607 C1609 C1611:C1615 C1617:C1632 C1634:C1636 C1638:C1646 C1649:C1656 C1658:C1679 C1681:C1701 C1703:C1727 C1729:C1751 C1753:C1773 C1775:C1778 C1780:C1795 C1797:C1818 C1820:C1841 C1843:C1845 C1847 C1849:C1864 C1866:C1868 C1870:C1888 C1890:C1911 C1913:C1934 C1936:C1958 C1960:C1981 C1983:C2237 C2239:C10000" xr:uid="{2A7E9F89-F2EA-48A1-9C27-03FEE88DCAD0}"/>
  </dataValidations>
  <pageMargins left="0.7" right="0.7" top="0.75" bottom="0.75" header="0.3" footer="0.3"/>
  <pageSetup paperSize="8" orientation="portrait" r:id="rId1"/>
  <extLst>
    <ext xmlns:x14="http://schemas.microsoft.com/office/spreadsheetml/2009/9/main" uri="{78C0D931-6437-407d-A8EE-F0AAD7539E65}">
      <x14:conditionalFormattings>
        <x14:conditionalFormatting xmlns:xm="http://schemas.microsoft.com/office/excel/2006/main">
          <x14:cfRule type="expression" priority="3" stopIfTrue="1" id="{8230B7C8-7E3A-4AC4-947C-04C72790DE91}">
            <xm:f>AND($C2&lt;&gt;"",COUNTIF('1.PrepList'!$I:$I,$C2)=0)</xm:f>
            <x14:dxf>
              <fill>
                <patternFill>
                  <bgColor rgb="FFFFC000"/>
                </patternFill>
              </fill>
            </x14:dxf>
          </x14:cfRule>
          <xm:sqref>C2:C993 C996:C997 C1000 C1002:C1006 C1008 C1010 C1015:C1016 C1019:C1024 C1026:C1033 C1035 C1037:C1038 C1040 C1042:C1045 C1047:C1048 C1050:C1051 C1053:C1058 C1060:C1069 C1071 C1073 C1075:C1079 C1081 C1083 C1085:C1086 C1088:C1091 C1093:C1097 C1099:C1105 C1107:C1109 C1112:C1115 C1117:C1118 C1122:C1126 C1129 C1131:C1133 C1137:C1139 C1141:C1154 C1156 C1158:C1163 C1165:C1170 C1172 C1175:C1177 C1179:C1180 C1183:C1188 C1190:C1195 C1197:C1199 C1201:C1212 C1214:C1216 C1218 C1220:C1221 C1224 C1226:C1233 C1236 C1238:C1241 C1243 C1248 C1250:C1256 C1258:C1260 C1262:C1268 C1270 C1272:C1273 C1275:C1277 C1279 C1283:C1291 C1294 C1296:C1297 C1299:C1303 C1305 C1307:C1314 C1316:C1320 C1322:C1325 C1327:C1330 C1333:C1338 C1340:C1342 C1344:C1346 C1351:C1352 C1354:C1357 C1360 C1366 C1368:C1375 C1377 C1379 C1381:C1385 C1387:C1390 C1393:C1399 C1401 C1405 C1407:C1415 C1418:C1429 C1431:C1433 C1436 C1439 C1441:C1442 C1444:C1457 C1459:C1463 C1465:C1480 C1482:C1485 C1487 C1489:C1492 C1495:C1498 C1500:C1504 C1506:C1512 C1514:C1536 C1538:C1544 C1546:C1552 C1554:C1559 C1561:C1584 C1587:C1607 C1609 C1611:C1615 C1617:C1632 C1634:C1636 C1638:C1646 C1649:C1656 C1658:C1679 C1681:C1701 C1703:C1727 C1729:C1751 C1753:C1773 C1775:C1778 C1780:C1795 C1797:C1818 C1820:C1841 C1843:C1845 C1847 C1849:C1864 C1866:C1868 C1870:C1888 C1890:C1911 C1913:C1934 C1936:C1958 C1960:C1981 C1983:C2237 C2239:C10000</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C1E38-09A8-4D97-9D9A-3097CF41025B}">
  <dimension ref="A1:X36"/>
  <sheetViews>
    <sheetView tabSelected="1" workbookViewId="0">
      <selection activeCell="J4" sqref="J4:K8"/>
    </sheetView>
  </sheetViews>
  <sheetFormatPr defaultColWidth="9.1796875" defaultRowHeight="13"/>
  <cols>
    <col min="1" max="1" width="8" style="277" bestFit="1" customWidth="1"/>
    <col min="2" max="2" width="23.453125" style="277" customWidth="1"/>
    <col min="3" max="3" width="31" style="277" customWidth="1"/>
    <col min="4" max="4" width="11.7265625" style="331" customWidth="1"/>
    <col min="5" max="5" width="32.1796875" style="277" customWidth="1"/>
    <col min="6" max="6" width="10.453125" style="277" customWidth="1"/>
    <col min="7" max="7" width="12.54296875" style="277" bestFit="1" customWidth="1"/>
    <col min="8" max="8" width="10.54296875" style="277" customWidth="1"/>
    <col min="9" max="9" width="10.6328125" style="277" customWidth="1"/>
    <col min="10" max="10" width="9" style="277" customWidth="1"/>
    <col min="11" max="11" width="72.81640625" style="277" customWidth="1"/>
    <col min="12" max="12" width="14.54296875" style="277" customWidth="1"/>
    <col min="13" max="14" width="9.1796875" style="277" bestFit="1" customWidth="1"/>
    <col min="15" max="15" width="9.453125" style="277" customWidth="1"/>
    <col min="16" max="16" width="9.1796875" style="277" bestFit="1" customWidth="1"/>
    <col min="17" max="17" width="17.90625" style="277" customWidth="1"/>
    <col min="18" max="18" width="12.54296875" style="277" customWidth="1"/>
    <col min="19" max="19" width="61.26953125" style="277" customWidth="1"/>
    <col min="20" max="20" width="9.1796875" style="277"/>
    <col min="21" max="21" width="11.1796875" style="277" customWidth="1"/>
    <col min="22" max="16384" width="9.1796875" style="277"/>
  </cols>
  <sheetData>
    <row r="1" spans="1:24" ht="27" customHeight="1">
      <c r="A1" s="718" t="s">
        <v>3752</v>
      </c>
      <c r="B1" s="718"/>
      <c r="C1" s="718"/>
      <c r="D1" s="718"/>
      <c r="E1" s="718"/>
      <c r="F1" s="718"/>
      <c r="G1" s="718"/>
      <c r="H1" s="718"/>
      <c r="I1" s="718"/>
      <c r="J1" s="718"/>
      <c r="K1" s="718"/>
      <c r="L1" s="718"/>
      <c r="M1" s="718"/>
      <c r="N1" s="718"/>
      <c r="O1" s="718"/>
      <c r="P1" s="718"/>
      <c r="Q1" s="718"/>
      <c r="R1" s="718"/>
      <c r="S1" s="718"/>
      <c r="W1" s="624" t="s">
        <v>5511</v>
      </c>
      <c r="X1" s="626">
        <f ca="1">IFERROR(DATEVALUE(SUBSTITUTE(MID(CELL("filename",A1),FIND("]",CELL("filename",A1))+1,255),".","/")),"")</f>
        <v>46258</v>
      </c>
    </row>
    <row r="2" spans="1:24" ht="52.5" customHeight="1">
      <c r="A2" s="719" t="s">
        <v>3753</v>
      </c>
      <c r="B2" s="720"/>
      <c r="C2" s="720"/>
      <c r="D2" s="720"/>
      <c r="E2" s="720"/>
      <c r="F2" s="720"/>
      <c r="G2" s="720"/>
      <c r="H2" s="720"/>
      <c r="I2" s="720"/>
      <c r="J2" s="720"/>
      <c r="K2" s="720"/>
      <c r="L2" s="720"/>
      <c r="M2" s="720"/>
      <c r="N2" s="720"/>
      <c r="O2" s="720"/>
      <c r="P2" s="720"/>
      <c r="Q2" s="720"/>
      <c r="R2" s="720"/>
      <c r="S2" s="720"/>
    </row>
    <row r="3" spans="1:24">
      <c r="A3" s="574" t="s">
        <v>3754</v>
      </c>
      <c r="B3" s="575" t="s">
        <v>3755</v>
      </c>
      <c r="C3" s="575" t="s">
        <v>3756</v>
      </c>
      <c r="D3" s="577" t="s">
        <v>3757</v>
      </c>
      <c r="E3" s="563" t="s">
        <v>3758</v>
      </c>
      <c r="F3" s="563" t="s">
        <v>923</v>
      </c>
      <c r="G3" s="564" t="s">
        <v>190</v>
      </c>
      <c r="H3" s="563" t="s">
        <v>497</v>
      </c>
      <c r="I3" s="565" t="s">
        <v>3759</v>
      </c>
      <c r="J3" s="575" t="s">
        <v>3760</v>
      </c>
      <c r="K3" s="575" t="s">
        <v>3761</v>
      </c>
      <c r="L3" s="575" t="s">
        <v>3762</v>
      </c>
      <c r="M3" s="575" t="s">
        <v>450</v>
      </c>
      <c r="N3" s="575" t="s">
        <v>3763</v>
      </c>
      <c r="O3" s="575" t="s">
        <v>3764</v>
      </c>
      <c r="P3" s="575" t="s">
        <v>3765</v>
      </c>
      <c r="Q3" s="575" t="s">
        <v>3766</v>
      </c>
      <c r="R3" s="575" t="s">
        <v>3767</v>
      </c>
      <c r="S3" s="576" t="s">
        <v>3768</v>
      </c>
      <c r="T3" s="624" t="s">
        <v>5473</v>
      </c>
      <c r="U3" s="624" t="s">
        <v>5472</v>
      </c>
    </row>
    <row r="4" spans="1:24">
      <c r="A4" s="277" t="s">
        <v>3769</v>
      </c>
      <c r="B4" s="277" t="s">
        <v>3770</v>
      </c>
      <c r="C4" s="277" t="s">
        <v>3771</v>
      </c>
      <c r="D4" s="331" t="s">
        <v>3772</v>
      </c>
      <c r="E4" s="416" t="s">
        <v>3773</v>
      </c>
      <c r="F4" s="153">
        <v>109345141</v>
      </c>
      <c r="G4" s="153">
        <v>9013375802</v>
      </c>
      <c r="H4" s="277" t="s">
        <v>510</v>
      </c>
      <c r="I4" s="277" t="s">
        <v>3774</v>
      </c>
      <c r="J4" s="277" t="s">
        <v>3775</v>
      </c>
      <c r="K4" s="277" t="s">
        <v>3776</v>
      </c>
      <c r="L4" s="277" t="s">
        <v>3777</v>
      </c>
      <c r="R4" s="547"/>
      <c r="S4" s="547"/>
      <c r="U4" s="625">
        <f t="shared" ref="U4:U35" ca="1" si="0">IF($F4="","",$X$1)</f>
        <v>46258</v>
      </c>
    </row>
    <row r="5" spans="1:24">
      <c r="A5" s="277" t="s">
        <v>3778</v>
      </c>
      <c r="B5" s="277" t="s">
        <v>3770</v>
      </c>
      <c r="C5" s="277" t="s">
        <v>3779</v>
      </c>
      <c r="D5" s="331" t="s">
        <v>3780</v>
      </c>
      <c r="E5" s="445" t="s">
        <v>3781</v>
      </c>
      <c r="F5" s="277">
        <v>142410292</v>
      </c>
      <c r="G5" s="534">
        <v>3854867281</v>
      </c>
      <c r="H5" s="277" t="s">
        <v>747</v>
      </c>
      <c r="J5" s="277" t="s">
        <v>3775</v>
      </c>
      <c r="K5" s="277" t="s">
        <v>3776</v>
      </c>
      <c r="L5" s="277" t="s">
        <v>3782</v>
      </c>
      <c r="U5" s="625">
        <f t="shared" ca="1" si="0"/>
        <v>46258</v>
      </c>
    </row>
    <row r="6" spans="1:24" ht="15.75" customHeight="1">
      <c r="A6" s="277" t="s">
        <v>3783</v>
      </c>
      <c r="B6" s="277" t="s">
        <v>3770</v>
      </c>
      <c r="C6" s="277" t="s">
        <v>3784</v>
      </c>
      <c r="D6" s="331" t="s">
        <v>3785</v>
      </c>
      <c r="E6" s="416" t="s">
        <v>3363</v>
      </c>
      <c r="F6" s="153">
        <v>230400380</v>
      </c>
      <c r="G6" s="533">
        <v>3854348866</v>
      </c>
      <c r="H6" s="277" t="s">
        <v>510</v>
      </c>
      <c r="I6" s="277" t="s">
        <v>3774</v>
      </c>
      <c r="J6" s="277" t="s">
        <v>3775</v>
      </c>
      <c r="K6" s="277" t="s">
        <v>3776</v>
      </c>
      <c r="L6" s="277" t="s">
        <v>3786</v>
      </c>
      <c r="U6" s="625">
        <f t="shared" ca="1" si="0"/>
        <v>46258</v>
      </c>
    </row>
    <row r="7" spans="1:24" ht="15" customHeight="1">
      <c r="A7" s="277" t="s">
        <v>3787</v>
      </c>
      <c r="B7" s="277" t="s">
        <v>3770</v>
      </c>
      <c r="C7" s="277" t="s">
        <v>3788</v>
      </c>
      <c r="D7" s="331" t="s">
        <v>1106</v>
      </c>
      <c r="E7" s="545" t="s">
        <v>813</v>
      </c>
      <c r="F7" s="153">
        <v>161284558</v>
      </c>
      <c r="G7" s="153">
        <v>7867992591</v>
      </c>
      <c r="H7" s="255" t="s">
        <v>516</v>
      </c>
      <c r="I7" s="277" t="s">
        <v>3774</v>
      </c>
      <c r="J7" s="277" t="s">
        <v>3775</v>
      </c>
      <c r="K7" s="277" t="s">
        <v>3776</v>
      </c>
      <c r="L7" s="277" t="s">
        <v>3789</v>
      </c>
      <c r="U7" s="625">
        <f t="shared" ca="1" si="0"/>
        <v>46258</v>
      </c>
    </row>
    <row r="8" spans="1:24">
      <c r="A8" s="277" t="s">
        <v>3790</v>
      </c>
      <c r="B8" s="277" t="s">
        <v>3791</v>
      </c>
      <c r="C8" s="277" t="s">
        <v>3792</v>
      </c>
      <c r="D8" s="331" t="s">
        <v>1114</v>
      </c>
      <c r="E8" s="416" t="s">
        <v>793</v>
      </c>
      <c r="F8" s="153">
        <v>133759259</v>
      </c>
      <c r="G8" s="533">
        <v>8017501509</v>
      </c>
      <c r="H8" s="255" t="s">
        <v>516</v>
      </c>
      <c r="I8" s="277" t="s">
        <v>3774</v>
      </c>
      <c r="J8" s="277" t="s">
        <v>3793</v>
      </c>
      <c r="K8" s="277" t="s">
        <v>3794</v>
      </c>
      <c r="L8" s="544" t="s">
        <v>3795</v>
      </c>
      <c r="U8" s="625">
        <f t="shared" ca="1" si="0"/>
        <v>46258</v>
      </c>
    </row>
    <row r="9" spans="1:24" s="552" customFormat="1">
      <c r="A9" s="552" t="s">
        <v>3796</v>
      </c>
      <c r="B9" s="277" t="s">
        <v>3797</v>
      </c>
      <c r="C9" s="277" t="s">
        <v>3798</v>
      </c>
      <c r="D9" s="331" t="s">
        <v>3799</v>
      </c>
      <c r="E9" s="504" t="s">
        <v>833</v>
      </c>
      <c r="F9" s="153">
        <v>218431336</v>
      </c>
      <c r="G9" s="533">
        <v>4352996802</v>
      </c>
      <c r="H9" s="277" t="s">
        <v>510</v>
      </c>
      <c r="I9" s="277" t="s">
        <v>3774</v>
      </c>
      <c r="J9" s="277" t="s">
        <v>3793</v>
      </c>
      <c r="K9" s="277" t="s">
        <v>3800</v>
      </c>
      <c r="L9" s="581"/>
      <c r="U9" s="627">
        <f t="shared" ca="1" si="0"/>
        <v>46258</v>
      </c>
    </row>
    <row r="10" spans="1:24" ht="15.75" customHeight="1">
      <c r="A10" s="277" t="s">
        <v>3801</v>
      </c>
      <c r="B10" s="277" t="s">
        <v>3797</v>
      </c>
      <c r="C10" s="277" t="s">
        <v>3802</v>
      </c>
      <c r="D10" s="331">
        <v>102493872</v>
      </c>
      <c r="E10" s="582" t="s">
        <v>3803</v>
      </c>
      <c r="F10" s="153">
        <v>222806603</v>
      </c>
      <c r="G10" s="534">
        <v>8016498875</v>
      </c>
      <c r="H10" s="277" t="s">
        <v>684</v>
      </c>
      <c r="I10" s="277" t="s">
        <v>3774</v>
      </c>
      <c r="J10" s="277" t="s">
        <v>3793</v>
      </c>
      <c r="K10" s="277" t="s">
        <v>3800</v>
      </c>
      <c r="L10" s="277" t="s">
        <v>3804</v>
      </c>
      <c r="U10" s="625">
        <f t="shared" ca="1" si="0"/>
        <v>46258</v>
      </c>
    </row>
    <row r="11" spans="1:24">
      <c r="A11" s="277" t="s">
        <v>3805</v>
      </c>
      <c r="B11" s="277" t="s">
        <v>3806</v>
      </c>
      <c r="C11" s="440" t="s">
        <v>3807</v>
      </c>
      <c r="D11" s="331" t="s">
        <v>1111</v>
      </c>
      <c r="E11" s="498" t="s">
        <v>789</v>
      </c>
      <c r="F11" s="153">
        <v>230680035</v>
      </c>
      <c r="G11" s="440">
        <v>3852722316</v>
      </c>
      <c r="H11" s="277" t="s">
        <v>510</v>
      </c>
      <c r="I11" s="277" t="s">
        <v>3774</v>
      </c>
      <c r="J11" s="277" t="s">
        <v>3793</v>
      </c>
      <c r="K11" s="277" t="s">
        <v>3808</v>
      </c>
      <c r="U11" s="625">
        <f t="shared" ca="1" si="0"/>
        <v>46258</v>
      </c>
    </row>
    <row r="12" spans="1:24">
      <c r="A12" s="277" t="s">
        <v>3809</v>
      </c>
      <c r="B12" s="277" t="s">
        <v>3810</v>
      </c>
      <c r="C12" s="277" t="s">
        <v>3811</v>
      </c>
      <c r="D12" s="331">
        <v>822442612</v>
      </c>
      <c r="E12" s="529" t="s">
        <v>3812</v>
      </c>
      <c r="F12" s="277">
        <v>230689870</v>
      </c>
      <c r="G12" s="277">
        <v>3852522460</v>
      </c>
      <c r="H12" s="277" t="s">
        <v>733</v>
      </c>
      <c r="I12" s="277" t="s">
        <v>3813</v>
      </c>
      <c r="J12" s="277" t="s">
        <v>3814</v>
      </c>
      <c r="K12" s="277" t="s">
        <v>3794</v>
      </c>
      <c r="L12" s="277" t="s">
        <v>3815</v>
      </c>
      <c r="U12" s="625">
        <f t="shared" ca="1" si="0"/>
        <v>46258</v>
      </c>
    </row>
    <row r="13" spans="1:24">
      <c r="A13" s="277" t="s">
        <v>3816</v>
      </c>
      <c r="B13" s="277" t="s">
        <v>3817</v>
      </c>
      <c r="C13" s="277" t="s">
        <v>3818</v>
      </c>
      <c r="D13" s="331" t="s">
        <v>3819</v>
      </c>
      <c r="E13" s="416" t="s">
        <v>960</v>
      </c>
      <c r="F13" s="153">
        <v>120736470</v>
      </c>
      <c r="G13" s="533">
        <v>3854362422</v>
      </c>
      <c r="H13" s="277" t="s">
        <v>516</v>
      </c>
      <c r="I13" s="277" t="s">
        <v>3774</v>
      </c>
      <c r="J13" s="277" t="s">
        <v>3814</v>
      </c>
      <c r="K13" s="583" t="s">
        <v>3794</v>
      </c>
      <c r="L13" s="277" t="s">
        <v>3820</v>
      </c>
      <c r="U13" s="625">
        <f t="shared" ca="1" si="0"/>
        <v>46258</v>
      </c>
    </row>
    <row r="14" spans="1:24">
      <c r="A14" s="277" t="s">
        <v>3821</v>
      </c>
      <c r="B14" s="277" t="s">
        <v>3822</v>
      </c>
      <c r="C14" s="277" t="s">
        <v>3823</v>
      </c>
      <c r="D14" s="331" t="s">
        <v>3824</v>
      </c>
      <c r="E14" s="416" t="s">
        <v>748</v>
      </c>
      <c r="F14" s="153">
        <v>230400373</v>
      </c>
      <c r="G14" s="534">
        <v>8016046577</v>
      </c>
      <c r="H14" s="255" t="s">
        <v>510</v>
      </c>
      <c r="J14" s="277" t="s">
        <v>3825</v>
      </c>
      <c r="K14" s="277" t="s">
        <v>3776</v>
      </c>
      <c r="L14" s="277" t="s">
        <v>3826</v>
      </c>
      <c r="U14" s="625">
        <f t="shared" ca="1" si="0"/>
        <v>46258</v>
      </c>
    </row>
    <row r="15" spans="1:24">
      <c r="A15" s="277" t="s">
        <v>3827</v>
      </c>
      <c r="B15" s="277" t="s">
        <v>83</v>
      </c>
      <c r="C15" s="440" t="s">
        <v>3828</v>
      </c>
      <c r="D15" s="331">
        <v>782804150</v>
      </c>
      <c r="E15" s="440" t="s">
        <v>3829</v>
      </c>
      <c r="F15" s="277">
        <v>191017674</v>
      </c>
      <c r="G15" s="440">
        <v>4044355328</v>
      </c>
      <c r="H15" s="277" t="s">
        <v>741</v>
      </c>
      <c r="I15" s="277" t="s">
        <v>3830</v>
      </c>
      <c r="J15" s="277" t="s">
        <v>3831</v>
      </c>
      <c r="K15" s="277" t="s">
        <v>3808</v>
      </c>
      <c r="U15" s="625">
        <f t="shared" ca="1" si="0"/>
        <v>46258</v>
      </c>
    </row>
    <row r="16" spans="1:24">
      <c r="A16" s="277" t="s">
        <v>3832</v>
      </c>
      <c r="B16" s="277" t="s">
        <v>92</v>
      </c>
      <c r="C16" s="440" t="s">
        <v>3833</v>
      </c>
      <c r="D16" s="331" t="s">
        <v>1009</v>
      </c>
      <c r="E16" s="498" t="s">
        <v>758</v>
      </c>
      <c r="F16" s="153">
        <v>220548977</v>
      </c>
      <c r="G16" s="498">
        <v>8016349542</v>
      </c>
      <c r="H16" s="277" t="s">
        <v>1201</v>
      </c>
      <c r="J16" s="277" t="s">
        <v>3834</v>
      </c>
      <c r="K16" s="277" t="s">
        <v>3794</v>
      </c>
      <c r="U16" s="625">
        <f t="shared" ca="1" si="0"/>
        <v>46258</v>
      </c>
    </row>
    <row r="17" spans="1:21">
      <c r="A17" s="277" t="s">
        <v>3835</v>
      </c>
      <c r="B17" s="277" t="s">
        <v>3810</v>
      </c>
      <c r="C17" s="277" t="s">
        <v>3836</v>
      </c>
      <c r="D17" s="331" t="s">
        <v>1103</v>
      </c>
      <c r="E17" s="416" t="s">
        <v>3837</v>
      </c>
      <c r="F17" s="153">
        <v>230684067</v>
      </c>
      <c r="G17" s="533">
        <v>3857874254</v>
      </c>
      <c r="H17" s="255" t="s">
        <v>516</v>
      </c>
      <c r="J17" s="277" t="s">
        <v>3814</v>
      </c>
      <c r="K17" s="277" t="s">
        <v>3794</v>
      </c>
      <c r="L17" s="277" t="s">
        <v>3838</v>
      </c>
      <c r="S17" s="377"/>
      <c r="U17" s="625">
        <f t="shared" ca="1" si="0"/>
        <v>46258</v>
      </c>
    </row>
    <row r="18" spans="1:21">
      <c r="A18" s="277" t="s">
        <v>3839</v>
      </c>
      <c r="B18" s="277" t="s">
        <v>3810</v>
      </c>
      <c r="C18" s="277" t="s">
        <v>3840</v>
      </c>
      <c r="D18" s="331" t="s">
        <v>1109</v>
      </c>
      <c r="E18" s="416" t="s">
        <v>3841</v>
      </c>
      <c r="F18" s="153">
        <v>230683960</v>
      </c>
      <c r="G18" s="533">
        <v>3855568744</v>
      </c>
      <c r="H18" s="277" t="s">
        <v>516</v>
      </c>
      <c r="J18" s="277" t="s">
        <v>3814</v>
      </c>
      <c r="K18" s="277" t="s">
        <v>3794</v>
      </c>
      <c r="L18" s="277" t="s">
        <v>3842</v>
      </c>
      <c r="U18" s="625">
        <f t="shared" ca="1" si="0"/>
        <v>46258</v>
      </c>
    </row>
    <row r="19" spans="1:21">
      <c r="A19" s="277" t="s">
        <v>3843</v>
      </c>
      <c r="B19" s="277" t="s">
        <v>86</v>
      </c>
      <c r="C19" s="277" t="s">
        <v>3844</v>
      </c>
      <c r="D19" s="331" t="s">
        <v>3845</v>
      </c>
      <c r="E19" s="416" t="s">
        <v>860</v>
      </c>
      <c r="F19" s="153">
        <v>235368222</v>
      </c>
      <c r="G19" s="533">
        <v>3855363844</v>
      </c>
      <c r="H19" s="277" t="s">
        <v>516</v>
      </c>
      <c r="J19" s="277" t="s">
        <v>3825</v>
      </c>
      <c r="K19" s="277" t="s">
        <v>3794</v>
      </c>
      <c r="L19" s="277" t="s">
        <v>3846</v>
      </c>
      <c r="U19" s="625">
        <f t="shared" ca="1" si="0"/>
        <v>46258</v>
      </c>
    </row>
    <row r="20" spans="1:21">
      <c r="A20" s="277" t="s">
        <v>3847</v>
      </c>
      <c r="B20" s="277" t="s">
        <v>3848</v>
      </c>
      <c r="C20" s="277" t="s">
        <v>3849</v>
      </c>
      <c r="D20" s="331" t="s">
        <v>3850</v>
      </c>
      <c r="E20" s="416" t="s">
        <v>1120</v>
      </c>
      <c r="F20" s="153">
        <v>222950954</v>
      </c>
      <c r="G20" s="533">
        <v>3854007870</v>
      </c>
      <c r="H20" s="277" t="s">
        <v>521</v>
      </c>
      <c r="J20" s="277" t="s">
        <v>3834</v>
      </c>
      <c r="K20" s="277" t="s">
        <v>3776</v>
      </c>
      <c r="L20" s="277" t="s">
        <v>3851</v>
      </c>
      <c r="U20" s="625">
        <f t="shared" ca="1" si="0"/>
        <v>46258</v>
      </c>
    </row>
    <row r="21" spans="1:21">
      <c r="A21" s="277" t="s">
        <v>3852</v>
      </c>
      <c r="B21" s="277" t="s">
        <v>3848</v>
      </c>
      <c r="C21" s="277" t="s">
        <v>3853</v>
      </c>
      <c r="D21" s="331" t="s">
        <v>1102</v>
      </c>
      <c r="E21" s="416" t="s">
        <v>787</v>
      </c>
      <c r="F21" s="153">
        <v>198483034</v>
      </c>
      <c r="G21" s="533">
        <v>3857709785</v>
      </c>
      <c r="H21" s="277" t="s">
        <v>1201</v>
      </c>
      <c r="J21" s="277" t="s">
        <v>3834</v>
      </c>
      <c r="K21" s="277" t="s">
        <v>3776</v>
      </c>
      <c r="L21" s="277" t="s">
        <v>3854</v>
      </c>
      <c r="U21" s="625">
        <f t="shared" ca="1" si="0"/>
        <v>46258</v>
      </c>
    </row>
    <row r="22" spans="1:21">
      <c r="A22" s="277" t="s">
        <v>3855</v>
      </c>
      <c r="B22" s="277" t="s">
        <v>3856</v>
      </c>
      <c r="C22" s="277" t="s">
        <v>3857</v>
      </c>
      <c r="D22" s="331" t="s">
        <v>3478</v>
      </c>
      <c r="E22" s="416" t="s">
        <v>875</v>
      </c>
      <c r="F22" s="153">
        <v>204831061</v>
      </c>
      <c r="G22" s="533">
        <v>9176758255</v>
      </c>
      <c r="H22" s="277" t="s">
        <v>1201</v>
      </c>
      <c r="J22" s="277" t="s">
        <v>3834</v>
      </c>
      <c r="K22" s="277" t="s">
        <v>3776</v>
      </c>
      <c r="L22" s="277" t="s">
        <v>3858</v>
      </c>
      <c r="U22" s="625">
        <f t="shared" ca="1" si="0"/>
        <v>46258</v>
      </c>
    </row>
    <row r="23" spans="1:21">
      <c r="A23" s="277" t="s">
        <v>3859</v>
      </c>
      <c r="B23" s="277" t="s">
        <v>3860</v>
      </c>
      <c r="C23" s="277" t="s">
        <v>3861</v>
      </c>
      <c r="D23" s="331" t="s">
        <v>3862</v>
      </c>
      <c r="E23" s="416" t="s">
        <v>858</v>
      </c>
      <c r="F23" s="153">
        <v>221335274</v>
      </c>
      <c r="G23" s="153">
        <v>8016513104</v>
      </c>
      <c r="H23" s="277" t="s">
        <v>1201</v>
      </c>
      <c r="J23" s="277" t="s">
        <v>3814</v>
      </c>
      <c r="K23" s="277" t="s">
        <v>3776</v>
      </c>
      <c r="L23" s="277" t="s">
        <v>3863</v>
      </c>
      <c r="U23" s="625">
        <f t="shared" ca="1" si="0"/>
        <v>46258</v>
      </c>
    </row>
    <row r="24" spans="1:21">
      <c r="A24" s="277" t="s">
        <v>3864</v>
      </c>
      <c r="B24" s="277" t="s">
        <v>3865</v>
      </c>
      <c r="C24" s="277" t="s">
        <v>3866</v>
      </c>
      <c r="D24" s="331" t="s">
        <v>3867</v>
      </c>
      <c r="E24" s="277" t="s">
        <v>826</v>
      </c>
      <c r="F24" s="277">
        <v>152251119</v>
      </c>
      <c r="G24" s="534">
        <v>3855766809</v>
      </c>
      <c r="H24" s="277" t="s">
        <v>516</v>
      </c>
      <c r="J24" s="277" t="s">
        <v>3834</v>
      </c>
      <c r="K24" s="277" t="s">
        <v>3800</v>
      </c>
      <c r="L24" s="277" t="s">
        <v>3868</v>
      </c>
      <c r="U24" s="625">
        <f t="shared" ca="1" si="0"/>
        <v>46258</v>
      </c>
    </row>
    <row r="25" spans="1:21">
      <c r="A25" s="277" t="s">
        <v>3869</v>
      </c>
      <c r="B25" s="277" t="s">
        <v>3870</v>
      </c>
      <c r="C25" s="277" t="s">
        <v>3871</v>
      </c>
      <c r="D25" s="331" t="s">
        <v>3872</v>
      </c>
      <c r="E25" s="153" t="s">
        <v>1145</v>
      </c>
      <c r="F25" s="153">
        <v>235381721</v>
      </c>
      <c r="G25" s="153">
        <v>3107291724</v>
      </c>
      <c r="H25" s="277" t="s">
        <v>516</v>
      </c>
      <c r="J25" s="277" t="s">
        <v>3834</v>
      </c>
      <c r="K25" s="277" t="s">
        <v>3800</v>
      </c>
      <c r="L25" s="277" t="s">
        <v>3873</v>
      </c>
      <c r="U25" s="625">
        <f t="shared" ca="1" si="0"/>
        <v>46258</v>
      </c>
    </row>
    <row r="26" spans="1:21">
      <c r="A26" s="277" t="s">
        <v>3874</v>
      </c>
      <c r="B26" s="277" t="s">
        <v>3870</v>
      </c>
      <c r="C26" s="277" t="s">
        <v>3875</v>
      </c>
      <c r="D26" s="331" t="s">
        <v>3876</v>
      </c>
      <c r="E26" s="277" t="s">
        <v>3877</v>
      </c>
      <c r="F26" s="277">
        <v>191017640</v>
      </c>
      <c r="G26" s="534">
        <v>6783149281</v>
      </c>
      <c r="H26" s="277" t="s">
        <v>741</v>
      </c>
      <c r="I26" s="277" t="s">
        <v>3774</v>
      </c>
      <c r="J26" s="277" t="s">
        <v>3834</v>
      </c>
      <c r="K26" s="277" t="s">
        <v>3800</v>
      </c>
      <c r="L26" s="277" t="s">
        <v>3878</v>
      </c>
      <c r="U26" s="625">
        <f t="shared" ca="1" si="0"/>
        <v>46258</v>
      </c>
    </row>
    <row r="27" spans="1:21">
      <c r="A27" s="277" t="s">
        <v>3879</v>
      </c>
      <c r="B27" s="277" t="s">
        <v>125</v>
      </c>
      <c r="C27" s="277" t="s">
        <v>3880</v>
      </c>
      <c r="D27" s="331" t="s">
        <v>3529</v>
      </c>
      <c r="E27" s="153" t="s">
        <v>893</v>
      </c>
      <c r="F27" s="153">
        <v>221039863</v>
      </c>
      <c r="G27" s="533">
        <v>8016743906</v>
      </c>
      <c r="H27" s="277" t="s">
        <v>516</v>
      </c>
      <c r="J27" s="277" t="s">
        <v>3834</v>
      </c>
      <c r="K27" s="277" t="s">
        <v>3808</v>
      </c>
      <c r="L27" s="277" t="s">
        <v>3881</v>
      </c>
      <c r="U27" s="625">
        <f t="shared" ca="1" si="0"/>
        <v>46258</v>
      </c>
    </row>
    <row r="28" spans="1:21">
      <c r="A28" s="277" t="s">
        <v>3882</v>
      </c>
      <c r="B28" s="277" t="s">
        <v>125</v>
      </c>
      <c r="C28" s="277" t="s">
        <v>3883</v>
      </c>
      <c r="D28" s="331" t="s">
        <v>1117</v>
      </c>
      <c r="E28" s="153" t="s">
        <v>796</v>
      </c>
      <c r="F28" s="153">
        <v>119129137</v>
      </c>
      <c r="G28" s="153" t="s">
        <v>797</v>
      </c>
      <c r="H28" s="277" t="s">
        <v>1201</v>
      </c>
      <c r="I28" s="277" t="s">
        <v>3774</v>
      </c>
      <c r="J28" s="277" t="s">
        <v>3834</v>
      </c>
      <c r="K28" s="277" t="s">
        <v>3808</v>
      </c>
      <c r="L28" s="277" t="s">
        <v>3884</v>
      </c>
      <c r="U28" s="625">
        <f t="shared" ca="1" si="0"/>
        <v>46258</v>
      </c>
    </row>
    <row r="29" spans="1:21">
      <c r="A29" s="277" t="s">
        <v>3885</v>
      </c>
      <c r="B29" s="277" t="s">
        <v>161</v>
      </c>
      <c r="C29" s="277" t="s">
        <v>3886</v>
      </c>
      <c r="D29" s="331" t="s">
        <v>1115</v>
      </c>
      <c r="E29" s="153" t="s">
        <v>794</v>
      </c>
      <c r="F29" s="153">
        <v>136202294</v>
      </c>
      <c r="G29" s="533">
        <v>3855626805</v>
      </c>
      <c r="H29" s="277" t="s">
        <v>1201</v>
      </c>
      <c r="I29" s="277" t="s">
        <v>3774</v>
      </c>
      <c r="J29" s="277" t="s">
        <v>3834</v>
      </c>
      <c r="K29" s="277" t="s">
        <v>3808</v>
      </c>
      <c r="L29" s="277" t="s">
        <v>3887</v>
      </c>
      <c r="U29" s="625">
        <f t="shared" ca="1" si="0"/>
        <v>46258</v>
      </c>
    </row>
    <row r="30" spans="1:21">
      <c r="A30" s="277" t="s">
        <v>3888</v>
      </c>
      <c r="B30" s="277" t="s">
        <v>3889</v>
      </c>
      <c r="C30" s="440" t="s">
        <v>3890</v>
      </c>
      <c r="D30" s="331" t="s">
        <v>3891</v>
      </c>
      <c r="E30" s="498" t="s">
        <v>3892</v>
      </c>
      <c r="F30" s="153">
        <v>127763315</v>
      </c>
      <c r="G30" s="498">
        <v>3854889389</v>
      </c>
      <c r="H30" s="255" t="s">
        <v>1201</v>
      </c>
      <c r="I30" s="277" t="s">
        <v>3774</v>
      </c>
      <c r="J30" s="277" t="s">
        <v>3825</v>
      </c>
      <c r="K30" s="277" t="s">
        <v>3808</v>
      </c>
      <c r="U30" s="625">
        <f t="shared" ca="1" si="0"/>
        <v>46258</v>
      </c>
    </row>
    <row r="31" spans="1:21">
      <c r="U31" s="625" t="str">
        <f t="shared" si="0"/>
        <v/>
      </c>
    </row>
    <row r="32" spans="1:21">
      <c r="U32" s="625" t="str">
        <f t="shared" si="0"/>
        <v/>
      </c>
    </row>
    <row r="33" spans="5:21">
      <c r="U33" s="625" t="str">
        <f t="shared" si="0"/>
        <v/>
      </c>
    </row>
    <row r="34" spans="5:21">
      <c r="U34" s="625" t="str">
        <f t="shared" si="0"/>
        <v/>
      </c>
    </row>
    <row r="35" spans="5:21">
      <c r="U35" s="625" t="str">
        <f t="shared" si="0"/>
        <v/>
      </c>
    </row>
    <row r="36" spans="5:21">
      <c r="E36" s="153"/>
      <c r="F36" s="153"/>
      <c r="G36" s="153"/>
    </row>
  </sheetData>
  <mergeCells count="2">
    <mergeCell ref="A1:S1"/>
    <mergeCell ref="A2:S2"/>
  </mergeCells>
  <conditionalFormatting sqref="A4:U35">
    <cfRule type="expression" dxfId="332" priority="70" stopIfTrue="1">
      <formula>$T4="Started"</formula>
    </cfRule>
    <cfRule type="expression" dxfId="331" priority="71" stopIfTrue="1">
      <formula>$T4="No Show"</formula>
    </cfRule>
  </conditionalFormatting>
  <conditionalFormatting sqref="E1 E3 E36:E1048576">
    <cfRule type="duplicateValues" dxfId="330" priority="67"/>
  </conditionalFormatting>
  <conditionalFormatting sqref="F1 F3 F36:F1048576">
    <cfRule type="duplicateValues" dxfId="329" priority="68"/>
  </conditionalFormatting>
  <conditionalFormatting sqref="F36">
    <cfRule type="duplicateValues" dxfId="326" priority="47"/>
  </conditionalFormatting>
  <conditionalFormatting sqref="F37">
    <cfRule type="duplicateValues" dxfId="325" priority="50"/>
    <cfRule type="duplicateValues" dxfId="324" priority="51"/>
  </conditionalFormatting>
  <dataValidations count="3">
    <dataValidation type="list" allowBlank="1" showInputMessage="1" showErrorMessage="1" sqref="I3:I16 I19:I1048576" xr:uid="{20D6438F-C0BC-4DBC-8965-5FD8435117CD}">
      <formula1>"XS, S, M, L, XL, XXL, XXXL, XXXXL, "</formula1>
    </dataValidation>
    <dataValidation type="list" allowBlank="1" showInputMessage="1" showErrorMessage="1" sqref="T4:T35" xr:uid="{18183779-FE21-4376-87B0-DD1A107A2A20}">
      <formula1>"Started,No Show"</formula1>
    </dataValidation>
    <dataValidation allowBlank="1" showInputMessage="1" showErrorMessage="1" promptTitle="Bold ID" prompt="Type the candidate's Bold ID (Talent ID) exactly as it appears on PrepList. SSN, Name, Phone, and Recruiter will fill in automatically." sqref="F4:F35" xr:uid="{ADDD1C26-A468-4096-AFD9-A466297A60FC}"/>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69" stopIfTrue="1" id="{6C42B045-7D7B-46C4-8D54-F171FDD77FA0}">
            <xm:f>AND($F4&lt;&gt;"",COUNTIF(_StartedStatus!$G:$G,$F4)&gt;1)</xm:f>
            <x14:dxf>
              <font>
                <color rgb="FF9C0006"/>
              </font>
              <fill>
                <patternFill>
                  <bgColor rgb="FFFFC7CE"/>
                </patternFill>
              </fill>
            </x14:dxf>
          </x14:cfRule>
          <x14:cfRule type="expression" priority="72" stopIfTrue="1" id="{793C7F23-0452-4049-AC6B-01CF3807BFAF}">
            <xm:f>AND($F4&lt;&gt;"",COUNTIF('1.PrepList'!$I:$I,$F4)=0)</xm:f>
            <x14:dxf>
              <fill>
                <patternFill>
                  <bgColor rgb="FFFFC000"/>
                </patternFill>
              </fill>
            </x14:dxf>
          </x14:cfRule>
          <xm:sqref>F4:F35</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7EF4-BBCA-4737-AD23-58567E4B75FC}">
  <dimension ref="A1:W36"/>
  <sheetViews>
    <sheetView topLeftCell="A10" workbookViewId="0">
      <selection activeCell="L30" sqref="L30"/>
    </sheetView>
  </sheetViews>
  <sheetFormatPr defaultColWidth="9.1796875" defaultRowHeight="13"/>
  <cols>
    <col min="1" max="1" width="9.1796875" style="277"/>
    <col min="2" max="2" width="8" style="277" bestFit="1" customWidth="1"/>
    <col min="3" max="3" width="24.54296875" style="277" bestFit="1" customWidth="1"/>
    <col min="4" max="4" width="14.453125" style="277" customWidth="1"/>
    <col min="5" max="5" width="11.81640625" style="277" customWidth="1"/>
    <col min="6" max="6" width="32.1796875" style="277" customWidth="1"/>
    <col min="7" max="7" width="10.453125" style="277" customWidth="1"/>
    <col min="8" max="8" width="12.54296875" style="277" bestFit="1" customWidth="1"/>
    <col min="9" max="9" width="10.54296875" style="277" customWidth="1"/>
    <col min="10" max="10" width="10.6328125" style="277" customWidth="1"/>
    <col min="11" max="11" width="39.81640625" style="277" customWidth="1"/>
    <col min="12" max="12" width="72.81640625" style="277" customWidth="1"/>
    <col min="13" max="13" width="14.54296875" style="277" customWidth="1"/>
    <col min="14" max="15" width="9.1796875" style="277"/>
    <col min="16" max="16" width="9.453125" style="277" customWidth="1"/>
    <col min="17" max="17" width="9.1796875" style="277"/>
    <col min="18" max="18" width="17.90625" style="277" customWidth="1"/>
    <col min="19" max="19" width="12.54296875" style="277" customWidth="1"/>
    <col min="20" max="20" width="61.26953125" style="277" customWidth="1"/>
    <col min="21" max="21" width="11.1796875" style="277" customWidth="1"/>
    <col min="22" max="16384" width="9.1796875" style="277"/>
  </cols>
  <sheetData>
    <row r="1" spans="1:23" ht="27" customHeight="1">
      <c r="B1" s="718" t="s">
        <v>3752</v>
      </c>
      <c r="C1" s="718"/>
      <c r="D1" s="718"/>
      <c r="E1" s="718"/>
      <c r="F1" s="718"/>
      <c r="G1" s="718"/>
      <c r="H1" s="718"/>
      <c r="I1" s="718"/>
      <c r="J1" s="718"/>
      <c r="K1" s="718"/>
      <c r="L1" s="718"/>
      <c r="M1" s="718"/>
      <c r="N1" s="718"/>
      <c r="O1" s="718"/>
      <c r="P1" s="718"/>
      <c r="Q1" s="718"/>
      <c r="R1" s="718"/>
      <c r="S1" s="718"/>
      <c r="T1" s="718"/>
      <c r="V1" s="277" t="s">
        <v>5511</v>
      </c>
      <c r="W1" s="625">
        <f ca="1">IFERROR(DATEVALUE(SUBSTITUTE(MID(CELL("filename",A1),FIND("]",CELL("filename",A1))+1,255),".","/")),"")</f>
        <v>46254</v>
      </c>
    </row>
    <row r="2" spans="1:23" ht="27" customHeight="1">
      <c r="B2" s="718" t="s">
        <v>3893</v>
      </c>
      <c r="C2" s="718"/>
      <c r="D2" s="718"/>
      <c r="E2" s="718"/>
      <c r="F2" s="718"/>
      <c r="G2" s="718"/>
      <c r="H2" s="718"/>
      <c r="I2" s="718"/>
      <c r="J2" s="718"/>
      <c r="K2" s="718"/>
      <c r="L2" s="718"/>
      <c r="M2" s="718"/>
      <c r="N2" s="718"/>
      <c r="O2" s="718"/>
      <c r="P2" s="718"/>
      <c r="Q2" s="718"/>
      <c r="R2" s="718"/>
      <c r="S2" s="718"/>
      <c r="T2" s="718"/>
    </row>
    <row r="3" spans="1:23">
      <c r="A3" s="277" t="s">
        <v>5473</v>
      </c>
      <c r="B3" s="434" t="s">
        <v>3754</v>
      </c>
      <c r="C3" s="434" t="s">
        <v>3755</v>
      </c>
      <c r="D3" s="434" t="s">
        <v>3756</v>
      </c>
      <c r="E3" s="562" t="s">
        <v>3757</v>
      </c>
      <c r="F3" s="563" t="s">
        <v>3758</v>
      </c>
      <c r="G3" s="563" t="s">
        <v>923</v>
      </c>
      <c r="H3" s="564" t="s">
        <v>190</v>
      </c>
      <c r="I3" s="563" t="s">
        <v>497</v>
      </c>
      <c r="J3" s="565" t="s">
        <v>3759</v>
      </c>
      <c r="K3" s="434" t="s">
        <v>3760</v>
      </c>
      <c r="L3" s="434" t="s">
        <v>3761</v>
      </c>
      <c r="M3" s="434" t="s">
        <v>3762</v>
      </c>
      <c r="N3" s="434" t="s">
        <v>450</v>
      </c>
      <c r="O3" s="434" t="s">
        <v>3763</v>
      </c>
      <c r="P3" s="434" t="s">
        <v>3764</v>
      </c>
      <c r="Q3" s="434" t="s">
        <v>3765</v>
      </c>
      <c r="R3" s="434" t="s">
        <v>3766</v>
      </c>
      <c r="S3" s="434" t="s">
        <v>3767</v>
      </c>
      <c r="T3" s="434" t="s">
        <v>3768</v>
      </c>
      <c r="U3" s="277" t="s">
        <v>5472</v>
      </c>
    </row>
    <row r="4" spans="1:23">
      <c r="B4" s="277" t="s">
        <v>3894</v>
      </c>
      <c r="C4" s="277" t="s">
        <v>92</v>
      </c>
      <c r="D4" s="277" t="s">
        <v>3895</v>
      </c>
      <c r="E4" s="277" t="s">
        <v>3896</v>
      </c>
      <c r="F4" s="522" t="s">
        <v>3897</v>
      </c>
      <c r="G4" s="153">
        <v>205051457</v>
      </c>
      <c r="H4" s="277">
        <v>8189165469</v>
      </c>
      <c r="I4" s="277" t="s">
        <v>505</v>
      </c>
      <c r="J4" s="277" t="s">
        <v>3813</v>
      </c>
      <c r="K4" s="277" t="s">
        <v>3834</v>
      </c>
      <c r="L4" s="277" t="s">
        <v>3794</v>
      </c>
      <c r="M4" s="277" t="s">
        <v>3898</v>
      </c>
      <c r="S4" s="547" t="s">
        <v>3899</v>
      </c>
      <c r="T4" s="547"/>
      <c r="U4" s="625">
        <f t="shared" ref="U4:U36" ca="1" si="0">IF($G4="","",$W$1)</f>
        <v>46254</v>
      </c>
    </row>
    <row r="5" spans="1:23">
      <c r="B5" s="277" t="s">
        <v>3832</v>
      </c>
      <c r="C5" s="277" t="s">
        <v>92</v>
      </c>
      <c r="D5" s="277" t="s">
        <v>3832</v>
      </c>
      <c r="E5" s="277" t="s">
        <v>3900</v>
      </c>
      <c r="F5" s="529" t="s">
        <v>811</v>
      </c>
      <c r="G5" s="277">
        <v>124766504</v>
      </c>
      <c r="H5" s="277" t="s">
        <v>812</v>
      </c>
      <c r="I5" s="277" t="s">
        <v>510</v>
      </c>
      <c r="K5" s="277" t="s">
        <v>3834</v>
      </c>
      <c r="L5" s="277" t="s">
        <v>3794</v>
      </c>
      <c r="M5" s="277" t="s">
        <v>3901</v>
      </c>
      <c r="U5" s="625">
        <f t="shared" ca="1" si="0"/>
        <v>46254</v>
      </c>
    </row>
    <row r="6" spans="1:23" ht="15.75" customHeight="1">
      <c r="B6" s="277" t="s">
        <v>3902</v>
      </c>
      <c r="C6" s="277" t="s">
        <v>92</v>
      </c>
      <c r="D6" s="277" t="s">
        <v>3903</v>
      </c>
      <c r="E6" s="277" t="s">
        <v>3904</v>
      </c>
      <c r="F6" s="569" t="s">
        <v>843</v>
      </c>
      <c r="G6" s="153">
        <v>235103783</v>
      </c>
      <c r="H6" s="153">
        <v>4326643931</v>
      </c>
      <c r="I6" s="277" t="s">
        <v>516</v>
      </c>
      <c r="K6" s="277" t="s">
        <v>3834</v>
      </c>
      <c r="L6" s="277" t="s">
        <v>3794</v>
      </c>
      <c r="M6" s="277" t="s">
        <v>3905</v>
      </c>
      <c r="S6" s="277" t="s">
        <v>3899</v>
      </c>
      <c r="U6" s="625">
        <f t="shared" ca="1" si="0"/>
        <v>46254</v>
      </c>
    </row>
    <row r="7" spans="1:23" s="536" customFormat="1" ht="15" customHeight="1">
      <c r="B7" s="536" t="s">
        <v>3835</v>
      </c>
      <c r="C7" s="536" t="s">
        <v>3810</v>
      </c>
      <c r="D7" s="536" t="s">
        <v>3836</v>
      </c>
      <c r="E7" s="536" t="s">
        <v>3906</v>
      </c>
      <c r="F7" s="529" t="s">
        <v>1141</v>
      </c>
      <c r="G7" s="536">
        <v>103409638</v>
      </c>
      <c r="H7" s="536">
        <v>3853714779</v>
      </c>
      <c r="I7" s="536" t="s">
        <v>991</v>
      </c>
      <c r="K7" s="536" t="s">
        <v>3814</v>
      </c>
      <c r="L7" s="536" t="s">
        <v>3794</v>
      </c>
      <c r="M7" s="536" t="s">
        <v>3907</v>
      </c>
      <c r="U7" s="632">
        <f t="shared" ca="1" si="0"/>
        <v>46254</v>
      </c>
    </row>
    <row r="8" spans="1:23">
      <c r="B8" s="277" t="s">
        <v>3839</v>
      </c>
      <c r="C8" s="277" t="s">
        <v>3810</v>
      </c>
      <c r="D8" s="277" t="s">
        <v>3840</v>
      </c>
      <c r="K8" s="277" t="s">
        <v>3814</v>
      </c>
      <c r="L8" s="277" t="s">
        <v>3794</v>
      </c>
      <c r="M8" s="544"/>
      <c r="U8" s="625" t="str">
        <f t="shared" si="0"/>
        <v/>
      </c>
    </row>
    <row r="9" spans="1:23">
      <c r="B9" s="277" t="s">
        <v>3843</v>
      </c>
      <c r="C9" s="277" t="s">
        <v>86</v>
      </c>
      <c r="D9" s="277" t="s">
        <v>3844</v>
      </c>
      <c r="E9" s="277" t="s">
        <v>3908</v>
      </c>
      <c r="F9" s="571" t="s">
        <v>3909</v>
      </c>
      <c r="G9" s="153">
        <v>217233983</v>
      </c>
      <c r="H9" s="153">
        <v>3853541676</v>
      </c>
      <c r="I9" s="277" t="s">
        <v>741</v>
      </c>
      <c r="J9" s="277" t="s">
        <v>3813</v>
      </c>
      <c r="K9" s="277" t="s">
        <v>3825</v>
      </c>
      <c r="L9" s="277" t="s">
        <v>3794</v>
      </c>
      <c r="M9" s="544" t="s">
        <v>3910</v>
      </c>
      <c r="U9" s="625">
        <f t="shared" ca="1" si="0"/>
        <v>46254</v>
      </c>
    </row>
    <row r="10" spans="1:23">
      <c r="B10" s="277" t="s">
        <v>3911</v>
      </c>
      <c r="C10" s="277" t="s">
        <v>86</v>
      </c>
      <c r="D10" s="277" t="s">
        <v>3912</v>
      </c>
      <c r="E10" s="277" t="s">
        <v>3913</v>
      </c>
      <c r="F10" s="570" t="s">
        <v>3914</v>
      </c>
      <c r="G10" s="153">
        <v>235113308</v>
      </c>
      <c r="H10" s="277">
        <v>33661890536</v>
      </c>
      <c r="I10" s="277" t="s">
        <v>741</v>
      </c>
      <c r="J10" s="277" t="s">
        <v>3774</v>
      </c>
      <c r="K10" s="277" t="s">
        <v>3825</v>
      </c>
      <c r="L10" s="277" t="s">
        <v>3794</v>
      </c>
      <c r="M10" s="277" t="s">
        <v>3915</v>
      </c>
      <c r="S10" s="277" t="s">
        <v>3899</v>
      </c>
      <c r="U10" s="625">
        <f t="shared" ca="1" si="0"/>
        <v>46254</v>
      </c>
    </row>
    <row r="11" spans="1:23">
      <c r="B11" s="277" t="s">
        <v>3916</v>
      </c>
      <c r="C11" s="277" t="s">
        <v>86</v>
      </c>
      <c r="D11" s="277" t="s">
        <v>3917</v>
      </c>
      <c r="E11" s="277" t="s">
        <v>3918</v>
      </c>
      <c r="F11" s="569" t="s">
        <v>5523</v>
      </c>
      <c r="G11" s="153">
        <v>228927969</v>
      </c>
      <c r="H11" s="277">
        <v>2816704894</v>
      </c>
      <c r="I11" s="277" t="s">
        <v>510</v>
      </c>
      <c r="J11" s="277" t="s">
        <v>3919</v>
      </c>
      <c r="K11" s="277" t="s">
        <v>3825</v>
      </c>
      <c r="L11" s="277" t="s">
        <v>3794</v>
      </c>
      <c r="M11" s="277" t="s">
        <v>3920</v>
      </c>
      <c r="S11" s="277" t="s">
        <v>3899</v>
      </c>
      <c r="U11" s="625">
        <f t="shared" ca="1" si="0"/>
        <v>46254</v>
      </c>
    </row>
    <row r="12" spans="1:23">
      <c r="B12" s="277" t="s">
        <v>3847</v>
      </c>
      <c r="C12" s="277" t="s">
        <v>3848</v>
      </c>
      <c r="D12" s="277" t="s">
        <v>3849</v>
      </c>
      <c r="K12" s="277" t="s">
        <v>3834</v>
      </c>
      <c r="L12" s="277" t="s">
        <v>3776</v>
      </c>
      <c r="U12" s="625" t="str">
        <f t="shared" si="0"/>
        <v/>
      </c>
    </row>
    <row r="13" spans="1:23">
      <c r="B13" s="277" t="s">
        <v>3852</v>
      </c>
      <c r="C13" s="277" t="s">
        <v>3848</v>
      </c>
      <c r="D13" s="277" t="s">
        <v>3853</v>
      </c>
      <c r="F13" s="153"/>
      <c r="G13" s="153"/>
      <c r="H13" s="153"/>
      <c r="K13" s="277" t="s">
        <v>3834</v>
      </c>
      <c r="L13" s="543" t="s">
        <v>3776</v>
      </c>
      <c r="U13" s="625" t="str">
        <f t="shared" si="0"/>
        <v/>
      </c>
    </row>
    <row r="14" spans="1:23">
      <c r="B14" s="277" t="s">
        <v>3921</v>
      </c>
      <c r="C14" s="277" t="s">
        <v>3856</v>
      </c>
      <c r="D14" s="277" t="s">
        <v>3922</v>
      </c>
      <c r="E14" s="277" t="s">
        <v>3923</v>
      </c>
      <c r="F14" s="569" t="s">
        <v>3924</v>
      </c>
      <c r="G14" s="153">
        <v>137909958</v>
      </c>
      <c r="H14" s="277" t="s">
        <v>734</v>
      </c>
      <c r="I14" s="255" t="s">
        <v>684</v>
      </c>
      <c r="J14" s="277" t="s">
        <v>3813</v>
      </c>
      <c r="K14" s="277" t="s">
        <v>3834</v>
      </c>
      <c r="L14" s="277" t="s">
        <v>3776</v>
      </c>
      <c r="M14" s="277" t="s">
        <v>3925</v>
      </c>
      <c r="S14" s="277" t="s">
        <v>3899</v>
      </c>
      <c r="U14" s="625">
        <f t="shared" ca="1" si="0"/>
        <v>46254</v>
      </c>
    </row>
    <row r="15" spans="1:23" s="536" customFormat="1">
      <c r="B15" s="536" t="s">
        <v>3855</v>
      </c>
      <c r="C15" s="536" t="s">
        <v>3856</v>
      </c>
      <c r="D15" s="536" t="s">
        <v>3857</v>
      </c>
      <c r="E15" s="536" t="s">
        <v>1045</v>
      </c>
      <c r="F15" s="529" t="s">
        <v>3926</v>
      </c>
      <c r="G15" s="536">
        <v>230202685</v>
      </c>
      <c r="H15" s="536">
        <v>3853369802</v>
      </c>
      <c r="I15" s="536" t="s">
        <v>733</v>
      </c>
      <c r="J15" s="536" t="s">
        <v>3830</v>
      </c>
      <c r="K15" s="536" t="s">
        <v>3834</v>
      </c>
      <c r="L15" s="536" t="s">
        <v>3776</v>
      </c>
      <c r="M15" s="536" t="s">
        <v>3927</v>
      </c>
      <c r="U15" s="632">
        <f t="shared" ca="1" si="0"/>
        <v>46254</v>
      </c>
    </row>
    <row r="16" spans="1:23">
      <c r="B16" s="277" t="s">
        <v>3859</v>
      </c>
      <c r="C16" s="277" t="s">
        <v>3860</v>
      </c>
      <c r="D16" s="277" t="s">
        <v>3861</v>
      </c>
      <c r="F16" s="153"/>
      <c r="G16" s="153"/>
      <c r="K16" s="277" t="s">
        <v>3814</v>
      </c>
      <c r="L16" s="277" t="s">
        <v>3776</v>
      </c>
      <c r="U16" s="625" t="str">
        <f t="shared" si="0"/>
        <v/>
      </c>
    </row>
    <row r="17" spans="2:21">
      <c r="B17" s="277" t="s">
        <v>3928</v>
      </c>
      <c r="C17" s="277" t="s">
        <v>3860</v>
      </c>
      <c r="D17" s="277" t="s">
        <v>3929</v>
      </c>
      <c r="E17" s="566">
        <v>730120557</v>
      </c>
      <c r="F17" s="567" t="s">
        <v>842</v>
      </c>
      <c r="G17" s="567">
        <v>230402628</v>
      </c>
      <c r="H17" s="567">
        <v>3474458703</v>
      </c>
      <c r="I17" s="566" t="s">
        <v>733</v>
      </c>
      <c r="J17" s="566" t="s">
        <v>3813</v>
      </c>
      <c r="K17" s="277" t="s">
        <v>3814</v>
      </c>
      <c r="L17" s="277" t="s">
        <v>3776</v>
      </c>
      <c r="M17" s="277" t="s">
        <v>3930</v>
      </c>
      <c r="S17" s="277" t="s">
        <v>3899</v>
      </c>
      <c r="T17" s="377"/>
      <c r="U17" s="625">
        <f t="shared" ca="1" si="0"/>
        <v>46254</v>
      </c>
    </row>
    <row r="18" spans="2:21">
      <c r="B18" s="277" t="s">
        <v>3931</v>
      </c>
      <c r="C18" s="277" t="s">
        <v>3865</v>
      </c>
      <c r="D18" s="277" t="s">
        <v>3932</v>
      </c>
      <c r="E18" s="277" t="s">
        <v>3933</v>
      </c>
      <c r="F18" s="535" t="s">
        <v>1135</v>
      </c>
      <c r="G18" s="277">
        <v>235337443</v>
      </c>
      <c r="H18" s="277">
        <v>8013479267</v>
      </c>
      <c r="I18" s="277" t="s">
        <v>684</v>
      </c>
      <c r="K18" s="277" t="s">
        <v>3834</v>
      </c>
      <c r="L18" s="277" t="s">
        <v>3800</v>
      </c>
      <c r="M18" s="277" t="s">
        <v>3934</v>
      </c>
      <c r="S18" s="277" t="s">
        <v>3899</v>
      </c>
      <c r="U18" s="625">
        <f t="shared" ca="1" si="0"/>
        <v>46254</v>
      </c>
    </row>
    <row r="19" spans="2:21">
      <c r="B19" s="277" t="s">
        <v>3864</v>
      </c>
      <c r="C19" s="277" t="s">
        <v>3865</v>
      </c>
      <c r="D19" s="277" t="s">
        <v>3866</v>
      </c>
      <c r="K19" s="277" t="s">
        <v>3834</v>
      </c>
      <c r="L19" s="277" t="s">
        <v>3800</v>
      </c>
      <c r="U19" s="625" t="str">
        <f t="shared" si="0"/>
        <v/>
      </c>
    </row>
    <row r="20" spans="2:21">
      <c r="B20" s="277" t="s">
        <v>3935</v>
      </c>
      <c r="C20" s="277" t="s">
        <v>3870</v>
      </c>
      <c r="D20" s="277" t="s">
        <v>3936</v>
      </c>
      <c r="E20" s="277">
        <v>146599684</v>
      </c>
      <c r="F20" s="522" t="s">
        <v>3937</v>
      </c>
      <c r="G20" s="277">
        <v>149731745</v>
      </c>
      <c r="H20" s="277">
        <v>2176128184</v>
      </c>
      <c r="I20" s="277" t="s">
        <v>733</v>
      </c>
      <c r="J20" s="277" t="s">
        <v>3830</v>
      </c>
      <c r="K20" s="277" t="s">
        <v>3834</v>
      </c>
      <c r="L20" s="277" t="s">
        <v>3800</v>
      </c>
      <c r="M20" s="277" t="s">
        <v>3938</v>
      </c>
      <c r="S20" s="277" t="s">
        <v>3899</v>
      </c>
      <c r="U20" s="625">
        <f t="shared" ca="1" si="0"/>
        <v>46254</v>
      </c>
    </row>
    <row r="21" spans="2:21">
      <c r="B21" s="277" t="s">
        <v>3869</v>
      </c>
      <c r="C21" s="277" t="s">
        <v>3870</v>
      </c>
      <c r="D21" s="277" t="s">
        <v>3871</v>
      </c>
      <c r="F21" s="153"/>
      <c r="G21" s="153"/>
      <c r="H21" s="153"/>
      <c r="K21" s="277" t="s">
        <v>3834</v>
      </c>
      <c r="L21" s="277" t="s">
        <v>3800</v>
      </c>
      <c r="U21" s="625" t="str">
        <f t="shared" si="0"/>
        <v/>
      </c>
    </row>
    <row r="22" spans="2:21">
      <c r="B22" s="277" t="s">
        <v>3874</v>
      </c>
      <c r="C22" s="277" t="s">
        <v>3870</v>
      </c>
      <c r="D22" s="277" t="s">
        <v>3875</v>
      </c>
      <c r="F22" s="153"/>
      <c r="G22" s="153"/>
      <c r="H22" s="153"/>
      <c r="K22" s="277" t="s">
        <v>3834</v>
      </c>
      <c r="L22" s="277" t="s">
        <v>3800</v>
      </c>
      <c r="U22" s="625" t="str">
        <f t="shared" si="0"/>
        <v/>
      </c>
    </row>
    <row r="23" spans="2:21">
      <c r="B23" s="277" t="s">
        <v>3879</v>
      </c>
      <c r="C23" s="277" t="s">
        <v>125</v>
      </c>
      <c r="D23" s="277" t="s">
        <v>3880</v>
      </c>
      <c r="F23" s="150"/>
      <c r="G23" s="150"/>
      <c r="H23" s="153"/>
      <c r="K23" s="277" t="s">
        <v>3834</v>
      </c>
      <c r="L23" s="277" t="s">
        <v>3808</v>
      </c>
      <c r="U23" s="625" t="str">
        <f t="shared" si="0"/>
        <v/>
      </c>
    </row>
    <row r="24" spans="2:21">
      <c r="B24" s="277" t="s">
        <v>3882</v>
      </c>
      <c r="C24" s="277" t="s">
        <v>125</v>
      </c>
      <c r="D24" s="277" t="s">
        <v>3883</v>
      </c>
      <c r="F24" s="153"/>
      <c r="G24" s="153"/>
      <c r="H24" s="153"/>
      <c r="K24" s="277" t="s">
        <v>3834</v>
      </c>
      <c r="L24" s="277" t="s">
        <v>3808</v>
      </c>
      <c r="U24" s="625" t="str">
        <f t="shared" si="0"/>
        <v/>
      </c>
    </row>
    <row r="25" spans="2:21">
      <c r="B25" s="277" t="s">
        <v>3939</v>
      </c>
      <c r="C25" s="277" t="s">
        <v>125</v>
      </c>
      <c r="D25" s="277" t="s">
        <v>3940</v>
      </c>
      <c r="E25" s="566" t="s">
        <v>3941</v>
      </c>
      <c r="F25" s="522" t="s">
        <v>3942</v>
      </c>
      <c r="G25" s="566">
        <v>226997062</v>
      </c>
      <c r="H25" s="566">
        <v>3852662386</v>
      </c>
      <c r="I25" s="566" t="s">
        <v>991</v>
      </c>
      <c r="J25" s="566" t="s">
        <v>3830</v>
      </c>
      <c r="K25" s="277" t="s">
        <v>3834</v>
      </c>
      <c r="L25" s="277" t="s">
        <v>3808</v>
      </c>
      <c r="M25" s="277" t="s">
        <v>3943</v>
      </c>
      <c r="S25" s="277" t="s">
        <v>3899</v>
      </c>
      <c r="U25" s="625">
        <f t="shared" ca="1" si="0"/>
        <v>46254</v>
      </c>
    </row>
    <row r="26" spans="2:21">
      <c r="B26" s="277" t="s">
        <v>3885</v>
      </c>
      <c r="C26" s="277" t="s">
        <v>161</v>
      </c>
      <c r="D26" s="277" t="s">
        <v>3886</v>
      </c>
      <c r="K26" s="277" t="s">
        <v>3834</v>
      </c>
      <c r="L26" s="277" t="s">
        <v>3808</v>
      </c>
      <c r="U26" s="625" t="str">
        <f t="shared" si="0"/>
        <v/>
      </c>
    </row>
    <row r="27" spans="2:21">
      <c r="B27" s="277" t="s">
        <v>3944</v>
      </c>
      <c r="C27" s="277" t="s">
        <v>161</v>
      </c>
      <c r="D27" s="277" t="s">
        <v>3945</v>
      </c>
      <c r="E27" s="277" t="s">
        <v>3946</v>
      </c>
      <c r="F27" s="573" t="s">
        <v>857</v>
      </c>
      <c r="G27" s="153">
        <v>230749612</v>
      </c>
      <c r="H27" s="153">
        <v>7204212565</v>
      </c>
      <c r="I27" s="277" t="s">
        <v>684</v>
      </c>
      <c r="K27" s="277" t="s">
        <v>3834</v>
      </c>
      <c r="L27" s="277" t="s">
        <v>3808</v>
      </c>
      <c r="M27" s="277" t="s">
        <v>3947</v>
      </c>
      <c r="S27" s="277" t="s">
        <v>3899</v>
      </c>
      <c r="U27" s="625">
        <f t="shared" ca="1" si="0"/>
        <v>46254</v>
      </c>
    </row>
    <row r="28" spans="2:21">
      <c r="B28" s="277" t="s">
        <v>3948</v>
      </c>
      <c r="C28" s="277" t="s">
        <v>3889</v>
      </c>
      <c r="D28" s="277" t="s">
        <v>3949</v>
      </c>
      <c r="E28" s="277" t="s">
        <v>3950</v>
      </c>
      <c r="F28" s="578" t="s">
        <v>3951</v>
      </c>
      <c r="G28" s="153">
        <v>203353201</v>
      </c>
      <c r="H28" s="153" t="s">
        <v>3952</v>
      </c>
      <c r="I28" s="277" t="s">
        <v>510</v>
      </c>
      <c r="K28" s="277" t="s">
        <v>3825</v>
      </c>
      <c r="L28" s="277" t="s">
        <v>3808</v>
      </c>
      <c r="M28" s="277" t="s">
        <v>3953</v>
      </c>
      <c r="S28" s="277" t="s">
        <v>3899</v>
      </c>
      <c r="U28" s="625">
        <f t="shared" ca="1" si="0"/>
        <v>46254</v>
      </c>
    </row>
    <row r="29" spans="2:21">
      <c r="B29" s="277" t="s">
        <v>3888</v>
      </c>
      <c r="C29" s="277" t="s">
        <v>3889</v>
      </c>
      <c r="D29" s="277" t="s">
        <v>3890</v>
      </c>
      <c r="E29" s="277" t="s">
        <v>1040</v>
      </c>
      <c r="F29" s="545" t="s">
        <v>775</v>
      </c>
      <c r="G29" s="153">
        <v>95673500</v>
      </c>
      <c r="H29" s="153" t="s">
        <v>776</v>
      </c>
      <c r="I29" s="277" t="s">
        <v>536</v>
      </c>
      <c r="J29" s="277" t="s">
        <v>3830</v>
      </c>
      <c r="K29" s="277" t="s">
        <v>3825</v>
      </c>
      <c r="L29" s="277" t="s">
        <v>3808</v>
      </c>
      <c r="M29" s="277" t="s">
        <v>3954</v>
      </c>
      <c r="U29" s="625">
        <f t="shared" ca="1" si="0"/>
        <v>46254</v>
      </c>
    </row>
    <row r="30" spans="2:21">
      <c r="B30" s="277" t="s">
        <v>3955</v>
      </c>
      <c r="C30" s="277" t="s">
        <v>3889</v>
      </c>
      <c r="D30" s="277" t="s">
        <v>3956</v>
      </c>
      <c r="E30" s="566" t="s">
        <v>1100</v>
      </c>
      <c r="F30" s="569" t="s">
        <v>782</v>
      </c>
      <c r="G30" s="567">
        <v>161455496</v>
      </c>
      <c r="H30" s="567">
        <v>3855073267</v>
      </c>
      <c r="I30" s="568" t="s">
        <v>516</v>
      </c>
      <c r="J30" s="566" t="s">
        <v>3813</v>
      </c>
      <c r="K30" s="277" t="s">
        <v>3825</v>
      </c>
      <c r="L30" s="277" t="s">
        <v>3808</v>
      </c>
      <c r="M30" s="277" t="s">
        <v>3957</v>
      </c>
      <c r="S30" s="277" t="s">
        <v>3899</v>
      </c>
      <c r="U30" s="625">
        <f t="shared" ca="1" si="0"/>
        <v>46254</v>
      </c>
    </row>
    <row r="31" spans="2:21">
      <c r="U31" s="625" t="str">
        <f t="shared" si="0"/>
        <v/>
      </c>
    </row>
    <row r="32" spans="2:21">
      <c r="U32" s="625" t="str">
        <f t="shared" si="0"/>
        <v/>
      </c>
    </row>
    <row r="33" spans="5:21">
      <c r="U33" s="625" t="str">
        <f t="shared" si="0"/>
        <v/>
      </c>
    </row>
    <row r="34" spans="5:21">
      <c r="U34" s="625" t="str">
        <f t="shared" si="0"/>
        <v/>
      </c>
    </row>
    <row r="35" spans="5:21">
      <c r="U35" s="625" t="str">
        <f t="shared" si="0"/>
        <v/>
      </c>
    </row>
    <row r="36" spans="5:21">
      <c r="E36" s="572" t="s">
        <v>3958</v>
      </c>
      <c r="F36" s="153"/>
      <c r="G36" s="153"/>
      <c r="H36" s="153"/>
      <c r="U36" s="625" t="str">
        <f t="shared" si="0"/>
        <v/>
      </c>
    </row>
  </sheetData>
  <mergeCells count="2">
    <mergeCell ref="B1:T1"/>
    <mergeCell ref="B2:T2"/>
  </mergeCells>
  <conditionalFormatting sqref="A4:U36">
    <cfRule type="expression" dxfId="323" priority="45" stopIfTrue="1">
      <formula>$A4="Started"</formula>
    </cfRule>
    <cfRule type="expression" dxfId="322" priority="46" stopIfTrue="1">
      <formula>$A4="No Show"</formula>
    </cfRule>
  </conditionalFormatting>
  <conditionalFormatting sqref="F1 F3 F37:F1048576">
    <cfRule type="duplicateValues" dxfId="321" priority="42"/>
  </conditionalFormatting>
  <conditionalFormatting sqref="G1 G3 G37:G1048576">
    <cfRule type="duplicateValues" dxfId="320" priority="43"/>
  </conditionalFormatting>
  <conditionalFormatting sqref="G37">
    <cfRule type="duplicateValues" dxfId="317" priority="25"/>
    <cfRule type="duplicateValues" dxfId="316" priority="26"/>
  </conditionalFormatting>
  <dataValidations count="2">
    <dataValidation type="list" allowBlank="1" showInputMessage="1" showErrorMessage="1" sqref="J3:J16 J19:J1048576" xr:uid="{30D7037A-E55B-4482-8452-E5B55DED27D1}">
      <formula1>"XS, S, M, L, XL, XXL, XXXL, XXXXL, "</formula1>
    </dataValidation>
    <dataValidation type="list" allowBlank="1" showInputMessage="1" showErrorMessage="1" promptTitle="Started?" prompt="Select Started or No Show once this candidate's status is known." sqref="A4:A36" xr:uid="{E4DAC068-ACE4-482D-BDE2-F02F9B31F87C}">
      <formula1>"Started,No Show"</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4" stopIfTrue="1" id="{191CD680-4824-4605-BDEF-05A9B5342AB4}">
            <xm:f>AND($G4&lt;&gt;"",COUNTIF(_StartedStatus!$G:$G,$G4)&gt;1)</xm:f>
            <x14:dxf>
              <font>
                <color rgb="FF9C0006"/>
              </font>
              <fill>
                <patternFill>
                  <bgColor rgb="FFFFC7CE"/>
                </patternFill>
              </fill>
            </x14:dxf>
          </x14:cfRule>
          <x14:cfRule type="expression" priority="47" stopIfTrue="1" id="{89677B1E-D0B1-4C22-9E7D-8B1A3D8FC3BD}">
            <xm:f>AND($G4&lt;&gt;"",COUNTIF('1.PrepList'!$I:$I,$G4)=0)</xm:f>
            <x14:dxf>
              <fill>
                <patternFill>
                  <bgColor rgb="FFFFC000"/>
                </patternFill>
              </fill>
            </x14:dxf>
          </x14:cfRule>
          <xm:sqref>G4:G36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F781-9CF6-4BB5-ABF5-21B3E40798F5}">
  <dimension ref="A1:W37"/>
  <sheetViews>
    <sheetView topLeftCell="C2" workbookViewId="0">
      <selection activeCell="E15" sqref="E15"/>
    </sheetView>
  </sheetViews>
  <sheetFormatPr defaultColWidth="9.1796875" defaultRowHeight="13"/>
  <cols>
    <col min="1" max="1" width="9.1796875" style="277"/>
    <col min="2" max="2" width="8" style="277" bestFit="1" customWidth="1"/>
    <col min="3" max="3" width="24.54296875" style="277" bestFit="1" customWidth="1"/>
    <col min="4" max="4" width="31" style="277" customWidth="1"/>
    <col min="5" max="5" width="12" style="277" customWidth="1"/>
    <col min="6" max="6" width="32.1796875" style="277" customWidth="1"/>
    <col min="7" max="7" width="10.453125" style="277" customWidth="1"/>
    <col min="8" max="8" width="12.54296875" style="277" bestFit="1" customWidth="1"/>
    <col min="9" max="9" width="10.54296875" style="277" customWidth="1"/>
    <col min="10" max="10" width="10.6328125" style="277" customWidth="1"/>
    <col min="11" max="11" width="39.81640625" style="277" customWidth="1"/>
    <col min="12" max="12" width="72.81640625" style="277" customWidth="1"/>
    <col min="13" max="13" width="14.54296875" style="277" customWidth="1"/>
    <col min="14" max="15" width="9.1796875" style="277"/>
    <col min="16" max="16" width="9.453125" style="277" customWidth="1"/>
    <col min="17" max="17" width="9.1796875" style="277"/>
    <col min="18" max="18" width="17.90625" style="277" customWidth="1"/>
    <col min="19" max="19" width="12.54296875" style="277" customWidth="1"/>
    <col min="20" max="20" width="61.26953125" style="277" customWidth="1"/>
    <col min="21" max="21" width="11.1796875" style="277" customWidth="1"/>
    <col min="22" max="16384" width="9.1796875" style="277"/>
  </cols>
  <sheetData>
    <row r="1" spans="1:23" ht="27" customHeight="1">
      <c r="B1" s="718" t="s">
        <v>3959</v>
      </c>
      <c r="C1" s="718"/>
      <c r="D1" s="718"/>
      <c r="E1" s="718"/>
      <c r="F1" s="718"/>
      <c r="G1" s="718"/>
      <c r="H1" s="718"/>
      <c r="I1" s="718"/>
      <c r="J1" s="718"/>
      <c r="K1" s="718"/>
      <c r="L1" s="718"/>
      <c r="M1" s="718"/>
      <c r="N1" s="718"/>
      <c r="O1" s="718"/>
      <c r="P1" s="718"/>
      <c r="Q1" s="718"/>
      <c r="R1" s="718"/>
      <c r="S1" s="718"/>
      <c r="T1" s="718"/>
      <c r="V1" s="277" t="s">
        <v>5511</v>
      </c>
      <c r="W1" s="625">
        <f ca="1">IFERROR(DATEVALUE(SUBSTITUTE(MID(CELL("filename",A1),FIND("]",CELL("filename",A1))+1,255),".","/")),"")</f>
        <v>46251</v>
      </c>
    </row>
    <row r="2" spans="1:23">
      <c r="A2" s="277" t="s">
        <v>5473</v>
      </c>
      <c r="B2" s="434" t="s">
        <v>3754</v>
      </c>
      <c r="C2" s="434" t="s">
        <v>3755</v>
      </c>
      <c r="D2" s="434" t="s">
        <v>3756</v>
      </c>
      <c r="E2" s="433" t="s">
        <v>3757</v>
      </c>
      <c r="F2" s="433" t="s">
        <v>3758</v>
      </c>
      <c r="G2" s="433" t="s">
        <v>923</v>
      </c>
      <c r="H2" s="435" t="s">
        <v>190</v>
      </c>
      <c r="I2" s="433" t="s">
        <v>497</v>
      </c>
      <c r="J2" s="433" t="s">
        <v>3759</v>
      </c>
      <c r="K2" s="434" t="s">
        <v>3760</v>
      </c>
      <c r="L2" s="434" t="s">
        <v>3761</v>
      </c>
      <c r="M2" s="434" t="s">
        <v>3762</v>
      </c>
      <c r="N2" s="434" t="s">
        <v>450</v>
      </c>
      <c r="O2" s="434" t="s">
        <v>3763</v>
      </c>
      <c r="P2" s="434" t="s">
        <v>3764</v>
      </c>
      <c r="Q2" s="434" t="s">
        <v>3765</v>
      </c>
      <c r="R2" s="434" t="s">
        <v>3766</v>
      </c>
      <c r="S2" s="434" t="s">
        <v>3767</v>
      </c>
      <c r="T2" s="434" t="s">
        <v>3768</v>
      </c>
      <c r="U2" s="277" t="s">
        <v>5472</v>
      </c>
    </row>
    <row r="3" spans="1:23">
      <c r="B3" s="277" t="s">
        <v>3960</v>
      </c>
      <c r="C3" s="277" t="s">
        <v>110</v>
      </c>
      <c r="D3" s="277" t="s">
        <v>3961</v>
      </c>
      <c r="E3" s="277" t="s">
        <v>3962</v>
      </c>
      <c r="F3" s="548" t="s">
        <v>3963</v>
      </c>
      <c r="G3" s="277">
        <v>230688754</v>
      </c>
      <c r="H3" s="277">
        <v>3852466212</v>
      </c>
      <c r="I3" s="277" t="s">
        <v>741</v>
      </c>
      <c r="J3" s="277" t="s">
        <v>3813</v>
      </c>
      <c r="K3" s="277" t="s">
        <v>3831</v>
      </c>
      <c r="L3" s="277" t="s">
        <v>3794</v>
      </c>
      <c r="M3" s="277" t="s">
        <v>3964</v>
      </c>
      <c r="S3" s="547" t="s">
        <v>1628</v>
      </c>
      <c r="T3" s="547"/>
      <c r="U3" s="625">
        <f t="shared" ref="U3:U37" ca="1" si="0">IF($G3="","",$W$1)</f>
        <v>46251</v>
      </c>
    </row>
    <row r="4" spans="1:23">
      <c r="B4" s="277" t="s">
        <v>3965</v>
      </c>
      <c r="C4" s="277" t="s">
        <v>110</v>
      </c>
      <c r="D4" s="277" t="s">
        <v>3966</v>
      </c>
      <c r="E4" s="277" t="s">
        <v>961</v>
      </c>
      <c r="F4" s="548" t="s">
        <v>3967</v>
      </c>
      <c r="G4" s="277">
        <v>227227008</v>
      </c>
      <c r="H4" s="277">
        <v>3854183056</v>
      </c>
      <c r="I4" s="277" t="s">
        <v>505</v>
      </c>
      <c r="J4" s="277" t="s">
        <v>3968</v>
      </c>
      <c r="K4" s="277" t="s">
        <v>3831</v>
      </c>
      <c r="L4" s="277" t="s">
        <v>3794</v>
      </c>
      <c r="M4" s="277" t="s">
        <v>3969</v>
      </c>
      <c r="S4" s="547" t="s">
        <v>1628</v>
      </c>
      <c r="U4" s="625">
        <f t="shared" ca="1" si="0"/>
        <v>46251</v>
      </c>
    </row>
    <row r="5" spans="1:23" ht="15.75" customHeight="1">
      <c r="B5" s="277" t="s">
        <v>3970</v>
      </c>
      <c r="C5" s="277" t="s">
        <v>3971</v>
      </c>
      <c r="D5" s="277" t="s">
        <v>3972</v>
      </c>
      <c r="E5" s="277" t="s">
        <v>3973</v>
      </c>
      <c r="F5" s="548" t="s">
        <v>3974</v>
      </c>
      <c r="G5" s="507">
        <v>134612285</v>
      </c>
      <c r="H5" s="153">
        <v>8012057920</v>
      </c>
      <c r="I5" s="277" t="s">
        <v>516</v>
      </c>
      <c r="J5" s="277" t="s">
        <v>3968</v>
      </c>
      <c r="K5" s="277" t="s">
        <v>3831</v>
      </c>
      <c r="L5" s="277" t="s">
        <v>3776</v>
      </c>
      <c r="M5" s="277" t="s">
        <v>3975</v>
      </c>
      <c r="S5" s="547" t="s">
        <v>1628</v>
      </c>
      <c r="U5" s="625">
        <f t="shared" ca="1" si="0"/>
        <v>46251</v>
      </c>
    </row>
    <row r="6" spans="1:23" ht="15" customHeight="1">
      <c r="B6" s="277" t="s">
        <v>3827</v>
      </c>
      <c r="C6" s="277" t="s">
        <v>83</v>
      </c>
      <c r="D6" s="277" t="s">
        <v>3828</v>
      </c>
      <c r="E6" s="277" t="s">
        <v>3452</v>
      </c>
      <c r="F6" s="548" t="s">
        <v>3976</v>
      </c>
      <c r="G6" s="277">
        <v>218871354</v>
      </c>
      <c r="H6" s="277">
        <v>3852407252</v>
      </c>
      <c r="I6" s="277" t="s">
        <v>510</v>
      </c>
      <c r="J6" s="277" t="s">
        <v>3813</v>
      </c>
      <c r="K6" s="277" t="s">
        <v>3831</v>
      </c>
      <c r="L6" s="277" t="s">
        <v>3808</v>
      </c>
      <c r="M6" s="277" t="s">
        <v>3977</v>
      </c>
      <c r="S6" s="547" t="s">
        <v>1628</v>
      </c>
      <c r="U6" s="625">
        <f t="shared" ca="1" si="0"/>
        <v>46251</v>
      </c>
    </row>
    <row r="7" spans="1:23">
      <c r="B7" s="277" t="s">
        <v>3978</v>
      </c>
      <c r="C7" s="277" t="s">
        <v>83</v>
      </c>
      <c r="D7" s="277" t="s">
        <v>3979</v>
      </c>
      <c r="E7" s="440" t="s">
        <v>3980</v>
      </c>
      <c r="F7" s="548" t="s">
        <v>3981</v>
      </c>
      <c r="G7" s="277">
        <v>198126077</v>
      </c>
      <c r="H7" s="277">
        <v>8014304770</v>
      </c>
      <c r="I7" s="277" t="s">
        <v>741</v>
      </c>
      <c r="J7" s="277" t="s">
        <v>3813</v>
      </c>
      <c r="K7" s="277" t="s">
        <v>3831</v>
      </c>
      <c r="L7" s="277" t="s">
        <v>3808</v>
      </c>
      <c r="M7" s="544" t="s">
        <v>3982</v>
      </c>
      <c r="S7" s="547" t="s">
        <v>1628</v>
      </c>
      <c r="U7" s="625">
        <f t="shared" ca="1" si="0"/>
        <v>46251</v>
      </c>
    </row>
    <row r="8" spans="1:23">
      <c r="B8" s="277" t="s">
        <v>3983</v>
      </c>
      <c r="C8" s="277" t="s">
        <v>83</v>
      </c>
      <c r="D8" s="277" t="s">
        <v>3984</v>
      </c>
      <c r="E8" s="277" t="s">
        <v>1067</v>
      </c>
      <c r="F8" s="551" t="s">
        <v>1068</v>
      </c>
      <c r="G8" s="277">
        <v>103450494</v>
      </c>
      <c r="H8" s="277">
        <v>8019492079</v>
      </c>
      <c r="I8" s="277" t="s">
        <v>536</v>
      </c>
      <c r="J8" s="277" t="s">
        <v>3813</v>
      </c>
      <c r="K8" s="277" t="s">
        <v>3831</v>
      </c>
      <c r="L8" s="277" t="s">
        <v>3808</v>
      </c>
      <c r="M8" s="544" t="s">
        <v>3985</v>
      </c>
      <c r="S8" s="547" t="s">
        <v>1628</v>
      </c>
      <c r="U8" s="625">
        <f t="shared" ca="1" si="0"/>
        <v>46251</v>
      </c>
    </row>
    <row r="9" spans="1:23">
      <c r="B9" s="277" t="s">
        <v>3986</v>
      </c>
      <c r="C9" s="277" t="s">
        <v>83</v>
      </c>
      <c r="D9" s="277" t="s">
        <v>3987</v>
      </c>
      <c r="E9" s="277" t="s">
        <v>940</v>
      </c>
      <c r="F9" s="550" t="s">
        <v>941</v>
      </c>
      <c r="G9" s="277">
        <v>209195517</v>
      </c>
      <c r="H9" s="277">
        <v>3852821517</v>
      </c>
      <c r="I9" s="277" t="s">
        <v>516</v>
      </c>
      <c r="J9" s="277" t="s">
        <v>3774</v>
      </c>
      <c r="K9" s="277" t="s">
        <v>3831</v>
      </c>
      <c r="L9" s="277" t="s">
        <v>3808</v>
      </c>
      <c r="M9" s="277" t="s">
        <v>3988</v>
      </c>
      <c r="S9" s="547" t="s">
        <v>1628</v>
      </c>
      <c r="U9" s="625">
        <f t="shared" ca="1" si="0"/>
        <v>46251</v>
      </c>
    </row>
    <row r="10" spans="1:23">
      <c r="B10" s="529" t="s">
        <v>3989</v>
      </c>
      <c r="C10" s="529" t="s">
        <v>86</v>
      </c>
      <c r="D10" s="532" t="s">
        <v>3990</v>
      </c>
      <c r="E10" s="529" t="s">
        <v>3991</v>
      </c>
      <c r="F10" s="529" t="s">
        <v>3992</v>
      </c>
      <c r="G10" s="529">
        <v>217227570</v>
      </c>
      <c r="H10" s="529">
        <v>3854857254</v>
      </c>
      <c r="I10" s="529" t="s">
        <v>510</v>
      </c>
      <c r="J10" s="529" t="s">
        <v>3968</v>
      </c>
      <c r="K10" s="529" t="s">
        <v>3825</v>
      </c>
      <c r="L10" s="529" t="s">
        <v>3794</v>
      </c>
      <c r="M10" s="529"/>
      <c r="N10" s="529"/>
      <c r="O10" s="529"/>
      <c r="P10" s="529"/>
      <c r="Q10" s="529"/>
      <c r="R10" s="529"/>
      <c r="S10" s="529"/>
      <c r="T10" s="529" t="s">
        <v>3993</v>
      </c>
      <c r="U10" s="625">
        <f t="shared" ca="1" si="0"/>
        <v>46251</v>
      </c>
    </row>
    <row r="11" spans="1:23" s="529" customFormat="1">
      <c r="B11" s="277" t="s">
        <v>3994</v>
      </c>
      <c r="C11" s="277" t="s">
        <v>3870</v>
      </c>
      <c r="D11" s="277" t="s">
        <v>3995</v>
      </c>
      <c r="E11" s="277" t="s">
        <v>2314</v>
      </c>
      <c r="F11" s="548" t="s">
        <v>3996</v>
      </c>
      <c r="G11" s="277">
        <v>215079760</v>
      </c>
      <c r="H11" s="277">
        <v>215079760</v>
      </c>
      <c r="I11" s="277" t="s">
        <v>510</v>
      </c>
      <c r="J11" s="277" t="s">
        <v>3968</v>
      </c>
      <c r="K11" s="277" t="s">
        <v>3834</v>
      </c>
      <c r="L11" s="277" t="s">
        <v>3800</v>
      </c>
      <c r="M11" s="277" t="s">
        <v>3997</v>
      </c>
      <c r="N11" s="277"/>
      <c r="O11" s="277"/>
      <c r="P11" s="277"/>
      <c r="Q11" s="277"/>
      <c r="R11" s="277"/>
      <c r="S11" s="277" t="s">
        <v>1628</v>
      </c>
      <c r="T11" s="277"/>
      <c r="U11" s="633">
        <f t="shared" ca="1" si="0"/>
        <v>46251</v>
      </c>
    </row>
    <row r="12" spans="1:23">
      <c r="B12" s="277" t="s">
        <v>3998</v>
      </c>
      <c r="C12" s="277" t="s">
        <v>98</v>
      </c>
      <c r="D12" s="277" t="s">
        <v>3999</v>
      </c>
      <c r="E12" s="277" t="s">
        <v>4000</v>
      </c>
      <c r="F12" s="548" t="s">
        <v>3357</v>
      </c>
      <c r="G12" s="277">
        <v>218820032</v>
      </c>
      <c r="H12" s="277">
        <v>7026194931</v>
      </c>
      <c r="I12" s="277" t="s">
        <v>516</v>
      </c>
      <c r="J12" s="277" t="s">
        <v>3968</v>
      </c>
      <c r="K12" s="277" t="s">
        <v>3825</v>
      </c>
      <c r="L12" s="543" t="s">
        <v>3808</v>
      </c>
      <c r="M12" s="277" t="s">
        <v>4001</v>
      </c>
      <c r="S12" s="277" t="s">
        <v>1628</v>
      </c>
      <c r="U12" s="625">
        <f t="shared" ca="1" si="0"/>
        <v>46251</v>
      </c>
    </row>
    <row r="13" spans="1:23">
      <c r="B13" s="277" t="s">
        <v>4002</v>
      </c>
      <c r="C13" s="277" t="s">
        <v>83</v>
      </c>
      <c r="D13" s="277" t="s">
        <v>4003</v>
      </c>
      <c r="E13" s="277" t="s">
        <v>4004</v>
      </c>
      <c r="F13" s="531" t="s">
        <v>1017</v>
      </c>
      <c r="G13" s="277">
        <v>230557237</v>
      </c>
      <c r="H13" s="277">
        <v>3855233259</v>
      </c>
      <c r="I13" s="255" t="s">
        <v>733</v>
      </c>
      <c r="J13" s="277" t="s">
        <v>3813</v>
      </c>
      <c r="K13" s="277" t="s">
        <v>3831</v>
      </c>
      <c r="L13" s="277" t="s">
        <v>3808</v>
      </c>
      <c r="M13" s="277" t="s">
        <v>4005</v>
      </c>
      <c r="S13" s="277" t="s">
        <v>1628</v>
      </c>
      <c r="U13" s="625">
        <f t="shared" ca="1" si="0"/>
        <v>46251</v>
      </c>
    </row>
    <row r="14" spans="1:23">
      <c r="B14" s="277" t="s">
        <v>4006</v>
      </c>
      <c r="C14" s="277" t="s">
        <v>83</v>
      </c>
      <c r="D14" s="277" t="s">
        <v>4007</v>
      </c>
      <c r="E14" s="277" t="s">
        <v>1077</v>
      </c>
      <c r="F14" s="531" t="s">
        <v>4008</v>
      </c>
      <c r="G14" s="277">
        <v>193874161</v>
      </c>
      <c r="H14" s="277">
        <v>3855493205</v>
      </c>
      <c r="I14" s="277" t="s">
        <v>741</v>
      </c>
      <c r="J14" s="277" t="s">
        <v>3813</v>
      </c>
      <c r="K14" s="277" t="s">
        <v>3831</v>
      </c>
      <c r="L14" s="277" t="s">
        <v>3808</v>
      </c>
      <c r="M14" s="277" t="s">
        <v>4009</v>
      </c>
      <c r="S14" s="277" t="s">
        <v>1628</v>
      </c>
      <c r="U14" s="625">
        <f t="shared" ca="1" si="0"/>
        <v>46251</v>
      </c>
    </row>
    <row r="15" spans="1:23">
      <c r="B15" s="529" t="s">
        <v>3783</v>
      </c>
      <c r="C15" s="529" t="s">
        <v>3770</v>
      </c>
      <c r="D15" s="532" t="s">
        <v>4010</v>
      </c>
      <c r="E15" s="529" t="s">
        <v>4011</v>
      </c>
      <c r="F15" s="529" t="s">
        <v>977</v>
      </c>
      <c r="G15" s="529">
        <v>230401816</v>
      </c>
      <c r="H15" s="529">
        <v>8016349052</v>
      </c>
      <c r="I15" s="529" t="s">
        <v>516</v>
      </c>
      <c r="J15" s="529" t="s">
        <v>4012</v>
      </c>
      <c r="K15" s="529" t="s">
        <v>3775</v>
      </c>
      <c r="L15" s="529" t="s">
        <v>3776</v>
      </c>
      <c r="M15" s="529"/>
      <c r="N15" s="529"/>
      <c r="O15" s="529"/>
      <c r="P15" s="529"/>
      <c r="Q15" s="529"/>
      <c r="R15" s="529"/>
      <c r="S15" s="529"/>
      <c r="T15" s="529" t="s">
        <v>4013</v>
      </c>
      <c r="U15" s="625">
        <f t="shared" ca="1" si="0"/>
        <v>46251</v>
      </c>
    </row>
    <row r="16" spans="1:23" s="529" customFormat="1">
      <c r="B16" s="529" t="s">
        <v>3787</v>
      </c>
      <c r="C16" s="529" t="s">
        <v>3770</v>
      </c>
      <c r="D16" s="532" t="s">
        <v>3788</v>
      </c>
      <c r="E16" s="529" t="s">
        <v>1761</v>
      </c>
      <c r="F16" s="532" t="s">
        <v>3706</v>
      </c>
      <c r="G16" s="529">
        <v>223280294</v>
      </c>
      <c r="H16" s="529">
        <v>4085926936</v>
      </c>
      <c r="I16" s="529" t="s">
        <v>505</v>
      </c>
      <c r="K16" s="529" t="s">
        <v>3775</v>
      </c>
      <c r="L16" s="529" t="s">
        <v>3776</v>
      </c>
      <c r="T16" s="546" t="s">
        <v>4014</v>
      </c>
      <c r="U16" s="633">
        <f t="shared" ca="1" si="0"/>
        <v>46251</v>
      </c>
    </row>
    <row r="17" spans="2:21" s="529" customFormat="1">
      <c r="B17" s="277" t="s">
        <v>4015</v>
      </c>
      <c r="C17" s="277" t="s">
        <v>4016</v>
      </c>
      <c r="D17" s="277" t="s">
        <v>4017</v>
      </c>
      <c r="E17" s="277" t="s">
        <v>4018</v>
      </c>
      <c r="F17" s="548" t="s">
        <v>4019</v>
      </c>
      <c r="G17" s="277">
        <v>118877490</v>
      </c>
      <c r="H17" s="277">
        <v>3854573759</v>
      </c>
      <c r="I17" s="277" t="s">
        <v>684</v>
      </c>
      <c r="J17" s="277" t="s">
        <v>3813</v>
      </c>
      <c r="K17" s="277" t="s">
        <v>3793</v>
      </c>
      <c r="L17" s="277" t="s">
        <v>3776</v>
      </c>
      <c r="M17" s="277" t="s">
        <v>4020</v>
      </c>
      <c r="N17" s="277"/>
      <c r="O17" s="277"/>
      <c r="P17" s="277"/>
      <c r="Q17" s="277"/>
      <c r="R17" s="277"/>
      <c r="S17" s="277" t="s">
        <v>1628</v>
      </c>
      <c r="T17" s="277"/>
      <c r="U17" s="633">
        <f t="shared" ca="1" si="0"/>
        <v>46251</v>
      </c>
    </row>
    <row r="18" spans="2:21">
      <c r="B18" s="277" t="s">
        <v>4021</v>
      </c>
      <c r="C18" s="277" t="s">
        <v>4016</v>
      </c>
      <c r="D18" s="277" t="s">
        <v>4022</v>
      </c>
      <c r="E18" s="277" t="s">
        <v>4023</v>
      </c>
      <c r="F18" s="548" t="s">
        <v>4024</v>
      </c>
      <c r="G18" s="277">
        <v>230405645</v>
      </c>
      <c r="H18" s="277">
        <v>3855493205</v>
      </c>
      <c r="I18" s="277" t="s">
        <v>684</v>
      </c>
      <c r="J18" s="277" t="s">
        <v>3774</v>
      </c>
      <c r="K18" s="277" t="s">
        <v>3793</v>
      </c>
      <c r="L18" s="277" t="s">
        <v>3776</v>
      </c>
      <c r="M18" s="277" t="s">
        <v>4025</v>
      </c>
      <c r="S18" s="277" t="s">
        <v>1628</v>
      </c>
      <c r="U18" s="625">
        <f t="shared" ca="1" si="0"/>
        <v>46251</v>
      </c>
    </row>
    <row r="19" spans="2:21">
      <c r="B19" s="277" t="s">
        <v>4026</v>
      </c>
      <c r="C19" s="277" t="s">
        <v>4016</v>
      </c>
      <c r="D19" s="277" t="s">
        <v>4027</v>
      </c>
      <c r="E19" s="277" t="s">
        <v>3481</v>
      </c>
      <c r="F19" s="548" t="s">
        <v>4028</v>
      </c>
      <c r="G19" s="277">
        <v>220532407</v>
      </c>
      <c r="H19" s="277">
        <v>9176758254</v>
      </c>
      <c r="I19" s="277" t="s">
        <v>510</v>
      </c>
      <c r="J19" s="277" t="s">
        <v>3813</v>
      </c>
      <c r="K19" s="277" t="s">
        <v>3793</v>
      </c>
      <c r="L19" s="277" t="s">
        <v>3776</v>
      </c>
      <c r="M19" s="277" t="s">
        <v>4029</v>
      </c>
      <c r="S19" s="277" t="s">
        <v>1628</v>
      </c>
      <c r="U19" s="625">
        <f t="shared" ca="1" si="0"/>
        <v>46251</v>
      </c>
    </row>
    <row r="20" spans="2:21">
      <c r="B20" s="277" t="s">
        <v>4030</v>
      </c>
      <c r="C20" s="277" t="s">
        <v>4016</v>
      </c>
      <c r="D20" s="277" t="s">
        <v>4031</v>
      </c>
      <c r="E20" s="277" t="s">
        <v>4032</v>
      </c>
      <c r="F20" s="548" t="s">
        <v>3454</v>
      </c>
      <c r="G20" s="277">
        <v>191065852</v>
      </c>
      <c r="H20" s="277" t="s">
        <v>4033</v>
      </c>
      <c r="I20" s="277" t="s">
        <v>516</v>
      </c>
      <c r="J20" s="277" t="s">
        <v>3774</v>
      </c>
      <c r="K20" s="277" t="s">
        <v>3793</v>
      </c>
      <c r="L20" s="277" t="s">
        <v>3776</v>
      </c>
      <c r="M20" s="277" t="s">
        <v>4034</v>
      </c>
      <c r="S20" s="277" t="s">
        <v>1628</v>
      </c>
      <c r="U20" s="625">
        <f t="shared" ca="1" si="0"/>
        <v>46251</v>
      </c>
    </row>
    <row r="21" spans="2:21">
      <c r="B21" s="277" t="s">
        <v>4035</v>
      </c>
      <c r="C21" s="277" t="s">
        <v>4016</v>
      </c>
      <c r="D21" s="277" t="s">
        <v>4036</v>
      </c>
      <c r="E21" s="277" t="s">
        <v>1096</v>
      </c>
      <c r="F21" s="548" t="s">
        <v>779</v>
      </c>
      <c r="G21" s="277">
        <v>133925448</v>
      </c>
      <c r="H21" s="277">
        <v>8019494079</v>
      </c>
      <c r="I21" s="277" t="s">
        <v>516</v>
      </c>
      <c r="J21" s="277" t="s">
        <v>3968</v>
      </c>
      <c r="K21" s="277" t="s">
        <v>3793</v>
      </c>
      <c r="L21" s="277" t="s">
        <v>3776</v>
      </c>
      <c r="M21" s="277" t="s">
        <v>4037</v>
      </c>
      <c r="S21" s="277" t="s">
        <v>1628</v>
      </c>
      <c r="U21" s="625">
        <f t="shared" ca="1" si="0"/>
        <v>46251</v>
      </c>
    </row>
    <row r="22" spans="2:21">
      <c r="B22" s="277" t="s">
        <v>4038</v>
      </c>
      <c r="C22" s="277" t="s">
        <v>3797</v>
      </c>
      <c r="D22" s="277" t="s">
        <v>4039</v>
      </c>
      <c r="E22" s="277" t="s">
        <v>4040</v>
      </c>
      <c r="F22" s="548" t="s">
        <v>3669</v>
      </c>
      <c r="G22" s="277">
        <v>222820479</v>
      </c>
      <c r="H22" s="277">
        <v>3854238197</v>
      </c>
      <c r="I22" s="277" t="s">
        <v>516</v>
      </c>
      <c r="J22" s="277" t="s">
        <v>3968</v>
      </c>
      <c r="K22" s="277" t="s">
        <v>3793</v>
      </c>
      <c r="L22" s="277" t="s">
        <v>3800</v>
      </c>
      <c r="M22" s="277" t="s">
        <v>4041</v>
      </c>
      <c r="S22" s="277" t="s">
        <v>1628</v>
      </c>
      <c r="U22" s="625">
        <f t="shared" ca="1" si="0"/>
        <v>46251</v>
      </c>
    </row>
    <row r="23" spans="2:21">
      <c r="B23" s="277" t="s">
        <v>4042</v>
      </c>
      <c r="C23" s="277" t="s">
        <v>3797</v>
      </c>
      <c r="D23" s="277" t="s">
        <v>4043</v>
      </c>
      <c r="E23" s="277" t="s">
        <v>4044</v>
      </c>
      <c r="F23" s="548" t="s">
        <v>4045</v>
      </c>
      <c r="G23" s="277">
        <v>122873279</v>
      </c>
      <c r="H23" s="277">
        <v>8014037247</v>
      </c>
      <c r="I23" s="277" t="s">
        <v>733</v>
      </c>
      <c r="J23" s="277" t="s">
        <v>3774</v>
      </c>
      <c r="K23" s="277" t="s">
        <v>3793</v>
      </c>
      <c r="L23" s="277" t="s">
        <v>3800</v>
      </c>
      <c r="M23" s="277" t="s">
        <v>4046</v>
      </c>
      <c r="S23" s="277" t="s">
        <v>1628</v>
      </c>
      <c r="U23" s="625">
        <f t="shared" ca="1" si="0"/>
        <v>46251</v>
      </c>
    </row>
    <row r="24" spans="2:21">
      <c r="B24" s="277" t="s">
        <v>4047</v>
      </c>
      <c r="C24" s="277" t="s">
        <v>4048</v>
      </c>
      <c r="D24" s="277" t="s">
        <v>4049</v>
      </c>
      <c r="E24" s="277" t="s">
        <v>4050</v>
      </c>
      <c r="F24" s="548" t="s">
        <v>1609</v>
      </c>
      <c r="G24" s="277">
        <v>95698712</v>
      </c>
      <c r="H24" s="277" t="s">
        <v>4051</v>
      </c>
      <c r="I24" s="277" t="s">
        <v>741</v>
      </c>
      <c r="J24" s="277" t="s">
        <v>3774</v>
      </c>
      <c r="K24" s="277" t="s">
        <v>3834</v>
      </c>
      <c r="L24" s="277" t="s">
        <v>3794</v>
      </c>
      <c r="M24" s="277" t="s">
        <v>4052</v>
      </c>
      <c r="S24" s="277" t="s">
        <v>1628</v>
      </c>
      <c r="U24" s="625">
        <f t="shared" ca="1" si="0"/>
        <v>46251</v>
      </c>
    </row>
    <row r="25" spans="2:21">
      <c r="B25" s="277" t="s">
        <v>4053</v>
      </c>
      <c r="C25" s="277" t="s">
        <v>4054</v>
      </c>
      <c r="D25" s="277" t="s">
        <v>4055</v>
      </c>
      <c r="E25" s="277" t="s">
        <v>4056</v>
      </c>
      <c r="F25" s="548" t="s">
        <v>1122</v>
      </c>
      <c r="G25" s="277">
        <v>230568678</v>
      </c>
      <c r="H25" s="277">
        <v>8018357759</v>
      </c>
      <c r="J25" s="277" t="s">
        <v>3830</v>
      </c>
      <c r="K25" s="277" t="s">
        <v>3775</v>
      </c>
      <c r="L25" s="277" t="s">
        <v>3800</v>
      </c>
      <c r="M25" s="277" t="s">
        <v>4057</v>
      </c>
      <c r="S25" s="277" t="s">
        <v>1628</v>
      </c>
      <c r="U25" s="625">
        <f t="shared" ca="1" si="0"/>
        <v>46251</v>
      </c>
    </row>
    <row r="26" spans="2:21">
      <c r="B26" s="277" t="s">
        <v>4058</v>
      </c>
      <c r="C26" s="277" t="s">
        <v>3822</v>
      </c>
      <c r="D26" s="277" t="s">
        <v>4059</v>
      </c>
      <c r="E26" s="277" t="s">
        <v>1014</v>
      </c>
      <c r="F26" s="548" t="s">
        <v>1015</v>
      </c>
      <c r="G26" s="277">
        <v>182863558</v>
      </c>
      <c r="H26" s="277">
        <v>3852239443</v>
      </c>
      <c r="I26" s="277" t="s">
        <v>505</v>
      </c>
      <c r="J26" s="277" t="s">
        <v>3774</v>
      </c>
      <c r="K26" s="277" t="s">
        <v>3825</v>
      </c>
      <c r="L26" s="277" t="s">
        <v>3776</v>
      </c>
      <c r="M26" s="277" t="s">
        <v>4060</v>
      </c>
      <c r="S26" s="277" t="s">
        <v>1628</v>
      </c>
      <c r="U26" s="625">
        <f t="shared" ca="1" si="0"/>
        <v>46251</v>
      </c>
    </row>
    <row r="27" spans="2:21" s="529" customFormat="1">
      <c r="B27" s="529" t="s">
        <v>3809</v>
      </c>
      <c r="C27" s="529" t="s">
        <v>3810</v>
      </c>
      <c r="D27" s="529" t="s">
        <v>3811</v>
      </c>
      <c r="E27" s="529" t="s">
        <v>4061</v>
      </c>
      <c r="F27" s="532" t="s">
        <v>4062</v>
      </c>
      <c r="G27" s="529">
        <v>176312644</v>
      </c>
      <c r="H27" s="529">
        <v>3854636039</v>
      </c>
      <c r="I27" s="529" t="s">
        <v>741</v>
      </c>
      <c r="J27" s="529" t="s">
        <v>3774</v>
      </c>
      <c r="K27" s="529" t="s">
        <v>3814</v>
      </c>
      <c r="L27" s="529" t="s">
        <v>3794</v>
      </c>
      <c r="M27" s="529" t="s">
        <v>4063</v>
      </c>
      <c r="U27" s="633">
        <f t="shared" ca="1" si="0"/>
        <v>46251</v>
      </c>
    </row>
    <row r="28" spans="2:21">
      <c r="B28" s="277" t="s">
        <v>4064</v>
      </c>
      <c r="C28" s="277" t="s">
        <v>4048</v>
      </c>
      <c r="D28" s="277" t="s">
        <v>4065</v>
      </c>
      <c r="E28" s="277" t="s">
        <v>1010</v>
      </c>
      <c r="F28" s="548" t="s">
        <v>760</v>
      </c>
      <c r="G28" s="153">
        <v>182813001</v>
      </c>
      <c r="H28" s="153">
        <v>3855499424</v>
      </c>
      <c r="I28" s="277" t="s">
        <v>516</v>
      </c>
      <c r="J28" s="277" t="s">
        <v>3830</v>
      </c>
      <c r="K28" s="277" t="s">
        <v>3834</v>
      </c>
      <c r="L28" s="277" t="s">
        <v>3794</v>
      </c>
      <c r="M28" s="277" t="s">
        <v>4066</v>
      </c>
      <c r="S28" s="277" t="s">
        <v>3899</v>
      </c>
      <c r="U28" s="625">
        <f t="shared" ca="1" si="0"/>
        <v>46251</v>
      </c>
    </row>
    <row r="29" spans="2:21">
      <c r="B29" s="277" t="s">
        <v>3816</v>
      </c>
      <c r="C29" s="277" t="s">
        <v>3817</v>
      </c>
      <c r="D29" s="277" t="s">
        <v>3818</v>
      </c>
      <c r="E29" s="277" t="s">
        <v>4067</v>
      </c>
      <c r="F29" s="532" t="s">
        <v>730</v>
      </c>
      <c r="G29" s="277">
        <v>176269991</v>
      </c>
      <c r="H29" s="277" t="s">
        <v>4068</v>
      </c>
      <c r="I29" s="277" t="s">
        <v>1391</v>
      </c>
      <c r="J29" s="277" t="s">
        <v>3813</v>
      </c>
      <c r="K29" s="277" t="s">
        <v>3814</v>
      </c>
      <c r="L29" s="277" t="s">
        <v>3794</v>
      </c>
      <c r="M29" s="277" t="s">
        <v>4069</v>
      </c>
      <c r="S29" s="277" t="s">
        <v>3899</v>
      </c>
      <c r="U29" s="625">
        <f t="shared" ca="1" si="0"/>
        <v>46251</v>
      </c>
    </row>
    <row r="30" spans="2:21">
      <c r="B30" s="277" t="s">
        <v>4070</v>
      </c>
      <c r="C30" s="277" t="s">
        <v>4071</v>
      </c>
      <c r="D30" s="277" t="s">
        <v>4072</v>
      </c>
      <c r="E30" s="277" t="s">
        <v>1761</v>
      </c>
      <c r="F30" s="548" t="s">
        <v>1762</v>
      </c>
      <c r="G30" s="277">
        <v>190427449</v>
      </c>
      <c r="H30" s="277">
        <v>2678893261</v>
      </c>
      <c r="I30" s="277" t="s">
        <v>521</v>
      </c>
      <c r="J30" s="277" t="s">
        <v>3813</v>
      </c>
      <c r="K30" s="277" t="s">
        <v>3814</v>
      </c>
      <c r="L30" s="277" t="s">
        <v>3776</v>
      </c>
      <c r="M30" s="277" t="s">
        <v>4073</v>
      </c>
      <c r="S30" s="277" t="s">
        <v>3899</v>
      </c>
      <c r="U30" s="625">
        <f t="shared" ca="1" si="0"/>
        <v>46251</v>
      </c>
    </row>
    <row r="31" spans="2:21">
      <c r="B31" s="277" t="s">
        <v>4074</v>
      </c>
      <c r="C31" s="277" t="s">
        <v>3889</v>
      </c>
      <c r="D31" s="277" t="s">
        <v>4075</v>
      </c>
      <c r="E31" s="277" t="s">
        <v>969</v>
      </c>
      <c r="F31" s="548" t="s">
        <v>970</v>
      </c>
      <c r="G31" s="277">
        <v>215128480</v>
      </c>
      <c r="H31" s="277">
        <v>5598714822</v>
      </c>
      <c r="I31" s="277" t="s">
        <v>747</v>
      </c>
      <c r="K31" s="277" t="s">
        <v>3825</v>
      </c>
      <c r="L31" s="277" t="s">
        <v>3808</v>
      </c>
      <c r="M31" s="277" t="s">
        <v>4076</v>
      </c>
      <c r="S31" s="277" t="s">
        <v>3899</v>
      </c>
      <c r="U31" s="625">
        <f t="shared" ca="1" si="0"/>
        <v>46251</v>
      </c>
    </row>
    <row r="32" spans="2:21">
      <c r="B32" s="277" t="s">
        <v>4077</v>
      </c>
      <c r="C32" s="277" t="s">
        <v>4078</v>
      </c>
      <c r="D32" s="277" t="s">
        <v>4079</v>
      </c>
      <c r="E32" s="277" t="s">
        <v>4080</v>
      </c>
      <c r="F32" s="548" t="s">
        <v>1093</v>
      </c>
      <c r="G32" s="277">
        <v>95897214</v>
      </c>
      <c r="H32" s="277">
        <v>4159372742</v>
      </c>
      <c r="I32" s="277" t="s">
        <v>733</v>
      </c>
      <c r="J32" s="277" t="s">
        <v>3774</v>
      </c>
      <c r="K32" s="277" t="s">
        <v>3814</v>
      </c>
      <c r="L32" s="277" t="s">
        <v>3808</v>
      </c>
      <c r="M32" s="277" t="s">
        <v>4081</v>
      </c>
      <c r="S32" s="277" t="s">
        <v>3899</v>
      </c>
      <c r="U32" s="625">
        <f t="shared" ca="1" si="0"/>
        <v>46251</v>
      </c>
    </row>
    <row r="33" spans="2:21">
      <c r="B33" s="277" t="s">
        <v>4082</v>
      </c>
      <c r="C33" s="277" t="s">
        <v>3889</v>
      </c>
      <c r="D33" s="277" t="s">
        <v>4083</v>
      </c>
      <c r="E33" s="277" t="s">
        <v>4084</v>
      </c>
      <c r="F33" s="531" t="s">
        <v>4085</v>
      </c>
      <c r="G33" s="277">
        <v>144425415</v>
      </c>
      <c r="H33" s="277">
        <v>3855603543</v>
      </c>
      <c r="I33" s="277" t="s">
        <v>510</v>
      </c>
      <c r="J33" s="277" t="s">
        <v>3774</v>
      </c>
      <c r="K33" s="277" t="s">
        <v>3825</v>
      </c>
      <c r="L33" s="277" t="s">
        <v>3808</v>
      </c>
      <c r="M33" s="277" t="s">
        <v>4086</v>
      </c>
      <c r="S33" s="277" t="s">
        <v>3899</v>
      </c>
      <c r="U33" s="625">
        <f t="shared" ca="1" si="0"/>
        <v>46251</v>
      </c>
    </row>
    <row r="34" spans="2:21">
      <c r="B34" s="277" t="s">
        <v>4087</v>
      </c>
      <c r="C34" s="277" t="s">
        <v>4088</v>
      </c>
      <c r="D34" s="277" t="s">
        <v>4089</v>
      </c>
      <c r="E34" s="277" t="s">
        <v>4090</v>
      </c>
      <c r="F34" s="548" t="s">
        <v>4091</v>
      </c>
      <c r="G34" s="277">
        <v>194664196</v>
      </c>
      <c r="H34" s="277">
        <v>3853011688</v>
      </c>
      <c r="I34" s="277" t="s">
        <v>516</v>
      </c>
      <c r="J34" s="277" t="s">
        <v>3774</v>
      </c>
      <c r="K34" s="277" t="s">
        <v>3814</v>
      </c>
      <c r="L34" s="277" t="s">
        <v>3794</v>
      </c>
      <c r="M34" s="277" t="s">
        <v>4092</v>
      </c>
      <c r="S34" s="277" t="s">
        <v>3899</v>
      </c>
      <c r="U34" s="625">
        <f t="shared" ca="1" si="0"/>
        <v>46251</v>
      </c>
    </row>
    <row r="35" spans="2:21">
      <c r="B35" s="277" t="s">
        <v>4093</v>
      </c>
      <c r="C35" s="277" t="s">
        <v>3865</v>
      </c>
      <c r="D35" s="277" t="s">
        <v>4094</v>
      </c>
      <c r="E35" s="277" t="s">
        <v>4095</v>
      </c>
      <c r="F35" s="548" t="s">
        <v>4096</v>
      </c>
      <c r="G35" s="153">
        <v>230757142</v>
      </c>
      <c r="H35" s="153">
        <v>7125094299</v>
      </c>
      <c r="I35" s="277" t="s">
        <v>505</v>
      </c>
      <c r="J35" s="277" t="s">
        <v>3830</v>
      </c>
      <c r="K35" s="277" t="s">
        <v>3834</v>
      </c>
      <c r="L35" s="277" t="s">
        <v>3800</v>
      </c>
      <c r="M35" s="277" t="s">
        <v>4097</v>
      </c>
      <c r="S35" s="277" t="s">
        <v>3899</v>
      </c>
      <c r="U35" s="625">
        <f t="shared" ca="1" si="0"/>
        <v>46251</v>
      </c>
    </row>
    <row r="36" spans="2:21" s="529" customFormat="1">
      <c r="B36" s="529" t="s">
        <v>3821</v>
      </c>
      <c r="C36" s="529" t="s">
        <v>3822</v>
      </c>
      <c r="D36" s="529" t="s">
        <v>3823</v>
      </c>
      <c r="E36" s="529" t="s">
        <v>946</v>
      </c>
      <c r="F36" s="532" t="s">
        <v>740</v>
      </c>
      <c r="G36" s="529">
        <v>139298190</v>
      </c>
      <c r="H36" s="529">
        <v>8019030227</v>
      </c>
      <c r="I36" s="529" t="s">
        <v>741</v>
      </c>
      <c r="J36" s="529" t="s">
        <v>3813</v>
      </c>
      <c r="K36" s="529" t="s">
        <v>3825</v>
      </c>
      <c r="L36" s="529" t="s">
        <v>3776</v>
      </c>
      <c r="M36" s="529" t="s">
        <v>4098</v>
      </c>
      <c r="U36" s="633">
        <f t="shared" ca="1" si="0"/>
        <v>46251</v>
      </c>
    </row>
    <row r="37" spans="2:21">
      <c r="B37" s="277" t="s">
        <v>4099</v>
      </c>
      <c r="C37" s="277" t="s">
        <v>4100</v>
      </c>
      <c r="D37" s="277" t="s">
        <v>4101</v>
      </c>
      <c r="E37" s="277" t="s">
        <v>4102</v>
      </c>
      <c r="F37" s="531" t="s">
        <v>3391</v>
      </c>
      <c r="G37" s="277">
        <v>218770711</v>
      </c>
      <c r="H37" s="277" t="s">
        <v>4103</v>
      </c>
      <c r="I37" s="277" t="s">
        <v>741</v>
      </c>
      <c r="J37" s="277" t="s">
        <v>3813</v>
      </c>
      <c r="K37" s="277" t="s">
        <v>3814</v>
      </c>
      <c r="L37" s="277" t="s">
        <v>3808</v>
      </c>
      <c r="M37" s="277" t="s">
        <v>4104</v>
      </c>
      <c r="S37" s="277" t="s">
        <v>3899</v>
      </c>
      <c r="U37" s="625">
        <f t="shared" ca="1" si="0"/>
        <v>46251</v>
      </c>
    </row>
  </sheetData>
  <mergeCells count="1">
    <mergeCell ref="B1:T1"/>
  </mergeCells>
  <conditionalFormatting sqref="A3:U37">
    <cfRule type="expression" dxfId="315" priority="5207" stopIfTrue="1">
      <formula>$A3="Started"</formula>
    </cfRule>
    <cfRule type="expression" dxfId="314" priority="5208" stopIfTrue="1">
      <formula>$A3="No Show"</formula>
    </cfRule>
  </conditionalFormatting>
  <conditionalFormatting sqref="F38:F1048576 F1:F2">
    <cfRule type="duplicateValues" dxfId="313" priority="5201"/>
  </conditionalFormatting>
  <conditionalFormatting sqref="G38:G1048576 G1:G2">
    <cfRule type="duplicateValues" dxfId="310" priority="5205"/>
  </conditionalFormatting>
  <dataValidations count="2">
    <dataValidation type="list" allowBlank="1" showInputMessage="1" showErrorMessage="1" sqref="J2:J15 J18:J1048576" xr:uid="{EF9BBB71-F789-4688-9D56-32EEAB9D4DD8}">
      <formula1>"XS, S, M, L, XL, XXL, XXXL, XXXXL, "</formula1>
    </dataValidation>
    <dataValidation type="list" allowBlank="1" showInputMessage="1" showErrorMessage="1" promptTitle="Started?" prompt="Select Started or No Show once this candidate's status is known." sqref="A3:A37" xr:uid="{C914AC21-3E41-4140-86FA-BC679E4DD467}">
      <formula1>"Started,No Show"</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5206" stopIfTrue="1" id="{687AF1F1-09C7-405F-8E8D-68DFEBF68283}">
            <xm:f>AND($G3&lt;&gt;"",COUNTIF(_StartedStatus!$G:$G,$G3)&gt;1)</xm:f>
            <x14:dxf>
              <font>
                <color rgb="FF9C0006"/>
              </font>
              <fill>
                <patternFill>
                  <bgColor rgb="FFFFC7CE"/>
                </patternFill>
              </fill>
            </x14:dxf>
          </x14:cfRule>
          <x14:cfRule type="expression" priority="5209" stopIfTrue="1" id="{1B81C4F0-483F-43F6-A8CD-B0CDAA64D9A1}">
            <xm:f>AND($G3&lt;&gt;"",COUNTIF('1.PrepList'!$I:$I,$G3)=0)</xm:f>
            <x14:dxf>
              <fill>
                <patternFill>
                  <bgColor rgb="FFFFC000"/>
                </patternFill>
              </fill>
            </x14:dxf>
          </x14:cfRule>
          <xm:sqref>G3:G37</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387C-FB8A-4E44-9B3E-C0BF3CC645D3}">
  <dimension ref="A1:Z36"/>
  <sheetViews>
    <sheetView topLeftCell="C1" workbookViewId="0">
      <selection activeCell="H16" sqref="H16"/>
    </sheetView>
  </sheetViews>
  <sheetFormatPr defaultColWidth="9.1796875" defaultRowHeight="13"/>
  <cols>
    <col min="1" max="1" width="9.1796875" style="277"/>
    <col min="2" max="2" width="10" style="277" customWidth="1"/>
    <col min="3" max="3" width="9.1796875" style="277" customWidth="1"/>
    <col min="4" max="6" width="16.7265625" style="277" customWidth="1"/>
    <col min="7" max="7" width="17.81640625" style="277" customWidth="1"/>
    <col min="8" max="8" width="32.1796875" style="277" customWidth="1"/>
    <col min="9" max="9" width="11.54296875" style="277" customWidth="1"/>
    <col min="10" max="10" width="16.7265625" style="277" customWidth="1"/>
    <col min="11" max="11" width="10.54296875" style="277" customWidth="1"/>
    <col min="12" max="12" width="10.7265625" style="277" customWidth="1"/>
    <col min="13" max="13" width="22" style="277" customWidth="1"/>
    <col min="14" max="14" width="72.81640625" style="277" customWidth="1"/>
    <col min="15" max="15" width="12.54296875" style="277" bestFit="1" customWidth="1"/>
    <col min="16" max="17" width="9.1796875" style="277" bestFit="1" customWidth="1"/>
    <col min="18" max="18" width="9.453125" style="277" customWidth="1"/>
    <col min="19" max="19" width="9.1796875" style="277" bestFit="1" customWidth="1"/>
    <col min="20" max="20" width="9.1796875" style="277" hidden="1" customWidth="1"/>
    <col min="21" max="21" width="12.54296875" style="277" customWidth="1"/>
    <col min="22" max="22" width="9.1796875" style="277" bestFit="1" customWidth="1"/>
    <col min="23" max="23" width="11.1796875" style="277" customWidth="1"/>
    <col min="24" max="16384" width="9.1796875" style="277"/>
  </cols>
  <sheetData>
    <row r="1" spans="1:26" ht="27" customHeight="1">
      <c r="B1" s="718" t="s">
        <v>4105</v>
      </c>
      <c r="C1" s="718"/>
      <c r="D1" s="718"/>
      <c r="E1" s="718"/>
      <c r="F1" s="718"/>
      <c r="G1" s="718"/>
      <c r="H1" s="718"/>
      <c r="I1" s="718"/>
      <c r="J1" s="718"/>
      <c r="K1" s="718"/>
      <c r="L1" s="718"/>
      <c r="M1" s="718"/>
      <c r="N1" s="718"/>
      <c r="O1" s="718"/>
      <c r="P1" s="718"/>
      <c r="Q1" s="718"/>
      <c r="R1" s="718"/>
      <c r="S1" s="718"/>
      <c r="T1" s="718"/>
      <c r="U1" s="718"/>
      <c r="V1" s="718"/>
      <c r="Y1" s="277" t="s">
        <v>5511</v>
      </c>
      <c r="Z1" s="625">
        <f ca="1">IFERROR(DATEVALUE(SUBSTITUTE(MID(CELL("filename",A1),FIND("]",CELL("filename",A1))+1,255),".","/")),"")</f>
        <v>46247</v>
      </c>
    </row>
    <row r="2" spans="1:26">
      <c r="A2" s="277" t="s">
        <v>5473</v>
      </c>
      <c r="B2" s="434" t="s">
        <v>3756</v>
      </c>
      <c r="C2" s="434" t="s">
        <v>3754</v>
      </c>
      <c r="D2" s="434" t="s">
        <v>3755</v>
      </c>
      <c r="E2" s="434" t="s">
        <v>5459</v>
      </c>
      <c r="F2" s="434" t="s">
        <v>5460</v>
      </c>
      <c r="G2" s="433" t="s">
        <v>3757</v>
      </c>
      <c r="H2" s="433" t="s">
        <v>3758</v>
      </c>
      <c r="I2" s="433" t="s">
        <v>923</v>
      </c>
      <c r="J2" s="435" t="s">
        <v>190</v>
      </c>
      <c r="K2" s="433" t="s">
        <v>497</v>
      </c>
      <c r="L2" s="433" t="s">
        <v>3759</v>
      </c>
      <c r="M2" s="434" t="s">
        <v>3760</v>
      </c>
      <c r="N2" s="434" t="s">
        <v>3761</v>
      </c>
      <c r="O2" s="434" t="s">
        <v>3762</v>
      </c>
      <c r="P2" s="434" t="s">
        <v>450</v>
      </c>
      <c r="Q2" s="434" t="s">
        <v>3763</v>
      </c>
      <c r="R2" s="434" t="s">
        <v>3764</v>
      </c>
      <c r="S2" s="434" t="s">
        <v>3765</v>
      </c>
      <c r="T2" s="434" t="s">
        <v>3766</v>
      </c>
      <c r="U2" s="434" t="s">
        <v>3767</v>
      </c>
      <c r="V2" s="434" t="s">
        <v>3768</v>
      </c>
      <c r="W2" s="277" t="s">
        <v>5472</v>
      </c>
    </row>
    <row r="3" spans="1:26">
      <c r="B3" s="434"/>
      <c r="C3" s="434"/>
      <c r="D3" s="434"/>
      <c r="E3" s="434"/>
      <c r="F3" s="434"/>
      <c r="G3" s="433"/>
      <c r="H3" s="433"/>
      <c r="I3" s="433"/>
      <c r="J3" s="435"/>
      <c r="K3" s="433"/>
      <c r="L3" s="433"/>
      <c r="M3" s="434"/>
      <c r="N3" s="434"/>
      <c r="O3" s="434"/>
      <c r="P3" s="434"/>
      <c r="Q3" s="434"/>
      <c r="R3" s="434"/>
      <c r="S3" s="434"/>
      <c r="T3" s="434"/>
      <c r="U3" s="434"/>
      <c r="V3" s="434"/>
      <c r="W3" s="625" t="str">
        <f t="shared" ref="W3:W36" si="0">IF($I3="","",$Z$1)</f>
        <v/>
      </c>
    </row>
    <row r="4" spans="1:26" s="552" customFormat="1">
      <c r="B4" s="552" t="s">
        <v>4106</v>
      </c>
      <c r="C4" s="552" t="s">
        <v>4107</v>
      </c>
      <c r="D4" s="552" t="s">
        <v>3770</v>
      </c>
      <c r="G4" s="552" t="s">
        <v>1036</v>
      </c>
      <c r="H4" s="445" t="s">
        <v>1037</v>
      </c>
      <c r="I4" s="552">
        <v>155276815</v>
      </c>
      <c r="J4" s="552">
        <v>8018670654</v>
      </c>
      <c r="K4" s="552" t="s">
        <v>505</v>
      </c>
      <c r="L4" s="552" t="s">
        <v>3813</v>
      </c>
      <c r="M4" s="552" t="s">
        <v>3775</v>
      </c>
      <c r="N4" s="552" t="s">
        <v>3794</v>
      </c>
      <c r="O4" s="552" t="s">
        <v>4108</v>
      </c>
      <c r="T4" s="553" t="s">
        <v>3899</v>
      </c>
      <c r="W4" s="627">
        <f t="shared" ca="1" si="0"/>
        <v>46247</v>
      </c>
    </row>
    <row r="5" spans="1:26" s="552" customFormat="1" ht="15.75" customHeight="1">
      <c r="B5" s="552" t="s">
        <v>4109</v>
      </c>
      <c r="C5" s="552" t="s">
        <v>4110</v>
      </c>
      <c r="D5" s="552" t="s">
        <v>3770</v>
      </c>
      <c r="G5" s="552" t="s">
        <v>4111</v>
      </c>
      <c r="H5" s="445" t="s">
        <v>1021</v>
      </c>
      <c r="I5" s="552">
        <v>227754054</v>
      </c>
      <c r="J5" s="552">
        <v>8014034364</v>
      </c>
      <c r="K5" s="552" t="s">
        <v>684</v>
      </c>
      <c r="L5" s="552" t="s">
        <v>3919</v>
      </c>
      <c r="M5" s="552" t="s">
        <v>3775</v>
      </c>
      <c r="N5" s="552" t="s">
        <v>3794</v>
      </c>
      <c r="O5" s="552" t="s">
        <v>4112</v>
      </c>
      <c r="T5" s="553" t="s">
        <v>3899</v>
      </c>
      <c r="W5" s="627">
        <f t="shared" ca="1" si="0"/>
        <v>46247</v>
      </c>
    </row>
    <row r="6" spans="1:26" s="552" customFormat="1" ht="15" customHeight="1">
      <c r="B6" s="552" t="s">
        <v>4113</v>
      </c>
      <c r="C6" s="552" t="s">
        <v>4114</v>
      </c>
      <c r="D6" s="552" t="s">
        <v>3770</v>
      </c>
      <c r="G6" s="552" t="s">
        <v>1033</v>
      </c>
      <c r="H6" s="374" t="s">
        <v>1034</v>
      </c>
      <c r="I6" s="507">
        <v>95711490</v>
      </c>
      <c r="J6" s="507">
        <v>8019413095</v>
      </c>
      <c r="K6" s="552" t="s">
        <v>505</v>
      </c>
      <c r="L6" s="552" t="s">
        <v>3968</v>
      </c>
      <c r="M6" s="552" t="s">
        <v>3775</v>
      </c>
      <c r="N6" s="552" t="s">
        <v>3794</v>
      </c>
      <c r="O6" s="552" t="s">
        <v>4115</v>
      </c>
      <c r="T6" s="555" t="s">
        <v>1628</v>
      </c>
      <c r="W6" s="627">
        <f t="shared" ca="1" si="0"/>
        <v>46247</v>
      </c>
    </row>
    <row r="7" spans="1:26" s="552" customFormat="1">
      <c r="B7" s="552" t="s">
        <v>4116</v>
      </c>
      <c r="C7" s="552" t="s">
        <v>4117</v>
      </c>
      <c r="D7" s="552" t="s">
        <v>3770</v>
      </c>
      <c r="G7" s="552" t="s">
        <v>1061</v>
      </c>
      <c r="H7" s="445" t="s">
        <v>1062</v>
      </c>
      <c r="I7" s="552">
        <v>223360986</v>
      </c>
      <c r="J7" s="552" t="s">
        <v>1063</v>
      </c>
      <c r="K7" s="552" t="s">
        <v>521</v>
      </c>
      <c r="L7" s="552" t="s">
        <v>3830</v>
      </c>
      <c r="M7" s="552" t="s">
        <v>3775</v>
      </c>
      <c r="N7" s="552" t="s">
        <v>3794</v>
      </c>
      <c r="O7" s="552" t="s">
        <v>4118</v>
      </c>
      <c r="T7" s="553" t="s">
        <v>3899</v>
      </c>
      <c r="W7" s="627">
        <f t="shared" ca="1" si="0"/>
        <v>46247</v>
      </c>
    </row>
    <row r="8" spans="1:26" s="532" customFormat="1">
      <c r="B8" s="532" t="s">
        <v>3771</v>
      </c>
      <c r="C8" s="532" t="s">
        <v>3769</v>
      </c>
      <c r="D8" s="532" t="s">
        <v>3770</v>
      </c>
      <c r="G8" s="532">
        <v>835296844</v>
      </c>
      <c r="H8" s="532" t="s">
        <v>4119</v>
      </c>
      <c r="I8" s="532">
        <v>217233983</v>
      </c>
      <c r="J8" s="532">
        <v>3853541676</v>
      </c>
      <c r="K8" s="532" t="s">
        <v>741</v>
      </c>
      <c r="L8" s="532" t="s">
        <v>3813</v>
      </c>
      <c r="M8" s="532" t="s">
        <v>3775</v>
      </c>
      <c r="N8" s="532" t="s">
        <v>3776</v>
      </c>
      <c r="O8" s="556" t="s">
        <v>4120</v>
      </c>
      <c r="W8" s="634">
        <f t="shared" ca="1" si="0"/>
        <v>46247</v>
      </c>
    </row>
    <row r="9" spans="1:26" s="522" customFormat="1">
      <c r="B9" s="522" t="s">
        <v>4121</v>
      </c>
      <c r="C9" s="522" t="s">
        <v>4122</v>
      </c>
      <c r="D9" s="522" t="s">
        <v>3770</v>
      </c>
      <c r="G9" s="522" t="s">
        <v>4123</v>
      </c>
      <c r="H9" s="580" t="s">
        <v>4124</v>
      </c>
      <c r="I9" s="522">
        <v>187557818</v>
      </c>
      <c r="J9" s="522" t="s">
        <v>4125</v>
      </c>
      <c r="K9" s="522" t="s">
        <v>516</v>
      </c>
      <c r="L9" s="522" t="s">
        <v>4126</v>
      </c>
      <c r="M9" s="522" t="s">
        <v>3775</v>
      </c>
      <c r="N9" s="522" t="s">
        <v>3776</v>
      </c>
      <c r="O9" s="557" t="s">
        <v>4127</v>
      </c>
      <c r="T9" s="558" t="s">
        <v>3899</v>
      </c>
      <c r="W9" s="635">
        <f t="shared" ca="1" si="0"/>
        <v>46247</v>
      </c>
    </row>
    <row r="10" spans="1:26" s="522" customFormat="1">
      <c r="B10" s="522" t="s">
        <v>4128</v>
      </c>
      <c r="C10" s="522" t="s">
        <v>4129</v>
      </c>
      <c r="D10" s="522" t="s">
        <v>3770</v>
      </c>
      <c r="G10" s="522" t="s">
        <v>957</v>
      </c>
      <c r="H10" s="580" t="s">
        <v>958</v>
      </c>
      <c r="I10" s="522">
        <v>95659911</v>
      </c>
      <c r="J10" s="522" t="s">
        <v>743</v>
      </c>
      <c r="K10" s="522" t="s">
        <v>536</v>
      </c>
      <c r="L10" s="522" t="s">
        <v>3830</v>
      </c>
      <c r="M10" s="522" t="s">
        <v>3775</v>
      </c>
      <c r="N10" s="522" t="s">
        <v>3776</v>
      </c>
      <c r="O10" s="528" t="s">
        <v>4130</v>
      </c>
      <c r="T10" s="558" t="s">
        <v>3899</v>
      </c>
      <c r="W10" s="635">
        <f t="shared" ca="1" si="0"/>
        <v>46247</v>
      </c>
    </row>
    <row r="11" spans="1:26" s="529" customFormat="1">
      <c r="B11" s="529" t="s">
        <v>3779</v>
      </c>
      <c r="C11" s="529" t="s">
        <v>3778</v>
      </c>
      <c r="D11" s="529" t="s">
        <v>3770</v>
      </c>
      <c r="G11" s="529" t="s">
        <v>3908</v>
      </c>
      <c r="H11" s="529" t="s">
        <v>777</v>
      </c>
      <c r="I11" s="529">
        <v>217233983</v>
      </c>
      <c r="J11" s="529">
        <v>3853541676</v>
      </c>
      <c r="K11" s="529" t="s">
        <v>741</v>
      </c>
      <c r="L11" s="529" t="s">
        <v>3813</v>
      </c>
      <c r="M11" s="529" t="s">
        <v>3775</v>
      </c>
      <c r="N11" s="529" t="s">
        <v>3776</v>
      </c>
      <c r="O11" s="529" t="s">
        <v>4131</v>
      </c>
      <c r="W11" s="633">
        <f t="shared" ca="1" si="0"/>
        <v>46247</v>
      </c>
    </row>
    <row r="12" spans="1:26" s="552" customFormat="1">
      <c r="B12" s="552" t="s">
        <v>4010</v>
      </c>
      <c r="C12" s="552" t="s">
        <v>3783</v>
      </c>
      <c r="D12" s="552" t="s">
        <v>3770</v>
      </c>
      <c r="M12" s="552" t="s">
        <v>3775</v>
      </c>
      <c r="N12" s="552" t="s">
        <v>3776</v>
      </c>
      <c r="W12" s="627" t="str">
        <f t="shared" si="0"/>
        <v/>
      </c>
    </row>
    <row r="13" spans="1:26" s="552" customFormat="1">
      <c r="B13" s="552" t="s">
        <v>3788</v>
      </c>
      <c r="C13" s="552" t="s">
        <v>3787</v>
      </c>
      <c r="D13" s="552" t="s">
        <v>3770</v>
      </c>
      <c r="M13" s="552" t="s">
        <v>3775</v>
      </c>
      <c r="N13" s="549" t="s">
        <v>3776</v>
      </c>
      <c r="W13" s="627" t="str">
        <f t="shared" si="0"/>
        <v/>
      </c>
    </row>
    <row r="14" spans="1:26">
      <c r="B14" s="277" t="s">
        <v>4132</v>
      </c>
      <c r="C14" s="277" t="s">
        <v>4133</v>
      </c>
      <c r="D14" s="277" t="s">
        <v>3770</v>
      </c>
      <c r="G14" s="277">
        <v>758370850</v>
      </c>
      <c r="H14" s="579" t="s">
        <v>3123</v>
      </c>
      <c r="I14" s="153">
        <v>191048914</v>
      </c>
      <c r="J14" s="153">
        <v>8019703845</v>
      </c>
      <c r="K14" s="255" t="s">
        <v>684</v>
      </c>
      <c r="L14" s="277" t="s">
        <v>3774</v>
      </c>
      <c r="M14" s="277" t="s">
        <v>3775</v>
      </c>
      <c r="N14" s="277" t="s">
        <v>3800</v>
      </c>
      <c r="O14" s="529" t="s">
        <v>4134</v>
      </c>
      <c r="P14" s="529"/>
      <c r="T14" s="559" t="s">
        <v>3899</v>
      </c>
      <c r="W14" s="625">
        <f t="shared" ca="1" si="0"/>
        <v>46247</v>
      </c>
    </row>
    <row r="15" spans="1:26" s="552" customFormat="1">
      <c r="B15" s="552" t="s">
        <v>4135</v>
      </c>
      <c r="C15" s="552" t="s">
        <v>4136</v>
      </c>
      <c r="D15" s="552" t="s">
        <v>3770</v>
      </c>
      <c r="G15" s="552" t="s">
        <v>4137</v>
      </c>
      <c r="H15" s="445" t="s">
        <v>1025</v>
      </c>
      <c r="I15" s="552">
        <v>177934156</v>
      </c>
      <c r="J15" s="552" t="s">
        <v>1026</v>
      </c>
      <c r="K15" s="552" t="s">
        <v>521</v>
      </c>
      <c r="L15" s="552" t="s">
        <v>3813</v>
      </c>
      <c r="M15" s="552" t="s">
        <v>3775</v>
      </c>
      <c r="N15" s="552" t="s">
        <v>3800</v>
      </c>
      <c r="O15" s="552" t="s">
        <v>4138</v>
      </c>
      <c r="T15" s="553" t="s">
        <v>3899</v>
      </c>
      <c r="W15" s="627">
        <f t="shared" ca="1" si="0"/>
        <v>46247</v>
      </c>
    </row>
    <row r="16" spans="1:26" s="552" customFormat="1">
      <c r="B16" s="552" t="s">
        <v>4139</v>
      </c>
      <c r="C16" s="552" t="s">
        <v>4140</v>
      </c>
      <c r="D16" s="552" t="s">
        <v>3770</v>
      </c>
      <c r="G16" s="552" t="s">
        <v>1042</v>
      </c>
      <c r="H16" s="445" t="s">
        <v>1043</v>
      </c>
      <c r="I16" s="507">
        <v>227168732</v>
      </c>
      <c r="J16" s="507" t="s">
        <v>1044</v>
      </c>
      <c r="K16" s="552" t="s">
        <v>536</v>
      </c>
      <c r="L16" s="552" t="s">
        <v>3919</v>
      </c>
      <c r="M16" s="552" t="s">
        <v>3775</v>
      </c>
      <c r="N16" s="552" t="s">
        <v>3800</v>
      </c>
      <c r="O16" s="552" t="s">
        <v>4141</v>
      </c>
      <c r="T16" s="553" t="s">
        <v>3899</v>
      </c>
      <c r="W16" s="627">
        <f t="shared" ca="1" si="0"/>
        <v>46247</v>
      </c>
    </row>
    <row r="17" spans="2:23" s="552" customFormat="1">
      <c r="B17" s="552" t="s">
        <v>4142</v>
      </c>
      <c r="C17" s="552" t="s">
        <v>4143</v>
      </c>
      <c r="D17" s="552" t="s">
        <v>3770</v>
      </c>
      <c r="G17" s="552" t="s">
        <v>978</v>
      </c>
      <c r="H17" s="445" t="s">
        <v>967</v>
      </c>
      <c r="I17" s="507">
        <v>228896924</v>
      </c>
      <c r="J17" s="507">
        <v>3854187532</v>
      </c>
      <c r="K17" s="552" t="s">
        <v>747</v>
      </c>
      <c r="L17" s="552" t="s">
        <v>4144</v>
      </c>
      <c r="M17" s="552" t="s">
        <v>3775</v>
      </c>
      <c r="N17" s="552" t="s">
        <v>3800</v>
      </c>
      <c r="O17" s="552" t="s">
        <v>4145</v>
      </c>
      <c r="T17" s="553" t="s">
        <v>3899</v>
      </c>
      <c r="W17" s="627">
        <f t="shared" ca="1" si="0"/>
        <v>46247</v>
      </c>
    </row>
    <row r="18" spans="2:23" s="552" customFormat="1">
      <c r="B18" s="552" t="s">
        <v>4146</v>
      </c>
      <c r="C18" s="552" t="s">
        <v>4147</v>
      </c>
      <c r="D18" s="552" t="s">
        <v>3770</v>
      </c>
      <c r="G18" s="552" t="s">
        <v>4148</v>
      </c>
      <c r="H18" s="445" t="s">
        <v>1048</v>
      </c>
      <c r="I18" s="552">
        <v>119451955</v>
      </c>
      <c r="J18" s="552">
        <v>8019000047</v>
      </c>
      <c r="K18" s="552" t="s">
        <v>516</v>
      </c>
      <c r="L18" s="552" t="s">
        <v>3813</v>
      </c>
      <c r="M18" s="552" t="s">
        <v>3775</v>
      </c>
      <c r="N18" s="552" t="s">
        <v>3800</v>
      </c>
      <c r="O18" s="552" t="s">
        <v>4149</v>
      </c>
      <c r="T18" s="553" t="s">
        <v>3899</v>
      </c>
      <c r="W18" s="627">
        <f t="shared" ca="1" si="0"/>
        <v>46247</v>
      </c>
    </row>
    <row r="19" spans="2:23" s="552" customFormat="1">
      <c r="B19" s="552" t="s">
        <v>4150</v>
      </c>
      <c r="C19" s="552" t="s">
        <v>4151</v>
      </c>
      <c r="D19" s="552" t="s">
        <v>3770</v>
      </c>
      <c r="G19" s="552" t="s">
        <v>1031</v>
      </c>
      <c r="H19" s="445" t="s">
        <v>1032</v>
      </c>
      <c r="I19" s="552">
        <v>167453188</v>
      </c>
      <c r="J19" s="552">
        <v>8015746280</v>
      </c>
      <c r="K19" s="552" t="s">
        <v>516</v>
      </c>
      <c r="L19" s="552" t="s">
        <v>3813</v>
      </c>
      <c r="M19" s="552" t="s">
        <v>3775</v>
      </c>
      <c r="N19" s="552" t="s">
        <v>3808</v>
      </c>
      <c r="O19" s="552" t="s">
        <v>4152</v>
      </c>
      <c r="T19" s="553" t="s">
        <v>3899</v>
      </c>
      <c r="W19" s="627">
        <f t="shared" ca="1" si="0"/>
        <v>46247</v>
      </c>
    </row>
    <row r="20" spans="2:23" s="552" customFormat="1">
      <c r="B20" s="552" t="s">
        <v>4153</v>
      </c>
      <c r="C20" s="552" t="s">
        <v>4154</v>
      </c>
      <c r="D20" s="552" t="s">
        <v>3770</v>
      </c>
      <c r="G20" s="552" t="s">
        <v>4155</v>
      </c>
      <c r="H20" s="445" t="s">
        <v>1027</v>
      </c>
      <c r="I20" s="552">
        <v>225274848</v>
      </c>
      <c r="J20" s="552" t="s">
        <v>1028</v>
      </c>
      <c r="K20" s="552" t="s">
        <v>521</v>
      </c>
      <c r="L20" s="552" t="s">
        <v>3774</v>
      </c>
      <c r="M20" s="552" t="s">
        <v>3775</v>
      </c>
      <c r="N20" s="552" t="s">
        <v>3808</v>
      </c>
      <c r="O20" s="552" t="s">
        <v>4156</v>
      </c>
      <c r="T20" s="553" t="s">
        <v>3899</v>
      </c>
      <c r="W20" s="627">
        <f t="shared" ca="1" si="0"/>
        <v>46247</v>
      </c>
    </row>
    <row r="21" spans="2:23" s="552" customFormat="1">
      <c r="B21" s="552" t="s">
        <v>4157</v>
      </c>
      <c r="C21" s="552" t="s">
        <v>4158</v>
      </c>
      <c r="D21" s="552" t="s">
        <v>3770</v>
      </c>
      <c r="G21" s="552">
        <v>168872690</v>
      </c>
      <c r="H21" s="374" t="s">
        <v>2151</v>
      </c>
      <c r="I21" s="554">
        <v>114298261</v>
      </c>
      <c r="J21" s="554" t="s">
        <v>4159</v>
      </c>
      <c r="K21" s="552" t="s">
        <v>741</v>
      </c>
      <c r="L21" s="552" t="s">
        <v>3968</v>
      </c>
      <c r="M21" s="552" t="s">
        <v>3775</v>
      </c>
      <c r="N21" s="552" t="s">
        <v>3808</v>
      </c>
      <c r="O21" s="552" t="s">
        <v>4160</v>
      </c>
      <c r="T21" s="553" t="s">
        <v>3899</v>
      </c>
      <c r="W21" s="627">
        <f t="shared" ca="1" si="0"/>
        <v>46247</v>
      </c>
    </row>
    <row r="22" spans="2:23" s="552" customFormat="1">
      <c r="B22" s="552" t="s">
        <v>4161</v>
      </c>
      <c r="C22" s="552" t="s">
        <v>4162</v>
      </c>
      <c r="D22" s="552" t="s">
        <v>3770</v>
      </c>
      <c r="G22" s="552" t="s">
        <v>4163</v>
      </c>
      <c r="H22" s="374" t="s">
        <v>2934</v>
      </c>
      <c r="I22" s="554">
        <v>217975979</v>
      </c>
      <c r="J22" s="554">
        <v>3856016483</v>
      </c>
      <c r="K22" s="552" t="s">
        <v>516</v>
      </c>
      <c r="L22" s="552" t="s">
        <v>3968</v>
      </c>
      <c r="M22" s="552" t="s">
        <v>3775</v>
      </c>
      <c r="N22" s="552" t="s">
        <v>3808</v>
      </c>
      <c r="O22" s="552" t="s">
        <v>4164</v>
      </c>
      <c r="T22" s="553" t="s">
        <v>3899</v>
      </c>
      <c r="W22" s="627">
        <f t="shared" ca="1" si="0"/>
        <v>46247</v>
      </c>
    </row>
    <row r="23" spans="2:23" s="560" customFormat="1">
      <c r="B23" s="560" t="s">
        <v>4165</v>
      </c>
      <c r="C23" s="560" t="s">
        <v>4166</v>
      </c>
      <c r="D23" s="560" t="s">
        <v>3770</v>
      </c>
      <c r="H23" s="560" t="s">
        <v>1030</v>
      </c>
      <c r="I23" s="560">
        <v>230549728</v>
      </c>
      <c r="J23" s="560">
        <v>3854999817</v>
      </c>
      <c r="K23" s="560" t="s">
        <v>516</v>
      </c>
      <c r="L23" s="560" t="s">
        <v>3813</v>
      </c>
      <c r="M23" s="560" t="s">
        <v>3775</v>
      </c>
      <c r="N23" s="560" t="s">
        <v>3808</v>
      </c>
      <c r="O23" s="560" t="s">
        <v>4167</v>
      </c>
      <c r="T23" s="561" t="s">
        <v>3899</v>
      </c>
      <c r="W23" s="636">
        <f t="shared" ca="1" si="0"/>
        <v>46247</v>
      </c>
    </row>
    <row r="24" spans="2:23">
      <c r="B24" s="277" t="s">
        <v>4168</v>
      </c>
      <c r="C24" s="277" t="s">
        <v>4169</v>
      </c>
      <c r="D24" s="277" t="s">
        <v>3770</v>
      </c>
      <c r="G24" s="277">
        <v>820038147</v>
      </c>
      <c r="H24" s="545" t="s">
        <v>983</v>
      </c>
      <c r="I24" s="153">
        <v>185852924</v>
      </c>
      <c r="J24" s="153">
        <v>3854794854</v>
      </c>
      <c r="K24" s="277" t="s">
        <v>684</v>
      </c>
      <c r="M24" s="277" t="s">
        <v>3775</v>
      </c>
      <c r="N24" s="277" t="s">
        <v>3808</v>
      </c>
      <c r="O24" s="277" t="s">
        <v>4170</v>
      </c>
      <c r="W24" s="625">
        <f t="shared" ca="1" si="0"/>
        <v>46247</v>
      </c>
    </row>
    <row r="25" spans="2:23" s="529" customFormat="1">
      <c r="B25" s="529" t="s">
        <v>3792</v>
      </c>
      <c r="C25" s="529" t="s">
        <v>3790</v>
      </c>
      <c r="D25" s="529" t="s">
        <v>3791</v>
      </c>
      <c r="G25" s="529" t="s">
        <v>3679</v>
      </c>
      <c r="H25" s="529" t="s">
        <v>3680</v>
      </c>
      <c r="I25" s="529">
        <v>95696069</v>
      </c>
      <c r="J25" s="529">
        <v>8016381761</v>
      </c>
      <c r="K25" s="529" t="s">
        <v>536</v>
      </c>
      <c r="L25" s="529" t="s">
        <v>3813</v>
      </c>
      <c r="M25" s="529" t="s">
        <v>3793</v>
      </c>
      <c r="N25" s="529" t="s">
        <v>3794</v>
      </c>
      <c r="O25" s="529" t="s">
        <v>4171</v>
      </c>
      <c r="W25" s="633">
        <f t="shared" ca="1" si="0"/>
        <v>46247</v>
      </c>
    </row>
    <row r="26" spans="2:23" s="552" customFormat="1">
      <c r="B26" s="552" t="s">
        <v>4022</v>
      </c>
      <c r="C26" s="552" t="s">
        <v>4021</v>
      </c>
      <c r="D26" s="552" t="s">
        <v>4016</v>
      </c>
      <c r="M26" s="552" t="s">
        <v>3793</v>
      </c>
      <c r="N26" s="552" t="s">
        <v>3776</v>
      </c>
      <c r="W26" s="627" t="str">
        <f t="shared" si="0"/>
        <v/>
      </c>
    </row>
    <row r="27" spans="2:23" s="552" customFormat="1">
      <c r="B27" s="552" t="s">
        <v>4027</v>
      </c>
      <c r="C27" s="552" t="s">
        <v>4026</v>
      </c>
      <c r="D27" s="552" t="s">
        <v>4016</v>
      </c>
      <c r="H27" s="507"/>
      <c r="I27" s="507"/>
      <c r="J27" s="507"/>
      <c r="M27" s="552" t="s">
        <v>3793</v>
      </c>
      <c r="N27" s="552" t="s">
        <v>3776</v>
      </c>
      <c r="W27" s="627" t="str">
        <f t="shared" si="0"/>
        <v/>
      </c>
    </row>
    <row r="28" spans="2:23" s="552" customFormat="1">
      <c r="B28" s="552" t="s">
        <v>4031</v>
      </c>
      <c r="C28" s="552" t="s">
        <v>4030</v>
      </c>
      <c r="D28" s="552" t="s">
        <v>4016</v>
      </c>
      <c r="M28" s="552" t="s">
        <v>3793</v>
      </c>
      <c r="N28" s="552" t="s">
        <v>3776</v>
      </c>
      <c r="W28" s="627" t="str">
        <f t="shared" si="0"/>
        <v/>
      </c>
    </row>
    <row r="29" spans="2:23" s="552" customFormat="1">
      <c r="B29" s="552" t="s">
        <v>4036</v>
      </c>
      <c r="C29" s="552" t="s">
        <v>4035</v>
      </c>
      <c r="D29" s="552" t="s">
        <v>4016</v>
      </c>
      <c r="M29" s="552" t="s">
        <v>3793</v>
      </c>
      <c r="N29" s="552" t="s">
        <v>3776</v>
      </c>
      <c r="W29" s="627" t="str">
        <f t="shared" si="0"/>
        <v/>
      </c>
    </row>
    <row r="30" spans="2:23" s="522" customFormat="1">
      <c r="B30" s="522" t="s">
        <v>3798</v>
      </c>
      <c r="C30" s="522" t="s">
        <v>3796</v>
      </c>
      <c r="D30" s="522" t="s">
        <v>3797</v>
      </c>
      <c r="G30" s="522" t="s">
        <v>4172</v>
      </c>
      <c r="H30" s="445" t="s">
        <v>1023</v>
      </c>
      <c r="I30" s="522">
        <v>201701566</v>
      </c>
      <c r="J30" s="522">
        <v>3854445090</v>
      </c>
      <c r="K30" s="522" t="s">
        <v>521</v>
      </c>
      <c r="L30" s="522" t="s">
        <v>3774</v>
      </c>
      <c r="M30" s="522" t="s">
        <v>3793</v>
      </c>
      <c r="N30" s="522" t="s">
        <v>3800</v>
      </c>
      <c r="O30" s="522" t="s">
        <v>4173</v>
      </c>
      <c r="T30" s="558" t="s">
        <v>3899</v>
      </c>
      <c r="W30" s="635">
        <f t="shared" ca="1" si="0"/>
        <v>46247</v>
      </c>
    </row>
    <row r="31" spans="2:23" s="552" customFormat="1">
      <c r="B31" s="552" t="s">
        <v>4039</v>
      </c>
      <c r="C31" s="552" t="s">
        <v>4038</v>
      </c>
      <c r="D31" s="552" t="s">
        <v>3797</v>
      </c>
      <c r="M31" s="552" t="s">
        <v>3793</v>
      </c>
      <c r="N31" s="552" t="s">
        <v>3800</v>
      </c>
      <c r="T31" s="553"/>
      <c r="W31" s="627" t="str">
        <f t="shared" si="0"/>
        <v/>
      </c>
    </row>
    <row r="32" spans="2:23" s="552" customFormat="1">
      <c r="B32" s="552" t="s">
        <v>4043</v>
      </c>
      <c r="C32" s="552" t="s">
        <v>4042</v>
      </c>
      <c r="D32" s="552" t="s">
        <v>3797</v>
      </c>
      <c r="M32" s="552" t="s">
        <v>3793</v>
      </c>
      <c r="N32" s="552" t="s">
        <v>3800</v>
      </c>
      <c r="T32" s="553"/>
      <c r="W32" s="627" t="str">
        <f t="shared" si="0"/>
        <v/>
      </c>
    </row>
    <row r="33" spans="2:23" s="552" customFormat="1">
      <c r="B33" s="552" t="s">
        <v>4017</v>
      </c>
      <c r="C33" s="552" t="s">
        <v>4015</v>
      </c>
      <c r="D33" s="552" t="s">
        <v>4016</v>
      </c>
      <c r="M33" s="552" t="s">
        <v>3793</v>
      </c>
      <c r="N33" s="552" t="s">
        <v>3776</v>
      </c>
      <c r="W33" s="627" t="str">
        <f t="shared" si="0"/>
        <v/>
      </c>
    </row>
    <row r="34" spans="2:23">
      <c r="B34" s="277" t="s">
        <v>3802</v>
      </c>
      <c r="C34" s="277" t="s">
        <v>3801</v>
      </c>
      <c r="D34" s="277" t="s">
        <v>3797</v>
      </c>
      <c r="G34" s="277">
        <v>146599684</v>
      </c>
      <c r="H34" s="529" t="s">
        <v>1072</v>
      </c>
      <c r="I34" s="277">
        <v>149731745</v>
      </c>
      <c r="J34" s="277">
        <v>2176128184</v>
      </c>
      <c r="K34" s="277" t="s">
        <v>733</v>
      </c>
      <c r="L34" s="277" t="s">
        <v>3813</v>
      </c>
      <c r="M34" s="277" t="s">
        <v>3793</v>
      </c>
      <c r="N34" s="277" t="s">
        <v>3800</v>
      </c>
      <c r="O34" s="277" t="s">
        <v>4174</v>
      </c>
      <c r="T34" s="559"/>
      <c r="W34" s="625">
        <f t="shared" ca="1" si="0"/>
        <v>46247</v>
      </c>
    </row>
    <row r="35" spans="2:23" s="552" customFormat="1">
      <c r="B35" s="552" t="s">
        <v>4175</v>
      </c>
      <c r="C35" s="552" t="s">
        <v>4176</v>
      </c>
      <c r="D35" s="552" t="s">
        <v>3806</v>
      </c>
      <c r="G35" s="552">
        <v>95649182</v>
      </c>
      <c r="H35" s="445" t="s">
        <v>4177</v>
      </c>
      <c r="I35" s="552">
        <v>95649182</v>
      </c>
      <c r="J35" s="552">
        <v>3852663176</v>
      </c>
      <c r="K35" s="552" t="s">
        <v>741</v>
      </c>
      <c r="L35" s="552" t="s">
        <v>3813</v>
      </c>
      <c r="M35" s="552" t="s">
        <v>3793</v>
      </c>
      <c r="N35" s="552" t="s">
        <v>3808</v>
      </c>
      <c r="O35" s="552" t="s">
        <v>4178</v>
      </c>
      <c r="T35" s="553" t="s">
        <v>3899</v>
      </c>
      <c r="W35" s="627">
        <f t="shared" ca="1" si="0"/>
        <v>46247</v>
      </c>
    </row>
    <row r="36" spans="2:23" s="552" customFormat="1">
      <c r="B36" s="552" t="s">
        <v>3807</v>
      </c>
      <c r="C36" s="552" t="s">
        <v>3805</v>
      </c>
      <c r="D36" s="552" t="s">
        <v>3806</v>
      </c>
      <c r="G36" s="552" t="s">
        <v>1029</v>
      </c>
      <c r="H36" s="445" t="s">
        <v>1030</v>
      </c>
      <c r="I36" s="552">
        <v>230549728</v>
      </c>
      <c r="J36" s="552">
        <v>3854999817</v>
      </c>
      <c r="K36" s="552" t="s">
        <v>516</v>
      </c>
      <c r="L36" s="552" t="s">
        <v>3813</v>
      </c>
      <c r="M36" s="552" t="s">
        <v>3793</v>
      </c>
      <c r="N36" s="552" t="s">
        <v>3808</v>
      </c>
      <c r="O36" s="552" t="s">
        <v>4179</v>
      </c>
      <c r="T36" s="553" t="s">
        <v>3899</v>
      </c>
      <c r="W36" s="627">
        <f t="shared" ca="1" si="0"/>
        <v>46247</v>
      </c>
    </row>
  </sheetData>
  <mergeCells count="1">
    <mergeCell ref="B1:V1"/>
  </mergeCells>
  <conditionalFormatting sqref="A3:W36">
    <cfRule type="expression" dxfId="309" priority="2" stopIfTrue="1">
      <formula>$A3="Started"</formula>
    </cfRule>
    <cfRule type="expression" dxfId="308" priority="3" stopIfTrue="1">
      <formula>$A3="No Show"</formula>
    </cfRule>
  </conditionalFormatting>
  <dataValidations count="2">
    <dataValidation type="list" allowBlank="1" showInputMessage="1" showErrorMessage="1" sqref="L2:L25 L26:L1048576" xr:uid="{3EF39433-0BAA-4FAA-9BA5-29ECEF3F4B69}">
      <formula1>"XS, S, M, L, XL, XXL, XXXL, XXXXL, "</formula1>
    </dataValidation>
    <dataValidation type="list" allowBlank="1" showInputMessage="1" showErrorMessage="1" promptTitle="Started?" prompt="Select Started or No Show once this candidate's status is known." sqref="A3:A36" xr:uid="{E4924C57-2460-4D99-BB07-29C0B4E55FA8}">
      <formula1>"Started,No Show"</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 stopIfTrue="1" id="{1747C8BB-16FF-484A-A86F-528FF15886D2}">
            <xm:f>AND($I3&lt;&gt;"",COUNTIF(_StartedStatus!$G:$G,$I3)&gt;1)</xm:f>
            <x14:dxf>
              <font>
                <color rgb="FF9C0006"/>
              </font>
              <fill>
                <patternFill>
                  <bgColor rgb="FFFFC7CE"/>
                </patternFill>
              </fill>
            </x14:dxf>
          </x14:cfRule>
          <x14:cfRule type="expression" priority="4" stopIfTrue="1" id="{01C0E343-B8DD-43A2-8DE0-A6EA6B88B574}">
            <xm:f>AND($I3&lt;&gt;"",COUNTIF('1.PrepList'!$I:$I,$I3)=0)</xm:f>
            <x14:dxf>
              <fill>
                <patternFill>
                  <bgColor rgb="FFFFC000"/>
                </patternFill>
              </fill>
            </x14:dxf>
          </x14:cfRule>
          <xm:sqref>I3:I36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0AB0-C58B-4169-9BA4-C0F39EBA3F41}">
  <dimension ref="A1:S57"/>
  <sheetViews>
    <sheetView workbookViewId="0">
      <selection activeCell="E3" sqref="E3"/>
    </sheetView>
  </sheetViews>
  <sheetFormatPr defaultColWidth="9.1796875" defaultRowHeight="13"/>
  <cols>
    <col min="1" max="1" width="19.26953125" style="277" customWidth="1"/>
    <col min="2" max="2" width="10" style="277" bestFit="1" customWidth="1"/>
    <col min="3" max="3" width="9.1796875" style="277" customWidth="1"/>
    <col min="4" max="4" width="34.7265625" style="277" customWidth="1"/>
    <col min="5" max="5" width="27.453125" style="277" customWidth="1"/>
    <col min="6" max="6" width="11.54296875" style="277" bestFit="1" customWidth="1"/>
    <col min="7" max="7" width="16.7265625" style="277" customWidth="1"/>
    <col min="8" max="8" width="9.1796875" style="277" customWidth="1"/>
    <col min="9" max="9" width="10.7265625" style="277" customWidth="1"/>
    <col min="10" max="10" width="40.1796875" style="277" customWidth="1"/>
    <col min="11" max="11" width="30.81640625" style="277" customWidth="1"/>
    <col min="12" max="12" width="12.26953125" style="277" customWidth="1"/>
    <col min="13" max="17" width="9.1796875" style="277"/>
    <col min="18" max="18" width="24" style="277" customWidth="1"/>
    <col min="19" max="16384" width="9.1796875" style="277"/>
  </cols>
  <sheetData>
    <row r="1" spans="1:19">
      <c r="A1" s="433" t="s">
        <v>3757</v>
      </c>
      <c r="B1" s="434" t="s">
        <v>3756</v>
      </c>
      <c r="C1" s="434" t="s">
        <v>3754</v>
      </c>
      <c r="D1" s="434" t="s">
        <v>3755</v>
      </c>
      <c r="E1" s="433" t="s">
        <v>3758</v>
      </c>
      <c r="F1" s="433" t="s">
        <v>923</v>
      </c>
      <c r="G1" s="435" t="s">
        <v>190</v>
      </c>
      <c r="H1" s="433" t="s">
        <v>497</v>
      </c>
      <c r="I1" s="433" t="s">
        <v>3759</v>
      </c>
      <c r="J1" s="434" t="s">
        <v>3760</v>
      </c>
      <c r="K1" s="434" t="s">
        <v>3761</v>
      </c>
      <c r="L1" s="434" t="s">
        <v>3762</v>
      </c>
      <c r="M1" s="436" t="s">
        <v>450</v>
      </c>
      <c r="N1" s="436" t="s">
        <v>3763</v>
      </c>
      <c r="O1" s="436" t="s">
        <v>3764</v>
      </c>
      <c r="P1" s="436" t="s">
        <v>3765</v>
      </c>
      <c r="Q1" s="436" t="s">
        <v>3766</v>
      </c>
      <c r="R1" s="437" t="s">
        <v>3767</v>
      </c>
      <c r="S1" s="437" t="s">
        <v>3768</v>
      </c>
    </row>
    <row r="2" spans="1:19" s="529" customFormat="1">
      <c r="A2" s="528" t="s">
        <v>1757</v>
      </c>
      <c r="B2" s="529" t="s">
        <v>4180</v>
      </c>
      <c r="C2" s="529" t="s">
        <v>4181</v>
      </c>
      <c r="D2" s="529" t="s">
        <v>86</v>
      </c>
      <c r="E2" s="529" t="s">
        <v>1758</v>
      </c>
      <c r="F2" s="529">
        <v>198499602</v>
      </c>
      <c r="G2" s="541">
        <v>3855494171</v>
      </c>
      <c r="H2" s="529" t="s">
        <v>505</v>
      </c>
      <c r="I2" s="529" t="s">
        <v>3813</v>
      </c>
      <c r="J2" s="529" t="s">
        <v>3825</v>
      </c>
      <c r="K2" s="529" t="s">
        <v>144</v>
      </c>
      <c r="L2" s="529" t="s">
        <v>4182</v>
      </c>
    </row>
    <row r="3" spans="1:19" ht="15.75" customHeight="1">
      <c r="A3" s="522" t="s">
        <v>3704</v>
      </c>
      <c r="B3" s="277" t="s">
        <v>4183</v>
      </c>
      <c r="C3" s="277" t="s">
        <v>4184</v>
      </c>
      <c r="D3" s="277" t="s">
        <v>95</v>
      </c>
      <c r="E3" s="533" t="s">
        <v>3705</v>
      </c>
      <c r="F3" s="153">
        <v>148985292</v>
      </c>
      <c r="G3" s="153">
        <v>3855068326</v>
      </c>
      <c r="H3" s="277" t="s">
        <v>510</v>
      </c>
      <c r="I3" s="277" t="s">
        <v>3774</v>
      </c>
      <c r="J3" s="277" t="s">
        <v>3831</v>
      </c>
      <c r="K3" s="277" t="s">
        <v>115</v>
      </c>
      <c r="L3" s="277" t="s">
        <v>4185</v>
      </c>
    </row>
    <row r="4" spans="1:19" ht="15" customHeight="1">
      <c r="A4" s="440"/>
      <c r="B4" s="295" t="s">
        <v>3995</v>
      </c>
      <c r="C4" s="440" t="s">
        <v>3994</v>
      </c>
      <c r="D4" s="440" t="s">
        <v>3870</v>
      </c>
      <c r="E4" s="540" t="s">
        <v>962</v>
      </c>
      <c r="F4" s="440">
        <v>227227008</v>
      </c>
      <c r="G4" s="440">
        <v>3854183056</v>
      </c>
      <c r="H4" s="440"/>
      <c r="I4" s="440"/>
      <c r="J4" s="440" t="s">
        <v>3834</v>
      </c>
      <c r="K4" s="440" t="s">
        <v>3800</v>
      </c>
      <c r="L4" s="440"/>
      <c r="M4" s="440"/>
      <c r="N4" s="440"/>
      <c r="O4" s="440"/>
      <c r="P4" s="440"/>
      <c r="Q4" s="440"/>
      <c r="R4" s="440"/>
      <c r="S4" s="440"/>
    </row>
    <row r="5" spans="1:19">
      <c r="A5" s="522" t="s">
        <v>4186</v>
      </c>
      <c r="B5" s="186" t="s">
        <v>4187</v>
      </c>
      <c r="C5" s="277" t="s">
        <v>4188</v>
      </c>
      <c r="D5" s="277" t="s">
        <v>3971</v>
      </c>
      <c r="E5" s="466" t="s">
        <v>934</v>
      </c>
      <c r="F5" s="186">
        <v>226544093</v>
      </c>
      <c r="G5" s="186">
        <v>3038886330</v>
      </c>
      <c r="H5" s="277" t="s">
        <v>747</v>
      </c>
      <c r="I5" s="277" t="s">
        <v>3830</v>
      </c>
      <c r="J5" s="277" t="s">
        <v>3831</v>
      </c>
      <c r="K5" s="277" t="s">
        <v>121</v>
      </c>
      <c r="L5" s="277" t="s">
        <v>4189</v>
      </c>
    </row>
    <row r="6" spans="1:19">
      <c r="A6" s="522" t="s">
        <v>3692</v>
      </c>
      <c r="B6" s="277" t="s">
        <v>4190</v>
      </c>
      <c r="C6" s="277" t="s">
        <v>4191</v>
      </c>
      <c r="D6" s="277" t="s">
        <v>3971</v>
      </c>
      <c r="E6" s="531" t="s">
        <v>3693</v>
      </c>
      <c r="F6" s="277">
        <v>222719839</v>
      </c>
      <c r="G6" s="277">
        <v>3854183265</v>
      </c>
      <c r="H6" s="277" t="s">
        <v>505</v>
      </c>
      <c r="I6" s="277" t="s">
        <v>3813</v>
      </c>
      <c r="J6" s="277" t="s">
        <v>3831</v>
      </c>
      <c r="K6" s="277" t="s">
        <v>121</v>
      </c>
      <c r="L6" s="277" t="s">
        <v>4192</v>
      </c>
    </row>
    <row r="7" spans="1:19">
      <c r="A7" s="522" t="s">
        <v>4193</v>
      </c>
      <c r="B7" s="277" t="s">
        <v>4194</v>
      </c>
      <c r="C7" s="277" t="s">
        <v>4195</v>
      </c>
      <c r="D7" s="277" t="s">
        <v>161</v>
      </c>
      <c r="E7" s="534" t="s">
        <v>4196</v>
      </c>
      <c r="F7" s="277">
        <v>176857111</v>
      </c>
      <c r="G7" s="277">
        <v>3852275804</v>
      </c>
      <c r="H7" s="277" t="s">
        <v>733</v>
      </c>
      <c r="I7" s="277" t="s">
        <v>3813</v>
      </c>
      <c r="J7" s="277" t="s">
        <v>3834</v>
      </c>
      <c r="K7" s="277" t="s">
        <v>3808</v>
      </c>
      <c r="L7" s="277" t="s">
        <v>4197</v>
      </c>
    </row>
    <row r="8" spans="1:19">
      <c r="A8" s="522" t="s">
        <v>4198</v>
      </c>
      <c r="B8" s="277" t="s">
        <v>4199</v>
      </c>
      <c r="C8" s="277" t="s">
        <v>4200</v>
      </c>
      <c r="D8" s="277" t="s">
        <v>107</v>
      </c>
      <c r="E8" s="534" t="s">
        <v>4201</v>
      </c>
      <c r="F8" s="277">
        <v>182835613</v>
      </c>
      <c r="G8" s="277" t="s">
        <v>4202</v>
      </c>
      <c r="H8" s="277" t="s">
        <v>505</v>
      </c>
      <c r="I8" s="277" t="s">
        <v>3774</v>
      </c>
      <c r="J8" s="277" t="s">
        <v>3814</v>
      </c>
      <c r="K8" s="277" t="s">
        <v>3794</v>
      </c>
      <c r="L8" s="277" t="s">
        <v>4203</v>
      </c>
    </row>
    <row r="9" spans="1:19">
      <c r="A9" s="522" t="s">
        <v>4204</v>
      </c>
      <c r="B9" s="277" t="s">
        <v>4205</v>
      </c>
      <c r="C9" s="277" t="s">
        <v>4206</v>
      </c>
      <c r="D9" s="277" t="s">
        <v>107</v>
      </c>
      <c r="E9" s="534" t="s">
        <v>4207</v>
      </c>
      <c r="F9" s="277">
        <v>230396859</v>
      </c>
      <c r="G9" s="277">
        <v>8014159573</v>
      </c>
      <c r="H9" s="277" t="s">
        <v>505</v>
      </c>
      <c r="I9" s="277" t="s">
        <v>3813</v>
      </c>
      <c r="J9" s="277" t="s">
        <v>3814</v>
      </c>
      <c r="K9" s="277" t="s">
        <v>3794</v>
      </c>
      <c r="L9" s="277" t="s">
        <v>4208</v>
      </c>
    </row>
    <row r="10" spans="1:19">
      <c r="A10" s="522" t="s">
        <v>3715</v>
      </c>
      <c r="B10" s="277" t="s">
        <v>4209</v>
      </c>
      <c r="C10" s="277" t="s">
        <v>4210</v>
      </c>
      <c r="D10" s="277" t="s">
        <v>107</v>
      </c>
      <c r="E10" s="451" t="s">
        <v>4211</v>
      </c>
      <c r="F10" s="186">
        <v>222819332</v>
      </c>
      <c r="G10" s="186">
        <v>3852678214</v>
      </c>
      <c r="H10" s="277" t="s">
        <v>505</v>
      </c>
      <c r="I10" s="277" t="s">
        <v>3968</v>
      </c>
      <c r="J10" s="277" t="s">
        <v>3814</v>
      </c>
      <c r="K10" s="277" t="s">
        <v>3794</v>
      </c>
      <c r="L10" s="277" t="s">
        <v>4212</v>
      </c>
    </row>
    <row r="11" spans="1:19">
      <c r="A11" s="277" t="s">
        <v>3562</v>
      </c>
      <c r="B11" s="277" t="s">
        <v>4213</v>
      </c>
      <c r="C11" s="277" t="s">
        <v>4214</v>
      </c>
      <c r="D11" s="277" t="s">
        <v>110</v>
      </c>
      <c r="E11" s="534" t="s">
        <v>3563</v>
      </c>
      <c r="F11" s="277">
        <v>147463926</v>
      </c>
      <c r="G11" s="277">
        <v>3857700274</v>
      </c>
      <c r="H11" s="277" t="s">
        <v>510</v>
      </c>
      <c r="I11" s="277" t="s">
        <v>3813</v>
      </c>
      <c r="J11" s="277" t="s">
        <v>3831</v>
      </c>
      <c r="K11" s="277" t="s">
        <v>144</v>
      </c>
      <c r="L11" s="277" t="s">
        <v>4215</v>
      </c>
    </row>
    <row r="12" spans="1:19">
      <c r="A12" s="522" t="s">
        <v>3429</v>
      </c>
      <c r="B12" s="277" t="s">
        <v>4216</v>
      </c>
      <c r="C12" s="277" t="s">
        <v>4217</v>
      </c>
      <c r="D12" s="277" t="s">
        <v>3856</v>
      </c>
      <c r="E12" s="534" t="s">
        <v>3430</v>
      </c>
      <c r="F12" s="277">
        <v>219100332</v>
      </c>
      <c r="G12" s="277">
        <v>3852522928</v>
      </c>
      <c r="H12" s="186" t="s">
        <v>510</v>
      </c>
      <c r="I12" s="277" t="s">
        <v>3830</v>
      </c>
      <c r="J12" s="277" t="s">
        <v>3834</v>
      </c>
      <c r="K12" s="277" t="s">
        <v>3776</v>
      </c>
      <c r="L12" s="277" t="s">
        <v>4218</v>
      </c>
    </row>
    <row r="13" spans="1:19">
      <c r="A13" s="522" t="s">
        <v>3131</v>
      </c>
      <c r="B13" s="277" t="s">
        <v>4219</v>
      </c>
      <c r="C13" s="277" t="s">
        <v>4220</v>
      </c>
      <c r="D13" s="277" t="s">
        <v>4221</v>
      </c>
      <c r="E13" s="454" t="s">
        <v>3132</v>
      </c>
      <c r="F13" s="255">
        <v>217287649</v>
      </c>
      <c r="G13" s="255">
        <v>8019204459</v>
      </c>
      <c r="H13" s="277" t="s">
        <v>505</v>
      </c>
      <c r="I13" s="277" t="s">
        <v>3774</v>
      </c>
      <c r="J13" s="277" t="s">
        <v>3814</v>
      </c>
      <c r="K13" s="277" t="s">
        <v>3808</v>
      </c>
      <c r="L13" s="277" t="s">
        <v>4222</v>
      </c>
    </row>
    <row r="14" spans="1:19">
      <c r="A14" s="277" t="s">
        <v>973</v>
      </c>
      <c r="B14" s="277" t="s">
        <v>4223</v>
      </c>
      <c r="C14" s="277" t="s">
        <v>4224</v>
      </c>
      <c r="D14" s="277" t="s">
        <v>83</v>
      </c>
      <c r="E14" s="534" t="s">
        <v>4225</v>
      </c>
      <c r="F14" s="277">
        <v>230399050</v>
      </c>
      <c r="G14" s="277">
        <v>3858817560</v>
      </c>
      <c r="H14" s="277" t="s">
        <v>516</v>
      </c>
      <c r="I14" s="277" t="s">
        <v>3774</v>
      </c>
      <c r="J14" s="277" t="s">
        <v>3831</v>
      </c>
      <c r="K14" s="277" t="s">
        <v>163</v>
      </c>
      <c r="L14" s="277" t="s">
        <v>4226</v>
      </c>
    </row>
    <row r="15" spans="1:19">
      <c r="A15" s="277" t="s">
        <v>3633</v>
      </c>
      <c r="B15" s="277" t="s">
        <v>4227</v>
      </c>
      <c r="C15" s="277" t="s">
        <v>4228</v>
      </c>
      <c r="D15" s="277" t="s">
        <v>83</v>
      </c>
      <c r="E15" s="534" t="s">
        <v>3634</v>
      </c>
      <c r="F15" s="277">
        <v>154754659</v>
      </c>
      <c r="G15" s="277">
        <v>3852668083</v>
      </c>
      <c r="H15" s="277" t="s">
        <v>510</v>
      </c>
      <c r="I15" s="277" t="s">
        <v>3968</v>
      </c>
      <c r="J15" s="277" t="s">
        <v>3831</v>
      </c>
      <c r="K15" s="277" t="s">
        <v>163</v>
      </c>
      <c r="L15" s="277" t="s">
        <v>4229</v>
      </c>
    </row>
    <row r="16" spans="1:19">
      <c r="A16" s="522" t="s">
        <v>3714</v>
      </c>
      <c r="B16" s="277" t="s">
        <v>3972</v>
      </c>
      <c r="C16" s="277" t="s">
        <v>3970</v>
      </c>
      <c r="D16" s="277" t="s">
        <v>3971</v>
      </c>
      <c r="E16" s="534" t="s">
        <v>3085</v>
      </c>
      <c r="F16" s="277">
        <v>95676314</v>
      </c>
      <c r="G16" s="277">
        <v>8018155063</v>
      </c>
      <c r="H16" s="277" t="s">
        <v>521</v>
      </c>
      <c r="I16" s="277" t="s">
        <v>3830</v>
      </c>
      <c r="J16" s="277" t="s">
        <v>3831</v>
      </c>
      <c r="K16" s="277" t="s">
        <v>121</v>
      </c>
      <c r="L16" s="277" t="s">
        <v>4230</v>
      </c>
    </row>
    <row r="17" spans="1:19">
      <c r="A17" s="522" t="s">
        <v>2632</v>
      </c>
      <c r="B17" s="277" t="s">
        <v>4231</v>
      </c>
      <c r="C17" s="277" t="s">
        <v>4232</v>
      </c>
      <c r="D17" s="277" t="s">
        <v>107</v>
      </c>
      <c r="E17" s="534" t="s">
        <v>4233</v>
      </c>
      <c r="F17" s="277">
        <v>189705387</v>
      </c>
      <c r="G17" s="277">
        <v>3854367384</v>
      </c>
      <c r="H17" s="277" t="s">
        <v>521</v>
      </c>
      <c r="I17" s="277" t="s">
        <v>3813</v>
      </c>
      <c r="J17" s="277" t="s">
        <v>3814</v>
      </c>
      <c r="K17" s="277" t="s">
        <v>3794</v>
      </c>
      <c r="L17" s="277" t="s">
        <v>4234</v>
      </c>
    </row>
    <row r="18" spans="1:19">
      <c r="A18" s="522" t="s">
        <v>950</v>
      </c>
      <c r="B18" s="277" t="s">
        <v>4235</v>
      </c>
      <c r="C18" s="277" t="s">
        <v>4236</v>
      </c>
      <c r="D18" s="530" t="s">
        <v>110</v>
      </c>
      <c r="E18" s="456" t="s">
        <v>4237</v>
      </c>
      <c r="F18" s="153">
        <v>228805148</v>
      </c>
      <c r="G18" s="153">
        <v>3853026775</v>
      </c>
      <c r="H18" s="277" t="s">
        <v>747</v>
      </c>
      <c r="I18" s="277" t="s">
        <v>3774</v>
      </c>
      <c r="J18" s="277" t="s">
        <v>3831</v>
      </c>
      <c r="K18" s="277" t="s">
        <v>144</v>
      </c>
      <c r="L18" s="277" t="s">
        <v>4238</v>
      </c>
    </row>
    <row r="19" spans="1:19" ht="20">
      <c r="A19" s="277" t="s">
        <v>4239</v>
      </c>
      <c r="B19" s="277" t="s">
        <v>4240</v>
      </c>
      <c r="C19" s="277" t="s">
        <v>4241</v>
      </c>
      <c r="D19" s="277" t="s">
        <v>98</v>
      </c>
      <c r="E19" s="451" t="s">
        <v>3707</v>
      </c>
      <c r="F19" s="186">
        <v>223360858</v>
      </c>
      <c r="G19" s="542">
        <v>3854363473</v>
      </c>
      <c r="H19" s="277" t="s">
        <v>3518</v>
      </c>
      <c r="I19" s="277" t="s">
        <v>3774</v>
      </c>
      <c r="J19" s="277" t="s">
        <v>3825</v>
      </c>
      <c r="K19" s="277" t="s">
        <v>163</v>
      </c>
      <c r="L19" s="277" t="s">
        <v>4242</v>
      </c>
    </row>
    <row r="20" spans="1:19">
      <c r="A20" s="277" t="s">
        <v>4243</v>
      </c>
      <c r="B20" s="277" t="s">
        <v>4244</v>
      </c>
      <c r="C20" s="277" t="s">
        <v>4245</v>
      </c>
      <c r="D20" s="277" t="s">
        <v>83</v>
      </c>
      <c r="E20" s="534" t="s">
        <v>3303</v>
      </c>
      <c r="F20" s="277">
        <v>218435565</v>
      </c>
      <c r="G20" s="277">
        <v>8016081065</v>
      </c>
      <c r="H20" s="277" t="s">
        <v>510</v>
      </c>
      <c r="I20" s="277" t="s">
        <v>4246</v>
      </c>
      <c r="J20" s="277" t="s">
        <v>3831</v>
      </c>
      <c r="K20" s="277" t="s">
        <v>163</v>
      </c>
      <c r="L20" s="277" t="s">
        <v>4247</v>
      </c>
    </row>
    <row r="21" spans="1:19">
      <c r="A21" s="277" t="s">
        <v>4248</v>
      </c>
      <c r="B21" s="277" t="s">
        <v>4249</v>
      </c>
      <c r="C21" s="277" t="s">
        <v>4250</v>
      </c>
      <c r="D21" s="277" t="s">
        <v>98</v>
      </c>
      <c r="E21" s="534" t="s">
        <v>3302</v>
      </c>
      <c r="F21" s="277">
        <v>218435527</v>
      </c>
      <c r="G21" s="277">
        <v>8015849591</v>
      </c>
      <c r="H21" s="277" t="s">
        <v>510</v>
      </c>
      <c r="I21" s="277" t="s">
        <v>4246</v>
      </c>
      <c r="J21" s="277" t="s">
        <v>3825</v>
      </c>
      <c r="K21" s="277" t="s">
        <v>163</v>
      </c>
      <c r="L21" s="277" t="s">
        <v>4251</v>
      </c>
    </row>
    <row r="22" spans="1:19">
      <c r="A22" s="522" t="s">
        <v>3589</v>
      </c>
      <c r="B22" s="277" t="s">
        <v>4252</v>
      </c>
      <c r="C22" s="277" t="s">
        <v>4253</v>
      </c>
      <c r="D22" s="277" t="s">
        <v>86</v>
      </c>
      <c r="E22" s="531" t="s">
        <v>4254</v>
      </c>
      <c r="F22" s="277">
        <v>183109845</v>
      </c>
      <c r="G22" s="277">
        <v>3855489620</v>
      </c>
      <c r="H22" s="277" t="s">
        <v>505</v>
      </c>
      <c r="I22" s="277" t="s">
        <v>3968</v>
      </c>
      <c r="J22" s="277" t="s">
        <v>3825</v>
      </c>
      <c r="K22" s="277" t="s">
        <v>144</v>
      </c>
      <c r="L22" s="277" t="s">
        <v>4255</v>
      </c>
    </row>
    <row r="23" spans="1:19">
      <c r="A23" s="522" t="s">
        <v>930</v>
      </c>
      <c r="B23" s="277" t="s">
        <v>4256</v>
      </c>
      <c r="C23" s="277" t="s">
        <v>4257</v>
      </c>
      <c r="D23" s="277" t="s">
        <v>4258</v>
      </c>
      <c r="E23" s="456" t="s">
        <v>4259</v>
      </c>
      <c r="F23" s="150">
        <v>115655543</v>
      </c>
      <c r="G23" s="150" t="s">
        <v>932</v>
      </c>
      <c r="H23" s="277" t="s">
        <v>747</v>
      </c>
      <c r="I23" s="277" t="s">
        <v>3813</v>
      </c>
      <c r="J23" s="277" t="s">
        <v>3814</v>
      </c>
      <c r="K23" s="277" t="s">
        <v>3808</v>
      </c>
      <c r="L23" s="277" t="s">
        <v>4260</v>
      </c>
    </row>
    <row r="24" spans="1:19">
      <c r="A24" s="277">
        <v>365979882</v>
      </c>
      <c r="B24" s="277" t="s">
        <v>4261</v>
      </c>
      <c r="C24" s="277" t="s">
        <v>4262</v>
      </c>
      <c r="D24" s="277" t="s">
        <v>3971</v>
      </c>
      <c r="E24" s="531" t="s">
        <v>4263</v>
      </c>
      <c r="F24" s="277">
        <v>223901961</v>
      </c>
      <c r="G24" s="277">
        <v>8016612459</v>
      </c>
      <c r="H24" s="277" t="s">
        <v>741</v>
      </c>
      <c r="I24" s="277" t="s">
        <v>3774</v>
      </c>
      <c r="J24" s="277" t="s">
        <v>3831</v>
      </c>
      <c r="K24" s="277" t="s">
        <v>121</v>
      </c>
      <c r="L24" s="277" t="s">
        <v>4264</v>
      </c>
    </row>
    <row r="25" spans="1:19">
      <c r="A25" s="522" t="s">
        <v>4265</v>
      </c>
      <c r="B25" s="277" t="s">
        <v>4266</v>
      </c>
      <c r="C25" s="277" t="s">
        <v>4267</v>
      </c>
      <c r="D25" s="277" t="s">
        <v>110</v>
      </c>
      <c r="E25" s="531" t="s">
        <v>3570</v>
      </c>
      <c r="F25" s="277">
        <v>221637295</v>
      </c>
      <c r="G25" s="277">
        <v>3856257344</v>
      </c>
      <c r="H25" s="277" t="s">
        <v>516</v>
      </c>
      <c r="I25" s="277" t="s">
        <v>3968</v>
      </c>
      <c r="J25" s="277" t="s">
        <v>3831</v>
      </c>
      <c r="K25" s="277" t="s">
        <v>144</v>
      </c>
      <c r="L25" s="277" t="s">
        <v>4268</v>
      </c>
    </row>
    <row r="26" spans="1:19" s="529" customFormat="1">
      <c r="A26" s="528" t="s">
        <v>1828</v>
      </c>
      <c r="B26" s="529" t="s">
        <v>3979</v>
      </c>
      <c r="C26" s="529" t="s">
        <v>3978</v>
      </c>
      <c r="D26" s="529" t="s">
        <v>83</v>
      </c>
      <c r="E26" s="529" t="s">
        <v>4269</v>
      </c>
      <c r="F26" s="529">
        <v>198348610</v>
      </c>
      <c r="G26" s="529" t="s">
        <v>1830</v>
      </c>
      <c r="H26" s="529" t="s">
        <v>505</v>
      </c>
      <c r="I26" s="529" t="s">
        <v>3968</v>
      </c>
      <c r="J26" s="529" t="s">
        <v>3831</v>
      </c>
      <c r="K26" s="529" t="s">
        <v>163</v>
      </c>
      <c r="L26" s="529" t="s">
        <v>4270</v>
      </c>
    </row>
    <row r="27" spans="1:19">
      <c r="A27" s="524" t="s">
        <v>4271</v>
      </c>
      <c r="B27" s="277" t="s">
        <v>4272</v>
      </c>
      <c r="C27" s="277" t="s">
        <v>4273</v>
      </c>
      <c r="D27" s="277" t="s">
        <v>3856</v>
      </c>
      <c r="E27" s="470" t="s">
        <v>740</v>
      </c>
      <c r="F27" s="150">
        <v>139298190</v>
      </c>
      <c r="G27" s="150">
        <v>8019030227</v>
      </c>
      <c r="H27" s="277" t="s">
        <v>747</v>
      </c>
      <c r="I27" s="277" t="s">
        <v>3830</v>
      </c>
      <c r="J27" s="277" t="s">
        <v>3834</v>
      </c>
      <c r="K27" s="277" t="s">
        <v>3776</v>
      </c>
      <c r="L27" s="277" t="s">
        <v>4274</v>
      </c>
    </row>
    <row r="28" spans="1:19" s="524" customFormat="1">
      <c r="A28" s="522" t="s">
        <v>4275</v>
      </c>
      <c r="B28" s="277" t="s">
        <v>4276</v>
      </c>
      <c r="C28" s="277" t="s">
        <v>4277</v>
      </c>
      <c r="D28" s="277" t="s">
        <v>107</v>
      </c>
      <c r="E28" s="531" t="s">
        <v>4278</v>
      </c>
      <c r="F28" s="277">
        <v>230396914</v>
      </c>
      <c r="G28" s="277">
        <v>8016964110</v>
      </c>
      <c r="H28" s="277" t="s">
        <v>505</v>
      </c>
      <c r="I28" s="277" t="s">
        <v>3813</v>
      </c>
      <c r="J28" s="277" t="s">
        <v>3814</v>
      </c>
      <c r="K28" s="439" t="s">
        <v>3794</v>
      </c>
      <c r="L28" s="277" t="s">
        <v>4279</v>
      </c>
      <c r="M28" s="277"/>
      <c r="N28" s="277"/>
      <c r="O28" s="277"/>
      <c r="P28" s="277"/>
      <c r="Q28" s="277"/>
      <c r="R28" s="277"/>
      <c r="S28" s="277"/>
    </row>
    <row r="29" spans="1:19">
      <c r="A29" s="522" t="s">
        <v>4280</v>
      </c>
      <c r="B29" s="277" t="s">
        <v>4281</v>
      </c>
      <c r="C29" s="277" t="s">
        <v>4282</v>
      </c>
      <c r="D29" s="277" t="s">
        <v>95</v>
      </c>
      <c r="E29" s="533" t="s">
        <v>3186</v>
      </c>
      <c r="F29" s="153">
        <v>146757739</v>
      </c>
      <c r="G29" s="153">
        <v>3855071609</v>
      </c>
      <c r="H29" s="255" t="s">
        <v>516</v>
      </c>
      <c r="I29" s="277" t="s">
        <v>3813</v>
      </c>
      <c r="J29" s="277" t="s">
        <v>3814</v>
      </c>
      <c r="K29" s="277" t="s">
        <v>3800</v>
      </c>
      <c r="L29" s="277" t="s">
        <v>4283</v>
      </c>
    </row>
    <row r="30" spans="1:19" s="529" customFormat="1">
      <c r="A30" s="528" t="s">
        <v>4284</v>
      </c>
      <c r="B30" s="529" t="s">
        <v>3966</v>
      </c>
      <c r="C30" s="529" t="s">
        <v>3965</v>
      </c>
      <c r="D30" s="529" t="s">
        <v>110</v>
      </c>
      <c r="E30" s="532" t="s">
        <v>4285</v>
      </c>
      <c r="F30" s="529">
        <v>218766079</v>
      </c>
      <c r="G30" s="529" t="s">
        <v>737</v>
      </c>
      <c r="H30" s="529" t="s">
        <v>516</v>
      </c>
      <c r="I30" s="529" t="s">
        <v>3774</v>
      </c>
      <c r="J30" s="529" t="s">
        <v>3831</v>
      </c>
      <c r="K30" s="529" t="s">
        <v>144</v>
      </c>
      <c r="L30" s="529" t="s">
        <v>4286</v>
      </c>
    </row>
    <row r="31" spans="1:19">
      <c r="A31" s="522" t="s">
        <v>4287</v>
      </c>
      <c r="B31" s="277" t="s">
        <v>4288</v>
      </c>
      <c r="C31" s="277" t="s">
        <v>4289</v>
      </c>
      <c r="D31" s="277" t="s">
        <v>98</v>
      </c>
      <c r="E31" s="534" t="s">
        <v>4290</v>
      </c>
      <c r="F31" s="277">
        <v>225939246</v>
      </c>
      <c r="G31" s="277" t="s">
        <v>757</v>
      </c>
      <c r="H31" s="277" t="s">
        <v>505</v>
      </c>
      <c r="I31" s="277" t="s">
        <v>3830</v>
      </c>
      <c r="J31" s="277" t="s">
        <v>3825</v>
      </c>
      <c r="K31" s="277" t="s">
        <v>163</v>
      </c>
      <c r="L31" s="277" t="s">
        <v>4291</v>
      </c>
    </row>
    <row r="32" spans="1:19">
      <c r="A32" s="277" t="s">
        <v>4292</v>
      </c>
      <c r="B32" s="277" t="s">
        <v>3990</v>
      </c>
      <c r="C32" s="277" t="s">
        <v>3989</v>
      </c>
      <c r="D32" s="277" t="s">
        <v>86</v>
      </c>
      <c r="E32" s="531" t="s">
        <v>4293</v>
      </c>
      <c r="F32" s="277">
        <v>167482313</v>
      </c>
      <c r="G32" s="255" t="s">
        <v>4294</v>
      </c>
      <c r="H32" s="277" t="s">
        <v>516</v>
      </c>
      <c r="I32" s="277" t="s">
        <v>3813</v>
      </c>
      <c r="J32" s="277" t="s">
        <v>3825</v>
      </c>
      <c r="K32" s="277" t="s">
        <v>144</v>
      </c>
      <c r="L32" s="277" t="s">
        <v>4295</v>
      </c>
    </row>
    <row r="33" spans="1:19">
      <c r="A33" s="522" t="s">
        <v>4296</v>
      </c>
      <c r="B33" s="277" t="s">
        <v>4297</v>
      </c>
      <c r="C33" s="277" t="s">
        <v>4298</v>
      </c>
      <c r="D33" s="277" t="s">
        <v>98</v>
      </c>
      <c r="E33" s="534" t="s">
        <v>3371</v>
      </c>
      <c r="F33" s="277">
        <v>128702228</v>
      </c>
      <c r="G33" s="277">
        <v>8018227840</v>
      </c>
      <c r="H33" s="277" t="s">
        <v>733</v>
      </c>
      <c r="I33" s="277" t="s">
        <v>3813</v>
      </c>
      <c r="J33" s="277" t="s">
        <v>3825</v>
      </c>
      <c r="K33" s="277" t="s">
        <v>163</v>
      </c>
      <c r="L33" s="277" t="s">
        <v>4299</v>
      </c>
    </row>
    <row r="34" spans="1:19" s="440" customFormat="1">
      <c r="A34" s="522" t="s">
        <v>4300</v>
      </c>
      <c r="B34" s="277" t="s">
        <v>4301</v>
      </c>
      <c r="C34" s="277" t="s">
        <v>4302</v>
      </c>
      <c r="D34" s="277" t="s">
        <v>3860</v>
      </c>
      <c r="E34" s="531" t="s">
        <v>927</v>
      </c>
      <c r="F34" s="277">
        <v>112007733</v>
      </c>
      <c r="G34" s="277" t="s">
        <v>928</v>
      </c>
      <c r="H34" s="277" t="s">
        <v>510</v>
      </c>
      <c r="I34" s="277" t="s">
        <v>3813</v>
      </c>
      <c r="J34" s="277" t="s">
        <v>3814</v>
      </c>
      <c r="K34" s="277" t="s">
        <v>3776</v>
      </c>
      <c r="L34" s="277" t="s">
        <v>4303</v>
      </c>
      <c r="M34" s="277"/>
      <c r="N34" s="277"/>
      <c r="O34" s="277"/>
      <c r="P34" s="277"/>
      <c r="Q34" s="277"/>
      <c r="R34" s="277"/>
      <c r="S34" s="277"/>
    </row>
    <row r="35" spans="1:19" s="529" customFormat="1">
      <c r="A35" s="529" t="s">
        <v>3950</v>
      </c>
      <c r="B35" s="529" t="s">
        <v>3999</v>
      </c>
      <c r="C35" s="529" t="s">
        <v>3998</v>
      </c>
      <c r="D35" s="529" t="s">
        <v>98</v>
      </c>
      <c r="E35" s="539" t="s">
        <v>3265</v>
      </c>
      <c r="F35" s="529">
        <v>203353201</v>
      </c>
      <c r="G35" s="529" t="s">
        <v>4304</v>
      </c>
      <c r="H35" s="529" t="s">
        <v>536</v>
      </c>
      <c r="I35" s="529" t="s">
        <v>3830</v>
      </c>
      <c r="J35" s="529" t="s">
        <v>3825</v>
      </c>
      <c r="K35" s="529" t="s">
        <v>163</v>
      </c>
      <c r="L35" s="529" t="s">
        <v>4305</v>
      </c>
    </row>
    <row r="36" spans="1:19">
      <c r="A36" s="522" t="s">
        <v>4306</v>
      </c>
      <c r="B36" s="277" t="s">
        <v>4307</v>
      </c>
      <c r="C36" s="277" t="s">
        <v>4308</v>
      </c>
      <c r="D36" s="277" t="s">
        <v>4258</v>
      </c>
      <c r="E36" s="534" t="s">
        <v>4309</v>
      </c>
      <c r="F36" s="277">
        <v>213299373</v>
      </c>
      <c r="G36" s="277">
        <v>3853941867</v>
      </c>
      <c r="H36" s="277" t="s">
        <v>516</v>
      </c>
      <c r="I36" s="277" t="s">
        <v>3774</v>
      </c>
      <c r="J36" s="277" t="s">
        <v>3814</v>
      </c>
      <c r="K36" s="277" t="s">
        <v>3808</v>
      </c>
      <c r="L36" s="277" t="s">
        <v>4310</v>
      </c>
    </row>
    <row r="37" spans="1:19" ht="15.75" customHeight="1">
      <c r="A37" s="277" t="s">
        <v>3062</v>
      </c>
      <c r="B37" s="277" t="s">
        <v>4311</v>
      </c>
      <c r="C37" s="277" t="s">
        <v>4312</v>
      </c>
      <c r="D37" s="277" t="s">
        <v>83</v>
      </c>
      <c r="E37" s="534" t="s">
        <v>2814</v>
      </c>
      <c r="F37" s="277">
        <v>142382758</v>
      </c>
      <c r="G37" s="57">
        <v>3855607900</v>
      </c>
      <c r="H37" s="277" t="s">
        <v>3518</v>
      </c>
      <c r="I37" s="277" t="s">
        <v>3813</v>
      </c>
      <c r="J37" s="277" t="s">
        <v>3831</v>
      </c>
      <c r="K37" s="277" t="s">
        <v>163</v>
      </c>
      <c r="L37" s="277" t="s">
        <v>4313</v>
      </c>
    </row>
    <row r="38" spans="1:19">
      <c r="A38" s="277" t="s">
        <v>4314</v>
      </c>
      <c r="B38" s="277" t="s">
        <v>4315</v>
      </c>
      <c r="C38" s="277" t="s">
        <v>4316</v>
      </c>
      <c r="D38" s="277" t="s">
        <v>3971</v>
      </c>
      <c r="E38" s="534" t="s">
        <v>3733</v>
      </c>
      <c r="F38" s="277">
        <v>222685657</v>
      </c>
      <c r="G38" s="277">
        <v>8016611845</v>
      </c>
      <c r="H38" s="277" t="s">
        <v>684</v>
      </c>
      <c r="I38" s="277" t="s">
        <v>3813</v>
      </c>
      <c r="J38" s="277" t="s">
        <v>3831</v>
      </c>
      <c r="K38" s="277" t="s">
        <v>121</v>
      </c>
      <c r="L38" s="277" t="s">
        <v>4317</v>
      </c>
    </row>
    <row r="39" spans="1:19" s="529" customFormat="1">
      <c r="A39" s="522" t="s">
        <v>2675</v>
      </c>
      <c r="B39" s="277" t="s">
        <v>4318</v>
      </c>
      <c r="C39" s="277" t="s">
        <v>4319</v>
      </c>
      <c r="D39" s="277" t="s">
        <v>110</v>
      </c>
      <c r="E39" s="534" t="s">
        <v>2676</v>
      </c>
      <c r="F39" s="277">
        <v>133836166</v>
      </c>
      <c r="G39" s="277">
        <v>3852556511</v>
      </c>
      <c r="H39" s="277" t="s">
        <v>521</v>
      </c>
      <c r="I39" s="277" t="s">
        <v>3774</v>
      </c>
      <c r="J39" s="277" t="s">
        <v>3831</v>
      </c>
      <c r="K39" s="277" t="s">
        <v>144</v>
      </c>
      <c r="L39" s="277" t="s">
        <v>4320</v>
      </c>
      <c r="M39" s="277"/>
      <c r="N39" s="277"/>
      <c r="O39" s="277"/>
      <c r="P39" s="277"/>
      <c r="Q39" s="277"/>
      <c r="R39" s="277"/>
      <c r="S39" s="277"/>
    </row>
    <row r="40" spans="1:19">
      <c r="A40" s="528" t="s">
        <v>4321</v>
      </c>
      <c r="B40" s="529" t="s">
        <v>3984</v>
      </c>
      <c r="C40" s="529" t="s">
        <v>3983</v>
      </c>
      <c r="D40" s="529" t="s">
        <v>83</v>
      </c>
      <c r="E40" s="529" t="s">
        <v>723</v>
      </c>
      <c r="F40" s="529">
        <v>223254823</v>
      </c>
      <c r="G40" s="529">
        <v>3855429894</v>
      </c>
      <c r="H40" s="529" t="s">
        <v>505</v>
      </c>
      <c r="I40" s="529" t="s">
        <v>4144</v>
      </c>
      <c r="J40" s="529" t="s">
        <v>3831</v>
      </c>
      <c r="K40" s="529" t="s">
        <v>163</v>
      </c>
      <c r="L40" s="529" t="s">
        <v>4322</v>
      </c>
      <c r="M40" s="529"/>
      <c r="N40" s="529"/>
      <c r="O40" s="529"/>
      <c r="P40" s="529"/>
      <c r="Q40" s="529"/>
      <c r="R40" s="529"/>
      <c r="S40" s="529"/>
    </row>
    <row r="41" spans="1:19" s="440" customFormat="1" ht="16">
      <c r="A41" s="522">
        <v>876568271</v>
      </c>
      <c r="B41" s="277" t="s">
        <v>4323</v>
      </c>
      <c r="C41" s="277" t="s">
        <v>4324</v>
      </c>
      <c r="D41" s="277" t="s">
        <v>4221</v>
      </c>
      <c r="E41" s="534" t="s">
        <v>4325</v>
      </c>
      <c r="F41" s="526">
        <v>221152087</v>
      </c>
      <c r="G41" s="277" t="s">
        <v>4326</v>
      </c>
      <c r="H41" s="277" t="s">
        <v>741</v>
      </c>
      <c r="I41" s="277" t="s">
        <v>3774</v>
      </c>
      <c r="J41" s="277" t="s">
        <v>3814</v>
      </c>
      <c r="K41" s="277" t="s">
        <v>3808</v>
      </c>
      <c r="L41" s="277" t="s">
        <v>4327</v>
      </c>
      <c r="M41" s="277"/>
      <c r="N41" s="277"/>
      <c r="O41" s="277"/>
      <c r="P41" s="277"/>
      <c r="Q41" s="277"/>
      <c r="R41" s="277"/>
      <c r="S41" s="277"/>
    </row>
    <row r="42" spans="1:19">
      <c r="A42" s="522" t="s">
        <v>3467</v>
      </c>
      <c r="B42" s="277" t="s">
        <v>4328</v>
      </c>
      <c r="C42" s="277" t="s">
        <v>4329</v>
      </c>
      <c r="D42" s="277" t="s">
        <v>3856</v>
      </c>
      <c r="E42" s="534" t="s">
        <v>4330</v>
      </c>
      <c r="F42" s="277">
        <v>194454010</v>
      </c>
      <c r="G42" s="277" t="s">
        <v>3469</v>
      </c>
      <c r="H42" s="277" t="s">
        <v>505</v>
      </c>
      <c r="I42" s="277" t="s">
        <v>3813</v>
      </c>
      <c r="J42" s="277" t="s">
        <v>3834</v>
      </c>
      <c r="K42" s="277" t="s">
        <v>3776</v>
      </c>
      <c r="L42" s="277" t="s">
        <v>4331</v>
      </c>
    </row>
    <row r="43" spans="1:19">
      <c r="A43" s="524" t="s">
        <v>4271</v>
      </c>
      <c r="B43" s="277" t="s">
        <v>4332</v>
      </c>
      <c r="C43" s="277" t="s">
        <v>4333</v>
      </c>
      <c r="D43" s="277" t="s">
        <v>107</v>
      </c>
      <c r="E43" s="534" t="s">
        <v>4334</v>
      </c>
      <c r="F43" s="277">
        <v>147534789</v>
      </c>
      <c r="G43" s="277">
        <v>3852423246</v>
      </c>
      <c r="H43" s="277" t="s">
        <v>521</v>
      </c>
      <c r="I43" s="277" t="s">
        <v>3830</v>
      </c>
      <c r="J43" s="277" t="s">
        <v>3814</v>
      </c>
      <c r="K43" s="277" t="s">
        <v>3794</v>
      </c>
      <c r="L43" s="277" t="s">
        <v>4335</v>
      </c>
    </row>
    <row r="44" spans="1:19">
      <c r="A44" s="522" t="s">
        <v>944</v>
      </c>
      <c r="B44" s="277" t="s">
        <v>4336</v>
      </c>
      <c r="C44" s="277" t="s">
        <v>4337</v>
      </c>
      <c r="D44" s="277" t="s">
        <v>3860</v>
      </c>
      <c r="E44" s="456" t="s">
        <v>4338</v>
      </c>
      <c r="F44" s="150">
        <v>146966394</v>
      </c>
      <c r="G44" s="150">
        <v>3855569276</v>
      </c>
      <c r="H44" s="277" t="s">
        <v>505</v>
      </c>
      <c r="I44" s="277" t="s">
        <v>3813</v>
      </c>
      <c r="J44" s="277" t="s">
        <v>3814</v>
      </c>
      <c r="K44" s="277" t="s">
        <v>3776</v>
      </c>
      <c r="L44" s="277" t="s">
        <v>4339</v>
      </c>
    </row>
    <row r="45" spans="1:19" ht="20">
      <c r="A45" s="277" t="s">
        <v>3697</v>
      </c>
      <c r="B45" s="277" t="s">
        <v>4340</v>
      </c>
      <c r="C45" s="277" t="s">
        <v>4341</v>
      </c>
      <c r="D45" s="277" t="s">
        <v>4342</v>
      </c>
      <c r="E45" s="534" t="s">
        <v>4343</v>
      </c>
      <c r="F45" s="527">
        <v>213751471</v>
      </c>
      <c r="G45" s="57">
        <v>8019199381</v>
      </c>
      <c r="H45" s="277" t="s">
        <v>3518</v>
      </c>
      <c r="I45" s="277" t="s">
        <v>3813</v>
      </c>
      <c r="J45" s="277" t="s">
        <v>3825</v>
      </c>
      <c r="K45" s="277" t="s">
        <v>121</v>
      </c>
      <c r="L45" s="277" t="s">
        <v>4344</v>
      </c>
    </row>
    <row r="46" spans="1:19" ht="16">
      <c r="A46" s="277">
        <v>795197855</v>
      </c>
      <c r="B46" s="277" t="s">
        <v>4345</v>
      </c>
      <c r="C46" s="277" t="s">
        <v>4346</v>
      </c>
      <c r="D46" s="277" t="s">
        <v>83</v>
      </c>
      <c r="E46" s="534" t="s">
        <v>4347</v>
      </c>
      <c r="F46" s="526">
        <v>173097452</v>
      </c>
      <c r="G46" s="277">
        <v>8014037276</v>
      </c>
      <c r="H46" s="277" t="s">
        <v>733</v>
      </c>
      <c r="I46" s="277" t="s">
        <v>3774</v>
      </c>
      <c r="J46" s="277" t="s">
        <v>3831</v>
      </c>
      <c r="K46" s="277" t="s">
        <v>163</v>
      </c>
      <c r="L46" s="277" t="s">
        <v>4348</v>
      </c>
    </row>
    <row r="47" spans="1:19" ht="16">
      <c r="A47" s="522">
        <v>632912076</v>
      </c>
      <c r="B47" s="277" t="s">
        <v>4349</v>
      </c>
      <c r="C47" s="277" t="s">
        <v>4350</v>
      </c>
      <c r="D47" s="277" t="s">
        <v>4221</v>
      </c>
      <c r="E47" s="534" t="s">
        <v>4351</v>
      </c>
      <c r="F47" s="340">
        <v>133779635</v>
      </c>
      <c r="G47" s="277">
        <v>8014034619</v>
      </c>
      <c r="H47" s="277" t="s">
        <v>733</v>
      </c>
      <c r="I47" s="277" t="s">
        <v>3774</v>
      </c>
      <c r="J47" s="277" t="s">
        <v>3814</v>
      </c>
      <c r="K47" s="277" t="s">
        <v>3808</v>
      </c>
      <c r="L47" s="277" t="s">
        <v>4352</v>
      </c>
    </row>
    <row r="48" spans="1:19" s="440" customFormat="1">
      <c r="A48" s="522" t="s">
        <v>4353</v>
      </c>
      <c r="B48" s="277" t="s">
        <v>4354</v>
      </c>
      <c r="C48" s="277" t="s">
        <v>4355</v>
      </c>
      <c r="D48" s="277" t="s">
        <v>95</v>
      </c>
      <c r="E48" s="534" t="s">
        <v>3722</v>
      </c>
      <c r="F48" s="277">
        <v>223441667</v>
      </c>
      <c r="G48" s="277">
        <v>3852458607</v>
      </c>
      <c r="H48" s="277" t="s">
        <v>510</v>
      </c>
      <c r="I48" s="277" t="s">
        <v>3813</v>
      </c>
      <c r="J48" s="277" t="s">
        <v>3831</v>
      </c>
      <c r="K48" s="277" t="s">
        <v>115</v>
      </c>
      <c r="L48" s="277" t="s">
        <v>4356</v>
      </c>
      <c r="M48" s="277"/>
      <c r="N48" s="277"/>
      <c r="O48" s="277"/>
      <c r="P48" s="277"/>
      <c r="Q48" s="277"/>
      <c r="R48" s="277"/>
      <c r="S48" s="277"/>
    </row>
    <row r="49" spans="1:19" s="536" customFormat="1">
      <c r="A49" s="535" t="s">
        <v>3639</v>
      </c>
      <c r="B49" s="536" t="s">
        <v>4357</v>
      </c>
      <c r="C49" s="536" t="s">
        <v>4358</v>
      </c>
      <c r="D49" s="536" t="s">
        <v>107</v>
      </c>
      <c r="E49" s="537" t="s">
        <v>4359</v>
      </c>
      <c r="F49" s="536">
        <v>129454349</v>
      </c>
      <c r="G49" s="536">
        <v>3852161434</v>
      </c>
      <c r="H49" s="536" t="s">
        <v>805</v>
      </c>
      <c r="I49" s="536" t="s">
        <v>3813</v>
      </c>
      <c r="J49" s="536" t="s">
        <v>3814</v>
      </c>
      <c r="K49" s="536" t="s">
        <v>3794</v>
      </c>
      <c r="L49" s="536" t="s">
        <v>4360</v>
      </c>
    </row>
    <row r="50" spans="1:19" s="529" customFormat="1">
      <c r="A50" s="528" t="s">
        <v>3679</v>
      </c>
      <c r="B50" s="529" t="s">
        <v>3961</v>
      </c>
      <c r="C50" s="529" t="s">
        <v>3960</v>
      </c>
      <c r="D50" s="529" t="s">
        <v>110</v>
      </c>
      <c r="E50" s="538" t="s">
        <v>3680</v>
      </c>
      <c r="F50" s="529">
        <v>95696069</v>
      </c>
      <c r="G50" s="529">
        <v>8016381761</v>
      </c>
      <c r="H50" s="529" t="s">
        <v>536</v>
      </c>
      <c r="I50" s="529" t="s">
        <v>3813</v>
      </c>
      <c r="J50" s="529" t="s">
        <v>3831</v>
      </c>
      <c r="K50" s="529" t="s">
        <v>144</v>
      </c>
      <c r="L50" s="529" t="s">
        <v>4361</v>
      </c>
    </row>
    <row r="51" spans="1:19">
      <c r="A51" s="277">
        <v>852282495</v>
      </c>
      <c r="B51" s="277" t="s">
        <v>4362</v>
      </c>
      <c r="C51" s="277" t="s">
        <v>4363</v>
      </c>
      <c r="D51" s="277" t="s">
        <v>98</v>
      </c>
      <c r="E51" s="534" t="s">
        <v>3643</v>
      </c>
      <c r="F51" s="277">
        <v>221407456</v>
      </c>
      <c r="G51" s="277">
        <v>4706588539</v>
      </c>
      <c r="H51" s="277" t="s">
        <v>733</v>
      </c>
      <c r="I51" s="277" t="s">
        <v>3813</v>
      </c>
      <c r="J51" s="277" t="s">
        <v>3825</v>
      </c>
      <c r="K51" s="277" t="s">
        <v>163</v>
      </c>
      <c r="L51" s="277" t="s">
        <v>4364</v>
      </c>
    </row>
    <row r="52" spans="1:19">
      <c r="A52" s="522" t="s">
        <v>3489</v>
      </c>
      <c r="B52" s="277" t="s">
        <v>4365</v>
      </c>
      <c r="C52" s="277" t="s">
        <v>4366</v>
      </c>
      <c r="D52" s="277" t="s">
        <v>3870</v>
      </c>
      <c r="E52" s="534" t="s">
        <v>4367</v>
      </c>
      <c r="F52" s="277">
        <v>218488208</v>
      </c>
      <c r="G52" s="277">
        <v>3856156852</v>
      </c>
      <c r="H52" s="277" t="s">
        <v>510</v>
      </c>
      <c r="I52" s="277" t="s">
        <v>3774</v>
      </c>
      <c r="J52" s="277" t="s">
        <v>3834</v>
      </c>
      <c r="K52" s="277" t="s">
        <v>3800</v>
      </c>
      <c r="L52" s="277" t="s">
        <v>4368</v>
      </c>
    </row>
    <row r="53" spans="1:19">
      <c r="A53" s="277" t="s">
        <v>3630</v>
      </c>
      <c r="B53" s="277" t="s">
        <v>4369</v>
      </c>
      <c r="C53" s="277" t="s">
        <v>4370</v>
      </c>
      <c r="D53" s="277" t="s">
        <v>4342</v>
      </c>
      <c r="E53" s="531" t="s">
        <v>3631</v>
      </c>
      <c r="F53" s="277">
        <v>146917168</v>
      </c>
      <c r="G53" s="277" t="s">
        <v>4371</v>
      </c>
      <c r="H53" s="277" t="s">
        <v>516</v>
      </c>
      <c r="I53" s="277" t="s">
        <v>3774</v>
      </c>
      <c r="J53" s="277" t="s">
        <v>3825</v>
      </c>
      <c r="K53" s="277" t="s">
        <v>121</v>
      </c>
      <c r="L53" s="277" t="s">
        <v>4372</v>
      </c>
    </row>
    <row r="54" spans="1:19">
      <c r="A54" s="440" t="s">
        <v>4248</v>
      </c>
      <c r="B54" s="440" t="s">
        <v>3828</v>
      </c>
      <c r="C54" s="440" t="s">
        <v>3827</v>
      </c>
      <c r="D54" s="440" t="s">
        <v>83</v>
      </c>
      <c r="E54" s="440"/>
      <c r="F54" s="440"/>
      <c r="G54" s="440"/>
      <c r="H54" s="440"/>
      <c r="I54" s="440"/>
      <c r="J54" s="440" t="s">
        <v>3831</v>
      </c>
      <c r="K54" s="440" t="s">
        <v>163</v>
      </c>
      <c r="L54" s="440"/>
      <c r="M54" s="440"/>
      <c r="N54" s="440"/>
      <c r="O54" s="440"/>
      <c r="P54" s="440"/>
      <c r="Q54" s="440"/>
      <c r="R54" s="440"/>
      <c r="S54" s="440"/>
    </row>
    <row r="55" spans="1:19">
      <c r="A55" s="440"/>
      <c r="B55" s="440" t="s">
        <v>3987</v>
      </c>
      <c r="C55" s="440" t="s">
        <v>3986</v>
      </c>
      <c r="D55" s="440" t="s">
        <v>83</v>
      </c>
      <c r="E55" s="440"/>
      <c r="F55" s="440"/>
      <c r="G55" s="440"/>
      <c r="H55" s="440"/>
      <c r="I55" s="440"/>
      <c r="J55" s="440" t="s">
        <v>3831</v>
      </c>
      <c r="K55" s="440" t="s">
        <v>163</v>
      </c>
      <c r="L55" s="440"/>
      <c r="M55" s="440"/>
      <c r="N55" s="440"/>
      <c r="O55" s="440"/>
      <c r="P55" s="440"/>
      <c r="Q55" s="440"/>
      <c r="R55" s="440"/>
      <c r="S55" s="440"/>
    </row>
    <row r="56" spans="1:19" s="440" customFormat="1">
      <c r="B56" s="440" t="s">
        <v>4003</v>
      </c>
      <c r="C56" s="440" t="s">
        <v>4002</v>
      </c>
      <c r="D56" s="440" t="s">
        <v>83</v>
      </c>
      <c r="J56" s="440" t="s">
        <v>3831</v>
      </c>
      <c r="K56" s="440" t="s">
        <v>163</v>
      </c>
    </row>
    <row r="57" spans="1:19" s="440" customFormat="1">
      <c r="B57" s="440" t="s">
        <v>4007</v>
      </c>
      <c r="C57" s="440" t="s">
        <v>4006</v>
      </c>
      <c r="D57" s="440" t="s">
        <v>83</v>
      </c>
      <c r="J57" s="440" t="s">
        <v>3831</v>
      </c>
      <c r="K57" s="440" t="s">
        <v>163</v>
      </c>
    </row>
  </sheetData>
  <conditionalFormatting sqref="F4">
    <cfRule type="duplicateValues" dxfId="305" priority="15"/>
    <cfRule type="duplicateValues" dxfId="304" priority="16"/>
    <cfRule type="duplicateValues" dxfId="303" priority="17"/>
  </conditionalFormatting>
  <conditionalFormatting sqref="F5">
    <cfRule type="duplicateValues" dxfId="302" priority="56"/>
  </conditionalFormatting>
  <conditionalFormatting sqref="F6:F7">
    <cfRule type="duplicateValues" dxfId="301" priority="55"/>
  </conditionalFormatting>
  <conditionalFormatting sqref="F10">
    <cfRule type="duplicateValues" dxfId="300" priority="54"/>
  </conditionalFormatting>
  <conditionalFormatting sqref="F12">
    <cfRule type="duplicateValues" dxfId="299" priority="28"/>
    <cfRule type="duplicateValues" dxfId="298" priority="29"/>
  </conditionalFormatting>
  <conditionalFormatting sqref="F14">
    <cfRule type="duplicateValues" dxfId="297" priority="9"/>
    <cfRule type="duplicateValues" dxfId="296" priority="10"/>
    <cfRule type="duplicateValues" dxfId="295" priority="11"/>
  </conditionalFormatting>
  <conditionalFormatting sqref="F15">
    <cfRule type="duplicateValues" dxfId="294" priority="12"/>
    <cfRule type="duplicateValues" dxfId="293" priority="13"/>
    <cfRule type="duplicateValues" dxfId="292" priority="14"/>
  </conditionalFormatting>
  <conditionalFormatting sqref="F22">
    <cfRule type="duplicateValues" dxfId="291" priority="6"/>
    <cfRule type="duplicateValues" dxfId="290" priority="7"/>
    <cfRule type="duplicateValues" dxfId="289" priority="8"/>
  </conditionalFormatting>
  <conditionalFormatting sqref="F26">
    <cfRule type="duplicateValues" dxfId="288" priority="18"/>
    <cfRule type="duplicateValues" dxfId="287" priority="19"/>
  </conditionalFormatting>
  <conditionalFormatting sqref="F28">
    <cfRule type="duplicateValues" dxfId="286" priority="1"/>
    <cfRule type="duplicateValues" dxfId="285" priority="2"/>
  </conditionalFormatting>
  <dataValidations count="1">
    <dataValidation type="list" allowBlank="1" showInputMessage="1" showErrorMessage="1" sqref="I1 I4:I1048576" xr:uid="{301FF143-4590-4AEE-9A40-FEF5B440F1C9}">
      <formula1>"XS, S, M, L, XL, XXL, XXXL, XXXXL, "</formula1>
    </dataValidation>
  </dataValidations>
  <pageMargins left="0.7" right="0.7" top="0.75" bottom="0.75" header="0.3" footer="0.3"/>
  <legacy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B997-942A-4A62-B19C-770D51690DBA}">
  <dimension ref="A1:S28"/>
  <sheetViews>
    <sheetView topLeftCell="B1" workbookViewId="0">
      <selection activeCell="E7" sqref="E7"/>
    </sheetView>
  </sheetViews>
  <sheetFormatPr defaultColWidth="9.1796875" defaultRowHeight="13"/>
  <cols>
    <col min="1" max="1" width="19.26953125" style="277" customWidth="1"/>
    <col min="2" max="2" width="10" style="277" bestFit="1" customWidth="1"/>
    <col min="3" max="3" width="9.1796875" style="277" customWidth="1"/>
    <col min="4" max="4" width="43.7265625" style="277" bestFit="1" customWidth="1"/>
    <col min="5" max="5" width="19.54296875" style="277" customWidth="1"/>
    <col min="6" max="6" width="11.54296875" style="277" bestFit="1" customWidth="1"/>
    <col min="7" max="7" width="16.7265625" style="277" customWidth="1"/>
    <col min="8" max="8" width="9.1796875" style="277" customWidth="1"/>
    <col min="9" max="9" width="10.7265625" style="277" customWidth="1"/>
    <col min="10" max="10" width="40.1796875" style="277" customWidth="1"/>
    <col min="11" max="11" width="18.26953125" style="277" customWidth="1"/>
    <col min="12" max="12" width="12.54296875" style="277" bestFit="1" customWidth="1"/>
    <col min="13" max="16384" width="9.1796875" style="277"/>
  </cols>
  <sheetData>
    <row r="1" spans="1:19">
      <c r="A1" s="433" t="s">
        <v>3757</v>
      </c>
      <c r="B1" s="434" t="s">
        <v>3756</v>
      </c>
      <c r="C1" s="434" t="s">
        <v>3754</v>
      </c>
      <c r="D1" s="434" t="s">
        <v>3755</v>
      </c>
      <c r="E1" s="433" t="s">
        <v>3758</v>
      </c>
      <c r="F1" s="433" t="s">
        <v>923</v>
      </c>
      <c r="G1" s="435" t="s">
        <v>190</v>
      </c>
      <c r="H1" s="433" t="s">
        <v>497</v>
      </c>
      <c r="I1" s="433" t="s">
        <v>3759</v>
      </c>
      <c r="J1" s="434" t="s">
        <v>3760</v>
      </c>
      <c r="K1" s="434" t="s">
        <v>3761</v>
      </c>
      <c r="L1" s="434" t="s">
        <v>3762</v>
      </c>
      <c r="M1" s="436" t="s">
        <v>450</v>
      </c>
      <c r="N1" s="436" t="s">
        <v>3763</v>
      </c>
      <c r="O1" s="436" t="s">
        <v>3764</v>
      </c>
      <c r="P1" s="436" t="s">
        <v>3765</v>
      </c>
      <c r="Q1" s="436" t="s">
        <v>3766</v>
      </c>
      <c r="R1" s="437" t="s">
        <v>3767</v>
      </c>
      <c r="S1" s="437" t="s">
        <v>3768</v>
      </c>
    </row>
    <row r="2" spans="1:19">
      <c r="A2" s="277" t="s">
        <v>4373</v>
      </c>
      <c r="B2" s="277" t="s">
        <v>4374</v>
      </c>
      <c r="C2" s="277" t="s">
        <v>4375</v>
      </c>
      <c r="D2" s="277" t="s">
        <v>4376</v>
      </c>
      <c r="E2" s="299" t="s">
        <v>2478</v>
      </c>
      <c r="F2" s="299">
        <v>176121295</v>
      </c>
      <c r="G2" s="299">
        <v>7079087652</v>
      </c>
      <c r="H2" s="299" t="s">
        <v>2267</v>
      </c>
      <c r="I2" s="286"/>
      <c r="J2" s="277" t="s">
        <v>3825</v>
      </c>
      <c r="K2" s="277" t="s">
        <v>3800</v>
      </c>
      <c r="L2" s="277" t="s">
        <v>4377</v>
      </c>
    </row>
    <row r="3" spans="1:19">
      <c r="A3" s="277" t="s">
        <v>3553</v>
      </c>
      <c r="B3" s="277" t="s">
        <v>4378</v>
      </c>
      <c r="C3" s="277" t="s">
        <v>4379</v>
      </c>
      <c r="D3" s="277" t="s">
        <v>95</v>
      </c>
      <c r="E3" s="416" t="s">
        <v>3554</v>
      </c>
      <c r="F3" s="422">
        <v>221234205</v>
      </c>
      <c r="G3" s="416">
        <v>4352689391</v>
      </c>
      <c r="H3" s="384" t="s">
        <v>805</v>
      </c>
      <c r="I3" s="374"/>
      <c r="J3" s="277" t="s">
        <v>3831</v>
      </c>
      <c r="K3" s="277" t="s">
        <v>3800</v>
      </c>
      <c r="L3" s="438" t="s">
        <v>4380</v>
      </c>
    </row>
    <row r="4" spans="1:19">
      <c r="A4" s="277" t="s">
        <v>2938</v>
      </c>
      <c r="B4" s="277" t="s">
        <v>4381</v>
      </c>
      <c r="C4" s="277" t="s">
        <v>4382</v>
      </c>
      <c r="D4" s="277" t="s">
        <v>95</v>
      </c>
      <c r="E4" s="299" t="s">
        <v>2939</v>
      </c>
      <c r="F4" s="299">
        <v>216591524</v>
      </c>
      <c r="G4" s="299">
        <v>3853477871</v>
      </c>
      <c r="H4" s="299" t="s">
        <v>536</v>
      </c>
      <c r="I4" s="286"/>
      <c r="J4" s="277" t="s">
        <v>3831</v>
      </c>
      <c r="K4" s="277" t="s">
        <v>3800</v>
      </c>
      <c r="L4" s="438" t="s">
        <v>4383</v>
      </c>
    </row>
    <row r="5" spans="1:19">
      <c r="A5" s="277" t="s">
        <v>3432</v>
      </c>
      <c r="B5" s="277" t="s">
        <v>4384</v>
      </c>
      <c r="C5" s="277" t="s">
        <v>4385</v>
      </c>
      <c r="D5" s="277" t="s">
        <v>95</v>
      </c>
      <c r="E5" s="384" t="s">
        <v>3433</v>
      </c>
      <c r="F5" s="418">
        <v>219091840</v>
      </c>
      <c r="G5" s="384">
        <v>3853790835</v>
      </c>
      <c r="H5" s="479" t="s">
        <v>516</v>
      </c>
      <c r="I5" s="374" t="s">
        <v>3774</v>
      </c>
      <c r="J5" s="277" t="s">
        <v>3831</v>
      </c>
      <c r="K5" s="277" t="s">
        <v>3800</v>
      </c>
      <c r="L5" s="438" t="s">
        <v>4386</v>
      </c>
    </row>
    <row r="6" spans="1:19">
      <c r="A6" s="277" t="s">
        <v>4387</v>
      </c>
      <c r="B6" s="277" t="s">
        <v>4388</v>
      </c>
      <c r="C6" s="277" t="s">
        <v>4389</v>
      </c>
      <c r="D6" s="277" t="s">
        <v>4258</v>
      </c>
      <c r="E6" s="299" t="s">
        <v>2826</v>
      </c>
      <c r="F6" s="299">
        <v>217220013</v>
      </c>
      <c r="G6" s="299">
        <v>3853189983</v>
      </c>
      <c r="H6" s="299" t="s">
        <v>521</v>
      </c>
      <c r="I6" s="286"/>
      <c r="J6" s="277" t="s">
        <v>3831</v>
      </c>
      <c r="K6" s="277" t="s">
        <v>3808</v>
      </c>
      <c r="L6" s="438" t="s">
        <v>4390</v>
      </c>
    </row>
    <row r="7" spans="1:19">
      <c r="A7" s="277" t="s">
        <v>4391</v>
      </c>
      <c r="B7" s="277" t="s">
        <v>4392</v>
      </c>
      <c r="C7" s="277" t="s">
        <v>4393</v>
      </c>
      <c r="D7" s="277" t="s">
        <v>4376</v>
      </c>
      <c r="E7" s="385" t="s">
        <v>4394</v>
      </c>
      <c r="F7" s="412">
        <v>215459191</v>
      </c>
      <c r="G7" s="385">
        <v>3852165410</v>
      </c>
      <c r="H7" s="384" t="s">
        <v>991</v>
      </c>
      <c r="I7" s="374" t="s">
        <v>3774</v>
      </c>
      <c r="J7" s="277" t="s">
        <v>3825</v>
      </c>
      <c r="K7" s="277" t="s">
        <v>3800</v>
      </c>
      <c r="L7" s="277" t="s">
        <v>4395</v>
      </c>
    </row>
    <row r="8" spans="1:19">
      <c r="A8" s="277" t="s">
        <v>3587</v>
      </c>
      <c r="B8" s="277" t="s">
        <v>4396</v>
      </c>
      <c r="C8" s="277" t="s">
        <v>4397</v>
      </c>
      <c r="D8" s="277" t="s">
        <v>4376</v>
      </c>
      <c r="E8" s="386" t="s">
        <v>3588</v>
      </c>
      <c r="F8" s="413">
        <v>221840574</v>
      </c>
      <c r="G8" s="386">
        <v>3854050571</v>
      </c>
      <c r="H8" s="384" t="s">
        <v>516</v>
      </c>
      <c r="I8" s="480"/>
      <c r="J8" s="277" t="s">
        <v>3825</v>
      </c>
      <c r="K8" s="277" t="s">
        <v>3800</v>
      </c>
      <c r="L8" s="438" t="s">
        <v>4398</v>
      </c>
    </row>
    <row r="9" spans="1:19">
      <c r="A9" s="277" t="s">
        <v>3539</v>
      </c>
      <c r="B9" s="277" t="s">
        <v>4399</v>
      </c>
      <c r="C9" s="277" t="s">
        <v>4400</v>
      </c>
      <c r="D9" s="277" t="s">
        <v>98</v>
      </c>
      <c r="E9" s="384" t="s">
        <v>3540</v>
      </c>
      <c r="F9" s="412">
        <v>129270240</v>
      </c>
      <c r="G9" s="374">
        <v>7153106810</v>
      </c>
      <c r="H9" s="384" t="s">
        <v>2267</v>
      </c>
      <c r="I9" s="374" t="s">
        <v>3813</v>
      </c>
      <c r="J9" s="277" t="s">
        <v>3825</v>
      </c>
      <c r="K9" s="277" t="s">
        <v>3808</v>
      </c>
      <c r="L9" s="438" t="s">
        <v>4401</v>
      </c>
    </row>
    <row r="10" spans="1:19" ht="17.25" customHeight="1">
      <c r="A10" s="277" t="s">
        <v>1646</v>
      </c>
      <c r="B10" s="277" t="s">
        <v>4402</v>
      </c>
      <c r="C10" s="277" t="s">
        <v>4403</v>
      </c>
      <c r="D10" s="277" t="s">
        <v>125</v>
      </c>
      <c r="E10" s="385" t="s">
        <v>1647</v>
      </c>
      <c r="F10" s="412">
        <v>95655178</v>
      </c>
      <c r="G10" s="385">
        <v>3853797801</v>
      </c>
      <c r="H10" s="384" t="s">
        <v>521</v>
      </c>
      <c r="I10" s="374" t="s">
        <v>3813</v>
      </c>
      <c r="J10" s="277" t="s">
        <v>3834</v>
      </c>
      <c r="K10" s="277" t="s">
        <v>3808</v>
      </c>
      <c r="L10" s="438" t="s">
        <v>4404</v>
      </c>
    </row>
    <row r="11" spans="1:19">
      <c r="A11" s="277" t="s">
        <v>3571</v>
      </c>
      <c r="B11" s="277" t="s">
        <v>4405</v>
      </c>
      <c r="C11" s="277" t="s">
        <v>4406</v>
      </c>
      <c r="D11" s="277" t="s">
        <v>119</v>
      </c>
      <c r="E11" s="385" t="s">
        <v>3572</v>
      </c>
      <c r="F11" s="412">
        <v>96619838</v>
      </c>
      <c r="G11" s="385">
        <v>3853370012</v>
      </c>
      <c r="H11" s="384" t="s">
        <v>684</v>
      </c>
      <c r="I11" s="374"/>
      <c r="J11" s="277" t="s">
        <v>3814</v>
      </c>
      <c r="K11" s="277" t="s">
        <v>3800</v>
      </c>
      <c r="L11" s="277" t="s">
        <v>4407</v>
      </c>
    </row>
    <row r="12" spans="1:19">
      <c r="A12" s="277" t="s">
        <v>1994</v>
      </c>
      <c r="B12" s="277" t="s">
        <v>4408</v>
      </c>
      <c r="C12" s="277" t="s">
        <v>4409</v>
      </c>
      <c r="D12" s="277" t="s">
        <v>3971</v>
      </c>
      <c r="E12" s="374" t="s">
        <v>1995</v>
      </c>
      <c r="F12" s="411">
        <v>180458712</v>
      </c>
      <c r="G12" s="374">
        <v>8014405907</v>
      </c>
      <c r="H12" s="374" t="s">
        <v>516</v>
      </c>
      <c r="I12" s="374"/>
      <c r="J12" s="277" t="s">
        <v>3814</v>
      </c>
      <c r="K12" s="277" t="s">
        <v>3776</v>
      </c>
      <c r="L12" s="277" t="s">
        <v>4410</v>
      </c>
    </row>
    <row r="13" spans="1:19">
      <c r="A13" s="377" t="s">
        <v>4411</v>
      </c>
      <c r="B13" s="277" t="s">
        <v>4412</v>
      </c>
      <c r="C13" s="277" t="s">
        <v>4413</v>
      </c>
      <c r="D13" s="277" t="s">
        <v>4414</v>
      </c>
      <c r="E13" s="385" t="s">
        <v>3367</v>
      </c>
      <c r="F13" s="418">
        <v>164911604</v>
      </c>
      <c r="G13" s="445">
        <v>8013853512</v>
      </c>
      <c r="H13" s="384" t="s">
        <v>510</v>
      </c>
      <c r="I13" s="374" t="s">
        <v>3813</v>
      </c>
      <c r="J13" s="277" t="s">
        <v>3814</v>
      </c>
      <c r="K13" s="277" t="s">
        <v>3808</v>
      </c>
      <c r="L13" s="277" t="s">
        <v>4415</v>
      </c>
    </row>
    <row r="14" spans="1:19" ht="15" customHeight="1">
      <c r="A14" s="277" t="s">
        <v>4416</v>
      </c>
      <c r="B14" s="277" t="s">
        <v>4417</v>
      </c>
      <c r="C14" s="277" t="s">
        <v>4418</v>
      </c>
      <c r="D14" s="277" t="s">
        <v>4376</v>
      </c>
      <c r="E14" s="385" t="s">
        <v>3246</v>
      </c>
      <c r="F14" s="412">
        <v>218825186</v>
      </c>
      <c r="G14" s="385">
        <v>8013810242</v>
      </c>
      <c r="H14" s="384" t="s">
        <v>510</v>
      </c>
      <c r="I14" s="374"/>
      <c r="J14" s="277" t="s">
        <v>3825</v>
      </c>
      <c r="K14" s="277" t="s">
        <v>3800</v>
      </c>
      <c r="L14" s="277" t="s">
        <v>4419</v>
      </c>
    </row>
    <row r="15" spans="1:19">
      <c r="A15" s="277" t="s">
        <v>4420</v>
      </c>
      <c r="B15" s="277" t="s">
        <v>4421</v>
      </c>
      <c r="C15" s="277" t="s">
        <v>4422</v>
      </c>
      <c r="D15" s="277" t="s">
        <v>4376</v>
      </c>
      <c r="E15" s="299" t="s">
        <v>3182</v>
      </c>
      <c r="F15" s="231"/>
      <c r="G15" s="446"/>
      <c r="H15" s="299"/>
      <c r="I15" s="286"/>
      <c r="J15" s="277" t="s">
        <v>3825</v>
      </c>
      <c r="K15" s="277" t="s">
        <v>3800</v>
      </c>
      <c r="L15" s="277" t="s">
        <v>4423</v>
      </c>
    </row>
    <row r="16" spans="1:19">
      <c r="B16" s="277" t="s">
        <v>4424</v>
      </c>
      <c r="C16" s="277" t="s">
        <v>4425</v>
      </c>
      <c r="D16" s="277" t="s">
        <v>4376</v>
      </c>
      <c r="E16" s="385" t="s">
        <v>2857</v>
      </c>
      <c r="F16" s="412">
        <v>216559414</v>
      </c>
      <c r="G16" s="385">
        <v>3854439875</v>
      </c>
      <c r="H16" s="384" t="s">
        <v>684</v>
      </c>
      <c r="I16" s="384" t="s">
        <v>3813</v>
      </c>
      <c r="J16" s="260" t="s">
        <v>3825</v>
      </c>
      <c r="K16" s="277" t="s">
        <v>3800</v>
      </c>
      <c r="L16" s="277" t="s">
        <v>4426</v>
      </c>
    </row>
    <row r="17" spans="1:12">
      <c r="A17" s="248" t="s">
        <v>4427</v>
      </c>
      <c r="B17" s="277" t="s">
        <v>4428</v>
      </c>
      <c r="C17" s="277" t="s">
        <v>4429</v>
      </c>
      <c r="D17" s="277" t="s">
        <v>4376</v>
      </c>
      <c r="E17" s="385" t="s">
        <v>3586</v>
      </c>
      <c r="F17" s="412">
        <v>199708572</v>
      </c>
      <c r="G17" s="385">
        <v>3854366356</v>
      </c>
      <c r="H17" s="384" t="s">
        <v>684</v>
      </c>
      <c r="I17" s="384" t="s">
        <v>3813</v>
      </c>
      <c r="J17" s="260" t="s">
        <v>3825</v>
      </c>
      <c r="K17" s="277" t="s">
        <v>3800</v>
      </c>
      <c r="L17" s="277" t="s">
        <v>4430</v>
      </c>
    </row>
    <row r="18" spans="1:12">
      <c r="B18" s="277" t="s">
        <v>4431</v>
      </c>
      <c r="C18" s="277" t="s">
        <v>4432</v>
      </c>
      <c r="D18" s="277" t="s">
        <v>98</v>
      </c>
      <c r="E18" s="416" t="s">
        <v>3535</v>
      </c>
      <c r="F18" s="422">
        <v>146893715</v>
      </c>
      <c r="G18" s="416">
        <v>3854143049</v>
      </c>
      <c r="H18" s="384" t="s">
        <v>516</v>
      </c>
      <c r="I18" s="374"/>
      <c r="J18" s="277" t="s">
        <v>3825</v>
      </c>
      <c r="K18" s="277" t="s">
        <v>3808</v>
      </c>
      <c r="L18" s="277" t="s">
        <v>4433</v>
      </c>
    </row>
    <row r="20" spans="1:12" ht="15.75" customHeight="1"/>
    <row r="21" spans="1:12" ht="15" customHeight="1">
      <c r="B21" s="186"/>
      <c r="E21" s="260" t="s">
        <v>55</v>
      </c>
      <c r="F21" s="260"/>
      <c r="G21" s="260"/>
    </row>
    <row r="22" spans="1:12">
      <c r="B22" s="186"/>
      <c r="E22" s="186"/>
      <c r="F22" s="186"/>
      <c r="G22" s="186"/>
    </row>
    <row r="27" spans="1:12">
      <c r="E27" s="186"/>
      <c r="F27" s="186"/>
      <c r="G27" s="186"/>
    </row>
    <row r="28" spans="1:12">
      <c r="K28" s="439"/>
    </row>
  </sheetData>
  <conditionalFormatting sqref="F3">
    <cfRule type="duplicateValues" dxfId="284" priority="9"/>
    <cfRule type="duplicateValues" dxfId="283" priority="10"/>
  </conditionalFormatting>
  <conditionalFormatting sqref="F7">
    <cfRule type="duplicateValues" dxfId="282" priority="16"/>
    <cfRule type="duplicateValues" dxfId="281" priority="17"/>
  </conditionalFormatting>
  <conditionalFormatting sqref="F8">
    <cfRule type="duplicateValues" dxfId="280" priority="3"/>
    <cfRule type="duplicateValues" dxfId="279" priority="4"/>
  </conditionalFormatting>
  <conditionalFormatting sqref="F9">
    <cfRule type="duplicateValues" dxfId="278" priority="15"/>
  </conditionalFormatting>
  <conditionalFormatting sqref="F10">
    <cfRule type="duplicateValues" dxfId="277" priority="23"/>
  </conditionalFormatting>
  <conditionalFormatting sqref="F11">
    <cfRule type="duplicateValues" dxfId="276" priority="20"/>
    <cfRule type="duplicateValues" dxfId="275" priority="21"/>
  </conditionalFormatting>
  <conditionalFormatting sqref="F13">
    <cfRule type="duplicateValues" dxfId="274" priority="1"/>
    <cfRule type="duplicateValues" dxfId="273" priority="2"/>
  </conditionalFormatting>
  <conditionalFormatting sqref="F14">
    <cfRule type="duplicateValues" dxfId="272" priority="7"/>
    <cfRule type="duplicateValues" dxfId="271" priority="8"/>
  </conditionalFormatting>
  <conditionalFormatting sqref="F15">
    <cfRule type="duplicateValues" dxfId="270" priority="22"/>
  </conditionalFormatting>
  <conditionalFormatting sqref="F16">
    <cfRule type="duplicateValues" dxfId="269" priority="26"/>
    <cfRule type="duplicateValues" dxfId="268" priority="27"/>
  </conditionalFormatting>
  <conditionalFormatting sqref="F17">
    <cfRule type="duplicateValues" dxfId="267" priority="28"/>
  </conditionalFormatting>
  <conditionalFormatting sqref="F18">
    <cfRule type="duplicateValues" dxfId="266" priority="5"/>
    <cfRule type="duplicateValues" dxfId="265" priority="6"/>
  </conditionalFormatting>
  <conditionalFormatting sqref="F22">
    <cfRule type="duplicateValues" dxfId="264" priority="35"/>
  </conditionalFormatting>
  <conditionalFormatting sqref="F23">
    <cfRule type="duplicateValues" dxfId="263" priority="34"/>
  </conditionalFormatting>
  <conditionalFormatting sqref="F27">
    <cfRule type="duplicateValues" dxfId="262" priority="33"/>
  </conditionalFormatting>
  <conditionalFormatting sqref="J16:J17">
    <cfRule type="containsText" dxfId="261" priority="31" operator="containsText" text="Night">
      <formula>NOT(ISERROR(SEARCH("Night",J16)))</formula>
    </cfRule>
    <cfRule type="containsText" dxfId="260" priority="32" operator="containsText" text="Day">
      <formula>NOT(ISERROR(SEARCH("Day",J16)))</formula>
    </cfRule>
  </conditionalFormatting>
  <dataValidations count="2">
    <dataValidation type="list" allowBlank="1" showInputMessage="1" showErrorMessage="1" sqref="I1:I18 I21:I1048576" xr:uid="{DBD79270-259C-4AE2-ABB4-4466385F9C0F}">
      <formula1>"XS, S, M, L, XL, XXL, XXXL, XXXXL, "</formula1>
    </dataValidation>
    <dataValidation type="list" allowBlank="1" showInputMessage="1" showErrorMessage="1" sqref="J16:J17" xr:uid="{F0EF2809-B53D-4A58-B08E-54785A7B2291}">
      <formula1>"Days, Nights,"</formula1>
    </dataValidation>
  </dataValidations>
  <pageMargins left="0.7" right="0.7" top="0.75" bottom="0.75" header="0.3" footer="0.3"/>
  <legacy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5F86-9612-4D2C-9C92-DBE81775574D}">
  <dimension ref="A1:S31"/>
  <sheetViews>
    <sheetView topLeftCell="A4" workbookViewId="0">
      <selection activeCell="E23" sqref="E23"/>
    </sheetView>
  </sheetViews>
  <sheetFormatPr defaultColWidth="9.1796875" defaultRowHeight="13"/>
  <cols>
    <col min="1" max="1" width="11.54296875" style="277" bestFit="1" customWidth="1"/>
    <col min="2" max="2" width="10" style="277" bestFit="1" customWidth="1"/>
    <col min="3" max="3" width="9.1796875" style="277" customWidth="1"/>
    <col min="4" max="4" width="43.7265625" style="277" bestFit="1" customWidth="1"/>
    <col min="5" max="5" width="34.81640625" style="277" bestFit="1" customWidth="1"/>
    <col min="6" max="6" width="14.26953125" style="277" bestFit="1" customWidth="1"/>
    <col min="7" max="7" width="16.7265625" style="277" customWidth="1"/>
    <col min="8" max="8" width="9.1796875" style="277" customWidth="1"/>
    <col min="9" max="9" width="10.7265625" style="277" customWidth="1"/>
    <col min="10" max="10" width="40.1796875" style="277" customWidth="1"/>
    <col min="11" max="11" width="80" style="277" bestFit="1" customWidth="1"/>
    <col min="12" max="12" width="12.54296875" style="277" bestFit="1" customWidth="1"/>
    <col min="13" max="16384" width="9.1796875" style="277"/>
  </cols>
  <sheetData>
    <row r="1" spans="1:19">
      <c r="A1" s="440" t="s">
        <v>3757</v>
      </c>
      <c r="B1" s="441" t="s">
        <v>3756</v>
      </c>
      <c r="C1" s="441" t="s">
        <v>3754</v>
      </c>
      <c r="D1" s="441" t="s">
        <v>3755</v>
      </c>
      <c r="E1" s="440" t="s">
        <v>3758</v>
      </c>
      <c r="F1" s="440" t="s">
        <v>923</v>
      </c>
      <c r="G1" s="442" t="s">
        <v>190</v>
      </c>
      <c r="H1" s="440" t="s">
        <v>497</v>
      </c>
      <c r="I1" s="440" t="s">
        <v>3759</v>
      </c>
      <c r="J1" s="441" t="s">
        <v>3760</v>
      </c>
      <c r="K1" s="441" t="s">
        <v>3761</v>
      </c>
      <c r="L1" s="441" t="s">
        <v>3762</v>
      </c>
      <c r="M1" s="443" t="s">
        <v>450</v>
      </c>
      <c r="N1" s="443" t="s">
        <v>3763</v>
      </c>
      <c r="O1" s="443" t="s">
        <v>3764</v>
      </c>
      <c r="P1" s="443" t="s">
        <v>3765</v>
      </c>
      <c r="Q1" s="443" t="s">
        <v>3766</v>
      </c>
      <c r="R1" s="444" t="s">
        <v>3767</v>
      </c>
      <c r="S1" s="444" t="s">
        <v>3768</v>
      </c>
    </row>
    <row r="2" spans="1:19">
      <c r="A2" s="277" t="s">
        <v>4434</v>
      </c>
      <c r="B2" s="277" t="s">
        <v>4435</v>
      </c>
      <c r="C2" s="277" t="s">
        <v>4436</v>
      </c>
      <c r="D2" s="277" t="s">
        <v>4437</v>
      </c>
      <c r="E2" s="231" t="s">
        <v>602</v>
      </c>
      <c r="F2" s="277">
        <v>217304054</v>
      </c>
      <c r="G2" s="277">
        <v>8014730897</v>
      </c>
      <c r="H2" s="255" t="s">
        <v>516</v>
      </c>
      <c r="I2" s="255"/>
      <c r="J2" s="277" t="s">
        <v>4438</v>
      </c>
      <c r="K2" s="277" t="s">
        <v>3776</v>
      </c>
      <c r="L2" s="277" t="s">
        <v>4439</v>
      </c>
    </row>
    <row r="3" spans="1:19">
      <c r="A3" s="277" t="s">
        <v>3438</v>
      </c>
      <c r="B3" s="277" t="s">
        <v>4440</v>
      </c>
      <c r="C3" s="277" t="s">
        <v>4441</v>
      </c>
      <c r="D3" s="277" t="s">
        <v>125</v>
      </c>
      <c r="E3" s="231" t="s">
        <v>4442</v>
      </c>
      <c r="F3" s="186">
        <v>220925042</v>
      </c>
      <c r="G3" s="186">
        <v>8012099890</v>
      </c>
      <c r="H3" s="260" t="s">
        <v>2083</v>
      </c>
      <c r="I3" s="255" t="s">
        <v>4144</v>
      </c>
      <c r="J3" s="277" t="s">
        <v>3834</v>
      </c>
      <c r="K3" s="277" t="s">
        <v>3808</v>
      </c>
      <c r="L3" s="438" t="s">
        <v>4443</v>
      </c>
    </row>
    <row r="4" spans="1:19">
      <c r="A4" s="277" t="s">
        <v>3425</v>
      </c>
      <c r="B4" s="277" t="s">
        <v>4444</v>
      </c>
      <c r="C4" s="277" t="s">
        <v>4445</v>
      </c>
      <c r="D4" s="277" t="s">
        <v>125</v>
      </c>
      <c r="E4" s="445" t="s">
        <v>3373</v>
      </c>
      <c r="F4" s="418">
        <v>185242799</v>
      </c>
      <c r="G4" s="277">
        <v>3855838763</v>
      </c>
      <c r="H4" s="260" t="s">
        <v>516</v>
      </c>
      <c r="I4" s="255"/>
      <c r="J4" s="277" t="s">
        <v>3834</v>
      </c>
      <c r="K4" s="277" t="s">
        <v>3808</v>
      </c>
      <c r="L4" s="277" t="s">
        <v>4446</v>
      </c>
    </row>
    <row r="5" spans="1:19">
      <c r="A5" s="277" t="s">
        <v>4447</v>
      </c>
      <c r="B5" s="277" t="s">
        <v>4448</v>
      </c>
      <c r="C5" s="277" t="s">
        <v>4449</v>
      </c>
      <c r="D5" s="277" t="s">
        <v>4450</v>
      </c>
      <c r="E5" s="384" t="s">
        <v>4451</v>
      </c>
      <c r="F5" s="418">
        <v>217968857</v>
      </c>
      <c r="G5" s="260">
        <v>3858746002</v>
      </c>
      <c r="H5" s="321" t="s">
        <v>2083</v>
      </c>
      <c r="I5" s="255" t="s">
        <v>3813</v>
      </c>
      <c r="J5" s="277" t="s">
        <v>3834</v>
      </c>
      <c r="K5" s="277" t="s">
        <v>3800</v>
      </c>
      <c r="L5" s="277" t="s">
        <v>4452</v>
      </c>
    </row>
    <row r="6" spans="1:19">
      <c r="B6" s="277" t="s">
        <v>4453</v>
      </c>
      <c r="C6" s="277" t="s">
        <v>4454</v>
      </c>
      <c r="D6" s="277" t="s">
        <v>4450</v>
      </c>
      <c r="E6" s="445" t="s">
        <v>3492</v>
      </c>
      <c r="F6" s="418">
        <v>134090007</v>
      </c>
      <c r="G6" s="277">
        <v>8012051714</v>
      </c>
      <c r="H6" s="260" t="s">
        <v>516</v>
      </c>
      <c r="I6" s="255"/>
      <c r="J6" s="277" t="s">
        <v>3834</v>
      </c>
      <c r="K6" s="277" t="s">
        <v>3800</v>
      </c>
      <c r="L6" s="277" t="s">
        <v>4455</v>
      </c>
    </row>
    <row r="7" spans="1:19">
      <c r="B7" s="277" t="s">
        <v>4456</v>
      </c>
      <c r="C7" s="277" t="s">
        <v>4457</v>
      </c>
      <c r="D7" s="277" t="s">
        <v>4450</v>
      </c>
      <c r="E7" s="445" t="s">
        <v>3494</v>
      </c>
      <c r="F7" s="418">
        <v>221153634</v>
      </c>
      <c r="G7" s="277">
        <v>8016697856</v>
      </c>
      <c r="H7" s="260" t="s">
        <v>516</v>
      </c>
      <c r="I7" s="255"/>
      <c r="J7" s="277" t="s">
        <v>3834</v>
      </c>
      <c r="K7" s="277" t="s">
        <v>3800</v>
      </c>
      <c r="L7" s="277" t="s">
        <v>4458</v>
      </c>
    </row>
    <row r="8" spans="1:19">
      <c r="A8" s="277" t="s">
        <v>4459</v>
      </c>
      <c r="B8" s="277" t="s">
        <v>4460</v>
      </c>
      <c r="C8" s="277" t="s">
        <v>4461</v>
      </c>
      <c r="D8" s="277" t="s">
        <v>4450</v>
      </c>
      <c r="E8" s="385" t="s">
        <v>4462</v>
      </c>
      <c r="F8" s="412">
        <v>218644588</v>
      </c>
      <c r="G8" s="186">
        <v>8015143474</v>
      </c>
      <c r="H8" s="260" t="s">
        <v>521</v>
      </c>
      <c r="I8" s="279" t="s">
        <v>3813</v>
      </c>
      <c r="J8" s="277" t="s">
        <v>3834</v>
      </c>
      <c r="K8" s="277" t="s">
        <v>3800</v>
      </c>
      <c r="L8" s="277" t="s">
        <v>4463</v>
      </c>
    </row>
    <row r="9" spans="1:19">
      <c r="B9" s="277" t="s">
        <v>4464</v>
      </c>
      <c r="C9" s="277" t="s">
        <v>4465</v>
      </c>
      <c r="D9" s="277" t="s">
        <v>161</v>
      </c>
      <c r="E9" s="446" t="s">
        <v>3122</v>
      </c>
      <c r="F9" s="277">
        <v>218584822</v>
      </c>
      <c r="G9" s="277">
        <v>8017392785</v>
      </c>
      <c r="H9" s="260" t="s">
        <v>510</v>
      </c>
      <c r="I9" s="255" t="s">
        <v>3919</v>
      </c>
      <c r="J9" s="277" t="s">
        <v>3834</v>
      </c>
      <c r="K9" s="277" t="s">
        <v>3808</v>
      </c>
      <c r="L9" s="277" t="s">
        <v>4466</v>
      </c>
    </row>
    <row r="10" spans="1:19" ht="17.25" customHeight="1">
      <c r="A10" s="277" t="s">
        <v>4467</v>
      </c>
      <c r="B10" s="277" t="s">
        <v>4468</v>
      </c>
      <c r="C10" s="277" t="s">
        <v>4469</v>
      </c>
      <c r="D10" s="277" t="s">
        <v>161</v>
      </c>
      <c r="E10" s="445" t="s">
        <v>4470</v>
      </c>
      <c r="F10" s="418">
        <v>182082642</v>
      </c>
      <c r="G10" s="277">
        <v>3855367759</v>
      </c>
      <c r="H10" s="260" t="s">
        <v>516</v>
      </c>
      <c r="I10" s="255" t="s">
        <v>3774</v>
      </c>
      <c r="J10" s="277" t="s">
        <v>3834</v>
      </c>
      <c r="K10" s="277" t="s">
        <v>3808</v>
      </c>
      <c r="L10" s="277" t="s">
        <v>4471</v>
      </c>
    </row>
    <row r="11" spans="1:19">
      <c r="B11" s="277" t="s">
        <v>4472</v>
      </c>
      <c r="C11" s="277" t="s">
        <v>4473</v>
      </c>
      <c r="D11" s="277" t="s">
        <v>161</v>
      </c>
      <c r="E11" s="231" t="s">
        <v>4474</v>
      </c>
      <c r="F11" s="186">
        <v>158472406</v>
      </c>
      <c r="G11" s="186">
        <v>8016340336</v>
      </c>
      <c r="H11" s="260" t="s">
        <v>2083</v>
      </c>
      <c r="I11" s="255" t="s">
        <v>3968</v>
      </c>
      <c r="J11" s="277" t="s">
        <v>3834</v>
      </c>
      <c r="K11" s="277" t="s">
        <v>3808</v>
      </c>
      <c r="L11" s="277" t="s">
        <v>4475</v>
      </c>
    </row>
    <row r="12" spans="1:19">
      <c r="A12" s="277" t="s">
        <v>4476</v>
      </c>
      <c r="B12" s="277" t="s">
        <v>4477</v>
      </c>
      <c r="C12" s="277" t="s">
        <v>4478</v>
      </c>
      <c r="D12" s="277" t="s">
        <v>119</v>
      </c>
      <c r="E12" s="385" t="s">
        <v>3312</v>
      </c>
      <c r="F12" s="412">
        <v>218644615</v>
      </c>
      <c r="G12" s="186">
        <v>8015143518</v>
      </c>
      <c r="H12" s="260" t="s">
        <v>521</v>
      </c>
      <c r="I12" s="255" t="s">
        <v>3774</v>
      </c>
      <c r="J12" s="277" t="s">
        <v>3814</v>
      </c>
      <c r="K12" s="277" t="s">
        <v>3800</v>
      </c>
      <c r="L12" s="277" t="s">
        <v>4479</v>
      </c>
    </row>
    <row r="13" spans="1:19">
      <c r="A13" s="277" t="s">
        <v>3399</v>
      </c>
      <c r="B13" s="277" t="s">
        <v>4480</v>
      </c>
      <c r="C13" s="277" t="s">
        <v>4481</v>
      </c>
      <c r="D13" s="277" t="s">
        <v>119</v>
      </c>
      <c r="E13" s="385" t="s">
        <v>4482</v>
      </c>
      <c r="F13" s="412">
        <v>221004268</v>
      </c>
      <c r="G13" s="186">
        <v>8012095874</v>
      </c>
      <c r="H13" s="260" t="s">
        <v>505</v>
      </c>
      <c r="I13" s="255" t="s">
        <v>3813</v>
      </c>
      <c r="J13" s="277" t="s">
        <v>3814</v>
      </c>
      <c r="K13" s="277" t="s">
        <v>3800</v>
      </c>
      <c r="L13" s="277" t="s">
        <v>4483</v>
      </c>
    </row>
    <row r="14" spans="1:19" ht="15" customHeight="1">
      <c r="A14" s="277" t="s">
        <v>3093</v>
      </c>
      <c r="B14" s="277" t="s">
        <v>4484</v>
      </c>
      <c r="C14" s="277" t="s">
        <v>4485</v>
      </c>
      <c r="D14" s="277" t="s">
        <v>119</v>
      </c>
      <c r="E14" s="385" t="s">
        <v>3094</v>
      </c>
      <c r="F14" s="186">
        <v>218432819</v>
      </c>
      <c r="G14" s="186">
        <v>8013014999</v>
      </c>
      <c r="H14" s="260" t="s">
        <v>516</v>
      </c>
      <c r="I14" s="255" t="s">
        <v>3919</v>
      </c>
      <c r="J14" s="277" t="s">
        <v>3814</v>
      </c>
      <c r="K14" s="277" t="s">
        <v>3800</v>
      </c>
      <c r="L14" s="277" t="s">
        <v>4486</v>
      </c>
    </row>
    <row r="15" spans="1:19">
      <c r="A15" s="277" t="s">
        <v>3504</v>
      </c>
      <c r="B15" s="277" t="s">
        <v>4487</v>
      </c>
      <c r="C15" s="277" t="s">
        <v>4488</v>
      </c>
      <c r="D15" s="277" t="s">
        <v>119</v>
      </c>
      <c r="E15" s="384" t="s">
        <v>3505</v>
      </c>
      <c r="F15" s="412">
        <v>119560966</v>
      </c>
      <c r="G15" s="277">
        <v>8016082769</v>
      </c>
      <c r="H15" s="260" t="s">
        <v>2083</v>
      </c>
      <c r="I15" s="255" t="s">
        <v>3774</v>
      </c>
      <c r="J15" s="277" t="s">
        <v>3814</v>
      </c>
      <c r="K15" s="277" t="s">
        <v>3800</v>
      </c>
      <c r="L15" s="277" t="s">
        <v>4489</v>
      </c>
    </row>
    <row r="16" spans="1:19">
      <c r="A16" s="277" t="s">
        <v>4490</v>
      </c>
      <c r="B16" s="277" t="s">
        <v>4491</v>
      </c>
      <c r="C16" s="277" t="s">
        <v>4492</v>
      </c>
      <c r="D16" s="277" t="s">
        <v>119</v>
      </c>
      <c r="E16" s="385" t="s">
        <v>4493</v>
      </c>
      <c r="F16" s="412">
        <v>218038437</v>
      </c>
      <c r="G16" s="186">
        <v>8016083151</v>
      </c>
      <c r="H16" s="260" t="s">
        <v>991</v>
      </c>
      <c r="I16" s="260" t="s">
        <v>3774</v>
      </c>
      <c r="J16" s="260" t="s">
        <v>3814</v>
      </c>
      <c r="K16" s="277" t="s">
        <v>3800</v>
      </c>
      <c r="L16" s="277" t="s">
        <v>4494</v>
      </c>
    </row>
    <row r="17" spans="1:12">
      <c r="A17" s="248" t="s">
        <v>4495</v>
      </c>
      <c r="B17" s="277" t="s">
        <v>4496</v>
      </c>
      <c r="C17" s="277" t="s">
        <v>4497</v>
      </c>
      <c r="D17" s="277" t="s">
        <v>119</v>
      </c>
      <c r="E17" s="445" t="s">
        <v>3316</v>
      </c>
      <c r="F17" s="418">
        <v>113602446</v>
      </c>
      <c r="G17" s="277">
        <v>8016805508</v>
      </c>
      <c r="H17" s="260" t="s">
        <v>516</v>
      </c>
      <c r="I17" s="260" t="s">
        <v>3813</v>
      </c>
      <c r="J17" s="260" t="s">
        <v>3814</v>
      </c>
      <c r="K17" s="277" t="s">
        <v>3800</v>
      </c>
      <c r="L17" s="277" t="s">
        <v>4498</v>
      </c>
    </row>
    <row r="18" spans="1:12">
      <c r="A18" s="277" t="s">
        <v>4499</v>
      </c>
      <c r="B18" s="277" t="s">
        <v>4500</v>
      </c>
      <c r="C18" s="277" t="s">
        <v>4501</v>
      </c>
      <c r="D18" s="277" t="s">
        <v>119</v>
      </c>
      <c r="E18" s="385" t="s">
        <v>3337</v>
      </c>
      <c r="F18" s="418">
        <v>120136427</v>
      </c>
      <c r="G18" s="277">
        <v>9495994823</v>
      </c>
      <c r="H18" s="260" t="s">
        <v>521</v>
      </c>
      <c r="I18" s="255" t="s">
        <v>3774</v>
      </c>
      <c r="J18" s="277" t="s">
        <v>3814</v>
      </c>
      <c r="K18" s="277" t="s">
        <v>3800</v>
      </c>
      <c r="L18" s="277" t="s">
        <v>4502</v>
      </c>
    </row>
    <row r="19" spans="1:12">
      <c r="A19" s="277" t="s">
        <v>3528</v>
      </c>
      <c r="B19" s="277" t="s">
        <v>4503</v>
      </c>
      <c r="C19" s="277" t="s">
        <v>4504</v>
      </c>
      <c r="D19" s="277" t="s">
        <v>119</v>
      </c>
      <c r="E19" s="445" t="s">
        <v>4505</v>
      </c>
      <c r="F19" s="418">
        <v>218763933</v>
      </c>
      <c r="G19" s="277">
        <v>8013016176</v>
      </c>
      <c r="H19" s="260" t="s">
        <v>516</v>
      </c>
      <c r="I19" s="277" t="s">
        <v>3813</v>
      </c>
      <c r="J19" s="277" t="s">
        <v>3814</v>
      </c>
      <c r="K19" s="277" t="s">
        <v>3800</v>
      </c>
      <c r="L19" s="277" t="s">
        <v>4506</v>
      </c>
    </row>
    <row r="20" spans="1:12" ht="18" customHeight="1">
      <c r="B20" s="277" t="s">
        <v>4507</v>
      </c>
      <c r="C20" s="277" t="s">
        <v>4508</v>
      </c>
      <c r="D20" s="277" t="s">
        <v>119</v>
      </c>
      <c r="E20" s="385" t="s">
        <v>3524</v>
      </c>
      <c r="F20" s="412">
        <v>155325318</v>
      </c>
      <c r="G20" s="304">
        <v>3853159922</v>
      </c>
      <c r="H20" s="260" t="s">
        <v>991</v>
      </c>
      <c r="I20" s="255" t="s">
        <v>3813</v>
      </c>
      <c r="J20" s="277" t="s">
        <v>3814</v>
      </c>
      <c r="K20" s="277" t="s">
        <v>3800</v>
      </c>
      <c r="L20" s="277" t="s">
        <v>4509</v>
      </c>
    </row>
    <row r="21" spans="1:12" ht="15" customHeight="1">
      <c r="B21" s="186" t="s">
        <v>4510</v>
      </c>
      <c r="C21" s="277" t="s">
        <v>4511</v>
      </c>
      <c r="D21" s="277" t="s">
        <v>4376</v>
      </c>
      <c r="E21" s="385" t="s">
        <v>3457</v>
      </c>
      <c r="F21" s="412">
        <v>219148124</v>
      </c>
      <c r="G21" s="186">
        <v>4359383183</v>
      </c>
      <c r="H21" s="260" t="s">
        <v>516</v>
      </c>
      <c r="J21" s="277" t="s">
        <v>3825</v>
      </c>
      <c r="K21" s="277" t="s">
        <v>3800</v>
      </c>
      <c r="L21" s="277" t="s">
        <v>4512</v>
      </c>
    </row>
    <row r="22" spans="1:12">
      <c r="A22" s="277" t="s">
        <v>4513</v>
      </c>
      <c r="B22" s="186" t="s">
        <v>4514</v>
      </c>
      <c r="C22" s="277" t="s">
        <v>4515</v>
      </c>
      <c r="D22" s="277" t="s">
        <v>4376</v>
      </c>
      <c r="E22" s="445" t="s">
        <v>3566</v>
      </c>
      <c r="F22" s="417">
        <v>220951266</v>
      </c>
      <c r="G22" s="277">
        <v>3853718847</v>
      </c>
      <c r="H22" s="277" t="s">
        <v>516</v>
      </c>
      <c r="J22" s="277" t="s">
        <v>3825</v>
      </c>
      <c r="K22" s="277" t="s">
        <v>3800</v>
      </c>
      <c r="L22" s="277" t="s">
        <v>4516</v>
      </c>
    </row>
    <row r="23" spans="1:12">
      <c r="A23" s="277" t="s">
        <v>3501</v>
      </c>
      <c r="B23" s="277" t="s">
        <v>4517</v>
      </c>
      <c r="C23" s="277" t="s">
        <v>4518</v>
      </c>
      <c r="D23" s="277" t="s">
        <v>4376</v>
      </c>
      <c r="E23" s="445" t="s">
        <v>3502</v>
      </c>
      <c r="F23" s="418">
        <v>220962745</v>
      </c>
      <c r="G23" s="277" t="s">
        <v>3503</v>
      </c>
      <c r="H23" s="260" t="s">
        <v>516</v>
      </c>
      <c r="I23" s="277" t="s">
        <v>3813</v>
      </c>
      <c r="J23" s="277" t="s">
        <v>3825</v>
      </c>
      <c r="K23" s="277" t="s">
        <v>3800</v>
      </c>
      <c r="L23" s="277" t="s">
        <v>4519</v>
      </c>
    </row>
    <row r="24" spans="1:12">
      <c r="B24" s="277" t="s">
        <v>4520</v>
      </c>
      <c r="C24" s="277" t="s">
        <v>4521</v>
      </c>
      <c r="D24" s="277" t="s">
        <v>4376</v>
      </c>
      <c r="E24" s="445" t="s">
        <v>3483</v>
      </c>
      <c r="F24" s="418">
        <v>220528859</v>
      </c>
      <c r="G24" s="277">
        <v>3855036486</v>
      </c>
      <c r="H24" s="277" t="s">
        <v>516</v>
      </c>
      <c r="J24" s="277" t="s">
        <v>3825</v>
      </c>
      <c r="K24" s="277" t="s">
        <v>3800</v>
      </c>
      <c r="L24" s="277" t="s">
        <v>4522</v>
      </c>
    </row>
    <row r="25" spans="1:12">
      <c r="A25" s="277" t="s">
        <v>4523</v>
      </c>
      <c r="B25" s="277" t="s">
        <v>4524</v>
      </c>
      <c r="C25" s="277" t="s">
        <v>4525</v>
      </c>
      <c r="D25" s="277" t="s">
        <v>92</v>
      </c>
      <c r="E25" s="445" t="s">
        <v>3347</v>
      </c>
      <c r="F25" s="418">
        <v>218591892</v>
      </c>
      <c r="G25" s="277">
        <v>8323424113</v>
      </c>
      <c r="H25" s="260" t="s">
        <v>516</v>
      </c>
      <c r="I25" s="277" t="s">
        <v>3919</v>
      </c>
      <c r="J25" s="277" t="s">
        <v>3834</v>
      </c>
      <c r="K25" s="277" t="s">
        <v>3794</v>
      </c>
      <c r="L25" s="277" t="s">
        <v>4526</v>
      </c>
    </row>
    <row r="26" spans="1:12">
      <c r="A26" s="277" t="s">
        <v>2632</v>
      </c>
      <c r="B26" s="277" t="s">
        <v>4527</v>
      </c>
      <c r="C26" s="277" t="s">
        <v>4528</v>
      </c>
      <c r="D26" s="277" t="s">
        <v>3848</v>
      </c>
      <c r="E26" s="231" t="s">
        <v>4529</v>
      </c>
      <c r="F26" s="186">
        <v>189705387</v>
      </c>
      <c r="G26" s="186">
        <v>3854367384</v>
      </c>
      <c r="H26" s="241" t="s">
        <v>516</v>
      </c>
      <c r="I26" s="277" t="s">
        <v>3813</v>
      </c>
      <c r="J26" s="277" t="s">
        <v>3834</v>
      </c>
      <c r="K26" s="277" t="s">
        <v>3776</v>
      </c>
      <c r="L26" s="277" t="s">
        <v>4526</v>
      </c>
    </row>
    <row r="27" spans="1:12">
      <c r="A27" s="277" t="s">
        <v>4530</v>
      </c>
      <c r="B27" s="277" t="s">
        <v>4531</v>
      </c>
      <c r="C27" s="277" t="s">
        <v>4532</v>
      </c>
      <c r="D27" s="277" t="s">
        <v>86</v>
      </c>
      <c r="E27" s="445" t="s">
        <v>3348</v>
      </c>
      <c r="F27" s="418">
        <v>218550875</v>
      </c>
      <c r="G27" s="277">
        <v>3463045262</v>
      </c>
      <c r="H27" s="277" t="s">
        <v>516</v>
      </c>
      <c r="J27" s="277" t="s">
        <v>3814</v>
      </c>
      <c r="K27" s="277" t="s">
        <v>3794</v>
      </c>
      <c r="L27" s="277" t="s">
        <v>4533</v>
      </c>
    </row>
    <row r="28" spans="1:12">
      <c r="A28" s="277" t="s">
        <v>4534</v>
      </c>
      <c r="B28" s="277" t="s">
        <v>4535</v>
      </c>
      <c r="C28" s="277" t="s">
        <v>4536</v>
      </c>
      <c r="D28" s="277" t="s">
        <v>4016</v>
      </c>
      <c r="E28" s="445" t="s">
        <v>3358</v>
      </c>
      <c r="F28" s="418">
        <v>161215884</v>
      </c>
      <c r="G28" s="277">
        <v>8013309295</v>
      </c>
      <c r="H28" s="321" t="s">
        <v>516</v>
      </c>
      <c r="I28" s="277" t="s">
        <v>3774</v>
      </c>
      <c r="J28" s="277" t="s">
        <v>4537</v>
      </c>
      <c r="K28" s="277" t="s">
        <v>3776</v>
      </c>
      <c r="L28" s="277" t="s">
        <v>4538</v>
      </c>
    </row>
    <row r="29" spans="1:12">
      <c r="A29" s="277" t="s">
        <v>4539</v>
      </c>
      <c r="B29" s="277" t="s">
        <v>4540</v>
      </c>
      <c r="C29" s="277" t="s">
        <v>4541</v>
      </c>
      <c r="D29" s="277" t="s">
        <v>80</v>
      </c>
      <c r="E29" s="385" t="s">
        <v>4542</v>
      </c>
      <c r="F29" s="412">
        <v>215485132</v>
      </c>
      <c r="G29" s="186" t="s">
        <v>3240</v>
      </c>
      <c r="H29" s="277" t="s">
        <v>516</v>
      </c>
      <c r="I29" s="277" t="s">
        <v>3830</v>
      </c>
      <c r="J29" s="277" t="s">
        <v>3831</v>
      </c>
      <c r="K29" s="277" t="s">
        <v>3794</v>
      </c>
      <c r="L29" s="277" t="s">
        <v>4543</v>
      </c>
    </row>
    <row r="30" spans="1:12">
      <c r="A30" s="277" t="s">
        <v>4544</v>
      </c>
      <c r="B30" s="277" t="s">
        <v>4545</v>
      </c>
      <c r="C30" s="277" t="s">
        <v>4546</v>
      </c>
      <c r="D30" s="277" t="s">
        <v>80</v>
      </c>
      <c r="E30" s="385" t="s">
        <v>3241</v>
      </c>
      <c r="F30" s="412">
        <v>215485052</v>
      </c>
      <c r="G30" s="186">
        <v>3855884652</v>
      </c>
      <c r="H30" s="277" t="s">
        <v>516</v>
      </c>
      <c r="I30" s="277" t="s">
        <v>3813</v>
      </c>
      <c r="J30" s="277" t="s">
        <v>3831</v>
      </c>
      <c r="K30" s="277" t="s">
        <v>3794</v>
      </c>
      <c r="L30" s="277" t="s">
        <v>4547</v>
      </c>
    </row>
    <row r="31" spans="1:12">
      <c r="D31" s="277" t="s">
        <v>4548</v>
      </c>
    </row>
  </sheetData>
  <conditionalFormatting sqref="F3">
    <cfRule type="duplicateValues" dxfId="259" priority="40"/>
    <cfRule type="duplicateValues" dxfId="258" priority="41"/>
  </conditionalFormatting>
  <conditionalFormatting sqref="F4">
    <cfRule type="duplicateValues" dxfId="257" priority="21"/>
    <cfRule type="duplicateValues" dxfId="256" priority="22"/>
  </conditionalFormatting>
  <conditionalFormatting sqref="F6">
    <cfRule type="duplicateValues" dxfId="255" priority="5"/>
    <cfRule type="duplicateValues" dxfId="254" priority="6"/>
  </conditionalFormatting>
  <conditionalFormatting sqref="F7">
    <cfRule type="duplicateValues" dxfId="253" priority="3"/>
    <cfRule type="duplicateValues" dxfId="252" priority="4"/>
  </conditionalFormatting>
  <conditionalFormatting sqref="F8">
    <cfRule type="duplicateValues" dxfId="251" priority="26"/>
  </conditionalFormatting>
  <conditionalFormatting sqref="F9">
    <cfRule type="duplicateValues" dxfId="250" priority="23"/>
    <cfRule type="duplicateValues" dxfId="249" priority="24"/>
  </conditionalFormatting>
  <conditionalFormatting sqref="F10">
    <cfRule type="duplicateValues" dxfId="248" priority="19"/>
    <cfRule type="duplicateValues" dxfId="247" priority="20"/>
  </conditionalFormatting>
  <conditionalFormatting sqref="F11">
    <cfRule type="duplicateValues" dxfId="246" priority="49"/>
    <cfRule type="duplicateValues" dxfId="245" priority="50"/>
  </conditionalFormatting>
  <conditionalFormatting sqref="F12">
    <cfRule type="duplicateValues" dxfId="244" priority="27"/>
    <cfRule type="duplicateValues" dxfId="243" priority="28"/>
  </conditionalFormatting>
  <conditionalFormatting sqref="F13">
    <cfRule type="duplicateValues" dxfId="242" priority="29"/>
  </conditionalFormatting>
  <conditionalFormatting sqref="F14">
    <cfRule type="duplicateValues" dxfId="241" priority="17"/>
    <cfRule type="duplicateValues" dxfId="240" priority="18"/>
  </conditionalFormatting>
  <conditionalFormatting sqref="F15">
    <cfRule type="duplicateValues" dxfId="239" priority="51"/>
  </conditionalFormatting>
  <conditionalFormatting sqref="F16">
    <cfRule type="duplicateValues" dxfId="238" priority="55"/>
    <cfRule type="duplicateValues" dxfId="237" priority="56"/>
  </conditionalFormatting>
  <conditionalFormatting sqref="F17">
    <cfRule type="duplicateValues" dxfId="236" priority="15"/>
    <cfRule type="duplicateValues" dxfId="235" priority="16"/>
  </conditionalFormatting>
  <conditionalFormatting sqref="F18">
    <cfRule type="duplicateValues" dxfId="234" priority="53"/>
    <cfRule type="duplicateValues" dxfId="233" priority="54"/>
  </conditionalFormatting>
  <conditionalFormatting sqref="F19">
    <cfRule type="duplicateValues" dxfId="232" priority="13"/>
    <cfRule type="duplicateValues" dxfId="231" priority="14"/>
  </conditionalFormatting>
  <conditionalFormatting sqref="F20">
    <cfRule type="duplicateValues" dxfId="230" priority="47"/>
    <cfRule type="duplicateValues" dxfId="229" priority="48"/>
  </conditionalFormatting>
  <conditionalFormatting sqref="F21">
    <cfRule type="duplicateValues" dxfId="228" priority="1"/>
    <cfRule type="duplicateValues" dxfId="227" priority="2"/>
  </conditionalFormatting>
  <conditionalFormatting sqref="F23">
    <cfRule type="duplicateValues" dxfId="226" priority="11"/>
    <cfRule type="duplicateValues" dxfId="225" priority="12"/>
  </conditionalFormatting>
  <conditionalFormatting sqref="F25">
    <cfRule type="duplicateValues" dxfId="224" priority="7"/>
    <cfRule type="duplicateValues" dxfId="223" priority="8"/>
  </conditionalFormatting>
  <conditionalFormatting sqref="F26">
    <cfRule type="duplicateValues" dxfId="222" priority="25"/>
  </conditionalFormatting>
  <conditionalFormatting sqref="F27">
    <cfRule type="duplicateValues" dxfId="221" priority="9"/>
    <cfRule type="duplicateValues" dxfId="220" priority="10"/>
  </conditionalFormatting>
  <conditionalFormatting sqref="F28">
    <cfRule type="duplicateValues" dxfId="219" priority="30"/>
    <cfRule type="duplicateValues" dxfId="218" priority="31"/>
  </conditionalFormatting>
  <conditionalFormatting sqref="F29:F30">
    <cfRule type="duplicateValues" dxfId="217" priority="38"/>
    <cfRule type="duplicateValues" dxfId="216" priority="39"/>
  </conditionalFormatting>
  <conditionalFormatting sqref="J16:J17">
    <cfRule type="containsText" dxfId="215" priority="60" operator="containsText" text="Night">
      <formula>NOT(ISERROR(SEARCH("Night",J16)))</formula>
    </cfRule>
    <cfRule type="containsText" dxfId="214" priority="61" operator="containsText" text="Day">
      <formula>NOT(ISERROR(SEARCH("Day",J16)))</formula>
    </cfRule>
  </conditionalFormatting>
  <dataValidations count="2">
    <dataValidation type="list" allowBlank="1" showInputMessage="1" showErrorMessage="1" sqref="J16:J17" xr:uid="{F52E69AF-5D95-4D9E-80B7-EC9B950B68F0}">
      <formula1>"Days, Nights,"</formula1>
    </dataValidation>
    <dataValidation type="list" allowBlank="1" showInputMessage="1" showErrorMessage="1" sqref="I1:I18 I20:I1048576" xr:uid="{F263FE00-D2BA-41BA-A038-3ADF4C8EFEB3}">
      <formula1>"XS, S, M, L, XL, XXL, XXXL, XXXXL, "</formula1>
    </dataValidation>
  </dataValidations>
  <pageMargins left="0.7" right="0.7" top="0.75" bottom="0.75" header="0.3" footer="0.3"/>
  <legacy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10DA-6181-472B-98F2-7FFB1DC45729}">
  <dimension ref="A1:S28"/>
  <sheetViews>
    <sheetView workbookViewId="0">
      <selection activeCell="E21" sqref="E21"/>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10.7265625" style="213" customWidth="1"/>
    <col min="10" max="10" width="40.1796875" style="213" customWidth="1"/>
    <col min="11" max="11" width="83.7265625" style="213" bestFit="1" customWidth="1"/>
    <col min="12" max="12" width="12.54296875" style="213" bestFit="1" customWidth="1"/>
    <col min="13" max="16384" width="9.1796875" style="213"/>
  </cols>
  <sheetData>
    <row r="1" spans="1:19">
      <c r="A1" s="349" t="s">
        <v>3757</v>
      </c>
      <c r="B1" s="243" t="s">
        <v>3756</v>
      </c>
      <c r="C1" s="243" t="s">
        <v>3754</v>
      </c>
      <c r="D1" s="243" t="s">
        <v>3755</v>
      </c>
      <c r="E1" s="349" t="s">
        <v>3758</v>
      </c>
      <c r="F1" s="349" t="s">
        <v>923</v>
      </c>
      <c r="G1" s="354" t="s">
        <v>190</v>
      </c>
      <c r="H1" s="349" t="s">
        <v>497</v>
      </c>
      <c r="I1" s="349" t="s">
        <v>3759</v>
      </c>
      <c r="J1" s="243" t="s">
        <v>3760</v>
      </c>
      <c r="K1" s="243" t="s">
        <v>3761</v>
      </c>
      <c r="L1" s="243" t="s">
        <v>3762</v>
      </c>
      <c r="M1" s="244" t="s">
        <v>450</v>
      </c>
      <c r="N1" s="244" t="s">
        <v>3763</v>
      </c>
      <c r="O1" s="244" t="s">
        <v>3764</v>
      </c>
      <c r="P1" s="244" t="s">
        <v>3765</v>
      </c>
      <c r="Q1" s="244" t="s">
        <v>3766</v>
      </c>
      <c r="R1" s="245" t="s">
        <v>3767</v>
      </c>
      <c r="S1" s="245" t="s">
        <v>3768</v>
      </c>
    </row>
    <row r="2" spans="1:19">
      <c r="B2" s="213" t="s">
        <v>4549</v>
      </c>
      <c r="C2" s="213" t="s">
        <v>4550</v>
      </c>
      <c r="D2" s="213" t="s">
        <v>92</v>
      </c>
      <c r="E2" s="394" t="s">
        <v>2618</v>
      </c>
      <c r="F2" s="173">
        <v>185189753</v>
      </c>
      <c r="G2" s="173">
        <v>8014102119</v>
      </c>
      <c r="H2" s="235" t="s">
        <v>516</v>
      </c>
      <c r="I2" s="235"/>
      <c r="J2" s="213" t="s">
        <v>3834</v>
      </c>
      <c r="K2" s="213" t="s">
        <v>3794</v>
      </c>
      <c r="L2" s="213" t="s">
        <v>4551</v>
      </c>
    </row>
    <row r="3" spans="1:19">
      <c r="B3" s="213" t="s">
        <v>4552</v>
      </c>
      <c r="C3" s="213" t="s">
        <v>4553</v>
      </c>
      <c r="D3" s="213" t="s">
        <v>92</v>
      </c>
      <c r="E3" s="394" t="s">
        <v>3107</v>
      </c>
      <c r="F3" s="145">
        <v>209054687</v>
      </c>
      <c r="G3" s="145" t="s">
        <v>3108</v>
      </c>
      <c r="H3" s="260" t="s">
        <v>516</v>
      </c>
      <c r="I3" s="255"/>
      <c r="J3" s="213" t="s">
        <v>3834</v>
      </c>
      <c r="K3" s="213" t="s">
        <v>3794</v>
      </c>
      <c r="L3" s="406" t="s">
        <v>4554</v>
      </c>
    </row>
    <row r="4" spans="1:19">
      <c r="E4" s="145"/>
      <c r="F4" s="153"/>
      <c r="G4" s="153"/>
      <c r="H4" s="260"/>
      <c r="I4" s="255"/>
    </row>
    <row r="5" spans="1:19">
      <c r="E5" s="260"/>
      <c r="F5" s="334"/>
      <c r="G5" s="260"/>
      <c r="H5" s="321"/>
      <c r="I5" s="255"/>
    </row>
    <row r="6" spans="1:19">
      <c r="E6" s="260"/>
      <c r="F6" s="260"/>
      <c r="G6" s="260"/>
      <c r="H6" s="260"/>
      <c r="I6" s="255"/>
    </row>
    <row r="7" spans="1:19">
      <c r="E7" s="186"/>
      <c r="F7" s="186"/>
      <c r="G7" s="186"/>
      <c r="H7" s="260"/>
      <c r="I7" s="255"/>
    </row>
    <row r="8" spans="1:19">
      <c r="E8" s="150"/>
      <c r="F8" s="150"/>
      <c r="G8" s="150"/>
      <c r="H8" s="260"/>
      <c r="I8" s="279"/>
    </row>
    <row r="9" spans="1:19">
      <c r="E9" s="260"/>
      <c r="F9" s="186"/>
      <c r="G9" s="255"/>
      <c r="H9" s="260"/>
      <c r="I9" s="255"/>
    </row>
    <row r="10" spans="1:19" ht="17.25" customHeight="1">
      <c r="E10" s="186"/>
      <c r="F10" s="186"/>
      <c r="G10" s="186"/>
      <c r="H10" s="260"/>
      <c r="I10" s="255"/>
    </row>
    <row r="11" spans="1:19">
      <c r="E11" s="186" t="s">
        <v>4548</v>
      </c>
      <c r="F11" s="186"/>
      <c r="G11" s="186"/>
      <c r="H11" s="260"/>
      <c r="I11" s="255"/>
    </row>
    <row r="12" spans="1:19">
      <c r="E12" s="260"/>
      <c r="F12" s="255"/>
      <c r="G12" s="260" t="s">
        <v>4555</v>
      </c>
      <c r="H12" s="260"/>
      <c r="I12" s="255"/>
    </row>
    <row r="13" spans="1:19">
      <c r="E13" s="260"/>
      <c r="F13" s="260"/>
      <c r="G13" s="260"/>
      <c r="H13" s="260"/>
      <c r="I13" s="255"/>
    </row>
    <row r="14" spans="1:19" ht="15" customHeight="1">
      <c r="E14" s="186"/>
      <c r="F14" s="260"/>
      <c r="G14" s="186"/>
      <c r="H14" s="260"/>
      <c r="I14" s="255"/>
    </row>
    <row r="15" spans="1:19">
      <c r="E15" s="260"/>
      <c r="F15" s="186"/>
      <c r="G15" s="277"/>
      <c r="H15" s="260"/>
      <c r="I15" s="255"/>
    </row>
    <row r="16" spans="1:19">
      <c r="E16" s="145"/>
      <c r="F16" s="145"/>
      <c r="G16" s="145"/>
      <c r="H16" s="260"/>
      <c r="I16" s="260"/>
      <c r="J16" s="260"/>
    </row>
    <row r="17" spans="1:11">
      <c r="A17" s="238"/>
      <c r="E17" s="186"/>
      <c r="F17" s="186"/>
      <c r="G17" s="186"/>
      <c r="H17" s="260"/>
      <c r="I17" s="260"/>
      <c r="J17" s="260"/>
    </row>
    <row r="18" spans="1:11">
      <c r="E18" s="145"/>
      <c r="F18" s="153"/>
      <c r="G18" s="153"/>
      <c r="H18" s="260"/>
      <c r="I18" s="255"/>
    </row>
    <row r="20" spans="1:11" ht="18" customHeight="1">
      <c r="E20" s="186"/>
      <c r="F20" s="186"/>
      <c r="G20" s="57"/>
      <c r="H20" s="260"/>
      <c r="I20" s="255"/>
    </row>
    <row r="21" spans="1:11" ht="15" customHeight="1">
      <c r="B21" s="216"/>
      <c r="E21" s="236"/>
      <c r="F21" s="236"/>
      <c r="G21" s="236"/>
    </row>
    <row r="22" spans="1:11">
      <c r="B22" s="216"/>
      <c r="E22" s="216"/>
      <c r="F22" s="216"/>
      <c r="G22" s="216"/>
    </row>
    <row r="27" spans="1:11">
      <c r="E27" s="216"/>
      <c r="F27" s="216"/>
      <c r="G27" s="216"/>
    </row>
    <row r="28" spans="1:11">
      <c r="K28" s="247"/>
    </row>
  </sheetData>
  <conditionalFormatting sqref="F3">
    <cfRule type="duplicateValues" dxfId="213" priority="1"/>
    <cfRule type="duplicateValues" dxfId="212" priority="2"/>
  </conditionalFormatting>
  <conditionalFormatting sqref="F4">
    <cfRule type="duplicateValues" dxfId="211" priority="21"/>
    <cfRule type="duplicateValues" dxfId="210" priority="22"/>
  </conditionalFormatting>
  <conditionalFormatting sqref="F7">
    <cfRule type="duplicateValues" dxfId="209" priority="6"/>
    <cfRule type="duplicateValues" dxfId="208" priority="7"/>
  </conditionalFormatting>
  <conditionalFormatting sqref="F8">
    <cfRule type="duplicateValues" dxfId="207" priority="3"/>
    <cfRule type="duplicateValues" dxfId="206" priority="4"/>
  </conditionalFormatting>
  <conditionalFormatting sqref="F9">
    <cfRule type="duplicateValues" dxfId="205" priority="5"/>
  </conditionalFormatting>
  <conditionalFormatting sqref="F10">
    <cfRule type="duplicateValues" dxfId="204" priority="13"/>
  </conditionalFormatting>
  <conditionalFormatting sqref="F11">
    <cfRule type="duplicateValues" dxfId="203" priority="10"/>
    <cfRule type="duplicateValues" dxfId="202" priority="11"/>
  </conditionalFormatting>
  <conditionalFormatting sqref="F15">
    <cfRule type="duplicateValues" dxfId="201" priority="12"/>
  </conditionalFormatting>
  <conditionalFormatting sqref="F16">
    <cfRule type="duplicateValues" dxfId="200" priority="16"/>
    <cfRule type="duplicateValues" dxfId="199" priority="17"/>
  </conditionalFormatting>
  <conditionalFormatting sqref="F17">
    <cfRule type="duplicateValues" dxfId="198" priority="20"/>
  </conditionalFormatting>
  <conditionalFormatting sqref="F18">
    <cfRule type="duplicateValues" dxfId="197" priority="14"/>
    <cfRule type="duplicateValues" dxfId="196" priority="15"/>
  </conditionalFormatting>
  <conditionalFormatting sqref="F20">
    <cfRule type="duplicateValues" dxfId="195" priority="8"/>
    <cfRule type="duplicateValues" dxfId="194" priority="9"/>
  </conditionalFormatting>
  <conditionalFormatting sqref="F22">
    <cfRule type="duplicateValues" dxfId="193" priority="27"/>
  </conditionalFormatting>
  <conditionalFormatting sqref="F23">
    <cfRule type="duplicateValues" dxfId="192" priority="26"/>
  </conditionalFormatting>
  <conditionalFormatting sqref="F27">
    <cfRule type="duplicateValues" dxfId="191" priority="25"/>
  </conditionalFormatting>
  <conditionalFormatting sqref="J16:J17">
    <cfRule type="containsText" dxfId="190" priority="23" operator="containsText" text="Night">
      <formula>NOT(ISERROR(SEARCH("Night",J16)))</formula>
    </cfRule>
    <cfRule type="containsText" dxfId="189" priority="24" operator="containsText" text="Day">
      <formula>NOT(ISERROR(SEARCH("Day",J16)))</formula>
    </cfRule>
  </conditionalFormatting>
  <dataValidations count="2">
    <dataValidation type="list" allowBlank="1" showInputMessage="1" showErrorMessage="1" sqref="I1:I18 I20:I1048576" xr:uid="{516584B9-9761-4AD7-A26A-4B6EA6C796AE}">
      <formula1>"XS, S, M, L, XL, XXL, XXXL, XXXXL, "</formula1>
    </dataValidation>
    <dataValidation type="list" allowBlank="1" showInputMessage="1" showErrorMessage="1" sqref="J16:J17" xr:uid="{191EB481-D229-455C-9E65-19BDDB28E2F3}">
      <formula1>"Days, Nights,"</formula1>
    </dataValidation>
  </dataValidations>
  <pageMargins left="0.7" right="0.7" top="0.75" bottom="0.75" header="0.3" footer="0.3"/>
  <legacy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A993-EFC7-4F55-8A84-CC5EE522764D}">
  <dimension ref="A1:S28"/>
  <sheetViews>
    <sheetView workbookViewId="0">
      <selection activeCell="F3" sqref="F3"/>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10.7265625" style="213" customWidth="1"/>
    <col min="10" max="10" width="40.1796875" style="213" customWidth="1"/>
    <col min="11" max="11" width="83.7265625" style="213" bestFit="1" customWidth="1"/>
    <col min="12" max="12" width="12.54296875" style="213" bestFit="1" customWidth="1"/>
    <col min="13" max="16384" width="9.1796875" style="213"/>
  </cols>
  <sheetData>
    <row r="1" spans="1:19">
      <c r="A1" s="349" t="s">
        <v>3757</v>
      </c>
      <c r="B1" s="243" t="s">
        <v>3756</v>
      </c>
      <c r="C1" s="243" t="s">
        <v>3754</v>
      </c>
      <c r="D1" s="243" t="s">
        <v>3755</v>
      </c>
      <c r="E1" s="349" t="s">
        <v>3758</v>
      </c>
      <c r="F1" s="349" t="s">
        <v>923</v>
      </c>
      <c r="G1" s="354" t="s">
        <v>190</v>
      </c>
      <c r="H1" s="349" t="s">
        <v>497</v>
      </c>
      <c r="I1" s="349" t="s">
        <v>3759</v>
      </c>
      <c r="J1" s="243" t="s">
        <v>3760</v>
      </c>
      <c r="K1" s="243" t="s">
        <v>3761</v>
      </c>
      <c r="L1" s="243" t="s">
        <v>3762</v>
      </c>
      <c r="M1" s="244" t="s">
        <v>450</v>
      </c>
      <c r="N1" s="244" t="s">
        <v>3763</v>
      </c>
      <c r="O1" s="244" t="s">
        <v>3764</v>
      </c>
      <c r="P1" s="244" t="s">
        <v>3765</v>
      </c>
      <c r="Q1" s="244" t="s">
        <v>3766</v>
      </c>
      <c r="R1" s="245" t="s">
        <v>3767</v>
      </c>
      <c r="S1" s="245" t="s">
        <v>3768</v>
      </c>
    </row>
    <row r="2" spans="1:19">
      <c r="B2" s="213" t="s">
        <v>4556</v>
      </c>
      <c r="C2" s="213" t="s">
        <v>4557</v>
      </c>
      <c r="D2" s="213" t="s">
        <v>4414</v>
      </c>
      <c r="E2" s="394" t="s">
        <v>1482</v>
      </c>
      <c r="F2" s="423">
        <v>185855628</v>
      </c>
      <c r="G2" s="173" t="s">
        <v>4558</v>
      </c>
      <c r="H2" s="235" t="s">
        <v>510</v>
      </c>
      <c r="I2" s="235"/>
      <c r="J2" s="213" t="s">
        <v>3814</v>
      </c>
      <c r="K2" s="213" t="s">
        <v>3808</v>
      </c>
      <c r="L2" s="213" t="s">
        <v>4559</v>
      </c>
    </row>
    <row r="3" spans="1:19">
      <c r="B3" s="213" t="s">
        <v>4560</v>
      </c>
      <c r="C3" s="213" t="s">
        <v>4561</v>
      </c>
      <c r="D3" s="213" t="s">
        <v>86</v>
      </c>
      <c r="E3" s="394" t="s">
        <v>4562</v>
      </c>
      <c r="F3" s="414">
        <v>134507919</v>
      </c>
      <c r="G3" s="145" t="s">
        <v>4563</v>
      </c>
      <c r="H3" s="321" t="s">
        <v>505</v>
      </c>
      <c r="I3" s="255" t="s">
        <v>3919</v>
      </c>
      <c r="J3" s="213" t="s">
        <v>3814</v>
      </c>
      <c r="K3" s="213" t="s">
        <v>3794</v>
      </c>
      <c r="L3" s="406" t="s">
        <v>4564</v>
      </c>
    </row>
    <row r="4" spans="1:19">
      <c r="E4" s="145"/>
      <c r="F4" s="153"/>
      <c r="G4" s="153"/>
      <c r="H4" s="260"/>
      <c r="I4" s="255"/>
    </row>
    <row r="5" spans="1:19">
      <c r="E5" s="186"/>
      <c r="F5" s="186"/>
      <c r="G5" s="186"/>
      <c r="H5" s="321"/>
      <c r="I5" s="255"/>
    </row>
    <row r="6" spans="1:19">
      <c r="E6" s="260"/>
      <c r="F6" s="260"/>
      <c r="G6" s="260"/>
      <c r="H6" s="260"/>
      <c r="I6" s="255"/>
    </row>
    <row r="7" spans="1:19">
      <c r="E7" s="260"/>
      <c r="F7" s="260"/>
      <c r="G7" s="260"/>
      <c r="H7" s="260"/>
      <c r="I7" s="255"/>
    </row>
    <row r="8" spans="1:19">
      <c r="E8" s="259"/>
      <c r="F8" s="186"/>
      <c r="G8" s="260"/>
      <c r="H8" s="261"/>
      <c r="I8" s="279"/>
    </row>
    <row r="9" spans="1:19">
      <c r="E9" s="153"/>
      <c r="F9" s="153"/>
      <c r="G9" s="153"/>
      <c r="H9" s="260"/>
      <c r="I9" s="255"/>
    </row>
    <row r="10" spans="1:19" ht="17.25" customHeight="1">
      <c r="E10" s="186"/>
      <c r="F10" s="186"/>
      <c r="G10" s="186"/>
      <c r="H10" s="260"/>
      <c r="I10" s="255"/>
    </row>
    <row r="11" spans="1:19">
      <c r="E11" s="186"/>
      <c r="F11" s="186"/>
      <c r="G11" s="186"/>
      <c r="H11" s="260"/>
      <c r="I11" s="255"/>
    </row>
    <row r="12" spans="1:19">
      <c r="E12" s="260"/>
      <c r="F12" s="255"/>
      <c r="G12" s="260"/>
      <c r="H12" s="260"/>
      <c r="I12" s="255"/>
    </row>
    <row r="13" spans="1:19">
      <c r="E13" s="260"/>
      <c r="F13" s="260"/>
      <c r="G13" s="260"/>
      <c r="H13" s="260"/>
      <c r="I13" s="255"/>
    </row>
    <row r="14" spans="1:19" ht="15" customHeight="1">
      <c r="E14" s="186"/>
      <c r="F14" s="260"/>
      <c r="G14" s="186"/>
      <c r="H14" s="260"/>
      <c r="I14" s="255"/>
    </row>
    <row r="15" spans="1:19">
      <c r="E15" s="260"/>
      <c r="F15" s="186"/>
      <c r="G15" s="277"/>
      <c r="H15" s="260"/>
      <c r="I15" s="255"/>
    </row>
    <row r="16" spans="1:19">
      <c r="E16" s="145"/>
      <c r="F16" s="145"/>
      <c r="G16" s="145"/>
      <c r="H16" s="260"/>
      <c r="I16" s="260"/>
      <c r="J16" s="260"/>
    </row>
    <row r="17" spans="1:11">
      <c r="A17" s="238"/>
      <c r="E17" s="186"/>
      <c r="F17" s="186"/>
      <c r="G17" s="186"/>
      <c r="H17" s="260"/>
      <c r="I17" s="260"/>
      <c r="J17" s="260"/>
    </row>
    <row r="18" spans="1:11">
      <c r="E18" s="145"/>
      <c r="F18" s="153"/>
      <c r="G18" s="153"/>
      <c r="H18" s="260"/>
      <c r="I18" s="255"/>
    </row>
    <row r="20" spans="1:11" ht="20">
      <c r="E20" s="186"/>
      <c r="F20" s="186"/>
      <c r="G20" s="57"/>
      <c r="H20" s="260"/>
      <c r="I20" s="255"/>
    </row>
    <row r="21" spans="1:11" ht="15" customHeight="1">
      <c r="B21" s="216"/>
      <c r="E21" s="236"/>
      <c r="F21" s="236"/>
      <c r="G21" s="236"/>
    </row>
    <row r="22" spans="1:11">
      <c r="B22" s="216"/>
      <c r="E22" s="216"/>
      <c r="F22" s="216"/>
      <c r="G22" s="216"/>
    </row>
    <row r="27" spans="1:11">
      <c r="E27" s="216"/>
      <c r="F27" s="216"/>
      <c r="G27" s="216"/>
    </row>
    <row r="28" spans="1:11">
      <c r="K28" s="247"/>
    </row>
  </sheetData>
  <conditionalFormatting sqref="F3">
    <cfRule type="duplicateValues" dxfId="188" priority="15"/>
    <cfRule type="duplicateValues" dxfId="187" priority="16"/>
  </conditionalFormatting>
  <conditionalFormatting sqref="F4">
    <cfRule type="duplicateValues" dxfId="186" priority="18"/>
    <cfRule type="duplicateValues" dxfId="185" priority="19"/>
  </conditionalFormatting>
  <conditionalFormatting sqref="F5">
    <cfRule type="duplicateValues" dxfId="184" priority="13"/>
    <cfRule type="duplicateValues" dxfId="183" priority="14"/>
  </conditionalFormatting>
  <conditionalFormatting sqref="F9">
    <cfRule type="duplicateValues" dxfId="182" priority="6"/>
    <cfRule type="duplicateValues" dxfId="181" priority="7"/>
  </conditionalFormatting>
  <conditionalFormatting sqref="F10">
    <cfRule type="duplicateValues" dxfId="180" priority="8"/>
  </conditionalFormatting>
  <conditionalFormatting sqref="F11">
    <cfRule type="duplicateValues" dxfId="179" priority="3"/>
    <cfRule type="duplicateValues" dxfId="178" priority="4"/>
  </conditionalFormatting>
  <conditionalFormatting sqref="F15">
    <cfRule type="duplicateValues" dxfId="177" priority="5"/>
  </conditionalFormatting>
  <conditionalFormatting sqref="F16">
    <cfRule type="duplicateValues" dxfId="176" priority="11"/>
    <cfRule type="duplicateValues" dxfId="175" priority="12"/>
  </conditionalFormatting>
  <conditionalFormatting sqref="F17">
    <cfRule type="duplicateValues" dxfId="174" priority="17"/>
  </conditionalFormatting>
  <conditionalFormatting sqref="F18">
    <cfRule type="duplicateValues" dxfId="173" priority="9"/>
    <cfRule type="duplicateValues" dxfId="172" priority="10"/>
  </conditionalFormatting>
  <conditionalFormatting sqref="F20">
    <cfRule type="duplicateValues" dxfId="171" priority="1"/>
    <cfRule type="duplicateValues" dxfId="170" priority="2"/>
  </conditionalFormatting>
  <conditionalFormatting sqref="F22">
    <cfRule type="duplicateValues" dxfId="169" priority="24"/>
  </conditionalFormatting>
  <conditionalFormatting sqref="F23">
    <cfRule type="duplicateValues" dxfId="168" priority="23"/>
  </conditionalFormatting>
  <conditionalFormatting sqref="F27">
    <cfRule type="duplicateValues" dxfId="167" priority="22"/>
  </conditionalFormatting>
  <conditionalFormatting sqref="J16:J17">
    <cfRule type="containsText" dxfId="166" priority="20" operator="containsText" text="Night">
      <formula>NOT(ISERROR(SEARCH("Night",J16)))</formula>
    </cfRule>
    <cfRule type="containsText" dxfId="165" priority="21" operator="containsText" text="Day">
      <formula>NOT(ISERROR(SEARCH("Day",J16)))</formula>
    </cfRule>
  </conditionalFormatting>
  <dataValidations count="2">
    <dataValidation type="list" allowBlank="1" showInputMessage="1" showErrorMessage="1" sqref="I1:I18 I20:I1048576" xr:uid="{B654CBCA-FE1F-4E76-B81F-ADE6C0580599}">
      <formula1>"XS, S, M, L, XL, XXL, XXXL, XXXXL, "</formula1>
    </dataValidation>
    <dataValidation type="list" allowBlank="1" showInputMessage="1" showErrorMessage="1" sqref="J16:J17" xr:uid="{9A905C22-BC21-4968-A5AE-16C239629BF8}">
      <formula1>"Days, Nights,"</formula1>
    </dataValidation>
  </dataValidations>
  <pageMargins left="0.7" right="0.7" top="0.75" bottom="0.75" header="0.3" footer="0.3"/>
  <legacy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B01F9-F832-4256-AAAF-B3605ED0074E}">
  <dimension ref="A1:S28"/>
  <sheetViews>
    <sheetView workbookViewId="0">
      <selection activeCell="E15" sqref="E15"/>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10.7265625" style="213" customWidth="1"/>
    <col min="10" max="10" width="40.1796875" style="213" customWidth="1"/>
    <col min="11" max="11" width="83.7265625" style="213" bestFit="1" customWidth="1"/>
    <col min="12" max="12" width="12.54296875" style="213" bestFit="1" customWidth="1"/>
    <col min="13" max="16384" width="9.1796875" style="213"/>
  </cols>
  <sheetData>
    <row r="1" spans="1:19">
      <c r="A1" s="349" t="s">
        <v>3757</v>
      </c>
      <c r="B1" s="243" t="s">
        <v>3756</v>
      </c>
      <c r="C1" s="243" t="s">
        <v>3754</v>
      </c>
      <c r="D1" s="243" t="s">
        <v>3755</v>
      </c>
      <c r="E1" s="349" t="s">
        <v>3758</v>
      </c>
      <c r="F1" s="349" t="s">
        <v>923</v>
      </c>
      <c r="G1" s="354" t="s">
        <v>190</v>
      </c>
      <c r="H1" s="349" t="s">
        <v>497</v>
      </c>
      <c r="I1" s="349" t="s">
        <v>3759</v>
      </c>
      <c r="J1" s="243" t="s">
        <v>3760</v>
      </c>
      <c r="K1" s="243" t="s">
        <v>3761</v>
      </c>
      <c r="L1" s="243" t="s">
        <v>3762</v>
      </c>
      <c r="M1" s="244" t="s">
        <v>450</v>
      </c>
      <c r="N1" s="244" t="s">
        <v>3763</v>
      </c>
      <c r="O1" s="244" t="s">
        <v>3764</v>
      </c>
      <c r="P1" s="244" t="s">
        <v>3765</v>
      </c>
      <c r="Q1" s="244" t="s">
        <v>3766</v>
      </c>
      <c r="R1" s="245" t="s">
        <v>3767</v>
      </c>
      <c r="S1" s="245" t="s">
        <v>3768</v>
      </c>
    </row>
    <row r="2" spans="1:19">
      <c r="A2" s="213">
        <v>646963466</v>
      </c>
      <c r="B2" s="213" t="s">
        <v>4565</v>
      </c>
      <c r="C2" s="213" t="s">
        <v>4566</v>
      </c>
      <c r="D2" s="213" t="s">
        <v>92</v>
      </c>
      <c r="E2" s="394" t="s">
        <v>4567</v>
      </c>
      <c r="F2" s="423">
        <v>198189443</v>
      </c>
      <c r="G2" s="173">
        <v>3852950100</v>
      </c>
      <c r="H2" s="235" t="s">
        <v>684</v>
      </c>
      <c r="I2" s="235" t="s">
        <v>3813</v>
      </c>
      <c r="J2" s="213" t="s">
        <v>3834</v>
      </c>
      <c r="K2" s="213" t="s">
        <v>3794</v>
      </c>
      <c r="L2" s="213" t="s">
        <v>4568</v>
      </c>
    </row>
    <row r="3" spans="1:19">
      <c r="A3" s="213" t="s">
        <v>2617</v>
      </c>
      <c r="B3" s="213" t="s">
        <v>4549</v>
      </c>
      <c r="C3" s="213" t="s">
        <v>4550</v>
      </c>
      <c r="D3" s="213" t="s">
        <v>92</v>
      </c>
      <c r="E3" s="420" t="s">
        <v>2618</v>
      </c>
      <c r="F3" s="145">
        <v>185189753</v>
      </c>
      <c r="G3" s="145">
        <v>8014102119</v>
      </c>
      <c r="H3" s="321" t="s">
        <v>516</v>
      </c>
      <c r="I3" s="255"/>
      <c r="J3" s="213" t="s">
        <v>3834</v>
      </c>
      <c r="K3" s="213" t="s">
        <v>3794</v>
      </c>
      <c r="L3" s="406" t="s">
        <v>4569</v>
      </c>
    </row>
    <row r="4" spans="1:19">
      <c r="B4" s="213" t="s">
        <v>4552</v>
      </c>
      <c r="C4" s="213" t="s">
        <v>4553</v>
      </c>
      <c r="D4" s="213" t="s">
        <v>92</v>
      </c>
      <c r="E4" s="420" t="s">
        <v>3152</v>
      </c>
      <c r="F4" s="153">
        <v>217621069</v>
      </c>
      <c r="G4" s="153">
        <v>8016007137</v>
      </c>
      <c r="H4" s="260" t="s">
        <v>505</v>
      </c>
      <c r="I4" s="255"/>
      <c r="J4" s="213" t="s">
        <v>3834</v>
      </c>
      <c r="K4" s="213" t="s">
        <v>3794</v>
      </c>
      <c r="L4" s="213" t="s">
        <v>4570</v>
      </c>
    </row>
    <row r="5" spans="1:19">
      <c r="A5" s="213" t="s">
        <v>4571</v>
      </c>
      <c r="B5" s="213" t="s">
        <v>4572</v>
      </c>
      <c r="C5" s="213" t="s">
        <v>4573</v>
      </c>
      <c r="D5" s="213" t="s">
        <v>4574</v>
      </c>
      <c r="E5" s="384" t="s">
        <v>3065</v>
      </c>
      <c r="F5" s="424">
        <v>218446551</v>
      </c>
      <c r="G5" s="260">
        <v>4072886356</v>
      </c>
      <c r="H5" s="321" t="s">
        <v>516</v>
      </c>
      <c r="I5" s="255" t="s">
        <v>3830</v>
      </c>
      <c r="J5" s="213" t="s">
        <v>3834</v>
      </c>
      <c r="K5" s="213" t="s">
        <v>3800</v>
      </c>
      <c r="L5" s="213" t="s">
        <v>4575</v>
      </c>
    </row>
    <row r="6" spans="1:19">
      <c r="A6" s="213" t="s">
        <v>4576</v>
      </c>
      <c r="B6" s="213" t="s">
        <v>4577</v>
      </c>
      <c r="C6" s="213" t="s">
        <v>4578</v>
      </c>
      <c r="D6" s="213" t="s">
        <v>4574</v>
      </c>
      <c r="E6" s="384" t="s">
        <v>4579</v>
      </c>
      <c r="F6" s="410">
        <v>182102784</v>
      </c>
      <c r="G6" s="260">
        <v>8529853652</v>
      </c>
      <c r="H6" s="260" t="s">
        <v>516</v>
      </c>
      <c r="I6" s="255" t="s">
        <v>3813</v>
      </c>
      <c r="J6" s="213" t="s">
        <v>3834</v>
      </c>
      <c r="K6" s="213" t="s">
        <v>3800</v>
      </c>
      <c r="L6" s="213" t="s">
        <v>4580</v>
      </c>
    </row>
    <row r="7" spans="1:19">
      <c r="A7" s="213" t="s">
        <v>4581</v>
      </c>
      <c r="B7" s="213" t="s">
        <v>4582</v>
      </c>
      <c r="C7" s="213" t="s">
        <v>4583</v>
      </c>
      <c r="D7" s="213" t="s">
        <v>4574</v>
      </c>
      <c r="E7" s="385" t="s">
        <v>3063</v>
      </c>
      <c r="F7" s="412">
        <v>217581295</v>
      </c>
      <c r="G7" s="186">
        <v>7065377975</v>
      </c>
      <c r="H7" s="260" t="s">
        <v>516</v>
      </c>
      <c r="I7" s="255" t="s">
        <v>3774</v>
      </c>
      <c r="J7" s="213" t="s">
        <v>3834</v>
      </c>
      <c r="K7" s="213" t="s">
        <v>3800</v>
      </c>
      <c r="L7" s="213" t="s">
        <v>4584</v>
      </c>
    </row>
    <row r="8" spans="1:19">
      <c r="A8" s="213" t="s">
        <v>4585</v>
      </c>
      <c r="B8" s="213" t="s">
        <v>4586</v>
      </c>
      <c r="C8" s="213" t="s">
        <v>4587</v>
      </c>
      <c r="D8" s="213" t="s">
        <v>4574</v>
      </c>
      <c r="E8" s="386" t="s">
        <v>3317</v>
      </c>
      <c r="F8" s="413">
        <v>201730403</v>
      </c>
      <c r="G8" s="150">
        <v>3854309136</v>
      </c>
      <c r="H8" s="260" t="s">
        <v>516</v>
      </c>
      <c r="I8" s="279" t="s">
        <v>3813</v>
      </c>
      <c r="J8" s="213" t="s">
        <v>3834</v>
      </c>
      <c r="K8" s="213" t="s">
        <v>3800</v>
      </c>
      <c r="L8" s="213" t="s">
        <v>4588</v>
      </c>
    </row>
    <row r="9" spans="1:19">
      <c r="A9" s="213">
        <v>834652716</v>
      </c>
      <c r="B9" s="213" t="s">
        <v>4589</v>
      </c>
      <c r="C9" s="213" t="s">
        <v>4590</v>
      </c>
      <c r="D9" s="213" t="s">
        <v>4591</v>
      </c>
      <c r="E9" s="384" t="s">
        <v>3053</v>
      </c>
      <c r="F9" s="412">
        <v>217966053</v>
      </c>
      <c r="G9" s="255">
        <v>8019499263</v>
      </c>
      <c r="H9" s="260" t="s">
        <v>553</v>
      </c>
      <c r="I9" s="255" t="s">
        <v>3968</v>
      </c>
      <c r="J9" s="213" t="s">
        <v>3834</v>
      </c>
      <c r="K9" s="213" t="s">
        <v>3794</v>
      </c>
      <c r="L9" s="213" t="s">
        <v>4592</v>
      </c>
    </row>
    <row r="10" spans="1:19" ht="17.25" customHeight="1">
      <c r="E10" s="186"/>
      <c r="F10" s="186"/>
      <c r="G10" s="186"/>
      <c r="H10" s="260"/>
      <c r="I10" s="255"/>
    </row>
    <row r="11" spans="1:19">
      <c r="E11" s="186"/>
      <c r="F11" s="186"/>
      <c r="G11" s="186"/>
      <c r="H11" s="260"/>
      <c r="I11" s="255"/>
    </row>
    <row r="12" spans="1:19">
      <c r="E12" s="260"/>
      <c r="F12" s="255"/>
      <c r="G12" s="260"/>
      <c r="H12" s="260"/>
      <c r="I12" s="255"/>
    </row>
    <row r="13" spans="1:19">
      <c r="E13" s="260"/>
      <c r="F13" s="260"/>
      <c r="G13" s="260"/>
      <c r="H13" s="260"/>
      <c r="I13" s="255"/>
    </row>
    <row r="14" spans="1:19" ht="15" customHeight="1">
      <c r="E14" s="186"/>
      <c r="F14" s="260"/>
      <c r="G14" s="186"/>
      <c r="H14" s="260"/>
      <c r="I14" s="255"/>
    </row>
    <row r="15" spans="1:19">
      <c r="E15" s="260"/>
      <c r="F15" s="186"/>
      <c r="G15" s="277"/>
      <c r="H15" s="260"/>
      <c r="I15" s="255"/>
    </row>
    <row r="16" spans="1:19">
      <c r="E16" s="145"/>
      <c r="F16" s="145"/>
      <c r="G16" s="145"/>
      <c r="H16" s="260"/>
      <c r="I16" s="260"/>
      <c r="J16" s="260"/>
    </row>
    <row r="17" spans="1:11">
      <c r="A17" s="238"/>
      <c r="E17" s="186"/>
      <c r="F17" s="186"/>
      <c r="G17" s="186"/>
      <c r="H17" s="260"/>
      <c r="I17" s="260"/>
      <c r="J17" s="260"/>
    </row>
    <row r="18" spans="1:11">
      <c r="E18" s="145"/>
      <c r="F18" s="153"/>
      <c r="G18" s="153"/>
      <c r="H18" s="260"/>
      <c r="I18" s="255"/>
    </row>
    <row r="20" spans="1:11" ht="18" customHeight="1">
      <c r="E20" s="186"/>
      <c r="F20" s="186"/>
      <c r="G20" s="57"/>
      <c r="H20" s="260"/>
      <c r="I20" s="255"/>
    </row>
    <row r="21" spans="1:11" ht="15" customHeight="1">
      <c r="B21" s="216"/>
      <c r="E21" s="236"/>
      <c r="F21" s="236"/>
      <c r="G21" s="236"/>
    </row>
    <row r="22" spans="1:11">
      <c r="B22" s="216"/>
      <c r="E22" s="216"/>
      <c r="F22" s="216"/>
      <c r="G22" s="216"/>
    </row>
    <row r="27" spans="1:11">
      <c r="E27" s="216"/>
      <c r="F27" s="216"/>
      <c r="G27" s="216"/>
    </row>
    <row r="28" spans="1:11">
      <c r="K28" s="247"/>
    </row>
  </sheetData>
  <conditionalFormatting sqref="F3">
    <cfRule type="duplicateValues" dxfId="164" priority="24"/>
    <cfRule type="duplicateValues" dxfId="163" priority="25"/>
  </conditionalFormatting>
  <conditionalFormatting sqref="F4">
    <cfRule type="duplicateValues" dxfId="162" priority="27"/>
    <cfRule type="duplicateValues" dxfId="161" priority="28"/>
  </conditionalFormatting>
  <conditionalFormatting sqref="F7">
    <cfRule type="duplicateValues" dxfId="160" priority="4"/>
    <cfRule type="duplicateValues" dxfId="159" priority="5"/>
  </conditionalFormatting>
  <conditionalFormatting sqref="F8">
    <cfRule type="duplicateValues" dxfId="158" priority="1"/>
    <cfRule type="duplicateValues" dxfId="157" priority="2"/>
  </conditionalFormatting>
  <conditionalFormatting sqref="F9">
    <cfRule type="duplicateValues" dxfId="156" priority="3"/>
  </conditionalFormatting>
  <conditionalFormatting sqref="F10">
    <cfRule type="duplicateValues" dxfId="155" priority="17"/>
  </conditionalFormatting>
  <conditionalFormatting sqref="F11">
    <cfRule type="duplicateValues" dxfId="154" priority="12"/>
    <cfRule type="duplicateValues" dxfId="153" priority="13"/>
  </conditionalFormatting>
  <conditionalFormatting sqref="F15">
    <cfRule type="duplicateValues" dxfId="152" priority="14"/>
  </conditionalFormatting>
  <conditionalFormatting sqref="F16">
    <cfRule type="duplicateValues" dxfId="151" priority="20"/>
    <cfRule type="duplicateValues" dxfId="150" priority="21"/>
  </conditionalFormatting>
  <conditionalFormatting sqref="F17">
    <cfRule type="duplicateValues" dxfId="149" priority="26"/>
  </conditionalFormatting>
  <conditionalFormatting sqref="F18">
    <cfRule type="duplicateValues" dxfId="148" priority="18"/>
    <cfRule type="duplicateValues" dxfId="147" priority="19"/>
  </conditionalFormatting>
  <conditionalFormatting sqref="F20">
    <cfRule type="duplicateValues" dxfId="146" priority="10"/>
    <cfRule type="duplicateValues" dxfId="145" priority="11"/>
  </conditionalFormatting>
  <conditionalFormatting sqref="F22">
    <cfRule type="duplicateValues" dxfId="144" priority="33"/>
  </conditionalFormatting>
  <conditionalFormatting sqref="F23">
    <cfRule type="duplicateValues" dxfId="143" priority="32"/>
  </conditionalFormatting>
  <conditionalFormatting sqref="F27">
    <cfRule type="duplicateValues" dxfId="142" priority="31"/>
  </conditionalFormatting>
  <conditionalFormatting sqref="J16:J17">
    <cfRule type="containsText" dxfId="141" priority="29" operator="containsText" text="Night">
      <formula>NOT(ISERROR(SEARCH("Night",J16)))</formula>
    </cfRule>
    <cfRule type="containsText" dxfId="140" priority="30" operator="containsText" text="Day">
      <formula>NOT(ISERROR(SEARCH("Day",J16)))</formula>
    </cfRule>
  </conditionalFormatting>
  <dataValidations count="2">
    <dataValidation type="list" allowBlank="1" showInputMessage="1" showErrorMessage="1" sqref="J16:J17" xr:uid="{4CF80A7D-8F61-4BFB-96FF-58380F51D027}">
      <formula1>"Days, Nights,"</formula1>
    </dataValidation>
    <dataValidation type="list" allowBlank="1" showInputMessage="1" showErrorMessage="1" sqref="I1:I18 I20:I1048576" xr:uid="{51E0FB80-1C1A-445D-9ACA-145FF64E4788}">
      <formula1>"XS, S, M, L, XL, XXL, XXXL, XXXXL, "</formula1>
    </dataValidation>
  </dataValidations>
  <pageMargins left="0.7" right="0.7" top="0.75" bottom="0.75" header="0.3" footer="0.3"/>
  <legacy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E48D-77B2-4888-831D-8D7C729C8E2E}">
  <dimension ref="A1:S28"/>
  <sheetViews>
    <sheetView workbookViewId="0">
      <selection activeCell="E18" activeCellId="1" sqref="F6 E18"/>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10.7265625" style="213" customWidth="1"/>
    <col min="10" max="10" width="40.1796875" style="213" customWidth="1"/>
    <col min="11" max="11" width="83.7265625" style="213" bestFit="1" customWidth="1"/>
    <col min="12" max="12" width="12.54296875" style="213" bestFit="1" customWidth="1"/>
    <col min="13" max="16384" width="9.1796875" style="213"/>
  </cols>
  <sheetData>
    <row r="1" spans="1:19">
      <c r="A1" s="349" t="s">
        <v>3757</v>
      </c>
      <c r="B1" s="243" t="s">
        <v>3756</v>
      </c>
      <c r="C1" s="243" t="s">
        <v>3754</v>
      </c>
      <c r="D1" s="243" t="s">
        <v>3755</v>
      </c>
      <c r="E1" s="349" t="s">
        <v>3758</v>
      </c>
      <c r="F1" s="349" t="s">
        <v>923</v>
      </c>
      <c r="G1" s="354" t="s">
        <v>190</v>
      </c>
      <c r="H1" s="349" t="s">
        <v>497</v>
      </c>
      <c r="I1" s="349" t="s">
        <v>3759</v>
      </c>
      <c r="J1" s="243" t="s">
        <v>3760</v>
      </c>
      <c r="K1" s="243" t="s">
        <v>3761</v>
      </c>
      <c r="L1" s="243" t="s">
        <v>3762</v>
      </c>
      <c r="M1" s="244" t="s">
        <v>450</v>
      </c>
      <c r="N1" s="244" t="s">
        <v>3763</v>
      </c>
      <c r="O1" s="244" t="s">
        <v>3764</v>
      </c>
      <c r="P1" s="244" t="s">
        <v>3765</v>
      </c>
      <c r="Q1" s="244" t="s">
        <v>3766</v>
      </c>
      <c r="R1" s="245" t="s">
        <v>3767</v>
      </c>
      <c r="S1" s="245" t="s">
        <v>3768</v>
      </c>
    </row>
    <row r="2" spans="1:19">
      <c r="A2" s="213" t="s">
        <v>4593</v>
      </c>
      <c r="B2" s="213" t="s">
        <v>4594</v>
      </c>
      <c r="C2" s="213" t="s">
        <v>4595</v>
      </c>
      <c r="D2" s="213" t="s">
        <v>110</v>
      </c>
      <c r="E2" s="394" t="s">
        <v>3099</v>
      </c>
      <c r="F2" s="423">
        <v>203107944</v>
      </c>
      <c r="G2" s="173">
        <v>9375737564</v>
      </c>
      <c r="H2" s="235" t="s">
        <v>538</v>
      </c>
      <c r="I2" s="235" t="s">
        <v>3774</v>
      </c>
      <c r="J2" s="213" t="s">
        <v>3825</v>
      </c>
      <c r="K2" s="213" t="s">
        <v>3776</v>
      </c>
      <c r="L2" s="213" t="s">
        <v>4596</v>
      </c>
    </row>
    <row r="3" spans="1:19">
      <c r="A3" s="213" t="s">
        <v>4597</v>
      </c>
      <c r="B3" s="213" t="s">
        <v>4598</v>
      </c>
      <c r="C3" s="213" t="s">
        <v>4599</v>
      </c>
      <c r="D3" s="213" t="s">
        <v>98</v>
      </c>
      <c r="E3" s="394" t="s">
        <v>4600</v>
      </c>
      <c r="F3" s="414">
        <v>187032504</v>
      </c>
      <c r="G3" s="145" t="s">
        <v>4601</v>
      </c>
      <c r="H3" s="321" t="s">
        <v>3200</v>
      </c>
      <c r="I3" s="255" t="s">
        <v>3813</v>
      </c>
      <c r="J3" s="213" t="s">
        <v>3825</v>
      </c>
      <c r="K3" s="213" t="s">
        <v>3808</v>
      </c>
      <c r="L3" s="406" t="s">
        <v>4602</v>
      </c>
    </row>
    <row r="4" spans="1:19">
      <c r="A4" s="213" t="s">
        <v>4603</v>
      </c>
      <c r="B4" s="213" t="s">
        <v>4604</v>
      </c>
      <c r="C4" s="213" t="s">
        <v>4605</v>
      </c>
      <c r="D4" s="213" t="s">
        <v>95</v>
      </c>
      <c r="E4" s="394" t="s">
        <v>3045</v>
      </c>
      <c r="F4" s="422">
        <v>121211456</v>
      </c>
      <c r="G4" s="153" t="s">
        <v>3046</v>
      </c>
      <c r="H4" s="260" t="s">
        <v>2083</v>
      </c>
      <c r="I4" s="255" t="s">
        <v>3774</v>
      </c>
      <c r="J4" s="213" t="s">
        <v>3831</v>
      </c>
      <c r="K4" s="213" t="s">
        <v>3800</v>
      </c>
      <c r="L4" s="213" t="s">
        <v>4606</v>
      </c>
    </row>
    <row r="5" spans="1:19">
      <c r="A5" s="213" t="s">
        <v>4607</v>
      </c>
      <c r="B5" s="213" t="s">
        <v>4608</v>
      </c>
      <c r="C5" s="213" t="s">
        <v>4609</v>
      </c>
      <c r="D5" s="213" t="s">
        <v>4610</v>
      </c>
      <c r="E5" s="385" t="s">
        <v>4611</v>
      </c>
      <c r="F5" s="412">
        <v>181401512</v>
      </c>
      <c r="G5" s="186">
        <v>3855630085</v>
      </c>
      <c r="H5" s="321" t="s">
        <v>516</v>
      </c>
      <c r="I5" s="255" t="s">
        <v>3774</v>
      </c>
      <c r="J5" s="213" t="s">
        <v>3814</v>
      </c>
      <c r="K5" s="213" t="s">
        <v>3794</v>
      </c>
      <c r="L5" s="213" t="s">
        <v>4612</v>
      </c>
    </row>
    <row r="6" spans="1:19">
      <c r="A6" s="213" t="s">
        <v>4613</v>
      </c>
      <c r="B6" s="213" t="s">
        <v>4614</v>
      </c>
      <c r="C6" s="213" t="s">
        <v>4615</v>
      </c>
      <c r="D6" s="213" t="s">
        <v>4414</v>
      </c>
      <c r="E6" s="384" t="s">
        <v>4616</v>
      </c>
      <c r="F6" s="410">
        <v>218899818</v>
      </c>
      <c r="G6" s="260">
        <v>3855474822</v>
      </c>
      <c r="H6" s="260" t="s">
        <v>516</v>
      </c>
      <c r="I6" s="255" t="s">
        <v>3919</v>
      </c>
      <c r="J6" s="213" t="s">
        <v>3814</v>
      </c>
      <c r="K6" s="213" t="s">
        <v>3808</v>
      </c>
      <c r="L6" s="213" t="s">
        <v>4617</v>
      </c>
    </row>
    <row r="7" spans="1:19">
      <c r="A7" s="213" t="s">
        <v>4618</v>
      </c>
      <c r="B7" s="213" t="s">
        <v>4619</v>
      </c>
      <c r="C7" s="213" t="s">
        <v>4620</v>
      </c>
      <c r="D7" s="213" t="s">
        <v>4414</v>
      </c>
      <c r="E7" s="384" t="s">
        <v>3048</v>
      </c>
      <c r="F7" s="410">
        <v>121211082</v>
      </c>
      <c r="G7" s="260">
        <v>8016713944</v>
      </c>
      <c r="H7" s="260" t="s">
        <v>2083</v>
      </c>
      <c r="I7" s="255" t="s">
        <v>3813</v>
      </c>
      <c r="J7" s="213" t="s">
        <v>3814</v>
      </c>
      <c r="K7" s="213" t="s">
        <v>3808</v>
      </c>
      <c r="L7" s="213" t="s">
        <v>4621</v>
      </c>
    </row>
    <row r="8" spans="1:19">
      <c r="A8" s="213" t="s">
        <v>4622</v>
      </c>
      <c r="B8" s="213" t="s">
        <v>4623</v>
      </c>
      <c r="C8" s="213" t="s">
        <v>4624</v>
      </c>
      <c r="D8" s="213" t="s">
        <v>4414</v>
      </c>
      <c r="E8" s="415" t="s">
        <v>1875</v>
      </c>
      <c r="F8" s="412">
        <v>198514018</v>
      </c>
      <c r="G8" s="241">
        <v>3855849513</v>
      </c>
      <c r="H8" s="264" t="s">
        <v>516</v>
      </c>
      <c r="I8" s="285" t="s">
        <v>3774</v>
      </c>
      <c r="J8" s="213" t="s">
        <v>3814</v>
      </c>
      <c r="K8" s="213" t="s">
        <v>3808</v>
      </c>
      <c r="L8" s="213" t="s">
        <v>4625</v>
      </c>
    </row>
    <row r="9" spans="1:19">
      <c r="A9" s="213" t="s">
        <v>4626</v>
      </c>
      <c r="B9" s="213" t="s">
        <v>4627</v>
      </c>
      <c r="C9" s="213" t="s">
        <v>4628</v>
      </c>
      <c r="D9" s="213" t="s">
        <v>4414</v>
      </c>
      <c r="E9" s="416" t="s">
        <v>4629</v>
      </c>
      <c r="F9" s="422">
        <v>176567281</v>
      </c>
      <c r="G9" s="153">
        <v>3854842488</v>
      </c>
      <c r="H9" s="260" t="s">
        <v>516</v>
      </c>
      <c r="I9" s="255" t="s">
        <v>3830</v>
      </c>
      <c r="J9" s="213" t="s">
        <v>3814</v>
      </c>
      <c r="K9" s="213" t="s">
        <v>3808</v>
      </c>
      <c r="L9" s="213" t="s">
        <v>4630</v>
      </c>
    </row>
    <row r="10" spans="1:19" ht="17.25" customHeight="1">
      <c r="A10" s="213" t="s">
        <v>4631</v>
      </c>
      <c r="B10" s="213" t="s">
        <v>4632</v>
      </c>
      <c r="C10" s="213" t="s">
        <v>4633</v>
      </c>
      <c r="D10" s="213" t="s">
        <v>4414</v>
      </c>
      <c r="E10" s="385" t="s">
        <v>2815</v>
      </c>
      <c r="F10" s="412">
        <v>199219797</v>
      </c>
      <c r="G10" s="186">
        <v>8016349048</v>
      </c>
      <c r="H10" s="260" t="s">
        <v>510</v>
      </c>
      <c r="I10" s="255" t="s">
        <v>3919</v>
      </c>
      <c r="J10" s="213" t="s">
        <v>3814</v>
      </c>
      <c r="K10" s="213" t="s">
        <v>3808</v>
      </c>
      <c r="L10" s="213" t="s">
        <v>4634</v>
      </c>
    </row>
    <row r="11" spans="1:19">
      <c r="A11" s="213" t="s">
        <v>4635</v>
      </c>
      <c r="B11" s="213" t="s">
        <v>4636</v>
      </c>
      <c r="C11" s="213" t="s">
        <v>4637</v>
      </c>
      <c r="D11" s="213" t="s">
        <v>4221</v>
      </c>
      <c r="E11" s="385" t="s">
        <v>3050</v>
      </c>
      <c r="F11" s="412">
        <v>173080631</v>
      </c>
      <c r="G11" s="186">
        <v>3855623691</v>
      </c>
      <c r="H11" s="260" t="s">
        <v>516</v>
      </c>
      <c r="I11" s="255" t="s">
        <v>3968</v>
      </c>
      <c r="J11" s="213" t="s">
        <v>3814</v>
      </c>
      <c r="K11" s="213" t="s">
        <v>3808</v>
      </c>
      <c r="L11" s="213" t="s">
        <v>4638</v>
      </c>
    </row>
    <row r="12" spans="1:19">
      <c r="A12" s="213" t="s">
        <v>4639</v>
      </c>
      <c r="B12" s="213" t="s">
        <v>4640</v>
      </c>
      <c r="C12" s="213" t="s">
        <v>4641</v>
      </c>
      <c r="D12" s="213" t="s">
        <v>80</v>
      </c>
      <c r="E12" s="384" t="s">
        <v>4642</v>
      </c>
      <c r="F12" s="411">
        <v>177706983</v>
      </c>
      <c r="G12" s="241" t="s">
        <v>2540</v>
      </c>
      <c r="H12" s="241" t="s">
        <v>521</v>
      </c>
      <c r="I12" s="276" t="s">
        <v>3774</v>
      </c>
      <c r="J12" s="213" t="s">
        <v>3831</v>
      </c>
      <c r="K12" s="213" t="s">
        <v>3794</v>
      </c>
      <c r="L12" s="213" t="s">
        <v>4643</v>
      </c>
    </row>
    <row r="13" spans="1:19">
      <c r="B13" s="213" t="s">
        <v>4560</v>
      </c>
      <c r="C13" s="213" t="s">
        <v>4561</v>
      </c>
      <c r="D13" s="213" t="s">
        <v>86</v>
      </c>
      <c r="E13" s="299" t="s">
        <v>3162</v>
      </c>
      <c r="F13" s="260">
        <v>152758106</v>
      </c>
      <c r="G13" s="260">
        <v>6129980796</v>
      </c>
      <c r="H13" s="260" t="s">
        <v>521</v>
      </c>
      <c r="I13" s="255"/>
      <c r="J13" s="213" t="s">
        <v>3814</v>
      </c>
      <c r="K13" s="213" t="s">
        <v>3794</v>
      </c>
      <c r="L13" s="213" t="s">
        <v>4644</v>
      </c>
    </row>
    <row r="14" spans="1:19" ht="15" customHeight="1">
      <c r="A14" s="213" t="s">
        <v>4645</v>
      </c>
      <c r="B14" s="213" t="s">
        <v>4646</v>
      </c>
      <c r="C14" s="213" t="s">
        <v>4647</v>
      </c>
      <c r="D14" s="213" t="s">
        <v>95</v>
      </c>
      <c r="E14" s="385" t="s">
        <v>3208</v>
      </c>
      <c r="F14" s="410">
        <v>218263391</v>
      </c>
      <c r="G14" s="186">
        <v>8014046579</v>
      </c>
      <c r="H14" s="260" t="s">
        <v>510</v>
      </c>
      <c r="I14" s="255" t="s">
        <v>3919</v>
      </c>
      <c r="J14" s="213" t="s">
        <v>3831</v>
      </c>
      <c r="K14" s="213" t="s">
        <v>3800</v>
      </c>
      <c r="L14" s="213" t="s">
        <v>4648</v>
      </c>
    </row>
    <row r="15" spans="1:19">
      <c r="A15" s="213" t="s">
        <v>4649</v>
      </c>
      <c r="B15" s="213" t="s">
        <v>4650</v>
      </c>
      <c r="C15" s="213" t="s">
        <v>4651</v>
      </c>
      <c r="D15" s="213" t="s">
        <v>4258</v>
      </c>
      <c r="E15" s="384" t="s">
        <v>2891</v>
      </c>
      <c r="F15" s="412">
        <v>173080626</v>
      </c>
      <c r="G15" s="277">
        <v>3854574485</v>
      </c>
      <c r="H15" s="260" t="s">
        <v>516</v>
      </c>
      <c r="I15" s="255" t="s">
        <v>3813</v>
      </c>
      <c r="J15" s="213" t="s">
        <v>3831</v>
      </c>
      <c r="K15" s="213" t="s">
        <v>3808</v>
      </c>
      <c r="L15" s="213" t="s">
        <v>4652</v>
      </c>
    </row>
    <row r="16" spans="1:19">
      <c r="A16" s="213" t="s">
        <v>4653</v>
      </c>
      <c r="B16" s="213" t="s">
        <v>4654</v>
      </c>
      <c r="C16" s="213" t="s">
        <v>4655</v>
      </c>
      <c r="D16" s="213" t="s">
        <v>107</v>
      </c>
      <c r="E16" s="394" t="s">
        <v>3185</v>
      </c>
      <c r="F16" s="414">
        <v>199455503</v>
      </c>
      <c r="G16" s="146">
        <v>3854578750</v>
      </c>
      <c r="H16" s="260" t="s">
        <v>516</v>
      </c>
      <c r="I16" s="260" t="s">
        <v>3830</v>
      </c>
      <c r="J16" s="260" t="s">
        <v>3814</v>
      </c>
      <c r="K16" s="213" t="s">
        <v>3800</v>
      </c>
      <c r="L16" s="213" t="s">
        <v>4656</v>
      </c>
    </row>
    <row r="17" spans="1:12">
      <c r="A17" s="238" t="s">
        <v>4657</v>
      </c>
      <c r="B17" s="213" t="s">
        <v>4658</v>
      </c>
      <c r="C17" s="213" t="s">
        <v>4659</v>
      </c>
      <c r="D17" s="213" t="s">
        <v>110</v>
      </c>
      <c r="E17" s="385" t="s">
        <v>3049</v>
      </c>
      <c r="F17" s="412">
        <v>155429099</v>
      </c>
      <c r="G17" s="186">
        <v>3855733962</v>
      </c>
      <c r="H17" s="260" t="s">
        <v>516</v>
      </c>
      <c r="I17" s="260" t="s">
        <v>3774</v>
      </c>
      <c r="J17" s="260" t="s">
        <v>3825</v>
      </c>
      <c r="K17" s="213" t="s">
        <v>3776</v>
      </c>
      <c r="L17" s="213" t="s">
        <v>4660</v>
      </c>
    </row>
    <row r="18" spans="1:12">
      <c r="A18" s="213" t="s">
        <v>4661</v>
      </c>
      <c r="B18" s="213" t="s">
        <v>4662</v>
      </c>
      <c r="C18" s="213" t="s">
        <v>4663</v>
      </c>
      <c r="D18" s="213" t="s">
        <v>119</v>
      </c>
      <c r="E18" s="394" t="s">
        <v>3067</v>
      </c>
      <c r="F18" s="422">
        <v>217981646</v>
      </c>
      <c r="G18" s="153">
        <v>8329102422</v>
      </c>
      <c r="H18" s="260" t="s">
        <v>516</v>
      </c>
      <c r="I18" s="255" t="s">
        <v>3774</v>
      </c>
      <c r="J18" s="213" t="s">
        <v>3814</v>
      </c>
      <c r="K18" s="213" t="s">
        <v>3800</v>
      </c>
      <c r="L18" s="213" t="s">
        <v>4664</v>
      </c>
    </row>
    <row r="19" spans="1:12">
      <c r="A19" s="213" t="s">
        <v>1765</v>
      </c>
      <c r="B19" s="213" t="s">
        <v>4665</v>
      </c>
      <c r="C19" s="213" t="s">
        <v>4666</v>
      </c>
      <c r="D19" s="213" t="s">
        <v>4342</v>
      </c>
      <c r="E19" s="356" t="s">
        <v>3136</v>
      </c>
      <c r="F19" s="186">
        <v>218231322</v>
      </c>
      <c r="G19" s="186">
        <v>3856303955</v>
      </c>
      <c r="H19" s="260" t="s">
        <v>516</v>
      </c>
      <c r="J19" s="213" t="s">
        <v>3825</v>
      </c>
      <c r="K19" s="213" t="s">
        <v>3794</v>
      </c>
      <c r="L19" s="213" t="s">
        <v>4667</v>
      </c>
    </row>
    <row r="20" spans="1:12" ht="20">
      <c r="E20" s="186"/>
      <c r="F20" s="186"/>
      <c r="G20" s="47"/>
      <c r="H20" s="260"/>
      <c r="I20" s="255"/>
    </row>
    <row r="21" spans="1:12" ht="15" customHeight="1">
      <c r="B21" s="216"/>
      <c r="E21" s="236"/>
      <c r="F21" s="236"/>
      <c r="G21" s="236"/>
    </row>
    <row r="22" spans="1:12">
      <c r="B22" s="216"/>
      <c r="E22" s="216"/>
      <c r="F22" s="216"/>
      <c r="G22" s="216"/>
    </row>
    <row r="27" spans="1:12">
      <c r="E27" s="216"/>
      <c r="F27" s="216"/>
      <c r="G27" s="216"/>
    </row>
    <row r="28" spans="1:12">
      <c r="K28" s="247"/>
    </row>
  </sheetData>
  <conditionalFormatting sqref="F3">
    <cfRule type="duplicateValues" dxfId="139" priority="19"/>
    <cfRule type="duplicateValues" dxfId="138" priority="20"/>
  </conditionalFormatting>
  <conditionalFormatting sqref="F4">
    <cfRule type="duplicateValues" dxfId="137" priority="25"/>
    <cfRule type="duplicateValues" dxfId="136" priority="26"/>
  </conditionalFormatting>
  <conditionalFormatting sqref="F5">
    <cfRule type="duplicateValues" dxfId="135" priority="15"/>
    <cfRule type="duplicateValues" dxfId="134" priority="16"/>
  </conditionalFormatting>
  <conditionalFormatting sqref="F9">
    <cfRule type="duplicateValues" dxfId="133" priority="8"/>
    <cfRule type="duplicateValues" dxfId="132" priority="9"/>
  </conditionalFormatting>
  <conditionalFormatting sqref="F10">
    <cfRule type="duplicateValues" dxfId="131" priority="10"/>
  </conditionalFormatting>
  <conditionalFormatting sqref="F11">
    <cfRule type="duplicateValues" dxfId="130" priority="5"/>
    <cfRule type="duplicateValues" dxfId="129" priority="6"/>
  </conditionalFormatting>
  <conditionalFormatting sqref="F15">
    <cfRule type="duplicateValues" dxfId="128" priority="7"/>
  </conditionalFormatting>
  <conditionalFormatting sqref="F16">
    <cfRule type="duplicateValues" dxfId="127" priority="13"/>
    <cfRule type="duplicateValues" dxfId="126" priority="14"/>
  </conditionalFormatting>
  <conditionalFormatting sqref="F17">
    <cfRule type="duplicateValues" dxfId="125" priority="22"/>
  </conditionalFormatting>
  <conditionalFormatting sqref="F18">
    <cfRule type="duplicateValues" dxfId="124" priority="11"/>
    <cfRule type="duplicateValues" dxfId="123" priority="12"/>
  </conditionalFormatting>
  <conditionalFormatting sqref="F19">
    <cfRule type="duplicateValues" dxfId="122" priority="1"/>
    <cfRule type="duplicateValues" dxfId="121" priority="2"/>
  </conditionalFormatting>
  <conditionalFormatting sqref="F20">
    <cfRule type="duplicateValues" dxfId="120" priority="3"/>
    <cfRule type="duplicateValues" dxfId="119" priority="4"/>
  </conditionalFormatting>
  <conditionalFormatting sqref="F22">
    <cfRule type="duplicateValues" dxfId="118" priority="36"/>
  </conditionalFormatting>
  <conditionalFormatting sqref="F23">
    <cfRule type="duplicateValues" dxfId="117" priority="35"/>
  </conditionalFormatting>
  <conditionalFormatting sqref="F27">
    <cfRule type="duplicateValues" dxfId="116" priority="34"/>
  </conditionalFormatting>
  <conditionalFormatting sqref="J16:J17">
    <cfRule type="containsText" dxfId="115" priority="28" operator="containsText" text="Night">
      <formula>NOT(ISERROR(SEARCH("Night",J16)))</formula>
    </cfRule>
    <cfRule type="containsText" dxfId="114" priority="29" operator="containsText" text="Day">
      <formula>NOT(ISERROR(SEARCH("Day",J16)))</formula>
    </cfRule>
  </conditionalFormatting>
  <dataValidations count="2">
    <dataValidation type="list" allowBlank="1" showInputMessage="1" showErrorMessage="1" sqref="J16:J17" xr:uid="{02055998-12C9-4323-AC0F-B2209482C98F}">
      <formula1>"Days, Nights,"</formula1>
    </dataValidation>
    <dataValidation type="list" allowBlank="1" showInputMessage="1" showErrorMessage="1" sqref="I1:I18 I20:I1048576" xr:uid="{221BC77D-7438-41F3-A220-A0401C112AB3}">
      <formula1>"XS, S, M, L, XL, XXL, XXXL, XXXXL, "</formula1>
    </dataValidation>
  </dataValidations>
  <pageMargins left="0.7" right="0.7" top="0.75" bottom="0.75" header="0.3" footer="0.3"/>
  <legacy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FAE4-FB80-42AF-A828-D7411375383E}">
  <dimension ref="A1:R28"/>
  <sheetViews>
    <sheetView workbookViewId="0">
      <selection activeCell="A15" sqref="A15:XFD15"/>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hidden="1" customWidth="1"/>
    <col min="8" max="8" width="9.1796875" style="213" hidden="1" customWidth="1"/>
    <col min="9" max="9" width="40.1796875" style="213" customWidth="1"/>
    <col min="10" max="10" width="83.7265625" style="213" bestFit="1" customWidth="1"/>
    <col min="11" max="11" width="12.54296875" style="213" bestFit="1" customWidth="1"/>
    <col min="12" max="16384" width="9.1796875" style="213"/>
  </cols>
  <sheetData>
    <row r="1" spans="1:18">
      <c r="A1" s="349" t="s">
        <v>3757</v>
      </c>
      <c r="B1" s="243" t="s">
        <v>3756</v>
      </c>
      <c r="C1" s="243" t="s">
        <v>3754</v>
      </c>
      <c r="D1" s="243" t="s">
        <v>3755</v>
      </c>
      <c r="E1" s="349" t="s">
        <v>3758</v>
      </c>
      <c r="F1" s="349" t="s">
        <v>923</v>
      </c>
      <c r="G1" s="354" t="s">
        <v>190</v>
      </c>
      <c r="H1" s="349" t="s">
        <v>497</v>
      </c>
      <c r="I1" s="243" t="s">
        <v>3760</v>
      </c>
      <c r="J1" s="243" t="s">
        <v>3761</v>
      </c>
      <c r="K1" s="243" t="s">
        <v>3762</v>
      </c>
      <c r="L1" s="244" t="s">
        <v>450</v>
      </c>
      <c r="M1" s="244" t="s">
        <v>3763</v>
      </c>
      <c r="N1" s="244" t="s">
        <v>3764</v>
      </c>
      <c r="O1" s="244" t="s">
        <v>3765</v>
      </c>
      <c r="P1" s="244" t="s">
        <v>3766</v>
      </c>
      <c r="Q1" s="245" t="s">
        <v>3767</v>
      </c>
      <c r="R1" s="245" t="s">
        <v>3768</v>
      </c>
    </row>
    <row r="2" spans="1:18">
      <c r="A2" s="213" t="s">
        <v>4668</v>
      </c>
      <c r="B2" s="213" t="s">
        <v>4669</v>
      </c>
      <c r="C2" s="213" t="s">
        <v>4670</v>
      </c>
      <c r="D2" s="213" t="s">
        <v>119</v>
      </c>
      <c r="E2" s="394" t="s">
        <v>3203</v>
      </c>
      <c r="F2" s="407">
        <v>189815988</v>
      </c>
      <c r="G2" s="145" t="s">
        <v>4671</v>
      </c>
      <c r="H2" s="235" t="s">
        <v>2083</v>
      </c>
      <c r="I2" s="213" t="s">
        <v>3814</v>
      </c>
      <c r="J2" s="213" t="s">
        <v>3800</v>
      </c>
      <c r="K2" s="213" t="s">
        <v>4672</v>
      </c>
    </row>
    <row r="3" spans="1:18">
      <c r="A3" s="213" t="s">
        <v>4673</v>
      </c>
      <c r="B3" s="213" t="s">
        <v>4674</v>
      </c>
      <c r="C3" s="213" t="s">
        <v>4675</v>
      </c>
      <c r="D3" s="213" t="s">
        <v>4342</v>
      </c>
      <c r="E3" s="394" t="s">
        <v>3153</v>
      </c>
      <c r="F3" s="414">
        <v>218487075</v>
      </c>
      <c r="G3" s="145">
        <v>3473688551</v>
      </c>
      <c r="H3" s="321" t="s">
        <v>516</v>
      </c>
      <c r="I3" s="213" t="s">
        <v>3825</v>
      </c>
      <c r="J3" s="213" t="s">
        <v>3794</v>
      </c>
      <c r="K3" s="213" t="s">
        <v>4676</v>
      </c>
    </row>
    <row r="4" spans="1:18">
      <c r="A4" s="213" t="s">
        <v>4677</v>
      </c>
      <c r="B4" s="213" t="s">
        <v>4678</v>
      </c>
      <c r="C4" s="213" t="s">
        <v>4679</v>
      </c>
      <c r="D4" s="213" t="s">
        <v>86</v>
      </c>
      <c r="E4" s="386" t="s">
        <v>3129</v>
      </c>
      <c r="F4" s="413">
        <v>115255112</v>
      </c>
      <c r="G4" s="150">
        <v>8013019019</v>
      </c>
      <c r="H4" s="260" t="s">
        <v>516</v>
      </c>
      <c r="I4" s="213" t="s">
        <v>3814</v>
      </c>
      <c r="J4" s="213" t="s">
        <v>3794</v>
      </c>
      <c r="K4" s="213" t="s">
        <v>4680</v>
      </c>
    </row>
    <row r="5" spans="1:18">
      <c r="A5" s="213" t="s">
        <v>4681</v>
      </c>
      <c r="B5" s="213" t="s">
        <v>4682</v>
      </c>
      <c r="C5" s="213" t="s">
        <v>4683</v>
      </c>
      <c r="D5" s="213" t="s">
        <v>4684</v>
      </c>
      <c r="E5" s="384" t="s">
        <v>4685</v>
      </c>
      <c r="F5" s="410">
        <v>182117080</v>
      </c>
      <c r="G5" s="260">
        <v>8015146668</v>
      </c>
      <c r="H5" s="260" t="s">
        <v>516</v>
      </c>
      <c r="I5" s="213" t="s">
        <v>3814</v>
      </c>
      <c r="J5" s="213" t="s">
        <v>3808</v>
      </c>
      <c r="K5" s="213" t="s">
        <v>4686</v>
      </c>
    </row>
    <row r="6" spans="1:18">
      <c r="A6" s="213" t="s">
        <v>4687</v>
      </c>
      <c r="B6" s="213" t="s">
        <v>4688</v>
      </c>
      <c r="C6" s="213" t="s">
        <v>4689</v>
      </c>
      <c r="D6" s="213" t="s">
        <v>4414</v>
      </c>
      <c r="E6" s="384" t="s">
        <v>3092</v>
      </c>
      <c r="F6" s="410">
        <v>199617050</v>
      </c>
      <c r="G6" s="260">
        <v>3854509224</v>
      </c>
      <c r="H6" s="260" t="s">
        <v>521</v>
      </c>
      <c r="I6" s="213" t="s">
        <v>3814</v>
      </c>
      <c r="J6" s="213" t="s">
        <v>3808</v>
      </c>
      <c r="K6" s="213" t="s">
        <v>4690</v>
      </c>
    </row>
    <row r="7" spans="1:18">
      <c r="B7" s="213" t="s">
        <v>4556</v>
      </c>
      <c r="C7" s="213" t="s">
        <v>4557</v>
      </c>
      <c r="D7" s="213" t="s">
        <v>4414</v>
      </c>
      <c r="E7" s="299" t="s">
        <v>2942</v>
      </c>
      <c r="F7" s="260">
        <v>216591532</v>
      </c>
      <c r="G7" s="260">
        <v>3857750080</v>
      </c>
      <c r="H7" s="260" t="s">
        <v>536</v>
      </c>
      <c r="I7" s="213" t="s">
        <v>3814</v>
      </c>
      <c r="J7" s="213" t="s">
        <v>3808</v>
      </c>
      <c r="K7" s="213" t="s">
        <v>4691</v>
      </c>
    </row>
    <row r="8" spans="1:18" ht="20">
      <c r="A8" s="213" t="s">
        <v>3209</v>
      </c>
      <c r="B8" s="213" t="s">
        <v>4692</v>
      </c>
      <c r="C8" s="213" t="s">
        <v>4693</v>
      </c>
      <c r="D8" s="213" t="s">
        <v>4591</v>
      </c>
      <c r="E8" s="394" t="s">
        <v>3210</v>
      </c>
      <c r="F8" s="414">
        <v>219012962</v>
      </c>
      <c r="G8" s="157">
        <v>3852965337</v>
      </c>
      <c r="H8" s="260" t="s">
        <v>505</v>
      </c>
      <c r="I8" s="213" t="s">
        <v>3834</v>
      </c>
      <c r="J8" s="213" t="s">
        <v>3794</v>
      </c>
      <c r="K8" s="213" t="s">
        <v>4694</v>
      </c>
    </row>
    <row r="9" spans="1:18">
      <c r="A9" s="213" t="s">
        <v>3112</v>
      </c>
      <c r="B9" s="213" t="s">
        <v>4695</v>
      </c>
      <c r="C9" s="213" t="s">
        <v>4696</v>
      </c>
      <c r="D9" s="213" t="s">
        <v>80</v>
      </c>
      <c r="E9" s="384" t="s">
        <v>3113</v>
      </c>
      <c r="F9" s="410">
        <v>218483852</v>
      </c>
      <c r="G9" s="260">
        <v>8017931715</v>
      </c>
      <c r="H9" s="260" t="s">
        <v>536</v>
      </c>
      <c r="I9" s="213" t="s">
        <v>3831</v>
      </c>
      <c r="J9" s="213" t="s">
        <v>3794</v>
      </c>
      <c r="K9" s="213" t="s">
        <v>4697</v>
      </c>
    </row>
    <row r="10" spans="1:18" ht="17.25" customHeight="1">
      <c r="A10" s="213" t="s">
        <v>4698</v>
      </c>
      <c r="B10" s="213" t="s">
        <v>4699</v>
      </c>
      <c r="C10" s="213" t="s">
        <v>4700</v>
      </c>
      <c r="D10" s="213" t="s">
        <v>4342</v>
      </c>
      <c r="E10" s="394" t="s">
        <v>3217</v>
      </c>
      <c r="F10" s="414">
        <v>164355124</v>
      </c>
      <c r="G10" s="145">
        <v>3855021965</v>
      </c>
      <c r="H10" s="260" t="s">
        <v>516</v>
      </c>
      <c r="I10" s="213" t="s">
        <v>3825</v>
      </c>
      <c r="J10" s="213" t="s">
        <v>3794</v>
      </c>
      <c r="K10" s="213" t="s">
        <v>4701</v>
      </c>
    </row>
    <row r="11" spans="1:18">
      <c r="A11" s="213" t="s">
        <v>4702</v>
      </c>
      <c r="B11" s="213" t="s">
        <v>4703</v>
      </c>
      <c r="C11" s="213" t="s">
        <v>4704</v>
      </c>
      <c r="D11" s="213" t="s">
        <v>4342</v>
      </c>
      <c r="E11" s="385" t="s">
        <v>2733</v>
      </c>
      <c r="F11" s="412">
        <v>215434837</v>
      </c>
      <c r="G11" s="186">
        <v>8015145115</v>
      </c>
      <c r="H11" s="255" t="s">
        <v>510</v>
      </c>
      <c r="I11" s="213" t="s">
        <v>3825</v>
      </c>
      <c r="J11" s="213" t="s">
        <v>3794</v>
      </c>
      <c r="K11" s="213" t="s">
        <v>4705</v>
      </c>
    </row>
    <row r="12" spans="1:18">
      <c r="A12" s="213" t="s">
        <v>4706</v>
      </c>
      <c r="B12" s="213" t="s">
        <v>4707</v>
      </c>
      <c r="C12" s="213" t="s">
        <v>4708</v>
      </c>
      <c r="D12" s="213" t="s">
        <v>4342</v>
      </c>
      <c r="E12" s="384" t="s">
        <v>3118</v>
      </c>
      <c r="F12" s="410">
        <v>215492572</v>
      </c>
      <c r="G12" s="260">
        <v>5167890748</v>
      </c>
      <c r="H12" s="395" t="s">
        <v>510</v>
      </c>
      <c r="I12" s="213" t="s">
        <v>3825</v>
      </c>
      <c r="J12" s="213" t="s">
        <v>3794</v>
      </c>
      <c r="K12" s="213" t="s">
        <v>4709</v>
      </c>
    </row>
    <row r="13" spans="1:18">
      <c r="A13" s="213" t="s">
        <v>1688</v>
      </c>
      <c r="B13" s="213" t="s">
        <v>4710</v>
      </c>
      <c r="C13" s="213" t="s">
        <v>4711</v>
      </c>
      <c r="D13" s="213" t="s">
        <v>80</v>
      </c>
      <c r="E13" s="385" t="s">
        <v>1689</v>
      </c>
      <c r="F13" s="412">
        <v>183224497</v>
      </c>
      <c r="G13" s="186">
        <v>4059169173</v>
      </c>
      <c r="H13" s="255" t="s">
        <v>516</v>
      </c>
      <c r="I13" s="213" t="s">
        <v>3831</v>
      </c>
      <c r="J13" s="213" t="s">
        <v>3794</v>
      </c>
      <c r="K13" s="213" t="s">
        <v>4712</v>
      </c>
    </row>
    <row r="14" spans="1:18" ht="15" customHeight="1">
      <c r="A14" s="213" t="s">
        <v>4713</v>
      </c>
      <c r="B14" s="213" t="s">
        <v>4714</v>
      </c>
      <c r="C14" s="213" t="s">
        <v>4715</v>
      </c>
      <c r="D14" s="213" t="s">
        <v>80</v>
      </c>
      <c r="E14" s="385" t="s">
        <v>4716</v>
      </c>
      <c r="F14" s="412">
        <v>157842478</v>
      </c>
      <c r="G14" s="260" t="s">
        <v>2965</v>
      </c>
      <c r="H14" s="260" t="s">
        <v>516</v>
      </c>
      <c r="I14" s="213" t="s">
        <v>3831</v>
      </c>
      <c r="J14" s="213" t="s">
        <v>3794</v>
      </c>
      <c r="K14" s="213" t="s">
        <v>4717</v>
      </c>
    </row>
    <row r="15" spans="1:18">
      <c r="A15" s="213" t="s">
        <v>3141</v>
      </c>
      <c r="B15" s="213" t="s">
        <v>4718</v>
      </c>
      <c r="C15" s="213" t="s">
        <v>4719</v>
      </c>
      <c r="D15" s="213" t="s">
        <v>4684</v>
      </c>
      <c r="E15" s="385" t="s">
        <v>3142</v>
      </c>
      <c r="F15" s="410">
        <v>218237562</v>
      </c>
      <c r="G15" s="186">
        <v>8013179423</v>
      </c>
      <c r="H15" s="260" t="s">
        <v>510</v>
      </c>
      <c r="I15" s="213" t="s">
        <v>3814</v>
      </c>
      <c r="J15" s="213" t="s">
        <v>3808</v>
      </c>
      <c r="K15" s="213" t="s">
        <v>4720</v>
      </c>
    </row>
    <row r="16" spans="1:18">
      <c r="A16" s="213" t="s">
        <v>4721</v>
      </c>
      <c r="B16" s="213" t="s">
        <v>4722</v>
      </c>
      <c r="C16" s="213" t="s">
        <v>4723</v>
      </c>
      <c r="D16" s="213" t="s">
        <v>86</v>
      </c>
      <c r="E16" s="386" t="s">
        <v>3130</v>
      </c>
      <c r="F16" s="421">
        <v>144109866</v>
      </c>
      <c r="G16" s="150">
        <v>3852143309</v>
      </c>
      <c r="H16" s="260" t="s">
        <v>516</v>
      </c>
      <c r="I16" s="260" t="s">
        <v>3814</v>
      </c>
      <c r="J16" s="213" t="s">
        <v>3794</v>
      </c>
      <c r="K16" s="213" t="s">
        <v>4724</v>
      </c>
    </row>
    <row r="17" spans="1:11">
      <c r="A17" s="238"/>
      <c r="B17" s="213" t="s">
        <v>4725</v>
      </c>
      <c r="C17" s="213" t="s">
        <v>4590</v>
      </c>
      <c r="D17" s="213" t="s">
        <v>4591</v>
      </c>
      <c r="E17" s="231" t="s">
        <v>2309</v>
      </c>
      <c r="F17" s="186">
        <v>161250911</v>
      </c>
      <c r="G17" s="186" t="s">
        <v>2642</v>
      </c>
      <c r="H17" s="260" t="s">
        <v>516</v>
      </c>
      <c r="I17" s="260" t="s">
        <v>3834</v>
      </c>
      <c r="J17" s="213" t="s">
        <v>3794</v>
      </c>
      <c r="K17" s="213" t="s">
        <v>4726</v>
      </c>
    </row>
    <row r="18" spans="1:11">
      <c r="A18" s="213" t="s">
        <v>2747</v>
      </c>
      <c r="B18" s="213" t="s">
        <v>4727</v>
      </c>
      <c r="C18" s="213" t="s">
        <v>4728</v>
      </c>
      <c r="D18" s="213" t="s">
        <v>4591</v>
      </c>
      <c r="E18" s="371" t="s">
        <v>2748</v>
      </c>
      <c r="F18" s="419">
        <v>189780976</v>
      </c>
      <c r="G18" s="236" t="s">
        <v>4729</v>
      </c>
      <c r="H18" s="213" t="s">
        <v>516</v>
      </c>
      <c r="I18" s="213" t="s">
        <v>3834</v>
      </c>
      <c r="J18" s="213" t="s">
        <v>3794</v>
      </c>
      <c r="K18" s="213" t="s">
        <v>4730</v>
      </c>
    </row>
    <row r="19" spans="1:11">
      <c r="E19" s="235"/>
      <c r="F19" s="235"/>
      <c r="G19" s="235"/>
      <c r="H19" s="235"/>
    </row>
    <row r="20" spans="1:11">
      <c r="E20" s="235"/>
      <c r="F20" s="235"/>
      <c r="G20" s="235"/>
      <c r="H20" s="235"/>
    </row>
    <row r="21" spans="1:11" ht="15" customHeight="1">
      <c r="B21" s="216"/>
      <c r="E21" s="236"/>
      <c r="F21" s="236"/>
      <c r="G21" s="236"/>
    </row>
    <row r="22" spans="1:11">
      <c r="B22" s="216"/>
      <c r="E22" s="216"/>
      <c r="F22" s="216"/>
      <c r="G22" s="216"/>
    </row>
    <row r="27" spans="1:11">
      <c r="E27" s="216"/>
      <c r="F27" s="216"/>
      <c r="G27" s="216"/>
    </row>
    <row r="28" spans="1:11">
      <c r="J28" s="247"/>
    </row>
  </sheetData>
  <conditionalFormatting sqref="F2">
    <cfRule type="duplicateValues" dxfId="113" priority="29"/>
  </conditionalFormatting>
  <conditionalFormatting sqref="F3">
    <cfRule type="duplicateValues" dxfId="112" priority="3"/>
    <cfRule type="duplicateValues" dxfId="111" priority="4"/>
  </conditionalFormatting>
  <conditionalFormatting sqref="F4">
    <cfRule type="duplicateValues" dxfId="110" priority="13"/>
    <cfRule type="duplicateValues" dxfId="109" priority="14"/>
  </conditionalFormatting>
  <conditionalFormatting sqref="F8">
    <cfRule type="duplicateValues" dxfId="108" priority="25"/>
    <cfRule type="duplicateValues" dxfId="107" priority="26"/>
  </conditionalFormatting>
  <conditionalFormatting sqref="F10">
    <cfRule type="duplicateValues" dxfId="106" priority="1"/>
    <cfRule type="duplicateValues" dxfId="105" priority="2"/>
  </conditionalFormatting>
  <conditionalFormatting sqref="F11">
    <cfRule type="duplicateValues" dxfId="104" priority="16"/>
  </conditionalFormatting>
  <conditionalFormatting sqref="F13">
    <cfRule type="duplicateValues" dxfId="103" priority="24"/>
  </conditionalFormatting>
  <conditionalFormatting sqref="F14">
    <cfRule type="duplicateValues" dxfId="102" priority="9"/>
  </conditionalFormatting>
  <conditionalFormatting sqref="F16">
    <cfRule type="duplicateValues" dxfId="101" priority="11"/>
    <cfRule type="duplicateValues" dxfId="100" priority="12"/>
  </conditionalFormatting>
  <conditionalFormatting sqref="F17">
    <cfRule type="duplicateValues" dxfId="99" priority="10"/>
  </conditionalFormatting>
  <conditionalFormatting sqref="F22">
    <cfRule type="duplicateValues" dxfId="98" priority="32"/>
  </conditionalFormatting>
  <conditionalFormatting sqref="F23">
    <cfRule type="duplicateValues" dxfId="97" priority="31"/>
  </conditionalFormatting>
  <conditionalFormatting sqref="F27">
    <cfRule type="duplicateValues" dxfId="96" priority="30"/>
  </conditionalFormatting>
  <conditionalFormatting sqref="I16:I17">
    <cfRule type="containsText" dxfId="95" priority="18" operator="containsText" text="Night">
      <formula>NOT(ISERROR(SEARCH("Night",I16)))</formula>
    </cfRule>
    <cfRule type="containsText" dxfId="94" priority="19" operator="containsText" text="Day">
      <formula>NOT(ISERROR(SEARCH("Day",I16)))</formula>
    </cfRule>
  </conditionalFormatting>
  <dataValidations count="1">
    <dataValidation type="list" allowBlank="1" showInputMessage="1" showErrorMessage="1" sqref="I16:I17" xr:uid="{C95C9A93-3FA0-4931-8620-6191D3975294}">
      <formula1>"Days, Nights,"</formula1>
    </dataValidation>
  </dataValidations>
  <pageMargins left="0.7" right="0.7" top="0.75" bottom="0.75" header="0.3" footer="0.3"/>
  <legacyDrawing r:id="rId1"/>
  <tableParts count="1">
    <tablePart r:id="rId2"/>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0453-BD63-4F26-9D9D-BA2ABF286852}">
  <dimension ref="A1:R28"/>
  <sheetViews>
    <sheetView topLeftCell="C1" workbookViewId="0">
      <selection activeCell="A17" sqref="A17:XFD17"/>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hidden="1" customWidth="1"/>
    <col min="8" max="8" width="9.1796875" style="213" hidden="1" customWidth="1"/>
    <col min="9" max="9" width="40.1796875" style="213" customWidth="1"/>
    <col min="10" max="10" width="83.7265625" style="213" bestFit="1" customWidth="1"/>
    <col min="11" max="11" width="12.54296875" style="213" bestFit="1" customWidth="1"/>
    <col min="12" max="16384" width="9.1796875" style="213"/>
  </cols>
  <sheetData>
    <row r="1" spans="1:18">
      <c r="A1" s="349" t="s">
        <v>3757</v>
      </c>
      <c r="B1" s="243" t="s">
        <v>3756</v>
      </c>
      <c r="C1" s="243" t="s">
        <v>3754</v>
      </c>
      <c r="D1" s="243" t="s">
        <v>3755</v>
      </c>
      <c r="E1" s="349" t="s">
        <v>3758</v>
      </c>
      <c r="F1" s="349" t="s">
        <v>923</v>
      </c>
      <c r="G1" s="354" t="s">
        <v>190</v>
      </c>
      <c r="H1" s="349" t="s">
        <v>497</v>
      </c>
      <c r="I1" s="243" t="s">
        <v>3760</v>
      </c>
      <c r="J1" s="243" t="s">
        <v>3761</v>
      </c>
      <c r="K1" s="243" t="s">
        <v>3762</v>
      </c>
      <c r="L1" s="244" t="s">
        <v>450</v>
      </c>
      <c r="M1" s="244" t="s">
        <v>3763</v>
      </c>
      <c r="N1" s="244" t="s">
        <v>3764</v>
      </c>
      <c r="O1" s="244" t="s">
        <v>3765</v>
      </c>
      <c r="P1" s="244" t="s">
        <v>3766</v>
      </c>
      <c r="Q1" s="245" t="s">
        <v>3767</v>
      </c>
      <c r="R1" s="245" t="s">
        <v>3768</v>
      </c>
    </row>
    <row r="2" spans="1:18">
      <c r="B2" s="213" t="s">
        <v>4731</v>
      </c>
      <c r="C2" s="213" t="s">
        <v>4732</v>
      </c>
      <c r="D2" s="213" t="s">
        <v>3971</v>
      </c>
      <c r="E2" s="399" t="s">
        <v>3746</v>
      </c>
      <c r="F2" s="407">
        <v>168121931</v>
      </c>
      <c r="G2" s="145">
        <v>8015849577</v>
      </c>
      <c r="H2" s="235" t="s">
        <v>510</v>
      </c>
      <c r="I2" s="213" t="s">
        <v>3814</v>
      </c>
      <c r="J2" s="213" t="s">
        <v>3776</v>
      </c>
      <c r="K2" s="213" t="s">
        <v>4733</v>
      </c>
    </row>
    <row r="3" spans="1:18">
      <c r="B3" s="213" t="s">
        <v>4734</v>
      </c>
      <c r="C3" s="213" t="s">
        <v>4735</v>
      </c>
      <c r="D3" s="213" t="s">
        <v>3971</v>
      </c>
      <c r="E3" s="397" t="s">
        <v>2986</v>
      </c>
      <c r="F3" s="412">
        <v>187997956</v>
      </c>
      <c r="G3" s="186">
        <v>8017500397</v>
      </c>
      <c r="H3" s="260" t="s">
        <v>516</v>
      </c>
      <c r="I3" s="213" t="s">
        <v>3814</v>
      </c>
      <c r="J3" s="213" t="s">
        <v>3776</v>
      </c>
      <c r="K3" s="339" t="s">
        <v>4736</v>
      </c>
    </row>
    <row r="4" spans="1:18">
      <c r="B4" s="213" t="s">
        <v>4737</v>
      </c>
      <c r="C4" s="213" t="s">
        <v>4738</v>
      </c>
      <c r="D4" s="213" t="s">
        <v>3971</v>
      </c>
      <c r="E4" s="397" t="s">
        <v>2824</v>
      </c>
      <c r="F4" s="412">
        <v>133430239</v>
      </c>
      <c r="G4" s="260">
        <v>3855072401</v>
      </c>
      <c r="H4" s="260" t="s">
        <v>516</v>
      </c>
      <c r="I4" s="213" t="s">
        <v>3814</v>
      </c>
      <c r="J4" s="213" t="s">
        <v>3776</v>
      </c>
      <c r="K4" s="339" t="s">
        <v>4739</v>
      </c>
    </row>
    <row r="5" spans="1:18">
      <c r="B5" s="213" t="s">
        <v>4594</v>
      </c>
      <c r="C5" s="213" t="s">
        <v>4595</v>
      </c>
      <c r="D5" s="213" t="s">
        <v>110</v>
      </c>
      <c r="E5" s="299" t="s">
        <v>2944</v>
      </c>
      <c r="F5" s="260">
        <v>218003714</v>
      </c>
      <c r="G5" s="260" t="s">
        <v>2945</v>
      </c>
      <c r="H5" s="260" t="s">
        <v>553</v>
      </c>
      <c r="I5" s="213" t="s">
        <v>3825</v>
      </c>
      <c r="J5" s="213" t="s">
        <v>3776</v>
      </c>
      <c r="K5" s="213" t="s">
        <v>4740</v>
      </c>
    </row>
    <row r="6" spans="1:18">
      <c r="B6" s="213" t="s">
        <v>4741</v>
      </c>
      <c r="C6" s="213" t="s">
        <v>4742</v>
      </c>
      <c r="D6" s="213" t="s">
        <v>4574</v>
      </c>
      <c r="E6" s="398" t="s">
        <v>2922</v>
      </c>
      <c r="F6" s="410">
        <v>217276724</v>
      </c>
      <c r="G6" s="260">
        <v>8018336531</v>
      </c>
      <c r="H6" s="260" t="s">
        <v>536</v>
      </c>
      <c r="I6" s="213" t="s">
        <v>3834</v>
      </c>
      <c r="J6" s="213" t="s">
        <v>3800</v>
      </c>
      <c r="K6" s="339" t="s">
        <v>4743</v>
      </c>
    </row>
    <row r="7" spans="1:18">
      <c r="B7" s="213" t="s">
        <v>4744</v>
      </c>
      <c r="C7" s="213" t="s">
        <v>4745</v>
      </c>
      <c r="D7" s="213" t="s">
        <v>4574</v>
      </c>
      <c r="E7" s="397" t="s">
        <v>2987</v>
      </c>
      <c r="F7" s="412">
        <v>201781659</v>
      </c>
      <c r="G7" s="186" t="s">
        <v>2988</v>
      </c>
      <c r="H7" s="260" t="s">
        <v>553</v>
      </c>
      <c r="I7" s="213" t="s">
        <v>3834</v>
      </c>
      <c r="J7" s="213" t="s">
        <v>3800</v>
      </c>
      <c r="K7" s="339" t="s">
        <v>4746</v>
      </c>
    </row>
    <row r="8" spans="1:18">
      <c r="B8" s="213" t="s">
        <v>4747</v>
      </c>
      <c r="C8" s="213" t="s">
        <v>4748</v>
      </c>
      <c r="D8" s="213" t="s">
        <v>4574</v>
      </c>
      <c r="E8" s="399" t="s">
        <v>3002</v>
      </c>
      <c r="F8" s="414">
        <v>217569760</v>
      </c>
      <c r="G8" s="145">
        <v>8015740260</v>
      </c>
      <c r="H8" s="260" t="s">
        <v>516</v>
      </c>
      <c r="I8" s="213" t="s">
        <v>3834</v>
      </c>
      <c r="J8" s="213" t="s">
        <v>3800</v>
      </c>
      <c r="K8" s="339" t="s">
        <v>4749</v>
      </c>
    </row>
    <row r="9" spans="1:18">
      <c r="B9" s="213" t="s">
        <v>4750</v>
      </c>
      <c r="C9" s="213" t="s">
        <v>4751</v>
      </c>
      <c r="D9" s="213" t="s">
        <v>4376</v>
      </c>
      <c r="E9" s="397" t="s">
        <v>2836</v>
      </c>
      <c r="F9" s="412">
        <v>216600348</v>
      </c>
      <c r="G9" s="186" t="s">
        <v>2837</v>
      </c>
      <c r="H9" s="260" t="s">
        <v>516</v>
      </c>
      <c r="I9" s="213" t="s">
        <v>3825</v>
      </c>
      <c r="J9" s="213" t="s">
        <v>3800</v>
      </c>
      <c r="K9" s="339" t="s">
        <v>4752</v>
      </c>
    </row>
    <row r="10" spans="1:18" ht="17.25" customHeight="1">
      <c r="A10" s="213" t="s">
        <v>4753</v>
      </c>
      <c r="B10" s="213" t="s">
        <v>4754</v>
      </c>
      <c r="C10" s="213" t="s">
        <v>4755</v>
      </c>
      <c r="D10" s="213" t="s">
        <v>4376</v>
      </c>
      <c r="E10" s="398" t="s">
        <v>4756</v>
      </c>
      <c r="F10" s="410">
        <v>144208686</v>
      </c>
      <c r="G10" s="260">
        <v>8016889767</v>
      </c>
      <c r="H10" s="321" t="s">
        <v>521</v>
      </c>
      <c r="I10" s="213" t="s">
        <v>3825</v>
      </c>
      <c r="J10" s="213" t="s">
        <v>3800</v>
      </c>
      <c r="K10" s="339" t="s">
        <v>4757</v>
      </c>
    </row>
    <row r="11" spans="1:18">
      <c r="B11" s="213" t="s">
        <v>4598</v>
      </c>
      <c r="C11" s="213" t="s">
        <v>4599</v>
      </c>
      <c r="D11" s="213" t="s">
        <v>98</v>
      </c>
      <c r="E11" s="231" t="s">
        <v>3067</v>
      </c>
      <c r="F11" s="186">
        <v>217981646</v>
      </c>
      <c r="G11" s="186">
        <v>8329102422</v>
      </c>
      <c r="H11" s="255" t="s">
        <v>505</v>
      </c>
      <c r="I11" s="213" t="s">
        <v>3825</v>
      </c>
      <c r="J11" s="213" t="s">
        <v>3808</v>
      </c>
      <c r="K11" s="213" t="s">
        <v>4758</v>
      </c>
    </row>
    <row r="12" spans="1:18">
      <c r="B12" s="213" t="s">
        <v>4759</v>
      </c>
      <c r="C12" s="213" t="s">
        <v>4760</v>
      </c>
      <c r="D12" s="213" t="s">
        <v>95</v>
      </c>
      <c r="E12" s="398" t="s">
        <v>3020</v>
      </c>
      <c r="F12" s="410">
        <v>203395747</v>
      </c>
      <c r="G12" s="260" t="s">
        <v>3021</v>
      </c>
      <c r="H12" s="395" t="s">
        <v>536</v>
      </c>
      <c r="I12" s="213" t="s">
        <v>3831</v>
      </c>
      <c r="J12" s="213" t="s">
        <v>3800</v>
      </c>
      <c r="K12" s="339" t="s">
        <v>4761</v>
      </c>
    </row>
    <row r="13" spans="1:18">
      <c r="B13" s="213" t="s">
        <v>4604</v>
      </c>
      <c r="C13" s="213" t="s">
        <v>4605</v>
      </c>
      <c r="D13" s="213" t="s">
        <v>95</v>
      </c>
      <c r="E13" s="231" t="s">
        <v>2610</v>
      </c>
      <c r="F13" s="186">
        <v>198482887</v>
      </c>
      <c r="G13" s="186">
        <v>3859559147</v>
      </c>
      <c r="H13" s="241" t="s">
        <v>516</v>
      </c>
      <c r="I13" s="213" t="s">
        <v>3831</v>
      </c>
      <c r="J13" s="213" t="s">
        <v>3800</v>
      </c>
      <c r="K13" s="213" t="s">
        <v>4762</v>
      </c>
    </row>
    <row r="14" spans="1:18">
      <c r="A14" s="213" t="s">
        <v>4763</v>
      </c>
      <c r="B14" s="213" t="s">
        <v>4764</v>
      </c>
      <c r="C14" s="213" t="s">
        <v>4765</v>
      </c>
      <c r="D14" s="213" t="s">
        <v>3770</v>
      </c>
      <c r="E14" s="404" t="s">
        <v>4766</v>
      </c>
      <c r="F14" s="417">
        <v>217975924</v>
      </c>
      <c r="G14" s="255">
        <v>3855420899</v>
      </c>
      <c r="H14" s="255" t="s">
        <v>516</v>
      </c>
      <c r="I14" s="213" t="s">
        <v>4767</v>
      </c>
      <c r="J14" s="213" t="s">
        <v>3800</v>
      </c>
      <c r="K14" s="339" t="s">
        <v>4768</v>
      </c>
    </row>
    <row r="15" spans="1:18">
      <c r="B15" s="213" t="s">
        <v>4769</v>
      </c>
      <c r="C15" s="213" t="s">
        <v>4770</v>
      </c>
      <c r="D15" s="213" t="s">
        <v>3770</v>
      </c>
      <c r="E15" s="399" t="s">
        <v>3085</v>
      </c>
      <c r="F15" s="414">
        <v>218486983</v>
      </c>
      <c r="G15" s="145">
        <v>9564496694</v>
      </c>
      <c r="H15" s="260" t="s">
        <v>516</v>
      </c>
      <c r="I15" s="213" t="s">
        <v>4767</v>
      </c>
      <c r="J15" s="213" t="s">
        <v>3800</v>
      </c>
      <c r="K15" s="339" t="s">
        <v>4771</v>
      </c>
    </row>
    <row r="16" spans="1:18">
      <c r="B16" s="213" t="s">
        <v>4772</v>
      </c>
      <c r="C16" s="213" t="s">
        <v>4773</v>
      </c>
      <c r="D16" s="213" t="s">
        <v>4684</v>
      </c>
      <c r="E16" s="397" t="s">
        <v>3148</v>
      </c>
      <c r="F16" s="412">
        <v>177591908</v>
      </c>
      <c r="G16" s="186" t="s">
        <v>3149</v>
      </c>
      <c r="H16" s="260" t="s">
        <v>553</v>
      </c>
      <c r="I16" s="260" t="s">
        <v>3814</v>
      </c>
      <c r="J16" s="213" t="s">
        <v>3808</v>
      </c>
      <c r="K16" s="339" t="s">
        <v>4774</v>
      </c>
    </row>
    <row r="17" spans="1:11">
      <c r="A17" s="238"/>
      <c r="B17" s="213" t="s">
        <v>4775</v>
      </c>
      <c r="C17" s="213" t="s">
        <v>4776</v>
      </c>
      <c r="D17" s="213" t="s">
        <v>4684</v>
      </c>
      <c r="E17" s="397" t="s">
        <v>4777</v>
      </c>
      <c r="F17" s="418">
        <v>213034437</v>
      </c>
      <c r="G17" s="186">
        <v>8014031625</v>
      </c>
      <c r="H17" s="260" t="s">
        <v>553</v>
      </c>
      <c r="I17" s="260" t="s">
        <v>3814</v>
      </c>
      <c r="J17" s="213" t="s">
        <v>3808</v>
      </c>
      <c r="K17" s="339" t="s">
        <v>4778</v>
      </c>
    </row>
    <row r="18" spans="1:11">
      <c r="B18" s="213" t="s">
        <v>4779</v>
      </c>
      <c r="C18" s="213" t="s">
        <v>4780</v>
      </c>
      <c r="D18" s="213" t="s">
        <v>4684</v>
      </c>
      <c r="E18" s="405" t="s">
        <v>4781</v>
      </c>
      <c r="F18" s="419">
        <v>218864271</v>
      </c>
      <c r="G18" s="236">
        <v>3855569372</v>
      </c>
      <c r="H18" s="213" t="s">
        <v>505</v>
      </c>
      <c r="I18" s="213" t="s">
        <v>3814</v>
      </c>
      <c r="J18" s="213" t="s">
        <v>3808</v>
      </c>
      <c r="K18" s="339" t="s">
        <v>4782</v>
      </c>
    </row>
    <row r="19" spans="1:11">
      <c r="E19" s="235"/>
      <c r="F19" s="235"/>
      <c r="G19" s="235"/>
      <c r="H19" s="235"/>
    </row>
    <row r="20" spans="1:11">
      <c r="E20" s="235"/>
      <c r="F20" s="235"/>
      <c r="G20" s="235"/>
      <c r="H20" s="235"/>
    </row>
    <row r="21" spans="1:11" ht="15" customHeight="1">
      <c r="B21" s="216"/>
      <c r="E21" s="236"/>
      <c r="F21" s="236"/>
      <c r="G21" s="236"/>
    </row>
    <row r="22" spans="1:11">
      <c r="E22" s="216"/>
      <c r="F22" s="216"/>
      <c r="G22" s="216"/>
    </row>
    <row r="27" spans="1:11">
      <c r="E27" s="216"/>
      <c r="F27" s="216"/>
      <c r="G27" s="216"/>
    </row>
    <row r="28" spans="1:11">
      <c r="J28" s="247"/>
    </row>
  </sheetData>
  <conditionalFormatting sqref="F2">
    <cfRule type="duplicateValues" dxfId="93" priority="14"/>
  </conditionalFormatting>
  <conditionalFormatting sqref="F3">
    <cfRule type="duplicateValues" dxfId="92" priority="8"/>
  </conditionalFormatting>
  <conditionalFormatting sqref="F4">
    <cfRule type="duplicateValues" dxfId="91" priority="7"/>
  </conditionalFormatting>
  <conditionalFormatting sqref="F7">
    <cfRule type="duplicateValues" dxfId="90" priority="13"/>
  </conditionalFormatting>
  <conditionalFormatting sqref="F8">
    <cfRule type="duplicateValues" dxfId="89" priority="10"/>
    <cfRule type="duplicateValues" dxfId="88" priority="11"/>
  </conditionalFormatting>
  <conditionalFormatting sqref="F9">
    <cfRule type="duplicateValues" dxfId="87" priority="12"/>
  </conditionalFormatting>
  <conditionalFormatting sqref="F11">
    <cfRule type="duplicateValues" dxfId="86" priority="1"/>
  </conditionalFormatting>
  <conditionalFormatting sqref="F13">
    <cfRule type="duplicateValues" dxfId="85" priority="9"/>
  </conditionalFormatting>
  <conditionalFormatting sqref="F15">
    <cfRule type="duplicateValues" dxfId="84" priority="5"/>
    <cfRule type="duplicateValues" dxfId="83" priority="6"/>
  </conditionalFormatting>
  <conditionalFormatting sqref="F16">
    <cfRule type="duplicateValues" dxfId="82" priority="2"/>
  </conditionalFormatting>
  <conditionalFormatting sqref="F22">
    <cfRule type="duplicateValues" dxfId="81" priority="26"/>
  </conditionalFormatting>
  <conditionalFormatting sqref="F23">
    <cfRule type="duplicateValues" dxfId="80" priority="25"/>
  </conditionalFormatting>
  <conditionalFormatting sqref="F27">
    <cfRule type="duplicateValues" dxfId="79" priority="23"/>
  </conditionalFormatting>
  <conditionalFormatting sqref="I16:I17">
    <cfRule type="containsText" dxfId="78" priority="3" operator="containsText" text="Night">
      <formula>NOT(ISERROR(SEARCH("Night",I16)))</formula>
    </cfRule>
    <cfRule type="containsText" dxfId="77" priority="4" operator="containsText" text="Day">
      <formula>NOT(ISERROR(SEARCH("Day",I16)))</formula>
    </cfRule>
  </conditionalFormatting>
  <dataValidations count="1">
    <dataValidation type="list" allowBlank="1" showInputMessage="1" showErrorMessage="1" sqref="I16:I17" xr:uid="{1DC06BCE-1CD0-4055-9DE1-196E1880BF70}">
      <formula1>"Days, Nights,"</formula1>
    </dataValidation>
  </dataValidations>
  <pageMargins left="0.7" right="0.7" top="0.75" bottom="0.75" header="0.3" footer="0.3"/>
  <legacyDrawing r:id="rId1"/>
  <tableParts count="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246D-848F-4849-ACA4-321F1CF890AE}">
  <dimension ref="A1:R28"/>
  <sheetViews>
    <sheetView topLeftCell="C1" workbookViewId="0">
      <selection activeCell="I16" sqref="F16:I16"/>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hidden="1" customWidth="1"/>
    <col min="8" max="8" width="9.1796875" style="213" hidden="1" customWidth="1"/>
    <col min="9" max="9" width="40.1796875" style="213" customWidth="1"/>
    <col min="10" max="10" width="83.7265625" style="213" bestFit="1" customWidth="1"/>
    <col min="11" max="11" width="12.54296875" style="213" bestFit="1" customWidth="1"/>
    <col min="12" max="16384" width="9.1796875" style="213"/>
  </cols>
  <sheetData>
    <row r="1" spans="1:18">
      <c r="A1" s="349" t="s">
        <v>3757</v>
      </c>
      <c r="B1" s="243" t="s">
        <v>3756</v>
      </c>
      <c r="C1" s="243" t="s">
        <v>3754</v>
      </c>
      <c r="D1" s="243" t="s">
        <v>3755</v>
      </c>
      <c r="E1" s="349" t="s">
        <v>3758</v>
      </c>
      <c r="F1" s="349" t="s">
        <v>923</v>
      </c>
      <c r="G1" s="354" t="s">
        <v>190</v>
      </c>
      <c r="H1" s="349" t="s">
        <v>497</v>
      </c>
      <c r="I1" s="243" t="s">
        <v>3760</v>
      </c>
      <c r="J1" s="243" t="s">
        <v>3761</v>
      </c>
      <c r="K1" s="243" t="s">
        <v>3762</v>
      </c>
      <c r="L1" s="244" t="s">
        <v>450</v>
      </c>
      <c r="M1" s="244" t="s">
        <v>3763</v>
      </c>
      <c r="N1" s="244" t="s">
        <v>3764</v>
      </c>
      <c r="O1" s="244" t="s">
        <v>3765</v>
      </c>
      <c r="P1" s="244" t="s">
        <v>3766</v>
      </c>
      <c r="Q1" s="245" t="s">
        <v>3767</v>
      </c>
      <c r="R1" s="245" t="s">
        <v>3768</v>
      </c>
    </row>
    <row r="2" spans="1:18">
      <c r="B2" s="213" t="s">
        <v>4783</v>
      </c>
      <c r="C2" s="213" t="s">
        <v>4784</v>
      </c>
      <c r="D2" s="213" t="s">
        <v>110</v>
      </c>
      <c r="E2" s="399" t="s">
        <v>2975</v>
      </c>
      <c r="F2" s="407">
        <v>203432515</v>
      </c>
      <c r="G2" s="145">
        <v>8016619661</v>
      </c>
      <c r="H2" s="235" t="s">
        <v>516</v>
      </c>
      <c r="I2" s="213" t="s">
        <v>3825</v>
      </c>
      <c r="J2" s="213" t="s">
        <v>3776</v>
      </c>
      <c r="K2" s="339" t="s">
        <v>4785</v>
      </c>
    </row>
    <row r="3" spans="1:18">
      <c r="B3" s="213" t="s">
        <v>4786</v>
      </c>
      <c r="C3" s="213" t="s">
        <v>4787</v>
      </c>
      <c r="D3" s="213" t="s">
        <v>4591</v>
      </c>
      <c r="E3" s="402" t="s">
        <v>4788</v>
      </c>
      <c r="F3" s="408">
        <v>199553163</v>
      </c>
      <c r="G3" s="235" t="s">
        <v>4789</v>
      </c>
      <c r="H3" s="213" t="s">
        <v>2083</v>
      </c>
      <c r="I3" s="213" t="s">
        <v>3834</v>
      </c>
      <c r="J3" s="213" t="s">
        <v>3794</v>
      </c>
      <c r="K3" s="339" t="s">
        <v>4790</v>
      </c>
    </row>
    <row r="4" spans="1:18">
      <c r="B4" s="213" t="s">
        <v>4791</v>
      </c>
      <c r="C4" s="213" t="s">
        <v>4792</v>
      </c>
      <c r="D4" s="213" t="s">
        <v>4591</v>
      </c>
      <c r="E4" s="400" t="s">
        <v>4793</v>
      </c>
      <c r="F4" s="409">
        <v>193871827</v>
      </c>
      <c r="G4" s="213">
        <v>3852252327</v>
      </c>
      <c r="H4" s="213" t="s">
        <v>510</v>
      </c>
      <c r="I4" s="213" t="s">
        <v>3834</v>
      </c>
      <c r="J4" s="213" t="s">
        <v>3794</v>
      </c>
      <c r="K4" s="339" t="s">
        <v>4794</v>
      </c>
    </row>
    <row r="5" spans="1:18">
      <c r="B5" s="213" t="s">
        <v>4795</v>
      </c>
      <c r="C5" s="213" t="s">
        <v>4796</v>
      </c>
      <c r="D5" s="213" t="s">
        <v>3971</v>
      </c>
      <c r="E5" s="403" t="s">
        <v>2737</v>
      </c>
      <c r="F5" s="410">
        <v>216884301</v>
      </c>
      <c r="G5" s="260">
        <v>3858558010</v>
      </c>
      <c r="H5" s="260" t="s">
        <v>2267</v>
      </c>
      <c r="I5" s="213" t="s">
        <v>3814</v>
      </c>
      <c r="J5" s="213" t="s">
        <v>3776</v>
      </c>
      <c r="K5" s="339" t="s">
        <v>4797</v>
      </c>
    </row>
    <row r="6" spans="1:18">
      <c r="B6" s="213" t="s">
        <v>4798</v>
      </c>
      <c r="C6" s="213" t="s">
        <v>4799</v>
      </c>
      <c r="D6" s="213" t="s">
        <v>3971</v>
      </c>
      <c r="E6" s="398" t="s">
        <v>4800</v>
      </c>
      <c r="F6" s="410">
        <v>167399452</v>
      </c>
      <c r="G6" s="260">
        <v>3856014200</v>
      </c>
      <c r="H6" s="260" t="s">
        <v>538</v>
      </c>
      <c r="I6" s="213" t="s">
        <v>3814</v>
      </c>
      <c r="J6" s="213" t="s">
        <v>3776</v>
      </c>
      <c r="K6" s="339" t="s">
        <v>4801</v>
      </c>
    </row>
    <row r="7" spans="1:18">
      <c r="B7" s="213" t="s">
        <v>4802</v>
      </c>
      <c r="C7" s="213" t="s">
        <v>4803</v>
      </c>
      <c r="D7" s="213" t="s">
        <v>3971</v>
      </c>
      <c r="E7" s="397" t="s">
        <v>3748</v>
      </c>
      <c r="F7" s="411">
        <v>216886382</v>
      </c>
      <c r="G7" s="186">
        <v>3855767818</v>
      </c>
      <c r="H7" s="260" t="s">
        <v>553</v>
      </c>
      <c r="I7" s="213" t="s">
        <v>3814</v>
      </c>
      <c r="J7" s="213" t="s">
        <v>3776</v>
      </c>
      <c r="K7" s="339" t="s">
        <v>4804</v>
      </c>
    </row>
    <row r="8" spans="1:18">
      <c r="B8" s="213" t="s">
        <v>4805</v>
      </c>
      <c r="C8" s="213" t="s">
        <v>4806</v>
      </c>
      <c r="D8" s="213" t="s">
        <v>3971</v>
      </c>
      <c r="E8" s="398" t="s">
        <v>4807</v>
      </c>
      <c r="F8" s="410">
        <v>208877930</v>
      </c>
      <c r="G8" s="260">
        <v>3857759242</v>
      </c>
      <c r="H8" s="260" t="s">
        <v>538</v>
      </c>
      <c r="I8" s="213" t="s">
        <v>3814</v>
      </c>
      <c r="J8" s="213" t="s">
        <v>3776</v>
      </c>
      <c r="K8" s="339" t="s">
        <v>4808</v>
      </c>
    </row>
    <row r="9" spans="1:18">
      <c r="B9" s="213" t="s">
        <v>4809</v>
      </c>
      <c r="C9" s="213" t="s">
        <v>4810</v>
      </c>
      <c r="D9" s="213" t="s">
        <v>3971</v>
      </c>
      <c r="E9" s="397" t="s">
        <v>4811</v>
      </c>
      <c r="F9" s="412">
        <v>198346984</v>
      </c>
      <c r="G9" s="260">
        <v>3852261967</v>
      </c>
      <c r="H9" s="260" t="s">
        <v>516</v>
      </c>
      <c r="I9" s="213" t="s">
        <v>3814</v>
      </c>
      <c r="J9" s="213" t="s">
        <v>3776</v>
      </c>
      <c r="K9" s="339" t="s">
        <v>4812</v>
      </c>
    </row>
    <row r="10" spans="1:18" ht="17.25" customHeight="1">
      <c r="B10" s="213" t="s">
        <v>4813</v>
      </c>
      <c r="C10" s="213" t="s">
        <v>4814</v>
      </c>
      <c r="D10" s="213" t="s">
        <v>3971</v>
      </c>
      <c r="E10" s="397" t="s">
        <v>2799</v>
      </c>
      <c r="F10" s="412">
        <v>201845924</v>
      </c>
      <c r="G10" s="186">
        <v>8573897802</v>
      </c>
      <c r="H10" s="260" t="s">
        <v>2083</v>
      </c>
      <c r="I10" s="213" t="s">
        <v>3814</v>
      </c>
      <c r="J10" s="213" t="s">
        <v>3776</v>
      </c>
      <c r="K10" s="339" t="s">
        <v>4815</v>
      </c>
    </row>
    <row r="11" spans="1:18">
      <c r="B11" s="213" t="s">
        <v>4816</v>
      </c>
      <c r="C11" s="213" t="s">
        <v>4817</v>
      </c>
      <c r="D11" s="213" t="s">
        <v>4684</v>
      </c>
      <c r="E11" s="397" t="s">
        <v>2900</v>
      </c>
      <c r="F11" s="412">
        <v>215489766</v>
      </c>
      <c r="G11" s="186">
        <v>8015052710</v>
      </c>
      <c r="H11" s="260" t="s">
        <v>516</v>
      </c>
      <c r="I11" s="213" t="s">
        <v>3814</v>
      </c>
      <c r="J11" s="213" t="s">
        <v>3808</v>
      </c>
      <c r="K11" s="339" t="s">
        <v>4818</v>
      </c>
    </row>
    <row r="12" spans="1:18">
      <c r="B12" s="213" t="s">
        <v>4819</v>
      </c>
      <c r="C12" s="213" t="s">
        <v>4820</v>
      </c>
      <c r="D12" s="213" t="s">
        <v>4574</v>
      </c>
      <c r="E12" s="397" t="s">
        <v>4821</v>
      </c>
      <c r="F12" s="412">
        <v>198012857</v>
      </c>
      <c r="G12" s="186">
        <v>3855807953</v>
      </c>
      <c r="H12" s="321" t="s">
        <v>538</v>
      </c>
      <c r="I12" s="213" t="s">
        <v>3834</v>
      </c>
      <c r="J12" s="213" t="s">
        <v>3800</v>
      </c>
      <c r="K12" s="339" t="s">
        <v>4822</v>
      </c>
    </row>
    <row r="13" spans="1:18">
      <c r="B13" s="213" t="s">
        <v>4823</v>
      </c>
      <c r="C13" s="213" t="s">
        <v>4824</v>
      </c>
      <c r="D13" s="213" t="s">
        <v>119</v>
      </c>
      <c r="E13" s="397" t="s">
        <v>4825</v>
      </c>
      <c r="F13" s="412">
        <v>168037863</v>
      </c>
      <c r="G13" s="260">
        <v>3855807947</v>
      </c>
      <c r="H13" s="260" t="s">
        <v>538</v>
      </c>
      <c r="I13" s="213" t="s">
        <v>3814</v>
      </c>
      <c r="J13" s="213" t="s">
        <v>3800</v>
      </c>
      <c r="K13" s="339" t="s">
        <v>4826</v>
      </c>
    </row>
    <row r="14" spans="1:18">
      <c r="B14" s="213" t="s">
        <v>4827</v>
      </c>
      <c r="C14" s="213" t="s">
        <v>4828</v>
      </c>
      <c r="D14" s="213" t="s">
        <v>4591</v>
      </c>
      <c r="E14" s="398" t="s">
        <v>2957</v>
      </c>
      <c r="F14" s="410">
        <v>198147069</v>
      </c>
      <c r="G14" s="260">
        <v>8016441526</v>
      </c>
      <c r="H14" s="260" t="s">
        <v>521</v>
      </c>
      <c r="I14" s="213" t="s">
        <v>3834</v>
      </c>
      <c r="J14" s="213" t="s">
        <v>3794</v>
      </c>
      <c r="K14" s="339" t="s">
        <v>4829</v>
      </c>
    </row>
    <row r="15" spans="1:18">
      <c r="B15" s="213" t="s">
        <v>4830</v>
      </c>
      <c r="C15" s="213" t="s">
        <v>4831</v>
      </c>
      <c r="D15" s="213" t="s">
        <v>4591</v>
      </c>
      <c r="E15" s="398" t="s">
        <v>4832</v>
      </c>
      <c r="F15" s="412">
        <v>133415351</v>
      </c>
      <c r="G15" s="260">
        <v>3858673161</v>
      </c>
      <c r="H15" s="260" t="s">
        <v>538</v>
      </c>
      <c r="I15" s="213" t="s">
        <v>3834</v>
      </c>
      <c r="J15" s="213" t="s">
        <v>3794</v>
      </c>
      <c r="K15" s="339" t="s">
        <v>4833</v>
      </c>
    </row>
    <row r="16" spans="1:18">
      <c r="B16" s="213" t="s">
        <v>4834</v>
      </c>
      <c r="C16" s="213" t="s">
        <v>4835</v>
      </c>
      <c r="D16" s="213" t="s">
        <v>86</v>
      </c>
      <c r="E16" s="397" t="s">
        <v>2907</v>
      </c>
      <c r="F16" s="412">
        <v>216548342</v>
      </c>
      <c r="G16" s="186">
        <v>3854728364</v>
      </c>
      <c r="H16" s="321" t="s">
        <v>516</v>
      </c>
      <c r="I16" s="213" t="s">
        <v>3814</v>
      </c>
      <c r="J16" s="213" t="s">
        <v>3794</v>
      </c>
      <c r="K16" s="339" t="s">
        <v>4836</v>
      </c>
    </row>
    <row r="17" spans="1:11">
      <c r="A17" s="238"/>
      <c r="B17" s="213" t="s">
        <v>4837</v>
      </c>
      <c r="C17" s="213" t="s">
        <v>4838</v>
      </c>
      <c r="D17" s="213" t="s">
        <v>80</v>
      </c>
      <c r="E17" s="401" t="s">
        <v>2581</v>
      </c>
      <c r="F17" s="413">
        <v>189886109</v>
      </c>
      <c r="G17" s="150" t="s">
        <v>2582</v>
      </c>
      <c r="H17" s="260" t="s">
        <v>1391</v>
      </c>
      <c r="I17" s="213" t="s">
        <v>3831</v>
      </c>
      <c r="J17" s="213" t="s">
        <v>3794</v>
      </c>
      <c r="K17" s="339" t="s">
        <v>4839</v>
      </c>
    </row>
    <row r="18" spans="1:11">
      <c r="B18" s="213" t="s">
        <v>4840</v>
      </c>
      <c r="C18" s="213" t="s">
        <v>4841</v>
      </c>
      <c r="D18" s="213" t="s">
        <v>86</v>
      </c>
      <c r="E18" s="399" t="s">
        <v>3004</v>
      </c>
      <c r="F18" s="414">
        <v>215264634</v>
      </c>
      <c r="G18" s="145">
        <v>8015149056</v>
      </c>
      <c r="H18" s="260" t="s">
        <v>516</v>
      </c>
      <c r="I18" s="213" t="s">
        <v>3814</v>
      </c>
      <c r="J18" s="213" t="s">
        <v>3794</v>
      </c>
      <c r="K18" s="339" t="s">
        <v>4842</v>
      </c>
    </row>
    <row r="19" spans="1:11">
      <c r="B19" s="362" t="s">
        <v>4843</v>
      </c>
      <c r="C19" s="213" t="s">
        <v>4844</v>
      </c>
      <c r="D19" s="213" t="s">
        <v>125</v>
      </c>
      <c r="E19" s="399" t="s">
        <v>3114</v>
      </c>
      <c r="F19" s="414">
        <v>133343283</v>
      </c>
      <c r="G19" s="145">
        <v>3855293558</v>
      </c>
      <c r="H19" s="260" t="s">
        <v>516</v>
      </c>
      <c r="I19" s="213" t="s">
        <v>3834</v>
      </c>
      <c r="J19" s="213" t="s">
        <v>3808</v>
      </c>
      <c r="K19" s="339" t="s">
        <v>4845</v>
      </c>
    </row>
    <row r="20" spans="1:11">
      <c r="B20" s="362" t="s">
        <v>4846</v>
      </c>
      <c r="C20" s="213" t="s">
        <v>4847</v>
      </c>
      <c r="D20" s="213" t="s">
        <v>107</v>
      </c>
      <c r="E20" s="397" t="s">
        <v>3087</v>
      </c>
      <c r="F20" s="412">
        <v>218032291</v>
      </c>
      <c r="G20" s="186">
        <v>3855261356</v>
      </c>
      <c r="H20" s="260" t="s">
        <v>516</v>
      </c>
      <c r="I20" s="213" t="s">
        <v>3814</v>
      </c>
      <c r="J20" s="213" t="s">
        <v>3800</v>
      </c>
      <c r="K20" s="339" t="s">
        <v>4848</v>
      </c>
    </row>
    <row r="21" spans="1:11" ht="15" customHeight="1">
      <c r="B21" s="365" t="s">
        <v>4849</v>
      </c>
      <c r="C21" s="213" t="s">
        <v>4850</v>
      </c>
      <c r="D21" s="213" t="s">
        <v>4414</v>
      </c>
      <c r="E21" s="397" t="s">
        <v>2072</v>
      </c>
      <c r="F21" s="412">
        <v>193850499</v>
      </c>
      <c r="G21" s="186">
        <v>8015028685</v>
      </c>
      <c r="H21" s="260" t="s">
        <v>2083</v>
      </c>
      <c r="I21" s="213" t="s">
        <v>3814</v>
      </c>
      <c r="J21" s="213" t="s">
        <v>3808</v>
      </c>
      <c r="K21" s="339" t="s">
        <v>4851</v>
      </c>
    </row>
    <row r="22" spans="1:11">
      <c r="B22" s="362" t="s">
        <v>4669</v>
      </c>
      <c r="C22" s="213" t="s">
        <v>4670</v>
      </c>
      <c r="D22" s="213" t="s">
        <v>119</v>
      </c>
      <c r="E22" s="365" t="s">
        <v>2967</v>
      </c>
      <c r="F22" s="216">
        <v>216393090</v>
      </c>
      <c r="G22" s="216">
        <v>7252751429</v>
      </c>
      <c r="H22" s="213" t="s">
        <v>510</v>
      </c>
      <c r="I22" s="213" t="s">
        <v>3814</v>
      </c>
      <c r="J22" s="213" t="s">
        <v>3800</v>
      </c>
      <c r="K22" s="213" t="s">
        <v>4852</v>
      </c>
    </row>
    <row r="23" spans="1:11">
      <c r="B23" s="213" t="s">
        <v>4853</v>
      </c>
      <c r="C23" s="213" t="s">
        <v>4854</v>
      </c>
      <c r="D23" s="213" t="s">
        <v>119</v>
      </c>
      <c r="E23" s="400" t="s">
        <v>3011</v>
      </c>
      <c r="F23" s="409">
        <v>199234585</v>
      </c>
      <c r="G23" s="213">
        <v>8019994508</v>
      </c>
      <c r="H23" s="213" t="s">
        <v>510</v>
      </c>
      <c r="I23" s="213" t="s">
        <v>3814</v>
      </c>
      <c r="J23" s="213" t="s">
        <v>3800</v>
      </c>
      <c r="K23" s="339" t="s">
        <v>4855</v>
      </c>
    </row>
    <row r="27" spans="1:11">
      <c r="E27" s="216"/>
      <c r="F27" s="216"/>
      <c r="G27" s="216"/>
    </row>
    <row r="28" spans="1:11">
      <c r="J28" s="247"/>
    </row>
  </sheetData>
  <conditionalFormatting sqref="F2">
    <cfRule type="duplicateValues" dxfId="76" priority="15"/>
  </conditionalFormatting>
  <conditionalFormatting sqref="F9">
    <cfRule type="duplicateValues" dxfId="75" priority="17"/>
  </conditionalFormatting>
  <conditionalFormatting sqref="F10">
    <cfRule type="duplicateValues" dxfId="74" priority="13"/>
  </conditionalFormatting>
  <conditionalFormatting sqref="F11">
    <cfRule type="duplicateValues" dxfId="73" priority="14"/>
  </conditionalFormatting>
  <conditionalFormatting sqref="F12">
    <cfRule type="duplicateValues" dxfId="72" priority="20"/>
    <cfRule type="duplicateValues" dxfId="71" priority="21"/>
  </conditionalFormatting>
  <conditionalFormatting sqref="F13">
    <cfRule type="duplicateValues" dxfId="70" priority="22"/>
  </conditionalFormatting>
  <conditionalFormatting sqref="F15">
    <cfRule type="duplicateValues" dxfId="69" priority="6"/>
  </conditionalFormatting>
  <conditionalFormatting sqref="F16">
    <cfRule type="duplicateValues" dxfId="68" priority="11"/>
    <cfRule type="duplicateValues" dxfId="67" priority="12"/>
  </conditionalFormatting>
  <conditionalFormatting sqref="F17">
    <cfRule type="duplicateValues" dxfId="66" priority="7"/>
    <cfRule type="duplicateValues" dxfId="65" priority="8"/>
  </conditionalFormatting>
  <conditionalFormatting sqref="F18">
    <cfRule type="duplicateValues" dxfId="64" priority="9"/>
    <cfRule type="duplicateValues" dxfId="63" priority="10"/>
  </conditionalFormatting>
  <conditionalFormatting sqref="F19">
    <cfRule type="duplicateValues" dxfId="62" priority="4"/>
    <cfRule type="duplicateValues" dxfId="61" priority="5"/>
  </conditionalFormatting>
  <conditionalFormatting sqref="F20">
    <cfRule type="duplicateValues" dxfId="60" priority="2"/>
    <cfRule type="duplicateValues" dxfId="59" priority="3"/>
  </conditionalFormatting>
  <conditionalFormatting sqref="F21">
    <cfRule type="duplicateValues" dxfId="58" priority="1"/>
  </conditionalFormatting>
  <conditionalFormatting sqref="F22">
    <cfRule type="duplicateValues" dxfId="57" priority="27"/>
  </conditionalFormatting>
  <conditionalFormatting sqref="F23">
    <cfRule type="duplicateValues" dxfId="56" priority="26"/>
  </conditionalFormatting>
  <conditionalFormatting sqref="F27">
    <cfRule type="duplicateValues" dxfId="55" priority="24"/>
  </conditionalFormatting>
  <pageMargins left="0.7" right="0.7" top="0.75" bottom="0.75" header="0.3" footer="0.3"/>
  <legacyDrawing r:id="rId1"/>
  <tableParts count="1">
    <tablePart r:id="rId2"/>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ACA3-955F-4092-B9E1-E71237EC46A2}">
  <dimension ref="A1:R28"/>
  <sheetViews>
    <sheetView workbookViewId="0">
      <selection activeCell="F14" sqref="F14"/>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1.54296875" style="213" bestFit="1" customWidth="1"/>
    <col min="7" max="7" width="16.7265625" style="213" customWidth="1"/>
    <col min="8" max="8" width="9.1796875" style="213" customWidth="1"/>
    <col min="9" max="9" width="43.1796875" style="213" customWidth="1"/>
    <col min="10" max="10" width="83.7265625" style="213" bestFit="1" customWidth="1"/>
    <col min="11" max="11" width="12.54296875" style="213" bestFit="1" customWidth="1"/>
    <col min="12" max="16384" width="9.1796875" style="213"/>
  </cols>
  <sheetData>
    <row r="1" spans="1:18">
      <c r="A1" s="349" t="s">
        <v>3757</v>
      </c>
      <c r="B1" s="243" t="s">
        <v>3756</v>
      </c>
      <c r="C1" s="243" t="s">
        <v>3754</v>
      </c>
      <c r="D1" s="243" t="s">
        <v>3755</v>
      </c>
      <c r="E1" s="349" t="s">
        <v>3758</v>
      </c>
      <c r="F1" s="349" t="s">
        <v>923</v>
      </c>
      <c r="G1" s="354" t="s">
        <v>190</v>
      </c>
      <c r="H1" s="349" t="s">
        <v>497</v>
      </c>
      <c r="I1" s="243" t="s">
        <v>3760</v>
      </c>
      <c r="J1" s="243" t="s">
        <v>3761</v>
      </c>
      <c r="K1" s="243" t="s">
        <v>3762</v>
      </c>
      <c r="L1" s="244" t="s">
        <v>450</v>
      </c>
      <c r="M1" s="244" t="s">
        <v>3763</v>
      </c>
      <c r="N1" s="244" t="s">
        <v>3764</v>
      </c>
      <c r="O1" s="244" t="s">
        <v>3765</v>
      </c>
      <c r="P1" s="244" t="s">
        <v>3766</v>
      </c>
      <c r="Q1" s="245" t="s">
        <v>3767</v>
      </c>
      <c r="R1" s="245" t="s">
        <v>3768</v>
      </c>
    </row>
    <row r="2" spans="1:18">
      <c r="B2" s="213" t="s">
        <v>4856</v>
      </c>
      <c r="C2" s="213" t="s">
        <v>4857</v>
      </c>
      <c r="D2" s="213" t="s">
        <v>86</v>
      </c>
      <c r="E2" s="370" t="s">
        <v>2903</v>
      </c>
      <c r="F2" s="235">
        <v>218420925</v>
      </c>
      <c r="G2" s="235">
        <v>3858656244</v>
      </c>
      <c r="H2" s="235" t="s">
        <v>510</v>
      </c>
      <c r="I2" s="213" t="s">
        <v>3814</v>
      </c>
      <c r="J2" s="213" t="s">
        <v>3794</v>
      </c>
      <c r="K2" s="213" t="s">
        <v>4858</v>
      </c>
    </row>
    <row r="3" spans="1:18">
      <c r="B3" s="213" t="s">
        <v>4859</v>
      </c>
      <c r="C3" s="213" t="s">
        <v>4860</v>
      </c>
      <c r="D3" s="213" t="s">
        <v>4861</v>
      </c>
      <c r="E3" s="370" t="s">
        <v>4862</v>
      </c>
      <c r="F3" s="235">
        <v>182787594</v>
      </c>
      <c r="G3" s="235">
        <v>8016617640</v>
      </c>
      <c r="H3" s="213" t="s">
        <v>991</v>
      </c>
      <c r="I3" s="213" t="s">
        <v>3814</v>
      </c>
      <c r="J3" s="213" t="s">
        <v>3800</v>
      </c>
      <c r="K3" s="213" t="s">
        <v>4863</v>
      </c>
    </row>
    <row r="4" spans="1:18">
      <c r="B4" s="213" t="s">
        <v>4864</v>
      </c>
      <c r="C4" s="213" t="s">
        <v>4865</v>
      </c>
      <c r="D4" s="213" t="s">
        <v>4861</v>
      </c>
      <c r="E4" s="339" t="s">
        <v>4866</v>
      </c>
      <c r="F4" s="362">
        <v>112988587</v>
      </c>
      <c r="G4" s="213">
        <v>8013303270</v>
      </c>
      <c r="H4" s="213" t="s">
        <v>538</v>
      </c>
      <c r="I4" s="213" t="s">
        <v>3814</v>
      </c>
      <c r="J4" s="213" t="s">
        <v>3800</v>
      </c>
      <c r="K4" s="213" t="s">
        <v>4867</v>
      </c>
    </row>
    <row r="5" spans="1:18">
      <c r="B5" s="213" t="s">
        <v>4868</v>
      </c>
      <c r="C5" s="213" t="s">
        <v>4869</v>
      </c>
      <c r="D5" s="213" t="s">
        <v>95</v>
      </c>
      <c r="E5" s="374" t="s">
        <v>4870</v>
      </c>
      <c r="F5" s="389">
        <v>170008272</v>
      </c>
      <c r="G5" s="255" t="s">
        <v>4871</v>
      </c>
      <c r="H5" s="255" t="s">
        <v>510</v>
      </c>
      <c r="I5" s="213" t="s">
        <v>3825</v>
      </c>
      <c r="J5" s="213" t="s">
        <v>3800</v>
      </c>
      <c r="K5" s="213" t="s">
        <v>4872</v>
      </c>
    </row>
    <row r="6" spans="1:18">
      <c r="B6" s="213" t="s">
        <v>4873</v>
      </c>
      <c r="C6" s="213" t="s">
        <v>4874</v>
      </c>
      <c r="D6" s="213" t="s">
        <v>95</v>
      </c>
      <c r="E6" s="339" t="s">
        <v>2828</v>
      </c>
      <c r="F6" s="213">
        <v>199205347</v>
      </c>
      <c r="G6" s="213">
        <v>3854618196</v>
      </c>
      <c r="H6" s="213" t="s">
        <v>510</v>
      </c>
      <c r="I6" s="213" t="s">
        <v>3825</v>
      </c>
      <c r="J6" s="213" t="s">
        <v>3800</v>
      </c>
      <c r="K6" s="213" t="s">
        <v>4875</v>
      </c>
    </row>
    <row r="7" spans="1:18">
      <c r="B7" s="213" t="s">
        <v>4876</v>
      </c>
      <c r="C7" s="213" t="s">
        <v>4877</v>
      </c>
      <c r="D7" s="213" t="s">
        <v>4684</v>
      </c>
      <c r="E7" s="386" t="s">
        <v>4878</v>
      </c>
      <c r="F7" s="390">
        <v>160924357</v>
      </c>
      <c r="G7" s="150">
        <v>3854889397</v>
      </c>
      <c r="H7" s="260" t="s">
        <v>510</v>
      </c>
      <c r="I7" s="213" t="s">
        <v>3814</v>
      </c>
      <c r="J7" s="213" t="s">
        <v>3808</v>
      </c>
      <c r="K7" s="213" t="s">
        <v>4879</v>
      </c>
    </row>
    <row r="8" spans="1:18">
      <c r="B8" s="213" t="s">
        <v>4880</v>
      </c>
      <c r="C8" s="213" t="s">
        <v>4881</v>
      </c>
      <c r="D8" s="213" t="s">
        <v>4684</v>
      </c>
      <c r="E8" s="386" t="s">
        <v>2739</v>
      </c>
      <c r="F8" s="150">
        <v>215061635</v>
      </c>
      <c r="G8" s="150">
        <v>8015125763</v>
      </c>
      <c r="H8" s="236" t="s">
        <v>510</v>
      </c>
      <c r="I8" s="213" t="s">
        <v>3814</v>
      </c>
      <c r="J8" s="213" t="s">
        <v>3808</v>
      </c>
      <c r="K8" s="213" t="s">
        <v>4882</v>
      </c>
    </row>
    <row r="9" spans="1:18">
      <c r="B9" s="213" t="s">
        <v>4883</v>
      </c>
      <c r="C9" s="213" t="s">
        <v>4884</v>
      </c>
      <c r="D9" s="213" t="s">
        <v>4684</v>
      </c>
      <c r="E9" s="385" t="s">
        <v>4885</v>
      </c>
      <c r="F9" s="186">
        <v>215489698</v>
      </c>
      <c r="G9" s="260">
        <v>3855294395</v>
      </c>
      <c r="H9" s="260" t="s">
        <v>516</v>
      </c>
      <c r="I9" s="213" t="s">
        <v>3814</v>
      </c>
      <c r="J9" s="213" t="s">
        <v>3808</v>
      </c>
      <c r="K9" s="213" t="s">
        <v>4886</v>
      </c>
    </row>
    <row r="10" spans="1:18" ht="17.25" customHeight="1">
      <c r="B10" s="213" t="s">
        <v>4887</v>
      </c>
      <c r="C10" s="213" t="s">
        <v>4888</v>
      </c>
      <c r="D10" s="213" t="s">
        <v>4684</v>
      </c>
      <c r="E10" s="385" t="s">
        <v>2906</v>
      </c>
      <c r="F10" s="186">
        <v>215489839</v>
      </c>
      <c r="G10" s="186">
        <v>3855839379</v>
      </c>
      <c r="H10" s="260" t="s">
        <v>516</v>
      </c>
      <c r="I10" s="213" t="s">
        <v>3814</v>
      </c>
      <c r="J10" s="213" t="s">
        <v>3808</v>
      </c>
      <c r="K10" s="213" t="s">
        <v>4889</v>
      </c>
    </row>
    <row r="11" spans="1:18">
      <c r="B11" s="213" t="s">
        <v>4890</v>
      </c>
      <c r="C11" s="213" t="s">
        <v>4891</v>
      </c>
      <c r="D11" s="213" t="s">
        <v>4684</v>
      </c>
      <c r="E11" s="370" t="s">
        <v>2952</v>
      </c>
      <c r="F11" s="213">
        <v>218006429</v>
      </c>
      <c r="G11" s="213">
        <v>8012328275</v>
      </c>
      <c r="H11" s="235" t="s">
        <v>510</v>
      </c>
      <c r="I11" s="213" t="s">
        <v>3814</v>
      </c>
      <c r="J11" s="213" t="s">
        <v>3808</v>
      </c>
      <c r="K11" s="213" t="s">
        <v>4892</v>
      </c>
    </row>
    <row r="12" spans="1:18">
      <c r="B12" s="213" t="s">
        <v>4786</v>
      </c>
      <c r="C12" s="213" t="s">
        <v>4787</v>
      </c>
      <c r="D12" s="213" t="s">
        <v>4591</v>
      </c>
      <c r="E12" s="231" t="s">
        <v>4893</v>
      </c>
      <c r="F12" s="185">
        <v>151375208</v>
      </c>
      <c r="G12" s="185">
        <v>3854612102</v>
      </c>
      <c r="H12" s="321" t="s">
        <v>516</v>
      </c>
      <c r="I12" s="213" t="s">
        <v>3834</v>
      </c>
      <c r="J12" s="213" t="s">
        <v>3794</v>
      </c>
      <c r="K12" s="213" t="s">
        <v>4894</v>
      </c>
    </row>
    <row r="13" spans="1:18">
      <c r="B13" s="213" t="s">
        <v>4791</v>
      </c>
      <c r="C13" s="213" t="s">
        <v>4792</v>
      </c>
      <c r="D13" s="213" t="s">
        <v>4591</v>
      </c>
      <c r="E13" s="231" t="s">
        <v>4716</v>
      </c>
      <c r="F13" s="186">
        <v>157842478</v>
      </c>
      <c r="G13" s="260" t="s">
        <v>2965</v>
      </c>
      <c r="H13" s="260" t="s">
        <v>516</v>
      </c>
      <c r="I13" s="213" t="s">
        <v>3834</v>
      </c>
      <c r="J13" s="213" t="s">
        <v>3794</v>
      </c>
      <c r="K13" s="213" t="s">
        <v>4895</v>
      </c>
    </row>
    <row r="14" spans="1:18">
      <c r="B14" s="213" t="s">
        <v>4896</v>
      </c>
      <c r="C14" s="213" t="s">
        <v>4897</v>
      </c>
      <c r="D14" s="213" t="s">
        <v>3856</v>
      </c>
      <c r="E14" s="385" t="s">
        <v>2976</v>
      </c>
      <c r="F14" s="186">
        <v>217655715</v>
      </c>
      <c r="G14" s="186">
        <v>8013019621</v>
      </c>
      <c r="H14" s="321" t="s">
        <v>516</v>
      </c>
      <c r="I14" s="213" t="s">
        <v>3834</v>
      </c>
      <c r="J14" s="213" t="s">
        <v>3776</v>
      </c>
      <c r="K14" s="213" t="s">
        <v>4898</v>
      </c>
    </row>
    <row r="15" spans="1:18">
      <c r="B15" s="213" t="s">
        <v>4899</v>
      </c>
      <c r="C15" s="213" t="s">
        <v>4900</v>
      </c>
      <c r="D15" s="213" t="s">
        <v>3856</v>
      </c>
      <c r="E15" s="384" t="s">
        <v>2961</v>
      </c>
      <c r="F15" s="260">
        <v>198123908</v>
      </c>
      <c r="G15" s="260">
        <v>8013603209</v>
      </c>
      <c r="H15" s="255" t="s">
        <v>516</v>
      </c>
      <c r="I15" s="213" t="s">
        <v>3834</v>
      </c>
      <c r="J15" s="213" t="s">
        <v>3776</v>
      </c>
      <c r="K15" s="213" t="s">
        <v>4901</v>
      </c>
    </row>
    <row r="16" spans="1:18">
      <c r="E16" s="242"/>
      <c r="F16" s="242"/>
      <c r="G16" s="242"/>
    </row>
    <row r="17" spans="1:10">
      <c r="A17" s="238"/>
      <c r="E17" s="216"/>
      <c r="F17" s="216"/>
      <c r="G17" s="216"/>
    </row>
    <row r="18" spans="1:10">
      <c r="E18" s="236"/>
      <c r="F18" s="236"/>
      <c r="G18" s="236"/>
    </row>
    <row r="19" spans="1:10">
      <c r="E19" s="235"/>
      <c r="F19" s="235"/>
      <c r="G19" s="235"/>
      <c r="H19" s="235"/>
    </row>
    <row r="20" spans="1:10">
      <c r="E20" s="235"/>
      <c r="F20" s="235"/>
      <c r="G20" s="235"/>
      <c r="H20" s="235"/>
    </row>
    <row r="21" spans="1:10" ht="15" customHeight="1">
      <c r="B21" s="216"/>
      <c r="E21" s="236"/>
      <c r="F21" s="236"/>
      <c r="G21" s="236"/>
    </row>
    <row r="22" spans="1:10">
      <c r="E22" s="216"/>
      <c r="F22" s="216"/>
      <c r="G22" s="216"/>
    </row>
    <row r="23" spans="1:10">
      <c r="G23" s="213" t="s">
        <v>4902</v>
      </c>
    </row>
    <row r="27" spans="1:10">
      <c r="E27" s="216"/>
      <c r="F27" s="216"/>
      <c r="G27" s="216"/>
    </row>
    <row r="28" spans="1:10">
      <c r="J28" s="247"/>
    </row>
  </sheetData>
  <conditionalFormatting sqref="F7:F8">
    <cfRule type="duplicateValues" dxfId="54" priority="3"/>
    <cfRule type="duplicateValues" dxfId="53" priority="4"/>
  </conditionalFormatting>
  <conditionalFormatting sqref="F9">
    <cfRule type="duplicateValues" dxfId="52" priority="2"/>
  </conditionalFormatting>
  <conditionalFormatting sqref="F10">
    <cfRule type="duplicateValues" dxfId="51" priority="1"/>
  </conditionalFormatting>
  <conditionalFormatting sqref="F12">
    <cfRule type="duplicateValues" dxfId="50" priority="5"/>
    <cfRule type="duplicateValues" dxfId="49" priority="6"/>
  </conditionalFormatting>
  <conditionalFormatting sqref="F13">
    <cfRule type="duplicateValues" dxfId="48" priority="7"/>
  </conditionalFormatting>
  <conditionalFormatting sqref="F14">
    <cfRule type="duplicateValues" dxfId="47" priority="8"/>
  </conditionalFormatting>
  <conditionalFormatting sqref="F16">
    <cfRule type="duplicateValues" dxfId="46" priority="14"/>
  </conditionalFormatting>
  <conditionalFormatting sqref="F22">
    <cfRule type="duplicateValues" dxfId="45" priority="16"/>
  </conditionalFormatting>
  <conditionalFormatting sqref="F23">
    <cfRule type="duplicateValues" dxfId="44" priority="15"/>
  </conditionalFormatting>
  <conditionalFormatting sqref="F27">
    <cfRule type="duplicateValues" dxfId="43" priority="13"/>
  </conditionalFormatting>
  <pageMargins left="0.7" right="0.7" top="0.75" bottom="0.75" header="0.3" footer="0.3"/>
  <legacyDrawing r:id="rId1"/>
  <tableParts count="1">
    <tablePart r:id="rId2"/>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E5C64-83F6-4E1A-8B5A-AA736C295D6C}">
  <dimension ref="A1:R26"/>
  <sheetViews>
    <sheetView topLeftCell="E1" workbookViewId="0">
      <selection activeCell="E12" sqref="E12"/>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40" style="213" bestFit="1" customWidth="1"/>
    <col min="6" max="6" width="13" style="213" bestFit="1" customWidth="1"/>
    <col min="7" max="7" width="16.7265625" style="213" customWidth="1"/>
    <col min="8" max="8" width="9.1796875" style="213" customWidth="1"/>
    <col min="9" max="9" width="40.1796875" style="213" customWidth="1"/>
    <col min="10" max="10" width="83.7265625" style="213" bestFit="1" customWidth="1"/>
    <col min="11" max="11" width="12.54296875" style="213" bestFit="1" customWidth="1"/>
    <col min="12" max="16384" width="9.1796875" style="213"/>
  </cols>
  <sheetData>
    <row r="1" spans="1:18">
      <c r="A1" s="349" t="s">
        <v>3757</v>
      </c>
      <c r="B1" s="243" t="s">
        <v>3756</v>
      </c>
      <c r="C1" s="243" t="s">
        <v>744</v>
      </c>
      <c r="D1" s="243" t="s">
        <v>3755</v>
      </c>
      <c r="E1" s="349" t="s">
        <v>3758</v>
      </c>
      <c r="F1" s="349" t="s">
        <v>923</v>
      </c>
      <c r="G1" s="354" t="s">
        <v>190</v>
      </c>
      <c r="H1" s="349" t="s">
        <v>497</v>
      </c>
      <c r="I1" s="243" t="s">
        <v>3760</v>
      </c>
      <c r="J1" s="243" t="s">
        <v>3761</v>
      </c>
      <c r="K1" s="243" t="s">
        <v>3762</v>
      </c>
      <c r="L1" s="244" t="s">
        <v>450</v>
      </c>
      <c r="M1" s="244" t="s">
        <v>3763</v>
      </c>
      <c r="N1" s="244" t="s">
        <v>3764</v>
      </c>
      <c r="O1" s="244" t="s">
        <v>3765</v>
      </c>
      <c r="P1" s="244" t="s">
        <v>3766</v>
      </c>
      <c r="Q1" s="245" t="s">
        <v>3767</v>
      </c>
      <c r="R1" s="245" t="s">
        <v>3768</v>
      </c>
    </row>
    <row r="2" spans="1:18">
      <c r="B2" s="213" t="s">
        <v>4903</v>
      </c>
      <c r="C2" s="213" t="s">
        <v>4904</v>
      </c>
      <c r="D2" s="213" t="s">
        <v>4684</v>
      </c>
      <c r="E2" s="370" t="s">
        <v>4905</v>
      </c>
      <c r="F2" s="388">
        <v>185221029</v>
      </c>
      <c r="G2" s="235">
        <v>7864037744</v>
      </c>
      <c r="H2" s="235" t="s">
        <v>538</v>
      </c>
      <c r="I2" s="213" t="s">
        <v>3814</v>
      </c>
      <c r="J2" s="213" t="s">
        <v>3808</v>
      </c>
      <c r="K2" s="213" t="s">
        <v>4906</v>
      </c>
    </row>
    <row r="3" spans="1:18">
      <c r="A3" s="213" t="s">
        <v>4907</v>
      </c>
      <c r="B3" s="213" t="s">
        <v>4908</v>
      </c>
      <c r="C3" s="213" t="s">
        <v>4909</v>
      </c>
      <c r="D3" s="213" t="s">
        <v>4684</v>
      </c>
      <c r="E3" s="370" t="s">
        <v>4910</v>
      </c>
      <c r="F3" s="235">
        <v>190310017</v>
      </c>
      <c r="G3" s="235">
        <v>3855019806</v>
      </c>
      <c r="H3" s="213" t="s">
        <v>516</v>
      </c>
      <c r="I3" s="213" t="s">
        <v>3814</v>
      </c>
      <c r="J3" s="213" t="s">
        <v>3808</v>
      </c>
      <c r="K3" s="213" t="s">
        <v>4911</v>
      </c>
    </row>
    <row r="4" spans="1:18">
      <c r="B4" s="213" t="s">
        <v>4912</v>
      </c>
      <c r="C4" s="213" t="s">
        <v>4913</v>
      </c>
      <c r="D4" s="213" t="s">
        <v>4684</v>
      </c>
      <c r="E4" s="339" t="s">
        <v>4914</v>
      </c>
      <c r="F4" s="213">
        <v>215183668</v>
      </c>
      <c r="G4" s="213">
        <v>4079195168</v>
      </c>
      <c r="H4" s="213" t="s">
        <v>991</v>
      </c>
      <c r="I4" s="213" t="s">
        <v>3814</v>
      </c>
      <c r="J4" s="213" t="s">
        <v>3808</v>
      </c>
      <c r="K4" s="213" t="s">
        <v>4915</v>
      </c>
    </row>
    <row r="5" spans="1:18">
      <c r="B5" s="213" t="s">
        <v>4916</v>
      </c>
      <c r="C5" s="213" t="s">
        <v>4917</v>
      </c>
      <c r="D5" s="213" t="s">
        <v>4684</v>
      </c>
      <c r="E5" s="371" t="s">
        <v>4918</v>
      </c>
      <c r="F5" s="236">
        <v>217477993</v>
      </c>
      <c r="G5" s="236">
        <v>7865995713</v>
      </c>
      <c r="H5" s="236" t="s">
        <v>516</v>
      </c>
      <c r="I5" s="213" t="s">
        <v>3814</v>
      </c>
      <c r="J5" s="213" t="s">
        <v>3808</v>
      </c>
      <c r="K5" s="213" t="s">
        <v>4919</v>
      </c>
    </row>
    <row r="6" spans="1:18">
      <c r="B6" s="213" t="s">
        <v>4920</v>
      </c>
      <c r="C6" s="213" t="s">
        <v>4921</v>
      </c>
      <c r="D6" s="213" t="s">
        <v>3971</v>
      </c>
      <c r="E6" s="339" t="s">
        <v>4922</v>
      </c>
      <c r="F6" s="213">
        <v>213796089</v>
      </c>
      <c r="G6" s="213">
        <v>5094503433</v>
      </c>
      <c r="H6" s="213" t="s">
        <v>991</v>
      </c>
      <c r="I6" s="213" t="s">
        <v>3814</v>
      </c>
      <c r="J6" s="213" t="s">
        <v>3776</v>
      </c>
      <c r="K6" s="213" t="s">
        <v>4923</v>
      </c>
    </row>
    <row r="7" spans="1:18">
      <c r="B7" s="213" t="s">
        <v>4783</v>
      </c>
      <c r="C7" s="213" t="s">
        <v>4784</v>
      </c>
      <c r="D7" s="213" t="s">
        <v>110</v>
      </c>
      <c r="E7" s="373" t="s">
        <v>2801</v>
      </c>
      <c r="F7" s="236">
        <v>121281781</v>
      </c>
      <c r="G7" s="236">
        <v>8019351614</v>
      </c>
      <c r="H7" s="236" t="s">
        <v>516</v>
      </c>
      <c r="I7" s="213" t="s">
        <v>3825</v>
      </c>
      <c r="J7" s="213" t="s">
        <v>3776</v>
      </c>
      <c r="K7" s="213" t="s">
        <v>4924</v>
      </c>
    </row>
    <row r="8" spans="1:18">
      <c r="B8" s="213" t="s">
        <v>4925</v>
      </c>
      <c r="C8" s="213" t="s">
        <v>4926</v>
      </c>
      <c r="D8" s="213" t="s">
        <v>110</v>
      </c>
      <c r="E8" s="371" t="s">
        <v>3749</v>
      </c>
      <c r="F8" s="236">
        <v>213096672</v>
      </c>
      <c r="G8" s="236">
        <v>3853387356</v>
      </c>
      <c r="H8" s="236" t="s">
        <v>516</v>
      </c>
      <c r="I8" s="213" t="s">
        <v>3825</v>
      </c>
      <c r="J8" s="213" t="s">
        <v>3776</v>
      </c>
      <c r="K8" s="213" t="s">
        <v>4927</v>
      </c>
    </row>
    <row r="9" spans="1:18" ht="17.25" customHeight="1">
      <c r="B9" s="213" t="s">
        <v>4928</v>
      </c>
      <c r="C9" s="213" t="s">
        <v>4929</v>
      </c>
      <c r="D9" s="213" t="s">
        <v>3971</v>
      </c>
      <c r="E9" s="372" t="s">
        <v>2893</v>
      </c>
      <c r="F9" s="216">
        <v>167320320</v>
      </c>
      <c r="G9" s="216">
        <v>8017026930</v>
      </c>
      <c r="H9" s="236" t="s">
        <v>516</v>
      </c>
      <c r="I9" s="213" t="s">
        <v>3814</v>
      </c>
      <c r="J9" s="213" t="s">
        <v>3776</v>
      </c>
      <c r="K9" s="213" t="s">
        <v>4930</v>
      </c>
    </row>
    <row r="10" spans="1:18">
      <c r="B10" s="213" t="s">
        <v>4931</v>
      </c>
      <c r="C10" s="213" t="s">
        <v>4932</v>
      </c>
      <c r="D10" s="213" t="s">
        <v>3971</v>
      </c>
      <c r="E10" s="370" t="s">
        <v>4933</v>
      </c>
      <c r="F10" s="362">
        <v>119935571</v>
      </c>
      <c r="G10" s="213">
        <v>8018642338</v>
      </c>
      <c r="H10" s="235" t="s">
        <v>991</v>
      </c>
      <c r="I10" s="213" t="s">
        <v>3814</v>
      </c>
      <c r="J10" s="213" t="s">
        <v>3776</v>
      </c>
      <c r="K10" s="213" t="s">
        <v>4934</v>
      </c>
    </row>
    <row r="11" spans="1:18">
      <c r="B11" s="213" t="s">
        <v>4935</v>
      </c>
      <c r="C11" s="213" t="s">
        <v>4936</v>
      </c>
      <c r="D11" s="213" t="s">
        <v>119</v>
      </c>
      <c r="E11" s="371" t="s">
        <v>2823</v>
      </c>
      <c r="F11" s="236">
        <v>215116657</v>
      </c>
      <c r="G11" s="236">
        <v>9298414463</v>
      </c>
      <c r="H11" s="236" t="s">
        <v>2083</v>
      </c>
      <c r="I11" s="213" t="s">
        <v>3814</v>
      </c>
      <c r="J11" s="213" t="s">
        <v>3800</v>
      </c>
      <c r="K11" s="213" t="s">
        <v>4937</v>
      </c>
    </row>
    <row r="12" spans="1:18">
      <c r="B12" s="213" t="s">
        <v>4938</v>
      </c>
      <c r="C12" s="213" t="s">
        <v>4939</v>
      </c>
      <c r="D12" s="213" t="s">
        <v>4414</v>
      </c>
      <c r="E12" s="339" t="s">
        <v>4940</v>
      </c>
      <c r="F12" s="213">
        <v>215100728</v>
      </c>
      <c r="G12" s="213">
        <v>3855886056</v>
      </c>
      <c r="H12" s="213" t="s">
        <v>510</v>
      </c>
      <c r="I12" s="213" t="s">
        <v>3814</v>
      </c>
      <c r="J12" s="213" t="s">
        <v>3808</v>
      </c>
      <c r="K12" s="213" t="s">
        <v>4941</v>
      </c>
    </row>
    <row r="13" spans="1:18">
      <c r="B13" s="213" t="s">
        <v>4942</v>
      </c>
      <c r="C13" s="213" t="s">
        <v>4943</v>
      </c>
      <c r="D13" s="213" t="s">
        <v>119</v>
      </c>
      <c r="E13" s="374" t="s">
        <v>4944</v>
      </c>
      <c r="F13" s="277">
        <v>177275093</v>
      </c>
      <c r="G13" s="255">
        <v>2016286375</v>
      </c>
      <c r="H13" s="213" t="s">
        <v>516</v>
      </c>
      <c r="I13" s="213" t="s">
        <v>3814</v>
      </c>
      <c r="J13" s="213" t="s">
        <v>3800</v>
      </c>
      <c r="K13" s="213" t="s">
        <v>4945</v>
      </c>
    </row>
    <row r="14" spans="1:18">
      <c r="E14" s="235"/>
      <c r="G14" s="350"/>
    </row>
    <row r="15" spans="1:18">
      <c r="E15" s="242"/>
      <c r="F15" s="242"/>
      <c r="G15" s="242"/>
    </row>
    <row r="16" spans="1:18">
      <c r="A16" s="238"/>
      <c r="E16" s="216"/>
      <c r="F16" s="216"/>
      <c r="G16" s="216"/>
    </row>
    <row r="17" spans="2:8">
      <c r="E17" s="236"/>
      <c r="F17" s="236"/>
      <c r="G17" s="236"/>
    </row>
    <row r="18" spans="2:8">
      <c r="E18" s="235"/>
      <c r="F18" s="235"/>
      <c r="G18" s="235"/>
      <c r="H18" s="235"/>
    </row>
    <row r="19" spans="2:8">
      <c r="E19" s="235"/>
      <c r="F19" s="235"/>
      <c r="G19" s="235"/>
      <c r="H19" s="235"/>
    </row>
    <row r="20" spans="2:8" ht="15" customHeight="1">
      <c r="B20" s="216"/>
      <c r="E20" s="236"/>
      <c r="F20" s="236"/>
      <c r="G20" s="236"/>
    </row>
    <row r="21" spans="2:8">
      <c r="E21" s="216"/>
      <c r="F21" s="216"/>
      <c r="G21" s="216"/>
    </row>
    <row r="26" spans="2:8">
      <c r="E26" s="216"/>
      <c r="F26" s="216"/>
      <c r="G26" s="216"/>
    </row>
  </sheetData>
  <conditionalFormatting sqref="F9">
    <cfRule type="duplicateValues" dxfId="42" priority="4"/>
  </conditionalFormatting>
  <conditionalFormatting sqref="F12">
    <cfRule type="duplicateValues" dxfId="41" priority="6"/>
    <cfRule type="duplicateValues" dxfId="40" priority="7"/>
  </conditionalFormatting>
  <conditionalFormatting sqref="F13">
    <cfRule type="duplicateValues" dxfId="39" priority="2"/>
  </conditionalFormatting>
  <conditionalFormatting sqref="F15">
    <cfRule type="duplicateValues" dxfId="38" priority="14"/>
  </conditionalFormatting>
  <conditionalFormatting sqref="F21">
    <cfRule type="duplicateValues" dxfId="37" priority="16"/>
  </conditionalFormatting>
  <conditionalFormatting sqref="F22">
    <cfRule type="duplicateValues" dxfId="36" priority="15"/>
  </conditionalFormatting>
  <conditionalFormatting sqref="F26">
    <cfRule type="duplicateValues" dxfId="35" priority="13"/>
  </conditionalFormatting>
  <conditionalFormatting sqref="K1:K1048576 B1:C1048576">
    <cfRule type="duplicateValues" dxfId="34" priority="3"/>
  </conditionalFormatting>
  <pageMargins left="0.7" right="0.7" top="0.75" bottom="0.75" header="0.3" footer="0.3"/>
  <legacyDrawing r:id="rId1"/>
  <tableParts count="1">
    <tablePart r:id="rId2"/>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734E-0C78-4EA9-8DBD-0F70F824DEFF}">
  <dimension ref="A1:R26"/>
  <sheetViews>
    <sheetView workbookViewId="0">
      <selection activeCell="F12" sqref="F12"/>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22.7265625" style="213" customWidth="1"/>
    <col min="6" max="6" width="11.54296875" style="213" bestFit="1" customWidth="1"/>
    <col min="7" max="7" width="16.7265625" style="213" customWidth="1"/>
    <col min="8" max="8" width="9.1796875" style="213" customWidth="1"/>
    <col min="9" max="9" width="40.1796875" style="213" customWidth="1"/>
    <col min="10" max="10" width="83.7265625" style="213" bestFit="1" customWidth="1"/>
    <col min="11" max="11" width="12.54296875" style="213" bestFit="1" customWidth="1"/>
    <col min="12" max="16384" width="9.1796875" style="213"/>
  </cols>
  <sheetData>
    <row r="1" spans="1:18">
      <c r="A1" s="349" t="s">
        <v>3757</v>
      </c>
      <c r="B1" s="243" t="s">
        <v>3756</v>
      </c>
      <c r="C1" s="243" t="s">
        <v>3754</v>
      </c>
      <c r="D1" s="243" t="s">
        <v>3755</v>
      </c>
      <c r="E1" s="349" t="s">
        <v>4946</v>
      </c>
      <c r="F1" s="349" t="s">
        <v>923</v>
      </c>
      <c r="G1" s="354" t="s">
        <v>190</v>
      </c>
      <c r="H1" s="349" t="s">
        <v>497</v>
      </c>
      <c r="I1" s="243" t="s">
        <v>3760</v>
      </c>
      <c r="J1" s="243" t="s">
        <v>3761</v>
      </c>
      <c r="K1" s="243" t="s">
        <v>3762</v>
      </c>
      <c r="L1" s="244" t="s">
        <v>450</v>
      </c>
      <c r="M1" s="244" t="s">
        <v>3763</v>
      </c>
      <c r="N1" s="244" t="s">
        <v>3764</v>
      </c>
      <c r="O1" s="244" t="s">
        <v>3765</v>
      </c>
      <c r="P1" s="244" t="s">
        <v>3766</v>
      </c>
      <c r="Q1" s="245" t="s">
        <v>3767</v>
      </c>
      <c r="R1" s="245" t="s">
        <v>3768</v>
      </c>
    </row>
    <row r="2" spans="1:18">
      <c r="A2" s="213" t="s">
        <v>2064</v>
      </c>
      <c r="B2" s="213" t="s">
        <v>4947</v>
      </c>
      <c r="C2" s="213" t="s">
        <v>4948</v>
      </c>
      <c r="D2" s="213" t="s">
        <v>86</v>
      </c>
      <c r="E2" s="366" t="s">
        <v>4949</v>
      </c>
      <c r="F2" s="235">
        <v>167405270</v>
      </c>
      <c r="G2" s="235">
        <v>8019202161</v>
      </c>
      <c r="H2" s="235" t="s">
        <v>505</v>
      </c>
      <c r="I2" s="213" t="s">
        <v>3814</v>
      </c>
      <c r="J2" s="213" t="s">
        <v>3794</v>
      </c>
      <c r="K2" s="217" t="s">
        <v>4950</v>
      </c>
    </row>
    <row r="3" spans="1:18">
      <c r="A3" s="213" t="s">
        <v>4951</v>
      </c>
      <c r="B3" s="213" t="s">
        <v>4952</v>
      </c>
      <c r="C3" s="213" t="s">
        <v>4953</v>
      </c>
      <c r="D3" s="213" t="s">
        <v>86</v>
      </c>
      <c r="E3" s="367" t="s">
        <v>4954</v>
      </c>
      <c r="F3" s="364">
        <v>198237976</v>
      </c>
      <c r="G3" s="236">
        <v>8014489028</v>
      </c>
      <c r="H3" s="213" t="s">
        <v>505</v>
      </c>
      <c r="I3" s="213" t="s">
        <v>3814</v>
      </c>
      <c r="J3" s="213" t="s">
        <v>3794</v>
      </c>
      <c r="K3" s="217" t="s">
        <v>4955</v>
      </c>
    </row>
    <row r="4" spans="1:18">
      <c r="A4" s="213" t="s">
        <v>4956</v>
      </c>
      <c r="B4" s="213" t="s">
        <v>4957</v>
      </c>
      <c r="C4" s="213" t="s">
        <v>4958</v>
      </c>
      <c r="D4" s="213" t="s">
        <v>86</v>
      </c>
      <c r="E4" s="368" t="s">
        <v>2620</v>
      </c>
      <c r="F4" s="216">
        <v>214497427</v>
      </c>
      <c r="G4" s="216">
        <v>3855607937</v>
      </c>
      <c r="H4" s="235" t="s">
        <v>516</v>
      </c>
      <c r="I4" s="213" t="s">
        <v>3814</v>
      </c>
      <c r="J4" s="213" t="s">
        <v>3794</v>
      </c>
      <c r="K4" s="217" t="s">
        <v>4959</v>
      </c>
    </row>
    <row r="5" spans="1:18">
      <c r="A5" s="213" t="s">
        <v>4960</v>
      </c>
      <c r="B5" s="213" t="s">
        <v>4961</v>
      </c>
      <c r="C5" s="213" t="s">
        <v>4962</v>
      </c>
      <c r="D5" s="213" t="s">
        <v>86</v>
      </c>
      <c r="E5" s="368" t="s">
        <v>4963</v>
      </c>
      <c r="F5" s="365">
        <v>176590999</v>
      </c>
      <c r="G5" s="216">
        <v>3854786995</v>
      </c>
      <c r="H5" s="213" t="s">
        <v>521</v>
      </c>
      <c r="I5" s="213" t="s">
        <v>3814</v>
      </c>
      <c r="J5" s="213" t="s">
        <v>3794</v>
      </c>
      <c r="K5" s="217" t="s">
        <v>4964</v>
      </c>
    </row>
    <row r="6" spans="1:18">
      <c r="B6" s="213" t="s">
        <v>4856</v>
      </c>
      <c r="C6" s="213" t="s">
        <v>4857</v>
      </c>
      <c r="D6" s="213" t="s">
        <v>86</v>
      </c>
      <c r="E6" s="356" t="s">
        <v>2505</v>
      </c>
      <c r="F6" s="213">
        <v>122421197</v>
      </c>
      <c r="G6" s="213">
        <v>3854006274</v>
      </c>
      <c r="H6" s="213" t="s">
        <v>510</v>
      </c>
      <c r="I6" s="213" t="s">
        <v>3814</v>
      </c>
      <c r="J6" s="213" t="s">
        <v>3794</v>
      </c>
      <c r="K6" s="213" t="s">
        <v>4965</v>
      </c>
    </row>
    <row r="7" spans="1:18">
      <c r="A7" s="213" t="s">
        <v>4966</v>
      </c>
      <c r="B7" s="213" t="s">
        <v>4967</v>
      </c>
      <c r="C7" s="213" t="s">
        <v>4968</v>
      </c>
      <c r="D7" s="213" t="s">
        <v>3971</v>
      </c>
      <c r="E7" s="369" t="s">
        <v>4969</v>
      </c>
      <c r="F7" s="213">
        <v>213663977</v>
      </c>
      <c r="G7" s="213">
        <v>3854344656</v>
      </c>
      <c r="H7" s="235" t="s">
        <v>516</v>
      </c>
      <c r="I7" s="213" t="s">
        <v>3814</v>
      </c>
      <c r="J7" s="213" t="s">
        <v>3776</v>
      </c>
      <c r="K7" s="213" t="s">
        <v>4970</v>
      </c>
    </row>
    <row r="8" spans="1:18" ht="17.25" customHeight="1">
      <c r="A8" s="213" t="s">
        <v>1686</v>
      </c>
      <c r="B8" s="213" t="s">
        <v>4971</v>
      </c>
      <c r="C8" s="213" t="s">
        <v>4972</v>
      </c>
      <c r="D8" s="213" t="s">
        <v>3971</v>
      </c>
      <c r="E8" s="369" t="s">
        <v>1687</v>
      </c>
      <c r="F8" s="387">
        <v>198262636</v>
      </c>
      <c r="G8" s="246" t="s">
        <v>4973</v>
      </c>
      <c r="H8" s="246" t="s">
        <v>2083</v>
      </c>
      <c r="I8" s="213" t="s">
        <v>3814</v>
      </c>
      <c r="J8" s="213" t="s">
        <v>3776</v>
      </c>
      <c r="K8" s="213" t="s">
        <v>4974</v>
      </c>
    </row>
    <row r="9" spans="1:18">
      <c r="A9" s="213" t="s">
        <v>2503</v>
      </c>
      <c r="B9" s="213" t="s">
        <v>4975</v>
      </c>
      <c r="C9" s="213" t="s">
        <v>4976</v>
      </c>
      <c r="D9" s="213" t="s">
        <v>4342</v>
      </c>
      <c r="E9" s="366" t="s">
        <v>2504</v>
      </c>
      <c r="F9" s="213">
        <v>215116042</v>
      </c>
      <c r="G9" s="213">
        <v>3855602230</v>
      </c>
      <c r="H9" s="235" t="s">
        <v>516</v>
      </c>
      <c r="I9" s="213" t="s">
        <v>3825</v>
      </c>
      <c r="J9" s="213" t="s">
        <v>3794</v>
      </c>
      <c r="K9" s="213" t="s">
        <v>4977</v>
      </c>
    </row>
    <row r="10" spans="1:18">
      <c r="A10" s="213" t="s">
        <v>4978</v>
      </c>
      <c r="B10" s="213" t="s">
        <v>4979</v>
      </c>
      <c r="C10" s="213" t="s">
        <v>4980</v>
      </c>
      <c r="D10" s="213" t="s">
        <v>4342</v>
      </c>
      <c r="E10" s="369" t="s">
        <v>2802</v>
      </c>
      <c r="F10" s="236">
        <v>216393188</v>
      </c>
      <c r="G10" s="236">
        <v>3857857509</v>
      </c>
      <c r="H10" s="213" t="s">
        <v>516</v>
      </c>
      <c r="I10" s="213" t="s">
        <v>3825</v>
      </c>
      <c r="J10" s="213" t="s">
        <v>3794</v>
      </c>
      <c r="K10" s="213" t="s">
        <v>4981</v>
      </c>
    </row>
    <row r="11" spans="1:18">
      <c r="A11" s="213" t="s">
        <v>4982</v>
      </c>
      <c r="B11" s="213" t="s">
        <v>4983</v>
      </c>
      <c r="C11" s="213" t="s">
        <v>4984</v>
      </c>
      <c r="D11" s="213" t="s">
        <v>4342</v>
      </c>
      <c r="E11" s="369" t="s">
        <v>2506</v>
      </c>
      <c r="F11" s="213">
        <v>215263808</v>
      </c>
      <c r="G11" s="213">
        <v>3854006274</v>
      </c>
      <c r="H11" s="213" t="s">
        <v>510</v>
      </c>
      <c r="I11" s="213" t="s">
        <v>3825</v>
      </c>
      <c r="J11" s="213" t="s">
        <v>3794</v>
      </c>
      <c r="K11" s="213" t="s">
        <v>4985</v>
      </c>
    </row>
    <row r="12" spans="1:18">
      <c r="A12" s="213" t="s">
        <v>4986</v>
      </c>
      <c r="B12" s="213" t="s">
        <v>4987</v>
      </c>
      <c r="C12" s="213" t="s">
        <v>4988</v>
      </c>
      <c r="D12" s="213" t="s">
        <v>119</v>
      </c>
      <c r="E12" s="368" t="s">
        <v>2876</v>
      </c>
      <c r="F12" s="216">
        <v>198457558</v>
      </c>
      <c r="G12" s="216">
        <v>4352240169</v>
      </c>
      <c r="H12" s="213" t="s">
        <v>516</v>
      </c>
      <c r="I12" s="213" t="s">
        <v>3814</v>
      </c>
      <c r="J12" s="213" t="s">
        <v>3800</v>
      </c>
      <c r="K12" s="213" t="s">
        <v>4989</v>
      </c>
    </row>
    <row r="13" spans="1:18">
      <c r="A13" s="213" t="s">
        <v>4990</v>
      </c>
      <c r="B13" s="213" t="s">
        <v>4991</v>
      </c>
      <c r="C13" s="213" t="s">
        <v>4992</v>
      </c>
      <c r="D13" s="213" t="s">
        <v>119</v>
      </c>
      <c r="E13" s="369" t="s">
        <v>4993</v>
      </c>
      <c r="F13" s="213">
        <v>157189673</v>
      </c>
      <c r="G13" s="213">
        <v>4356958649</v>
      </c>
      <c r="H13" s="213" t="s">
        <v>521</v>
      </c>
      <c r="I13" s="213" t="s">
        <v>3814</v>
      </c>
      <c r="J13" s="213" t="s">
        <v>3800</v>
      </c>
      <c r="K13" s="213" t="s">
        <v>4994</v>
      </c>
    </row>
    <row r="14" spans="1:18">
      <c r="A14" s="213" t="s">
        <v>4995</v>
      </c>
      <c r="B14" s="213" t="s">
        <v>4996</v>
      </c>
      <c r="C14" s="213" t="s">
        <v>4997</v>
      </c>
      <c r="D14" s="213" t="s">
        <v>119</v>
      </c>
      <c r="E14" s="368" t="s">
        <v>4998</v>
      </c>
      <c r="F14" s="216">
        <v>155435182</v>
      </c>
      <c r="G14" s="216">
        <v>3854616118</v>
      </c>
      <c r="H14" s="213" t="s">
        <v>505</v>
      </c>
      <c r="I14" s="213" t="s">
        <v>3814</v>
      </c>
      <c r="J14" s="213" t="s">
        <v>3800</v>
      </c>
      <c r="K14" s="213" t="s">
        <v>4999</v>
      </c>
    </row>
    <row r="15" spans="1:18">
      <c r="A15" s="238" t="s">
        <v>2598</v>
      </c>
      <c r="B15" s="213" t="s">
        <v>5000</v>
      </c>
      <c r="C15" s="213" t="s">
        <v>5001</v>
      </c>
      <c r="D15" s="213" t="s">
        <v>119</v>
      </c>
      <c r="E15" s="368" t="s">
        <v>2599</v>
      </c>
      <c r="F15" s="216">
        <v>215264926</v>
      </c>
      <c r="G15" s="216">
        <v>3852964331</v>
      </c>
      <c r="H15" s="213" t="s">
        <v>516</v>
      </c>
      <c r="I15" s="213" t="s">
        <v>3814</v>
      </c>
      <c r="J15" s="213" t="s">
        <v>3800</v>
      </c>
      <c r="K15" s="213" t="s">
        <v>5002</v>
      </c>
    </row>
    <row r="16" spans="1:18">
      <c r="A16" s="213" t="s">
        <v>5003</v>
      </c>
      <c r="B16" s="213" t="s">
        <v>5004</v>
      </c>
      <c r="C16" s="213" t="s">
        <v>5005</v>
      </c>
      <c r="D16" s="213" t="s">
        <v>119</v>
      </c>
      <c r="E16" s="367" t="s">
        <v>2093</v>
      </c>
      <c r="F16" s="236">
        <v>198489938</v>
      </c>
      <c r="G16" s="216">
        <v>8017509039</v>
      </c>
      <c r="H16" s="213" t="s">
        <v>521</v>
      </c>
      <c r="I16" s="213" t="s">
        <v>3814</v>
      </c>
      <c r="J16" s="213" t="s">
        <v>3800</v>
      </c>
      <c r="K16" s="213" t="s">
        <v>5006</v>
      </c>
    </row>
    <row r="17" spans="2:10">
      <c r="E17" s="235"/>
      <c r="F17" s="235"/>
      <c r="G17" s="235"/>
      <c r="H17" s="235"/>
    </row>
    <row r="18" spans="2:10">
      <c r="E18" s="235"/>
      <c r="F18" s="235"/>
      <c r="G18" s="235"/>
      <c r="H18" s="235"/>
    </row>
    <row r="19" spans="2:10" ht="15" customHeight="1">
      <c r="B19" s="216"/>
      <c r="E19" s="236"/>
      <c r="F19" s="236"/>
      <c r="G19" s="236"/>
    </row>
    <row r="20" spans="2:10">
      <c r="E20" s="216"/>
      <c r="F20" s="216"/>
      <c r="G20" s="216"/>
    </row>
    <row r="25" spans="2:10">
      <c r="E25" s="216"/>
      <c r="F25" s="216"/>
      <c r="G25" s="216"/>
    </row>
    <row r="26" spans="2:10">
      <c r="J26" s="247"/>
    </row>
  </sheetData>
  <conditionalFormatting sqref="F4">
    <cfRule type="duplicateValues" dxfId="33" priority="11"/>
  </conditionalFormatting>
  <conditionalFormatting sqref="F5">
    <cfRule type="duplicateValues" dxfId="32" priority="16"/>
  </conditionalFormatting>
  <conditionalFormatting sqref="F7">
    <cfRule type="duplicateValues" dxfId="31" priority="2"/>
  </conditionalFormatting>
  <conditionalFormatting sqref="F8">
    <cfRule type="duplicateValues" dxfId="30" priority="5"/>
  </conditionalFormatting>
  <conditionalFormatting sqref="F10">
    <cfRule type="duplicateValues" dxfId="29" priority="14"/>
  </conditionalFormatting>
  <conditionalFormatting sqref="F11">
    <cfRule type="duplicateValues" dxfId="28" priority="3"/>
    <cfRule type="duplicateValues" dxfId="27" priority="4"/>
  </conditionalFormatting>
  <conditionalFormatting sqref="F12">
    <cfRule type="duplicateValues" dxfId="26" priority="10"/>
  </conditionalFormatting>
  <conditionalFormatting sqref="F14">
    <cfRule type="duplicateValues" dxfId="25" priority="22"/>
  </conditionalFormatting>
  <conditionalFormatting sqref="F20">
    <cfRule type="duplicateValues" dxfId="24" priority="24"/>
  </conditionalFormatting>
  <conditionalFormatting sqref="F21">
    <cfRule type="duplicateValues" dxfId="23" priority="23"/>
  </conditionalFormatting>
  <conditionalFormatting sqref="F25">
    <cfRule type="duplicateValues" dxfId="22" priority="21"/>
  </conditionalFormatting>
  <pageMargins left="0.7" right="0.7" top="0.75" bottom="0.75" header="0.3" footer="0.3"/>
  <legacyDrawing r:id="rId1"/>
  <tableParts count="1">
    <tablePart r:id="rId2"/>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EA67-E11A-496E-A0B4-5CC3A67037D1}">
  <dimension ref="A1:R28"/>
  <sheetViews>
    <sheetView workbookViewId="0">
      <selection activeCell="E15" sqref="E15"/>
    </sheetView>
  </sheetViews>
  <sheetFormatPr defaultColWidth="9.1796875" defaultRowHeight="14.5"/>
  <cols>
    <col min="1" max="1" width="19.26953125" style="213" customWidth="1"/>
    <col min="2" max="2" width="10" style="213" bestFit="1" customWidth="1"/>
    <col min="3" max="3" width="9.1796875" style="213" customWidth="1"/>
    <col min="4" max="4" width="34.1796875" style="213" bestFit="1" customWidth="1"/>
    <col min="5" max="5" width="19.26953125" style="213" customWidth="1"/>
    <col min="6" max="6" width="11.54296875" style="213" bestFit="1" customWidth="1"/>
    <col min="7" max="7" width="16.7265625" style="213" customWidth="1"/>
    <col min="8" max="8" width="9.1796875" style="213" customWidth="1"/>
    <col min="9" max="9" width="40.1796875" style="213" customWidth="1"/>
    <col min="10" max="10" width="83.7265625" style="213" bestFit="1" customWidth="1"/>
    <col min="11" max="11" width="12.54296875" style="213" bestFit="1" customWidth="1"/>
    <col min="12" max="16384" width="9.1796875" style="213"/>
  </cols>
  <sheetData>
    <row r="1" spans="1:18" s="240" customFormat="1">
      <c r="A1" s="349" t="s">
        <v>3757</v>
      </c>
      <c r="B1" s="208" t="s">
        <v>3756</v>
      </c>
      <c r="C1" s="208" t="s">
        <v>3754</v>
      </c>
      <c r="D1" s="208" t="s">
        <v>3755</v>
      </c>
      <c r="E1" s="349" t="s">
        <v>189</v>
      </c>
      <c r="F1" s="349" t="s">
        <v>923</v>
      </c>
      <c r="G1" s="354" t="s">
        <v>190</v>
      </c>
      <c r="H1" s="349" t="s">
        <v>497</v>
      </c>
      <c r="I1" s="208" t="s">
        <v>3760</v>
      </c>
      <c r="J1" s="208" t="s">
        <v>3761</v>
      </c>
      <c r="K1" s="208" t="s">
        <v>3762</v>
      </c>
      <c r="L1" s="210" t="s">
        <v>450</v>
      </c>
      <c r="M1" s="210" t="s">
        <v>3763</v>
      </c>
      <c r="N1" s="210" t="s">
        <v>3764</v>
      </c>
      <c r="O1" s="210" t="s">
        <v>3765</v>
      </c>
      <c r="P1" s="210" t="s">
        <v>3766</v>
      </c>
      <c r="Q1" s="211" t="s">
        <v>3767</v>
      </c>
      <c r="R1" s="211" t="s">
        <v>3768</v>
      </c>
    </row>
    <row r="2" spans="1:18">
      <c r="B2" s="213" t="s">
        <v>5007</v>
      </c>
      <c r="C2" s="213" t="s">
        <v>5008</v>
      </c>
      <c r="D2" s="213" t="s">
        <v>86</v>
      </c>
      <c r="E2" s="235" t="s">
        <v>2745</v>
      </c>
      <c r="F2" s="235">
        <v>187051792</v>
      </c>
      <c r="G2" s="235" t="s">
        <v>5009</v>
      </c>
      <c r="H2" s="235" t="s">
        <v>505</v>
      </c>
      <c r="I2" s="213" t="s">
        <v>3814</v>
      </c>
      <c r="J2" s="213" t="s">
        <v>3794</v>
      </c>
      <c r="K2" s="360" t="s">
        <v>5010</v>
      </c>
    </row>
    <row r="3" spans="1:18">
      <c r="B3" s="213" t="s">
        <v>5011</v>
      </c>
      <c r="C3" s="213" t="s">
        <v>5012</v>
      </c>
      <c r="D3" s="213" t="s">
        <v>86</v>
      </c>
      <c r="E3" s="236" t="s">
        <v>2846</v>
      </c>
      <c r="F3" s="361">
        <v>134338574</v>
      </c>
      <c r="G3" s="219">
        <v>3854562449</v>
      </c>
      <c r="H3" s="213" t="s">
        <v>516</v>
      </c>
      <c r="I3" s="213" t="s">
        <v>3814</v>
      </c>
      <c r="J3" s="213" t="s">
        <v>3794</v>
      </c>
      <c r="K3" s="360" t="s">
        <v>5013</v>
      </c>
    </row>
    <row r="4" spans="1:18">
      <c r="B4" s="213" t="s">
        <v>5014</v>
      </c>
      <c r="C4" s="213" t="s">
        <v>5015</v>
      </c>
      <c r="D4" s="213" t="s">
        <v>86</v>
      </c>
      <c r="E4" s="236" t="s">
        <v>5016</v>
      </c>
      <c r="F4" s="219">
        <v>215280030</v>
      </c>
      <c r="G4" s="219">
        <v>3853715978</v>
      </c>
      <c r="H4" s="213" t="s">
        <v>521</v>
      </c>
      <c r="I4" s="213" t="s">
        <v>3814</v>
      </c>
      <c r="J4" s="213" t="s">
        <v>3794</v>
      </c>
      <c r="K4" s="360" t="s">
        <v>5017</v>
      </c>
    </row>
    <row r="5" spans="1:18">
      <c r="B5" s="213" t="s">
        <v>5018</v>
      </c>
      <c r="C5" s="213" t="s">
        <v>5019</v>
      </c>
      <c r="D5" s="213" t="s">
        <v>86</v>
      </c>
      <c r="E5" s="213" t="s">
        <v>5020</v>
      </c>
      <c r="F5" s="362">
        <v>186544818</v>
      </c>
      <c r="G5" s="213">
        <v>3859856783</v>
      </c>
      <c r="H5" s="213" t="s">
        <v>516</v>
      </c>
      <c r="I5" s="213" t="s">
        <v>3814</v>
      </c>
      <c r="J5" s="213" t="s">
        <v>3794</v>
      </c>
      <c r="K5" s="360" t="s">
        <v>5021</v>
      </c>
    </row>
    <row r="6" spans="1:18">
      <c r="B6" s="213" t="s">
        <v>5022</v>
      </c>
      <c r="C6" s="213" t="s">
        <v>5023</v>
      </c>
      <c r="D6" s="213" t="s">
        <v>86</v>
      </c>
      <c r="E6" s="216" t="s">
        <v>2779</v>
      </c>
      <c r="F6" s="216">
        <v>217236360</v>
      </c>
      <c r="G6" s="216">
        <v>4352288821</v>
      </c>
      <c r="H6" s="213" t="s">
        <v>521</v>
      </c>
      <c r="I6" s="213" t="s">
        <v>3814</v>
      </c>
      <c r="J6" s="213" t="s">
        <v>3794</v>
      </c>
      <c r="K6" s="339" t="s">
        <v>5024</v>
      </c>
    </row>
    <row r="7" spans="1:18">
      <c r="B7" s="213" t="s">
        <v>5025</v>
      </c>
      <c r="C7" s="213" t="s">
        <v>5008</v>
      </c>
      <c r="D7" s="213" t="s">
        <v>3971</v>
      </c>
      <c r="E7" s="213" t="s">
        <v>2781</v>
      </c>
      <c r="F7" s="362">
        <v>215494379</v>
      </c>
      <c r="G7" s="213">
        <v>8013309436</v>
      </c>
      <c r="H7" s="213" t="s">
        <v>510</v>
      </c>
      <c r="I7" s="213" t="s">
        <v>3814</v>
      </c>
      <c r="J7" s="213" t="s">
        <v>3776</v>
      </c>
      <c r="K7" s="339" t="s">
        <v>5026</v>
      </c>
    </row>
    <row r="8" spans="1:18">
      <c r="B8" s="213" t="s">
        <v>5027</v>
      </c>
      <c r="C8" s="213" t="s">
        <v>5012</v>
      </c>
      <c r="D8" s="213" t="s">
        <v>3971</v>
      </c>
      <c r="E8" s="236" t="s">
        <v>2613</v>
      </c>
      <c r="F8" s="236">
        <v>187283754</v>
      </c>
      <c r="G8" s="236">
        <v>3854018851</v>
      </c>
      <c r="H8" s="236" t="s">
        <v>521</v>
      </c>
      <c r="I8" s="213" t="s">
        <v>3814</v>
      </c>
      <c r="J8" s="213" t="s">
        <v>3776</v>
      </c>
      <c r="K8" s="339" t="s">
        <v>5028</v>
      </c>
    </row>
    <row r="9" spans="1:18">
      <c r="B9" s="213" t="s">
        <v>5029</v>
      </c>
      <c r="C9" s="213" t="s">
        <v>5015</v>
      </c>
      <c r="D9" s="213" t="s">
        <v>3971</v>
      </c>
      <c r="E9" s="235" t="s">
        <v>5030</v>
      </c>
      <c r="F9" s="213">
        <v>190306193</v>
      </c>
      <c r="G9" s="213">
        <v>3854348070</v>
      </c>
      <c r="H9" s="213" t="s">
        <v>521</v>
      </c>
      <c r="I9" s="213" t="s">
        <v>3814</v>
      </c>
      <c r="J9" s="213" t="s">
        <v>3776</v>
      </c>
      <c r="K9" s="339" t="s">
        <v>5031</v>
      </c>
    </row>
    <row r="10" spans="1:18">
      <c r="B10" s="213" t="s">
        <v>5032</v>
      </c>
      <c r="C10" s="213" t="s">
        <v>5019</v>
      </c>
      <c r="D10" s="213" t="s">
        <v>3971</v>
      </c>
      <c r="E10" s="216" t="s">
        <v>2580</v>
      </c>
      <c r="F10" s="216">
        <v>215282823</v>
      </c>
      <c r="G10" s="216">
        <v>3855514515</v>
      </c>
      <c r="H10" s="213" t="s">
        <v>516</v>
      </c>
      <c r="I10" s="213" t="s">
        <v>3814</v>
      </c>
      <c r="J10" s="213" t="s">
        <v>3776</v>
      </c>
      <c r="K10" s="339" t="s">
        <v>5033</v>
      </c>
    </row>
    <row r="11" spans="1:18">
      <c r="B11" s="213" t="s">
        <v>5034</v>
      </c>
      <c r="C11" s="213" t="s">
        <v>5023</v>
      </c>
      <c r="D11" s="213" t="s">
        <v>3971</v>
      </c>
      <c r="E11" s="213" t="s">
        <v>2400</v>
      </c>
      <c r="F11" s="213">
        <v>209156944</v>
      </c>
      <c r="G11" s="213">
        <v>2156067915</v>
      </c>
      <c r="H11" s="236" t="s">
        <v>510</v>
      </c>
      <c r="I11" s="213" t="s">
        <v>3814</v>
      </c>
      <c r="J11" s="213" t="s">
        <v>3776</v>
      </c>
      <c r="K11" s="339" t="s">
        <v>5035</v>
      </c>
    </row>
    <row r="12" spans="1:18">
      <c r="B12" s="213" t="s">
        <v>4795</v>
      </c>
      <c r="C12" s="213" t="s">
        <v>4943</v>
      </c>
      <c r="D12" s="213" t="s">
        <v>119</v>
      </c>
      <c r="E12" s="235" t="s">
        <v>2285</v>
      </c>
      <c r="F12" s="363">
        <v>165867986</v>
      </c>
      <c r="G12" s="237">
        <v>3854618977</v>
      </c>
      <c r="H12" s="213" t="s">
        <v>2083</v>
      </c>
      <c r="I12" s="213" t="s">
        <v>3814</v>
      </c>
      <c r="J12" s="213" t="s">
        <v>3800</v>
      </c>
      <c r="K12" s="339" t="s">
        <v>5036</v>
      </c>
    </row>
    <row r="13" spans="1:18">
      <c r="B13" s="213" t="s">
        <v>5037</v>
      </c>
      <c r="C13" s="213" t="s">
        <v>5038</v>
      </c>
      <c r="D13" s="213" t="s">
        <v>119</v>
      </c>
      <c r="E13" s="213" t="s">
        <v>5039</v>
      </c>
      <c r="F13" s="213">
        <v>161451561</v>
      </c>
      <c r="G13" s="213" t="s">
        <v>2629</v>
      </c>
      <c r="H13" s="213" t="s">
        <v>521</v>
      </c>
      <c r="I13" s="213" t="s">
        <v>3814</v>
      </c>
      <c r="J13" s="213" t="s">
        <v>3800</v>
      </c>
      <c r="K13" s="339" t="s">
        <v>5040</v>
      </c>
    </row>
    <row r="14" spans="1:18">
      <c r="B14" s="213" t="s">
        <v>5041</v>
      </c>
      <c r="C14" s="213" t="s">
        <v>5042</v>
      </c>
      <c r="D14" s="213" t="s">
        <v>119</v>
      </c>
      <c r="E14" s="216" t="s">
        <v>5043</v>
      </c>
      <c r="F14" s="214">
        <v>176968252</v>
      </c>
      <c r="G14" s="214">
        <v>3853433905</v>
      </c>
      <c r="H14" s="236" t="s">
        <v>521</v>
      </c>
      <c r="I14" s="213" t="s">
        <v>3814</v>
      </c>
      <c r="J14" s="213" t="s">
        <v>3800</v>
      </c>
      <c r="K14" s="339" t="s">
        <v>5044</v>
      </c>
    </row>
    <row r="15" spans="1:18">
      <c r="A15" s="238" t="s">
        <v>5045</v>
      </c>
      <c r="B15" s="213" t="s">
        <v>5046</v>
      </c>
      <c r="C15" s="213" t="s">
        <v>5047</v>
      </c>
      <c r="D15" s="213" t="s">
        <v>119</v>
      </c>
      <c r="E15" s="235" t="s">
        <v>1423</v>
      </c>
      <c r="F15" s="363">
        <v>133848992</v>
      </c>
      <c r="G15" s="237" t="s">
        <v>1424</v>
      </c>
      <c r="H15" s="213" t="s">
        <v>505</v>
      </c>
      <c r="I15" s="213" t="s">
        <v>3814</v>
      </c>
      <c r="J15" s="213" t="s">
        <v>3800</v>
      </c>
      <c r="K15" s="339" t="s">
        <v>5048</v>
      </c>
    </row>
    <row r="16" spans="1:18">
      <c r="B16" s="213" t="s">
        <v>4935</v>
      </c>
      <c r="C16" s="213" t="s">
        <v>4936</v>
      </c>
      <c r="D16" s="213" t="s">
        <v>119</v>
      </c>
      <c r="E16" s="299" t="s">
        <v>2205</v>
      </c>
      <c r="F16" s="241">
        <v>214640783</v>
      </c>
      <c r="G16" s="241">
        <v>3855489847</v>
      </c>
      <c r="H16" s="241" t="s">
        <v>2083</v>
      </c>
      <c r="I16" s="213" t="s">
        <v>3814</v>
      </c>
      <c r="J16" s="213" t="s">
        <v>3800</v>
      </c>
      <c r="K16" s="213" t="s">
        <v>5049</v>
      </c>
    </row>
    <row r="17" spans="2:10">
      <c r="E17" s="235"/>
      <c r="F17" s="235"/>
      <c r="G17" s="235"/>
      <c r="H17" s="235"/>
    </row>
    <row r="18" spans="2:10">
      <c r="E18" s="235"/>
      <c r="F18" s="235"/>
      <c r="G18" s="235"/>
      <c r="H18" s="235"/>
    </row>
    <row r="19" spans="2:10" ht="15" customHeight="1">
      <c r="B19" s="216"/>
      <c r="E19" s="236"/>
      <c r="F19" s="236"/>
      <c r="G19" s="236"/>
    </row>
    <row r="20" spans="2:10">
      <c r="E20" s="216"/>
      <c r="F20" s="216"/>
      <c r="G20" s="216"/>
    </row>
    <row r="25" spans="2:10">
      <c r="E25" s="216"/>
      <c r="F25" s="216"/>
      <c r="G25" s="216"/>
    </row>
    <row r="26" spans="2:10">
      <c r="J26" s="239"/>
    </row>
    <row r="28" spans="2:10">
      <c r="F28" s="217"/>
      <c r="G28" s="217"/>
      <c r="H28" s="235"/>
    </row>
  </sheetData>
  <conditionalFormatting sqref="F6">
    <cfRule type="duplicateValues" dxfId="21" priority="10"/>
  </conditionalFormatting>
  <conditionalFormatting sqref="F10">
    <cfRule type="duplicateValues" dxfId="20" priority="1"/>
  </conditionalFormatting>
  <conditionalFormatting sqref="F11">
    <cfRule type="duplicateValues" dxfId="19" priority="7"/>
  </conditionalFormatting>
  <conditionalFormatting sqref="F14">
    <cfRule type="duplicateValues" dxfId="18" priority="3"/>
  </conditionalFormatting>
  <conditionalFormatting sqref="F20">
    <cfRule type="duplicateValues" dxfId="17" priority="15"/>
  </conditionalFormatting>
  <conditionalFormatting sqref="F21">
    <cfRule type="duplicateValues" dxfId="16" priority="14"/>
  </conditionalFormatting>
  <conditionalFormatting sqref="F25">
    <cfRule type="duplicateValues" dxfId="15" priority="12"/>
  </conditionalFormatting>
  <conditionalFormatting sqref="F28">
    <cfRule type="duplicateValues" dxfId="14" priority="6"/>
  </conditionalFormatting>
  <pageMargins left="0.7" right="0.7" top="0.75" bottom="0.75" header="0.3" footer="0.3"/>
  <legacyDrawing r:id="rId1"/>
  <tableParts count="1">
    <tablePart r:id="rId2"/>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8992-8FE3-4C88-80EA-09FBBC372B36}">
  <dimension ref="A1:R26"/>
  <sheetViews>
    <sheetView workbookViewId="0">
      <selection activeCell="K2" sqref="K2"/>
    </sheetView>
  </sheetViews>
  <sheetFormatPr defaultColWidth="19.1796875" defaultRowHeight="14.25" customHeight="1"/>
  <cols>
    <col min="1" max="8" width="19.1796875" style="212"/>
    <col min="9" max="9" width="35.7265625" style="212" customWidth="1"/>
    <col min="10" max="16384" width="19.1796875" style="212"/>
  </cols>
  <sheetData>
    <row r="1" spans="1:18" ht="14.25" customHeight="1">
      <c r="A1" s="349" t="s">
        <v>3757</v>
      </c>
      <c r="B1" s="208" t="s">
        <v>3756</v>
      </c>
      <c r="C1" s="208" t="s">
        <v>3754</v>
      </c>
      <c r="D1" s="208" t="s">
        <v>3755</v>
      </c>
      <c r="E1" s="349" t="s">
        <v>189</v>
      </c>
      <c r="F1" s="349" t="s">
        <v>923</v>
      </c>
      <c r="G1" s="354" t="s">
        <v>190</v>
      </c>
      <c r="H1" s="349" t="s">
        <v>497</v>
      </c>
      <c r="I1" s="208" t="s">
        <v>3760</v>
      </c>
      <c r="J1" s="208" t="s">
        <v>3761</v>
      </c>
      <c r="K1" s="208" t="s">
        <v>3762</v>
      </c>
      <c r="L1" s="210" t="s">
        <v>450</v>
      </c>
      <c r="M1" s="210" t="s">
        <v>3763</v>
      </c>
      <c r="N1" s="210" t="s">
        <v>3764</v>
      </c>
      <c r="O1" s="210" t="s">
        <v>3765</v>
      </c>
      <c r="P1" s="210" t="s">
        <v>3766</v>
      </c>
      <c r="Q1" s="211" t="s">
        <v>3767</v>
      </c>
      <c r="R1" s="211" t="s">
        <v>3768</v>
      </c>
    </row>
    <row r="2" spans="1:18" ht="14.25" customHeight="1">
      <c r="A2" s="212" t="s">
        <v>2095</v>
      </c>
      <c r="B2" s="212" t="s">
        <v>5050</v>
      </c>
      <c r="C2" s="212" t="s">
        <v>5051</v>
      </c>
      <c r="D2" s="212" t="s">
        <v>125</v>
      </c>
      <c r="E2" s="221" t="s">
        <v>2096</v>
      </c>
      <c r="F2" s="221">
        <v>149676798</v>
      </c>
      <c r="G2" s="221">
        <v>3854484886</v>
      </c>
      <c r="H2" s="221" t="s">
        <v>505</v>
      </c>
      <c r="I2" s="212" t="s">
        <v>3834</v>
      </c>
      <c r="J2" s="212" t="s">
        <v>3808</v>
      </c>
      <c r="K2" s="234" t="s">
        <v>5052</v>
      </c>
    </row>
    <row r="3" spans="1:18" ht="14.25" customHeight="1">
      <c r="A3" s="212" t="s">
        <v>5053</v>
      </c>
      <c r="B3" s="212" t="s">
        <v>5054</v>
      </c>
      <c r="C3" s="212" t="s">
        <v>5055</v>
      </c>
      <c r="D3" s="212" t="s">
        <v>125</v>
      </c>
      <c r="E3" s="206" t="s">
        <v>2278</v>
      </c>
      <c r="F3" s="361">
        <v>168486746</v>
      </c>
      <c r="G3" s="215">
        <v>3854145087</v>
      </c>
      <c r="H3" s="212" t="s">
        <v>2083</v>
      </c>
      <c r="I3" s="212" t="s">
        <v>3834</v>
      </c>
      <c r="J3" s="212" t="s">
        <v>3808</v>
      </c>
      <c r="K3" s="234" t="s">
        <v>5056</v>
      </c>
    </row>
    <row r="4" spans="1:18" ht="14.25" customHeight="1">
      <c r="A4" s="212" t="s">
        <v>5057</v>
      </c>
      <c r="B4" s="212" t="s">
        <v>5058</v>
      </c>
      <c r="C4" s="212" t="s">
        <v>5059</v>
      </c>
      <c r="D4" s="212" t="s">
        <v>125</v>
      </c>
      <c r="E4" s="206" t="s">
        <v>5060</v>
      </c>
      <c r="F4" s="212">
        <v>206869055</v>
      </c>
      <c r="G4" s="212">
        <v>3855182052</v>
      </c>
      <c r="H4" s="212" t="s">
        <v>2083</v>
      </c>
      <c r="I4" s="212" t="s">
        <v>3834</v>
      </c>
      <c r="J4" s="212" t="s">
        <v>3808</v>
      </c>
      <c r="K4" s="234" t="s">
        <v>5061</v>
      </c>
    </row>
    <row r="5" spans="1:18" ht="14.25" customHeight="1">
      <c r="A5" s="212" t="s">
        <v>5062</v>
      </c>
      <c r="B5" s="212" t="s">
        <v>5063</v>
      </c>
      <c r="C5" s="212" t="s">
        <v>5064</v>
      </c>
      <c r="D5" s="212" t="s">
        <v>4684</v>
      </c>
      <c r="E5" s="359" t="s">
        <v>2702</v>
      </c>
      <c r="F5" s="362">
        <v>95662516</v>
      </c>
      <c r="G5" s="212" t="s">
        <v>5065</v>
      </c>
      <c r="H5" s="212" t="s">
        <v>521</v>
      </c>
      <c r="I5" s="212" t="s">
        <v>3814</v>
      </c>
      <c r="J5" s="212" t="s">
        <v>3808</v>
      </c>
      <c r="K5" s="234" t="s">
        <v>5066</v>
      </c>
    </row>
    <row r="6" spans="1:18" ht="14.25" customHeight="1">
      <c r="A6" s="212" t="s">
        <v>2605</v>
      </c>
      <c r="B6" s="212" t="s">
        <v>4903</v>
      </c>
      <c r="C6" s="212" t="s">
        <v>4904</v>
      </c>
      <c r="D6" s="212" t="s">
        <v>4684</v>
      </c>
      <c r="E6" s="229" t="s">
        <v>4914</v>
      </c>
      <c r="F6" s="212">
        <v>215183668</v>
      </c>
      <c r="G6" s="212">
        <v>4079195168</v>
      </c>
      <c r="H6" s="212" t="s">
        <v>991</v>
      </c>
      <c r="I6" s="212" t="s">
        <v>3814</v>
      </c>
      <c r="J6" s="212" t="s">
        <v>3808</v>
      </c>
      <c r="K6" s="212" t="s">
        <v>5067</v>
      </c>
    </row>
    <row r="7" spans="1:18" ht="14.25" customHeight="1">
      <c r="A7" s="212" t="s">
        <v>2268</v>
      </c>
      <c r="B7" s="212" t="s">
        <v>4908</v>
      </c>
      <c r="C7" s="212" t="s">
        <v>4909</v>
      </c>
      <c r="D7" s="212" t="s">
        <v>4684</v>
      </c>
      <c r="E7" s="229" t="s">
        <v>2269</v>
      </c>
      <c r="F7" s="212">
        <v>215057430</v>
      </c>
      <c r="G7" s="212">
        <v>3853023985</v>
      </c>
      <c r="H7" s="212" t="s">
        <v>510</v>
      </c>
      <c r="I7" s="212" t="s">
        <v>3814</v>
      </c>
      <c r="J7" s="212" t="s">
        <v>3808</v>
      </c>
      <c r="K7" s="212" t="s">
        <v>5068</v>
      </c>
    </row>
    <row r="8" spans="1:18" ht="14.25" customHeight="1">
      <c r="A8" s="212" t="s">
        <v>5069</v>
      </c>
      <c r="B8" s="212" t="s">
        <v>5070</v>
      </c>
      <c r="C8" s="212" t="s">
        <v>5071</v>
      </c>
      <c r="D8" s="212" t="s">
        <v>4684</v>
      </c>
      <c r="E8" s="206" t="s">
        <v>2719</v>
      </c>
      <c r="F8" s="364">
        <v>215152469</v>
      </c>
      <c r="G8" s="206">
        <v>8083419989</v>
      </c>
      <c r="H8" s="206" t="s">
        <v>2267</v>
      </c>
      <c r="I8" s="212" t="s">
        <v>3814</v>
      </c>
      <c r="J8" s="212" t="s">
        <v>3808</v>
      </c>
      <c r="K8" s="234" t="s">
        <v>5072</v>
      </c>
    </row>
    <row r="9" spans="1:18" ht="14.25" customHeight="1">
      <c r="A9" s="212" t="s">
        <v>2042</v>
      </c>
      <c r="B9" s="212" t="s">
        <v>4783</v>
      </c>
      <c r="C9" s="212" t="s">
        <v>4913</v>
      </c>
      <c r="D9" s="212" t="s">
        <v>4684</v>
      </c>
      <c r="E9" s="229" t="s">
        <v>5073</v>
      </c>
      <c r="F9" s="212">
        <v>198012857</v>
      </c>
      <c r="G9" s="212">
        <v>3855807953</v>
      </c>
      <c r="H9" s="212" t="s">
        <v>538</v>
      </c>
      <c r="I9" s="212" t="s">
        <v>3814</v>
      </c>
      <c r="J9" s="212" t="s">
        <v>3808</v>
      </c>
      <c r="K9" s="212" t="s">
        <v>5074</v>
      </c>
    </row>
    <row r="10" spans="1:18" ht="14.25" customHeight="1">
      <c r="A10" s="212" t="s">
        <v>5075</v>
      </c>
      <c r="B10" s="212" t="s">
        <v>4916</v>
      </c>
      <c r="C10" s="212" t="s">
        <v>4917</v>
      </c>
      <c r="D10" s="212" t="s">
        <v>4684</v>
      </c>
      <c r="E10" s="229" t="s">
        <v>1850</v>
      </c>
      <c r="F10" s="212">
        <v>168037863</v>
      </c>
      <c r="G10" s="212">
        <v>3855807947</v>
      </c>
      <c r="H10" s="212" t="s">
        <v>538</v>
      </c>
      <c r="I10" s="212" t="s">
        <v>3814</v>
      </c>
      <c r="J10" s="212" t="s">
        <v>3808</v>
      </c>
      <c r="K10" s="212" t="s">
        <v>5076</v>
      </c>
    </row>
    <row r="11" spans="1:18" ht="14.25" customHeight="1">
      <c r="A11" s="212" t="s">
        <v>5077</v>
      </c>
      <c r="B11" s="212" t="s">
        <v>5078</v>
      </c>
      <c r="C11" s="212" t="s">
        <v>5079</v>
      </c>
      <c r="D11" s="212" t="s">
        <v>4684</v>
      </c>
      <c r="E11" s="206" t="s">
        <v>2720</v>
      </c>
      <c r="F11" s="364">
        <v>215150002</v>
      </c>
      <c r="G11" s="206">
        <v>8019703521</v>
      </c>
      <c r="H11" s="206" t="s">
        <v>2267</v>
      </c>
      <c r="I11" s="212" t="s">
        <v>3814</v>
      </c>
      <c r="J11" s="212" t="s">
        <v>3808</v>
      </c>
      <c r="K11" s="234" t="s">
        <v>5080</v>
      </c>
    </row>
    <row r="12" spans="1:18" ht="14.25" customHeight="1">
      <c r="A12" s="212" t="s">
        <v>5081</v>
      </c>
      <c r="B12" s="212" t="s">
        <v>5082</v>
      </c>
      <c r="C12" s="213" t="s">
        <v>5083</v>
      </c>
      <c r="D12" s="212" t="s">
        <v>3971</v>
      </c>
      <c r="E12" s="212" t="s">
        <v>5084</v>
      </c>
      <c r="F12" s="212">
        <v>151850752</v>
      </c>
      <c r="G12" s="212">
        <v>8018654335</v>
      </c>
      <c r="H12" s="212" t="s">
        <v>991</v>
      </c>
      <c r="I12" s="212" t="s">
        <v>3814</v>
      </c>
      <c r="J12" s="212" t="s">
        <v>3776</v>
      </c>
      <c r="K12" s="234" t="s">
        <v>5085</v>
      </c>
    </row>
    <row r="13" spans="1:18" ht="14.25" customHeight="1">
      <c r="A13" s="212" t="s">
        <v>5086</v>
      </c>
      <c r="B13" s="212" t="s">
        <v>5087</v>
      </c>
      <c r="C13" s="212" t="s">
        <v>5088</v>
      </c>
      <c r="D13" s="212" t="s">
        <v>3971</v>
      </c>
      <c r="E13" s="358" t="s">
        <v>1437</v>
      </c>
      <c r="F13" s="365">
        <v>198047354</v>
      </c>
      <c r="G13" s="222" t="s">
        <v>1438</v>
      </c>
      <c r="H13" s="212" t="s">
        <v>516</v>
      </c>
      <c r="I13" s="212" t="s">
        <v>3814</v>
      </c>
      <c r="J13" s="212" t="s">
        <v>3776</v>
      </c>
      <c r="K13" s="234" t="s">
        <v>5089</v>
      </c>
    </row>
    <row r="14" spans="1:18" ht="14.25" customHeight="1">
      <c r="A14" s="212" t="s">
        <v>5090</v>
      </c>
      <c r="B14" s="212" t="s">
        <v>5091</v>
      </c>
      <c r="C14" s="212" t="s">
        <v>5092</v>
      </c>
      <c r="D14" s="212" t="s">
        <v>3971</v>
      </c>
      <c r="E14" s="216" t="s">
        <v>2630</v>
      </c>
      <c r="F14" s="214">
        <v>165320383</v>
      </c>
      <c r="G14" s="214">
        <v>3855474353</v>
      </c>
      <c r="H14" s="212" t="s">
        <v>521</v>
      </c>
      <c r="I14" s="212" t="s">
        <v>3814</v>
      </c>
      <c r="J14" s="212" t="s">
        <v>3776</v>
      </c>
      <c r="K14" s="234" t="s">
        <v>5093</v>
      </c>
    </row>
    <row r="15" spans="1:18" ht="14.25" customHeight="1">
      <c r="A15" s="218" t="s">
        <v>2414</v>
      </c>
      <c r="B15" s="212" t="s">
        <v>5094</v>
      </c>
      <c r="C15" s="212" t="s">
        <v>5095</v>
      </c>
      <c r="D15" s="212" t="s">
        <v>80</v>
      </c>
      <c r="E15" s="216" t="s">
        <v>2415</v>
      </c>
      <c r="F15" s="216">
        <v>144672216</v>
      </c>
      <c r="G15" s="216">
        <v>3858558258</v>
      </c>
      <c r="H15" s="212" t="s">
        <v>516</v>
      </c>
      <c r="I15" s="212" t="s">
        <v>3814</v>
      </c>
      <c r="J15" s="212" t="s">
        <v>3794</v>
      </c>
      <c r="K15" s="234" t="s">
        <v>5096</v>
      </c>
    </row>
    <row r="16" spans="1:18" ht="14.25" customHeight="1">
      <c r="B16" s="212" t="s">
        <v>5097</v>
      </c>
      <c r="C16" s="212" t="s">
        <v>5098</v>
      </c>
      <c r="D16" s="212" t="s">
        <v>80</v>
      </c>
      <c r="E16" s="206" t="s">
        <v>2475</v>
      </c>
      <c r="F16" s="206">
        <v>133919999</v>
      </c>
      <c r="G16" s="206">
        <v>8016808105</v>
      </c>
      <c r="H16" s="212" t="s">
        <v>516</v>
      </c>
      <c r="I16" s="212" t="s">
        <v>3814</v>
      </c>
      <c r="J16" s="212" t="s">
        <v>3794</v>
      </c>
      <c r="K16" s="234" t="s">
        <v>5099</v>
      </c>
    </row>
    <row r="17" spans="1:11" ht="14.25" customHeight="1">
      <c r="A17" s="212" t="s">
        <v>2217</v>
      </c>
      <c r="B17" s="212" t="s">
        <v>5100</v>
      </c>
      <c r="C17" s="212" t="s">
        <v>5101</v>
      </c>
      <c r="D17" s="212" t="s">
        <v>80</v>
      </c>
      <c r="E17" s="221" t="s">
        <v>2218</v>
      </c>
      <c r="F17" s="221">
        <v>203347788</v>
      </c>
      <c r="G17" s="221">
        <v>3852520304</v>
      </c>
      <c r="H17" s="221" t="s">
        <v>538</v>
      </c>
      <c r="I17" s="212" t="s">
        <v>3814</v>
      </c>
      <c r="J17" s="212" t="s">
        <v>3794</v>
      </c>
      <c r="K17" s="234" t="s">
        <v>5102</v>
      </c>
    </row>
    <row r="18" spans="1:11" ht="14.25" customHeight="1">
      <c r="A18" s="212" t="s">
        <v>2225</v>
      </c>
      <c r="B18" s="212" t="s">
        <v>4920</v>
      </c>
      <c r="C18" s="212" t="s">
        <v>4921</v>
      </c>
      <c r="D18" s="212" t="s">
        <v>3971</v>
      </c>
      <c r="E18" s="229" t="s">
        <v>2226</v>
      </c>
      <c r="F18" s="221">
        <v>203347776</v>
      </c>
      <c r="G18" s="221">
        <v>3854630946</v>
      </c>
      <c r="H18" s="221" t="s">
        <v>538</v>
      </c>
      <c r="I18" s="212" t="s">
        <v>3814</v>
      </c>
      <c r="J18" s="212" t="s">
        <v>3776</v>
      </c>
      <c r="K18" s="212" t="s">
        <v>5103</v>
      </c>
    </row>
    <row r="19" spans="1:11" ht="14.25" customHeight="1">
      <c r="A19" s="212" t="s">
        <v>5104</v>
      </c>
      <c r="B19" s="228" t="s">
        <v>4912</v>
      </c>
      <c r="C19" s="212" t="s">
        <v>4784</v>
      </c>
      <c r="D19" s="212" t="s">
        <v>110</v>
      </c>
      <c r="E19" s="232" t="s">
        <v>2782</v>
      </c>
      <c r="F19" s="206">
        <v>198558709</v>
      </c>
      <c r="G19" s="206">
        <v>3854243299</v>
      </c>
      <c r="H19" s="212" t="s">
        <v>516</v>
      </c>
      <c r="I19" s="212" t="s">
        <v>3825</v>
      </c>
      <c r="J19" s="212" t="s">
        <v>3776</v>
      </c>
      <c r="K19" s="212" t="s">
        <v>5105</v>
      </c>
    </row>
    <row r="20" spans="1:11" ht="14.25" customHeight="1">
      <c r="A20" s="212" t="s">
        <v>5106</v>
      </c>
      <c r="B20" s="212" t="s">
        <v>4925</v>
      </c>
      <c r="C20" s="212" t="s">
        <v>4926</v>
      </c>
      <c r="D20" s="212" t="s">
        <v>110</v>
      </c>
      <c r="E20" s="338" t="s">
        <v>2783</v>
      </c>
      <c r="F20" s="216">
        <v>198558701</v>
      </c>
      <c r="G20" s="216">
        <v>6143277616</v>
      </c>
      <c r="H20" s="212" t="s">
        <v>516</v>
      </c>
      <c r="I20" s="212" t="s">
        <v>3825</v>
      </c>
      <c r="J20" s="212" t="s">
        <v>3776</v>
      </c>
      <c r="K20" s="212" t="s">
        <v>5107</v>
      </c>
    </row>
    <row r="21" spans="1:11" ht="14.25" customHeight="1">
      <c r="A21" s="212" t="s">
        <v>5108</v>
      </c>
      <c r="B21" s="212" t="s">
        <v>5109</v>
      </c>
      <c r="C21" s="212" t="s">
        <v>5110</v>
      </c>
      <c r="D21" s="212" t="s">
        <v>110</v>
      </c>
      <c r="E21" s="213" t="s">
        <v>1701</v>
      </c>
      <c r="F21" s="362">
        <v>120502327</v>
      </c>
      <c r="G21" s="213">
        <v>3852999799</v>
      </c>
      <c r="H21" s="212" t="s">
        <v>516</v>
      </c>
      <c r="I21" s="212" t="s">
        <v>3825</v>
      </c>
      <c r="J21" s="212" t="s">
        <v>3776</v>
      </c>
      <c r="K21" s="234" t="s">
        <v>5111</v>
      </c>
    </row>
    <row r="22" spans="1:11" ht="14.25" customHeight="1">
      <c r="A22" s="212" t="s">
        <v>2098</v>
      </c>
      <c r="B22" s="212" t="s">
        <v>4928</v>
      </c>
      <c r="C22" s="212" t="s">
        <v>4929</v>
      </c>
      <c r="D22" s="212" t="s">
        <v>3971</v>
      </c>
      <c r="E22" s="230" t="s">
        <v>2099</v>
      </c>
      <c r="F22" s="212">
        <v>209858307</v>
      </c>
      <c r="G22" s="212">
        <v>6199603794</v>
      </c>
      <c r="H22" s="212" t="s">
        <v>536</v>
      </c>
      <c r="I22" s="212" t="s">
        <v>3814</v>
      </c>
      <c r="J22" s="212" t="s">
        <v>3776</v>
      </c>
      <c r="K22" s="212" t="s">
        <v>5112</v>
      </c>
    </row>
    <row r="23" spans="1:11" ht="14.25" customHeight="1">
      <c r="A23" s="212" t="s">
        <v>5113</v>
      </c>
      <c r="B23" s="212" t="s">
        <v>5114</v>
      </c>
      <c r="C23" s="212" t="s">
        <v>5115</v>
      </c>
      <c r="D23" s="212" t="s">
        <v>3971</v>
      </c>
      <c r="E23" s="212" t="s">
        <v>5116</v>
      </c>
      <c r="F23" s="212">
        <v>215081682</v>
      </c>
      <c r="G23" s="212">
        <v>8019070130</v>
      </c>
      <c r="H23" s="212" t="s">
        <v>505</v>
      </c>
      <c r="I23" s="212" t="s">
        <v>3814</v>
      </c>
      <c r="J23" s="212" t="s">
        <v>3776</v>
      </c>
      <c r="K23" s="234" t="s">
        <v>5117</v>
      </c>
    </row>
    <row r="24" spans="1:11" ht="14.25" customHeight="1">
      <c r="B24" s="212" t="s">
        <v>5118</v>
      </c>
      <c r="C24" s="212" t="s">
        <v>5119</v>
      </c>
      <c r="D24" s="212" t="s">
        <v>3971</v>
      </c>
      <c r="E24" s="212" t="s">
        <v>1569</v>
      </c>
      <c r="F24" s="212">
        <v>193881049</v>
      </c>
      <c r="G24" s="212">
        <v>3857668776</v>
      </c>
      <c r="H24" s="212" t="s">
        <v>516</v>
      </c>
      <c r="I24" s="212" t="s">
        <v>3814</v>
      </c>
      <c r="J24" s="212" t="s">
        <v>3776</v>
      </c>
      <c r="K24" s="234" t="s">
        <v>5120</v>
      </c>
    </row>
    <row r="25" spans="1:11" ht="14.25" customHeight="1">
      <c r="B25" s="212" t="s">
        <v>4931</v>
      </c>
      <c r="C25" s="212" t="s">
        <v>4932</v>
      </c>
      <c r="D25" s="212" t="s">
        <v>3971</v>
      </c>
      <c r="E25" s="231" t="s">
        <v>2497</v>
      </c>
      <c r="F25" s="185">
        <v>215464828</v>
      </c>
      <c r="G25" s="185">
        <v>8013309436</v>
      </c>
      <c r="H25" s="212" t="s">
        <v>516</v>
      </c>
      <c r="I25" s="212" t="s">
        <v>3814</v>
      </c>
      <c r="J25" s="212" t="s">
        <v>3776</v>
      </c>
      <c r="K25" s="212" t="s">
        <v>5121</v>
      </c>
    </row>
    <row r="26" spans="1:11" ht="14.25" customHeight="1">
      <c r="A26" s="212" t="s">
        <v>5122</v>
      </c>
      <c r="B26" s="212" t="s">
        <v>5123</v>
      </c>
      <c r="C26" s="212" t="s">
        <v>5124</v>
      </c>
      <c r="D26" s="212" t="s">
        <v>5125</v>
      </c>
      <c r="E26" s="212" t="s">
        <v>2622</v>
      </c>
      <c r="F26" s="212">
        <v>198172275</v>
      </c>
      <c r="G26" s="212" t="s">
        <v>5126</v>
      </c>
      <c r="H26" s="212" t="s">
        <v>516</v>
      </c>
      <c r="I26" s="212" t="s">
        <v>3834</v>
      </c>
      <c r="J26" s="220" t="s">
        <v>3776</v>
      </c>
      <c r="K26" s="234" t="s">
        <v>5127</v>
      </c>
    </row>
  </sheetData>
  <conditionalFormatting sqref="F14">
    <cfRule type="duplicateValues" dxfId="13" priority="2"/>
  </conditionalFormatting>
  <conditionalFormatting sqref="F20">
    <cfRule type="duplicateValues" dxfId="12" priority="4"/>
  </conditionalFormatting>
  <conditionalFormatting sqref="F21">
    <cfRule type="duplicateValues" dxfId="11" priority="3"/>
  </conditionalFormatting>
  <conditionalFormatting sqref="F25">
    <cfRule type="duplicateValues" dxfId="10" priority="1"/>
  </conditionalFormatting>
  <pageMargins left="0.7" right="0.7" top="0.75" bottom="0.75" header="0.3" footer="0.3"/>
  <legacyDrawing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BC18-02D8-4FBB-AFD3-D999B76DF06D}">
  <dimension ref="A1:R26"/>
  <sheetViews>
    <sheetView workbookViewId="0">
      <selection activeCell="F12" sqref="F12"/>
    </sheetView>
  </sheetViews>
  <sheetFormatPr defaultColWidth="9.1796875" defaultRowHeight="14.5"/>
  <cols>
    <col min="1" max="1" width="19.26953125" style="212" customWidth="1"/>
    <col min="2" max="2" width="10" style="212" bestFit="1" customWidth="1"/>
    <col min="3" max="3" width="9.1796875" style="212" customWidth="1"/>
    <col min="4" max="4" width="34.1796875" style="212" bestFit="1" customWidth="1"/>
    <col min="5" max="5" width="19.26953125" style="212" customWidth="1"/>
    <col min="6" max="6" width="13" style="212" bestFit="1" customWidth="1"/>
    <col min="7" max="7" width="16.7265625" style="212" customWidth="1"/>
    <col min="8" max="8" width="9.1796875" style="212" customWidth="1"/>
    <col min="9" max="9" width="40.1796875" style="212" customWidth="1"/>
    <col min="10" max="10" width="83.7265625" style="212" bestFit="1" customWidth="1"/>
    <col min="11" max="11" width="12.54296875" style="212" bestFit="1" customWidth="1"/>
    <col min="12" max="16384" width="9.1796875" style="212"/>
  </cols>
  <sheetData>
    <row r="1" spans="1:18">
      <c r="A1" s="208" t="s">
        <v>3757</v>
      </c>
      <c r="B1" s="208" t="s">
        <v>3756</v>
      </c>
      <c r="C1" s="208" t="s">
        <v>3754</v>
      </c>
      <c r="D1" s="208" t="s">
        <v>3755</v>
      </c>
      <c r="E1" s="208" t="s">
        <v>189</v>
      </c>
      <c r="F1" s="208" t="s">
        <v>923</v>
      </c>
      <c r="G1" s="209" t="s">
        <v>190</v>
      </c>
      <c r="H1" s="208" t="s">
        <v>497</v>
      </c>
      <c r="I1" s="208" t="s">
        <v>3760</v>
      </c>
      <c r="J1" s="208" t="s">
        <v>3761</v>
      </c>
      <c r="K1" s="208" t="s">
        <v>3762</v>
      </c>
      <c r="L1" s="210" t="s">
        <v>450</v>
      </c>
      <c r="M1" s="210" t="s">
        <v>3763</v>
      </c>
      <c r="N1" s="210" t="s">
        <v>3764</v>
      </c>
      <c r="O1" s="210" t="s">
        <v>3765</v>
      </c>
      <c r="P1" s="210" t="s">
        <v>3766</v>
      </c>
      <c r="Q1" s="211" t="s">
        <v>3767</v>
      </c>
      <c r="R1" s="211" t="s">
        <v>3768</v>
      </c>
    </row>
    <row r="2" spans="1:18">
      <c r="A2" s="212" t="s">
        <v>2721</v>
      </c>
      <c r="B2" s="212" t="s">
        <v>5128</v>
      </c>
      <c r="C2" s="212" t="s">
        <v>5129</v>
      </c>
      <c r="D2" s="212" t="s">
        <v>4574</v>
      </c>
      <c r="E2" s="348" t="s">
        <v>2722</v>
      </c>
      <c r="F2" s="206">
        <v>167977535</v>
      </c>
      <c r="G2" s="206" t="s">
        <v>2723</v>
      </c>
      <c r="H2" s="206" t="s">
        <v>510</v>
      </c>
      <c r="I2" s="212" t="s">
        <v>3834</v>
      </c>
      <c r="J2" s="212" t="s">
        <v>3800</v>
      </c>
      <c r="K2" s="233" t="s">
        <v>5130</v>
      </c>
    </row>
    <row r="3" spans="1:18">
      <c r="A3" s="212" t="s">
        <v>5131</v>
      </c>
      <c r="B3" s="212" t="s">
        <v>5132</v>
      </c>
      <c r="C3" s="212" t="s">
        <v>5133</v>
      </c>
      <c r="D3" s="212" t="s">
        <v>4574</v>
      </c>
      <c r="E3" s="352" t="s">
        <v>2768</v>
      </c>
      <c r="F3" s="213">
        <v>216591750</v>
      </c>
      <c r="G3" s="213">
        <v>3854369821</v>
      </c>
      <c r="H3" s="212" t="s">
        <v>536</v>
      </c>
      <c r="I3" s="212" t="s">
        <v>3834</v>
      </c>
      <c r="J3" s="212" t="s">
        <v>3800</v>
      </c>
      <c r="K3" s="234" t="s">
        <v>5134</v>
      </c>
    </row>
    <row r="4" spans="1:18">
      <c r="A4" s="212" t="s">
        <v>5135</v>
      </c>
      <c r="B4" s="212" t="s">
        <v>5136</v>
      </c>
      <c r="C4" s="212" t="s">
        <v>5137</v>
      </c>
      <c r="D4" s="212" t="s">
        <v>4574</v>
      </c>
      <c r="E4" s="341" t="s">
        <v>5138</v>
      </c>
      <c r="F4" s="212">
        <v>142656591</v>
      </c>
      <c r="G4" s="212">
        <v>3854921627</v>
      </c>
      <c r="H4" s="212" t="s">
        <v>516</v>
      </c>
      <c r="I4" s="212" t="s">
        <v>3834</v>
      </c>
      <c r="J4" s="212" t="s">
        <v>3800</v>
      </c>
      <c r="K4" s="233" t="s">
        <v>5139</v>
      </c>
    </row>
    <row r="5" spans="1:18">
      <c r="A5" s="212" t="s">
        <v>2715</v>
      </c>
      <c r="B5" s="212" t="s">
        <v>5140</v>
      </c>
      <c r="C5" s="212" t="s">
        <v>5141</v>
      </c>
      <c r="D5" s="212" t="s">
        <v>4574</v>
      </c>
      <c r="E5" s="348" t="s">
        <v>2716</v>
      </c>
      <c r="F5" s="206">
        <v>216396235</v>
      </c>
      <c r="G5" s="221">
        <v>8015772417</v>
      </c>
      <c r="H5" s="206" t="s">
        <v>536</v>
      </c>
      <c r="I5" s="212" t="s">
        <v>3834</v>
      </c>
      <c r="J5" s="212" t="s">
        <v>3800</v>
      </c>
      <c r="K5" s="233" t="s">
        <v>5142</v>
      </c>
    </row>
    <row r="6" spans="1:18">
      <c r="A6" s="212" t="s">
        <v>5143</v>
      </c>
      <c r="B6" s="212" t="s">
        <v>4938</v>
      </c>
      <c r="C6" s="212" t="s">
        <v>5144</v>
      </c>
      <c r="D6" s="212" t="s">
        <v>4574</v>
      </c>
      <c r="E6" s="353" t="s">
        <v>2476</v>
      </c>
      <c r="F6" s="185">
        <v>95656192</v>
      </c>
      <c r="G6" s="185">
        <v>8015776467</v>
      </c>
      <c r="H6" s="185" t="s">
        <v>2083</v>
      </c>
      <c r="I6" s="212" t="s">
        <v>3834</v>
      </c>
      <c r="J6" s="212" t="s">
        <v>3800</v>
      </c>
      <c r="K6" s="56" t="s">
        <v>5145</v>
      </c>
    </row>
    <row r="7" spans="1:18">
      <c r="A7" s="212" t="s">
        <v>5146</v>
      </c>
      <c r="B7" s="212" t="s">
        <v>5147</v>
      </c>
      <c r="C7" s="212" t="s">
        <v>5148</v>
      </c>
      <c r="D7" s="212" t="s">
        <v>4574</v>
      </c>
      <c r="E7" s="345" t="s">
        <v>2537</v>
      </c>
      <c r="F7" s="214">
        <v>198014432</v>
      </c>
      <c r="G7" s="214">
        <v>7576963873</v>
      </c>
      <c r="H7" s="215" t="s">
        <v>521</v>
      </c>
      <c r="I7" s="212" t="s">
        <v>3834</v>
      </c>
      <c r="J7" s="212" t="s">
        <v>3800</v>
      </c>
      <c r="K7" s="233" t="s">
        <v>5149</v>
      </c>
    </row>
    <row r="8" spans="1:18">
      <c r="A8" s="212" t="s">
        <v>2495</v>
      </c>
      <c r="B8" s="212" t="s">
        <v>5150</v>
      </c>
      <c r="C8" s="212" t="s">
        <v>5151</v>
      </c>
      <c r="D8" s="212" t="s">
        <v>4574</v>
      </c>
      <c r="E8" s="345" t="s">
        <v>2496</v>
      </c>
      <c r="F8" s="214">
        <v>215278051</v>
      </c>
      <c r="G8" s="214">
        <v>3852990251</v>
      </c>
      <c r="H8" s="215" t="s">
        <v>516</v>
      </c>
      <c r="I8" s="212" t="s">
        <v>3834</v>
      </c>
      <c r="J8" s="212" t="s">
        <v>3800</v>
      </c>
      <c r="K8" s="233" t="s">
        <v>5152</v>
      </c>
    </row>
    <row r="9" spans="1:18">
      <c r="A9" s="212" t="s">
        <v>2422</v>
      </c>
      <c r="B9" s="212" t="s">
        <v>5153</v>
      </c>
      <c r="C9" s="212" t="s">
        <v>5154</v>
      </c>
      <c r="D9" s="212" t="s">
        <v>4342</v>
      </c>
      <c r="E9" s="345" t="s">
        <v>2423</v>
      </c>
      <c r="F9" s="214">
        <v>215156598</v>
      </c>
      <c r="G9" s="214">
        <v>3854577497</v>
      </c>
      <c r="H9" s="212" t="s">
        <v>516</v>
      </c>
      <c r="I9" s="212" t="s">
        <v>3825</v>
      </c>
      <c r="J9" s="212" t="s">
        <v>3794</v>
      </c>
      <c r="K9" s="233" t="s">
        <v>5155</v>
      </c>
    </row>
    <row r="10" spans="1:18">
      <c r="A10" s="212" t="s">
        <v>2416</v>
      </c>
      <c r="B10" s="212" t="s">
        <v>5156</v>
      </c>
      <c r="C10" s="212" t="s">
        <v>5157</v>
      </c>
      <c r="D10" s="212" t="s">
        <v>4342</v>
      </c>
      <c r="E10" s="345" t="s">
        <v>2417</v>
      </c>
      <c r="F10" s="216">
        <v>215276151</v>
      </c>
      <c r="G10" s="216">
        <v>3853478028</v>
      </c>
      <c r="H10" s="212" t="s">
        <v>516</v>
      </c>
      <c r="I10" s="212" t="s">
        <v>3825</v>
      </c>
      <c r="J10" s="212" t="s">
        <v>3794</v>
      </c>
      <c r="K10" s="233" t="s">
        <v>5158</v>
      </c>
    </row>
    <row r="11" spans="1:18">
      <c r="A11" s="212" t="s">
        <v>5159</v>
      </c>
      <c r="B11" s="212" t="s">
        <v>5160</v>
      </c>
      <c r="C11" s="212" t="s">
        <v>5161</v>
      </c>
      <c r="D11" s="212" t="s">
        <v>4342</v>
      </c>
      <c r="E11" s="349" t="s">
        <v>2634</v>
      </c>
      <c r="F11" s="213">
        <v>182864132</v>
      </c>
      <c r="G11" s="213">
        <v>3852326058</v>
      </c>
      <c r="H11" s="212" t="s">
        <v>516</v>
      </c>
      <c r="I11" s="212" t="s">
        <v>3825</v>
      </c>
      <c r="J11" s="212" t="s">
        <v>3794</v>
      </c>
      <c r="K11" s="233" t="s">
        <v>5162</v>
      </c>
    </row>
    <row r="12" spans="1:18">
      <c r="A12" s="212" t="s">
        <v>5163</v>
      </c>
      <c r="B12" s="212" t="s">
        <v>5164</v>
      </c>
      <c r="C12" s="217" t="s">
        <v>5165</v>
      </c>
      <c r="D12" s="212" t="s">
        <v>4342</v>
      </c>
      <c r="E12" s="349" t="s">
        <v>2635</v>
      </c>
      <c r="F12" s="213">
        <v>215378182</v>
      </c>
      <c r="G12" s="213">
        <v>6084445013</v>
      </c>
      <c r="H12" s="212" t="s">
        <v>516</v>
      </c>
      <c r="I12" s="212" t="s">
        <v>3825</v>
      </c>
      <c r="J12" s="212" t="s">
        <v>3794</v>
      </c>
      <c r="K12" s="233" t="s">
        <v>5166</v>
      </c>
    </row>
    <row r="13" spans="1:18">
      <c r="A13" s="212" t="s">
        <v>2608</v>
      </c>
      <c r="B13" s="212" t="s">
        <v>5167</v>
      </c>
      <c r="C13" s="212" t="s">
        <v>5168</v>
      </c>
      <c r="D13" s="212" t="s">
        <v>4342</v>
      </c>
      <c r="E13" s="348" t="s">
        <v>1478</v>
      </c>
      <c r="F13" s="206">
        <v>198193420</v>
      </c>
      <c r="G13" s="206">
        <v>3859557330</v>
      </c>
      <c r="H13" s="206" t="s">
        <v>510</v>
      </c>
      <c r="I13" s="212" t="s">
        <v>3825</v>
      </c>
      <c r="J13" s="212" t="s">
        <v>3794</v>
      </c>
      <c r="K13" s="233" t="s">
        <v>5169</v>
      </c>
    </row>
    <row r="14" spans="1:18">
      <c r="A14" s="212" t="s">
        <v>2219</v>
      </c>
      <c r="B14" s="212" t="s">
        <v>5170</v>
      </c>
      <c r="C14" s="212" t="s">
        <v>5171</v>
      </c>
      <c r="D14" s="212" t="s">
        <v>4342</v>
      </c>
      <c r="E14" s="341" t="s">
        <v>2220</v>
      </c>
      <c r="F14" s="206">
        <v>203347801</v>
      </c>
      <c r="G14" s="206">
        <v>3857462218</v>
      </c>
      <c r="H14" s="206" t="s">
        <v>538</v>
      </c>
      <c r="I14" s="212" t="s">
        <v>3825</v>
      </c>
      <c r="J14" s="212" t="s">
        <v>3794</v>
      </c>
      <c r="K14" s="233" t="s">
        <v>5172</v>
      </c>
    </row>
    <row r="15" spans="1:18">
      <c r="A15" s="218" t="s">
        <v>5173</v>
      </c>
      <c r="B15" s="212" t="s">
        <v>5174</v>
      </c>
      <c r="C15" s="212" t="s">
        <v>5175</v>
      </c>
      <c r="D15" s="212" t="s">
        <v>4342</v>
      </c>
      <c r="E15" s="345" t="s">
        <v>1791</v>
      </c>
      <c r="F15" s="216">
        <v>186680938</v>
      </c>
      <c r="G15" s="216">
        <v>3854235106</v>
      </c>
      <c r="H15" s="206" t="s">
        <v>536</v>
      </c>
      <c r="I15" s="212" t="s">
        <v>3825</v>
      </c>
      <c r="J15" s="212" t="s">
        <v>3794</v>
      </c>
      <c r="K15" s="233" t="s">
        <v>5176</v>
      </c>
    </row>
    <row r="16" spans="1:18">
      <c r="A16" s="212" t="s">
        <v>5177</v>
      </c>
      <c r="B16" s="212" t="s">
        <v>5178</v>
      </c>
      <c r="C16" s="212" t="s">
        <v>5179</v>
      </c>
      <c r="D16" s="212" t="s">
        <v>4342</v>
      </c>
      <c r="E16" s="347" t="s">
        <v>1854</v>
      </c>
      <c r="F16" s="214">
        <v>194643016</v>
      </c>
      <c r="G16" s="219">
        <v>3854887229</v>
      </c>
      <c r="H16" s="212" t="s">
        <v>516</v>
      </c>
      <c r="I16" s="212" t="s">
        <v>3825</v>
      </c>
      <c r="J16" s="212" t="s">
        <v>3794</v>
      </c>
      <c r="K16" s="233" t="s">
        <v>5180</v>
      </c>
    </row>
    <row r="17" spans="1:11">
      <c r="A17" s="212" t="s">
        <v>2753</v>
      </c>
      <c r="B17" s="212" t="s">
        <v>5181</v>
      </c>
      <c r="C17" s="212" t="s">
        <v>5182</v>
      </c>
      <c r="D17" s="212" t="s">
        <v>4342</v>
      </c>
      <c r="E17" s="345" t="s">
        <v>1826</v>
      </c>
      <c r="F17" s="216">
        <v>146774074</v>
      </c>
      <c r="G17" s="216">
        <v>9548470390</v>
      </c>
      <c r="H17" s="206" t="s">
        <v>516</v>
      </c>
      <c r="I17" s="212" t="s">
        <v>3825</v>
      </c>
      <c r="J17" s="212" t="s">
        <v>3794</v>
      </c>
      <c r="K17" s="234" t="s">
        <v>5183</v>
      </c>
    </row>
    <row r="18" spans="1:11">
      <c r="A18" s="212" t="s">
        <v>5184</v>
      </c>
      <c r="B18" s="212" t="s">
        <v>5185</v>
      </c>
      <c r="C18" s="212" t="s">
        <v>5186</v>
      </c>
      <c r="D18" s="212" t="s">
        <v>4342</v>
      </c>
      <c r="E18" s="345" t="s">
        <v>2499</v>
      </c>
      <c r="F18" s="346">
        <v>215464770</v>
      </c>
      <c r="G18" s="346">
        <v>8013309619</v>
      </c>
      <c r="H18" s="215" t="s">
        <v>516</v>
      </c>
      <c r="I18" s="212" t="s">
        <v>3825</v>
      </c>
      <c r="J18" s="212" t="s">
        <v>3794</v>
      </c>
      <c r="K18" s="234" t="s">
        <v>5187</v>
      </c>
    </row>
    <row r="19" spans="1:11">
      <c r="A19" s="212" t="s">
        <v>2390</v>
      </c>
      <c r="B19" s="212" t="s">
        <v>5188</v>
      </c>
      <c r="C19" s="212" t="s">
        <v>5189</v>
      </c>
      <c r="D19" s="212" t="s">
        <v>4591</v>
      </c>
      <c r="E19" s="341" t="s">
        <v>2391</v>
      </c>
      <c r="F19" s="215">
        <v>191013148</v>
      </c>
      <c r="G19" s="215">
        <v>8012051446</v>
      </c>
      <c r="H19" s="215" t="s">
        <v>538</v>
      </c>
      <c r="I19" s="212" t="s">
        <v>3834</v>
      </c>
      <c r="J19" s="212" t="s">
        <v>3794</v>
      </c>
      <c r="K19" s="234" t="s">
        <v>5190</v>
      </c>
    </row>
    <row r="20" spans="1:11">
      <c r="A20" s="212" t="s">
        <v>2660</v>
      </c>
      <c r="B20" s="212" t="s">
        <v>5191</v>
      </c>
      <c r="C20" s="212" t="s">
        <v>5192</v>
      </c>
      <c r="D20" s="212" t="s">
        <v>4591</v>
      </c>
      <c r="E20" s="341" t="s">
        <v>2661</v>
      </c>
      <c r="F20" s="343">
        <v>206245582</v>
      </c>
      <c r="G20" s="343">
        <v>6292854112</v>
      </c>
      <c r="H20" s="343" t="s">
        <v>538</v>
      </c>
      <c r="I20" s="344" t="s">
        <v>3834</v>
      </c>
      <c r="J20" s="344" t="s">
        <v>3794</v>
      </c>
      <c r="K20" s="234" t="s">
        <v>5193</v>
      </c>
    </row>
    <row r="21" spans="1:11">
      <c r="A21" s="212" t="s">
        <v>5194</v>
      </c>
      <c r="B21" s="212" t="s">
        <v>5195</v>
      </c>
      <c r="C21" s="212" t="s">
        <v>5196</v>
      </c>
      <c r="D21" s="212" t="s">
        <v>4591</v>
      </c>
      <c r="E21" s="351" t="s">
        <v>2222</v>
      </c>
      <c r="F21" s="221">
        <v>203351856</v>
      </c>
      <c r="G21" s="221">
        <v>3854630947</v>
      </c>
      <c r="H21" s="221" t="s">
        <v>538</v>
      </c>
      <c r="I21" s="212" t="s">
        <v>3834</v>
      </c>
      <c r="J21" s="220" t="s">
        <v>3794</v>
      </c>
      <c r="K21" s="234" t="s">
        <v>5197</v>
      </c>
    </row>
    <row r="22" spans="1:11">
      <c r="A22" s="212" t="s">
        <v>2566</v>
      </c>
      <c r="B22" s="212" t="s">
        <v>5198</v>
      </c>
      <c r="C22" s="212" t="s">
        <v>5199</v>
      </c>
      <c r="D22" s="212" t="s">
        <v>4591</v>
      </c>
      <c r="E22" s="341" t="s">
        <v>2567</v>
      </c>
      <c r="F22" s="215">
        <v>215460869</v>
      </c>
      <c r="G22" s="215">
        <v>3372418949</v>
      </c>
      <c r="H22" s="215" t="s">
        <v>516</v>
      </c>
      <c r="I22" s="212" t="s">
        <v>3834</v>
      </c>
      <c r="J22" s="220" t="s">
        <v>3794</v>
      </c>
      <c r="K22" s="234" t="s">
        <v>5200</v>
      </c>
    </row>
    <row r="23" spans="1:11">
      <c r="A23" s="212" t="s">
        <v>1797</v>
      </c>
      <c r="B23" s="212" t="s">
        <v>5201</v>
      </c>
      <c r="C23" s="212" t="s">
        <v>5202</v>
      </c>
      <c r="D23" s="212" t="s">
        <v>4591</v>
      </c>
      <c r="E23" s="342" t="s">
        <v>1798</v>
      </c>
      <c r="F23" s="212">
        <v>199345715</v>
      </c>
      <c r="G23" s="212">
        <v>8018757207</v>
      </c>
      <c r="H23" s="212" t="s">
        <v>516</v>
      </c>
      <c r="I23" s="212" t="s">
        <v>3834</v>
      </c>
      <c r="J23" s="212" t="s">
        <v>3794</v>
      </c>
      <c r="K23" s="234" t="s">
        <v>5203</v>
      </c>
    </row>
    <row r="24" spans="1:11">
      <c r="A24" s="212" t="s">
        <v>5204</v>
      </c>
      <c r="B24" s="212" t="s">
        <v>5205</v>
      </c>
      <c r="C24" s="212" t="s">
        <v>5206</v>
      </c>
      <c r="D24" s="212" t="s">
        <v>5125</v>
      </c>
      <c r="E24" s="341" t="s">
        <v>5207</v>
      </c>
      <c r="F24" s="215">
        <v>215184183</v>
      </c>
      <c r="G24" s="215">
        <v>801634647</v>
      </c>
      <c r="H24" s="215" t="s">
        <v>991</v>
      </c>
      <c r="I24" s="212" t="s">
        <v>3834</v>
      </c>
      <c r="J24" s="212" t="s">
        <v>3776</v>
      </c>
      <c r="K24" s="234" t="s">
        <v>5208</v>
      </c>
    </row>
    <row r="25" spans="1:11" ht="14.25" customHeight="1">
      <c r="A25" s="212" t="s">
        <v>2184</v>
      </c>
      <c r="B25" s="212" t="s">
        <v>5209</v>
      </c>
      <c r="C25" s="212" t="s">
        <v>5210</v>
      </c>
      <c r="D25" s="212" t="s">
        <v>5125</v>
      </c>
      <c r="E25" s="341" t="s">
        <v>5211</v>
      </c>
      <c r="F25" s="215">
        <v>110929213</v>
      </c>
      <c r="G25" s="215">
        <v>3855762827</v>
      </c>
      <c r="H25" s="215" t="s">
        <v>2083</v>
      </c>
      <c r="I25" s="212" t="s">
        <v>3834</v>
      </c>
      <c r="J25" s="212" t="s">
        <v>3776</v>
      </c>
      <c r="K25" s="234" t="s">
        <v>5212</v>
      </c>
    </row>
    <row r="26" spans="1:11">
      <c r="A26" s="212" t="s">
        <v>5213</v>
      </c>
      <c r="B26" s="212" t="s">
        <v>5214</v>
      </c>
      <c r="C26" s="212" t="s">
        <v>5215</v>
      </c>
      <c r="D26" s="212" t="s">
        <v>5125</v>
      </c>
      <c r="E26" s="341" t="s">
        <v>2524</v>
      </c>
      <c r="F26" s="206">
        <v>109431643</v>
      </c>
      <c r="G26" s="206">
        <v>8015482197</v>
      </c>
      <c r="H26" s="206" t="s">
        <v>521</v>
      </c>
      <c r="I26" s="212" t="s">
        <v>3834</v>
      </c>
      <c r="J26" s="212" t="s">
        <v>3776</v>
      </c>
      <c r="K26" s="234" t="s">
        <v>5216</v>
      </c>
    </row>
  </sheetData>
  <conditionalFormatting sqref="F3">
    <cfRule type="duplicateValues" dxfId="9" priority="4"/>
  </conditionalFormatting>
  <conditionalFormatting sqref="F6">
    <cfRule type="duplicateValues" dxfId="8" priority="1"/>
  </conditionalFormatting>
  <conditionalFormatting sqref="F7">
    <cfRule type="duplicateValues" dxfId="7" priority="6"/>
  </conditionalFormatting>
  <conditionalFormatting sqref="F8">
    <cfRule type="duplicateValues" dxfId="6" priority="5"/>
  </conditionalFormatting>
  <conditionalFormatting sqref="F9">
    <cfRule type="duplicateValues" dxfId="5" priority="10"/>
  </conditionalFormatting>
  <conditionalFormatting sqref="F11:F12">
    <cfRule type="duplicateValues" dxfId="4" priority="9"/>
  </conditionalFormatting>
  <conditionalFormatting sqref="F15">
    <cfRule type="duplicateValues" dxfId="3" priority="3"/>
  </conditionalFormatting>
  <conditionalFormatting sqref="F17">
    <cfRule type="duplicateValues" dxfId="2" priority="7"/>
  </conditionalFormatting>
  <conditionalFormatting sqref="F18">
    <cfRule type="duplicateValues" dxfId="1" priority="8"/>
  </conditionalFormatting>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79F1-4410-4C47-A62F-990BF047CC8B}">
  <dimension ref="A1:R22"/>
  <sheetViews>
    <sheetView workbookViewId="0">
      <selection activeCell="E15" sqref="E15"/>
    </sheetView>
  </sheetViews>
  <sheetFormatPr defaultColWidth="9.1796875" defaultRowHeight="14.5"/>
  <cols>
    <col min="1" max="1" width="19.26953125" style="52" customWidth="1"/>
    <col min="2" max="2" width="10" style="52" bestFit="1" customWidth="1"/>
    <col min="3" max="3" width="9.1796875" style="52" customWidth="1"/>
    <col min="4" max="4" width="34.1796875" style="52" bestFit="1" customWidth="1"/>
    <col min="5" max="5" width="19.26953125" style="52" customWidth="1"/>
    <col min="6" max="6" width="10.81640625" style="52" customWidth="1"/>
    <col min="7" max="7" width="16.7265625" style="52" customWidth="1"/>
    <col min="8" max="8" width="9.1796875" style="52" customWidth="1"/>
    <col min="9" max="9" width="40.1796875" style="52" customWidth="1"/>
    <col min="10" max="10" width="83.7265625" style="52" bestFit="1" customWidth="1"/>
    <col min="11" max="11" width="12.54296875" style="52" bestFit="1" customWidth="1"/>
    <col min="12" max="16384" width="9.1796875" style="52"/>
  </cols>
  <sheetData>
    <row r="1" spans="1:18">
      <c r="A1" s="176" t="s">
        <v>3757</v>
      </c>
      <c r="B1" s="176" t="s">
        <v>3756</v>
      </c>
      <c r="C1" s="176" t="s">
        <v>3754</v>
      </c>
      <c r="D1" s="176" t="s">
        <v>3755</v>
      </c>
      <c r="E1" s="176" t="s">
        <v>189</v>
      </c>
      <c r="F1" s="176" t="s">
        <v>923</v>
      </c>
      <c r="G1" s="177" t="s">
        <v>190</v>
      </c>
      <c r="H1" s="176" t="s">
        <v>497</v>
      </c>
      <c r="I1" s="176" t="s">
        <v>3760</v>
      </c>
      <c r="J1" s="176" t="s">
        <v>3761</v>
      </c>
      <c r="K1" s="176" t="s">
        <v>3762</v>
      </c>
      <c r="L1" s="130" t="s">
        <v>450</v>
      </c>
      <c r="M1" s="130" t="s">
        <v>3763</v>
      </c>
      <c r="N1" s="130" t="s">
        <v>3764</v>
      </c>
      <c r="O1" s="130" t="s">
        <v>3765</v>
      </c>
      <c r="P1" s="130" t="s">
        <v>3766</v>
      </c>
      <c r="Q1" s="133" t="s">
        <v>3767</v>
      </c>
      <c r="R1" s="133" t="s">
        <v>3768</v>
      </c>
    </row>
    <row r="2" spans="1:18" ht="15.5">
      <c r="A2" s="52" t="s">
        <v>2688</v>
      </c>
      <c r="B2" s="52" t="s">
        <v>5217</v>
      </c>
      <c r="C2" s="52" t="s">
        <v>5218</v>
      </c>
      <c r="D2" s="52" t="s">
        <v>4684</v>
      </c>
      <c r="E2" s="134" t="s">
        <v>2689</v>
      </c>
      <c r="F2" s="52">
        <v>213258870</v>
      </c>
      <c r="G2" s="52">
        <v>4357402895</v>
      </c>
      <c r="H2" s="52" t="s">
        <v>505</v>
      </c>
      <c r="I2" s="52" t="s">
        <v>5219</v>
      </c>
      <c r="J2" s="52" t="s">
        <v>5220</v>
      </c>
      <c r="K2" s="223" t="s">
        <v>5221</v>
      </c>
    </row>
    <row r="3" spans="1:18" s="53" customFormat="1" ht="15.5">
      <c r="A3" s="53" t="s">
        <v>5222</v>
      </c>
      <c r="B3" s="53" t="s">
        <v>5029</v>
      </c>
      <c r="C3" s="53" t="s">
        <v>5223</v>
      </c>
      <c r="D3" s="53" t="s">
        <v>3971</v>
      </c>
      <c r="E3" s="224" t="s">
        <v>2054</v>
      </c>
      <c r="F3" s="53">
        <v>151382284</v>
      </c>
      <c r="G3" s="53">
        <v>3852859700</v>
      </c>
      <c r="H3" s="53" t="s">
        <v>2267</v>
      </c>
      <c r="I3" s="53" t="s">
        <v>5219</v>
      </c>
      <c r="J3" s="53" t="s">
        <v>5224</v>
      </c>
      <c r="K3" s="225" t="s">
        <v>5225</v>
      </c>
    </row>
    <row r="4" spans="1:18" ht="15.5">
      <c r="A4" s="52" t="s">
        <v>2194</v>
      </c>
      <c r="B4" s="52" t="s">
        <v>5226</v>
      </c>
      <c r="C4" s="52" t="s">
        <v>5227</v>
      </c>
      <c r="D4" s="52" t="s">
        <v>3971</v>
      </c>
      <c r="E4" s="197" t="s">
        <v>2195</v>
      </c>
      <c r="F4" s="52">
        <v>198455008</v>
      </c>
      <c r="G4" s="52">
        <v>3855802547</v>
      </c>
      <c r="H4" s="52" t="s">
        <v>538</v>
      </c>
      <c r="I4" s="52" t="s">
        <v>5219</v>
      </c>
      <c r="J4" s="52" t="s">
        <v>5224</v>
      </c>
      <c r="K4" s="226" t="s">
        <v>5228</v>
      </c>
    </row>
    <row r="5" spans="1:18" ht="15.5">
      <c r="A5" s="52" t="s">
        <v>5229</v>
      </c>
      <c r="B5" s="52" t="s">
        <v>5230</v>
      </c>
      <c r="C5" s="52" t="s">
        <v>5231</v>
      </c>
      <c r="D5" s="52" t="s">
        <v>3971</v>
      </c>
      <c r="E5" s="134" t="s">
        <v>5232</v>
      </c>
      <c r="F5" s="52">
        <v>198297539</v>
      </c>
      <c r="G5" s="52">
        <v>3233171077</v>
      </c>
      <c r="H5" s="52" t="s">
        <v>516</v>
      </c>
      <c r="I5" s="52" t="s">
        <v>5219</v>
      </c>
      <c r="J5" s="52" t="s">
        <v>5224</v>
      </c>
      <c r="K5" s="226" t="s">
        <v>5233</v>
      </c>
    </row>
    <row r="6" spans="1:18" ht="15.5">
      <c r="A6" s="52" t="s">
        <v>2458</v>
      </c>
      <c r="B6" s="52" t="s">
        <v>5234</v>
      </c>
      <c r="C6" s="52" t="s">
        <v>5235</v>
      </c>
      <c r="D6" s="52" t="s">
        <v>3971</v>
      </c>
      <c r="E6" s="136" t="s">
        <v>2459</v>
      </c>
      <c r="F6" s="52">
        <v>203378640</v>
      </c>
      <c r="G6" s="52">
        <v>8016669687</v>
      </c>
      <c r="H6" s="52" t="s">
        <v>516</v>
      </c>
      <c r="I6" s="52" t="s">
        <v>5219</v>
      </c>
      <c r="J6" s="52" t="s">
        <v>5224</v>
      </c>
      <c r="K6" s="226" t="s">
        <v>5236</v>
      </c>
    </row>
    <row r="7" spans="1:18" ht="15.5">
      <c r="A7" s="52" t="s">
        <v>5237</v>
      </c>
      <c r="B7" s="52" t="s">
        <v>5238</v>
      </c>
      <c r="C7" s="52" t="s">
        <v>5239</v>
      </c>
      <c r="D7" s="52" t="s">
        <v>3971</v>
      </c>
      <c r="E7" s="134" t="s">
        <v>2401</v>
      </c>
      <c r="F7" s="52">
        <v>215166276</v>
      </c>
      <c r="G7" s="52">
        <v>3854876098</v>
      </c>
      <c r="H7" s="52" t="s">
        <v>2083</v>
      </c>
      <c r="I7" s="52" t="s">
        <v>5219</v>
      </c>
      <c r="J7" s="52" t="s">
        <v>5224</v>
      </c>
      <c r="K7" s="226" t="s">
        <v>5240</v>
      </c>
    </row>
    <row r="8" spans="1:18" ht="15.5">
      <c r="A8" s="52" t="s">
        <v>5241</v>
      </c>
      <c r="B8" s="52" t="s">
        <v>5242</v>
      </c>
      <c r="C8" s="52" t="s">
        <v>5243</v>
      </c>
      <c r="D8" s="52" t="s">
        <v>4684</v>
      </c>
      <c r="E8" s="134" t="s">
        <v>5244</v>
      </c>
      <c r="F8" s="52">
        <v>215155453</v>
      </c>
      <c r="G8" s="55">
        <v>4322318616</v>
      </c>
      <c r="H8" s="52" t="s">
        <v>2083</v>
      </c>
      <c r="I8" s="52" t="s">
        <v>5219</v>
      </c>
      <c r="J8" s="52" t="s">
        <v>5220</v>
      </c>
      <c r="K8" s="226" t="s">
        <v>5245</v>
      </c>
    </row>
    <row r="9" spans="1:18" ht="15.5">
      <c r="A9" s="52" t="s">
        <v>2227</v>
      </c>
      <c r="B9" s="52" t="s">
        <v>5246</v>
      </c>
      <c r="C9" s="52" t="s">
        <v>5247</v>
      </c>
      <c r="D9" s="52" t="s">
        <v>4684</v>
      </c>
      <c r="E9" s="134" t="s">
        <v>2228</v>
      </c>
      <c r="F9" s="52">
        <v>202180031</v>
      </c>
      <c r="G9" s="52">
        <v>3855287279</v>
      </c>
      <c r="H9" s="52" t="s">
        <v>538</v>
      </c>
      <c r="I9" s="52" t="s">
        <v>5219</v>
      </c>
      <c r="J9" s="52" t="s">
        <v>5220</v>
      </c>
      <c r="K9" s="226" t="s">
        <v>5248</v>
      </c>
    </row>
    <row r="10" spans="1:18" ht="15.5">
      <c r="A10" s="52" t="s">
        <v>2536</v>
      </c>
      <c r="B10" s="52" t="s">
        <v>5249</v>
      </c>
      <c r="C10" s="52" t="s">
        <v>5250</v>
      </c>
      <c r="D10" s="52" t="s">
        <v>4684</v>
      </c>
      <c r="E10" s="134" t="s">
        <v>2498</v>
      </c>
      <c r="F10" s="52">
        <v>215491744</v>
      </c>
      <c r="G10" s="52">
        <v>3856016805</v>
      </c>
      <c r="H10" s="52" t="s">
        <v>516</v>
      </c>
      <c r="I10" s="52" t="s">
        <v>5219</v>
      </c>
      <c r="J10" s="52" t="s">
        <v>5220</v>
      </c>
      <c r="K10" s="226" t="s">
        <v>5251</v>
      </c>
    </row>
    <row r="11" spans="1:18" ht="15.5">
      <c r="A11" s="52" t="s">
        <v>2609</v>
      </c>
      <c r="B11" s="52" t="s">
        <v>5032</v>
      </c>
      <c r="C11" s="52" t="s">
        <v>5252</v>
      </c>
      <c r="D11" s="52" t="s">
        <v>4684</v>
      </c>
      <c r="E11" s="53" t="s">
        <v>2610</v>
      </c>
      <c r="F11" s="52">
        <v>198482887</v>
      </c>
      <c r="G11" s="52">
        <v>3859559147</v>
      </c>
      <c r="H11" s="52" t="s">
        <v>516</v>
      </c>
      <c r="I11" s="52" t="s">
        <v>5219</v>
      </c>
      <c r="J11" s="52" t="s">
        <v>5220</v>
      </c>
      <c r="K11" s="161" t="s">
        <v>5253</v>
      </c>
    </row>
    <row r="12" spans="1:18" ht="15.5">
      <c r="C12" s="46"/>
      <c r="K12" s="161"/>
    </row>
    <row r="13" spans="1:18" ht="15.5">
      <c r="G13" s="86"/>
      <c r="K13" s="161"/>
    </row>
    <row r="14" spans="1:18" ht="15.5">
      <c r="K14" s="161"/>
    </row>
    <row r="15" spans="1:18" ht="15.5">
      <c r="A15" s="166"/>
      <c r="K15" s="161"/>
    </row>
    <row r="16" spans="1:18" ht="15.5">
      <c r="K16" s="161"/>
    </row>
    <row r="21" spans="10:10">
      <c r="J21" s="179"/>
    </row>
    <row r="22" spans="10:10">
      <c r="J22" s="179"/>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A6CB-EF9E-4560-B341-75915D3A7DB5}">
  <dimension ref="A1:R22"/>
  <sheetViews>
    <sheetView workbookViewId="0">
      <selection activeCell="C25" sqref="C25"/>
    </sheetView>
  </sheetViews>
  <sheetFormatPr defaultColWidth="9.1796875" defaultRowHeight="14.5"/>
  <cols>
    <col min="1" max="1" width="19.26953125" style="52" customWidth="1"/>
    <col min="2" max="2" width="10" style="52" bestFit="1" customWidth="1"/>
    <col min="3" max="3" width="9.1796875" style="52" customWidth="1"/>
    <col min="4" max="4" width="23.81640625" style="52" bestFit="1" customWidth="1"/>
    <col min="5" max="5" width="19.26953125" style="52" customWidth="1"/>
    <col min="6" max="6" width="10.81640625" style="52" customWidth="1"/>
    <col min="7" max="7" width="16.7265625" style="52" customWidth="1"/>
    <col min="8" max="8" width="9.1796875" style="52" customWidth="1"/>
    <col min="9" max="9" width="40.1796875" style="52" customWidth="1"/>
    <col min="10" max="10" width="83.7265625" style="52" bestFit="1" customWidth="1"/>
    <col min="11" max="11" width="12.54296875" style="205" bestFit="1" customWidth="1"/>
    <col min="12" max="16384" width="9.1796875" style="52"/>
  </cols>
  <sheetData>
    <row r="1" spans="1:18">
      <c r="A1" s="176" t="s">
        <v>3757</v>
      </c>
      <c r="B1" s="176" t="s">
        <v>3756</v>
      </c>
      <c r="C1" s="176" t="s">
        <v>3754</v>
      </c>
      <c r="D1" s="176" t="s">
        <v>3755</v>
      </c>
      <c r="E1" s="176" t="s">
        <v>189</v>
      </c>
      <c r="F1" s="176" t="s">
        <v>923</v>
      </c>
      <c r="G1" s="177" t="s">
        <v>190</v>
      </c>
      <c r="H1" s="176" t="s">
        <v>497</v>
      </c>
      <c r="I1" s="176" t="s">
        <v>3760</v>
      </c>
      <c r="J1" s="176" t="s">
        <v>3761</v>
      </c>
      <c r="K1" s="180" t="s">
        <v>3762</v>
      </c>
      <c r="L1" s="130" t="s">
        <v>450</v>
      </c>
      <c r="M1" s="130" t="s">
        <v>3763</v>
      </c>
      <c r="N1" s="130" t="s">
        <v>3764</v>
      </c>
      <c r="O1" s="130" t="s">
        <v>3765</v>
      </c>
      <c r="P1" s="130" t="s">
        <v>3766</v>
      </c>
      <c r="Q1" s="133" t="s">
        <v>3767</v>
      </c>
      <c r="R1" s="133" t="s">
        <v>3768</v>
      </c>
    </row>
    <row r="2" spans="1:18">
      <c r="A2" s="52" t="s">
        <v>5254</v>
      </c>
      <c r="B2" s="52" t="s">
        <v>5255</v>
      </c>
      <c r="C2" s="52" t="s">
        <v>5256</v>
      </c>
      <c r="D2" s="52" t="s">
        <v>4342</v>
      </c>
      <c r="E2" s="52" t="s">
        <v>2542</v>
      </c>
      <c r="F2" s="135">
        <v>215432364</v>
      </c>
      <c r="G2" s="52">
        <v>8019700368</v>
      </c>
      <c r="H2" s="52" t="s">
        <v>536</v>
      </c>
      <c r="I2" s="52" t="s">
        <v>3825</v>
      </c>
      <c r="J2" s="52" t="s">
        <v>3794</v>
      </c>
      <c r="K2" s="587" t="s">
        <v>5257</v>
      </c>
    </row>
    <row r="3" spans="1:18">
      <c r="A3" s="52" t="s">
        <v>2568</v>
      </c>
      <c r="B3" s="52" t="s">
        <v>5258</v>
      </c>
      <c r="C3" s="52" t="s">
        <v>5259</v>
      </c>
      <c r="D3" s="52" t="s">
        <v>4342</v>
      </c>
      <c r="E3" s="52" t="s">
        <v>2569</v>
      </c>
      <c r="F3" s="135">
        <v>133917840</v>
      </c>
      <c r="G3" s="52">
        <v>8015898314</v>
      </c>
      <c r="H3" s="52" t="s">
        <v>516</v>
      </c>
      <c r="I3" s="52" t="s">
        <v>3825</v>
      </c>
      <c r="J3" s="52" t="s">
        <v>3794</v>
      </c>
      <c r="K3" s="588" t="s">
        <v>5260</v>
      </c>
    </row>
    <row r="4" spans="1:18">
      <c r="A4" s="52">
        <v>855567420</v>
      </c>
      <c r="B4" s="52" t="s">
        <v>5261</v>
      </c>
      <c r="C4" s="52" t="s">
        <v>5262</v>
      </c>
      <c r="D4" s="52" t="s">
        <v>4342</v>
      </c>
      <c r="E4" s="227" t="s">
        <v>2434</v>
      </c>
      <c r="F4" s="52">
        <v>214637682</v>
      </c>
      <c r="G4" s="52">
        <v>4058265077</v>
      </c>
      <c r="H4" s="52" t="s">
        <v>2267</v>
      </c>
      <c r="I4" s="52" t="s">
        <v>3825</v>
      </c>
      <c r="J4" s="52" t="s">
        <v>3794</v>
      </c>
      <c r="K4" s="588" t="s">
        <v>5263</v>
      </c>
    </row>
    <row r="5" spans="1:18">
      <c r="A5" s="187" t="s">
        <v>2543</v>
      </c>
      <c r="B5" s="52" t="s">
        <v>5264</v>
      </c>
      <c r="C5" s="52" t="s">
        <v>5265</v>
      </c>
      <c r="D5" s="52" t="s">
        <v>4342</v>
      </c>
      <c r="E5" s="52" t="s">
        <v>5266</v>
      </c>
      <c r="F5" s="135">
        <v>191150745</v>
      </c>
      <c r="G5" s="52">
        <v>3344068019</v>
      </c>
      <c r="H5" s="52" t="s">
        <v>2083</v>
      </c>
      <c r="I5" s="52" t="s">
        <v>3825</v>
      </c>
      <c r="J5" s="52" t="s">
        <v>3794</v>
      </c>
      <c r="K5" s="587" t="s">
        <v>5267</v>
      </c>
    </row>
    <row r="6" spans="1:18">
      <c r="A6" s="52" t="s">
        <v>2594</v>
      </c>
      <c r="B6" s="52" t="s">
        <v>5268</v>
      </c>
      <c r="C6" s="52" t="s">
        <v>5269</v>
      </c>
      <c r="D6" s="52" t="s">
        <v>4342</v>
      </c>
      <c r="E6" s="52" t="s">
        <v>2595</v>
      </c>
      <c r="F6" s="135">
        <v>164340892</v>
      </c>
      <c r="G6" s="52">
        <v>2404266282</v>
      </c>
      <c r="H6" s="52" t="s">
        <v>510</v>
      </c>
      <c r="I6" s="52" t="s">
        <v>3825</v>
      </c>
      <c r="J6" s="52" t="s">
        <v>3794</v>
      </c>
      <c r="K6" s="587" t="s">
        <v>5270</v>
      </c>
    </row>
    <row r="7" spans="1:18">
      <c r="A7" s="52" t="s">
        <v>5271</v>
      </c>
      <c r="B7" s="52" t="s">
        <v>5272</v>
      </c>
      <c r="C7" s="52" t="s">
        <v>5273</v>
      </c>
      <c r="D7" s="52" t="s">
        <v>4342</v>
      </c>
      <c r="E7" s="52" t="s">
        <v>2250</v>
      </c>
      <c r="F7" s="135">
        <v>214503979</v>
      </c>
      <c r="G7" s="52">
        <v>3854957375</v>
      </c>
      <c r="H7" s="52" t="s">
        <v>2017</v>
      </c>
      <c r="I7" s="52" t="s">
        <v>3825</v>
      </c>
      <c r="J7" s="52" t="s">
        <v>3794</v>
      </c>
      <c r="K7" s="587" t="s">
        <v>5274</v>
      </c>
    </row>
    <row r="8" spans="1:18">
      <c r="A8" s="52" t="s">
        <v>5275</v>
      </c>
      <c r="B8" s="52" t="s">
        <v>5276</v>
      </c>
      <c r="C8" s="52" t="s">
        <v>5277</v>
      </c>
      <c r="D8" s="52" t="s">
        <v>4342</v>
      </c>
      <c r="E8" s="52" t="s">
        <v>5278</v>
      </c>
      <c r="F8" s="52">
        <v>203393064</v>
      </c>
      <c r="G8" s="55">
        <v>3852379981</v>
      </c>
      <c r="H8" s="52" t="s">
        <v>516</v>
      </c>
      <c r="I8" s="52" t="s">
        <v>3825</v>
      </c>
      <c r="J8" s="52" t="s">
        <v>3794</v>
      </c>
      <c r="K8" s="587" t="s">
        <v>5279</v>
      </c>
    </row>
    <row r="9" spans="1:18">
      <c r="A9" s="52" t="s">
        <v>5280</v>
      </c>
      <c r="B9" s="52" t="s">
        <v>5281</v>
      </c>
      <c r="C9" s="52" t="s">
        <v>5282</v>
      </c>
      <c r="D9" s="52" t="s">
        <v>4342</v>
      </c>
      <c r="E9" s="52" t="s">
        <v>5283</v>
      </c>
      <c r="F9" s="52">
        <v>175559944</v>
      </c>
      <c r="G9" s="52">
        <v>3854360072</v>
      </c>
      <c r="H9" s="52" t="s">
        <v>510</v>
      </c>
      <c r="I9" s="52" t="s">
        <v>3825</v>
      </c>
      <c r="J9" s="52" t="s">
        <v>3794</v>
      </c>
      <c r="K9" s="587" t="s">
        <v>5284</v>
      </c>
    </row>
    <row r="10" spans="1:18">
      <c r="A10" s="52" t="s">
        <v>5285</v>
      </c>
      <c r="B10" s="52" t="s">
        <v>5286</v>
      </c>
      <c r="C10" s="52" t="s">
        <v>5287</v>
      </c>
      <c r="D10" s="52" t="s">
        <v>4342</v>
      </c>
      <c r="E10" s="52" t="s">
        <v>5288</v>
      </c>
      <c r="F10" s="135">
        <v>215167256</v>
      </c>
      <c r="G10" s="52">
        <v>8019494737</v>
      </c>
      <c r="H10" s="52" t="s">
        <v>516</v>
      </c>
      <c r="I10" s="52" t="s">
        <v>3825</v>
      </c>
      <c r="J10" s="52" t="s">
        <v>3794</v>
      </c>
      <c r="K10" s="587" t="s">
        <v>5289</v>
      </c>
    </row>
    <row r="11" spans="1:18">
      <c r="A11" s="52" t="s">
        <v>5290</v>
      </c>
      <c r="B11" s="52" t="s">
        <v>5291</v>
      </c>
      <c r="C11" s="52" t="s">
        <v>5292</v>
      </c>
      <c r="D11" s="52" t="s">
        <v>80</v>
      </c>
      <c r="E11" s="52" t="s">
        <v>5293</v>
      </c>
      <c r="F11" s="135">
        <v>201768208</v>
      </c>
      <c r="G11" s="52">
        <v>2398485776</v>
      </c>
      <c r="H11" s="52" t="s">
        <v>516</v>
      </c>
      <c r="I11" s="52" t="s">
        <v>3831</v>
      </c>
      <c r="J11" s="52" t="s">
        <v>3794</v>
      </c>
      <c r="K11" s="587" t="s">
        <v>5294</v>
      </c>
    </row>
    <row r="12" spans="1:18">
      <c r="A12" s="52" t="s">
        <v>2081</v>
      </c>
      <c r="B12" s="52" t="s">
        <v>5295</v>
      </c>
      <c r="C12" s="46" t="s">
        <v>5296</v>
      </c>
      <c r="D12" s="52" t="s">
        <v>125</v>
      </c>
      <c r="E12" s="52" t="s">
        <v>2082</v>
      </c>
      <c r="F12" s="135">
        <v>213208915</v>
      </c>
      <c r="G12" s="52">
        <v>3855399305</v>
      </c>
      <c r="H12" s="52" t="s">
        <v>2083</v>
      </c>
      <c r="I12" s="52" t="s">
        <v>3834</v>
      </c>
      <c r="J12" s="52" t="s">
        <v>3808</v>
      </c>
      <c r="K12" s="587" t="s">
        <v>5297</v>
      </c>
    </row>
    <row r="13" spans="1:18">
      <c r="A13" s="52" t="s">
        <v>2493</v>
      </c>
      <c r="B13" s="52" t="s">
        <v>5298</v>
      </c>
      <c r="C13" s="52" t="s">
        <v>5299</v>
      </c>
      <c r="D13" s="52" t="s">
        <v>125</v>
      </c>
      <c r="E13" s="52" t="s">
        <v>2494</v>
      </c>
      <c r="F13" s="52">
        <v>194546170</v>
      </c>
      <c r="G13" s="86">
        <v>3854872258</v>
      </c>
      <c r="H13" s="52" t="s">
        <v>2083</v>
      </c>
      <c r="I13" s="52" t="s">
        <v>3834</v>
      </c>
      <c r="J13" s="52" t="s">
        <v>3808</v>
      </c>
      <c r="K13" s="587" t="s">
        <v>5300</v>
      </c>
    </row>
    <row r="14" spans="1:18">
      <c r="A14" s="52" t="s">
        <v>2481</v>
      </c>
      <c r="B14" s="52" t="s">
        <v>5301</v>
      </c>
      <c r="C14" s="52" t="s">
        <v>5302</v>
      </c>
      <c r="D14" s="52" t="s">
        <v>125</v>
      </c>
      <c r="E14" s="52" t="s">
        <v>2482</v>
      </c>
      <c r="F14" s="52">
        <v>160694408</v>
      </c>
      <c r="G14" s="52">
        <v>3854872232</v>
      </c>
      <c r="H14" s="52" t="s">
        <v>2083</v>
      </c>
      <c r="I14" s="52" t="s">
        <v>3834</v>
      </c>
      <c r="J14" s="52" t="s">
        <v>3808</v>
      </c>
      <c r="K14" s="587" t="s">
        <v>5303</v>
      </c>
    </row>
    <row r="15" spans="1:18">
      <c r="A15" s="166" t="s">
        <v>2500</v>
      </c>
      <c r="B15" s="52" t="s">
        <v>5304</v>
      </c>
      <c r="C15" s="52" t="s">
        <v>5305</v>
      </c>
      <c r="D15" s="52" t="s">
        <v>125</v>
      </c>
      <c r="E15" s="52" t="s">
        <v>2501</v>
      </c>
      <c r="F15" s="52">
        <v>193736582</v>
      </c>
      <c r="G15" s="52">
        <v>3859557318</v>
      </c>
      <c r="H15" s="52" t="s">
        <v>2083</v>
      </c>
      <c r="I15" s="52" t="s">
        <v>3834</v>
      </c>
      <c r="J15" s="52" t="s">
        <v>3808</v>
      </c>
      <c r="K15" s="207" t="s">
        <v>5306</v>
      </c>
    </row>
    <row r="16" spans="1:18">
      <c r="A16" s="52" t="s">
        <v>2190</v>
      </c>
      <c r="B16" s="52" t="s">
        <v>5307</v>
      </c>
      <c r="C16" s="52" t="s">
        <v>5308</v>
      </c>
      <c r="D16" s="52" t="s">
        <v>161</v>
      </c>
      <c r="E16" s="52" t="s">
        <v>2191</v>
      </c>
      <c r="F16" s="135">
        <v>214633089</v>
      </c>
      <c r="G16" s="52">
        <v>9153190345</v>
      </c>
      <c r="H16" s="52" t="s">
        <v>2083</v>
      </c>
      <c r="I16" s="52" t="s">
        <v>3834</v>
      </c>
      <c r="J16" s="52" t="s">
        <v>3808</v>
      </c>
      <c r="K16" s="587" t="s">
        <v>5309</v>
      </c>
    </row>
    <row r="21" spans="10:10">
      <c r="J21" s="179"/>
    </row>
    <row r="22" spans="10:10">
      <c r="J22" s="179"/>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7036-123A-4ACB-9DE2-34AE264786A6}">
  <sheetPr>
    <tabColor theme="9" tint="0.59999389629810485"/>
  </sheetPr>
  <dimension ref="A1:R24"/>
  <sheetViews>
    <sheetView workbookViewId="0">
      <selection activeCell="E27" sqref="E27"/>
    </sheetView>
  </sheetViews>
  <sheetFormatPr defaultColWidth="9.1796875" defaultRowHeight="14.5"/>
  <cols>
    <col min="1" max="1" width="19.26953125" style="52" customWidth="1"/>
    <col min="2" max="3" width="9.1796875" style="52" customWidth="1"/>
    <col min="4" max="4" width="23.81640625" style="52" bestFit="1" customWidth="1"/>
    <col min="5" max="5" width="23.54296875" style="52" bestFit="1" customWidth="1"/>
    <col min="6" max="6" width="10.81640625" style="52" customWidth="1"/>
    <col min="7" max="7" width="11.7265625" style="52" customWidth="1"/>
    <col min="8" max="8" width="1.1796875" style="52" customWidth="1"/>
    <col min="9" max="9" width="40.81640625" style="52" customWidth="1"/>
    <col min="10" max="10" width="22.81640625" style="52" customWidth="1"/>
    <col min="11" max="11" width="12.54296875" style="52" bestFit="1" customWidth="1"/>
    <col min="12" max="16384" width="9.1796875" style="52"/>
  </cols>
  <sheetData>
    <row r="1" spans="1:18">
      <c r="A1" s="176" t="s">
        <v>3757</v>
      </c>
      <c r="B1" s="176" t="s">
        <v>3756</v>
      </c>
      <c r="C1" s="176" t="s">
        <v>3754</v>
      </c>
      <c r="D1" s="176" t="s">
        <v>3755</v>
      </c>
      <c r="E1" s="176" t="s">
        <v>189</v>
      </c>
      <c r="F1" s="176" t="s">
        <v>923</v>
      </c>
      <c r="G1" s="177" t="s">
        <v>190</v>
      </c>
      <c r="H1" s="176" t="s">
        <v>497</v>
      </c>
      <c r="I1" s="176" t="s">
        <v>3760</v>
      </c>
      <c r="J1" s="176" t="s">
        <v>3761</v>
      </c>
      <c r="K1" s="176" t="s">
        <v>3762</v>
      </c>
      <c r="L1" s="130" t="s">
        <v>450</v>
      </c>
      <c r="M1" s="130" t="s">
        <v>3763</v>
      </c>
      <c r="N1" s="130" t="s">
        <v>3764</v>
      </c>
      <c r="O1" s="130" t="s">
        <v>3765</v>
      </c>
      <c r="P1" s="130" t="s">
        <v>3766</v>
      </c>
      <c r="Q1" s="133" t="s">
        <v>3767</v>
      </c>
      <c r="R1" s="133" t="s">
        <v>3768</v>
      </c>
    </row>
    <row r="2" spans="1:18">
      <c r="B2" s="52" t="s">
        <v>5027</v>
      </c>
      <c r="C2" s="52" t="s">
        <v>5310</v>
      </c>
      <c r="D2" s="52" t="s">
        <v>86</v>
      </c>
      <c r="E2" s="134" t="s">
        <v>2237</v>
      </c>
      <c r="F2" s="52">
        <v>208887863</v>
      </c>
      <c r="G2" s="52">
        <v>3854909930</v>
      </c>
      <c r="I2" s="52" t="s">
        <v>3814</v>
      </c>
      <c r="J2" s="52" t="s">
        <v>3794</v>
      </c>
      <c r="K2" s="201" t="s">
        <v>5311</v>
      </c>
    </row>
    <row r="3" spans="1:18">
      <c r="A3" s="52" t="s">
        <v>2322</v>
      </c>
      <c r="B3" s="52" t="s">
        <v>5312</v>
      </c>
      <c r="C3" s="52" t="s">
        <v>5313</v>
      </c>
      <c r="D3" s="52" t="s">
        <v>86</v>
      </c>
      <c r="E3" s="134" t="s">
        <v>2323</v>
      </c>
      <c r="F3" s="52">
        <v>201740362</v>
      </c>
      <c r="G3" s="52">
        <v>3853646934</v>
      </c>
      <c r="I3" s="52" t="s">
        <v>3814</v>
      </c>
      <c r="J3" s="52" t="s">
        <v>3794</v>
      </c>
      <c r="K3" s="202" t="s">
        <v>5314</v>
      </c>
    </row>
    <row r="4" spans="1:18">
      <c r="A4" s="52" t="s">
        <v>2329</v>
      </c>
      <c r="B4" s="52" t="s">
        <v>5315</v>
      </c>
      <c r="C4" s="52" t="s">
        <v>5316</v>
      </c>
      <c r="D4" s="52" t="s">
        <v>86</v>
      </c>
      <c r="E4" s="197" t="s">
        <v>2330</v>
      </c>
      <c r="F4" s="52">
        <v>193816286</v>
      </c>
      <c r="G4" s="52">
        <v>7193620483</v>
      </c>
      <c r="I4" s="52" t="s">
        <v>3814</v>
      </c>
      <c r="J4" s="52" t="s">
        <v>3794</v>
      </c>
      <c r="K4" s="201" t="s">
        <v>5317</v>
      </c>
    </row>
    <row r="5" spans="1:18">
      <c r="A5" s="52" t="s">
        <v>2200</v>
      </c>
      <c r="B5" s="52" t="s">
        <v>5318</v>
      </c>
      <c r="C5" s="52" t="s">
        <v>5319</v>
      </c>
      <c r="D5" s="52" t="s">
        <v>86</v>
      </c>
      <c r="E5" s="134" t="s">
        <v>5320</v>
      </c>
      <c r="F5" s="52">
        <v>164034665</v>
      </c>
      <c r="G5" s="52">
        <v>4079463972</v>
      </c>
      <c r="I5" s="52" t="s">
        <v>3814</v>
      </c>
      <c r="J5" s="52" t="s">
        <v>3794</v>
      </c>
      <c r="K5" s="201" t="s">
        <v>5321</v>
      </c>
    </row>
    <row r="6" spans="1:18">
      <c r="B6" s="52" t="s">
        <v>5322</v>
      </c>
      <c r="C6" s="52" t="s">
        <v>5323</v>
      </c>
      <c r="D6" s="52" t="s">
        <v>86</v>
      </c>
      <c r="E6" s="134" t="s">
        <v>2488</v>
      </c>
      <c r="F6" s="52">
        <v>182116130</v>
      </c>
      <c r="G6" s="52">
        <v>8016518471</v>
      </c>
      <c r="I6" s="52" t="s">
        <v>3814</v>
      </c>
      <c r="J6" s="52" t="s">
        <v>3794</v>
      </c>
      <c r="K6" s="201" t="s">
        <v>5324</v>
      </c>
    </row>
    <row r="7" spans="1:18">
      <c r="B7" s="52" t="s">
        <v>5325</v>
      </c>
      <c r="C7" s="52" t="s">
        <v>5326</v>
      </c>
      <c r="D7" s="52" t="s">
        <v>86</v>
      </c>
      <c r="E7" s="134" t="s">
        <v>5327</v>
      </c>
      <c r="F7" s="52">
        <v>215263413</v>
      </c>
      <c r="G7" s="52">
        <v>8013012030</v>
      </c>
      <c r="I7" s="52" t="s">
        <v>3814</v>
      </c>
      <c r="J7" s="52" t="s">
        <v>3794</v>
      </c>
      <c r="K7" s="201" t="s">
        <v>5328</v>
      </c>
    </row>
    <row r="8" spans="1:18">
      <c r="B8" s="52" t="s">
        <v>5329</v>
      </c>
      <c r="C8" s="52" t="s">
        <v>5330</v>
      </c>
      <c r="D8" s="52" t="s">
        <v>86</v>
      </c>
      <c r="E8" s="134" t="s">
        <v>5331</v>
      </c>
      <c r="F8" s="52">
        <v>215159364</v>
      </c>
      <c r="G8" s="55">
        <v>3853791520</v>
      </c>
      <c r="I8" s="52" t="s">
        <v>3814</v>
      </c>
      <c r="J8" s="52" t="s">
        <v>3794</v>
      </c>
      <c r="K8" s="203" t="s">
        <v>5332</v>
      </c>
    </row>
    <row r="9" spans="1:18">
      <c r="B9" s="52" t="s">
        <v>5333</v>
      </c>
      <c r="C9" s="52" t="s">
        <v>5334</v>
      </c>
      <c r="D9" s="52" t="s">
        <v>3971</v>
      </c>
      <c r="E9" s="134" t="s">
        <v>5335</v>
      </c>
      <c r="F9" s="52">
        <v>190032117</v>
      </c>
      <c r="G9" s="52">
        <v>3855567788</v>
      </c>
      <c r="I9" s="52" t="s">
        <v>3814</v>
      </c>
      <c r="J9" s="52" t="s">
        <v>3776</v>
      </c>
      <c r="K9" s="203" t="s">
        <v>5336</v>
      </c>
    </row>
    <row r="10" spans="1:18">
      <c r="B10" s="52" t="s">
        <v>5337</v>
      </c>
      <c r="C10" s="52" t="s">
        <v>5338</v>
      </c>
      <c r="D10" s="52" t="s">
        <v>3971</v>
      </c>
      <c r="E10" s="134" t="s">
        <v>5339</v>
      </c>
      <c r="F10" s="52">
        <v>193881045</v>
      </c>
      <c r="G10" s="52">
        <v>3853387476</v>
      </c>
      <c r="I10" s="52" t="s">
        <v>3814</v>
      </c>
      <c r="J10" s="52" t="s">
        <v>3776</v>
      </c>
      <c r="K10" s="201" t="s">
        <v>5340</v>
      </c>
    </row>
    <row r="11" spans="1:18">
      <c r="B11" s="52" t="s">
        <v>5341</v>
      </c>
      <c r="C11" s="52" t="s">
        <v>5342</v>
      </c>
      <c r="D11" s="52" t="s">
        <v>3971</v>
      </c>
      <c r="E11" s="134" t="s">
        <v>5343</v>
      </c>
      <c r="F11" s="52">
        <v>133746711</v>
      </c>
      <c r="G11" s="52">
        <v>8016080504</v>
      </c>
      <c r="I11" s="52" t="s">
        <v>3814</v>
      </c>
      <c r="J11" s="52" t="s">
        <v>3776</v>
      </c>
      <c r="K11" s="201" t="s">
        <v>5344</v>
      </c>
    </row>
    <row r="12" spans="1:18">
      <c r="B12" s="52" t="s">
        <v>5345</v>
      </c>
      <c r="C12" s="46" t="s">
        <v>5346</v>
      </c>
      <c r="D12" s="52" t="s">
        <v>3971</v>
      </c>
      <c r="E12" s="134" t="s">
        <v>2492</v>
      </c>
      <c r="F12" s="52">
        <v>208851486</v>
      </c>
      <c r="G12" s="52">
        <v>8013015695</v>
      </c>
      <c r="I12" s="52" t="s">
        <v>3814</v>
      </c>
      <c r="J12" s="52" t="s">
        <v>3776</v>
      </c>
      <c r="K12" s="201" t="s">
        <v>5347</v>
      </c>
    </row>
    <row r="13" spans="1:18">
      <c r="B13" s="52" t="s">
        <v>5348</v>
      </c>
      <c r="C13" s="52" t="s">
        <v>5349</v>
      </c>
      <c r="D13" s="52" t="s">
        <v>3971</v>
      </c>
      <c r="E13" s="134" t="s">
        <v>2479</v>
      </c>
      <c r="F13" s="52">
        <v>215176913</v>
      </c>
      <c r="G13" s="86">
        <v>3854348210</v>
      </c>
      <c r="I13" s="52" t="s">
        <v>3814</v>
      </c>
      <c r="J13" s="52" t="s">
        <v>3776</v>
      </c>
      <c r="K13" s="201" t="s">
        <v>5350</v>
      </c>
    </row>
    <row r="14" spans="1:18">
      <c r="B14" s="52" t="s">
        <v>5351</v>
      </c>
      <c r="C14" s="52" t="s">
        <v>5352</v>
      </c>
      <c r="D14" s="52" t="s">
        <v>3971</v>
      </c>
      <c r="E14" s="134" t="s">
        <v>2480</v>
      </c>
      <c r="F14" s="52">
        <v>215176810</v>
      </c>
      <c r="G14" s="52">
        <v>3852378228</v>
      </c>
      <c r="I14" s="52" t="s">
        <v>3814</v>
      </c>
      <c r="J14" s="52" t="s">
        <v>3776</v>
      </c>
      <c r="K14" s="201" t="s">
        <v>5353</v>
      </c>
    </row>
    <row r="15" spans="1:18">
      <c r="A15" s="166"/>
      <c r="B15" s="52" t="s">
        <v>5354</v>
      </c>
      <c r="C15" s="52" t="s">
        <v>5355</v>
      </c>
      <c r="D15" s="52" t="s">
        <v>3971</v>
      </c>
      <c r="E15" s="134" t="s">
        <v>5356</v>
      </c>
      <c r="F15" s="52">
        <v>199659070</v>
      </c>
      <c r="G15" s="52">
        <v>5135022284</v>
      </c>
      <c r="I15" s="52" t="s">
        <v>3814</v>
      </c>
      <c r="J15" s="52" t="s">
        <v>3776</v>
      </c>
      <c r="K15" s="201" t="s">
        <v>5357</v>
      </c>
    </row>
    <row r="16" spans="1:18">
      <c r="B16" s="52" t="s">
        <v>5358</v>
      </c>
      <c r="C16" s="52" t="s">
        <v>5359</v>
      </c>
      <c r="D16" s="52" t="s">
        <v>3971</v>
      </c>
      <c r="E16" s="134" t="s">
        <v>5360</v>
      </c>
      <c r="F16" s="52">
        <v>213805054</v>
      </c>
      <c r="G16" s="52">
        <v>3855518874</v>
      </c>
      <c r="I16" s="52" t="s">
        <v>3814</v>
      </c>
      <c r="J16" s="52" t="s">
        <v>3776</v>
      </c>
      <c r="K16" s="196" t="s">
        <v>5361</v>
      </c>
    </row>
    <row r="17" spans="10:11">
      <c r="K17" s="162"/>
    </row>
    <row r="23" spans="10:11">
      <c r="J23" s="179"/>
    </row>
    <row r="24" spans="10:11">
      <c r="J24" s="179"/>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7695-FB52-47B3-AA1F-3A6B70B83F88}">
  <sheetPr>
    <tabColor theme="9" tint="0.59999389629810485"/>
  </sheetPr>
  <dimension ref="A1:U24"/>
  <sheetViews>
    <sheetView workbookViewId="0">
      <selection activeCell="F14" sqref="F14"/>
    </sheetView>
  </sheetViews>
  <sheetFormatPr defaultColWidth="9.1796875" defaultRowHeight="14.5"/>
  <cols>
    <col min="1" max="1" width="12.54296875" style="193" customWidth="1"/>
    <col min="2" max="3" width="9.1796875" style="193" customWidth="1"/>
    <col min="4" max="4" width="32.26953125" style="193" customWidth="1"/>
    <col min="5" max="5" width="28.1796875" style="193" customWidth="1"/>
    <col min="6" max="6" width="10.81640625" style="193" customWidth="1"/>
    <col min="7" max="7" width="16.7265625" style="193" customWidth="1"/>
    <col min="8" max="8" width="9.1796875" style="193" customWidth="1"/>
    <col min="9" max="9" width="40.1796875" style="193" customWidth="1"/>
    <col min="10" max="10" width="23.81640625" style="193" customWidth="1"/>
    <col min="11" max="11" width="12.54296875" style="155" bestFit="1" customWidth="1"/>
    <col min="12" max="16384" width="9.1796875" style="193"/>
  </cols>
  <sheetData>
    <row r="1" spans="1:18">
      <c r="A1" s="180" t="s">
        <v>3757</v>
      </c>
      <c r="B1" s="180" t="s">
        <v>3756</v>
      </c>
      <c r="C1" s="180" t="s">
        <v>3754</v>
      </c>
      <c r="D1" s="180" t="s">
        <v>3755</v>
      </c>
      <c r="E1" s="180" t="s">
        <v>189</v>
      </c>
      <c r="F1" s="180" t="s">
        <v>923</v>
      </c>
      <c r="G1" s="189" t="s">
        <v>190</v>
      </c>
      <c r="H1" s="180" t="s">
        <v>497</v>
      </c>
      <c r="I1" s="180" t="s">
        <v>3760</v>
      </c>
      <c r="J1" s="180" t="s">
        <v>3761</v>
      </c>
      <c r="K1" s="190" t="s">
        <v>3762</v>
      </c>
      <c r="L1" s="191" t="s">
        <v>450</v>
      </c>
      <c r="M1" s="191" t="s">
        <v>3763</v>
      </c>
      <c r="N1" s="191" t="s">
        <v>3764</v>
      </c>
      <c r="O1" s="191" t="s">
        <v>3765</v>
      </c>
      <c r="P1" s="191" t="s">
        <v>3766</v>
      </c>
      <c r="Q1" s="192" t="s">
        <v>3767</v>
      </c>
      <c r="R1" s="192" t="s">
        <v>3768</v>
      </c>
    </row>
    <row r="2" spans="1:18">
      <c r="A2" s="584"/>
      <c r="B2" s="584" t="s">
        <v>5362</v>
      </c>
      <c r="C2" s="584" t="s">
        <v>5363</v>
      </c>
      <c r="D2" s="584" t="s">
        <v>125</v>
      </c>
      <c r="E2" s="589" t="s">
        <v>5364</v>
      </c>
      <c r="F2" s="584">
        <v>214491892</v>
      </c>
      <c r="G2" s="584">
        <v>3854717049</v>
      </c>
      <c r="H2" s="584"/>
      <c r="I2" s="584" t="s">
        <v>3834</v>
      </c>
      <c r="J2" s="584" t="s">
        <v>3800</v>
      </c>
      <c r="K2" s="199" t="s">
        <v>5365</v>
      </c>
      <c r="L2" s="584"/>
      <c r="M2" s="584"/>
      <c r="N2" s="584"/>
      <c r="O2" s="584"/>
      <c r="P2" s="584"/>
      <c r="Q2" s="584" t="s">
        <v>3899</v>
      </c>
      <c r="R2" s="584"/>
    </row>
    <row r="3" spans="1:18">
      <c r="A3" s="584"/>
      <c r="B3" s="584" t="s">
        <v>5022</v>
      </c>
      <c r="C3" s="584" t="s">
        <v>5366</v>
      </c>
      <c r="D3" s="584" t="s">
        <v>86</v>
      </c>
      <c r="E3" s="590" t="s">
        <v>5367</v>
      </c>
      <c r="F3" s="584">
        <v>215263028</v>
      </c>
      <c r="G3" s="584">
        <v>3855473166</v>
      </c>
      <c r="H3" s="584"/>
      <c r="I3" s="584" t="s">
        <v>3814</v>
      </c>
      <c r="J3" s="584" t="s">
        <v>3794</v>
      </c>
      <c r="K3" s="155" t="s">
        <v>5368</v>
      </c>
      <c r="L3" s="584"/>
      <c r="M3" s="584"/>
      <c r="N3" s="584"/>
      <c r="O3" s="584"/>
      <c r="P3" s="584"/>
      <c r="Q3" s="584" t="s">
        <v>3899</v>
      </c>
      <c r="R3" s="584"/>
    </row>
    <row r="4" spans="1:18">
      <c r="A4" s="584"/>
      <c r="B4" s="584" t="s">
        <v>5369</v>
      </c>
      <c r="C4" s="584" t="s">
        <v>5370</v>
      </c>
      <c r="D4" s="584" t="s">
        <v>86</v>
      </c>
      <c r="E4" s="591" t="s">
        <v>2312</v>
      </c>
      <c r="F4" s="584">
        <v>205610134</v>
      </c>
      <c r="G4" s="584">
        <v>3059885225</v>
      </c>
      <c r="H4" s="584"/>
      <c r="I4" s="584" t="s">
        <v>3814</v>
      </c>
      <c r="J4" s="584" t="s">
        <v>3794</v>
      </c>
      <c r="K4" s="199" t="s">
        <v>5371</v>
      </c>
      <c r="L4" s="584"/>
      <c r="M4" s="584"/>
      <c r="N4" s="584"/>
      <c r="O4" s="584"/>
      <c r="P4" s="584"/>
      <c r="Q4" s="584" t="s">
        <v>3899</v>
      </c>
      <c r="R4" s="584"/>
    </row>
    <row r="5" spans="1:18">
      <c r="A5" s="584"/>
      <c r="B5" s="584" t="s">
        <v>5025</v>
      </c>
      <c r="C5" s="584" t="s">
        <v>5372</v>
      </c>
      <c r="D5" s="584" t="s">
        <v>86</v>
      </c>
      <c r="E5" s="589" t="s">
        <v>2388</v>
      </c>
      <c r="F5" s="584">
        <v>215077983</v>
      </c>
      <c r="G5" s="584">
        <v>3854616199</v>
      </c>
      <c r="H5" s="584"/>
      <c r="I5" s="584" t="s">
        <v>3814</v>
      </c>
      <c r="J5" s="584" t="s">
        <v>3794</v>
      </c>
      <c r="K5" s="199" t="s">
        <v>5373</v>
      </c>
      <c r="L5" s="584"/>
      <c r="M5" s="584"/>
      <c r="N5" s="584"/>
      <c r="O5" s="584"/>
      <c r="P5" s="584"/>
      <c r="Q5" s="584" t="s">
        <v>3899</v>
      </c>
      <c r="R5" s="584"/>
    </row>
    <row r="6" spans="1:18">
      <c r="A6" s="584"/>
      <c r="B6" s="584" t="s">
        <v>5374</v>
      </c>
      <c r="C6" s="584" t="s">
        <v>5375</v>
      </c>
      <c r="D6" s="584" t="s">
        <v>86</v>
      </c>
      <c r="E6" s="589" t="s">
        <v>1675</v>
      </c>
      <c r="F6" s="584">
        <v>189853873</v>
      </c>
      <c r="G6" s="584">
        <v>3859009606</v>
      </c>
      <c r="H6" s="584"/>
      <c r="I6" s="584" t="s">
        <v>3814</v>
      </c>
      <c r="J6" s="584" t="s">
        <v>3794</v>
      </c>
      <c r="K6" s="199" t="s">
        <v>5376</v>
      </c>
      <c r="L6" s="584"/>
      <c r="M6" s="584"/>
      <c r="N6" s="584"/>
      <c r="O6" s="584"/>
      <c r="P6" s="584"/>
      <c r="Q6" s="584" t="s">
        <v>3899</v>
      </c>
      <c r="R6" s="584"/>
    </row>
    <row r="7" spans="1:18">
      <c r="A7" s="584"/>
      <c r="B7" s="584" t="s">
        <v>5377</v>
      </c>
      <c r="C7" s="584" t="s">
        <v>5378</v>
      </c>
      <c r="D7" s="584" t="s">
        <v>86</v>
      </c>
      <c r="E7" s="589" t="s">
        <v>5379</v>
      </c>
      <c r="F7" s="584">
        <v>108695022</v>
      </c>
      <c r="G7" s="584">
        <v>8013019931</v>
      </c>
      <c r="H7" s="584"/>
      <c r="I7" s="584" t="s">
        <v>3814</v>
      </c>
      <c r="J7" s="584" t="s">
        <v>3794</v>
      </c>
      <c r="K7" s="199" t="s">
        <v>5380</v>
      </c>
      <c r="L7" s="584"/>
      <c r="M7" s="584"/>
      <c r="N7" s="584"/>
      <c r="O7" s="584"/>
      <c r="P7" s="584"/>
      <c r="Q7" s="584" t="s">
        <v>3899</v>
      </c>
      <c r="R7" s="584"/>
    </row>
    <row r="8" spans="1:18">
      <c r="A8" s="584"/>
      <c r="B8" s="584" t="s">
        <v>5381</v>
      </c>
      <c r="C8" s="584" t="s">
        <v>5382</v>
      </c>
      <c r="D8" s="584" t="s">
        <v>3971</v>
      </c>
      <c r="E8" s="589" t="s">
        <v>5383</v>
      </c>
      <c r="F8" s="584">
        <v>167320345</v>
      </c>
      <c r="G8" s="585">
        <v>8014307879</v>
      </c>
      <c r="H8" s="584"/>
      <c r="I8" s="584" t="s">
        <v>3814</v>
      </c>
      <c r="J8" s="584" t="s">
        <v>3776</v>
      </c>
      <c r="K8" s="199" t="s">
        <v>5384</v>
      </c>
      <c r="L8" s="584"/>
      <c r="M8" s="584"/>
      <c r="N8" s="584"/>
      <c r="O8" s="584"/>
      <c r="P8" s="584"/>
      <c r="Q8" s="584" t="s">
        <v>3899</v>
      </c>
      <c r="R8" s="584"/>
    </row>
    <row r="9" spans="1:18">
      <c r="A9" s="584"/>
      <c r="B9" s="584" t="s">
        <v>5385</v>
      </c>
      <c r="C9" s="584" t="s">
        <v>5386</v>
      </c>
      <c r="D9" s="584" t="s">
        <v>3971</v>
      </c>
      <c r="E9" s="589" t="s">
        <v>2381</v>
      </c>
      <c r="F9" s="584">
        <v>213752858</v>
      </c>
      <c r="G9" s="584">
        <v>3854909693</v>
      </c>
      <c r="H9" s="584"/>
      <c r="I9" s="584" t="s">
        <v>3814</v>
      </c>
      <c r="J9" s="584" t="s">
        <v>3776</v>
      </c>
      <c r="K9" s="199" t="s">
        <v>5387</v>
      </c>
      <c r="L9" s="584"/>
      <c r="M9" s="584"/>
      <c r="N9" s="584"/>
      <c r="O9" s="584"/>
      <c r="P9" s="584"/>
      <c r="Q9" s="584" t="s">
        <v>3899</v>
      </c>
      <c r="R9" s="584"/>
    </row>
    <row r="10" spans="1:18">
      <c r="A10" s="584"/>
      <c r="B10" s="584" t="s">
        <v>5388</v>
      </c>
      <c r="C10" s="584" t="s">
        <v>5389</v>
      </c>
      <c r="D10" s="584" t="s">
        <v>3971</v>
      </c>
      <c r="E10" s="589" t="s">
        <v>2375</v>
      </c>
      <c r="F10" s="584">
        <v>167391763</v>
      </c>
      <c r="G10" s="584">
        <v>3855886661</v>
      </c>
      <c r="H10" s="584"/>
      <c r="I10" s="584" t="s">
        <v>3814</v>
      </c>
      <c r="J10" s="584" t="s">
        <v>3776</v>
      </c>
      <c r="K10" s="199" t="s">
        <v>5390</v>
      </c>
      <c r="L10" s="584"/>
      <c r="M10" s="584"/>
      <c r="N10" s="584"/>
      <c r="O10" s="584"/>
      <c r="P10" s="584"/>
      <c r="Q10" s="584" t="s">
        <v>3899</v>
      </c>
      <c r="R10" s="584"/>
    </row>
    <row r="11" spans="1:18">
      <c r="A11" s="584"/>
      <c r="B11" s="584" t="s">
        <v>5391</v>
      </c>
      <c r="C11" s="584" t="s">
        <v>5392</v>
      </c>
      <c r="D11" s="584" t="s">
        <v>3971</v>
      </c>
      <c r="E11" s="589" t="s">
        <v>2307</v>
      </c>
      <c r="F11" s="584">
        <v>206111054</v>
      </c>
      <c r="G11" s="584">
        <v>3852228237</v>
      </c>
      <c r="H11" s="584"/>
      <c r="I11" s="584" t="s">
        <v>3814</v>
      </c>
      <c r="J11" s="584" t="s">
        <v>3776</v>
      </c>
      <c r="K11" s="199" t="s">
        <v>5393</v>
      </c>
      <c r="L11" s="584"/>
      <c r="M11" s="584"/>
      <c r="N11" s="584"/>
      <c r="O11" s="584"/>
      <c r="P11" s="584"/>
      <c r="Q11" s="584" t="s">
        <v>3899</v>
      </c>
      <c r="R11" s="584"/>
    </row>
    <row r="12" spans="1:18">
      <c r="A12" s="584"/>
      <c r="B12" s="584" t="s">
        <v>5394</v>
      </c>
      <c r="C12" s="49" t="s">
        <v>5395</v>
      </c>
      <c r="D12" s="584" t="s">
        <v>3971</v>
      </c>
      <c r="E12" s="589" t="s">
        <v>5396</v>
      </c>
      <c r="F12" s="584">
        <v>103650034</v>
      </c>
      <c r="G12" s="584">
        <v>8018359913</v>
      </c>
      <c r="H12" s="584"/>
      <c r="I12" s="584" t="s">
        <v>3814</v>
      </c>
      <c r="J12" s="584" t="s">
        <v>3776</v>
      </c>
      <c r="K12" s="199" t="s">
        <v>5397</v>
      </c>
      <c r="L12" s="584"/>
      <c r="M12" s="584"/>
      <c r="N12" s="584"/>
      <c r="O12" s="584"/>
      <c r="P12" s="584"/>
      <c r="Q12" s="584" t="s">
        <v>3899</v>
      </c>
      <c r="R12" s="584"/>
    </row>
    <row r="13" spans="1:18">
      <c r="A13" s="584"/>
      <c r="B13" s="584" t="s">
        <v>5398</v>
      </c>
      <c r="C13" s="584" t="s">
        <v>5399</v>
      </c>
      <c r="D13" s="584" t="s">
        <v>98</v>
      </c>
      <c r="E13" s="589" t="s">
        <v>2373</v>
      </c>
      <c r="F13" s="584">
        <v>164035753</v>
      </c>
      <c r="G13" s="67">
        <v>7274793288</v>
      </c>
      <c r="H13" s="584"/>
      <c r="I13" s="584" t="s">
        <v>3814</v>
      </c>
      <c r="J13" s="584" t="s">
        <v>3808</v>
      </c>
      <c r="K13" s="199" t="s">
        <v>5400</v>
      </c>
      <c r="L13" s="584"/>
      <c r="M13" s="584"/>
      <c r="N13" s="584"/>
      <c r="O13" s="584"/>
      <c r="P13" s="584"/>
      <c r="Q13" s="584" t="s">
        <v>3899</v>
      </c>
      <c r="R13" s="584"/>
    </row>
    <row r="14" spans="1:18">
      <c r="A14" s="584"/>
      <c r="B14" s="584" t="s">
        <v>5217</v>
      </c>
      <c r="C14" s="584" t="s">
        <v>5218</v>
      </c>
      <c r="D14" s="584" t="s">
        <v>98</v>
      </c>
      <c r="E14" s="195" t="s">
        <v>2398</v>
      </c>
      <c r="F14" s="584">
        <v>215155504</v>
      </c>
      <c r="G14" s="584">
        <v>8052365879</v>
      </c>
      <c r="H14" s="584"/>
      <c r="I14" s="584" t="s">
        <v>3814</v>
      </c>
      <c r="J14" s="584" t="s">
        <v>3808</v>
      </c>
      <c r="K14" s="198" t="s">
        <v>5401</v>
      </c>
      <c r="L14" s="584"/>
      <c r="M14" s="584"/>
      <c r="N14" s="584"/>
      <c r="O14" s="584"/>
      <c r="P14" s="584"/>
      <c r="Q14" s="584" t="s">
        <v>3899</v>
      </c>
      <c r="R14" s="584"/>
    </row>
    <row r="15" spans="1:18">
      <c r="A15" s="592"/>
      <c r="B15" s="584" t="s">
        <v>5402</v>
      </c>
      <c r="C15" s="584" t="s">
        <v>5403</v>
      </c>
      <c r="D15" s="584" t="s">
        <v>98</v>
      </c>
      <c r="E15" s="589" t="s">
        <v>5404</v>
      </c>
      <c r="F15" s="584">
        <v>134565500</v>
      </c>
      <c r="G15" s="584">
        <v>3855511506</v>
      </c>
      <c r="H15" s="584"/>
      <c r="I15" s="584" t="s">
        <v>3814</v>
      </c>
      <c r="J15" s="584" t="s">
        <v>3808</v>
      </c>
      <c r="K15" s="199" t="s">
        <v>5405</v>
      </c>
      <c r="L15" s="584"/>
      <c r="M15" s="584"/>
      <c r="N15" s="584"/>
      <c r="O15" s="584"/>
      <c r="P15" s="584"/>
      <c r="Q15" s="584" t="s">
        <v>3899</v>
      </c>
      <c r="R15" s="584"/>
    </row>
    <row r="16" spans="1:18">
      <c r="A16" s="584"/>
      <c r="B16" s="584" t="s">
        <v>5406</v>
      </c>
      <c r="C16" s="584" t="s">
        <v>5407</v>
      </c>
      <c r="D16" s="584" t="s">
        <v>98</v>
      </c>
      <c r="E16" s="589" t="s">
        <v>2292</v>
      </c>
      <c r="F16" s="584">
        <v>208832048</v>
      </c>
      <c r="G16" s="584">
        <v>9562712299</v>
      </c>
      <c r="H16" s="584"/>
      <c r="I16" s="584" t="s">
        <v>3814</v>
      </c>
      <c r="J16" s="584" t="s">
        <v>3808</v>
      </c>
      <c r="K16" s="199" t="s">
        <v>5408</v>
      </c>
      <c r="L16" s="584"/>
      <c r="M16" s="584"/>
      <c r="N16" s="584"/>
      <c r="O16" s="584"/>
      <c r="P16" s="584"/>
      <c r="Q16" s="584" t="s">
        <v>3899</v>
      </c>
      <c r="R16" s="584"/>
    </row>
    <row r="17" spans="1:21">
      <c r="A17" s="584"/>
      <c r="B17" s="584" t="s">
        <v>5409</v>
      </c>
      <c r="C17" s="584" t="s">
        <v>5410</v>
      </c>
      <c r="D17" s="584" t="s">
        <v>98</v>
      </c>
      <c r="E17" s="589" t="s">
        <v>2275</v>
      </c>
      <c r="F17" s="584">
        <v>95696840</v>
      </c>
      <c r="G17" s="584">
        <v>3856153479</v>
      </c>
      <c r="H17" s="584"/>
      <c r="I17" s="584" t="s">
        <v>3814</v>
      </c>
      <c r="J17" s="584" t="s">
        <v>3808</v>
      </c>
      <c r="K17" s="199" t="s">
        <v>5411</v>
      </c>
      <c r="L17" s="584"/>
      <c r="M17" s="584"/>
      <c r="N17" s="584"/>
      <c r="O17" s="584"/>
      <c r="P17" s="584"/>
      <c r="Q17" s="584" t="s">
        <v>3899</v>
      </c>
      <c r="R17" s="584"/>
      <c r="S17" s="584"/>
      <c r="T17" s="584"/>
      <c r="U17" s="584"/>
    </row>
    <row r="18" spans="1:21">
      <c r="A18" s="584" t="s">
        <v>2354</v>
      </c>
      <c r="B18" s="584" t="s">
        <v>5018</v>
      </c>
      <c r="C18" s="584" t="s">
        <v>5412</v>
      </c>
      <c r="D18" s="584" t="s">
        <v>80</v>
      </c>
      <c r="E18" s="589" t="s">
        <v>2355</v>
      </c>
      <c r="F18" s="584">
        <v>97837710</v>
      </c>
      <c r="G18" s="584">
        <v>8017553706</v>
      </c>
      <c r="H18" s="584"/>
      <c r="I18" s="584" t="s">
        <v>3831</v>
      </c>
      <c r="J18" s="584" t="s">
        <v>3794</v>
      </c>
      <c r="K18" s="200" t="s">
        <v>5413</v>
      </c>
      <c r="L18" s="584"/>
      <c r="M18" s="584"/>
      <c r="N18" s="584"/>
      <c r="O18" s="584"/>
      <c r="P18" s="584"/>
      <c r="Q18" s="584" t="s">
        <v>3899</v>
      </c>
      <c r="R18" s="584"/>
      <c r="S18" s="584"/>
      <c r="T18" s="584"/>
      <c r="U18" s="584"/>
    </row>
    <row r="19" spans="1:21">
      <c r="A19" s="584"/>
      <c r="B19" s="584" t="s">
        <v>5414</v>
      </c>
      <c r="C19" s="584" t="s">
        <v>5415</v>
      </c>
      <c r="D19" s="584" t="s">
        <v>80</v>
      </c>
      <c r="E19" s="589" t="s">
        <v>2338</v>
      </c>
      <c r="F19" s="584">
        <v>213281783</v>
      </c>
      <c r="G19" s="584">
        <v>3852592969</v>
      </c>
      <c r="H19" s="584"/>
      <c r="I19" s="584" t="s">
        <v>3831</v>
      </c>
      <c r="J19" s="584" t="s">
        <v>3794</v>
      </c>
      <c r="K19" s="200" t="s">
        <v>5416</v>
      </c>
      <c r="L19" s="584"/>
      <c r="M19" s="584"/>
      <c r="N19" s="584"/>
      <c r="O19" s="584"/>
      <c r="P19" s="584"/>
      <c r="Q19" s="584" t="s">
        <v>3899</v>
      </c>
      <c r="R19" s="584"/>
      <c r="S19" s="584"/>
      <c r="T19" s="584"/>
      <c r="U19" s="584"/>
    </row>
    <row r="23" spans="1:21">
      <c r="A23" s="584"/>
      <c r="B23" s="584"/>
      <c r="C23" s="584"/>
      <c r="D23" s="584"/>
      <c r="E23" s="584"/>
      <c r="F23" s="584"/>
      <c r="G23" s="584"/>
      <c r="H23" s="584"/>
      <c r="I23" s="584"/>
      <c r="J23" s="194"/>
      <c r="L23" s="584"/>
      <c r="M23" s="584"/>
      <c r="N23" s="584"/>
      <c r="O23" s="584"/>
      <c r="P23" s="584"/>
      <c r="Q23" s="584"/>
      <c r="R23" s="584"/>
      <c r="S23" s="584"/>
      <c r="T23" s="584"/>
      <c r="U23" s="584"/>
    </row>
    <row r="24" spans="1:21">
      <c r="A24" s="584"/>
      <c r="B24" s="584"/>
      <c r="C24" s="584"/>
      <c r="D24" s="584"/>
      <c r="E24" s="584"/>
      <c r="F24" s="584"/>
      <c r="G24" s="584"/>
      <c r="H24" s="584"/>
      <c r="I24" s="584"/>
      <c r="J24" s="194"/>
      <c r="L24" s="584"/>
      <c r="M24" s="584"/>
      <c r="N24" s="584"/>
      <c r="O24" s="584"/>
      <c r="P24" s="584"/>
      <c r="Q24" s="584"/>
      <c r="R24" s="584"/>
      <c r="S24" s="584"/>
      <c r="T24" s="584"/>
      <c r="U24" s="584"/>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3CBA-BBD8-43C6-B95C-0420A6206188}">
  <sheetPr>
    <tabColor theme="9" tint="0.59999389629810485"/>
  </sheetPr>
  <dimension ref="A1:R24"/>
  <sheetViews>
    <sheetView workbookViewId="0">
      <selection activeCell="L23" sqref="L23"/>
    </sheetView>
  </sheetViews>
  <sheetFormatPr defaultColWidth="9.1796875" defaultRowHeight="14.5"/>
  <cols>
    <col min="1" max="1" width="19.26953125" style="52" customWidth="1"/>
    <col min="2" max="3" width="9.1796875" style="52" customWidth="1"/>
    <col min="4" max="4" width="32.1796875" style="52" customWidth="1"/>
    <col min="5" max="5" width="29.453125" style="52" customWidth="1"/>
    <col min="6" max="6" width="10.81640625" style="52" customWidth="1"/>
    <col min="7" max="7" width="16.7265625" style="52" customWidth="1"/>
    <col min="8" max="8" width="9.1796875" style="52" customWidth="1"/>
    <col min="9" max="9" width="40.1796875" style="52" customWidth="1"/>
    <col min="10" max="10" width="83.7265625" style="52" bestFit="1" customWidth="1"/>
    <col min="11" max="11" width="12.54296875" style="183" bestFit="1" customWidth="1"/>
    <col min="12" max="17" width="9.1796875" style="52"/>
    <col min="18" max="18" width="12.26953125" style="52" bestFit="1" customWidth="1"/>
    <col min="19" max="16384" width="9.1796875" style="52"/>
  </cols>
  <sheetData>
    <row r="1" spans="1:18">
      <c r="A1" s="176" t="s">
        <v>3757</v>
      </c>
      <c r="B1" s="176" t="s">
        <v>3756</v>
      </c>
      <c r="C1" s="176" t="s">
        <v>3754</v>
      </c>
      <c r="D1" s="176" t="s">
        <v>3755</v>
      </c>
      <c r="E1" s="176" t="s">
        <v>189</v>
      </c>
      <c r="F1" s="176" t="s">
        <v>923</v>
      </c>
      <c r="G1" s="177" t="s">
        <v>190</v>
      </c>
      <c r="H1" s="176" t="s">
        <v>497</v>
      </c>
      <c r="I1" s="176" t="s">
        <v>3760</v>
      </c>
      <c r="J1" s="176" t="s">
        <v>3761</v>
      </c>
      <c r="K1" s="180" t="s">
        <v>3762</v>
      </c>
      <c r="L1" s="130" t="s">
        <v>450</v>
      </c>
      <c r="M1" s="130" t="s">
        <v>3763</v>
      </c>
      <c r="N1" s="130" t="s">
        <v>3764</v>
      </c>
      <c r="O1" s="130" t="s">
        <v>3765</v>
      </c>
      <c r="P1" s="130" t="s">
        <v>3766</v>
      </c>
      <c r="Q1" s="133" t="s">
        <v>3767</v>
      </c>
      <c r="R1" s="133" t="s">
        <v>3768</v>
      </c>
    </row>
    <row r="2" spans="1:18" ht="15.5">
      <c r="A2" s="52" t="s">
        <v>2354</v>
      </c>
      <c r="B2" s="52" t="s">
        <v>5018</v>
      </c>
      <c r="C2" s="52" t="s">
        <v>5412</v>
      </c>
      <c r="D2" s="52" t="s">
        <v>80</v>
      </c>
      <c r="E2" s="52" t="s">
        <v>2355</v>
      </c>
      <c r="F2" s="52">
        <v>97837710</v>
      </c>
      <c r="G2" s="52">
        <v>8017553706</v>
      </c>
      <c r="I2" s="52" t="s">
        <v>3831</v>
      </c>
      <c r="J2" s="52" t="s">
        <v>3794</v>
      </c>
      <c r="K2" s="181" t="s">
        <v>5413</v>
      </c>
      <c r="Q2" s="38" t="s">
        <v>1628</v>
      </c>
      <c r="R2" s="52" t="s">
        <v>1335</v>
      </c>
    </row>
    <row r="3" spans="1:18" ht="15.5">
      <c r="B3" s="52" t="s">
        <v>5417</v>
      </c>
      <c r="C3" s="52" t="s">
        <v>5418</v>
      </c>
      <c r="D3" s="52" t="s">
        <v>80</v>
      </c>
      <c r="E3" s="184" t="s">
        <v>2351</v>
      </c>
      <c r="F3" s="52">
        <v>160749432</v>
      </c>
      <c r="G3" s="52">
        <v>8013854083</v>
      </c>
      <c r="I3" s="52" t="s">
        <v>3831</v>
      </c>
      <c r="J3" s="52" t="s">
        <v>3794</v>
      </c>
      <c r="K3" s="182" t="s">
        <v>5419</v>
      </c>
      <c r="Q3" s="38" t="s">
        <v>1628</v>
      </c>
    </row>
    <row r="4" spans="1:18" ht="15.5">
      <c r="B4" s="52" t="s">
        <v>5414</v>
      </c>
      <c r="C4" s="52" t="s">
        <v>5415</v>
      </c>
      <c r="D4" s="52" t="s">
        <v>80</v>
      </c>
      <c r="E4" s="71" t="s">
        <v>2338</v>
      </c>
      <c r="F4" s="52">
        <v>213281783</v>
      </c>
      <c r="G4" s="52">
        <v>3852592969</v>
      </c>
      <c r="I4" s="52" t="s">
        <v>3831</v>
      </c>
      <c r="J4" s="52" t="s">
        <v>3794</v>
      </c>
      <c r="K4" s="181" t="s">
        <v>5416</v>
      </c>
      <c r="Q4" s="38" t="s">
        <v>1628</v>
      </c>
      <c r="R4" s="52" t="s">
        <v>1335</v>
      </c>
    </row>
    <row r="5" spans="1:18" ht="15.5">
      <c r="B5" s="52" t="s">
        <v>5420</v>
      </c>
      <c r="C5" s="52" t="s">
        <v>5421</v>
      </c>
      <c r="D5" s="52" t="s">
        <v>80</v>
      </c>
      <c r="E5" s="134" t="s">
        <v>2300</v>
      </c>
      <c r="F5" s="52">
        <v>180402877</v>
      </c>
      <c r="G5" s="52">
        <v>2244546956</v>
      </c>
      <c r="I5" s="52" t="s">
        <v>3831</v>
      </c>
      <c r="J5" s="52" t="s">
        <v>3794</v>
      </c>
      <c r="K5" s="181" t="s">
        <v>5422</v>
      </c>
      <c r="Q5" s="38" t="s">
        <v>1628</v>
      </c>
    </row>
    <row r="6" spans="1:18" ht="15.5">
      <c r="B6" s="52" t="s">
        <v>5423</v>
      </c>
      <c r="C6" s="52" t="s">
        <v>5424</v>
      </c>
      <c r="D6" s="52" t="s">
        <v>80</v>
      </c>
      <c r="E6" s="134" t="s">
        <v>5425</v>
      </c>
      <c r="F6" s="52">
        <v>205504413</v>
      </c>
      <c r="G6" s="52">
        <v>8019071387</v>
      </c>
      <c r="I6" s="52" t="s">
        <v>3831</v>
      </c>
      <c r="J6" s="52" t="s">
        <v>3794</v>
      </c>
      <c r="K6" s="181" t="s">
        <v>5426</v>
      </c>
      <c r="Q6" s="38" t="s">
        <v>1628</v>
      </c>
    </row>
    <row r="7" spans="1:18" ht="15.5">
      <c r="B7" s="52" t="s">
        <v>5427</v>
      </c>
      <c r="C7" s="52" t="s">
        <v>5428</v>
      </c>
      <c r="D7" s="52" t="s">
        <v>3860</v>
      </c>
      <c r="E7" s="134" t="s">
        <v>5429</v>
      </c>
      <c r="F7" s="52">
        <v>215054914</v>
      </c>
      <c r="G7" s="52">
        <v>3852542480</v>
      </c>
      <c r="I7" s="52" t="s">
        <v>3831</v>
      </c>
      <c r="J7" s="52" t="s">
        <v>3776</v>
      </c>
      <c r="K7" s="181" t="s">
        <v>5430</v>
      </c>
      <c r="Q7" s="38" t="s">
        <v>1628</v>
      </c>
    </row>
    <row r="8" spans="1:18" ht="15.5">
      <c r="B8" s="52" t="s">
        <v>5431</v>
      </c>
      <c r="C8" s="52" t="s">
        <v>5432</v>
      </c>
      <c r="D8" s="52" t="s">
        <v>3860</v>
      </c>
      <c r="E8" s="134" t="s">
        <v>2353</v>
      </c>
      <c r="F8" s="52">
        <v>95616659</v>
      </c>
      <c r="G8" s="55">
        <v>3854146605</v>
      </c>
      <c r="I8" s="52" t="s">
        <v>3831</v>
      </c>
      <c r="J8" s="52" t="s">
        <v>3776</v>
      </c>
      <c r="K8" s="181" t="s">
        <v>5433</v>
      </c>
      <c r="Q8" s="38" t="s">
        <v>1628</v>
      </c>
    </row>
    <row r="9" spans="1:18" ht="15.5">
      <c r="B9" s="52" t="s">
        <v>5434</v>
      </c>
      <c r="C9" s="52" t="s">
        <v>5435</v>
      </c>
      <c r="D9" s="52" t="s">
        <v>3860</v>
      </c>
      <c r="E9" s="134" t="s">
        <v>2334</v>
      </c>
      <c r="F9" s="52">
        <v>215053687</v>
      </c>
      <c r="G9" s="52">
        <v>8015020160</v>
      </c>
      <c r="I9" s="52" t="s">
        <v>3831</v>
      </c>
      <c r="J9" s="52" t="s">
        <v>3776</v>
      </c>
      <c r="K9" s="181" t="s">
        <v>5436</v>
      </c>
      <c r="Q9" s="38" t="s">
        <v>1628</v>
      </c>
    </row>
    <row r="10" spans="1:18" ht="15.5">
      <c r="B10" s="52" t="s">
        <v>5437</v>
      </c>
      <c r="C10" s="52" t="s">
        <v>5438</v>
      </c>
      <c r="D10" s="52" t="s">
        <v>3860</v>
      </c>
      <c r="E10" s="134" t="s">
        <v>2155</v>
      </c>
      <c r="F10" s="52">
        <v>177882407</v>
      </c>
      <c r="G10" s="52">
        <v>3857700985</v>
      </c>
      <c r="I10" s="52" t="s">
        <v>3831</v>
      </c>
      <c r="J10" s="52" t="s">
        <v>3776</v>
      </c>
      <c r="K10" s="181" t="s">
        <v>5439</v>
      </c>
      <c r="Q10" s="38" t="s">
        <v>1628</v>
      </c>
    </row>
    <row r="11" spans="1:18" ht="15.5">
      <c r="B11" s="52" t="s">
        <v>5440</v>
      </c>
      <c r="C11" s="52" t="s">
        <v>5441</v>
      </c>
      <c r="D11" s="52" t="s">
        <v>3860</v>
      </c>
      <c r="E11" s="134" t="s">
        <v>2403</v>
      </c>
      <c r="F11" s="52">
        <v>214506144</v>
      </c>
      <c r="G11" s="52">
        <v>3855007765</v>
      </c>
      <c r="I11" s="52" t="s">
        <v>3831</v>
      </c>
      <c r="J11" s="52" t="s">
        <v>3776</v>
      </c>
      <c r="K11" s="181" t="s">
        <v>5442</v>
      </c>
      <c r="Q11" s="38" t="s">
        <v>1628</v>
      </c>
    </row>
    <row r="12" spans="1:18" ht="15.5">
      <c r="C12" s="46"/>
      <c r="K12" s="181"/>
    </row>
    <row r="13" spans="1:18" ht="15.5">
      <c r="G13" s="66"/>
      <c r="K13" s="181"/>
    </row>
    <row r="14" spans="1:18" ht="15.5">
      <c r="K14" s="181"/>
    </row>
    <row r="15" spans="1:18" ht="15.5">
      <c r="A15" s="166"/>
      <c r="K15" s="181"/>
    </row>
    <row r="16" spans="1:18" ht="15.5">
      <c r="K16" s="181"/>
    </row>
    <row r="17" spans="10:11" ht="15.5">
      <c r="K17" s="181"/>
    </row>
    <row r="23" spans="10:11">
      <c r="J23" s="178"/>
      <c r="K23" s="584"/>
    </row>
    <row r="24" spans="10:11">
      <c r="J24" s="178"/>
      <c r="K24" s="584"/>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9797-FCAC-4897-A178-AEB8E4EBB19F}">
  <sheetPr>
    <tabColor theme="9" tint="0.59999389629810485"/>
  </sheetPr>
  <dimension ref="A1:R17"/>
  <sheetViews>
    <sheetView workbookViewId="0">
      <selection activeCell="K14" sqref="K14"/>
    </sheetView>
  </sheetViews>
  <sheetFormatPr defaultColWidth="9.1796875" defaultRowHeight="14.5"/>
  <cols>
    <col min="1" max="1" width="19.26953125" style="52" customWidth="1"/>
    <col min="2" max="3" width="9.1796875" style="52" customWidth="1"/>
    <col min="4" max="4" width="32.1796875" style="52" customWidth="1"/>
    <col min="5" max="5" width="19.26953125" style="52" customWidth="1"/>
    <col min="6" max="6" width="10.81640625" style="52" customWidth="1"/>
    <col min="7" max="7" width="16.7265625" style="52" customWidth="1"/>
    <col min="8" max="8" width="40.1796875" style="52" customWidth="1"/>
    <col min="9" max="9" width="28.7265625" style="52" customWidth="1"/>
    <col min="10" max="10" width="12.54296875" style="52" bestFit="1" customWidth="1"/>
    <col min="11" max="11" width="9.1796875" style="52" customWidth="1"/>
    <col min="12" max="16384" width="9.1796875" style="52"/>
  </cols>
  <sheetData>
    <row r="1" spans="1:18">
      <c r="A1" s="131" t="s">
        <v>3757</v>
      </c>
      <c r="B1" s="130" t="s">
        <v>3756</v>
      </c>
      <c r="C1" s="130" t="s">
        <v>3754</v>
      </c>
      <c r="D1" s="130" t="s">
        <v>3755</v>
      </c>
      <c r="E1" s="130" t="s">
        <v>189</v>
      </c>
      <c r="F1" s="130" t="s">
        <v>923</v>
      </c>
      <c r="G1" s="132" t="s">
        <v>190</v>
      </c>
      <c r="H1" s="130" t="s">
        <v>3760</v>
      </c>
      <c r="I1" s="130" t="s">
        <v>3761</v>
      </c>
      <c r="J1" s="130" t="s">
        <v>3762</v>
      </c>
      <c r="K1" s="130" t="s">
        <v>497</v>
      </c>
      <c r="L1" s="130" t="s">
        <v>450</v>
      </c>
      <c r="M1" s="130" t="s">
        <v>3763</v>
      </c>
      <c r="N1" s="130" t="s">
        <v>3764</v>
      </c>
      <c r="O1" s="130" t="s">
        <v>3765</v>
      </c>
      <c r="P1" s="130" t="s">
        <v>3766</v>
      </c>
      <c r="Q1" s="133" t="s">
        <v>3767</v>
      </c>
      <c r="R1" s="133" t="s">
        <v>3768</v>
      </c>
    </row>
    <row r="2" spans="1:18" ht="15.5">
      <c r="B2" s="52" t="s">
        <v>5443</v>
      </c>
      <c r="C2" s="52" t="s">
        <v>5444</v>
      </c>
      <c r="D2" s="52" t="s">
        <v>4574</v>
      </c>
      <c r="E2" s="134" t="s">
        <v>2371</v>
      </c>
      <c r="F2" s="52">
        <v>146885958</v>
      </c>
      <c r="G2" s="52">
        <v>3854650666</v>
      </c>
      <c r="H2" s="52" t="s">
        <v>3834</v>
      </c>
      <c r="I2" s="52" t="s">
        <v>3800</v>
      </c>
      <c r="J2" s="161" t="s">
        <v>5445</v>
      </c>
      <c r="L2" s="52" t="s">
        <v>5446</v>
      </c>
      <c r="M2" s="52" t="s">
        <v>5446</v>
      </c>
      <c r="N2" s="52" t="s">
        <v>5446</v>
      </c>
      <c r="Q2" s="52" t="s">
        <v>5446</v>
      </c>
    </row>
    <row r="3" spans="1:18" ht="15.5">
      <c r="B3" s="52" t="s">
        <v>5447</v>
      </c>
      <c r="C3" s="52" t="s">
        <v>5448</v>
      </c>
      <c r="D3" s="52" t="s">
        <v>5125</v>
      </c>
      <c r="E3" s="134" t="s">
        <v>5449</v>
      </c>
      <c r="F3" s="52">
        <v>125222658</v>
      </c>
      <c r="G3" s="52">
        <v>3855072291</v>
      </c>
      <c r="H3" s="52" t="s">
        <v>3834</v>
      </c>
      <c r="I3" s="52" t="s">
        <v>3776</v>
      </c>
      <c r="J3" s="175" t="s">
        <v>5450</v>
      </c>
      <c r="L3" s="52" t="s">
        <v>5446</v>
      </c>
      <c r="M3" s="52" t="s">
        <v>5446</v>
      </c>
      <c r="N3" s="52" t="s">
        <v>5446</v>
      </c>
      <c r="Q3" s="52" t="s">
        <v>5446</v>
      </c>
    </row>
    <row r="4" spans="1:18" ht="15.5">
      <c r="B4" s="52" t="s">
        <v>5362</v>
      </c>
      <c r="C4" s="52" t="s">
        <v>5363</v>
      </c>
      <c r="D4" s="52" t="s">
        <v>125</v>
      </c>
      <c r="E4" s="160" t="s">
        <v>2339</v>
      </c>
      <c r="F4" s="52">
        <v>95675870</v>
      </c>
      <c r="G4" s="52">
        <v>3853479624</v>
      </c>
      <c r="H4" s="52" t="s">
        <v>3834</v>
      </c>
      <c r="I4" s="52" t="s">
        <v>3808</v>
      </c>
      <c r="J4" s="161" t="s">
        <v>5451</v>
      </c>
      <c r="L4" s="52" t="s">
        <v>5446</v>
      </c>
      <c r="M4" s="52" t="s">
        <v>5446</v>
      </c>
      <c r="N4" s="52" t="s">
        <v>5446</v>
      </c>
      <c r="Q4" s="52" t="s">
        <v>5446</v>
      </c>
    </row>
    <row r="5" spans="1:18" ht="15.5">
      <c r="B5" s="52" t="s">
        <v>5452</v>
      </c>
      <c r="C5" s="52" t="s">
        <v>5453</v>
      </c>
      <c r="D5" s="52" t="s">
        <v>80</v>
      </c>
      <c r="E5" s="134" t="s">
        <v>5454</v>
      </c>
      <c r="F5" s="52">
        <v>215073596</v>
      </c>
      <c r="G5" s="52">
        <v>4072747759</v>
      </c>
      <c r="H5" s="52" t="s">
        <v>3831</v>
      </c>
      <c r="I5" s="52" t="s">
        <v>3794</v>
      </c>
      <c r="J5" s="161" t="s">
        <v>5455</v>
      </c>
      <c r="L5" s="52" t="s">
        <v>5446</v>
      </c>
      <c r="M5" s="52" t="s">
        <v>5446</v>
      </c>
      <c r="N5" s="52" t="s">
        <v>5446</v>
      </c>
      <c r="Q5" s="52" t="s">
        <v>5446</v>
      </c>
    </row>
    <row r="6" spans="1:18" ht="15.5">
      <c r="B6" s="52" t="s">
        <v>5456</v>
      </c>
      <c r="C6" s="52" t="s">
        <v>5457</v>
      </c>
      <c r="D6" s="52" t="s">
        <v>3860</v>
      </c>
      <c r="E6" s="134" t="s">
        <v>2363</v>
      </c>
      <c r="F6" s="52">
        <v>215105913</v>
      </c>
      <c r="G6" s="52">
        <v>3852329375</v>
      </c>
      <c r="H6" s="52" t="s">
        <v>3831</v>
      </c>
      <c r="I6" s="52" t="s">
        <v>3776</v>
      </c>
      <c r="J6" s="161" t="s">
        <v>5458</v>
      </c>
      <c r="L6" s="52" t="s">
        <v>5446</v>
      </c>
      <c r="M6" s="52" t="s">
        <v>5446</v>
      </c>
      <c r="N6" s="52" t="s">
        <v>5446</v>
      </c>
      <c r="Q6" s="52" t="s">
        <v>5446</v>
      </c>
    </row>
    <row r="7" spans="1:18" ht="15.5">
      <c r="J7" s="161"/>
    </row>
    <row r="8" spans="1:18" ht="15.5">
      <c r="F8" s="52" t="s">
        <v>486</v>
      </c>
      <c r="G8" s="55"/>
      <c r="J8" s="161"/>
    </row>
    <row r="9" spans="1:18" ht="15.5">
      <c r="J9" s="161"/>
    </row>
    <row r="10" spans="1:18" ht="15.5">
      <c r="J10" s="161"/>
    </row>
    <row r="11" spans="1:18" ht="15.5">
      <c r="J11" s="161"/>
    </row>
    <row r="12" spans="1:18" ht="15.5">
      <c r="C12" s="46"/>
      <c r="J12" s="161"/>
    </row>
    <row r="13" spans="1:18" ht="15.5">
      <c r="G13" s="66"/>
      <c r="J13" s="161"/>
    </row>
    <row r="14" spans="1:18" ht="15.5">
      <c r="J14" s="161"/>
    </row>
    <row r="15" spans="1:18" ht="15.5">
      <c r="A15" s="166"/>
      <c r="J15" s="161"/>
    </row>
    <row r="16" spans="1:18" ht="15.5">
      <c r="J16" s="161"/>
    </row>
    <row r="17" spans="10:10" ht="15.5">
      <c r="J17" s="161"/>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DD17-D8FA-4749-AC07-4F4DB5C40581}">
  <dimension ref="A1:D2"/>
  <sheetViews>
    <sheetView workbookViewId="0">
      <selection activeCell="C5" sqref="C5"/>
    </sheetView>
  </sheetViews>
  <sheetFormatPr defaultRowHeight="14.5"/>
  <cols>
    <col min="1" max="1" width="30.7265625" bestFit="1" customWidth="1"/>
    <col min="2" max="2" width="15.54296875" bestFit="1" customWidth="1"/>
    <col min="3" max="3" width="22" bestFit="1" customWidth="1"/>
    <col min="4" max="4" width="19.81640625" bestFit="1" customWidth="1"/>
  </cols>
  <sheetData>
    <row r="1" spans="1:4">
      <c r="A1" t="s">
        <v>5463</v>
      </c>
      <c r="B1" t="s">
        <v>5464</v>
      </c>
      <c r="C1" t="s">
        <v>5465</v>
      </c>
      <c r="D1" t="s">
        <v>5466</v>
      </c>
    </row>
    <row r="2" spans="1:4">
      <c r="A2" t="s">
        <v>5467</v>
      </c>
      <c r="B2">
        <v>20</v>
      </c>
      <c r="C2">
        <f>COUNTIF('1.PrepList'!Q:Q, A2)</f>
        <v>0</v>
      </c>
      <c r="D2" t="str">
        <f>IF(C2&lt;B2, A2, "")</f>
        <v>Tuesday 3/4/25 1 PM</v>
      </c>
    </row>
  </sheetData>
  <sheetProtection algorithmName="SHA-512" hashValue="ra86WJdu5WSuFBXIe2UFScFmKqC+qa2yO+NLpSs28cDpYVz+ouMM/DSRVZyNSDNqjSh0+r3UprrUMY8sq4d9sg==" saltValue="lpTTENh1/eeaVbeLXpDzbQ==" spinCount="100000" sheet="1" objects="1" scenarios="1"/>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DC66-3E01-4FA6-8FE6-529B3E259325}">
  <dimension ref="A1:AA104"/>
  <sheetViews>
    <sheetView workbookViewId="0">
      <selection activeCell="Z3" sqref="Z3:Z501"/>
    </sheetView>
  </sheetViews>
  <sheetFormatPr defaultRowHeight="14.5"/>
  <cols>
    <col min="1" max="1" width="9.36328125" bestFit="1" customWidth="1"/>
    <col min="2" max="2" width="7.90625" bestFit="1" customWidth="1"/>
    <col min="3" max="3" width="26.54296875" bestFit="1" customWidth="1"/>
    <col min="4" max="4" width="34.7265625" bestFit="1" customWidth="1"/>
    <col min="5" max="5" width="12.81640625" bestFit="1" customWidth="1"/>
    <col min="6" max="6" width="33.6328125" bestFit="1" customWidth="1"/>
    <col min="7" max="7" width="9.81640625" bestFit="1" customWidth="1"/>
    <col min="8" max="8" width="14.453125" bestFit="1" customWidth="1"/>
    <col min="9" max="10" width="11" bestFit="1" customWidth="1"/>
    <col min="11" max="11" width="41.54296875" bestFit="1" customWidth="1"/>
    <col min="12" max="12" width="80.7265625" bestFit="1" customWidth="1"/>
    <col min="13" max="13" width="12" bestFit="1" customWidth="1"/>
    <col min="14" max="14" width="5.7265625" bestFit="1" customWidth="1"/>
    <col min="15" max="15" width="5.453125" bestFit="1" customWidth="1"/>
    <col min="16" max="16" width="15.54296875" bestFit="1" customWidth="1"/>
    <col min="17" max="17" width="61.90625" bestFit="1" customWidth="1"/>
    <col min="18" max="18" width="11.6328125" bestFit="1" customWidth="1"/>
    <col min="19" max="19" width="5.453125" bestFit="1" customWidth="1"/>
    <col min="20" max="20" width="10.08984375" bestFit="1" customWidth="1"/>
    <col min="21" max="21" width="9.6328125" bestFit="1" customWidth="1"/>
    <col min="22" max="22" width="18.26953125" bestFit="1" customWidth="1"/>
    <col min="23" max="23" width="13.1796875" bestFit="1" customWidth="1"/>
    <col min="24" max="25" width="10.7265625" bestFit="1" customWidth="1"/>
    <col min="26" max="26" width="15.81640625" bestFit="1" customWidth="1"/>
    <col min="27" max="27" width="15.90625" bestFit="1" customWidth="1"/>
  </cols>
  <sheetData>
    <row r="1" spans="1:27">
      <c r="A1" t="s">
        <v>5473</v>
      </c>
      <c r="B1" t="s">
        <v>3754</v>
      </c>
      <c r="C1" t="s">
        <v>3755</v>
      </c>
      <c r="D1" t="s">
        <v>3756</v>
      </c>
      <c r="E1" t="s">
        <v>3757</v>
      </c>
      <c r="F1" t="s">
        <v>3758</v>
      </c>
      <c r="G1" t="s">
        <v>923</v>
      </c>
      <c r="H1" t="s">
        <v>190</v>
      </c>
      <c r="I1" t="s">
        <v>497</v>
      </c>
      <c r="J1" t="s">
        <v>3759</v>
      </c>
      <c r="K1" t="s">
        <v>3760</v>
      </c>
      <c r="L1" t="s">
        <v>3761</v>
      </c>
      <c r="M1" t="s">
        <v>3762</v>
      </c>
      <c r="N1" t="s">
        <v>450</v>
      </c>
      <c r="O1" t="s">
        <v>451</v>
      </c>
      <c r="P1" t="s">
        <v>5519</v>
      </c>
      <c r="Q1" t="s">
        <v>3768</v>
      </c>
      <c r="R1" t="s">
        <v>5472</v>
      </c>
      <c r="S1" t="s">
        <v>3763</v>
      </c>
      <c r="T1" t="s">
        <v>3764</v>
      </c>
      <c r="U1" t="s">
        <v>3765</v>
      </c>
      <c r="V1" t="s">
        <v>3766</v>
      </c>
      <c r="W1" t="s">
        <v>3767</v>
      </c>
      <c r="X1" t="s">
        <v>5459</v>
      </c>
      <c r="Y1" t="s">
        <v>5460</v>
      </c>
      <c r="Z1" t="s">
        <v>5521</v>
      </c>
      <c r="AA1" t="s">
        <v>5520</v>
      </c>
    </row>
    <row r="2" spans="1:27">
      <c r="B2" t="s">
        <v>3769</v>
      </c>
      <c r="C2" t="s">
        <v>3770</v>
      </c>
      <c r="D2" t="s">
        <v>3771</v>
      </c>
      <c r="E2" t="s">
        <v>3772</v>
      </c>
      <c r="F2" t="s">
        <v>3773</v>
      </c>
      <c r="G2">
        <v>109345141</v>
      </c>
      <c r="H2">
        <v>9013375802</v>
      </c>
      <c r="I2" t="s">
        <v>510</v>
      </c>
      <c r="J2" t="s">
        <v>3774</v>
      </c>
      <c r="K2" t="s">
        <v>3775</v>
      </c>
      <c r="L2" t="s">
        <v>3776</v>
      </c>
      <c r="M2" t="s">
        <v>3777</v>
      </c>
      <c r="R2">
        <v>46258</v>
      </c>
      <c r="Z2" s="630">
        <v>46275.479790902777</v>
      </c>
      <c r="AA2" t="str">
        <f>IFERROR(_xlfn.XLOOKUP($G2,'1.PrepList'!$I$2:$I$1500,'1.PrepList'!$M$2:$M$1500),"")</f>
        <v>WJ</v>
      </c>
    </row>
    <row r="3" spans="1:27">
      <c r="B3" t="s">
        <v>3778</v>
      </c>
      <c r="C3" t="s">
        <v>3770</v>
      </c>
      <c r="D3" t="s">
        <v>3779</v>
      </c>
      <c r="E3" t="s">
        <v>3780</v>
      </c>
      <c r="F3" t="s">
        <v>3781</v>
      </c>
      <c r="G3">
        <v>142410292</v>
      </c>
      <c r="H3">
        <v>3854867281</v>
      </c>
      <c r="I3" t="s">
        <v>747</v>
      </c>
      <c r="K3" t="s">
        <v>3775</v>
      </c>
      <c r="L3" t="s">
        <v>3776</v>
      </c>
      <c r="M3" t="s">
        <v>3782</v>
      </c>
      <c r="R3">
        <v>46258</v>
      </c>
      <c r="Z3" s="630">
        <v>46275.479790902777</v>
      </c>
      <c r="AA3" t="str">
        <f>IFERROR(_xlfn.XLOOKUP($G3,'1.PrepList'!$I$2:$I$1500,'1.PrepList'!$M$2:$M$1500),"")</f>
        <v/>
      </c>
    </row>
    <row r="4" spans="1:27">
      <c r="B4" t="s">
        <v>3783</v>
      </c>
      <c r="C4" t="s">
        <v>3770</v>
      </c>
      <c r="D4" t="s">
        <v>3784</v>
      </c>
      <c r="E4" t="s">
        <v>3785</v>
      </c>
      <c r="F4" t="s">
        <v>3363</v>
      </c>
      <c r="G4">
        <v>230400380</v>
      </c>
      <c r="H4">
        <v>3854348866</v>
      </c>
      <c r="I4" t="s">
        <v>510</v>
      </c>
      <c r="J4" t="s">
        <v>3774</v>
      </c>
      <c r="K4" t="s">
        <v>3775</v>
      </c>
      <c r="L4" t="s">
        <v>3776</v>
      </c>
      <c r="M4" t="s">
        <v>3786</v>
      </c>
      <c r="R4">
        <v>46258</v>
      </c>
      <c r="Z4" s="630">
        <v>46275.479790902777</v>
      </c>
      <c r="AA4" t="str">
        <f>IFERROR(_xlfn.XLOOKUP($G4,'1.PrepList'!$I$2:$I$1500,'1.PrepList'!$M$2:$M$1500),"")</f>
        <v>WJ</v>
      </c>
    </row>
    <row r="5" spans="1:27">
      <c r="B5" t="s">
        <v>3787</v>
      </c>
      <c r="C5" t="s">
        <v>3770</v>
      </c>
      <c r="D5" t="s">
        <v>3788</v>
      </c>
      <c r="E5" t="s">
        <v>1106</v>
      </c>
      <c r="F5" t="s">
        <v>813</v>
      </c>
      <c r="G5">
        <v>161284558</v>
      </c>
      <c r="H5">
        <v>7867992591</v>
      </c>
      <c r="I5" t="s">
        <v>516</v>
      </c>
      <c r="J5" t="s">
        <v>3774</v>
      </c>
      <c r="K5" t="s">
        <v>3775</v>
      </c>
      <c r="L5" t="s">
        <v>3776</v>
      </c>
      <c r="M5" t="s">
        <v>3789</v>
      </c>
      <c r="R5">
        <v>46258</v>
      </c>
      <c r="Z5" s="630">
        <v>46275.479790902777</v>
      </c>
      <c r="AA5" t="str">
        <f>IFERROR(_xlfn.XLOOKUP($G5,'1.PrepList'!$I$2:$I$1500,'1.PrepList'!$M$2:$M$1500),"")</f>
        <v>WJ</v>
      </c>
    </row>
    <row r="6" spans="1:27">
      <c r="B6" t="s">
        <v>3790</v>
      </c>
      <c r="C6" t="s">
        <v>3791</v>
      </c>
      <c r="D6" t="s">
        <v>3792</v>
      </c>
      <c r="E6" t="s">
        <v>1114</v>
      </c>
      <c r="F6" t="s">
        <v>793</v>
      </c>
      <c r="G6">
        <v>133759259</v>
      </c>
      <c r="H6">
        <v>8017501509</v>
      </c>
      <c r="I6" t="s">
        <v>516</v>
      </c>
      <c r="J6" t="s">
        <v>3774</v>
      </c>
      <c r="K6" t="s">
        <v>3793</v>
      </c>
      <c r="L6" t="s">
        <v>3794</v>
      </c>
      <c r="M6" t="s">
        <v>3795</v>
      </c>
      <c r="R6">
        <v>46258</v>
      </c>
      <c r="Z6" s="630">
        <v>46275.479790902777</v>
      </c>
      <c r="AA6" t="str">
        <f>IFERROR(_xlfn.XLOOKUP($G6,'1.PrepList'!$I$2:$I$1500,'1.PrepList'!$M$2:$M$1500),"")</f>
        <v>WJ</v>
      </c>
    </row>
    <row r="7" spans="1:27">
      <c r="B7" t="s">
        <v>3796</v>
      </c>
      <c r="C7" t="s">
        <v>3797</v>
      </c>
      <c r="D7" t="s">
        <v>3798</v>
      </c>
      <c r="E7" t="s">
        <v>3799</v>
      </c>
      <c r="F7" t="s">
        <v>833</v>
      </c>
      <c r="G7">
        <v>218431336</v>
      </c>
      <c r="H7">
        <v>4352996802</v>
      </c>
      <c r="I7" t="s">
        <v>510</v>
      </c>
      <c r="J7" t="s">
        <v>3774</v>
      </c>
      <c r="K7" t="s">
        <v>3793</v>
      </c>
      <c r="L7" t="s">
        <v>3800</v>
      </c>
      <c r="R7">
        <v>46258</v>
      </c>
      <c r="Z7" s="630">
        <v>46275.479790902777</v>
      </c>
      <c r="AA7" t="str">
        <f>IFERROR(_xlfn.XLOOKUP($G7,'1.PrepList'!$I$2:$I$1500,'1.PrepList'!$M$2:$M$1500),"")</f>
        <v>WJ</v>
      </c>
    </row>
    <row r="8" spans="1:27">
      <c r="B8" t="s">
        <v>3801</v>
      </c>
      <c r="C8" t="s">
        <v>3797</v>
      </c>
      <c r="D8" t="s">
        <v>3802</v>
      </c>
      <c r="E8">
        <v>102493872</v>
      </c>
      <c r="F8" t="s">
        <v>3803</v>
      </c>
      <c r="G8">
        <v>222806603</v>
      </c>
      <c r="H8">
        <v>8016498875</v>
      </c>
      <c r="I8" t="s">
        <v>684</v>
      </c>
      <c r="J8" t="s">
        <v>3774</v>
      </c>
      <c r="K8" t="s">
        <v>3793</v>
      </c>
      <c r="L8" t="s">
        <v>3800</v>
      </c>
      <c r="M8" t="s">
        <v>3804</v>
      </c>
      <c r="R8">
        <v>46258</v>
      </c>
      <c r="Z8" s="630">
        <v>46275.479790902777</v>
      </c>
      <c r="AA8" t="str">
        <f>IFERROR(_xlfn.XLOOKUP($G8,'1.PrepList'!$I$2:$I$1500,'1.PrepList'!$M$2:$M$1500),"")</f>
        <v>WVC</v>
      </c>
    </row>
    <row r="9" spans="1:27">
      <c r="B9" t="s">
        <v>3805</v>
      </c>
      <c r="C9" t="s">
        <v>3806</v>
      </c>
      <c r="D9" t="s">
        <v>3807</v>
      </c>
      <c r="E9" t="s">
        <v>1111</v>
      </c>
      <c r="F9" t="s">
        <v>789</v>
      </c>
      <c r="G9">
        <v>230680035</v>
      </c>
      <c r="H9">
        <v>3852722316</v>
      </c>
      <c r="I9" t="s">
        <v>510</v>
      </c>
      <c r="J9" t="s">
        <v>3774</v>
      </c>
      <c r="K9" t="s">
        <v>3793</v>
      </c>
      <c r="L9" t="s">
        <v>3808</v>
      </c>
      <c r="R9">
        <v>46258</v>
      </c>
      <c r="Z9" s="630">
        <v>46275.479790902777</v>
      </c>
      <c r="AA9" t="str">
        <f>IFERROR(_xlfn.XLOOKUP($G9,'1.PrepList'!$I$2:$I$1500,'1.PrepList'!$M$2:$M$1500),"")</f>
        <v>WJ</v>
      </c>
    </row>
    <row r="10" spans="1:27">
      <c r="B10" t="s">
        <v>3809</v>
      </c>
      <c r="C10" t="s">
        <v>3810</v>
      </c>
      <c r="D10" t="s">
        <v>3811</v>
      </c>
      <c r="E10">
        <v>822442612</v>
      </c>
      <c r="F10" t="s">
        <v>3812</v>
      </c>
      <c r="G10">
        <v>230689870</v>
      </c>
      <c r="H10">
        <v>3852522460</v>
      </c>
      <c r="I10" t="s">
        <v>733</v>
      </c>
      <c r="J10" t="s">
        <v>3813</v>
      </c>
      <c r="K10" t="s">
        <v>3814</v>
      </c>
      <c r="L10" t="s">
        <v>3794</v>
      </c>
      <c r="M10" t="s">
        <v>3815</v>
      </c>
      <c r="R10">
        <v>46258</v>
      </c>
      <c r="Z10" s="630">
        <v>46275.479790902777</v>
      </c>
      <c r="AA10" t="str">
        <f>IFERROR(_xlfn.XLOOKUP($G10,'1.PrepList'!$I$2:$I$1500,'1.PrepList'!$M$2:$M$1500),"")</f>
        <v/>
      </c>
    </row>
    <row r="11" spans="1:27">
      <c r="B11" t="s">
        <v>3816</v>
      </c>
      <c r="C11" t="s">
        <v>3817</v>
      </c>
      <c r="D11" t="s">
        <v>3818</v>
      </c>
      <c r="E11" t="s">
        <v>3819</v>
      </c>
      <c r="F11" t="s">
        <v>960</v>
      </c>
      <c r="G11">
        <v>120736470</v>
      </c>
      <c r="H11">
        <v>3854362422</v>
      </c>
      <c r="I11" t="s">
        <v>516</v>
      </c>
      <c r="J11" t="s">
        <v>3774</v>
      </c>
      <c r="K11" t="s">
        <v>3814</v>
      </c>
      <c r="L11" t="s">
        <v>3794</v>
      </c>
      <c r="M11" t="s">
        <v>3820</v>
      </c>
      <c r="R11">
        <v>46258</v>
      </c>
      <c r="Z11" s="630">
        <v>46275.479790902777</v>
      </c>
      <c r="AA11" t="str">
        <f>IFERROR(_xlfn.XLOOKUP($G11,'1.PrepList'!$I$2:$I$1500,'1.PrepList'!$M$2:$M$1500),"")</f>
        <v/>
      </c>
    </row>
    <row r="12" spans="1:27">
      <c r="B12" t="s">
        <v>3821</v>
      </c>
      <c r="C12" t="s">
        <v>3822</v>
      </c>
      <c r="D12" t="s">
        <v>3823</v>
      </c>
      <c r="E12" t="s">
        <v>3824</v>
      </c>
      <c r="F12" t="s">
        <v>748</v>
      </c>
      <c r="G12">
        <v>230400373</v>
      </c>
      <c r="H12">
        <v>8016046577</v>
      </c>
      <c r="I12" t="s">
        <v>510</v>
      </c>
      <c r="K12" t="s">
        <v>3825</v>
      </c>
      <c r="L12" t="s">
        <v>3776</v>
      </c>
      <c r="M12" t="s">
        <v>3826</v>
      </c>
      <c r="R12">
        <v>46258</v>
      </c>
      <c r="Z12" s="630">
        <v>46275.479790902777</v>
      </c>
      <c r="AA12" t="str">
        <f>IFERROR(_xlfn.XLOOKUP($G12,'1.PrepList'!$I$2:$I$1500,'1.PrepList'!$M$2:$M$1500),"")</f>
        <v>WJ</v>
      </c>
    </row>
    <row r="13" spans="1:27">
      <c r="B13" t="s">
        <v>3827</v>
      </c>
      <c r="C13" t="s">
        <v>83</v>
      </c>
      <c r="D13" t="s">
        <v>3828</v>
      </c>
      <c r="E13">
        <v>782804150</v>
      </c>
      <c r="F13" t="s">
        <v>3829</v>
      </c>
      <c r="G13">
        <v>191017674</v>
      </c>
      <c r="H13">
        <v>4044355328</v>
      </c>
      <c r="I13" t="s">
        <v>741</v>
      </c>
      <c r="J13" t="s">
        <v>3830</v>
      </c>
      <c r="K13" t="s">
        <v>3831</v>
      </c>
      <c r="L13" t="s">
        <v>3808</v>
      </c>
      <c r="R13">
        <v>46258</v>
      </c>
      <c r="Z13" s="630">
        <v>46275.479790902777</v>
      </c>
      <c r="AA13" t="str">
        <f>IFERROR(_xlfn.XLOOKUP($G13,'1.PrepList'!$I$2:$I$1500,'1.PrepList'!$M$2:$M$1500),"")</f>
        <v>WVC</v>
      </c>
    </row>
    <row r="14" spans="1:27">
      <c r="B14" t="s">
        <v>3832</v>
      </c>
      <c r="C14" t="s">
        <v>92</v>
      </c>
      <c r="D14" t="s">
        <v>3833</v>
      </c>
      <c r="E14" t="s">
        <v>1009</v>
      </c>
      <c r="F14" t="s">
        <v>758</v>
      </c>
      <c r="G14">
        <v>220548977</v>
      </c>
      <c r="H14">
        <v>8016349542</v>
      </c>
      <c r="I14" t="s">
        <v>1201</v>
      </c>
      <c r="K14" t="s">
        <v>3834</v>
      </c>
      <c r="L14" t="s">
        <v>3794</v>
      </c>
      <c r="R14">
        <v>46258</v>
      </c>
      <c r="Z14" s="630">
        <v>46275.479790902777</v>
      </c>
      <c r="AA14" t="str">
        <f>IFERROR(_xlfn.XLOOKUP($G14,'1.PrepList'!$I$2:$I$1500,'1.PrepList'!$M$2:$M$1500),"")</f>
        <v>WJ</v>
      </c>
    </row>
    <row r="15" spans="1:27">
      <c r="B15" t="s">
        <v>3835</v>
      </c>
      <c r="C15" t="s">
        <v>3810</v>
      </c>
      <c r="D15" t="s">
        <v>3836</v>
      </c>
      <c r="E15" t="s">
        <v>1103</v>
      </c>
      <c r="F15" t="s">
        <v>3837</v>
      </c>
      <c r="G15">
        <v>230684067</v>
      </c>
      <c r="H15">
        <v>3857874254</v>
      </c>
      <c r="I15" t="s">
        <v>516</v>
      </c>
      <c r="K15" t="s">
        <v>3814</v>
      </c>
      <c r="L15" t="s">
        <v>3794</v>
      </c>
      <c r="M15" t="s">
        <v>3838</v>
      </c>
      <c r="R15">
        <v>46258</v>
      </c>
      <c r="Z15" s="630">
        <v>46275.479790902777</v>
      </c>
      <c r="AA15" t="str">
        <f>IFERROR(_xlfn.XLOOKUP($G15,'1.PrepList'!$I$2:$I$1500,'1.PrepList'!$M$2:$M$1500),"")</f>
        <v/>
      </c>
    </row>
    <row r="16" spans="1:27">
      <c r="B16" t="s">
        <v>3839</v>
      </c>
      <c r="C16" t="s">
        <v>3810</v>
      </c>
      <c r="D16" t="s">
        <v>3840</v>
      </c>
      <c r="E16" t="s">
        <v>1109</v>
      </c>
      <c r="F16" t="s">
        <v>3841</v>
      </c>
      <c r="G16">
        <v>230683960</v>
      </c>
      <c r="H16">
        <v>3855568744</v>
      </c>
      <c r="I16" t="s">
        <v>516</v>
      </c>
      <c r="K16" t="s">
        <v>3814</v>
      </c>
      <c r="L16" t="s">
        <v>3794</v>
      </c>
      <c r="M16" t="s">
        <v>3842</v>
      </c>
      <c r="R16">
        <v>46258</v>
      </c>
      <c r="Z16" s="630">
        <v>46275.479790902777</v>
      </c>
      <c r="AA16" t="str">
        <f>IFERROR(_xlfn.XLOOKUP($G16,'1.PrepList'!$I$2:$I$1500,'1.PrepList'!$M$2:$M$1500),"")</f>
        <v>WJ</v>
      </c>
    </row>
    <row r="17" spans="2:27">
      <c r="B17" t="s">
        <v>3843</v>
      </c>
      <c r="C17" t="s">
        <v>86</v>
      </c>
      <c r="D17" t="s">
        <v>3844</v>
      </c>
      <c r="E17" t="s">
        <v>3845</v>
      </c>
      <c r="F17" t="s">
        <v>860</v>
      </c>
      <c r="G17">
        <v>235368222</v>
      </c>
      <c r="H17">
        <v>3855363844</v>
      </c>
      <c r="I17" t="s">
        <v>516</v>
      </c>
      <c r="K17" t="s">
        <v>3825</v>
      </c>
      <c r="L17" t="s">
        <v>3794</v>
      </c>
      <c r="M17" t="s">
        <v>3846</v>
      </c>
      <c r="R17">
        <v>46258</v>
      </c>
      <c r="Z17" s="630">
        <v>46275.479790902777</v>
      </c>
      <c r="AA17" t="str">
        <f>IFERROR(_xlfn.XLOOKUP($G17,'1.PrepList'!$I$2:$I$1500,'1.PrepList'!$M$2:$M$1500),"")</f>
        <v>WJ</v>
      </c>
    </row>
    <row r="18" spans="2:27">
      <c r="B18" t="s">
        <v>3847</v>
      </c>
      <c r="C18" t="s">
        <v>3848</v>
      </c>
      <c r="D18" t="s">
        <v>3849</v>
      </c>
      <c r="E18" t="s">
        <v>3850</v>
      </c>
      <c r="F18" t="s">
        <v>1120</v>
      </c>
      <c r="G18">
        <v>222950954</v>
      </c>
      <c r="H18">
        <v>3854007870</v>
      </c>
      <c r="I18" t="s">
        <v>521</v>
      </c>
      <c r="K18" t="s">
        <v>3834</v>
      </c>
      <c r="L18" t="s">
        <v>3776</v>
      </c>
      <c r="M18" t="s">
        <v>3851</v>
      </c>
      <c r="R18">
        <v>46258</v>
      </c>
      <c r="Z18" s="630">
        <v>46275.479790902777</v>
      </c>
      <c r="AA18" t="str">
        <f>IFERROR(_xlfn.XLOOKUP($G18,'1.PrepList'!$I$2:$I$1500,'1.PrepList'!$M$2:$M$1500),"")</f>
        <v>WJ</v>
      </c>
    </row>
    <row r="19" spans="2:27">
      <c r="B19" t="s">
        <v>3852</v>
      </c>
      <c r="C19" t="s">
        <v>3848</v>
      </c>
      <c r="D19" t="s">
        <v>3853</v>
      </c>
      <c r="E19" t="s">
        <v>1102</v>
      </c>
      <c r="F19" t="s">
        <v>787</v>
      </c>
      <c r="G19">
        <v>198483034</v>
      </c>
      <c r="H19">
        <v>3857709785</v>
      </c>
      <c r="I19" t="s">
        <v>1201</v>
      </c>
      <c r="K19" t="s">
        <v>3834</v>
      </c>
      <c r="L19" t="s">
        <v>3776</v>
      </c>
      <c r="M19" t="s">
        <v>3854</v>
      </c>
      <c r="R19">
        <v>46258</v>
      </c>
      <c r="Z19" s="630">
        <v>46275.479790902777</v>
      </c>
      <c r="AA19" t="str">
        <f>IFERROR(_xlfn.XLOOKUP($G19,'1.PrepList'!$I$2:$I$1500,'1.PrepList'!$M$2:$M$1500),"")</f>
        <v>WJ</v>
      </c>
    </row>
    <row r="20" spans="2:27">
      <c r="B20" t="s">
        <v>3855</v>
      </c>
      <c r="C20" t="s">
        <v>3856</v>
      </c>
      <c r="D20" t="s">
        <v>3857</v>
      </c>
      <c r="E20" t="s">
        <v>3478</v>
      </c>
      <c r="F20" t="s">
        <v>875</v>
      </c>
      <c r="G20">
        <v>204831061</v>
      </c>
      <c r="H20">
        <v>9176758255</v>
      </c>
      <c r="I20" t="s">
        <v>1201</v>
      </c>
      <c r="K20" t="s">
        <v>3834</v>
      </c>
      <c r="L20" t="s">
        <v>3776</v>
      </c>
      <c r="M20" t="s">
        <v>3858</v>
      </c>
      <c r="R20">
        <v>46258</v>
      </c>
      <c r="Z20" s="630">
        <v>46275.479790902777</v>
      </c>
      <c r="AA20" t="str">
        <f>IFERROR(_xlfn.XLOOKUP($G20,'1.PrepList'!$I$2:$I$1500,'1.PrepList'!$M$2:$M$1500),"")</f>
        <v>WJ</v>
      </c>
    </row>
    <row r="21" spans="2:27">
      <c r="B21" t="s">
        <v>3859</v>
      </c>
      <c r="C21" t="s">
        <v>3860</v>
      </c>
      <c r="D21" t="s">
        <v>3861</v>
      </c>
      <c r="E21" t="s">
        <v>3862</v>
      </c>
      <c r="F21" t="s">
        <v>858</v>
      </c>
      <c r="G21">
        <v>221335274</v>
      </c>
      <c r="H21">
        <v>8016513104</v>
      </c>
      <c r="I21" t="s">
        <v>1201</v>
      </c>
      <c r="K21" t="s">
        <v>3814</v>
      </c>
      <c r="L21" t="s">
        <v>3776</v>
      </c>
      <c r="M21" t="s">
        <v>3863</v>
      </c>
      <c r="R21">
        <v>46258</v>
      </c>
      <c r="Z21" s="630">
        <v>46275.479790902777</v>
      </c>
      <c r="AA21" t="str">
        <f>IFERROR(_xlfn.XLOOKUP($G21,'1.PrepList'!$I$2:$I$1500,'1.PrepList'!$M$2:$M$1500),"")</f>
        <v>WJ</v>
      </c>
    </row>
    <row r="22" spans="2:27">
      <c r="B22" t="s">
        <v>3864</v>
      </c>
      <c r="C22" t="s">
        <v>3865</v>
      </c>
      <c r="D22" t="s">
        <v>3866</v>
      </c>
      <c r="E22" t="s">
        <v>3867</v>
      </c>
      <c r="F22" t="s">
        <v>826</v>
      </c>
      <c r="G22">
        <v>152251119</v>
      </c>
      <c r="H22">
        <v>3855766809</v>
      </c>
      <c r="I22" t="s">
        <v>516</v>
      </c>
      <c r="K22" t="s">
        <v>3834</v>
      </c>
      <c r="L22" t="s">
        <v>3800</v>
      </c>
      <c r="M22" t="s">
        <v>3868</v>
      </c>
      <c r="R22">
        <v>46258</v>
      </c>
      <c r="Z22" s="630">
        <v>46275.479790902777</v>
      </c>
      <c r="AA22" t="str">
        <f>IFERROR(_xlfn.XLOOKUP($G22,'1.PrepList'!$I$2:$I$1500,'1.PrepList'!$M$2:$M$1500),"")</f>
        <v>WJ</v>
      </c>
    </row>
    <row r="23" spans="2:27">
      <c r="B23" t="s">
        <v>3869</v>
      </c>
      <c r="C23" t="s">
        <v>3870</v>
      </c>
      <c r="D23" t="s">
        <v>3871</v>
      </c>
      <c r="E23" t="s">
        <v>3872</v>
      </c>
      <c r="F23" t="s">
        <v>1145</v>
      </c>
      <c r="G23">
        <v>235381721</v>
      </c>
      <c r="H23">
        <v>3107291724</v>
      </c>
      <c r="I23" t="s">
        <v>516</v>
      </c>
      <c r="K23" t="s">
        <v>3834</v>
      </c>
      <c r="L23" t="s">
        <v>3800</v>
      </c>
      <c r="M23" t="s">
        <v>3873</v>
      </c>
      <c r="R23">
        <v>46258</v>
      </c>
      <c r="Z23" s="630">
        <v>46275.479790902777</v>
      </c>
      <c r="AA23" t="str">
        <f>IFERROR(_xlfn.XLOOKUP($G23,'1.PrepList'!$I$2:$I$1500,'1.PrepList'!$M$2:$M$1500),"")</f>
        <v>NSL</v>
      </c>
    </row>
    <row r="24" spans="2:27">
      <c r="B24" t="s">
        <v>3874</v>
      </c>
      <c r="C24" t="s">
        <v>3870</v>
      </c>
      <c r="D24" t="s">
        <v>3875</v>
      </c>
      <c r="E24" t="s">
        <v>3876</v>
      </c>
      <c r="F24" t="s">
        <v>3877</v>
      </c>
      <c r="G24">
        <v>191017640</v>
      </c>
      <c r="H24">
        <v>6783149281</v>
      </c>
      <c r="I24" t="s">
        <v>741</v>
      </c>
      <c r="J24" t="s">
        <v>3774</v>
      </c>
      <c r="K24" t="s">
        <v>3834</v>
      </c>
      <c r="L24" t="s">
        <v>3800</v>
      </c>
      <c r="M24" t="s">
        <v>3878</v>
      </c>
      <c r="R24">
        <v>46258</v>
      </c>
      <c r="Z24" s="630">
        <v>46275.479790902777</v>
      </c>
      <c r="AA24" t="str">
        <f>IFERROR(_xlfn.XLOOKUP($G24,'1.PrepList'!$I$2:$I$1500,'1.PrepList'!$M$2:$M$1500),"")</f>
        <v>WVC</v>
      </c>
    </row>
    <row r="25" spans="2:27">
      <c r="B25" t="s">
        <v>3879</v>
      </c>
      <c r="C25" t="s">
        <v>125</v>
      </c>
      <c r="D25" t="s">
        <v>3880</v>
      </c>
      <c r="E25" t="s">
        <v>3529</v>
      </c>
      <c r="F25" t="s">
        <v>893</v>
      </c>
      <c r="G25">
        <v>221039863</v>
      </c>
      <c r="H25">
        <v>8016743906</v>
      </c>
      <c r="I25" t="s">
        <v>516</v>
      </c>
      <c r="K25" t="s">
        <v>3834</v>
      </c>
      <c r="L25" t="s">
        <v>3808</v>
      </c>
      <c r="M25" t="s">
        <v>3881</v>
      </c>
      <c r="R25">
        <v>46258</v>
      </c>
      <c r="Z25" s="630">
        <v>46275.479790902777</v>
      </c>
      <c r="AA25" t="str">
        <f>IFERROR(_xlfn.XLOOKUP($G25,'1.PrepList'!$I$2:$I$1500,'1.PrepList'!$M$2:$M$1500),"")</f>
        <v>WJ</v>
      </c>
    </row>
    <row r="26" spans="2:27">
      <c r="B26" t="s">
        <v>3882</v>
      </c>
      <c r="C26" t="s">
        <v>125</v>
      </c>
      <c r="D26" t="s">
        <v>3883</v>
      </c>
      <c r="E26" t="s">
        <v>1117</v>
      </c>
      <c r="F26" t="s">
        <v>796</v>
      </c>
      <c r="G26">
        <v>119129137</v>
      </c>
      <c r="H26" t="s">
        <v>797</v>
      </c>
      <c r="I26" t="s">
        <v>1201</v>
      </c>
      <c r="J26" t="s">
        <v>3774</v>
      </c>
      <c r="K26" t="s">
        <v>3834</v>
      </c>
      <c r="L26" t="s">
        <v>3808</v>
      </c>
      <c r="M26" t="s">
        <v>3884</v>
      </c>
      <c r="R26">
        <v>46258</v>
      </c>
      <c r="Z26" s="630">
        <v>46275.479790902777</v>
      </c>
      <c r="AA26" t="str">
        <f>IFERROR(_xlfn.XLOOKUP($G26,'1.PrepList'!$I$2:$I$1500,'1.PrepList'!$M$2:$M$1500),"")</f>
        <v>WJ</v>
      </c>
    </row>
    <row r="27" spans="2:27">
      <c r="B27" t="s">
        <v>3885</v>
      </c>
      <c r="C27" t="s">
        <v>161</v>
      </c>
      <c r="D27" t="s">
        <v>3886</v>
      </c>
      <c r="E27" t="s">
        <v>1115</v>
      </c>
      <c r="F27" t="s">
        <v>794</v>
      </c>
      <c r="G27">
        <v>136202294</v>
      </c>
      <c r="H27">
        <v>3855626805</v>
      </c>
      <c r="I27" t="s">
        <v>1201</v>
      </c>
      <c r="J27" t="s">
        <v>3774</v>
      </c>
      <c r="K27" t="s">
        <v>3834</v>
      </c>
      <c r="L27" t="s">
        <v>3808</v>
      </c>
      <c r="M27" t="s">
        <v>3887</v>
      </c>
      <c r="R27">
        <v>46258</v>
      </c>
      <c r="Z27" s="630">
        <v>46275.479790902777</v>
      </c>
      <c r="AA27" t="str">
        <f>IFERROR(_xlfn.XLOOKUP($G27,'1.PrepList'!$I$2:$I$1500,'1.PrepList'!$M$2:$M$1500),"")</f>
        <v>WJ</v>
      </c>
    </row>
    <row r="28" spans="2:27">
      <c r="B28" t="s">
        <v>3888</v>
      </c>
      <c r="C28" t="s">
        <v>3889</v>
      </c>
      <c r="D28" t="s">
        <v>3890</v>
      </c>
      <c r="E28" t="s">
        <v>3891</v>
      </c>
      <c r="F28" t="s">
        <v>3892</v>
      </c>
      <c r="G28">
        <v>127763315</v>
      </c>
      <c r="H28">
        <v>3854889389</v>
      </c>
      <c r="I28" t="s">
        <v>1201</v>
      </c>
      <c r="J28" t="s">
        <v>3774</v>
      </c>
      <c r="K28" t="s">
        <v>3825</v>
      </c>
      <c r="L28" t="s">
        <v>3808</v>
      </c>
      <c r="R28">
        <v>46258</v>
      </c>
      <c r="Z28" s="630">
        <v>46275.479790902777</v>
      </c>
      <c r="AA28" t="str">
        <f>IFERROR(_xlfn.XLOOKUP($G28,'1.PrepList'!$I$2:$I$1500,'1.PrepList'!$M$2:$M$1500),"")</f>
        <v>WJ</v>
      </c>
    </row>
    <row r="29" spans="2:27">
      <c r="B29" t="s">
        <v>3894</v>
      </c>
      <c r="C29" t="s">
        <v>92</v>
      </c>
      <c r="D29" t="s">
        <v>3895</v>
      </c>
      <c r="E29" t="s">
        <v>3896</v>
      </c>
      <c r="F29" t="s">
        <v>3897</v>
      </c>
      <c r="G29">
        <v>205051457</v>
      </c>
      <c r="H29">
        <v>8189165469</v>
      </c>
      <c r="I29" t="s">
        <v>505</v>
      </c>
      <c r="J29" t="s">
        <v>3813</v>
      </c>
      <c r="K29" t="s">
        <v>3834</v>
      </c>
      <c r="L29" t="s">
        <v>3794</v>
      </c>
      <c r="M29" t="s">
        <v>3898</v>
      </c>
      <c r="R29">
        <v>46254</v>
      </c>
      <c r="W29" t="s">
        <v>3899</v>
      </c>
      <c r="Z29" s="630">
        <v>46275.479790902777</v>
      </c>
      <c r="AA29" t="str">
        <f>IFERROR(_xlfn.XLOOKUP($G29,'1.PrepList'!$I$2:$I$1500,'1.PrepList'!$M$2:$M$1500),"")</f>
        <v>WJ</v>
      </c>
    </row>
    <row r="30" spans="2:27">
      <c r="B30" t="s">
        <v>3832</v>
      </c>
      <c r="C30" t="s">
        <v>92</v>
      </c>
      <c r="D30" t="s">
        <v>3832</v>
      </c>
      <c r="E30" t="s">
        <v>3900</v>
      </c>
      <c r="F30" t="s">
        <v>811</v>
      </c>
      <c r="G30">
        <v>124766504</v>
      </c>
      <c r="H30" t="s">
        <v>812</v>
      </c>
      <c r="I30" t="s">
        <v>510</v>
      </c>
      <c r="K30" t="s">
        <v>3834</v>
      </c>
      <c r="L30" t="s">
        <v>3794</v>
      </c>
      <c r="M30" t="s">
        <v>3901</v>
      </c>
      <c r="R30">
        <v>46254</v>
      </c>
      <c r="Z30" s="630">
        <v>46275.479790902777</v>
      </c>
      <c r="AA30" t="str">
        <f>IFERROR(_xlfn.XLOOKUP($G30,'1.PrepList'!$I$2:$I$1500,'1.PrepList'!$M$2:$M$1500),"")</f>
        <v>WJ</v>
      </c>
    </row>
    <row r="31" spans="2:27">
      <c r="B31" t="s">
        <v>3902</v>
      </c>
      <c r="C31" t="s">
        <v>92</v>
      </c>
      <c r="D31" t="s">
        <v>3903</v>
      </c>
      <c r="E31" t="s">
        <v>3904</v>
      </c>
      <c r="F31" t="s">
        <v>843</v>
      </c>
      <c r="G31">
        <v>235103783</v>
      </c>
      <c r="H31">
        <v>4326643931</v>
      </c>
      <c r="I31" t="s">
        <v>516</v>
      </c>
      <c r="K31" t="s">
        <v>3834</v>
      </c>
      <c r="L31" t="s">
        <v>3794</v>
      </c>
      <c r="M31" t="s">
        <v>3905</v>
      </c>
      <c r="R31">
        <v>46254</v>
      </c>
      <c r="W31" t="s">
        <v>3899</v>
      </c>
      <c r="Z31" s="630">
        <v>46275.479790902777</v>
      </c>
      <c r="AA31" t="str">
        <f>IFERROR(_xlfn.XLOOKUP($G31,'1.PrepList'!$I$2:$I$1500,'1.PrepList'!$M$2:$M$1500),"")</f>
        <v>WJ</v>
      </c>
    </row>
    <row r="32" spans="2:27">
      <c r="B32" t="s">
        <v>3835</v>
      </c>
      <c r="C32" t="s">
        <v>3810</v>
      </c>
      <c r="D32" t="s">
        <v>3836</v>
      </c>
      <c r="E32" t="s">
        <v>3906</v>
      </c>
      <c r="F32" t="s">
        <v>1141</v>
      </c>
      <c r="G32">
        <v>103409638</v>
      </c>
      <c r="H32">
        <v>3853714779</v>
      </c>
      <c r="I32" t="s">
        <v>991</v>
      </c>
      <c r="K32" t="s">
        <v>3814</v>
      </c>
      <c r="L32" t="s">
        <v>3794</v>
      </c>
      <c r="M32" t="s">
        <v>3907</v>
      </c>
      <c r="R32">
        <v>46254</v>
      </c>
      <c r="Z32" s="630">
        <v>46275.479790902777</v>
      </c>
      <c r="AA32" t="str">
        <f>IFERROR(_xlfn.XLOOKUP($G32,'1.PrepList'!$I$2:$I$1500,'1.PrepList'!$M$2:$M$1500),"")</f>
        <v/>
      </c>
    </row>
    <row r="33" spans="2:27">
      <c r="B33" t="s">
        <v>3843</v>
      </c>
      <c r="C33" t="s">
        <v>86</v>
      </c>
      <c r="D33" t="s">
        <v>3844</v>
      </c>
      <c r="E33" t="s">
        <v>3908</v>
      </c>
      <c r="F33" t="s">
        <v>3909</v>
      </c>
      <c r="G33">
        <v>217233983</v>
      </c>
      <c r="H33">
        <v>3853541676</v>
      </c>
      <c r="I33" t="s">
        <v>741</v>
      </c>
      <c r="J33" t="s">
        <v>3813</v>
      </c>
      <c r="K33" t="s">
        <v>3825</v>
      </c>
      <c r="L33" t="s">
        <v>3794</v>
      </c>
      <c r="M33" t="s">
        <v>3910</v>
      </c>
      <c r="R33">
        <v>46254</v>
      </c>
      <c r="Z33" s="630">
        <v>46275.479790902777</v>
      </c>
      <c r="AA33" t="str">
        <f>IFERROR(_xlfn.XLOOKUP($G33,'1.PrepList'!$I$2:$I$1500,'1.PrepList'!$M$2:$M$1500),"")</f>
        <v>WVC</v>
      </c>
    </row>
    <row r="34" spans="2:27">
      <c r="B34" t="s">
        <v>3911</v>
      </c>
      <c r="C34" t="s">
        <v>86</v>
      </c>
      <c r="D34" t="s">
        <v>3912</v>
      </c>
      <c r="E34" t="s">
        <v>3913</v>
      </c>
      <c r="F34" t="s">
        <v>3914</v>
      </c>
      <c r="G34">
        <v>235113308</v>
      </c>
      <c r="H34">
        <v>33661890536</v>
      </c>
      <c r="I34" t="s">
        <v>741</v>
      </c>
      <c r="J34" t="s">
        <v>3774</v>
      </c>
      <c r="K34" t="s">
        <v>3825</v>
      </c>
      <c r="L34" t="s">
        <v>3794</v>
      </c>
      <c r="M34" t="s">
        <v>3915</v>
      </c>
      <c r="R34">
        <v>46254</v>
      </c>
      <c r="W34" t="s">
        <v>3899</v>
      </c>
      <c r="Z34" s="630">
        <v>46275.479790902777</v>
      </c>
      <c r="AA34" t="str">
        <f>IFERROR(_xlfn.XLOOKUP($G34,'1.PrepList'!$I$2:$I$1500,'1.PrepList'!$M$2:$M$1500),"")</f>
        <v>WVC</v>
      </c>
    </row>
    <row r="35" spans="2:27">
      <c r="B35" t="s">
        <v>3916</v>
      </c>
      <c r="C35" t="s">
        <v>86</v>
      </c>
      <c r="D35" t="s">
        <v>3917</v>
      </c>
      <c r="E35" t="s">
        <v>3918</v>
      </c>
      <c r="F35" t="s">
        <v>5523</v>
      </c>
      <c r="G35">
        <v>228927969</v>
      </c>
      <c r="H35">
        <v>2816704894</v>
      </c>
      <c r="I35" t="s">
        <v>510</v>
      </c>
      <c r="J35" t="s">
        <v>3919</v>
      </c>
      <c r="K35" t="s">
        <v>3825</v>
      </c>
      <c r="L35" t="s">
        <v>3794</v>
      </c>
      <c r="M35" t="s">
        <v>3920</v>
      </c>
      <c r="R35">
        <v>46254</v>
      </c>
      <c r="W35" t="s">
        <v>3899</v>
      </c>
      <c r="Z35" s="630">
        <v>46275.479790902777</v>
      </c>
      <c r="AA35" t="str">
        <f>IFERROR(_xlfn.XLOOKUP($G35,'1.PrepList'!$I$2:$I$1500,'1.PrepList'!$M$2:$M$1500),"")</f>
        <v>WJ</v>
      </c>
    </row>
    <row r="36" spans="2:27">
      <c r="B36" t="s">
        <v>3921</v>
      </c>
      <c r="C36" t="s">
        <v>3856</v>
      </c>
      <c r="D36" t="s">
        <v>3922</v>
      </c>
      <c r="E36" t="s">
        <v>3923</v>
      </c>
      <c r="F36" t="s">
        <v>3924</v>
      </c>
      <c r="G36">
        <v>137909958</v>
      </c>
      <c r="H36" t="s">
        <v>734</v>
      </c>
      <c r="I36" t="s">
        <v>684</v>
      </c>
      <c r="J36" t="s">
        <v>3813</v>
      </c>
      <c r="K36" t="s">
        <v>3834</v>
      </c>
      <c r="L36" t="s">
        <v>3776</v>
      </c>
      <c r="M36" t="s">
        <v>3925</v>
      </c>
      <c r="R36">
        <v>46254</v>
      </c>
      <c r="W36" t="s">
        <v>3899</v>
      </c>
      <c r="Z36" s="630">
        <v>46275.479790902777</v>
      </c>
      <c r="AA36" t="str">
        <f>IFERROR(_xlfn.XLOOKUP($G36,'1.PrepList'!$I$2:$I$1500,'1.PrepList'!$M$2:$M$1500),"")</f>
        <v>NSL</v>
      </c>
    </row>
    <row r="37" spans="2:27">
      <c r="B37" t="s">
        <v>3855</v>
      </c>
      <c r="C37" t="s">
        <v>3856</v>
      </c>
      <c r="D37" t="s">
        <v>3857</v>
      </c>
      <c r="E37" t="s">
        <v>1045</v>
      </c>
      <c r="F37" t="s">
        <v>3926</v>
      </c>
      <c r="G37">
        <v>230202685</v>
      </c>
      <c r="H37">
        <v>3853369802</v>
      </c>
      <c r="I37" t="s">
        <v>733</v>
      </c>
      <c r="J37" t="s">
        <v>3830</v>
      </c>
      <c r="K37" t="s">
        <v>3834</v>
      </c>
      <c r="L37" t="s">
        <v>3776</v>
      </c>
      <c r="M37" t="s">
        <v>3927</v>
      </c>
      <c r="R37">
        <v>46254</v>
      </c>
      <c r="Z37" s="630">
        <v>46275.479790902777</v>
      </c>
      <c r="AA37" t="str">
        <f>IFERROR(_xlfn.XLOOKUP($G37,'1.PrepList'!$I$2:$I$1500,'1.PrepList'!$M$2:$M$1500),"")</f>
        <v/>
      </c>
    </row>
    <row r="38" spans="2:27">
      <c r="B38" t="s">
        <v>3928</v>
      </c>
      <c r="C38" t="s">
        <v>3860</v>
      </c>
      <c r="D38" t="s">
        <v>3929</v>
      </c>
      <c r="E38">
        <v>730120557</v>
      </c>
      <c r="F38" t="s">
        <v>842</v>
      </c>
      <c r="G38">
        <v>230402628</v>
      </c>
      <c r="H38">
        <v>3474458703</v>
      </c>
      <c r="I38" t="s">
        <v>733</v>
      </c>
      <c r="J38" t="s">
        <v>3813</v>
      </c>
      <c r="K38" t="s">
        <v>3814</v>
      </c>
      <c r="L38" t="s">
        <v>3776</v>
      </c>
      <c r="M38" t="s">
        <v>3930</v>
      </c>
      <c r="R38">
        <v>46254</v>
      </c>
      <c r="W38" t="s">
        <v>3899</v>
      </c>
      <c r="Z38" s="630">
        <v>46275.479790902777</v>
      </c>
      <c r="AA38" t="str">
        <f>IFERROR(_xlfn.XLOOKUP($G38,'1.PrepList'!$I$2:$I$1500,'1.PrepList'!$M$2:$M$1500),"")</f>
        <v>WVC</v>
      </c>
    </row>
    <row r="39" spans="2:27">
      <c r="B39" t="s">
        <v>3931</v>
      </c>
      <c r="C39" t="s">
        <v>3865</v>
      </c>
      <c r="D39" t="s">
        <v>3932</v>
      </c>
      <c r="E39" t="s">
        <v>3933</v>
      </c>
      <c r="F39" t="s">
        <v>1135</v>
      </c>
      <c r="G39">
        <v>235337443</v>
      </c>
      <c r="H39">
        <v>8013479267</v>
      </c>
      <c r="I39" t="s">
        <v>684</v>
      </c>
      <c r="K39" t="s">
        <v>3834</v>
      </c>
      <c r="L39" t="s">
        <v>3800</v>
      </c>
      <c r="M39" t="s">
        <v>3934</v>
      </c>
      <c r="R39">
        <v>46254</v>
      </c>
      <c r="W39" t="s">
        <v>3899</v>
      </c>
      <c r="Z39" s="630">
        <v>46275.479790902777</v>
      </c>
      <c r="AA39" t="str">
        <f>IFERROR(_xlfn.XLOOKUP($G39,'1.PrepList'!$I$2:$I$1500,'1.PrepList'!$M$2:$M$1500),"")</f>
        <v>WVC</v>
      </c>
    </row>
    <row r="40" spans="2:27">
      <c r="B40" t="s">
        <v>3935</v>
      </c>
      <c r="C40" t="s">
        <v>3870</v>
      </c>
      <c r="D40" t="s">
        <v>3936</v>
      </c>
      <c r="E40">
        <v>146599684</v>
      </c>
      <c r="F40" t="s">
        <v>3937</v>
      </c>
      <c r="G40">
        <v>149731745</v>
      </c>
      <c r="H40">
        <v>2176128184</v>
      </c>
      <c r="I40" t="s">
        <v>733</v>
      </c>
      <c r="J40" t="s">
        <v>3830</v>
      </c>
      <c r="K40" t="s">
        <v>3834</v>
      </c>
      <c r="L40" t="s">
        <v>3800</v>
      </c>
      <c r="M40" t="s">
        <v>3938</v>
      </c>
      <c r="R40">
        <v>46254</v>
      </c>
      <c r="W40" t="s">
        <v>3899</v>
      </c>
      <c r="Z40" s="630">
        <v>46275.479790902777</v>
      </c>
      <c r="AA40" t="str">
        <f>IFERROR(_xlfn.XLOOKUP($G40,'1.PrepList'!$I$2:$I$1500,'1.PrepList'!$M$2:$M$1500),"")</f>
        <v/>
      </c>
    </row>
    <row r="41" spans="2:27">
      <c r="B41" t="s">
        <v>3939</v>
      </c>
      <c r="C41" t="s">
        <v>125</v>
      </c>
      <c r="D41" t="s">
        <v>3940</v>
      </c>
      <c r="E41" t="s">
        <v>3941</v>
      </c>
      <c r="F41" t="s">
        <v>3942</v>
      </c>
      <c r="G41">
        <v>226997062</v>
      </c>
      <c r="H41">
        <v>3852662386</v>
      </c>
      <c r="I41" t="s">
        <v>991</v>
      </c>
      <c r="J41" t="s">
        <v>3830</v>
      </c>
      <c r="K41" t="s">
        <v>3834</v>
      </c>
      <c r="L41" t="s">
        <v>3808</v>
      </c>
      <c r="M41" t="s">
        <v>3943</v>
      </c>
      <c r="R41">
        <v>46254</v>
      </c>
      <c r="W41" t="s">
        <v>3899</v>
      </c>
      <c r="Z41" s="630">
        <v>46275.479790902777</v>
      </c>
      <c r="AA41" t="str">
        <f>IFERROR(_xlfn.XLOOKUP($G41,'1.PrepList'!$I$2:$I$1500,'1.PrepList'!$M$2:$M$1500),"")</f>
        <v/>
      </c>
    </row>
    <row r="42" spans="2:27">
      <c r="B42" t="s">
        <v>3944</v>
      </c>
      <c r="C42" t="s">
        <v>161</v>
      </c>
      <c r="D42" t="s">
        <v>3945</v>
      </c>
      <c r="E42" t="s">
        <v>3946</v>
      </c>
      <c r="F42" t="s">
        <v>857</v>
      </c>
      <c r="G42">
        <v>230749612</v>
      </c>
      <c r="H42">
        <v>7204212565</v>
      </c>
      <c r="I42" t="s">
        <v>684</v>
      </c>
      <c r="K42" t="s">
        <v>3834</v>
      </c>
      <c r="L42" t="s">
        <v>3808</v>
      </c>
      <c r="M42" t="s">
        <v>3947</v>
      </c>
      <c r="R42">
        <v>46254</v>
      </c>
      <c r="W42" t="s">
        <v>3899</v>
      </c>
      <c r="Z42" s="630">
        <v>46275.479790902777</v>
      </c>
      <c r="AA42" t="str">
        <f>IFERROR(_xlfn.XLOOKUP($G42,'1.PrepList'!$I$2:$I$1500,'1.PrepList'!$M$2:$M$1500),"")</f>
        <v>WVC</v>
      </c>
    </row>
    <row r="43" spans="2:27">
      <c r="B43" t="s">
        <v>3948</v>
      </c>
      <c r="C43" t="s">
        <v>3889</v>
      </c>
      <c r="D43" t="s">
        <v>3949</v>
      </c>
      <c r="E43" t="s">
        <v>3950</v>
      </c>
      <c r="F43" t="s">
        <v>3951</v>
      </c>
      <c r="G43">
        <v>203353201</v>
      </c>
      <c r="H43" t="s">
        <v>3952</v>
      </c>
      <c r="I43" t="s">
        <v>510</v>
      </c>
      <c r="K43" t="s">
        <v>3825</v>
      </c>
      <c r="L43" t="s">
        <v>3808</v>
      </c>
      <c r="M43" t="s">
        <v>3953</v>
      </c>
      <c r="R43">
        <v>46254</v>
      </c>
      <c r="W43" t="s">
        <v>3899</v>
      </c>
      <c r="Z43" s="630">
        <v>46275.479790902777</v>
      </c>
      <c r="AA43" t="str">
        <f>IFERROR(_xlfn.XLOOKUP($G43,'1.PrepList'!$I$2:$I$1500,'1.PrepList'!$M$2:$M$1500),"")</f>
        <v/>
      </c>
    </row>
    <row r="44" spans="2:27">
      <c r="B44" t="s">
        <v>3888</v>
      </c>
      <c r="C44" t="s">
        <v>3889</v>
      </c>
      <c r="D44" t="s">
        <v>3890</v>
      </c>
      <c r="E44" t="s">
        <v>1040</v>
      </c>
      <c r="F44" t="s">
        <v>775</v>
      </c>
      <c r="G44">
        <v>95673500</v>
      </c>
      <c r="H44" t="s">
        <v>776</v>
      </c>
      <c r="I44" t="s">
        <v>536</v>
      </c>
      <c r="J44" t="s">
        <v>3830</v>
      </c>
      <c r="K44" t="s">
        <v>3825</v>
      </c>
      <c r="L44" t="s">
        <v>3808</v>
      </c>
      <c r="M44" t="s">
        <v>3954</v>
      </c>
      <c r="R44">
        <v>46254</v>
      </c>
      <c r="Z44" s="630">
        <v>46275.479790902777</v>
      </c>
      <c r="AA44" t="str">
        <f>IFERROR(_xlfn.XLOOKUP($G44,'1.PrepList'!$I$2:$I$1500,'1.PrepList'!$M$2:$M$1500),"")</f>
        <v>NSL</v>
      </c>
    </row>
    <row r="45" spans="2:27">
      <c r="B45" t="s">
        <v>3955</v>
      </c>
      <c r="C45" t="s">
        <v>3889</v>
      </c>
      <c r="D45" t="s">
        <v>3956</v>
      </c>
      <c r="E45" t="s">
        <v>1100</v>
      </c>
      <c r="F45" t="s">
        <v>782</v>
      </c>
      <c r="G45">
        <v>161455496</v>
      </c>
      <c r="H45">
        <v>3855073267</v>
      </c>
      <c r="I45" t="s">
        <v>516</v>
      </c>
      <c r="J45" t="s">
        <v>3813</v>
      </c>
      <c r="K45" t="s">
        <v>3825</v>
      </c>
      <c r="L45" t="s">
        <v>3808</v>
      </c>
      <c r="M45" t="s">
        <v>3957</v>
      </c>
      <c r="R45">
        <v>46254</v>
      </c>
      <c r="W45" t="s">
        <v>3899</v>
      </c>
      <c r="Z45" s="630">
        <v>46275.479790902777</v>
      </c>
      <c r="AA45" t="str">
        <f>IFERROR(_xlfn.XLOOKUP($G45,'1.PrepList'!$I$2:$I$1500,'1.PrepList'!$M$2:$M$1500),"")</f>
        <v>WJ</v>
      </c>
    </row>
    <row r="46" spans="2:27">
      <c r="B46" t="s">
        <v>3960</v>
      </c>
      <c r="C46" t="s">
        <v>110</v>
      </c>
      <c r="D46" t="s">
        <v>3961</v>
      </c>
      <c r="E46" t="s">
        <v>3962</v>
      </c>
      <c r="F46" t="s">
        <v>3963</v>
      </c>
      <c r="G46">
        <v>230688754</v>
      </c>
      <c r="H46">
        <v>3852466212</v>
      </c>
      <c r="I46" t="s">
        <v>741</v>
      </c>
      <c r="J46" t="s">
        <v>3813</v>
      </c>
      <c r="K46" t="s">
        <v>3831</v>
      </c>
      <c r="L46" t="s">
        <v>3794</v>
      </c>
      <c r="M46" t="s">
        <v>3964</v>
      </c>
      <c r="R46">
        <v>46251</v>
      </c>
      <c r="W46" t="s">
        <v>1628</v>
      </c>
      <c r="Z46" s="630">
        <v>46275.479790902777</v>
      </c>
      <c r="AA46" t="str">
        <f>IFERROR(_xlfn.XLOOKUP($G46,'1.PrepList'!$I$2:$I$1500,'1.PrepList'!$M$2:$M$1500),"")</f>
        <v/>
      </c>
    </row>
    <row r="47" spans="2:27">
      <c r="B47" t="s">
        <v>3965</v>
      </c>
      <c r="C47" t="s">
        <v>110</v>
      </c>
      <c r="D47" t="s">
        <v>3966</v>
      </c>
      <c r="E47" t="s">
        <v>961</v>
      </c>
      <c r="F47" t="s">
        <v>3967</v>
      </c>
      <c r="G47">
        <v>227227008</v>
      </c>
      <c r="H47">
        <v>3854183056</v>
      </c>
      <c r="I47" t="s">
        <v>505</v>
      </c>
      <c r="J47" t="s">
        <v>3968</v>
      </c>
      <c r="K47" t="s">
        <v>3831</v>
      </c>
      <c r="L47" t="s">
        <v>3794</v>
      </c>
      <c r="M47" t="s">
        <v>3969</v>
      </c>
      <c r="R47">
        <v>46251</v>
      </c>
      <c r="W47" t="s">
        <v>1628</v>
      </c>
      <c r="Z47" s="630">
        <v>46275.479790902777</v>
      </c>
      <c r="AA47" t="str">
        <f>IFERROR(_xlfn.XLOOKUP($G47,'1.PrepList'!$I$2:$I$1500,'1.PrepList'!$M$2:$M$1500),"")</f>
        <v/>
      </c>
    </row>
    <row r="48" spans="2:27">
      <c r="B48" t="s">
        <v>3970</v>
      </c>
      <c r="C48" t="s">
        <v>3971</v>
      </c>
      <c r="D48" t="s">
        <v>3972</v>
      </c>
      <c r="E48" t="s">
        <v>3973</v>
      </c>
      <c r="F48" t="s">
        <v>3974</v>
      </c>
      <c r="G48">
        <v>134612285</v>
      </c>
      <c r="H48">
        <v>8012057920</v>
      </c>
      <c r="I48" t="s">
        <v>516</v>
      </c>
      <c r="J48" t="s">
        <v>3968</v>
      </c>
      <c r="K48" t="s">
        <v>3831</v>
      </c>
      <c r="L48" t="s">
        <v>3776</v>
      </c>
      <c r="M48" t="s">
        <v>3975</v>
      </c>
      <c r="R48">
        <v>46251</v>
      </c>
      <c r="W48" t="s">
        <v>1628</v>
      </c>
      <c r="Z48" s="630">
        <v>46275.479790902777</v>
      </c>
      <c r="AA48" t="str">
        <f>IFERROR(_xlfn.XLOOKUP($G48,'1.PrepList'!$I$2:$I$1500,'1.PrepList'!$M$2:$M$1500),"")</f>
        <v/>
      </c>
    </row>
    <row r="49" spans="2:27">
      <c r="B49" t="s">
        <v>3827</v>
      </c>
      <c r="C49" t="s">
        <v>83</v>
      </c>
      <c r="D49" t="s">
        <v>3828</v>
      </c>
      <c r="E49" t="s">
        <v>3452</v>
      </c>
      <c r="F49" t="s">
        <v>3976</v>
      </c>
      <c r="G49">
        <v>218871354</v>
      </c>
      <c r="H49">
        <v>3852407252</v>
      </c>
      <c r="I49" t="s">
        <v>510</v>
      </c>
      <c r="J49" t="s">
        <v>3813</v>
      </c>
      <c r="K49" t="s">
        <v>3831</v>
      </c>
      <c r="L49" t="s">
        <v>3808</v>
      </c>
      <c r="M49" t="s">
        <v>3977</v>
      </c>
      <c r="R49">
        <v>46251</v>
      </c>
      <c r="W49" t="s">
        <v>1628</v>
      </c>
      <c r="Z49" s="630">
        <v>46275.479790902777</v>
      </c>
      <c r="AA49" t="str">
        <f>IFERROR(_xlfn.XLOOKUP($G49,'1.PrepList'!$I$2:$I$1500,'1.PrepList'!$M$2:$M$1500),"")</f>
        <v/>
      </c>
    </row>
    <row r="50" spans="2:27">
      <c r="B50" t="s">
        <v>3978</v>
      </c>
      <c r="C50" t="s">
        <v>83</v>
      </c>
      <c r="D50" t="s">
        <v>3979</v>
      </c>
      <c r="E50" t="s">
        <v>3980</v>
      </c>
      <c r="F50" t="s">
        <v>3981</v>
      </c>
      <c r="G50">
        <v>198126077</v>
      </c>
      <c r="H50">
        <v>8014304770</v>
      </c>
      <c r="I50" t="s">
        <v>741</v>
      </c>
      <c r="J50" t="s">
        <v>3813</v>
      </c>
      <c r="K50" t="s">
        <v>3831</v>
      </c>
      <c r="L50" t="s">
        <v>3808</v>
      </c>
      <c r="M50" t="s">
        <v>3982</v>
      </c>
      <c r="R50">
        <v>46251</v>
      </c>
      <c r="W50" t="s">
        <v>1628</v>
      </c>
      <c r="Z50" s="630">
        <v>46275.479790902777</v>
      </c>
      <c r="AA50" t="str">
        <f>IFERROR(_xlfn.XLOOKUP($G50,'1.PrepList'!$I$2:$I$1500,'1.PrepList'!$M$2:$M$1500),"")</f>
        <v/>
      </c>
    </row>
    <row r="51" spans="2:27">
      <c r="B51" t="s">
        <v>3983</v>
      </c>
      <c r="C51" t="s">
        <v>83</v>
      </c>
      <c r="D51" t="s">
        <v>3984</v>
      </c>
      <c r="E51" t="s">
        <v>1067</v>
      </c>
      <c r="F51" t="s">
        <v>1068</v>
      </c>
      <c r="G51">
        <v>103450494</v>
      </c>
      <c r="H51">
        <v>8019492079</v>
      </c>
      <c r="I51" t="s">
        <v>536</v>
      </c>
      <c r="J51" t="s">
        <v>3813</v>
      </c>
      <c r="K51" t="s">
        <v>3831</v>
      </c>
      <c r="L51" t="s">
        <v>3808</v>
      </c>
      <c r="M51" t="s">
        <v>3985</v>
      </c>
      <c r="R51">
        <v>46251</v>
      </c>
      <c r="W51" t="s">
        <v>1628</v>
      </c>
      <c r="Z51" s="630">
        <v>46275.479790902777</v>
      </c>
      <c r="AA51" t="str">
        <f>IFERROR(_xlfn.XLOOKUP($G51,'1.PrepList'!$I$2:$I$1500,'1.PrepList'!$M$2:$M$1500),"")</f>
        <v/>
      </c>
    </row>
    <row r="52" spans="2:27">
      <c r="B52" t="s">
        <v>3986</v>
      </c>
      <c r="C52" t="s">
        <v>83</v>
      </c>
      <c r="D52" t="s">
        <v>3987</v>
      </c>
      <c r="E52" t="s">
        <v>940</v>
      </c>
      <c r="F52" t="s">
        <v>941</v>
      </c>
      <c r="G52">
        <v>209195517</v>
      </c>
      <c r="H52">
        <v>3852821517</v>
      </c>
      <c r="I52" t="s">
        <v>516</v>
      </c>
      <c r="J52" t="s">
        <v>3774</v>
      </c>
      <c r="K52" t="s">
        <v>3831</v>
      </c>
      <c r="L52" t="s">
        <v>3808</v>
      </c>
      <c r="M52" t="s">
        <v>3988</v>
      </c>
      <c r="R52">
        <v>46251</v>
      </c>
      <c r="W52" t="s">
        <v>1628</v>
      </c>
      <c r="Z52" s="630">
        <v>46275.479790902777</v>
      </c>
      <c r="AA52" t="str">
        <f>IFERROR(_xlfn.XLOOKUP($G52,'1.PrepList'!$I$2:$I$1500,'1.PrepList'!$M$2:$M$1500),"")</f>
        <v/>
      </c>
    </row>
    <row r="53" spans="2:27">
      <c r="B53" t="s">
        <v>3989</v>
      </c>
      <c r="C53" t="s">
        <v>86</v>
      </c>
      <c r="D53" t="s">
        <v>3990</v>
      </c>
      <c r="E53" t="s">
        <v>3991</v>
      </c>
      <c r="F53" t="s">
        <v>3992</v>
      </c>
      <c r="G53">
        <v>217227570</v>
      </c>
      <c r="H53">
        <v>3854857254</v>
      </c>
      <c r="I53" t="s">
        <v>510</v>
      </c>
      <c r="J53" t="s">
        <v>3968</v>
      </c>
      <c r="K53" t="s">
        <v>3825</v>
      </c>
      <c r="L53" t="s">
        <v>3794</v>
      </c>
      <c r="Q53" t="s">
        <v>3993</v>
      </c>
      <c r="R53">
        <v>46251</v>
      </c>
      <c r="Z53" s="630">
        <v>46275.479790902777</v>
      </c>
      <c r="AA53" t="str">
        <f>IFERROR(_xlfn.XLOOKUP($G53,'1.PrepList'!$I$2:$I$1500,'1.PrepList'!$M$2:$M$1500),"")</f>
        <v/>
      </c>
    </row>
    <row r="54" spans="2:27">
      <c r="B54" t="s">
        <v>3994</v>
      </c>
      <c r="C54" t="s">
        <v>3870</v>
      </c>
      <c r="D54" t="s">
        <v>3995</v>
      </c>
      <c r="E54" t="s">
        <v>2314</v>
      </c>
      <c r="F54" t="s">
        <v>3996</v>
      </c>
      <c r="G54">
        <v>215079760</v>
      </c>
      <c r="H54">
        <v>215079760</v>
      </c>
      <c r="I54" t="s">
        <v>510</v>
      </c>
      <c r="J54" t="s">
        <v>3968</v>
      </c>
      <c r="K54" t="s">
        <v>3834</v>
      </c>
      <c r="L54" t="s">
        <v>3800</v>
      </c>
      <c r="M54" t="s">
        <v>3997</v>
      </c>
      <c r="R54">
        <v>46251</v>
      </c>
      <c r="W54" t="s">
        <v>1628</v>
      </c>
      <c r="Z54" s="630">
        <v>46275.479790902777</v>
      </c>
      <c r="AA54" t="str">
        <f>IFERROR(_xlfn.XLOOKUP($G54,'1.PrepList'!$I$2:$I$1500,'1.PrepList'!$M$2:$M$1500),"")</f>
        <v/>
      </c>
    </row>
    <row r="55" spans="2:27">
      <c r="B55" t="s">
        <v>3998</v>
      </c>
      <c r="C55" t="s">
        <v>98</v>
      </c>
      <c r="D55" t="s">
        <v>3999</v>
      </c>
      <c r="E55" t="s">
        <v>4000</v>
      </c>
      <c r="F55" t="s">
        <v>3357</v>
      </c>
      <c r="G55">
        <v>218820032</v>
      </c>
      <c r="H55">
        <v>7026194931</v>
      </c>
      <c r="I55" t="s">
        <v>516</v>
      </c>
      <c r="J55" t="s">
        <v>3968</v>
      </c>
      <c r="K55" t="s">
        <v>3825</v>
      </c>
      <c r="L55" t="s">
        <v>3808</v>
      </c>
      <c r="M55" t="s">
        <v>4001</v>
      </c>
      <c r="R55">
        <v>46251</v>
      </c>
      <c r="W55" t="s">
        <v>1628</v>
      </c>
      <c r="Z55" s="630">
        <v>46275.479790902777</v>
      </c>
      <c r="AA55" t="str">
        <f>IFERROR(_xlfn.XLOOKUP($G55,'1.PrepList'!$I$2:$I$1500,'1.PrepList'!$M$2:$M$1500),"")</f>
        <v/>
      </c>
    </row>
    <row r="56" spans="2:27">
      <c r="B56" t="s">
        <v>4002</v>
      </c>
      <c r="C56" t="s">
        <v>83</v>
      </c>
      <c r="D56" t="s">
        <v>4003</v>
      </c>
      <c r="E56" t="s">
        <v>4004</v>
      </c>
      <c r="F56" t="s">
        <v>1017</v>
      </c>
      <c r="G56">
        <v>230557237</v>
      </c>
      <c r="H56">
        <v>3855233259</v>
      </c>
      <c r="I56" t="s">
        <v>733</v>
      </c>
      <c r="J56" t="s">
        <v>3813</v>
      </c>
      <c r="K56" t="s">
        <v>3831</v>
      </c>
      <c r="L56" t="s">
        <v>3808</v>
      </c>
      <c r="M56" t="s">
        <v>4005</v>
      </c>
      <c r="R56">
        <v>46251</v>
      </c>
      <c r="W56" t="s">
        <v>1628</v>
      </c>
      <c r="Z56" s="630">
        <v>46275.479790902777</v>
      </c>
      <c r="AA56" t="str">
        <f>IFERROR(_xlfn.XLOOKUP($G56,'1.PrepList'!$I$2:$I$1500,'1.PrepList'!$M$2:$M$1500),"")</f>
        <v/>
      </c>
    </row>
    <row r="57" spans="2:27">
      <c r="B57" t="s">
        <v>4006</v>
      </c>
      <c r="C57" t="s">
        <v>83</v>
      </c>
      <c r="D57" t="s">
        <v>4007</v>
      </c>
      <c r="E57" t="s">
        <v>1077</v>
      </c>
      <c r="F57" t="s">
        <v>4008</v>
      </c>
      <c r="G57">
        <v>193874161</v>
      </c>
      <c r="H57">
        <v>3855493205</v>
      </c>
      <c r="I57" t="s">
        <v>741</v>
      </c>
      <c r="J57" t="s">
        <v>3813</v>
      </c>
      <c r="K57" t="s">
        <v>3831</v>
      </c>
      <c r="L57" t="s">
        <v>3808</v>
      </c>
      <c r="M57" t="s">
        <v>4009</v>
      </c>
      <c r="R57">
        <v>46251</v>
      </c>
      <c r="W57" t="s">
        <v>1628</v>
      </c>
      <c r="Z57" s="630">
        <v>46275.479790902777</v>
      </c>
      <c r="AA57" t="str">
        <f>IFERROR(_xlfn.XLOOKUP($G57,'1.PrepList'!$I$2:$I$1500,'1.PrepList'!$M$2:$M$1500),"")</f>
        <v/>
      </c>
    </row>
    <row r="58" spans="2:27">
      <c r="B58" t="s">
        <v>3783</v>
      </c>
      <c r="C58" t="s">
        <v>3770</v>
      </c>
      <c r="D58" t="s">
        <v>4010</v>
      </c>
      <c r="E58" t="s">
        <v>4011</v>
      </c>
      <c r="F58" t="s">
        <v>977</v>
      </c>
      <c r="G58">
        <v>230401816</v>
      </c>
      <c r="H58">
        <v>8016349052</v>
      </c>
      <c r="I58" t="s">
        <v>516</v>
      </c>
      <c r="J58" t="s">
        <v>4012</v>
      </c>
      <c r="K58" t="s">
        <v>3775</v>
      </c>
      <c r="L58" t="s">
        <v>3776</v>
      </c>
      <c r="Q58" t="s">
        <v>4013</v>
      </c>
      <c r="R58">
        <v>46251</v>
      </c>
      <c r="Z58" s="630">
        <v>46275.479790902777</v>
      </c>
      <c r="AA58" t="str">
        <f>IFERROR(_xlfn.XLOOKUP($G58,'1.PrepList'!$I$2:$I$1500,'1.PrepList'!$M$2:$M$1500),"")</f>
        <v/>
      </c>
    </row>
    <row r="59" spans="2:27">
      <c r="B59" t="s">
        <v>3787</v>
      </c>
      <c r="C59" t="s">
        <v>3770</v>
      </c>
      <c r="D59" t="s">
        <v>3788</v>
      </c>
      <c r="E59" t="s">
        <v>1761</v>
      </c>
      <c r="F59" t="s">
        <v>3706</v>
      </c>
      <c r="G59">
        <v>223280294</v>
      </c>
      <c r="H59">
        <v>4085926936</v>
      </c>
      <c r="I59" t="s">
        <v>505</v>
      </c>
      <c r="K59" t="s">
        <v>3775</v>
      </c>
      <c r="L59" t="s">
        <v>3776</v>
      </c>
      <c r="Q59" t="s">
        <v>4014</v>
      </c>
      <c r="R59">
        <v>46251</v>
      </c>
      <c r="Z59" s="630">
        <v>46275.479790902777</v>
      </c>
      <c r="AA59" t="str">
        <f>IFERROR(_xlfn.XLOOKUP($G59,'1.PrepList'!$I$2:$I$1500,'1.PrepList'!$M$2:$M$1500),"")</f>
        <v>WJ</v>
      </c>
    </row>
    <row r="60" spans="2:27">
      <c r="B60" t="s">
        <v>4015</v>
      </c>
      <c r="C60" t="s">
        <v>4016</v>
      </c>
      <c r="D60" t="s">
        <v>4017</v>
      </c>
      <c r="E60" t="s">
        <v>4018</v>
      </c>
      <c r="F60" t="s">
        <v>4019</v>
      </c>
      <c r="G60">
        <v>118877490</v>
      </c>
      <c r="H60">
        <v>3854573759</v>
      </c>
      <c r="I60" t="s">
        <v>684</v>
      </c>
      <c r="J60" t="s">
        <v>3813</v>
      </c>
      <c r="K60" t="s">
        <v>3793</v>
      </c>
      <c r="L60" t="s">
        <v>3776</v>
      </c>
      <c r="M60" t="s">
        <v>4020</v>
      </c>
      <c r="R60">
        <v>46251</v>
      </c>
      <c r="W60" t="s">
        <v>1628</v>
      </c>
      <c r="Z60" s="630">
        <v>46275.479790902777</v>
      </c>
      <c r="AA60" t="str">
        <f>IFERROR(_xlfn.XLOOKUP($G60,'1.PrepList'!$I$2:$I$1500,'1.PrepList'!$M$2:$M$1500),"")</f>
        <v/>
      </c>
    </row>
    <row r="61" spans="2:27">
      <c r="B61" t="s">
        <v>4021</v>
      </c>
      <c r="C61" t="s">
        <v>4016</v>
      </c>
      <c r="D61" t="s">
        <v>4022</v>
      </c>
      <c r="E61" t="s">
        <v>4023</v>
      </c>
      <c r="F61" t="s">
        <v>4024</v>
      </c>
      <c r="G61">
        <v>230405645</v>
      </c>
      <c r="H61">
        <v>3855493205</v>
      </c>
      <c r="I61" t="s">
        <v>684</v>
      </c>
      <c r="J61" t="s">
        <v>3774</v>
      </c>
      <c r="K61" t="s">
        <v>3793</v>
      </c>
      <c r="L61" t="s">
        <v>3776</v>
      </c>
      <c r="M61" t="s">
        <v>4025</v>
      </c>
      <c r="R61">
        <v>46251</v>
      </c>
      <c r="W61" t="s">
        <v>1628</v>
      </c>
      <c r="Z61" s="630">
        <v>46275.479790902777</v>
      </c>
      <c r="AA61" t="str">
        <f>IFERROR(_xlfn.XLOOKUP($G61,'1.PrepList'!$I$2:$I$1500,'1.PrepList'!$M$2:$M$1500),"")</f>
        <v/>
      </c>
    </row>
    <row r="62" spans="2:27">
      <c r="B62" t="s">
        <v>4026</v>
      </c>
      <c r="C62" t="s">
        <v>4016</v>
      </c>
      <c r="D62" t="s">
        <v>4027</v>
      </c>
      <c r="E62" t="s">
        <v>3481</v>
      </c>
      <c r="F62" t="s">
        <v>4028</v>
      </c>
      <c r="G62">
        <v>220532407</v>
      </c>
      <c r="H62">
        <v>9176758254</v>
      </c>
      <c r="I62" t="s">
        <v>510</v>
      </c>
      <c r="J62" t="s">
        <v>3813</v>
      </c>
      <c r="K62" t="s">
        <v>3793</v>
      </c>
      <c r="L62" t="s">
        <v>3776</v>
      </c>
      <c r="M62" t="s">
        <v>4029</v>
      </c>
      <c r="R62">
        <v>46251</v>
      </c>
      <c r="W62" t="s">
        <v>1628</v>
      </c>
      <c r="Z62" s="630">
        <v>46275.479790902777</v>
      </c>
      <c r="AA62" t="str">
        <f>IFERROR(_xlfn.XLOOKUP($G62,'1.PrepList'!$I$2:$I$1500,'1.PrepList'!$M$2:$M$1500),"")</f>
        <v/>
      </c>
    </row>
    <row r="63" spans="2:27">
      <c r="B63" t="s">
        <v>4030</v>
      </c>
      <c r="C63" t="s">
        <v>4016</v>
      </c>
      <c r="D63" t="s">
        <v>4031</v>
      </c>
      <c r="E63" t="s">
        <v>4032</v>
      </c>
      <c r="F63" t="s">
        <v>3454</v>
      </c>
      <c r="G63">
        <v>191065852</v>
      </c>
      <c r="H63" t="s">
        <v>4033</v>
      </c>
      <c r="I63" t="s">
        <v>516</v>
      </c>
      <c r="J63" t="s">
        <v>3774</v>
      </c>
      <c r="K63" t="s">
        <v>3793</v>
      </c>
      <c r="L63" t="s">
        <v>3776</v>
      </c>
      <c r="M63" t="s">
        <v>4034</v>
      </c>
      <c r="R63">
        <v>46251</v>
      </c>
      <c r="W63" t="s">
        <v>1628</v>
      </c>
      <c r="Z63" s="630">
        <v>46275.479790902777</v>
      </c>
      <c r="AA63" t="str">
        <f>IFERROR(_xlfn.XLOOKUP($G63,'1.PrepList'!$I$2:$I$1500,'1.PrepList'!$M$2:$M$1500),"")</f>
        <v/>
      </c>
    </row>
    <row r="64" spans="2:27">
      <c r="B64" t="s">
        <v>4035</v>
      </c>
      <c r="C64" t="s">
        <v>4016</v>
      </c>
      <c r="D64" t="s">
        <v>4036</v>
      </c>
      <c r="E64" t="s">
        <v>1096</v>
      </c>
      <c r="F64" t="s">
        <v>779</v>
      </c>
      <c r="G64">
        <v>133925448</v>
      </c>
      <c r="H64">
        <v>8019494079</v>
      </c>
      <c r="I64" t="s">
        <v>516</v>
      </c>
      <c r="J64" t="s">
        <v>3968</v>
      </c>
      <c r="K64" t="s">
        <v>3793</v>
      </c>
      <c r="L64" t="s">
        <v>3776</v>
      </c>
      <c r="M64" t="s">
        <v>4037</v>
      </c>
      <c r="R64">
        <v>46251</v>
      </c>
      <c r="W64" t="s">
        <v>1628</v>
      </c>
      <c r="Z64" s="630">
        <v>46275.479790902777</v>
      </c>
      <c r="AA64" t="str">
        <f>IFERROR(_xlfn.XLOOKUP($G64,'1.PrepList'!$I$2:$I$1500,'1.PrepList'!$M$2:$M$1500),"")</f>
        <v>WJ</v>
      </c>
    </row>
    <row r="65" spans="2:27">
      <c r="B65" t="s">
        <v>4038</v>
      </c>
      <c r="C65" t="s">
        <v>3797</v>
      </c>
      <c r="D65" t="s">
        <v>4039</v>
      </c>
      <c r="E65" t="s">
        <v>4040</v>
      </c>
      <c r="F65" t="s">
        <v>3669</v>
      </c>
      <c r="G65">
        <v>222820479</v>
      </c>
      <c r="H65">
        <v>3854238197</v>
      </c>
      <c r="I65" t="s">
        <v>516</v>
      </c>
      <c r="J65" t="s">
        <v>3968</v>
      </c>
      <c r="K65" t="s">
        <v>3793</v>
      </c>
      <c r="L65" t="s">
        <v>3800</v>
      </c>
      <c r="M65" t="s">
        <v>4041</v>
      </c>
      <c r="R65">
        <v>46251</v>
      </c>
      <c r="W65" t="s">
        <v>1628</v>
      </c>
      <c r="Z65" s="630">
        <v>46275.479790902777</v>
      </c>
      <c r="AA65" t="str">
        <f>IFERROR(_xlfn.XLOOKUP($G65,'1.PrepList'!$I$2:$I$1500,'1.PrepList'!$M$2:$M$1500),"")</f>
        <v/>
      </c>
    </row>
    <row r="66" spans="2:27">
      <c r="B66" t="s">
        <v>4042</v>
      </c>
      <c r="C66" t="s">
        <v>3797</v>
      </c>
      <c r="D66" t="s">
        <v>4043</v>
      </c>
      <c r="E66" t="s">
        <v>4044</v>
      </c>
      <c r="F66" t="s">
        <v>4045</v>
      </c>
      <c r="G66">
        <v>122873279</v>
      </c>
      <c r="H66">
        <v>8014037247</v>
      </c>
      <c r="I66" t="s">
        <v>733</v>
      </c>
      <c r="J66" t="s">
        <v>3774</v>
      </c>
      <c r="K66" t="s">
        <v>3793</v>
      </c>
      <c r="L66" t="s">
        <v>3800</v>
      </c>
      <c r="M66" t="s">
        <v>4046</v>
      </c>
      <c r="R66">
        <v>46251</v>
      </c>
      <c r="W66" t="s">
        <v>1628</v>
      </c>
      <c r="Z66" s="630">
        <v>46275.479790902777</v>
      </c>
      <c r="AA66" t="str">
        <f>IFERROR(_xlfn.XLOOKUP($G66,'1.PrepList'!$I$2:$I$1500,'1.PrepList'!$M$2:$M$1500),"")</f>
        <v/>
      </c>
    </row>
    <row r="67" spans="2:27">
      <c r="B67" t="s">
        <v>4047</v>
      </c>
      <c r="C67" t="s">
        <v>4048</v>
      </c>
      <c r="D67" t="s">
        <v>4049</v>
      </c>
      <c r="E67" t="s">
        <v>4050</v>
      </c>
      <c r="F67" t="s">
        <v>1609</v>
      </c>
      <c r="G67">
        <v>95698712</v>
      </c>
      <c r="H67" t="s">
        <v>4051</v>
      </c>
      <c r="I67" t="s">
        <v>741</v>
      </c>
      <c r="J67" t="s">
        <v>3774</v>
      </c>
      <c r="K67" t="s">
        <v>3834</v>
      </c>
      <c r="L67" t="s">
        <v>3794</v>
      </c>
      <c r="M67" t="s">
        <v>4052</v>
      </c>
      <c r="R67">
        <v>46251</v>
      </c>
      <c r="W67" t="s">
        <v>1628</v>
      </c>
      <c r="Z67" s="630">
        <v>46275.479790902777</v>
      </c>
      <c r="AA67" t="str">
        <f>IFERROR(_xlfn.XLOOKUP($G67,'1.PrepList'!$I$2:$I$1500,'1.PrepList'!$M$2:$M$1500),"")</f>
        <v/>
      </c>
    </row>
    <row r="68" spans="2:27">
      <c r="B68" t="s">
        <v>4053</v>
      </c>
      <c r="C68" t="s">
        <v>4054</v>
      </c>
      <c r="D68" t="s">
        <v>4055</v>
      </c>
      <c r="E68" t="s">
        <v>4056</v>
      </c>
      <c r="F68" t="s">
        <v>1122</v>
      </c>
      <c r="G68">
        <v>230568678</v>
      </c>
      <c r="H68">
        <v>8018357759</v>
      </c>
      <c r="J68" t="s">
        <v>3830</v>
      </c>
      <c r="K68" t="s">
        <v>3775</v>
      </c>
      <c r="L68" t="s">
        <v>3800</v>
      </c>
      <c r="M68" t="s">
        <v>4057</v>
      </c>
      <c r="R68">
        <v>46251</v>
      </c>
      <c r="W68" t="s">
        <v>1628</v>
      </c>
      <c r="Z68" s="630">
        <v>46275.479790902777</v>
      </c>
      <c r="AA68" t="str">
        <f>IFERROR(_xlfn.XLOOKUP($G68,'1.PrepList'!$I$2:$I$1500,'1.PrepList'!$M$2:$M$1500),"")</f>
        <v/>
      </c>
    </row>
    <row r="69" spans="2:27">
      <c r="B69" t="s">
        <v>4058</v>
      </c>
      <c r="C69" t="s">
        <v>3822</v>
      </c>
      <c r="D69" t="s">
        <v>4059</v>
      </c>
      <c r="E69" t="s">
        <v>1014</v>
      </c>
      <c r="F69" t="s">
        <v>1015</v>
      </c>
      <c r="G69">
        <v>182863558</v>
      </c>
      <c r="H69">
        <v>3852239443</v>
      </c>
      <c r="I69" t="s">
        <v>505</v>
      </c>
      <c r="J69" t="s">
        <v>3774</v>
      </c>
      <c r="K69" t="s">
        <v>3825</v>
      </c>
      <c r="L69" t="s">
        <v>3776</v>
      </c>
      <c r="M69" t="s">
        <v>4060</v>
      </c>
      <c r="R69">
        <v>46251</v>
      </c>
      <c r="W69" t="s">
        <v>1628</v>
      </c>
      <c r="Z69" s="630">
        <v>46275.479790902777</v>
      </c>
      <c r="AA69" t="str">
        <f>IFERROR(_xlfn.XLOOKUP($G69,'1.PrepList'!$I$2:$I$1500,'1.PrepList'!$M$2:$M$1500),"")</f>
        <v/>
      </c>
    </row>
    <row r="70" spans="2:27">
      <c r="B70" t="s">
        <v>3809</v>
      </c>
      <c r="C70" t="s">
        <v>3810</v>
      </c>
      <c r="D70" t="s">
        <v>3811</v>
      </c>
      <c r="E70" t="s">
        <v>4061</v>
      </c>
      <c r="F70" t="s">
        <v>4062</v>
      </c>
      <c r="G70">
        <v>176312644</v>
      </c>
      <c r="H70">
        <v>3854636039</v>
      </c>
      <c r="I70" t="s">
        <v>741</v>
      </c>
      <c r="J70" t="s">
        <v>3774</v>
      </c>
      <c r="K70" t="s">
        <v>3814</v>
      </c>
      <c r="L70" t="s">
        <v>3794</v>
      </c>
      <c r="M70" t="s">
        <v>4063</v>
      </c>
      <c r="R70">
        <v>46251</v>
      </c>
      <c r="Z70" s="630">
        <v>46275.479790902777</v>
      </c>
      <c r="AA70" t="str">
        <f>IFERROR(_xlfn.XLOOKUP($G70,'1.PrepList'!$I$2:$I$1500,'1.PrepList'!$M$2:$M$1500),"")</f>
        <v>WVC</v>
      </c>
    </row>
    <row r="71" spans="2:27">
      <c r="B71" t="s">
        <v>4064</v>
      </c>
      <c r="C71" t="s">
        <v>4048</v>
      </c>
      <c r="D71" t="s">
        <v>4065</v>
      </c>
      <c r="E71" t="s">
        <v>1010</v>
      </c>
      <c r="F71" t="s">
        <v>760</v>
      </c>
      <c r="G71">
        <v>182813001</v>
      </c>
      <c r="H71">
        <v>3855499424</v>
      </c>
      <c r="I71" t="s">
        <v>516</v>
      </c>
      <c r="J71" t="s">
        <v>3830</v>
      </c>
      <c r="K71" t="s">
        <v>3834</v>
      </c>
      <c r="L71" t="s">
        <v>3794</v>
      </c>
      <c r="M71" t="s">
        <v>4066</v>
      </c>
      <c r="R71">
        <v>46251</v>
      </c>
      <c r="W71" t="s">
        <v>3899</v>
      </c>
      <c r="Z71" s="630">
        <v>46275.479790902777</v>
      </c>
      <c r="AA71" t="str">
        <f>IFERROR(_xlfn.XLOOKUP($G71,'1.PrepList'!$I$2:$I$1500,'1.PrepList'!$M$2:$M$1500),"")</f>
        <v>WJ</v>
      </c>
    </row>
    <row r="72" spans="2:27">
      <c r="B72" t="s">
        <v>3816</v>
      </c>
      <c r="C72" t="s">
        <v>3817</v>
      </c>
      <c r="D72" t="s">
        <v>3818</v>
      </c>
      <c r="E72" t="s">
        <v>4067</v>
      </c>
      <c r="F72" t="s">
        <v>730</v>
      </c>
      <c r="G72">
        <v>176269991</v>
      </c>
      <c r="H72" t="s">
        <v>4068</v>
      </c>
      <c r="I72" t="s">
        <v>1391</v>
      </c>
      <c r="J72" t="s">
        <v>3813</v>
      </c>
      <c r="K72" t="s">
        <v>3814</v>
      </c>
      <c r="L72" t="s">
        <v>3794</v>
      </c>
      <c r="M72" t="s">
        <v>4069</v>
      </c>
      <c r="R72">
        <v>46251</v>
      </c>
      <c r="W72" t="s">
        <v>3899</v>
      </c>
      <c r="Z72" s="630">
        <v>46275.479790902777</v>
      </c>
      <c r="AA72" t="str">
        <f>IFERROR(_xlfn.XLOOKUP($G72,'1.PrepList'!$I$2:$I$1500,'1.PrepList'!$M$2:$M$1500),"")</f>
        <v>WJ</v>
      </c>
    </row>
    <row r="73" spans="2:27">
      <c r="B73" t="s">
        <v>4070</v>
      </c>
      <c r="C73" t="s">
        <v>4071</v>
      </c>
      <c r="D73" t="s">
        <v>4072</v>
      </c>
      <c r="E73" t="s">
        <v>1761</v>
      </c>
      <c r="F73" t="s">
        <v>1762</v>
      </c>
      <c r="G73">
        <v>190427449</v>
      </c>
      <c r="H73">
        <v>2678893261</v>
      </c>
      <c r="I73" t="s">
        <v>521</v>
      </c>
      <c r="J73" t="s">
        <v>3813</v>
      </c>
      <c r="K73" t="s">
        <v>3814</v>
      </c>
      <c r="L73" t="s">
        <v>3776</v>
      </c>
      <c r="M73" t="s">
        <v>4073</v>
      </c>
      <c r="R73">
        <v>46251</v>
      </c>
      <c r="W73" t="s">
        <v>3899</v>
      </c>
      <c r="Z73" s="630">
        <v>46275.479790902777</v>
      </c>
      <c r="AA73" t="str">
        <f>IFERROR(_xlfn.XLOOKUP($G73,'1.PrepList'!$I$2:$I$1500,'1.PrepList'!$M$2:$M$1500),"")</f>
        <v/>
      </c>
    </row>
    <row r="74" spans="2:27">
      <c r="B74" t="s">
        <v>4074</v>
      </c>
      <c r="C74" t="s">
        <v>3889</v>
      </c>
      <c r="D74" t="s">
        <v>4075</v>
      </c>
      <c r="E74" t="s">
        <v>969</v>
      </c>
      <c r="F74" t="s">
        <v>970</v>
      </c>
      <c r="G74">
        <v>215128480</v>
      </c>
      <c r="H74">
        <v>5598714822</v>
      </c>
      <c r="I74" t="s">
        <v>747</v>
      </c>
      <c r="K74" t="s">
        <v>3825</v>
      </c>
      <c r="L74" t="s">
        <v>3808</v>
      </c>
      <c r="M74" t="s">
        <v>4076</v>
      </c>
      <c r="R74">
        <v>46251</v>
      </c>
      <c r="W74" t="s">
        <v>3899</v>
      </c>
      <c r="Z74" s="630">
        <v>46275.479790902777</v>
      </c>
      <c r="AA74" t="str">
        <f>IFERROR(_xlfn.XLOOKUP($G74,'1.PrepList'!$I$2:$I$1500,'1.PrepList'!$M$2:$M$1500),"")</f>
        <v/>
      </c>
    </row>
    <row r="75" spans="2:27">
      <c r="B75" t="s">
        <v>4077</v>
      </c>
      <c r="C75" t="s">
        <v>4078</v>
      </c>
      <c r="D75" t="s">
        <v>4079</v>
      </c>
      <c r="E75" t="s">
        <v>4080</v>
      </c>
      <c r="F75" t="s">
        <v>1093</v>
      </c>
      <c r="G75">
        <v>95897214</v>
      </c>
      <c r="H75">
        <v>4159372742</v>
      </c>
      <c r="I75" t="s">
        <v>733</v>
      </c>
      <c r="J75" t="s">
        <v>3774</v>
      </c>
      <c r="K75" t="s">
        <v>3814</v>
      </c>
      <c r="L75" t="s">
        <v>3808</v>
      </c>
      <c r="M75" t="s">
        <v>4081</v>
      </c>
      <c r="R75">
        <v>46251</v>
      </c>
      <c r="W75" t="s">
        <v>3899</v>
      </c>
      <c r="Z75" s="630">
        <v>46275.479790902777</v>
      </c>
      <c r="AA75" t="str">
        <f>IFERROR(_xlfn.XLOOKUP($G75,'1.PrepList'!$I$2:$I$1500,'1.PrepList'!$M$2:$M$1500),"")</f>
        <v/>
      </c>
    </row>
    <row r="76" spans="2:27">
      <c r="B76" t="s">
        <v>4082</v>
      </c>
      <c r="C76" t="s">
        <v>3889</v>
      </c>
      <c r="D76" t="s">
        <v>4083</v>
      </c>
      <c r="E76" t="s">
        <v>4084</v>
      </c>
      <c r="F76" t="s">
        <v>4085</v>
      </c>
      <c r="G76">
        <v>144425415</v>
      </c>
      <c r="H76">
        <v>3855603543</v>
      </c>
      <c r="I76" t="s">
        <v>510</v>
      </c>
      <c r="J76" t="s">
        <v>3774</v>
      </c>
      <c r="K76" t="s">
        <v>3825</v>
      </c>
      <c r="L76" t="s">
        <v>3808</v>
      </c>
      <c r="M76" t="s">
        <v>4086</v>
      </c>
      <c r="R76">
        <v>46251</v>
      </c>
      <c r="W76" t="s">
        <v>3899</v>
      </c>
      <c r="Z76" s="630">
        <v>46275.479790902777</v>
      </c>
      <c r="AA76" t="str">
        <f>IFERROR(_xlfn.XLOOKUP($G76,'1.PrepList'!$I$2:$I$1500,'1.PrepList'!$M$2:$M$1500),"")</f>
        <v/>
      </c>
    </row>
    <row r="77" spans="2:27">
      <c r="B77" t="s">
        <v>4087</v>
      </c>
      <c r="C77" t="s">
        <v>4088</v>
      </c>
      <c r="D77" t="s">
        <v>4089</v>
      </c>
      <c r="E77" t="s">
        <v>4090</v>
      </c>
      <c r="F77" t="s">
        <v>4091</v>
      </c>
      <c r="G77">
        <v>194664196</v>
      </c>
      <c r="H77">
        <v>3853011688</v>
      </c>
      <c r="I77" t="s">
        <v>516</v>
      </c>
      <c r="J77" t="s">
        <v>3774</v>
      </c>
      <c r="K77" t="s">
        <v>3814</v>
      </c>
      <c r="L77" t="s">
        <v>3794</v>
      </c>
      <c r="M77" t="s">
        <v>4092</v>
      </c>
      <c r="R77">
        <v>46251</v>
      </c>
      <c r="W77" t="s">
        <v>3899</v>
      </c>
      <c r="Z77" s="630">
        <v>46275.479790902777</v>
      </c>
      <c r="AA77" t="str">
        <f>IFERROR(_xlfn.XLOOKUP($G77,'1.PrepList'!$I$2:$I$1500,'1.PrepList'!$M$2:$M$1500),"")</f>
        <v/>
      </c>
    </row>
    <row r="78" spans="2:27">
      <c r="B78" t="s">
        <v>4093</v>
      </c>
      <c r="C78" t="s">
        <v>3865</v>
      </c>
      <c r="D78" t="s">
        <v>4094</v>
      </c>
      <c r="E78" t="s">
        <v>4095</v>
      </c>
      <c r="F78" t="s">
        <v>4096</v>
      </c>
      <c r="G78">
        <v>230757142</v>
      </c>
      <c r="H78">
        <v>7125094299</v>
      </c>
      <c r="I78" t="s">
        <v>505</v>
      </c>
      <c r="J78" t="s">
        <v>3830</v>
      </c>
      <c r="K78" t="s">
        <v>3834</v>
      </c>
      <c r="L78" t="s">
        <v>3800</v>
      </c>
      <c r="M78" t="s">
        <v>4097</v>
      </c>
      <c r="R78">
        <v>46251</v>
      </c>
      <c r="W78" t="s">
        <v>3899</v>
      </c>
      <c r="Z78" s="630">
        <v>46275.479790902777</v>
      </c>
      <c r="AA78" t="str">
        <f>IFERROR(_xlfn.XLOOKUP($G78,'1.PrepList'!$I$2:$I$1500,'1.PrepList'!$M$2:$M$1500),"")</f>
        <v/>
      </c>
    </row>
    <row r="79" spans="2:27">
      <c r="B79" t="s">
        <v>3821</v>
      </c>
      <c r="C79" t="s">
        <v>3822</v>
      </c>
      <c r="D79" t="s">
        <v>3823</v>
      </c>
      <c r="E79" t="s">
        <v>946</v>
      </c>
      <c r="F79" t="s">
        <v>740</v>
      </c>
      <c r="G79">
        <v>139298190</v>
      </c>
      <c r="H79">
        <v>8019030227</v>
      </c>
      <c r="I79" t="s">
        <v>741</v>
      </c>
      <c r="J79" t="s">
        <v>3813</v>
      </c>
      <c r="K79" t="s">
        <v>3825</v>
      </c>
      <c r="L79" t="s">
        <v>3776</v>
      </c>
      <c r="M79" t="s">
        <v>4098</v>
      </c>
      <c r="R79">
        <v>46251</v>
      </c>
      <c r="Z79" s="630">
        <v>46275.479790902777</v>
      </c>
      <c r="AA79" t="str">
        <f>IFERROR(_xlfn.XLOOKUP($G79,'1.PrepList'!$I$2:$I$1500,'1.PrepList'!$M$2:$M$1500),"")</f>
        <v>WVC</v>
      </c>
    </row>
    <row r="80" spans="2:27">
      <c r="B80" t="s">
        <v>4099</v>
      </c>
      <c r="C80" t="s">
        <v>4100</v>
      </c>
      <c r="D80" t="s">
        <v>4101</v>
      </c>
      <c r="E80" t="s">
        <v>4102</v>
      </c>
      <c r="F80" t="s">
        <v>3391</v>
      </c>
      <c r="G80">
        <v>218770711</v>
      </c>
      <c r="H80" t="s">
        <v>4103</v>
      </c>
      <c r="I80" t="s">
        <v>741</v>
      </c>
      <c r="J80" t="s">
        <v>3813</v>
      </c>
      <c r="K80" t="s">
        <v>3814</v>
      </c>
      <c r="L80" t="s">
        <v>3808</v>
      </c>
      <c r="M80" t="s">
        <v>4104</v>
      </c>
      <c r="R80">
        <v>46251</v>
      </c>
      <c r="W80" t="s">
        <v>3899</v>
      </c>
      <c r="Z80" s="630">
        <v>46275.479790902777</v>
      </c>
      <c r="AA80" t="str">
        <f>IFERROR(_xlfn.XLOOKUP($G80,'1.PrepList'!$I$2:$I$1500,'1.PrepList'!$M$2:$M$1500),"")</f>
        <v/>
      </c>
    </row>
    <row r="81" spans="2:27">
      <c r="B81" t="s">
        <v>4107</v>
      </c>
      <c r="C81" t="s">
        <v>3770</v>
      </c>
      <c r="D81" t="s">
        <v>4106</v>
      </c>
      <c r="E81" t="s">
        <v>1036</v>
      </c>
      <c r="F81" t="s">
        <v>1037</v>
      </c>
      <c r="G81">
        <v>155276815</v>
      </c>
      <c r="H81">
        <v>8018670654</v>
      </c>
      <c r="I81" t="s">
        <v>505</v>
      </c>
      <c r="J81" t="s">
        <v>3813</v>
      </c>
      <c r="K81" t="s">
        <v>3775</v>
      </c>
      <c r="L81" t="s">
        <v>3794</v>
      </c>
      <c r="M81" t="s">
        <v>4108</v>
      </c>
      <c r="R81">
        <v>46247</v>
      </c>
      <c r="V81" t="s">
        <v>3899</v>
      </c>
      <c r="Z81" s="630">
        <v>46275.479790902777</v>
      </c>
      <c r="AA81" t="str">
        <f>IFERROR(_xlfn.XLOOKUP($G81,'1.PrepList'!$I$2:$I$1500,'1.PrepList'!$M$2:$M$1500),"")</f>
        <v/>
      </c>
    </row>
    <row r="82" spans="2:27">
      <c r="B82" t="s">
        <v>4110</v>
      </c>
      <c r="C82" t="s">
        <v>3770</v>
      </c>
      <c r="D82" t="s">
        <v>4109</v>
      </c>
      <c r="E82" t="s">
        <v>4111</v>
      </c>
      <c r="F82" t="s">
        <v>1021</v>
      </c>
      <c r="G82">
        <v>227754054</v>
      </c>
      <c r="H82">
        <v>8014034364</v>
      </c>
      <c r="I82" t="s">
        <v>684</v>
      </c>
      <c r="J82" t="s">
        <v>3919</v>
      </c>
      <c r="K82" t="s">
        <v>3775</v>
      </c>
      <c r="L82" t="s">
        <v>3794</v>
      </c>
      <c r="M82" t="s">
        <v>4112</v>
      </c>
      <c r="R82">
        <v>46247</v>
      </c>
      <c r="V82" t="s">
        <v>3899</v>
      </c>
      <c r="Z82" s="630">
        <v>46275.479790902777</v>
      </c>
      <c r="AA82" t="str">
        <f>IFERROR(_xlfn.XLOOKUP($G82,'1.PrepList'!$I$2:$I$1500,'1.PrepList'!$M$2:$M$1500),"")</f>
        <v/>
      </c>
    </row>
    <row r="83" spans="2:27">
      <c r="B83" t="s">
        <v>4114</v>
      </c>
      <c r="C83" t="s">
        <v>3770</v>
      </c>
      <c r="D83" t="s">
        <v>4113</v>
      </c>
      <c r="E83" t="s">
        <v>1033</v>
      </c>
      <c r="F83" t="s">
        <v>1034</v>
      </c>
      <c r="G83">
        <v>95711490</v>
      </c>
      <c r="H83">
        <v>8019413095</v>
      </c>
      <c r="I83" t="s">
        <v>505</v>
      </c>
      <c r="J83" t="s">
        <v>3968</v>
      </c>
      <c r="K83" t="s">
        <v>3775</v>
      </c>
      <c r="L83" t="s">
        <v>3794</v>
      </c>
      <c r="M83" t="s">
        <v>4115</v>
      </c>
      <c r="R83">
        <v>46247</v>
      </c>
      <c r="V83" t="s">
        <v>1628</v>
      </c>
      <c r="Z83" s="630">
        <v>46275.479790902777</v>
      </c>
      <c r="AA83" t="str">
        <f>IFERROR(_xlfn.XLOOKUP($G83,'1.PrepList'!$I$2:$I$1500,'1.PrepList'!$M$2:$M$1500),"")</f>
        <v/>
      </c>
    </row>
    <row r="84" spans="2:27">
      <c r="B84" t="s">
        <v>4117</v>
      </c>
      <c r="C84" t="s">
        <v>3770</v>
      </c>
      <c r="D84" t="s">
        <v>4116</v>
      </c>
      <c r="E84" t="s">
        <v>1061</v>
      </c>
      <c r="F84" t="s">
        <v>1062</v>
      </c>
      <c r="G84">
        <v>223360986</v>
      </c>
      <c r="H84" t="s">
        <v>1063</v>
      </c>
      <c r="I84" t="s">
        <v>521</v>
      </c>
      <c r="J84" t="s">
        <v>3830</v>
      </c>
      <c r="K84" t="s">
        <v>3775</v>
      </c>
      <c r="L84" t="s">
        <v>3794</v>
      </c>
      <c r="M84" t="s">
        <v>4118</v>
      </c>
      <c r="R84">
        <v>46247</v>
      </c>
      <c r="V84" t="s">
        <v>3899</v>
      </c>
      <c r="Z84" s="630">
        <v>46275.479790902777</v>
      </c>
      <c r="AA84" t="str">
        <f>IFERROR(_xlfn.XLOOKUP($G84,'1.PrepList'!$I$2:$I$1500,'1.PrepList'!$M$2:$M$1500),"")</f>
        <v/>
      </c>
    </row>
    <row r="85" spans="2:27">
      <c r="B85" t="s">
        <v>3769</v>
      </c>
      <c r="C85" t="s">
        <v>3770</v>
      </c>
      <c r="D85" t="s">
        <v>3771</v>
      </c>
      <c r="E85">
        <v>835296844</v>
      </c>
      <c r="F85" t="s">
        <v>4119</v>
      </c>
      <c r="G85">
        <v>217233983</v>
      </c>
      <c r="H85">
        <v>3853541676</v>
      </c>
      <c r="I85" t="s">
        <v>741</v>
      </c>
      <c r="J85" t="s">
        <v>3813</v>
      </c>
      <c r="K85" t="s">
        <v>3775</v>
      </c>
      <c r="L85" t="s">
        <v>3776</v>
      </c>
      <c r="M85" t="s">
        <v>4120</v>
      </c>
      <c r="R85">
        <v>46247</v>
      </c>
      <c r="Z85" s="630">
        <v>46275.479790902777</v>
      </c>
      <c r="AA85" t="str">
        <f>IFERROR(_xlfn.XLOOKUP($G85,'1.PrepList'!$I$2:$I$1500,'1.PrepList'!$M$2:$M$1500),"")</f>
        <v>WVC</v>
      </c>
    </row>
    <row r="86" spans="2:27">
      <c r="B86" t="s">
        <v>4122</v>
      </c>
      <c r="C86" t="s">
        <v>3770</v>
      </c>
      <c r="D86" t="s">
        <v>4121</v>
      </c>
      <c r="E86" t="s">
        <v>4123</v>
      </c>
      <c r="F86" t="s">
        <v>4124</v>
      </c>
      <c r="G86">
        <v>187557818</v>
      </c>
      <c r="H86" t="s">
        <v>4125</v>
      </c>
      <c r="I86" t="s">
        <v>516</v>
      </c>
      <c r="J86" t="s">
        <v>4126</v>
      </c>
      <c r="K86" t="s">
        <v>3775</v>
      </c>
      <c r="L86" t="s">
        <v>3776</v>
      </c>
      <c r="M86" t="s">
        <v>4127</v>
      </c>
      <c r="R86">
        <v>46247</v>
      </c>
      <c r="V86" t="s">
        <v>3899</v>
      </c>
      <c r="Z86" s="630">
        <v>46275.479790902777</v>
      </c>
      <c r="AA86" t="str">
        <f>IFERROR(_xlfn.XLOOKUP($G86,'1.PrepList'!$I$2:$I$1500,'1.PrepList'!$M$2:$M$1500),"")</f>
        <v/>
      </c>
    </row>
    <row r="87" spans="2:27">
      <c r="B87" t="s">
        <v>4129</v>
      </c>
      <c r="C87" t="s">
        <v>3770</v>
      </c>
      <c r="D87" t="s">
        <v>4128</v>
      </c>
      <c r="E87" t="s">
        <v>957</v>
      </c>
      <c r="F87" t="s">
        <v>958</v>
      </c>
      <c r="G87">
        <v>95659911</v>
      </c>
      <c r="H87" t="s">
        <v>743</v>
      </c>
      <c r="I87" t="s">
        <v>536</v>
      </c>
      <c r="J87" t="s">
        <v>3830</v>
      </c>
      <c r="K87" t="s">
        <v>3775</v>
      </c>
      <c r="L87" t="s">
        <v>3776</v>
      </c>
      <c r="M87" t="s">
        <v>4130</v>
      </c>
      <c r="R87">
        <v>46247</v>
      </c>
      <c r="V87" t="s">
        <v>3899</v>
      </c>
      <c r="Z87" s="630">
        <v>46275.479790902777</v>
      </c>
      <c r="AA87" t="str">
        <f>IFERROR(_xlfn.XLOOKUP($G87,'1.PrepList'!$I$2:$I$1500,'1.PrepList'!$M$2:$M$1500),"")</f>
        <v>NSL</v>
      </c>
    </row>
    <row r="88" spans="2:27">
      <c r="B88" t="s">
        <v>3778</v>
      </c>
      <c r="C88" t="s">
        <v>3770</v>
      </c>
      <c r="D88" t="s">
        <v>3779</v>
      </c>
      <c r="E88" t="s">
        <v>3908</v>
      </c>
      <c r="F88" t="s">
        <v>777</v>
      </c>
      <c r="G88">
        <v>217233983</v>
      </c>
      <c r="H88">
        <v>3853541676</v>
      </c>
      <c r="I88" t="s">
        <v>741</v>
      </c>
      <c r="J88" t="s">
        <v>3813</v>
      </c>
      <c r="K88" t="s">
        <v>3775</v>
      </c>
      <c r="L88" t="s">
        <v>3776</v>
      </c>
      <c r="M88" t="s">
        <v>4131</v>
      </c>
      <c r="R88">
        <v>46247</v>
      </c>
      <c r="Z88" s="630">
        <v>46275.479790902777</v>
      </c>
      <c r="AA88" t="str">
        <f>IFERROR(_xlfn.XLOOKUP($G88,'1.PrepList'!$I$2:$I$1500,'1.PrepList'!$M$2:$M$1500),"")</f>
        <v>WVC</v>
      </c>
    </row>
    <row r="89" spans="2:27">
      <c r="B89" t="s">
        <v>4133</v>
      </c>
      <c r="C89" t="s">
        <v>3770</v>
      </c>
      <c r="D89" t="s">
        <v>4132</v>
      </c>
      <c r="E89">
        <v>758370850</v>
      </c>
      <c r="F89" t="s">
        <v>3123</v>
      </c>
      <c r="G89">
        <v>191048914</v>
      </c>
      <c r="H89">
        <v>8019703845</v>
      </c>
      <c r="I89" t="s">
        <v>684</v>
      </c>
      <c r="J89" t="s">
        <v>3774</v>
      </c>
      <c r="K89" t="s">
        <v>3775</v>
      </c>
      <c r="L89" t="s">
        <v>3800</v>
      </c>
      <c r="M89" t="s">
        <v>4134</v>
      </c>
      <c r="R89">
        <v>46247</v>
      </c>
      <c r="V89" t="s">
        <v>3899</v>
      </c>
      <c r="Z89" s="630">
        <v>46275.479790902777</v>
      </c>
      <c r="AA89" t="str">
        <f>IFERROR(_xlfn.XLOOKUP($G89,'1.PrepList'!$I$2:$I$1500,'1.PrepList'!$M$2:$M$1500),"")</f>
        <v/>
      </c>
    </row>
    <row r="90" spans="2:27">
      <c r="B90" t="s">
        <v>4136</v>
      </c>
      <c r="C90" t="s">
        <v>3770</v>
      </c>
      <c r="D90" t="s">
        <v>4135</v>
      </c>
      <c r="E90" t="s">
        <v>4137</v>
      </c>
      <c r="F90" t="s">
        <v>1025</v>
      </c>
      <c r="G90">
        <v>177934156</v>
      </c>
      <c r="H90" t="s">
        <v>1026</v>
      </c>
      <c r="I90" t="s">
        <v>521</v>
      </c>
      <c r="J90" t="s">
        <v>3813</v>
      </c>
      <c r="K90" t="s">
        <v>3775</v>
      </c>
      <c r="L90" t="s">
        <v>3800</v>
      </c>
      <c r="M90" t="s">
        <v>4138</v>
      </c>
      <c r="R90">
        <v>46247</v>
      </c>
      <c r="V90" t="s">
        <v>3899</v>
      </c>
      <c r="Z90" s="630">
        <v>46275.479790902777</v>
      </c>
      <c r="AA90" t="str">
        <f>IFERROR(_xlfn.XLOOKUP($G90,'1.PrepList'!$I$2:$I$1500,'1.PrepList'!$M$2:$M$1500),"")</f>
        <v/>
      </c>
    </row>
    <row r="91" spans="2:27">
      <c r="B91" t="s">
        <v>4140</v>
      </c>
      <c r="C91" t="s">
        <v>3770</v>
      </c>
      <c r="D91" t="s">
        <v>4139</v>
      </c>
      <c r="E91" t="s">
        <v>1042</v>
      </c>
      <c r="F91" t="s">
        <v>1043</v>
      </c>
      <c r="G91">
        <v>227168732</v>
      </c>
      <c r="H91" t="s">
        <v>1044</v>
      </c>
      <c r="I91" t="s">
        <v>536</v>
      </c>
      <c r="J91" t="s">
        <v>3919</v>
      </c>
      <c r="K91" t="s">
        <v>3775</v>
      </c>
      <c r="L91" t="s">
        <v>3800</v>
      </c>
      <c r="M91" t="s">
        <v>4141</v>
      </c>
      <c r="R91">
        <v>46247</v>
      </c>
      <c r="V91" t="s">
        <v>3899</v>
      </c>
      <c r="Z91" s="630">
        <v>46275.479790902777</v>
      </c>
      <c r="AA91" t="str">
        <f>IFERROR(_xlfn.XLOOKUP($G91,'1.PrepList'!$I$2:$I$1500,'1.PrepList'!$M$2:$M$1500),"")</f>
        <v/>
      </c>
    </row>
    <row r="92" spans="2:27">
      <c r="B92" t="s">
        <v>4143</v>
      </c>
      <c r="C92" t="s">
        <v>3770</v>
      </c>
      <c r="D92" t="s">
        <v>4142</v>
      </c>
      <c r="E92" t="s">
        <v>978</v>
      </c>
      <c r="F92" t="s">
        <v>967</v>
      </c>
      <c r="G92">
        <v>228896924</v>
      </c>
      <c r="H92">
        <v>3854187532</v>
      </c>
      <c r="I92" t="s">
        <v>747</v>
      </c>
      <c r="J92" t="s">
        <v>4144</v>
      </c>
      <c r="K92" t="s">
        <v>3775</v>
      </c>
      <c r="L92" t="s">
        <v>3800</v>
      </c>
      <c r="M92" t="s">
        <v>4145</v>
      </c>
      <c r="R92">
        <v>46247</v>
      </c>
      <c r="V92" t="s">
        <v>3899</v>
      </c>
      <c r="Z92" s="630">
        <v>46275.479790902777</v>
      </c>
      <c r="AA92" t="str">
        <f>IFERROR(_xlfn.XLOOKUP($G92,'1.PrepList'!$I$2:$I$1500,'1.PrepList'!$M$2:$M$1500),"")</f>
        <v/>
      </c>
    </row>
    <row r="93" spans="2:27">
      <c r="B93" t="s">
        <v>4147</v>
      </c>
      <c r="C93" t="s">
        <v>3770</v>
      </c>
      <c r="D93" t="s">
        <v>4146</v>
      </c>
      <c r="E93" t="s">
        <v>4148</v>
      </c>
      <c r="F93" t="s">
        <v>1048</v>
      </c>
      <c r="G93">
        <v>119451955</v>
      </c>
      <c r="H93">
        <v>8019000047</v>
      </c>
      <c r="I93" t="s">
        <v>516</v>
      </c>
      <c r="J93" t="s">
        <v>3813</v>
      </c>
      <c r="K93" t="s">
        <v>3775</v>
      </c>
      <c r="L93" t="s">
        <v>3800</v>
      </c>
      <c r="M93" t="s">
        <v>4149</v>
      </c>
      <c r="R93">
        <v>46247</v>
      </c>
      <c r="V93" t="s">
        <v>3899</v>
      </c>
      <c r="Z93" s="630">
        <v>46275.479790902777</v>
      </c>
      <c r="AA93" t="str">
        <f>IFERROR(_xlfn.XLOOKUP($G93,'1.PrepList'!$I$2:$I$1500,'1.PrepList'!$M$2:$M$1500),"")</f>
        <v/>
      </c>
    </row>
    <row r="94" spans="2:27">
      <c r="B94" t="s">
        <v>4151</v>
      </c>
      <c r="C94" t="s">
        <v>3770</v>
      </c>
      <c r="D94" t="s">
        <v>4150</v>
      </c>
      <c r="E94" t="s">
        <v>1031</v>
      </c>
      <c r="F94" t="s">
        <v>1032</v>
      </c>
      <c r="G94">
        <v>167453188</v>
      </c>
      <c r="H94">
        <v>8015746280</v>
      </c>
      <c r="I94" t="s">
        <v>516</v>
      </c>
      <c r="J94" t="s">
        <v>3813</v>
      </c>
      <c r="K94" t="s">
        <v>3775</v>
      </c>
      <c r="L94" t="s">
        <v>3808</v>
      </c>
      <c r="M94" t="s">
        <v>4152</v>
      </c>
      <c r="R94">
        <v>46247</v>
      </c>
      <c r="V94" t="s">
        <v>3899</v>
      </c>
      <c r="Z94" s="630">
        <v>46275.479790902777</v>
      </c>
      <c r="AA94" t="str">
        <f>IFERROR(_xlfn.XLOOKUP($G94,'1.PrepList'!$I$2:$I$1500,'1.PrepList'!$M$2:$M$1500),"")</f>
        <v>NSL</v>
      </c>
    </row>
    <row r="95" spans="2:27">
      <c r="B95" t="s">
        <v>4154</v>
      </c>
      <c r="C95" t="s">
        <v>3770</v>
      </c>
      <c r="D95" t="s">
        <v>4153</v>
      </c>
      <c r="E95" t="s">
        <v>4155</v>
      </c>
      <c r="F95" t="s">
        <v>1027</v>
      </c>
      <c r="G95">
        <v>225274848</v>
      </c>
      <c r="H95" t="s">
        <v>1028</v>
      </c>
      <c r="I95" t="s">
        <v>521</v>
      </c>
      <c r="J95" t="s">
        <v>3774</v>
      </c>
      <c r="K95" t="s">
        <v>3775</v>
      </c>
      <c r="L95" t="s">
        <v>3808</v>
      </c>
      <c r="M95" t="s">
        <v>4156</v>
      </c>
      <c r="R95">
        <v>46247</v>
      </c>
      <c r="V95" t="s">
        <v>3899</v>
      </c>
      <c r="Z95" s="630">
        <v>46275.479790902777</v>
      </c>
      <c r="AA95" t="str">
        <f>IFERROR(_xlfn.XLOOKUP($G95,'1.PrepList'!$I$2:$I$1500,'1.PrepList'!$M$2:$M$1500),"")</f>
        <v/>
      </c>
    </row>
    <row r="96" spans="2:27">
      <c r="B96" t="s">
        <v>4158</v>
      </c>
      <c r="C96" t="s">
        <v>3770</v>
      </c>
      <c r="D96" t="s">
        <v>4157</v>
      </c>
      <c r="E96">
        <v>168872690</v>
      </c>
      <c r="F96" t="s">
        <v>2151</v>
      </c>
      <c r="G96">
        <v>114298261</v>
      </c>
      <c r="H96" t="s">
        <v>4159</v>
      </c>
      <c r="I96" t="s">
        <v>741</v>
      </c>
      <c r="J96" t="s">
        <v>3968</v>
      </c>
      <c r="K96" t="s">
        <v>3775</v>
      </c>
      <c r="L96" t="s">
        <v>3808</v>
      </c>
      <c r="M96" t="s">
        <v>4160</v>
      </c>
      <c r="R96">
        <v>46247</v>
      </c>
      <c r="V96" t="s">
        <v>3899</v>
      </c>
      <c r="Z96" s="630">
        <v>46275.479790902777</v>
      </c>
      <c r="AA96" t="str">
        <f>IFERROR(_xlfn.XLOOKUP($G96,'1.PrepList'!$I$2:$I$1500,'1.PrepList'!$M$2:$M$1500),"")</f>
        <v/>
      </c>
    </row>
    <row r="97" spans="2:27">
      <c r="B97" t="s">
        <v>4162</v>
      </c>
      <c r="C97" t="s">
        <v>3770</v>
      </c>
      <c r="D97" t="s">
        <v>4161</v>
      </c>
      <c r="E97" t="s">
        <v>4163</v>
      </c>
      <c r="F97" t="s">
        <v>2934</v>
      </c>
      <c r="G97">
        <v>217975979</v>
      </c>
      <c r="H97">
        <v>3856016483</v>
      </c>
      <c r="I97" t="s">
        <v>516</v>
      </c>
      <c r="J97" t="s">
        <v>3968</v>
      </c>
      <c r="K97" t="s">
        <v>3775</v>
      </c>
      <c r="L97" t="s">
        <v>3808</v>
      </c>
      <c r="M97" t="s">
        <v>4164</v>
      </c>
      <c r="R97">
        <v>46247</v>
      </c>
      <c r="V97" t="s">
        <v>3899</v>
      </c>
      <c r="Z97" s="630">
        <v>46275.479790902777</v>
      </c>
      <c r="AA97" t="str">
        <f>IFERROR(_xlfn.XLOOKUP($G97,'1.PrepList'!$I$2:$I$1500,'1.PrepList'!$M$2:$M$1500),"")</f>
        <v/>
      </c>
    </row>
    <row r="98" spans="2:27">
      <c r="B98" t="s">
        <v>4166</v>
      </c>
      <c r="C98" t="s">
        <v>3770</v>
      </c>
      <c r="D98" t="s">
        <v>4165</v>
      </c>
      <c r="F98" t="s">
        <v>1030</v>
      </c>
      <c r="G98">
        <v>230549728</v>
      </c>
      <c r="H98">
        <v>3854999817</v>
      </c>
      <c r="I98" t="s">
        <v>516</v>
      </c>
      <c r="J98" t="s">
        <v>3813</v>
      </c>
      <c r="K98" t="s">
        <v>3775</v>
      </c>
      <c r="L98" t="s">
        <v>3808</v>
      </c>
      <c r="M98" t="s">
        <v>4167</v>
      </c>
      <c r="R98">
        <v>46247</v>
      </c>
      <c r="V98" t="s">
        <v>3899</v>
      </c>
      <c r="Z98" s="630">
        <v>46275.479790902777</v>
      </c>
      <c r="AA98" t="str">
        <f>IFERROR(_xlfn.XLOOKUP($G98,'1.PrepList'!$I$2:$I$1500,'1.PrepList'!$M$2:$M$1500),"")</f>
        <v/>
      </c>
    </row>
    <row r="99" spans="2:27">
      <c r="B99" t="s">
        <v>4169</v>
      </c>
      <c r="C99" t="s">
        <v>3770</v>
      </c>
      <c r="D99" t="s">
        <v>4168</v>
      </c>
      <c r="E99">
        <v>820038147</v>
      </c>
      <c r="F99" t="s">
        <v>983</v>
      </c>
      <c r="G99">
        <v>185852924</v>
      </c>
      <c r="H99">
        <v>3854794854</v>
      </c>
      <c r="I99" t="s">
        <v>684</v>
      </c>
      <c r="K99" t="s">
        <v>3775</v>
      </c>
      <c r="L99" t="s">
        <v>3808</v>
      </c>
      <c r="M99" t="s">
        <v>4170</v>
      </c>
      <c r="R99">
        <v>46247</v>
      </c>
      <c r="Z99" s="630">
        <v>46275.479790902777</v>
      </c>
      <c r="AA99" t="str">
        <f>IFERROR(_xlfn.XLOOKUP($G99,'1.PrepList'!$I$2:$I$1500,'1.PrepList'!$M$2:$M$1500),"")</f>
        <v/>
      </c>
    </row>
    <row r="100" spans="2:27">
      <c r="B100" t="s">
        <v>3790</v>
      </c>
      <c r="C100" t="s">
        <v>3791</v>
      </c>
      <c r="D100" t="s">
        <v>3792</v>
      </c>
      <c r="E100" t="s">
        <v>3679</v>
      </c>
      <c r="F100" t="s">
        <v>3680</v>
      </c>
      <c r="G100">
        <v>95696069</v>
      </c>
      <c r="H100">
        <v>8016381761</v>
      </c>
      <c r="I100" t="s">
        <v>536</v>
      </c>
      <c r="J100" t="s">
        <v>3813</v>
      </c>
      <c r="K100" t="s">
        <v>3793</v>
      </c>
      <c r="L100" t="s">
        <v>3794</v>
      </c>
      <c r="M100" t="s">
        <v>4171</v>
      </c>
      <c r="R100">
        <v>46247</v>
      </c>
      <c r="Z100" s="630">
        <v>46275.479790902777</v>
      </c>
      <c r="AA100" t="str">
        <f>IFERROR(_xlfn.XLOOKUP($G100,'1.PrepList'!$I$2:$I$1500,'1.PrepList'!$M$2:$M$1500),"")</f>
        <v/>
      </c>
    </row>
    <row r="101" spans="2:27">
      <c r="B101" t="s">
        <v>3796</v>
      </c>
      <c r="C101" t="s">
        <v>3797</v>
      </c>
      <c r="D101" t="s">
        <v>3798</v>
      </c>
      <c r="E101" t="s">
        <v>4172</v>
      </c>
      <c r="F101" t="s">
        <v>1023</v>
      </c>
      <c r="G101">
        <v>201701566</v>
      </c>
      <c r="H101">
        <v>3854445090</v>
      </c>
      <c r="I101" t="s">
        <v>521</v>
      </c>
      <c r="J101" t="s">
        <v>3774</v>
      </c>
      <c r="K101" t="s">
        <v>3793</v>
      </c>
      <c r="L101" t="s">
        <v>3800</v>
      </c>
      <c r="M101" t="s">
        <v>4173</v>
      </c>
      <c r="R101">
        <v>46247</v>
      </c>
      <c r="V101" t="s">
        <v>3899</v>
      </c>
      <c r="Z101" s="630">
        <v>46275.479790902777</v>
      </c>
      <c r="AA101" t="str">
        <f>IFERROR(_xlfn.XLOOKUP($G101,'1.PrepList'!$I$2:$I$1500,'1.PrepList'!$M$2:$M$1500),"")</f>
        <v/>
      </c>
    </row>
    <row r="102" spans="2:27">
      <c r="B102" t="s">
        <v>3801</v>
      </c>
      <c r="C102" t="s">
        <v>3797</v>
      </c>
      <c r="D102" t="s">
        <v>3802</v>
      </c>
      <c r="E102">
        <v>146599684</v>
      </c>
      <c r="F102" t="s">
        <v>1072</v>
      </c>
      <c r="G102">
        <v>149731745</v>
      </c>
      <c r="H102">
        <v>2176128184</v>
      </c>
      <c r="I102" t="s">
        <v>733</v>
      </c>
      <c r="J102" t="s">
        <v>3813</v>
      </c>
      <c r="K102" t="s">
        <v>3793</v>
      </c>
      <c r="L102" t="s">
        <v>3800</v>
      </c>
      <c r="M102" t="s">
        <v>4174</v>
      </c>
      <c r="R102">
        <v>46247</v>
      </c>
      <c r="Z102" s="630">
        <v>46275.479790902777</v>
      </c>
      <c r="AA102" t="str">
        <f>IFERROR(_xlfn.XLOOKUP($G102,'1.PrepList'!$I$2:$I$1500,'1.PrepList'!$M$2:$M$1500),"")</f>
        <v/>
      </c>
    </row>
    <row r="103" spans="2:27">
      <c r="B103" t="s">
        <v>4176</v>
      </c>
      <c r="C103" t="s">
        <v>3806</v>
      </c>
      <c r="D103" t="s">
        <v>4175</v>
      </c>
      <c r="E103">
        <v>95649182</v>
      </c>
      <c r="F103" t="s">
        <v>4177</v>
      </c>
      <c r="G103">
        <v>95649182</v>
      </c>
      <c r="H103">
        <v>3852663176</v>
      </c>
      <c r="I103" t="s">
        <v>741</v>
      </c>
      <c r="J103" t="s">
        <v>3813</v>
      </c>
      <c r="K103" t="s">
        <v>3793</v>
      </c>
      <c r="L103" t="s">
        <v>3808</v>
      </c>
      <c r="M103" t="s">
        <v>4178</v>
      </c>
      <c r="R103">
        <v>46247</v>
      </c>
      <c r="V103" t="s">
        <v>3899</v>
      </c>
      <c r="Z103" s="630">
        <v>46275.479790902777</v>
      </c>
      <c r="AA103" t="str">
        <f>IFERROR(_xlfn.XLOOKUP($G103,'1.PrepList'!$I$2:$I$1500,'1.PrepList'!$M$2:$M$1500),"")</f>
        <v/>
      </c>
    </row>
    <row r="104" spans="2:27">
      <c r="B104" t="s">
        <v>3805</v>
      </c>
      <c r="C104" t="s">
        <v>3806</v>
      </c>
      <c r="D104" t="s">
        <v>3807</v>
      </c>
      <c r="E104" t="s">
        <v>1029</v>
      </c>
      <c r="F104" t="s">
        <v>1030</v>
      </c>
      <c r="G104">
        <v>230549728</v>
      </c>
      <c r="H104">
        <v>3854999817</v>
      </c>
      <c r="I104" t="s">
        <v>516</v>
      </c>
      <c r="J104" t="s">
        <v>3813</v>
      </c>
      <c r="K104" t="s">
        <v>3793</v>
      </c>
      <c r="L104" t="s">
        <v>3808</v>
      </c>
      <c r="M104" t="s">
        <v>4179</v>
      </c>
      <c r="R104">
        <v>46247</v>
      </c>
      <c r="V104" t="s">
        <v>3899</v>
      </c>
      <c r="Z104" s="630">
        <v>46275.479790902777</v>
      </c>
      <c r="AA104" t="str">
        <f>IFERROR(_xlfn.XLOOKUP($G104,'1.PrepList'!$I$2:$I$1500,'1.PrepList'!$M$2:$M$1500),"")</f>
        <v/>
      </c>
    </row>
  </sheetData>
  <phoneticPr fontId="9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371624046D4541B84571BD82C2D679" ma:contentTypeVersion="26" ma:contentTypeDescription="Create a new document." ma:contentTypeScope="" ma:versionID="6d4fb134d1de42b1cb678f69916cf952">
  <xsd:schema xmlns:xsd="http://www.w3.org/2001/XMLSchema" xmlns:xs="http://www.w3.org/2001/XMLSchema" xmlns:p="http://schemas.microsoft.com/office/2006/metadata/properties" xmlns:ns1="http://schemas.microsoft.com/sharepoint/v3" xmlns:ns2="29c25acc-bad1-4fc5-95fa-1eaeacf01d62" xmlns:ns3="572b0974-8504-4daf-bb6e-370c0d647b0b" targetNamespace="http://schemas.microsoft.com/office/2006/metadata/properties" ma:root="true" ma:fieldsID="3bb72f3369750d71c3aad3c2c4311fd2" ns1:_="" ns2:_="" ns3:_="">
    <xsd:import namespace="http://schemas.microsoft.com/sharepoint/v3"/>
    <xsd:import namespace="29c25acc-bad1-4fc5-95fa-1eaeacf01d62"/>
    <xsd:import namespace="572b0974-8504-4daf-bb6e-370c0d647b0b"/>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Notes" minOccurs="0"/>
                <xsd:element ref="ns2:MediaServiceSearchProperties" minOccurs="0"/>
                <xsd:element ref="ns2:Ic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ma:readOnly="false">
      <xsd:simpleType>
        <xsd:restriction base="dms:Note"/>
      </xsd:simpleType>
    </xsd:element>
    <xsd:element name="_ip_UnifiedCompliancePolicyUIAction" ma:index="20"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c25acc-bad1-4fc5-95fa-1eaeacf01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hidden="true" ma:internalName="MediaServiceOCR"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hidden="true" ma:internalName="MediaServiceLocation" ma:readOnly="true">
      <xsd:simpleType>
        <xsd:restriction base="dms:Text"/>
      </xsd:simpleType>
    </xsd:element>
    <xsd:element name="MediaLengthInSeconds" ma:index="21" nillable="true" ma:displayName="Length (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6c85c2b-f5aa-4080-a0c9-e9b38589de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Notes" ma:index="26" nillable="true" ma:displayName="Notes" ma:description="Welcome Docs, key links, orientations for Internal New Hires, and New IT Staff" ma:format="Dropdown" ma:internalName="Notes">
      <xsd:simpleType>
        <xsd:restriction base="dms:Note">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Icon" ma:index="28" nillable="true" ma:displayName="Icon" ma:format="Thumbnail" ma:internalName="Icon">
      <xsd:simpleType>
        <xsd:restriction base="dms:Unknow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2b0974-8504-4daf-bb6e-370c0d647b0b" elementFormDefault="qualified">
    <xsd:import namespace="http://schemas.microsoft.com/office/2006/documentManagement/types"/>
    <xsd:import namespace="http://schemas.microsoft.com/office/infopath/2007/PartnerControls"/>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0f17f86c-ab31-4519-bf0c-0750fc60847e}" ma:internalName="TaxCatchAll" ma:readOnly="false" ma:showField="CatchAllData" ma:web="572b0974-8504-4daf-bb6e-370c0d647b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572b0974-8504-4daf-bb6e-370c0d647b0b">
      <UserInfo>
        <DisplayName>Alejandra Ledesma</DisplayName>
        <AccountId>50</AccountId>
        <AccountType/>
      </UserInfo>
      <UserInfo>
        <DisplayName>Brenda Isarraraz</DisplayName>
        <AccountId>3221</AccountId>
        <AccountType/>
      </UserInfo>
      <UserInfo>
        <DisplayName>Bryan Leon</DisplayName>
        <AccountId>4639</AccountId>
        <AccountType/>
      </UserInfo>
    </SharedWithUsers>
    <lcf76f155ced4ddcb4097134ff3c332f xmlns="29c25acc-bad1-4fc5-95fa-1eaeacf01d62">
      <Terms xmlns="http://schemas.microsoft.com/office/infopath/2007/PartnerControls"/>
    </lcf76f155ced4ddcb4097134ff3c332f>
    <TaxCatchAll xmlns="572b0974-8504-4daf-bb6e-370c0d647b0b" xsi:nil="true"/>
    <Notes xmlns="29c25acc-bad1-4fc5-95fa-1eaeacf01d62" xsi:nil="true"/>
    <Icon xmlns="29c25acc-bad1-4fc5-95fa-1eaeacf01d6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8DE1FDB1-7246-40BF-98D7-5C51F34C00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c25acc-bad1-4fc5-95fa-1eaeacf01d62"/>
    <ds:schemaRef ds:uri="572b0974-8504-4daf-bb6e-370c0d647b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8ECA79-EC54-41EB-805F-148542A0CEED}">
  <ds:schemaRefs>
    <ds:schemaRef ds:uri="http://schemas.microsoft.com/office/2006/metadata/properties"/>
    <ds:schemaRef ds:uri="http://schemas.microsoft.com/office/infopath/2007/PartnerControls"/>
    <ds:schemaRef ds:uri="http://schemas.microsoft.com/sharepoint/v3"/>
    <ds:schemaRef ds:uri="572b0974-8504-4daf-bb6e-370c0d647b0b"/>
    <ds:schemaRef ds:uri="29c25acc-bad1-4fc5-95fa-1eaeacf01d62"/>
  </ds:schemaRefs>
</ds:datastoreItem>
</file>

<file path=customXml/itemProps3.xml><?xml version="1.0" encoding="utf-8"?>
<ds:datastoreItem xmlns:ds="http://schemas.openxmlformats.org/officeDocument/2006/customXml" ds:itemID="{E1935C30-4256-49EF-BBD8-1471DF662B7F}">
  <ds:schemaRefs>
    <ds:schemaRef ds:uri="http://schemas.microsoft.com/sharepoint/v3/contenttype/forms"/>
  </ds:schemaRefs>
</ds:datastoreItem>
</file>

<file path=customXml/itemProps4.xml><?xml version="1.0" encoding="utf-8"?>
<ds:datastoreItem xmlns:ds="http://schemas.openxmlformats.org/officeDocument/2006/customXml" ds:itemID="{4D249985-0D09-4D4C-872D-8F43C945DC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Activity Tracker &amp; Pipeline</vt:lpstr>
      <vt:lpstr>Start Sheet For Flex</vt:lpstr>
      <vt:lpstr>Hired</vt:lpstr>
      <vt:lpstr>Scorecard</vt:lpstr>
      <vt:lpstr>Variables</vt:lpstr>
      <vt:lpstr>Dashboard For Flex</vt:lpstr>
      <vt:lpstr>Dashboard</vt:lpstr>
      <vt:lpstr>Office Goals</vt:lpstr>
      <vt:lpstr>MGR&amp;Shifts</vt:lpstr>
      <vt:lpstr>Completed Orientation</vt:lpstr>
      <vt:lpstr>Ready to Start</vt:lpstr>
      <vt:lpstr>Orientations Old</vt:lpstr>
      <vt:lpstr>START TEMPLATE</vt:lpstr>
      <vt:lpstr>1.PrepList</vt:lpstr>
      <vt:lpstr>2.Mini Orientation</vt:lpstr>
      <vt:lpstr>8.24.26</vt:lpstr>
      <vt:lpstr>8.20.26</vt:lpstr>
      <vt:lpstr>8.17.26</vt:lpstr>
      <vt:lpstr>8.13.26</vt:lpstr>
      <vt:lpstr>8.10.26</vt:lpstr>
      <vt:lpstr>4.20.26</vt:lpstr>
      <vt:lpstr>4.16.26</vt:lpstr>
      <vt:lpstr>3.23.26</vt:lpstr>
      <vt:lpstr>3.16.26</vt:lpstr>
      <vt:lpstr>3.19.26</vt:lpstr>
      <vt:lpstr>3.12.26</vt:lpstr>
      <vt:lpstr>3.9.26</vt:lpstr>
      <vt:lpstr>3.5.26</vt:lpstr>
      <vt:lpstr>3.2.26</vt:lpstr>
      <vt:lpstr>2.19.26</vt:lpstr>
      <vt:lpstr>2.16.26</vt:lpstr>
      <vt:lpstr>2.12.26</vt:lpstr>
      <vt:lpstr>2.9.26</vt:lpstr>
      <vt:lpstr>2.5.26</vt:lpstr>
      <vt:lpstr>2.2.26</vt:lpstr>
      <vt:lpstr>1.29.26</vt:lpstr>
      <vt:lpstr>1.26.26</vt:lpstr>
      <vt:lpstr>1.15.26</vt:lpstr>
      <vt:lpstr>1.12.26</vt:lpstr>
      <vt:lpstr>1.8.26</vt:lpstr>
      <vt:lpstr>1.05.26</vt:lpstr>
      <vt:lpstr>Mini Dates</vt:lpstr>
      <vt:lpstr>_StartedStatus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Kaelob Miller</dc:creator>
  <cp:keywords/>
  <dc:description/>
  <cp:lastModifiedBy>Nicholas Riddle</cp:lastModifiedBy>
  <cp:revision/>
  <dcterms:created xsi:type="dcterms:W3CDTF">2023-02-06T23:10:10Z</dcterms:created>
  <dcterms:modified xsi:type="dcterms:W3CDTF">2026-09-10T17:30:57Z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0x010100E0371624046D4541B84571BD82C2D679</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{"FileActivityType":"9","FileActivityTimeStamp":"2023-02-07T16:49:14.123Z","FileActivityUsersOnPage":[{"DisplayName":"Alicia Velasquez","Id":"alicia@youremploymentsolutions.com"}],"FileActivityNavigationId":null}</vt:lpwstr>
  </property>
  <property fmtid="{D5CDD505-2E9C-101B-9397-08002B2CF9AE}" pid="7" name="TriggerFlowInfo">
    <vt:lpwstr/>
  </property>
</Properties>
</file>